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cio" sheetId="1" r:id="rId4"/>
    <sheet state="visible" name="Transacoes" sheetId="2" r:id="rId5"/>
    <sheet state="visible" name="Carteira" sheetId="3" r:id="rId6"/>
    <sheet state="visible" name="Gráficos" sheetId="4" r:id="rId7"/>
    <sheet state="hidden" name="Calculos" sheetId="5" r:id="rId8"/>
    <sheet state="hidden" name="Prov_Auto" sheetId="6" r:id="rId9"/>
  </sheets>
  <definedNames/>
  <calcPr/>
</workbook>
</file>

<file path=xl/sharedStrings.xml><?xml version="1.0" encoding="utf-8"?>
<sst xmlns="http://schemas.openxmlformats.org/spreadsheetml/2006/main" count="53" uniqueCount="46">
  <si>
    <t>DIGITE SENHA MENSAL ABAIXO:</t>
  </si>
  <si>
    <t>Validade da senha:</t>
  </si>
  <si>
    <t>Status abaixo:</t>
  </si>
  <si>
    <t>TUTORIAL</t>
  </si>
  <si>
    <t>EDITE A PÁGINA "TRANSAÇÕES". ADICIONE TODAS AS TRANSAÇÕES REALIZADAS EM RENDA VARIÁVEL (COMPRAS E VENDAS).</t>
  </si>
  <si>
    <t>NÃO MODIFIQUE NENHUMA OUTRA PÁGINA!</t>
  </si>
  <si>
    <t xml:space="preserve">FORMULÁRIOS </t>
  </si>
  <si>
    <t>DEMONSTRE UMA INTENSÃO EM ADQUIRIR, POR APENAS R$ 1,00 MENSAL, ATUALIZAÇÕES AUTOMÁTICAS.</t>
  </si>
  <si>
    <t>https://forms.gle/GDx2kXJoF1Q9y9vs5</t>
  </si>
  <si>
    <t>CONTE-NOS O QUE ACHOU DA PLANILHA E NOS AJUDE A APROMORÁ-LA.</t>
  </si>
  <si>
    <t>https://forms.gle/xBeHJJ5W4hzJn5yTA</t>
  </si>
  <si>
    <t>DADOS DA OPERAÇÃO</t>
  </si>
  <si>
    <t>TOTAIS DA OPERAÇÃO</t>
  </si>
  <si>
    <t>PROVENTOS</t>
  </si>
  <si>
    <t>DATA DA OPERAÇÃO</t>
  </si>
  <si>
    <t>TIPO DE OPERAÇÃO (C/V)</t>
  </si>
  <si>
    <t>CÓDIGO DO ATIVO</t>
  </si>
  <si>
    <t>QUANTIDADE</t>
  </si>
  <si>
    <t>VALOR POR UNIDADE</t>
  </si>
  <si>
    <t>TOTAL DA OPERAÇÃO</t>
  </si>
  <si>
    <t>RESULTADO DA VENDA</t>
  </si>
  <si>
    <t>TOTAIS</t>
  </si>
  <si>
    <t>C</t>
  </si>
  <si>
    <t>XPLG11</t>
  </si>
  <si>
    <t>O que quer ver?</t>
  </si>
  <si>
    <t>Apenas Atual</t>
  </si>
  <si>
    <t>ATUALMENTE INVESTIDO</t>
  </si>
  <si>
    <t>JÁ VENDIDO</t>
  </si>
  <si>
    <t>TOTAL PAGO</t>
  </si>
  <si>
    <t>TOTAL ATUAL</t>
  </si>
  <si>
    <t>DIFERENÇA ATUAL</t>
  </si>
  <si>
    <t>% VARIAÇÃO</t>
  </si>
  <si>
    <t>LUCRO SOBRE VENDAS</t>
  </si>
  <si>
    <t>TOTAIS ANUAIS</t>
  </si>
  <si>
    <t>Ano</t>
  </si>
  <si>
    <t>ANO</t>
  </si>
  <si>
    <t>TOTAL</t>
  </si>
  <si>
    <t>Mês</t>
  </si>
  <si>
    <t>TOTAIS MENSAIS</t>
  </si>
  <si>
    <t>MÊS</t>
  </si>
  <si>
    <t>Data Início:</t>
  </si>
  <si>
    <t>Código Ativo</t>
  </si>
  <si>
    <t>Tipo de Provento</t>
  </si>
  <si>
    <t>Data de Anúncio</t>
  </si>
  <si>
    <t>Data de Pagamento</t>
  </si>
  <si>
    <t>Valor Pago por Unidade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</si>
</sst>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HH:mm:ss"/>
    <numFmt numFmtId="166" formatCode="[$R$ -416]#,##0.00"/>
    <numFmt numFmtId="167" formatCode="mm&quot;/&quot;yyyy"/>
    <numFmt numFmtId="168" formatCode="yyyy&quot;-&quot;mm&quot;-&quot;dd"/>
  </numFmts>
  <fonts count="12">
    <font>
      <sz val="10.0"/>
      <color rgb="FF000000"/>
      <name val="Arial"/>
    </font>
    <font>
      <b/>
      <sz val="15.0"/>
      <color theme="1"/>
      <name val="Arial"/>
    </font>
    <font>
      <sz val="15.0"/>
      <color theme="1"/>
      <name val="Arial"/>
    </font>
    <font>
      <b/>
      <sz val="20.0"/>
      <color theme="1"/>
      <name val="Arial"/>
    </font>
    <font/>
    <font>
      <b/>
      <color theme="1"/>
      <name val="Arial"/>
    </font>
    <font>
      <b/>
      <sz val="13.0"/>
      <color theme="1"/>
      <name val="Arial"/>
    </font>
    <font>
      <b/>
      <u/>
      <sz val="15.0"/>
      <color rgb="FF1155CC"/>
    </font>
    <font>
      <b/>
      <sz val="12.0"/>
      <color theme="1"/>
      <name val="Arial"/>
    </font>
    <font>
      <b/>
      <u/>
      <sz val="15.0"/>
      <color rgb="FF1155CC"/>
    </font>
    <font>
      <color theme="1"/>
      <name val="Arial"/>
    </font>
    <font>
      <sz val="12.0"/>
      <color theme="1"/>
      <name val="Arial"/>
    </font>
  </fonts>
  <fills count="21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00FF00"/>
        <bgColor rgb="FF00FF00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8E7CC3"/>
        <bgColor rgb="FF8E7CC3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E06666"/>
        <bgColor rgb="FFE06666"/>
      </patternFill>
    </fill>
    <fill>
      <patternFill patternType="solid">
        <fgColor rgb="FFFCE5CD"/>
        <bgColor rgb="FFFCE5CD"/>
      </patternFill>
    </fill>
  </fills>
  <borders count="23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bottom style="thin">
        <color rgb="FFFFFFFF"/>
      </bottom>
    </border>
    <border>
      <bottom style="thin">
        <color rgb="FFFFFFFF"/>
      </bottom>
    </border>
    <border>
      <right style="thick">
        <color rgb="FF000000"/>
      </righ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ck">
        <color rgb="FF000000"/>
      </left>
      <top style="thick">
        <color rgb="FF000000"/>
      </top>
      <bottom style="thin">
        <color rgb="FFFFFFFF"/>
      </bottom>
    </border>
    <border>
      <top style="thick">
        <color rgb="FF000000"/>
      </top>
      <bottom style="thin">
        <color rgb="FFFFFFFF"/>
      </bottom>
    </border>
    <border>
      <right style="thick">
        <color rgb="FF000000"/>
      </right>
      <top style="thick">
        <color rgb="FF000000"/>
      </top>
      <bottom style="thin">
        <color rgb="FFFFFFFF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 vertical="center"/>
    </xf>
    <xf borderId="0" fillId="4" fontId="1" numFmtId="0" xfId="0" applyAlignment="1" applyFill="1" applyFont="1">
      <alignment readingOrder="0"/>
    </xf>
    <xf borderId="0" fillId="5" fontId="1" numFmtId="164" xfId="0" applyAlignment="1" applyFill="1" applyFont="1" applyNumberFormat="1">
      <alignment horizontal="center" shrinkToFit="0" vertical="center" wrapText="1"/>
    </xf>
    <xf borderId="0" fillId="5" fontId="1" numFmtId="165" xfId="0" applyAlignment="1" applyFont="1" applyNumberFormat="1">
      <alignment horizontal="center" shrinkToFit="0" vertical="center" wrapText="1"/>
    </xf>
    <xf borderId="0" fillId="6" fontId="1" numFmtId="0" xfId="0" applyAlignment="1" applyFill="1" applyFont="1">
      <alignment horizontal="left" readingOrder="0" shrinkToFit="0" vertical="center" wrapText="1"/>
    </xf>
    <xf borderId="0" fillId="7" fontId="3" numFmtId="0" xfId="0" applyAlignment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readingOrder="0" vertical="center"/>
    </xf>
    <xf borderId="2" fillId="0" fontId="4" numFmtId="0" xfId="0" applyBorder="1" applyFont="1"/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4" fillId="9" fontId="5" numFmtId="0" xfId="0" applyAlignment="1" applyBorder="1" applyFill="1" applyFont="1">
      <alignment horizontal="center" readingOrder="0" shrinkToFit="0" vertical="center" wrapText="1"/>
    </xf>
    <xf borderId="4" fillId="9" fontId="6" numFmtId="0" xfId="0" applyAlignment="1" applyBorder="1" applyFont="1">
      <alignment horizontal="center" readingOrder="0" shrinkToFit="0" vertical="center" wrapText="1"/>
    </xf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0" fillId="6" fontId="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8" fontId="5" numFmtId="0" xfId="0" applyAlignment="1" applyFont="1">
      <alignment horizontal="center" readingOrder="0" shrinkToFit="0" vertical="center" wrapText="1"/>
    </xf>
    <xf borderId="0" fillId="8" fontId="7" numFmtId="0" xfId="0" applyAlignment="1" applyFont="1">
      <alignment horizontal="center" readingOrder="0" shrinkToFit="0" vertical="center" wrapText="1"/>
    </xf>
    <xf borderId="0" fillId="10" fontId="8" numFmtId="0" xfId="0" applyAlignment="1" applyFill="1" applyFont="1">
      <alignment horizontal="center" readingOrder="0" shrinkToFit="0" vertical="center" wrapText="1"/>
    </xf>
    <xf borderId="0" fillId="10" fontId="9" numFmtId="0" xfId="0" applyAlignment="1" applyFont="1">
      <alignment horizontal="center" readingOrder="0" shrinkToFit="0" vertical="center" wrapText="1"/>
    </xf>
    <xf borderId="0" fillId="11" fontId="1" numFmtId="0" xfId="0" applyAlignment="1" applyFill="1" applyFont="1">
      <alignment horizontal="center" readingOrder="0" shrinkToFit="0" vertical="center" wrapText="1"/>
    </xf>
    <xf borderId="4" fillId="2" fontId="1" numFmtId="0" xfId="0" applyAlignment="1" applyBorder="1" applyFont="1">
      <alignment horizontal="center" readingOrder="0" shrinkToFit="0" vertical="center" wrapText="1"/>
    </xf>
    <xf borderId="9" fillId="12" fontId="1" numFmtId="0" xfId="0" applyAlignment="1" applyBorder="1" applyFill="1" applyFont="1">
      <alignment horizontal="center" readingOrder="0" shrinkToFit="0" vertical="center" wrapText="1"/>
    </xf>
    <xf borderId="10" fillId="0" fontId="4" numFmtId="0" xfId="0" applyBorder="1" applyFont="1"/>
    <xf borderId="11" fillId="0" fontId="4" numFmtId="0" xfId="0" applyBorder="1" applyFont="1"/>
    <xf borderId="12" fillId="0" fontId="10" numFmtId="0" xfId="0" applyBorder="1" applyFont="1"/>
    <xf borderId="13" fillId="0" fontId="10" numFmtId="0" xfId="0" applyBorder="1" applyFont="1"/>
    <xf borderId="4" fillId="8" fontId="5" numFmtId="0" xfId="0" applyAlignment="1" applyBorder="1" applyFont="1">
      <alignment horizontal="center" readingOrder="0" shrinkToFit="0" vertical="center" wrapText="1"/>
    </xf>
    <xf borderId="14" fillId="13" fontId="1" numFmtId="0" xfId="0" applyAlignment="1" applyBorder="1" applyFill="1" applyFont="1">
      <alignment horizontal="center" readingOrder="0" shrinkToFit="0" vertical="center" wrapText="1"/>
    </xf>
    <xf borderId="0" fillId="13" fontId="8" numFmtId="0" xfId="0" applyAlignment="1" applyFont="1">
      <alignment horizontal="center" shrinkToFit="0" vertical="center" wrapText="1"/>
    </xf>
    <xf borderId="5" fillId="13" fontId="8" numFmtId="0" xfId="0" applyAlignment="1" applyBorder="1" applyFont="1">
      <alignment horizontal="center" shrinkToFit="0" vertical="center" wrapText="1"/>
    </xf>
    <xf borderId="0" fillId="0" fontId="10" numFmtId="164" xfId="0" applyAlignment="1" applyFont="1" applyNumberFormat="1">
      <alignment horizontal="center"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0" fontId="10" numFmtId="166" xfId="0" applyAlignment="1" applyFont="1" applyNumberFormat="1">
      <alignment horizontal="center" readingOrder="0" shrinkToFit="0" vertical="center" wrapText="1"/>
    </xf>
    <xf borderId="4" fillId="9" fontId="10" numFmtId="166" xfId="0" applyAlignment="1" applyBorder="1" applyFont="1" applyNumberFormat="1">
      <alignment horizontal="center" shrinkToFit="0" vertical="center" wrapText="1"/>
    </xf>
    <xf borderId="0" fillId="9" fontId="10" numFmtId="0" xfId="0" applyAlignment="1" applyFont="1">
      <alignment horizontal="center" shrinkToFit="0" vertical="center" wrapText="1"/>
    </xf>
    <xf borderId="14" fillId="13" fontId="5" numFmtId="166" xfId="0" applyAlignment="1" applyBorder="1" applyFont="1" applyNumberFormat="1">
      <alignment horizontal="center" shrinkToFit="0" vertical="center" wrapText="1"/>
    </xf>
    <xf borderId="0" fillId="14" fontId="10" numFmtId="166" xfId="0" applyAlignment="1" applyFill="1" applyFont="1" applyNumberFormat="1">
      <alignment horizontal="center" shrinkToFit="0" vertical="center" wrapText="1"/>
    </xf>
    <xf borderId="5" fillId="14" fontId="10" numFmtId="166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4" fillId="9" fontId="10" numFmtId="0" xfId="0" applyAlignment="1" applyBorder="1" applyFont="1">
      <alignment horizontal="center" shrinkToFit="0" vertical="center" wrapText="1"/>
    </xf>
    <xf borderId="0" fillId="0" fontId="10" numFmtId="164" xfId="0" applyAlignment="1" applyFont="1" applyNumberForma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0" fontId="10" numFmtId="166" xfId="0" applyAlignment="1" applyFont="1" applyNumberFormat="1">
      <alignment horizontal="center" shrinkToFit="0" vertical="center" wrapText="1"/>
    </xf>
    <xf borderId="15" fillId="3" fontId="8" numFmtId="0" xfId="0" applyAlignment="1" applyBorder="1" applyFont="1">
      <alignment horizontal="center" readingOrder="0" shrinkToFit="0" vertical="center" wrapText="1"/>
    </xf>
    <xf borderId="16" fillId="0" fontId="4" numFmtId="0" xfId="0" applyBorder="1" applyFont="1"/>
    <xf borderId="16" fillId="3" fontId="8" numFmtId="0" xfId="0" applyAlignment="1" applyBorder="1" applyFont="1">
      <alignment horizontal="center" readingOrder="0" shrinkToFit="0" vertical="center" wrapText="1"/>
    </xf>
    <xf borderId="17" fillId="0" fontId="4" numFmtId="0" xfId="0" applyBorder="1" applyFont="1"/>
    <xf borderId="13" fillId="15" fontId="1" numFmtId="0" xfId="0" applyAlignment="1" applyBorder="1" applyFill="1" applyFont="1">
      <alignment horizontal="center" readingOrder="0" shrinkToFit="0" vertical="center" wrapText="1"/>
    </xf>
    <xf borderId="18" fillId="15" fontId="1" numFmtId="0" xfId="0" applyAlignment="1" applyBorder="1" applyFont="1">
      <alignment horizontal="center" readingOrder="0" shrinkToFit="0" vertical="center" wrapText="1"/>
    </xf>
    <xf borderId="18" fillId="0" fontId="10" numFmtId="0" xfId="0" applyAlignment="1" applyBorder="1" applyFont="1">
      <alignment horizontal="center" shrinkToFit="0" vertical="center" wrapText="1"/>
    </xf>
    <xf borderId="18" fillId="0" fontId="10" numFmtId="0" xfId="0" applyBorder="1" applyFont="1"/>
    <xf borderId="14" fillId="11" fontId="8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1" fillId="12" fontId="1" numFmtId="0" xfId="0" applyAlignment="1" applyBorder="1" applyFont="1">
      <alignment horizontal="center" readingOrder="0" shrinkToFit="0" vertical="center" wrapText="1"/>
    </xf>
    <xf borderId="19" fillId="16" fontId="1" numFmtId="0" xfId="0" applyAlignment="1" applyBorder="1" applyFill="1" applyFont="1">
      <alignment horizontal="center" readingOrder="0" shrinkToFit="0" vertical="center" wrapText="1"/>
    </xf>
    <xf borderId="20" fillId="0" fontId="4" numFmtId="0" xfId="0" applyBorder="1" applyFont="1"/>
    <xf borderId="21" fillId="0" fontId="4" numFmtId="0" xfId="0" applyBorder="1" applyFont="1"/>
    <xf borderId="14" fillId="0" fontId="4" numFmtId="0" xfId="0" applyBorder="1" applyFont="1"/>
    <xf borderId="0" fillId="8" fontId="8" numFmtId="0" xfId="0" applyAlignment="1" applyFont="1">
      <alignment horizontal="center" readingOrder="0" shrinkToFit="0" vertical="center" wrapText="1"/>
    </xf>
    <xf borderId="4" fillId="13" fontId="5" numFmtId="0" xfId="0" applyAlignment="1" applyBorder="1" applyFont="1">
      <alignment horizontal="center" readingOrder="0" shrinkToFit="0" vertical="center" wrapText="1"/>
    </xf>
    <xf borderId="14" fillId="17" fontId="1" numFmtId="0" xfId="0" applyAlignment="1" applyBorder="1" applyFill="1" applyFont="1">
      <alignment horizontal="center" readingOrder="0" shrinkToFit="0" vertical="center" wrapText="1"/>
    </xf>
    <xf borderId="0" fillId="17" fontId="8" numFmtId="0" xfId="0" applyAlignment="1" applyFont="1">
      <alignment horizontal="center" readingOrder="0" shrinkToFit="0" vertical="center" wrapText="1"/>
    </xf>
    <xf borderId="5" fillId="17" fontId="8" numFmtId="0" xfId="0" applyAlignment="1" applyBorder="1" applyFont="1">
      <alignment horizontal="center" readingOrder="0" shrinkToFit="0" vertical="center" wrapText="1"/>
    </xf>
    <xf borderId="14" fillId="10" fontId="11" numFmtId="0" xfId="0" applyAlignment="1" applyBorder="1" applyFont="1">
      <alignment horizontal="center" shrinkToFit="0" vertical="center" wrapText="1"/>
    </xf>
    <xf borderId="0" fillId="9" fontId="11" numFmtId="0" xfId="0" applyAlignment="1" applyFont="1">
      <alignment horizontal="center" shrinkToFit="0" vertical="center" wrapText="1"/>
    </xf>
    <xf borderId="0" fillId="9" fontId="11" numFmtId="166" xfId="0" applyAlignment="1" applyFont="1" applyNumberFormat="1">
      <alignment horizontal="center" shrinkToFit="0" vertical="center" wrapText="1"/>
    </xf>
    <xf borderId="0" fillId="9" fontId="11" numFmtId="10" xfId="0" applyAlignment="1" applyFont="1" applyNumberFormat="1">
      <alignment horizontal="center" shrinkToFit="0" vertical="center" wrapText="1"/>
    </xf>
    <xf borderId="4" fillId="14" fontId="11" numFmtId="166" xfId="0" applyAlignment="1" applyBorder="1" applyFont="1" applyNumberFormat="1">
      <alignment horizontal="center" shrinkToFit="0" vertical="center" wrapText="1"/>
    </xf>
    <xf borderId="14" fillId="18" fontId="10" numFmtId="166" xfId="0" applyAlignment="1" applyBorder="1" applyFill="1" applyFont="1" applyNumberFormat="1">
      <alignment horizontal="center" shrinkToFit="0" vertical="center" wrapText="1"/>
    </xf>
    <xf borderId="0" fillId="18" fontId="10" numFmtId="166" xfId="0" applyAlignment="1" applyFont="1" applyNumberFormat="1">
      <alignment horizontal="center" shrinkToFit="0" vertical="center" wrapText="1"/>
    </xf>
    <xf borderId="5" fillId="18" fontId="10" numFmtId="166" xfId="0" applyAlignment="1" applyBorder="1" applyFont="1" applyNumberFormat="1">
      <alignment horizontal="center" shrinkToFit="0" vertical="center" wrapText="1"/>
    </xf>
    <xf borderId="14" fillId="10" fontId="11" numFmtId="0" xfId="0" applyAlignment="1" applyBorder="1" applyFont="1">
      <alignment horizontal="center" readingOrder="0" shrinkToFit="0" vertical="center" wrapText="1"/>
    </xf>
    <xf borderId="22" fillId="10" fontId="11" numFmtId="0" xfId="0" applyAlignment="1" applyBorder="1" applyFont="1">
      <alignment horizontal="center" shrinkToFit="0" vertical="center" wrapText="1"/>
    </xf>
    <xf borderId="0" fillId="19" fontId="5" numFmtId="0" xfId="0" applyAlignment="1" applyFill="1" applyFont="1">
      <alignment horizontal="center" readingOrder="0" shrinkToFit="0" vertical="center" wrapText="1"/>
    </xf>
    <xf borderId="0" fillId="9" fontId="5" numFmtId="0" xfId="0" applyAlignment="1" applyFont="1">
      <alignment horizontal="center" readingOrder="0" shrinkToFit="0" vertical="center" wrapText="1"/>
    </xf>
    <xf borderId="0" fillId="9" fontId="5" numFmtId="0" xfId="0" applyAlignment="1" applyFont="1">
      <alignment horizontal="center" shrinkToFit="0" vertical="center" wrapText="1"/>
    </xf>
    <xf borderId="0" fillId="6" fontId="5" numFmtId="0" xfId="0" applyAlignment="1" applyFont="1">
      <alignment horizontal="center" readingOrder="0" shrinkToFit="0" vertical="center" wrapText="1"/>
    </xf>
    <xf borderId="0" fillId="8" fontId="5" numFmtId="0" xfId="0" applyAlignment="1" applyFont="1">
      <alignment horizontal="center" shrinkToFit="0" vertical="center" wrapText="1"/>
    </xf>
    <xf borderId="0" fillId="7" fontId="10" numFmtId="0" xfId="0" applyAlignment="1" applyFont="1">
      <alignment horizontal="center" shrinkToFit="0" vertical="center" wrapText="1"/>
    </xf>
    <xf borderId="0" fillId="7" fontId="10" numFmtId="166" xfId="0" applyAlignment="1" applyFont="1" applyNumberFormat="1">
      <alignment horizontal="center" shrinkToFit="0" vertical="center" wrapText="1"/>
    </xf>
    <xf borderId="0" fillId="4" fontId="5" numFmtId="0" xfId="0" applyAlignment="1" applyFont="1">
      <alignment horizontal="center" readingOrder="0" shrinkToFit="0" vertical="center" wrapText="1"/>
    </xf>
    <xf borderId="0" fillId="7" fontId="5" numFmtId="0" xfId="0" applyAlignment="1" applyFont="1">
      <alignment horizontal="center" shrinkToFit="0" vertical="center" wrapText="1"/>
    </xf>
    <xf borderId="0" fillId="5" fontId="5" numFmtId="0" xfId="0" applyAlignment="1" applyFont="1">
      <alignment horizontal="center" readingOrder="0" shrinkToFit="0" vertical="center" wrapText="1"/>
    </xf>
    <xf borderId="0" fillId="20" fontId="10" numFmtId="167" xfId="0" applyAlignment="1" applyFill="1" applyFont="1" applyNumberFormat="1">
      <alignment horizontal="center" shrinkToFit="0" vertical="center" wrapText="1"/>
    </xf>
    <xf borderId="0" fillId="20" fontId="10" numFmtId="166" xfId="0" applyAlignment="1" applyFont="1" applyNumberFormat="1">
      <alignment horizontal="center" shrinkToFit="0" vertical="center" wrapText="1"/>
    </xf>
    <xf borderId="0" fillId="6" fontId="5" numFmtId="0" xfId="0" applyAlignment="1" applyFont="1">
      <alignment horizontal="center" shrinkToFit="0" vertical="center" wrapText="1"/>
    </xf>
    <xf borderId="0" fillId="6" fontId="5" numFmtId="164" xfId="0" applyAlignment="1" applyFont="1" applyNumberFormat="1">
      <alignment horizontal="center" shrinkToFit="0" vertical="center" wrapText="1"/>
    </xf>
    <xf borderId="0" fillId="6" fontId="5" numFmtId="165" xfId="0" applyAlignment="1" applyFont="1" applyNumberFormat="1">
      <alignment horizontal="center" shrinkToFit="0" vertical="center" wrapText="1"/>
    </xf>
    <xf borderId="0" fillId="14" fontId="5" numFmtId="0" xfId="0" applyAlignment="1" applyFont="1">
      <alignment horizontal="center" readingOrder="0" shrinkToFit="0" vertical="center" wrapText="1"/>
    </xf>
    <xf borderId="0" fillId="14" fontId="5" numFmtId="168" xfId="0" applyAlignment="1" applyFont="1" applyNumberFormat="1">
      <alignment horizontal="center" shrinkToFit="0" vertical="center" wrapText="1"/>
    </xf>
    <xf borderId="0" fillId="10" fontId="5" numFmtId="0" xfId="0" applyAlignment="1" applyFont="1">
      <alignment horizontal="center" readingOrder="0" shrinkToFit="0" vertical="center" wrapText="1"/>
    </xf>
    <xf borderId="0" fillId="0" fontId="10" numFmtId="166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Proventos recebidos - TOTAL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Carteira!$A$4:$A$1001</c:f>
            </c:strRef>
          </c:cat>
          <c:val>
            <c:numRef>
              <c:f>Carteira!$H$4:$H$1001</c:f>
              <c:numCache/>
            </c:numRef>
          </c:val>
        </c:ser>
        <c:axId val="1337705712"/>
        <c:axId val="1194990008"/>
      </c:barChart>
      <c:catAx>
        <c:axId val="133770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4990008"/>
      </c:catAx>
      <c:valAx>
        <c:axId val="1194990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77057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Proventos recebidos - ANO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Ano Atual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Carteira!$A$4:$A$1001</c:f>
            </c:strRef>
          </c:cat>
          <c:val>
            <c:numRef>
              <c:f>Carteira!$I$4:$I$1001</c:f>
              <c:numCache/>
            </c:numRef>
          </c:val>
        </c:ser>
        <c:ser>
          <c:idx val="1"/>
          <c:order val="1"/>
          <c:tx>
            <c:v>Ano - 1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Carteira!$A$4:$A$1001</c:f>
            </c:strRef>
          </c:cat>
          <c:val>
            <c:numRef>
              <c:f>Carteira!$J$4:$J$1001</c:f>
              <c:numCache/>
            </c:numRef>
          </c:val>
        </c:ser>
        <c:ser>
          <c:idx val="2"/>
          <c:order val="2"/>
          <c:tx>
            <c:v>Ano - 2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Carteira!$A$4:$A$1001</c:f>
            </c:strRef>
          </c:cat>
          <c:val>
            <c:numRef>
              <c:f>Carteira!$K$4:$K$1001</c:f>
              <c:numCache/>
            </c:numRef>
          </c:val>
        </c:ser>
        <c:ser>
          <c:idx val="3"/>
          <c:order val="3"/>
          <c:tx>
            <c:v>Ano - 3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Carteira!$A$4:$A$1001</c:f>
            </c:strRef>
          </c:cat>
          <c:val>
            <c:numRef>
              <c:f>Carteira!$L$4:$L$1001</c:f>
              <c:numCache/>
            </c:numRef>
          </c:val>
        </c:ser>
        <c:ser>
          <c:idx val="4"/>
          <c:order val="4"/>
          <c:tx>
            <c:v>Ano - 4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Carteira!$A$4:$A$1001</c:f>
            </c:strRef>
          </c:cat>
          <c:val>
            <c:numRef>
              <c:f>Carteira!$M$4:$M$1001</c:f>
              <c:numCache/>
            </c:numRef>
          </c:val>
        </c:ser>
        <c:axId val="455257719"/>
        <c:axId val="565384320"/>
      </c:barChart>
      <c:catAx>
        <c:axId val="455257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5384320"/>
      </c:catAx>
      <c:valAx>
        <c:axId val="5653843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52577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Evolução de proventos - Total por Ano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Calculos!$B$2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Calculos!$A$3:$A$7</c:f>
            </c:strRef>
          </c:cat>
          <c:val>
            <c:numRef>
              <c:f>Calculos!$B$3:$B$7</c:f>
              <c:numCache/>
            </c:numRef>
          </c:val>
        </c:ser>
        <c:axId val="1180431466"/>
        <c:axId val="364693454"/>
      </c:barChart>
      <c:catAx>
        <c:axId val="11804314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4693454"/>
      </c:catAx>
      <c:valAx>
        <c:axId val="3646934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04314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Distribuição de proventos - Total Recebido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Pt>
            <c:idx val="10"/>
          </c:dPt>
          <c:dPt>
            <c:idx val="11"/>
          </c:dPt>
          <c:dPt>
            <c:idx val="12"/>
          </c:dPt>
          <c:dPt>
            <c:idx val="13"/>
          </c:dPt>
          <c:dPt>
            <c:idx val="14"/>
          </c:dPt>
          <c:dPt>
            <c:idx val="15"/>
          </c:dPt>
          <c:dPt>
            <c:idx val="16"/>
          </c:dPt>
          <c:dPt>
            <c:idx val="17"/>
          </c:dPt>
          <c:dPt>
            <c:idx val="18"/>
          </c:dPt>
          <c:dPt>
            <c:idx val="19"/>
          </c:dPt>
          <c:dPt>
            <c:idx val="20"/>
          </c:dPt>
          <c:dPt>
            <c:idx val="21"/>
          </c:dPt>
          <c:dPt>
            <c:idx val="22"/>
          </c:dPt>
          <c:dPt>
            <c:idx val="23"/>
          </c:dPt>
          <c:dPt>
            <c:idx val="24"/>
          </c:dPt>
          <c:dPt>
            <c:idx val="25"/>
          </c:dPt>
          <c:dPt>
            <c:idx val="26"/>
          </c:dPt>
          <c:dPt>
            <c:idx val="27"/>
          </c:dPt>
          <c:dPt>
            <c:idx val="28"/>
          </c:dPt>
          <c:dPt>
            <c:idx val="29"/>
          </c:dPt>
          <c:dPt>
            <c:idx val="30"/>
          </c:dPt>
          <c:dPt>
            <c:idx val="31"/>
          </c:dPt>
          <c:dPt>
            <c:idx val="32"/>
          </c:dPt>
          <c:dPt>
            <c:idx val="33"/>
          </c:dPt>
          <c:dPt>
            <c:idx val="34"/>
          </c:dPt>
          <c:dPt>
            <c:idx val="35"/>
          </c:dPt>
          <c:dPt>
            <c:idx val="36"/>
          </c:dPt>
          <c:dPt>
            <c:idx val="37"/>
          </c:dPt>
          <c:dPt>
            <c:idx val="38"/>
          </c:dPt>
          <c:dPt>
            <c:idx val="39"/>
          </c:dPt>
          <c:dPt>
            <c:idx val="40"/>
          </c:dPt>
          <c:dPt>
            <c:idx val="41"/>
          </c:dPt>
          <c:dPt>
            <c:idx val="42"/>
          </c:dPt>
          <c:dPt>
            <c:idx val="43"/>
          </c:dPt>
          <c:dPt>
            <c:idx val="44"/>
          </c:dPt>
          <c:dPt>
            <c:idx val="45"/>
          </c:dPt>
          <c:dPt>
            <c:idx val="46"/>
          </c:dPt>
          <c:dPt>
            <c:idx val="47"/>
          </c:dPt>
          <c:dPt>
            <c:idx val="48"/>
          </c:dPt>
          <c:dPt>
            <c:idx val="49"/>
          </c:dPt>
          <c:dPt>
            <c:idx val="50"/>
          </c:dPt>
          <c:dPt>
            <c:idx val="51"/>
          </c:dPt>
          <c:dPt>
            <c:idx val="52"/>
          </c:dPt>
          <c:dPt>
            <c:idx val="53"/>
          </c:dPt>
          <c:dPt>
            <c:idx val="54"/>
          </c:dPt>
          <c:dPt>
            <c:idx val="55"/>
          </c:dPt>
          <c:dPt>
            <c:idx val="56"/>
          </c:dPt>
          <c:dPt>
            <c:idx val="57"/>
          </c:dPt>
          <c:dPt>
            <c:idx val="58"/>
          </c:dPt>
          <c:dPt>
            <c:idx val="59"/>
          </c:dPt>
          <c:dPt>
            <c:idx val="60"/>
          </c:dPt>
          <c:dPt>
            <c:idx val="61"/>
          </c:dPt>
          <c:dPt>
            <c:idx val="62"/>
          </c:dPt>
          <c:dPt>
            <c:idx val="63"/>
          </c:dPt>
          <c:dPt>
            <c:idx val="64"/>
          </c:dPt>
          <c:dPt>
            <c:idx val="65"/>
          </c:dPt>
          <c:dPt>
            <c:idx val="66"/>
          </c:dPt>
          <c:dPt>
            <c:idx val="67"/>
          </c:dPt>
          <c:dPt>
            <c:idx val="68"/>
          </c:dPt>
          <c:dPt>
            <c:idx val="69"/>
          </c:dPt>
          <c:dPt>
            <c:idx val="70"/>
          </c:dPt>
          <c:dPt>
            <c:idx val="71"/>
          </c:dPt>
          <c:dPt>
            <c:idx val="72"/>
          </c:dPt>
          <c:dPt>
            <c:idx val="73"/>
          </c:dPt>
          <c:dPt>
            <c:idx val="74"/>
          </c:dPt>
          <c:dPt>
            <c:idx val="75"/>
          </c:dPt>
          <c:dPt>
            <c:idx val="76"/>
          </c:dPt>
          <c:dPt>
            <c:idx val="77"/>
          </c:dPt>
          <c:dPt>
            <c:idx val="78"/>
          </c:dPt>
          <c:dPt>
            <c:idx val="79"/>
          </c:dPt>
          <c:dPt>
            <c:idx val="80"/>
          </c:dPt>
          <c:dPt>
            <c:idx val="81"/>
          </c:dPt>
          <c:dPt>
            <c:idx val="82"/>
          </c:dPt>
          <c:dPt>
            <c:idx val="83"/>
          </c:dPt>
          <c:dPt>
            <c:idx val="84"/>
          </c:dPt>
          <c:dPt>
            <c:idx val="85"/>
          </c:dPt>
          <c:dPt>
            <c:idx val="86"/>
          </c:dPt>
          <c:dPt>
            <c:idx val="87"/>
          </c:dPt>
          <c:dPt>
            <c:idx val="88"/>
          </c:dPt>
          <c:dPt>
            <c:idx val="89"/>
          </c:dPt>
          <c:dPt>
            <c:idx val="90"/>
          </c:dPt>
          <c:dPt>
            <c:idx val="91"/>
          </c:dPt>
          <c:dPt>
            <c:idx val="92"/>
          </c:dPt>
          <c:dPt>
            <c:idx val="93"/>
          </c:dPt>
          <c:dPt>
            <c:idx val="94"/>
          </c:dPt>
          <c:dPt>
            <c:idx val="95"/>
          </c:dPt>
          <c:dPt>
            <c:idx val="96"/>
          </c:dPt>
          <c:dPt>
            <c:idx val="97"/>
          </c:dPt>
          <c:dPt>
            <c:idx val="98"/>
          </c:dPt>
          <c:dPt>
            <c:idx val="99"/>
          </c:dPt>
          <c:dPt>
            <c:idx val="100"/>
          </c:dPt>
          <c:dPt>
            <c:idx val="101"/>
          </c:dPt>
          <c:dPt>
            <c:idx val="102"/>
          </c:dPt>
          <c:dPt>
            <c:idx val="103"/>
          </c:dPt>
          <c:dPt>
            <c:idx val="104"/>
          </c:dPt>
          <c:dPt>
            <c:idx val="105"/>
          </c:dPt>
          <c:dPt>
            <c:idx val="106"/>
          </c:dPt>
          <c:dPt>
            <c:idx val="107"/>
          </c:dPt>
          <c:dPt>
            <c:idx val="108"/>
          </c:dPt>
          <c:dPt>
            <c:idx val="109"/>
          </c:dPt>
          <c:dPt>
            <c:idx val="110"/>
          </c:dPt>
          <c:dPt>
            <c:idx val="111"/>
          </c:dPt>
          <c:dPt>
            <c:idx val="112"/>
          </c:dPt>
          <c:dPt>
            <c:idx val="113"/>
          </c:dPt>
          <c:dPt>
            <c:idx val="114"/>
          </c:dPt>
          <c:dPt>
            <c:idx val="115"/>
          </c:dPt>
          <c:dPt>
            <c:idx val="116"/>
          </c:dPt>
          <c:dPt>
            <c:idx val="117"/>
          </c:dPt>
          <c:dPt>
            <c:idx val="118"/>
          </c:dPt>
          <c:dPt>
            <c:idx val="119"/>
          </c:dPt>
          <c:dPt>
            <c:idx val="120"/>
          </c:dPt>
          <c:dPt>
            <c:idx val="121"/>
          </c:dPt>
          <c:dPt>
            <c:idx val="122"/>
          </c:dPt>
          <c:dPt>
            <c:idx val="123"/>
          </c:dPt>
          <c:dPt>
            <c:idx val="124"/>
          </c:dPt>
          <c:dPt>
            <c:idx val="125"/>
          </c:dPt>
          <c:dPt>
            <c:idx val="126"/>
          </c:dPt>
          <c:dPt>
            <c:idx val="127"/>
          </c:dPt>
          <c:dPt>
            <c:idx val="128"/>
          </c:dPt>
          <c:dPt>
            <c:idx val="129"/>
          </c:dPt>
          <c:dPt>
            <c:idx val="130"/>
          </c:dPt>
          <c:dPt>
            <c:idx val="131"/>
          </c:dPt>
          <c:dPt>
            <c:idx val="132"/>
          </c:dPt>
          <c:dPt>
            <c:idx val="133"/>
          </c:dPt>
          <c:dPt>
            <c:idx val="134"/>
          </c:dPt>
          <c:dPt>
            <c:idx val="135"/>
          </c:dPt>
          <c:dPt>
            <c:idx val="136"/>
          </c:dPt>
          <c:dPt>
            <c:idx val="137"/>
          </c:dPt>
          <c:dPt>
            <c:idx val="138"/>
          </c:dPt>
          <c:dPt>
            <c:idx val="139"/>
          </c:dPt>
          <c:dPt>
            <c:idx val="140"/>
          </c:dPt>
          <c:dPt>
            <c:idx val="141"/>
          </c:dPt>
          <c:dPt>
            <c:idx val="142"/>
          </c:dPt>
          <c:dPt>
            <c:idx val="143"/>
          </c:dPt>
          <c:dPt>
            <c:idx val="144"/>
          </c:dPt>
          <c:dPt>
            <c:idx val="145"/>
          </c:dPt>
          <c:dPt>
            <c:idx val="146"/>
          </c:dPt>
          <c:dPt>
            <c:idx val="147"/>
          </c:dPt>
          <c:dPt>
            <c:idx val="148"/>
          </c:dPt>
          <c:dPt>
            <c:idx val="149"/>
          </c:dPt>
          <c:dPt>
            <c:idx val="150"/>
          </c:dPt>
          <c:dPt>
            <c:idx val="151"/>
          </c:dPt>
          <c:dPt>
            <c:idx val="152"/>
          </c:dPt>
          <c:dPt>
            <c:idx val="153"/>
          </c:dPt>
          <c:dPt>
            <c:idx val="154"/>
          </c:dPt>
          <c:dPt>
            <c:idx val="155"/>
          </c:dPt>
          <c:dPt>
            <c:idx val="156"/>
          </c:dPt>
          <c:dPt>
            <c:idx val="157"/>
          </c:dPt>
          <c:dPt>
            <c:idx val="158"/>
          </c:dPt>
          <c:dPt>
            <c:idx val="159"/>
          </c:dPt>
          <c:dPt>
            <c:idx val="160"/>
          </c:dPt>
          <c:dPt>
            <c:idx val="161"/>
          </c:dPt>
          <c:dPt>
            <c:idx val="162"/>
          </c:dPt>
          <c:dPt>
            <c:idx val="163"/>
          </c:dPt>
          <c:dPt>
            <c:idx val="164"/>
          </c:dPt>
          <c:dPt>
            <c:idx val="165"/>
          </c:dPt>
          <c:dPt>
            <c:idx val="166"/>
          </c:dPt>
          <c:dPt>
            <c:idx val="167"/>
          </c:dPt>
          <c:dPt>
            <c:idx val="168"/>
          </c:dPt>
          <c:dPt>
            <c:idx val="169"/>
          </c:dPt>
          <c:dPt>
            <c:idx val="170"/>
          </c:dPt>
          <c:dPt>
            <c:idx val="171"/>
          </c:dPt>
          <c:dPt>
            <c:idx val="172"/>
          </c:dPt>
          <c:dPt>
            <c:idx val="173"/>
          </c:dPt>
          <c:dPt>
            <c:idx val="174"/>
          </c:dPt>
          <c:dPt>
            <c:idx val="175"/>
          </c:dPt>
          <c:dPt>
            <c:idx val="176"/>
          </c:dPt>
          <c:dPt>
            <c:idx val="177"/>
          </c:dPt>
          <c:dPt>
            <c:idx val="178"/>
          </c:dPt>
          <c:dPt>
            <c:idx val="179"/>
          </c:dPt>
          <c:dPt>
            <c:idx val="180"/>
          </c:dPt>
          <c:dPt>
            <c:idx val="181"/>
          </c:dPt>
          <c:dPt>
            <c:idx val="182"/>
          </c:dPt>
          <c:dPt>
            <c:idx val="183"/>
          </c:dPt>
          <c:dPt>
            <c:idx val="184"/>
          </c:dPt>
          <c:dPt>
            <c:idx val="185"/>
          </c:dPt>
          <c:dPt>
            <c:idx val="186"/>
          </c:dPt>
          <c:dPt>
            <c:idx val="187"/>
          </c:dPt>
          <c:dPt>
            <c:idx val="188"/>
          </c:dPt>
          <c:dPt>
            <c:idx val="189"/>
          </c:dPt>
          <c:dPt>
            <c:idx val="190"/>
          </c:dPt>
          <c:dPt>
            <c:idx val="191"/>
          </c:dPt>
          <c:dPt>
            <c:idx val="192"/>
          </c:dPt>
          <c:dPt>
            <c:idx val="193"/>
          </c:dPt>
          <c:dPt>
            <c:idx val="194"/>
          </c:dPt>
          <c:dPt>
            <c:idx val="195"/>
          </c:dPt>
          <c:dPt>
            <c:idx val="196"/>
          </c:dPt>
          <c:dPt>
            <c:idx val="197"/>
          </c:dPt>
          <c:dPt>
            <c:idx val="198"/>
          </c:dPt>
          <c:dPt>
            <c:idx val="199"/>
          </c:dPt>
          <c:dPt>
            <c:idx val="200"/>
          </c:dPt>
          <c:dPt>
            <c:idx val="201"/>
          </c:dPt>
          <c:dPt>
            <c:idx val="202"/>
          </c:dPt>
          <c:dPt>
            <c:idx val="203"/>
          </c:dPt>
          <c:dPt>
            <c:idx val="204"/>
          </c:dPt>
          <c:dPt>
            <c:idx val="205"/>
          </c:dPt>
          <c:dPt>
            <c:idx val="206"/>
          </c:dPt>
          <c:dPt>
            <c:idx val="207"/>
          </c:dPt>
          <c:dPt>
            <c:idx val="208"/>
          </c:dPt>
          <c:dPt>
            <c:idx val="209"/>
          </c:dPt>
          <c:dPt>
            <c:idx val="210"/>
          </c:dPt>
          <c:dPt>
            <c:idx val="211"/>
          </c:dPt>
          <c:dPt>
            <c:idx val="212"/>
          </c:dPt>
          <c:dPt>
            <c:idx val="213"/>
          </c:dPt>
          <c:dPt>
            <c:idx val="214"/>
          </c:dPt>
          <c:dPt>
            <c:idx val="215"/>
          </c:dPt>
          <c:dPt>
            <c:idx val="216"/>
          </c:dPt>
          <c:dPt>
            <c:idx val="217"/>
          </c:dPt>
          <c:dPt>
            <c:idx val="218"/>
          </c:dPt>
          <c:dPt>
            <c:idx val="219"/>
          </c:dPt>
          <c:dPt>
            <c:idx val="220"/>
          </c:dPt>
          <c:dPt>
            <c:idx val="221"/>
          </c:dPt>
          <c:dPt>
            <c:idx val="222"/>
          </c:dPt>
          <c:dPt>
            <c:idx val="223"/>
          </c:dPt>
          <c:dPt>
            <c:idx val="224"/>
          </c:dPt>
          <c:dPt>
            <c:idx val="225"/>
          </c:dPt>
          <c:dPt>
            <c:idx val="226"/>
          </c:dPt>
          <c:dPt>
            <c:idx val="227"/>
          </c:dPt>
          <c:dPt>
            <c:idx val="228"/>
          </c:dPt>
          <c:dPt>
            <c:idx val="229"/>
          </c:dPt>
          <c:dPt>
            <c:idx val="230"/>
          </c:dPt>
          <c:dPt>
            <c:idx val="231"/>
          </c:dPt>
          <c:dPt>
            <c:idx val="232"/>
          </c:dPt>
          <c:dPt>
            <c:idx val="233"/>
          </c:dPt>
          <c:dPt>
            <c:idx val="234"/>
          </c:dPt>
          <c:dPt>
            <c:idx val="235"/>
          </c:dPt>
          <c:dPt>
            <c:idx val="236"/>
          </c:dPt>
          <c:dPt>
            <c:idx val="237"/>
          </c:dPt>
          <c:dPt>
            <c:idx val="238"/>
          </c:dPt>
          <c:dPt>
            <c:idx val="239"/>
          </c:dPt>
          <c:dPt>
            <c:idx val="240"/>
          </c:dPt>
          <c:dPt>
            <c:idx val="241"/>
          </c:dPt>
          <c:dPt>
            <c:idx val="242"/>
          </c:dPt>
          <c:dPt>
            <c:idx val="243"/>
          </c:dPt>
          <c:dPt>
            <c:idx val="244"/>
          </c:dPt>
          <c:dPt>
            <c:idx val="245"/>
          </c:dPt>
          <c:dPt>
            <c:idx val="246"/>
          </c:dPt>
          <c:dPt>
            <c:idx val="247"/>
          </c:dPt>
          <c:dPt>
            <c:idx val="248"/>
          </c:dPt>
          <c:dPt>
            <c:idx val="249"/>
          </c:dPt>
          <c:dPt>
            <c:idx val="250"/>
          </c:dPt>
          <c:dPt>
            <c:idx val="251"/>
          </c:dPt>
          <c:dPt>
            <c:idx val="252"/>
          </c:dPt>
          <c:dPt>
            <c:idx val="253"/>
          </c:dPt>
          <c:dPt>
            <c:idx val="254"/>
          </c:dPt>
          <c:dPt>
            <c:idx val="255"/>
          </c:dPt>
          <c:dPt>
            <c:idx val="256"/>
          </c:dPt>
          <c:dPt>
            <c:idx val="257"/>
          </c:dPt>
          <c:dPt>
            <c:idx val="258"/>
          </c:dPt>
          <c:dPt>
            <c:idx val="259"/>
          </c:dPt>
          <c:dPt>
            <c:idx val="260"/>
          </c:dPt>
          <c:dPt>
            <c:idx val="261"/>
          </c:dPt>
          <c:dPt>
            <c:idx val="262"/>
          </c:dPt>
          <c:dPt>
            <c:idx val="263"/>
          </c:dPt>
          <c:dPt>
            <c:idx val="264"/>
          </c:dPt>
          <c:dPt>
            <c:idx val="265"/>
          </c:dPt>
          <c:dPt>
            <c:idx val="266"/>
          </c:dPt>
          <c:dPt>
            <c:idx val="267"/>
          </c:dPt>
          <c:dPt>
            <c:idx val="268"/>
          </c:dPt>
          <c:dPt>
            <c:idx val="269"/>
          </c:dPt>
          <c:dPt>
            <c:idx val="270"/>
          </c:dPt>
          <c:dPt>
            <c:idx val="271"/>
          </c:dPt>
          <c:dPt>
            <c:idx val="272"/>
          </c:dPt>
          <c:dPt>
            <c:idx val="273"/>
          </c:dPt>
          <c:dPt>
            <c:idx val="274"/>
          </c:dPt>
          <c:dPt>
            <c:idx val="275"/>
          </c:dPt>
          <c:dPt>
            <c:idx val="276"/>
          </c:dPt>
          <c:dPt>
            <c:idx val="277"/>
          </c:dPt>
          <c:dPt>
            <c:idx val="278"/>
          </c:dPt>
          <c:dPt>
            <c:idx val="279"/>
          </c:dPt>
          <c:dPt>
            <c:idx val="280"/>
          </c:dPt>
          <c:dPt>
            <c:idx val="281"/>
          </c:dPt>
          <c:dPt>
            <c:idx val="282"/>
          </c:dPt>
          <c:dPt>
            <c:idx val="283"/>
          </c:dPt>
          <c:dPt>
            <c:idx val="284"/>
          </c:dPt>
          <c:dPt>
            <c:idx val="285"/>
          </c:dPt>
          <c:dPt>
            <c:idx val="286"/>
          </c:dPt>
          <c:dPt>
            <c:idx val="287"/>
          </c:dPt>
          <c:dPt>
            <c:idx val="288"/>
          </c:dPt>
          <c:dPt>
            <c:idx val="289"/>
          </c:dPt>
          <c:dPt>
            <c:idx val="290"/>
          </c:dPt>
          <c:dPt>
            <c:idx val="291"/>
          </c:dPt>
          <c:dPt>
            <c:idx val="292"/>
          </c:dPt>
          <c:dPt>
            <c:idx val="293"/>
          </c:dPt>
          <c:dPt>
            <c:idx val="294"/>
          </c:dPt>
          <c:dPt>
            <c:idx val="295"/>
          </c:dPt>
          <c:dPt>
            <c:idx val="296"/>
          </c:dPt>
          <c:dPt>
            <c:idx val="297"/>
          </c:dPt>
          <c:dPt>
            <c:idx val="298"/>
          </c:dPt>
          <c:dPt>
            <c:idx val="299"/>
          </c:dPt>
          <c:dPt>
            <c:idx val="300"/>
          </c:dPt>
          <c:dPt>
            <c:idx val="301"/>
          </c:dPt>
          <c:dPt>
            <c:idx val="302"/>
          </c:dPt>
          <c:dPt>
            <c:idx val="303"/>
          </c:dPt>
          <c:dPt>
            <c:idx val="304"/>
          </c:dPt>
          <c:dPt>
            <c:idx val="305"/>
          </c:dPt>
          <c:dPt>
            <c:idx val="306"/>
          </c:dPt>
          <c:dPt>
            <c:idx val="307"/>
          </c:dPt>
          <c:dPt>
            <c:idx val="308"/>
          </c:dPt>
          <c:dPt>
            <c:idx val="309"/>
          </c:dPt>
          <c:dPt>
            <c:idx val="310"/>
          </c:dPt>
          <c:dPt>
            <c:idx val="311"/>
          </c:dPt>
          <c:dPt>
            <c:idx val="312"/>
          </c:dPt>
          <c:dPt>
            <c:idx val="313"/>
          </c:dPt>
          <c:dPt>
            <c:idx val="314"/>
          </c:dPt>
          <c:dPt>
            <c:idx val="315"/>
          </c:dPt>
          <c:dPt>
            <c:idx val="316"/>
          </c:dPt>
          <c:dPt>
            <c:idx val="317"/>
          </c:dPt>
          <c:dPt>
            <c:idx val="318"/>
          </c:dPt>
          <c:dPt>
            <c:idx val="319"/>
          </c:dPt>
          <c:dPt>
            <c:idx val="320"/>
          </c:dPt>
          <c:dPt>
            <c:idx val="321"/>
          </c:dPt>
          <c:dPt>
            <c:idx val="322"/>
          </c:dPt>
          <c:dPt>
            <c:idx val="323"/>
          </c:dPt>
          <c:dPt>
            <c:idx val="324"/>
          </c:dPt>
          <c:dPt>
            <c:idx val="325"/>
          </c:dPt>
          <c:dPt>
            <c:idx val="326"/>
          </c:dPt>
          <c:dPt>
            <c:idx val="327"/>
          </c:dPt>
          <c:dPt>
            <c:idx val="328"/>
          </c:dPt>
          <c:dPt>
            <c:idx val="329"/>
          </c:dPt>
          <c:dPt>
            <c:idx val="330"/>
          </c:dPt>
          <c:dPt>
            <c:idx val="331"/>
          </c:dPt>
          <c:dPt>
            <c:idx val="332"/>
          </c:dPt>
          <c:dPt>
            <c:idx val="333"/>
          </c:dPt>
          <c:dPt>
            <c:idx val="334"/>
          </c:dPt>
          <c:dPt>
            <c:idx val="335"/>
          </c:dPt>
          <c:dPt>
            <c:idx val="336"/>
          </c:dPt>
          <c:dPt>
            <c:idx val="337"/>
          </c:dPt>
          <c:dPt>
            <c:idx val="338"/>
          </c:dPt>
          <c:dPt>
            <c:idx val="339"/>
          </c:dPt>
          <c:dPt>
            <c:idx val="340"/>
          </c:dPt>
          <c:dPt>
            <c:idx val="341"/>
          </c:dPt>
          <c:dPt>
            <c:idx val="342"/>
          </c:dPt>
          <c:dPt>
            <c:idx val="343"/>
          </c:dPt>
          <c:dPt>
            <c:idx val="344"/>
          </c:dPt>
          <c:dPt>
            <c:idx val="345"/>
          </c:dPt>
          <c:dPt>
            <c:idx val="346"/>
          </c:dPt>
          <c:dPt>
            <c:idx val="347"/>
          </c:dPt>
          <c:dPt>
            <c:idx val="348"/>
          </c:dPt>
          <c:dPt>
            <c:idx val="349"/>
          </c:dPt>
          <c:dPt>
            <c:idx val="350"/>
          </c:dPt>
          <c:dPt>
            <c:idx val="351"/>
          </c:dPt>
          <c:dPt>
            <c:idx val="352"/>
          </c:dPt>
          <c:dPt>
            <c:idx val="353"/>
          </c:dPt>
          <c:dPt>
            <c:idx val="354"/>
          </c:dPt>
          <c:dPt>
            <c:idx val="355"/>
          </c:dPt>
          <c:dPt>
            <c:idx val="356"/>
          </c:dPt>
          <c:dPt>
            <c:idx val="357"/>
          </c:dPt>
          <c:dPt>
            <c:idx val="358"/>
          </c:dPt>
          <c:dPt>
            <c:idx val="359"/>
          </c:dPt>
          <c:dPt>
            <c:idx val="360"/>
          </c:dPt>
          <c:dPt>
            <c:idx val="361"/>
          </c:dPt>
          <c:dPt>
            <c:idx val="362"/>
          </c:dPt>
          <c:dPt>
            <c:idx val="363"/>
          </c:dPt>
          <c:dPt>
            <c:idx val="364"/>
          </c:dPt>
          <c:dPt>
            <c:idx val="365"/>
          </c:dPt>
          <c:dPt>
            <c:idx val="366"/>
          </c:dPt>
          <c:dPt>
            <c:idx val="367"/>
          </c:dPt>
          <c:dPt>
            <c:idx val="368"/>
          </c:dPt>
          <c:dPt>
            <c:idx val="369"/>
          </c:dPt>
          <c:dPt>
            <c:idx val="370"/>
          </c:dPt>
          <c:dPt>
            <c:idx val="371"/>
          </c:dPt>
          <c:dPt>
            <c:idx val="372"/>
          </c:dPt>
          <c:dPt>
            <c:idx val="373"/>
          </c:dPt>
          <c:dPt>
            <c:idx val="374"/>
          </c:dPt>
          <c:dPt>
            <c:idx val="375"/>
          </c:dPt>
          <c:dPt>
            <c:idx val="376"/>
          </c:dPt>
          <c:dPt>
            <c:idx val="377"/>
          </c:dPt>
          <c:dPt>
            <c:idx val="378"/>
          </c:dPt>
          <c:dPt>
            <c:idx val="379"/>
          </c:dPt>
          <c:dPt>
            <c:idx val="380"/>
          </c:dPt>
          <c:dPt>
            <c:idx val="381"/>
          </c:dPt>
          <c:dPt>
            <c:idx val="382"/>
          </c:dPt>
          <c:dPt>
            <c:idx val="383"/>
          </c:dPt>
          <c:dPt>
            <c:idx val="384"/>
          </c:dPt>
          <c:dPt>
            <c:idx val="385"/>
          </c:dPt>
          <c:dPt>
            <c:idx val="386"/>
          </c:dPt>
          <c:dPt>
            <c:idx val="387"/>
          </c:dPt>
          <c:dPt>
            <c:idx val="388"/>
          </c:dPt>
          <c:dPt>
            <c:idx val="389"/>
          </c:dPt>
          <c:dPt>
            <c:idx val="390"/>
          </c:dPt>
          <c:dPt>
            <c:idx val="391"/>
          </c:dPt>
          <c:dPt>
            <c:idx val="392"/>
          </c:dPt>
          <c:dPt>
            <c:idx val="393"/>
          </c:dPt>
          <c:dPt>
            <c:idx val="394"/>
          </c:dPt>
          <c:dPt>
            <c:idx val="395"/>
          </c:dPt>
          <c:dPt>
            <c:idx val="396"/>
          </c:dPt>
          <c:dPt>
            <c:idx val="397"/>
          </c:dPt>
          <c:dPt>
            <c:idx val="398"/>
          </c:dPt>
          <c:dPt>
            <c:idx val="399"/>
          </c:dPt>
          <c:dPt>
            <c:idx val="400"/>
          </c:dPt>
          <c:dPt>
            <c:idx val="401"/>
          </c:dPt>
          <c:dPt>
            <c:idx val="402"/>
          </c:dPt>
          <c:dPt>
            <c:idx val="403"/>
          </c:dPt>
          <c:dPt>
            <c:idx val="404"/>
          </c:dPt>
          <c:dPt>
            <c:idx val="405"/>
          </c:dPt>
          <c:dPt>
            <c:idx val="406"/>
          </c:dPt>
          <c:dPt>
            <c:idx val="407"/>
          </c:dPt>
          <c:dPt>
            <c:idx val="408"/>
          </c:dPt>
          <c:dPt>
            <c:idx val="409"/>
          </c:dPt>
          <c:dPt>
            <c:idx val="410"/>
          </c:dPt>
          <c:dPt>
            <c:idx val="411"/>
          </c:dPt>
          <c:dPt>
            <c:idx val="412"/>
          </c:dPt>
          <c:dPt>
            <c:idx val="413"/>
          </c:dPt>
          <c:dPt>
            <c:idx val="414"/>
          </c:dPt>
          <c:dPt>
            <c:idx val="415"/>
          </c:dPt>
          <c:dPt>
            <c:idx val="416"/>
          </c:dPt>
          <c:dPt>
            <c:idx val="417"/>
          </c:dPt>
          <c:dPt>
            <c:idx val="418"/>
          </c:dPt>
          <c:dPt>
            <c:idx val="419"/>
          </c:dPt>
          <c:dPt>
            <c:idx val="420"/>
          </c:dPt>
          <c:dPt>
            <c:idx val="421"/>
          </c:dPt>
          <c:dPt>
            <c:idx val="422"/>
          </c:dPt>
          <c:dPt>
            <c:idx val="423"/>
          </c:dPt>
          <c:dPt>
            <c:idx val="424"/>
          </c:dPt>
          <c:dPt>
            <c:idx val="425"/>
          </c:dPt>
          <c:dPt>
            <c:idx val="426"/>
          </c:dPt>
          <c:dPt>
            <c:idx val="427"/>
          </c:dPt>
          <c:dPt>
            <c:idx val="428"/>
          </c:dPt>
          <c:dPt>
            <c:idx val="429"/>
          </c:dPt>
          <c:dPt>
            <c:idx val="430"/>
          </c:dPt>
          <c:dPt>
            <c:idx val="431"/>
          </c:dPt>
          <c:dPt>
            <c:idx val="432"/>
          </c:dPt>
          <c:dPt>
            <c:idx val="433"/>
          </c:dPt>
          <c:dPt>
            <c:idx val="434"/>
          </c:dPt>
          <c:dPt>
            <c:idx val="435"/>
          </c:dPt>
          <c:dPt>
            <c:idx val="436"/>
          </c:dPt>
          <c:dPt>
            <c:idx val="437"/>
          </c:dPt>
          <c:dPt>
            <c:idx val="438"/>
          </c:dPt>
          <c:dPt>
            <c:idx val="439"/>
          </c:dPt>
          <c:dPt>
            <c:idx val="440"/>
          </c:dPt>
          <c:dPt>
            <c:idx val="441"/>
          </c:dPt>
          <c:dPt>
            <c:idx val="442"/>
          </c:dPt>
          <c:dPt>
            <c:idx val="443"/>
          </c:dPt>
          <c:dPt>
            <c:idx val="444"/>
          </c:dPt>
          <c:dPt>
            <c:idx val="445"/>
          </c:dPt>
          <c:dPt>
            <c:idx val="446"/>
          </c:dPt>
          <c:dPt>
            <c:idx val="447"/>
          </c:dPt>
          <c:dPt>
            <c:idx val="448"/>
          </c:dPt>
          <c:dPt>
            <c:idx val="449"/>
          </c:dPt>
          <c:dPt>
            <c:idx val="450"/>
          </c:dPt>
          <c:dPt>
            <c:idx val="451"/>
          </c:dPt>
          <c:dPt>
            <c:idx val="452"/>
          </c:dPt>
          <c:dPt>
            <c:idx val="453"/>
          </c:dPt>
          <c:dPt>
            <c:idx val="454"/>
          </c:dPt>
          <c:dPt>
            <c:idx val="455"/>
          </c:dPt>
          <c:dPt>
            <c:idx val="456"/>
          </c:dPt>
          <c:dPt>
            <c:idx val="457"/>
          </c:dPt>
          <c:dPt>
            <c:idx val="458"/>
          </c:dPt>
          <c:dPt>
            <c:idx val="459"/>
          </c:dPt>
          <c:dPt>
            <c:idx val="460"/>
          </c:dPt>
          <c:dPt>
            <c:idx val="461"/>
          </c:dPt>
          <c:dPt>
            <c:idx val="462"/>
          </c:dPt>
          <c:dPt>
            <c:idx val="463"/>
          </c:dPt>
          <c:dPt>
            <c:idx val="464"/>
          </c:dPt>
          <c:dPt>
            <c:idx val="465"/>
          </c:dPt>
          <c:dPt>
            <c:idx val="466"/>
          </c:dPt>
          <c:dPt>
            <c:idx val="467"/>
          </c:dPt>
          <c:dPt>
            <c:idx val="468"/>
          </c:dPt>
          <c:dPt>
            <c:idx val="469"/>
          </c:dPt>
          <c:dPt>
            <c:idx val="470"/>
          </c:dPt>
          <c:dPt>
            <c:idx val="471"/>
          </c:dPt>
          <c:dPt>
            <c:idx val="472"/>
          </c:dPt>
          <c:dPt>
            <c:idx val="473"/>
          </c:dPt>
          <c:dPt>
            <c:idx val="474"/>
          </c:dPt>
          <c:dPt>
            <c:idx val="475"/>
          </c:dPt>
          <c:dPt>
            <c:idx val="476"/>
          </c:dPt>
          <c:dPt>
            <c:idx val="477"/>
          </c:dPt>
          <c:dPt>
            <c:idx val="478"/>
          </c:dPt>
          <c:dPt>
            <c:idx val="479"/>
          </c:dPt>
          <c:dPt>
            <c:idx val="480"/>
          </c:dPt>
          <c:dPt>
            <c:idx val="481"/>
          </c:dPt>
          <c:dPt>
            <c:idx val="482"/>
          </c:dPt>
          <c:dPt>
            <c:idx val="483"/>
          </c:dPt>
          <c:dPt>
            <c:idx val="484"/>
          </c:dPt>
          <c:dPt>
            <c:idx val="485"/>
          </c:dPt>
          <c:dPt>
            <c:idx val="486"/>
          </c:dPt>
          <c:dPt>
            <c:idx val="487"/>
          </c:dPt>
          <c:dPt>
            <c:idx val="488"/>
          </c:dPt>
          <c:dPt>
            <c:idx val="489"/>
          </c:dPt>
          <c:dPt>
            <c:idx val="490"/>
          </c:dPt>
          <c:dPt>
            <c:idx val="491"/>
          </c:dPt>
          <c:dPt>
            <c:idx val="492"/>
          </c:dPt>
          <c:dPt>
            <c:idx val="493"/>
          </c:dPt>
          <c:dPt>
            <c:idx val="494"/>
          </c:dPt>
          <c:dPt>
            <c:idx val="495"/>
          </c:dPt>
          <c:dPt>
            <c:idx val="496"/>
          </c:dPt>
          <c:dPt>
            <c:idx val="497"/>
          </c:dPt>
          <c:dPt>
            <c:idx val="498"/>
          </c:dPt>
          <c:dPt>
            <c:idx val="499"/>
          </c:dPt>
          <c:dPt>
            <c:idx val="500"/>
          </c:dPt>
          <c:dPt>
            <c:idx val="501"/>
          </c:dPt>
          <c:dPt>
            <c:idx val="502"/>
          </c:dPt>
          <c:dPt>
            <c:idx val="503"/>
          </c:dPt>
          <c:dPt>
            <c:idx val="504"/>
          </c:dPt>
          <c:dPt>
            <c:idx val="505"/>
          </c:dPt>
          <c:dPt>
            <c:idx val="506"/>
          </c:dPt>
          <c:dPt>
            <c:idx val="507"/>
          </c:dPt>
          <c:dPt>
            <c:idx val="508"/>
          </c:dPt>
          <c:dPt>
            <c:idx val="509"/>
          </c:dPt>
          <c:dPt>
            <c:idx val="510"/>
          </c:dPt>
          <c:dPt>
            <c:idx val="511"/>
          </c:dPt>
          <c:dPt>
            <c:idx val="512"/>
          </c:dPt>
          <c:dPt>
            <c:idx val="513"/>
          </c:dPt>
          <c:dPt>
            <c:idx val="514"/>
          </c:dPt>
          <c:dPt>
            <c:idx val="515"/>
          </c:dPt>
          <c:dPt>
            <c:idx val="516"/>
          </c:dPt>
          <c:dPt>
            <c:idx val="517"/>
          </c:dPt>
          <c:dPt>
            <c:idx val="518"/>
          </c:dPt>
          <c:dPt>
            <c:idx val="519"/>
          </c:dPt>
          <c:dPt>
            <c:idx val="520"/>
          </c:dPt>
          <c:dPt>
            <c:idx val="521"/>
          </c:dPt>
          <c:dPt>
            <c:idx val="522"/>
          </c:dPt>
          <c:dPt>
            <c:idx val="523"/>
          </c:dPt>
          <c:dPt>
            <c:idx val="524"/>
          </c:dPt>
          <c:dPt>
            <c:idx val="525"/>
          </c:dPt>
          <c:dPt>
            <c:idx val="526"/>
          </c:dPt>
          <c:dPt>
            <c:idx val="527"/>
          </c:dPt>
          <c:dPt>
            <c:idx val="528"/>
          </c:dPt>
          <c:dPt>
            <c:idx val="529"/>
          </c:dPt>
          <c:dPt>
            <c:idx val="530"/>
          </c:dPt>
          <c:dPt>
            <c:idx val="531"/>
          </c:dPt>
          <c:dPt>
            <c:idx val="532"/>
          </c:dPt>
          <c:dPt>
            <c:idx val="533"/>
          </c:dPt>
          <c:dPt>
            <c:idx val="534"/>
          </c:dPt>
          <c:dPt>
            <c:idx val="535"/>
          </c:dPt>
          <c:dPt>
            <c:idx val="536"/>
          </c:dPt>
          <c:dPt>
            <c:idx val="537"/>
          </c:dPt>
          <c:dPt>
            <c:idx val="538"/>
          </c:dPt>
          <c:dPt>
            <c:idx val="539"/>
          </c:dPt>
          <c:dPt>
            <c:idx val="540"/>
          </c:dPt>
          <c:dPt>
            <c:idx val="541"/>
          </c:dPt>
          <c:dPt>
            <c:idx val="542"/>
          </c:dPt>
          <c:dPt>
            <c:idx val="543"/>
          </c:dPt>
          <c:dPt>
            <c:idx val="544"/>
          </c:dPt>
          <c:dPt>
            <c:idx val="545"/>
          </c:dPt>
          <c:dPt>
            <c:idx val="546"/>
          </c:dPt>
          <c:dPt>
            <c:idx val="547"/>
          </c:dPt>
          <c:dPt>
            <c:idx val="548"/>
          </c:dPt>
          <c:dPt>
            <c:idx val="549"/>
          </c:dPt>
          <c:dPt>
            <c:idx val="550"/>
          </c:dPt>
          <c:dPt>
            <c:idx val="551"/>
          </c:dPt>
          <c:dPt>
            <c:idx val="552"/>
          </c:dPt>
          <c:dPt>
            <c:idx val="553"/>
          </c:dPt>
          <c:dPt>
            <c:idx val="554"/>
          </c:dPt>
          <c:dPt>
            <c:idx val="555"/>
          </c:dPt>
          <c:dPt>
            <c:idx val="556"/>
          </c:dPt>
          <c:dPt>
            <c:idx val="557"/>
          </c:dPt>
          <c:dPt>
            <c:idx val="558"/>
          </c:dPt>
          <c:dPt>
            <c:idx val="559"/>
          </c:dPt>
          <c:dPt>
            <c:idx val="560"/>
          </c:dPt>
          <c:dPt>
            <c:idx val="561"/>
          </c:dPt>
          <c:dPt>
            <c:idx val="562"/>
          </c:dPt>
          <c:dPt>
            <c:idx val="563"/>
          </c:dPt>
          <c:dPt>
            <c:idx val="564"/>
          </c:dPt>
          <c:dPt>
            <c:idx val="565"/>
          </c:dPt>
          <c:dPt>
            <c:idx val="566"/>
          </c:dPt>
          <c:dPt>
            <c:idx val="567"/>
          </c:dPt>
          <c:dPt>
            <c:idx val="568"/>
          </c:dPt>
          <c:dPt>
            <c:idx val="569"/>
          </c:dPt>
          <c:dPt>
            <c:idx val="570"/>
          </c:dPt>
          <c:dPt>
            <c:idx val="571"/>
          </c:dPt>
          <c:dPt>
            <c:idx val="572"/>
          </c:dPt>
          <c:dPt>
            <c:idx val="573"/>
          </c:dPt>
          <c:dPt>
            <c:idx val="574"/>
          </c:dPt>
          <c:dPt>
            <c:idx val="575"/>
          </c:dPt>
          <c:dPt>
            <c:idx val="576"/>
          </c:dPt>
          <c:dPt>
            <c:idx val="577"/>
          </c:dPt>
          <c:dPt>
            <c:idx val="578"/>
          </c:dPt>
          <c:dPt>
            <c:idx val="579"/>
          </c:dPt>
          <c:dPt>
            <c:idx val="580"/>
          </c:dPt>
          <c:dPt>
            <c:idx val="581"/>
          </c:dPt>
          <c:dPt>
            <c:idx val="582"/>
          </c:dPt>
          <c:dPt>
            <c:idx val="583"/>
          </c:dPt>
          <c:dPt>
            <c:idx val="584"/>
          </c:dPt>
          <c:dPt>
            <c:idx val="585"/>
          </c:dPt>
          <c:dPt>
            <c:idx val="586"/>
          </c:dPt>
          <c:dPt>
            <c:idx val="587"/>
          </c:dPt>
          <c:dPt>
            <c:idx val="588"/>
          </c:dPt>
          <c:dPt>
            <c:idx val="589"/>
          </c:dPt>
          <c:dPt>
            <c:idx val="590"/>
          </c:dPt>
          <c:dPt>
            <c:idx val="591"/>
          </c:dPt>
          <c:dPt>
            <c:idx val="592"/>
          </c:dPt>
          <c:dPt>
            <c:idx val="593"/>
          </c:dPt>
          <c:dPt>
            <c:idx val="594"/>
          </c:dPt>
          <c:dPt>
            <c:idx val="595"/>
          </c:dPt>
          <c:dPt>
            <c:idx val="596"/>
          </c:dPt>
          <c:dPt>
            <c:idx val="597"/>
          </c:dPt>
          <c:dPt>
            <c:idx val="598"/>
          </c:dPt>
          <c:dPt>
            <c:idx val="599"/>
          </c:dPt>
          <c:dPt>
            <c:idx val="600"/>
          </c:dPt>
          <c:dPt>
            <c:idx val="601"/>
          </c:dPt>
          <c:dPt>
            <c:idx val="602"/>
          </c:dPt>
          <c:dPt>
            <c:idx val="603"/>
          </c:dPt>
          <c:dPt>
            <c:idx val="604"/>
          </c:dPt>
          <c:dPt>
            <c:idx val="605"/>
          </c:dPt>
          <c:dPt>
            <c:idx val="606"/>
          </c:dPt>
          <c:dPt>
            <c:idx val="607"/>
          </c:dPt>
          <c:dPt>
            <c:idx val="608"/>
          </c:dPt>
          <c:dPt>
            <c:idx val="609"/>
          </c:dPt>
          <c:dPt>
            <c:idx val="610"/>
          </c:dPt>
          <c:dPt>
            <c:idx val="611"/>
          </c:dPt>
          <c:dPt>
            <c:idx val="612"/>
          </c:dPt>
          <c:dPt>
            <c:idx val="613"/>
          </c:dPt>
          <c:dPt>
            <c:idx val="614"/>
          </c:dPt>
          <c:dPt>
            <c:idx val="615"/>
          </c:dPt>
          <c:dPt>
            <c:idx val="616"/>
          </c:dPt>
          <c:dPt>
            <c:idx val="617"/>
          </c:dPt>
          <c:dPt>
            <c:idx val="618"/>
          </c:dPt>
          <c:dPt>
            <c:idx val="619"/>
          </c:dPt>
          <c:dPt>
            <c:idx val="620"/>
          </c:dPt>
          <c:dPt>
            <c:idx val="621"/>
          </c:dPt>
          <c:dPt>
            <c:idx val="622"/>
          </c:dPt>
          <c:dPt>
            <c:idx val="623"/>
          </c:dPt>
          <c:dPt>
            <c:idx val="624"/>
          </c:dPt>
          <c:dPt>
            <c:idx val="625"/>
          </c:dPt>
          <c:dPt>
            <c:idx val="626"/>
          </c:dPt>
          <c:dPt>
            <c:idx val="627"/>
          </c:dPt>
          <c:dPt>
            <c:idx val="628"/>
          </c:dPt>
          <c:dPt>
            <c:idx val="629"/>
          </c:dPt>
          <c:dPt>
            <c:idx val="630"/>
          </c:dPt>
          <c:dPt>
            <c:idx val="631"/>
          </c:dPt>
          <c:dPt>
            <c:idx val="632"/>
          </c:dPt>
          <c:dPt>
            <c:idx val="633"/>
          </c:dPt>
          <c:dPt>
            <c:idx val="634"/>
          </c:dPt>
          <c:dPt>
            <c:idx val="635"/>
          </c:dPt>
          <c:dPt>
            <c:idx val="636"/>
          </c:dPt>
          <c:dPt>
            <c:idx val="637"/>
          </c:dPt>
          <c:dPt>
            <c:idx val="638"/>
          </c:dPt>
          <c:dPt>
            <c:idx val="639"/>
          </c:dPt>
          <c:dPt>
            <c:idx val="640"/>
          </c:dPt>
          <c:dPt>
            <c:idx val="641"/>
          </c:dPt>
          <c:dPt>
            <c:idx val="642"/>
          </c:dPt>
          <c:dPt>
            <c:idx val="643"/>
          </c:dPt>
          <c:dPt>
            <c:idx val="644"/>
          </c:dPt>
          <c:dPt>
            <c:idx val="645"/>
          </c:dPt>
          <c:dPt>
            <c:idx val="646"/>
          </c:dPt>
          <c:dPt>
            <c:idx val="647"/>
          </c:dPt>
          <c:dPt>
            <c:idx val="648"/>
          </c:dPt>
          <c:dPt>
            <c:idx val="649"/>
          </c:dPt>
          <c:dPt>
            <c:idx val="650"/>
          </c:dPt>
          <c:dPt>
            <c:idx val="651"/>
          </c:dPt>
          <c:dPt>
            <c:idx val="652"/>
          </c:dPt>
          <c:dPt>
            <c:idx val="653"/>
          </c:dPt>
          <c:dPt>
            <c:idx val="654"/>
          </c:dPt>
          <c:dPt>
            <c:idx val="655"/>
          </c:dPt>
          <c:dPt>
            <c:idx val="656"/>
          </c:dPt>
          <c:dPt>
            <c:idx val="657"/>
          </c:dPt>
          <c:dPt>
            <c:idx val="658"/>
          </c:dPt>
          <c:dPt>
            <c:idx val="659"/>
          </c:dPt>
          <c:dPt>
            <c:idx val="660"/>
          </c:dPt>
          <c:dPt>
            <c:idx val="661"/>
          </c:dPt>
          <c:dPt>
            <c:idx val="662"/>
          </c:dPt>
          <c:dPt>
            <c:idx val="663"/>
          </c:dPt>
          <c:dPt>
            <c:idx val="664"/>
          </c:dPt>
          <c:dPt>
            <c:idx val="665"/>
          </c:dPt>
          <c:dPt>
            <c:idx val="666"/>
          </c:dPt>
          <c:dPt>
            <c:idx val="667"/>
          </c:dPt>
          <c:dPt>
            <c:idx val="668"/>
          </c:dPt>
          <c:dPt>
            <c:idx val="669"/>
          </c:dPt>
          <c:dPt>
            <c:idx val="670"/>
          </c:dPt>
          <c:dPt>
            <c:idx val="671"/>
          </c:dPt>
          <c:dPt>
            <c:idx val="672"/>
          </c:dPt>
          <c:dPt>
            <c:idx val="673"/>
          </c:dPt>
          <c:dPt>
            <c:idx val="674"/>
          </c:dPt>
          <c:dPt>
            <c:idx val="675"/>
          </c:dPt>
          <c:dPt>
            <c:idx val="676"/>
          </c:dPt>
          <c:dPt>
            <c:idx val="677"/>
          </c:dPt>
          <c:dPt>
            <c:idx val="678"/>
          </c:dPt>
          <c:dPt>
            <c:idx val="679"/>
          </c:dPt>
          <c:dPt>
            <c:idx val="680"/>
          </c:dPt>
          <c:dPt>
            <c:idx val="681"/>
          </c:dPt>
          <c:dPt>
            <c:idx val="682"/>
          </c:dPt>
          <c:dPt>
            <c:idx val="683"/>
          </c:dPt>
          <c:dPt>
            <c:idx val="684"/>
          </c:dPt>
          <c:dPt>
            <c:idx val="685"/>
          </c:dPt>
          <c:dPt>
            <c:idx val="686"/>
          </c:dPt>
          <c:dPt>
            <c:idx val="687"/>
          </c:dPt>
          <c:dPt>
            <c:idx val="688"/>
          </c:dPt>
          <c:dPt>
            <c:idx val="689"/>
          </c:dPt>
          <c:dPt>
            <c:idx val="690"/>
          </c:dPt>
          <c:dPt>
            <c:idx val="691"/>
          </c:dPt>
          <c:dPt>
            <c:idx val="692"/>
          </c:dPt>
          <c:dPt>
            <c:idx val="693"/>
          </c:dPt>
          <c:dPt>
            <c:idx val="694"/>
          </c:dPt>
          <c:dPt>
            <c:idx val="695"/>
          </c:dPt>
          <c:dPt>
            <c:idx val="696"/>
          </c:dPt>
          <c:dPt>
            <c:idx val="697"/>
          </c:dPt>
          <c:dPt>
            <c:idx val="698"/>
          </c:dPt>
          <c:dPt>
            <c:idx val="699"/>
          </c:dPt>
          <c:dPt>
            <c:idx val="700"/>
          </c:dPt>
          <c:dPt>
            <c:idx val="701"/>
          </c:dPt>
          <c:dPt>
            <c:idx val="702"/>
          </c:dPt>
          <c:dPt>
            <c:idx val="703"/>
          </c:dPt>
          <c:dPt>
            <c:idx val="704"/>
          </c:dPt>
          <c:dPt>
            <c:idx val="705"/>
          </c:dPt>
          <c:dPt>
            <c:idx val="706"/>
          </c:dPt>
          <c:dPt>
            <c:idx val="707"/>
          </c:dPt>
          <c:dPt>
            <c:idx val="708"/>
          </c:dPt>
          <c:dPt>
            <c:idx val="709"/>
          </c:dPt>
          <c:dPt>
            <c:idx val="710"/>
          </c:dPt>
          <c:dPt>
            <c:idx val="711"/>
          </c:dPt>
          <c:dPt>
            <c:idx val="712"/>
          </c:dPt>
          <c:dPt>
            <c:idx val="713"/>
          </c:dPt>
          <c:dPt>
            <c:idx val="714"/>
          </c:dPt>
          <c:dPt>
            <c:idx val="715"/>
          </c:dPt>
          <c:dPt>
            <c:idx val="716"/>
          </c:dPt>
          <c:dPt>
            <c:idx val="717"/>
          </c:dPt>
          <c:dPt>
            <c:idx val="718"/>
          </c:dPt>
          <c:dPt>
            <c:idx val="719"/>
          </c:dPt>
          <c:dPt>
            <c:idx val="720"/>
          </c:dPt>
          <c:dPt>
            <c:idx val="721"/>
          </c:dPt>
          <c:dPt>
            <c:idx val="722"/>
          </c:dPt>
          <c:dPt>
            <c:idx val="723"/>
          </c:dPt>
          <c:dPt>
            <c:idx val="724"/>
          </c:dPt>
          <c:dPt>
            <c:idx val="725"/>
          </c:dPt>
          <c:dPt>
            <c:idx val="726"/>
          </c:dPt>
          <c:dPt>
            <c:idx val="727"/>
          </c:dPt>
          <c:dPt>
            <c:idx val="728"/>
          </c:dPt>
          <c:dPt>
            <c:idx val="729"/>
          </c:dPt>
          <c:dPt>
            <c:idx val="730"/>
          </c:dPt>
          <c:dPt>
            <c:idx val="731"/>
          </c:dPt>
          <c:dPt>
            <c:idx val="732"/>
          </c:dPt>
          <c:dPt>
            <c:idx val="733"/>
          </c:dPt>
          <c:dPt>
            <c:idx val="734"/>
          </c:dPt>
          <c:dPt>
            <c:idx val="735"/>
          </c:dPt>
          <c:dPt>
            <c:idx val="736"/>
          </c:dPt>
          <c:dPt>
            <c:idx val="737"/>
          </c:dPt>
          <c:dPt>
            <c:idx val="738"/>
          </c:dPt>
          <c:dPt>
            <c:idx val="739"/>
          </c:dPt>
          <c:dPt>
            <c:idx val="740"/>
          </c:dPt>
          <c:dPt>
            <c:idx val="741"/>
          </c:dPt>
          <c:dPt>
            <c:idx val="742"/>
          </c:dPt>
          <c:dPt>
            <c:idx val="743"/>
          </c:dPt>
          <c:dPt>
            <c:idx val="744"/>
          </c:dPt>
          <c:dPt>
            <c:idx val="745"/>
          </c:dPt>
          <c:dPt>
            <c:idx val="746"/>
          </c:dPt>
          <c:dPt>
            <c:idx val="747"/>
          </c:dPt>
          <c:dPt>
            <c:idx val="748"/>
          </c:dPt>
          <c:dPt>
            <c:idx val="749"/>
          </c:dPt>
          <c:dPt>
            <c:idx val="750"/>
          </c:dPt>
          <c:dPt>
            <c:idx val="751"/>
          </c:dPt>
          <c:dPt>
            <c:idx val="752"/>
          </c:dPt>
          <c:dPt>
            <c:idx val="753"/>
          </c:dPt>
          <c:dPt>
            <c:idx val="754"/>
          </c:dPt>
          <c:dPt>
            <c:idx val="755"/>
          </c:dPt>
          <c:dPt>
            <c:idx val="756"/>
          </c:dPt>
          <c:dPt>
            <c:idx val="757"/>
          </c:dPt>
          <c:dPt>
            <c:idx val="758"/>
          </c:dPt>
          <c:dPt>
            <c:idx val="759"/>
          </c:dPt>
          <c:dPt>
            <c:idx val="760"/>
          </c:dPt>
          <c:dPt>
            <c:idx val="761"/>
          </c:dPt>
          <c:dPt>
            <c:idx val="762"/>
          </c:dPt>
          <c:dPt>
            <c:idx val="763"/>
          </c:dPt>
          <c:dPt>
            <c:idx val="764"/>
          </c:dPt>
          <c:dPt>
            <c:idx val="765"/>
          </c:dPt>
          <c:dPt>
            <c:idx val="766"/>
          </c:dPt>
          <c:dPt>
            <c:idx val="767"/>
          </c:dPt>
          <c:dPt>
            <c:idx val="768"/>
          </c:dPt>
          <c:dPt>
            <c:idx val="769"/>
          </c:dPt>
          <c:dPt>
            <c:idx val="770"/>
          </c:dPt>
          <c:dPt>
            <c:idx val="771"/>
          </c:dPt>
          <c:dPt>
            <c:idx val="772"/>
          </c:dPt>
          <c:dPt>
            <c:idx val="773"/>
          </c:dPt>
          <c:dPt>
            <c:idx val="774"/>
          </c:dPt>
          <c:dPt>
            <c:idx val="775"/>
          </c:dPt>
          <c:dPt>
            <c:idx val="776"/>
          </c:dPt>
          <c:dPt>
            <c:idx val="777"/>
          </c:dPt>
          <c:dPt>
            <c:idx val="778"/>
          </c:dPt>
          <c:dPt>
            <c:idx val="779"/>
          </c:dPt>
          <c:dPt>
            <c:idx val="780"/>
          </c:dPt>
          <c:dPt>
            <c:idx val="781"/>
          </c:dPt>
          <c:dPt>
            <c:idx val="782"/>
          </c:dPt>
          <c:dPt>
            <c:idx val="783"/>
          </c:dPt>
          <c:dPt>
            <c:idx val="784"/>
          </c:dPt>
          <c:dPt>
            <c:idx val="785"/>
          </c:dPt>
          <c:dPt>
            <c:idx val="786"/>
          </c:dPt>
          <c:dPt>
            <c:idx val="787"/>
          </c:dPt>
          <c:dPt>
            <c:idx val="788"/>
          </c:dPt>
          <c:dPt>
            <c:idx val="789"/>
          </c:dPt>
          <c:dPt>
            <c:idx val="790"/>
          </c:dPt>
          <c:dPt>
            <c:idx val="791"/>
          </c:dPt>
          <c:dPt>
            <c:idx val="792"/>
          </c:dPt>
          <c:dPt>
            <c:idx val="793"/>
          </c:dPt>
          <c:dPt>
            <c:idx val="794"/>
          </c:dPt>
          <c:dPt>
            <c:idx val="795"/>
          </c:dPt>
          <c:dPt>
            <c:idx val="796"/>
          </c:dPt>
          <c:dPt>
            <c:idx val="797"/>
          </c:dPt>
          <c:dPt>
            <c:idx val="798"/>
          </c:dPt>
          <c:dPt>
            <c:idx val="799"/>
          </c:dPt>
          <c:dPt>
            <c:idx val="800"/>
          </c:dPt>
          <c:dPt>
            <c:idx val="801"/>
          </c:dPt>
          <c:dPt>
            <c:idx val="802"/>
          </c:dPt>
          <c:dPt>
            <c:idx val="803"/>
          </c:dPt>
          <c:dPt>
            <c:idx val="804"/>
          </c:dPt>
          <c:dPt>
            <c:idx val="805"/>
          </c:dPt>
          <c:dPt>
            <c:idx val="806"/>
          </c:dPt>
          <c:dPt>
            <c:idx val="807"/>
          </c:dPt>
          <c:dPt>
            <c:idx val="808"/>
          </c:dPt>
          <c:dPt>
            <c:idx val="809"/>
          </c:dPt>
          <c:dPt>
            <c:idx val="810"/>
          </c:dPt>
          <c:dPt>
            <c:idx val="811"/>
          </c:dPt>
          <c:dPt>
            <c:idx val="812"/>
          </c:dPt>
          <c:dPt>
            <c:idx val="813"/>
          </c:dPt>
          <c:dPt>
            <c:idx val="814"/>
          </c:dPt>
          <c:dPt>
            <c:idx val="815"/>
          </c:dPt>
          <c:dPt>
            <c:idx val="816"/>
          </c:dPt>
          <c:dPt>
            <c:idx val="817"/>
          </c:dPt>
          <c:dPt>
            <c:idx val="818"/>
          </c:dPt>
          <c:dPt>
            <c:idx val="819"/>
          </c:dPt>
          <c:dPt>
            <c:idx val="820"/>
          </c:dPt>
          <c:dPt>
            <c:idx val="821"/>
          </c:dPt>
          <c:dPt>
            <c:idx val="822"/>
          </c:dPt>
          <c:dPt>
            <c:idx val="823"/>
          </c:dPt>
          <c:dPt>
            <c:idx val="824"/>
          </c:dPt>
          <c:dPt>
            <c:idx val="825"/>
          </c:dPt>
          <c:dPt>
            <c:idx val="826"/>
          </c:dPt>
          <c:dPt>
            <c:idx val="827"/>
          </c:dPt>
          <c:dPt>
            <c:idx val="828"/>
          </c:dPt>
          <c:dPt>
            <c:idx val="829"/>
          </c:dPt>
          <c:dPt>
            <c:idx val="830"/>
          </c:dPt>
          <c:dPt>
            <c:idx val="831"/>
          </c:dPt>
          <c:dPt>
            <c:idx val="832"/>
          </c:dPt>
          <c:dPt>
            <c:idx val="833"/>
          </c:dPt>
          <c:dPt>
            <c:idx val="834"/>
          </c:dPt>
          <c:dPt>
            <c:idx val="835"/>
          </c:dPt>
          <c:dPt>
            <c:idx val="836"/>
          </c:dPt>
          <c:dPt>
            <c:idx val="837"/>
          </c:dPt>
          <c:dPt>
            <c:idx val="838"/>
          </c:dPt>
          <c:dPt>
            <c:idx val="839"/>
          </c:dPt>
          <c:dPt>
            <c:idx val="840"/>
          </c:dPt>
          <c:dPt>
            <c:idx val="841"/>
          </c:dPt>
          <c:dPt>
            <c:idx val="842"/>
          </c:dPt>
          <c:dPt>
            <c:idx val="843"/>
          </c:dPt>
          <c:dPt>
            <c:idx val="844"/>
          </c:dPt>
          <c:dPt>
            <c:idx val="845"/>
          </c:dPt>
          <c:dPt>
            <c:idx val="846"/>
          </c:dPt>
          <c:dPt>
            <c:idx val="847"/>
          </c:dPt>
          <c:dPt>
            <c:idx val="848"/>
          </c:dPt>
          <c:dPt>
            <c:idx val="849"/>
          </c:dPt>
          <c:dPt>
            <c:idx val="850"/>
          </c:dPt>
          <c:dPt>
            <c:idx val="851"/>
          </c:dPt>
          <c:dPt>
            <c:idx val="852"/>
          </c:dPt>
          <c:dPt>
            <c:idx val="853"/>
          </c:dPt>
          <c:dPt>
            <c:idx val="854"/>
          </c:dPt>
          <c:dPt>
            <c:idx val="855"/>
          </c:dPt>
          <c:dPt>
            <c:idx val="856"/>
          </c:dPt>
          <c:dPt>
            <c:idx val="857"/>
          </c:dPt>
          <c:dPt>
            <c:idx val="858"/>
          </c:dPt>
          <c:dPt>
            <c:idx val="859"/>
          </c:dPt>
          <c:dPt>
            <c:idx val="860"/>
          </c:dPt>
          <c:dPt>
            <c:idx val="861"/>
          </c:dPt>
          <c:dPt>
            <c:idx val="862"/>
          </c:dPt>
          <c:dPt>
            <c:idx val="863"/>
          </c:dPt>
          <c:dPt>
            <c:idx val="864"/>
          </c:dPt>
          <c:dPt>
            <c:idx val="865"/>
          </c:dPt>
          <c:dPt>
            <c:idx val="866"/>
          </c:dPt>
          <c:dPt>
            <c:idx val="867"/>
          </c:dPt>
          <c:dPt>
            <c:idx val="868"/>
          </c:dPt>
          <c:dPt>
            <c:idx val="869"/>
          </c:dPt>
          <c:dPt>
            <c:idx val="870"/>
          </c:dPt>
          <c:dPt>
            <c:idx val="871"/>
          </c:dPt>
          <c:dPt>
            <c:idx val="872"/>
          </c:dPt>
          <c:dPt>
            <c:idx val="873"/>
          </c:dPt>
          <c:dPt>
            <c:idx val="874"/>
          </c:dPt>
          <c:dPt>
            <c:idx val="875"/>
          </c:dPt>
          <c:dPt>
            <c:idx val="876"/>
          </c:dPt>
          <c:dPt>
            <c:idx val="877"/>
          </c:dPt>
          <c:dPt>
            <c:idx val="878"/>
          </c:dPt>
          <c:dPt>
            <c:idx val="879"/>
          </c:dPt>
          <c:dPt>
            <c:idx val="880"/>
          </c:dPt>
          <c:dPt>
            <c:idx val="881"/>
          </c:dPt>
          <c:dPt>
            <c:idx val="882"/>
          </c:dPt>
          <c:dPt>
            <c:idx val="883"/>
          </c:dPt>
          <c:dPt>
            <c:idx val="884"/>
          </c:dPt>
          <c:dPt>
            <c:idx val="885"/>
          </c:dPt>
          <c:dPt>
            <c:idx val="886"/>
          </c:dPt>
          <c:dPt>
            <c:idx val="887"/>
          </c:dPt>
          <c:dPt>
            <c:idx val="888"/>
          </c:dPt>
          <c:dPt>
            <c:idx val="889"/>
          </c:dPt>
          <c:dPt>
            <c:idx val="890"/>
          </c:dPt>
          <c:dPt>
            <c:idx val="891"/>
          </c:dPt>
          <c:dPt>
            <c:idx val="892"/>
          </c:dPt>
          <c:dPt>
            <c:idx val="893"/>
          </c:dPt>
          <c:dPt>
            <c:idx val="894"/>
          </c:dPt>
          <c:dPt>
            <c:idx val="895"/>
          </c:dPt>
          <c:dPt>
            <c:idx val="896"/>
          </c:dPt>
          <c:dPt>
            <c:idx val="897"/>
          </c:dPt>
          <c:dPt>
            <c:idx val="898"/>
          </c:dPt>
          <c:dPt>
            <c:idx val="899"/>
          </c:dPt>
          <c:dPt>
            <c:idx val="900"/>
          </c:dPt>
          <c:dPt>
            <c:idx val="901"/>
          </c:dPt>
          <c:dPt>
            <c:idx val="902"/>
          </c:dPt>
          <c:dPt>
            <c:idx val="903"/>
          </c:dPt>
          <c:dPt>
            <c:idx val="904"/>
          </c:dPt>
          <c:dPt>
            <c:idx val="905"/>
          </c:dPt>
          <c:dPt>
            <c:idx val="906"/>
          </c:dPt>
          <c:dPt>
            <c:idx val="907"/>
          </c:dPt>
          <c:dPt>
            <c:idx val="908"/>
          </c:dPt>
          <c:dPt>
            <c:idx val="909"/>
          </c:dPt>
          <c:dPt>
            <c:idx val="910"/>
          </c:dPt>
          <c:dPt>
            <c:idx val="911"/>
          </c:dPt>
          <c:dPt>
            <c:idx val="912"/>
          </c:dPt>
          <c:dPt>
            <c:idx val="913"/>
          </c:dPt>
          <c:dPt>
            <c:idx val="914"/>
          </c:dPt>
          <c:dPt>
            <c:idx val="915"/>
          </c:dPt>
          <c:dPt>
            <c:idx val="916"/>
          </c:dPt>
          <c:dPt>
            <c:idx val="917"/>
          </c:dPt>
          <c:dPt>
            <c:idx val="918"/>
          </c:dPt>
          <c:dPt>
            <c:idx val="919"/>
          </c:dPt>
          <c:dPt>
            <c:idx val="920"/>
          </c:dPt>
          <c:dPt>
            <c:idx val="921"/>
          </c:dPt>
          <c:dPt>
            <c:idx val="922"/>
          </c:dPt>
          <c:dPt>
            <c:idx val="923"/>
          </c:dPt>
          <c:dPt>
            <c:idx val="924"/>
          </c:dPt>
          <c:dPt>
            <c:idx val="925"/>
          </c:dPt>
          <c:dPt>
            <c:idx val="926"/>
          </c:dPt>
          <c:dPt>
            <c:idx val="927"/>
          </c:dPt>
          <c:dPt>
            <c:idx val="928"/>
          </c:dPt>
          <c:dPt>
            <c:idx val="929"/>
          </c:dPt>
          <c:dPt>
            <c:idx val="930"/>
          </c:dPt>
          <c:dPt>
            <c:idx val="931"/>
          </c:dPt>
          <c:dPt>
            <c:idx val="932"/>
          </c:dPt>
          <c:dPt>
            <c:idx val="933"/>
          </c:dPt>
          <c:dPt>
            <c:idx val="934"/>
          </c:dPt>
          <c:dPt>
            <c:idx val="935"/>
          </c:dPt>
          <c:dPt>
            <c:idx val="936"/>
          </c:dPt>
          <c:dPt>
            <c:idx val="937"/>
          </c:dPt>
          <c:dPt>
            <c:idx val="938"/>
          </c:dPt>
          <c:dPt>
            <c:idx val="939"/>
          </c:dPt>
          <c:dPt>
            <c:idx val="940"/>
          </c:dPt>
          <c:dPt>
            <c:idx val="941"/>
          </c:dPt>
          <c:dPt>
            <c:idx val="942"/>
          </c:dPt>
          <c:dPt>
            <c:idx val="943"/>
          </c:dPt>
          <c:dPt>
            <c:idx val="944"/>
          </c:dPt>
          <c:dPt>
            <c:idx val="945"/>
          </c:dPt>
          <c:dPt>
            <c:idx val="946"/>
          </c:dPt>
          <c:dPt>
            <c:idx val="947"/>
          </c:dPt>
          <c:dPt>
            <c:idx val="948"/>
          </c:dPt>
          <c:dPt>
            <c:idx val="949"/>
          </c:dPt>
          <c:dPt>
            <c:idx val="950"/>
          </c:dPt>
          <c:dPt>
            <c:idx val="951"/>
          </c:dPt>
          <c:dPt>
            <c:idx val="952"/>
          </c:dPt>
          <c:dPt>
            <c:idx val="953"/>
          </c:dPt>
          <c:dPt>
            <c:idx val="954"/>
          </c:dPt>
          <c:dPt>
            <c:idx val="955"/>
          </c:dPt>
          <c:dPt>
            <c:idx val="956"/>
          </c:dPt>
          <c:dPt>
            <c:idx val="957"/>
          </c:dPt>
          <c:dPt>
            <c:idx val="958"/>
          </c:dPt>
          <c:dPt>
            <c:idx val="959"/>
          </c:dPt>
          <c:dPt>
            <c:idx val="960"/>
          </c:dPt>
          <c:dPt>
            <c:idx val="961"/>
          </c:dPt>
          <c:dPt>
            <c:idx val="962"/>
          </c:dPt>
          <c:dPt>
            <c:idx val="963"/>
          </c:dPt>
          <c:dPt>
            <c:idx val="964"/>
          </c:dPt>
          <c:dPt>
            <c:idx val="965"/>
          </c:dPt>
          <c:dPt>
            <c:idx val="966"/>
          </c:dPt>
          <c:dPt>
            <c:idx val="967"/>
          </c:dPt>
          <c:dPt>
            <c:idx val="968"/>
          </c:dPt>
          <c:dPt>
            <c:idx val="969"/>
          </c:dPt>
          <c:dPt>
            <c:idx val="970"/>
          </c:dPt>
          <c:dPt>
            <c:idx val="971"/>
          </c:dPt>
          <c:dPt>
            <c:idx val="972"/>
          </c:dPt>
          <c:dPt>
            <c:idx val="973"/>
          </c:dPt>
          <c:dPt>
            <c:idx val="974"/>
          </c:dPt>
          <c:dPt>
            <c:idx val="975"/>
          </c:dPt>
          <c:dPt>
            <c:idx val="976"/>
          </c:dPt>
          <c:dPt>
            <c:idx val="977"/>
          </c:dPt>
          <c:dPt>
            <c:idx val="978"/>
          </c:dPt>
          <c:dPt>
            <c:idx val="979"/>
          </c:dPt>
          <c:dPt>
            <c:idx val="980"/>
          </c:dPt>
          <c:dPt>
            <c:idx val="981"/>
          </c:dPt>
          <c:dPt>
            <c:idx val="982"/>
          </c:dPt>
          <c:dPt>
            <c:idx val="983"/>
          </c:dPt>
          <c:dPt>
            <c:idx val="984"/>
          </c:dPt>
          <c:dPt>
            <c:idx val="985"/>
          </c:dPt>
          <c:dPt>
            <c:idx val="986"/>
          </c:dPt>
          <c:dPt>
            <c:idx val="987"/>
          </c:dPt>
          <c:dPt>
            <c:idx val="988"/>
          </c:dPt>
          <c:dPt>
            <c:idx val="989"/>
          </c:dPt>
          <c:dPt>
            <c:idx val="990"/>
          </c:dPt>
          <c:dPt>
            <c:idx val="991"/>
          </c:dPt>
          <c:dPt>
            <c:idx val="992"/>
          </c:dPt>
          <c:dPt>
            <c:idx val="993"/>
          </c:dPt>
          <c:dPt>
            <c:idx val="994"/>
          </c:dPt>
          <c:dPt>
            <c:idx val="995"/>
          </c:dPt>
          <c:dPt>
            <c:idx val="996"/>
          </c:dPt>
          <c:dPt>
            <c:idx val="997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Carteira!$A$4:$A$1001</c:f>
            </c:strRef>
          </c:cat>
          <c:val>
            <c:numRef>
              <c:f>Carteira!$H$4:$H$1001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Distribuição de proventos - Ano Atual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Pt>
            <c:idx val="10"/>
          </c:dPt>
          <c:dPt>
            <c:idx val="11"/>
          </c:dPt>
          <c:dPt>
            <c:idx val="12"/>
          </c:dPt>
          <c:dPt>
            <c:idx val="13"/>
          </c:dPt>
          <c:dPt>
            <c:idx val="14"/>
          </c:dPt>
          <c:dPt>
            <c:idx val="15"/>
          </c:dPt>
          <c:dPt>
            <c:idx val="16"/>
          </c:dPt>
          <c:dPt>
            <c:idx val="17"/>
          </c:dPt>
          <c:dPt>
            <c:idx val="18"/>
          </c:dPt>
          <c:dPt>
            <c:idx val="19"/>
          </c:dPt>
          <c:dPt>
            <c:idx val="20"/>
          </c:dPt>
          <c:dPt>
            <c:idx val="21"/>
          </c:dPt>
          <c:dPt>
            <c:idx val="22"/>
          </c:dPt>
          <c:dPt>
            <c:idx val="23"/>
          </c:dPt>
          <c:dPt>
            <c:idx val="24"/>
          </c:dPt>
          <c:dPt>
            <c:idx val="25"/>
          </c:dPt>
          <c:dPt>
            <c:idx val="26"/>
          </c:dPt>
          <c:dPt>
            <c:idx val="27"/>
          </c:dPt>
          <c:dPt>
            <c:idx val="28"/>
          </c:dPt>
          <c:dPt>
            <c:idx val="29"/>
          </c:dPt>
          <c:dPt>
            <c:idx val="30"/>
          </c:dPt>
          <c:dPt>
            <c:idx val="31"/>
          </c:dPt>
          <c:dPt>
            <c:idx val="32"/>
          </c:dPt>
          <c:dPt>
            <c:idx val="33"/>
          </c:dPt>
          <c:dPt>
            <c:idx val="34"/>
          </c:dPt>
          <c:dPt>
            <c:idx val="35"/>
          </c:dPt>
          <c:dPt>
            <c:idx val="36"/>
          </c:dPt>
          <c:dPt>
            <c:idx val="37"/>
          </c:dPt>
          <c:dPt>
            <c:idx val="38"/>
          </c:dPt>
          <c:dPt>
            <c:idx val="39"/>
          </c:dPt>
          <c:dPt>
            <c:idx val="40"/>
          </c:dPt>
          <c:dPt>
            <c:idx val="41"/>
          </c:dPt>
          <c:dPt>
            <c:idx val="42"/>
          </c:dPt>
          <c:dPt>
            <c:idx val="43"/>
          </c:dPt>
          <c:dPt>
            <c:idx val="44"/>
          </c:dPt>
          <c:dPt>
            <c:idx val="45"/>
          </c:dPt>
          <c:dPt>
            <c:idx val="46"/>
          </c:dPt>
          <c:dPt>
            <c:idx val="47"/>
          </c:dPt>
          <c:dPt>
            <c:idx val="48"/>
          </c:dPt>
          <c:dPt>
            <c:idx val="49"/>
          </c:dPt>
          <c:dPt>
            <c:idx val="50"/>
          </c:dPt>
          <c:dPt>
            <c:idx val="51"/>
          </c:dPt>
          <c:dPt>
            <c:idx val="52"/>
          </c:dPt>
          <c:dPt>
            <c:idx val="53"/>
          </c:dPt>
          <c:dPt>
            <c:idx val="54"/>
          </c:dPt>
          <c:dPt>
            <c:idx val="55"/>
          </c:dPt>
          <c:dPt>
            <c:idx val="56"/>
          </c:dPt>
          <c:dPt>
            <c:idx val="57"/>
          </c:dPt>
          <c:dPt>
            <c:idx val="58"/>
          </c:dPt>
          <c:dPt>
            <c:idx val="59"/>
          </c:dPt>
          <c:dPt>
            <c:idx val="60"/>
          </c:dPt>
          <c:dPt>
            <c:idx val="61"/>
          </c:dPt>
          <c:dPt>
            <c:idx val="62"/>
          </c:dPt>
          <c:dPt>
            <c:idx val="63"/>
          </c:dPt>
          <c:dPt>
            <c:idx val="64"/>
          </c:dPt>
          <c:dPt>
            <c:idx val="65"/>
          </c:dPt>
          <c:dPt>
            <c:idx val="66"/>
          </c:dPt>
          <c:dPt>
            <c:idx val="67"/>
          </c:dPt>
          <c:dPt>
            <c:idx val="68"/>
          </c:dPt>
          <c:dPt>
            <c:idx val="69"/>
          </c:dPt>
          <c:dPt>
            <c:idx val="70"/>
          </c:dPt>
          <c:dPt>
            <c:idx val="71"/>
          </c:dPt>
          <c:dPt>
            <c:idx val="72"/>
          </c:dPt>
          <c:dPt>
            <c:idx val="73"/>
          </c:dPt>
          <c:dPt>
            <c:idx val="74"/>
          </c:dPt>
          <c:dPt>
            <c:idx val="75"/>
          </c:dPt>
          <c:dPt>
            <c:idx val="76"/>
          </c:dPt>
          <c:dPt>
            <c:idx val="77"/>
          </c:dPt>
          <c:dPt>
            <c:idx val="78"/>
          </c:dPt>
          <c:dPt>
            <c:idx val="79"/>
          </c:dPt>
          <c:dPt>
            <c:idx val="80"/>
          </c:dPt>
          <c:dPt>
            <c:idx val="81"/>
          </c:dPt>
          <c:dPt>
            <c:idx val="82"/>
          </c:dPt>
          <c:dPt>
            <c:idx val="83"/>
          </c:dPt>
          <c:dPt>
            <c:idx val="84"/>
          </c:dPt>
          <c:dPt>
            <c:idx val="85"/>
          </c:dPt>
          <c:dPt>
            <c:idx val="86"/>
          </c:dPt>
          <c:dPt>
            <c:idx val="87"/>
          </c:dPt>
          <c:dPt>
            <c:idx val="88"/>
          </c:dPt>
          <c:dPt>
            <c:idx val="89"/>
          </c:dPt>
          <c:dPt>
            <c:idx val="90"/>
          </c:dPt>
          <c:dPt>
            <c:idx val="91"/>
          </c:dPt>
          <c:dPt>
            <c:idx val="92"/>
          </c:dPt>
          <c:dPt>
            <c:idx val="93"/>
          </c:dPt>
          <c:dPt>
            <c:idx val="94"/>
          </c:dPt>
          <c:dPt>
            <c:idx val="95"/>
          </c:dPt>
          <c:dPt>
            <c:idx val="96"/>
          </c:dPt>
          <c:dPt>
            <c:idx val="97"/>
          </c:dPt>
          <c:dPt>
            <c:idx val="98"/>
          </c:dPt>
          <c:dPt>
            <c:idx val="99"/>
          </c:dPt>
          <c:dPt>
            <c:idx val="100"/>
          </c:dPt>
          <c:dPt>
            <c:idx val="101"/>
          </c:dPt>
          <c:dPt>
            <c:idx val="102"/>
          </c:dPt>
          <c:dPt>
            <c:idx val="103"/>
          </c:dPt>
          <c:dPt>
            <c:idx val="104"/>
          </c:dPt>
          <c:dPt>
            <c:idx val="105"/>
          </c:dPt>
          <c:dPt>
            <c:idx val="106"/>
          </c:dPt>
          <c:dPt>
            <c:idx val="107"/>
          </c:dPt>
          <c:dPt>
            <c:idx val="108"/>
          </c:dPt>
          <c:dPt>
            <c:idx val="109"/>
          </c:dPt>
          <c:dPt>
            <c:idx val="110"/>
          </c:dPt>
          <c:dPt>
            <c:idx val="111"/>
          </c:dPt>
          <c:dPt>
            <c:idx val="112"/>
          </c:dPt>
          <c:dPt>
            <c:idx val="113"/>
          </c:dPt>
          <c:dPt>
            <c:idx val="114"/>
          </c:dPt>
          <c:dPt>
            <c:idx val="115"/>
          </c:dPt>
          <c:dPt>
            <c:idx val="116"/>
          </c:dPt>
          <c:dPt>
            <c:idx val="117"/>
          </c:dPt>
          <c:dPt>
            <c:idx val="118"/>
          </c:dPt>
          <c:dPt>
            <c:idx val="119"/>
          </c:dPt>
          <c:dPt>
            <c:idx val="120"/>
          </c:dPt>
          <c:dPt>
            <c:idx val="121"/>
          </c:dPt>
          <c:dPt>
            <c:idx val="122"/>
          </c:dPt>
          <c:dPt>
            <c:idx val="123"/>
          </c:dPt>
          <c:dPt>
            <c:idx val="124"/>
          </c:dPt>
          <c:dPt>
            <c:idx val="125"/>
          </c:dPt>
          <c:dPt>
            <c:idx val="126"/>
          </c:dPt>
          <c:dPt>
            <c:idx val="127"/>
          </c:dPt>
          <c:dPt>
            <c:idx val="128"/>
          </c:dPt>
          <c:dPt>
            <c:idx val="129"/>
          </c:dPt>
          <c:dPt>
            <c:idx val="130"/>
          </c:dPt>
          <c:dPt>
            <c:idx val="131"/>
          </c:dPt>
          <c:dPt>
            <c:idx val="132"/>
          </c:dPt>
          <c:dPt>
            <c:idx val="133"/>
          </c:dPt>
          <c:dPt>
            <c:idx val="134"/>
          </c:dPt>
          <c:dPt>
            <c:idx val="135"/>
          </c:dPt>
          <c:dPt>
            <c:idx val="136"/>
          </c:dPt>
          <c:dPt>
            <c:idx val="137"/>
          </c:dPt>
          <c:dPt>
            <c:idx val="138"/>
          </c:dPt>
          <c:dPt>
            <c:idx val="139"/>
          </c:dPt>
          <c:dPt>
            <c:idx val="140"/>
          </c:dPt>
          <c:dPt>
            <c:idx val="141"/>
          </c:dPt>
          <c:dPt>
            <c:idx val="142"/>
          </c:dPt>
          <c:dPt>
            <c:idx val="143"/>
          </c:dPt>
          <c:dPt>
            <c:idx val="144"/>
          </c:dPt>
          <c:dPt>
            <c:idx val="145"/>
          </c:dPt>
          <c:dPt>
            <c:idx val="146"/>
          </c:dPt>
          <c:dPt>
            <c:idx val="147"/>
          </c:dPt>
          <c:dPt>
            <c:idx val="148"/>
          </c:dPt>
          <c:dPt>
            <c:idx val="149"/>
          </c:dPt>
          <c:dPt>
            <c:idx val="150"/>
          </c:dPt>
          <c:dPt>
            <c:idx val="151"/>
          </c:dPt>
          <c:dPt>
            <c:idx val="152"/>
          </c:dPt>
          <c:dPt>
            <c:idx val="153"/>
          </c:dPt>
          <c:dPt>
            <c:idx val="154"/>
          </c:dPt>
          <c:dPt>
            <c:idx val="155"/>
          </c:dPt>
          <c:dPt>
            <c:idx val="156"/>
          </c:dPt>
          <c:dPt>
            <c:idx val="157"/>
          </c:dPt>
          <c:dPt>
            <c:idx val="158"/>
          </c:dPt>
          <c:dPt>
            <c:idx val="159"/>
          </c:dPt>
          <c:dPt>
            <c:idx val="160"/>
          </c:dPt>
          <c:dPt>
            <c:idx val="161"/>
          </c:dPt>
          <c:dPt>
            <c:idx val="162"/>
          </c:dPt>
          <c:dPt>
            <c:idx val="163"/>
          </c:dPt>
          <c:dPt>
            <c:idx val="164"/>
          </c:dPt>
          <c:dPt>
            <c:idx val="165"/>
          </c:dPt>
          <c:dPt>
            <c:idx val="166"/>
          </c:dPt>
          <c:dPt>
            <c:idx val="167"/>
          </c:dPt>
          <c:dPt>
            <c:idx val="168"/>
          </c:dPt>
          <c:dPt>
            <c:idx val="169"/>
          </c:dPt>
          <c:dPt>
            <c:idx val="170"/>
          </c:dPt>
          <c:dPt>
            <c:idx val="171"/>
          </c:dPt>
          <c:dPt>
            <c:idx val="172"/>
          </c:dPt>
          <c:dPt>
            <c:idx val="173"/>
          </c:dPt>
          <c:dPt>
            <c:idx val="174"/>
          </c:dPt>
          <c:dPt>
            <c:idx val="175"/>
          </c:dPt>
          <c:dPt>
            <c:idx val="176"/>
          </c:dPt>
          <c:dPt>
            <c:idx val="177"/>
          </c:dPt>
          <c:dPt>
            <c:idx val="178"/>
          </c:dPt>
          <c:dPt>
            <c:idx val="179"/>
          </c:dPt>
          <c:dPt>
            <c:idx val="180"/>
          </c:dPt>
          <c:dPt>
            <c:idx val="181"/>
          </c:dPt>
          <c:dPt>
            <c:idx val="182"/>
          </c:dPt>
          <c:dPt>
            <c:idx val="183"/>
          </c:dPt>
          <c:dPt>
            <c:idx val="184"/>
          </c:dPt>
          <c:dPt>
            <c:idx val="185"/>
          </c:dPt>
          <c:dPt>
            <c:idx val="186"/>
          </c:dPt>
          <c:dPt>
            <c:idx val="187"/>
          </c:dPt>
          <c:dPt>
            <c:idx val="188"/>
          </c:dPt>
          <c:dPt>
            <c:idx val="189"/>
          </c:dPt>
          <c:dPt>
            <c:idx val="190"/>
          </c:dPt>
          <c:dPt>
            <c:idx val="191"/>
          </c:dPt>
          <c:dPt>
            <c:idx val="192"/>
          </c:dPt>
          <c:dPt>
            <c:idx val="193"/>
          </c:dPt>
          <c:dPt>
            <c:idx val="194"/>
          </c:dPt>
          <c:dPt>
            <c:idx val="195"/>
          </c:dPt>
          <c:dPt>
            <c:idx val="196"/>
          </c:dPt>
          <c:dPt>
            <c:idx val="197"/>
          </c:dPt>
          <c:dPt>
            <c:idx val="198"/>
          </c:dPt>
          <c:dPt>
            <c:idx val="199"/>
          </c:dPt>
          <c:dPt>
            <c:idx val="200"/>
          </c:dPt>
          <c:dPt>
            <c:idx val="201"/>
          </c:dPt>
          <c:dPt>
            <c:idx val="202"/>
          </c:dPt>
          <c:dPt>
            <c:idx val="203"/>
          </c:dPt>
          <c:dPt>
            <c:idx val="204"/>
          </c:dPt>
          <c:dPt>
            <c:idx val="205"/>
          </c:dPt>
          <c:dPt>
            <c:idx val="206"/>
          </c:dPt>
          <c:dPt>
            <c:idx val="207"/>
          </c:dPt>
          <c:dPt>
            <c:idx val="208"/>
          </c:dPt>
          <c:dPt>
            <c:idx val="209"/>
          </c:dPt>
          <c:dPt>
            <c:idx val="210"/>
          </c:dPt>
          <c:dPt>
            <c:idx val="211"/>
          </c:dPt>
          <c:dPt>
            <c:idx val="212"/>
          </c:dPt>
          <c:dPt>
            <c:idx val="213"/>
          </c:dPt>
          <c:dPt>
            <c:idx val="214"/>
          </c:dPt>
          <c:dPt>
            <c:idx val="215"/>
          </c:dPt>
          <c:dPt>
            <c:idx val="216"/>
          </c:dPt>
          <c:dPt>
            <c:idx val="217"/>
          </c:dPt>
          <c:dPt>
            <c:idx val="218"/>
          </c:dPt>
          <c:dPt>
            <c:idx val="219"/>
          </c:dPt>
          <c:dPt>
            <c:idx val="220"/>
          </c:dPt>
          <c:dPt>
            <c:idx val="221"/>
          </c:dPt>
          <c:dPt>
            <c:idx val="222"/>
          </c:dPt>
          <c:dPt>
            <c:idx val="223"/>
          </c:dPt>
          <c:dPt>
            <c:idx val="224"/>
          </c:dPt>
          <c:dPt>
            <c:idx val="225"/>
          </c:dPt>
          <c:dPt>
            <c:idx val="226"/>
          </c:dPt>
          <c:dPt>
            <c:idx val="227"/>
          </c:dPt>
          <c:dPt>
            <c:idx val="228"/>
          </c:dPt>
          <c:dPt>
            <c:idx val="229"/>
          </c:dPt>
          <c:dPt>
            <c:idx val="230"/>
          </c:dPt>
          <c:dPt>
            <c:idx val="231"/>
          </c:dPt>
          <c:dPt>
            <c:idx val="232"/>
          </c:dPt>
          <c:dPt>
            <c:idx val="233"/>
          </c:dPt>
          <c:dPt>
            <c:idx val="234"/>
          </c:dPt>
          <c:dPt>
            <c:idx val="235"/>
          </c:dPt>
          <c:dPt>
            <c:idx val="236"/>
          </c:dPt>
          <c:dPt>
            <c:idx val="237"/>
          </c:dPt>
          <c:dPt>
            <c:idx val="238"/>
          </c:dPt>
          <c:dPt>
            <c:idx val="239"/>
          </c:dPt>
          <c:dPt>
            <c:idx val="240"/>
          </c:dPt>
          <c:dPt>
            <c:idx val="241"/>
          </c:dPt>
          <c:dPt>
            <c:idx val="242"/>
          </c:dPt>
          <c:dPt>
            <c:idx val="243"/>
          </c:dPt>
          <c:dPt>
            <c:idx val="244"/>
          </c:dPt>
          <c:dPt>
            <c:idx val="245"/>
          </c:dPt>
          <c:dPt>
            <c:idx val="246"/>
          </c:dPt>
          <c:dPt>
            <c:idx val="247"/>
          </c:dPt>
          <c:dPt>
            <c:idx val="248"/>
          </c:dPt>
          <c:dPt>
            <c:idx val="249"/>
          </c:dPt>
          <c:dPt>
            <c:idx val="250"/>
          </c:dPt>
          <c:dPt>
            <c:idx val="251"/>
          </c:dPt>
          <c:dPt>
            <c:idx val="252"/>
          </c:dPt>
          <c:dPt>
            <c:idx val="253"/>
          </c:dPt>
          <c:dPt>
            <c:idx val="254"/>
          </c:dPt>
          <c:dPt>
            <c:idx val="255"/>
          </c:dPt>
          <c:dPt>
            <c:idx val="256"/>
          </c:dPt>
          <c:dPt>
            <c:idx val="257"/>
          </c:dPt>
          <c:dPt>
            <c:idx val="258"/>
          </c:dPt>
          <c:dPt>
            <c:idx val="259"/>
          </c:dPt>
          <c:dPt>
            <c:idx val="260"/>
          </c:dPt>
          <c:dPt>
            <c:idx val="261"/>
          </c:dPt>
          <c:dPt>
            <c:idx val="262"/>
          </c:dPt>
          <c:dPt>
            <c:idx val="263"/>
          </c:dPt>
          <c:dPt>
            <c:idx val="264"/>
          </c:dPt>
          <c:dPt>
            <c:idx val="265"/>
          </c:dPt>
          <c:dPt>
            <c:idx val="266"/>
          </c:dPt>
          <c:dPt>
            <c:idx val="267"/>
          </c:dPt>
          <c:dPt>
            <c:idx val="268"/>
          </c:dPt>
          <c:dPt>
            <c:idx val="269"/>
          </c:dPt>
          <c:dPt>
            <c:idx val="270"/>
          </c:dPt>
          <c:dPt>
            <c:idx val="271"/>
          </c:dPt>
          <c:dPt>
            <c:idx val="272"/>
          </c:dPt>
          <c:dPt>
            <c:idx val="273"/>
          </c:dPt>
          <c:dPt>
            <c:idx val="274"/>
          </c:dPt>
          <c:dPt>
            <c:idx val="275"/>
          </c:dPt>
          <c:dPt>
            <c:idx val="276"/>
          </c:dPt>
          <c:dPt>
            <c:idx val="277"/>
          </c:dPt>
          <c:dPt>
            <c:idx val="278"/>
          </c:dPt>
          <c:dPt>
            <c:idx val="279"/>
          </c:dPt>
          <c:dPt>
            <c:idx val="280"/>
          </c:dPt>
          <c:dPt>
            <c:idx val="281"/>
          </c:dPt>
          <c:dPt>
            <c:idx val="282"/>
          </c:dPt>
          <c:dPt>
            <c:idx val="283"/>
          </c:dPt>
          <c:dPt>
            <c:idx val="284"/>
          </c:dPt>
          <c:dPt>
            <c:idx val="285"/>
          </c:dPt>
          <c:dPt>
            <c:idx val="286"/>
          </c:dPt>
          <c:dPt>
            <c:idx val="287"/>
          </c:dPt>
          <c:dPt>
            <c:idx val="288"/>
          </c:dPt>
          <c:dPt>
            <c:idx val="289"/>
          </c:dPt>
          <c:dPt>
            <c:idx val="290"/>
          </c:dPt>
          <c:dPt>
            <c:idx val="291"/>
          </c:dPt>
          <c:dPt>
            <c:idx val="292"/>
          </c:dPt>
          <c:dPt>
            <c:idx val="293"/>
          </c:dPt>
          <c:dPt>
            <c:idx val="294"/>
          </c:dPt>
          <c:dPt>
            <c:idx val="295"/>
          </c:dPt>
          <c:dPt>
            <c:idx val="296"/>
          </c:dPt>
          <c:dPt>
            <c:idx val="297"/>
          </c:dPt>
          <c:dPt>
            <c:idx val="298"/>
          </c:dPt>
          <c:dPt>
            <c:idx val="299"/>
          </c:dPt>
          <c:dPt>
            <c:idx val="300"/>
          </c:dPt>
          <c:dPt>
            <c:idx val="301"/>
          </c:dPt>
          <c:dPt>
            <c:idx val="302"/>
          </c:dPt>
          <c:dPt>
            <c:idx val="303"/>
          </c:dPt>
          <c:dPt>
            <c:idx val="304"/>
          </c:dPt>
          <c:dPt>
            <c:idx val="305"/>
          </c:dPt>
          <c:dPt>
            <c:idx val="306"/>
          </c:dPt>
          <c:dPt>
            <c:idx val="307"/>
          </c:dPt>
          <c:dPt>
            <c:idx val="308"/>
          </c:dPt>
          <c:dPt>
            <c:idx val="309"/>
          </c:dPt>
          <c:dPt>
            <c:idx val="310"/>
          </c:dPt>
          <c:dPt>
            <c:idx val="311"/>
          </c:dPt>
          <c:dPt>
            <c:idx val="312"/>
          </c:dPt>
          <c:dPt>
            <c:idx val="313"/>
          </c:dPt>
          <c:dPt>
            <c:idx val="314"/>
          </c:dPt>
          <c:dPt>
            <c:idx val="315"/>
          </c:dPt>
          <c:dPt>
            <c:idx val="316"/>
          </c:dPt>
          <c:dPt>
            <c:idx val="317"/>
          </c:dPt>
          <c:dPt>
            <c:idx val="318"/>
          </c:dPt>
          <c:dPt>
            <c:idx val="319"/>
          </c:dPt>
          <c:dPt>
            <c:idx val="320"/>
          </c:dPt>
          <c:dPt>
            <c:idx val="321"/>
          </c:dPt>
          <c:dPt>
            <c:idx val="322"/>
          </c:dPt>
          <c:dPt>
            <c:idx val="323"/>
          </c:dPt>
          <c:dPt>
            <c:idx val="324"/>
          </c:dPt>
          <c:dPt>
            <c:idx val="325"/>
          </c:dPt>
          <c:dPt>
            <c:idx val="326"/>
          </c:dPt>
          <c:dPt>
            <c:idx val="327"/>
          </c:dPt>
          <c:dPt>
            <c:idx val="328"/>
          </c:dPt>
          <c:dPt>
            <c:idx val="329"/>
          </c:dPt>
          <c:dPt>
            <c:idx val="330"/>
          </c:dPt>
          <c:dPt>
            <c:idx val="331"/>
          </c:dPt>
          <c:dPt>
            <c:idx val="332"/>
          </c:dPt>
          <c:dPt>
            <c:idx val="333"/>
          </c:dPt>
          <c:dPt>
            <c:idx val="334"/>
          </c:dPt>
          <c:dPt>
            <c:idx val="335"/>
          </c:dPt>
          <c:dPt>
            <c:idx val="336"/>
          </c:dPt>
          <c:dPt>
            <c:idx val="337"/>
          </c:dPt>
          <c:dPt>
            <c:idx val="338"/>
          </c:dPt>
          <c:dPt>
            <c:idx val="339"/>
          </c:dPt>
          <c:dPt>
            <c:idx val="340"/>
          </c:dPt>
          <c:dPt>
            <c:idx val="341"/>
          </c:dPt>
          <c:dPt>
            <c:idx val="342"/>
          </c:dPt>
          <c:dPt>
            <c:idx val="343"/>
          </c:dPt>
          <c:dPt>
            <c:idx val="344"/>
          </c:dPt>
          <c:dPt>
            <c:idx val="345"/>
          </c:dPt>
          <c:dPt>
            <c:idx val="346"/>
          </c:dPt>
          <c:dPt>
            <c:idx val="347"/>
          </c:dPt>
          <c:dPt>
            <c:idx val="348"/>
          </c:dPt>
          <c:dPt>
            <c:idx val="349"/>
          </c:dPt>
          <c:dPt>
            <c:idx val="350"/>
          </c:dPt>
          <c:dPt>
            <c:idx val="351"/>
          </c:dPt>
          <c:dPt>
            <c:idx val="352"/>
          </c:dPt>
          <c:dPt>
            <c:idx val="353"/>
          </c:dPt>
          <c:dPt>
            <c:idx val="354"/>
          </c:dPt>
          <c:dPt>
            <c:idx val="355"/>
          </c:dPt>
          <c:dPt>
            <c:idx val="356"/>
          </c:dPt>
          <c:dPt>
            <c:idx val="357"/>
          </c:dPt>
          <c:dPt>
            <c:idx val="358"/>
          </c:dPt>
          <c:dPt>
            <c:idx val="359"/>
          </c:dPt>
          <c:dPt>
            <c:idx val="360"/>
          </c:dPt>
          <c:dPt>
            <c:idx val="361"/>
          </c:dPt>
          <c:dPt>
            <c:idx val="362"/>
          </c:dPt>
          <c:dPt>
            <c:idx val="363"/>
          </c:dPt>
          <c:dPt>
            <c:idx val="364"/>
          </c:dPt>
          <c:dPt>
            <c:idx val="365"/>
          </c:dPt>
          <c:dPt>
            <c:idx val="366"/>
          </c:dPt>
          <c:dPt>
            <c:idx val="367"/>
          </c:dPt>
          <c:dPt>
            <c:idx val="368"/>
          </c:dPt>
          <c:dPt>
            <c:idx val="369"/>
          </c:dPt>
          <c:dPt>
            <c:idx val="370"/>
          </c:dPt>
          <c:dPt>
            <c:idx val="371"/>
          </c:dPt>
          <c:dPt>
            <c:idx val="372"/>
          </c:dPt>
          <c:dPt>
            <c:idx val="373"/>
          </c:dPt>
          <c:dPt>
            <c:idx val="374"/>
          </c:dPt>
          <c:dPt>
            <c:idx val="375"/>
          </c:dPt>
          <c:dPt>
            <c:idx val="376"/>
          </c:dPt>
          <c:dPt>
            <c:idx val="377"/>
          </c:dPt>
          <c:dPt>
            <c:idx val="378"/>
          </c:dPt>
          <c:dPt>
            <c:idx val="379"/>
          </c:dPt>
          <c:dPt>
            <c:idx val="380"/>
          </c:dPt>
          <c:dPt>
            <c:idx val="381"/>
          </c:dPt>
          <c:dPt>
            <c:idx val="382"/>
          </c:dPt>
          <c:dPt>
            <c:idx val="383"/>
          </c:dPt>
          <c:dPt>
            <c:idx val="384"/>
          </c:dPt>
          <c:dPt>
            <c:idx val="385"/>
          </c:dPt>
          <c:dPt>
            <c:idx val="386"/>
          </c:dPt>
          <c:dPt>
            <c:idx val="387"/>
          </c:dPt>
          <c:dPt>
            <c:idx val="388"/>
          </c:dPt>
          <c:dPt>
            <c:idx val="389"/>
          </c:dPt>
          <c:dPt>
            <c:idx val="390"/>
          </c:dPt>
          <c:dPt>
            <c:idx val="391"/>
          </c:dPt>
          <c:dPt>
            <c:idx val="392"/>
          </c:dPt>
          <c:dPt>
            <c:idx val="393"/>
          </c:dPt>
          <c:dPt>
            <c:idx val="394"/>
          </c:dPt>
          <c:dPt>
            <c:idx val="395"/>
          </c:dPt>
          <c:dPt>
            <c:idx val="396"/>
          </c:dPt>
          <c:dPt>
            <c:idx val="397"/>
          </c:dPt>
          <c:dPt>
            <c:idx val="398"/>
          </c:dPt>
          <c:dPt>
            <c:idx val="399"/>
          </c:dPt>
          <c:dPt>
            <c:idx val="400"/>
          </c:dPt>
          <c:dPt>
            <c:idx val="401"/>
          </c:dPt>
          <c:dPt>
            <c:idx val="402"/>
          </c:dPt>
          <c:dPt>
            <c:idx val="403"/>
          </c:dPt>
          <c:dPt>
            <c:idx val="404"/>
          </c:dPt>
          <c:dPt>
            <c:idx val="405"/>
          </c:dPt>
          <c:dPt>
            <c:idx val="406"/>
          </c:dPt>
          <c:dPt>
            <c:idx val="407"/>
          </c:dPt>
          <c:dPt>
            <c:idx val="408"/>
          </c:dPt>
          <c:dPt>
            <c:idx val="409"/>
          </c:dPt>
          <c:dPt>
            <c:idx val="410"/>
          </c:dPt>
          <c:dPt>
            <c:idx val="411"/>
          </c:dPt>
          <c:dPt>
            <c:idx val="412"/>
          </c:dPt>
          <c:dPt>
            <c:idx val="413"/>
          </c:dPt>
          <c:dPt>
            <c:idx val="414"/>
          </c:dPt>
          <c:dPt>
            <c:idx val="415"/>
          </c:dPt>
          <c:dPt>
            <c:idx val="416"/>
          </c:dPt>
          <c:dPt>
            <c:idx val="417"/>
          </c:dPt>
          <c:dPt>
            <c:idx val="418"/>
          </c:dPt>
          <c:dPt>
            <c:idx val="419"/>
          </c:dPt>
          <c:dPt>
            <c:idx val="420"/>
          </c:dPt>
          <c:dPt>
            <c:idx val="421"/>
          </c:dPt>
          <c:dPt>
            <c:idx val="422"/>
          </c:dPt>
          <c:dPt>
            <c:idx val="423"/>
          </c:dPt>
          <c:dPt>
            <c:idx val="424"/>
          </c:dPt>
          <c:dPt>
            <c:idx val="425"/>
          </c:dPt>
          <c:dPt>
            <c:idx val="426"/>
          </c:dPt>
          <c:dPt>
            <c:idx val="427"/>
          </c:dPt>
          <c:dPt>
            <c:idx val="428"/>
          </c:dPt>
          <c:dPt>
            <c:idx val="429"/>
          </c:dPt>
          <c:dPt>
            <c:idx val="430"/>
          </c:dPt>
          <c:dPt>
            <c:idx val="431"/>
          </c:dPt>
          <c:dPt>
            <c:idx val="432"/>
          </c:dPt>
          <c:dPt>
            <c:idx val="433"/>
          </c:dPt>
          <c:dPt>
            <c:idx val="434"/>
          </c:dPt>
          <c:dPt>
            <c:idx val="435"/>
          </c:dPt>
          <c:dPt>
            <c:idx val="436"/>
          </c:dPt>
          <c:dPt>
            <c:idx val="437"/>
          </c:dPt>
          <c:dPt>
            <c:idx val="438"/>
          </c:dPt>
          <c:dPt>
            <c:idx val="439"/>
          </c:dPt>
          <c:dPt>
            <c:idx val="440"/>
          </c:dPt>
          <c:dPt>
            <c:idx val="441"/>
          </c:dPt>
          <c:dPt>
            <c:idx val="442"/>
          </c:dPt>
          <c:dPt>
            <c:idx val="443"/>
          </c:dPt>
          <c:dPt>
            <c:idx val="444"/>
          </c:dPt>
          <c:dPt>
            <c:idx val="445"/>
          </c:dPt>
          <c:dPt>
            <c:idx val="446"/>
          </c:dPt>
          <c:dPt>
            <c:idx val="447"/>
          </c:dPt>
          <c:dPt>
            <c:idx val="448"/>
          </c:dPt>
          <c:dPt>
            <c:idx val="449"/>
          </c:dPt>
          <c:dPt>
            <c:idx val="450"/>
          </c:dPt>
          <c:dPt>
            <c:idx val="451"/>
          </c:dPt>
          <c:dPt>
            <c:idx val="452"/>
          </c:dPt>
          <c:dPt>
            <c:idx val="453"/>
          </c:dPt>
          <c:dPt>
            <c:idx val="454"/>
          </c:dPt>
          <c:dPt>
            <c:idx val="455"/>
          </c:dPt>
          <c:dPt>
            <c:idx val="456"/>
          </c:dPt>
          <c:dPt>
            <c:idx val="457"/>
          </c:dPt>
          <c:dPt>
            <c:idx val="458"/>
          </c:dPt>
          <c:dPt>
            <c:idx val="459"/>
          </c:dPt>
          <c:dPt>
            <c:idx val="460"/>
          </c:dPt>
          <c:dPt>
            <c:idx val="461"/>
          </c:dPt>
          <c:dPt>
            <c:idx val="462"/>
          </c:dPt>
          <c:dPt>
            <c:idx val="463"/>
          </c:dPt>
          <c:dPt>
            <c:idx val="464"/>
          </c:dPt>
          <c:dPt>
            <c:idx val="465"/>
          </c:dPt>
          <c:dPt>
            <c:idx val="466"/>
          </c:dPt>
          <c:dPt>
            <c:idx val="467"/>
          </c:dPt>
          <c:dPt>
            <c:idx val="468"/>
          </c:dPt>
          <c:dPt>
            <c:idx val="469"/>
          </c:dPt>
          <c:dPt>
            <c:idx val="470"/>
          </c:dPt>
          <c:dPt>
            <c:idx val="471"/>
          </c:dPt>
          <c:dPt>
            <c:idx val="472"/>
          </c:dPt>
          <c:dPt>
            <c:idx val="473"/>
          </c:dPt>
          <c:dPt>
            <c:idx val="474"/>
          </c:dPt>
          <c:dPt>
            <c:idx val="475"/>
          </c:dPt>
          <c:dPt>
            <c:idx val="476"/>
          </c:dPt>
          <c:dPt>
            <c:idx val="477"/>
          </c:dPt>
          <c:dPt>
            <c:idx val="478"/>
          </c:dPt>
          <c:dPt>
            <c:idx val="479"/>
          </c:dPt>
          <c:dPt>
            <c:idx val="480"/>
          </c:dPt>
          <c:dPt>
            <c:idx val="481"/>
          </c:dPt>
          <c:dPt>
            <c:idx val="482"/>
          </c:dPt>
          <c:dPt>
            <c:idx val="483"/>
          </c:dPt>
          <c:dPt>
            <c:idx val="484"/>
          </c:dPt>
          <c:dPt>
            <c:idx val="485"/>
          </c:dPt>
          <c:dPt>
            <c:idx val="486"/>
          </c:dPt>
          <c:dPt>
            <c:idx val="487"/>
          </c:dPt>
          <c:dPt>
            <c:idx val="488"/>
          </c:dPt>
          <c:dPt>
            <c:idx val="489"/>
          </c:dPt>
          <c:dPt>
            <c:idx val="490"/>
          </c:dPt>
          <c:dPt>
            <c:idx val="491"/>
          </c:dPt>
          <c:dPt>
            <c:idx val="492"/>
          </c:dPt>
          <c:dPt>
            <c:idx val="493"/>
          </c:dPt>
          <c:dPt>
            <c:idx val="494"/>
          </c:dPt>
          <c:dPt>
            <c:idx val="495"/>
          </c:dPt>
          <c:dPt>
            <c:idx val="496"/>
          </c:dPt>
          <c:dPt>
            <c:idx val="497"/>
          </c:dPt>
          <c:dPt>
            <c:idx val="498"/>
          </c:dPt>
          <c:dPt>
            <c:idx val="499"/>
          </c:dPt>
          <c:dPt>
            <c:idx val="500"/>
          </c:dPt>
          <c:dPt>
            <c:idx val="501"/>
          </c:dPt>
          <c:dPt>
            <c:idx val="502"/>
          </c:dPt>
          <c:dPt>
            <c:idx val="503"/>
          </c:dPt>
          <c:dPt>
            <c:idx val="504"/>
          </c:dPt>
          <c:dPt>
            <c:idx val="505"/>
          </c:dPt>
          <c:dPt>
            <c:idx val="506"/>
          </c:dPt>
          <c:dPt>
            <c:idx val="507"/>
          </c:dPt>
          <c:dPt>
            <c:idx val="508"/>
          </c:dPt>
          <c:dPt>
            <c:idx val="509"/>
          </c:dPt>
          <c:dPt>
            <c:idx val="510"/>
          </c:dPt>
          <c:dPt>
            <c:idx val="511"/>
          </c:dPt>
          <c:dPt>
            <c:idx val="512"/>
          </c:dPt>
          <c:dPt>
            <c:idx val="513"/>
          </c:dPt>
          <c:dPt>
            <c:idx val="514"/>
          </c:dPt>
          <c:dPt>
            <c:idx val="515"/>
          </c:dPt>
          <c:dPt>
            <c:idx val="516"/>
          </c:dPt>
          <c:dPt>
            <c:idx val="517"/>
          </c:dPt>
          <c:dPt>
            <c:idx val="518"/>
          </c:dPt>
          <c:dPt>
            <c:idx val="519"/>
          </c:dPt>
          <c:dPt>
            <c:idx val="520"/>
          </c:dPt>
          <c:dPt>
            <c:idx val="521"/>
          </c:dPt>
          <c:dPt>
            <c:idx val="522"/>
          </c:dPt>
          <c:dPt>
            <c:idx val="523"/>
          </c:dPt>
          <c:dPt>
            <c:idx val="524"/>
          </c:dPt>
          <c:dPt>
            <c:idx val="525"/>
          </c:dPt>
          <c:dPt>
            <c:idx val="526"/>
          </c:dPt>
          <c:dPt>
            <c:idx val="527"/>
          </c:dPt>
          <c:dPt>
            <c:idx val="528"/>
          </c:dPt>
          <c:dPt>
            <c:idx val="529"/>
          </c:dPt>
          <c:dPt>
            <c:idx val="530"/>
          </c:dPt>
          <c:dPt>
            <c:idx val="531"/>
          </c:dPt>
          <c:dPt>
            <c:idx val="532"/>
          </c:dPt>
          <c:dPt>
            <c:idx val="533"/>
          </c:dPt>
          <c:dPt>
            <c:idx val="534"/>
          </c:dPt>
          <c:dPt>
            <c:idx val="535"/>
          </c:dPt>
          <c:dPt>
            <c:idx val="536"/>
          </c:dPt>
          <c:dPt>
            <c:idx val="537"/>
          </c:dPt>
          <c:dPt>
            <c:idx val="538"/>
          </c:dPt>
          <c:dPt>
            <c:idx val="539"/>
          </c:dPt>
          <c:dPt>
            <c:idx val="540"/>
          </c:dPt>
          <c:dPt>
            <c:idx val="541"/>
          </c:dPt>
          <c:dPt>
            <c:idx val="542"/>
          </c:dPt>
          <c:dPt>
            <c:idx val="543"/>
          </c:dPt>
          <c:dPt>
            <c:idx val="544"/>
          </c:dPt>
          <c:dPt>
            <c:idx val="545"/>
          </c:dPt>
          <c:dPt>
            <c:idx val="546"/>
          </c:dPt>
          <c:dPt>
            <c:idx val="547"/>
          </c:dPt>
          <c:dPt>
            <c:idx val="548"/>
          </c:dPt>
          <c:dPt>
            <c:idx val="549"/>
          </c:dPt>
          <c:dPt>
            <c:idx val="550"/>
          </c:dPt>
          <c:dPt>
            <c:idx val="551"/>
          </c:dPt>
          <c:dPt>
            <c:idx val="552"/>
          </c:dPt>
          <c:dPt>
            <c:idx val="553"/>
          </c:dPt>
          <c:dPt>
            <c:idx val="554"/>
          </c:dPt>
          <c:dPt>
            <c:idx val="555"/>
          </c:dPt>
          <c:dPt>
            <c:idx val="556"/>
          </c:dPt>
          <c:dPt>
            <c:idx val="557"/>
          </c:dPt>
          <c:dPt>
            <c:idx val="558"/>
          </c:dPt>
          <c:dPt>
            <c:idx val="559"/>
          </c:dPt>
          <c:dPt>
            <c:idx val="560"/>
          </c:dPt>
          <c:dPt>
            <c:idx val="561"/>
          </c:dPt>
          <c:dPt>
            <c:idx val="562"/>
          </c:dPt>
          <c:dPt>
            <c:idx val="563"/>
          </c:dPt>
          <c:dPt>
            <c:idx val="564"/>
          </c:dPt>
          <c:dPt>
            <c:idx val="565"/>
          </c:dPt>
          <c:dPt>
            <c:idx val="566"/>
          </c:dPt>
          <c:dPt>
            <c:idx val="567"/>
          </c:dPt>
          <c:dPt>
            <c:idx val="568"/>
          </c:dPt>
          <c:dPt>
            <c:idx val="569"/>
          </c:dPt>
          <c:dPt>
            <c:idx val="570"/>
          </c:dPt>
          <c:dPt>
            <c:idx val="571"/>
          </c:dPt>
          <c:dPt>
            <c:idx val="572"/>
          </c:dPt>
          <c:dPt>
            <c:idx val="573"/>
          </c:dPt>
          <c:dPt>
            <c:idx val="574"/>
          </c:dPt>
          <c:dPt>
            <c:idx val="575"/>
          </c:dPt>
          <c:dPt>
            <c:idx val="576"/>
          </c:dPt>
          <c:dPt>
            <c:idx val="577"/>
          </c:dPt>
          <c:dPt>
            <c:idx val="578"/>
          </c:dPt>
          <c:dPt>
            <c:idx val="579"/>
          </c:dPt>
          <c:dPt>
            <c:idx val="580"/>
          </c:dPt>
          <c:dPt>
            <c:idx val="581"/>
          </c:dPt>
          <c:dPt>
            <c:idx val="582"/>
          </c:dPt>
          <c:dPt>
            <c:idx val="583"/>
          </c:dPt>
          <c:dPt>
            <c:idx val="584"/>
          </c:dPt>
          <c:dPt>
            <c:idx val="585"/>
          </c:dPt>
          <c:dPt>
            <c:idx val="586"/>
          </c:dPt>
          <c:dPt>
            <c:idx val="587"/>
          </c:dPt>
          <c:dPt>
            <c:idx val="588"/>
          </c:dPt>
          <c:dPt>
            <c:idx val="589"/>
          </c:dPt>
          <c:dPt>
            <c:idx val="590"/>
          </c:dPt>
          <c:dPt>
            <c:idx val="591"/>
          </c:dPt>
          <c:dPt>
            <c:idx val="592"/>
          </c:dPt>
          <c:dPt>
            <c:idx val="593"/>
          </c:dPt>
          <c:dPt>
            <c:idx val="594"/>
          </c:dPt>
          <c:dPt>
            <c:idx val="595"/>
          </c:dPt>
          <c:dPt>
            <c:idx val="596"/>
          </c:dPt>
          <c:dPt>
            <c:idx val="597"/>
          </c:dPt>
          <c:dPt>
            <c:idx val="598"/>
          </c:dPt>
          <c:dPt>
            <c:idx val="599"/>
          </c:dPt>
          <c:dPt>
            <c:idx val="600"/>
          </c:dPt>
          <c:dPt>
            <c:idx val="601"/>
          </c:dPt>
          <c:dPt>
            <c:idx val="602"/>
          </c:dPt>
          <c:dPt>
            <c:idx val="603"/>
          </c:dPt>
          <c:dPt>
            <c:idx val="604"/>
          </c:dPt>
          <c:dPt>
            <c:idx val="605"/>
          </c:dPt>
          <c:dPt>
            <c:idx val="606"/>
          </c:dPt>
          <c:dPt>
            <c:idx val="607"/>
          </c:dPt>
          <c:dPt>
            <c:idx val="608"/>
          </c:dPt>
          <c:dPt>
            <c:idx val="609"/>
          </c:dPt>
          <c:dPt>
            <c:idx val="610"/>
          </c:dPt>
          <c:dPt>
            <c:idx val="611"/>
          </c:dPt>
          <c:dPt>
            <c:idx val="612"/>
          </c:dPt>
          <c:dPt>
            <c:idx val="613"/>
          </c:dPt>
          <c:dPt>
            <c:idx val="614"/>
          </c:dPt>
          <c:dPt>
            <c:idx val="615"/>
          </c:dPt>
          <c:dPt>
            <c:idx val="616"/>
          </c:dPt>
          <c:dPt>
            <c:idx val="617"/>
          </c:dPt>
          <c:dPt>
            <c:idx val="618"/>
          </c:dPt>
          <c:dPt>
            <c:idx val="619"/>
          </c:dPt>
          <c:dPt>
            <c:idx val="620"/>
          </c:dPt>
          <c:dPt>
            <c:idx val="621"/>
          </c:dPt>
          <c:dPt>
            <c:idx val="622"/>
          </c:dPt>
          <c:dPt>
            <c:idx val="623"/>
          </c:dPt>
          <c:dPt>
            <c:idx val="624"/>
          </c:dPt>
          <c:dPt>
            <c:idx val="625"/>
          </c:dPt>
          <c:dPt>
            <c:idx val="626"/>
          </c:dPt>
          <c:dPt>
            <c:idx val="627"/>
          </c:dPt>
          <c:dPt>
            <c:idx val="628"/>
          </c:dPt>
          <c:dPt>
            <c:idx val="629"/>
          </c:dPt>
          <c:dPt>
            <c:idx val="630"/>
          </c:dPt>
          <c:dPt>
            <c:idx val="631"/>
          </c:dPt>
          <c:dPt>
            <c:idx val="632"/>
          </c:dPt>
          <c:dPt>
            <c:idx val="633"/>
          </c:dPt>
          <c:dPt>
            <c:idx val="634"/>
          </c:dPt>
          <c:dPt>
            <c:idx val="635"/>
          </c:dPt>
          <c:dPt>
            <c:idx val="636"/>
          </c:dPt>
          <c:dPt>
            <c:idx val="637"/>
          </c:dPt>
          <c:dPt>
            <c:idx val="638"/>
          </c:dPt>
          <c:dPt>
            <c:idx val="639"/>
          </c:dPt>
          <c:dPt>
            <c:idx val="640"/>
          </c:dPt>
          <c:dPt>
            <c:idx val="641"/>
          </c:dPt>
          <c:dPt>
            <c:idx val="642"/>
          </c:dPt>
          <c:dPt>
            <c:idx val="643"/>
          </c:dPt>
          <c:dPt>
            <c:idx val="644"/>
          </c:dPt>
          <c:dPt>
            <c:idx val="645"/>
          </c:dPt>
          <c:dPt>
            <c:idx val="646"/>
          </c:dPt>
          <c:dPt>
            <c:idx val="647"/>
          </c:dPt>
          <c:dPt>
            <c:idx val="648"/>
          </c:dPt>
          <c:dPt>
            <c:idx val="649"/>
          </c:dPt>
          <c:dPt>
            <c:idx val="650"/>
          </c:dPt>
          <c:dPt>
            <c:idx val="651"/>
          </c:dPt>
          <c:dPt>
            <c:idx val="652"/>
          </c:dPt>
          <c:dPt>
            <c:idx val="653"/>
          </c:dPt>
          <c:dPt>
            <c:idx val="654"/>
          </c:dPt>
          <c:dPt>
            <c:idx val="655"/>
          </c:dPt>
          <c:dPt>
            <c:idx val="656"/>
          </c:dPt>
          <c:dPt>
            <c:idx val="657"/>
          </c:dPt>
          <c:dPt>
            <c:idx val="658"/>
          </c:dPt>
          <c:dPt>
            <c:idx val="659"/>
          </c:dPt>
          <c:dPt>
            <c:idx val="660"/>
          </c:dPt>
          <c:dPt>
            <c:idx val="661"/>
          </c:dPt>
          <c:dPt>
            <c:idx val="662"/>
          </c:dPt>
          <c:dPt>
            <c:idx val="663"/>
          </c:dPt>
          <c:dPt>
            <c:idx val="664"/>
          </c:dPt>
          <c:dPt>
            <c:idx val="665"/>
          </c:dPt>
          <c:dPt>
            <c:idx val="666"/>
          </c:dPt>
          <c:dPt>
            <c:idx val="667"/>
          </c:dPt>
          <c:dPt>
            <c:idx val="668"/>
          </c:dPt>
          <c:dPt>
            <c:idx val="669"/>
          </c:dPt>
          <c:dPt>
            <c:idx val="670"/>
          </c:dPt>
          <c:dPt>
            <c:idx val="671"/>
          </c:dPt>
          <c:dPt>
            <c:idx val="672"/>
          </c:dPt>
          <c:dPt>
            <c:idx val="673"/>
          </c:dPt>
          <c:dPt>
            <c:idx val="674"/>
          </c:dPt>
          <c:dPt>
            <c:idx val="675"/>
          </c:dPt>
          <c:dPt>
            <c:idx val="676"/>
          </c:dPt>
          <c:dPt>
            <c:idx val="677"/>
          </c:dPt>
          <c:dPt>
            <c:idx val="678"/>
          </c:dPt>
          <c:dPt>
            <c:idx val="679"/>
          </c:dPt>
          <c:dPt>
            <c:idx val="680"/>
          </c:dPt>
          <c:dPt>
            <c:idx val="681"/>
          </c:dPt>
          <c:dPt>
            <c:idx val="682"/>
          </c:dPt>
          <c:dPt>
            <c:idx val="683"/>
          </c:dPt>
          <c:dPt>
            <c:idx val="684"/>
          </c:dPt>
          <c:dPt>
            <c:idx val="685"/>
          </c:dPt>
          <c:dPt>
            <c:idx val="686"/>
          </c:dPt>
          <c:dPt>
            <c:idx val="687"/>
          </c:dPt>
          <c:dPt>
            <c:idx val="688"/>
          </c:dPt>
          <c:dPt>
            <c:idx val="689"/>
          </c:dPt>
          <c:dPt>
            <c:idx val="690"/>
          </c:dPt>
          <c:dPt>
            <c:idx val="691"/>
          </c:dPt>
          <c:dPt>
            <c:idx val="692"/>
          </c:dPt>
          <c:dPt>
            <c:idx val="693"/>
          </c:dPt>
          <c:dPt>
            <c:idx val="694"/>
          </c:dPt>
          <c:dPt>
            <c:idx val="695"/>
          </c:dPt>
          <c:dPt>
            <c:idx val="696"/>
          </c:dPt>
          <c:dPt>
            <c:idx val="697"/>
          </c:dPt>
          <c:dPt>
            <c:idx val="698"/>
          </c:dPt>
          <c:dPt>
            <c:idx val="699"/>
          </c:dPt>
          <c:dPt>
            <c:idx val="700"/>
          </c:dPt>
          <c:dPt>
            <c:idx val="701"/>
          </c:dPt>
          <c:dPt>
            <c:idx val="702"/>
          </c:dPt>
          <c:dPt>
            <c:idx val="703"/>
          </c:dPt>
          <c:dPt>
            <c:idx val="704"/>
          </c:dPt>
          <c:dPt>
            <c:idx val="705"/>
          </c:dPt>
          <c:dPt>
            <c:idx val="706"/>
          </c:dPt>
          <c:dPt>
            <c:idx val="707"/>
          </c:dPt>
          <c:dPt>
            <c:idx val="708"/>
          </c:dPt>
          <c:dPt>
            <c:idx val="709"/>
          </c:dPt>
          <c:dPt>
            <c:idx val="710"/>
          </c:dPt>
          <c:dPt>
            <c:idx val="711"/>
          </c:dPt>
          <c:dPt>
            <c:idx val="712"/>
          </c:dPt>
          <c:dPt>
            <c:idx val="713"/>
          </c:dPt>
          <c:dPt>
            <c:idx val="714"/>
          </c:dPt>
          <c:dPt>
            <c:idx val="715"/>
          </c:dPt>
          <c:dPt>
            <c:idx val="716"/>
          </c:dPt>
          <c:dPt>
            <c:idx val="717"/>
          </c:dPt>
          <c:dPt>
            <c:idx val="718"/>
          </c:dPt>
          <c:dPt>
            <c:idx val="719"/>
          </c:dPt>
          <c:dPt>
            <c:idx val="720"/>
          </c:dPt>
          <c:dPt>
            <c:idx val="721"/>
          </c:dPt>
          <c:dPt>
            <c:idx val="722"/>
          </c:dPt>
          <c:dPt>
            <c:idx val="723"/>
          </c:dPt>
          <c:dPt>
            <c:idx val="724"/>
          </c:dPt>
          <c:dPt>
            <c:idx val="725"/>
          </c:dPt>
          <c:dPt>
            <c:idx val="726"/>
          </c:dPt>
          <c:dPt>
            <c:idx val="727"/>
          </c:dPt>
          <c:dPt>
            <c:idx val="728"/>
          </c:dPt>
          <c:dPt>
            <c:idx val="729"/>
          </c:dPt>
          <c:dPt>
            <c:idx val="730"/>
          </c:dPt>
          <c:dPt>
            <c:idx val="731"/>
          </c:dPt>
          <c:dPt>
            <c:idx val="732"/>
          </c:dPt>
          <c:dPt>
            <c:idx val="733"/>
          </c:dPt>
          <c:dPt>
            <c:idx val="734"/>
          </c:dPt>
          <c:dPt>
            <c:idx val="735"/>
          </c:dPt>
          <c:dPt>
            <c:idx val="736"/>
          </c:dPt>
          <c:dPt>
            <c:idx val="737"/>
          </c:dPt>
          <c:dPt>
            <c:idx val="738"/>
          </c:dPt>
          <c:dPt>
            <c:idx val="739"/>
          </c:dPt>
          <c:dPt>
            <c:idx val="740"/>
          </c:dPt>
          <c:dPt>
            <c:idx val="741"/>
          </c:dPt>
          <c:dPt>
            <c:idx val="742"/>
          </c:dPt>
          <c:dPt>
            <c:idx val="743"/>
          </c:dPt>
          <c:dPt>
            <c:idx val="744"/>
          </c:dPt>
          <c:dPt>
            <c:idx val="745"/>
          </c:dPt>
          <c:dPt>
            <c:idx val="746"/>
          </c:dPt>
          <c:dPt>
            <c:idx val="747"/>
          </c:dPt>
          <c:dPt>
            <c:idx val="748"/>
          </c:dPt>
          <c:dPt>
            <c:idx val="749"/>
          </c:dPt>
          <c:dPt>
            <c:idx val="750"/>
          </c:dPt>
          <c:dPt>
            <c:idx val="751"/>
          </c:dPt>
          <c:dPt>
            <c:idx val="752"/>
          </c:dPt>
          <c:dPt>
            <c:idx val="753"/>
          </c:dPt>
          <c:dPt>
            <c:idx val="754"/>
          </c:dPt>
          <c:dPt>
            <c:idx val="755"/>
          </c:dPt>
          <c:dPt>
            <c:idx val="756"/>
          </c:dPt>
          <c:dPt>
            <c:idx val="757"/>
          </c:dPt>
          <c:dPt>
            <c:idx val="758"/>
          </c:dPt>
          <c:dPt>
            <c:idx val="759"/>
          </c:dPt>
          <c:dPt>
            <c:idx val="760"/>
          </c:dPt>
          <c:dPt>
            <c:idx val="761"/>
          </c:dPt>
          <c:dPt>
            <c:idx val="762"/>
          </c:dPt>
          <c:dPt>
            <c:idx val="763"/>
          </c:dPt>
          <c:dPt>
            <c:idx val="764"/>
          </c:dPt>
          <c:dPt>
            <c:idx val="765"/>
          </c:dPt>
          <c:dPt>
            <c:idx val="766"/>
          </c:dPt>
          <c:dPt>
            <c:idx val="767"/>
          </c:dPt>
          <c:dPt>
            <c:idx val="768"/>
          </c:dPt>
          <c:dPt>
            <c:idx val="769"/>
          </c:dPt>
          <c:dPt>
            <c:idx val="770"/>
          </c:dPt>
          <c:dPt>
            <c:idx val="771"/>
          </c:dPt>
          <c:dPt>
            <c:idx val="772"/>
          </c:dPt>
          <c:dPt>
            <c:idx val="773"/>
          </c:dPt>
          <c:dPt>
            <c:idx val="774"/>
          </c:dPt>
          <c:dPt>
            <c:idx val="775"/>
          </c:dPt>
          <c:dPt>
            <c:idx val="776"/>
          </c:dPt>
          <c:dPt>
            <c:idx val="777"/>
          </c:dPt>
          <c:dPt>
            <c:idx val="778"/>
          </c:dPt>
          <c:dPt>
            <c:idx val="779"/>
          </c:dPt>
          <c:dPt>
            <c:idx val="780"/>
          </c:dPt>
          <c:dPt>
            <c:idx val="781"/>
          </c:dPt>
          <c:dPt>
            <c:idx val="782"/>
          </c:dPt>
          <c:dPt>
            <c:idx val="783"/>
          </c:dPt>
          <c:dPt>
            <c:idx val="784"/>
          </c:dPt>
          <c:dPt>
            <c:idx val="785"/>
          </c:dPt>
          <c:dPt>
            <c:idx val="786"/>
          </c:dPt>
          <c:dPt>
            <c:idx val="787"/>
          </c:dPt>
          <c:dPt>
            <c:idx val="788"/>
          </c:dPt>
          <c:dPt>
            <c:idx val="789"/>
          </c:dPt>
          <c:dPt>
            <c:idx val="790"/>
          </c:dPt>
          <c:dPt>
            <c:idx val="791"/>
          </c:dPt>
          <c:dPt>
            <c:idx val="792"/>
          </c:dPt>
          <c:dPt>
            <c:idx val="793"/>
          </c:dPt>
          <c:dPt>
            <c:idx val="794"/>
          </c:dPt>
          <c:dPt>
            <c:idx val="795"/>
          </c:dPt>
          <c:dPt>
            <c:idx val="796"/>
          </c:dPt>
          <c:dPt>
            <c:idx val="797"/>
          </c:dPt>
          <c:dPt>
            <c:idx val="798"/>
          </c:dPt>
          <c:dPt>
            <c:idx val="799"/>
          </c:dPt>
          <c:dPt>
            <c:idx val="800"/>
          </c:dPt>
          <c:dPt>
            <c:idx val="801"/>
          </c:dPt>
          <c:dPt>
            <c:idx val="802"/>
          </c:dPt>
          <c:dPt>
            <c:idx val="803"/>
          </c:dPt>
          <c:dPt>
            <c:idx val="804"/>
          </c:dPt>
          <c:dPt>
            <c:idx val="805"/>
          </c:dPt>
          <c:dPt>
            <c:idx val="806"/>
          </c:dPt>
          <c:dPt>
            <c:idx val="807"/>
          </c:dPt>
          <c:dPt>
            <c:idx val="808"/>
          </c:dPt>
          <c:dPt>
            <c:idx val="809"/>
          </c:dPt>
          <c:dPt>
            <c:idx val="810"/>
          </c:dPt>
          <c:dPt>
            <c:idx val="811"/>
          </c:dPt>
          <c:dPt>
            <c:idx val="812"/>
          </c:dPt>
          <c:dPt>
            <c:idx val="813"/>
          </c:dPt>
          <c:dPt>
            <c:idx val="814"/>
          </c:dPt>
          <c:dPt>
            <c:idx val="815"/>
          </c:dPt>
          <c:dPt>
            <c:idx val="816"/>
          </c:dPt>
          <c:dPt>
            <c:idx val="817"/>
          </c:dPt>
          <c:dPt>
            <c:idx val="818"/>
          </c:dPt>
          <c:dPt>
            <c:idx val="819"/>
          </c:dPt>
          <c:dPt>
            <c:idx val="820"/>
          </c:dPt>
          <c:dPt>
            <c:idx val="821"/>
          </c:dPt>
          <c:dPt>
            <c:idx val="822"/>
          </c:dPt>
          <c:dPt>
            <c:idx val="823"/>
          </c:dPt>
          <c:dPt>
            <c:idx val="824"/>
          </c:dPt>
          <c:dPt>
            <c:idx val="825"/>
          </c:dPt>
          <c:dPt>
            <c:idx val="826"/>
          </c:dPt>
          <c:dPt>
            <c:idx val="827"/>
          </c:dPt>
          <c:dPt>
            <c:idx val="828"/>
          </c:dPt>
          <c:dPt>
            <c:idx val="829"/>
          </c:dPt>
          <c:dPt>
            <c:idx val="830"/>
          </c:dPt>
          <c:dPt>
            <c:idx val="831"/>
          </c:dPt>
          <c:dPt>
            <c:idx val="832"/>
          </c:dPt>
          <c:dPt>
            <c:idx val="833"/>
          </c:dPt>
          <c:dPt>
            <c:idx val="834"/>
          </c:dPt>
          <c:dPt>
            <c:idx val="835"/>
          </c:dPt>
          <c:dPt>
            <c:idx val="836"/>
          </c:dPt>
          <c:dPt>
            <c:idx val="837"/>
          </c:dPt>
          <c:dPt>
            <c:idx val="838"/>
          </c:dPt>
          <c:dPt>
            <c:idx val="839"/>
          </c:dPt>
          <c:dPt>
            <c:idx val="840"/>
          </c:dPt>
          <c:dPt>
            <c:idx val="841"/>
          </c:dPt>
          <c:dPt>
            <c:idx val="842"/>
          </c:dPt>
          <c:dPt>
            <c:idx val="843"/>
          </c:dPt>
          <c:dPt>
            <c:idx val="844"/>
          </c:dPt>
          <c:dPt>
            <c:idx val="845"/>
          </c:dPt>
          <c:dPt>
            <c:idx val="846"/>
          </c:dPt>
          <c:dPt>
            <c:idx val="847"/>
          </c:dPt>
          <c:dPt>
            <c:idx val="848"/>
          </c:dPt>
          <c:dPt>
            <c:idx val="849"/>
          </c:dPt>
          <c:dPt>
            <c:idx val="850"/>
          </c:dPt>
          <c:dPt>
            <c:idx val="851"/>
          </c:dPt>
          <c:dPt>
            <c:idx val="852"/>
          </c:dPt>
          <c:dPt>
            <c:idx val="853"/>
          </c:dPt>
          <c:dPt>
            <c:idx val="854"/>
          </c:dPt>
          <c:dPt>
            <c:idx val="855"/>
          </c:dPt>
          <c:dPt>
            <c:idx val="856"/>
          </c:dPt>
          <c:dPt>
            <c:idx val="857"/>
          </c:dPt>
          <c:dPt>
            <c:idx val="858"/>
          </c:dPt>
          <c:dPt>
            <c:idx val="859"/>
          </c:dPt>
          <c:dPt>
            <c:idx val="860"/>
          </c:dPt>
          <c:dPt>
            <c:idx val="861"/>
          </c:dPt>
          <c:dPt>
            <c:idx val="862"/>
          </c:dPt>
          <c:dPt>
            <c:idx val="863"/>
          </c:dPt>
          <c:dPt>
            <c:idx val="864"/>
          </c:dPt>
          <c:dPt>
            <c:idx val="865"/>
          </c:dPt>
          <c:dPt>
            <c:idx val="866"/>
          </c:dPt>
          <c:dPt>
            <c:idx val="867"/>
          </c:dPt>
          <c:dPt>
            <c:idx val="868"/>
          </c:dPt>
          <c:dPt>
            <c:idx val="869"/>
          </c:dPt>
          <c:dPt>
            <c:idx val="870"/>
          </c:dPt>
          <c:dPt>
            <c:idx val="871"/>
          </c:dPt>
          <c:dPt>
            <c:idx val="872"/>
          </c:dPt>
          <c:dPt>
            <c:idx val="873"/>
          </c:dPt>
          <c:dPt>
            <c:idx val="874"/>
          </c:dPt>
          <c:dPt>
            <c:idx val="875"/>
          </c:dPt>
          <c:dPt>
            <c:idx val="876"/>
          </c:dPt>
          <c:dPt>
            <c:idx val="877"/>
          </c:dPt>
          <c:dPt>
            <c:idx val="878"/>
          </c:dPt>
          <c:dPt>
            <c:idx val="879"/>
          </c:dPt>
          <c:dPt>
            <c:idx val="880"/>
          </c:dPt>
          <c:dPt>
            <c:idx val="881"/>
          </c:dPt>
          <c:dPt>
            <c:idx val="882"/>
          </c:dPt>
          <c:dPt>
            <c:idx val="883"/>
          </c:dPt>
          <c:dPt>
            <c:idx val="884"/>
          </c:dPt>
          <c:dPt>
            <c:idx val="885"/>
          </c:dPt>
          <c:dPt>
            <c:idx val="886"/>
          </c:dPt>
          <c:dPt>
            <c:idx val="887"/>
          </c:dPt>
          <c:dPt>
            <c:idx val="888"/>
          </c:dPt>
          <c:dPt>
            <c:idx val="889"/>
          </c:dPt>
          <c:dPt>
            <c:idx val="890"/>
          </c:dPt>
          <c:dPt>
            <c:idx val="891"/>
          </c:dPt>
          <c:dPt>
            <c:idx val="892"/>
          </c:dPt>
          <c:dPt>
            <c:idx val="893"/>
          </c:dPt>
          <c:dPt>
            <c:idx val="894"/>
          </c:dPt>
          <c:dPt>
            <c:idx val="895"/>
          </c:dPt>
          <c:dPt>
            <c:idx val="896"/>
          </c:dPt>
          <c:dPt>
            <c:idx val="897"/>
          </c:dPt>
          <c:dPt>
            <c:idx val="898"/>
          </c:dPt>
          <c:dPt>
            <c:idx val="899"/>
          </c:dPt>
          <c:dPt>
            <c:idx val="900"/>
          </c:dPt>
          <c:dPt>
            <c:idx val="901"/>
          </c:dPt>
          <c:dPt>
            <c:idx val="902"/>
          </c:dPt>
          <c:dPt>
            <c:idx val="903"/>
          </c:dPt>
          <c:dPt>
            <c:idx val="904"/>
          </c:dPt>
          <c:dPt>
            <c:idx val="905"/>
          </c:dPt>
          <c:dPt>
            <c:idx val="906"/>
          </c:dPt>
          <c:dPt>
            <c:idx val="907"/>
          </c:dPt>
          <c:dPt>
            <c:idx val="908"/>
          </c:dPt>
          <c:dPt>
            <c:idx val="909"/>
          </c:dPt>
          <c:dPt>
            <c:idx val="910"/>
          </c:dPt>
          <c:dPt>
            <c:idx val="911"/>
          </c:dPt>
          <c:dPt>
            <c:idx val="912"/>
          </c:dPt>
          <c:dPt>
            <c:idx val="913"/>
          </c:dPt>
          <c:dPt>
            <c:idx val="914"/>
          </c:dPt>
          <c:dPt>
            <c:idx val="915"/>
          </c:dPt>
          <c:dPt>
            <c:idx val="916"/>
          </c:dPt>
          <c:dPt>
            <c:idx val="917"/>
          </c:dPt>
          <c:dPt>
            <c:idx val="918"/>
          </c:dPt>
          <c:dPt>
            <c:idx val="919"/>
          </c:dPt>
          <c:dPt>
            <c:idx val="920"/>
          </c:dPt>
          <c:dPt>
            <c:idx val="921"/>
          </c:dPt>
          <c:dPt>
            <c:idx val="922"/>
          </c:dPt>
          <c:dPt>
            <c:idx val="923"/>
          </c:dPt>
          <c:dPt>
            <c:idx val="924"/>
          </c:dPt>
          <c:dPt>
            <c:idx val="925"/>
          </c:dPt>
          <c:dPt>
            <c:idx val="926"/>
          </c:dPt>
          <c:dPt>
            <c:idx val="927"/>
          </c:dPt>
          <c:dPt>
            <c:idx val="928"/>
          </c:dPt>
          <c:dPt>
            <c:idx val="929"/>
          </c:dPt>
          <c:dPt>
            <c:idx val="930"/>
          </c:dPt>
          <c:dPt>
            <c:idx val="931"/>
          </c:dPt>
          <c:dPt>
            <c:idx val="932"/>
          </c:dPt>
          <c:dPt>
            <c:idx val="933"/>
          </c:dPt>
          <c:dPt>
            <c:idx val="934"/>
          </c:dPt>
          <c:dPt>
            <c:idx val="935"/>
          </c:dPt>
          <c:dPt>
            <c:idx val="936"/>
          </c:dPt>
          <c:dPt>
            <c:idx val="937"/>
          </c:dPt>
          <c:dPt>
            <c:idx val="938"/>
          </c:dPt>
          <c:dPt>
            <c:idx val="939"/>
          </c:dPt>
          <c:dPt>
            <c:idx val="940"/>
          </c:dPt>
          <c:dPt>
            <c:idx val="941"/>
          </c:dPt>
          <c:dPt>
            <c:idx val="942"/>
          </c:dPt>
          <c:dPt>
            <c:idx val="943"/>
          </c:dPt>
          <c:dPt>
            <c:idx val="944"/>
          </c:dPt>
          <c:dPt>
            <c:idx val="945"/>
          </c:dPt>
          <c:dPt>
            <c:idx val="946"/>
          </c:dPt>
          <c:dPt>
            <c:idx val="947"/>
          </c:dPt>
          <c:dPt>
            <c:idx val="948"/>
          </c:dPt>
          <c:dPt>
            <c:idx val="949"/>
          </c:dPt>
          <c:dPt>
            <c:idx val="950"/>
          </c:dPt>
          <c:dPt>
            <c:idx val="951"/>
          </c:dPt>
          <c:dPt>
            <c:idx val="952"/>
          </c:dPt>
          <c:dPt>
            <c:idx val="953"/>
          </c:dPt>
          <c:dPt>
            <c:idx val="954"/>
          </c:dPt>
          <c:dPt>
            <c:idx val="955"/>
          </c:dPt>
          <c:dPt>
            <c:idx val="956"/>
          </c:dPt>
          <c:dPt>
            <c:idx val="957"/>
          </c:dPt>
          <c:dPt>
            <c:idx val="958"/>
          </c:dPt>
          <c:dPt>
            <c:idx val="959"/>
          </c:dPt>
          <c:dPt>
            <c:idx val="960"/>
          </c:dPt>
          <c:dPt>
            <c:idx val="961"/>
          </c:dPt>
          <c:dPt>
            <c:idx val="962"/>
          </c:dPt>
          <c:dPt>
            <c:idx val="963"/>
          </c:dPt>
          <c:dPt>
            <c:idx val="964"/>
          </c:dPt>
          <c:dPt>
            <c:idx val="965"/>
          </c:dPt>
          <c:dPt>
            <c:idx val="966"/>
          </c:dPt>
          <c:dPt>
            <c:idx val="967"/>
          </c:dPt>
          <c:dPt>
            <c:idx val="968"/>
          </c:dPt>
          <c:dPt>
            <c:idx val="969"/>
          </c:dPt>
          <c:dPt>
            <c:idx val="970"/>
          </c:dPt>
          <c:dPt>
            <c:idx val="971"/>
          </c:dPt>
          <c:dPt>
            <c:idx val="972"/>
          </c:dPt>
          <c:dPt>
            <c:idx val="973"/>
          </c:dPt>
          <c:dPt>
            <c:idx val="974"/>
          </c:dPt>
          <c:dPt>
            <c:idx val="975"/>
          </c:dPt>
          <c:dPt>
            <c:idx val="976"/>
          </c:dPt>
          <c:dPt>
            <c:idx val="977"/>
          </c:dPt>
          <c:dPt>
            <c:idx val="978"/>
          </c:dPt>
          <c:dPt>
            <c:idx val="979"/>
          </c:dPt>
          <c:dPt>
            <c:idx val="980"/>
          </c:dPt>
          <c:dPt>
            <c:idx val="981"/>
          </c:dPt>
          <c:dPt>
            <c:idx val="982"/>
          </c:dPt>
          <c:dPt>
            <c:idx val="983"/>
          </c:dPt>
          <c:dPt>
            <c:idx val="984"/>
          </c:dPt>
          <c:dPt>
            <c:idx val="985"/>
          </c:dPt>
          <c:dPt>
            <c:idx val="986"/>
          </c:dPt>
          <c:dPt>
            <c:idx val="987"/>
          </c:dPt>
          <c:dPt>
            <c:idx val="988"/>
          </c:dPt>
          <c:dPt>
            <c:idx val="989"/>
          </c:dPt>
          <c:dPt>
            <c:idx val="990"/>
          </c:dPt>
          <c:dPt>
            <c:idx val="991"/>
          </c:dPt>
          <c:dPt>
            <c:idx val="992"/>
          </c:dPt>
          <c:dPt>
            <c:idx val="993"/>
          </c:dPt>
          <c:dPt>
            <c:idx val="994"/>
          </c:dPt>
          <c:dPt>
            <c:idx val="995"/>
          </c:dPt>
          <c:dPt>
            <c:idx val="996"/>
          </c:dPt>
          <c:dPt>
            <c:idx val="997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Carteira!$A$4:$A$1001</c:f>
            </c:strRef>
          </c:cat>
          <c:val>
            <c:numRef>
              <c:f>Carteira!$I$4:$I$1001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Distribuição de proventos: Ano - 1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Pt>
            <c:idx val="10"/>
          </c:dPt>
          <c:dPt>
            <c:idx val="11"/>
          </c:dPt>
          <c:dPt>
            <c:idx val="12"/>
          </c:dPt>
          <c:dPt>
            <c:idx val="13"/>
          </c:dPt>
          <c:dPt>
            <c:idx val="14"/>
          </c:dPt>
          <c:dPt>
            <c:idx val="15"/>
          </c:dPt>
          <c:dPt>
            <c:idx val="16"/>
          </c:dPt>
          <c:dPt>
            <c:idx val="17"/>
          </c:dPt>
          <c:dPt>
            <c:idx val="18"/>
          </c:dPt>
          <c:dPt>
            <c:idx val="19"/>
          </c:dPt>
          <c:dPt>
            <c:idx val="20"/>
          </c:dPt>
          <c:dPt>
            <c:idx val="21"/>
          </c:dPt>
          <c:dPt>
            <c:idx val="22"/>
          </c:dPt>
          <c:dPt>
            <c:idx val="23"/>
          </c:dPt>
          <c:dPt>
            <c:idx val="24"/>
          </c:dPt>
          <c:dPt>
            <c:idx val="25"/>
          </c:dPt>
          <c:dPt>
            <c:idx val="26"/>
          </c:dPt>
          <c:dPt>
            <c:idx val="27"/>
          </c:dPt>
          <c:dPt>
            <c:idx val="28"/>
          </c:dPt>
          <c:dPt>
            <c:idx val="29"/>
          </c:dPt>
          <c:dPt>
            <c:idx val="30"/>
          </c:dPt>
          <c:dPt>
            <c:idx val="31"/>
          </c:dPt>
          <c:dPt>
            <c:idx val="32"/>
          </c:dPt>
          <c:dPt>
            <c:idx val="33"/>
          </c:dPt>
          <c:dPt>
            <c:idx val="34"/>
          </c:dPt>
          <c:dPt>
            <c:idx val="35"/>
          </c:dPt>
          <c:dPt>
            <c:idx val="36"/>
          </c:dPt>
          <c:dPt>
            <c:idx val="37"/>
          </c:dPt>
          <c:dPt>
            <c:idx val="38"/>
          </c:dPt>
          <c:dPt>
            <c:idx val="39"/>
          </c:dPt>
          <c:dPt>
            <c:idx val="40"/>
          </c:dPt>
          <c:dPt>
            <c:idx val="41"/>
          </c:dPt>
          <c:dPt>
            <c:idx val="42"/>
          </c:dPt>
          <c:dPt>
            <c:idx val="43"/>
          </c:dPt>
          <c:dPt>
            <c:idx val="44"/>
          </c:dPt>
          <c:dPt>
            <c:idx val="45"/>
          </c:dPt>
          <c:dPt>
            <c:idx val="46"/>
          </c:dPt>
          <c:dPt>
            <c:idx val="47"/>
          </c:dPt>
          <c:dPt>
            <c:idx val="48"/>
          </c:dPt>
          <c:dPt>
            <c:idx val="49"/>
          </c:dPt>
          <c:dPt>
            <c:idx val="50"/>
          </c:dPt>
          <c:dPt>
            <c:idx val="51"/>
          </c:dPt>
          <c:dPt>
            <c:idx val="52"/>
          </c:dPt>
          <c:dPt>
            <c:idx val="53"/>
          </c:dPt>
          <c:dPt>
            <c:idx val="54"/>
          </c:dPt>
          <c:dPt>
            <c:idx val="55"/>
          </c:dPt>
          <c:dPt>
            <c:idx val="56"/>
          </c:dPt>
          <c:dPt>
            <c:idx val="57"/>
          </c:dPt>
          <c:dPt>
            <c:idx val="58"/>
          </c:dPt>
          <c:dPt>
            <c:idx val="59"/>
          </c:dPt>
          <c:dPt>
            <c:idx val="60"/>
          </c:dPt>
          <c:dPt>
            <c:idx val="61"/>
          </c:dPt>
          <c:dPt>
            <c:idx val="62"/>
          </c:dPt>
          <c:dPt>
            <c:idx val="63"/>
          </c:dPt>
          <c:dPt>
            <c:idx val="64"/>
          </c:dPt>
          <c:dPt>
            <c:idx val="65"/>
          </c:dPt>
          <c:dPt>
            <c:idx val="66"/>
          </c:dPt>
          <c:dPt>
            <c:idx val="67"/>
          </c:dPt>
          <c:dPt>
            <c:idx val="68"/>
          </c:dPt>
          <c:dPt>
            <c:idx val="69"/>
          </c:dPt>
          <c:dPt>
            <c:idx val="70"/>
          </c:dPt>
          <c:dPt>
            <c:idx val="71"/>
          </c:dPt>
          <c:dPt>
            <c:idx val="72"/>
          </c:dPt>
          <c:dPt>
            <c:idx val="73"/>
          </c:dPt>
          <c:dPt>
            <c:idx val="74"/>
          </c:dPt>
          <c:dPt>
            <c:idx val="75"/>
          </c:dPt>
          <c:dPt>
            <c:idx val="76"/>
          </c:dPt>
          <c:dPt>
            <c:idx val="77"/>
          </c:dPt>
          <c:dPt>
            <c:idx val="78"/>
          </c:dPt>
          <c:dPt>
            <c:idx val="79"/>
          </c:dPt>
          <c:dPt>
            <c:idx val="80"/>
          </c:dPt>
          <c:dPt>
            <c:idx val="81"/>
          </c:dPt>
          <c:dPt>
            <c:idx val="82"/>
          </c:dPt>
          <c:dPt>
            <c:idx val="83"/>
          </c:dPt>
          <c:dPt>
            <c:idx val="84"/>
          </c:dPt>
          <c:dPt>
            <c:idx val="85"/>
          </c:dPt>
          <c:dPt>
            <c:idx val="86"/>
          </c:dPt>
          <c:dPt>
            <c:idx val="87"/>
          </c:dPt>
          <c:dPt>
            <c:idx val="88"/>
          </c:dPt>
          <c:dPt>
            <c:idx val="89"/>
          </c:dPt>
          <c:dPt>
            <c:idx val="90"/>
          </c:dPt>
          <c:dPt>
            <c:idx val="91"/>
          </c:dPt>
          <c:dPt>
            <c:idx val="92"/>
          </c:dPt>
          <c:dPt>
            <c:idx val="93"/>
          </c:dPt>
          <c:dPt>
            <c:idx val="94"/>
          </c:dPt>
          <c:dPt>
            <c:idx val="95"/>
          </c:dPt>
          <c:dPt>
            <c:idx val="96"/>
          </c:dPt>
          <c:dPt>
            <c:idx val="97"/>
          </c:dPt>
          <c:dPt>
            <c:idx val="98"/>
          </c:dPt>
          <c:dPt>
            <c:idx val="99"/>
          </c:dPt>
          <c:dPt>
            <c:idx val="100"/>
          </c:dPt>
          <c:dPt>
            <c:idx val="101"/>
          </c:dPt>
          <c:dPt>
            <c:idx val="102"/>
          </c:dPt>
          <c:dPt>
            <c:idx val="103"/>
          </c:dPt>
          <c:dPt>
            <c:idx val="104"/>
          </c:dPt>
          <c:dPt>
            <c:idx val="105"/>
          </c:dPt>
          <c:dPt>
            <c:idx val="106"/>
          </c:dPt>
          <c:dPt>
            <c:idx val="107"/>
          </c:dPt>
          <c:dPt>
            <c:idx val="108"/>
          </c:dPt>
          <c:dPt>
            <c:idx val="109"/>
          </c:dPt>
          <c:dPt>
            <c:idx val="110"/>
          </c:dPt>
          <c:dPt>
            <c:idx val="111"/>
          </c:dPt>
          <c:dPt>
            <c:idx val="112"/>
          </c:dPt>
          <c:dPt>
            <c:idx val="113"/>
          </c:dPt>
          <c:dPt>
            <c:idx val="114"/>
          </c:dPt>
          <c:dPt>
            <c:idx val="115"/>
          </c:dPt>
          <c:dPt>
            <c:idx val="116"/>
          </c:dPt>
          <c:dPt>
            <c:idx val="117"/>
          </c:dPt>
          <c:dPt>
            <c:idx val="118"/>
          </c:dPt>
          <c:dPt>
            <c:idx val="119"/>
          </c:dPt>
          <c:dPt>
            <c:idx val="120"/>
          </c:dPt>
          <c:dPt>
            <c:idx val="121"/>
          </c:dPt>
          <c:dPt>
            <c:idx val="122"/>
          </c:dPt>
          <c:dPt>
            <c:idx val="123"/>
          </c:dPt>
          <c:dPt>
            <c:idx val="124"/>
          </c:dPt>
          <c:dPt>
            <c:idx val="125"/>
          </c:dPt>
          <c:dPt>
            <c:idx val="126"/>
          </c:dPt>
          <c:dPt>
            <c:idx val="127"/>
          </c:dPt>
          <c:dPt>
            <c:idx val="128"/>
          </c:dPt>
          <c:dPt>
            <c:idx val="129"/>
          </c:dPt>
          <c:dPt>
            <c:idx val="130"/>
          </c:dPt>
          <c:dPt>
            <c:idx val="131"/>
          </c:dPt>
          <c:dPt>
            <c:idx val="132"/>
          </c:dPt>
          <c:dPt>
            <c:idx val="133"/>
          </c:dPt>
          <c:dPt>
            <c:idx val="134"/>
          </c:dPt>
          <c:dPt>
            <c:idx val="135"/>
          </c:dPt>
          <c:dPt>
            <c:idx val="136"/>
          </c:dPt>
          <c:dPt>
            <c:idx val="137"/>
          </c:dPt>
          <c:dPt>
            <c:idx val="138"/>
          </c:dPt>
          <c:dPt>
            <c:idx val="139"/>
          </c:dPt>
          <c:dPt>
            <c:idx val="140"/>
          </c:dPt>
          <c:dPt>
            <c:idx val="141"/>
          </c:dPt>
          <c:dPt>
            <c:idx val="142"/>
          </c:dPt>
          <c:dPt>
            <c:idx val="143"/>
          </c:dPt>
          <c:dPt>
            <c:idx val="144"/>
          </c:dPt>
          <c:dPt>
            <c:idx val="145"/>
          </c:dPt>
          <c:dPt>
            <c:idx val="146"/>
          </c:dPt>
          <c:dPt>
            <c:idx val="147"/>
          </c:dPt>
          <c:dPt>
            <c:idx val="148"/>
          </c:dPt>
          <c:dPt>
            <c:idx val="149"/>
          </c:dPt>
          <c:dPt>
            <c:idx val="150"/>
          </c:dPt>
          <c:dPt>
            <c:idx val="151"/>
          </c:dPt>
          <c:dPt>
            <c:idx val="152"/>
          </c:dPt>
          <c:dPt>
            <c:idx val="153"/>
          </c:dPt>
          <c:dPt>
            <c:idx val="154"/>
          </c:dPt>
          <c:dPt>
            <c:idx val="155"/>
          </c:dPt>
          <c:dPt>
            <c:idx val="156"/>
          </c:dPt>
          <c:dPt>
            <c:idx val="157"/>
          </c:dPt>
          <c:dPt>
            <c:idx val="158"/>
          </c:dPt>
          <c:dPt>
            <c:idx val="159"/>
          </c:dPt>
          <c:dPt>
            <c:idx val="160"/>
          </c:dPt>
          <c:dPt>
            <c:idx val="161"/>
          </c:dPt>
          <c:dPt>
            <c:idx val="162"/>
          </c:dPt>
          <c:dPt>
            <c:idx val="163"/>
          </c:dPt>
          <c:dPt>
            <c:idx val="164"/>
          </c:dPt>
          <c:dPt>
            <c:idx val="165"/>
          </c:dPt>
          <c:dPt>
            <c:idx val="166"/>
          </c:dPt>
          <c:dPt>
            <c:idx val="167"/>
          </c:dPt>
          <c:dPt>
            <c:idx val="168"/>
          </c:dPt>
          <c:dPt>
            <c:idx val="169"/>
          </c:dPt>
          <c:dPt>
            <c:idx val="170"/>
          </c:dPt>
          <c:dPt>
            <c:idx val="171"/>
          </c:dPt>
          <c:dPt>
            <c:idx val="172"/>
          </c:dPt>
          <c:dPt>
            <c:idx val="173"/>
          </c:dPt>
          <c:dPt>
            <c:idx val="174"/>
          </c:dPt>
          <c:dPt>
            <c:idx val="175"/>
          </c:dPt>
          <c:dPt>
            <c:idx val="176"/>
          </c:dPt>
          <c:dPt>
            <c:idx val="177"/>
          </c:dPt>
          <c:dPt>
            <c:idx val="178"/>
          </c:dPt>
          <c:dPt>
            <c:idx val="179"/>
          </c:dPt>
          <c:dPt>
            <c:idx val="180"/>
          </c:dPt>
          <c:dPt>
            <c:idx val="181"/>
          </c:dPt>
          <c:dPt>
            <c:idx val="182"/>
          </c:dPt>
          <c:dPt>
            <c:idx val="183"/>
          </c:dPt>
          <c:dPt>
            <c:idx val="184"/>
          </c:dPt>
          <c:dPt>
            <c:idx val="185"/>
          </c:dPt>
          <c:dPt>
            <c:idx val="186"/>
          </c:dPt>
          <c:dPt>
            <c:idx val="187"/>
          </c:dPt>
          <c:dPt>
            <c:idx val="188"/>
          </c:dPt>
          <c:dPt>
            <c:idx val="189"/>
          </c:dPt>
          <c:dPt>
            <c:idx val="190"/>
          </c:dPt>
          <c:dPt>
            <c:idx val="191"/>
          </c:dPt>
          <c:dPt>
            <c:idx val="192"/>
          </c:dPt>
          <c:dPt>
            <c:idx val="193"/>
          </c:dPt>
          <c:dPt>
            <c:idx val="194"/>
          </c:dPt>
          <c:dPt>
            <c:idx val="195"/>
          </c:dPt>
          <c:dPt>
            <c:idx val="196"/>
          </c:dPt>
          <c:dPt>
            <c:idx val="197"/>
          </c:dPt>
          <c:dPt>
            <c:idx val="198"/>
          </c:dPt>
          <c:dPt>
            <c:idx val="199"/>
          </c:dPt>
          <c:dPt>
            <c:idx val="200"/>
          </c:dPt>
          <c:dPt>
            <c:idx val="201"/>
          </c:dPt>
          <c:dPt>
            <c:idx val="202"/>
          </c:dPt>
          <c:dPt>
            <c:idx val="203"/>
          </c:dPt>
          <c:dPt>
            <c:idx val="204"/>
          </c:dPt>
          <c:dPt>
            <c:idx val="205"/>
          </c:dPt>
          <c:dPt>
            <c:idx val="206"/>
          </c:dPt>
          <c:dPt>
            <c:idx val="207"/>
          </c:dPt>
          <c:dPt>
            <c:idx val="208"/>
          </c:dPt>
          <c:dPt>
            <c:idx val="209"/>
          </c:dPt>
          <c:dPt>
            <c:idx val="210"/>
          </c:dPt>
          <c:dPt>
            <c:idx val="211"/>
          </c:dPt>
          <c:dPt>
            <c:idx val="212"/>
          </c:dPt>
          <c:dPt>
            <c:idx val="213"/>
          </c:dPt>
          <c:dPt>
            <c:idx val="214"/>
          </c:dPt>
          <c:dPt>
            <c:idx val="215"/>
          </c:dPt>
          <c:dPt>
            <c:idx val="216"/>
          </c:dPt>
          <c:dPt>
            <c:idx val="217"/>
          </c:dPt>
          <c:dPt>
            <c:idx val="218"/>
          </c:dPt>
          <c:dPt>
            <c:idx val="219"/>
          </c:dPt>
          <c:dPt>
            <c:idx val="220"/>
          </c:dPt>
          <c:dPt>
            <c:idx val="221"/>
          </c:dPt>
          <c:dPt>
            <c:idx val="222"/>
          </c:dPt>
          <c:dPt>
            <c:idx val="223"/>
          </c:dPt>
          <c:dPt>
            <c:idx val="224"/>
          </c:dPt>
          <c:dPt>
            <c:idx val="225"/>
          </c:dPt>
          <c:dPt>
            <c:idx val="226"/>
          </c:dPt>
          <c:dPt>
            <c:idx val="227"/>
          </c:dPt>
          <c:dPt>
            <c:idx val="228"/>
          </c:dPt>
          <c:dPt>
            <c:idx val="229"/>
          </c:dPt>
          <c:dPt>
            <c:idx val="230"/>
          </c:dPt>
          <c:dPt>
            <c:idx val="231"/>
          </c:dPt>
          <c:dPt>
            <c:idx val="232"/>
          </c:dPt>
          <c:dPt>
            <c:idx val="233"/>
          </c:dPt>
          <c:dPt>
            <c:idx val="234"/>
          </c:dPt>
          <c:dPt>
            <c:idx val="235"/>
          </c:dPt>
          <c:dPt>
            <c:idx val="236"/>
          </c:dPt>
          <c:dPt>
            <c:idx val="237"/>
          </c:dPt>
          <c:dPt>
            <c:idx val="238"/>
          </c:dPt>
          <c:dPt>
            <c:idx val="239"/>
          </c:dPt>
          <c:dPt>
            <c:idx val="240"/>
          </c:dPt>
          <c:dPt>
            <c:idx val="241"/>
          </c:dPt>
          <c:dPt>
            <c:idx val="242"/>
          </c:dPt>
          <c:dPt>
            <c:idx val="243"/>
          </c:dPt>
          <c:dPt>
            <c:idx val="244"/>
          </c:dPt>
          <c:dPt>
            <c:idx val="245"/>
          </c:dPt>
          <c:dPt>
            <c:idx val="246"/>
          </c:dPt>
          <c:dPt>
            <c:idx val="247"/>
          </c:dPt>
          <c:dPt>
            <c:idx val="248"/>
          </c:dPt>
          <c:dPt>
            <c:idx val="249"/>
          </c:dPt>
          <c:dPt>
            <c:idx val="250"/>
          </c:dPt>
          <c:dPt>
            <c:idx val="251"/>
          </c:dPt>
          <c:dPt>
            <c:idx val="252"/>
          </c:dPt>
          <c:dPt>
            <c:idx val="253"/>
          </c:dPt>
          <c:dPt>
            <c:idx val="254"/>
          </c:dPt>
          <c:dPt>
            <c:idx val="255"/>
          </c:dPt>
          <c:dPt>
            <c:idx val="256"/>
          </c:dPt>
          <c:dPt>
            <c:idx val="257"/>
          </c:dPt>
          <c:dPt>
            <c:idx val="258"/>
          </c:dPt>
          <c:dPt>
            <c:idx val="259"/>
          </c:dPt>
          <c:dPt>
            <c:idx val="260"/>
          </c:dPt>
          <c:dPt>
            <c:idx val="261"/>
          </c:dPt>
          <c:dPt>
            <c:idx val="262"/>
          </c:dPt>
          <c:dPt>
            <c:idx val="263"/>
          </c:dPt>
          <c:dPt>
            <c:idx val="264"/>
          </c:dPt>
          <c:dPt>
            <c:idx val="265"/>
          </c:dPt>
          <c:dPt>
            <c:idx val="266"/>
          </c:dPt>
          <c:dPt>
            <c:idx val="267"/>
          </c:dPt>
          <c:dPt>
            <c:idx val="268"/>
          </c:dPt>
          <c:dPt>
            <c:idx val="269"/>
          </c:dPt>
          <c:dPt>
            <c:idx val="270"/>
          </c:dPt>
          <c:dPt>
            <c:idx val="271"/>
          </c:dPt>
          <c:dPt>
            <c:idx val="272"/>
          </c:dPt>
          <c:dPt>
            <c:idx val="273"/>
          </c:dPt>
          <c:dPt>
            <c:idx val="274"/>
          </c:dPt>
          <c:dPt>
            <c:idx val="275"/>
          </c:dPt>
          <c:dPt>
            <c:idx val="276"/>
          </c:dPt>
          <c:dPt>
            <c:idx val="277"/>
          </c:dPt>
          <c:dPt>
            <c:idx val="278"/>
          </c:dPt>
          <c:dPt>
            <c:idx val="279"/>
          </c:dPt>
          <c:dPt>
            <c:idx val="280"/>
          </c:dPt>
          <c:dPt>
            <c:idx val="281"/>
          </c:dPt>
          <c:dPt>
            <c:idx val="282"/>
          </c:dPt>
          <c:dPt>
            <c:idx val="283"/>
          </c:dPt>
          <c:dPt>
            <c:idx val="284"/>
          </c:dPt>
          <c:dPt>
            <c:idx val="285"/>
          </c:dPt>
          <c:dPt>
            <c:idx val="286"/>
          </c:dPt>
          <c:dPt>
            <c:idx val="287"/>
          </c:dPt>
          <c:dPt>
            <c:idx val="288"/>
          </c:dPt>
          <c:dPt>
            <c:idx val="289"/>
          </c:dPt>
          <c:dPt>
            <c:idx val="290"/>
          </c:dPt>
          <c:dPt>
            <c:idx val="291"/>
          </c:dPt>
          <c:dPt>
            <c:idx val="292"/>
          </c:dPt>
          <c:dPt>
            <c:idx val="293"/>
          </c:dPt>
          <c:dPt>
            <c:idx val="294"/>
          </c:dPt>
          <c:dPt>
            <c:idx val="295"/>
          </c:dPt>
          <c:dPt>
            <c:idx val="296"/>
          </c:dPt>
          <c:dPt>
            <c:idx val="297"/>
          </c:dPt>
          <c:dPt>
            <c:idx val="298"/>
          </c:dPt>
          <c:dPt>
            <c:idx val="299"/>
          </c:dPt>
          <c:dPt>
            <c:idx val="300"/>
          </c:dPt>
          <c:dPt>
            <c:idx val="301"/>
          </c:dPt>
          <c:dPt>
            <c:idx val="302"/>
          </c:dPt>
          <c:dPt>
            <c:idx val="303"/>
          </c:dPt>
          <c:dPt>
            <c:idx val="304"/>
          </c:dPt>
          <c:dPt>
            <c:idx val="305"/>
          </c:dPt>
          <c:dPt>
            <c:idx val="306"/>
          </c:dPt>
          <c:dPt>
            <c:idx val="307"/>
          </c:dPt>
          <c:dPt>
            <c:idx val="308"/>
          </c:dPt>
          <c:dPt>
            <c:idx val="309"/>
          </c:dPt>
          <c:dPt>
            <c:idx val="310"/>
          </c:dPt>
          <c:dPt>
            <c:idx val="311"/>
          </c:dPt>
          <c:dPt>
            <c:idx val="312"/>
          </c:dPt>
          <c:dPt>
            <c:idx val="313"/>
          </c:dPt>
          <c:dPt>
            <c:idx val="314"/>
          </c:dPt>
          <c:dPt>
            <c:idx val="315"/>
          </c:dPt>
          <c:dPt>
            <c:idx val="316"/>
          </c:dPt>
          <c:dPt>
            <c:idx val="317"/>
          </c:dPt>
          <c:dPt>
            <c:idx val="318"/>
          </c:dPt>
          <c:dPt>
            <c:idx val="319"/>
          </c:dPt>
          <c:dPt>
            <c:idx val="320"/>
          </c:dPt>
          <c:dPt>
            <c:idx val="321"/>
          </c:dPt>
          <c:dPt>
            <c:idx val="322"/>
          </c:dPt>
          <c:dPt>
            <c:idx val="323"/>
          </c:dPt>
          <c:dPt>
            <c:idx val="324"/>
          </c:dPt>
          <c:dPt>
            <c:idx val="325"/>
          </c:dPt>
          <c:dPt>
            <c:idx val="326"/>
          </c:dPt>
          <c:dPt>
            <c:idx val="327"/>
          </c:dPt>
          <c:dPt>
            <c:idx val="328"/>
          </c:dPt>
          <c:dPt>
            <c:idx val="329"/>
          </c:dPt>
          <c:dPt>
            <c:idx val="330"/>
          </c:dPt>
          <c:dPt>
            <c:idx val="331"/>
          </c:dPt>
          <c:dPt>
            <c:idx val="332"/>
          </c:dPt>
          <c:dPt>
            <c:idx val="333"/>
          </c:dPt>
          <c:dPt>
            <c:idx val="334"/>
          </c:dPt>
          <c:dPt>
            <c:idx val="335"/>
          </c:dPt>
          <c:dPt>
            <c:idx val="336"/>
          </c:dPt>
          <c:dPt>
            <c:idx val="337"/>
          </c:dPt>
          <c:dPt>
            <c:idx val="338"/>
          </c:dPt>
          <c:dPt>
            <c:idx val="339"/>
          </c:dPt>
          <c:dPt>
            <c:idx val="340"/>
          </c:dPt>
          <c:dPt>
            <c:idx val="341"/>
          </c:dPt>
          <c:dPt>
            <c:idx val="342"/>
          </c:dPt>
          <c:dPt>
            <c:idx val="343"/>
          </c:dPt>
          <c:dPt>
            <c:idx val="344"/>
          </c:dPt>
          <c:dPt>
            <c:idx val="345"/>
          </c:dPt>
          <c:dPt>
            <c:idx val="346"/>
          </c:dPt>
          <c:dPt>
            <c:idx val="347"/>
          </c:dPt>
          <c:dPt>
            <c:idx val="348"/>
          </c:dPt>
          <c:dPt>
            <c:idx val="349"/>
          </c:dPt>
          <c:dPt>
            <c:idx val="350"/>
          </c:dPt>
          <c:dPt>
            <c:idx val="351"/>
          </c:dPt>
          <c:dPt>
            <c:idx val="352"/>
          </c:dPt>
          <c:dPt>
            <c:idx val="353"/>
          </c:dPt>
          <c:dPt>
            <c:idx val="354"/>
          </c:dPt>
          <c:dPt>
            <c:idx val="355"/>
          </c:dPt>
          <c:dPt>
            <c:idx val="356"/>
          </c:dPt>
          <c:dPt>
            <c:idx val="357"/>
          </c:dPt>
          <c:dPt>
            <c:idx val="358"/>
          </c:dPt>
          <c:dPt>
            <c:idx val="359"/>
          </c:dPt>
          <c:dPt>
            <c:idx val="360"/>
          </c:dPt>
          <c:dPt>
            <c:idx val="361"/>
          </c:dPt>
          <c:dPt>
            <c:idx val="362"/>
          </c:dPt>
          <c:dPt>
            <c:idx val="363"/>
          </c:dPt>
          <c:dPt>
            <c:idx val="364"/>
          </c:dPt>
          <c:dPt>
            <c:idx val="365"/>
          </c:dPt>
          <c:dPt>
            <c:idx val="366"/>
          </c:dPt>
          <c:dPt>
            <c:idx val="367"/>
          </c:dPt>
          <c:dPt>
            <c:idx val="368"/>
          </c:dPt>
          <c:dPt>
            <c:idx val="369"/>
          </c:dPt>
          <c:dPt>
            <c:idx val="370"/>
          </c:dPt>
          <c:dPt>
            <c:idx val="371"/>
          </c:dPt>
          <c:dPt>
            <c:idx val="372"/>
          </c:dPt>
          <c:dPt>
            <c:idx val="373"/>
          </c:dPt>
          <c:dPt>
            <c:idx val="374"/>
          </c:dPt>
          <c:dPt>
            <c:idx val="375"/>
          </c:dPt>
          <c:dPt>
            <c:idx val="376"/>
          </c:dPt>
          <c:dPt>
            <c:idx val="377"/>
          </c:dPt>
          <c:dPt>
            <c:idx val="378"/>
          </c:dPt>
          <c:dPt>
            <c:idx val="379"/>
          </c:dPt>
          <c:dPt>
            <c:idx val="380"/>
          </c:dPt>
          <c:dPt>
            <c:idx val="381"/>
          </c:dPt>
          <c:dPt>
            <c:idx val="382"/>
          </c:dPt>
          <c:dPt>
            <c:idx val="383"/>
          </c:dPt>
          <c:dPt>
            <c:idx val="384"/>
          </c:dPt>
          <c:dPt>
            <c:idx val="385"/>
          </c:dPt>
          <c:dPt>
            <c:idx val="386"/>
          </c:dPt>
          <c:dPt>
            <c:idx val="387"/>
          </c:dPt>
          <c:dPt>
            <c:idx val="388"/>
          </c:dPt>
          <c:dPt>
            <c:idx val="389"/>
          </c:dPt>
          <c:dPt>
            <c:idx val="390"/>
          </c:dPt>
          <c:dPt>
            <c:idx val="391"/>
          </c:dPt>
          <c:dPt>
            <c:idx val="392"/>
          </c:dPt>
          <c:dPt>
            <c:idx val="393"/>
          </c:dPt>
          <c:dPt>
            <c:idx val="394"/>
          </c:dPt>
          <c:dPt>
            <c:idx val="395"/>
          </c:dPt>
          <c:dPt>
            <c:idx val="396"/>
          </c:dPt>
          <c:dPt>
            <c:idx val="397"/>
          </c:dPt>
          <c:dPt>
            <c:idx val="398"/>
          </c:dPt>
          <c:dPt>
            <c:idx val="399"/>
          </c:dPt>
          <c:dPt>
            <c:idx val="400"/>
          </c:dPt>
          <c:dPt>
            <c:idx val="401"/>
          </c:dPt>
          <c:dPt>
            <c:idx val="402"/>
          </c:dPt>
          <c:dPt>
            <c:idx val="403"/>
          </c:dPt>
          <c:dPt>
            <c:idx val="404"/>
          </c:dPt>
          <c:dPt>
            <c:idx val="405"/>
          </c:dPt>
          <c:dPt>
            <c:idx val="406"/>
          </c:dPt>
          <c:dPt>
            <c:idx val="407"/>
          </c:dPt>
          <c:dPt>
            <c:idx val="408"/>
          </c:dPt>
          <c:dPt>
            <c:idx val="409"/>
          </c:dPt>
          <c:dPt>
            <c:idx val="410"/>
          </c:dPt>
          <c:dPt>
            <c:idx val="411"/>
          </c:dPt>
          <c:dPt>
            <c:idx val="412"/>
          </c:dPt>
          <c:dPt>
            <c:idx val="413"/>
          </c:dPt>
          <c:dPt>
            <c:idx val="414"/>
          </c:dPt>
          <c:dPt>
            <c:idx val="415"/>
          </c:dPt>
          <c:dPt>
            <c:idx val="416"/>
          </c:dPt>
          <c:dPt>
            <c:idx val="417"/>
          </c:dPt>
          <c:dPt>
            <c:idx val="418"/>
          </c:dPt>
          <c:dPt>
            <c:idx val="419"/>
          </c:dPt>
          <c:dPt>
            <c:idx val="420"/>
          </c:dPt>
          <c:dPt>
            <c:idx val="421"/>
          </c:dPt>
          <c:dPt>
            <c:idx val="422"/>
          </c:dPt>
          <c:dPt>
            <c:idx val="423"/>
          </c:dPt>
          <c:dPt>
            <c:idx val="424"/>
          </c:dPt>
          <c:dPt>
            <c:idx val="425"/>
          </c:dPt>
          <c:dPt>
            <c:idx val="426"/>
          </c:dPt>
          <c:dPt>
            <c:idx val="427"/>
          </c:dPt>
          <c:dPt>
            <c:idx val="428"/>
          </c:dPt>
          <c:dPt>
            <c:idx val="429"/>
          </c:dPt>
          <c:dPt>
            <c:idx val="430"/>
          </c:dPt>
          <c:dPt>
            <c:idx val="431"/>
          </c:dPt>
          <c:dPt>
            <c:idx val="432"/>
          </c:dPt>
          <c:dPt>
            <c:idx val="433"/>
          </c:dPt>
          <c:dPt>
            <c:idx val="434"/>
          </c:dPt>
          <c:dPt>
            <c:idx val="435"/>
          </c:dPt>
          <c:dPt>
            <c:idx val="436"/>
          </c:dPt>
          <c:dPt>
            <c:idx val="437"/>
          </c:dPt>
          <c:dPt>
            <c:idx val="438"/>
          </c:dPt>
          <c:dPt>
            <c:idx val="439"/>
          </c:dPt>
          <c:dPt>
            <c:idx val="440"/>
          </c:dPt>
          <c:dPt>
            <c:idx val="441"/>
          </c:dPt>
          <c:dPt>
            <c:idx val="442"/>
          </c:dPt>
          <c:dPt>
            <c:idx val="443"/>
          </c:dPt>
          <c:dPt>
            <c:idx val="444"/>
          </c:dPt>
          <c:dPt>
            <c:idx val="445"/>
          </c:dPt>
          <c:dPt>
            <c:idx val="446"/>
          </c:dPt>
          <c:dPt>
            <c:idx val="447"/>
          </c:dPt>
          <c:dPt>
            <c:idx val="448"/>
          </c:dPt>
          <c:dPt>
            <c:idx val="449"/>
          </c:dPt>
          <c:dPt>
            <c:idx val="450"/>
          </c:dPt>
          <c:dPt>
            <c:idx val="451"/>
          </c:dPt>
          <c:dPt>
            <c:idx val="452"/>
          </c:dPt>
          <c:dPt>
            <c:idx val="453"/>
          </c:dPt>
          <c:dPt>
            <c:idx val="454"/>
          </c:dPt>
          <c:dPt>
            <c:idx val="455"/>
          </c:dPt>
          <c:dPt>
            <c:idx val="456"/>
          </c:dPt>
          <c:dPt>
            <c:idx val="457"/>
          </c:dPt>
          <c:dPt>
            <c:idx val="458"/>
          </c:dPt>
          <c:dPt>
            <c:idx val="459"/>
          </c:dPt>
          <c:dPt>
            <c:idx val="460"/>
          </c:dPt>
          <c:dPt>
            <c:idx val="461"/>
          </c:dPt>
          <c:dPt>
            <c:idx val="462"/>
          </c:dPt>
          <c:dPt>
            <c:idx val="463"/>
          </c:dPt>
          <c:dPt>
            <c:idx val="464"/>
          </c:dPt>
          <c:dPt>
            <c:idx val="465"/>
          </c:dPt>
          <c:dPt>
            <c:idx val="466"/>
          </c:dPt>
          <c:dPt>
            <c:idx val="467"/>
          </c:dPt>
          <c:dPt>
            <c:idx val="468"/>
          </c:dPt>
          <c:dPt>
            <c:idx val="469"/>
          </c:dPt>
          <c:dPt>
            <c:idx val="470"/>
          </c:dPt>
          <c:dPt>
            <c:idx val="471"/>
          </c:dPt>
          <c:dPt>
            <c:idx val="472"/>
          </c:dPt>
          <c:dPt>
            <c:idx val="473"/>
          </c:dPt>
          <c:dPt>
            <c:idx val="474"/>
          </c:dPt>
          <c:dPt>
            <c:idx val="475"/>
          </c:dPt>
          <c:dPt>
            <c:idx val="476"/>
          </c:dPt>
          <c:dPt>
            <c:idx val="477"/>
          </c:dPt>
          <c:dPt>
            <c:idx val="478"/>
          </c:dPt>
          <c:dPt>
            <c:idx val="479"/>
          </c:dPt>
          <c:dPt>
            <c:idx val="480"/>
          </c:dPt>
          <c:dPt>
            <c:idx val="481"/>
          </c:dPt>
          <c:dPt>
            <c:idx val="482"/>
          </c:dPt>
          <c:dPt>
            <c:idx val="483"/>
          </c:dPt>
          <c:dPt>
            <c:idx val="484"/>
          </c:dPt>
          <c:dPt>
            <c:idx val="485"/>
          </c:dPt>
          <c:dPt>
            <c:idx val="486"/>
          </c:dPt>
          <c:dPt>
            <c:idx val="487"/>
          </c:dPt>
          <c:dPt>
            <c:idx val="488"/>
          </c:dPt>
          <c:dPt>
            <c:idx val="489"/>
          </c:dPt>
          <c:dPt>
            <c:idx val="490"/>
          </c:dPt>
          <c:dPt>
            <c:idx val="491"/>
          </c:dPt>
          <c:dPt>
            <c:idx val="492"/>
          </c:dPt>
          <c:dPt>
            <c:idx val="493"/>
          </c:dPt>
          <c:dPt>
            <c:idx val="494"/>
          </c:dPt>
          <c:dPt>
            <c:idx val="495"/>
          </c:dPt>
          <c:dPt>
            <c:idx val="496"/>
          </c:dPt>
          <c:dPt>
            <c:idx val="497"/>
          </c:dPt>
          <c:dPt>
            <c:idx val="498"/>
          </c:dPt>
          <c:dPt>
            <c:idx val="499"/>
          </c:dPt>
          <c:dPt>
            <c:idx val="500"/>
          </c:dPt>
          <c:dPt>
            <c:idx val="501"/>
          </c:dPt>
          <c:dPt>
            <c:idx val="502"/>
          </c:dPt>
          <c:dPt>
            <c:idx val="503"/>
          </c:dPt>
          <c:dPt>
            <c:idx val="504"/>
          </c:dPt>
          <c:dPt>
            <c:idx val="505"/>
          </c:dPt>
          <c:dPt>
            <c:idx val="506"/>
          </c:dPt>
          <c:dPt>
            <c:idx val="507"/>
          </c:dPt>
          <c:dPt>
            <c:idx val="508"/>
          </c:dPt>
          <c:dPt>
            <c:idx val="509"/>
          </c:dPt>
          <c:dPt>
            <c:idx val="510"/>
          </c:dPt>
          <c:dPt>
            <c:idx val="511"/>
          </c:dPt>
          <c:dPt>
            <c:idx val="512"/>
          </c:dPt>
          <c:dPt>
            <c:idx val="513"/>
          </c:dPt>
          <c:dPt>
            <c:idx val="514"/>
          </c:dPt>
          <c:dPt>
            <c:idx val="515"/>
          </c:dPt>
          <c:dPt>
            <c:idx val="516"/>
          </c:dPt>
          <c:dPt>
            <c:idx val="517"/>
          </c:dPt>
          <c:dPt>
            <c:idx val="518"/>
          </c:dPt>
          <c:dPt>
            <c:idx val="519"/>
          </c:dPt>
          <c:dPt>
            <c:idx val="520"/>
          </c:dPt>
          <c:dPt>
            <c:idx val="521"/>
          </c:dPt>
          <c:dPt>
            <c:idx val="522"/>
          </c:dPt>
          <c:dPt>
            <c:idx val="523"/>
          </c:dPt>
          <c:dPt>
            <c:idx val="524"/>
          </c:dPt>
          <c:dPt>
            <c:idx val="525"/>
          </c:dPt>
          <c:dPt>
            <c:idx val="526"/>
          </c:dPt>
          <c:dPt>
            <c:idx val="527"/>
          </c:dPt>
          <c:dPt>
            <c:idx val="528"/>
          </c:dPt>
          <c:dPt>
            <c:idx val="529"/>
          </c:dPt>
          <c:dPt>
            <c:idx val="530"/>
          </c:dPt>
          <c:dPt>
            <c:idx val="531"/>
          </c:dPt>
          <c:dPt>
            <c:idx val="532"/>
          </c:dPt>
          <c:dPt>
            <c:idx val="533"/>
          </c:dPt>
          <c:dPt>
            <c:idx val="534"/>
          </c:dPt>
          <c:dPt>
            <c:idx val="535"/>
          </c:dPt>
          <c:dPt>
            <c:idx val="536"/>
          </c:dPt>
          <c:dPt>
            <c:idx val="537"/>
          </c:dPt>
          <c:dPt>
            <c:idx val="538"/>
          </c:dPt>
          <c:dPt>
            <c:idx val="539"/>
          </c:dPt>
          <c:dPt>
            <c:idx val="540"/>
          </c:dPt>
          <c:dPt>
            <c:idx val="541"/>
          </c:dPt>
          <c:dPt>
            <c:idx val="542"/>
          </c:dPt>
          <c:dPt>
            <c:idx val="543"/>
          </c:dPt>
          <c:dPt>
            <c:idx val="544"/>
          </c:dPt>
          <c:dPt>
            <c:idx val="545"/>
          </c:dPt>
          <c:dPt>
            <c:idx val="546"/>
          </c:dPt>
          <c:dPt>
            <c:idx val="547"/>
          </c:dPt>
          <c:dPt>
            <c:idx val="548"/>
          </c:dPt>
          <c:dPt>
            <c:idx val="549"/>
          </c:dPt>
          <c:dPt>
            <c:idx val="550"/>
          </c:dPt>
          <c:dPt>
            <c:idx val="551"/>
          </c:dPt>
          <c:dPt>
            <c:idx val="552"/>
          </c:dPt>
          <c:dPt>
            <c:idx val="553"/>
          </c:dPt>
          <c:dPt>
            <c:idx val="554"/>
          </c:dPt>
          <c:dPt>
            <c:idx val="555"/>
          </c:dPt>
          <c:dPt>
            <c:idx val="556"/>
          </c:dPt>
          <c:dPt>
            <c:idx val="557"/>
          </c:dPt>
          <c:dPt>
            <c:idx val="558"/>
          </c:dPt>
          <c:dPt>
            <c:idx val="559"/>
          </c:dPt>
          <c:dPt>
            <c:idx val="560"/>
          </c:dPt>
          <c:dPt>
            <c:idx val="561"/>
          </c:dPt>
          <c:dPt>
            <c:idx val="562"/>
          </c:dPt>
          <c:dPt>
            <c:idx val="563"/>
          </c:dPt>
          <c:dPt>
            <c:idx val="564"/>
          </c:dPt>
          <c:dPt>
            <c:idx val="565"/>
          </c:dPt>
          <c:dPt>
            <c:idx val="566"/>
          </c:dPt>
          <c:dPt>
            <c:idx val="567"/>
          </c:dPt>
          <c:dPt>
            <c:idx val="568"/>
          </c:dPt>
          <c:dPt>
            <c:idx val="569"/>
          </c:dPt>
          <c:dPt>
            <c:idx val="570"/>
          </c:dPt>
          <c:dPt>
            <c:idx val="571"/>
          </c:dPt>
          <c:dPt>
            <c:idx val="572"/>
          </c:dPt>
          <c:dPt>
            <c:idx val="573"/>
          </c:dPt>
          <c:dPt>
            <c:idx val="574"/>
          </c:dPt>
          <c:dPt>
            <c:idx val="575"/>
          </c:dPt>
          <c:dPt>
            <c:idx val="576"/>
          </c:dPt>
          <c:dPt>
            <c:idx val="577"/>
          </c:dPt>
          <c:dPt>
            <c:idx val="578"/>
          </c:dPt>
          <c:dPt>
            <c:idx val="579"/>
          </c:dPt>
          <c:dPt>
            <c:idx val="580"/>
          </c:dPt>
          <c:dPt>
            <c:idx val="581"/>
          </c:dPt>
          <c:dPt>
            <c:idx val="582"/>
          </c:dPt>
          <c:dPt>
            <c:idx val="583"/>
          </c:dPt>
          <c:dPt>
            <c:idx val="584"/>
          </c:dPt>
          <c:dPt>
            <c:idx val="585"/>
          </c:dPt>
          <c:dPt>
            <c:idx val="586"/>
          </c:dPt>
          <c:dPt>
            <c:idx val="587"/>
          </c:dPt>
          <c:dPt>
            <c:idx val="588"/>
          </c:dPt>
          <c:dPt>
            <c:idx val="589"/>
          </c:dPt>
          <c:dPt>
            <c:idx val="590"/>
          </c:dPt>
          <c:dPt>
            <c:idx val="591"/>
          </c:dPt>
          <c:dPt>
            <c:idx val="592"/>
          </c:dPt>
          <c:dPt>
            <c:idx val="593"/>
          </c:dPt>
          <c:dPt>
            <c:idx val="594"/>
          </c:dPt>
          <c:dPt>
            <c:idx val="595"/>
          </c:dPt>
          <c:dPt>
            <c:idx val="596"/>
          </c:dPt>
          <c:dPt>
            <c:idx val="597"/>
          </c:dPt>
          <c:dPt>
            <c:idx val="598"/>
          </c:dPt>
          <c:dPt>
            <c:idx val="599"/>
          </c:dPt>
          <c:dPt>
            <c:idx val="600"/>
          </c:dPt>
          <c:dPt>
            <c:idx val="601"/>
          </c:dPt>
          <c:dPt>
            <c:idx val="602"/>
          </c:dPt>
          <c:dPt>
            <c:idx val="603"/>
          </c:dPt>
          <c:dPt>
            <c:idx val="604"/>
          </c:dPt>
          <c:dPt>
            <c:idx val="605"/>
          </c:dPt>
          <c:dPt>
            <c:idx val="606"/>
          </c:dPt>
          <c:dPt>
            <c:idx val="607"/>
          </c:dPt>
          <c:dPt>
            <c:idx val="608"/>
          </c:dPt>
          <c:dPt>
            <c:idx val="609"/>
          </c:dPt>
          <c:dPt>
            <c:idx val="610"/>
          </c:dPt>
          <c:dPt>
            <c:idx val="611"/>
          </c:dPt>
          <c:dPt>
            <c:idx val="612"/>
          </c:dPt>
          <c:dPt>
            <c:idx val="613"/>
          </c:dPt>
          <c:dPt>
            <c:idx val="614"/>
          </c:dPt>
          <c:dPt>
            <c:idx val="615"/>
          </c:dPt>
          <c:dPt>
            <c:idx val="616"/>
          </c:dPt>
          <c:dPt>
            <c:idx val="617"/>
          </c:dPt>
          <c:dPt>
            <c:idx val="618"/>
          </c:dPt>
          <c:dPt>
            <c:idx val="619"/>
          </c:dPt>
          <c:dPt>
            <c:idx val="620"/>
          </c:dPt>
          <c:dPt>
            <c:idx val="621"/>
          </c:dPt>
          <c:dPt>
            <c:idx val="622"/>
          </c:dPt>
          <c:dPt>
            <c:idx val="623"/>
          </c:dPt>
          <c:dPt>
            <c:idx val="624"/>
          </c:dPt>
          <c:dPt>
            <c:idx val="625"/>
          </c:dPt>
          <c:dPt>
            <c:idx val="626"/>
          </c:dPt>
          <c:dPt>
            <c:idx val="627"/>
          </c:dPt>
          <c:dPt>
            <c:idx val="628"/>
          </c:dPt>
          <c:dPt>
            <c:idx val="629"/>
          </c:dPt>
          <c:dPt>
            <c:idx val="630"/>
          </c:dPt>
          <c:dPt>
            <c:idx val="631"/>
          </c:dPt>
          <c:dPt>
            <c:idx val="632"/>
          </c:dPt>
          <c:dPt>
            <c:idx val="633"/>
          </c:dPt>
          <c:dPt>
            <c:idx val="634"/>
          </c:dPt>
          <c:dPt>
            <c:idx val="635"/>
          </c:dPt>
          <c:dPt>
            <c:idx val="636"/>
          </c:dPt>
          <c:dPt>
            <c:idx val="637"/>
          </c:dPt>
          <c:dPt>
            <c:idx val="638"/>
          </c:dPt>
          <c:dPt>
            <c:idx val="639"/>
          </c:dPt>
          <c:dPt>
            <c:idx val="640"/>
          </c:dPt>
          <c:dPt>
            <c:idx val="641"/>
          </c:dPt>
          <c:dPt>
            <c:idx val="642"/>
          </c:dPt>
          <c:dPt>
            <c:idx val="643"/>
          </c:dPt>
          <c:dPt>
            <c:idx val="644"/>
          </c:dPt>
          <c:dPt>
            <c:idx val="645"/>
          </c:dPt>
          <c:dPt>
            <c:idx val="646"/>
          </c:dPt>
          <c:dPt>
            <c:idx val="647"/>
          </c:dPt>
          <c:dPt>
            <c:idx val="648"/>
          </c:dPt>
          <c:dPt>
            <c:idx val="649"/>
          </c:dPt>
          <c:dPt>
            <c:idx val="650"/>
          </c:dPt>
          <c:dPt>
            <c:idx val="651"/>
          </c:dPt>
          <c:dPt>
            <c:idx val="652"/>
          </c:dPt>
          <c:dPt>
            <c:idx val="653"/>
          </c:dPt>
          <c:dPt>
            <c:idx val="654"/>
          </c:dPt>
          <c:dPt>
            <c:idx val="655"/>
          </c:dPt>
          <c:dPt>
            <c:idx val="656"/>
          </c:dPt>
          <c:dPt>
            <c:idx val="657"/>
          </c:dPt>
          <c:dPt>
            <c:idx val="658"/>
          </c:dPt>
          <c:dPt>
            <c:idx val="659"/>
          </c:dPt>
          <c:dPt>
            <c:idx val="660"/>
          </c:dPt>
          <c:dPt>
            <c:idx val="661"/>
          </c:dPt>
          <c:dPt>
            <c:idx val="662"/>
          </c:dPt>
          <c:dPt>
            <c:idx val="663"/>
          </c:dPt>
          <c:dPt>
            <c:idx val="664"/>
          </c:dPt>
          <c:dPt>
            <c:idx val="665"/>
          </c:dPt>
          <c:dPt>
            <c:idx val="666"/>
          </c:dPt>
          <c:dPt>
            <c:idx val="667"/>
          </c:dPt>
          <c:dPt>
            <c:idx val="668"/>
          </c:dPt>
          <c:dPt>
            <c:idx val="669"/>
          </c:dPt>
          <c:dPt>
            <c:idx val="670"/>
          </c:dPt>
          <c:dPt>
            <c:idx val="671"/>
          </c:dPt>
          <c:dPt>
            <c:idx val="672"/>
          </c:dPt>
          <c:dPt>
            <c:idx val="673"/>
          </c:dPt>
          <c:dPt>
            <c:idx val="674"/>
          </c:dPt>
          <c:dPt>
            <c:idx val="675"/>
          </c:dPt>
          <c:dPt>
            <c:idx val="676"/>
          </c:dPt>
          <c:dPt>
            <c:idx val="677"/>
          </c:dPt>
          <c:dPt>
            <c:idx val="678"/>
          </c:dPt>
          <c:dPt>
            <c:idx val="679"/>
          </c:dPt>
          <c:dPt>
            <c:idx val="680"/>
          </c:dPt>
          <c:dPt>
            <c:idx val="681"/>
          </c:dPt>
          <c:dPt>
            <c:idx val="682"/>
          </c:dPt>
          <c:dPt>
            <c:idx val="683"/>
          </c:dPt>
          <c:dPt>
            <c:idx val="684"/>
          </c:dPt>
          <c:dPt>
            <c:idx val="685"/>
          </c:dPt>
          <c:dPt>
            <c:idx val="686"/>
          </c:dPt>
          <c:dPt>
            <c:idx val="687"/>
          </c:dPt>
          <c:dPt>
            <c:idx val="688"/>
          </c:dPt>
          <c:dPt>
            <c:idx val="689"/>
          </c:dPt>
          <c:dPt>
            <c:idx val="690"/>
          </c:dPt>
          <c:dPt>
            <c:idx val="691"/>
          </c:dPt>
          <c:dPt>
            <c:idx val="692"/>
          </c:dPt>
          <c:dPt>
            <c:idx val="693"/>
          </c:dPt>
          <c:dPt>
            <c:idx val="694"/>
          </c:dPt>
          <c:dPt>
            <c:idx val="695"/>
          </c:dPt>
          <c:dPt>
            <c:idx val="696"/>
          </c:dPt>
          <c:dPt>
            <c:idx val="697"/>
          </c:dPt>
          <c:dPt>
            <c:idx val="698"/>
          </c:dPt>
          <c:dPt>
            <c:idx val="699"/>
          </c:dPt>
          <c:dPt>
            <c:idx val="700"/>
          </c:dPt>
          <c:dPt>
            <c:idx val="701"/>
          </c:dPt>
          <c:dPt>
            <c:idx val="702"/>
          </c:dPt>
          <c:dPt>
            <c:idx val="703"/>
          </c:dPt>
          <c:dPt>
            <c:idx val="704"/>
          </c:dPt>
          <c:dPt>
            <c:idx val="705"/>
          </c:dPt>
          <c:dPt>
            <c:idx val="706"/>
          </c:dPt>
          <c:dPt>
            <c:idx val="707"/>
          </c:dPt>
          <c:dPt>
            <c:idx val="708"/>
          </c:dPt>
          <c:dPt>
            <c:idx val="709"/>
          </c:dPt>
          <c:dPt>
            <c:idx val="710"/>
          </c:dPt>
          <c:dPt>
            <c:idx val="711"/>
          </c:dPt>
          <c:dPt>
            <c:idx val="712"/>
          </c:dPt>
          <c:dPt>
            <c:idx val="713"/>
          </c:dPt>
          <c:dPt>
            <c:idx val="714"/>
          </c:dPt>
          <c:dPt>
            <c:idx val="715"/>
          </c:dPt>
          <c:dPt>
            <c:idx val="716"/>
          </c:dPt>
          <c:dPt>
            <c:idx val="717"/>
          </c:dPt>
          <c:dPt>
            <c:idx val="718"/>
          </c:dPt>
          <c:dPt>
            <c:idx val="719"/>
          </c:dPt>
          <c:dPt>
            <c:idx val="720"/>
          </c:dPt>
          <c:dPt>
            <c:idx val="721"/>
          </c:dPt>
          <c:dPt>
            <c:idx val="722"/>
          </c:dPt>
          <c:dPt>
            <c:idx val="723"/>
          </c:dPt>
          <c:dPt>
            <c:idx val="724"/>
          </c:dPt>
          <c:dPt>
            <c:idx val="725"/>
          </c:dPt>
          <c:dPt>
            <c:idx val="726"/>
          </c:dPt>
          <c:dPt>
            <c:idx val="727"/>
          </c:dPt>
          <c:dPt>
            <c:idx val="728"/>
          </c:dPt>
          <c:dPt>
            <c:idx val="729"/>
          </c:dPt>
          <c:dPt>
            <c:idx val="730"/>
          </c:dPt>
          <c:dPt>
            <c:idx val="731"/>
          </c:dPt>
          <c:dPt>
            <c:idx val="732"/>
          </c:dPt>
          <c:dPt>
            <c:idx val="733"/>
          </c:dPt>
          <c:dPt>
            <c:idx val="734"/>
          </c:dPt>
          <c:dPt>
            <c:idx val="735"/>
          </c:dPt>
          <c:dPt>
            <c:idx val="736"/>
          </c:dPt>
          <c:dPt>
            <c:idx val="737"/>
          </c:dPt>
          <c:dPt>
            <c:idx val="738"/>
          </c:dPt>
          <c:dPt>
            <c:idx val="739"/>
          </c:dPt>
          <c:dPt>
            <c:idx val="740"/>
          </c:dPt>
          <c:dPt>
            <c:idx val="741"/>
          </c:dPt>
          <c:dPt>
            <c:idx val="742"/>
          </c:dPt>
          <c:dPt>
            <c:idx val="743"/>
          </c:dPt>
          <c:dPt>
            <c:idx val="744"/>
          </c:dPt>
          <c:dPt>
            <c:idx val="745"/>
          </c:dPt>
          <c:dPt>
            <c:idx val="746"/>
          </c:dPt>
          <c:dPt>
            <c:idx val="747"/>
          </c:dPt>
          <c:dPt>
            <c:idx val="748"/>
          </c:dPt>
          <c:dPt>
            <c:idx val="749"/>
          </c:dPt>
          <c:dPt>
            <c:idx val="750"/>
          </c:dPt>
          <c:dPt>
            <c:idx val="751"/>
          </c:dPt>
          <c:dPt>
            <c:idx val="752"/>
          </c:dPt>
          <c:dPt>
            <c:idx val="753"/>
          </c:dPt>
          <c:dPt>
            <c:idx val="754"/>
          </c:dPt>
          <c:dPt>
            <c:idx val="755"/>
          </c:dPt>
          <c:dPt>
            <c:idx val="756"/>
          </c:dPt>
          <c:dPt>
            <c:idx val="757"/>
          </c:dPt>
          <c:dPt>
            <c:idx val="758"/>
          </c:dPt>
          <c:dPt>
            <c:idx val="759"/>
          </c:dPt>
          <c:dPt>
            <c:idx val="760"/>
          </c:dPt>
          <c:dPt>
            <c:idx val="761"/>
          </c:dPt>
          <c:dPt>
            <c:idx val="762"/>
          </c:dPt>
          <c:dPt>
            <c:idx val="763"/>
          </c:dPt>
          <c:dPt>
            <c:idx val="764"/>
          </c:dPt>
          <c:dPt>
            <c:idx val="765"/>
          </c:dPt>
          <c:dPt>
            <c:idx val="766"/>
          </c:dPt>
          <c:dPt>
            <c:idx val="767"/>
          </c:dPt>
          <c:dPt>
            <c:idx val="768"/>
          </c:dPt>
          <c:dPt>
            <c:idx val="769"/>
          </c:dPt>
          <c:dPt>
            <c:idx val="770"/>
          </c:dPt>
          <c:dPt>
            <c:idx val="771"/>
          </c:dPt>
          <c:dPt>
            <c:idx val="772"/>
          </c:dPt>
          <c:dPt>
            <c:idx val="773"/>
          </c:dPt>
          <c:dPt>
            <c:idx val="774"/>
          </c:dPt>
          <c:dPt>
            <c:idx val="775"/>
          </c:dPt>
          <c:dPt>
            <c:idx val="776"/>
          </c:dPt>
          <c:dPt>
            <c:idx val="777"/>
          </c:dPt>
          <c:dPt>
            <c:idx val="778"/>
          </c:dPt>
          <c:dPt>
            <c:idx val="779"/>
          </c:dPt>
          <c:dPt>
            <c:idx val="780"/>
          </c:dPt>
          <c:dPt>
            <c:idx val="781"/>
          </c:dPt>
          <c:dPt>
            <c:idx val="782"/>
          </c:dPt>
          <c:dPt>
            <c:idx val="783"/>
          </c:dPt>
          <c:dPt>
            <c:idx val="784"/>
          </c:dPt>
          <c:dPt>
            <c:idx val="785"/>
          </c:dPt>
          <c:dPt>
            <c:idx val="786"/>
          </c:dPt>
          <c:dPt>
            <c:idx val="787"/>
          </c:dPt>
          <c:dPt>
            <c:idx val="788"/>
          </c:dPt>
          <c:dPt>
            <c:idx val="789"/>
          </c:dPt>
          <c:dPt>
            <c:idx val="790"/>
          </c:dPt>
          <c:dPt>
            <c:idx val="791"/>
          </c:dPt>
          <c:dPt>
            <c:idx val="792"/>
          </c:dPt>
          <c:dPt>
            <c:idx val="793"/>
          </c:dPt>
          <c:dPt>
            <c:idx val="794"/>
          </c:dPt>
          <c:dPt>
            <c:idx val="795"/>
          </c:dPt>
          <c:dPt>
            <c:idx val="796"/>
          </c:dPt>
          <c:dPt>
            <c:idx val="797"/>
          </c:dPt>
          <c:dPt>
            <c:idx val="798"/>
          </c:dPt>
          <c:dPt>
            <c:idx val="799"/>
          </c:dPt>
          <c:dPt>
            <c:idx val="800"/>
          </c:dPt>
          <c:dPt>
            <c:idx val="801"/>
          </c:dPt>
          <c:dPt>
            <c:idx val="802"/>
          </c:dPt>
          <c:dPt>
            <c:idx val="803"/>
          </c:dPt>
          <c:dPt>
            <c:idx val="804"/>
          </c:dPt>
          <c:dPt>
            <c:idx val="805"/>
          </c:dPt>
          <c:dPt>
            <c:idx val="806"/>
          </c:dPt>
          <c:dPt>
            <c:idx val="807"/>
          </c:dPt>
          <c:dPt>
            <c:idx val="808"/>
          </c:dPt>
          <c:dPt>
            <c:idx val="809"/>
          </c:dPt>
          <c:dPt>
            <c:idx val="810"/>
          </c:dPt>
          <c:dPt>
            <c:idx val="811"/>
          </c:dPt>
          <c:dPt>
            <c:idx val="812"/>
          </c:dPt>
          <c:dPt>
            <c:idx val="813"/>
          </c:dPt>
          <c:dPt>
            <c:idx val="814"/>
          </c:dPt>
          <c:dPt>
            <c:idx val="815"/>
          </c:dPt>
          <c:dPt>
            <c:idx val="816"/>
          </c:dPt>
          <c:dPt>
            <c:idx val="817"/>
          </c:dPt>
          <c:dPt>
            <c:idx val="818"/>
          </c:dPt>
          <c:dPt>
            <c:idx val="819"/>
          </c:dPt>
          <c:dPt>
            <c:idx val="820"/>
          </c:dPt>
          <c:dPt>
            <c:idx val="821"/>
          </c:dPt>
          <c:dPt>
            <c:idx val="822"/>
          </c:dPt>
          <c:dPt>
            <c:idx val="823"/>
          </c:dPt>
          <c:dPt>
            <c:idx val="824"/>
          </c:dPt>
          <c:dPt>
            <c:idx val="825"/>
          </c:dPt>
          <c:dPt>
            <c:idx val="826"/>
          </c:dPt>
          <c:dPt>
            <c:idx val="827"/>
          </c:dPt>
          <c:dPt>
            <c:idx val="828"/>
          </c:dPt>
          <c:dPt>
            <c:idx val="829"/>
          </c:dPt>
          <c:dPt>
            <c:idx val="830"/>
          </c:dPt>
          <c:dPt>
            <c:idx val="831"/>
          </c:dPt>
          <c:dPt>
            <c:idx val="832"/>
          </c:dPt>
          <c:dPt>
            <c:idx val="833"/>
          </c:dPt>
          <c:dPt>
            <c:idx val="834"/>
          </c:dPt>
          <c:dPt>
            <c:idx val="835"/>
          </c:dPt>
          <c:dPt>
            <c:idx val="836"/>
          </c:dPt>
          <c:dPt>
            <c:idx val="837"/>
          </c:dPt>
          <c:dPt>
            <c:idx val="838"/>
          </c:dPt>
          <c:dPt>
            <c:idx val="839"/>
          </c:dPt>
          <c:dPt>
            <c:idx val="840"/>
          </c:dPt>
          <c:dPt>
            <c:idx val="841"/>
          </c:dPt>
          <c:dPt>
            <c:idx val="842"/>
          </c:dPt>
          <c:dPt>
            <c:idx val="843"/>
          </c:dPt>
          <c:dPt>
            <c:idx val="844"/>
          </c:dPt>
          <c:dPt>
            <c:idx val="845"/>
          </c:dPt>
          <c:dPt>
            <c:idx val="846"/>
          </c:dPt>
          <c:dPt>
            <c:idx val="847"/>
          </c:dPt>
          <c:dPt>
            <c:idx val="848"/>
          </c:dPt>
          <c:dPt>
            <c:idx val="849"/>
          </c:dPt>
          <c:dPt>
            <c:idx val="850"/>
          </c:dPt>
          <c:dPt>
            <c:idx val="851"/>
          </c:dPt>
          <c:dPt>
            <c:idx val="852"/>
          </c:dPt>
          <c:dPt>
            <c:idx val="853"/>
          </c:dPt>
          <c:dPt>
            <c:idx val="854"/>
          </c:dPt>
          <c:dPt>
            <c:idx val="855"/>
          </c:dPt>
          <c:dPt>
            <c:idx val="856"/>
          </c:dPt>
          <c:dPt>
            <c:idx val="857"/>
          </c:dPt>
          <c:dPt>
            <c:idx val="858"/>
          </c:dPt>
          <c:dPt>
            <c:idx val="859"/>
          </c:dPt>
          <c:dPt>
            <c:idx val="860"/>
          </c:dPt>
          <c:dPt>
            <c:idx val="861"/>
          </c:dPt>
          <c:dPt>
            <c:idx val="862"/>
          </c:dPt>
          <c:dPt>
            <c:idx val="863"/>
          </c:dPt>
          <c:dPt>
            <c:idx val="864"/>
          </c:dPt>
          <c:dPt>
            <c:idx val="865"/>
          </c:dPt>
          <c:dPt>
            <c:idx val="866"/>
          </c:dPt>
          <c:dPt>
            <c:idx val="867"/>
          </c:dPt>
          <c:dPt>
            <c:idx val="868"/>
          </c:dPt>
          <c:dPt>
            <c:idx val="869"/>
          </c:dPt>
          <c:dPt>
            <c:idx val="870"/>
          </c:dPt>
          <c:dPt>
            <c:idx val="871"/>
          </c:dPt>
          <c:dPt>
            <c:idx val="872"/>
          </c:dPt>
          <c:dPt>
            <c:idx val="873"/>
          </c:dPt>
          <c:dPt>
            <c:idx val="874"/>
          </c:dPt>
          <c:dPt>
            <c:idx val="875"/>
          </c:dPt>
          <c:dPt>
            <c:idx val="876"/>
          </c:dPt>
          <c:dPt>
            <c:idx val="877"/>
          </c:dPt>
          <c:dPt>
            <c:idx val="878"/>
          </c:dPt>
          <c:dPt>
            <c:idx val="879"/>
          </c:dPt>
          <c:dPt>
            <c:idx val="880"/>
          </c:dPt>
          <c:dPt>
            <c:idx val="881"/>
          </c:dPt>
          <c:dPt>
            <c:idx val="882"/>
          </c:dPt>
          <c:dPt>
            <c:idx val="883"/>
          </c:dPt>
          <c:dPt>
            <c:idx val="884"/>
          </c:dPt>
          <c:dPt>
            <c:idx val="885"/>
          </c:dPt>
          <c:dPt>
            <c:idx val="886"/>
          </c:dPt>
          <c:dPt>
            <c:idx val="887"/>
          </c:dPt>
          <c:dPt>
            <c:idx val="888"/>
          </c:dPt>
          <c:dPt>
            <c:idx val="889"/>
          </c:dPt>
          <c:dPt>
            <c:idx val="890"/>
          </c:dPt>
          <c:dPt>
            <c:idx val="891"/>
          </c:dPt>
          <c:dPt>
            <c:idx val="892"/>
          </c:dPt>
          <c:dPt>
            <c:idx val="893"/>
          </c:dPt>
          <c:dPt>
            <c:idx val="894"/>
          </c:dPt>
          <c:dPt>
            <c:idx val="895"/>
          </c:dPt>
          <c:dPt>
            <c:idx val="896"/>
          </c:dPt>
          <c:dPt>
            <c:idx val="897"/>
          </c:dPt>
          <c:dPt>
            <c:idx val="898"/>
          </c:dPt>
          <c:dPt>
            <c:idx val="899"/>
          </c:dPt>
          <c:dPt>
            <c:idx val="900"/>
          </c:dPt>
          <c:dPt>
            <c:idx val="901"/>
          </c:dPt>
          <c:dPt>
            <c:idx val="902"/>
          </c:dPt>
          <c:dPt>
            <c:idx val="903"/>
          </c:dPt>
          <c:dPt>
            <c:idx val="904"/>
          </c:dPt>
          <c:dPt>
            <c:idx val="905"/>
          </c:dPt>
          <c:dPt>
            <c:idx val="906"/>
          </c:dPt>
          <c:dPt>
            <c:idx val="907"/>
          </c:dPt>
          <c:dPt>
            <c:idx val="908"/>
          </c:dPt>
          <c:dPt>
            <c:idx val="909"/>
          </c:dPt>
          <c:dPt>
            <c:idx val="910"/>
          </c:dPt>
          <c:dPt>
            <c:idx val="911"/>
          </c:dPt>
          <c:dPt>
            <c:idx val="912"/>
          </c:dPt>
          <c:dPt>
            <c:idx val="913"/>
          </c:dPt>
          <c:dPt>
            <c:idx val="914"/>
          </c:dPt>
          <c:dPt>
            <c:idx val="915"/>
          </c:dPt>
          <c:dPt>
            <c:idx val="916"/>
          </c:dPt>
          <c:dPt>
            <c:idx val="917"/>
          </c:dPt>
          <c:dPt>
            <c:idx val="918"/>
          </c:dPt>
          <c:dPt>
            <c:idx val="919"/>
          </c:dPt>
          <c:dPt>
            <c:idx val="920"/>
          </c:dPt>
          <c:dPt>
            <c:idx val="921"/>
          </c:dPt>
          <c:dPt>
            <c:idx val="922"/>
          </c:dPt>
          <c:dPt>
            <c:idx val="923"/>
          </c:dPt>
          <c:dPt>
            <c:idx val="924"/>
          </c:dPt>
          <c:dPt>
            <c:idx val="925"/>
          </c:dPt>
          <c:dPt>
            <c:idx val="926"/>
          </c:dPt>
          <c:dPt>
            <c:idx val="927"/>
          </c:dPt>
          <c:dPt>
            <c:idx val="928"/>
          </c:dPt>
          <c:dPt>
            <c:idx val="929"/>
          </c:dPt>
          <c:dPt>
            <c:idx val="930"/>
          </c:dPt>
          <c:dPt>
            <c:idx val="931"/>
          </c:dPt>
          <c:dPt>
            <c:idx val="932"/>
          </c:dPt>
          <c:dPt>
            <c:idx val="933"/>
          </c:dPt>
          <c:dPt>
            <c:idx val="934"/>
          </c:dPt>
          <c:dPt>
            <c:idx val="935"/>
          </c:dPt>
          <c:dPt>
            <c:idx val="936"/>
          </c:dPt>
          <c:dPt>
            <c:idx val="937"/>
          </c:dPt>
          <c:dPt>
            <c:idx val="938"/>
          </c:dPt>
          <c:dPt>
            <c:idx val="939"/>
          </c:dPt>
          <c:dPt>
            <c:idx val="940"/>
          </c:dPt>
          <c:dPt>
            <c:idx val="941"/>
          </c:dPt>
          <c:dPt>
            <c:idx val="942"/>
          </c:dPt>
          <c:dPt>
            <c:idx val="943"/>
          </c:dPt>
          <c:dPt>
            <c:idx val="944"/>
          </c:dPt>
          <c:dPt>
            <c:idx val="945"/>
          </c:dPt>
          <c:dPt>
            <c:idx val="946"/>
          </c:dPt>
          <c:dPt>
            <c:idx val="947"/>
          </c:dPt>
          <c:dPt>
            <c:idx val="948"/>
          </c:dPt>
          <c:dPt>
            <c:idx val="949"/>
          </c:dPt>
          <c:dPt>
            <c:idx val="950"/>
          </c:dPt>
          <c:dPt>
            <c:idx val="951"/>
          </c:dPt>
          <c:dPt>
            <c:idx val="952"/>
          </c:dPt>
          <c:dPt>
            <c:idx val="953"/>
          </c:dPt>
          <c:dPt>
            <c:idx val="954"/>
          </c:dPt>
          <c:dPt>
            <c:idx val="955"/>
          </c:dPt>
          <c:dPt>
            <c:idx val="956"/>
          </c:dPt>
          <c:dPt>
            <c:idx val="957"/>
          </c:dPt>
          <c:dPt>
            <c:idx val="958"/>
          </c:dPt>
          <c:dPt>
            <c:idx val="959"/>
          </c:dPt>
          <c:dPt>
            <c:idx val="960"/>
          </c:dPt>
          <c:dPt>
            <c:idx val="961"/>
          </c:dPt>
          <c:dPt>
            <c:idx val="962"/>
          </c:dPt>
          <c:dPt>
            <c:idx val="963"/>
          </c:dPt>
          <c:dPt>
            <c:idx val="964"/>
          </c:dPt>
          <c:dPt>
            <c:idx val="965"/>
          </c:dPt>
          <c:dPt>
            <c:idx val="966"/>
          </c:dPt>
          <c:dPt>
            <c:idx val="967"/>
          </c:dPt>
          <c:dPt>
            <c:idx val="968"/>
          </c:dPt>
          <c:dPt>
            <c:idx val="969"/>
          </c:dPt>
          <c:dPt>
            <c:idx val="970"/>
          </c:dPt>
          <c:dPt>
            <c:idx val="971"/>
          </c:dPt>
          <c:dPt>
            <c:idx val="972"/>
          </c:dPt>
          <c:dPt>
            <c:idx val="973"/>
          </c:dPt>
          <c:dPt>
            <c:idx val="974"/>
          </c:dPt>
          <c:dPt>
            <c:idx val="975"/>
          </c:dPt>
          <c:dPt>
            <c:idx val="976"/>
          </c:dPt>
          <c:dPt>
            <c:idx val="977"/>
          </c:dPt>
          <c:dPt>
            <c:idx val="978"/>
          </c:dPt>
          <c:dPt>
            <c:idx val="979"/>
          </c:dPt>
          <c:dPt>
            <c:idx val="980"/>
          </c:dPt>
          <c:dPt>
            <c:idx val="981"/>
          </c:dPt>
          <c:dPt>
            <c:idx val="982"/>
          </c:dPt>
          <c:dPt>
            <c:idx val="983"/>
          </c:dPt>
          <c:dPt>
            <c:idx val="984"/>
          </c:dPt>
          <c:dPt>
            <c:idx val="985"/>
          </c:dPt>
          <c:dPt>
            <c:idx val="986"/>
          </c:dPt>
          <c:dPt>
            <c:idx val="987"/>
          </c:dPt>
          <c:dPt>
            <c:idx val="988"/>
          </c:dPt>
          <c:dPt>
            <c:idx val="989"/>
          </c:dPt>
          <c:dPt>
            <c:idx val="990"/>
          </c:dPt>
          <c:dPt>
            <c:idx val="991"/>
          </c:dPt>
          <c:dPt>
            <c:idx val="992"/>
          </c:dPt>
          <c:dPt>
            <c:idx val="993"/>
          </c:dPt>
          <c:dPt>
            <c:idx val="994"/>
          </c:dPt>
          <c:dPt>
            <c:idx val="995"/>
          </c:dPt>
          <c:dPt>
            <c:idx val="996"/>
          </c:dPt>
          <c:dPt>
            <c:idx val="997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Carteira!$A$4:$A$1001</c:f>
            </c:strRef>
          </c:cat>
          <c:val>
            <c:numRef>
              <c:f>Carteira!$J$4:$J$1001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Dividendos Mensais - Últimos 12 Meses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Calculos!$A$12:$A$24</c:f>
            </c:strRef>
          </c:cat>
          <c:val>
            <c:numRef>
              <c:f>Calculos!$B$12:$B$24</c:f>
              <c:numCache/>
            </c:numRef>
          </c:val>
          <c:smooth val="0"/>
        </c:ser>
        <c:axId val="1681662099"/>
        <c:axId val="1632259473"/>
      </c:lineChart>
      <c:catAx>
        <c:axId val="16816620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2259473"/>
      </c:catAx>
      <c:valAx>
        <c:axId val="16322594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16620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34050" cy="35528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923925</xdr:colOff>
      <xdr:row>0</xdr:row>
      <xdr:rowOff>0</xdr:rowOff>
    </xdr:from>
    <xdr:ext cx="5781675" cy="35528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17</xdr:row>
      <xdr:rowOff>152400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35</xdr:row>
      <xdr:rowOff>85725</xdr:rowOff>
    </xdr:from>
    <xdr:ext cx="5734050" cy="35528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904875</xdr:colOff>
      <xdr:row>35</xdr:row>
      <xdr:rowOff>85725</xdr:rowOff>
    </xdr:from>
    <xdr:ext cx="5734050" cy="355282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53</xdr:row>
      <xdr:rowOff>38100</xdr:rowOff>
    </xdr:from>
    <xdr:ext cx="5734050" cy="355282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</xdr:col>
      <xdr:colOff>914400</xdr:colOff>
      <xdr:row>17</xdr:row>
      <xdr:rowOff>152400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orms.gle/GDx2kXJoF1Q9y9vs5" TargetMode="External"/><Relationship Id="rId2" Type="http://schemas.openxmlformats.org/officeDocument/2006/relationships/hyperlink" Target="https://forms.gle/xBeHJJ5W4hzJn5yTA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1"/>
      <c r="F1" s="1"/>
      <c r="G1" s="1"/>
      <c r="H1" s="1"/>
    </row>
    <row r="2">
      <c r="A2" s="1"/>
      <c r="B2" s="1"/>
      <c r="C2" s="1"/>
      <c r="D2" s="1"/>
      <c r="E2" s="1"/>
      <c r="F2" s="1"/>
      <c r="G2" s="1"/>
      <c r="H2" s="1"/>
    </row>
    <row r="3">
      <c r="A3" s="1"/>
      <c r="B3" s="1"/>
      <c r="C3" s="1"/>
      <c r="D3" s="1"/>
      <c r="E3" s="1"/>
      <c r="F3" s="1"/>
      <c r="G3" s="1"/>
      <c r="H3" s="1"/>
    </row>
    <row r="4">
      <c r="A4" s="1"/>
      <c r="B4" s="1"/>
      <c r="C4" s="1"/>
      <c r="D4" s="1"/>
      <c r="E4" s="1"/>
      <c r="F4" s="1"/>
      <c r="G4" s="1"/>
      <c r="H4" s="1"/>
    </row>
    <row r="5">
      <c r="A5" s="2" t="s">
        <v>0</v>
      </c>
    </row>
    <row r="6">
      <c r="A6" s="3"/>
    </row>
    <row r="9">
      <c r="F9" s="4" t="s">
        <v>1</v>
      </c>
    </row>
    <row r="10">
      <c r="F10" s="5" t="str">
        <f>IFERROR(__xludf.DUMMYFUNCTION("IF(A6="""", ""Aguardando senha!"", IFERROR(QUERY(IMPORTDATA(""https://controlinvest.github.io/csv/pwd/full-div/""&amp;A6&amp;""-dividends-full-expire.csv""), ""select Col1""), ""Senha Inválida""))"),"Aguardando senha!")</f>
        <v>Aguardando senha!</v>
      </c>
      <c r="I10" s="6" t="str">
        <f>IFERROR(__xludf.DUMMYFUNCTION("IF(A6="""", ""Aguardando senha!"", IFERROR(QUERY(IMPORTDATA(""https://controlinvest.github.io/csv/pwd/full-div/""&amp;A6&amp;""-dividends-full-expire.csv""), ""select Col2""), ""Senha Inválida""))"),"Aguardando senha!")</f>
        <v>Aguardando senha!</v>
      </c>
    </row>
    <row r="13">
      <c r="A13" s="7" t="s">
        <v>2</v>
      </c>
    </row>
    <row r="15">
      <c r="A15" s="8" t="str">
        <f>IFERROR(__xludf.DUMMYFUNCTION("IF(A6="""", ""Aguardando senha!"", IF(Prov_Auto!A1=""Senha Inválida"",""Tem algum problema com a senha. Verifique ela e atualize a página."",IF(Prov_Auto!A1=""Data/hora da geração:"", IF(Prov_Auto!A3=""Senha Inválida"", ""Problema na atualização dos dados"&amp;"!"", ""Senha correta, dados atualizados em ""&amp; TO_TEXT(Prov_Auto!B1) &amp; "" às "" &amp; TO_TEXT(Prov_Auto!C1) &amp;"".""), ""Problema com a atualização da data."") ))"),"Aguardando senha!")</f>
        <v>Aguardando senha!</v>
      </c>
    </row>
    <row r="21">
      <c r="A21" s="9" t="s">
        <v>3</v>
      </c>
      <c r="B21" s="10"/>
      <c r="C21" s="10"/>
      <c r="D21" s="11"/>
    </row>
    <row r="22">
      <c r="A22" s="12"/>
      <c r="D22" s="13"/>
    </row>
    <row r="23">
      <c r="A23" s="14" t="s">
        <v>4</v>
      </c>
      <c r="D23" s="13"/>
    </row>
    <row r="24">
      <c r="A24" s="12"/>
      <c r="D24" s="13"/>
    </row>
    <row r="25">
      <c r="A25" s="12"/>
      <c r="D25" s="13"/>
    </row>
    <row r="26">
      <c r="A26" s="12"/>
      <c r="D26" s="13"/>
    </row>
    <row r="27">
      <c r="A27" s="15" t="s">
        <v>5</v>
      </c>
      <c r="D27" s="13"/>
    </row>
    <row r="28">
      <c r="A28" s="16"/>
      <c r="B28" s="17"/>
      <c r="C28" s="17"/>
      <c r="D28" s="18"/>
    </row>
    <row r="30">
      <c r="A30" s="19" t="s">
        <v>6</v>
      </c>
      <c r="I30" s="20"/>
    </row>
    <row r="31">
      <c r="I31" s="20"/>
    </row>
    <row r="32">
      <c r="A32" s="21" t="s">
        <v>7</v>
      </c>
      <c r="E32" s="22" t="s">
        <v>8</v>
      </c>
      <c r="I32" s="20"/>
    </row>
    <row r="33">
      <c r="I33" s="20"/>
    </row>
    <row r="34">
      <c r="A34" s="23" t="s">
        <v>9</v>
      </c>
      <c r="E34" s="24" t="s">
        <v>10</v>
      </c>
      <c r="I34" s="20"/>
    </row>
    <row r="35">
      <c r="I35" s="20"/>
    </row>
  </sheetData>
  <mergeCells count="15">
    <mergeCell ref="A21:D22"/>
    <mergeCell ref="A23:D26"/>
    <mergeCell ref="A27:D28"/>
    <mergeCell ref="A32:D33"/>
    <mergeCell ref="A34:D35"/>
    <mergeCell ref="A30:H31"/>
    <mergeCell ref="E32:H33"/>
    <mergeCell ref="E34:H35"/>
    <mergeCell ref="A5:E5"/>
    <mergeCell ref="A6:E8"/>
    <mergeCell ref="F9:K9"/>
    <mergeCell ref="F10:H12"/>
    <mergeCell ref="I10:K12"/>
    <mergeCell ref="A13:E14"/>
    <mergeCell ref="A15:E18"/>
  </mergeCells>
  <hyperlinks>
    <hyperlink r:id="rId1" ref="E32"/>
    <hyperlink r:id="rId2" ref="E34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2" max="2" width="17.29"/>
    <col customWidth="1" min="4" max="4" width="17.71"/>
    <col customWidth="1" min="5" max="5" width="16.86"/>
    <col customWidth="1" min="7" max="7" width="20.43"/>
    <col customWidth="1" min="8" max="8" width="16.71"/>
  </cols>
  <sheetData>
    <row r="1">
      <c r="A1" s="25" t="s">
        <v>11</v>
      </c>
      <c r="F1" s="26" t="s">
        <v>12</v>
      </c>
      <c r="G1" s="13"/>
      <c r="H1" s="27" t="s">
        <v>13</v>
      </c>
      <c r="I1" s="28"/>
      <c r="J1" s="28"/>
      <c r="K1" s="28"/>
      <c r="L1" s="28"/>
      <c r="M1" s="29"/>
      <c r="N1" s="30"/>
      <c r="O1" s="31"/>
      <c r="P1" s="31"/>
      <c r="Q1" s="31"/>
      <c r="R1" s="31"/>
      <c r="S1" s="31"/>
      <c r="T1" s="31"/>
      <c r="U1" s="31"/>
      <c r="V1" s="31"/>
      <c r="W1" s="31"/>
    </row>
    <row r="2">
      <c r="A2" s="23" t="s">
        <v>14</v>
      </c>
      <c r="B2" s="23" t="s">
        <v>15</v>
      </c>
      <c r="C2" s="23" t="s">
        <v>16</v>
      </c>
      <c r="D2" s="23" t="s">
        <v>17</v>
      </c>
      <c r="E2" s="23" t="s">
        <v>18</v>
      </c>
      <c r="F2" s="32" t="s">
        <v>19</v>
      </c>
      <c r="G2" s="21" t="s">
        <v>20</v>
      </c>
      <c r="H2" s="33" t="s">
        <v>21</v>
      </c>
      <c r="I2" s="34">
        <f>YEAR(TODAY())</f>
        <v>2021</v>
      </c>
      <c r="J2" s="34">
        <f>YEAR(TODAY())-1</f>
        <v>2020</v>
      </c>
      <c r="K2" s="34">
        <f>YEAR(TODAY())-2</f>
        <v>2019</v>
      </c>
      <c r="L2" s="34">
        <f>YEAR(TODAY())-3</f>
        <v>2018</v>
      </c>
      <c r="M2" s="35">
        <f>YEAR(TODAY())-4</f>
        <v>2017</v>
      </c>
      <c r="N2" s="30"/>
      <c r="O2" s="31"/>
      <c r="P2" s="31"/>
      <c r="Q2" s="31"/>
      <c r="R2" s="31"/>
      <c r="S2" s="31"/>
      <c r="T2" s="31"/>
      <c r="U2" s="31"/>
      <c r="V2" s="31"/>
      <c r="W2" s="31"/>
    </row>
    <row r="3">
      <c r="A3" s="36">
        <v>43174.0</v>
      </c>
      <c r="B3" s="37" t="s">
        <v>22</v>
      </c>
      <c r="C3" s="37" t="s">
        <v>23</v>
      </c>
      <c r="D3" s="37">
        <v>20.0</v>
      </c>
      <c r="E3" s="38">
        <v>100.0</v>
      </c>
      <c r="F3" s="39">
        <f t="shared" ref="F3:F1000" si="1">IF(D3="","",IF(E3="","",E3*D3))</f>
        <v>2000</v>
      </c>
      <c r="G3" s="40" t="str">
        <f t="shared" ref="G3:G1000" si="2">IF(E3="","",IF(D3="","",IF(C3="","",IF(A3="","",IF(B3="V",(E3-(SUMIFS(F$3:F1000,C$3:C1000,C3,B$3:B1000,"C",A$3:A1000,"&lt;="&amp;A3)/SUMIFS(D$3:D1000,C$3:C1000,C3,B$3:B1000,"C",A$3:A1000,"&lt;="&amp;A3)))*D3,"-")))))</f>
        <v>-</v>
      </c>
      <c r="H3" s="41">
        <f>IF(A3="","",IF(C3="","",IF(D3="","",IF(B3="C", SUMIFS(Prov_Auto!E$3:E1000,Prov_Auto!A$3:A1000,C3,Prov_Auto!C$3:C1000,"&gt;"&amp;A3,Prov_Auto!D$3:D1000,"&lt;="&amp;TODAY())*D3, IF(B3="V", -1*(SUMIFS(Prov_Auto!E$3:E1000,Prov_Auto!A$3:A1000,C3,Prov_Auto!C$3:C1000,"&gt;"&amp;A3,Prov_Auto!D$3:D1000,"&lt;="&amp;TODAY())*D3), "")))))</f>
        <v>0</v>
      </c>
      <c r="I3" s="42">
        <f>IF($A3="","",IF($C3="","",IF($D3="","", IF($B3="C",  SUMIFS(Prov_Auto!$E$3:$E1000,Prov_Auto!$A$3:$A1000,$C3,Prov_Auto!$C$3:$C1000,"&gt;="&amp;$A3 ,Prov_Auto!$D$3:$D1000, "&gt;="&amp;DATE(I$2,1, 1), Prov_Auto!$D$3:$D1000,"&lt;="&amp;DATE(I$2, 12, 31))*$D3, IF($B3="V", -1*(SUMIFS(Prov_Auto!$E$3:$E1000,Prov_Auto!$A$3:$A1000,$C3,Prov_Auto!$C$3:$C1000,"&gt;="&amp;$A3 ,Prov_Auto!$D$3:$D1000, "&gt;="&amp;DATE(I$2,1,1), Prov_Auto!$D$3:$D1000,"&lt;="&amp;DATE(I$2,12,31))*$D3), "")))))</f>
        <v>0</v>
      </c>
      <c r="J3" s="42">
        <f>IF($A3="","",IF($C3="","",IF($D3="","", IF($B3="C",  SUMIFS(Prov_Auto!$E$3:$E1000,Prov_Auto!$A$3:$A1000,$C3,Prov_Auto!$C$3:$C1000,"&gt;="&amp;$A3 ,Prov_Auto!$D$3:$D1000, "&gt;="&amp;DATE(J$2,1, 1), Prov_Auto!$D$3:$D1000,"&lt;="&amp;DATE(J$2, 12, 31))*$D3, IF($B3="V", -1*(SUMIFS(Prov_Auto!$E$3:$E1000,Prov_Auto!$A$3:$A1000,$C3,Prov_Auto!$C$3:$C1000,"&gt;="&amp;$A3 ,Prov_Auto!$D$3:$D1000, "&gt;="&amp;DATE(J$2,1,1), Prov_Auto!$D$3:$D1000,"&lt;="&amp;DATE(J$2,12,31))*$D3), "")))))</f>
        <v>0</v>
      </c>
      <c r="K3" s="42">
        <f>IF($A3="","",IF($C3="","",IF($D3="","", IF($B3="C",  SUMIFS(Prov_Auto!$E$3:$E1000,Prov_Auto!$A$3:$A1000,$C3,Prov_Auto!$C$3:$C1000,"&gt;="&amp;$A3 ,Prov_Auto!$D$3:$D1000, "&gt;="&amp;DATE(K$2,1, 1), Prov_Auto!$D$3:$D1000,"&lt;="&amp;DATE(K$2, 12, 31))*$D3, IF($B3="V", -1*(SUMIFS(Prov_Auto!$E$3:$E1000,Prov_Auto!$A$3:$A1000,$C3,Prov_Auto!$C$3:$C1000,"&gt;="&amp;$A3 ,Prov_Auto!$D$3:$D1000, "&gt;="&amp;DATE(K$2,1,1), Prov_Auto!$D$3:$D1000,"&lt;="&amp;DATE(K$2,12,31))*$D3), "")))))</f>
        <v>0</v>
      </c>
      <c r="L3" s="42">
        <f>IF($A3="","",IF($C3="","",IF($D3="","", IF($B3="C",  SUMIFS(Prov_Auto!$E$3:$E1000,Prov_Auto!$A$3:$A1000,$C3,Prov_Auto!$C$3:$C1000,"&gt;="&amp;$A3 ,Prov_Auto!$D$3:$D1000, "&gt;="&amp;DATE(L$2,1, 1), Prov_Auto!$D$3:$D1000,"&lt;="&amp;DATE(L$2, 12, 31))*$D3, IF($B3="V", -1*(SUMIFS(Prov_Auto!$E$3:$E1000,Prov_Auto!$A$3:$A1000,$C3,Prov_Auto!$C$3:$C1000,"&gt;="&amp;$A3 ,Prov_Auto!$D$3:$D1000, "&gt;="&amp;DATE(L$2,1,1), Prov_Auto!$D$3:$D1000,"&lt;="&amp;DATE(L$2,12,31))*$D3), "")))))</f>
        <v>0</v>
      </c>
      <c r="M3" s="43">
        <f>IF($A3="","",IF($C3="","",IF($D3="","", IF($B3="C",  SUMIFS(Prov_Auto!$E$3:$E1000,Prov_Auto!$A$3:$A1000,$C3,Prov_Auto!$C$3:$C1000,"&gt;="&amp;$A3 ,Prov_Auto!$D$3:$D1000, "&gt;="&amp;DATE(M$2,1, 1), Prov_Auto!$D$3:$D1000,"&lt;="&amp;DATE(M$2, 12, 31))*$D3, IF($B3="V", -1*(SUMIFS(Prov_Auto!$E$3:$E1000,Prov_Auto!$A$3:$A1000,$C3,Prov_Auto!$C$3:$C1000,"&gt;="&amp;$A3 ,Prov_Auto!$D$3:$D1000, "&gt;="&amp;DATE(M$2,1,1), Prov_Auto!$D$3:$D1000,"&lt;="&amp;DATE(M$2,12,31))*$D3), "")))))</f>
        <v>0</v>
      </c>
      <c r="N3" s="30"/>
      <c r="O3" s="31"/>
      <c r="P3" s="31"/>
      <c r="Q3" s="31"/>
      <c r="R3" s="31"/>
      <c r="S3" s="31"/>
      <c r="T3" s="31"/>
      <c r="U3" s="31"/>
      <c r="V3" s="31"/>
      <c r="W3" s="31"/>
    </row>
    <row r="4">
      <c r="A4" s="36">
        <v>43235.0</v>
      </c>
      <c r="B4" s="37" t="s">
        <v>22</v>
      </c>
      <c r="C4" s="44" t="s">
        <v>23</v>
      </c>
      <c r="D4" s="37">
        <v>10.0</v>
      </c>
      <c r="E4" s="38">
        <v>110.0</v>
      </c>
      <c r="F4" s="39">
        <f t="shared" si="1"/>
        <v>1100</v>
      </c>
      <c r="G4" s="40" t="str">
        <f t="shared" si="2"/>
        <v>-</v>
      </c>
      <c r="H4" s="41">
        <f>IF(A4="","",IF(C4="","",IF(D4="","",IF(B4="C", SUMIFS(Prov_Auto!E$3:E1000,Prov_Auto!A$3:A1000,C4,Prov_Auto!C$3:C1000,"&gt;"&amp;A4,Prov_Auto!D$3:D1000,"&lt;="&amp;TODAY())*D4, IF(B4="V", -1*(SUMIFS(Prov_Auto!E$3:E1000,Prov_Auto!A$3:A1000,C4,Prov_Auto!C$3:C1000,"&gt;"&amp;A4,Prov_Auto!D$3:D1000,"&lt;="&amp;TODAY())*D4), "")))))</f>
        <v>0</v>
      </c>
      <c r="I4" s="42">
        <f>IF($A4="","",IF($C4="","",IF($D4="","", IF($B4="C",  SUMIFS(Prov_Auto!$E$3:$E1000,Prov_Auto!$A$3:$A1000,$C4,Prov_Auto!$C$3:$C1000,"&gt;="&amp;$A4 ,Prov_Auto!$D$3:$D1000, "&gt;="&amp;DATE(I$2,1, 1), Prov_Auto!$D$3:$D1000,"&lt;="&amp;DATE(I$2, 12, 31))*$D4, IF($B4="V", -1*(SUMIFS(Prov_Auto!$E$3:$E1000,Prov_Auto!$A$3:$A1000,$C4,Prov_Auto!$C$3:$C1000,"&gt;="&amp;$A4 ,Prov_Auto!$D$3:$D1000, "&gt;="&amp;DATE(I$2,1,1), Prov_Auto!$D$3:$D1000,"&lt;="&amp;DATE(I$2,12,31))*$D4), "")))))</f>
        <v>0</v>
      </c>
      <c r="J4" s="42">
        <f>IF($A4="","",IF($C4="","",IF($D4="","", IF($B4="C",  SUMIFS(Prov_Auto!$E$3:$E1000,Prov_Auto!$A$3:$A1000,$C4,Prov_Auto!$C$3:$C1000,"&gt;="&amp;$A4 ,Prov_Auto!$D$3:$D1000, "&gt;="&amp;DATE(J$2,1, 1), Prov_Auto!$D$3:$D1000,"&lt;="&amp;DATE(J$2, 12, 31))*$D4, IF($B4="V", -1*(SUMIFS(Prov_Auto!$E$3:$E1000,Prov_Auto!$A$3:$A1000,$C4,Prov_Auto!$C$3:$C1000,"&gt;="&amp;$A4 ,Prov_Auto!$D$3:$D1000, "&gt;="&amp;DATE(J$2,1,1), Prov_Auto!$D$3:$D1000,"&lt;="&amp;DATE(J$2,12,31))*$D4), "")))))</f>
        <v>0</v>
      </c>
      <c r="K4" s="42">
        <f>IF($A4="","",IF($C4="","",IF($D4="","", IF($B4="C",  SUMIFS(Prov_Auto!$E$3:$E1000,Prov_Auto!$A$3:$A1000,$C4,Prov_Auto!$C$3:$C1000,"&gt;="&amp;$A4 ,Prov_Auto!$D$3:$D1000, "&gt;="&amp;DATE(K$2,1, 1), Prov_Auto!$D$3:$D1000,"&lt;="&amp;DATE(K$2, 12, 31))*$D4, IF($B4="V", -1*(SUMIFS(Prov_Auto!$E$3:$E1000,Prov_Auto!$A$3:$A1000,$C4,Prov_Auto!$C$3:$C1000,"&gt;="&amp;$A4 ,Prov_Auto!$D$3:$D1000, "&gt;="&amp;DATE(K$2,1,1), Prov_Auto!$D$3:$D1000,"&lt;="&amp;DATE(K$2,12,31))*$D4), "")))))</f>
        <v>0</v>
      </c>
      <c r="L4" s="42">
        <f>IF($A4="","",IF($C4="","",IF($D4="","", IF($B4="C",  SUMIFS(Prov_Auto!$E$3:$E1000,Prov_Auto!$A$3:$A1000,$C4,Prov_Auto!$C$3:$C1000,"&gt;="&amp;$A4 ,Prov_Auto!$D$3:$D1000, "&gt;="&amp;DATE(L$2,1, 1), Prov_Auto!$D$3:$D1000,"&lt;="&amp;DATE(L$2, 12, 31))*$D4, IF($B4="V", -1*(SUMIFS(Prov_Auto!$E$3:$E1000,Prov_Auto!$A$3:$A1000,$C4,Prov_Auto!$C$3:$C1000,"&gt;="&amp;$A4 ,Prov_Auto!$D$3:$D1000, "&gt;="&amp;DATE(L$2,1,1), Prov_Auto!$D$3:$D1000,"&lt;="&amp;DATE(L$2,12,31))*$D4), "")))))</f>
        <v>0</v>
      </c>
      <c r="M4" s="43">
        <f>IF($A4="","",IF($C4="","",IF($D4="","", IF($B4="C",  SUMIFS(Prov_Auto!$E$3:$E1000,Prov_Auto!$A$3:$A1000,$C4,Prov_Auto!$C$3:$C1000,"&gt;="&amp;$A4 ,Prov_Auto!$D$3:$D1000, "&gt;="&amp;DATE(M$2,1, 1), Prov_Auto!$D$3:$D1000,"&lt;="&amp;DATE(M$2, 12, 31))*$D4, IF($B4="V", -1*(SUMIFS(Prov_Auto!$E$3:$E1000,Prov_Auto!$A$3:$A1000,$C4,Prov_Auto!$C$3:$C1000,"&gt;="&amp;$A4 ,Prov_Auto!$D$3:$D1000, "&gt;="&amp;DATE(M$2,1,1), Prov_Auto!$D$3:$D1000,"&lt;="&amp;DATE(M$2,12,31))*$D4), "")))))</f>
        <v>0</v>
      </c>
      <c r="N4" s="30"/>
      <c r="O4" s="31"/>
      <c r="P4" s="31"/>
      <c r="Q4" s="31"/>
      <c r="R4" s="31"/>
      <c r="S4" s="31"/>
      <c r="T4" s="31"/>
      <c r="U4" s="31"/>
      <c r="V4" s="31"/>
      <c r="W4" s="31"/>
    </row>
    <row r="5">
      <c r="A5" s="36"/>
      <c r="B5" s="37"/>
      <c r="C5" s="37"/>
      <c r="D5" s="37"/>
      <c r="E5" s="38"/>
      <c r="F5" s="45" t="str">
        <f t="shared" si="1"/>
        <v/>
      </c>
      <c r="G5" s="40" t="str">
        <f t="shared" si="2"/>
        <v/>
      </c>
      <c r="H5" s="41" t="str">
        <f>IF(A5="","",IF(C5="","",IF(D5="","",IF(B5="C", SUMIFS(Prov_Auto!E$3:E1000,Prov_Auto!A$3:A1000,C5,Prov_Auto!C$3:C1000,"&gt;"&amp;A5,Prov_Auto!D$3:D1000,"&lt;="&amp;TODAY())*D5, IF(B5="V", -1*(SUMIFS(Prov_Auto!E$3:E1000,Prov_Auto!A$3:A1000,C5,Prov_Auto!C$3:C1000,"&gt;"&amp;A5,Prov_Auto!D$3:D1000,"&lt;="&amp;TODAY())*D5), "")))))</f>
        <v/>
      </c>
      <c r="I5" s="42" t="str">
        <f>IF($A5="","",IF($C5="","",IF($D5="","", IF($B5="C",  SUMIFS(Prov_Auto!$E$3:$E1000,Prov_Auto!$A$3:$A1000,$C5,Prov_Auto!$C$3:$C1000,"&gt;="&amp;$A5 ,Prov_Auto!$D$3:$D1000, "&gt;="&amp;DATE(I$2,1, 1), Prov_Auto!$D$3:$D1000,"&lt;="&amp;DATE(I$2, 12, 31))*$D5, IF($B5="V", -1*(SUMIFS(Prov_Auto!$E$3:$E1000,Prov_Auto!$A$3:$A1000,$C5,Prov_Auto!$C$3:$C1000,"&gt;="&amp;$A5 ,Prov_Auto!$D$3:$D1000, "&gt;="&amp;DATE(I$2,1,1), Prov_Auto!$D$3:$D1000,"&lt;="&amp;DATE(I$2,12,31))*$D5), "")))))</f>
        <v/>
      </c>
      <c r="J5" s="42" t="str">
        <f>IF($A5="","",IF($C5="","",IF($D5="","", IF($B5="C",  SUMIFS(Prov_Auto!$E$3:$E1000,Prov_Auto!$A$3:$A1000,$C5,Prov_Auto!$C$3:$C1000,"&gt;="&amp;$A5 ,Prov_Auto!$D$3:$D1000, "&gt;="&amp;DATE(J$2,1, 1), Prov_Auto!$D$3:$D1000,"&lt;="&amp;DATE(J$2, 12, 31))*$D5, IF($B5="V", -1*(SUMIFS(Prov_Auto!$E$3:$E1000,Prov_Auto!$A$3:$A1000,$C5,Prov_Auto!$C$3:$C1000,"&gt;="&amp;$A5 ,Prov_Auto!$D$3:$D1000, "&gt;="&amp;DATE(J$2,1,1), Prov_Auto!$D$3:$D1000,"&lt;="&amp;DATE(J$2,12,31))*$D5), "")))))</f>
        <v/>
      </c>
      <c r="K5" s="42" t="str">
        <f>IF($A5="","",IF($C5="","",IF($D5="","", IF($B5="C",  SUMIFS(Prov_Auto!$E$3:$E1000,Prov_Auto!$A$3:$A1000,$C5,Prov_Auto!$C$3:$C1000,"&gt;="&amp;$A5 ,Prov_Auto!$D$3:$D1000, "&gt;="&amp;DATE(K$2,1, 1), Prov_Auto!$D$3:$D1000,"&lt;="&amp;DATE(K$2, 12, 31))*$D5, IF($B5="V", -1*(SUMIFS(Prov_Auto!$E$3:$E1000,Prov_Auto!$A$3:$A1000,$C5,Prov_Auto!$C$3:$C1000,"&gt;="&amp;$A5 ,Prov_Auto!$D$3:$D1000, "&gt;="&amp;DATE(K$2,1,1), Prov_Auto!$D$3:$D1000,"&lt;="&amp;DATE(K$2,12,31))*$D5), "")))))</f>
        <v/>
      </c>
      <c r="L5" s="42" t="str">
        <f>IF($A5="","",IF($C5="","",IF($D5="","", IF($B5="C",  SUMIFS(Prov_Auto!$E$3:$E1000,Prov_Auto!$A$3:$A1000,$C5,Prov_Auto!$C$3:$C1000,"&gt;="&amp;$A5 ,Prov_Auto!$D$3:$D1000, "&gt;="&amp;DATE(L$2,1, 1), Prov_Auto!$D$3:$D1000,"&lt;="&amp;DATE(L$2, 12, 31))*$D5, IF($B5="V", -1*(SUMIFS(Prov_Auto!$E$3:$E1000,Prov_Auto!$A$3:$A1000,$C5,Prov_Auto!$C$3:$C1000,"&gt;="&amp;$A5 ,Prov_Auto!$D$3:$D1000, "&gt;="&amp;DATE(L$2,1,1), Prov_Auto!$D$3:$D1000,"&lt;="&amp;DATE(L$2,12,31))*$D5), "")))))</f>
        <v/>
      </c>
      <c r="M5" s="43" t="str">
        <f>IF($A5="","",IF($C5="","",IF($D5="","", IF($B5="C",  SUMIFS(Prov_Auto!$E$3:$E1000,Prov_Auto!$A$3:$A1000,$C5,Prov_Auto!$C$3:$C1000,"&gt;="&amp;$A5 ,Prov_Auto!$D$3:$D1000, "&gt;="&amp;DATE(M$2,1, 1), Prov_Auto!$D$3:$D1000,"&lt;="&amp;DATE(M$2, 12, 31))*$D5, IF($B5="V", -1*(SUMIFS(Prov_Auto!$E$3:$E1000,Prov_Auto!$A$3:$A1000,$C5,Prov_Auto!$C$3:$C1000,"&gt;="&amp;$A5 ,Prov_Auto!$D$3:$D1000, "&gt;="&amp;DATE(M$2,1,1), Prov_Auto!$D$3:$D1000,"&lt;="&amp;DATE(M$2,12,31))*$D5), "")))))</f>
        <v/>
      </c>
      <c r="N5" s="30"/>
      <c r="O5" s="31"/>
      <c r="P5" s="31"/>
      <c r="Q5" s="31"/>
      <c r="R5" s="31"/>
      <c r="S5" s="31"/>
      <c r="T5" s="31"/>
      <c r="U5" s="31"/>
      <c r="V5" s="31"/>
      <c r="W5" s="31"/>
    </row>
    <row r="6">
      <c r="A6" s="36"/>
      <c r="B6" s="37"/>
      <c r="C6" s="37"/>
      <c r="D6" s="37"/>
      <c r="E6" s="38"/>
      <c r="F6" s="45" t="str">
        <f t="shared" si="1"/>
        <v/>
      </c>
      <c r="G6" s="40" t="str">
        <f t="shared" si="2"/>
        <v/>
      </c>
      <c r="H6" s="41" t="str">
        <f>IF(A6="","",IF(C6="","",IF(D6="","",IF(B6="C", SUMIFS(Prov_Auto!E$3:E1000,Prov_Auto!A$3:A1000,C6,Prov_Auto!C$3:C1000,"&gt;"&amp;A6,Prov_Auto!D$3:D1000,"&lt;="&amp;TODAY())*D6, IF(B6="V", -1*(SUMIFS(Prov_Auto!E$3:E1000,Prov_Auto!A$3:A1000,C6,Prov_Auto!C$3:C1000,"&gt;"&amp;A6,Prov_Auto!D$3:D1000,"&lt;="&amp;TODAY())*D6), "")))))</f>
        <v/>
      </c>
      <c r="I6" s="42" t="str">
        <f>IF($A6="","",IF($C6="","",IF($D6="","", IF($B6="C",  SUMIFS(Prov_Auto!$E$3:$E1000,Prov_Auto!$A$3:$A1000,$C6,Prov_Auto!$C$3:$C1000,"&gt;="&amp;$A6 ,Prov_Auto!$D$3:$D1000, "&gt;="&amp;DATE(I$2,1, 1), Prov_Auto!$D$3:$D1000,"&lt;="&amp;DATE(I$2, 12, 31))*$D6, IF($B6="V", -1*(SUMIFS(Prov_Auto!$E$3:$E1000,Prov_Auto!$A$3:$A1000,$C6,Prov_Auto!$C$3:$C1000,"&gt;="&amp;$A6 ,Prov_Auto!$D$3:$D1000, "&gt;="&amp;DATE(I$2,1,1), Prov_Auto!$D$3:$D1000,"&lt;="&amp;DATE(I$2,12,31))*$D6), "")))))</f>
        <v/>
      </c>
      <c r="J6" s="42" t="str">
        <f>IF($A6="","",IF($C6="","",IF($D6="","", IF($B6="C",  SUMIFS(Prov_Auto!$E$3:$E1000,Prov_Auto!$A$3:$A1000,$C6,Prov_Auto!$C$3:$C1000,"&gt;="&amp;$A6 ,Prov_Auto!$D$3:$D1000, "&gt;="&amp;DATE(J$2,1, 1), Prov_Auto!$D$3:$D1000,"&lt;="&amp;DATE(J$2, 12, 31))*$D6, IF($B6="V", -1*(SUMIFS(Prov_Auto!$E$3:$E1000,Prov_Auto!$A$3:$A1000,$C6,Prov_Auto!$C$3:$C1000,"&gt;="&amp;$A6 ,Prov_Auto!$D$3:$D1000, "&gt;="&amp;DATE(J$2,1,1), Prov_Auto!$D$3:$D1000,"&lt;="&amp;DATE(J$2,12,31))*$D6), "")))))</f>
        <v/>
      </c>
      <c r="K6" s="42" t="str">
        <f>IF($A6="","",IF($C6="","",IF($D6="","", IF($B6="C",  SUMIFS(Prov_Auto!$E$3:$E1000,Prov_Auto!$A$3:$A1000,$C6,Prov_Auto!$C$3:$C1000,"&gt;="&amp;$A6 ,Prov_Auto!$D$3:$D1000, "&gt;="&amp;DATE(K$2,1, 1), Prov_Auto!$D$3:$D1000,"&lt;="&amp;DATE(K$2, 12, 31))*$D6, IF($B6="V", -1*(SUMIFS(Prov_Auto!$E$3:$E1000,Prov_Auto!$A$3:$A1000,$C6,Prov_Auto!$C$3:$C1000,"&gt;="&amp;$A6 ,Prov_Auto!$D$3:$D1000, "&gt;="&amp;DATE(K$2,1,1), Prov_Auto!$D$3:$D1000,"&lt;="&amp;DATE(K$2,12,31))*$D6), "")))))</f>
        <v/>
      </c>
      <c r="L6" s="42" t="str">
        <f>IF($A6="","",IF($C6="","",IF($D6="","", IF($B6="C",  SUMIFS(Prov_Auto!$E$3:$E1000,Prov_Auto!$A$3:$A1000,$C6,Prov_Auto!$C$3:$C1000,"&gt;="&amp;$A6 ,Prov_Auto!$D$3:$D1000, "&gt;="&amp;DATE(L$2,1, 1), Prov_Auto!$D$3:$D1000,"&lt;="&amp;DATE(L$2, 12, 31))*$D6, IF($B6="V", -1*(SUMIFS(Prov_Auto!$E$3:$E1000,Prov_Auto!$A$3:$A1000,$C6,Prov_Auto!$C$3:$C1000,"&gt;="&amp;$A6 ,Prov_Auto!$D$3:$D1000, "&gt;="&amp;DATE(L$2,1,1), Prov_Auto!$D$3:$D1000,"&lt;="&amp;DATE(L$2,12,31))*$D6), "")))))</f>
        <v/>
      </c>
      <c r="M6" s="43" t="str">
        <f>IF($A6="","",IF($C6="","",IF($D6="","", IF($B6="C",  SUMIFS(Prov_Auto!$E$3:$E1000,Prov_Auto!$A$3:$A1000,$C6,Prov_Auto!$C$3:$C1000,"&gt;="&amp;$A6 ,Prov_Auto!$D$3:$D1000, "&gt;="&amp;DATE(M$2,1, 1), Prov_Auto!$D$3:$D1000,"&lt;="&amp;DATE(M$2, 12, 31))*$D6, IF($B6="V", -1*(SUMIFS(Prov_Auto!$E$3:$E1000,Prov_Auto!$A$3:$A1000,$C6,Prov_Auto!$C$3:$C1000,"&gt;="&amp;$A6 ,Prov_Auto!$D$3:$D1000, "&gt;="&amp;DATE(M$2,1,1), Prov_Auto!$D$3:$D1000,"&lt;="&amp;DATE(M$2,12,31))*$D6), "")))))</f>
        <v/>
      </c>
      <c r="N6" s="30"/>
      <c r="O6" s="31"/>
      <c r="P6" s="31"/>
      <c r="Q6" s="31"/>
      <c r="R6" s="31"/>
      <c r="S6" s="31"/>
      <c r="T6" s="31"/>
      <c r="U6" s="31"/>
      <c r="V6" s="31"/>
      <c r="W6" s="31"/>
    </row>
    <row r="7">
      <c r="A7" s="36"/>
      <c r="B7" s="37"/>
      <c r="C7" s="37"/>
      <c r="D7" s="37"/>
      <c r="E7" s="38"/>
      <c r="F7" s="45" t="str">
        <f t="shared" si="1"/>
        <v/>
      </c>
      <c r="G7" s="40" t="str">
        <f t="shared" si="2"/>
        <v/>
      </c>
      <c r="H7" s="41" t="str">
        <f>IF(A7="","",IF(C7="","",IF(D7="","",IF(B7="C", SUMIFS(Prov_Auto!E$3:E1000,Prov_Auto!A$3:A1000,C7,Prov_Auto!C$3:C1000,"&gt;"&amp;A7,Prov_Auto!D$3:D1000,"&lt;="&amp;TODAY())*D7, IF(B7="V", -1*(SUMIFS(Prov_Auto!E$3:E1000,Prov_Auto!A$3:A1000,C7,Prov_Auto!C$3:C1000,"&gt;"&amp;A7,Prov_Auto!D$3:D1000,"&lt;="&amp;TODAY())*D7), "")))))</f>
        <v/>
      </c>
      <c r="I7" s="42" t="str">
        <f>IF($A7="","",IF($C7="","",IF($D7="","", IF($B7="C",  SUMIFS(Prov_Auto!$E$3:$E1000,Prov_Auto!$A$3:$A1000,$C7,Prov_Auto!$C$3:$C1000,"&gt;="&amp;$A7 ,Prov_Auto!$D$3:$D1000, "&gt;="&amp;DATE(I$2,1, 1), Prov_Auto!$D$3:$D1000,"&lt;="&amp;DATE(I$2, 12, 31))*$D7, IF($B7="V", -1*(SUMIFS(Prov_Auto!$E$3:$E1000,Prov_Auto!$A$3:$A1000,$C7,Prov_Auto!$C$3:$C1000,"&gt;="&amp;$A7 ,Prov_Auto!$D$3:$D1000, "&gt;="&amp;DATE(I$2,1,1), Prov_Auto!$D$3:$D1000,"&lt;="&amp;DATE(I$2,12,31))*$D7), "")))))</f>
        <v/>
      </c>
      <c r="J7" s="42" t="str">
        <f>IF($A7="","",IF($C7="","",IF($D7="","", IF($B7="C",  SUMIFS(Prov_Auto!$E$3:$E1000,Prov_Auto!$A$3:$A1000,$C7,Prov_Auto!$C$3:$C1000,"&gt;="&amp;$A7 ,Prov_Auto!$D$3:$D1000, "&gt;="&amp;DATE(J$2,1, 1), Prov_Auto!$D$3:$D1000,"&lt;="&amp;DATE(J$2, 12, 31))*$D7, IF($B7="V", -1*(SUMIFS(Prov_Auto!$E$3:$E1000,Prov_Auto!$A$3:$A1000,$C7,Prov_Auto!$C$3:$C1000,"&gt;="&amp;$A7 ,Prov_Auto!$D$3:$D1000, "&gt;="&amp;DATE(J$2,1,1), Prov_Auto!$D$3:$D1000,"&lt;="&amp;DATE(J$2,12,31))*$D7), "")))))</f>
        <v/>
      </c>
      <c r="K7" s="42" t="str">
        <f>IF($A7="","",IF($C7="","",IF($D7="","", IF($B7="C",  SUMIFS(Prov_Auto!$E$3:$E1000,Prov_Auto!$A$3:$A1000,$C7,Prov_Auto!$C$3:$C1000,"&gt;="&amp;$A7 ,Prov_Auto!$D$3:$D1000, "&gt;="&amp;DATE(K$2,1, 1), Prov_Auto!$D$3:$D1000,"&lt;="&amp;DATE(K$2, 12, 31))*$D7, IF($B7="V", -1*(SUMIFS(Prov_Auto!$E$3:$E1000,Prov_Auto!$A$3:$A1000,$C7,Prov_Auto!$C$3:$C1000,"&gt;="&amp;$A7 ,Prov_Auto!$D$3:$D1000, "&gt;="&amp;DATE(K$2,1,1), Prov_Auto!$D$3:$D1000,"&lt;="&amp;DATE(K$2,12,31))*$D7), "")))))</f>
        <v/>
      </c>
      <c r="L7" s="42" t="str">
        <f>IF($A7="","",IF($C7="","",IF($D7="","", IF($B7="C",  SUMIFS(Prov_Auto!$E$3:$E1000,Prov_Auto!$A$3:$A1000,$C7,Prov_Auto!$C$3:$C1000,"&gt;="&amp;$A7 ,Prov_Auto!$D$3:$D1000, "&gt;="&amp;DATE(L$2,1, 1), Prov_Auto!$D$3:$D1000,"&lt;="&amp;DATE(L$2, 12, 31))*$D7, IF($B7="V", -1*(SUMIFS(Prov_Auto!$E$3:$E1000,Prov_Auto!$A$3:$A1000,$C7,Prov_Auto!$C$3:$C1000,"&gt;="&amp;$A7 ,Prov_Auto!$D$3:$D1000, "&gt;="&amp;DATE(L$2,1,1), Prov_Auto!$D$3:$D1000,"&lt;="&amp;DATE(L$2,12,31))*$D7), "")))))</f>
        <v/>
      </c>
      <c r="M7" s="43" t="str">
        <f>IF($A7="","",IF($C7="","",IF($D7="","", IF($B7="C",  SUMIFS(Prov_Auto!$E$3:$E1000,Prov_Auto!$A$3:$A1000,$C7,Prov_Auto!$C$3:$C1000,"&gt;="&amp;$A7 ,Prov_Auto!$D$3:$D1000, "&gt;="&amp;DATE(M$2,1, 1), Prov_Auto!$D$3:$D1000,"&lt;="&amp;DATE(M$2, 12, 31))*$D7, IF($B7="V", -1*(SUMIFS(Prov_Auto!$E$3:$E1000,Prov_Auto!$A$3:$A1000,$C7,Prov_Auto!$C$3:$C1000,"&gt;="&amp;$A7 ,Prov_Auto!$D$3:$D1000, "&gt;="&amp;DATE(M$2,1,1), Prov_Auto!$D$3:$D1000,"&lt;="&amp;DATE(M$2,12,31))*$D7), "")))))</f>
        <v/>
      </c>
      <c r="N7" s="30"/>
      <c r="O7" s="31"/>
      <c r="P7" s="31"/>
      <c r="Q7" s="31"/>
      <c r="R7" s="31"/>
      <c r="S7" s="31"/>
      <c r="T7" s="31"/>
      <c r="U7" s="31"/>
      <c r="V7" s="31"/>
      <c r="W7" s="31"/>
    </row>
    <row r="8">
      <c r="A8" s="36"/>
      <c r="B8" s="37"/>
      <c r="C8" s="37"/>
      <c r="D8" s="37"/>
      <c r="E8" s="38"/>
      <c r="F8" s="45" t="str">
        <f t="shared" si="1"/>
        <v/>
      </c>
      <c r="G8" s="40" t="str">
        <f t="shared" si="2"/>
        <v/>
      </c>
      <c r="H8" s="41" t="str">
        <f>IF(A8="","",IF(C8="","",IF(D8="","",IF(B8="C", SUMIFS(Prov_Auto!E$3:E1000,Prov_Auto!A$3:A1000,C8,Prov_Auto!C$3:C1000,"&gt;"&amp;A8,Prov_Auto!D$3:D1000,"&lt;="&amp;TODAY())*D8, IF(B8="V", -1*(SUMIFS(Prov_Auto!E$3:E1000,Prov_Auto!A$3:A1000,C8,Prov_Auto!C$3:C1000,"&gt;"&amp;A8,Prov_Auto!D$3:D1000,"&lt;="&amp;TODAY())*D8), "")))))</f>
        <v/>
      </c>
      <c r="I8" s="42" t="str">
        <f>IF($A8="","",IF($C8="","",IF($D8="","", IF($B8="C",  SUMIFS(Prov_Auto!$E$3:$E1000,Prov_Auto!$A$3:$A1000,$C8,Prov_Auto!$C$3:$C1000,"&gt;="&amp;$A8 ,Prov_Auto!$D$3:$D1000, "&gt;="&amp;DATE(I$2,1, 1), Prov_Auto!$D$3:$D1000,"&lt;="&amp;DATE(I$2, 12, 31))*$D8, IF($B8="V", -1*(SUMIFS(Prov_Auto!$E$3:$E1000,Prov_Auto!$A$3:$A1000,$C8,Prov_Auto!$C$3:$C1000,"&gt;="&amp;$A8 ,Prov_Auto!$D$3:$D1000, "&gt;="&amp;DATE(I$2,1,1), Prov_Auto!$D$3:$D1000,"&lt;="&amp;DATE(I$2,12,31))*$D8), "")))))</f>
        <v/>
      </c>
      <c r="J8" s="42" t="str">
        <f>IF($A8="","",IF($C8="","",IF($D8="","", IF($B8="C",  SUMIFS(Prov_Auto!$E$3:$E1000,Prov_Auto!$A$3:$A1000,$C8,Prov_Auto!$C$3:$C1000,"&gt;="&amp;$A8 ,Prov_Auto!$D$3:$D1000, "&gt;="&amp;DATE(J$2,1, 1), Prov_Auto!$D$3:$D1000,"&lt;="&amp;DATE(J$2, 12, 31))*$D8, IF($B8="V", -1*(SUMIFS(Prov_Auto!$E$3:$E1000,Prov_Auto!$A$3:$A1000,$C8,Prov_Auto!$C$3:$C1000,"&gt;="&amp;$A8 ,Prov_Auto!$D$3:$D1000, "&gt;="&amp;DATE(J$2,1,1), Prov_Auto!$D$3:$D1000,"&lt;="&amp;DATE(J$2,12,31))*$D8), "")))))</f>
        <v/>
      </c>
      <c r="K8" s="42" t="str">
        <f>IF($A8="","",IF($C8="","",IF($D8="","", IF($B8="C",  SUMIFS(Prov_Auto!$E$3:$E1000,Prov_Auto!$A$3:$A1000,$C8,Prov_Auto!$C$3:$C1000,"&gt;="&amp;$A8 ,Prov_Auto!$D$3:$D1000, "&gt;="&amp;DATE(K$2,1, 1), Prov_Auto!$D$3:$D1000,"&lt;="&amp;DATE(K$2, 12, 31))*$D8, IF($B8="V", -1*(SUMIFS(Prov_Auto!$E$3:$E1000,Prov_Auto!$A$3:$A1000,$C8,Prov_Auto!$C$3:$C1000,"&gt;="&amp;$A8 ,Prov_Auto!$D$3:$D1000, "&gt;="&amp;DATE(K$2,1,1), Prov_Auto!$D$3:$D1000,"&lt;="&amp;DATE(K$2,12,31))*$D8), "")))))</f>
        <v/>
      </c>
      <c r="L8" s="42" t="str">
        <f>IF($A8="","",IF($C8="","",IF($D8="","", IF($B8="C",  SUMIFS(Prov_Auto!$E$3:$E1000,Prov_Auto!$A$3:$A1000,$C8,Prov_Auto!$C$3:$C1000,"&gt;="&amp;$A8 ,Prov_Auto!$D$3:$D1000, "&gt;="&amp;DATE(L$2,1, 1), Prov_Auto!$D$3:$D1000,"&lt;="&amp;DATE(L$2, 12, 31))*$D8, IF($B8="V", -1*(SUMIFS(Prov_Auto!$E$3:$E1000,Prov_Auto!$A$3:$A1000,$C8,Prov_Auto!$C$3:$C1000,"&gt;="&amp;$A8 ,Prov_Auto!$D$3:$D1000, "&gt;="&amp;DATE(L$2,1,1), Prov_Auto!$D$3:$D1000,"&lt;="&amp;DATE(L$2,12,31))*$D8), "")))))</f>
        <v/>
      </c>
      <c r="M8" s="43" t="str">
        <f>IF($A8="","",IF($C8="","",IF($D8="","", IF($B8="C",  SUMIFS(Prov_Auto!$E$3:$E1000,Prov_Auto!$A$3:$A1000,$C8,Prov_Auto!$C$3:$C1000,"&gt;="&amp;$A8 ,Prov_Auto!$D$3:$D1000, "&gt;="&amp;DATE(M$2,1, 1), Prov_Auto!$D$3:$D1000,"&lt;="&amp;DATE(M$2, 12, 31))*$D8, IF($B8="V", -1*(SUMIFS(Prov_Auto!$E$3:$E1000,Prov_Auto!$A$3:$A1000,$C8,Prov_Auto!$C$3:$C1000,"&gt;="&amp;$A8 ,Prov_Auto!$D$3:$D1000, "&gt;="&amp;DATE(M$2,1,1), Prov_Auto!$D$3:$D1000,"&lt;="&amp;DATE(M$2,12,31))*$D8), "")))))</f>
        <v/>
      </c>
      <c r="N8" s="30"/>
      <c r="O8" s="31"/>
      <c r="P8" s="31"/>
      <c r="Q8" s="31"/>
      <c r="R8" s="31"/>
      <c r="S8" s="31"/>
      <c r="T8" s="31"/>
      <c r="U8" s="31"/>
      <c r="V8" s="31"/>
      <c r="W8" s="31"/>
    </row>
    <row r="9">
      <c r="A9" s="36"/>
      <c r="B9" s="37"/>
      <c r="C9" s="37"/>
      <c r="D9" s="37"/>
      <c r="E9" s="38"/>
      <c r="F9" s="45" t="str">
        <f t="shared" si="1"/>
        <v/>
      </c>
      <c r="G9" s="40" t="str">
        <f t="shared" si="2"/>
        <v/>
      </c>
      <c r="H9" s="41" t="str">
        <f>IF(A9="","",IF(C9="","",IF(D9="","",IF(B9="C", SUMIFS(Prov_Auto!E$3:E1000,Prov_Auto!A$3:A1000,C9,Prov_Auto!C$3:C1000,"&gt;"&amp;A9,Prov_Auto!D$3:D1000,"&lt;="&amp;TODAY())*D9, IF(B9="V", -1*(SUMIFS(Prov_Auto!E$3:E1000,Prov_Auto!A$3:A1000,C9,Prov_Auto!C$3:C1000,"&gt;"&amp;A9,Prov_Auto!D$3:D1000,"&lt;="&amp;TODAY())*D9), "")))))</f>
        <v/>
      </c>
      <c r="I9" s="42" t="str">
        <f>IF($A9="","",IF($C9="","",IF($D9="","", IF($B9="C",  SUMIFS(Prov_Auto!$E$3:$E1000,Prov_Auto!$A$3:$A1000,$C9,Prov_Auto!$C$3:$C1000,"&gt;="&amp;$A9 ,Prov_Auto!$D$3:$D1000, "&gt;="&amp;DATE(I$2,1, 1), Prov_Auto!$D$3:$D1000,"&lt;="&amp;DATE(I$2, 12, 31))*$D9, IF($B9="V", -1*(SUMIFS(Prov_Auto!$E$3:$E1000,Prov_Auto!$A$3:$A1000,$C9,Prov_Auto!$C$3:$C1000,"&gt;="&amp;$A9 ,Prov_Auto!$D$3:$D1000, "&gt;="&amp;DATE(I$2,1,1), Prov_Auto!$D$3:$D1000,"&lt;="&amp;DATE(I$2,12,31))*$D9), "")))))</f>
        <v/>
      </c>
      <c r="J9" s="42" t="str">
        <f>IF($A9="","",IF($C9="","",IF($D9="","", IF($B9="C",  SUMIFS(Prov_Auto!$E$3:$E1000,Prov_Auto!$A$3:$A1000,$C9,Prov_Auto!$C$3:$C1000,"&gt;="&amp;$A9 ,Prov_Auto!$D$3:$D1000, "&gt;="&amp;DATE(J$2,1, 1), Prov_Auto!$D$3:$D1000,"&lt;="&amp;DATE(J$2, 12, 31))*$D9, IF($B9="V", -1*(SUMIFS(Prov_Auto!$E$3:$E1000,Prov_Auto!$A$3:$A1000,$C9,Prov_Auto!$C$3:$C1000,"&gt;="&amp;$A9 ,Prov_Auto!$D$3:$D1000, "&gt;="&amp;DATE(J$2,1,1), Prov_Auto!$D$3:$D1000,"&lt;="&amp;DATE(J$2,12,31))*$D9), "")))))</f>
        <v/>
      </c>
      <c r="K9" s="42" t="str">
        <f>IF($A9="","",IF($C9="","",IF($D9="","", IF($B9="C",  SUMIFS(Prov_Auto!$E$3:$E1000,Prov_Auto!$A$3:$A1000,$C9,Prov_Auto!$C$3:$C1000,"&gt;="&amp;$A9 ,Prov_Auto!$D$3:$D1000, "&gt;="&amp;DATE(K$2,1, 1), Prov_Auto!$D$3:$D1000,"&lt;="&amp;DATE(K$2, 12, 31))*$D9, IF($B9="V", -1*(SUMIFS(Prov_Auto!$E$3:$E1000,Prov_Auto!$A$3:$A1000,$C9,Prov_Auto!$C$3:$C1000,"&gt;="&amp;$A9 ,Prov_Auto!$D$3:$D1000, "&gt;="&amp;DATE(K$2,1,1), Prov_Auto!$D$3:$D1000,"&lt;="&amp;DATE(K$2,12,31))*$D9), "")))))</f>
        <v/>
      </c>
      <c r="L9" s="42" t="str">
        <f>IF($A9="","",IF($C9="","",IF($D9="","", IF($B9="C",  SUMIFS(Prov_Auto!$E$3:$E1000,Prov_Auto!$A$3:$A1000,$C9,Prov_Auto!$C$3:$C1000,"&gt;="&amp;$A9 ,Prov_Auto!$D$3:$D1000, "&gt;="&amp;DATE(L$2,1, 1), Prov_Auto!$D$3:$D1000,"&lt;="&amp;DATE(L$2, 12, 31))*$D9, IF($B9="V", -1*(SUMIFS(Prov_Auto!$E$3:$E1000,Prov_Auto!$A$3:$A1000,$C9,Prov_Auto!$C$3:$C1000,"&gt;="&amp;$A9 ,Prov_Auto!$D$3:$D1000, "&gt;="&amp;DATE(L$2,1,1), Prov_Auto!$D$3:$D1000,"&lt;="&amp;DATE(L$2,12,31))*$D9), "")))))</f>
        <v/>
      </c>
      <c r="M9" s="43" t="str">
        <f>IF($A9="","",IF($C9="","",IF($D9="","", IF($B9="C",  SUMIFS(Prov_Auto!$E$3:$E1000,Prov_Auto!$A$3:$A1000,$C9,Prov_Auto!$C$3:$C1000,"&gt;="&amp;$A9 ,Prov_Auto!$D$3:$D1000, "&gt;="&amp;DATE(M$2,1, 1), Prov_Auto!$D$3:$D1000,"&lt;="&amp;DATE(M$2, 12, 31))*$D9, IF($B9="V", -1*(SUMIFS(Prov_Auto!$E$3:$E1000,Prov_Auto!$A$3:$A1000,$C9,Prov_Auto!$C$3:$C1000,"&gt;="&amp;$A9 ,Prov_Auto!$D$3:$D1000, "&gt;="&amp;DATE(M$2,1,1), Prov_Auto!$D$3:$D1000,"&lt;="&amp;DATE(M$2,12,31))*$D9), "")))))</f>
        <v/>
      </c>
      <c r="N9" s="30"/>
      <c r="O9" s="31"/>
      <c r="P9" s="31"/>
      <c r="Q9" s="31"/>
      <c r="R9" s="31"/>
      <c r="S9" s="31"/>
      <c r="T9" s="31"/>
      <c r="U9" s="31"/>
      <c r="V9" s="31"/>
      <c r="W9" s="31"/>
    </row>
    <row r="10">
      <c r="A10" s="36"/>
      <c r="B10" s="37"/>
      <c r="C10" s="37"/>
      <c r="D10" s="37"/>
      <c r="E10" s="38"/>
      <c r="F10" s="45" t="str">
        <f t="shared" si="1"/>
        <v/>
      </c>
      <c r="G10" s="40" t="str">
        <f t="shared" si="2"/>
        <v/>
      </c>
      <c r="H10" s="41" t="str">
        <f>IF(A10="","",IF(C10="","",IF(D10="","",IF(B10="C", SUMIFS(Prov_Auto!E$3:E1000,Prov_Auto!A$3:A1000,C10,Prov_Auto!C$3:C1000,"&gt;"&amp;A10,Prov_Auto!D$3:D1000,"&lt;="&amp;TODAY())*D10, IF(B10="V", -1*(SUMIFS(Prov_Auto!E$3:E1000,Prov_Auto!A$3:A1000,C10,Prov_Auto!C$3:C1000,"&gt;"&amp;A10,Prov_Auto!D$3:D1000,"&lt;="&amp;TODAY())*D10), "")))))</f>
        <v/>
      </c>
      <c r="I10" s="42" t="str">
        <f>IF($A10="","",IF($C10="","",IF($D10="","", IF($B10="C",  SUMIFS(Prov_Auto!$E$3:$E1000,Prov_Auto!$A$3:$A1000,$C10,Prov_Auto!$C$3:$C1000,"&gt;="&amp;$A10 ,Prov_Auto!$D$3:$D1000, "&gt;="&amp;DATE(I$2,1, 1), Prov_Auto!$D$3:$D1000,"&lt;="&amp;DATE(I$2, 12, 31))*$D10, IF($B10="V", -1*(SUMIFS(Prov_Auto!$E$3:$E1000,Prov_Auto!$A$3:$A1000,$C10,Prov_Auto!$C$3:$C1000,"&gt;="&amp;$A10 ,Prov_Auto!$D$3:$D1000, "&gt;="&amp;DATE(I$2,1,1), Prov_Auto!$D$3:$D1000,"&lt;="&amp;DATE(I$2,12,31))*$D10), "")))))</f>
        <v/>
      </c>
      <c r="J10" s="42" t="str">
        <f>IF($A10="","",IF($C10="","",IF($D10="","", IF($B10="C",  SUMIFS(Prov_Auto!$E$3:$E1000,Prov_Auto!$A$3:$A1000,$C10,Prov_Auto!$C$3:$C1000,"&gt;="&amp;$A10 ,Prov_Auto!$D$3:$D1000, "&gt;="&amp;DATE(J$2,1, 1), Prov_Auto!$D$3:$D1000,"&lt;="&amp;DATE(J$2, 12, 31))*$D10, IF($B10="V", -1*(SUMIFS(Prov_Auto!$E$3:$E1000,Prov_Auto!$A$3:$A1000,$C10,Prov_Auto!$C$3:$C1000,"&gt;="&amp;$A10 ,Prov_Auto!$D$3:$D1000, "&gt;="&amp;DATE(J$2,1,1), Prov_Auto!$D$3:$D1000,"&lt;="&amp;DATE(J$2,12,31))*$D10), "")))))</f>
        <v/>
      </c>
      <c r="K10" s="42" t="str">
        <f>IF($A10="","",IF($C10="","",IF($D10="","", IF($B10="C",  SUMIFS(Prov_Auto!$E$3:$E1000,Prov_Auto!$A$3:$A1000,$C10,Prov_Auto!$C$3:$C1000,"&gt;="&amp;$A10 ,Prov_Auto!$D$3:$D1000, "&gt;="&amp;DATE(K$2,1, 1), Prov_Auto!$D$3:$D1000,"&lt;="&amp;DATE(K$2, 12, 31))*$D10, IF($B10="V", -1*(SUMIFS(Prov_Auto!$E$3:$E1000,Prov_Auto!$A$3:$A1000,$C10,Prov_Auto!$C$3:$C1000,"&gt;="&amp;$A10 ,Prov_Auto!$D$3:$D1000, "&gt;="&amp;DATE(K$2,1,1), Prov_Auto!$D$3:$D1000,"&lt;="&amp;DATE(K$2,12,31))*$D10), "")))))</f>
        <v/>
      </c>
      <c r="L10" s="42" t="str">
        <f>IF($A10="","",IF($C10="","",IF($D10="","", IF($B10="C",  SUMIFS(Prov_Auto!$E$3:$E1000,Prov_Auto!$A$3:$A1000,$C10,Prov_Auto!$C$3:$C1000,"&gt;="&amp;$A10 ,Prov_Auto!$D$3:$D1000, "&gt;="&amp;DATE(L$2,1, 1), Prov_Auto!$D$3:$D1000,"&lt;="&amp;DATE(L$2, 12, 31))*$D10, IF($B10="V", -1*(SUMIFS(Prov_Auto!$E$3:$E1000,Prov_Auto!$A$3:$A1000,$C10,Prov_Auto!$C$3:$C1000,"&gt;="&amp;$A10 ,Prov_Auto!$D$3:$D1000, "&gt;="&amp;DATE(L$2,1,1), Prov_Auto!$D$3:$D1000,"&lt;="&amp;DATE(L$2,12,31))*$D10), "")))))</f>
        <v/>
      </c>
      <c r="M10" s="43" t="str">
        <f>IF($A10="","",IF($C10="","",IF($D10="","", IF($B10="C",  SUMIFS(Prov_Auto!$E$3:$E1000,Prov_Auto!$A$3:$A1000,$C10,Prov_Auto!$C$3:$C1000,"&gt;="&amp;$A10 ,Prov_Auto!$D$3:$D1000, "&gt;="&amp;DATE(M$2,1, 1), Prov_Auto!$D$3:$D1000,"&lt;="&amp;DATE(M$2, 12, 31))*$D10, IF($B10="V", -1*(SUMIFS(Prov_Auto!$E$3:$E1000,Prov_Auto!$A$3:$A1000,$C10,Prov_Auto!$C$3:$C1000,"&gt;="&amp;$A10 ,Prov_Auto!$D$3:$D1000, "&gt;="&amp;DATE(M$2,1,1), Prov_Auto!$D$3:$D1000,"&lt;="&amp;DATE(M$2,12,31))*$D10), "")))))</f>
        <v/>
      </c>
      <c r="N10" s="30"/>
      <c r="O10" s="31"/>
      <c r="P10" s="31"/>
      <c r="Q10" s="31"/>
      <c r="R10" s="31"/>
      <c r="S10" s="31"/>
      <c r="T10" s="31"/>
      <c r="U10" s="31"/>
      <c r="V10" s="31"/>
      <c r="W10" s="31"/>
    </row>
    <row r="11">
      <c r="A11" s="36"/>
      <c r="B11" s="37"/>
      <c r="C11" s="37"/>
      <c r="D11" s="37"/>
      <c r="E11" s="38"/>
      <c r="F11" s="45" t="str">
        <f t="shared" si="1"/>
        <v/>
      </c>
      <c r="G11" s="40" t="str">
        <f t="shared" si="2"/>
        <v/>
      </c>
      <c r="H11" s="41" t="str">
        <f>IF(A11="","",IF(C11="","",IF(D11="","",IF(B11="C", SUMIFS(Prov_Auto!E$3:E1000,Prov_Auto!A$3:A1000,C11,Prov_Auto!C$3:C1000,"&gt;"&amp;A11,Prov_Auto!D$3:D1000,"&lt;="&amp;TODAY())*D11, IF(B11="V", -1*(SUMIFS(Prov_Auto!E$3:E1000,Prov_Auto!A$3:A1000,C11,Prov_Auto!C$3:C1000,"&gt;"&amp;A11,Prov_Auto!D$3:D1000,"&lt;="&amp;TODAY())*D11), "")))))</f>
        <v/>
      </c>
      <c r="I11" s="42" t="str">
        <f>IF($A11="","",IF($C11="","",IF($D11="","", IF($B11="C",  SUMIFS(Prov_Auto!$E$3:$E1000,Prov_Auto!$A$3:$A1000,$C11,Prov_Auto!$C$3:$C1000,"&gt;="&amp;$A11 ,Prov_Auto!$D$3:$D1000, "&gt;="&amp;DATE(I$2,1, 1), Prov_Auto!$D$3:$D1000,"&lt;="&amp;DATE(I$2, 12, 31))*$D11, IF($B11="V", -1*(SUMIFS(Prov_Auto!$E$3:$E1000,Prov_Auto!$A$3:$A1000,$C11,Prov_Auto!$C$3:$C1000,"&gt;="&amp;$A11 ,Prov_Auto!$D$3:$D1000, "&gt;="&amp;DATE(I$2,1,1), Prov_Auto!$D$3:$D1000,"&lt;="&amp;DATE(I$2,12,31))*$D11), "")))))</f>
        <v/>
      </c>
      <c r="J11" s="42" t="str">
        <f>IF($A11="","",IF($C11="","",IF($D11="","", IF($B11="C",  SUMIFS(Prov_Auto!$E$3:$E1000,Prov_Auto!$A$3:$A1000,$C11,Prov_Auto!$C$3:$C1000,"&gt;="&amp;$A11 ,Prov_Auto!$D$3:$D1000, "&gt;="&amp;DATE(J$2,1, 1), Prov_Auto!$D$3:$D1000,"&lt;="&amp;DATE(J$2, 12, 31))*$D11, IF($B11="V", -1*(SUMIFS(Prov_Auto!$E$3:$E1000,Prov_Auto!$A$3:$A1000,$C11,Prov_Auto!$C$3:$C1000,"&gt;="&amp;$A11 ,Prov_Auto!$D$3:$D1000, "&gt;="&amp;DATE(J$2,1,1), Prov_Auto!$D$3:$D1000,"&lt;="&amp;DATE(J$2,12,31))*$D11), "")))))</f>
        <v/>
      </c>
      <c r="K11" s="42" t="str">
        <f>IF($A11="","",IF($C11="","",IF($D11="","", IF($B11="C",  SUMIFS(Prov_Auto!$E$3:$E1000,Prov_Auto!$A$3:$A1000,$C11,Prov_Auto!$C$3:$C1000,"&gt;="&amp;$A11 ,Prov_Auto!$D$3:$D1000, "&gt;="&amp;DATE(K$2,1, 1), Prov_Auto!$D$3:$D1000,"&lt;="&amp;DATE(K$2, 12, 31))*$D11, IF($B11="V", -1*(SUMIFS(Prov_Auto!$E$3:$E1000,Prov_Auto!$A$3:$A1000,$C11,Prov_Auto!$C$3:$C1000,"&gt;="&amp;$A11 ,Prov_Auto!$D$3:$D1000, "&gt;="&amp;DATE(K$2,1,1), Prov_Auto!$D$3:$D1000,"&lt;="&amp;DATE(K$2,12,31))*$D11), "")))))</f>
        <v/>
      </c>
      <c r="L11" s="42" t="str">
        <f>IF($A11="","",IF($C11="","",IF($D11="","", IF($B11="C",  SUMIFS(Prov_Auto!$E$3:$E1000,Prov_Auto!$A$3:$A1000,$C11,Prov_Auto!$C$3:$C1000,"&gt;="&amp;$A11 ,Prov_Auto!$D$3:$D1000, "&gt;="&amp;DATE(L$2,1, 1), Prov_Auto!$D$3:$D1000,"&lt;="&amp;DATE(L$2, 12, 31))*$D11, IF($B11="V", -1*(SUMIFS(Prov_Auto!$E$3:$E1000,Prov_Auto!$A$3:$A1000,$C11,Prov_Auto!$C$3:$C1000,"&gt;="&amp;$A11 ,Prov_Auto!$D$3:$D1000, "&gt;="&amp;DATE(L$2,1,1), Prov_Auto!$D$3:$D1000,"&lt;="&amp;DATE(L$2,12,31))*$D11), "")))))</f>
        <v/>
      </c>
      <c r="M11" s="43" t="str">
        <f>IF($A11="","",IF($C11="","",IF($D11="","", IF($B11="C",  SUMIFS(Prov_Auto!$E$3:$E1000,Prov_Auto!$A$3:$A1000,$C11,Prov_Auto!$C$3:$C1000,"&gt;="&amp;$A11 ,Prov_Auto!$D$3:$D1000, "&gt;="&amp;DATE(M$2,1, 1), Prov_Auto!$D$3:$D1000,"&lt;="&amp;DATE(M$2, 12, 31))*$D11, IF($B11="V", -1*(SUMIFS(Prov_Auto!$E$3:$E1000,Prov_Auto!$A$3:$A1000,$C11,Prov_Auto!$C$3:$C1000,"&gt;="&amp;$A11 ,Prov_Auto!$D$3:$D1000, "&gt;="&amp;DATE(M$2,1,1), Prov_Auto!$D$3:$D1000,"&lt;="&amp;DATE(M$2,12,31))*$D11), "")))))</f>
        <v/>
      </c>
      <c r="N11" s="30"/>
      <c r="O11" s="31"/>
      <c r="P11" s="31"/>
      <c r="Q11" s="31"/>
      <c r="R11" s="31"/>
      <c r="S11" s="31"/>
      <c r="T11" s="31"/>
      <c r="U11" s="31"/>
      <c r="V11" s="31"/>
      <c r="W11" s="31"/>
    </row>
    <row r="12">
      <c r="A12" s="36"/>
      <c r="B12" s="37"/>
      <c r="C12" s="37"/>
      <c r="D12" s="37"/>
      <c r="E12" s="38"/>
      <c r="F12" s="45" t="str">
        <f t="shared" si="1"/>
        <v/>
      </c>
      <c r="G12" s="40" t="str">
        <f t="shared" si="2"/>
        <v/>
      </c>
      <c r="H12" s="41" t="str">
        <f>IF(A12="","",IF(C12="","",IF(D12="","",IF(B12="C", SUMIFS(Prov_Auto!E$3:E1000,Prov_Auto!A$3:A1000,C12,Prov_Auto!C$3:C1000,"&gt;"&amp;A12,Prov_Auto!D$3:D1000,"&lt;="&amp;TODAY())*D12, IF(B12="V", -1*(SUMIFS(Prov_Auto!E$3:E1000,Prov_Auto!A$3:A1000,C12,Prov_Auto!C$3:C1000,"&gt;"&amp;A12,Prov_Auto!D$3:D1000,"&lt;="&amp;TODAY())*D12), "")))))</f>
        <v/>
      </c>
      <c r="I12" s="42" t="str">
        <f>IF($A12="","",IF($C12="","",IF($D12="","", IF($B12="C",  SUMIFS(Prov_Auto!$E$3:$E1000,Prov_Auto!$A$3:$A1000,$C12,Prov_Auto!$C$3:$C1000,"&gt;="&amp;$A12 ,Prov_Auto!$D$3:$D1000, "&gt;="&amp;DATE(I$2,1, 1), Prov_Auto!$D$3:$D1000,"&lt;="&amp;DATE(I$2, 12, 31))*$D12, IF($B12="V", -1*(SUMIFS(Prov_Auto!$E$3:$E1000,Prov_Auto!$A$3:$A1000,$C12,Prov_Auto!$C$3:$C1000,"&gt;="&amp;$A12 ,Prov_Auto!$D$3:$D1000, "&gt;="&amp;DATE(I$2,1,1), Prov_Auto!$D$3:$D1000,"&lt;="&amp;DATE(I$2,12,31))*$D12), "")))))</f>
        <v/>
      </c>
      <c r="J12" s="42" t="str">
        <f>IF($A12="","",IF($C12="","",IF($D12="","", IF($B12="C",  SUMIFS(Prov_Auto!$E$3:$E1000,Prov_Auto!$A$3:$A1000,$C12,Prov_Auto!$C$3:$C1000,"&gt;="&amp;$A12 ,Prov_Auto!$D$3:$D1000, "&gt;="&amp;DATE(J$2,1, 1), Prov_Auto!$D$3:$D1000,"&lt;="&amp;DATE(J$2, 12, 31))*$D12, IF($B12="V", -1*(SUMIFS(Prov_Auto!$E$3:$E1000,Prov_Auto!$A$3:$A1000,$C12,Prov_Auto!$C$3:$C1000,"&gt;="&amp;$A12 ,Prov_Auto!$D$3:$D1000, "&gt;="&amp;DATE(J$2,1,1), Prov_Auto!$D$3:$D1000,"&lt;="&amp;DATE(J$2,12,31))*$D12), "")))))</f>
        <v/>
      </c>
      <c r="K12" s="42" t="str">
        <f>IF($A12="","",IF($C12="","",IF($D12="","", IF($B12="C",  SUMIFS(Prov_Auto!$E$3:$E1000,Prov_Auto!$A$3:$A1000,$C12,Prov_Auto!$C$3:$C1000,"&gt;="&amp;$A12 ,Prov_Auto!$D$3:$D1000, "&gt;="&amp;DATE(K$2,1, 1), Prov_Auto!$D$3:$D1000,"&lt;="&amp;DATE(K$2, 12, 31))*$D12, IF($B12="V", -1*(SUMIFS(Prov_Auto!$E$3:$E1000,Prov_Auto!$A$3:$A1000,$C12,Prov_Auto!$C$3:$C1000,"&gt;="&amp;$A12 ,Prov_Auto!$D$3:$D1000, "&gt;="&amp;DATE(K$2,1,1), Prov_Auto!$D$3:$D1000,"&lt;="&amp;DATE(K$2,12,31))*$D12), "")))))</f>
        <v/>
      </c>
      <c r="L12" s="42" t="str">
        <f>IF($A12="","",IF($C12="","",IF($D12="","", IF($B12="C",  SUMIFS(Prov_Auto!$E$3:$E1000,Prov_Auto!$A$3:$A1000,$C12,Prov_Auto!$C$3:$C1000,"&gt;="&amp;$A12 ,Prov_Auto!$D$3:$D1000, "&gt;="&amp;DATE(L$2,1, 1), Prov_Auto!$D$3:$D1000,"&lt;="&amp;DATE(L$2, 12, 31))*$D12, IF($B12="V", -1*(SUMIFS(Prov_Auto!$E$3:$E1000,Prov_Auto!$A$3:$A1000,$C12,Prov_Auto!$C$3:$C1000,"&gt;="&amp;$A12 ,Prov_Auto!$D$3:$D1000, "&gt;="&amp;DATE(L$2,1,1), Prov_Auto!$D$3:$D1000,"&lt;="&amp;DATE(L$2,12,31))*$D12), "")))))</f>
        <v/>
      </c>
      <c r="M12" s="43" t="str">
        <f>IF($A12="","",IF($C12="","",IF($D12="","", IF($B12="C",  SUMIFS(Prov_Auto!$E$3:$E1000,Prov_Auto!$A$3:$A1000,$C12,Prov_Auto!$C$3:$C1000,"&gt;="&amp;$A12 ,Prov_Auto!$D$3:$D1000, "&gt;="&amp;DATE(M$2,1, 1), Prov_Auto!$D$3:$D1000,"&lt;="&amp;DATE(M$2, 12, 31))*$D12, IF($B12="V", -1*(SUMIFS(Prov_Auto!$E$3:$E1000,Prov_Auto!$A$3:$A1000,$C12,Prov_Auto!$C$3:$C1000,"&gt;="&amp;$A12 ,Prov_Auto!$D$3:$D1000, "&gt;="&amp;DATE(M$2,1,1), Prov_Auto!$D$3:$D1000,"&lt;="&amp;DATE(M$2,12,31))*$D12), "")))))</f>
        <v/>
      </c>
      <c r="N12" s="30"/>
      <c r="O12" s="31"/>
      <c r="P12" s="31"/>
      <c r="Q12" s="31"/>
      <c r="R12" s="31"/>
      <c r="S12" s="31"/>
      <c r="T12" s="31"/>
      <c r="U12" s="31"/>
      <c r="V12" s="31"/>
      <c r="W12" s="31"/>
    </row>
    <row r="13">
      <c r="A13" s="46"/>
      <c r="B13" s="47"/>
      <c r="C13" s="47"/>
      <c r="D13" s="47"/>
      <c r="E13" s="48"/>
      <c r="F13" s="45" t="str">
        <f t="shared" si="1"/>
        <v/>
      </c>
      <c r="G13" s="40" t="str">
        <f t="shared" si="2"/>
        <v/>
      </c>
      <c r="H13" s="41" t="str">
        <f>IF(A13="","",IF(C13="","",IF(D13="","",IF(B13="C", SUMIFS(Prov_Auto!E$3:E1000,Prov_Auto!A$3:A1000,C13,Prov_Auto!C$3:C1000,"&gt;"&amp;A13,Prov_Auto!D$3:D1000,"&lt;="&amp;TODAY())*D13, IF(B13="V", -1*(SUMIFS(Prov_Auto!E$3:E1000,Prov_Auto!A$3:A1000,C13,Prov_Auto!C$3:C1000,"&gt;"&amp;A13,Prov_Auto!D$3:D1000,"&lt;="&amp;TODAY())*D13), "")))))</f>
        <v/>
      </c>
      <c r="I13" s="42" t="str">
        <f>IF($A13="","",IF($C13="","",IF($D13="","", IF($B13="C",  SUMIFS(Prov_Auto!$E$3:$E1000,Prov_Auto!$A$3:$A1000,$C13,Prov_Auto!$C$3:$C1000,"&gt;="&amp;$A13 ,Prov_Auto!$D$3:$D1000, "&gt;="&amp;DATE(I$2,1, 1), Prov_Auto!$D$3:$D1000,"&lt;="&amp;DATE(I$2, 12, 31))*$D13, IF($B13="V", -1*(SUMIFS(Prov_Auto!$E$3:$E1000,Prov_Auto!$A$3:$A1000,$C13,Prov_Auto!$C$3:$C1000,"&gt;="&amp;$A13 ,Prov_Auto!$D$3:$D1000, "&gt;="&amp;DATE(I$2,1,1), Prov_Auto!$D$3:$D1000,"&lt;="&amp;DATE(I$2,12,31))*$D13), "")))))</f>
        <v/>
      </c>
      <c r="J13" s="42" t="str">
        <f>IF($A13="","",IF($C13="","",IF($D13="","", IF($B13="C",  SUMIFS(Prov_Auto!$E$3:$E1000,Prov_Auto!$A$3:$A1000,$C13,Prov_Auto!$C$3:$C1000,"&gt;="&amp;$A13 ,Prov_Auto!$D$3:$D1000, "&gt;="&amp;DATE(J$2,1, 1), Prov_Auto!$D$3:$D1000,"&lt;="&amp;DATE(J$2, 12, 31))*$D13, IF($B13="V", -1*(SUMIFS(Prov_Auto!$E$3:$E1000,Prov_Auto!$A$3:$A1000,$C13,Prov_Auto!$C$3:$C1000,"&gt;="&amp;$A13 ,Prov_Auto!$D$3:$D1000, "&gt;="&amp;DATE(J$2,1,1), Prov_Auto!$D$3:$D1000,"&lt;="&amp;DATE(J$2,12,31))*$D13), "")))))</f>
        <v/>
      </c>
      <c r="K13" s="42" t="str">
        <f>IF($A13="","",IF($C13="","",IF($D13="","", IF($B13="C",  SUMIFS(Prov_Auto!$E$3:$E1000,Prov_Auto!$A$3:$A1000,$C13,Prov_Auto!$C$3:$C1000,"&gt;="&amp;$A13 ,Prov_Auto!$D$3:$D1000, "&gt;="&amp;DATE(K$2,1, 1), Prov_Auto!$D$3:$D1000,"&lt;="&amp;DATE(K$2, 12, 31))*$D13, IF($B13="V", -1*(SUMIFS(Prov_Auto!$E$3:$E1000,Prov_Auto!$A$3:$A1000,$C13,Prov_Auto!$C$3:$C1000,"&gt;="&amp;$A13 ,Prov_Auto!$D$3:$D1000, "&gt;="&amp;DATE(K$2,1,1), Prov_Auto!$D$3:$D1000,"&lt;="&amp;DATE(K$2,12,31))*$D13), "")))))</f>
        <v/>
      </c>
      <c r="L13" s="42" t="str">
        <f>IF($A13="","",IF($C13="","",IF($D13="","", IF($B13="C",  SUMIFS(Prov_Auto!$E$3:$E1000,Prov_Auto!$A$3:$A1000,$C13,Prov_Auto!$C$3:$C1000,"&gt;="&amp;$A13 ,Prov_Auto!$D$3:$D1000, "&gt;="&amp;DATE(L$2,1, 1), Prov_Auto!$D$3:$D1000,"&lt;="&amp;DATE(L$2, 12, 31))*$D13, IF($B13="V", -1*(SUMIFS(Prov_Auto!$E$3:$E1000,Prov_Auto!$A$3:$A1000,$C13,Prov_Auto!$C$3:$C1000,"&gt;="&amp;$A13 ,Prov_Auto!$D$3:$D1000, "&gt;="&amp;DATE(L$2,1,1), Prov_Auto!$D$3:$D1000,"&lt;="&amp;DATE(L$2,12,31))*$D13), "")))))</f>
        <v/>
      </c>
      <c r="M13" s="43" t="str">
        <f>IF($A13="","",IF($C13="","",IF($D13="","", IF($B13="C",  SUMIFS(Prov_Auto!$E$3:$E1000,Prov_Auto!$A$3:$A1000,$C13,Prov_Auto!$C$3:$C1000,"&gt;="&amp;$A13 ,Prov_Auto!$D$3:$D1000, "&gt;="&amp;DATE(M$2,1, 1), Prov_Auto!$D$3:$D1000,"&lt;="&amp;DATE(M$2, 12, 31))*$D13, IF($B13="V", -1*(SUMIFS(Prov_Auto!$E$3:$E1000,Prov_Auto!$A$3:$A1000,$C13,Prov_Auto!$C$3:$C1000,"&gt;="&amp;$A13 ,Prov_Auto!$D$3:$D1000, "&gt;="&amp;DATE(M$2,1,1), Prov_Auto!$D$3:$D1000,"&lt;="&amp;DATE(M$2,12,31))*$D13), "")))))</f>
        <v/>
      </c>
      <c r="N13" s="30"/>
      <c r="O13" s="31"/>
      <c r="P13" s="31"/>
      <c r="Q13" s="31"/>
      <c r="R13" s="31"/>
      <c r="S13" s="31"/>
      <c r="T13" s="31"/>
      <c r="U13" s="31"/>
      <c r="V13" s="31"/>
      <c r="W13" s="31"/>
    </row>
    <row r="14">
      <c r="A14" s="46"/>
      <c r="B14" s="47"/>
      <c r="C14" s="47"/>
      <c r="D14" s="47"/>
      <c r="E14" s="48"/>
      <c r="F14" s="45" t="str">
        <f t="shared" si="1"/>
        <v/>
      </c>
      <c r="G14" s="40" t="str">
        <f t="shared" si="2"/>
        <v/>
      </c>
      <c r="H14" s="41" t="str">
        <f>IF(A14="","",IF(C14="","",IF(D14="","",IF(B14="C", SUMIFS(Prov_Auto!E$3:E1000,Prov_Auto!A$3:A1000,C14,Prov_Auto!C$3:C1000,"&gt;"&amp;A14,Prov_Auto!D$3:D1000,"&lt;="&amp;TODAY())*D14, IF(B14="V", -1*(SUMIFS(Prov_Auto!E$3:E1000,Prov_Auto!A$3:A1000,C14,Prov_Auto!C$3:C1000,"&gt;"&amp;A14,Prov_Auto!D$3:D1000,"&lt;="&amp;TODAY())*D14), "")))))</f>
        <v/>
      </c>
      <c r="I14" s="42" t="str">
        <f>IF($A14="","",IF($C14="","",IF($D14="","", IF($B14="C",  SUMIFS(Prov_Auto!$E$3:$E1000,Prov_Auto!$A$3:$A1000,$C14,Prov_Auto!$C$3:$C1000,"&gt;="&amp;$A14 ,Prov_Auto!$D$3:$D1000, "&gt;="&amp;DATE(I$2,1, 1), Prov_Auto!$D$3:$D1000,"&lt;="&amp;DATE(I$2, 12, 31))*$D14, IF($B14="V", -1*(SUMIFS(Prov_Auto!$E$3:$E1000,Prov_Auto!$A$3:$A1000,$C14,Prov_Auto!$C$3:$C1000,"&gt;="&amp;$A14 ,Prov_Auto!$D$3:$D1000, "&gt;="&amp;DATE(I$2,1,1), Prov_Auto!$D$3:$D1000,"&lt;="&amp;DATE(I$2,12,31))*$D14), "")))))</f>
        <v/>
      </c>
      <c r="J14" s="42" t="str">
        <f>IF($A14="","",IF($C14="","",IF($D14="","", IF($B14="C",  SUMIFS(Prov_Auto!$E$3:$E1000,Prov_Auto!$A$3:$A1000,$C14,Prov_Auto!$C$3:$C1000,"&gt;="&amp;$A14 ,Prov_Auto!$D$3:$D1000, "&gt;="&amp;DATE(J$2,1, 1), Prov_Auto!$D$3:$D1000,"&lt;="&amp;DATE(J$2, 12, 31))*$D14, IF($B14="V", -1*(SUMIFS(Prov_Auto!$E$3:$E1000,Prov_Auto!$A$3:$A1000,$C14,Prov_Auto!$C$3:$C1000,"&gt;="&amp;$A14 ,Prov_Auto!$D$3:$D1000, "&gt;="&amp;DATE(J$2,1,1), Prov_Auto!$D$3:$D1000,"&lt;="&amp;DATE(J$2,12,31))*$D14), "")))))</f>
        <v/>
      </c>
      <c r="K14" s="42" t="str">
        <f>IF($A14="","",IF($C14="","",IF($D14="","", IF($B14="C",  SUMIFS(Prov_Auto!$E$3:$E1000,Prov_Auto!$A$3:$A1000,$C14,Prov_Auto!$C$3:$C1000,"&gt;="&amp;$A14 ,Prov_Auto!$D$3:$D1000, "&gt;="&amp;DATE(K$2,1, 1), Prov_Auto!$D$3:$D1000,"&lt;="&amp;DATE(K$2, 12, 31))*$D14, IF($B14="V", -1*(SUMIFS(Prov_Auto!$E$3:$E1000,Prov_Auto!$A$3:$A1000,$C14,Prov_Auto!$C$3:$C1000,"&gt;="&amp;$A14 ,Prov_Auto!$D$3:$D1000, "&gt;="&amp;DATE(K$2,1,1), Prov_Auto!$D$3:$D1000,"&lt;="&amp;DATE(K$2,12,31))*$D14), "")))))</f>
        <v/>
      </c>
      <c r="L14" s="42" t="str">
        <f>IF($A14="","",IF($C14="","",IF($D14="","", IF($B14="C",  SUMIFS(Prov_Auto!$E$3:$E1000,Prov_Auto!$A$3:$A1000,$C14,Prov_Auto!$C$3:$C1000,"&gt;="&amp;$A14 ,Prov_Auto!$D$3:$D1000, "&gt;="&amp;DATE(L$2,1, 1), Prov_Auto!$D$3:$D1000,"&lt;="&amp;DATE(L$2, 12, 31))*$D14, IF($B14="V", -1*(SUMIFS(Prov_Auto!$E$3:$E1000,Prov_Auto!$A$3:$A1000,$C14,Prov_Auto!$C$3:$C1000,"&gt;="&amp;$A14 ,Prov_Auto!$D$3:$D1000, "&gt;="&amp;DATE(L$2,1,1), Prov_Auto!$D$3:$D1000,"&lt;="&amp;DATE(L$2,12,31))*$D14), "")))))</f>
        <v/>
      </c>
      <c r="M14" s="43" t="str">
        <f>IF($A14="","",IF($C14="","",IF($D14="","", IF($B14="C",  SUMIFS(Prov_Auto!$E$3:$E1000,Prov_Auto!$A$3:$A1000,$C14,Prov_Auto!$C$3:$C1000,"&gt;="&amp;$A14 ,Prov_Auto!$D$3:$D1000, "&gt;="&amp;DATE(M$2,1, 1), Prov_Auto!$D$3:$D1000,"&lt;="&amp;DATE(M$2, 12, 31))*$D14, IF($B14="V", -1*(SUMIFS(Prov_Auto!$E$3:$E1000,Prov_Auto!$A$3:$A1000,$C14,Prov_Auto!$C$3:$C1000,"&gt;="&amp;$A14 ,Prov_Auto!$D$3:$D1000, "&gt;="&amp;DATE(M$2,1,1), Prov_Auto!$D$3:$D1000,"&lt;="&amp;DATE(M$2,12,31))*$D14), "")))))</f>
        <v/>
      </c>
      <c r="N14" s="30"/>
      <c r="O14" s="31"/>
      <c r="P14" s="31"/>
      <c r="Q14" s="31"/>
      <c r="R14" s="31"/>
      <c r="S14" s="31"/>
      <c r="T14" s="31"/>
      <c r="U14" s="31"/>
      <c r="V14" s="31"/>
      <c r="W14" s="31"/>
    </row>
    <row r="15">
      <c r="A15" s="46"/>
      <c r="B15" s="47"/>
      <c r="C15" s="47"/>
      <c r="D15" s="47"/>
      <c r="E15" s="48"/>
      <c r="F15" s="45" t="str">
        <f t="shared" si="1"/>
        <v/>
      </c>
      <c r="G15" s="40" t="str">
        <f t="shared" si="2"/>
        <v/>
      </c>
      <c r="H15" s="41" t="str">
        <f>IF(A15="","",IF(C15="","",IF(D15="","",IF(B15="C", SUMIFS(Prov_Auto!E$3:E1000,Prov_Auto!A$3:A1000,C15,Prov_Auto!C$3:C1000,"&gt;"&amp;A15,Prov_Auto!D$3:D1000,"&lt;="&amp;TODAY())*D15, IF(B15="V", -1*(SUMIFS(Prov_Auto!E$3:E1000,Prov_Auto!A$3:A1000,C15,Prov_Auto!C$3:C1000,"&gt;"&amp;A15,Prov_Auto!D$3:D1000,"&lt;="&amp;TODAY())*D15), "")))))</f>
        <v/>
      </c>
      <c r="I15" s="42" t="str">
        <f>IF($A15="","",IF($C15="","",IF($D15="","", IF($B15="C",  SUMIFS(Prov_Auto!$E$3:$E1000,Prov_Auto!$A$3:$A1000,$C15,Prov_Auto!$C$3:$C1000,"&gt;="&amp;$A15 ,Prov_Auto!$D$3:$D1000, "&gt;="&amp;DATE(I$2,1, 1), Prov_Auto!$D$3:$D1000,"&lt;="&amp;DATE(I$2, 12, 31))*$D15, IF($B15="V", -1*(SUMIFS(Prov_Auto!$E$3:$E1000,Prov_Auto!$A$3:$A1000,$C15,Prov_Auto!$C$3:$C1000,"&gt;="&amp;$A15 ,Prov_Auto!$D$3:$D1000, "&gt;="&amp;DATE(I$2,1,1), Prov_Auto!$D$3:$D1000,"&lt;="&amp;DATE(I$2,12,31))*$D15), "")))))</f>
        <v/>
      </c>
      <c r="J15" s="42" t="str">
        <f>IF($A15="","",IF($C15="","",IF($D15="","", IF($B15="C",  SUMIFS(Prov_Auto!$E$3:$E1000,Prov_Auto!$A$3:$A1000,$C15,Prov_Auto!$C$3:$C1000,"&gt;="&amp;$A15 ,Prov_Auto!$D$3:$D1000, "&gt;="&amp;DATE(J$2,1, 1), Prov_Auto!$D$3:$D1000,"&lt;="&amp;DATE(J$2, 12, 31))*$D15, IF($B15="V", -1*(SUMIFS(Prov_Auto!$E$3:$E1000,Prov_Auto!$A$3:$A1000,$C15,Prov_Auto!$C$3:$C1000,"&gt;="&amp;$A15 ,Prov_Auto!$D$3:$D1000, "&gt;="&amp;DATE(J$2,1,1), Prov_Auto!$D$3:$D1000,"&lt;="&amp;DATE(J$2,12,31))*$D15), "")))))</f>
        <v/>
      </c>
      <c r="K15" s="42" t="str">
        <f>IF($A15="","",IF($C15="","",IF($D15="","", IF($B15="C",  SUMIFS(Prov_Auto!$E$3:$E1000,Prov_Auto!$A$3:$A1000,$C15,Prov_Auto!$C$3:$C1000,"&gt;="&amp;$A15 ,Prov_Auto!$D$3:$D1000, "&gt;="&amp;DATE(K$2,1, 1), Prov_Auto!$D$3:$D1000,"&lt;="&amp;DATE(K$2, 12, 31))*$D15, IF($B15="V", -1*(SUMIFS(Prov_Auto!$E$3:$E1000,Prov_Auto!$A$3:$A1000,$C15,Prov_Auto!$C$3:$C1000,"&gt;="&amp;$A15 ,Prov_Auto!$D$3:$D1000, "&gt;="&amp;DATE(K$2,1,1), Prov_Auto!$D$3:$D1000,"&lt;="&amp;DATE(K$2,12,31))*$D15), "")))))</f>
        <v/>
      </c>
      <c r="L15" s="42" t="str">
        <f>IF($A15="","",IF($C15="","",IF($D15="","", IF($B15="C",  SUMIFS(Prov_Auto!$E$3:$E1000,Prov_Auto!$A$3:$A1000,$C15,Prov_Auto!$C$3:$C1000,"&gt;="&amp;$A15 ,Prov_Auto!$D$3:$D1000, "&gt;="&amp;DATE(L$2,1, 1), Prov_Auto!$D$3:$D1000,"&lt;="&amp;DATE(L$2, 12, 31))*$D15, IF($B15="V", -1*(SUMIFS(Prov_Auto!$E$3:$E1000,Prov_Auto!$A$3:$A1000,$C15,Prov_Auto!$C$3:$C1000,"&gt;="&amp;$A15 ,Prov_Auto!$D$3:$D1000, "&gt;="&amp;DATE(L$2,1,1), Prov_Auto!$D$3:$D1000,"&lt;="&amp;DATE(L$2,12,31))*$D15), "")))))</f>
        <v/>
      </c>
      <c r="M15" s="43" t="str">
        <f>IF($A15="","",IF($C15="","",IF($D15="","", IF($B15="C",  SUMIFS(Prov_Auto!$E$3:$E1000,Prov_Auto!$A$3:$A1000,$C15,Prov_Auto!$C$3:$C1000,"&gt;="&amp;$A15 ,Prov_Auto!$D$3:$D1000, "&gt;="&amp;DATE(M$2,1, 1), Prov_Auto!$D$3:$D1000,"&lt;="&amp;DATE(M$2, 12, 31))*$D15, IF($B15="V", -1*(SUMIFS(Prov_Auto!$E$3:$E1000,Prov_Auto!$A$3:$A1000,$C15,Prov_Auto!$C$3:$C1000,"&gt;="&amp;$A15 ,Prov_Auto!$D$3:$D1000, "&gt;="&amp;DATE(M$2,1,1), Prov_Auto!$D$3:$D1000,"&lt;="&amp;DATE(M$2,12,31))*$D15), "")))))</f>
        <v/>
      </c>
      <c r="N15" s="30"/>
      <c r="O15" s="31"/>
      <c r="P15" s="31"/>
      <c r="Q15" s="31"/>
      <c r="R15" s="31"/>
      <c r="S15" s="31"/>
      <c r="T15" s="31"/>
      <c r="U15" s="31"/>
      <c r="V15" s="31"/>
      <c r="W15" s="31"/>
    </row>
    <row r="16">
      <c r="A16" s="46"/>
      <c r="B16" s="47"/>
      <c r="C16" s="47"/>
      <c r="D16" s="47"/>
      <c r="E16" s="48"/>
      <c r="F16" s="45" t="str">
        <f t="shared" si="1"/>
        <v/>
      </c>
      <c r="G16" s="40" t="str">
        <f t="shared" si="2"/>
        <v/>
      </c>
      <c r="H16" s="41" t="str">
        <f>IF(A16="","",IF(C16="","",IF(D16="","",IF(B16="C", SUMIFS(Prov_Auto!E$3:E1000,Prov_Auto!A$3:A1000,C16,Prov_Auto!C$3:C1000,"&gt;"&amp;A16,Prov_Auto!D$3:D1000,"&lt;="&amp;TODAY())*D16, IF(B16="V", -1*(SUMIFS(Prov_Auto!E$3:E1000,Prov_Auto!A$3:A1000,C16,Prov_Auto!C$3:C1000,"&gt;"&amp;A16,Prov_Auto!D$3:D1000,"&lt;="&amp;TODAY())*D16), "")))))</f>
        <v/>
      </c>
      <c r="I16" s="42" t="str">
        <f>IF($A16="","",IF($C16="","",IF($D16="","", IF($B16="C",  SUMIFS(Prov_Auto!$E$3:$E1000,Prov_Auto!$A$3:$A1000,$C16,Prov_Auto!$C$3:$C1000,"&gt;="&amp;$A16 ,Prov_Auto!$D$3:$D1000, "&gt;="&amp;DATE(I$2,1, 1), Prov_Auto!$D$3:$D1000,"&lt;="&amp;DATE(I$2, 12, 31))*$D16, IF($B16="V", -1*(SUMIFS(Prov_Auto!$E$3:$E1000,Prov_Auto!$A$3:$A1000,$C16,Prov_Auto!$C$3:$C1000,"&gt;="&amp;$A16 ,Prov_Auto!$D$3:$D1000, "&gt;="&amp;DATE(I$2,1,1), Prov_Auto!$D$3:$D1000,"&lt;="&amp;DATE(I$2,12,31))*$D16), "")))))</f>
        <v/>
      </c>
      <c r="J16" s="42" t="str">
        <f>IF($A16="","",IF($C16="","",IF($D16="","", IF($B16="C",  SUMIFS(Prov_Auto!$E$3:$E1000,Prov_Auto!$A$3:$A1000,$C16,Prov_Auto!$C$3:$C1000,"&gt;="&amp;$A16 ,Prov_Auto!$D$3:$D1000, "&gt;="&amp;DATE(J$2,1, 1), Prov_Auto!$D$3:$D1000,"&lt;="&amp;DATE(J$2, 12, 31))*$D16, IF($B16="V", -1*(SUMIFS(Prov_Auto!$E$3:$E1000,Prov_Auto!$A$3:$A1000,$C16,Prov_Auto!$C$3:$C1000,"&gt;="&amp;$A16 ,Prov_Auto!$D$3:$D1000, "&gt;="&amp;DATE(J$2,1,1), Prov_Auto!$D$3:$D1000,"&lt;="&amp;DATE(J$2,12,31))*$D16), "")))))</f>
        <v/>
      </c>
      <c r="K16" s="42" t="str">
        <f>IF($A16="","",IF($C16="","",IF($D16="","", IF($B16="C",  SUMIFS(Prov_Auto!$E$3:$E1000,Prov_Auto!$A$3:$A1000,$C16,Prov_Auto!$C$3:$C1000,"&gt;="&amp;$A16 ,Prov_Auto!$D$3:$D1000, "&gt;="&amp;DATE(K$2,1, 1), Prov_Auto!$D$3:$D1000,"&lt;="&amp;DATE(K$2, 12, 31))*$D16, IF($B16="V", -1*(SUMIFS(Prov_Auto!$E$3:$E1000,Prov_Auto!$A$3:$A1000,$C16,Prov_Auto!$C$3:$C1000,"&gt;="&amp;$A16 ,Prov_Auto!$D$3:$D1000, "&gt;="&amp;DATE(K$2,1,1), Prov_Auto!$D$3:$D1000,"&lt;="&amp;DATE(K$2,12,31))*$D16), "")))))</f>
        <v/>
      </c>
      <c r="L16" s="42" t="str">
        <f>IF($A16="","",IF($C16="","",IF($D16="","", IF($B16="C",  SUMIFS(Prov_Auto!$E$3:$E1000,Prov_Auto!$A$3:$A1000,$C16,Prov_Auto!$C$3:$C1000,"&gt;="&amp;$A16 ,Prov_Auto!$D$3:$D1000, "&gt;="&amp;DATE(L$2,1, 1), Prov_Auto!$D$3:$D1000,"&lt;="&amp;DATE(L$2, 12, 31))*$D16, IF($B16="V", -1*(SUMIFS(Prov_Auto!$E$3:$E1000,Prov_Auto!$A$3:$A1000,$C16,Prov_Auto!$C$3:$C1000,"&gt;="&amp;$A16 ,Prov_Auto!$D$3:$D1000, "&gt;="&amp;DATE(L$2,1,1), Prov_Auto!$D$3:$D1000,"&lt;="&amp;DATE(L$2,12,31))*$D16), "")))))</f>
        <v/>
      </c>
      <c r="M16" s="43" t="str">
        <f>IF($A16="","",IF($C16="","",IF($D16="","", IF($B16="C",  SUMIFS(Prov_Auto!$E$3:$E1000,Prov_Auto!$A$3:$A1000,$C16,Prov_Auto!$C$3:$C1000,"&gt;="&amp;$A16 ,Prov_Auto!$D$3:$D1000, "&gt;="&amp;DATE(M$2,1, 1), Prov_Auto!$D$3:$D1000,"&lt;="&amp;DATE(M$2, 12, 31))*$D16, IF($B16="V", -1*(SUMIFS(Prov_Auto!$E$3:$E1000,Prov_Auto!$A$3:$A1000,$C16,Prov_Auto!$C$3:$C1000,"&gt;="&amp;$A16 ,Prov_Auto!$D$3:$D1000, "&gt;="&amp;DATE(M$2,1,1), Prov_Auto!$D$3:$D1000,"&lt;="&amp;DATE(M$2,12,31))*$D16), "")))))</f>
        <v/>
      </c>
      <c r="N16" s="30"/>
      <c r="O16" s="31"/>
      <c r="P16" s="31"/>
      <c r="Q16" s="31"/>
      <c r="R16" s="31"/>
      <c r="S16" s="31"/>
      <c r="T16" s="31"/>
      <c r="U16" s="31"/>
      <c r="V16" s="31"/>
      <c r="W16" s="31"/>
    </row>
    <row r="17">
      <c r="A17" s="46"/>
      <c r="B17" s="47"/>
      <c r="C17" s="47"/>
      <c r="D17" s="47"/>
      <c r="E17" s="48"/>
      <c r="F17" s="45" t="str">
        <f t="shared" si="1"/>
        <v/>
      </c>
      <c r="G17" s="40" t="str">
        <f t="shared" si="2"/>
        <v/>
      </c>
      <c r="H17" s="41" t="str">
        <f>IF(A17="","",IF(C17="","",IF(D17="","",IF(B17="C", SUMIFS(Prov_Auto!E$3:E1000,Prov_Auto!A$3:A1000,C17,Prov_Auto!C$3:C1000,"&gt;"&amp;A17,Prov_Auto!D$3:D1000,"&lt;="&amp;TODAY())*D17, IF(B17="V", -1*(SUMIFS(Prov_Auto!E$3:E1000,Prov_Auto!A$3:A1000,C17,Prov_Auto!C$3:C1000,"&gt;"&amp;A17,Prov_Auto!D$3:D1000,"&lt;="&amp;TODAY())*D17), "")))))</f>
        <v/>
      </c>
      <c r="I17" s="42" t="str">
        <f>IF($A17="","",IF($C17="","",IF($D17="","", IF($B17="C",  SUMIFS(Prov_Auto!$E$3:$E1000,Prov_Auto!$A$3:$A1000,$C17,Prov_Auto!$C$3:$C1000,"&gt;="&amp;$A17 ,Prov_Auto!$D$3:$D1000, "&gt;="&amp;DATE(I$2,1, 1), Prov_Auto!$D$3:$D1000,"&lt;="&amp;DATE(I$2, 12, 31))*$D17, IF($B17="V", -1*(SUMIFS(Prov_Auto!$E$3:$E1000,Prov_Auto!$A$3:$A1000,$C17,Prov_Auto!$C$3:$C1000,"&gt;="&amp;$A17 ,Prov_Auto!$D$3:$D1000, "&gt;="&amp;DATE(I$2,1,1), Prov_Auto!$D$3:$D1000,"&lt;="&amp;DATE(I$2,12,31))*$D17), "")))))</f>
        <v/>
      </c>
      <c r="J17" s="42" t="str">
        <f>IF($A17="","",IF($C17="","",IF($D17="","", IF($B17="C",  SUMIFS(Prov_Auto!$E$3:$E1000,Prov_Auto!$A$3:$A1000,$C17,Prov_Auto!$C$3:$C1000,"&gt;="&amp;$A17 ,Prov_Auto!$D$3:$D1000, "&gt;="&amp;DATE(J$2,1, 1), Prov_Auto!$D$3:$D1000,"&lt;="&amp;DATE(J$2, 12, 31))*$D17, IF($B17="V", -1*(SUMIFS(Prov_Auto!$E$3:$E1000,Prov_Auto!$A$3:$A1000,$C17,Prov_Auto!$C$3:$C1000,"&gt;="&amp;$A17 ,Prov_Auto!$D$3:$D1000, "&gt;="&amp;DATE(J$2,1,1), Prov_Auto!$D$3:$D1000,"&lt;="&amp;DATE(J$2,12,31))*$D17), "")))))</f>
        <v/>
      </c>
      <c r="K17" s="42" t="str">
        <f>IF($A17="","",IF($C17="","",IF($D17="","", IF($B17="C",  SUMIFS(Prov_Auto!$E$3:$E1000,Prov_Auto!$A$3:$A1000,$C17,Prov_Auto!$C$3:$C1000,"&gt;="&amp;$A17 ,Prov_Auto!$D$3:$D1000, "&gt;="&amp;DATE(K$2,1, 1), Prov_Auto!$D$3:$D1000,"&lt;="&amp;DATE(K$2, 12, 31))*$D17, IF($B17="V", -1*(SUMIFS(Prov_Auto!$E$3:$E1000,Prov_Auto!$A$3:$A1000,$C17,Prov_Auto!$C$3:$C1000,"&gt;="&amp;$A17 ,Prov_Auto!$D$3:$D1000, "&gt;="&amp;DATE(K$2,1,1), Prov_Auto!$D$3:$D1000,"&lt;="&amp;DATE(K$2,12,31))*$D17), "")))))</f>
        <v/>
      </c>
      <c r="L17" s="42" t="str">
        <f>IF($A17="","",IF($C17="","",IF($D17="","", IF($B17="C",  SUMIFS(Prov_Auto!$E$3:$E1000,Prov_Auto!$A$3:$A1000,$C17,Prov_Auto!$C$3:$C1000,"&gt;="&amp;$A17 ,Prov_Auto!$D$3:$D1000, "&gt;="&amp;DATE(L$2,1, 1), Prov_Auto!$D$3:$D1000,"&lt;="&amp;DATE(L$2, 12, 31))*$D17, IF($B17="V", -1*(SUMIFS(Prov_Auto!$E$3:$E1000,Prov_Auto!$A$3:$A1000,$C17,Prov_Auto!$C$3:$C1000,"&gt;="&amp;$A17 ,Prov_Auto!$D$3:$D1000, "&gt;="&amp;DATE(L$2,1,1), Prov_Auto!$D$3:$D1000,"&lt;="&amp;DATE(L$2,12,31))*$D17), "")))))</f>
        <v/>
      </c>
      <c r="M17" s="43" t="str">
        <f>IF($A17="","",IF($C17="","",IF($D17="","", IF($B17="C",  SUMIFS(Prov_Auto!$E$3:$E1000,Prov_Auto!$A$3:$A1000,$C17,Prov_Auto!$C$3:$C1000,"&gt;="&amp;$A17 ,Prov_Auto!$D$3:$D1000, "&gt;="&amp;DATE(M$2,1, 1), Prov_Auto!$D$3:$D1000,"&lt;="&amp;DATE(M$2, 12, 31))*$D17, IF($B17="V", -1*(SUMIFS(Prov_Auto!$E$3:$E1000,Prov_Auto!$A$3:$A1000,$C17,Prov_Auto!$C$3:$C1000,"&gt;="&amp;$A17 ,Prov_Auto!$D$3:$D1000, "&gt;="&amp;DATE(M$2,1,1), Prov_Auto!$D$3:$D1000,"&lt;="&amp;DATE(M$2,12,31))*$D17), "")))))</f>
        <v/>
      </c>
      <c r="N17" s="30"/>
      <c r="O17" s="31"/>
      <c r="P17" s="31"/>
      <c r="Q17" s="31"/>
      <c r="R17" s="31"/>
      <c r="S17" s="31"/>
      <c r="T17" s="31"/>
      <c r="U17" s="31"/>
      <c r="V17" s="31"/>
      <c r="W17" s="31"/>
    </row>
    <row r="18">
      <c r="A18" s="46"/>
      <c r="B18" s="47"/>
      <c r="C18" s="47"/>
      <c r="D18" s="47"/>
      <c r="E18" s="48"/>
      <c r="F18" s="45" t="str">
        <f t="shared" si="1"/>
        <v/>
      </c>
      <c r="G18" s="40" t="str">
        <f t="shared" si="2"/>
        <v/>
      </c>
      <c r="H18" s="41" t="str">
        <f>IF(A18="","",IF(C18="","",IF(D18="","",IF(B18="C", SUMIFS(Prov_Auto!E$3:E1000,Prov_Auto!A$3:A1000,C18,Prov_Auto!C$3:C1000,"&gt;"&amp;A18,Prov_Auto!D$3:D1000,"&lt;="&amp;TODAY())*D18, IF(B18="V", -1*(SUMIFS(Prov_Auto!E$3:E1000,Prov_Auto!A$3:A1000,C18,Prov_Auto!C$3:C1000,"&gt;"&amp;A18,Prov_Auto!D$3:D1000,"&lt;="&amp;TODAY())*D18), "")))))</f>
        <v/>
      </c>
      <c r="I18" s="42" t="str">
        <f>IF($A18="","",IF($C18="","",IF($D18="","", IF($B18="C",  SUMIFS(Prov_Auto!$E$3:$E1000,Prov_Auto!$A$3:$A1000,$C18,Prov_Auto!$C$3:$C1000,"&gt;="&amp;$A18 ,Prov_Auto!$D$3:$D1000, "&gt;="&amp;DATE(I$2,1, 1), Prov_Auto!$D$3:$D1000,"&lt;="&amp;DATE(I$2, 12, 31))*$D18, IF($B18="V", -1*(SUMIFS(Prov_Auto!$E$3:$E1000,Prov_Auto!$A$3:$A1000,$C18,Prov_Auto!$C$3:$C1000,"&gt;="&amp;$A18 ,Prov_Auto!$D$3:$D1000, "&gt;="&amp;DATE(I$2,1,1), Prov_Auto!$D$3:$D1000,"&lt;="&amp;DATE(I$2,12,31))*$D18), "")))))</f>
        <v/>
      </c>
      <c r="J18" s="42" t="str">
        <f>IF($A18="","",IF($C18="","",IF($D18="","", IF($B18="C",  SUMIFS(Prov_Auto!$E$3:$E1000,Prov_Auto!$A$3:$A1000,$C18,Prov_Auto!$C$3:$C1000,"&gt;="&amp;$A18 ,Prov_Auto!$D$3:$D1000, "&gt;="&amp;DATE(J$2,1, 1), Prov_Auto!$D$3:$D1000,"&lt;="&amp;DATE(J$2, 12, 31))*$D18, IF($B18="V", -1*(SUMIFS(Prov_Auto!$E$3:$E1000,Prov_Auto!$A$3:$A1000,$C18,Prov_Auto!$C$3:$C1000,"&gt;="&amp;$A18 ,Prov_Auto!$D$3:$D1000, "&gt;="&amp;DATE(J$2,1,1), Prov_Auto!$D$3:$D1000,"&lt;="&amp;DATE(J$2,12,31))*$D18), "")))))</f>
        <v/>
      </c>
      <c r="K18" s="42" t="str">
        <f>IF($A18="","",IF($C18="","",IF($D18="","", IF($B18="C",  SUMIFS(Prov_Auto!$E$3:$E1000,Prov_Auto!$A$3:$A1000,$C18,Prov_Auto!$C$3:$C1000,"&gt;="&amp;$A18 ,Prov_Auto!$D$3:$D1000, "&gt;="&amp;DATE(K$2,1, 1), Prov_Auto!$D$3:$D1000,"&lt;="&amp;DATE(K$2, 12, 31))*$D18, IF($B18="V", -1*(SUMIFS(Prov_Auto!$E$3:$E1000,Prov_Auto!$A$3:$A1000,$C18,Prov_Auto!$C$3:$C1000,"&gt;="&amp;$A18 ,Prov_Auto!$D$3:$D1000, "&gt;="&amp;DATE(K$2,1,1), Prov_Auto!$D$3:$D1000,"&lt;="&amp;DATE(K$2,12,31))*$D18), "")))))</f>
        <v/>
      </c>
      <c r="L18" s="42" t="str">
        <f>IF($A18="","",IF($C18="","",IF($D18="","", IF($B18="C",  SUMIFS(Prov_Auto!$E$3:$E1000,Prov_Auto!$A$3:$A1000,$C18,Prov_Auto!$C$3:$C1000,"&gt;="&amp;$A18 ,Prov_Auto!$D$3:$D1000, "&gt;="&amp;DATE(L$2,1, 1), Prov_Auto!$D$3:$D1000,"&lt;="&amp;DATE(L$2, 12, 31))*$D18, IF($B18="V", -1*(SUMIFS(Prov_Auto!$E$3:$E1000,Prov_Auto!$A$3:$A1000,$C18,Prov_Auto!$C$3:$C1000,"&gt;="&amp;$A18 ,Prov_Auto!$D$3:$D1000, "&gt;="&amp;DATE(L$2,1,1), Prov_Auto!$D$3:$D1000,"&lt;="&amp;DATE(L$2,12,31))*$D18), "")))))</f>
        <v/>
      </c>
      <c r="M18" s="43" t="str">
        <f>IF($A18="","",IF($C18="","",IF($D18="","", IF($B18="C",  SUMIFS(Prov_Auto!$E$3:$E1000,Prov_Auto!$A$3:$A1000,$C18,Prov_Auto!$C$3:$C1000,"&gt;="&amp;$A18 ,Prov_Auto!$D$3:$D1000, "&gt;="&amp;DATE(M$2,1, 1), Prov_Auto!$D$3:$D1000,"&lt;="&amp;DATE(M$2, 12, 31))*$D18, IF($B18="V", -1*(SUMIFS(Prov_Auto!$E$3:$E1000,Prov_Auto!$A$3:$A1000,$C18,Prov_Auto!$C$3:$C1000,"&gt;="&amp;$A18 ,Prov_Auto!$D$3:$D1000, "&gt;="&amp;DATE(M$2,1,1), Prov_Auto!$D$3:$D1000,"&lt;="&amp;DATE(M$2,12,31))*$D18), "")))))</f>
        <v/>
      </c>
      <c r="N18" s="30"/>
      <c r="O18" s="31"/>
      <c r="P18" s="31"/>
      <c r="Q18" s="31"/>
      <c r="R18" s="31"/>
      <c r="S18" s="31"/>
      <c r="T18" s="31"/>
      <c r="U18" s="31"/>
      <c r="V18" s="31"/>
      <c r="W18" s="31"/>
    </row>
    <row r="19">
      <c r="A19" s="46"/>
      <c r="B19" s="47"/>
      <c r="C19" s="47"/>
      <c r="D19" s="47"/>
      <c r="E19" s="48"/>
      <c r="F19" s="45" t="str">
        <f t="shared" si="1"/>
        <v/>
      </c>
      <c r="G19" s="40" t="str">
        <f t="shared" si="2"/>
        <v/>
      </c>
      <c r="H19" s="41" t="str">
        <f>IF(A19="","",IF(C19="","",IF(D19="","",IF(B19="C", SUMIFS(Prov_Auto!E$3:E1000,Prov_Auto!A$3:A1000,C19,Prov_Auto!C$3:C1000,"&gt;"&amp;A19,Prov_Auto!D$3:D1000,"&lt;="&amp;TODAY())*D19, IF(B19="V", -1*(SUMIFS(Prov_Auto!E$3:E1000,Prov_Auto!A$3:A1000,C19,Prov_Auto!C$3:C1000,"&gt;"&amp;A19,Prov_Auto!D$3:D1000,"&lt;="&amp;TODAY())*D19), "")))))</f>
        <v/>
      </c>
      <c r="I19" s="42" t="str">
        <f>IF($A19="","",IF($C19="","",IF($D19="","", IF($B19="C",  SUMIFS(Prov_Auto!$E$3:$E1000,Prov_Auto!$A$3:$A1000,$C19,Prov_Auto!$C$3:$C1000,"&gt;="&amp;$A19 ,Prov_Auto!$D$3:$D1000, "&gt;="&amp;DATE(I$2,1, 1), Prov_Auto!$D$3:$D1000,"&lt;="&amp;DATE(I$2, 12, 31))*$D19, IF($B19="V", -1*(SUMIFS(Prov_Auto!$E$3:$E1000,Prov_Auto!$A$3:$A1000,$C19,Prov_Auto!$C$3:$C1000,"&gt;="&amp;$A19 ,Prov_Auto!$D$3:$D1000, "&gt;="&amp;DATE(I$2,1,1), Prov_Auto!$D$3:$D1000,"&lt;="&amp;DATE(I$2,12,31))*$D19), "")))))</f>
        <v/>
      </c>
      <c r="J19" s="42" t="str">
        <f>IF($A19="","",IF($C19="","",IF($D19="","", IF($B19="C",  SUMIFS(Prov_Auto!$E$3:$E1000,Prov_Auto!$A$3:$A1000,$C19,Prov_Auto!$C$3:$C1000,"&gt;="&amp;$A19 ,Prov_Auto!$D$3:$D1000, "&gt;="&amp;DATE(J$2,1, 1), Prov_Auto!$D$3:$D1000,"&lt;="&amp;DATE(J$2, 12, 31))*$D19, IF($B19="V", -1*(SUMIFS(Prov_Auto!$E$3:$E1000,Prov_Auto!$A$3:$A1000,$C19,Prov_Auto!$C$3:$C1000,"&gt;="&amp;$A19 ,Prov_Auto!$D$3:$D1000, "&gt;="&amp;DATE(J$2,1,1), Prov_Auto!$D$3:$D1000,"&lt;="&amp;DATE(J$2,12,31))*$D19), "")))))</f>
        <v/>
      </c>
      <c r="K19" s="42" t="str">
        <f>IF($A19="","",IF($C19="","",IF($D19="","", IF($B19="C",  SUMIFS(Prov_Auto!$E$3:$E1000,Prov_Auto!$A$3:$A1000,$C19,Prov_Auto!$C$3:$C1000,"&gt;="&amp;$A19 ,Prov_Auto!$D$3:$D1000, "&gt;="&amp;DATE(K$2,1, 1), Prov_Auto!$D$3:$D1000,"&lt;="&amp;DATE(K$2, 12, 31))*$D19, IF($B19="V", -1*(SUMIFS(Prov_Auto!$E$3:$E1000,Prov_Auto!$A$3:$A1000,$C19,Prov_Auto!$C$3:$C1000,"&gt;="&amp;$A19 ,Prov_Auto!$D$3:$D1000, "&gt;="&amp;DATE(K$2,1,1), Prov_Auto!$D$3:$D1000,"&lt;="&amp;DATE(K$2,12,31))*$D19), "")))))</f>
        <v/>
      </c>
      <c r="L19" s="42" t="str">
        <f>IF($A19="","",IF($C19="","",IF($D19="","", IF($B19="C",  SUMIFS(Prov_Auto!$E$3:$E1000,Prov_Auto!$A$3:$A1000,$C19,Prov_Auto!$C$3:$C1000,"&gt;="&amp;$A19 ,Prov_Auto!$D$3:$D1000, "&gt;="&amp;DATE(L$2,1, 1), Prov_Auto!$D$3:$D1000,"&lt;="&amp;DATE(L$2, 12, 31))*$D19, IF($B19="V", -1*(SUMIFS(Prov_Auto!$E$3:$E1000,Prov_Auto!$A$3:$A1000,$C19,Prov_Auto!$C$3:$C1000,"&gt;="&amp;$A19 ,Prov_Auto!$D$3:$D1000, "&gt;="&amp;DATE(L$2,1,1), Prov_Auto!$D$3:$D1000,"&lt;="&amp;DATE(L$2,12,31))*$D19), "")))))</f>
        <v/>
      </c>
      <c r="M19" s="43" t="str">
        <f>IF($A19="","",IF($C19="","",IF($D19="","", IF($B19="C",  SUMIFS(Prov_Auto!$E$3:$E1000,Prov_Auto!$A$3:$A1000,$C19,Prov_Auto!$C$3:$C1000,"&gt;="&amp;$A19 ,Prov_Auto!$D$3:$D1000, "&gt;="&amp;DATE(M$2,1, 1), Prov_Auto!$D$3:$D1000,"&lt;="&amp;DATE(M$2, 12, 31))*$D19, IF($B19="V", -1*(SUMIFS(Prov_Auto!$E$3:$E1000,Prov_Auto!$A$3:$A1000,$C19,Prov_Auto!$C$3:$C1000,"&gt;="&amp;$A19 ,Prov_Auto!$D$3:$D1000, "&gt;="&amp;DATE(M$2,1,1), Prov_Auto!$D$3:$D1000,"&lt;="&amp;DATE(M$2,12,31))*$D19), "")))))</f>
        <v/>
      </c>
      <c r="N19" s="30"/>
      <c r="O19" s="31"/>
      <c r="P19" s="31"/>
      <c r="Q19" s="31"/>
      <c r="R19" s="31"/>
      <c r="S19" s="31"/>
      <c r="T19" s="31"/>
      <c r="U19" s="31"/>
      <c r="V19" s="31"/>
      <c r="W19" s="31"/>
    </row>
    <row r="20">
      <c r="A20" s="46"/>
      <c r="B20" s="47"/>
      <c r="C20" s="47"/>
      <c r="D20" s="47"/>
      <c r="E20" s="48"/>
      <c r="F20" s="45" t="str">
        <f t="shared" si="1"/>
        <v/>
      </c>
      <c r="G20" s="40" t="str">
        <f t="shared" si="2"/>
        <v/>
      </c>
      <c r="H20" s="41" t="str">
        <f>IF(A20="","",IF(C20="","",IF(D20="","",IF(B20="C", SUMIFS(Prov_Auto!E$3:E1000,Prov_Auto!A$3:A1000,C20,Prov_Auto!C$3:C1000,"&gt;"&amp;A20,Prov_Auto!D$3:D1000,"&lt;="&amp;TODAY())*D20, IF(B20="V", -1*(SUMIFS(Prov_Auto!E$3:E1000,Prov_Auto!A$3:A1000,C20,Prov_Auto!C$3:C1000,"&gt;"&amp;A20,Prov_Auto!D$3:D1000,"&lt;="&amp;TODAY())*D20), "")))))</f>
        <v/>
      </c>
      <c r="I20" s="42" t="str">
        <f>IF($A20="","",IF($C20="","",IF($D20="","", IF($B20="C",  SUMIFS(Prov_Auto!$E$3:$E1000,Prov_Auto!$A$3:$A1000,$C20,Prov_Auto!$C$3:$C1000,"&gt;="&amp;$A20 ,Prov_Auto!$D$3:$D1000, "&gt;="&amp;DATE(I$2,1, 1), Prov_Auto!$D$3:$D1000,"&lt;="&amp;DATE(I$2, 12, 31))*$D20, IF($B20="V", -1*(SUMIFS(Prov_Auto!$E$3:$E1000,Prov_Auto!$A$3:$A1000,$C20,Prov_Auto!$C$3:$C1000,"&gt;="&amp;$A20 ,Prov_Auto!$D$3:$D1000, "&gt;="&amp;DATE(I$2,1,1), Prov_Auto!$D$3:$D1000,"&lt;="&amp;DATE(I$2,12,31))*$D20), "")))))</f>
        <v/>
      </c>
      <c r="J20" s="42" t="str">
        <f>IF($A20="","",IF($C20="","",IF($D20="","", IF($B20="C",  SUMIFS(Prov_Auto!$E$3:$E1000,Prov_Auto!$A$3:$A1000,$C20,Prov_Auto!$C$3:$C1000,"&gt;="&amp;$A20 ,Prov_Auto!$D$3:$D1000, "&gt;="&amp;DATE(J$2,1, 1), Prov_Auto!$D$3:$D1000,"&lt;="&amp;DATE(J$2, 12, 31))*$D20, IF($B20="V", -1*(SUMIFS(Prov_Auto!$E$3:$E1000,Prov_Auto!$A$3:$A1000,$C20,Prov_Auto!$C$3:$C1000,"&gt;="&amp;$A20 ,Prov_Auto!$D$3:$D1000, "&gt;="&amp;DATE(J$2,1,1), Prov_Auto!$D$3:$D1000,"&lt;="&amp;DATE(J$2,12,31))*$D20), "")))))</f>
        <v/>
      </c>
      <c r="K20" s="42" t="str">
        <f>IF($A20="","",IF($C20="","",IF($D20="","", IF($B20="C",  SUMIFS(Prov_Auto!$E$3:$E1000,Prov_Auto!$A$3:$A1000,$C20,Prov_Auto!$C$3:$C1000,"&gt;="&amp;$A20 ,Prov_Auto!$D$3:$D1000, "&gt;="&amp;DATE(K$2,1, 1), Prov_Auto!$D$3:$D1000,"&lt;="&amp;DATE(K$2, 12, 31))*$D20, IF($B20="V", -1*(SUMIFS(Prov_Auto!$E$3:$E1000,Prov_Auto!$A$3:$A1000,$C20,Prov_Auto!$C$3:$C1000,"&gt;="&amp;$A20 ,Prov_Auto!$D$3:$D1000, "&gt;="&amp;DATE(K$2,1,1), Prov_Auto!$D$3:$D1000,"&lt;="&amp;DATE(K$2,12,31))*$D20), "")))))</f>
        <v/>
      </c>
      <c r="L20" s="42" t="str">
        <f>IF($A20="","",IF($C20="","",IF($D20="","", IF($B20="C",  SUMIFS(Prov_Auto!$E$3:$E1000,Prov_Auto!$A$3:$A1000,$C20,Prov_Auto!$C$3:$C1000,"&gt;="&amp;$A20 ,Prov_Auto!$D$3:$D1000, "&gt;="&amp;DATE(L$2,1, 1), Prov_Auto!$D$3:$D1000,"&lt;="&amp;DATE(L$2, 12, 31))*$D20, IF($B20="V", -1*(SUMIFS(Prov_Auto!$E$3:$E1000,Prov_Auto!$A$3:$A1000,$C20,Prov_Auto!$C$3:$C1000,"&gt;="&amp;$A20 ,Prov_Auto!$D$3:$D1000, "&gt;="&amp;DATE(L$2,1,1), Prov_Auto!$D$3:$D1000,"&lt;="&amp;DATE(L$2,12,31))*$D20), "")))))</f>
        <v/>
      </c>
      <c r="M20" s="43" t="str">
        <f>IF($A20="","",IF($C20="","",IF($D20="","", IF($B20="C",  SUMIFS(Prov_Auto!$E$3:$E1000,Prov_Auto!$A$3:$A1000,$C20,Prov_Auto!$C$3:$C1000,"&gt;="&amp;$A20 ,Prov_Auto!$D$3:$D1000, "&gt;="&amp;DATE(M$2,1, 1), Prov_Auto!$D$3:$D1000,"&lt;="&amp;DATE(M$2, 12, 31))*$D20, IF($B20="V", -1*(SUMIFS(Prov_Auto!$E$3:$E1000,Prov_Auto!$A$3:$A1000,$C20,Prov_Auto!$C$3:$C1000,"&gt;="&amp;$A20 ,Prov_Auto!$D$3:$D1000, "&gt;="&amp;DATE(M$2,1,1), Prov_Auto!$D$3:$D1000,"&lt;="&amp;DATE(M$2,12,31))*$D20), "")))))</f>
        <v/>
      </c>
      <c r="N20" s="30"/>
      <c r="O20" s="31"/>
      <c r="P20" s="31"/>
      <c r="Q20" s="31"/>
      <c r="R20" s="31"/>
      <c r="S20" s="31"/>
      <c r="T20" s="31"/>
      <c r="U20" s="31"/>
      <c r="V20" s="31"/>
      <c r="W20" s="31"/>
    </row>
    <row r="21">
      <c r="A21" s="46"/>
      <c r="B21" s="47"/>
      <c r="C21" s="47"/>
      <c r="D21" s="47"/>
      <c r="E21" s="48"/>
      <c r="F21" s="45" t="str">
        <f t="shared" si="1"/>
        <v/>
      </c>
      <c r="G21" s="40" t="str">
        <f t="shared" si="2"/>
        <v/>
      </c>
      <c r="H21" s="41" t="str">
        <f>IF(A21="","",IF(C21="","",IF(D21="","",IF(B21="C", SUMIFS(Prov_Auto!E$3:E1000,Prov_Auto!A$3:A1000,C21,Prov_Auto!C$3:C1000,"&gt;"&amp;A21,Prov_Auto!D$3:D1000,"&lt;="&amp;TODAY())*D21, IF(B21="V", -1*(SUMIFS(Prov_Auto!E$3:E1000,Prov_Auto!A$3:A1000,C21,Prov_Auto!C$3:C1000,"&gt;"&amp;A21,Prov_Auto!D$3:D1000,"&lt;="&amp;TODAY())*D21), "")))))</f>
        <v/>
      </c>
      <c r="I21" s="42" t="str">
        <f>IF($A21="","",IF($C21="","",IF($D21="","", IF($B21="C",  SUMIFS(Prov_Auto!$E$3:$E1000,Prov_Auto!$A$3:$A1000,$C21,Prov_Auto!$C$3:$C1000,"&gt;="&amp;$A21 ,Prov_Auto!$D$3:$D1000, "&gt;="&amp;DATE(I$2,1, 1), Prov_Auto!$D$3:$D1000,"&lt;="&amp;DATE(I$2, 12, 31))*$D21, IF($B21="V", -1*(SUMIFS(Prov_Auto!$E$3:$E1000,Prov_Auto!$A$3:$A1000,$C21,Prov_Auto!$C$3:$C1000,"&gt;="&amp;$A21 ,Prov_Auto!$D$3:$D1000, "&gt;="&amp;DATE(I$2,1,1), Prov_Auto!$D$3:$D1000,"&lt;="&amp;DATE(I$2,12,31))*$D21), "")))))</f>
        <v/>
      </c>
      <c r="J21" s="42" t="str">
        <f>IF($A21="","",IF($C21="","",IF($D21="","", IF($B21="C",  SUMIFS(Prov_Auto!$E$3:$E1000,Prov_Auto!$A$3:$A1000,$C21,Prov_Auto!$C$3:$C1000,"&gt;="&amp;$A21 ,Prov_Auto!$D$3:$D1000, "&gt;="&amp;DATE(J$2,1, 1), Prov_Auto!$D$3:$D1000,"&lt;="&amp;DATE(J$2, 12, 31))*$D21, IF($B21="V", -1*(SUMIFS(Prov_Auto!$E$3:$E1000,Prov_Auto!$A$3:$A1000,$C21,Prov_Auto!$C$3:$C1000,"&gt;="&amp;$A21 ,Prov_Auto!$D$3:$D1000, "&gt;="&amp;DATE(J$2,1,1), Prov_Auto!$D$3:$D1000,"&lt;="&amp;DATE(J$2,12,31))*$D21), "")))))</f>
        <v/>
      </c>
      <c r="K21" s="42" t="str">
        <f>IF($A21="","",IF($C21="","",IF($D21="","", IF($B21="C",  SUMIFS(Prov_Auto!$E$3:$E1000,Prov_Auto!$A$3:$A1000,$C21,Prov_Auto!$C$3:$C1000,"&gt;="&amp;$A21 ,Prov_Auto!$D$3:$D1000, "&gt;="&amp;DATE(K$2,1, 1), Prov_Auto!$D$3:$D1000,"&lt;="&amp;DATE(K$2, 12, 31))*$D21, IF($B21="V", -1*(SUMIFS(Prov_Auto!$E$3:$E1000,Prov_Auto!$A$3:$A1000,$C21,Prov_Auto!$C$3:$C1000,"&gt;="&amp;$A21 ,Prov_Auto!$D$3:$D1000, "&gt;="&amp;DATE(K$2,1,1), Prov_Auto!$D$3:$D1000,"&lt;="&amp;DATE(K$2,12,31))*$D21), "")))))</f>
        <v/>
      </c>
      <c r="L21" s="42" t="str">
        <f>IF($A21="","",IF($C21="","",IF($D21="","", IF($B21="C",  SUMIFS(Prov_Auto!$E$3:$E1000,Prov_Auto!$A$3:$A1000,$C21,Prov_Auto!$C$3:$C1000,"&gt;="&amp;$A21 ,Prov_Auto!$D$3:$D1000, "&gt;="&amp;DATE(L$2,1, 1), Prov_Auto!$D$3:$D1000,"&lt;="&amp;DATE(L$2, 12, 31))*$D21, IF($B21="V", -1*(SUMIFS(Prov_Auto!$E$3:$E1000,Prov_Auto!$A$3:$A1000,$C21,Prov_Auto!$C$3:$C1000,"&gt;="&amp;$A21 ,Prov_Auto!$D$3:$D1000, "&gt;="&amp;DATE(L$2,1,1), Prov_Auto!$D$3:$D1000,"&lt;="&amp;DATE(L$2,12,31))*$D21), "")))))</f>
        <v/>
      </c>
      <c r="M21" s="43" t="str">
        <f>IF($A21="","",IF($C21="","",IF($D21="","", IF($B21="C",  SUMIFS(Prov_Auto!$E$3:$E1000,Prov_Auto!$A$3:$A1000,$C21,Prov_Auto!$C$3:$C1000,"&gt;="&amp;$A21 ,Prov_Auto!$D$3:$D1000, "&gt;="&amp;DATE(M$2,1, 1), Prov_Auto!$D$3:$D1000,"&lt;="&amp;DATE(M$2, 12, 31))*$D21, IF($B21="V", -1*(SUMIFS(Prov_Auto!$E$3:$E1000,Prov_Auto!$A$3:$A1000,$C21,Prov_Auto!$C$3:$C1000,"&gt;="&amp;$A21 ,Prov_Auto!$D$3:$D1000, "&gt;="&amp;DATE(M$2,1,1), Prov_Auto!$D$3:$D1000,"&lt;="&amp;DATE(M$2,12,31))*$D21), "")))))</f>
        <v/>
      </c>
      <c r="N21" s="30"/>
      <c r="O21" s="31"/>
      <c r="P21" s="31"/>
      <c r="Q21" s="31"/>
      <c r="R21" s="31"/>
      <c r="S21" s="31"/>
      <c r="T21" s="31"/>
      <c r="U21" s="31"/>
      <c r="V21" s="31"/>
      <c r="W21" s="31"/>
    </row>
    <row r="22">
      <c r="A22" s="46"/>
      <c r="B22" s="47"/>
      <c r="C22" s="47"/>
      <c r="D22" s="47"/>
      <c r="E22" s="48"/>
      <c r="F22" s="45" t="str">
        <f t="shared" si="1"/>
        <v/>
      </c>
      <c r="G22" s="40" t="str">
        <f t="shared" si="2"/>
        <v/>
      </c>
      <c r="H22" s="41" t="str">
        <f>IF(A22="","",IF(C22="","",IF(D22="","",IF(B22="C", SUMIFS(Prov_Auto!E$3:E1000,Prov_Auto!A$3:A1000,C22,Prov_Auto!C$3:C1000,"&gt;"&amp;A22,Prov_Auto!D$3:D1000,"&lt;="&amp;TODAY())*D22, IF(B22="V", -1*(SUMIFS(Prov_Auto!E$3:E1000,Prov_Auto!A$3:A1000,C22,Prov_Auto!C$3:C1000,"&gt;"&amp;A22,Prov_Auto!D$3:D1000,"&lt;="&amp;TODAY())*D22), "")))))</f>
        <v/>
      </c>
      <c r="I22" s="42" t="str">
        <f>IF($A22="","",IF($C22="","",IF($D22="","", IF($B22="C",  SUMIFS(Prov_Auto!$E$3:$E1000,Prov_Auto!$A$3:$A1000,$C22,Prov_Auto!$C$3:$C1000,"&gt;="&amp;$A22 ,Prov_Auto!$D$3:$D1000, "&gt;="&amp;DATE(I$2,1, 1), Prov_Auto!$D$3:$D1000,"&lt;="&amp;DATE(I$2, 12, 31))*$D22, IF($B22="V", -1*(SUMIFS(Prov_Auto!$E$3:$E1000,Prov_Auto!$A$3:$A1000,$C22,Prov_Auto!$C$3:$C1000,"&gt;="&amp;$A22 ,Prov_Auto!$D$3:$D1000, "&gt;="&amp;DATE(I$2,1,1), Prov_Auto!$D$3:$D1000,"&lt;="&amp;DATE(I$2,12,31))*$D22), "")))))</f>
        <v/>
      </c>
      <c r="J22" s="42" t="str">
        <f>IF($A22="","",IF($C22="","",IF($D22="","", IF($B22="C",  SUMIFS(Prov_Auto!$E$3:$E1000,Prov_Auto!$A$3:$A1000,$C22,Prov_Auto!$C$3:$C1000,"&gt;="&amp;$A22 ,Prov_Auto!$D$3:$D1000, "&gt;="&amp;DATE(J$2,1, 1), Prov_Auto!$D$3:$D1000,"&lt;="&amp;DATE(J$2, 12, 31))*$D22, IF($B22="V", -1*(SUMIFS(Prov_Auto!$E$3:$E1000,Prov_Auto!$A$3:$A1000,$C22,Prov_Auto!$C$3:$C1000,"&gt;="&amp;$A22 ,Prov_Auto!$D$3:$D1000, "&gt;="&amp;DATE(J$2,1,1), Prov_Auto!$D$3:$D1000,"&lt;="&amp;DATE(J$2,12,31))*$D22), "")))))</f>
        <v/>
      </c>
      <c r="K22" s="42" t="str">
        <f>IF($A22="","",IF($C22="","",IF($D22="","", IF($B22="C",  SUMIFS(Prov_Auto!$E$3:$E1000,Prov_Auto!$A$3:$A1000,$C22,Prov_Auto!$C$3:$C1000,"&gt;="&amp;$A22 ,Prov_Auto!$D$3:$D1000, "&gt;="&amp;DATE(K$2,1, 1), Prov_Auto!$D$3:$D1000,"&lt;="&amp;DATE(K$2, 12, 31))*$D22, IF($B22="V", -1*(SUMIFS(Prov_Auto!$E$3:$E1000,Prov_Auto!$A$3:$A1000,$C22,Prov_Auto!$C$3:$C1000,"&gt;="&amp;$A22 ,Prov_Auto!$D$3:$D1000, "&gt;="&amp;DATE(K$2,1,1), Prov_Auto!$D$3:$D1000,"&lt;="&amp;DATE(K$2,12,31))*$D22), "")))))</f>
        <v/>
      </c>
      <c r="L22" s="42" t="str">
        <f>IF($A22="","",IF($C22="","",IF($D22="","", IF($B22="C",  SUMIFS(Prov_Auto!$E$3:$E1000,Prov_Auto!$A$3:$A1000,$C22,Prov_Auto!$C$3:$C1000,"&gt;="&amp;$A22 ,Prov_Auto!$D$3:$D1000, "&gt;="&amp;DATE(L$2,1, 1), Prov_Auto!$D$3:$D1000,"&lt;="&amp;DATE(L$2, 12, 31))*$D22, IF($B22="V", -1*(SUMIFS(Prov_Auto!$E$3:$E1000,Prov_Auto!$A$3:$A1000,$C22,Prov_Auto!$C$3:$C1000,"&gt;="&amp;$A22 ,Prov_Auto!$D$3:$D1000, "&gt;="&amp;DATE(L$2,1,1), Prov_Auto!$D$3:$D1000,"&lt;="&amp;DATE(L$2,12,31))*$D22), "")))))</f>
        <v/>
      </c>
      <c r="M22" s="43" t="str">
        <f>IF($A22="","",IF($C22="","",IF($D22="","", IF($B22="C",  SUMIFS(Prov_Auto!$E$3:$E1000,Prov_Auto!$A$3:$A1000,$C22,Prov_Auto!$C$3:$C1000,"&gt;="&amp;$A22 ,Prov_Auto!$D$3:$D1000, "&gt;="&amp;DATE(M$2,1, 1), Prov_Auto!$D$3:$D1000,"&lt;="&amp;DATE(M$2, 12, 31))*$D22, IF($B22="V", -1*(SUMIFS(Prov_Auto!$E$3:$E1000,Prov_Auto!$A$3:$A1000,$C22,Prov_Auto!$C$3:$C1000,"&gt;="&amp;$A22 ,Prov_Auto!$D$3:$D1000, "&gt;="&amp;DATE(M$2,1,1), Prov_Auto!$D$3:$D1000,"&lt;="&amp;DATE(M$2,12,31))*$D22), "")))))</f>
        <v/>
      </c>
      <c r="N22" s="30"/>
      <c r="O22" s="31"/>
      <c r="P22" s="31"/>
      <c r="Q22" s="31"/>
      <c r="R22" s="31"/>
      <c r="S22" s="31"/>
      <c r="T22" s="31"/>
      <c r="U22" s="31"/>
      <c r="V22" s="31"/>
      <c r="W22" s="31"/>
    </row>
    <row r="23">
      <c r="A23" s="46"/>
      <c r="B23" s="47"/>
      <c r="C23" s="47"/>
      <c r="D23" s="47"/>
      <c r="E23" s="48"/>
      <c r="F23" s="45" t="str">
        <f t="shared" si="1"/>
        <v/>
      </c>
      <c r="G23" s="40" t="str">
        <f t="shared" si="2"/>
        <v/>
      </c>
      <c r="H23" s="41" t="str">
        <f>IF(A23="","",IF(C23="","",IF(D23="","",IF(B23="C", SUMIFS(Prov_Auto!E$3:E1000,Prov_Auto!A$3:A1000,C23,Prov_Auto!C$3:C1000,"&gt;"&amp;A23,Prov_Auto!D$3:D1000,"&lt;="&amp;TODAY())*D23, IF(B23="V", -1*(SUMIFS(Prov_Auto!E$3:E1000,Prov_Auto!A$3:A1000,C23,Prov_Auto!C$3:C1000,"&gt;"&amp;A23,Prov_Auto!D$3:D1000,"&lt;="&amp;TODAY())*D23), "")))))</f>
        <v/>
      </c>
      <c r="I23" s="42" t="str">
        <f>IF($A23="","",IF($C23="","",IF($D23="","", IF($B23="C",  SUMIFS(Prov_Auto!$E$3:$E1000,Prov_Auto!$A$3:$A1000,$C23,Prov_Auto!$C$3:$C1000,"&gt;="&amp;$A23 ,Prov_Auto!$D$3:$D1000, "&gt;="&amp;DATE(I$2,1, 1), Prov_Auto!$D$3:$D1000,"&lt;="&amp;DATE(I$2, 12, 31))*$D23, IF($B23="V", -1*(SUMIFS(Prov_Auto!$E$3:$E1000,Prov_Auto!$A$3:$A1000,$C23,Prov_Auto!$C$3:$C1000,"&gt;="&amp;$A23 ,Prov_Auto!$D$3:$D1000, "&gt;="&amp;DATE(I$2,1,1), Prov_Auto!$D$3:$D1000,"&lt;="&amp;DATE(I$2,12,31))*$D23), "")))))</f>
        <v/>
      </c>
      <c r="J23" s="42" t="str">
        <f>IF($A23="","",IF($C23="","",IF($D23="","", IF($B23="C",  SUMIFS(Prov_Auto!$E$3:$E1000,Prov_Auto!$A$3:$A1000,$C23,Prov_Auto!$C$3:$C1000,"&gt;="&amp;$A23 ,Prov_Auto!$D$3:$D1000, "&gt;="&amp;DATE(J$2,1, 1), Prov_Auto!$D$3:$D1000,"&lt;="&amp;DATE(J$2, 12, 31))*$D23, IF($B23="V", -1*(SUMIFS(Prov_Auto!$E$3:$E1000,Prov_Auto!$A$3:$A1000,$C23,Prov_Auto!$C$3:$C1000,"&gt;="&amp;$A23 ,Prov_Auto!$D$3:$D1000, "&gt;="&amp;DATE(J$2,1,1), Prov_Auto!$D$3:$D1000,"&lt;="&amp;DATE(J$2,12,31))*$D23), "")))))</f>
        <v/>
      </c>
      <c r="K23" s="42" t="str">
        <f>IF($A23="","",IF($C23="","",IF($D23="","", IF($B23="C",  SUMIFS(Prov_Auto!$E$3:$E1000,Prov_Auto!$A$3:$A1000,$C23,Prov_Auto!$C$3:$C1000,"&gt;="&amp;$A23 ,Prov_Auto!$D$3:$D1000, "&gt;="&amp;DATE(K$2,1, 1), Prov_Auto!$D$3:$D1000,"&lt;="&amp;DATE(K$2, 12, 31))*$D23, IF($B23="V", -1*(SUMIFS(Prov_Auto!$E$3:$E1000,Prov_Auto!$A$3:$A1000,$C23,Prov_Auto!$C$3:$C1000,"&gt;="&amp;$A23 ,Prov_Auto!$D$3:$D1000, "&gt;="&amp;DATE(K$2,1,1), Prov_Auto!$D$3:$D1000,"&lt;="&amp;DATE(K$2,12,31))*$D23), "")))))</f>
        <v/>
      </c>
      <c r="L23" s="42" t="str">
        <f>IF($A23="","",IF($C23="","",IF($D23="","", IF($B23="C",  SUMIFS(Prov_Auto!$E$3:$E1000,Prov_Auto!$A$3:$A1000,$C23,Prov_Auto!$C$3:$C1000,"&gt;="&amp;$A23 ,Prov_Auto!$D$3:$D1000, "&gt;="&amp;DATE(L$2,1, 1), Prov_Auto!$D$3:$D1000,"&lt;="&amp;DATE(L$2, 12, 31))*$D23, IF($B23="V", -1*(SUMIFS(Prov_Auto!$E$3:$E1000,Prov_Auto!$A$3:$A1000,$C23,Prov_Auto!$C$3:$C1000,"&gt;="&amp;$A23 ,Prov_Auto!$D$3:$D1000, "&gt;="&amp;DATE(L$2,1,1), Prov_Auto!$D$3:$D1000,"&lt;="&amp;DATE(L$2,12,31))*$D23), "")))))</f>
        <v/>
      </c>
      <c r="M23" s="43" t="str">
        <f>IF($A23="","",IF($C23="","",IF($D23="","", IF($B23="C",  SUMIFS(Prov_Auto!$E$3:$E1000,Prov_Auto!$A$3:$A1000,$C23,Prov_Auto!$C$3:$C1000,"&gt;="&amp;$A23 ,Prov_Auto!$D$3:$D1000, "&gt;="&amp;DATE(M$2,1, 1), Prov_Auto!$D$3:$D1000,"&lt;="&amp;DATE(M$2, 12, 31))*$D23, IF($B23="V", -1*(SUMIFS(Prov_Auto!$E$3:$E1000,Prov_Auto!$A$3:$A1000,$C23,Prov_Auto!$C$3:$C1000,"&gt;="&amp;$A23 ,Prov_Auto!$D$3:$D1000, "&gt;="&amp;DATE(M$2,1,1), Prov_Auto!$D$3:$D1000,"&lt;="&amp;DATE(M$2,12,31))*$D23), "")))))</f>
        <v/>
      </c>
      <c r="N23" s="30"/>
      <c r="O23" s="31"/>
      <c r="P23" s="31"/>
      <c r="Q23" s="31"/>
      <c r="R23" s="31"/>
      <c r="S23" s="31"/>
      <c r="T23" s="31"/>
      <c r="U23" s="31"/>
      <c r="V23" s="31"/>
      <c r="W23" s="31"/>
    </row>
    <row r="24">
      <c r="A24" s="46"/>
      <c r="B24" s="47"/>
      <c r="C24" s="47"/>
      <c r="D24" s="47"/>
      <c r="E24" s="48"/>
      <c r="F24" s="45" t="str">
        <f t="shared" si="1"/>
        <v/>
      </c>
      <c r="G24" s="40" t="str">
        <f t="shared" si="2"/>
        <v/>
      </c>
      <c r="H24" s="41" t="str">
        <f>IF(A24="","",IF(C24="","",IF(D24="","",IF(B24="C", SUMIFS(Prov_Auto!E$3:E1000,Prov_Auto!A$3:A1000,C24,Prov_Auto!C$3:C1000,"&gt;"&amp;A24,Prov_Auto!D$3:D1000,"&lt;="&amp;TODAY())*D24, IF(B24="V", -1*(SUMIFS(Prov_Auto!E$3:E1000,Prov_Auto!A$3:A1000,C24,Prov_Auto!C$3:C1000,"&gt;"&amp;A24,Prov_Auto!D$3:D1000,"&lt;="&amp;TODAY())*D24), "")))))</f>
        <v/>
      </c>
      <c r="I24" s="42" t="str">
        <f>IF($A24="","",IF($C24="","",IF($D24="","", IF($B24="C",  SUMIFS(Prov_Auto!$E$3:$E1000,Prov_Auto!$A$3:$A1000,$C24,Prov_Auto!$C$3:$C1000,"&gt;="&amp;$A24 ,Prov_Auto!$D$3:$D1000, "&gt;="&amp;DATE(I$2,1, 1), Prov_Auto!$D$3:$D1000,"&lt;="&amp;DATE(I$2, 12, 31))*$D24, IF($B24="V", -1*(SUMIFS(Prov_Auto!$E$3:$E1000,Prov_Auto!$A$3:$A1000,$C24,Prov_Auto!$C$3:$C1000,"&gt;="&amp;$A24 ,Prov_Auto!$D$3:$D1000, "&gt;="&amp;DATE(I$2,1,1), Prov_Auto!$D$3:$D1000,"&lt;="&amp;DATE(I$2,12,31))*$D24), "")))))</f>
        <v/>
      </c>
      <c r="J24" s="42" t="str">
        <f>IF($A24="","",IF($C24="","",IF($D24="","", IF($B24="C",  SUMIFS(Prov_Auto!$E$3:$E1000,Prov_Auto!$A$3:$A1000,$C24,Prov_Auto!$C$3:$C1000,"&gt;="&amp;$A24 ,Prov_Auto!$D$3:$D1000, "&gt;="&amp;DATE(J$2,1, 1), Prov_Auto!$D$3:$D1000,"&lt;="&amp;DATE(J$2, 12, 31))*$D24, IF($B24="V", -1*(SUMIFS(Prov_Auto!$E$3:$E1000,Prov_Auto!$A$3:$A1000,$C24,Prov_Auto!$C$3:$C1000,"&gt;="&amp;$A24 ,Prov_Auto!$D$3:$D1000, "&gt;="&amp;DATE(J$2,1,1), Prov_Auto!$D$3:$D1000,"&lt;="&amp;DATE(J$2,12,31))*$D24), "")))))</f>
        <v/>
      </c>
      <c r="K24" s="42" t="str">
        <f>IF($A24="","",IF($C24="","",IF($D24="","", IF($B24="C",  SUMIFS(Prov_Auto!$E$3:$E1000,Prov_Auto!$A$3:$A1000,$C24,Prov_Auto!$C$3:$C1000,"&gt;="&amp;$A24 ,Prov_Auto!$D$3:$D1000, "&gt;="&amp;DATE(K$2,1, 1), Prov_Auto!$D$3:$D1000,"&lt;="&amp;DATE(K$2, 12, 31))*$D24, IF($B24="V", -1*(SUMIFS(Prov_Auto!$E$3:$E1000,Prov_Auto!$A$3:$A1000,$C24,Prov_Auto!$C$3:$C1000,"&gt;="&amp;$A24 ,Prov_Auto!$D$3:$D1000, "&gt;="&amp;DATE(K$2,1,1), Prov_Auto!$D$3:$D1000,"&lt;="&amp;DATE(K$2,12,31))*$D24), "")))))</f>
        <v/>
      </c>
      <c r="L24" s="42" t="str">
        <f>IF($A24="","",IF($C24="","",IF($D24="","", IF($B24="C",  SUMIFS(Prov_Auto!$E$3:$E1000,Prov_Auto!$A$3:$A1000,$C24,Prov_Auto!$C$3:$C1000,"&gt;="&amp;$A24 ,Prov_Auto!$D$3:$D1000, "&gt;="&amp;DATE(L$2,1, 1), Prov_Auto!$D$3:$D1000,"&lt;="&amp;DATE(L$2, 12, 31))*$D24, IF($B24="V", -1*(SUMIFS(Prov_Auto!$E$3:$E1000,Prov_Auto!$A$3:$A1000,$C24,Prov_Auto!$C$3:$C1000,"&gt;="&amp;$A24 ,Prov_Auto!$D$3:$D1000, "&gt;="&amp;DATE(L$2,1,1), Prov_Auto!$D$3:$D1000,"&lt;="&amp;DATE(L$2,12,31))*$D24), "")))))</f>
        <v/>
      </c>
      <c r="M24" s="43" t="str">
        <f>IF($A24="","",IF($C24="","",IF($D24="","", IF($B24="C",  SUMIFS(Prov_Auto!$E$3:$E1000,Prov_Auto!$A$3:$A1000,$C24,Prov_Auto!$C$3:$C1000,"&gt;="&amp;$A24 ,Prov_Auto!$D$3:$D1000, "&gt;="&amp;DATE(M$2,1, 1), Prov_Auto!$D$3:$D1000,"&lt;="&amp;DATE(M$2, 12, 31))*$D24, IF($B24="V", -1*(SUMIFS(Prov_Auto!$E$3:$E1000,Prov_Auto!$A$3:$A1000,$C24,Prov_Auto!$C$3:$C1000,"&gt;="&amp;$A24 ,Prov_Auto!$D$3:$D1000, "&gt;="&amp;DATE(M$2,1,1), Prov_Auto!$D$3:$D1000,"&lt;="&amp;DATE(M$2,12,31))*$D24), "")))))</f>
        <v/>
      </c>
      <c r="N24" s="30"/>
      <c r="O24" s="31"/>
      <c r="P24" s="31"/>
      <c r="Q24" s="31"/>
      <c r="R24" s="31"/>
      <c r="S24" s="31"/>
      <c r="T24" s="31"/>
      <c r="U24" s="31"/>
      <c r="V24" s="31"/>
      <c r="W24" s="31"/>
    </row>
    <row r="25">
      <c r="A25" s="46"/>
      <c r="B25" s="47"/>
      <c r="C25" s="47"/>
      <c r="D25" s="47"/>
      <c r="E25" s="48"/>
      <c r="F25" s="45" t="str">
        <f t="shared" si="1"/>
        <v/>
      </c>
      <c r="G25" s="40" t="str">
        <f t="shared" si="2"/>
        <v/>
      </c>
      <c r="H25" s="41" t="str">
        <f>IF(A25="","",IF(C25="","",IF(D25="","",IF(B25="C", SUMIFS(Prov_Auto!E$3:E1000,Prov_Auto!A$3:A1000,C25,Prov_Auto!C$3:C1000,"&gt;"&amp;A25,Prov_Auto!D$3:D1000,"&lt;="&amp;TODAY())*D25, IF(B25="V", -1*(SUMIFS(Prov_Auto!E$3:E1000,Prov_Auto!A$3:A1000,C25,Prov_Auto!C$3:C1000,"&gt;"&amp;A25,Prov_Auto!D$3:D1000,"&lt;="&amp;TODAY())*D25), "")))))</f>
        <v/>
      </c>
      <c r="I25" s="42" t="str">
        <f>IF($A25="","",IF($C25="","",IF($D25="","", IF($B25="C",  SUMIFS(Prov_Auto!$E$3:$E1000,Prov_Auto!$A$3:$A1000,$C25,Prov_Auto!$C$3:$C1000,"&gt;="&amp;$A25 ,Prov_Auto!$D$3:$D1000, "&gt;="&amp;DATE(I$2,1, 1), Prov_Auto!$D$3:$D1000,"&lt;="&amp;DATE(I$2, 12, 31))*$D25, IF($B25="V", -1*(SUMIFS(Prov_Auto!$E$3:$E1000,Prov_Auto!$A$3:$A1000,$C25,Prov_Auto!$C$3:$C1000,"&gt;="&amp;$A25 ,Prov_Auto!$D$3:$D1000, "&gt;="&amp;DATE(I$2,1,1), Prov_Auto!$D$3:$D1000,"&lt;="&amp;DATE(I$2,12,31))*$D25), "")))))</f>
        <v/>
      </c>
      <c r="J25" s="42" t="str">
        <f>IF($A25="","",IF($C25="","",IF($D25="","", IF($B25="C",  SUMIFS(Prov_Auto!$E$3:$E1000,Prov_Auto!$A$3:$A1000,$C25,Prov_Auto!$C$3:$C1000,"&gt;="&amp;$A25 ,Prov_Auto!$D$3:$D1000, "&gt;="&amp;DATE(J$2,1, 1), Prov_Auto!$D$3:$D1000,"&lt;="&amp;DATE(J$2, 12, 31))*$D25, IF($B25="V", -1*(SUMIFS(Prov_Auto!$E$3:$E1000,Prov_Auto!$A$3:$A1000,$C25,Prov_Auto!$C$3:$C1000,"&gt;="&amp;$A25 ,Prov_Auto!$D$3:$D1000, "&gt;="&amp;DATE(J$2,1,1), Prov_Auto!$D$3:$D1000,"&lt;="&amp;DATE(J$2,12,31))*$D25), "")))))</f>
        <v/>
      </c>
      <c r="K25" s="42" t="str">
        <f>IF($A25="","",IF($C25="","",IF($D25="","", IF($B25="C",  SUMIFS(Prov_Auto!$E$3:$E1000,Prov_Auto!$A$3:$A1000,$C25,Prov_Auto!$C$3:$C1000,"&gt;="&amp;$A25 ,Prov_Auto!$D$3:$D1000, "&gt;="&amp;DATE(K$2,1, 1), Prov_Auto!$D$3:$D1000,"&lt;="&amp;DATE(K$2, 12, 31))*$D25, IF($B25="V", -1*(SUMIFS(Prov_Auto!$E$3:$E1000,Prov_Auto!$A$3:$A1000,$C25,Prov_Auto!$C$3:$C1000,"&gt;="&amp;$A25 ,Prov_Auto!$D$3:$D1000, "&gt;="&amp;DATE(K$2,1,1), Prov_Auto!$D$3:$D1000,"&lt;="&amp;DATE(K$2,12,31))*$D25), "")))))</f>
        <v/>
      </c>
      <c r="L25" s="42" t="str">
        <f>IF($A25="","",IF($C25="","",IF($D25="","", IF($B25="C",  SUMIFS(Prov_Auto!$E$3:$E1000,Prov_Auto!$A$3:$A1000,$C25,Prov_Auto!$C$3:$C1000,"&gt;="&amp;$A25 ,Prov_Auto!$D$3:$D1000, "&gt;="&amp;DATE(L$2,1, 1), Prov_Auto!$D$3:$D1000,"&lt;="&amp;DATE(L$2, 12, 31))*$D25, IF($B25="V", -1*(SUMIFS(Prov_Auto!$E$3:$E1000,Prov_Auto!$A$3:$A1000,$C25,Prov_Auto!$C$3:$C1000,"&gt;="&amp;$A25 ,Prov_Auto!$D$3:$D1000, "&gt;="&amp;DATE(L$2,1,1), Prov_Auto!$D$3:$D1000,"&lt;="&amp;DATE(L$2,12,31))*$D25), "")))))</f>
        <v/>
      </c>
      <c r="M25" s="43" t="str">
        <f>IF($A25="","",IF($C25="","",IF($D25="","", IF($B25="C",  SUMIFS(Prov_Auto!$E$3:$E1000,Prov_Auto!$A$3:$A1000,$C25,Prov_Auto!$C$3:$C1000,"&gt;="&amp;$A25 ,Prov_Auto!$D$3:$D1000, "&gt;="&amp;DATE(M$2,1, 1), Prov_Auto!$D$3:$D1000,"&lt;="&amp;DATE(M$2, 12, 31))*$D25, IF($B25="V", -1*(SUMIFS(Prov_Auto!$E$3:$E1000,Prov_Auto!$A$3:$A1000,$C25,Prov_Auto!$C$3:$C1000,"&gt;="&amp;$A25 ,Prov_Auto!$D$3:$D1000, "&gt;="&amp;DATE(M$2,1,1), Prov_Auto!$D$3:$D1000,"&lt;="&amp;DATE(M$2,12,31))*$D25), "")))))</f>
        <v/>
      </c>
      <c r="N25" s="30"/>
      <c r="O25" s="31"/>
      <c r="P25" s="31"/>
      <c r="Q25" s="31"/>
      <c r="R25" s="31"/>
      <c r="S25" s="31"/>
      <c r="T25" s="31"/>
      <c r="U25" s="31"/>
      <c r="V25" s="31"/>
      <c r="W25" s="31"/>
    </row>
    <row r="26">
      <c r="A26" s="46"/>
      <c r="B26" s="47"/>
      <c r="C26" s="47"/>
      <c r="D26" s="47"/>
      <c r="E26" s="48"/>
      <c r="F26" s="45" t="str">
        <f t="shared" si="1"/>
        <v/>
      </c>
      <c r="G26" s="40" t="str">
        <f t="shared" si="2"/>
        <v/>
      </c>
      <c r="H26" s="41" t="str">
        <f>IF(A26="","",IF(C26="","",IF(D26="","",IF(B26="C", SUMIFS(Prov_Auto!E$3:E1000,Prov_Auto!A$3:A1000,C26,Prov_Auto!C$3:C1000,"&gt;"&amp;A26,Prov_Auto!D$3:D1000,"&lt;="&amp;TODAY())*D26, IF(B26="V", -1*(SUMIFS(Prov_Auto!E$3:E1000,Prov_Auto!A$3:A1000,C26,Prov_Auto!C$3:C1000,"&gt;"&amp;A26,Prov_Auto!D$3:D1000,"&lt;="&amp;TODAY())*D26), "")))))</f>
        <v/>
      </c>
      <c r="I26" s="42" t="str">
        <f>IF($A26="","",IF($C26="","",IF($D26="","", IF($B26="C",  SUMIFS(Prov_Auto!$E$3:$E1000,Prov_Auto!$A$3:$A1000,$C26,Prov_Auto!$C$3:$C1000,"&gt;="&amp;$A26 ,Prov_Auto!$D$3:$D1000, "&gt;="&amp;DATE(I$2,1, 1), Prov_Auto!$D$3:$D1000,"&lt;="&amp;DATE(I$2, 12, 31))*$D26, IF($B26="V", -1*(SUMIFS(Prov_Auto!$E$3:$E1000,Prov_Auto!$A$3:$A1000,$C26,Prov_Auto!$C$3:$C1000,"&gt;="&amp;$A26 ,Prov_Auto!$D$3:$D1000, "&gt;="&amp;DATE(I$2,1,1), Prov_Auto!$D$3:$D1000,"&lt;="&amp;DATE(I$2,12,31))*$D26), "")))))</f>
        <v/>
      </c>
      <c r="J26" s="42" t="str">
        <f>IF($A26="","",IF($C26="","",IF($D26="","", IF($B26="C",  SUMIFS(Prov_Auto!$E$3:$E1000,Prov_Auto!$A$3:$A1000,$C26,Prov_Auto!$C$3:$C1000,"&gt;="&amp;$A26 ,Prov_Auto!$D$3:$D1000, "&gt;="&amp;DATE(J$2,1, 1), Prov_Auto!$D$3:$D1000,"&lt;="&amp;DATE(J$2, 12, 31))*$D26, IF($B26="V", -1*(SUMIFS(Prov_Auto!$E$3:$E1000,Prov_Auto!$A$3:$A1000,$C26,Prov_Auto!$C$3:$C1000,"&gt;="&amp;$A26 ,Prov_Auto!$D$3:$D1000, "&gt;="&amp;DATE(J$2,1,1), Prov_Auto!$D$3:$D1000,"&lt;="&amp;DATE(J$2,12,31))*$D26), "")))))</f>
        <v/>
      </c>
      <c r="K26" s="42" t="str">
        <f>IF($A26="","",IF($C26="","",IF($D26="","", IF($B26="C",  SUMIFS(Prov_Auto!$E$3:$E1000,Prov_Auto!$A$3:$A1000,$C26,Prov_Auto!$C$3:$C1000,"&gt;="&amp;$A26 ,Prov_Auto!$D$3:$D1000, "&gt;="&amp;DATE(K$2,1, 1), Prov_Auto!$D$3:$D1000,"&lt;="&amp;DATE(K$2, 12, 31))*$D26, IF($B26="V", -1*(SUMIFS(Prov_Auto!$E$3:$E1000,Prov_Auto!$A$3:$A1000,$C26,Prov_Auto!$C$3:$C1000,"&gt;="&amp;$A26 ,Prov_Auto!$D$3:$D1000, "&gt;="&amp;DATE(K$2,1,1), Prov_Auto!$D$3:$D1000,"&lt;="&amp;DATE(K$2,12,31))*$D26), "")))))</f>
        <v/>
      </c>
      <c r="L26" s="42" t="str">
        <f>IF($A26="","",IF($C26="","",IF($D26="","", IF($B26="C",  SUMIFS(Prov_Auto!$E$3:$E1000,Prov_Auto!$A$3:$A1000,$C26,Prov_Auto!$C$3:$C1000,"&gt;="&amp;$A26 ,Prov_Auto!$D$3:$D1000, "&gt;="&amp;DATE(L$2,1, 1), Prov_Auto!$D$3:$D1000,"&lt;="&amp;DATE(L$2, 12, 31))*$D26, IF($B26="V", -1*(SUMIFS(Prov_Auto!$E$3:$E1000,Prov_Auto!$A$3:$A1000,$C26,Prov_Auto!$C$3:$C1000,"&gt;="&amp;$A26 ,Prov_Auto!$D$3:$D1000, "&gt;="&amp;DATE(L$2,1,1), Prov_Auto!$D$3:$D1000,"&lt;="&amp;DATE(L$2,12,31))*$D26), "")))))</f>
        <v/>
      </c>
      <c r="M26" s="43" t="str">
        <f>IF($A26="","",IF($C26="","",IF($D26="","", IF($B26="C",  SUMIFS(Prov_Auto!$E$3:$E1000,Prov_Auto!$A$3:$A1000,$C26,Prov_Auto!$C$3:$C1000,"&gt;="&amp;$A26 ,Prov_Auto!$D$3:$D1000, "&gt;="&amp;DATE(M$2,1, 1), Prov_Auto!$D$3:$D1000,"&lt;="&amp;DATE(M$2, 12, 31))*$D26, IF($B26="V", -1*(SUMIFS(Prov_Auto!$E$3:$E1000,Prov_Auto!$A$3:$A1000,$C26,Prov_Auto!$C$3:$C1000,"&gt;="&amp;$A26 ,Prov_Auto!$D$3:$D1000, "&gt;="&amp;DATE(M$2,1,1), Prov_Auto!$D$3:$D1000,"&lt;="&amp;DATE(M$2,12,31))*$D26), "")))))</f>
        <v/>
      </c>
      <c r="N26" s="30"/>
      <c r="O26" s="31"/>
      <c r="P26" s="31"/>
      <c r="Q26" s="31"/>
      <c r="R26" s="31"/>
      <c r="S26" s="31"/>
      <c r="T26" s="31"/>
      <c r="U26" s="31"/>
      <c r="V26" s="31"/>
      <c r="W26" s="31"/>
    </row>
    <row r="27">
      <c r="A27" s="46"/>
      <c r="B27" s="47"/>
      <c r="C27" s="47"/>
      <c r="D27" s="47"/>
      <c r="E27" s="48"/>
      <c r="F27" s="45" t="str">
        <f t="shared" si="1"/>
        <v/>
      </c>
      <c r="G27" s="40" t="str">
        <f t="shared" si="2"/>
        <v/>
      </c>
      <c r="H27" s="41" t="str">
        <f>IF(A27="","",IF(C27="","",IF(D27="","",IF(B27="C", SUMIFS(Prov_Auto!E$3:E1000,Prov_Auto!A$3:A1000,C27,Prov_Auto!C$3:C1000,"&gt;"&amp;A27,Prov_Auto!D$3:D1000,"&lt;="&amp;TODAY())*D27, IF(B27="V", -1*(SUMIFS(Prov_Auto!E$3:E1000,Prov_Auto!A$3:A1000,C27,Prov_Auto!C$3:C1000,"&gt;"&amp;A27,Prov_Auto!D$3:D1000,"&lt;="&amp;TODAY())*D27), "")))))</f>
        <v/>
      </c>
      <c r="I27" s="42" t="str">
        <f>IF($A27="","",IF($C27="","",IF($D27="","", IF($B27="C",  SUMIFS(Prov_Auto!$E$3:$E1000,Prov_Auto!$A$3:$A1000,$C27,Prov_Auto!$C$3:$C1000,"&gt;="&amp;$A27 ,Prov_Auto!$D$3:$D1000, "&gt;="&amp;DATE(I$2,1, 1), Prov_Auto!$D$3:$D1000,"&lt;="&amp;DATE(I$2, 12, 31))*$D27, IF($B27="V", -1*(SUMIFS(Prov_Auto!$E$3:$E1000,Prov_Auto!$A$3:$A1000,$C27,Prov_Auto!$C$3:$C1000,"&gt;="&amp;$A27 ,Prov_Auto!$D$3:$D1000, "&gt;="&amp;DATE(I$2,1,1), Prov_Auto!$D$3:$D1000,"&lt;="&amp;DATE(I$2,12,31))*$D27), "")))))</f>
        <v/>
      </c>
      <c r="J27" s="42" t="str">
        <f>IF($A27="","",IF($C27="","",IF($D27="","", IF($B27="C",  SUMIFS(Prov_Auto!$E$3:$E1000,Prov_Auto!$A$3:$A1000,$C27,Prov_Auto!$C$3:$C1000,"&gt;="&amp;$A27 ,Prov_Auto!$D$3:$D1000, "&gt;="&amp;DATE(J$2,1, 1), Prov_Auto!$D$3:$D1000,"&lt;="&amp;DATE(J$2, 12, 31))*$D27, IF($B27="V", -1*(SUMIFS(Prov_Auto!$E$3:$E1000,Prov_Auto!$A$3:$A1000,$C27,Prov_Auto!$C$3:$C1000,"&gt;="&amp;$A27 ,Prov_Auto!$D$3:$D1000, "&gt;="&amp;DATE(J$2,1,1), Prov_Auto!$D$3:$D1000,"&lt;="&amp;DATE(J$2,12,31))*$D27), "")))))</f>
        <v/>
      </c>
      <c r="K27" s="42" t="str">
        <f>IF($A27="","",IF($C27="","",IF($D27="","", IF($B27="C",  SUMIFS(Prov_Auto!$E$3:$E1000,Prov_Auto!$A$3:$A1000,$C27,Prov_Auto!$C$3:$C1000,"&gt;="&amp;$A27 ,Prov_Auto!$D$3:$D1000, "&gt;="&amp;DATE(K$2,1, 1), Prov_Auto!$D$3:$D1000,"&lt;="&amp;DATE(K$2, 12, 31))*$D27, IF($B27="V", -1*(SUMIFS(Prov_Auto!$E$3:$E1000,Prov_Auto!$A$3:$A1000,$C27,Prov_Auto!$C$3:$C1000,"&gt;="&amp;$A27 ,Prov_Auto!$D$3:$D1000, "&gt;="&amp;DATE(K$2,1,1), Prov_Auto!$D$3:$D1000,"&lt;="&amp;DATE(K$2,12,31))*$D27), "")))))</f>
        <v/>
      </c>
      <c r="L27" s="42" t="str">
        <f>IF($A27="","",IF($C27="","",IF($D27="","", IF($B27="C",  SUMIFS(Prov_Auto!$E$3:$E1000,Prov_Auto!$A$3:$A1000,$C27,Prov_Auto!$C$3:$C1000,"&gt;="&amp;$A27 ,Prov_Auto!$D$3:$D1000, "&gt;="&amp;DATE(L$2,1, 1), Prov_Auto!$D$3:$D1000,"&lt;="&amp;DATE(L$2, 12, 31))*$D27, IF($B27="V", -1*(SUMIFS(Prov_Auto!$E$3:$E1000,Prov_Auto!$A$3:$A1000,$C27,Prov_Auto!$C$3:$C1000,"&gt;="&amp;$A27 ,Prov_Auto!$D$3:$D1000, "&gt;="&amp;DATE(L$2,1,1), Prov_Auto!$D$3:$D1000,"&lt;="&amp;DATE(L$2,12,31))*$D27), "")))))</f>
        <v/>
      </c>
      <c r="M27" s="43" t="str">
        <f>IF($A27="","",IF($C27="","",IF($D27="","", IF($B27="C",  SUMIFS(Prov_Auto!$E$3:$E1000,Prov_Auto!$A$3:$A1000,$C27,Prov_Auto!$C$3:$C1000,"&gt;="&amp;$A27 ,Prov_Auto!$D$3:$D1000, "&gt;="&amp;DATE(M$2,1, 1), Prov_Auto!$D$3:$D1000,"&lt;="&amp;DATE(M$2, 12, 31))*$D27, IF($B27="V", -1*(SUMIFS(Prov_Auto!$E$3:$E1000,Prov_Auto!$A$3:$A1000,$C27,Prov_Auto!$C$3:$C1000,"&gt;="&amp;$A27 ,Prov_Auto!$D$3:$D1000, "&gt;="&amp;DATE(M$2,1,1), Prov_Auto!$D$3:$D1000,"&lt;="&amp;DATE(M$2,12,31))*$D27), "")))))</f>
        <v/>
      </c>
      <c r="N27" s="30"/>
      <c r="O27" s="31"/>
      <c r="P27" s="31"/>
      <c r="Q27" s="31"/>
      <c r="R27" s="31"/>
      <c r="S27" s="31"/>
      <c r="T27" s="31"/>
      <c r="U27" s="31"/>
      <c r="V27" s="31"/>
      <c r="W27" s="31"/>
    </row>
    <row r="28">
      <c r="A28" s="46"/>
      <c r="B28" s="47"/>
      <c r="C28" s="47"/>
      <c r="D28" s="47"/>
      <c r="E28" s="48"/>
      <c r="F28" s="45" t="str">
        <f t="shared" si="1"/>
        <v/>
      </c>
      <c r="G28" s="40" t="str">
        <f t="shared" si="2"/>
        <v/>
      </c>
      <c r="H28" s="41" t="str">
        <f>IF(A28="","",IF(C28="","",IF(D28="","",IF(B28="C", SUMIFS(Prov_Auto!E$3:E1000,Prov_Auto!A$3:A1000,C28,Prov_Auto!C$3:C1000,"&gt;"&amp;A28,Prov_Auto!D$3:D1000,"&lt;="&amp;TODAY())*D28, IF(B28="V", -1*(SUMIFS(Prov_Auto!E$3:E1000,Prov_Auto!A$3:A1000,C28,Prov_Auto!C$3:C1000,"&gt;"&amp;A28,Prov_Auto!D$3:D1000,"&lt;="&amp;TODAY())*D28), "")))))</f>
        <v/>
      </c>
      <c r="I28" s="42" t="str">
        <f>IF($A28="","",IF($C28="","",IF($D28="","", IF($B28="C",  SUMIFS(Prov_Auto!$E$3:$E1000,Prov_Auto!$A$3:$A1000,$C28,Prov_Auto!$C$3:$C1000,"&gt;="&amp;$A28 ,Prov_Auto!$D$3:$D1000, "&gt;="&amp;DATE(I$2,1, 1), Prov_Auto!$D$3:$D1000,"&lt;="&amp;DATE(I$2, 12, 31))*$D28, IF($B28="V", -1*(SUMIFS(Prov_Auto!$E$3:$E1000,Prov_Auto!$A$3:$A1000,$C28,Prov_Auto!$C$3:$C1000,"&gt;="&amp;$A28 ,Prov_Auto!$D$3:$D1000, "&gt;="&amp;DATE(I$2,1,1), Prov_Auto!$D$3:$D1000,"&lt;="&amp;DATE(I$2,12,31))*$D28), "")))))</f>
        <v/>
      </c>
      <c r="J28" s="42" t="str">
        <f>IF($A28="","",IF($C28="","",IF($D28="","", IF($B28="C",  SUMIFS(Prov_Auto!$E$3:$E1000,Prov_Auto!$A$3:$A1000,$C28,Prov_Auto!$C$3:$C1000,"&gt;="&amp;$A28 ,Prov_Auto!$D$3:$D1000, "&gt;="&amp;DATE(J$2,1, 1), Prov_Auto!$D$3:$D1000,"&lt;="&amp;DATE(J$2, 12, 31))*$D28, IF($B28="V", -1*(SUMIFS(Prov_Auto!$E$3:$E1000,Prov_Auto!$A$3:$A1000,$C28,Prov_Auto!$C$3:$C1000,"&gt;="&amp;$A28 ,Prov_Auto!$D$3:$D1000, "&gt;="&amp;DATE(J$2,1,1), Prov_Auto!$D$3:$D1000,"&lt;="&amp;DATE(J$2,12,31))*$D28), "")))))</f>
        <v/>
      </c>
      <c r="K28" s="42" t="str">
        <f>IF($A28="","",IF($C28="","",IF($D28="","", IF($B28="C",  SUMIFS(Prov_Auto!$E$3:$E1000,Prov_Auto!$A$3:$A1000,$C28,Prov_Auto!$C$3:$C1000,"&gt;="&amp;$A28 ,Prov_Auto!$D$3:$D1000, "&gt;="&amp;DATE(K$2,1, 1), Prov_Auto!$D$3:$D1000,"&lt;="&amp;DATE(K$2, 12, 31))*$D28, IF($B28="V", -1*(SUMIFS(Prov_Auto!$E$3:$E1000,Prov_Auto!$A$3:$A1000,$C28,Prov_Auto!$C$3:$C1000,"&gt;="&amp;$A28 ,Prov_Auto!$D$3:$D1000, "&gt;="&amp;DATE(K$2,1,1), Prov_Auto!$D$3:$D1000,"&lt;="&amp;DATE(K$2,12,31))*$D28), "")))))</f>
        <v/>
      </c>
      <c r="L28" s="42" t="str">
        <f>IF($A28="","",IF($C28="","",IF($D28="","", IF($B28="C",  SUMIFS(Prov_Auto!$E$3:$E1000,Prov_Auto!$A$3:$A1000,$C28,Prov_Auto!$C$3:$C1000,"&gt;="&amp;$A28 ,Prov_Auto!$D$3:$D1000, "&gt;="&amp;DATE(L$2,1, 1), Prov_Auto!$D$3:$D1000,"&lt;="&amp;DATE(L$2, 12, 31))*$D28, IF($B28="V", -1*(SUMIFS(Prov_Auto!$E$3:$E1000,Prov_Auto!$A$3:$A1000,$C28,Prov_Auto!$C$3:$C1000,"&gt;="&amp;$A28 ,Prov_Auto!$D$3:$D1000, "&gt;="&amp;DATE(L$2,1,1), Prov_Auto!$D$3:$D1000,"&lt;="&amp;DATE(L$2,12,31))*$D28), "")))))</f>
        <v/>
      </c>
      <c r="M28" s="43" t="str">
        <f>IF($A28="","",IF($C28="","",IF($D28="","", IF($B28="C",  SUMIFS(Prov_Auto!$E$3:$E1000,Prov_Auto!$A$3:$A1000,$C28,Prov_Auto!$C$3:$C1000,"&gt;="&amp;$A28 ,Prov_Auto!$D$3:$D1000, "&gt;="&amp;DATE(M$2,1, 1), Prov_Auto!$D$3:$D1000,"&lt;="&amp;DATE(M$2, 12, 31))*$D28, IF($B28="V", -1*(SUMIFS(Prov_Auto!$E$3:$E1000,Prov_Auto!$A$3:$A1000,$C28,Prov_Auto!$C$3:$C1000,"&gt;="&amp;$A28 ,Prov_Auto!$D$3:$D1000, "&gt;="&amp;DATE(M$2,1,1), Prov_Auto!$D$3:$D1000,"&lt;="&amp;DATE(M$2,12,31))*$D28), "")))))</f>
        <v/>
      </c>
      <c r="N28" s="30"/>
      <c r="O28" s="31"/>
      <c r="P28" s="31"/>
      <c r="Q28" s="31"/>
      <c r="R28" s="31"/>
      <c r="S28" s="31"/>
      <c r="T28" s="31"/>
      <c r="U28" s="31"/>
      <c r="V28" s="31"/>
      <c r="W28" s="31"/>
    </row>
    <row r="29">
      <c r="A29" s="46"/>
      <c r="B29" s="47"/>
      <c r="C29" s="47"/>
      <c r="D29" s="47"/>
      <c r="E29" s="48"/>
      <c r="F29" s="45" t="str">
        <f t="shared" si="1"/>
        <v/>
      </c>
      <c r="G29" s="40" t="str">
        <f t="shared" si="2"/>
        <v/>
      </c>
      <c r="H29" s="41" t="str">
        <f>IF(A29="","",IF(C29="","",IF(D29="","",IF(B29="C", SUMIFS(Prov_Auto!E$3:E1000,Prov_Auto!A$3:A1000,C29,Prov_Auto!C$3:C1000,"&gt;"&amp;A29,Prov_Auto!D$3:D1000,"&lt;="&amp;TODAY())*D29, IF(B29="V", -1*(SUMIFS(Prov_Auto!E$3:E1000,Prov_Auto!A$3:A1000,C29,Prov_Auto!C$3:C1000,"&gt;"&amp;A29,Prov_Auto!D$3:D1000,"&lt;="&amp;TODAY())*D29), "")))))</f>
        <v/>
      </c>
      <c r="I29" s="42" t="str">
        <f>IF($A29="","",IF($C29="","",IF($D29="","", IF($B29="C",  SUMIFS(Prov_Auto!$E$3:$E1000,Prov_Auto!$A$3:$A1000,$C29,Prov_Auto!$C$3:$C1000,"&gt;="&amp;$A29 ,Prov_Auto!$D$3:$D1000, "&gt;="&amp;DATE(I$2,1, 1), Prov_Auto!$D$3:$D1000,"&lt;="&amp;DATE(I$2, 12, 31))*$D29, IF($B29="V", -1*(SUMIFS(Prov_Auto!$E$3:$E1000,Prov_Auto!$A$3:$A1000,$C29,Prov_Auto!$C$3:$C1000,"&gt;="&amp;$A29 ,Prov_Auto!$D$3:$D1000, "&gt;="&amp;DATE(I$2,1,1), Prov_Auto!$D$3:$D1000,"&lt;="&amp;DATE(I$2,12,31))*$D29), "")))))</f>
        <v/>
      </c>
      <c r="J29" s="42" t="str">
        <f>IF($A29="","",IF($C29="","",IF($D29="","", IF($B29="C",  SUMIFS(Prov_Auto!$E$3:$E1000,Prov_Auto!$A$3:$A1000,$C29,Prov_Auto!$C$3:$C1000,"&gt;="&amp;$A29 ,Prov_Auto!$D$3:$D1000, "&gt;="&amp;DATE(J$2,1, 1), Prov_Auto!$D$3:$D1000,"&lt;="&amp;DATE(J$2, 12, 31))*$D29, IF($B29="V", -1*(SUMIFS(Prov_Auto!$E$3:$E1000,Prov_Auto!$A$3:$A1000,$C29,Prov_Auto!$C$3:$C1000,"&gt;="&amp;$A29 ,Prov_Auto!$D$3:$D1000, "&gt;="&amp;DATE(J$2,1,1), Prov_Auto!$D$3:$D1000,"&lt;="&amp;DATE(J$2,12,31))*$D29), "")))))</f>
        <v/>
      </c>
      <c r="K29" s="42" t="str">
        <f>IF($A29="","",IF($C29="","",IF($D29="","", IF($B29="C",  SUMIFS(Prov_Auto!$E$3:$E1000,Prov_Auto!$A$3:$A1000,$C29,Prov_Auto!$C$3:$C1000,"&gt;="&amp;$A29 ,Prov_Auto!$D$3:$D1000, "&gt;="&amp;DATE(K$2,1, 1), Prov_Auto!$D$3:$D1000,"&lt;="&amp;DATE(K$2, 12, 31))*$D29, IF($B29="V", -1*(SUMIFS(Prov_Auto!$E$3:$E1000,Prov_Auto!$A$3:$A1000,$C29,Prov_Auto!$C$3:$C1000,"&gt;="&amp;$A29 ,Prov_Auto!$D$3:$D1000, "&gt;="&amp;DATE(K$2,1,1), Prov_Auto!$D$3:$D1000,"&lt;="&amp;DATE(K$2,12,31))*$D29), "")))))</f>
        <v/>
      </c>
      <c r="L29" s="42" t="str">
        <f>IF($A29="","",IF($C29="","",IF($D29="","", IF($B29="C",  SUMIFS(Prov_Auto!$E$3:$E1000,Prov_Auto!$A$3:$A1000,$C29,Prov_Auto!$C$3:$C1000,"&gt;="&amp;$A29 ,Prov_Auto!$D$3:$D1000, "&gt;="&amp;DATE(L$2,1, 1), Prov_Auto!$D$3:$D1000,"&lt;="&amp;DATE(L$2, 12, 31))*$D29, IF($B29="V", -1*(SUMIFS(Prov_Auto!$E$3:$E1000,Prov_Auto!$A$3:$A1000,$C29,Prov_Auto!$C$3:$C1000,"&gt;="&amp;$A29 ,Prov_Auto!$D$3:$D1000, "&gt;="&amp;DATE(L$2,1,1), Prov_Auto!$D$3:$D1000,"&lt;="&amp;DATE(L$2,12,31))*$D29), "")))))</f>
        <v/>
      </c>
      <c r="M29" s="43" t="str">
        <f>IF($A29="","",IF($C29="","",IF($D29="","", IF($B29="C",  SUMIFS(Prov_Auto!$E$3:$E1000,Prov_Auto!$A$3:$A1000,$C29,Prov_Auto!$C$3:$C1000,"&gt;="&amp;$A29 ,Prov_Auto!$D$3:$D1000, "&gt;="&amp;DATE(M$2,1, 1), Prov_Auto!$D$3:$D1000,"&lt;="&amp;DATE(M$2, 12, 31))*$D29, IF($B29="V", -1*(SUMIFS(Prov_Auto!$E$3:$E1000,Prov_Auto!$A$3:$A1000,$C29,Prov_Auto!$C$3:$C1000,"&gt;="&amp;$A29 ,Prov_Auto!$D$3:$D1000, "&gt;="&amp;DATE(M$2,1,1), Prov_Auto!$D$3:$D1000,"&lt;="&amp;DATE(M$2,12,31))*$D29), "")))))</f>
        <v/>
      </c>
      <c r="N29" s="30"/>
      <c r="O29" s="31"/>
      <c r="P29" s="31"/>
      <c r="Q29" s="31"/>
      <c r="R29" s="31"/>
      <c r="S29" s="31"/>
      <c r="T29" s="31"/>
      <c r="U29" s="31"/>
      <c r="V29" s="31"/>
      <c r="W29" s="31"/>
    </row>
    <row r="30">
      <c r="A30" s="46"/>
      <c r="B30" s="47"/>
      <c r="C30" s="47"/>
      <c r="D30" s="47"/>
      <c r="E30" s="48"/>
      <c r="F30" s="45" t="str">
        <f t="shared" si="1"/>
        <v/>
      </c>
      <c r="G30" s="40" t="str">
        <f t="shared" si="2"/>
        <v/>
      </c>
      <c r="H30" s="41" t="str">
        <f>IF(A30="","",IF(C30="","",IF(D30="","",IF(B30="C", SUMIFS(Prov_Auto!E$3:E1000,Prov_Auto!A$3:A1000,C30,Prov_Auto!C$3:C1000,"&gt;"&amp;A30,Prov_Auto!D$3:D1000,"&lt;="&amp;TODAY())*D30, IF(B30="V", -1*(SUMIFS(Prov_Auto!E$3:E1000,Prov_Auto!A$3:A1000,C30,Prov_Auto!C$3:C1000,"&gt;"&amp;A30,Prov_Auto!D$3:D1000,"&lt;="&amp;TODAY())*D30), "")))))</f>
        <v/>
      </c>
      <c r="I30" s="42" t="str">
        <f>IF($A30="","",IF($C30="","",IF($D30="","", IF($B30="C",  SUMIFS(Prov_Auto!$E$3:$E1000,Prov_Auto!$A$3:$A1000,$C30,Prov_Auto!$C$3:$C1000,"&gt;="&amp;$A30 ,Prov_Auto!$D$3:$D1000, "&gt;="&amp;DATE(I$2,1, 1), Prov_Auto!$D$3:$D1000,"&lt;="&amp;DATE(I$2, 12, 31))*$D30, IF($B30="V", -1*(SUMIFS(Prov_Auto!$E$3:$E1000,Prov_Auto!$A$3:$A1000,$C30,Prov_Auto!$C$3:$C1000,"&gt;="&amp;$A30 ,Prov_Auto!$D$3:$D1000, "&gt;="&amp;DATE(I$2,1,1), Prov_Auto!$D$3:$D1000,"&lt;="&amp;DATE(I$2,12,31))*$D30), "")))))</f>
        <v/>
      </c>
      <c r="J30" s="42" t="str">
        <f>IF($A30="","",IF($C30="","",IF($D30="","", IF($B30="C",  SUMIFS(Prov_Auto!$E$3:$E1000,Prov_Auto!$A$3:$A1000,$C30,Prov_Auto!$C$3:$C1000,"&gt;="&amp;$A30 ,Prov_Auto!$D$3:$D1000, "&gt;="&amp;DATE(J$2,1, 1), Prov_Auto!$D$3:$D1000,"&lt;="&amp;DATE(J$2, 12, 31))*$D30, IF($B30="V", -1*(SUMIFS(Prov_Auto!$E$3:$E1000,Prov_Auto!$A$3:$A1000,$C30,Prov_Auto!$C$3:$C1000,"&gt;="&amp;$A30 ,Prov_Auto!$D$3:$D1000, "&gt;="&amp;DATE(J$2,1,1), Prov_Auto!$D$3:$D1000,"&lt;="&amp;DATE(J$2,12,31))*$D30), "")))))</f>
        <v/>
      </c>
      <c r="K30" s="42" t="str">
        <f>IF($A30="","",IF($C30="","",IF($D30="","", IF($B30="C",  SUMIFS(Prov_Auto!$E$3:$E1000,Prov_Auto!$A$3:$A1000,$C30,Prov_Auto!$C$3:$C1000,"&gt;="&amp;$A30 ,Prov_Auto!$D$3:$D1000, "&gt;="&amp;DATE(K$2,1, 1), Prov_Auto!$D$3:$D1000,"&lt;="&amp;DATE(K$2, 12, 31))*$D30, IF($B30="V", -1*(SUMIFS(Prov_Auto!$E$3:$E1000,Prov_Auto!$A$3:$A1000,$C30,Prov_Auto!$C$3:$C1000,"&gt;="&amp;$A30 ,Prov_Auto!$D$3:$D1000, "&gt;="&amp;DATE(K$2,1,1), Prov_Auto!$D$3:$D1000,"&lt;="&amp;DATE(K$2,12,31))*$D30), "")))))</f>
        <v/>
      </c>
      <c r="L30" s="42" t="str">
        <f>IF($A30="","",IF($C30="","",IF($D30="","", IF($B30="C",  SUMIFS(Prov_Auto!$E$3:$E1000,Prov_Auto!$A$3:$A1000,$C30,Prov_Auto!$C$3:$C1000,"&gt;="&amp;$A30 ,Prov_Auto!$D$3:$D1000, "&gt;="&amp;DATE(L$2,1, 1), Prov_Auto!$D$3:$D1000,"&lt;="&amp;DATE(L$2, 12, 31))*$D30, IF($B30="V", -1*(SUMIFS(Prov_Auto!$E$3:$E1000,Prov_Auto!$A$3:$A1000,$C30,Prov_Auto!$C$3:$C1000,"&gt;="&amp;$A30 ,Prov_Auto!$D$3:$D1000, "&gt;="&amp;DATE(L$2,1,1), Prov_Auto!$D$3:$D1000,"&lt;="&amp;DATE(L$2,12,31))*$D30), "")))))</f>
        <v/>
      </c>
      <c r="M30" s="43" t="str">
        <f>IF($A30="","",IF($C30="","",IF($D30="","", IF($B30="C",  SUMIFS(Prov_Auto!$E$3:$E1000,Prov_Auto!$A$3:$A1000,$C30,Prov_Auto!$C$3:$C1000,"&gt;="&amp;$A30 ,Prov_Auto!$D$3:$D1000, "&gt;="&amp;DATE(M$2,1, 1), Prov_Auto!$D$3:$D1000,"&lt;="&amp;DATE(M$2, 12, 31))*$D30, IF($B30="V", -1*(SUMIFS(Prov_Auto!$E$3:$E1000,Prov_Auto!$A$3:$A1000,$C30,Prov_Auto!$C$3:$C1000,"&gt;="&amp;$A30 ,Prov_Auto!$D$3:$D1000, "&gt;="&amp;DATE(M$2,1,1), Prov_Auto!$D$3:$D1000,"&lt;="&amp;DATE(M$2,12,31))*$D30), "")))))</f>
        <v/>
      </c>
      <c r="N30" s="30"/>
      <c r="O30" s="31"/>
      <c r="P30" s="31"/>
      <c r="Q30" s="31"/>
      <c r="R30" s="31"/>
      <c r="S30" s="31"/>
      <c r="T30" s="31"/>
      <c r="U30" s="31"/>
      <c r="V30" s="31"/>
      <c r="W30" s="31"/>
    </row>
    <row r="31">
      <c r="A31" s="46"/>
      <c r="B31" s="47"/>
      <c r="C31" s="47"/>
      <c r="D31" s="47"/>
      <c r="E31" s="48"/>
      <c r="F31" s="45" t="str">
        <f t="shared" si="1"/>
        <v/>
      </c>
      <c r="G31" s="40" t="str">
        <f t="shared" si="2"/>
        <v/>
      </c>
      <c r="H31" s="41" t="str">
        <f>IF(A31="","",IF(C31="","",IF(D31="","",IF(B31="C", SUMIFS(Prov_Auto!E$3:E1000,Prov_Auto!A$3:A1000,C31,Prov_Auto!C$3:C1000,"&gt;"&amp;A31,Prov_Auto!D$3:D1000,"&lt;="&amp;TODAY())*D31, IF(B31="V", -1*(SUMIFS(Prov_Auto!E$3:E1000,Prov_Auto!A$3:A1000,C31,Prov_Auto!C$3:C1000,"&gt;"&amp;A31,Prov_Auto!D$3:D1000,"&lt;="&amp;TODAY())*D31), "")))))</f>
        <v/>
      </c>
      <c r="I31" s="42" t="str">
        <f>IF($A31="","",IF($C31="","",IF($D31="","", IF($B31="C",  SUMIFS(Prov_Auto!$E$3:$E1000,Prov_Auto!$A$3:$A1000,$C31,Prov_Auto!$C$3:$C1000,"&gt;="&amp;$A31 ,Prov_Auto!$D$3:$D1000, "&gt;="&amp;DATE(I$2,1, 1), Prov_Auto!$D$3:$D1000,"&lt;="&amp;DATE(I$2, 12, 31))*$D31, IF($B31="V", -1*(SUMIFS(Prov_Auto!$E$3:$E1000,Prov_Auto!$A$3:$A1000,$C31,Prov_Auto!$C$3:$C1000,"&gt;="&amp;$A31 ,Prov_Auto!$D$3:$D1000, "&gt;="&amp;DATE(I$2,1,1), Prov_Auto!$D$3:$D1000,"&lt;="&amp;DATE(I$2,12,31))*$D31), "")))))</f>
        <v/>
      </c>
      <c r="J31" s="42" t="str">
        <f>IF($A31="","",IF($C31="","",IF($D31="","", IF($B31="C",  SUMIFS(Prov_Auto!$E$3:$E1000,Prov_Auto!$A$3:$A1000,$C31,Prov_Auto!$C$3:$C1000,"&gt;="&amp;$A31 ,Prov_Auto!$D$3:$D1000, "&gt;="&amp;DATE(J$2,1, 1), Prov_Auto!$D$3:$D1000,"&lt;="&amp;DATE(J$2, 12, 31))*$D31, IF($B31="V", -1*(SUMIFS(Prov_Auto!$E$3:$E1000,Prov_Auto!$A$3:$A1000,$C31,Prov_Auto!$C$3:$C1000,"&gt;="&amp;$A31 ,Prov_Auto!$D$3:$D1000, "&gt;="&amp;DATE(J$2,1,1), Prov_Auto!$D$3:$D1000,"&lt;="&amp;DATE(J$2,12,31))*$D31), "")))))</f>
        <v/>
      </c>
      <c r="K31" s="42" t="str">
        <f>IF($A31="","",IF($C31="","",IF($D31="","", IF($B31="C",  SUMIFS(Prov_Auto!$E$3:$E1000,Prov_Auto!$A$3:$A1000,$C31,Prov_Auto!$C$3:$C1000,"&gt;="&amp;$A31 ,Prov_Auto!$D$3:$D1000, "&gt;="&amp;DATE(K$2,1, 1), Prov_Auto!$D$3:$D1000,"&lt;="&amp;DATE(K$2, 12, 31))*$D31, IF($B31="V", -1*(SUMIFS(Prov_Auto!$E$3:$E1000,Prov_Auto!$A$3:$A1000,$C31,Prov_Auto!$C$3:$C1000,"&gt;="&amp;$A31 ,Prov_Auto!$D$3:$D1000, "&gt;="&amp;DATE(K$2,1,1), Prov_Auto!$D$3:$D1000,"&lt;="&amp;DATE(K$2,12,31))*$D31), "")))))</f>
        <v/>
      </c>
      <c r="L31" s="42" t="str">
        <f>IF($A31="","",IF($C31="","",IF($D31="","", IF($B31="C",  SUMIFS(Prov_Auto!$E$3:$E1000,Prov_Auto!$A$3:$A1000,$C31,Prov_Auto!$C$3:$C1000,"&gt;="&amp;$A31 ,Prov_Auto!$D$3:$D1000, "&gt;="&amp;DATE(L$2,1, 1), Prov_Auto!$D$3:$D1000,"&lt;="&amp;DATE(L$2, 12, 31))*$D31, IF($B31="V", -1*(SUMIFS(Prov_Auto!$E$3:$E1000,Prov_Auto!$A$3:$A1000,$C31,Prov_Auto!$C$3:$C1000,"&gt;="&amp;$A31 ,Prov_Auto!$D$3:$D1000, "&gt;="&amp;DATE(L$2,1,1), Prov_Auto!$D$3:$D1000,"&lt;="&amp;DATE(L$2,12,31))*$D31), "")))))</f>
        <v/>
      </c>
      <c r="M31" s="43" t="str">
        <f>IF($A31="","",IF($C31="","",IF($D31="","", IF($B31="C",  SUMIFS(Prov_Auto!$E$3:$E1000,Prov_Auto!$A$3:$A1000,$C31,Prov_Auto!$C$3:$C1000,"&gt;="&amp;$A31 ,Prov_Auto!$D$3:$D1000, "&gt;="&amp;DATE(M$2,1, 1), Prov_Auto!$D$3:$D1000,"&lt;="&amp;DATE(M$2, 12, 31))*$D31, IF($B31="V", -1*(SUMIFS(Prov_Auto!$E$3:$E1000,Prov_Auto!$A$3:$A1000,$C31,Prov_Auto!$C$3:$C1000,"&gt;="&amp;$A31 ,Prov_Auto!$D$3:$D1000, "&gt;="&amp;DATE(M$2,1,1), Prov_Auto!$D$3:$D1000,"&lt;="&amp;DATE(M$2,12,31))*$D31), "")))))</f>
        <v/>
      </c>
      <c r="N31" s="30"/>
      <c r="O31" s="31"/>
      <c r="P31" s="31"/>
      <c r="Q31" s="31"/>
      <c r="R31" s="31"/>
      <c r="S31" s="31"/>
      <c r="T31" s="31"/>
      <c r="U31" s="31"/>
      <c r="V31" s="31"/>
      <c r="W31" s="31"/>
    </row>
    <row r="32">
      <c r="A32" s="46"/>
      <c r="B32" s="47"/>
      <c r="C32" s="47"/>
      <c r="D32" s="47"/>
      <c r="E32" s="48"/>
      <c r="F32" s="45" t="str">
        <f t="shared" si="1"/>
        <v/>
      </c>
      <c r="G32" s="40" t="str">
        <f t="shared" si="2"/>
        <v/>
      </c>
      <c r="H32" s="41" t="str">
        <f>IF(A32="","",IF(C32="","",IF(D32="","",IF(B32="C", SUMIFS(Prov_Auto!E$3:E1000,Prov_Auto!A$3:A1000,C32,Prov_Auto!C$3:C1000,"&gt;"&amp;A32,Prov_Auto!D$3:D1000,"&lt;="&amp;TODAY())*D32, IF(B32="V", -1*(SUMIFS(Prov_Auto!E$3:E1000,Prov_Auto!A$3:A1000,C32,Prov_Auto!C$3:C1000,"&gt;"&amp;A32,Prov_Auto!D$3:D1000,"&lt;="&amp;TODAY())*D32), "")))))</f>
        <v/>
      </c>
      <c r="I32" s="42" t="str">
        <f>IF($A32="","",IF($C32="","",IF($D32="","", IF($B32="C",  SUMIFS(Prov_Auto!$E$3:$E1000,Prov_Auto!$A$3:$A1000,$C32,Prov_Auto!$C$3:$C1000,"&gt;="&amp;$A32 ,Prov_Auto!$D$3:$D1000, "&gt;="&amp;DATE(I$2,1, 1), Prov_Auto!$D$3:$D1000,"&lt;="&amp;DATE(I$2, 12, 31))*$D32, IF($B32="V", -1*(SUMIFS(Prov_Auto!$E$3:$E1000,Prov_Auto!$A$3:$A1000,$C32,Prov_Auto!$C$3:$C1000,"&gt;="&amp;$A32 ,Prov_Auto!$D$3:$D1000, "&gt;="&amp;DATE(I$2,1,1), Prov_Auto!$D$3:$D1000,"&lt;="&amp;DATE(I$2,12,31))*$D32), "")))))</f>
        <v/>
      </c>
      <c r="J32" s="42" t="str">
        <f>IF($A32="","",IF($C32="","",IF($D32="","", IF($B32="C",  SUMIFS(Prov_Auto!$E$3:$E1000,Prov_Auto!$A$3:$A1000,$C32,Prov_Auto!$C$3:$C1000,"&gt;="&amp;$A32 ,Prov_Auto!$D$3:$D1000, "&gt;="&amp;DATE(J$2,1, 1), Prov_Auto!$D$3:$D1000,"&lt;="&amp;DATE(J$2, 12, 31))*$D32, IF($B32="V", -1*(SUMIFS(Prov_Auto!$E$3:$E1000,Prov_Auto!$A$3:$A1000,$C32,Prov_Auto!$C$3:$C1000,"&gt;="&amp;$A32 ,Prov_Auto!$D$3:$D1000, "&gt;="&amp;DATE(J$2,1,1), Prov_Auto!$D$3:$D1000,"&lt;="&amp;DATE(J$2,12,31))*$D32), "")))))</f>
        <v/>
      </c>
      <c r="K32" s="42" t="str">
        <f>IF($A32="","",IF($C32="","",IF($D32="","", IF($B32="C",  SUMIFS(Prov_Auto!$E$3:$E1000,Prov_Auto!$A$3:$A1000,$C32,Prov_Auto!$C$3:$C1000,"&gt;="&amp;$A32 ,Prov_Auto!$D$3:$D1000, "&gt;="&amp;DATE(K$2,1, 1), Prov_Auto!$D$3:$D1000,"&lt;="&amp;DATE(K$2, 12, 31))*$D32, IF($B32="V", -1*(SUMIFS(Prov_Auto!$E$3:$E1000,Prov_Auto!$A$3:$A1000,$C32,Prov_Auto!$C$3:$C1000,"&gt;="&amp;$A32 ,Prov_Auto!$D$3:$D1000, "&gt;="&amp;DATE(K$2,1,1), Prov_Auto!$D$3:$D1000,"&lt;="&amp;DATE(K$2,12,31))*$D32), "")))))</f>
        <v/>
      </c>
      <c r="L32" s="42" t="str">
        <f>IF($A32="","",IF($C32="","",IF($D32="","", IF($B32="C",  SUMIFS(Prov_Auto!$E$3:$E1000,Prov_Auto!$A$3:$A1000,$C32,Prov_Auto!$C$3:$C1000,"&gt;="&amp;$A32 ,Prov_Auto!$D$3:$D1000, "&gt;="&amp;DATE(L$2,1, 1), Prov_Auto!$D$3:$D1000,"&lt;="&amp;DATE(L$2, 12, 31))*$D32, IF($B32="V", -1*(SUMIFS(Prov_Auto!$E$3:$E1000,Prov_Auto!$A$3:$A1000,$C32,Prov_Auto!$C$3:$C1000,"&gt;="&amp;$A32 ,Prov_Auto!$D$3:$D1000, "&gt;="&amp;DATE(L$2,1,1), Prov_Auto!$D$3:$D1000,"&lt;="&amp;DATE(L$2,12,31))*$D32), "")))))</f>
        <v/>
      </c>
      <c r="M32" s="43" t="str">
        <f>IF($A32="","",IF($C32="","",IF($D32="","", IF($B32="C",  SUMIFS(Prov_Auto!$E$3:$E1000,Prov_Auto!$A$3:$A1000,$C32,Prov_Auto!$C$3:$C1000,"&gt;="&amp;$A32 ,Prov_Auto!$D$3:$D1000, "&gt;="&amp;DATE(M$2,1, 1), Prov_Auto!$D$3:$D1000,"&lt;="&amp;DATE(M$2, 12, 31))*$D32, IF($B32="V", -1*(SUMIFS(Prov_Auto!$E$3:$E1000,Prov_Auto!$A$3:$A1000,$C32,Prov_Auto!$C$3:$C1000,"&gt;="&amp;$A32 ,Prov_Auto!$D$3:$D1000, "&gt;="&amp;DATE(M$2,1,1), Prov_Auto!$D$3:$D1000,"&lt;="&amp;DATE(M$2,12,31))*$D32), "")))))</f>
        <v/>
      </c>
      <c r="N32" s="30"/>
      <c r="O32" s="31"/>
      <c r="P32" s="31"/>
      <c r="Q32" s="31"/>
      <c r="R32" s="31"/>
      <c r="S32" s="31"/>
      <c r="T32" s="31"/>
      <c r="U32" s="31"/>
      <c r="V32" s="31"/>
      <c r="W32" s="31"/>
    </row>
    <row r="33">
      <c r="A33" s="46"/>
      <c r="B33" s="47"/>
      <c r="C33" s="47"/>
      <c r="D33" s="47"/>
      <c r="E33" s="48"/>
      <c r="F33" s="45" t="str">
        <f t="shared" si="1"/>
        <v/>
      </c>
      <c r="G33" s="40" t="str">
        <f t="shared" si="2"/>
        <v/>
      </c>
      <c r="H33" s="41" t="str">
        <f>IF(A33="","",IF(C33="","",IF(D33="","",IF(B33="C", SUMIFS(Prov_Auto!E$3:E1000,Prov_Auto!A$3:A1000,C33,Prov_Auto!C$3:C1000,"&gt;"&amp;A33,Prov_Auto!D$3:D1000,"&lt;="&amp;TODAY())*D33, IF(B33="V", -1*(SUMIFS(Prov_Auto!E$3:E1000,Prov_Auto!A$3:A1000,C33,Prov_Auto!C$3:C1000,"&gt;"&amp;A33,Prov_Auto!D$3:D1000,"&lt;="&amp;TODAY())*D33), "")))))</f>
        <v/>
      </c>
      <c r="I33" s="42" t="str">
        <f>IF($A33="","",IF($C33="","",IF($D33="","", IF($B33="C",  SUMIFS(Prov_Auto!$E$3:$E1000,Prov_Auto!$A$3:$A1000,$C33,Prov_Auto!$C$3:$C1000,"&gt;="&amp;$A33 ,Prov_Auto!$D$3:$D1000, "&gt;="&amp;DATE(I$2,1, 1), Prov_Auto!$D$3:$D1000,"&lt;="&amp;DATE(I$2, 12, 31))*$D33, IF($B33="V", -1*(SUMIFS(Prov_Auto!$E$3:$E1000,Prov_Auto!$A$3:$A1000,$C33,Prov_Auto!$C$3:$C1000,"&gt;="&amp;$A33 ,Prov_Auto!$D$3:$D1000, "&gt;="&amp;DATE(I$2,1,1), Prov_Auto!$D$3:$D1000,"&lt;="&amp;DATE(I$2,12,31))*$D33), "")))))</f>
        <v/>
      </c>
      <c r="J33" s="42" t="str">
        <f>IF($A33="","",IF($C33="","",IF($D33="","", IF($B33="C",  SUMIFS(Prov_Auto!$E$3:$E1000,Prov_Auto!$A$3:$A1000,$C33,Prov_Auto!$C$3:$C1000,"&gt;="&amp;$A33 ,Prov_Auto!$D$3:$D1000, "&gt;="&amp;DATE(J$2,1, 1), Prov_Auto!$D$3:$D1000,"&lt;="&amp;DATE(J$2, 12, 31))*$D33, IF($B33="V", -1*(SUMIFS(Prov_Auto!$E$3:$E1000,Prov_Auto!$A$3:$A1000,$C33,Prov_Auto!$C$3:$C1000,"&gt;="&amp;$A33 ,Prov_Auto!$D$3:$D1000, "&gt;="&amp;DATE(J$2,1,1), Prov_Auto!$D$3:$D1000,"&lt;="&amp;DATE(J$2,12,31))*$D33), "")))))</f>
        <v/>
      </c>
      <c r="K33" s="42" t="str">
        <f>IF($A33="","",IF($C33="","",IF($D33="","", IF($B33="C",  SUMIFS(Prov_Auto!$E$3:$E1000,Prov_Auto!$A$3:$A1000,$C33,Prov_Auto!$C$3:$C1000,"&gt;="&amp;$A33 ,Prov_Auto!$D$3:$D1000, "&gt;="&amp;DATE(K$2,1, 1), Prov_Auto!$D$3:$D1000,"&lt;="&amp;DATE(K$2, 12, 31))*$D33, IF($B33="V", -1*(SUMIFS(Prov_Auto!$E$3:$E1000,Prov_Auto!$A$3:$A1000,$C33,Prov_Auto!$C$3:$C1000,"&gt;="&amp;$A33 ,Prov_Auto!$D$3:$D1000, "&gt;="&amp;DATE(K$2,1,1), Prov_Auto!$D$3:$D1000,"&lt;="&amp;DATE(K$2,12,31))*$D33), "")))))</f>
        <v/>
      </c>
      <c r="L33" s="42" t="str">
        <f>IF($A33="","",IF($C33="","",IF($D33="","", IF($B33="C",  SUMIFS(Prov_Auto!$E$3:$E1000,Prov_Auto!$A$3:$A1000,$C33,Prov_Auto!$C$3:$C1000,"&gt;="&amp;$A33 ,Prov_Auto!$D$3:$D1000, "&gt;="&amp;DATE(L$2,1, 1), Prov_Auto!$D$3:$D1000,"&lt;="&amp;DATE(L$2, 12, 31))*$D33, IF($B33="V", -1*(SUMIFS(Prov_Auto!$E$3:$E1000,Prov_Auto!$A$3:$A1000,$C33,Prov_Auto!$C$3:$C1000,"&gt;="&amp;$A33 ,Prov_Auto!$D$3:$D1000, "&gt;="&amp;DATE(L$2,1,1), Prov_Auto!$D$3:$D1000,"&lt;="&amp;DATE(L$2,12,31))*$D33), "")))))</f>
        <v/>
      </c>
      <c r="M33" s="43" t="str">
        <f>IF($A33="","",IF($C33="","",IF($D33="","", IF($B33="C",  SUMIFS(Prov_Auto!$E$3:$E1000,Prov_Auto!$A$3:$A1000,$C33,Prov_Auto!$C$3:$C1000,"&gt;="&amp;$A33 ,Prov_Auto!$D$3:$D1000, "&gt;="&amp;DATE(M$2,1, 1), Prov_Auto!$D$3:$D1000,"&lt;="&amp;DATE(M$2, 12, 31))*$D33, IF($B33="V", -1*(SUMIFS(Prov_Auto!$E$3:$E1000,Prov_Auto!$A$3:$A1000,$C33,Prov_Auto!$C$3:$C1000,"&gt;="&amp;$A33 ,Prov_Auto!$D$3:$D1000, "&gt;="&amp;DATE(M$2,1,1), Prov_Auto!$D$3:$D1000,"&lt;="&amp;DATE(M$2,12,31))*$D33), "")))))</f>
        <v/>
      </c>
      <c r="N33" s="30"/>
      <c r="O33" s="31"/>
      <c r="P33" s="31"/>
      <c r="Q33" s="31"/>
      <c r="R33" s="31"/>
      <c r="S33" s="31"/>
      <c r="T33" s="31"/>
      <c r="U33" s="31"/>
      <c r="V33" s="31"/>
      <c r="W33" s="31"/>
    </row>
    <row r="34">
      <c r="A34" s="46"/>
      <c r="B34" s="47"/>
      <c r="C34" s="47"/>
      <c r="D34" s="47"/>
      <c r="E34" s="48"/>
      <c r="F34" s="45" t="str">
        <f t="shared" si="1"/>
        <v/>
      </c>
      <c r="G34" s="40" t="str">
        <f t="shared" si="2"/>
        <v/>
      </c>
      <c r="H34" s="41" t="str">
        <f>IF(A34="","",IF(C34="","",IF(D34="","",IF(B34="C", SUMIFS(Prov_Auto!E$3:E1000,Prov_Auto!A$3:A1000,C34,Prov_Auto!C$3:C1000,"&gt;"&amp;A34,Prov_Auto!D$3:D1000,"&lt;="&amp;TODAY())*D34, IF(B34="V", -1*(SUMIFS(Prov_Auto!E$3:E1000,Prov_Auto!A$3:A1000,C34,Prov_Auto!C$3:C1000,"&gt;"&amp;A34,Prov_Auto!D$3:D1000,"&lt;="&amp;TODAY())*D34), "")))))</f>
        <v/>
      </c>
      <c r="I34" s="42" t="str">
        <f>IF($A34="","",IF($C34="","",IF($D34="","", IF($B34="C",  SUMIFS(Prov_Auto!$E$3:$E1000,Prov_Auto!$A$3:$A1000,$C34,Prov_Auto!$C$3:$C1000,"&gt;="&amp;$A34 ,Prov_Auto!$D$3:$D1000, "&gt;="&amp;DATE(I$2,1, 1), Prov_Auto!$D$3:$D1000,"&lt;="&amp;DATE(I$2, 12, 31))*$D34, IF($B34="V", -1*(SUMIFS(Prov_Auto!$E$3:$E1000,Prov_Auto!$A$3:$A1000,$C34,Prov_Auto!$C$3:$C1000,"&gt;="&amp;$A34 ,Prov_Auto!$D$3:$D1000, "&gt;="&amp;DATE(I$2,1,1), Prov_Auto!$D$3:$D1000,"&lt;="&amp;DATE(I$2,12,31))*$D34), "")))))</f>
        <v/>
      </c>
      <c r="J34" s="42" t="str">
        <f>IF($A34="","",IF($C34="","",IF($D34="","", IF($B34="C",  SUMIFS(Prov_Auto!$E$3:$E1000,Prov_Auto!$A$3:$A1000,$C34,Prov_Auto!$C$3:$C1000,"&gt;="&amp;$A34 ,Prov_Auto!$D$3:$D1000, "&gt;="&amp;DATE(J$2,1, 1), Prov_Auto!$D$3:$D1000,"&lt;="&amp;DATE(J$2, 12, 31))*$D34, IF($B34="V", -1*(SUMIFS(Prov_Auto!$E$3:$E1000,Prov_Auto!$A$3:$A1000,$C34,Prov_Auto!$C$3:$C1000,"&gt;="&amp;$A34 ,Prov_Auto!$D$3:$D1000, "&gt;="&amp;DATE(J$2,1,1), Prov_Auto!$D$3:$D1000,"&lt;="&amp;DATE(J$2,12,31))*$D34), "")))))</f>
        <v/>
      </c>
      <c r="K34" s="42" t="str">
        <f>IF($A34="","",IF($C34="","",IF($D34="","", IF($B34="C",  SUMIFS(Prov_Auto!$E$3:$E1000,Prov_Auto!$A$3:$A1000,$C34,Prov_Auto!$C$3:$C1000,"&gt;="&amp;$A34 ,Prov_Auto!$D$3:$D1000, "&gt;="&amp;DATE(K$2,1, 1), Prov_Auto!$D$3:$D1000,"&lt;="&amp;DATE(K$2, 12, 31))*$D34, IF($B34="V", -1*(SUMIFS(Prov_Auto!$E$3:$E1000,Prov_Auto!$A$3:$A1000,$C34,Prov_Auto!$C$3:$C1000,"&gt;="&amp;$A34 ,Prov_Auto!$D$3:$D1000, "&gt;="&amp;DATE(K$2,1,1), Prov_Auto!$D$3:$D1000,"&lt;="&amp;DATE(K$2,12,31))*$D34), "")))))</f>
        <v/>
      </c>
      <c r="L34" s="42" t="str">
        <f>IF($A34="","",IF($C34="","",IF($D34="","", IF($B34="C",  SUMIFS(Prov_Auto!$E$3:$E1000,Prov_Auto!$A$3:$A1000,$C34,Prov_Auto!$C$3:$C1000,"&gt;="&amp;$A34 ,Prov_Auto!$D$3:$D1000, "&gt;="&amp;DATE(L$2,1, 1), Prov_Auto!$D$3:$D1000,"&lt;="&amp;DATE(L$2, 12, 31))*$D34, IF($B34="V", -1*(SUMIFS(Prov_Auto!$E$3:$E1000,Prov_Auto!$A$3:$A1000,$C34,Prov_Auto!$C$3:$C1000,"&gt;="&amp;$A34 ,Prov_Auto!$D$3:$D1000, "&gt;="&amp;DATE(L$2,1,1), Prov_Auto!$D$3:$D1000,"&lt;="&amp;DATE(L$2,12,31))*$D34), "")))))</f>
        <v/>
      </c>
      <c r="M34" s="43" t="str">
        <f>IF($A34="","",IF($C34="","",IF($D34="","", IF($B34="C",  SUMIFS(Prov_Auto!$E$3:$E1000,Prov_Auto!$A$3:$A1000,$C34,Prov_Auto!$C$3:$C1000,"&gt;="&amp;$A34 ,Prov_Auto!$D$3:$D1000, "&gt;="&amp;DATE(M$2,1, 1), Prov_Auto!$D$3:$D1000,"&lt;="&amp;DATE(M$2, 12, 31))*$D34, IF($B34="V", -1*(SUMIFS(Prov_Auto!$E$3:$E1000,Prov_Auto!$A$3:$A1000,$C34,Prov_Auto!$C$3:$C1000,"&gt;="&amp;$A34 ,Prov_Auto!$D$3:$D1000, "&gt;="&amp;DATE(M$2,1,1), Prov_Auto!$D$3:$D1000,"&lt;="&amp;DATE(M$2,12,31))*$D34), "")))))</f>
        <v/>
      </c>
      <c r="N34" s="30"/>
      <c r="O34" s="31"/>
      <c r="P34" s="31"/>
      <c r="Q34" s="31"/>
      <c r="R34" s="31"/>
      <c r="S34" s="31"/>
      <c r="T34" s="31"/>
      <c r="U34" s="31"/>
      <c r="V34" s="31"/>
      <c r="W34" s="31"/>
    </row>
    <row r="35">
      <c r="A35" s="46"/>
      <c r="B35" s="47"/>
      <c r="C35" s="47"/>
      <c r="D35" s="47"/>
      <c r="E35" s="48"/>
      <c r="F35" s="45" t="str">
        <f t="shared" si="1"/>
        <v/>
      </c>
      <c r="G35" s="40" t="str">
        <f t="shared" si="2"/>
        <v/>
      </c>
      <c r="H35" s="41" t="str">
        <f>IF(A35="","",IF(C35="","",IF(D35="","",IF(B35="C", SUMIFS(Prov_Auto!E$3:E1000,Prov_Auto!A$3:A1000,C35,Prov_Auto!C$3:C1000,"&gt;"&amp;A35,Prov_Auto!D$3:D1000,"&lt;="&amp;TODAY())*D35, IF(B35="V", -1*(SUMIFS(Prov_Auto!E$3:E1000,Prov_Auto!A$3:A1000,C35,Prov_Auto!C$3:C1000,"&gt;"&amp;A35,Prov_Auto!D$3:D1000,"&lt;="&amp;TODAY())*D35), "")))))</f>
        <v/>
      </c>
      <c r="I35" s="42" t="str">
        <f>IF($A35="","",IF($C35="","",IF($D35="","", IF($B35="C",  SUMIFS(Prov_Auto!$E$3:$E1000,Prov_Auto!$A$3:$A1000,$C35,Prov_Auto!$C$3:$C1000,"&gt;="&amp;$A35 ,Prov_Auto!$D$3:$D1000, "&gt;="&amp;DATE(I$2,1, 1), Prov_Auto!$D$3:$D1000,"&lt;="&amp;DATE(I$2, 12, 31))*$D35, IF($B35="V", -1*(SUMIFS(Prov_Auto!$E$3:$E1000,Prov_Auto!$A$3:$A1000,$C35,Prov_Auto!$C$3:$C1000,"&gt;="&amp;$A35 ,Prov_Auto!$D$3:$D1000, "&gt;="&amp;DATE(I$2,1,1), Prov_Auto!$D$3:$D1000,"&lt;="&amp;DATE(I$2,12,31))*$D35), "")))))</f>
        <v/>
      </c>
      <c r="J35" s="42" t="str">
        <f>IF($A35="","",IF($C35="","",IF($D35="","", IF($B35="C",  SUMIFS(Prov_Auto!$E$3:$E1000,Prov_Auto!$A$3:$A1000,$C35,Prov_Auto!$C$3:$C1000,"&gt;="&amp;$A35 ,Prov_Auto!$D$3:$D1000, "&gt;="&amp;DATE(J$2,1, 1), Prov_Auto!$D$3:$D1000,"&lt;="&amp;DATE(J$2, 12, 31))*$D35, IF($B35="V", -1*(SUMIFS(Prov_Auto!$E$3:$E1000,Prov_Auto!$A$3:$A1000,$C35,Prov_Auto!$C$3:$C1000,"&gt;="&amp;$A35 ,Prov_Auto!$D$3:$D1000, "&gt;="&amp;DATE(J$2,1,1), Prov_Auto!$D$3:$D1000,"&lt;="&amp;DATE(J$2,12,31))*$D35), "")))))</f>
        <v/>
      </c>
      <c r="K35" s="42" t="str">
        <f>IF($A35="","",IF($C35="","",IF($D35="","", IF($B35="C",  SUMIFS(Prov_Auto!$E$3:$E1000,Prov_Auto!$A$3:$A1000,$C35,Prov_Auto!$C$3:$C1000,"&gt;="&amp;$A35 ,Prov_Auto!$D$3:$D1000, "&gt;="&amp;DATE(K$2,1, 1), Prov_Auto!$D$3:$D1000,"&lt;="&amp;DATE(K$2, 12, 31))*$D35, IF($B35="V", -1*(SUMIFS(Prov_Auto!$E$3:$E1000,Prov_Auto!$A$3:$A1000,$C35,Prov_Auto!$C$3:$C1000,"&gt;="&amp;$A35 ,Prov_Auto!$D$3:$D1000, "&gt;="&amp;DATE(K$2,1,1), Prov_Auto!$D$3:$D1000,"&lt;="&amp;DATE(K$2,12,31))*$D35), "")))))</f>
        <v/>
      </c>
      <c r="L35" s="42" t="str">
        <f>IF($A35="","",IF($C35="","",IF($D35="","", IF($B35="C",  SUMIFS(Prov_Auto!$E$3:$E1000,Prov_Auto!$A$3:$A1000,$C35,Prov_Auto!$C$3:$C1000,"&gt;="&amp;$A35 ,Prov_Auto!$D$3:$D1000, "&gt;="&amp;DATE(L$2,1, 1), Prov_Auto!$D$3:$D1000,"&lt;="&amp;DATE(L$2, 12, 31))*$D35, IF($B35="V", -1*(SUMIFS(Prov_Auto!$E$3:$E1000,Prov_Auto!$A$3:$A1000,$C35,Prov_Auto!$C$3:$C1000,"&gt;="&amp;$A35 ,Prov_Auto!$D$3:$D1000, "&gt;="&amp;DATE(L$2,1,1), Prov_Auto!$D$3:$D1000,"&lt;="&amp;DATE(L$2,12,31))*$D35), "")))))</f>
        <v/>
      </c>
      <c r="M35" s="43" t="str">
        <f>IF($A35="","",IF($C35="","",IF($D35="","", IF($B35="C",  SUMIFS(Prov_Auto!$E$3:$E1000,Prov_Auto!$A$3:$A1000,$C35,Prov_Auto!$C$3:$C1000,"&gt;="&amp;$A35 ,Prov_Auto!$D$3:$D1000, "&gt;="&amp;DATE(M$2,1, 1), Prov_Auto!$D$3:$D1000,"&lt;="&amp;DATE(M$2, 12, 31))*$D35, IF($B35="V", -1*(SUMIFS(Prov_Auto!$E$3:$E1000,Prov_Auto!$A$3:$A1000,$C35,Prov_Auto!$C$3:$C1000,"&gt;="&amp;$A35 ,Prov_Auto!$D$3:$D1000, "&gt;="&amp;DATE(M$2,1,1), Prov_Auto!$D$3:$D1000,"&lt;="&amp;DATE(M$2,12,31))*$D35), "")))))</f>
        <v/>
      </c>
      <c r="N35" s="30"/>
      <c r="O35" s="31"/>
      <c r="P35" s="31"/>
      <c r="Q35" s="31"/>
      <c r="R35" s="31"/>
      <c r="S35" s="31"/>
      <c r="T35" s="31"/>
      <c r="U35" s="31"/>
      <c r="V35" s="31"/>
      <c r="W35" s="31"/>
    </row>
    <row r="36">
      <c r="A36" s="46"/>
      <c r="B36" s="47"/>
      <c r="C36" s="47"/>
      <c r="D36" s="47"/>
      <c r="E36" s="48"/>
      <c r="F36" s="45" t="str">
        <f t="shared" si="1"/>
        <v/>
      </c>
      <c r="G36" s="40" t="str">
        <f t="shared" si="2"/>
        <v/>
      </c>
      <c r="H36" s="41" t="str">
        <f>IF(A36="","",IF(C36="","",IF(D36="","",IF(B36="C", SUMIFS(Prov_Auto!E$3:E1000,Prov_Auto!A$3:A1000,C36,Prov_Auto!C$3:C1000,"&gt;"&amp;A36,Prov_Auto!D$3:D1000,"&lt;="&amp;TODAY())*D36, IF(B36="V", -1*(SUMIFS(Prov_Auto!E$3:E1000,Prov_Auto!A$3:A1000,C36,Prov_Auto!C$3:C1000,"&gt;"&amp;A36,Prov_Auto!D$3:D1000,"&lt;="&amp;TODAY())*D36), "")))))</f>
        <v/>
      </c>
      <c r="I36" s="42" t="str">
        <f>IF($A36="","",IF($C36="","",IF($D36="","", IF($B36="C",  SUMIFS(Prov_Auto!$E$3:$E1000,Prov_Auto!$A$3:$A1000,$C36,Prov_Auto!$C$3:$C1000,"&gt;="&amp;$A36 ,Prov_Auto!$D$3:$D1000, "&gt;="&amp;DATE(I$2,1, 1), Prov_Auto!$D$3:$D1000,"&lt;="&amp;DATE(I$2, 12, 31))*$D36, IF($B36="V", -1*(SUMIFS(Prov_Auto!$E$3:$E1000,Prov_Auto!$A$3:$A1000,$C36,Prov_Auto!$C$3:$C1000,"&gt;="&amp;$A36 ,Prov_Auto!$D$3:$D1000, "&gt;="&amp;DATE(I$2,1,1), Prov_Auto!$D$3:$D1000,"&lt;="&amp;DATE(I$2,12,31))*$D36), "")))))</f>
        <v/>
      </c>
      <c r="J36" s="42" t="str">
        <f>IF($A36="","",IF($C36="","",IF($D36="","", IF($B36="C",  SUMIFS(Prov_Auto!$E$3:$E1000,Prov_Auto!$A$3:$A1000,$C36,Prov_Auto!$C$3:$C1000,"&gt;="&amp;$A36 ,Prov_Auto!$D$3:$D1000, "&gt;="&amp;DATE(J$2,1, 1), Prov_Auto!$D$3:$D1000,"&lt;="&amp;DATE(J$2, 12, 31))*$D36, IF($B36="V", -1*(SUMIFS(Prov_Auto!$E$3:$E1000,Prov_Auto!$A$3:$A1000,$C36,Prov_Auto!$C$3:$C1000,"&gt;="&amp;$A36 ,Prov_Auto!$D$3:$D1000, "&gt;="&amp;DATE(J$2,1,1), Prov_Auto!$D$3:$D1000,"&lt;="&amp;DATE(J$2,12,31))*$D36), "")))))</f>
        <v/>
      </c>
      <c r="K36" s="42" t="str">
        <f>IF($A36="","",IF($C36="","",IF($D36="","", IF($B36="C",  SUMIFS(Prov_Auto!$E$3:$E1000,Prov_Auto!$A$3:$A1000,$C36,Prov_Auto!$C$3:$C1000,"&gt;="&amp;$A36 ,Prov_Auto!$D$3:$D1000, "&gt;="&amp;DATE(K$2,1, 1), Prov_Auto!$D$3:$D1000,"&lt;="&amp;DATE(K$2, 12, 31))*$D36, IF($B36="V", -1*(SUMIFS(Prov_Auto!$E$3:$E1000,Prov_Auto!$A$3:$A1000,$C36,Prov_Auto!$C$3:$C1000,"&gt;="&amp;$A36 ,Prov_Auto!$D$3:$D1000, "&gt;="&amp;DATE(K$2,1,1), Prov_Auto!$D$3:$D1000,"&lt;="&amp;DATE(K$2,12,31))*$D36), "")))))</f>
        <v/>
      </c>
      <c r="L36" s="42" t="str">
        <f>IF($A36="","",IF($C36="","",IF($D36="","", IF($B36="C",  SUMIFS(Prov_Auto!$E$3:$E1000,Prov_Auto!$A$3:$A1000,$C36,Prov_Auto!$C$3:$C1000,"&gt;="&amp;$A36 ,Prov_Auto!$D$3:$D1000, "&gt;="&amp;DATE(L$2,1, 1), Prov_Auto!$D$3:$D1000,"&lt;="&amp;DATE(L$2, 12, 31))*$D36, IF($B36="V", -1*(SUMIFS(Prov_Auto!$E$3:$E1000,Prov_Auto!$A$3:$A1000,$C36,Prov_Auto!$C$3:$C1000,"&gt;="&amp;$A36 ,Prov_Auto!$D$3:$D1000, "&gt;="&amp;DATE(L$2,1,1), Prov_Auto!$D$3:$D1000,"&lt;="&amp;DATE(L$2,12,31))*$D36), "")))))</f>
        <v/>
      </c>
      <c r="M36" s="43" t="str">
        <f>IF($A36="","",IF($C36="","",IF($D36="","", IF($B36="C",  SUMIFS(Prov_Auto!$E$3:$E1000,Prov_Auto!$A$3:$A1000,$C36,Prov_Auto!$C$3:$C1000,"&gt;="&amp;$A36 ,Prov_Auto!$D$3:$D1000, "&gt;="&amp;DATE(M$2,1, 1), Prov_Auto!$D$3:$D1000,"&lt;="&amp;DATE(M$2, 12, 31))*$D36, IF($B36="V", -1*(SUMIFS(Prov_Auto!$E$3:$E1000,Prov_Auto!$A$3:$A1000,$C36,Prov_Auto!$C$3:$C1000,"&gt;="&amp;$A36 ,Prov_Auto!$D$3:$D1000, "&gt;="&amp;DATE(M$2,1,1), Prov_Auto!$D$3:$D1000,"&lt;="&amp;DATE(M$2,12,31))*$D36), "")))))</f>
        <v/>
      </c>
      <c r="N36" s="30"/>
      <c r="O36" s="31"/>
      <c r="P36" s="31"/>
      <c r="Q36" s="31"/>
      <c r="R36" s="31"/>
      <c r="S36" s="31"/>
      <c r="T36" s="31"/>
      <c r="U36" s="31"/>
      <c r="V36" s="31"/>
      <c r="W36" s="31"/>
    </row>
    <row r="37">
      <c r="A37" s="46"/>
      <c r="B37" s="47"/>
      <c r="C37" s="47"/>
      <c r="D37" s="47"/>
      <c r="E37" s="48"/>
      <c r="F37" s="45" t="str">
        <f t="shared" si="1"/>
        <v/>
      </c>
      <c r="G37" s="40" t="str">
        <f t="shared" si="2"/>
        <v/>
      </c>
      <c r="H37" s="41" t="str">
        <f>IF(A37="","",IF(C37="","",IF(D37="","",IF(B37="C", SUMIFS(Prov_Auto!E$3:E1000,Prov_Auto!A$3:A1000,C37,Prov_Auto!C$3:C1000,"&gt;"&amp;A37,Prov_Auto!D$3:D1000,"&lt;="&amp;TODAY())*D37, IF(B37="V", -1*(SUMIFS(Prov_Auto!E$3:E1000,Prov_Auto!A$3:A1000,C37,Prov_Auto!C$3:C1000,"&gt;"&amp;A37,Prov_Auto!D$3:D1000,"&lt;="&amp;TODAY())*D37), "")))))</f>
        <v/>
      </c>
      <c r="I37" s="42" t="str">
        <f>IF($A37="","",IF($C37="","",IF($D37="","", IF($B37="C",  SUMIFS(Prov_Auto!$E$3:$E1000,Prov_Auto!$A$3:$A1000,$C37,Prov_Auto!$C$3:$C1000,"&gt;="&amp;$A37 ,Prov_Auto!$D$3:$D1000, "&gt;="&amp;DATE(I$2,1, 1), Prov_Auto!$D$3:$D1000,"&lt;="&amp;DATE(I$2, 12, 31))*$D37, IF($B37="V", -1*(SUMIFS(Prov_Auto!$E$3:$E1000,Prov_Auto!$A$3:$A1000,$C37,Prov_Auto!$C$3:$C1000,"&gt;="&amp;$A37 ,Prov_Auto!$D$3:$D1000, "&gt;="&amp;DATE(I$2,1,1), Prov_Auto!$D$3:$D1000,"&lt;="&amp;DATE(I$2,12,31))*$D37), "")))))</f>
        <v/>
      </c>
      <c r="J37" s="42" t="str">
        <f>IF($A37="","",IF($C37="","",IF($D37="","", IF($B37="C",  SUMIFS(Prov_Auto!$E$3:$E1000,Prov_Auto!$A$3:$A1000,$C37,Prov_Auto!$C$3:$C1000,"&gt;="&amp;$A37 ,Prov_Auto!$D$3:$D1000, "&gt;="&amp;DATE(J$2,1, 1), Prov_Auto!$D$3:$D1000,"&lt;="&amp;DATE(J$2, 12, 31))*$D37, IF($B37="V", -1*(SUMIFS(Prov_Auto!$E$3:$E1000,Prov_Auto!$A$3:$A1000,$C37,Prov_Auto!$C$3:$C1000,"&gt;="&amp;$A37 ,Prov_Auto!$D$3:$D1000, "&gt;="&amp;DATE(J$2,1,1), Prov_Auto!$D$3:$D1000,"&lt;="&amp;DATE(J$2,12,31))*$D37), "")))))</f>
        <v/>
      </c>
      <c r="K37" s="42" t="str">
        <f>IF($A37="","",IF($C37="","",IF($D37="","", IF($B37="C",  SUMIFS(Prov_Auto!$E$3:$E1000,Prov_Auto!$A$3:$A1000,$C37,Prov_Auto!$C$3:$C1000,"&gt;="&amp;$A37 ,Prov_Auto!$D$3:$D1000, "&gt;="&amp;DATE(K$2,1, 1), Prov_Auto!$D$3:$D1000,"&lt;="&amp;DATE(K$2, 12, 31))*$D37, IF($B37="V", -1*(SUMIFS(Prov_Auto!$E$3:$E1000,Prov_Auto!$A$3:$A1000,$C37,Prov_Auto!$C$3:$C1000,"&gt;="&amp;$A37 ,Prov_Auto!$D$3:$D1000, "&gt;="&amp;DATE(K$2,1,1), Prov_Auto!$D$3:$D1000,"&lt;="&amp;DATE(K$2,12,31))*$D37), "")))))</f>
        <v/>
      </c>
      <c r="L37" s="42" t="str">
        <f>IF($A37="","",IF($C37="","",IF($D37="","", IF($B37="C",  SUMIFS(Prov_Auto!$E$3:$E1000,Prov_Auto!$A$3:$A1000,$C37,Prov_Auto!$C$3:$C1000,"&gt;="&amp;$A37 ,Prov_Auto!$D$3:$D1000, "&gt;="&amp;DATE(L$2,1, 1), Prov_Auto!$D$3:$D1000,"&lt;="&amp;DATE(L$2, 12, 31))*$D37, IF($B37="V", -1*(SUMIFS(Prov_Auto!$E$3:$E1000,Prov_Auto!$A$3:$A1000,$C37,Prov_Auto!$C$3:$C1000,"&gt;="&amp;$A37 ,Prov_Auto!$D$3:$D1000, "&gt;="&amp;DATE(L$2,1,1), Prov_Auto!$D$3:$D1000,"&lt;="&amp;DATE(L$2,12,31))*$D37), "")))))</f>
        <v/>
      </c>
      <c r="M37" s="43" t="str">
        <f>IF($A37="","",IF($C37="","",IF($D37="","", IF($B37="C",  SUMIFS(Prov_Auto!$E$3:$E1000,Prov_Auto!$A$3:$A1000,$C37,Prov_Auto!$C$3:$C1000,"&gt;="&amp;$A37 ,Prov_Auto!$D$3:$D1000, "&gt;="&amp;DATE(M$2,1, 1), Prov_Auto!$D$3:$D1000,"&lt;="&amp;DATE(M$2, 12, 31))*$D37, IF($B37="V", -1*(SUMIFS(Prov_Auto!$E$3:$E1000,Prov_Auto!$A$3:$A1000,$C37,Prov_Auto!$C$3:$C1000,"&gt;="&amp;$A37 ,Prov_Auto!$D$3:$D1000, "&gt;="&amp;DATE(M$2,1,1), Prov_Auto!$D$3:$D1000,"&lt;="&amp;DATE(M$2,12,31))*$D37), "")))))</f>
        <v/>
      </c>
      <c r="N37" s="30"/>
      <c r="O37" s="31"/>
      <c r="P37" s="31"/>
      <c r="Q37" s="31"/>
      <c r="R37" s="31"/>
      <c r="S37" s="31"/>
      <c r="T37" s="31"/>
      <c r="U37" s="31"/>
      <c r="V37" s="31"/>
      <c r="W37" s="31"/>
    </row>
    <row r="38">
      <c r="A38" s="46"/>
      <c r="B38" s="47"/>
      <c r="C38" s="47"/>
      <c r="D38" s="47"/>
      <c r="E38" s="48"/>
      <c r="F38" s="45" t="str">
        <f t="shared" si="1"/>
        <v/>
      </c>
      <c r="G38" s="40" t="str">
        <f t="shared" si="2"/>
        <v/>
      </c>
      <c r="H38" s="41" t="str">
        <f>IF(A38="","",IF(C38="","",IF(D38="","",IF(B38="C", SUMIFS(Prov_Auto!E$3:E1000,Prov_Auto!A$3:A1000,C38,Prov_Auto!C$3:C1000,"&gt;"&amp;A38,Prov_Auto!D$3:D1000,"&lt;="&amp;TODAY())*D38, IF(B38="V", -1*(SUMIFS(Prov_Auto!E$3:E1000,Prov_Auto!A$3:A1000,C38,Prov_Auto!C$3:C1000,"&gt;"&amp;A38,Prov_Auto!D$3:D1000,"&lt;="&amp;TODAY())*D38), "")))))</f>
        <v/>
      </c>
      <c r="I38" s="42" t="str">
        <f>IF($A38="","",IF($C38="","",IF($D38="","", IF($B38="C",  SUMIFS(Prov_Auto!$E$3:$E1000,Prov_Auto!$A$3:$A1000,$C38,Prov_Auto!$C$3:$C1000,"&gt;="&amp;$A38 ,Prov_Auto!$D$3:$D1000, "&gt;="&amp;DATE(I$2,1, 1), Prov_Auto!$D$3:$D1000,"&lt;="&amp;DATE(I$2, 12, 31))*$D38, IF($B38="V", -1*(SUMIFS(Prov_Auto!$E$3:$E1000,Prov_Auto!$A$3:$A1000,$C38,Prov_Auto!$C$3:$C1000,"&gt;="&amp;$A38 ,Prov_Auto!$D$3:$D1000, "&gt;="&amp;DATE(I$2,1,1), Prov_Auto!$D$3:$D1000,"&lt;="&amp;DATE(I$2,12,31))*$D38), "")))))</f>
        <v/>
      </c>
      <c r="J38" s="42" t="str">
        <f>IF($A38="","",IF($C38="","",IF($D38="","", IF($B38="C",  SUMIFS(Prov_Auto!$E$3:$E1000,Prov_Auto!$A$3:$A1000,$C38,Prov_Auto!$C$3:$C1000,"&gt;="&amp;$A38 ,Prov_Auto!$D$3:$D1000, "&gt;="&amp;DATE(J$2,1, 1), Prov_Auto!$D$3:$D1000,"&lt;="&amp;DATE(J$2, 12, 31))*$D38, IF($B38="V", -1*(SUMIFS(Prov_Auto!$E$3:$E1000,Prov_Auto!$A$3:$A1000,$C38,Prov_Auto!$C$3:$C1000,"&gt;="&amp;$A38 ,Prov_Auto!$D$3:$D1000, "&gt;="&amp;DATE(J$2,1,1), Prov_Auto!$D$3:$D1000,"&lt;="&amp;DATE(J$2,12,31))*$D38), "")))))</f>
        <v/>
      </c>
      <c r="K38" s="42" t="str">
        <f>IF($A38="","",IF($C38="","",IF($D38="","", IF($B38="C",  SUMIFS(Prov_Auto!$E$3:$E1000,Prov_Auto!$A$3:$A1000,$C38,Prov_Auto!$C$3:$C1000,"&gt;="&amp;$A38 ,Prov_Auto!$D$3:$D1000, "&gt;="&amp;DATE(K$2,1, 1), Prov_Auto!$D$3:$D1000,"&lt;="&amp;DATE(K$2, 12, 31))*$D38, IF($B38="V", -1*(SUMIFS(Prov_Auto!$E$3:$E1000,Prov_Auto!$A$3:$A1000,$C38,Prov_Auto!$C$3:$C1000,"&gt;="&amp;$A38 ,Prov_Auto!$D$3:$D1000, "&gt;="&amp;DATE(K$2,1,1), Prov_Auto!$D$3:$D1000,"&lt;="&amp;DATE(K$2,12,31))*$D38), "")))))</f>
        <v/>
      </c>
      <c r="L38" s="42" t="str">
        <f>IF($A38="","",IF($C38="","",IF($D38="","", IF($B38="C",  SUMIFS(Prov_Auto!$E$3:$E1000,Prov_Auto!$A$3:$A1000,$C38,Prov_Auto!$C$3:$C1000,"&gt;="&amp;$A38 ,Prov_Auto!$D$3:$D1000, "&gt;="&amp;DATE(L$2,1, 1), Prov_Auto!$D$3:$D1000,"&lt;="&amp;DATE(L$2, 12, 31))*$D38, IF($B38="V", -1*(SUMIFS(Prov_Auto!$E$3:$E1000,Prov_Auto!$A$3:$A1000,$C38,Prov_Auto!$C$3:$C1000,"&gt;="&amp;$A38 ,Prov_Auto!$D$3:$D1000, "&gt;="&amp;DATE(L$2,1,1), Prov_Auto!$D$3:$D1000,"&lt;="&amp;DATE(L$2,12,31))*$D38), "")))))</f>
        <v/>
      </c>
      <c r="M38" s="43" t="str">
        <f>IF($A38="","",IF($C38="","",IF($D38="","", IF($B38="C",  SUMIFS(Prov_Auto!$E$3:$E1000,Prov_Auto!$A$3:$A1000,$C38,Prov_Auto!$C$3:$C1000,"&gt;="&amp;$A38 ,Prov_Auto!$D$3:$D1000, "&gt;="&amp;DATE(M$2,1, 1), Prov_Auto!$D$3:$D1000,"&lt;="&amp;DATE(M$2, 12, 31))*$D38, IF($B38="V", -1*(SUMIFS(Prov_Auto!$E$3:$E1000,Prov_Auto!$A$3:$A1000,$C38,Prov_Auto!$C$3:$C1000,"&gt;="&amp;$A38 ,Prov_Auto!$D$3:$D1000, "&gt;="&amp;DATE(M$2,1,1), Prov_Auto!$D$3:$D1000,"&lt;="&amp;DATE(M$2,12,31))*$D38), "")))))</f>
        <v/>
      </c>
      <c r="N38" s="30"/>
      <c r="O38" s="31"/>
      <c r="P38" s="31"/>
      <c r="Q38" s="31"/>
      <c r="R38" s="31"/>
      <c r="S38" s="31"/>
      <c r="T38" s="31"/>
      <c r="U38" s="31"/>
      <c r="V38" s="31"/>
      <c r="W38" s="31"/>
    </row>
    <row r="39">
      <c r="A39" s="46"/>
      <c r="B39" s="47"/>
      <c r="C39" s="47"/>
      <c r="D39" s="47"/>
      <c r="E39" s="48"/>
      <c r="F39" s="45" t="str">
        <f t="shared" si="1"/>
        <v/>
      </c>
      <c r="G39" s="40" t="str">
        <f t="shared" si="2"/>
        <v/>
      </c>
      <c r="H39" s="41" t="str">
        <f>IF(A39="","",IF(C39="","",IF(D39="","",IF(B39="C", SUMIFS(Prov_Auto!E$3:E1000,Prov_Auto!A$3:A1000,C39,Prov_Auto!C$3:C1000,"&gt;"&amp;A39,Prov_Auto!D$3:D1000,"&lt;="&amp;TODAY())*D39, IF(B39="V", -1*(SUMIFS(Prov_Auto!E$3:E1000,Prov_Auto!A$3:A1000,C39,Prov_Auto!C$3:C1000,"&gt;"&amp;A39,Prov_Auto!D$3:D1000,"&lt;="&amp;TODAY())*D39), "")))))</f>
        <v/>
      </c>
      <c r="I39" s="42" t="str">
        <f>IF($A39="","",IF($C39="","",IF($D39="","", IF($B39="C",  SUMIFS(Prov_Auto!$E$3:$E1000,Prov_Auto!$A$3:$A1000,$C39,Prov_Auto!$C$3:$C1000,"&gt;="&amp;$A39 ,Prov_Auto!$D$3:$D1000, "&gt;="&amp;DATE(I$2,1, 1), Prov_Auto!$D$3:$D1000,"&lt;="&amp;DATE(I$2, 12, 31))*$D39, IF($B39="V", -1*(SUMIFS(Prov_Auto!$E$3:$E1000,Prov_Auto!$A$3:$A1000,$C39,Prov_Auto!$C$3:$C1000,"&gt;="&amp;$A39 ,Prov_Auto!$D$3:$D1000, "&gt;="&amp;DATE(I$2,1,1), Prov_Auto!$D$3:$D1000,"&lt;="&amp;DATE(I$2,12,31))*$D39), "")))))</f>
        <v/>
      </c>
      <c r="J39" s="42" t="str">
        <f>IF($A39="","",IF($C39="","",IF($D39="","", IF($B39="C",  SUMIFS(Prov_Auto!$E$3:$E1000,Prov_Auto!$A$3:$A1000,$C39,Prov_Auto!$C$3:$C1000,"&gt;="&amp;$A39 ,Prov_Auto!$D$3:$D1000, "&gt;="&amp;DATE(J$2,1, 1), Prov_Auto!$D$3:$D1000,"&lt;="&amp;DATE(J$2, 12, 31))*$D39, IF($B39="V", -1*(SUMIFS(Prov_Auto!$E$3:$E1000,Prov_Auto!$A$3:$A1000,$C39,Prov_Auto!$C$3:$C1000,"&gt;="&amp;$A39 ,Prov_Auto!$D$3:$D1000, "&gt;="&amp;DATE(J$2,1,1), Prov_Auto!$D$3:$D1000,"&lt;="&amp;DATE(J$2,12,31))*$D39), "")))))</f>
        <v/>
      </c>
      <c r="K39" s="42" t="str">
        <f>IF($A39="","",IF($C39="","",IF($D39="","", IF($B39="C",  SUMIFS(Prov_Auto!$E$3:$E1000,Prov_Auto!$A$3:$A1000,$C39,Prov_Auto!$C$3:$C1000,"&gt;="&amp;$A39 ,Prov_Auto!$D$3:$D1000, "&gt;="&amp;DATE(K$2,1, 1), Prov_Auto!$D$3:$D1000,"&lt;="&amp;DATE(K$2, 12, 31))*$D39, IF($B39="V", -1*(SUMIFS(Prov_Auto!$E$3:$E1000,Prov_Auto!$A$3:$A1000,$C39,Prov_Auto!$C$3:$C1000,"&gt;="&amp;$A39 ,Prov_Auto!$D$3:$D1000, "&gt;="&amp;DATE(K$2,1,1), Prov_Auto!$D$3:$D1000,"&lt;="&amp;DATE(K$2,12,31))*$D39), "")))))</f>
        <v/>
      </c>
      <c r="L39" s="42" t="str">
        <f>IF($A39="","",IF($C39="","",IF($D39="","", IF($B39="C",  SUMIFS(Prov_Auto!$E$3:$E1000,Prov_Auto!$A$3:$A1000,$C39,Prov_Auto!$C$3:$C1000,"&gt;="&amp;$A39 ,Prov_Auto!$D$3:$D1000, "&gt;="&amp;DATE(L$2,1, 1), Prov_Auto!$D$3:$D1000,"&lt;="&amp;DATE(L$2, 12, 31))*$D39, IF($B39="V", -1*(SUMIFS(Prov_Auto!$E$3:$E1000,Prov_Auto!$A$3:$A1000,$C39,Prov_Auto!$C$3:$C1000,"&gt;="&amp;$A39 ,Prov_Auto!$D$3:$D1000, "&gt;="&amp;DATE(L$2,1,1), Prov_Auto!$D$3:$D1000,"&lt;="&amp;DATE(L$2,12,31))*$D39), "")))))</f>
        <v/>
      </c>
      <c r="M39" s="43" t="str">
        <f>IF($A39="","",IF($C39="","",IF($D39="","", IF($B39="C",  SUMIFS(Prov_Auto!$E$3:$E1000,Prov_Auto!$A$3:$A1000,$C39,Prov_Auto!$C$3:$C1000,"&gt;="&amp;$A39 ,Prov_Auto!$D$3:$D1000, "&gt;="&amp;DATE(M$2,1, 1), Prov_Auto!$D$3:$D1000,"&lt;="&amp;DATE(M$2, 12, 31))*$D39, IF($B39="V", -1*(SUMIFS(Prov_Auto!$E$3:$E1000,Prov_Auto!$A$3:$A1000,$C39,Prov_Auto!$C$3:$C1000,"&gt;="&amp;$A39 ,Prov_Auto!$D$3:$D1000, "&gt;="&amp;DATE(M$2,1,1), Prov_Auto!$D$3:$D1000,"&lt;="&amp;DATE(M$2,12,31))*$D39), "")))))</f>
        <v/>
      </c>
      <c r="N39" s="30"/>
      <c r="O39" s="31"/>
      <c r="P39" s="31"/>
      <c r="Q39" s="31"/>
      <c r="R39" s="31"/>
      <c r="S39" s="31"/>
      <c r="T39" s="31"/>
      <c r="U39" s="31"/>
      <c r="V39" s="31"/>
      <c r="W39" s="31"/>
    </row>
    <row r="40">
      <c r="A40" s="46"/>
      <c r="B40" s="47"/>
      <c r="C40" s="47"/>
      <c r="D40" s="47"/>
      <c r="E40" s="48"/>
      <c r="F40" s="45" t="str">
        <f t="shared" si="1"/>
        <v/>
      </c>
      <c r="G40" s="40" t="str">
        <f t="shared" si="2"/>
        <v/>
      </c>
      <c r="H40" s="41" t="str">
        <f>IF(A40="","",IF(C40="","",IF(D40="","",IF(B40="C", SUMIFS(Prov_Auto!E$3:E1000,Prov_Auto!A$3:A1000,C40,Prov_Auto!C$3:C1000,"&gt;"&amp;A40,Prov_Auto!D$3:D1000,"&lt;="&amp;TODAY())*D40, IF(B40="V", -1*(SUMIFS(Prov_Auto!E$3:E1000,Prov_Auto!A$3:A1000,C40,Prov_Auto!C$3:C1000,"&gt;"&amp;A40,Prov_Auto!D$3:D1000,"&lt;="&amp;TODAY())*D40), "")))))</f>
        <v/>
      </c>
      <c r="I40" s="42" t="str">
        <f>IF($A40="","",IF($C40="","",IF($D40="","", IF($B40="C",  SUMIFS(Prov_Auto!$E$3:$E1000,Prov_Auto!$A$3:$A1000,$C40,Prov_Auto!$C$3:$C1000,"&gt;="&amp;$A40 ,Prov_Auto!$D$3:$D1000, "&gt;="&amp;DATE(I$2,1, 1), Prov_Auto!$D$3:$D1000,"&lt;="&amp;DATE(I$2, 12, 31))*$D40, IF($B40="V", -1*(SUMIFS(Prov_Auto!$E$3:$E1000,Prov_Auto!$A$3:$A1000,$C40,Prov_Auto!$C$3:$C1000,"&gt;="&amp;$A40 ,Prov_Auto!$D$3:$D1000, "&gt;="&amp;DATE(I$2,1,1), Prov_Auto!$D$3:$D1000,"&lt;="&amp;DATE(I$2,12,31))*$D40), "")))))</f>
        <v/>
      </c>
      <c r="J40" s="42" t="str">
        <f>IF($A40="","",IF($C40="","",IF($D40="","", IF($B40="C",  SUMIFS(Prov_Auto!$E$3:$E1000,Prov_Auto!$A$3:$A1000,$C40,Prov_Auto!$C$3:$C1000,"&gt;="&amp;$A40 ,Prov_Auto!$D$3:$D1000, "&gt;="&amp;DATE(J$2,1, 1), Prov_Auto!$D$3:$D1000,"&lt;="&amp;DATE(J$2, 12, 31))*$D40, IF($B40="V", -1*(SUMIFS(Prov_Auto!$E$3:$E1000,Prov_Auto!$A$3:$A1000,$C40,Prov_Auto!$C$3:$C1000,"&gt;="&amp;$A40 ,Prov_Auto!$D$3:$D1000, "&gt;="&amp;DATE(J$2,1,1), Prov_Auto!$D$3:$D1000,"&lt;="&amp;DATE(J$2,12,31))*$D40), "")))))</f>
        <v/>
      </c>
      <c r="K40" s="42" t="str">
        <f>IF($A40="","",IF($C40="","",IF($D40="","", IF($B40="C",  SUMIFS(Prov_Auto!$E$3:$E1000,Prov_Auto!$A$3:$A1000,$C40,Prov_Auto!$C$3:$C1000,"&gt;="&amp;$A40 ,Prov_Auto!$D$3:$D1000, "&gt;="&amp;DATE(K$2,1, 1), Prov_Auto!$D$3:$D1000,"&lt;="&amp;DATE(K$2, 12, 31))*$D40, IF($B40="V", -1*(SUMIFS(Prov_Auto!$E$3:$E1000,Prov_Auto!$A$3:$A1000,$C40,Prov_Auto!$C$3:$C1000,"&gt;="&amp;$A40 ,Prov_Auto!$D$3:$D1000, "&gt;="&amp;DATE(K$2,1,1), Prov_Auto!$D$3:$D1000,"&lt;="&amp;DATE(K$2,12,31))*$D40), "")))))</f>
        <v/>
      </c>
      <c r="L40" s="42" t="str">
        <f>IF($A40="","",IF($C40="","",IF($D40="","", IF($B40="C",  SUMIFS(Prov_Auto!$E$3:$E1000,Prov_Auto!$A$3:$A1000,$C40,Prov_Auto!$C$3:$C1000,"&gt;="&amp;$A40 ,Prov_Auto!$D$3:$D1000, "&gt;="&amp;DATE(L$2,1, 1), Prov_Auto!$D$3:$D1000,"&lt;="&amp;DATE(L$2, 12, 31))*$D40, IF($B40="V", -1*(SUMIFS(Prov_Auto!$E$3:$E1000,Prov_Auto!$A$3:$A1000,$C40,Prov_Auto!$C$3:$C1000,"&gt;="&amp;$A40 ,Prov_Auto!$D$3:$D1000, "&gt;="&amp;DATE(L$2,1,1), Prov_Auto!$D$3:$D1000,"&lt;="&amp;DATE(L$2,12,31))*$D40), "")))))</f>
        <v/>
      </c>
      <c r="M40" s="43" t="str">
        <f>IF($A40="","",IF($C40="","",IF($D40="","", IF($B40="C",  SUMIFS(Prov_Auto!$E$3:$E1000,Prov_Auto!$A$3:$A1000,$C40,Prov_Auto!$C$3:$C1000,"&gt;="&amp;$A40 ,Prov_Auto!$D$3:$D1000, "&gt;="&amp;DATE(M$2,1, 1), Prov_Auto!$D$3:$D1000,"&lt;="&amp;DATE(M$2, 12, 31))*$D40, IF($B40="V", -1*(SUMIFS(Prov_Auto!$E$3:$E1000,Prov_Auto!$A$3:$A1000,$C40,Prov_Auto!$C$3:$C1000,"&gt;="&amp;$A40 ,Prov_Auto!$D$3:$D1000, "&gt;="&amp;DATE(M$2,1,1), Prov_Auto!$D$3:$D1000,"&lt;="&amp;DATE(M$2,12,31))*$D40), "")))))</f>
        <v/>
      </c>
      <c r="N40" s="30"/>
      <c r="O40" s="31"/>
      <c r="P40" s="31"/>
      <c r="Q40" s="31"/>
      <c r="R40" s="31"/>
      <c r="S40" s="31"/>
      <c r="T40" s="31"/>
      <c r="U40" s="31"/>
      <c r="V40" s="31"/>
      <c r="W40" s="31"/>
    </row>
    <row r="41">
      <c r="A41" s="46"/>
      <c r="B41" s="47"/>
      <c r="C41" s="47"/>
      <c r="D41" s="47"/>
      <c r="E41" s="48"/>
      <c r="F41" s="45" t="str">
        <f t="shared" si="1"/>
        <v/>
      </c>
      <c r="G41" s="40" t="str">
        <f t="shared" si="2"/>
        <v/>
      </c>
      <c r="H41" s="41" t="str">
        <f>IF(A41="","",IF(C41="","",IF(D41="","",IF(B41="C", SUMIFS(Prov_Auto!E$3:E1000,Prov_Auto!A$3:A1000,C41,Prov_Auto!C$3:C1000,"&gt;"&amp;A41,Prov_Auto!D$3:D1000,"&lt;="&amp;TODAY())*D41, IF(B41="V", -1*(SUMIFS(Prov_Auto!E$3:E1000,Prov_Auto!A$3:A1000,C41,Prov_Auto!C$3:C1000,"&gt;"&amp;A41,Prov_Auto!D$3:D1000,"&lt;="&amp;TODAY())*D41), "")))))</f>
        <v/>
      </c>
      <c r="I41" s="42" t="str">
        <f>IF($A41="","",IF($C41="","",IF($D41="","", IF($B41="C",  SUMIFS(Prov_Auto!$E$3:$E1000,Prov_Auto!$A$3:$A1000,$C41,Prov_Auto!$C$3:$C1000,"&gt;="&amp;$A41 ,Prov_Auto!$D$3:$D1000, "&gt;="&amp;DATE(I$2,1, 1), Prov_Auto!$D$3:$D1000,"&lt;="&amp;DATE(I$2, 12, 31))*$D41, IF($B41="V", -1*(SUMIFS(Prov_Auto!$E$3:$E1000,Prov_Auto!$A$3:$A1000,$C41,Prov_Auto!$C$3:$C1000,"&gt;="&amp;$A41 ,Prov_Auto!$D$3:$D1000, "&gt;="&amp;DATE(I$2,1,1), Prov_Auto!$D$3:$D1000,"&lt;="&amp;DATE(I$2,12,31))*$D41), "")))))</f>
        <v/>
      </c>
      <c r="J41" s="42" t="str">
        <f>IF($A41="","",IF($C41="","",IF($D41="","", IF($B41="C",  SUMIFS(Prov_Auto!$E$3:$E1000,Prov_Auto!$A$3:$A1000,$C41,Prov_Auto!$C$3:$C1000,"&gt;="&amp;$A41 ,Prov_Auto!$D$3:$D1000, "&gt;="&amp;DATE(J$2,1, 1), Prov_Auto!$D$3:$D1000,"&lt;="&amp;DATE(J$2, 12, 31))*$D41, IF($B41="V", -1*(SUMIFS(Prov_Auto!$E$3:$E1000,Prov_Auto!$A$3:$A1000,$C41,Prov_Auto!$C$3:$C1000,"&gt;="&amp;$A41 ,Prov_Auto!$D$3:$D1000, "&gt;="&amp;DATE(J$2,1,1), Prov_Auto!$D$3:$D1000,"&lt;="&amp;DATE(J$2,12,31))*$D41), "")))))</f>
        <v/>
      </c>
      <c r="K41" s="42" t="str">
        <f>IF($A41="","",IF($C41="","",IF($D41="","", IF($B41="C",  SUMIFS(Prov_Auto!$E$3:$E1000,Prov_Auto!$A$3:$A1000,$C41,Prov_Auto!$C$3:$C1000,"&gt;="&amp;$A41 ,Prov_Auto!$D$3:$D1000, "&gt;="&amp;DATE(K$2,1, 1), Prov_Auto!$D$3:$D1000,"&lt;="&amp;DATE(K$2, 12, 31))*$D41, IF($B41="V", -1*(SUMIFS(Prov_Auto!$E$3:$E1000,Prov_Auto!$A$3:$A1000,$C41,Prov_Auto!$C$3:$C1000,"&gt;="&amp;$A41 ,Prov_Auto!$D$3:$D1000, "&gt;="&amp;DATE(K$2,1,1), Prov_Auto!$D$3:$D1000,"&lt;="&amp;DATE(K$2,12,31))*$D41), "")))))</f>
        <v/>
      </c>
      <c r="L41" s="42" t="str">
        <f>IF($A41="","",IF($C41="","",IF($D41="","", IF($B41="C",  SUMIFS(Prov_Auto!$E$3:$E1000,Prov_Auto!$A$3:$A1000,$C41,Prov_Auto!$C$3:$C1000,"&gt;="&amp;$A41 ,Prov_Auto!$D$3:$D1000, "&gt;="&amp;DATE(L$2,1, 1), Prov_Auto!$D$3:$D1000,"&lt;="&amp;DATE(L$2, 12, 31))*$D41, IF($B41="V", -1*(SUMIFS(Prov_Auto!$E$3:$E1000,Prov_Auto!$A$3:$A1000,$C41,Prov_Auto!$C$3:$C1000,"&gt;="&amp;$A41 ,Prov_Auto!$D$3:$D1000, "&gt;="&amp;DATE(L$2,1,1), Prov_Auto!$D$3:$D1000,"&lt;="&amp;DATE(L$2,12,31))*$D41), "")))))</f>
        <v/>
      </c>
      <c r="M41" s="43" t="str">
        <f>IF($A41="","",IF($C41="","",IF($D41="","", IF($B41="C",  SUMIFS(Prov_Auto!$E$3:$E1000,Prov_Auto!$A$3:$A1000,$C41,Prov_Auto!$C$3:$C1000,"&gt;="&amp;$A41 ,Prov_Auto!$D$3:$D1000, "&gt;="&amp;DATE(M$2,1, 1), Prov_Auto!$D$3:$D1000,"&lt;="&amp;DATE(M$2, 12, 31))*$D41, IF($B41="V", -1*(SUMIFS(Prov_Auto!$E$3:$E1000,Prov_Auto!$A$3:$A1000,$C41,Prov_Auto!$C$3:$C1000,"&gt;="&amp;$A41 ,Prov_Auto!$D$3:$D1000, "&gt;="&amp;DATE(M$2,1,1), Prov_Auto!$D$3:$D1000,"&lt;="&amp;DATE(M$2,12,31))*$D41), "")))))</f>
        <v/>
      </c>
      <c r="N41" s="30"/>
      <c r="O41" s="31"/>
      <c r="P41" s="31"/>
      <c r="Q41" s="31"/>
      <c r="R41" s="31"/>
      <c r="S41" s="31"/>
      <c r="T41" s="31"/>
      <c r="U41" s="31"/>
      <c r="V41" s="31"/>
      <c r="W41" s="31"/>
    </row>
    <row r="42">
      <c r="A42" s="46"/>
      <c r="B42" s="47"/>
      <c r="C42" s="47"/>
      <c r="D42" s="47"/>
      <c r="E42" s="48"/>
      <c r="F42" s="45" t="str">
        <f t="shared" si="1"/>
        <v/>
      </c>
      <c r="G42" s="40" t="str">
        <f t="shared" si="2"/>
        <v/>
      </c>
      <c r="H42" s="41" t="str">
        <f>IF(A42="","",IF(C42="","",IF(D42="","",IF(B42="C", SUMIFS(Prov_Auto!E$3:E1000,Prov_Auto!A$3:A1000,C42,Prov_Auto!C$3:C1000,"&gt;"&amp;A42,Prov_Auto!D$3:D1000,"&lt;="&amp;TODAY())*D42, IF(B42="V", -1*(SUMIFS(Prov_Auto!E$3:E1000,Prov_Auto!A$3:A1000,C42,Prov_Auto!C$3:C1000,"&gt;"&amp;A42,Prov_Auto!D$3:D1000,"&lt;="&amp;TODAY())*D42), "")))))</f>
        <v/>
      </c>
      <c r="I42" s="42" t="str">
        <f>IF($A42="","",IF($C42="","",IF($D42="","", IF($B42="C",  SUMIFS(Prov_Auto!$E$3:$E1000,Prov_Auto!$A$3:$A1000,$C42,Prov_Auto!$C$3:$C1000,"&gt;="&amp;$A42 ,Prov_Auto!$D$3:$D1000, "&gt;="&amp;DATE(I$2,1, 1), Prov_Auto!$D$3:$D1000,"&lt;="&amp;DATE(I$2, 12, 31))*$D42, IF($B42="V", -1*(SUMIFS(Prov_Auto!$E$3:$E1000,Prov_Auto!$A$3:$A1000,$C42,Prov_Auto!$C$3:$C1000,"&gt;="&amp;$A42 ,Prov_Auto!$D$3:$D1000, "&gt;="&amp;DATE(I$2,1,1), Prov_Auto!$D$3:$D1000,"&lt;="&amp;DATE(I$2,12,31))*$D42), "")))))</f>
        <v/>
      </c>
      <c r="J42" s="42" t="str">
        <f>IF($A42="","",IF($C42="","",IF($D42="","", IF($B42="C",  SUMIFS(Prov_Auto!$E$3:$E1000,Prov_Auto!$A$3:$A1000,$C42,Prov_Auto!$C$3:$C1000,"&gt;="&amp;$A42 ,Prov_Auto!$D$3:$D1000, "&gt;="&amp;DATE(J$2,1, 1), Prov_Auto!$D$3:$D1000,"&lt;="&amp;DATE(J$2, 12, 31))*$D42, IF($B42="V", -1*(SUMIFS(Prov_Auto!$E$3:$E1000,Prov_Auto!$A$3:$A1000,$C42,Prov_Auto!$C$3:$C1000,"&gt;="&amp;$A42 ,Prov_Auto!$D$3:$D1000, "&gt;="&amp;DATE(J$2,1,1), Prov_Auto!$D$3:$D1000,"&lt;="&amp;DATE(J$2,12,31))*$D42), "")))))</f>
        <v/>
      </c>
      <c r="K42" s="42" t="str">
        <f>IF($A42="","",IF($C42="","",IF($D42="","", IF($B42="C",  SUMIFS(Prov_Auto!$E$3:$E1000,Prov_Auto!$A$3:$A1000,$C42,Prov_Auto!$C$3:$C1000,"&gt;="&amp;$A42 ,Prov_Auto!$D$3:$D1000, "&gt;="&amp;DATE(K$2,1, 1), Prov_Auto!$D$3:$D1000,"&lt;="&amp;DATE(K$2, 12, 31))*$D42, IF($B42="V", -1*(SUMIFS(Prov_Auto!$E$3:$E1000,Prov_Auto!$A$3:$A1000,$C42,Prov_Auto!$C$3:$C1000,"&gt;="&amp;$A42 ,Prov_Auto!$D$3:$D1000, "&gt;="&amp;DATE(K$2,1,1), Prov_Auto!$D$3:$D1000,"&lt;="&amp;DATE(K$2,12,31))*$D42), "")))))</f>
        <v/>
      </c>
      <c r="L42" s="42" t="str">
        <f>IF($A42="","",IF($C42="","",IF($D42="","", IF($B42="C",  SUMIFS(Prov_Auto!$E$3:$E1000,Prov_Auto!$A$3:$A1000,$C42,Prov_Auto!$C$3:$C1000,"&gt;="&amp;$A42 ,Prov_Auto!$D$3:$D1000, "&gt;="&amp;DATE(L$2,1, 1), Prov_Auto!$D$3:$D1000,"&lt;="&amp;DATE(L$2, 12, 31))*$D42, IF($B42="V", -1*(SUMIFS(Prov_Auto!$E$3:$E1000,Prov_Auto!$A$3:$A1000,$C42,Prov_Auto!$C$3:$C1000,"&gt;="&amp;$A42 ,Prov_Auto!$D$3:$D1000, "&gt;="&amp;DATE(L$2,1,1), Prov_Auto!$D$3:$D1000,"&lt;="&amp;DATE(L$2,12,31))*$D42), "")))))</f>
        <v/>
      </c>
      <c r="M42" s="43" t="str">
        <f>IF($A42="","",IF($C42="","",IF($D42="","", IF($B42="C",  SUMIFS(Prov_Auto!$E$3:$E1000,Prov_Auto!$A$3:$A1000,$C42,Prov_Auto!$C$3:$C1000,"&gt;="&amp;$A42 ,Prov_Auto!$D$3:$D1000, "&gt;="&amp;DATE(M$2,1, 1), Prov_Auto!$D$3:$D1000,"&lt;="&amp;DATE(M$2, 12, 31))*$D42, IF($B42="V", -1*(SUMIFS(Prov_Auto!$E$3:$E1000,Prov_Auto!$A$3:$A1000,$C42,Prov_Auto!$C$3:$C1000,"&gt;="&amp;$A42 ,Prov_Auto!$D$3:$D1000, "&gt;="&amp;DATE(M$2,1,1), Prov_Auto!$D$3:$D1000,"&lt;="&amp;DATE(M$2,12,31))*$D42), "")))))</f>
        <v/>
      </c>
      <c r="N42" s="30"/>
      <c r="O42" s="31"/>
      <c r="P42" s="31"/>
      <c r="Q42" s="31"/>
      <c r="R42" s="31"/>
      <c r="S42" s="31"/>
      <c r="T42" s="31"/>
      <c r="U42" s="31"/>
      <c r="V42" s="31"/>
      <c r="W42" s="31"/>
    </row>
    <row r="43">
      <c r="A43" s="46"/>
      <c r="B43" s="47"/>
      <c r="C43" s="47"/>
      <c r="D43" s="47"/>
      <c r="E43" s="48"/>
      <c r="F43" s="45" t="str">
        <f t="shared" si="1"/>
        <v/>
      </c>
      <c r="G43" s="40" t="str">
        <f t="shared" si="2"/>
        <v/>
      </c>
      <c r="H43" s="41" t="str">
        <f>IF(A43="","",IF(C43="","",IF(D43="","",IF(B43="C", SUMIFS(Prov_Auto!E$3:E1000,Prov_Auto!A$3:A1000,C43,Prov_Auto!C$3:C1000,"&gt;"&amp;A43,Prov_Auto!D$3:D1000,"&lt;="&amp;TODAY())*D43, IF(B43="V", -1*(SUMIFS(Prov_Auto!E$3:E1000,Prov_Auto!A$3:A1000,C43,Prov_Auto!C$3:C1000,"&gt;"&amp;A43,Prov_Auto!D$3:D1000,"&lt;="&amp;TODAY())*D43), "")))))</f>
        <v/>
      </c>
      <c r="I43" s="42" t="str">
        <f>IF($A43="","",IF($C43="","",IF($D43="","", IF($B43="C",  SUMIFS(Prov_Auto!$E$3:$E1000,Prov_Auto!$A$3:$A1000,$C43,Prov_Auto!$C$3:$C1000,"&gt;="&amp;$A43 ,Prov_Auto!$D$3:$D1000, "&gt;="&amp;DATE(I$2,1, 1), Prov_Auto!$D$3:$D1000,"&lt;="&amp;DATE(I$2, 12, 31))*$D43, IF($B43="V", -1*(SUMIFS(Prov_Auto!$E$3:$E1000,Prov_Auto!$A$3:$A1000,$C43,Prov_Auto!$C$3:$C1000,"&gt;="&amp;$A43 ,Prov_Auto!$D$3:$D1000, "&gt;="&amp;DATE(I$2,1,1), Prov_Auto!$D$3:$D1000,"&lt;="&amp;DATE(I$2,12,31))*$D43), "")))))</f>
        <v/>
      </c>
      <c r="J43" s="42" t="str">
        <f>IF($A43="","",IF($C43="","",IF($D43="","", IF($B43="C",  SUMIFS(Prov_Auto!$E$3:$E1000,Prov_Auto!$A$3:$A1000,$C43,Prov_Auto!$C$3:$C1000,"&gt;="&amp;$A43 ,Prov_Auto!$D$3:$D1000, "&gt;="&amp;DATE(J$2,1, 1), Prov_Auto!$D$3:$D1000,"&lt;="&amp;DATE(J$2, 12, 31))*$D43, IF($B43="V", -1*(SUMIFS(Prov_Auto!$E$3:$E1000,Prov_Auto!$A$3:$A1000,$C43,Prov_Auto!$C$3:$C1000,"&gt;="&amp;$A43 ,Prov_Auto!$D$3:$D1000, "&gt;="&amp;DATE(J$2,1,1), Prov_Auto!$D$3:$D1000,"&lt;="&amp;DATE(J$2,12,31))*$D43), "")))))</f>
        <v/>
      </c>
      <c r="K43" s="42" t="str">
        <f>IF($A43="","",IF($C43="","",IF($D43="","", IF($B43="C",  SUMIFS(Prov_Auto!$E$3:$E1000,Prov_Auto!$A$3:$A1000,$C43,Prov_Auto!$C$3:$C1000,"&gt;="&amp;$A43 ,Prov_Auto!$D$3:$D1000, "&gt;="&amp;DATE(K$2,1, 1), Prov_Auto!$D$3:$D1000,"&lt;="&amp;DATE(K$2, 12, 31))*$D43, IF($B43="V", -1*(SUMIFS(Prov_Auto!$E$3:$E1000,Prov_Auto!$A$3:$A1000,$C43,Prov_Auto!$C$3:$C1000,"&gt;="&amp;$A43 ,Prov_Auto!$D$3:$D1000, "&gt;="&amp;DATE(K$2,1,1), Prov_Auto!$D$3:$D1000,"&lt;="&amp;DATE(K$2,12,31))*$D43), "")))))</f>
        <v/>
      </c>
      <c r="L43" s="42" t="str">
        <f>IF($A43="","",IF($C43="","",IF($D43="","", IF($B43="C",  SUMIFS(Prov_Auto!$E$3:$E1000,Prov_Auto!$A$3:$A1000,$C43,Prov_Auto!$C$3:$C1000,"&gt;="&amp;$A43 ,Prov_Auto!$D$3:$D1000, "&gt;="&amp;DATE(L$2,1, 1), Prov_Auto!$D$3:$D1000,"&lt;="&amp;DATE(L$2, 12, 31))*$D43, IF($B43="V", -1*(SUMIFS(Prov_Auto!$E$3:$E1000,Prov_Auto!$A$3:$A1000,$C43,Prov_Auto!$C$3:$C1000,"&gt;="&amp;$A43 ,Prov_Auto!$D$3:$D1000, "&gt;="&amp;DATE(L$2,1,1), Prov_Auto!$D$3:$D1000,"&lt;="&amp;DATE(L$2,12,31))*$D43), "")))))</f>
        <v/>
      </c>
      <c r="M43" s="43" t="str">
        <f>IF($A43="","",IF($C43="","",IF($D43="","", IF($B43="C",  SUMIFS(Prov_Auto!$E$3:$E1000,Prov_Auto!$A$3:$A1000,$C43,Prov_Auto!$C$3:$C1000,"&gt;="&amp;$A43 ,Prov_Auto!$D$3:$D1000, "&gt;="&amp;DATE(M$2,1, 1), Prov_Auto!$D$3:$D1000,"&lt;="&amp;DATE(M$2, 12, 31))*$D43, IF($B43="V", -1*(SUMIFS(Prov_Auto!$E$3:$E1000,Prov_Auto!$A$3:$A1000,$C43,Prov_Auto!$C$3:$C1000,"&gt;="&amp;$A43 ,Prov_Auto!$D$3:$D1000, "&gt;="&amp;DATE(M$2,1,1), Prov_Auto!$D$3:$D1000,"&lt;="&amp;DATE(M$2,12,31))*$D43), "")))))</f>
        <v/>
      </c>
      <c r="N43" s="30"/>
      <c r="O43" s="31"/>
      <c r="P43" s="31"/>
      <c r="Q43" s="31"/>
      <c r="R43" s="31"/>
      <c r="S43" s="31"/>
      <c r="T43" s="31"/>
      <c r="U43" s="31"/>
      <c r="V43" s="31"/>
      <c r="W43" s="31"/>
    </row>
    <row r="44">
      <c r="A44" s="46"/>
      <c r="B44" s="47"/>
      <c r="C44" s="47"/>
      <c r="D44" s="47"/>
      <c r="E44" s="48"/>
      <c r="F44" s="45" t="str">
        <f t="shared" si="1"/>
        <v/>
      </c>
      <c r="G44" s="40" t="str">
        <f t="shared" si="2"/>
        <v/>
      </c>
      <c r="H44" s="41" t="str">
        <f>IF(A44="","",IF(C44="","",IF(D44="","",IF(B44="C", SUMIFS(Prov_Auto!E$3:E1000,Prov_Auto!A$3:A1000,C44,Prov_Auto!C$3:C1000,"&gt;"&amp;A44,Prov_Auto!D$3:D1000,"&lt;="&amp;TODAY())*D44, IF(B44="V", -1*(SUMIFS(Prov_Auto!E$3:E1000,Prov_Auto!A$3:A1000,C44,Prov_Auto!C$3:C1000,"&gt;"&amp;A44,Prov_Auto!D$3:D1000,"&lt;="&amp;TODAY())*D44), "")))))</f>
        <v/>
      </c>
      <c r="I44" s="42" t="str">
        <f>IF($A44="","",IF($C44="","",IF($D44="","", IF($B44="C",  SUMIFS(Prov_Auto!$E$3:$E1000,Prov_Auto!$A$3:$A1000,$C44,Prov_Auto!$C$3:$C1000,"&gt;="&amp;$A44 ,Prov_Auto!$D$3:$D1000, "&gt;="&amp;DATE(I$2,1, 1), Prov_Auto!$D$3:$D1000,"&lt;="&amp;DATE(I$2, 12, 31))*$D44, IF($B44="V", -1*(SUMIFS(Prov_Auto!$E$3:$E1000,Prov_Auto!$A$3:$A1000,$C44,Prov_Auto!$C$3:$C1000,"&gt;="&amp;$A44 ,Prov_Auto!$D$3:$D1000, "&gt;="&amp;DATE(I$2,1,1), Prov_Auto!$D$3:$D1000,"&lt;="&amp;DATE(I$2,12,31))*$D44), "")))))</f>
        <v/>
      </c>
      <c r="J44" s="42" t="str">
        <f>IF($A44="","",IF($C44="","",IF($D44="","", IF($B44="C",  SUMIFS(Prov_Auto!$E$3:$E1000,Prov_Auto!$A$3:$A1000,$C44,Prov_Auto!$C$3:$C1000,"&gt;="&amp;$A44 ,Prov_Auto!$D$3:$D1000, "&gt;="&amp;DATE(J$2,1, 1), Prov_Auto!$D$3:$D1000,"&lt;="&amp;DATE(J$2, 12, 31))*$D44, IF($B44="V", -1*(SUMIFS(Prov_Auto!$E$3:$E1000,Prov_Auto!$A$3:$A1000,$C44,Prov_Auto!$C$3:$C1000,"&gt;="&amp;$A44 ,Prov_Auto!$D$3:$D1000, "&gt;="&amp;DATE(J$2,1,1), Prov_Auto!$D$3:$D1000,"&lt;="&amp;DATE(J$2,12,31))*$D44), "")))))</f>
        <v/>
      </c>
      <c r="K44" s="42" t="str">
        <f>IF($A44="","",IF($C44="","",IF($D44="","", IF($B44="C",  SUMIFS(Prov_Auto!$E$3:$E1000,Prov_Auto!$A$3:$A1000,$C44,Prov_Auto!$C$3:$C1000,"&gt;="&amp;$A44 ,Prov_Auto!$D$3:$D1000, "&gt;="&amp;DATE(K$2,1, 1), Prov_Auto!$D$3:$D1000,"&lt;="&amp;DATE(K$2, 12, 31))*$D44, IF($B44="V", -1*(SUMIFS(Prov_Auto!$E$3:$E1000,Prov_Auto!$A$3:$A1000,$C44,Prov_Auto!$C$3:$C1000,"&gt;="&amp;$A44 ,Prov_Auto!$D$3:$D1000, "&gt;="&amp;DATE(K$2,1,1), Prov_Auto!$D$3:$D1000,"&lt;="&amp;DATE(K$2,12,31))*$D44), "")))))</f>
        <v/>
      </c>
      <c r="L44" s="42" t="str">
        <f>IF($A44="","",IF($C44="","",IF($D44="","", IF($B44="C",  SUMIFS(Prov_Auto!$E$3:$E1000,Prov_Auto!$A$3:$A1000,$C44,Prov_Auto!$C$3:$C1000,"&gt;="&amp;$A44 ,Prov_Auto!$D$3:$D1000, "&gt;="&amp;DATE(L$2,1, 1), Prov_Auto!$D$3:$D1000,"&lt;="&amp;DATE(L$2, 12, 31))*$D44, IF($B44="V", -1*(SUMIFS(Prov_Auto!$E$3:$E1000,Prov_Auto!$A$3:$A1000,$C44,Prov_Auto!$C$3:$C1000,"&gt;="&amp;$A44 ,Prov_Auto!$D$3:$D1000, "&gt;="&amp;DATE(L$2,1,1), Prov_Auto!$D$3:$D1000,"&lt;="&amp;DATE(L$2,12,31))*$D44), "")))))</f>
        <v/>
      </c>
      <c r="M44" s="43" t="str">
        <f>IF($A44="","",IF($C44="","",IF($D44="","", IF($B44="C",  SUMIFS(Prov_Auto!$E$3:$E1000,Prov_Auto!$A$3:$A1000,$C44,Prov_Auto!$C$3:$C1000,"&gt;="&amp;$A44 ,Prov_Auto!$D$3:$D1000, "&gt;="&amp;DATE(M$2,1, 1), Prov_Auto!$D$3:$D1000,"&lt;="&amp;DATE(M$2, 12, 31))*$D44, IF($B44="V", -1*(SUMIFS(Prov_Auto!$E$3:$E1000,Prov_Auto!$A$3:$A1000,$C44,Prov_Auto!$C$3:$C1000,"&gt;="&amp;$A44 ,Prov_Auto!$D$3:$D1000, "&gt;="&amp;DATE(M$2,1,1), Prov_Auto!$D$3:$D1000,"&lt;="&amp;DATE(M$2,12,31))*$D44), "")))))</f>
        <v/>
      </c>
      <c r="N44" s="30"/>
      <c r="O44" s="31"/>
      <c r="P44" s="31"/>
      <c r="Q44" s="31"/>
      <c r="R44" s="31"/>
      <c r="S44" s="31"/>
      <c r="T44" s="31"/>
      <c r="U44" s="31"/>
      <c r="V44" s="31"/>
      <c r="W44" s="31"/>
    </row>
    <row r="45">
      <c r="A45" s="46"/>
      <c r="B45" s="47"/>
      <c r="C45" s="47"/>
      <c r="D45" s="47"/>
      <c r="E45" s="48"/>
      <c r="F45" s="45" t="str">
        <f t="shared" si="1"/>
        <v/>
      </c>
      <c r="G45" s="40" t="str">
        <f t="shared" si="2"/>
        <v/>
      </c>
      <c r="H45" s="41" t="str">
        <f>IF(A45="","",IF(C45="","",IF(D45="","",IF(B45="C", SUMIFS(Prov_Auto!E$3:E1000,Prov_Auto!A$3:A1000,C45,Prov_Auto!C$3:C1000,"&gt;"&amp;A45,Prov_Auto!D$3:D1000,"&lt;="&amp;TODAY())*D45, IF(B45="V", -1*(SUMIFS(Prov_Auto!E$3:E1000,Prov_Auto!A$3:A1000,C45,Prov_Auto!C$3:C1000,"&gt;"&amp;A45,Prov_Auto!D$3:D1000,"&lt;="&amp;TODAY())*D45), "")))))</f>
        <v/>
      </c>
      <c r="I45" s="42" t="str">
        <f>IF($A45="","",IF($C45="","",IF($D45="","", IF($B45="C",  SUMIFS(Prov_Auto!$E$3:$E1000,Prov_Auto!$A$3:$A1000,$C45,Prov_Auto!$C$3:$C1000,"&gt;="&amp;$A45 ,Prov_Auto!$D$3:$D1000, "&gt;="&amp;DATE(I$2,1, 1), Prov_Auto!$D$3:$D1000,"&lt;="&amp;DATE(I$2, 12, 31))*$D45, IF($B45="V", -1*(SUMIFS(Prov_Auto!$E$3:$E1000,Prov_Auto!$A$3:$A1000,$C45,Prov_Auto!$C$3:$C1000,"&gt;="&amp;$A45 ,Prov_Auto!$D$3:$D1000, "&gt;="&amp;DATE(I$2,1,1), Prov_Auto!$D$3:$D1000,"&lt;="&amp;DATE(I$2,12,31))*$D45), "")))))</f>
        <v/>
      </c>
      <c r="J45" s="42" t="str">
        <f>IF($A45="","",IF($C45="","",IF($D45="","", IF($B45="C",  SUMIFS(Prov_Auto!$E$3:$E1000,Prov_Auto!$A$3:$A1000,$C45,Prov_Auto!$C$3:$C1000,"&gt;="&amp;$A45 ,Prov_Auto!$D$3:$D1000, "&gt;="&amp;DATE(J$2,1, 1), Prov_Auto!$D$3:$D1000,"&lt;="&amp;DATE(J$2, 12, 31))*$D45, IF($B45="V", -1*(SUMIFS(Prov_Auto!$E$3:$E1000,Prov_Auto!$A$3:$A1000,$C45,Prov_Auto!$C$3:$C1000,"&gt;="&amp;$A45 ,Prov_Auto!$D$3:$D1000, "&gt;="&amp;DATE(J$2,1,1), Prov_Auto!$D$3:$D1000,"&lt;="&amp;DATE(J$2,12,31))*$D45), "")))))</f>
        <v/>
      </c>
      <c r="K45" s="42" t="str">
        <f>IF($A45="","",IF($C45="","",IF($D45="","", IF($B45="C",  SUMIFS(Prov_Auto!$E$3:$E1000,Prov_Auto!$A$3:$A1000,$C45,Prov_Auto!$C$3:$C1000,"&gt;="&amp;$A45 ,Prov_Auto!$D$3:$D1000, "&gt;="&amp;DATE(K$2,1, 1), Prov_Auto!$D$3:$D1000,"&lt;="&amp;DATE(K$2, 12, 31))*$D45, IF($B45="V", -1*(SUMIFS(Prov_Auto!$E$3:$E1000,Prov_Auto!$A$3:$A1000,$C45,Prov_Auto!$C$3:$C1000,"&gt;="&amp;$A45 ,Prov_Auto!$D$3:$D1000, "&gt;="&amp;DATE(K$2,1,1), Prov_Auto!$D$3:$D1000,"&lt;="&amp;DATE(K$2,12,31))*$D45), "")))))</f>
        <v/>
      </c>
      <c r="L45" s="42" t="str">
        <f>IF($A45="","",IF($C45="","",IF($D45="","", IF($B45="C",  SUMIFS(Prov_Auto!$E$3:$E1000,Prov_Auto!$A$3:$A1000,$C45,Prov_Auto!$C$3:$C1000,"&gt;="&amp;$A45 ,Prov_Auto!$D$3:$D1000, "&gt;="&amp;DATE(L$2,1, 1), Prov_Auto!$D$3:$D1000,"&lt;="&amp;DATE(L$2, 12, 31))*$D45, IF($B45="V", -1*(SUMIFS(Prov_Auto!$E$3:$E1000,Prov_Auto!$A$3:$A1000,$C45,Prov_Auto!$C$3:$C1000,"&gt;="&amp;$A45 ,Prov_Auto!$D$3:$D1000, "&gt;="&amp;DATE(L$2,1,1), Prov_Auto!$D$3:$D1000,"&lt;="&amp;DATE(L$2,12,31))*$D45), "")))))</f>
        <v/>
      </c>
      <c r="M45" s="43" t="str">
        <f>IF($A45="","",IF($C45="","",IF($D45="","", IF($B45="C",  SUMIFS(Prov_Auto!$E$3:$E1000,Prov_Auto!$A$3:$A1000,$C45,Prov_Auto!$C$3:$C1000,"&gt;="&amp;$A45 ,Prov_Auto!$D$3:$D1000, "&gt;="&amp;DATE(M$2,1, 1), Prov_Auto!$D$3:$D1000,"&lt;="&amp;DATE(M$2, 12, 31))*$D45, IF($B45="V", -1*(SUMIFS(Prov_Auto!$E$3:$E1000,Prov_Auto!$A$3:$A1000,$C45,Prov_Auto!$C$3:$C1000,"&gt;="&amp;$A45 ,Prov_Auto!$D$3:$D1000, "&gt;="&amp;DATE(M$2,1,1), Prov_Auto!$D$3:$D1000,"&lt;="&amp;DATE(M$2,12,31))*$D45), "")))))</f>
        <v/>
      </c>
      <c r="N45" s="30"/>
      <c r="O45" s="31"/>
      <c r="P45" s="31"/>
      <c r="Q45" s="31"/>
      <c r="R45" s="31"/>
      <c r="S45" s="31"/>
      <c r="T45" s="31"/>
      <c r="U45" s="31"/>
      <c r="V45" s="31"/>
      <c r="W45" s="31"/>
    </row>
    <row r="46">
      <c r="A46" s="46"/>
      <c r="B46" s="47"/>
      <c r="C46" s="47"/>
      <c r="D46" s="47"/>
      <c r="E46" s="48"/>
      <c r="F46" s="45" t="str">
        <f t="shared" si="1"/>
        <v/>
      </c>
      <c r="G46" s="40" t="str">
        <f t="shared" si="2"/>
        <v/>
      </c>
      <c r="H46" s="41" t="str">
        <f>IF(A46="","",IF(C46="","",IF(D46="","",IF(B46="C", SUMIFS(Prov_Auto!E$3:E1000,Prov_Auto!A$3:A1000,C46,Prov_Auto!C$3:C1000,"&gt;"&amp;A46,Prov_Auto!D$3:D1000,"&lt;="&amp;TODAY())*D46, IF(B46="V", -1*(SUMIFS(Prov_Auto!E$3:E1000,Prov_Auto!A$3:A1000,C46,Prov_Auto!C$3:C1000,"&gt;"&amp;A46,Prov_Auto!D$3:D1000,"&lt;="&amp;TODAY())*D46), "")))))</f>
        <v/>
      </c>
      <c r="I46" s="42" t="str">
        <f>IF($A46="","",IF($C46="","",IF($D46="","", IF($B46="C",  SUMIFS(Prov_Auto!$E$3:$E1000,Prov_Auto!$A$3:$A1000,$C46,Prov_Auto!$C$3:$C1000,"&gt;="&amp;$A46 ,Prov_Auto!$D$3:$D1000, "&gt;="&amp;DATE(I$2,1, 1), Prov_Auto!$D$3:$D1000,"&lt;="&amp;DATE(I$2, 12, 31))*$D46, IF($B46="V", -1*(SUMIFS(Prov_Auto!$E$3:$E1000,Prov_Auto!$A$3:$A1000,$C46,Prov_Auto!$C$3:$C1000,"&gt;="&amp;$A46 ,Prov_Auto!$D$3:$D1000, "&gt;="&amp;DATE(I$2,1,1), Prov_Auto!$D$3:$D1000,"&lt;="&amp;DATE(I$2,12,31))*$D46), "")))))</f>
        <v/>
      </c>
      <c r="J46" s="42" t="str">
        <f>IF($A46="","",IF($C46="","",IF($D46="","", IF($B46="C",  SUMIFS(Prov_Auto!$E$3:$E1000,Prov_Auto!$A$3:$A1000,$C46,Prov_Auto!$C$3:$C1000,"&gt;="&amp;$A46 ,Prov_Auto!$D$3:$D1000, "&gt;="&amp;DATE(J$2,1, 1), Prov_Auto!$D$3:$D1000,"&lt;="&amp;DATE(J$2, 12, 31))*$D46, IF($B46="V", -1*(SUMIFS(Prov_Auto!$E$3:$E1000,Prov_Auto!$A$3:$A1000,$C46,Prov_Auto!$C$3:$C1000,"&gt;="&amp;$A46 ,Prov_Auto!$D$3:$D1000, "&gt;="&amp;DATE(J$2,1,1), Prov_Auto!$D$3:$D1000,"&lt;="&amp;DATE(J$2,12,31))*$D46), "")))))</f>
        <v/>
      </c>
      <c r="K46" s="42" t="str">
        <f>IF($A46="","",IF($C46="","",IF($D46="","", IF($B46="C",  SUMIFS(Prov_Auto!$E$3:$E1000,Prov_Auto!$A$3:$A1000,$C46,Prov_Auto!$C$3:$C1000,"&gt;="&amp;$A46 ,Prov_Auto!$D$3:$D1000, "&gt;="&amp;DATE(K$2,1, 1), Prov_Auto!$D$3:$D1000,"&lt;="&amp;DATE(K$2, 12, 31))*$D46, IF($B46="V", -1*(SUMIFS(Prov_Auto!$E$3:$E1000,Prov_Auto!$A$3:$A1000,$C46,Prov_Auto!$C$3:$C1000,"&gt;="&amp;$A46 ,Prov_Auto!$D$3:$D1000, "&gt;="&amp;DATE(K$2,1,1), Prov_Auto!$D$3:$D1000,"&lt;="&amp;DATE(K$2,12,31))*$D46), "")))))</f>
        <v/>
      </c>
      <c r="L46" s="42" t="str">
        <f>IF($A46="","",IF($C46="","",IF($D46="","", IF($B46="C",  SUMIFS(Prov_Auto!$E$3:$E1000,Prov_Auto!$A$3:$A1000,$C46,Prov_Auto!$C$3:$C1000,"&gt;="&amp;$A46 ,Prov_Auto!$D$3:$D1000, "&gt;="&amp;DATE(L$2,1, 1), Prov_Auto!$D$3:$D1000,"&lt;="&amp;DATE(L$2, 12, 31))*$D46, IF($B46="V", -1*(SUMIFS(Prov_Auto!$E$3:$E1000,Prov_Auto!$A$3:$A1000,$C46,Prov_Auto!$C$3:$C1000,"&gt;="&amp;$A46 ,Prov_Auto!$D$3:$D1000, "&gt;="&amp;DATE(L$2,1,1), Prov_Auto!$D$3:$D1000,"&lt;="&amp;DATE(L$2,12,31))*$D46), "")))))</f>
        <v/>
      </c>
      <c r="M46" s="43" t="str">
        <f>IF($A46="","",IF($C46="","",IF($D46="","", IF($B46="C",  SUMIFS(Prov_Auto!$E$3:$E1000,Prov_Auto!$A$3:$A1000,$C46,Prov_Auto!$C$3:$C1000,"&gt;="&amp;$A46 ,Prov_Auto!$D$3:$D1000, "&gt;="&amp;DATE(M$2,1, 1), Prov_Auto!$D$3:$D1000,"&lt;="&amp;DATE(M$2, 12, 31))*$D46, IF($B46="V", -1*(SUMIFS(Prov_Auto!$E$3:$E1000,Prov_Auto!$A$3:$A1000,$C46,Prov_Auto!$C$3:$C1000,"&gt;="&amp;$A46 ,Prov_Auto!$D$3:$D1000, "&gt;="&amp;DATE(M$2,1,1), Prov_Auto!$D$3:$D1000,"&lt;="&amp;DATE(M$2,12,31))*$D46), "")))))</f>
        <v/>
      </c>
      <c r="N46" s="30"/>
      <c r="O46" s="31"/>
      <c r="P46" s="31"/>
      <c r="Q46" s="31"/>
      <c r="R46" s="31"/>
      <c r="S46" s="31"/>
      <c r="T46" s="31"/>
      <c r="U46" s="31"/>
      <c r="V46" s="31"/>
      <c r="W46" s="31"/>
    </row>
    <row r="47">
      <c r="A47" s="46"/>
      <c r="B47" s="47"/>
      <c r="C47" s="47"/>
      <c r="D47" s="47"/>
      <c r="E47" s="48"/>
      <c r="F47" s="45" t="str">
        <f t="shared" si="1"/>
        <v/>
      </c>
      <c r="G47" s="40" t="str">
        <f t="shared" si="2"/>
        <v/>
      </c>
      <c r="H47" s="41" t="str">
        <f>IF(A47="","",IF(C47="","",IF(D47="","",IF(B47="C", SUMIFS(Prov_Auto!E$3:E1000,Prov_Auto!A$3:A1000,C47,Prov_Auto!C$3:C1000,"&gt;"&amp;A47,Prov_Auto!D$3:D1000,"&lt;="&amp;TODAY())*D47, IF(B47="V", -1*(SUMIFS(Prov_Auto!E$3:E1000,Prov_Auto!A$3:A1000,C47,Prov_Auto!C$3:C1000,"&gt;"&amp;A47,Prov_Auto!D$3:D1000,"&lt;="&amp;TODAY())*D47), "")))))</f>
        <v/>
      </c>
      <c r="I47" s="42" t="str">
        <f>IF($A47="","",IF($C47="","",IF($D47="","", IF($B47="C",  SUMIFS(Prov_Auto!$E$3:$E1000,Prov_Auto!$A$3:$A1000,$C47,Prov_Auto!$C$3:$C1000,"&gt;="&amp;$A47 ,Prov_Auto!$D$3:$D1000, "&gt;="&amp;DATE(I$2,1, 1), Prov_Auto!$D$3:$D1000,"&lt;="&amp;DATE(I$2, 12, 31))*$D47, IF($B47="V", -1*(SUMIFS(Prov_Auto!$E$3:$E1000,Prov_Auto!$A$3:$A1000,$C47,Prov_Auto!$C$3:$C1000,"&gt;="&amp;$A47 ,Prov_Auto!$D$3:$D1000, "&gt;="&amp;DATE(I$2,1,1), Prov_Auto!$D$3:$D1000,"&lt;="&amp;DATE(I$2,12,31))*$D47), "")))))</f>
        <v/>
      </c>
      <c r="J47" s="42" t="str">
        <f>IF($A47="","",IF($C47="","",IF($D47="","", IF($B47="C",  SUMIFS(Prov_Auto!$E$3:$E1000,Prov_Auto!$A$3:$A1000,$C47,Prov_Auto!$C$3:$C1000,"&gt;="&amp;$A47 ,Prov_Auto!$D$3:$D1000, "&gt;="&amp;DATE(J$2,1, 1), Prov_Auto!$D$3:$D1000,"&lt;="&amp;DATE(J$2, 12, 31))*$D47, IF($B47="V", -1*(SUMIFS(Prov_Auto!$E$3:$E1000,Prov_Auto!$A$3:$A1000,$C47,Prov_Auto!$C$3:$C1000,"&gt;="&amp;$A47 ,Prov_Auto!$D$3:$D1000, "&gt;="&amp;DATE(J$2,1,1), Prov_Auto!$D$3:$D1000,"&lt;="&amp;DATE(J$2,12,31))*$D47), "")))))</f>
        <v/>
      </c>
      <c r="K47" s="42" t="str">
        <f>IF($A47="","",IF($C47="","",IF($D47="","", IF($B47="C",  SUMIFS(Prov_Auto!$E$3:$E1000,Prov_Auto!$A$3:$A1000,$C47,Prov_Auto!$C$3:$C1000,"&gt;="&amp;$A47 ,Prov_Auto!$D$3:$D1000, "&gt;="&amp;DATE(K$2,1, 1), Prov_Auto!$D$3:$D1000,"&lt;="&amp;DATE(K$2, 12, 31))*$D47, IF($B47="V", -1*(SUMIFS(Prov_Auto!$E$3:$E1000,Prov_Auto!$A$3:$A1000,$C47,Prov_Auto!$C$3:$C1000,"&gt;="&amp;$A47 ,Prov_Auto!$D$3:$D1000, "&gt;="&amp;DATE(K$2,1,1), Prov_Auto!$D$3:$D1000,"&lt;="&amp;DATE(K$2,12,31))*$D47), "")))))</f>
        <v/>
      </c>
      <c r="L47" s="42" t="str">
        <f>IF($A47="","",IF($C47="","",IF($D47="","", IF($B47="C",  SUMIFS(Prov_Auto!$E$3:$E1000,Prov_Auto!$A$3:$A1000,$C47,Prov_Auto!$C$3:$C1000,"&gt;="&amp;$A47 ,Prov_Auto!$D$3:$D1000, "&gt;="&amp;DATE(L$2,1, 1), Prov_Auto!$D$3:$D1000,"&lt;="&amp;DATE(L$2, 12, 31))*$D47, IF($B47="V", -1*(SUMIFS(Prov_Auto!$E$3:$E1000,Prov_Auto!$A$3:$A1000,$C47,Prov_Auto!$C$3:$C1000,"&gt;="&amp;$A47 ,Prov_Auto!$D$3:$D1000, "&gt;="&amp;DATE(L$2,1,1), Prov_Auto!$D$3:$D1000,"&lt;="&amp;DATE(L$2,12,31))*$D47), "")))))</f>
        <v/>
      </c>
      <c r="M47" s="43" t="str">
        <f>IF($A47="","",IF($C47="","",IF($D47="","", IF($B47="C",  SUMIFS(Prov_Auto!$E$3:$E1000,Prov_Auto!$A$3:$A1000,$C47,Prov_Auto!$C$3:$C1000,"&gt;="&amp;$A47 ,Prov_Auto!$D$3:$D1000, "&gt;="&amp;DATE(M$2,1, 1), Prov_Auto!$D$3:$D1000,"&lt;="&amp;DATE(M$2, 12, 31))*$D47, IF($B47="V", -1*(SUMIFS(Prov_Auto!$E$3:$E1000,Prov_Auto!$A$3:$A1000,$C47,Prov_Auto!$C$3:$C1000,"&gt;="&amp;$A47 ,Prov_Auto!$D$3:$D1000, "&gt;="&amp;DATE(M$2,1,1), Prov_Auto!$D$3:$D1000,"&lt;="&amp;DATE(M$2,12,31))*$D47), "")))))</f>
        <v/>
      </c>
      <c r="N47" s="30"/>
      <c r="O47" s="31"/>
      <c r="P47" s="31"/>
      <c r="Q47" s="31"/>
      <c r="R47" s="31"/>
      <c r="S47" s="31"/>
      <c r="T47" s="31"/>
      <c r="U47" s="31"/>
      <c r="V47" s="31"/>
      <c r="W47" s="31"/>
    </row>
    <row r="48">
      <c r="A48" s="46"/>
      <c r="B48" s="47"/>
      <c r="C48" s="47"/>
      <c r="D48" s="47"/>
      <c r="E48" s="48"/>
      <c r="F48" s="45" t="str">
        <f t="shared" si="1"/>
        <v/>
      </c>
      <c r="G48" s="40" t="str">
        <f t="shared" si="2"/>
        <v/>
      </c>
      <c r="H48" s="41" t="str">
        <f>IF(A48="","",IF(C48="","",IF(D48="","",IF(B48="C", SUMIFS(Prov_Auto!E$3:E1000,Prov_Auto!A$3:A1000,C48,Prov_Auto!C$3:C1000,"&gt;"&amp;A48,Prov_Auto!D$3:D1000,"&lt;="&amp;TODAY())*D48, IF(B48="V", -1*(SUMIFS(Prov_Auto!E$3:E1000,Prov_Auto!A$3:A1000,C48,Prov_Auto!C$3:C1000,"&gt;"&amp;A48,Prov_Auto!D$3:D1000,"&lt;="&amp;TODAY())*D48), "")))))</f>
        <v/>
      </c>
      <c r="I48" s="42" t="str">
        <f>IF($A48="","",IF($C48="","",IF($D48="","", IF($B48="C",  SUMIFS(Prov_Auto!$E$3:$E1000,Prov_Auto!$A$3:$A1000,$C48,Prov_Auto!$C$3:$C1000,"&gt;="&amp;$A48 ,Prov_Auto!$D$3:$D1000, "&gt;="&amp;DATE(I$2,1, 1), Prov_Auto!$D$3:$D1000,"&lt;="&amp;DATE(I$2, 12, 31))*$D48, IF($B48="V", -1*(SUMIFS(Prov_Auto!$E$3:$E1000,Prov_Auto!$A$3:$A1000,$C48,Prov_Auto!$C$3:$C1000,"&gt;="&amp;$A48 ,Prov_Auto!$D$3:$D1000, "&gt;="&amp;DATE(I$2,1,1), Prov_Auto!$D$3:$D1000,"&lt;="&amp;DATE(I$2,12,31))*$D48), "")))))</f>
        <v/>
      </c>
      <c r="J48" s="42" t="str">
        <f>IF($A48="","",IF($C48="","",IF($D48="","", IF($B48="C",  SUMIFS(Prov_Auto!$E$3:$E1000,Prov_Auto!$A$3:$A1000,$C48,Prov_Auto!$C$3:$C1000,"&gt;="&amp;$A48 ,Prov_Auto!$D$3:$D1000, "&gt;="&amp;DATE(J$2,1, 1), Prov_Auto!$D$3:$D1000,"&lt;="&amp;DATE(J$2, 12, 31))*$D48, IF($B48="V", -1*(SUMIFS(Prov_Auto!$E$3:$E1000,Prov_Auto!$A$3:$A1000,$C48,Prov_Auto!$C$3:$C1000,"&gt;="&amp;$A48 ,Prov_Auto!$D$3:$D1000, "&gt;="&amp;DATE(J$2,1,1), Prov_Auto!$D$3:$D1000,"&lt;="&amp;DATE(J$2,12,31))*$D48), "")))))</f>
        <v/>
      </c>
      <c r="K48" s="42" t="str">
        <f>IF($A48="","",IF($C48="","",IF($D48="","", IF($B48="C",  SUMIFS(Prov_Auto!$E$3:$E1000,Prov_Auto!$A$3:$A1000,$C48,Prov_Auto!$C$3:$C1000,"&gt;="&amp;$A48 ,Prov_Auto!$D$3:$D1000, "&gt;="&amp;DATE(K$2,1, 1), Prov_Auto!$D$3:$D1000,"&lt;="&amp;DATE(K$2, 12, 31))*$D48, IF($B48="V", -1*(SUMIFS(Prov_Auto!$E$3:$E1000,Prov_Auto!$A$3:$A1000,$C48,Prov_Auto!$C$3:$C1000,"&gt;="&amp;$A48 ,Prov_Auto!$D$3:$D1000, "&gt;="&amp;DATE(K$2,1,1), Prov_Auto!$D$3:$D1000,"&lt;="&amp;DATE(K$2,12,31))*$D48), "")))))</f>
        <v/>
      </c>
      <c r="L48" s="42" t="str">
        <f>IF($A48="","",IF($C48="","",IF($D48="","", IF($B48="C",  SUMIFS(Prov_Auto!$E$3:$E1000,Prov_Auto!$A$3:$A1000,$C48,Prov_Auto!$C$3:$C1000,"&gt;="&amp;$A48 ,Prov_Auto!$D$3:$D1000, "&gt;="&amp;DATE(L$2,1, 1), Prov_Auto!$D$3:$D1000,"&lt;="&amp;DATE(L$2, 12, 31))*$D48, IF($B48="V", -1*(SUMIFS(Prov_Auto!$E$3:$E1000,Prov_Auto!$A$3:$A1000,$C48,Prov_Auto!$C$3:$C1000,"&gt;="&amp;$A48 ,Prov_Auto!$D$3:$D1000, "&gt;="&amp;DATE(L$2,1,1), Prov_Auto!$D$3:$D1000,"&lt;="&amp;DATE(L$2,12,31))*$D48), "")))))</f>
        <v/>
      </c>
      <c r="M48" s="43" t="str">
        <f>IF($A48="","",IF($C48="","",IF($D48="","", IF($B48="C",  SUMIFS(Prov_Auto!$E$3:$E1000,Prov_Auto!$A$3:$A1000,$C48,Prov_Auto!$C$3:$C1000,"&gt;="&amp;$A48 ,Prov_Auto!$D$3:$D1000, "&gt;="&amp;DATE(M$2,1, 1), Prov_Auto!$D$3:$D1000,"&lt;="&amp;DATE(M$2, 12, 31))*$D48, IF($B48="V", -1*(SUMIFS(Prov_Auto!$E$3:$E1000,Prov_Auto!$A$3:$A1000,$C48,Prov_Auto!$C$3:$C1000,"&gt;="&amp;$A48 ,Prov_Auto!$D$3:$D1000, "&gt;="&amp;DATE(M$2,1,1), Prov_Auto!$D$3:$D1000,"&lt;="&amp;DATE(M$2,12,31))*$D48), "")))))</f>
        <v/>
      </c>
      <c r="N48" s="30"/>
      <c r="O48" s="31"/>
      <c r="P48" s="31"/>
      <c r="Q48" s="31"/>
      <c r="R48" s="31"/>
      <c r="S48" s="31"/>
      <c r="T48" s="31"/>
      <c r="U48" s="31"/>
      <c r="V48" s="31"/>
      <c r="W48" s="31"/>
    </row>
    <row r="49">
      <c r="A49" s="46"/>
      <c r="B49" s="47"/>
      <c r="C49" s="47"/>
      <c r="D49" s="47"/>
      <c r="E49" s="48"/>
      <c r="F49" s="45" t="str">
        <f t="shared" si="1"/>
        <v/>
      </c>
      <c r="G49" s="40" t="str">
        <f t="shared" si="2"/>
        <v/>
      </c>
      <c r="H49" s="41" t="str">
        <f>IF(A49="","",IF(C49="","",IF(D49="","",IF(B49="C", SUMIFS(Prov_Auto!E$3:E1000,Prov_Auto!A$3:A1000,C49,Prov_Auto!C$3:C1000,"&gt;"&amp;A49,Prov_Auto!D$3:D1000,"&lt;="&amp;TODAY())*D49, IF(B49="V", -1*(SUMIFS(Prov_Auto!E$3:E1000,Prov_Auto!A$3:A1000,C49,Prov_Auto!C$3:C1000,"&gt;"&amp;A49,Prov_Auto!D$3:D1000,"&lt;="&amp;TODAY())*D49), "")))))</f>
        <v/>
      </c>
      <c r="I49" s="42" t="str">
        <f>IF($A49="","",IF($C49="","",IF($D49="","", IF($B49="C",  SUMIFS(Prov_Auto!$E$3:$E1000,Prov_Auto!$A$3:$A1000,$C49,Prov_Auto!$C$3:$C1000,"&gt;="&amp;$A49 ,Prov_Auto!$D$3:$D1000, "&gt;="&amp;DATE(I$2,1, 1), Prov_Auto!$D$3:$D1000,"&lt;="&amp;DATE(I$2, 12, 31))*$D49, IF($B49="V", -1*(SUMIFS(Prov_Auto!$E$3:$E1000,Prov_Auto!$A$3:$A1000,$C49,Prov_Auto!$C$3:$C1000,"&gt;="&amp;$A49 ,Prov_Auto!$D$3:$D1000, "&gt;="&amp;DATE(I$2,1,1), Prov_Auto!$D$3:$D1000,"&lt;="&amp;DATE(I$2,12,31))*$D49), "")))))</f>
        <v/>
      </c>
      <c r="J49" s="42" t="str">
        <f>IF($A49="","",IF($C49="","",IF($D49="","", IF($B49="C",  SUMIFS(Prov_Auto!$E$3:$E1000,Prov_Auto!$A$3:$A1000,$C49,Prov_Auto!$C$3:$C1000,"&gt;="&amp;$A49 ,Prov_Auto!$D$3:$D1000, "&gt;="&amp;DATE(J$2,1, 1), Prov_Auto!$D$3:$D1000,"&lt;="&amp;DATE(J$2, 12, 31))*$D49, IF($B49="V", -1*(SUMIFS(Prov_Auto!$E$3:$E1000,Prov_Auto!$A$3:$A1000,$C49,Prov_Auto!$C$3:$C1000,"&gt;="&amp;$A49 ,Prov_Auto!$D$3:$D1000, "&gt;="&amp;DATE(J$2,1,1), Prov_Auto!$D$3:$D1000,"&lt;="&amp;DATE(J$2,12,31))*$D49), "")))))</f>
        <v/>
      </c>
      <c r="K49" s="42" t="str">
        <f>IF($A49="","",IF($C49="","",IF($D49="","", IF($B49="C",  SUMIFS(Prov_Auto!$E$3:$E1000,Prov_Auto!$A$3:$A1000,$C49,Prov_Auto!$C$3:$C1000,"&gt;="&amp;$A49 ,Prov_Auto!$D$3:$D1000, "&gt;="&amp;DATE(K$2,1, 1), Prov_Auto!$D$3:$D1000,"&lt;="&amp;DATE(K$2, 12, 31))*$D49, IF($B49="V", -1*(SUMIFS(Prov_Auto!$E$3:$E1000,Prov_Auto!$A$3:$A1000,$C49,Prov_Auto!$C$3:$C1000,"&gt;="&amp;$A49 ,Prov_Auto!$D$3:$D1000, "&gt;="&amp;DATE(K$2,1,1), Prov_Auto!$D$3:$D1000,"&lt;="&amp;DATE(K$2,12,31))*$D49), "")))))</f>
        <v/>
      </c>
      <c r="L49" s="42" t="str">
        <f>IF($A49="","",IF($C49="","",IF($D49="","", IF($B49="C",  SUMIFS(Prov_Auto!$E$3:$E1000,Prov_Auto!$A$3:$A1000,$C49,Prov_Auto!$C$3:$C1000,"&gt;="&amp;$A49 ,Prov_Auto!$D$3:$D1000, "&gt;="&amp;DATE(L$2,1, 1), Prov_Auto!$D$3:$D1000,"&lt;="&amp;DATE(L$2, 12, 31))*$D49, IF($B49="V", -1*(SUMIFS(Prov_Auto!$E$3:$E1000,Prov_Auto!$A$3:$A1000,$C49,Prov_Auto!$C$3:$C1000,"&gt;="&amp;$A49 ,Prov_Auto!$D$3:$D1000, "&gt;="&amp;DATE(L$2,1,1), Prov_Auto!$D$3:$D1000,"&lt;="&amp;DATE(L$2,12,31))*$D49), "")))))</f>
        <v/>
      </c>
      <c r="M49" s="43" t="str">
        <f>IF($A49="","",IF($C49="","",IF($D49="","", IF($B49="C",  SUMIFS(Prov_Auto!$E$3:$E1000,Prov_Auto!$A$3:$A1000,$C49,Prov_Auto!$C$3:$C1000,"&gt;="&amp;$A49 ,Prov_Auto!$D$3:$D1000, "&gt;="&amp;DATE(M$2,1, 1), Prov_Auto!$D$3:$D1000,"&lt;="&amp;DATE(M$2, 12, 31))*$D49, IF($B49="V", -1*(SUMIFS(Prov_Auto!$E$3:$E1000,Prov_Auto!$A$3:$A1000,$C49,Prov_Auto!$C$3:$C1000,"&gt;="&amp;$A49 ,Prov_Auto!$D$3:$D1000, "&gt;="&amp;DATE(M$2,1,1), Prov_Auto!$D$3:$D1000,"&lt;="&amp;DATE(M$2,12,31))*$D49), "")))))</f>
        <v/>
      </c>
      <c r="N49" s="30"/>
      <c r="O49" s="31"/>
      <c r="P49" s="31"/>
      <c r="Q49" s="31"/>
      <c r="R49" s="31"/>
      <c r="S49" s="31"/>
      <c r="T49" s="31"/>
      <c r="U49" s="31"/>
      <c r="V49" s="31"/>
      <c r="W49" s="31"/>
    </row>
    <row r="50">
      <c r="A50" s="46"/>
      <c r="B50" s="47"/>
      <c r="C50" s="47"/>
      <c r="D50" s="47"/>
      <c r="E50" s="48"/>
      <c r="F50" s="45" t="str">
        <f t="shared" si="1"/>
        <v/>
      </c>
      <c r="G50" s="40" t="str">
        <f t="shared" si="2"/>
        <v/>
      </c>
      <c r="H50" s="41" t="str">
        <f>IF(A50="","",IF(C50="","",IF(D50="","",IF(B50="C", SUMIFS(Prov_Auto!E$3:E1000,Prov_Auto!A$3:A1000,C50,Prov_Auto!C$3:C1000,"&gt;"&amp;A50,Prov_Auto!D$3:D1000,"&lt;="&amp;TODAY())*D50, IF(B50="V", -1*(SUMIFS(Prov_Auto!E$3:E1000,Prov_Auto!A$3:A1000,C50,Prov_Auto!C$3:C1000,"&gt;"&amp;A50,Prov_Auto!D$3:D1000,"&lt;="&amp;TODAY())*D50), "")))))</f>
        <v/>
      </c>
      <c r="I50" s="42" t="str">
        <f>IF($A50="","",IF($C50="","",IF($D50="","", IF($B50="C",  SUMIFS(Prov_Auto!$E$3:$E1000,Prov_Auto!$A$3:$A1000,$C50,Prov_Auto!$C$3:$C1000,"&gt;="&amp;$A50 ,Prov_Auto!$D$3:$D1000, "&gt;="&amp;DATE(I$2,1, 1), Prov_Auto!$D$3:$D1000,"&lt;="&amp;DATE(I$2, 12, 31))*$D50, IF($B50="V", -1*(SUMIFS(Prov_Auto!$E$3:$E1000,Prov_Auto!$A$3:$A1000,$C50,Prov_Auto!$C$3:$C1000,"&gt;="&amp;$A50 ,Prov_Auto!$D$3:$D1000, "&gt;="&amp;DATE(I$2,1,1), Prov_Auto!$D$3:$D1000,"&lt;="&amp;DATE(I$2,12,31))*$D50), "")))))</f>
        <v/>
      </c>
      <c r="J50" s="42" t="str">
        <f>IF($A50="","",IF($C50="","",IF($D50="","", IF($B50="C",  SUMIFS(Prov_Auto!$E$3:$E1000,Prov_Auto!$A$3:$A1000,$C50,Prov_Auto!$C$3:$C1000,"&gt;="&amp;$A50 ,Prov_Auto!$D$3:$D1000, "&gt;="&amp;DATE(J$2,1, 1), Prov_Auto!$D$3:$D1000,"&lt;="&amp;DATE(J$2, 12, 31))*$D50, IF($B50="V", -1*(SUMIFS(Prov_Auto!$E$3:$E1000,Prov_Auto!$A$3:$A1000,$C50,Prov_Auto!$C$3:$C1000,"&gt;="&amp;$A50 ,Prov_Auto!$D$3:$D1000, "&gt;="&amp;DATE(J$2,1,1), Prov_Auto!$D$3:$D1000,"&lt;="&amp;DATE(J$2,12,31))*$D50), "")))))</f>
        <v/>
      </c>
      <c r="K50" s="42" t="str">
        <f>IF($A50="","",IF($C50="","",IF($D50="","", IF($B50="C",  SUMIFS(Prov_Auto!$E$3:$E1000,Prov_Auto!$A$3:$A1000,$C50,Prov_Auto!$C$3:$C1000,"&gt;="&amp;$A50 ,Prov_Auto!$D$3:$D1000, "&gt;="&amp;DATE(K$2,1, 1), Prov_Auto!$D$3:$D1000,"&lt;="&amp;DATE(K$2, 12, 31))*$D50, IF($B50="V", -1*(SUMIFS(Prov_Auto!$E$3:$E1000,Prov_Auto!$A$3:$A1000,$C50,Prov_Auto!$C$3:$C1000,"&gt;="&amp;$A50 ,Prov_Auto!$D$3:$D1000, "&gt;="&amp;DATE(K$2,1,1), Prov_Auto!$D$3:$D1000,"&lt;="&amp;DATE(K$2,12,31))*$D50), "")))))</f>
        <v/>
      </c>
      <c r="L50" s="42" t="str">
        <f>IF($A50="","",IF($C50="","",IF($D50="","", IF($B50="C",  SUMIFS(Prov_Auto!$E$3:$E1000,Prov_Auto!$A$3:$A1000,$C50,Prov_Auto!$C$3:$C1000,"&gt;="&amp;$A50 ,Prov_Auto!$D$3:$D1000, "&gt;="&amp;DATE(L$2,1, 1), Prov_Auto!$D$3:$D1000,"&lt;="&amp;DATE(L$2, 12, 31))*$D50, IF($B50="V", -1*(SUMIFS(Prov_Auto!$E$3:$E1000,Prov_Auto!$A$3:$A1000,$C50,Prov_Auto!$C$3:$C1000,"&gt;="&amp;$A50 ,Prov_Auto!$D$3:$D1000, "&gt;="&amp;DATE(L$2,1,1), Prov_Auto!$D$3:$D1000,"&lt;="&amp;DATE(L$2,12,31))*$D50), "")))))</f>
        <v/>
      </c>
      <c r="M50" s="43" t="str">
        <f>IF($A50="","",IF($C50="","",IF($D50="","", IF($B50="C",  SUMIFS(Prov_Auto!$E$3:$E1000,Prov_Auto!$A$3:$A1000,$C50,Prov_Auto!$C$3:$C1000,"&gt;="&amp;$A50 ,Prov_Auto!$D$3:$D1000, "&gt;="&amp;DATE(M$2,1, 1), Prov_Auto!$D$3:$D1000,"&lt;="&amp;DATE(M$2, 12, 31))*$D50, IF($B50="V", -1*(SUMIFS(Prov_Auto!$E$3:$E1000,Prov_Auto!$A$3:$A1000,$C50,Prov_Auto!$C$3:$C1000,"&gt;="&amp;$A50 ,Prov_Auto!$D$3:$D1000, "&gt;="&amp;DATE(M$2,1,1), Prov_Auto!$D$3:$D1000,"&lt;="&amp;DATE(M$2,12,31))*$D50), "")))))</f>
        <v/>
      </c>
      <c r="N50" s="30"/>
      <c r="O50" s="31"/>
      <c r="P50" s="31"/>
      <c r="Q50" s="31"/>
      <c r="R50" s="31"/>
      <c r="S50" s="31"/>
      <c r="T50" s="31"/>
      <c r="U50" s="31"/>
      <c r="V50" s="31"/>
      <c r="W50" s="31"/>
    </row>
    <row r="51">
      <c r="A51" s="46"/>
      <c r="B51" s="47"/>
      <c r="C51" s="47"/>
      <c r="D51" s="47"/>
      <c r="E51" s="48"/>
      <c r="F51" s="45" t="str">
        <f t="shared" si="1"/>
        <v/>
      </c>
      <c r="G51" s="40" t="str">
        <f t="shared" si="2"/>
        <v/>
      </c>
      <c r="H51" s="41" t="str">
        <f>IF(A51="","",IF(C51="","",IF(D51="","",IF(B51="C", SUMIFS(Prov_Auto!E$3:E1000,Prov_Auto!A$3:A1000,C51,Prov_Auto!C$3:C1000,"&gt;"&amp;A51,Prov_Auto!D$3:D1000,"&lt;="&amp;TODAY())*D51, IF(B51="V", -1*(SUMIFS(Prov_Auto!E$3:E1000,Prov_Auto!A$3:A1000,C51,Prov_Auto!C$3:C1000,"&gt;"&amp;A51,Prov_Auto!D$3:D1000,"&lt;="&amp;TODAY())*D51), "")))))</f>
        <v/>
      </c>
      <c r="I51" s="42" t="str">
        <f>IF($A51="","",IF($C51="","",IF($D51="","", IF($B51="C",  SUMIFS(Prov_Auto!$E$3:$E1000,Prov_Auto!$A$3:$A1000,$C51,Prov_Auto!$C$3:$C1000,"&gt;="&amp;$A51 ,Prov_Auto!$D$3:$D1000, "&gt;="&amp;DATE(I$2,1, 1), Prov_Auto!$D$3:$D1000,"&lt;="&amp;DATE(I$2, 12, 31))*$D51, IF($B51="V", -1*(SUMIFS(Prov_Auto!$E$3:$E1000,Prov_Auto!$A$3:$A1000,$C51,Prov_Auto!$C$3:$C1000,"&gt;="&amp;$A51 ,Prov_Auto!$D$3:$D1000, "&gt;="&amp;DATE(I$2,1,1), Prov_Auto!$D$3:$D1000,"&lt;="&amp;DATE(I$2,12,31))*$D51), "")))))</f>
        <v/>
      </c>
      <c r="J51" s="42" t="str">
        <f>IF($A51="","",IF($C51="","",IF($D51="","", IF($B51="C",  SUMIFS(Prov_Auto!$E$3:$E1000,Prov_Auto!$A$3:$A1000,$C51,Prov_Auto!$C$3:$C1000,"&gt;="&amp;$A51 ,Prov_Auto!$D$3:$D1000, "&gt;="&amp;DATE(J$2,1, 1), Prov_Auto!$D$3:$D1000,"&lt;="&amp;DATE(J$2, 12, 31))*$D51, IF($B51="V", -1*(SUMIFS(Prov_Auto!$E$3:$E1000,Prov_Auto!$A$3:$A1000,$C51,Prov_Auto!$C$3:$C1000,"&gt;="&amp;$A51 ,Prov_Auto!$D$3:$D1000, "&gt;="&amp;DATE(J$2,1,1), Prov_Auto!$D$3:$D1000,"&lt;="&amp;DATE(J$2,12,31))*$D51), "")))))</f>
        <v/>
      </c>
      <c r="K51" s="42" t="str">
        <f>IF($A51="","",IF($C51="","",IF($D51="","", IF($B51="C",  SUMIFS(Prov_Auto!$E$3:$E1000,Prov_Auto!$A$3:$A1000,$C51,Prov_Auto!$C$3:$C1000,"&gt;="&amp;$A51 ,Prov_Auto!$D$3:$D1000, "&gt;="&amp;DATE(K$2,1, 1), Prov_Auto!$D$3:$D1000,"&lt;="&amp;DATE(K$2, 12, 31))*$D51, IF($B51="V", -1*(SUMIFS(Prov_Auto!$E$3:$E1000,Prov_Auto!$A$3:$A1000,$C51,Prov_Auto!$C$3:$C1000,"&gt;="&amp;$A51 ,Prov_Auto!$D$3:$D1000, "&gt;="&amp;DATE(K$2,1,1), Prov_Auto!$D$3:$D1000,"&lt;="&amp;DATE(K$2,12,31))*$D51), "")))))</f>
        <v/>
      </c>
      <c r="L51" s="42" t="str">
        <f>IF($A51="","",IF($C51="","",IF($D51="","", IF($B51="C",  SUMIFS(Prov_Auto!$E$3:$E1000,Prov_Auto!$A$3:$A1000,$C51,Prov_Auto!$C$3:$C1000,"&gt;="&amp;$A51 ,Prov_Auto!$D$3:$D1000, "&gt;="&amp;DATE(L$2,1, 1), Prov_Auto!$D$3:$D1000,"&lt;="&amp;DATE(L$2, 12, 31))*$D51, IF($B51="V", -1*(SUMIFS(Prov_Auto!$E$3:$E1000,Prov_Auto!$A$3:$A1000,$C51,Prov_Auto!$C$3:$C1000,"&gt;="&amp;$A51 ,Prov_Auto!$D$3:$D1000, "&gt;="&amp;DATE(L$2,1,1), Prov_Auto!$D$3:$D1000,"&lt;="&amp;DATE(L$2,12,31))*$D51), "")))))</f>
        <v/>
      </c>
      <c r="M51" s="43" t="str">
        <f>IF($A51="","",IF($C51="","",IF($D51="","", IF($B51="C",  SUMIFS(Prov_Auto!$E$3:$E1000,Prov_Auto!$A$3:$A1000,$C51,Prov_Auto!$C$3:$C1000,"&gt;="&amp;$A51 ,Prov_Auto!$D$3:$D1000, "&gt;="&amp;DATE(M$2,1, 1), Prov_Auto!$D$3:$D1000,"&lt;="&amp;DATE(M$2, 12, 31))*$D51, IF($B51="V", -1*(SUMIFS(Prov_Auto!$E$3:$E1000,Prov_Auto!$A$3:$A1000,$C51,Prov_Auto!$C$3:$C1000,"&gt;="&amp;$A51 ,Prov_Auto!$D$3:$D1000, "&gt;="&amp;DATE(M$2,1,1), Prov_Auto!$D$3:$D1000,"&lt;="&amp;DATE(M$2,12,31))*$D51), "")))))</f>
        <v/>
      </c>
      <c r="N51" s="30"/>
      <c r="O51" s="31"/>
      <c r="P51" s="31"/>
      <c r="Q51" s="31"/>
      <c r="R51" s="31"/>
      <c r="S51" s="31"/>
      <c r="T51" s="31"/>
      <c r="U51" s="31"/>
      <c r="V51" s="31"/>
      <c r="W51" s="31"/>
    </row>
    <row r="52">
      <c r="A52" s="46"/>
      <c r="B52" s="47"/>
      <c r="C52" s="47"/>
      <c r="D52" s="47"/>
      <c r="E52" s="48"/>
      <c r="F52" s="45" t="str">
        <f t="shared" si="1"/>
        <v/>
      </c>
      <c r="G52" s="40" t="str">
        <f t="shared" si="2"/>
        <v/>
      </c>
      <c r="H52" s="41" t="str">
        <f>IF(A52="","",IF(C52="","",IF(D52="","",IF(B52="C", SUMIFS(Prov_Auto!E$3:E1000,Prov_Auto!A$3:A1000,C52,Prov_Auto!C$3:C1000,"&gt;"&amp;A52,Prov_Auto!D$3:D1000,"&lt;="&amp;TODAY())*D52, IF(B52="V", -1*(SUMIFS(Prov_Auto!E$3:E1000,Prov_Auto!A$3:A1000,C52,Prov_Auto!C$3:C1000,"&gt;"&amp;A52,Prov_Auto!D$3:D1000,"&lt;="&amp;TODAY())*D52), "")))))</f>
        <v/>
      </c>
      <c r="I52" s="42" t="str">
        <f>IF($A52="","",IF($C52="","",IF($D52="","", IF($B52="C",  SUMIFS(Prov_Auto!$E$3:$E1000,Prov_Auto!$A$3:$A1000,$C52,Prov_Auto!$C$3:$C1000,"&gt;="&amp;$A52 ,Prov_Auto!$D$3:$D1000, "&gt;="&amp;DATE(I$2,1, 1), Prov_Auto!$D$3:$D1000,"&lt;="&amp;DATE(I$2, 12, 31))*$D52, IF($B52="V", -1*(SUMIFS(Prov_Auto!$E$3:$E1000,Prov_Auto!$A$3:$A1000,$C52,Prov_Auto!$C$3:$C1000,"&gt;="&amp;$A52 ,Prov_Auto!$D$3:$D1000, "&gt;="&amp;DATE(I$2,1,1), Prov_Auto!$D$3:$D1000,"&lt;="&amp;DATE(I$2,12,31))*$D52), "")))))</f>
        <v/>
      </c>
      <c r="J52" s="42" t="str">
        <f>IF($A52="","",IF($C52="","",IF($D52="","", IF($B52="C",  SUMIFS(Prov_Auto!$E$3:$E1000,Prov_Auto!$A$3:$A1000,$C52,Prov_Auto!$C$3:$C1000,"&gt;="&amp;$A52 ,Prov_Auto!$D$3:$D1000, "&gt;="&amp;DATE(J$2,1, 1), Prov_Auto!$D$3:$D1000,"&lt;="&amp;DATE(J$2, 12, 31))*$D52, IF($B52="V", -1*(SUMIFS(Prov_Auto!$E$3:$E1000,Prov_Auto!$A$3:$A1000,$C52,Prov_Auto!$C$3:$C1000,"&gt;="&amp;$A52 ,Prov_Auto!$D$3:$D1000, "&gt;="&amp;DATE(J$2,1,1), Prov_Auto!$D$3:$D1000,"&lt;="&amp;DATE(J$2,12,31))*$D52), "")))))</f>
        <v/>
      </c>
      <c r="K52" s="42" t="str">
        <f>IF($A52="","",IF($C52="","",IF($D52="","", IF($B52="C",  SUMIFS(Prov_Auto!$E$3:$E1000,Prov_Auto!$A$3:$A1000,$C52,Prov_Auto!$C$3:$C1000,"&gt;="&amp;$A52 ,Prov_Auto!$D$3:$D1000, "&gt;="&amp;DATE(K$2,1, 1), Prov_Auto!$D$3:$D1000,"&lt;="&amp;DATE(K$2, 12, 31))*$D52, IF($B52="V", -1*(SUMIFS(Prov_Auto!$E$3:$E1000,Prov_Auto!$A$3:$A1000,$C52,Prov_Auto!$C$3:$C1000,"&gt;="&amp;$A52 ,Prov_Auto!$D$3:$D1000, "&gt;="&amp;DATE(K$2,1,1), Prov_Auto!$D$3:$D1000,"&lt;="&amp;DATE(K$2,12,31))*$D52), "")))))</f>
        <v/>
      </c>
      <c r="L52" s="42" t="str">
        <f>IF($A52="","",IF($C52="","",IF($D52="","", IF($B52="C",  SUMIFS(Prov_Auto!$E$3:$E1000,Prov_Auto!$A$3:$A1000,$C52,Prov_Auto!$C$3:$C1000,"&gt;="&amp;$A52 ,Prov_Auto!$D$3:$D1000, "&gt;="&amp;DATE(L$2,1, 1), Prov_Auto!$D$3:$D1000,"&lt;="&amp;DATE(L$2, 12, 31))*$D52, IF($B52="V", -1*(SUMIFS(Prov_Auto!$E$3:$E1000,Prov_Auto!$A$3:$A1000,$C52,Prov_Auto!$C$3:$C1000,"&gt;="&amp;$A52 ,Prov_Auto!$D$3:$D1000, "&gt;="&amp;DATE(L$2,1,1), Prov_Auto!$D$3:$D1000,"&lt;="&amp;DATE(L$2,12,31))*$D52), "")))))</f>
        <v/>
      </c>
      <c r="M52" s="43" t="str">
        <f>IF($A52="","",IF($C52="","",IF($D52="","", IF($B52="C",  SUMIFS(Prov_Auto!$E$3:$E1000,Prov_Auto!$A$3:$A1000,$C52,Prov_Auto!$C$3:$C1000,"&gt;="&amp;$A52 ,Prov_Auto!$D$3:$D1000, "&gt;="&amp;DATE(M$2,1, 1), Prov_Auto!$D$3:$D1000,"&lt;="&amp;DATE(M$2, 12, 31))*$D52, IF($B52="V", -1*(SUMIFS(Prov_Auto!$E$3:$E1000,Prov_Auto!$A$3:$A1000,$C52,Prov_Auto!$C$3:$C1000,"&gt;="&amp;$A52 ,Prov_Auto!$D$3:$D1000, "&gt;="&amp;DATE(M$2,1,1), Prov_Auto!$D$3:$D1000,"&lt;="&amp;DATE(M$2,12,31))*$D52), "")))))</f>
        <v/>
      </c>
      <c r="N52" s="30"/>
      <c r="O52" s="31"/>
      <c r="P52" s="31"/>
      <c r="Q52" s="31"/>
      <c r="R52" s="31"/>
      <c r="S52" s="31"/>
      <c r="T52" s="31"/>
      <c r="U52" s="31"/>
      <c r="V52" s="31"/>
      <c r="W52" s="31"/>
    </row>
    <row r="53">
      <c r="A53" s="46"/>
      <c r="B53" s="47"/>
      <c r="C53" s="47"/>
      <c r="D53" s="47"/>
      <c r="E53" s="48"/>
      <c r="F53" s="45" t="str">
        <f t="shared" si="1"/>
        <v/>
      </c>
      <c r="G53" s="40" t="str">
        <f t="shared" si="2"/>
        <v/>
      </c>
      <c r="H53" s="41" t="str">
        <f>IF(A53="","",IF(C53="","",IF(D53="","",IF(B53="C", SUMIFS(Prov_Auto!E$3:E1000,Prov_Auto!A$3:A1000,C53,Prov_Auto!C$3:C1000,"&gt;"&amp;A53,Prov_Auto!D$3:D1000,"&lt;="&amp;TODAY())*D53, IF(B53="V", -1*(SUMIFS(Prov_Auto!E$3:E1000,Prov_Auto!A$3:A1000,C53,Prov_Auto!C$3:C1000,"&gt;"&amp;A53,Prov_Auto!D$3:D1000,"&lt;="&amp;TODAY())*D53), "")))))</f>
        <v/>
      </c>
      <c r="I53" s="42" t="str">
        <f>IF($A53="","",IF($C53="","",IF($D53="","", IF($B53="C",  SUMIFS(Prov_Auto!$E$3:$E1000,Prov_Auto!$A$3:$A1000,$C53,Prov_Auto!$C$3:$C1000,"&gt;="&amp;$A53 ,Prov_Auto!$D$3:$D1000, "&gt;="&amp;DATE(I$2,1, 1), Prov_Auto!$D$3:$D1000,"&lt;="&amp;DATE(I$2, 12, 31))*$D53, IF($B53="V", -1*(SUMIFS(Prov_Auto!$E$3:$E1000,Prov_Auto!$A$3:$A1000,$C53,Prov_Auto!$C$3:$C1000,"&gt;="&amp;$A53 ,Prov_Auto!$D$3:$D1000, "&gt;="&amp;DATE(I$2,1,1), Prov_Auto!$D$3:$D1000,"&lt;="&amp;DATE(I$2,12,31))*$D53), "")))))</f>
        <v/>
      </c>
      <c r="J53" s="42" t="str">
        <f>IF($A53="","",IF($C53="","",IF($D53="","", IF($B53="C",  SUMIFS(Prov_Auto!$E$3:$E1000,Prov_Auto!$A$3:$A1000,$C53,Prov_Auto!$C$3:$C1000,"&gt;="&amp;$A53 ,Prov_Auto!$D$3:$D1000, "&gt;="&amp;DATE(J$2,1, 1), Prov_Auto!$D$3:$D1000,"&lt;="&amp;DATE(J$2, 12, 31))*$D53, IF($B53="V", -1*(SUMIFS(Prov_Auto!$E$3:$E1000,Prov_Auto!$A$3:$A1000,$C53,Prov_Auto!$C$3:$C1000,"&gt;="&amp;$A53 ,Prov_Auto!$D$3:$D1000, "&gt;="&amp;DATE(J$2,1,1), Prov_Auto!$D$3:$D1000,"&lt;="&amp;DATE(J$2,12,31))*$D53), "")))))</f>
        <v/>
      </c>
      <c r="K53" s="42" t="str">
        <f>IF($A53="","",IF($C53="","",IF($D53="","", IF($B53="C",  SUMIFS(Prov_Auto!$E$3:$E1000,Prov_Auto!$A$3:$A1000,$C53,Prov_Auto!$C$3:$C1000,"&gt;="&amp;$A53 ,Prov_Auto!$D$3:$D1000, "&gt;="&amp;DATE(K$2,1, 1), Prov_Auto!$D$3:$D1000,"&lt;="&amp;DATE(K$2, 12, 31))*$D53, IF($B53="V", -1*(SUMIFS(Prov_Auto!$E$3:$E1000,Prov_Auto!$A$3:$A1000,$C53,Prov_Auto!$C$3:$C1000,"&gt;="&amp;$A53 ,Prov_Auto!$D$3:$D1000, "&gt;="&amp;DATE(K$2,1,1), Prov_Auto!$D$3:$D1000,"&lt;="&amp;DATE(K$2,12,31))*$D53), "")))))</f>
        <v/>
      </c>
      <c r="L53" s="42" t="str">
        <f>IF($A53="","",IF($C53="","",IF($D53="","", IF($B53="C",  SUMIFS(Prov_Auto!$E$3:$E1000,Prov_Auto!$A$3:$A1000,$C53,Prov_Auto!$C$3:$C1000,"&gt;="&amp;$A53 ,Prov_Auto!$D$3:$D1000, "&gt;="&amp;DATE(L$2,1, 1), Prov_Auto!$D$3:$D1000,"&lt;="&amp;DATE(L$2, 12, 31))*$D53, IF($B53="V", -1*(SUMIFS(Prov_Auto!$E$3:$E1000,Prov_Auto!$A$3:$A1000,$C53,Prov_Auto!$C$3:$C1000,"&gt;="&amp;$A53 ,Prov_Auto!$D$3:$D1000, "&gt;="&amp;DATE(L$2,1,1), Prov_Auto!$D$3:$D1000,"&lt;="&amp;DATE(L$2,12,31))*$D53), "")))))</f>
        <v/>
      </c>
      <c r="M53" s="43" t="str">
        <f>IF($A53="","",IF($C53="","",IF($D53="","", IF($B53="C",  SUMIFS(Prov_Auto!$E$3:$E1000,Prov_Auto!$A$3:$A1000,$C53,Prov_Auto!$C$3:$C1000,"&gt;="&amp;$A53 ,Prov_Auto!$D$3:$D1000, "&gt;="&amp;DATE(M$2,1, 1), Prov_Auto!$D$3:$D1000,"&lt;="&amp;DATE(M$2, 12, 31))*$D53, IF($B53="V", -1*(SUMIFS(Prov_Auto!$E$3:$E1000,Prov_Auto!$A$3:$A1000,$C53,Prov_Auto!$C$3:$C1000,"&gt;="&amp;$A53 ,Prov_Auto!$D$3:$D1000, "&gt;="&amp;DATE(M$2,1,1), Prov_Auto!$D$3:$D1000,"&lt;="&amp;DATE(M$2,12,31))*$D53), "")))))</f>
        <v/>
      </c>
      <c r="N53" s="30"/>
      <c r="O53" s="31"/>
      <c r="P53" s="31"/>
      <c r="Q53" s="31"/>
      <c r="R53" s="31"/>
      <c r="S53" s="31"/>
      <c r="T53" s="31"/>
      <c r="U53" s="31"/>
      <c r="V53" s="31"/>
      <c r="W53" s="31"/>
    </row>
    <row r="54">
      <c r="A54" s="46"/>
      <c r="B54" s="47"/>
      <c r="C54" s="47"/>
      <c r="D54" s="47"/>
      <c r="E54" s="48"/>
      <c r="F54" s="45" t="str">
        <f t="shared" si="1"/>
        <v/>
      </c>
      <c r="G54" s="40" t="str">
        <f t="shared" si="2"/>
        <v/>
      </c>
      <c r="H54" s="41" t="str">
        <f>IF(A54="","",IF(C54="","",IF(D54="","",IF(B54="C", SUMIFS(Prov_Auto!E$3:E1000,Prov_Auto!A$3:A1000,C54,Prov_Auto!C$3:C1000,"&gt;"&amp;A54,Prov_Auto!D$3:D1000,"&lt;="&amp;TODAY())*D54, IF(B54="V", -1*(SUMIFS(Prov_Auto!E$3:E1000,Prov_Auto!A$3:A1000,C54,Prov_Auto!C$3:C1000,"&gt;"&amp;A54,Prov_Auto!D$3:D1000,"&lt;="&amp;TODAY())*D54), "")))))</f>
        <v/>
      </c>
      <c r="I54" s="42" t="str">
        <f>IF($A54="","",IF($C54="","",IF($D54="","", IF($B54="C",  SUMIFS(Prov_Auto!$E$3:$E1000,Prov_Auto!$A$3:$A1000,$C54,Prov_Auto!$C$3:$C1000,"&gt;="&amp;$A54 ,Prov_Auto!$D$3:$D1000, "&gt;="&amp;DATE(I$2,1, 1), Prov_Auto!$D$3:$D1000,"&lt;="&amp;DATE(I$2, 12, 31))*$D54, IF($B54="V", -1*(SUMIFS(Prov_Auto!$E$3:$E1000,Prov_Auto!$A$3:$A1000,$C54,Prov_Auto!$C$3:$C1000,"&gt;="&amp;$A54 ,Prov_Auto!$D$3:$D1000, "&gt;="&amp;DATE(I$2,1,1), Prov_Auto!$D$3:$D1000,"&lt;="&amp;DATE(I$2,12,31))*$D54), "")))))</f>
        <v/>
      </c>
      <c r="J54" s="42" t="str">
        <f>IF($A54="","",IF($C54="","",IF($D54="","", IF($B54="C",  SUMIFS(Prov_Auto!$E$3:$E1000,Prov_Auto!$A$3:$A1000,$C54,Prov_Auto!$C$3:$C1000,"&gt;="&amp;$A54 ,Prov_Auto!$D$3:$D1000, "&gt;="&amp;DATE(J$2,1, 1), Prov_Auto!$D$3:$D1000,"&lt;="&amp;DATE(J$2, 12, 31))*$D54, IF($B54="V", -1*(SUMIFS(Prov_Auto!$E$3:$E1000,Prov_Auto!$A$3:$A1000,$C54,Prov_Auto!$C$3:$C1000,"&gt;="&amp;$A54 ,Prov_Auto!$D$3:$D1000, "&gt;="&amp;DATE(J$2,1,1), Prov_Auto!$D$3:$D1000,"&lt;="&amp;DATE(J$2,12,31))*$D54), "")))))</f>
        <v/>
      </c>
      <c r="K54" s="42" t="str">
        <f>IF($A54="","",IF($C54="","",IF($D54="","", IF($B54="C",  SUMIFS(Prov_Auto!$E$3:$E1000,Prov_Auto!$A$3:$A1000,$C54,Prov_Auto!$C$3:$C1000,"&gt;="&amp;$A54 ,Prov_Auto!$D$3:$D1000, "&gt;="&amp;DATE(K$2,1, 1), Prov_Auto!$D$3:$D1000,"&lt;="&amp;DATE(K$2, 12, 31))*$D54, IF($B54="V", -1*(SUMIFS(Prov_Auto!$E$3:$E1000,Prov_Auto!$A$3:$A1000,$C54,Prov_Auto!$C$3:$C1000,"&gt;="&amp;$A54 ,Prov_Auto!$D$3:$D1000, "&gt;="&amp;DATE(K$2,1,1), Prov_Auto!$D$3:$D1000,"&lt;="&amp;DATE(K$2,12,31))*$D54), "")))))</f>
        <v/>
      </c>
      <c r="L54" s="42" t="str">
        <f>IF($A54="","",IF($C54="","",IF($D54="","", IF($B54="C",  SUMIFS(Prov_Auto!$E$3:$E1000,Prov_Auto!$A$3:$A1000,$C54,Prov_Auto!$C$3:$C1000,"&gt;="&amp;$A54 ,Prov_Auto!$D$3:$D1000, "&gt;="&amp;DATE(L$2,1, 1), Prov_Auto!$D$3:$D1000,"&lt;="&amp;DATE(L$2, 12, 31))*$D54, IF($B54="V", -1*(SUMIFS(Prov_Auto!$E$3:$E1000,Prov_Auto!$A$3:$A1000,$C54,Prov_Auto!$C$3:$C1000,"&gt;="&amp;$A54 ,Prov_Auto!$D$3:$D1000, "&gt;="&amp;DATE(L$2,1,1), Prov_Auto!$D$3:$D1000,"&lt;="&amp;DATE(L$2,12,31))*$D54), "")))))</f>
        <v/>
      </c>
      <c r="M54" s="43" t="str">
        <f>IF($A54="","",IF($C54="","",IF($D54="","", IF($B54="C",  SUMIFS(Prov_Auto!$E$3:$E1000,Prov_Auto!$A$3:$A1000,$C54,Prov_Auto!$C$3:$C1000,"&gt;="&amp;$A54 ,Prov_Auto!$D$3:$D1000, "&gt;="&amp;DATE(M$2,1, 1), Prov_Auto!$D$3:$D1000,"&lt;="&amp;DATE(M$2, 12, 31))*$D54, IF($B54="V", -1*(SUMIFS(Prov_Auto!$E$3:$E1000,Prov_Auto!$A$3:$A1000,$C54,Prov_Auto!$C$3:$C1000,"&gt;="&amp;$A54 ,Prov_Auto!$D$3:$D1000, "&gt;="&amp;DATE(M$2,1,1), Prov_Auto!$D$3:$D1000,"&lt;="&amp;DATE(M$2,12,31))*$D54), "")))))</f>
        <v/>
      </c>
      <c r="N54" s="30"/>
      <c r="O54" s="31"/>
      <c r="P54" s="31"/>
      <c r="Q54" s="31"/>
      <c r="R54" s="31"/>
      <c r="S54" s="31"/>
      <c r="T54" s="31"/>
      <c r="U54" s="31"/>
      <c r="V54" s="31"/>
      <c r="W54" s="31"/>
    </row>
    <row r="55">
      <c r="A55" s="46"/>
      <c r="B55" s="47"/>
      <c r="C55" s="47"/>
      <c r="D55" s="47"/>
      <c r="E55" s="48"/>
      <c r="F55" s="45" t="str">
        <f t="shared" si="1"/>
        <v/>
      </c>
      <c r="G55" s="40" t="str">
        <f t="shared" si="2"/>
        <v/>
      </c>
      <c r="H55" s="41" t="str">
        <f>IF(A55="","",IF(C55="","",IF(D55="","",IF(B55="C", SUMIFS(Prov_Auto!E$3:E1000,Prov_Auto!A$3:A1000,C55,Prov_Auto!C$3:C1000,"&gt;"&amp;A55,Prov_Auto!D$3:D1000,"&lt;="&amp;TODAY())*D55, IF(B55="V", -1*(SUMIFS(Prov_Auto!E$3:E1000,Prov_Auto!A$3:A1000,C55,Prov_Auto!C$3:C1000,"&gt;"&amp;A55,Prov_Auto!D$3:D1000,"&lt;="&amp;TODAY())*D55), "")))))</f>
        <v/>
      </c>
      <c r="I55" s="42" t="str">
        <f>IF($A55="","",IF($C55="","",IF($D55="","", IF($B55="C",  SUMIFS(Prov_Auto!$E$3:$E1000,Prov_Auto!$A$3:$A1000,$C55,Prov_Auto!$C$3:$C1000,"&gt;="&amp;$A55 ,Prov_Auto!$D$3:$D1000, "&gt;="&amp;DATE(I$2,1, 1), Prov_Auto!$D$3:$D1000,"&lt;="&amp;DATE(I$2, 12, 31))*$D55, IF($B55="V", -1*(SUMIFS(Prov_Auto!$E$3:$E1000,Prov_Auto!$A$3:$A1000,$C55,Prov_Auto!$C$3:$C1000,"&gt;="&amp;$A55 ,Prov_Auto!$D$3:$D1000, "&gt;="&amp;DATE(I$2,1,1), Prov_Auto!$D$3:$D1000,"&lt;="&amp;DATE(I$2,12,31))*$D55), "")))))</f>
        <v/>
      </c>
      <c r="J55" s="42" t="str">
        <f>IF($A55="","",IF($C55="","",IF($D55="","", IF($B55="C",  SUMIFS(Prov_Auto!$E$3:$E1000,Prov_Auto!$A$3:$A1000,$C55,Prov_Auto!$C$3:$C1000,"&gt;="&amp;$A55 ,Prov_Auto!$D$3:$D1000, "&gt;="&amp;DATE(J$2,1, 1), Prov_Auto!$D$3:$D1000,"&lt;="&amp;DATE(J$2, 12, 31))*$D55, IF($B55="V", -1*(SUMIFS(Prov_Auto!$E$3:$E1000,Prov_Auto!$A$3:$A1000,$C55,Prov_Auto!$C$3:$C1000,"&gt;="&amp;$A55 ,Prov_Auto!$D$3:$D1000, "&gt;="&amp;DATE(J$2,1,1), Prov_Auto!$D$3:$D1000,"&lt;="&amp;DATE(J$2,12,31))*$D55), "")))))</f>
        <v/>
      </c>
      <c r="K55" s="42" t="str">
        <f>IF($A55="","",IF($C55="","",IF($D55="","", IF($B55="C",  SUMIFS(Prov_Auto!$E$3:$E1000,Prov_Auto!$A$3:$A1000,$C55,Prov_Auto!$C$3:$C1000,"&gt;="&amp;$A55 ,Prov_Auto!$D$3:$D1000, "&gt;="&amp;DATE(K$2,1, 1), Prov_Auto!$D$3:$D1000,"&lt;="&amp;DATE(K$2, 12, 31))*$D55, IF($B55="V", -1*(SUMIFS(Prov_Auto!$E$3:$E1000,Prov_Auto!$A$3:$A1000,$C55,Prov_Auto!$C$3:$C1000,"&gt;="&amp;$A55 ,Prov_Auto!$D$3:$D1000, "&gt;="&amp;DATE(K$2,1,1), Prov_Auto!$D$3:$D1000,"&lt;="&amp;DATE(K$2,12,31))*$D55), "")))))</f>
        <v/>
      </c>
      <c r="L55" s="42" t="str">
        <f>IF($A55="","",IF($C55="","",IF($D55="","", IF($B55="C",  SUMIFS(Prov_Auto!$E$3:$E1000,Prov_Auto!$A$3:$A1000,$C55,Prov_Auto!$C$3:$C1000,"&gt;="&amp;$A55 ,Prov_Auto!$D$3:$D1000, "&gt;="&amp;DATE(L$2,1, 1), Prov_Auto!$D$3:$D1000,"&lt;="&amp;DATE(L$2, 12, 31))*$D55, IF($B55="V", -1*(SUMIFS(Prov_Auto!$E$3:$E1000,Prov_Auto!$A$3:$A1000,$C55,Prov_Auto!$C$3:$C1000,"&gt;="&amp;$A55 ,Prov_Auto!$D$3:$D1000, "&gt;="&amp;DATE(L$2,1,1), Prov_Auto!$D$3:$D1000,"&lt;="&amp;DATE(L$2,12,31))*$D55), "")))))</f>
        <v/>
      </c>
      <c r="M55" s="43" t="str">
        <f>IF($A55="","",IF($C55="","",IF($D55="","", IF($B55="C",  SUMIFS(Prov_Auto!$E$3:$E1000,Prov_Auto!$A$3:$A1000,$C55,Prov_Auto!$C$3:$C1000,"&gt;="&amp;$A55 ,Prov_Auto!$D$3:$D1000, "&gt;="&amp;DATE(M$2,1, 1), Prov_Auto!$D$3:$D1000,"&lt;="&amp;DATE(M$2, 12, 31))*$D55, IF($B55="V", -1*(SUMIFS(Prov_Auto!$E$3:$E1000,Prov_Auto!$A$3:$A1000,$C55,Prov_Auto!$C$3:$C1000,"&gt;="&amp;$A55 ,Prov_Auto!$D$3:$D1000, "&gt;="&amp;DATE(M$2,1,1), Prov_Auto!$D$3:$D1000,"&lt;="&amp;DATE(M$2,12,31))*$D55), "")))))</f>
        <v/>
      </c>
      <c r="N55" s="30"/>
      <c r="O55" s="31"/>
      <c r="P55" s="31"/>
      <c r="Q55" s="31"/>
      <c r="R55" s="31"/>
      <c r="S55" s="31"/>
      <c r="T55" s="31"/>
      <c r="U55" s="31"/>
      <c r="V55" s="31"/>
      <c r="W55" s="31"/>
    </row>
    <row r="56">
      <c r="A56" s="46"/>
      <c r="B56" s="47"/>
      <c r="C56" s="47"/>
      <c r="D56" s="47"/>
      <c r="E56" s="48"/>
      <c r="F56" s="45" t="str">
        <f t="shared" si="1"/>
        <v/>
      </c>
      <c r="G56" s="40" t="str">
        <f t="shared" si="2"/>
        <v/>
      </c>
      <c r="H56" s="41" t="str">
        <f>IF(A56="","",IF(C56="","",IF(D56="","",IF(B56="C", SUMIFS(Prov_Auto!E$3:E1000,Prov_Auto!A$3:A1000,C56,Prov_Auto!C$3:C1000,"&gt;"&amp;A56,Prov_Auto!D$3:D1000,"&lt;="&amp;TODAY())*D56, IF(B56="V", -1*(SUMIFS(Prov_Auto!E$3:E1000,Prov_Auto!A$3:A1000,C56,Prov_Auto!C$3:C1000,"&gt;"&amp;A56,Prov_Auto!D$3:D1000,"&lt;="&amp;TODAY())*D56), "")))))</f>
        <v/>
      </c>
      <c r="I56" s="42" t="str">
        <f>IF($A56="","",IF($C56="","",IF($D56="","", IF($B56="C",  SUMIFS(Prov_Auto!$E$3:$E1000,Prov_Auto!$A$3:$A1000,$C56,Prov_Auto!$C$3:$C1000,"&gt;="&amp;$A56 ,Prov_Auto!$D$3:$D1000, "&gt;="&amp;DATE(I$2,1, 1), Prov_Auto!$D$3:$D1000,"&lt;="&amp;DATE(I$2, 12, 31))*$D56, IF($B56="V", -1*(SUMIFS(Prov_Auto!$E$3:$E1000,Prov_Auto!$A$3:$A1000,$C56,Prov_Auto!$C$3:$C1000,"&gt;="&amp;$A56 ,Prov_Auto!$D$3:$D1000, "&gt;="&amp;DATE(I$2,1,1), Prov_Auto!$D$3:$D1000,"&lt;="&amp;DATE(I$2,12,31))*$D56), "")))))</f>
        <v/>
      </c>
      <c r="J56" s="42" t="str">
        <f>IF($A56="","",IF($C56="","",IF($D56="","", IF($B56="C",  SUMIFS(Prov_Auto!$E$3:$E1000,Prov_Auto!$A$3:$A1000,$C56,Prov_Auto!$C$3:$C1000,"&gt;="&amp;$A56 ,Prov_Auto!$D$3:$D1000, "&gt;="&amp;DATE(J$2,1, 1), Prov_Auto!$D$3:$D1000,"&lt;="&amp;DATE(J$2, 12, 31))*$D56, IF($B56="V", -1*(SUMIFS(Prov_Auto!$E$3:$E1000,Prov_Auto!$A$3:$A1000,$C56,Prov_Auto!$C$3:$C1000,"&gt;="&amp;$A56 ,Prov_Auto!$D$3:$D1000, "&gt;="&amp;DATE(J$2,1,1), Prov_Auto!$D$3:$D1000,"&lt;="&amp;DATE(J$2,12,31))*$D56), "")))))</f>
        <v/>
      </c>
      <c r="K56" s="42" t="str">
        <f>IF($A56="","",IF($C56="","",IF($D56="","", IF($B56="C",  SUMIFS(Prov_Auto!$E$3:$E1000,Prov_Auto!$A$3:$A1000,$C56,Prov_Auto!$C$3:$C1000,"&gt;="&amp;$A56 ,Prov_Auto!$D$3:$D1000, "&gt;="&amp;DATE(K$2,1, 1), Prov_Auto!$D$3:$D1000,"&lt;="&amp;DATE(K$2, 12, 31))*$D56, IF($B56="V", -1*(SUMIFS(Prov_Auto!$E$3:$E1000,Prov_Auto!$A$3:$A1000,$C56,Prov_Auto!$C$3:$C1000,"&gt;="&amp;$A56 ,Prov_Auto!$D$3:$D1000, "&gt;="&amp;DATE(K$2,1,1), Prov_Auto!$D$3:$D1000,"&lt;="&amp;DATE(K$2,12,31))*$D56), "")))))</f>
        <v/>
      </c>
      <c r="L56" s="42" t="str">
        <f>IF($A56="","",IF($C56="","",IF($D56="","", IF($B56="C",  SUMIFS(Prov_Auto!$E$3:$E1000,Prov_Auto!$A$3:$A1000,$C56,Prov_Auto!$C$3:$C1000,"&gt;="&amp;$A56 ,Prov_Auto!$D$3:$D1000, "&gt;="&amp;DATE(L$2,1, 1), Prov_Auto!$D$3:$D1000,"&lt;="&amp;DATE(L$2, 12, 31))*$D56, IF($B56="V", -1*(SUMIFS(Prov_Auto!$E$3:$E1000,Prov_Auto!$A$3:$A1000,$C56,Prov_Auto!$C$3:$C1000,"&gt;="&amp;$A56 ,Prov_Auto!$D$3:$D1000, "&gt;="&amp;DATE(L$2,1,1), Prov_Auto!$D$3:$D1000,"&lt;="&amp;DATE(L$2,12,31))*$D56), "")))))</f>
        <v/>
      </c>
      <c r="M56" s="43" t="str">
        <f>IF($A56="","",IF($C56="","",IF($D56="","", IF($B56="C",  SUMIFS(Prov_Auto!$E$3:$E1000,Prov_Auto!$A$3:$A1000,$C56,Prov_Auto!$C$3:$C1000,"&gt;="&amp;$A56 ,Prov_Auto!$D$3:$D1000, "&gt;="&amp;DATE(M$2,1, 1), Prov_Auto!$D$3:$D1000,"&lt;="&amp;DATE(M$2, 12, 31))*$D56, IF($B56="V", -1*(SUMIFS(Prov_Auto!$E$3:$E1000,Prov_Auto!$A$3:$A1000,$C56,Prov_Auto!$C$3:$C1000,"&gt;="&amp;$A56 ,Prov_Auto!$D$3:$D1000, "&gt;="&amp;DATE(M$2,1,1), Prov_Auto!$D$3:$D1000,"&lt;="&amp;DATE(M$2,12,31))*$D56), "")))))</f>
        <v/>
      </c>
      <c r="N56" s="30"/>
      <c r="O56" s="31"/>
      <c r="P56" s="31"/>
      <c r="Q56" s="31"/>
      <c r="R56" s="31"/>
      <c r="S56" s="31"/>
      <c r="T56" s="31"/>
      <c r="U56" s="31"/>
      <c r="V56" s="31"/>
      <c r="W56" s="31"/>
    </row>
    <row r="57">
      <c r="A57" s="46"/>
      <c r="B57" s="47"/>
      <c r="C57" s="47"/>
      <c r="D57" s="47"/>
      <c r="E57" s="48"/>
      <c r="F57" s="45" t="str">
        <f t="shared" si="1"/>
        <v/>
      </c>
      <c r="G57" s="40" t="str">
        <f t="shared" si="2"/>
        <v/>
      </c>
      <c r="H57" s="41" t="str">
        <f>IF(A57="","",IF(C57="","",IF(D57="","",IF(B57="C", SUMIFS(Prov_Auto!E$3:E1000,Prov_Auto!A$3:A1000,C57,Prov_Auto!C$3:C1000,"&gt;"&amp;A57,Prov_Auto!D$3:D1000,"&lt;="&amp;TODAY())*D57, IF(B57="V", -1*(SUMIFS(Prov_Auto!E$3:E1000,Prov_Auto!A$3:A1000,C57,Prov_Auto!C$3:C1000,"&gt;"&amp;A57,Prov_Auto!D$3:D1000,"&lt;="&amp;TODAY())*D57), "")))))</f>
        <v/>
      </c>
      <c r="I57" s="42" t="str">
        <f>IF($A57="","",IF($C57="","",IF($D57="","", IF($B57="C",  SUMIFS(Prov_Auto!$E$3:$E1000,Prov_Auto!$A$3:$A1000,$C57,Prov_Auto!$C$3:$C1000,"&gt;="&amp;$A57 ,Prov_Auto!$D$3:$D1000, "&gt;="&amp;DATE(I$2,1, 1), Prov_Auto!$D$3:$D1000,"&lt;="&amp;DATE(I$2, 12, 31))*$D57, IF($B57="V", -1*(SUMIFS(Prov_Auto!$E$3:$E1000,Prov_Auto!$A$3:$A1000,$C57,Prov_Auto!$C$3:$C1000,"&gt;="&amp;$A57 ,Prov_Auto!$D$3:$D1000, "&gt;="&amp;DATE(I$2,1,1), Prov_Auto!$D$3:$D1000,"&lt;="&amp;DATE(I$2,12,31))*$D57), "")))))</f>
        <v/>
      </c>
      <c r="J57" s="42" t="str">
        <f>IF($A57="","",IF($C57="","",IF($D57="","", IF($B57="C",  SUMIFS(Prov_Auto!$E$3:$E1000,Prov_Auto!$A$3:$A1000,$C57,Prov_Auto!$C$3:$C1000,"&gt;="&amp;$A57 ,Prov_Auto!$D$3:$D1000, "&gt;="&amp;DATE(J$2,1, 1), Prov_Auto!$D$3:$D1000,"&lt;="&amp;DATE(J$2, 12, 31))*$D57, IF($B57="V", -1*(SUMIFS(Prov_Auto!$E$3:$E1000,Prov_Auto!$A$3:$A1000,$C57,Prov_Auto!$C$3:$C1000,"&gt;="&amp;$A57 ,Prov_Auto!$D$3:$D1000, "&gt;="&amp;DATE(J$2,1,1), Prov_Auto!$D$3:$D1000,"&lt;="&amp;DATE(J$2,12,31))*$D57), "")))))</f>
        <v/>
      </c>
      <c r="K57" s="42" t="str">
        <f>IF($A57="","",IF($C57="","",IF($D57="","", IF($B57="C",  SUMIFS(Prov_Auto!$E$3:$E1000,Prov_Auto!$A$3:$A1000,$C57,Prov_Auto!$C$3:$C1000,"&gt;="&amp;$A57 ,Prov_Auto!$D$3:$D1000, "&gt;="&amp;DATE(K$2,1, 1), Prov_Auto!$D$3:$D1000,"&lt;="&amp;DATE(K$2, 12, 31))*$D57, IF($B57="V", -1*(SUMIFS(Prov_Auto!$E$3:$E1000,Prov_Auto!$A$3:$A1000,$C57,Prov_Auto!$C$3:$C1000,"&gt;="&amp;$A57 ,Prov_Auto!$D$3:$D1000, "&gt;="&amp;DATE(K$2,1,1), Prov_Auto!$D$3:$D1000,"&lt;="&amp;DATE(K$2,12,31))*$D57), "")))))</f>
        <v/>
      </c>
      <c r="L57" s="42" t="str">
        <f>IF($A57="","",IF($C57="","",IF($D57="","", IF($B57="C",  SUMIFS(Prov_Auto!$E$3:$E1000,Prov_Auto!$A$3:$A1000,$C57,Prov_Auto!$C$3:$C1000,"&gt;="&amp;$A57 ,Prov_Auto!$D$3:$D1000, "&gt;="&amp;DATE(L$2,1, 1), Prov_Auto!$D$3:$D1000,"&lt;="&amp;DATE(L$2, 12, 31))*$D57, IF($B57="V", -1*(SUMIFS(Prov_Auto!$E$3:$E1000,Prov_Auto!$A$3:$A1000,$C57,Prov_Auto!$C$3:$C1000,"&gt;="&amp;$A57 ,Prov_Auto!$D$3:$D1000, "&gt;="&amp;DATE(L$2,1,1), Prov_Auto!$D$3:$D1000,"&lt;="&amp;DATE(L$2,12,31))*$D57), "")))))</f>
        <v/>
      </c>
      <c r="M57" s="43" t="str">
        <f>IF($A57="","",IF($C57="","",IF($D57="","", IF($B57="C",  SUMIFS(Prov_Auto!$E$3:$E1000,Prov_Auto!$A$3:$A1000,$C57,Prov_Auto!$C$3:$C1000,"&gt;="&amp;$A57 ,Prov_Auto!$D$3:$D1000, "&gt;="&amp;DATE(M$2,1, 1), Prov_Auto!$D$3:$D1000,"&lt;="&amp;DATE(M$2, 12, 31))*$D57, IF($B57="V", -1*(SUMIFS(Prov_Auto!$E$3:$E1000,Prov_Auto!$A$3:$A1000,$C57,Prov_Auto!$C$3:$C1000,"&gt;="&amp;$A57 ,Prov_Auto!$D$3:$D1000, "&gt;="&amp;DATE(M$2,1,1), Prov_Auto!$D$3:$D1000,"&lt;="&amp;DATE(M$2,12,31))*$D57), "")))))</f>
        <v/>
      </c>
      <c r="N57" s="30"/>
      <c r="O57" s="31"/>
      <c r="P57" s="31"/>
      <c r="Q57" s="31"/>
      <c r="R57" s="31"/>
      <c r="S57" s="31"/>
      <c r="T57" s="31"/>
      <c r="U57" s="31"/>
      <c r="V57" s="31"/>
      <c r="W57" s="31"/>
    </row>
    <row r="58">
      <c r="A58" s="46"/>
      <c r="B58" s="47"/>
      <c r="C58" s="47"/>
      <c r="D58" s="47"/>
      <c r="E58" s="48"/>
      <c r="F58" s="45" t="str">
        <f t="shared" si="1"/>
        <v/>
      </c>
      <c r="G58" s="40" t="str">
        <f t="shared" si="2"/>
        <v/>
      </c>
      <c r="H58" s="41" t="str">
        <f>IF(A58="","",IF(C58="","",IF(D58="","",IF(B58="C", SUMIFS(Prov_Auto!E$3:E1000,Prov_Auto!A$3:A1000,C58,Prov_Auto!C$3:C1000,"&gt;"&amp;A58,Prov_Auto!D$3:D1000,"&lt;="&amp;TODAY())*D58, IF(B58="V", -1*(SUMIFS(Prov_Auto!E$3:E1000,Prov_Auto!A$3:A1000,C58,Prov_Auto!C$3:C1000,"&gt;"&amp;A58,Prov_Auto!D$3:D1000,"&lt;="&amp;TODAY())*D58), "")))))</f>
        <v/>
      </c>
      <c r="I58" s="42" t="str">
        <f>IF($A58="","",IF($C58="","",IF($D58="","", IF($B58="C",  SUMIFS(Prov_Auto!$E$3:$E1000,Prov_Auto!$A$3:$A1000,$C58,Prov_Auto!$C$3:$C1000,"&gt;="&amp;$A58 ,Prov_Auto!$D$3:$D1000, "&gt;="&amp;DATE(I$2,1, 1), Prov_Auto!$D$3:$D1000,"&lt;="&amp;DATE(I$2, 12, 31))*$D58, IF($B58="V", -1*(SUMIFS(Prov_Auto!$E$3:$E1000,Prov_Auto!$A$3:$A1000,$C58,Prov_Auto!$C$3:$C1000,"&gt;="&amp;$A58 ,Prov_Auto!$D$3:$D1000, "&gt;="&amp;DATE(I$2,1,1), Prov_Auto!$D$3:$D1000,"&lt;="&amp;DATE(I$2,12,31))*$D58), "")))))</f>
        <v/>
      </c>
      <c r="J58" s="42" t="str">
        <f>IF($A58="","",IF($C58="","",IF($D58="","", IF($B58="C",  SUMIFS(Prov_Auto!$E$3:$E1000,Prov_Auto!$A$3:$A1000,$C58,Prov_Auto!$C$3:$C1000,"&gt;="&amp;$A58 ,Prov_Auto!$D$3:$D1000, "&gt;="&amp;DATE(J$2,1, 1), Prov_Auto!$D$3:$D1000,"&lt;="&amp;DATE(J$2, 12, 31))*$D58, IF($B58="V", -1*(SUMIFS(Prov_Auto!$E$3:$E1000,Prov_Auto!$A$3:$A1000,$C58,Prov_Auto!$C$3:$C1000,"&gt;="&amp;$A58 ,Prov_Auto!$D$3:$D1000, "&gt;="&amp;DATE(J$2,1,1), Prov_Auto!$D$3:$D1000,"&lt;="&amp;DATE(J$2,12,31))*$D58), "")))))</f>
        <v/>
      </c>
      <c r="K58" s="42" t="str">
        <f>IF($A58="","",IF($C58="","",IF($D58="","", IF($B58="C",  SUMIFS(Prov_Auto!$E$3:$E1000,Prov_Auto!$A$3:$A1000,$C58,Prov_Auto!$C$3:$C1000,"&gt;="&amp;$A58 ,Prov_Auto!$D$3:$D1000, "&gt;="&amp;DATE(K$2,1, 1), Prov_Auto!$D$3:$D1000,"&lt;="&amp;DATE(K$2, 12, 31))*$D58, IF($B58="V", -1*(SUMIFS(Prov_Auto!$E$3:$E1000,Prov_Auto!$A$3:$A1000,$C58,Prov_Auto!$C$3:$C1000,"&gt;="&amp;$A58 ,Prov_Auto!$D$3:$D1000, "&gt;="&amp;DATE(K$2,1,1), Prov_Auto!$D$3:$D1000,"&lt;="&amp;DATE(K$2,12,31))*$D58), "")))))</f>
        <v/>
      </c>
      <c r="L58" s="42" t="str">
        <f>IF($A58="","",IF($C58="","",IF($D58="","", IF($B58="C",  SUMIFS(Prov_Auto!$E$3:$E1000,Prov_Auto!$A$3:$A1000,$C58,Prov_Auto!$C$3:$C1000,"&gt;="&amp;$A58 ,Prov_Auto!$D$3:$D1000, "&gt;="&amp;DATE(L$2,1, 1), Prov_Auto!$D$3:$D1000,"&lt;="&amp;DATE(L$2, 12, 31))*$D58, IF($B58="V", -1*(SUMIFS(Prov_Auto!$E$3:$E1000,Prov_Auto!$A$3:$A1000,$C58,Prov_Auto!$C$3:$C1000,"&gt;="&amp;$A58 ,Prov_Auto!$D$3:$D1000, "&gt;="&amp;DATE(L$2,1,1), Prov_Auto!$D$3:$D1000,"&lt;="&amp;DATE(L$2,12,31))*$D58), "")))))</f>
        <v/>
      </c>
      <c r="M58" s="43" t="str">
        <f>IF($A58="","",IF($C58="","",IF($D58="","", IF($B58="C",  SUMIFS(Prov_Auto!$E$3:$E1000,Prov_Auto!$A$3:$A1000,$C58,Prov_Auto!$C$3:$C1000,"&gt;="&amp;$A58 ,Prov_Auto!$D$3:$D1000, "&gt;="&amp;DATE(M$2,1, 1), Prov_Auto!$D$3:$D1000,"&lt;="&amp;DATE(M$2, 12, 31))*$D58, IF($B58="V", -1*(SUMIFS(Prov_Auto!$E$3:$E1000,Prov_Auto!$A$3:$A1000,$C58,Prov_Auto!$C$3:$C1000,"&gt;="&amp;$A58 ,Prov_Auto!$D$3:$D1000, "&gt;="&amp;DATE(M$2,1,1), Prov_Auto!$D$3:$D1000,"&lt;="&amp;DATE(M$2,12,31))*$D58), "")))))</f>
        <v/>
      </c>
      <c r="N58" s="30"/>
      <c r="O58" s="31"/>
      <c r="P58" s="31"/>
      <c r="Q58" s="31"/>
      <c r="R58" s="31"/>
      <c r="S58" s="31"/>
      <c r="T58" s="31"/>
      <c r="U58" s="31"/>
      <c r="V58" s="31"/>
      <c r="W58" s="31"/>
    </row>
    <row r="59">
      <c r="A59" s="46"/>
      <c r="B59" s="47"/>
      <c r="C59" s="47"/>
      <c r="D59" s="47"/>
      <c r="E59" s="48"/>
      <c r="F59" s="45" t="str">
        <f t="shared" si="1"/>
        <v/>
      </c>
      <c r="G59" s="40" t="str">
        <f t="shared" si="2"/>
        <v/>
      </c>
      <c r="H59" s="41" t="str">
        <f>IF(A59="","",IF(C59="","",IF(D59="","",IF(B59="C", SUMIFS(Prov_Auto!E$3:E1000,Prov_Auto!A$3:A1000,C59,Prov_Auto!C$3:C1000,"&gt;"&amp;A59,Prov_Auto!D$3:D1000,"&lt;="&amp;TODAY())*D59, IF(B59="V", -1*(SUMIFS(Prov_Auto!E$3:E1000,Prov_Auto!A$3:A1000,C59,Prov_Auto!C$3:C1000,"&gt;"&amp;A59,Prov_Auto!D$3:D1000,"&lt;="&amp;TODAY())*D59), "")))))</f>
        <v/>
      </c>
      <c r="I59" s="42" t="str">
        <f>IF($A59="","",IF($C59="","",IF($D59="","", IF($B59="C",  SUMIFS(Prov_Auto!$E$3:$E1000,Prov_Auto!$A$3:$A1000,$C59,Prov_Auto!$C$3:$C1000,"&gt;="&amp;$A59 ,Prov_Auto!$D$3:$D1000, "&gt;="&amp;DATE(I$2,1, 1), Prov_Auto!$D$3:$D1000,"&lt;="&amp;DATE(I$2, 12, 31))*$D59, IF($B59="V", -1*(SUMIFS(Prov_Auto!$E$3:$E1000,Prov_Auto!$A$3:$A1000,$C59,Prov_Auto!$C$3:$C1000,"&gt;="&amp;$A59 ,Prov_Auto!$D$3:$D1000, "&gt;="&amp;DATE(I$2,1,1), Prov_Auto!$D$3:$D1000,"&lt;="&amp;DATE(I$2,12,31))*$D59), "")))))</f>
        <v/>
      </c>
      <c r="J59" s="42" t="str">
        <f>IF($A59="","",IF($C59="","",IF($D59="","", IF($B59="C",  SUMIFS(Prov_Auto!$E$3:$E1000,Prov_Auto!$A$3:$A1000,$C59,Prov_Auto!$C$3:$C1000,"&gt;="&amp;$A59 ,Prov_Auto!$D$3:$D1000, "&gt;="&amp;DATE(J$2,1, 1), Prov_Auto!$D$3:$D1000,"&lt;="&amp;DATE(J$2, 12, 31))*$D59, IF($B59="V", -1*(SUMIFS(Prov_Auto!$E$3:$E1000,Prov_Auto!$A$3:$A1000,$C59,Prov_Auto!$C$3:$C1000,"&gt;="&amp;$A59 ,Prov_Auto!$D$3:$D1000, "&gt;="&amp;DATE(J$2,1,1), Prov_Auto!$D$3:$D1000,"&lt;="&amp;DATE(J$2,12,31))*$D59), "")))))</f>
        <v/>
      </c>
      <c r="K59" s="42" t="str">
        <f>IF($A59="","",IF($C59="","",IF($D59="","", IF($B59="C",  SUMIFS(Prov_Auto!$E$3:$E1000,Prov_Auto!$A$3:$A1000,$C59,Prov_Auto!$C$3:$C1000,"&gt;="&amp;$A59 ,Prov_Auto!$D$3:$D1000, "&gt;="&amp;DATE(K$2,1, 1), Prov_Auto!$D$3:$D1000,"&lt;="&amp;DATE(K$2, 12, 31))*$D59, IF($B59="V", -1*(SUMIFS(Prov_Auto!$E$3:$E1000,Prov_Auto!$A$3:$A1000,$C59,Prov_Auto!$C$3:$C1000,"&gt;="&amp;$A59 ,Prov_Auto!$D$3:$D1000, "&gt;="&amp;DATE(K$2,1,1), Prov_Auto!$D$3:$D1000,"&lt;="&amp;DATE(K$2,12,31))*$D59), "")))))</f>
        <v/>
      </c>
      <c r="L59" s="42" t="str">
        <f>IF($A59="","",IF($C59="","",IF($D59="","", IF($B59="C",  SUMIFS(Prov_Auto!$E$3:$E1000,Prov_Auto!$A$3:$A1000,$C59,Prov_Auto!$C$3:$C1000,"&gt;="&amp;$A59 ,Prov_Auto!$D$3:$D1000, "&gt;="&amp;DATE(L$2,1, 1), Prov_Auto!$D$3:$D1000,"&lt;="&amp;DATE(L$2, 12, 31))*$D59, IF($B59="V", -1*(SUMIFS(Prov_Auto!$E$3:$E1000,Prov_Auto!$A$3:$A1000,$C59,Prov_Auto!$C$3:$C1000,"&gt;="&amp;$A59 ,Prov_Auto!$D$3:$D1000, "&gt;="&amp;DATE(L$2,1,1), Prov_Auto!$D$3:$D1000,"&lt;="&amp;DATE(L$2,12,31))*$D59), "")))))</f>
        <v/>
      </c>
      <c r="M59" s="43" t="str">
        <f>IF($A59="","",IF($C59="","",IF($D59="","", IF($B59="C",  SUMIFS(Prov_Auto!$E$3:$E1000,Prov_Auto!$A$3:$A1000,$C59,Prov_Auto!$C$3:$C1000,"&gt;="&amp;$A59 ,Prov_Auto!$D$3:$D1000, "&gt;="&amp;DATE(M$2,1, 1), Prov_Auto!$D$3:$D1000,"&lt;="&amp;DATE(M$2, 12, 31))*$D59, IF($B59="V", -1*(SUMIFS(Prov_Auto!$E$3:$E1000,Prov_Auto!$A$3:$A1000,$C59,Prov_Auto!$C$3:$C1000,"&gt;="&amp;$A59 ,Prov_Auto!$D$3:$D1000, "&gt;="&amp;DATE(M$2,1,1), Prov_Auto!$D$3:$D1000,"&lt;="&amp;DATE(M$2,12,31))*$D59), "")))))</f>
        <v/>
      </c>
      <c r="N59" s="30"/>
      <c r="O59" s="31"/>
      <c r="P59" s="31"/>
      <c r="Q59" s="31"/>
      <c r="R59" s="31"/>
      <c r="S59" s="31"/>
      <c r="T59" s="31"/>
      <c r="U59" s="31"/>
      <c r="V59" s="31"/>
      <c r="W59" s="31"/>
    </row>
    <row r="60">
      <c r="A60" s="46"/>
      <c r="B60" s="47"/>
      <c r="C60" s="47"/>
      <c r="D60" s="47"/>
      <c r="E60" s="48"/>
      <c r="F60" s="45" t="str">
        <f t="shared" si="1"/>
        <v/>
      </c>
      <c r="G60" s="40" t="str">
        <f t="shared" si="2"/>
        <v/>
      </c>
      <c r="H60" s="41" t="str">
        <f>IF(A60="","",IF(C60="","",IF(D60="","",IF(B60="C", SUMIFS(Prov_Auto!E$3:E1000,Prov_Auto!A$3:A1000,C60,Prov_Auto!C$3:C1000,"&gt;"&amp;A60,Prov_Auto!D$3:D1000,"&lt;="&amp;TODAY())*D60, IF(B60="V", -1*(SUMIFS(Prov_Auto!E$3:E1000,Prov_Auto!A$3:A1000,C60,Prov_Auto!C$3:C1000,"&gt;"&amp;A60,Prov_Auto!D$3:D1000,"&lt;="&amp;TODAY())*D60), "")))))</f>
        <v/>
      </c>
      <c r="I60" s="42" t="str">
        <f>IF($A60="","",IF($C60="","",IF($D60="","", IF($B60="C",  SUMIFS(Prov_Auto!$E$3:$E1000,Prov_Auto!$A$3:$A1000,$C60,Prov_Auto!$C$3:$C1000,"&gt;="&amp;$A60 ,Prov_Auto!$D$3:$D1000, "&gt;="&amp;DATE(I$2,1, 1), Prov_Auto!$D$3:$D1000,"&lt;="&amp;DATE(I$2, 12, 31))*$D60, IF($B60="V", -1*(SUMIFS(Prov_Auto!$E$3:$E1000,Prov_Auto!$A$3:$A1000,$C60,Prov_Auto!$C$3:$C1000,"&gt;="&amp;$A60 ,Prov_Auto!$D$3:$D1000, "&gt;="&amp;DATE(I$2,1,1), Prov_Auto!$D$3:$D1000,"&lt;="&amp;DATE(I$2,12,31))*$D60), "")))))</f>
        <v/>
      </c>
      <c r="J60" s="42" t="str">
        <f>IF($A60="","",IF($C60="","",IF($D60="","", IF($B60="C",  SUMIFS(Prov_Auto!$E$3:$E1000,Prov_Auto!$A$3:$A1000,$C60,Prov_Auto!$C$3:$C1000,"&gt;="&amp;$A60 ,Prov_Auto!$D$3:$D1000, "&gt;="&amp;DATE(J$2,1, 1), Prov_Auto!$D$3:$D1000,"&lt;="&amp;DATE(J$2, 12, 31))*$D60, IF($B60="V", -1*(SUMIFS(Prov_Auto!$E$3:$E1000,Prov_Auto!$A$3:$A1000,$C60,Prov_Auto!$C$3:$C1000,"&gt;="&amp;$A60 ,Prov_Auto!$D$3:$D1000, "&gt;="&amp;DATE(J$2,1,1), Prov_Auto!$D$3:$D1000,"&lt;="&amp;DATE(J$2,12,31))*$D60), "")))))</f>
        <v/>
      </c>
      <c r="K60" s="42" t="str">
        <f>IF($A60="","",IF($C60="","",IF($D60="","", IF($B60="C",  SUMIFS(Prov_Auto!$E$3:$E1000,Prov_Auto!$A$3:$A1000,$C60,Prov_Auto!$C$3:$C1000,"&gt;="&amp;$A60 ,Prov_Auto!$D$3:$D1000, "&gt;="&amp;DATE(K$2,1, 1), Prov_Auto!$D$3:$D1000,"&lt;="&amp;DATE(K$2, 12, 31))*$D60, IF($B60="V", -1*(SUMIFS(Prov_Auto!$E$3:$E1000,Prov_Auto!$A$3:$A1000,$C60,Prov_Auto!$C$3:$C1000,"&gt;="&amp;$A60 ,Prov_Auto!$D$3:$D1000, "&gt;="&amp;DATE(K$2,1,1), Prov_Auto!$D$3:$D1000,"&lt;="&amp;DATE(K$2,12,31))*$D60), "")))))</f>
        <v/>
      </c>
      <c r="L60" s="42" t="str">
        <f>IF($A60="","",IF($C60="","",IF($D60="","", IF($B60="C",  SUMIFS(Prov_Auto!$E$3:$E1000,Prov_Auto!$A$3:$A1000,$C60,Prov_Auto!$C$3:$C1000,"&gt;="&amp;$A60 ,Prov_Auto!$D$3:$D1000, "&gt;="&amp;DATE(L$2,1, 1), Prov_Auto!$D$3:$D1000,"&lt;="&amp;DATE(L$2, 12, 31))*$D60, IF($B60="V", -1*(SUMIFS(Prov_Auto!$E$3:$E1000,Prov_Auto!$A$3:$A1000,$C60,Prov_Auto!$C$3:$C1000,"&gt;="&amp;$A60 ,Prov_Auto!$D$3:$D1000, "&gt;="&amp;DATE(L$2,1,1), Prov_Auto!$D$3:$D1000,"&lt;="&amp;DATE(L$2,12,31))*$D60), "")))))</f>
        <v/>
      </c>
      <c r="M60" s="43" t="str">
        <f>IF($A60="","",IF($C60="","",IF($D60="","", IF($B60="C",  SUMIFS(Prov_Auto!$E$3:$E1000,Prov_Auto!$A$3:$A1000,$C60,Prov_Auto!$C$3:$C1000,"&gt;="&amp;$A60 ,Prov_Auto!$D$3:$D1000, "&gt;="&amp;DATE(M$2,1, 1), Prov_Auto!$D$3:$D1000,"&lt;="&amp;DATE(M$2, 12, 31))*$D60, IF($B60="V", -1*(SUMIFS(Prov_Auto!$E$3:$E1000,Prov_Auto!$A$3:$A1000,$C60,Prov_Auto!$C$3:$C1000,"&gt;="&amp;$A60 ,Prov_Auto!$D$3:$D1000, "&gt;="&amp;DATE(M$2,1,1), Prov_Auto!$D$3:$D1000,"&lt;="&amp;DATE(M$2,12,31))*$D60), "")))))</f>
        <v/>
      </c>
      <c r="N60" s="30"/>
      <c r="O60" s="31"/>
      <c r="P60" s="31"/>
      <c r="Q60" s="31"/>
      <c r="R60" s="31"/>
      <c r="S60" s="31"/>
      <c r="T60" s="31"/>
      <c r="U60" s="31"/>
      <c r="V60" s="31"/>
      <c r="W60" s="31"/>
    </row>
    <row r="61">
      <c r="A61" s="46"/>
      <c r="B61" s="47"/>
      <c r="C61" s="47"/>
      <c r="D61" s="47"/>
      <c r="E61" s="48"/>
      <c r="F61" s="45" t="str">
        <f t="shared" si="1"/>
        <v/>
      </c>
      <c r="G61" s="40" t="str">
        <f t="shared" si="2"/>
        <v/>
      </c>
      <c r="H61" s="41" t="str">
        <f>IF(A61="","",IF(C61="","",IF(D61="","",IF(B61="C", SUMIFS(Prov_Auto!E$3:E1000,Prov_Auto!A$3:A1000,C61,Prov_Auto!C$3:C1000,"&gt;"&amp;A61,Prov_Auto!D$3:D1000,"&lt;="&amp;TODAY())*D61, IF(B61="V", -1*(SUMIFS(Prov_Auto!E$3:E1000,Prov_Auto!A$3:A1000,C61,Prov_Auto!C$3:C1000,"&gt;"&amp;A61,Prov_Auto!D$3:D1000,"&lt;="&amp;TODAY())*D61), "")))))</f>
        <v/>
      </c>
      <c r="I61" s="42" t="str">
        <f>IF($A61="","",IF($C61="","",IF($D61="","", IF($B61="C",  SUMIFS(Prov_Auto!$E$3:$E1000,Prov_Auto!$A$3:$A1000,$C61,Prov_Auto!$C$3:$C1000,"&gt;="&amp;$A61 ,Prov_Auto!$D$3:$D1000, "&gt;="&amp;DATE(I$2,1, 1), Prov_Auto!$D$3:$D1000,"&lt;="&amp;DATE(I$2, 12, 31))*$D61, IF($B61="V", -1*(SUMIFS(Prov_Auto!$E$3:$E1000,Prov_Auto!$A$3:$A1000,$C61,Prov_Auto!$C$3:$C1000,"&gt;="&amp;$A61 ,Prov_Auto!$D$3:$D1000, "&gt;="&amp;DATE(I$2,1,1), Prov_Auto!$D$3:$D1000,"&lt;="&amp;DATE(I$2,12,31))*$D61), "")))))</f>
        <v/>
      </c>
      <c r="J61" s="42" t="str">
        <f>IF($A61="","",IF($C61="","",IF($D61="","", IF($B61="C",  SUMIFS(Prov_Auto!$E$3:$E1000,Prov_Auto!$A$3:$A1000,$C61,Prov_Auto!$C$3:$C1000,"&gt;="&amp;$A61 ,Prov_Auto!$D$3:$D1000, "&gt;="&amp;DATE(J$2,1, 1), Prov_Auto!$D$3:$D1000,"&lt;="&amp;DATE(J$2, 12, 31))*$D61, IF($B61="V", -1*(SUMIFS(Prov_Auto!$E$3:$E1000,Prov_Auto!$A$3:$A1000,$C61,Prov_Auto!$C$3:$C1000,"&gt;="&amp;$A61 ,Prov_Auto!$D$3:$D1000, "&gt;="&amp;DATE(J$2,1,1), Prov_Auto!$D$3:$D1000,"&lt;="&amp;DATE(J$2,12,31))*$D61), "")))))</f>
        <v/>
      </c>
      <c r="K61" s="42" t="str">
        <f>IF($A61="","",IF($C61="","",IF($D61="","", IF($B61="C",  SUMIFS(Prov_Auto!$E$3:$E1000,Prov_Auto!$A$3:$A1000,$C61,Prov_Auto!$C$3:$C1000,"&gt;="&amp;$A61 ,Prov_Auto!$D$3:$D1000, "&gt;="&amp;DATE(K$2,1, 1), Prov_Auto!$D$3:$D1000,"&lt;="&amp;DATE(K$2, 12, 31))*$D61, IF($B61="V", -1*(SUMIFS(Prov_Auto!$E$3:$E1000,Prov_Auto!$A$3:$A1000,$C61,Prov_Auto!$C$3:$C1000,"&gt;="&amp;$A61 ,Prov_Auto!$D$3:$D1000, "&gt;="&amp;DATE(K$2,1,1), Prov_Auto!$D$3:$D1000,"&lt;="&amp;DATE(K$2,12,31))*$D61), "")))))</f>
        <v/>
      </c>
      <c r="L61" s="42" t="str">
        <f>IF($A61="","",IF($C61="","",IF($D61="","", IF($B61="C",  SUMIFS(Prov_Auto!$E$3:$E1000,Prov_Auto!$A$3:$A1000,$C61,Prov_Auto!$C$3:$C1000,"&gt;="&amp;$A61 ,Prov_Auto!$D$3:$D1000, "&gt;="&amp;DATE(L$2,1, 1), Prov_Auto!$D$3:$D1000,"&lt;="&amp;DATE(L$2, 12, 31))*$D61, IF($B61="V", -1*(SUMIFS(Prov_Auto!$E$3:$E1000,Prov_Auto!$A$3:$A1000,$C61,Prov_Auto!$C$3:$C1000,"&gt;="&amp;$A61 ,Prov_Auto!$D$3:$D1000, "&gt;="&amp;DATE(L$2,1,1), Prov_Auto!$D$3:$D1000,"&lt;="&amp;DATE(L$2,12,31))*$D61), "")))))</f>
        <v/>
      </c>
      <c r="M61" s="43" t="str">
        <f>IF($A61="","",IF($C61="","",IF($D61="","", IF($B61="C",  SUMIFS(Prov_Auto!$E$3:$E1000,Prov_Auto!$A$3:$A1000,$C61,Prov_Auto!$C$3:$C1000,"&gt;="&amp;$A61 ,Prov_Auto!$D$3:$D1000, "&gt;="&amp;DATE(M$2,1, 1), Prov_Auto!$D$3:$D1000,"&lt;="&amp;DATE(M$2, 12, 31))*$D61, IF($B61="V", -1*(SUMIFS(Prov_Auto!$E$3:$E1000,Prov_Auto!$A$3:$A1000,$C61,Prov_Auto!$C$3:$C1000,"&gt;="&amp;$A61 ,Prov_Auto!$D$3:$D1000, "&gt;="&amp;DATE(M$2,1,1), Prov_Auto!$D$3:$D1000,"&lt;="&amp;DATE(M$2,12,31))*$D61), "")))))</f>
        <v/>
      </c>
      <c r="N61" s="30"/>
      <c r="O61" s="31"/>
      <c r="P61" s="31"/>
      <c r="Q61" s="31"/>
      <c r="R61" s="31"/>
      <c r="S61" s="31"/>
      <c r="T61" s="31"/>
      <c r="U61" s="31"/>
      <c r="V61" s="31"/>
      <c r="W61" s="31"/>
    </row>
    <row r="62">
      <c r="A62" s="46"/>
      <c r="B62" s="47"/>
      <c r="C62" s="47"/>
      <c r="D62" s="47"/>
      <c r="E62" s="48"/>
      <c r="F62" s="45" t="str">
        <f t="shared" si="1"/>
        <v/>
      </c>
      <c r="G62" s="40" t="str">
        <f t="shared" si="2"/>
        <v/>
      </c>
      <c r="H62" s="41" t="str">
        <f>IF(A62="","",IF(C62="","",IF(D62="","",IF(B62="C", SUMIFS(Prov_Auto!E$3:E1000,Prov_Auto!A$3:A1000,C62,Prov_Auto!C$3:C1000,"&gt;"&amp;A62,Prov_Auto!D$3:D1000,"&lt;="&amp;TODAY())*D62, IF(B62="V", -1*(SUMIFS(Prov_Auto!E$3:E1000,Prov_Auto!A$3:A1000,C62,Prov_Auto!C$3:C1000,"&gt;"&amp;A62,Prov_Auto!D$3:D1000,"&lt;="&amp;TODAY())*D62), "")))))</f>
        <v/>
      </c>
      <c r="I62" s="42" t="str">
        <f>IF($A62="","",IF($C62="","",IF($D62="","", IF($B62="C",  SUMIFS(Prov_Auto!$E$3:$E1000,Prov_Auto!$A$3:$A1000,$C62,Prov_Auto!$C$3:$C1000,"&gt;="&amp;$A62 ,Prov_Auto!$D$3:$D1000, "&gt;="&amp;DATE(I$2,1, 1), Prov_Auto!$D$3:$D1000,"&lt;="&amp;DATE(I$2, 12, 31))*$D62, IF($B62="V", -1*(SUMIFS(Prov_Auto!$E$3:$E1000,Prov_Auto!$A$3:$A1000,$C62,Prov_Auto!$C$3:$C1000,"&gt;="&amp;$A62 ,Prov_Auto!$D$3:$D1000, "&gt;="&amp;DATE(I$2,1,1), Prov_Auto!$D$3:$D1000,"&lt;="&amp;DATE(I$2,12,31))*$D62), "")))))</f>
        <v/>
      </c>
      <c r="J62" s="42" t="str">
        <f>IF($A62="","",IF($C62="","",IF($D62="","", IF($B62="C",  SUMIFS(Prov_Auto!$E$3:$E1000,Prov_Auto!$A$3:$A1000,$C62,Prov_Auto!$C$3:$C1000,"&gt;="&amp;$A62 ,Prov_Auto!$D$3:$D1000, "&gt;="&amp;DATE(J$2,1, 1), Prov_Auto!$D$3:$D1000,"&lt;="&amp;DATE(J$2, 12, 31))*$D62, IF($B62="V", -1*(SUMIFS(Prov_Auto!$E$3:$E1000,Prov_Auto!$A$3:$A1000,$C62,Prov_Auto!$C$3:$C1000,"&gt;="&amp;$A62 ,Prov_Auto!$D$3:$D1000, "&gt;="&amp;DATE(J$2,1,1), Prov_Auto!$D$3:$D1000,"&lt;="&amp;DATE(J$2,12,31))*$D62), "")))))</f>
        <v/>
      </c>
      <c r="K62" s="42" t="str">
        <f>IF($A62="","",IF($C62="","",IF($D62="","", IF($B62="C",  SUMIFS(Prov_Auto!$E$3:$E1000,Prov_Auto!$A$3:$A1000,$C62,Prov_Auto!$C$3:$C1000,"&gt;="&amp;$A62 ,Prov_Auto!$D$3:$D1000, "&gt;="&amp;DATE(K$2,1, 1), Prov_Auto!$D$3:$D1000,"&lt;="&amp;DATE(K$2, 12, 31))*$D62, IF($B62="V", -1*(SUMIFS(Prov_Auto!$E$3:$E1000,Prov_Auto!$A$3:$A1000,$C62,Prov_Auto!$C$3:$C1000,"&gt;="&amp;$A62 ,Prov_Auto!$D$3:$D1000, "&gt;="&amp;DATE(K$2,1,1), Prov_Auto!$D$3:$D1000,"&lt;="&amp;DATE(K$2,12,31))*$D62), "")))))</f>
        <v/>
      </c>
      <c r="L62" s="42" t="str">
        <f>IF($A62="","",IF($C62="","",IF($D62="","", IF($B62="C",  SUMIFS(Prov_Auto!$E$3:$E1000,Prov_Auto!$A$3:$A1000,$C62,Prov_Auto!$C$3:$C1000,"&gt;="&amp;$A62 ,Prov_Auto!$D$3:$D1000, "&gt;="&amp;DATE(L$2,1, 1), Prov_Auto!$D$3:$D1000,"&lt;="&amp;DATE(L$2, 12, 31))*$D62, IF($B62="V", -1*(SUMIFS(Prov_Auto!$E$3:$E1000,Prov_Auto!$A$3:$A1000,$C62,Prov_Auto!$C$3:$C1000,"&gt;="&amp;$A62 ,Prov_Auto!$D$3:$D1000, "&gt;="&amp;DATE(L$2,1,1), Prov_Auto!$D$3:$D1000,"&lt;="&amp;DATE(L$2,12,31))*$D62), "")))))</f>
        <v/>
      </c>
      <c r="M62" s="43" t="str">
        <f>IF($A62="","",IF($C62="","",IF($D62="","", IF($B62="C",  SUMIFS(Prov_Auto!$E$3:$E1000,Prov_Auto!$A$3:$A1000,$C62,Prov_Auto!$C$3:$C1000,"&gt;="&amp;$A62 ,Prov_Auto!$D$3:$D1000, "&gt;="&amp;DATE(M$2,1, 1), Prov_Auto!$D$3:$D1000,"&lt;="&amp;DATE(M$2, 12, 31))*$D62, IF($B62="V", -1*(SUMIFS(Prov_Auto!$E$3:$E1000,Prov_Auto!$A$3:$A1000,$C62,Prov_Auto!$C$3:$C1000,"&gt;="&amp;$A62 ,Prov_Auto!$D$3:$D1000, "&gt;="&amp;DATE(M$2,1,1), Prov_Auto!$D$3:$D1000,"&lt;="&amp;DATE(M$2,12,31))*$D62), "")))))</f>
        <v/>
      </c>
      <c r="N62" s="30"/>
      <c r="O62" s="31"/>
      <c r="P62" s="31"/>
      <c r="Q62" s="31"/>
      <c r="R62" s="31"/>
      <c r="S62" s="31"/>
      <c r="T62" s="31"/>
      <c r="U62" s="31"/>
      <c r="V62" s="31"/>
      <c r="W62" s="31"/>
    </row>
    <row r="63">
      <c r="A63" s="46"/>
      <c r="B63" s="47"/>
      <c r="C63" s="47"/>
      <c r="D63" s="47"/>
      <c r="E63" s="48"/>
      <c r="F63" s="45" t="str">
        <f t="shared" si="1"/>
        <v/>
      </c>
      <c r="G63" s="40" t="str">
        <f t="shared" si="2"/>
        <v/>
      </c>
      <c r="H63" s="41" t="str">
        <f>IF(A63="","",IF(C63="","",IF(D63="","",IF(B63="C", SUMIFS(Prov_Auto!E$3:E1000,Prov_Auto!A$3:A1000,C63,Prov_Auto!C$3:C1000,"&gt;"&amp;A63,Prov_Auto!D$3:D1000,"&lt;="&amp;TODAY())*D63, IF(B63="V", -1*(SUMIFS(Prov_Auto!E$3:E1000,Prov_Auto!A$3:A1000,C63,Prov_Auto!C$3:C1000,"&gt;"&amp;A63,Prov_Auto!D$3:D1000,"&lt;="&amp;TODAY())*D63), "")))))</f>
        <v/>
      </c>
      <c r="I63" s="42" t="str">
        <f>IF($A63="","",IF($C63="","",IF($D63="","", IF($B63="C",  SUMIFS(Prov_Auto!$E$3:$E1000,Prov_Auto!$A$3:$A1000,$C63,Prov_Auto!$C$3:$C1000,"&gt;="&amp;$A63 ,Prov_Auto!$D$3:$D1000, "&gt;="&amp;DATE(I$2,1, 1), Prov_Auto!$D$3:$D1000,"&lt;="&amp;DATE(I$2, 12, 31))*$D63, IF($B63="V", -1*(SUMIFS(Prov_Auto!$E$3:$E1000,Prov_Auto!$A$3:$A1000,$C63,Prov_Auto!$C$3:$C1000,"&gt;="&amp;$A63 ,Prov_Auto!$D$3:$D1000, "&gt;="&amp;DATE(I$2,1,1), Prov_Auto!$D$3:$D1000,"&lt;="&amp;DATE(I$2,12,31))*$D63), "")))))</f>
        <v/>
      </c>
      <c r="J63" s="42" t="str">
        <f>IF($A63="","",IF($C63="","",IF($D63="","", IF($B63="C",  SUMIFS(Prov_Auto!$E$3:$E1000,Prov_Auto!$A$3:$A1000,$C63,Prov_Auto!$C$3:$C1000,"&gt;="&amp;$A63 ,Prov_Auto!$D$3:$D1000, "&gt;="&amp;DATE(J$2,1, 1), Prov_Auto!$D$3:$D1000,"&lt;="&amp;DATE(J$2, 12, 31))*$D63, IF($B63="V", -1*(SUMIFS(Prov_Auto!$E$3:$E1000,Prov_Auto!$A$3:$A1000,$C63,Prov_Auto!$C$3:$C1000,"&gt;="&amp;$A63 ,Prov_Auto!$D$3:$D1000, "&gt;="&amp;DATE(J$2,1,1), Prov_Auto!$D$3:$D1000,"&lt;="&amp;DATE(J$2,12,31))*$D63), "")))))</f>
        <v/>
      </c>
      <c r="K63" s="42" t="str">
        <f>IF($A63="","",IF($C63="","",IF($D63="","", IF($B63="C",  SUMIFS(Prov_Auto!$E$3:$E1000,Prov_Auto!$A$3:$A1000,$C63,Prov_Auto!$C$3:$C1000,"&gt;="&amp;$A63 ,Prov_Auto!$D$3:$D1000, "&gt;="&amp;DATE(K$2,1, 1), Prov_Auto!$D$3:$D1000,"&lt;="&amp;DATE(K$2, 12, 31))*$D63, IF($B63="V", -1*(SUMIFS(Prov_Auto!$E$3:$E1000,Prov_Auto!$A$3:$A1000,$C63,Prov_Auto!$C$3:$C1000,"&gt;="&amp;$A63 ,Prov_Auto!$D$3:$D1000, "&gt;="&amp;DATE(K$2,1,1), Prov_Auto!$D$3:$D1000,"&lt;="&amp;DATE(K$2,12,31))*$D63), "")))))</f>
        <v/>
      </c>
      <c r="L63" s="42" t="str">
        <f>IF($A63="","",IF($C63="","",IF($D63="","", IF($B63="C",  SUMIFS(Prov_Auto!$E$3:$E1000,Prov_Auto!$A$3:$A1000,$C63,Prov_Auto!$C$3:$C1000,"&gt;="&amp;$A63 ,Prov_Auto!$D$3:$D1000, "&gt;="&amp;DATE(L$2,1, 1), Prov_Auto!$D$3:$D1000,"&lt;="&amp;DATE(L$2, 12, 31))*$D63, IF($B63="V", -1*(SUMIFS(Prov_Auto!$E$3:$E1000,Prov_Auto!$A$3:$A1000,$C63,Prov_Auto!$C$3:$C1000,"&gt;="&amp;$A63 ,Prov_Auto!$D$3:$D1000, "&gt;="&amp;DATE(L$2,1,1), Prov_Auto!$D$3:$D1000,"&lt;="&amp;DATE(L$2,12,31))*$D63), "")))))</f>
        <v/>
      </c>
      <c r="M63" s="43" t="str">
        <f>IF($A63="","",IF($C63="","",IF($D63="","", IF($B63="C",  SUMIFS(Prov_Auto!$E$3:$E1000,Prov_Auto!$A$3:$A1000,$C63,Prov_Auto!$C$3:$C1000,"&gt;="&amp;$A63 ,Prov_Auto!$D$3:$D1000, "&gt;="&amp;DATE(M$2,1, 1), Prov_Auto!$D$3:$D1000,"&lt;="&amp;DATE(M$2, 12, 31))*$D63, IF($B63="V", -1*(SUMIFS(Prov_Auto!$E$3:$E1000,Prov_Auto!$A$3:$A1000,$C63,Prov_Auto!$C$3:$C1000,"&gt;="&amp;$A63 ,Prov_Auto!$D$3:$D1000, "&gt;="&amp;DATE(M$2,1,1), Prov_Auto!$D$3:$D1000,"&lt;="&amp;DATE(M$2,12,31))*$D63), "")))))</f>
        <v/>
      </c>
      <c r="N63" s="30"/>
      <c r="O63" s="31"/>
      <c r="P63" s="31"/>
      <c r="Q63" s="31"/>
      <c r="R63" s="31"/>
      <c r="S63" s="31"/>
      <c r="T63" s="31"/>
      <c r="U63" s="31"/>
      <c r="V63" s="31"/>
      <c r="W63" s="31"/>
    </row>
    <row r="64">
      <c r="A64" s="46"/>
      <c r="B64" s="47"/>
      <c r="C64" s="47"/>
      <c r="D64" s="47"/>
      <c r="E64" s="48"/>
      <c r="F64" s="45" t="str">
        <f t="shared" si="1"/>
        <v/>
      </c>
      <c r="G64" s="40" t="str">
        <f t="shared" si="2"/>
        <v/>
      </c>
      <c r="H64" s="41" t="str">
        <f>IF(A64="","",IF(C64="","",IF(D64="","",IF(B64="C", SUMIFS(Prov_Auto!E$3:E1000,Prov_Auto!A$3:A1000,C64,Prov_Auto!C$3:C1000,"&gt;"&amp;A64,Prov_Auto!D$3:D1000,"&lt;="&amp;TODAY())*D64, IF(B64="V", -1*(SUMIFS(Prov_Auto!E$3:E1000,Prov_Auto!A$3:A1000,C64,Prov_Auto!C$3:C1000,"&gt;"&amp;A64,Prov_Auto!D$3:D1000,"&lt;="&amp;TODAY())*D64), "")))))</f>
        <v/>
      </c>
      <c r="I64" s="42" t="str">
        <f>IF($A64="","",IF($C64="","",IF($D64="","", IF($B64="C",  SUMIFS(Prov_Auto!$E$3:$E1000,Prov_Auto!$A$3:$A1000,$C64,Prov_Auto!$C$3:$C1000,"&gt;="&amp;$A64 ,Prov_Auto!$D$3:$D1000, "&gt;="&amp;DATE(I$2,1, 1), Prov_Auto!$D$3:$D1000,"&lt;="&amp;DATE(I$2, 12, 31))*$D64, IF($B64="V", -1*(SUMIFS(Prov_Auto!$E$3:$E1000,Prov_Auto!$A$3:$A1000,$C64,Prov_Auto!$C$3:$C1000,"&gt;="&amp;$A64 ,Prov_Auto!$D$3:$D1000, "&gt;="&amp;DATE(I$2,1,1), Prov_Auto!$D$3:$D1000,"&lt;="&amp;DATE(I$2,12,31))*$D64), "")))))</f>
        <v/>
      </c>
      <c r="J64" s="42" t="str">
        <f>IF($A64="","",IF($C64="","",IF($D64="","", IF($B64="C",  SUMIFS(Prov_Auto!$E$3:$E1000,Prov_Auto!$A$3:$A1000,$C64,Prov_Auto!$C$3:$C1000,"&gt;="&amp;$A64 ,Prov_Auto!$D$3:$D1000, "&gt;="&amp;DATE(J$2,1, 1), Prov_Auto!$D$3:$D1000,"&lt;="&amp;DATE(J$2, 12, 31))*$D64, IF($B64="V", -1*(SUMIFS(Prov_Auto!$E$3:$E1000,Prov_Auto!$A$3:$A1000,$C64,Prov_Auto!$C$3:$C1000,"&gt;="&amp;$A64 ,Prov_Auto!$D$3:$D1000, "&gt;="&amp;DATE(J$2,1,1), Prov_Auto!$D$3:$D1000,"&lt;="&amp;DATE(J$2,12,31))*$D64), "")))))</f>
        <v/>
      </c>
      <c r="K64" s="42" t="str">
        <f>IF($A64="","",IF($C64="","",IF($D64="","", IF($B64="C",  SUMIFS(Prov_Auto!$E$3:$E1000,Prov_Auto!$A$3:$A1000,$C64,Prov_Auto!$C$3:$C1000,"&gt;="&amp;$A64 ,Prov_Auto!$D$3:$D1000, "&gt;="&amp;DATE(K$2,1, 1), Prov_Auto!$D$3:$D1000,"&lt;="&amp;DATE(K$2, 12, 31))*$D64, IF($B64="V", -1*(SUMIFS(Prov_Auto!$E$3:$E1000,Prov_Auto!$A$3:$A1000,$C64,Prov_Auto!$C$3:$C1000,"&gt;="&amp;$A64 ,Prov_Auto!$D$3:$D1000, "&gt;="&amp;DATE(K$2,1,1), Prov_Auto!$D$3:$D1000,"&lt;="&amp;DATE(K$2,12,31))*$D64), "")))))</f>
        <v/>
      </c>
      <c r="L64" s="42" t="str">
        <f>IF($A64="","",IF($C64="","",IF($D64="","", IF($B64="C",  SUMIFS(Prov_Auto!$E$3:$E1000,Prov_Auto!$A$3:$A1000,$C64,Prov_Auto!$C$3:$C1000,"&gt;="&amp;$A64 ,Prov_Auto!$D$3:$D1000, "&gt;="&amp;DATE(L$2,1, 1), Prov_Auto!$D$3:$D1000,"&lt;="&amp;DATE(L$2, 12, 31))*$D64, IF($B64="V", -1*(SUMIFS(Prov_Auto!$E$3:$E1000,Prov_Auto!$A$3:$A1000,$C64,Prov_Auto!$C$3:$C1000,"&gt;="&amp;$A64 ,Prov_Auto!$D$3:$D1000, "&gt;="&amp;DATE(L$2,1,1), Prov_Auto!$D$3:$D1000,"&lt;="&amp;DATE(L$2,12,31))*$D64), "")))))</f>
        <v/>
      </c>
      <c r="M64" s="43" t="str">
        <f>IF($A64="","",IF($C64="","",IF($D64="","", IF($B64="C",  SUMIFS(Prov_Auto!$E$3:$E1000,Prov_Auto!$A$3:$A1000,$C64,Prov_Auto!$C$3:$C1000,"&gt;="&amp;$A64 ,Prov_Auto!$D$3:$D1000, "&gt;="&amp;DATE(M$2,1, 1), Prov_Auto!$D$3:$D1000,"&lt;="&amp;DATE(M$2, 12, 31))*$D64, IF($B64="V", -1*(SUMIFS(Prov_Auto!$E$3:$E1000,Prov_Auto!$A$3:$A1000,$C64,Prov_Auto!$C$3:$C1000,"&gt;="&amp;$A64 ,Prov_Auto!$D$3:$D1000, "&gt;="&amp;DATE(M$2,1,1), Prov_Auto!$D$3:$D1000,"&lt;="&amp;DATE(M$2,12,31))*$D64), "")))))</f>
        <v/>
      </c>
      <c r="N64" s="30"/>
      <c r="O64" s="31"/>
      <c r="P64" s="31"/>
      <c r="Q64" s="31"/>
      <c r="R64" s="31"/>
      <c r="S64" s="31"/>
      <c r="T64" s="31"/>
      <c r="U64" s="31"/>
      <c r="V64" s="31"/>
      <c r="W64" s="31"/>
    </row>
    <row r="65">
      <c r="A65" s="46"/>
      <c r="B65" s="47"/>
      <c r="C65" s="47"/>
      <c r="D65" s="47"/>
      <c r="E65" s="48"/>
      <c r="F65" s="45" t="str">
        <f t="shared" si="1"/>
        <v/>
      </c>
      <c r="G65" s="40" t="str">
        <f t="shared" si="2"/>
        <v/>
      </c>
      <c r="H65" s="41" t="str">
        <f>IF(A65="","",IF(C65="","",IF(D65="","",IF(B65="C", SUMIFS(Prov_Auto!E$3:E1000,Prov_Auto!A$3:A1000,C65,Prov_Auto!C$3:C1000,"&gt;"&amp;A65,Prov_Auto!D$3:D1000,"&lt;="&amp;TODAY())*D65, IF(B65="V", -1*(SUMIFS(Prov_Auto!E$3:E1000,Prov_Auto!A$3:A1000,C65,Prov_Auto!C$3:C1000,"&gt;"&amp;A65,Prov_Auto!D$3:D1000,"&lt;="&amp;TODAY())*D65), "")))))</f>
        <v/>
      </c>
      <c r="I65" s="42" t="str">
        <f>IF($A65="","",IF($C65="","",IF($D65="","", IF($B65="C",  SUMIFS(Prov_Auto!$E$3:$E1000,Prov_Auto!$A$3:$A1000,$C65,Prov_Auto!$C$3:$C1000,"&gt;="&amp;$A65 ,Prov_Auto!$D$3:$D1000, "&gt;="&amp;DATE(I$2,1, 1), Prov_Auto!$D$3:$D1000,"&lt;="&amp;DATE(I$2, 12, 31))*$D65, IF($B65="V", -1*(SUMIFS(Prov_Auto!$E$3:$E1000,Prov_Auto!$A$3:$A1000,$C65,Prov_Auto!$C$3:$C1000,"&gt;="&amp;$A65 ,Prov_Auto!$D$3:$D1000, "&gt;="&amp;DATE(I$2,1,1), Prov_Auto!$D$3:$D1000,"&lt;="&amp;DATE(I$2,12,31))*$D65), "")))))</f>
        <v/>
      </c>
      <c r="J65" s="42" t="str">
        <f>IF($A65="","",IF($C65="","",IF($D65="","", IF($B65="C",  SUMIFS(Prov_Auto!$E$3:$E1000,Prov_Auto!$A$3:$A1000,$C65,Prov_Auto!$C$3:$C1000,"&gt;="&amp;$A65 ,Prov_Auto!$D$3:$D1000, "&gt;="&amp;DATE(J$2,1, 1), Prov_Auto!$D$3:$D1000,"&lt;="&amp;DATE(J$2, 12, 31))*$D65, IF($B65="V", -1*(SUMIFS(Prov_Auto!$E$3:$E1000,Prov_Auto!$A$3:$A1000,$C65,Prov_Auto!$C$3:$C1000,"&gt;="&amp;$A65 ,Prov_Auto!$D$3:$D1000, "&gt;="&amp;DATE(J$2,1,1), Prov_Auto!$D$3:$D1000,"&lt;="&amp;DATE(J$2,12,31))*$D65), "")))))</f>
        <v/>
      </c>
      <c r="K65" s="42" t="str">
        <f>IF($A65="","",IF($C65="","",IF($D65="","", IF($B65="C",  SUMIFS(Prov_Auto!$E$3:$E1000,Prov_Auto!$A$3:$A1000,$C65,Prov_Auto!$C$3:$C1000,"&gt;="&amp;$A65 ,Prov_Auto!$D$3:$D1000, "&gt;="&amp;DATE(K$2,1, 1), Prov_Auto!$D$3:$D1000,"&lt;="&amp;DATE(K$2, 12, 31))*$D65, IF($B65="V", -1*(SUMIFS(Prov_Auto!$E$3:$E1000,Prov_Auto!$A$3:$A1000,$C65,Prov_Auto!$C$3:$C1000,"&gt;="&amp;$A65 ,Prov_Auto!$D$3:$D1000, "&gt;="&amp;DATE(K$2,1,1), Prov_Auto!$D$3:$D1000,"&lt;="&amp;DATE(K$2,12,31))*$D65), "")))))</f>
        <v/>
      </c>
      <c r="L65" s="42" t="str">
        <f>IF($A65="","",IF($C65="","",IF($D65="","", IF($B65="C",  SUMIFS(Prov_Auto!$E$3:$E1000,Prov_Auto!$A$3:$A1000,$C65,Prov_Auto!$C$3:$C1000,"&gt;="&amp;$A65 ,Prov_Auto!$D$3:$D1000, "&gt;="&amp;DATE(L$2,1, 1), Prov_Auto!$D$3:$D1000,"&lt;="&amp;DATE(L$2, 12, 31))*$D65, IF($B65="V", -1*(SUMIFS(Prov_Auto!$E$3:$E1000,Prov_Auto!$A$3:$A1000,$C65,Prov_Auto!$C$3:$C1000,"&gt;="&amp;$A65 ,Prov_Auto!$D$3:$D1000, "&gt;="&amp;DATE(L$2,1,1), Prov_Auto!$D$3:$D1000,"&lt;="&amp;DATE(L$2,12,31))*$D65), "")))))</f>
        <v/>
      </c>
      <c r="M65" s="43" t="str">
        <f>IF($A65="","",IF($C65="","",IF($D65="","", IF($B65="C",  SUMIFS(Prov_Auto!$E$3:$E1000,Prov_Auto!$A$3:$A1000,$C65,Prov_Auto!$C$3:$C1000,"&gt;="&amp;$A65 ,Prov_Auto!$D$3:$D1000, "&gt;="&amp;DATE(M$2,1, 1), Prov_Auto!$D$3:$D1000,"&lt;="&amp;DATE(M$2, 12, 31))*$D65, IF($B65="V", -1*(SUMIFS(Prov_Auto!$E$3:$E1000,Prov_Auto!$A$3:$A1000,$C65,Prov_Auto!$C$3:$C1000,"&gt;="&amp;$A65 ,Prov_Auto!$D$3:$D1000, "&gt;="&amp;DATE(M$2,1,1), Prov_Auto!$D$3:$D1000,"&lt;="&amp;DATE(M$2,12,31))*$D65), "")))))</f>
        <v/>
      </c>
      <c r="N65" s="30"/>
      <c r="O65" s="31"/>
      <c r="P65" s="31"/>
      <c r="Q65" s="31"/>
      <c r="R65" s="31"/>
      <c r="S65" s="31"/>
      <c r="T65" s="31"/>
      <c r="U65" s="31"/>
      <c r="V65" s="31"/>
      <c r="W65" s="31"/>
    </row>
    <row r="66">
      <c r="A66" s="46"/>
      <c r="B66" s="47"/>
      <c r="C66" s="47"/>
      <c r="D66" s="47"/>
      <c r="E66" s="48"/>
      <c r="F66" s="45" t="str">
        <f t="shared" si="1"/>
        <v/>
      </c>
      <c r="G66" s="40" t="str">
        <f t="shared" si="2"/>
        <v/>
      </c>
      <c r="H66" s="41" t="str">
        <f>IF(A66="","",IF(C66="","",IF(D66="","",IF(B66="C", SUMIFS(Prov_Auto!E$3:E1000,Prov_Auto!A$3:A1000,C66,Prov_Auto!C$3:C1000,"&gt;"&amp;A66,Prov_Auto!D$3:D1000,"&lt;="&amp;TODAY())*D66, IF(B66="V", -1*(SUMIFS(Prov_Auto!E$3:E1000,Prov_Auto!A$3:A1000,C66,Prov_Auto!C$3:C1000,"&gt;"&amp;A66,Prov_Auto!D$3:D1000,"&lt;="&amp;TODAY())*D66), "")))))</f>
        <v/>
      </c>
      <c r="I66" s="42" t="str">
        <f>IF($A66="","",IF($C66="","",IF($D66="","", IF($B66="C",  SUMIFS(Prov_Auto!$E$3:$E1000,Prov_Auto!$A$3:$A1000,$C66,Prov_Auto!$C$3:$C1000,"&gt;="&amp;$A66 ,Prov_Auto!$D$3:$D1000, "&gt;="&amp;DATE(I$2,1, 1), Prov_Auto!$D$3:$D1000,"&lt;="&amp;DATE(I$2, 12, 31))*$D66, IF($B66="V", -1*(SUMIFS(Prov_Auto!$E$3:$E1000,Prov_Auto!$A$3:$A1000,$C66,Prov_Auto!$C$3:$C1000,"&gt;="&amp;$A66 ,Prov_Auto!$D$3:$D1000, "&gt;="&amp;DATE(I$2,1,1), Prov_Auto!$D$3:$D1000,"&lt;="&amp;DATE(I$2,12,31))*$D66), "")))))</f>
        <v/>
      </c>
      <c r="J66" s="42" t="str">
        <f>IF($A66="","",IF($C66="","",IF($D66="","", IF($B66="C",  SUMIFS(Prov_Auto!$E$3:$E1000,Prov_Auto!$A$3:$A1000,$C66,Prov_Auto!$C$3:$C1000,"&gt;="&amp;$A66 ,Prov_Auto!$D$3:$D1000, "&gt;="&amp;DATE(J$2,1, 1), Prov_Auto!$D$3:$D1000,"&lt;="&amp;DATE(J$2, 12, 31))*$D66, IF($B66="V", -1*(SUMIFS(Prov_Auto!$E$3:$E1000,Prov_Auto!$A$3:$A1000,$C66,Prov_Auto!$C$3:$C1000,"&gt;="&amp;$A66 ,Prov_Auto!$D$3:$D1000, "&gt;="&amp;DATE(J$2,1,1), Prov_Auto!$D$3:$D1000,"&lt;="&amp;DATE(J$2,12,31))*$D66), "")))))</f>
        <v/>
      </c>
      <c r="K66" s="42" t="str">
        <f>IF($A66="","",IF($C66="","",IF($D66="","", IF($B66="C",  SUMIFS(Prov_Auto!$E$3:$E1000,Prov_Auto!$A$3:$A1000,$C66,Prov_Auto!$C$3:$C1000,"&gt;="&amp;$A66 ,Prov_Auto!$D$3:$D1000, "&gt;="&amp;DATE(K$2,1, 1), Prov_Auto!$D$3:$D1000,"&lt;="&amp;DATE(K$2, 12, 31))*$D66, IF($B66="V", -1*(SUMIFS(Prov_Auto!$E$3:$E1000,Prov_Auto!$A$3:$A1000,$C66,Prov_Auto!$C$3:$C1000,"&gt;="&amp;$A66 ,Prov_Auto!$D$3:$D1000, "&gt;="&amp;DATE(K$2,1,1), Prov_Auto!$D$3:$D1000,"&lt;="&amp;DATE(K$2,12,31))*$D66), "")))))</f>
        <v/>
      </c>
      <c r="L66" s="42" t="str">
        <f>IF($A66="","",IF($C66="","",IF($D66="","", IF($B66="C",  SUMIFS(Prov_Auto!$E$3:$E1000,Prov_Auto!$A$3:$A1000,$C66,Prov_Auto!$C$3:$C1000,"&gt;="&amp;$A66 ,Prov_Auto!$D$3:$D1000, "&gt;="&amp;DATE(L$2,1, 1), Prov_Auto!$D$3:$D1000,"&lt;="&amp;DATE(L$2, 12, 31))*$D66, IF($B66="V", -1*(SUMIFS(Prov_Auto!$E$3:$E1000,Prov_Auto!$A$3:$A1000,$C66,Prov_Auto!$C$3:$C1000,"&gt;="&amp;$A66 ,Prov_Auto!$D$3:$D1000, "&gt;="&amp;DATE(L$2,1,1), Prov_Auto!$D$3:$D1000,"&lt;="&amp;DATE(L$2,12,31))*$D66), "")))))</f>
        <v/>
      </c>
      <c r="M66" s="43" t="str">
        <f>IF($A66="","",IF($C66="","",IF($D66="","", IF($B66="C",  SUMIFS(Prov_Auto!$E$3:$E1000,Prov_Auto!$A$3:$A1000,$C66,Prov_Auto!$C$3:$C1000,"&gt;="&amp;$A66 ,Prov_Auto!$D$3:$D1000, "&gt;="&amp;DATE(M$2,1, 1), Prov_Auto!$D$3:$D1000,"&lt;="&amp;DATE(M$2, 12, 31))*$D66, IF($B66="V", -1*(SUMIFS(Prov_Auto!$E$3:$E1000,Prov_Auto!$A$3:$A1000,$C66,Prov_Auto!$C$3:$C1000,"&gt;="&amp;$A66 ,Prov_Auto!$D$3:$D1000, "&gt;="&amp;DATE(M$2,1,1), Prov_Auto!$D$3:$D1000,"&lt;="&amp;DATE(M$2,12,31))*$D66), "")))))</f>
        <v/>
      </c>
      <c r="N66" s="30"/>
      <c r="O66" s="31"/>
      <c r="P66" s="31"/>
      <c r="Q66" s="31"/>
      <c r="R66" s="31"/>
      <c r="S66" s="31"/>
      <c r="T66" s="31"/>
      <c r="U66" s="31"/>
      <c r="V66" s="31"/>
      <c r="W66" s="31"/>
    </row>
    <row r="67">
      <c r="A67" s="46"/>
      <c r="B67" s="47"/>
      <c r="C67" s="47"/>
      <c r="D67" s="47"/>
      <c r="E67" s="48"/>
      <c r="F67" s="45" t="str">
        <f t="shared" si="1"/>
        <v/>
      </c>
      <c r="G67" s="40" t="str">
        <f t="shared" si="2"/>
        <v/>
      </c>
      <c r="H67" s="41" t="str">
        <f>IF(A67="","",IF(C67="","",IF(D67="","",IF(B67="C", SUMIFS(Prov_Auto!E$3:E1000,Prov_Auto!A$3:A1000,C67,Prov_Auto!C$3:C1000,"&gt;"&amp;A67,Prov_Auto!D$3:D1000,"&lt;="&amp;TODAY())*D67, IF(B67="V", -1*(SUMIFS(Prov_Auto!E$3:E1000,Prov_Auto!A$3:A1000,C67,Prov_Auto!C$3:C1000,"&gt;"&amp;A67,Prov_Auto!D$3:D1000,"&lt;="&amp;TODAY())*D67), "")))))</f>
        <v/>
      </c>
      <c r="I67" s="42" t="str">
        <f>IF($A67="","",IF($C67="","",IF($D67="","", IF($B67="C",  SUMIFS(Prov_Auto!$E$3:$E1000,Prov_Auto!$A$3:$A1000,$C67,Prov_Auto!$C$3:$C1000,"&gt;="&amp;$A67 ,Prov_Auto!$D$3:$D1000, "&gt;="&amp;DATE(I$2,1, 1), Prov_Auto!$D$3:$D1000,"&lt;="&amp;DATE(I$2, 12, 31))*$D67, IF($B67="V", -1*(SUMIFS(Prov_Auto!$E$3:$E1000,Prov_Auto!$A$3:$A1000,$C67,Prov_Auto!$C$3:$C1000,"&gt;="&amp;$A67 ,Prov_Auto!$D$3:$D1000, "&gt;="&amp;DATE(I$2,1,1), Prov_Auto!$D$3:$D1000,"&lt;="&amp;DATE(I$2,12,31))*$D67), "")))))</f>
        <v/>
      </c>
      <c r="J67" s="42" t="str">
        <f>IF($A67="","",IF($C67="","",IF($D67="","", IF($B67="C",  SUMIFS(Prov_Auto!$E$3:$E1000,Prov_Auto!$A$3:$A1000,$C67,Prov_Auto!$C$3:$C1000,"&gt;="&amp;$A67 ,Prov_Auto!$D$3:$D1000, "&gt;="&amp;DATE(J$2,1, 1), Prov_Auto!$D$3:$D1000,"&lt;="&amp;DATE(J$2, 12, 31))*$D67, IF($B67="V", -1*(SUMIFS(Prov_Auto!$E$3:$E1000,Prov_Auto!$A$3:$A1000,$C67,Prov_Auto!$C$3:$C1000,"&gt;="&amp;$A67 ,Prov_Auto!$D$3:$D1000, "&gt;="&amp;DATE(J$2,1,1), Prov_Auto!$D$3:$D1000,"&lt;="&amp;DATE(J$2,12,31))*$D67), "")))))</f>
        <v/>
      </c>
      <c r="K67" s="42" t="str">
        <f>IF($A67="","",IF($C67="","",IF($D67="","", IF($B67="C",  SUMIFS(Prov_Auto!$E$3:$E1000,Prov_Auto!$A$3:$A1000,$C67,Prov_Auto!$C$3:$C1000,"&gt;="&amp;$A67 ,Prov_Auto!$D$3:$D1000, "&gt;="&amp;DATE(K$2,1, 1), Prov_Auto!$D$3:$D1000,"&lt;="&amp;DATE(K$2, 12, 31))*$D67, IF($B67="V", -1*(SUMIFS(Prov_Auto!$E$3:$E1000,Prov_Auto!$A$3:$A1000,$C67,Prov_Auto!$C$3:$C1000,"&gt;="&amp;$A67 ,Prov_Auto!$D$3:$D1000, "&gt;="&amp;DATE(K$2,1,1), Prov_Auto!$D$3:$D1000,"&lt;="&amp;DATE(K$2,12,31))*$D67), "")))))</f>
        <v/>
      </c>
      <c r="L67" s="42" t="str">
        <f>IF($A67="","",IF($C67="","",IF($D67="","", IF($B67="C",  SUMIFS(Prov_Auto!$E$3:$E1000,Prov_Auto!$A$3:$A1000,$C67,Prov_Auto!$C$3:$C1000,"&gt;="&amp;$A67 ,Prov_Auto!$D$3:$D1000, "&gt;="&amp;DATE(L$2,1, 1), Prov_Auto!$D$3:$D1000,"&lt;="&amp;DATE(L$2, 12, 31))*$D67, IF($B67="V", -1*(SUMIFS(Prov_Auto!$E$3:$E1000,Prov_Auto!$A$3:$A1000,$C67,Prov_Auto!$C$3:$C1000,"&gt;="&amp;$A67 ,Prov_Auto!$D$3:$D1000, "&gt;="&amp;DATE(L$2,1,1), Prov_Auto!$D$3:$D1000,"&lt;="&amp;DATE(L$2,12,31))*$D67), "")))))</f>
        <v/>
      </c>
      <c r="M67" s="43" t="str">
        <f>IF($A67="","",IF($C67="","",IF($D67="","", IF($B67="C",  SUMIFS(Prov_Auto!$E$3:$E1000,Prov_Auto!$A$3:$A1000,$C67,Prov_Auto!$C$3:$C1000,"&gt;="&amp;$A67 ,Prov_Auto!$D$3:$D1000, "&gt;="&amp;DATE(M$2,1, 1), Prov_Auto!$D$3:$D1000,"&lt;="&amp;DATE(M$2, 12, 31))*$D67, IF($B67="V", -1*(SUMIFS(Prov_Auto!$E$3:$E1000,Prov_Auto!$A$3:$A1000,$C67,Prov_Auto!$C$3:$C1000,"&gt;="&amp;$A67 ,Prov_Auto!$D$3:$D1000, "&gt;="&amp;DATE(M$2,1,1), Prov_Auto!$D$3:$D1000,"&lt;="&amp;DATE(M$2,12,31))*$D67), "")))))</f>
        <v/>
      </c>
      <c r="N67" s="30"/>
      <c r="O67" s="31"/>
      <c r="P67" s="31"/>
      <c r="Q67" s="31"/>
      <c r="R67" s="31"/>
      <c r="S67" s="31"/>
      <c r="T67" s="31"/>
      <c r="U67" s="31"/>
      <c r="V67" s="31"/>
      <c r="W67" s="31"/>
    </row>
    <row r="68">
      <c r="A68" s="46"/>
      <c r="B68" s="47"/>
      <c r="C68" s="47"/>
      <c r="D68" s="47"/>
      <c r="E68" s="48"/>
      <c r="F68" s="45" t="str">
        <f t="shared" si="1"/>
        <v/>
      </c>
      <c r="G68" s="40" t="str">
        <f t="shared" si="2"/>
        <v/>
      </c>
      <c r="H68" s="41" t="str">
        <f>IF(A68="","",IF(C68="","",IF(D68="","",IF(B68="C", SUMIFS(Prov_Auto!E$3:E1000,Prov_Auto!A$3:A1000,C68,Prov_Auto!C$3:C1000,"&gt;"&amp;A68,Prov_Auto!D$3:D1000,"&lt;="&amp;TODAY())*D68, IF(B68="V", -1*(SUMIFS(Prov_Auto!E$3:E1000,Prov_Auto!A$3:A1000,C68,Prov_Auto!C$3:C1000,"&gt;"&amp;A68,Prov_Auto!D$3:D1000,"&lt;="&amp;TODAY())*D68), "")))))</f>
        <v/>
      </c>
      <c r="I68" s="42" t="str">
        <f>IF($A68="","",IF($C68="","",IF($D68="","", IF($B68="C",  SUMIFS(Prov_Auto!$E$3:$E1000,Prov_Auto!$A$3:$A1000,$C68,Prov_Auto!$C$3:$C1000,"&gt;="&amp;$A68 ,Prov_Auto!$D$3:$D1000, "&gt;="&amp;DATE(I$2,1, 1), Prov_Auto!$D$3:$D1000,"&lt;="&amp;DATE(I$2, 12, 31))*$D68, IF($B68="V", -1*(SUMIFS(Prov_Auto!$E$3:$E1000,Prov_Auto!$A$3:$A1000,$C68,Prov_Auto!$C$3:$C1000,"&gt;="&amp;$A68 ,Prov_Auto!$D$3:$D1000, "&gt;="&amp;DATE(I$2,1,1), Prov_Auto!$D$3:$D1000,"&lt;="&amp;DATE(I$2,12,31))*$D68), "")))))</f>
        <v/>
      </c>
      <c r="J68" s="42" t="str">
        <f>IF($A68="","",IF($C68="","",IF($D68="","", IF($B68="C",  SUMIFS(Prov_Auto!$E$3:$E1000,Prov_Auto!$A$3:$A1000,$C68,Prov_Auto!$C$3:$C1000,"&gt;="&amp;$A68 ,Prov_Auto!$D$3:$D1000, "&gt;="&amp;DATE(J$2,1, 1), Prov_Auto!$D$3:$D1000,"&lt;="&amp;DATE(J$2, 12, 31))*$D68, IF($B68="V", -1*(SUMIFS(Prov_Auto!$E$3:$E1000,Prov_Auto!$A$3:$A1000,$C68,Prov_Auto!$C$3:$C1000,"&gt;="&amp;$A68 ,Prov_Auto!$D$3:$D1000, "&gt;="&amp;DATE(J$2,1,1), Prov_Auto!$D$3:$D1000,"&lt;="&amp;DATE(J$2,12,31))*$D68), "")))))</f>
        <v/>
      </c>
      <c r="K68" s="42" t="str">
        <f>IF($A68="","",IF($C68="","",IF($D68="","", IF($B68="C",  SUMIFS(Prov_Auto!$E$3:$E1000,Prov_Auto!$A$3:$A1000,$C68,Prov_Auto!$C$3:$C1000,"&gt;="&amp;$A68 ,Prov_Auto!$D$3:$D1000, "&gt;="&amp;DATE(K$2,1, 1), Prov_Auto!$D$3:$D1000,"&lt;="&amp;DATE(K$2, 12, 31))*$D68, IF($B68="V", -1*(SUMIFS(Prov_Auto!$E$3:$E1000,Prov_Auto!$A$3:$A1000,$C68,Prov_Auto!$C$3:$C1000,"&gt;="&amp;$A68 ,Prov_Auto!$D$3:$D1000, "&gt;="&amp;DATE(K$2,1,1), Prov_Auto!$D$3:$D1000,"&lt;="&amp;DATE(K$2,12,31))*$D68), "")))))</f>
        <v/>
      </c>
      <c r="L68" s="42" t="str">
        <f>IF($A68="","",IF($C68="","",IF($D68="","", IF($B68="C",  SUMIFS(Prov_Auto!$E$3:$E1000,Prov_Auto!$A$3:$A1000,$C68,Prov_Auto!$C$3:$C1000,"&gt;="&amp;$A68 ,Prov_Auto!$D$3:$D1000, "&gt;="&amp;DATE(L$2,1, 1), Prov_Auto!$D$3:$D1000,"&lt;="&amp;DATE(L$2, 12, 31))*$D68, IF($B68="V", -1*(SUMIFS(Prov_Auto!$E$3:$E1000,Prov_Auto!$A$3:$A1000,$C68,Prov_Auto!$C$3:$C1000,"&gt;="&amp;$A68 ,Prov_Auto!$D$3:$D1000, "&gt;="&amp;DATE(L$2,1,1), Prov_Auto!$D$3:$D1000,"&lt;="&amp;DATE(L$2,12,31))*$D68), "")))))</f>
        <v/>
      </c>
      <c r="M68" s="43" t="str">
        <f>IF($A68="","",IF($C68="","",IF($D68="","", IF($B68="C",  SUMIFS(Prov_Auto!$E$3:$E1000,Prov_Auto!$A$3:$A1000,$C68,Prov_Auto!$C$3:$C1000,"&gt;="&amp;$A68 ,Prov_Auto!$D$3:$D1000, "&gt;="&amp;DATE(M$2,1, 1), Prov_Auto!$D$3:$D1000,"&lt;="&amp;DATE(M$2, 12, 31))*$D68, IF($B68="V", -1*(SUMIFS(Prov_Auto!$E$3:$E1000,Prov_Auto!$A$3:$A1000,$C68,Prov_Auto!$C$3:$C1000,"&gt;="&amp;$A68 ,Prov_Auto!$D$3:$D1000, "&gt;="&amp;DATE(M$2,1,1), Prov_Auto!$D$3:$D1000,"&lt;="&amp;DATE(M$2,12,31))*$D68), "")))))</f>
        <v/>
      </c>
      <c r="N68" s="30"/>
      <c r="O68" s="31"/>
      <c r="P68" s="31"/>
      <c r="Q68" s="31"/>
      <c r="R68" s="31"/>
      <c r="S68" s="31"/>
      <c r="T68" s="31"/>
      <c r="U68" s="31"/>
      <c r="V68" s="31"/>
      <c r="W68" s="31"/>
    </row>
    <row r="69">
      <c r="A69" s="46"/>
      <c r="B69" s="47"/>
      <c r="C69" s="47"/>
      <c r="D69" s="47"/>
      <c r="E69" s="48"/>
      <c r="F69" s="45" t="str">
        <f t="shared" si="1"/>
        <v/>
      </c>
      <c r="G69" s="40" t="str">
        <f t="shared" si="2"/>
        <v/>
      </c>
      <c r="H69" s="41" t="str">
        <f>IF(A69="","",IF(C69="","",IF(D69="","",IF(B69="C", SUMIFS(Prov_Auto!E$3:E1000,Prov_Auto!A$3:A1000,C69,Prov_Auto!C$3:C1000,"&gt;"&amp;A69,Prov_Auto!D$3:D1000,"&lt;="&amp;TODAY())*D69, IF(B69="V", -1*(SUMIFS(Prov_Auto!E$3:E1000,Prov_Auto!A$3:A1000,C69,Prov_Auto!C$3:C1000,"&gt;"&amp;A69,Prov_Auto!D$3:D1000,"&lt;="&amp;TODAY())*D69), "")))))</f>
        <v/>
      </c>
      <c r="I69" s="42" t="str">
        <f>IF($A69="","",IF($C69="","",IF($D69="","", IF($B69="C",  SUMIFS(Prov_Auto!$E$3:$E1000,Prov_Auto!$A$3:$A1000,$C69,Prov_Auto!$C$3:$C1000,"&gt;="&amp;$A69 ,Prov_Auto!$D$3:$D1000, "&gt;="&amp;DATE(I$2,1, 1), Prov_Auto!$D$3:$D1000,"&lt;="&amp;DATE(I$2, 12, 31))*$D69, IF($B69="V", -1*(SUMIFS(Prov_Auto!$E$3:$E1000,Prov_Auto!$A$3:$A1000,$C69,Prov_Auto!$C$3:$C1000,"&gt;="&amp;$A69 ,Prov_Auto!$D$3:$D1000, "&gt;="&amp;DATE(I$2,1,1), Prov_Auto!$D$3:$D1000,"&lt;="&amp;DATE(I$2,12,31))*$D69), "")))))</f>
        <v/>
      </c>
      <c r="J69" s="42" t="str">
        <f>IF($A69="","",IF($C69="","",IF($D69="","", IF($B69="C",  SUMIFS(Prov_Auto!$E$3:$E1000,Prov_Auto!$A$3:$A1000,$C69,Prov_Auto!$C$3:$C1000,"&gt;="&amp;$A69 ,Prov_Auto!$D$3:$D1000, "&gt;="&amp;DATE(J$2,1, 1), Prov_Auto!$D$3:$D1000,"&lt;="&amp;DATE(J$2, 12, 31))*$D69, IF($B69="V", -1*(SUMIFS(Prov_Auto!$E$3:$E1000,Prov_Auto!$A$3:$A1000,$C69,Prov_Auto!$C$3:$C1000,"&gt;="&amp;$A69 ,Prov_Auto!$D$3:$D1000, "&gt;="&amp;DATE(J$2,1,1), Prov_Auto!$D$3:$D1000,"&lt;="&amp;DATE(J$2,12,31))*$D69), "")))))</f>
        <v/>
      </c>
      <c r="K69" s="42" t="str">
        <f>IF($A69="","",IF($C69="","",IF($D69="","", IF($B69="C",  SUMIFS(Prov_Auto!$E$3:$E1000,Prov_Auto!$A$3:$A1000,$C69,Prov_Auto!$C$3:$C1000,"&gt;="&amp;$A69 ,Prov_Auto!$D$3:$D1000, "&gt;="&amp;DATE(K$2,1, 1), Prov_Auto!$D$3:$D1000,"&lt;="&amp;DATE(K$2, 12, 31))*$D69, IF($B69="V", -1*(SUMIFS(Prov_Auto!$E$3:$E1000,Prov_Auto!$A$3:$A1000,$C69,Prov_Auto!$C$3:$C1000,"&gt;="&amp;$A69 ,Prov_Auto!$D$3:$D1000, "&gt;="&amp;DATE(K$2,1,1), Prov_Auto!$D$3:$D1000,"&lt;="&amp;DATE(K$2,12,31))*$D69), "")))))</f>
        <v/>
      </c>
      <c r="L69" s="42" t="str">
        <f>IF($A69="","",IF($C69="","",IF($D69="","", IF($B69="C",  SUMIFS(Prov_Auto!$E$3:$E1000,Prov_Auto!$A$3:$A1000,$C69,Prov_Auto!$C$3:$C1000,"&gt;="&amp;$A69 ,Prov_Auto!$D$3:$D1000, "&gt;="&amp;DATE(L$2,1, 1), Prov_Auto!$D$3:$D1000,"&lt;="&amp;DATE(L$2, 12, 31))*$D69, IF($B69="V", -1*(SUMIFS(Prov_Auto!$E$3:$E1000,Prov_Auto!$A$3:$A1000,$C69,Prov_Auto!$C$3:$C1000,"&gt;="&amp;$A69 ,Prov_Auto!$D$3:$D1000, "&gt;="&amp;DATE(L$2,1,1), Prov_Auto!$D$3:$D1000,"&lt;="&amp;DATE(L$2,12,31))*$D69), "")))))</f>
        <v/>
      </c>
      <c r="M69" s="43" t="str">
        <f>IF($A69="","",IF($C69="","",IF($D69="","", IF($B69="C",  SUMIFS(Prov_Auto!$E$3:$E1000,Prov_Auto!$A$3:$A1000,$C69,Prov_Auto!$C$3:$C1000,"&gt;="&amp;$A69 ,Prov_Auto!$D$3:$D1000, "&gt;="&amp;DATE(M$2,1, 1), Prov_Auto!$D$3:$D1000,"&lt;="&amp;DATE(M$2, 12, 31))*$D69, IF($B69="V", -1*(SUMIFS(Prov_Auto!$E$3:$E1000,Prov_Auto!$A$3:$A1000,$C69,Prov_Auto!$C$3:$C1000,"&gt;="&amp;$A69 ,Prov_Auto!$D$3:$D1000, "&gt;="&amp;DATE(M$2,1,1), Prov_Auto!$D$3:$D1000,"&lt;="&amp;DATE(M$2,12,31))*$D69), "")))))</f>
        <v/>
      </c>
      <c r="N69" s="30"/>
      <c r="O69" s="31"/>
      <c r="P69" s="31"/>
      <c r="Q69" s="31"/>
      <c r="R69" s="31"/>
      <c r="S69" s="31"/>
      <c r="T69" s="31"/>
      <c r="U69" s="31"/>
      <c r="V69" s="31"/>
      <c r="W69" s="31"/>
    </row>
    <row r="70">
      <c r="A70" s="46"/>
      <c r="B70" s="47"/>
      <c r="C70" s="47"/>
      <c r="D70" s="47"/>
      <c r="E70" s="48"/>
      <c r="F70" s="45" t="str">
        <f t="shared" si="1"/>
        <v/>
      </c>
      <c r="G70" s="40" t="str">
        <f t="shared" si="2"/>
        <v/>
      </c>
      <c r="H70" s="41" t="str">
        <f>IF(A70="","",IF(C70="","",IF(D70="","",IF(B70="C", SUMIFS(Prov_Auto!E$3:E1000,Prov_Auto!A$3:A1000,C70,Prov_Auto!C$3:C1000,"&gt;"&amp;A70,Prov_Auto!D$3:D1000,"&lt;="&amp;TODAY())*D70, IF(B70="V", -1*(SUMIFS(Prov_Auto!E$3:E1000,Prov_Auto!A$3:A1000,C70,Prov_Auto!C$3:C1000,"&gt;"&amp;A70,Prov_Auto!D$3:D1000,"&lt;="&amp;TODAY())*D70), "")))))</f>
        <v/>
      </c>
      <c r="I70" s="42" t="str">
        <f>IF($A70="","",IF($C70="","",IF($D70="","", IF($B70="C",  SUMIFS(Prov_Auto!$E$3:$E1000,Prov_Auto!$A$3:$A1000,$C70,Prov_Auto!$C$3:$C1000,"&gt;="&amp;$A70 ,Prov_Auto!$D$3:$D1000, "&gt;="&amp;DATE(I$2,1, 1), Prov_Auto!$D$3:$D1000,"&lt;="&amp;DATE(I$2, 12, 31))*$D70, IF($B70="V", -1*(SUMIFS(Prov_Auto!$E$3:$E1000,Prov_Auto!$A$3:$A1000,$C70,Prov_Auto!$C$3:$C1000,"&gt;="&amp;$A70 ,Prov_Auto!$D$3:$D1000, "&gt;="&amp;DATE(I$2,1,1), Prov_Auto!$D$3:$D1000,"&lt;="&amp;DATE(I$2,12,31))*$D70), "")))))</f>
        <v/>
      </c>
      <c r="J70" s="42" t="str">
        <f>IF($A70="","",IF($C70="","",IF($D70="","", IF($B70="C",  SUMIFS(Prov_Auto!$E$3:$E1000,Prov_Auto!$A$3:$A1000,$C70,Prov_Auto!$C$3:$C1000,"&gt;="&amp;$A70 ,Prov_Auto!$D$3:$D1000, "&gt;="&amp;DATE(J$2,1, 1), Prov_Auto!$D$3:$D1000,"&lt;="&amp;DATE(J$2, 12, 31))*$D70, IF($B70="V", -1*(SUMIFS(Prov_Auto!$E$3:$E1000,Prov_Auto!$A$3:$A1000,$C70,Prov_Auto!$C$3:$C1000,"&gt;="&amp;$A70 ,Prov_Auto!$D$3:$D1000, "&gt;="&amp;DATE(J$2,1,1), Prov_Auto!$D$3:$D1000,"&lt;="&amp;DATE(J$2,12,31))*$D70), "")))))</f>
        <v/>
      </c>
      <c r="K70" s="42" t="str">
        <f>IF($A70="","",IF($C70="","",IF($D70="","", IF($B70="C",  SUMIFS(Prov_Auto!$E$3:$E1000,Prov_Auto!$A$3:$A1000,$C70,Prov_Auto!$C$3:$C1000,"&gt;="&amp;$A70 ,Prov_Auto!$D$3:$D1000, "&gt;="&amp;DATE(K$2,1, 1), Prov_Auto!$D$3:$D1000,"&lt;="&amp;DATE(K$2, 12, 31))*$D70, IF($B70="V", -1*(SUMIFS(Prov_Auto!$E$3:$E1000,Prov_Auto!$A$3:$A1000,$C70,Prov_Auto!$C$3:$C1000,"&gt;="&amp;$A70 ,Prov_Auto!$D$3:$D1000, "&gt;="&amp;DATE(K$2,1,1), Prov_Auto!$D$3:$D1000,"&lt;="&amp;DATE(K$2,12,31))*$D70), "")))))</f>
        <v/>
      </c>
      <c r="L70" s="42" t="str">
        <f>IF($A70="","",IF($C70="","",IF($D70="","", IF($B70="C",  SUMIFS(Prov_Auto!$E$3:$E1000,Prov_Auto!$A$3:$A1000,$C70,Prov_Auto!$C$3:$C1000,"&gt;="&amp;$A70 ,Prov_Auto!$D$3:$D1000, "&gt;="&amp;DATE(L$2,1, 1), Prov_Auto!$D$3:$D1000,"&lt;="&amp;DATE(L$2, 12, 31))*$D70, IF($B70="V", -1*(SUMIFS(Prov_Auto!$E$3:$E1000,Prov_Auto!$A$3:$A1000,$C70,Prov_Auto!$C$3:$C1000,"&gt;="&amp;$A70 ,Prov_Auto!$D$3:$D1000, "&gt;="&amp;DATE(L$2,1,1), Prov_Auto!$D$3:$D1000,"&lt;="&amp;DATE(L$2,12,31))*$D70), "")))))</f>
        <v/>
      </c>
      <c r="M70" s="43" t="str">
        <f>IF($A70="","",IF($C70="","",IF($D70="","", IF($B70="C",  SUMIFS(Prov_Auto!$E$3:$E1000,Prov_Auto!$A$3:$A1000,$C70,Prov_Auto!$C$3:$C1000,"&gt;="&amp;$A70 ,Prov_Auto!$D$3:$D1000, "&gt;="&amp;DATE(M$2,1, 1), Prov_Auto!$D$3:$D1000,"&lt;="&amp;DATE(M$2, 12, 31))*$D70, IF($B70="V", -1*(SUMIFS(Prov_Auto!$E$3:$E1000,Prov_Auto!$A$3:$A1000,$C70,Prov_Auto!$C$3:$C1000,"&gt;="&amp;$A70 ,Prov_Auto!$D$3:$D1000, "&gt;="&amp;DATE(M$2,1,1), Prov_Auto!$D$3:$D1000,"&lt;="&amp;DATE(M$2,12,31))*$D70), "")))))</f>
        <v/>
      </c>
      <c r="N70" s="30"/>
      <c r="O70" s="31"/>
      <c r="P70" s="31"/>
      <c r="Q70" s="31"/>
      <c r="R70" s="31"/>
      <c r="S70" s="31"/>
      <c r="T70" s="31"/>
      <c r="U70" s="31"/>
      <c r="V70" s="31"/>
      <c r="W70" s="31"/>
    </row>
    <row r="71">
      <c r="A71" s="46"/>
      <c r="B71" s="47"/>
      <c r="C71" s="47"/>
      <c r="D71" s="47"/>
      <c r="E71" s="48"/>
      <c r="F71" s="45" t="str">
        <f t="shared" si="1"/>
        <v/>
      </c>
      <c r="G71" s="40" t="str">
        <f t="shared" si="2"/>
        <v/>
      </c>
      <c r="H71" s="41" t="str">
        <f>IF(A71="","",IF(C71="","",IF(D71="","",IF(B71="C", SUMIFS(Prov_Auto!E$3:E1000,Prov_Auto!A$3:A1000,C71,Prov_Auto!C$3:C1000,"&gt;"&amp;A71,Prov_Auto!D$3:D1000,"&lt;="&amp;TODAY())*D71, IF(B71="V", -1*(SUMIFS(Prov_Auto!E$3:E1000,Prov_Auto!A$3:A1000,C71,Prov_Auto!C$3:C1000,"&gt;"&amp;A71,Prov_Auto!D$3:D1000,"&lt;="&amp;TODAY())*D71), "")))))</f>
        <v/>
      </c>
      <c r="I71" s="42" t="str">
        <f>IF($A71="","",IF($C71="","",IF($D71="","", IF($B71="C",  SUMIFS(Prov_Auto!$E$3:$E1000,Prov_Auto!$A$3:$A1000,$C71,Prov_Auto!$C$3:$C1000,"&gt;="&amp;$A71 ,Prov_Auto!$D$3:$D1000, "&gt;="&amp;DATE(I$2,1, 1), Prov_Auto!$D$3:$D1000,"&lt;="&amp;DATE(I$2, 12, 31))*$D71, IF($B71="V", -1*(SUMIFS(Prov_Auto!$E$3:$E1000,Prov_Auto!$A$3:$A1000,$C71,Prov_Auto!$C$3:$C1000,"&gt;="&amp;$A71 ,Prov_Auto!$D$3:$D1000, "&gt;="&amp;DATE(I$2,1,1), Prov_Auto!$D$3:$D1000,"&lt;="&amp;DATE(I$2,12,31))*$D71), "")))))</f>
        <v/>
      </c>
      <c r="J71" s="42" t="str">
        <f>IF($A71="","",IF($C71="","",IF($D71="","", IF($B71="C",  SUMIFS(Prov_Auto!$E$3:$E1000,Prov_Auto!$A$3:$A1000,$C71,Prov_Auto!$C$3:$C1000,"&gt;="&amp;$A71 ,Prov_Auto!$D$3:$D1000, "&gt;="&amp;DATE(J$2,1, 1), Prov_Auto!$D$3:$D1000,"&lt;="&amp;DATE(J$2, 12, 31))*$D71, IF($B71="V", -1*(SUMIFS(Prov_Auto!$E$3:$E1000,Prov_Auto!$A$3:$A1000,$C71,Prov_Auto!$C$3:$C1000,"&gt;="&amp;$A71 ,Prov_Auto!$D$3:$D1000, "&gt;="&amp;DATE(J$2,1,1), Prov_Auto!$D$3:$D1000,"&lt;="&amp;DATE(J$2,12,31))*$D71), "")))))</f>
        <v/>
      </c>
      <c r="K71" s="42" t="str">
        <f>IF($A71="","",IF($C71="","",IF($D71="","", IF($B71="C",  SUMIFS(Prov_Auto!$E$3:$E1000,Prov_Auto!$A$3:$A1000,$C71,Prov_Auto!$C$3:$C1000,"&gt;="&amp;$A71 ,Prov_Auto!$D$3:$D1000, "&gt;="&amp;DATE(K$2,1, 1), Prov_Auto!$D$3:$D1000,"&lt;="&amp;DATE(K$2, 12, 31))*$D71, IF($B71="V", -1*(SUMIFS(Prov_Auto!$E$3:$E1000,Prov_Auto!$A$3:$A1000,$C71,Prov_Auto!$C$3:$C1000,"&gt;="&amp;$A71 ,Prov_Auto!$D$3:$D1000, "&gt;="&amp;DATE(K$2,1,1), Prov_Auto!$D$3:$D1000,"&lt;="&amp;DATE(K$2,12,31))*$D71), "")))))</f>
        <v/>
      </c>
      <c r="L71" s="42" t="str">
        <f>IF($A71="","",IF($C71="","",IF($D71="","", IF($B71="C",  SUMIFS(Prov_Auto!$E$3:$E1000,Prov_Auto!$A$3:$A1000,$C71,Prov_Auto!$C$3:$C1000,"&gt;="&amp;$A71 ,Prov_Auto!$D$3:$D1000, "&gt;="&amp;DATE(L$2,1, 1), Prov_Auto!$D$3:$D1000,"&lt;="&amp;DATE(L$2, 12, 31))*$D71, IF($B71="V", -1*(SUMIFS(Prov_Auto!$E$3:$E1000,Prov_Auto!$A$3:$A1000,$C71,Prov_Auto!$C$3:$C1000,"&gt;="&amp;$A71 ,Prov_Auto!$D$3:$D1000, "&gt;="&amp;DATE(L$2,1,1), Prov_Auto!$D$3:$D1000,"&lt;="&amp;DATE(L$2,12,31))*$D71), "")))))</f>
        <v/>
      </c>
      <c r="M71" s="43" t="str">
        <f>IF($A71="","",IF($C71="","",IF($D71="","", IF($B71="C",  SUMIFS(Prov_Auto!$E$3:$E1000,Prov_Auto!$A$3:$A1000,$C71,Prov_Auto!$C$3:$C1000,"&gt;="&amp;$A71 ,Prov_Auto!$D$3:$D1000, "&gt;="&amp;DATE(M$2,1, 1), Prov_Auto!$D$3:$D1000,"&lt;="&amp;DATE(M$2, 12, 31))*$D71, IF($B71="V", -1*(SUMIFS(Prov_Auto!$E$3:$E1000,Prov_Auto!$A$3:$A1000,$C71,Prov_Auto!$C$3:$C1000,"&gt;="&amp;$A71 ,Prov_Auto!$D$3:$D1000, "&gt;="&amp;DATE(M$2,1,1), Prov_Auto!$D$3:$D1000,"&lt;="&amp;DATE(M$2,12,31))*$D71), "")))))</f>
        <v/>
      </c>
      <c r="N71" s="30"/>
      <c r="O71" s="31"/>
      <c r="P71" s="31"/>
      <c r="Q71" s="31"/>
      <c r="R71" s="31"/>
      <c r="S71" s="31"/>
      <c r="T71" s="31"/>
      <c r="U71" s="31"/>
      <c r="V71" s="31"/>
      <c r="W71" s="31"/>
    </row>
    <row r="72">
      <c r="A72" s="46"/>
      <c r="B72" s="47"/>
      <c r="C72" s="47"/>
      <c r="D72" s="47"/>
      <c r="E72" s="48"/>
      <c r="F72" s="45" t="str">
        <f t="shared" si="1"/>
        <v/>
      </c>
      <c r="G72" s="40" t="str">
        <f t="shared" si="2"/>
        <v/>
      </c>
      <c r="H72" s="41" t="str">
        <f>IF(A72="","",IF(C72="","",IF(D72="","",IF(B72="C", SUMIFS(Prov_Auto!E$3:E1000,Prov_Auto!A$3:A1000,C72,Prov_Auto!C$3:C1000,"&gt;"&amp;A72,Prov_Auto!D$3:D1000,"&lt;="&amp;TODAY())*D72, IF(B72="V", -1*(SUMIFS(Prov_Auto!E$3:E1000,Prov_Auto!A$3:A1000,C72,Prov_Auto!C$3:C1000,"&gt;"&amp;A72,Prov_Auto!D$3:D1000,"&lt;="&amp;TODAY())*D72), "")))))</f>
        <v/>
      </c>
      <c r="I72" s="42" t="str">
        <f>IF($A72="","",IF($C72="","",IF($D72="","", IF($B72="C",  SUMIFS(Prov_Auto!$E$3:$E1000,Prov_Auto!$A$3:$A1000,$C72,Prov_Auto!$C$3:$C1000,"&gt;="&amp;$A72 ,Prov_Auto!$D$3:$D1000, "&gt;="&amp;DATE(I$2,1, 1), Prov_Auto!$D$3:$D1000,"&lt;="&amp;DATE(I$2, 12, 31))*$D72, IF($B72="V", -1*(SUMIFS(Prov_Auto!$E$3:$E1000,Prov_Auto!$A$3:$A1000,$C72,Prov_Auto!$C$3:$C1000,"&gt;="&amp;$A72 ,Prov_Auto!$D$3:$D1000, "&gt;="&amp;DATE(I$2,1,1), Prov_Auto!$D$3:$D1000,"&lt;="&amp;DATE(I$2,12,31))*$D72), "")))))</f>
        <v/>
      </c>
      <c r="J72" s="42" t="str">
        <f>IF($A72="","",IF($C72="","",IF($D72="","", IF($B72="C",  SUMIFS(Prov_Auto!$E$3:$E1000,Prov_Auto!$A$3:$A1000,$C72,Prov_Auto!$C$3:$C1000,"&gt;="&amp;$A72 ,Prov_Auto!$D$3:$D1000, "&gt;="&amp;DATE(J$2,1, 1), Prov_Auto!$D$3:$D1000,"&lt;="&amp;DATE(J$2, 12, 31))*$D72, IF($B72="V", -1*(SUMIFS(Prov_Auto!$E$3:$E1000,Prov_Auto!$A$3:$A1000,$C72,Prov_Auto!$C$3:$C1000,"&gt;="&amp;$A72 ,Prov_Auto!$D$3:$D1000, "&gt;="&amp;DATE(J$2,1,1), Prov_Auto!$D$3:$D1000,"&lt;="&amp;DATE(J$2,12,31))*$D72), "")))))</f>
        <v/>
      </c>
      <c r="K72" s="42" t="str">
        <f>IF($A72="","",IF($C72="","",IF($D72="","", IF($B72="C",  SUMIFS(Prov_Auto!$E$3:$E1000,Prov_Auto!$A$3:$A1000,$C72,Prov_Auto!$C$3:$C1000,"&gt;="&amp;$A72 ,Prov_Auto!$D$3:$D1000, "&gt;="&amp;DATE(K$2,1, 1), Prov_Auto!$D$3:$D1000,"&lt;="&amp;DATE(K$2, 12, 31))*$D72, IF($B72="V", -1*(SUMIFS(Prov_Auto!$E$3:$E1000,Prov_Auto!$A$3:$A1000,$C72,Prov_Auto!$C$3:$C1000,"&gt;="&amp;$A72 ,Prov_Auto!$D$3:$D1000, "&gt;="&amp;DATE(K$2,1,1), Prov_Auto!$D$3:$D1000,"&lt;="&amp;DATE(K$2,12,31))*$D72), "")))))</f>
        <v/>
      </c>
      <c r="L72" s="42" t="str">
        <f>IF($A72="","",IF($C72="","",IF($D72="","", IF($B72="C",  SUMIFS(Prov_Auto!$E$3:$E1000,Prov_Auto!$A$3:$A1000,$C72,Prov_Auto!$C$3:$C1000,"&gt;="&amp;$A72 ,Prov_Auto!$D$3:$D1000, "&gt;="&amp;DATE(L$2,1, 1), Prov_Auto!$D$3:$D1000,"&lt;="&amp;DATE(L$2, 12, 31))*$D72, IF($B72="V", -1*(SUMIFS(Prov_Auto!$E$3:$E1000,Prov_Auto!$A$3:$A1000,$C72,Prov_Auto!$C$3:$C1000,"&gt;="&amp;$A72 ,Prov_Auto!$D$3:$D1000, "&gt;="&amp;DATE(L$2,1,1), Prov_Auto!$D$3:$D1000,"&lt;="&amp;DATE(L$2,12,31))*$D72), "")))))</f>
        <v/>
      </c>
      <c r="M72" s="43" t="str">
        <f>IF($A72="","",IF($C72="","",IF($D72="","", IF($B72="C",  SUMIFS(Prov_Auto!$E$3:$E1000,Prov_Auto!$A$3:$A1000,$C72,Prov_Auto!$C$3:$C1000,"&gt;="&amp;$A72 ,Prov_Auto!$D$3:$D1000, "&gt;="&amp;DATE(M$2,1, 1), Prov_Auto!$D$3:$D1000,"&lt;="&amp;DATE(M$2, 12, 31))*$D72, IF($B72="V", -1*(SUMIFS(Prov_Auto!$E$3:$E1000,Prov_Auto!$A$3:$A1000,$C72,Prov_Auto!$C$3:$C1000,"&gt;="&amp;$A72 ,Prov_Auto!$D$3:$D1000, "&gt;="&amp;DATE(M$2,1,1), Prov_Auto!$D$3:$D1000,"&lt;="&amp;DATE(M$2,12,31))*$D72), "")))))</f>
        <v/>
      </c>
      <c r="N72" s="30"/>
      <c r="O72" s="31"/>
      <c r="P72" s="31"/>
      <c r="Q72" s="31"/>
      <c r="R72" s="31"/>
      <c r="S72" s="31"/>
      <c r="T72" s="31"/>
      <c r="U72" s="31"/>
      <c r="V72" s="31"/>
      <c r="W72" s="31"/>
    </row>
    <row r="73">
      <c r="A73" s="46"/>
      <c r="B73" s="47"/>
      <c r="C73" s="47"/>
      <c r="D73" s="47"/>
      <c r="E73" s="48"/>
      <c r="F73" s="45" t="str">
        <f t="shared" si="1"/>
        <v/>
      </c>
      <c r="G73" s="40" t="str">
        <f t="shared" si="2"/>
        <v/>
      </c>
      <c r="H73" s="41" t="str">
        <f>IF(A73="","",IF(C73="","",IF(D73="","",IF(B73="C", SUMIFS(Prov_Auto!E$3:E1000,Prov_Auto!A$3:A1000,C73,Prov_Auto!C$3:C1000,"&gt;"&amp;A73,Prov_Auto!D$3:D1000,"&lt;="&amp;TODAY())*D73, IF(B73="V", -1*(SUMIFS(Prov_Auto!E$3:E1000,Prov_Auto!A$3:A1000,C73,Prov_Auto!C$3:C1000,"&gt;"&amp;A73,Prov_Auto!D$3:D1000,"&lt;="&amp;TODAY())*D73), "")))))</f>
        <v/>
      </c>
      <c r="I73" s="42" t="str">
        <f>IF($A73="","",IF($C73="","",IF($D73="","", IF($B73="C",  SUMIFS(Prov_Auto!$E$3:$E1000,Prov_Auto!$A$3:$A1000,$C73,Prov_Auto!$C$3:$C1000,"&gt;="&amp;$A73 ,Prov_Auto!$D$3:$D1000, "&gt;="&amp;DATE(I$2,1, 1), Prov_Auto!$D$3:$D1000,"&lt;="&amp;DATE(I$2, 12, 31))*$D73, IF($B73="V", -1*(SUMIFS(Prov_Auto!$E$3:$E1000,Prov_Auto!$A$3:$A1000,$C73,Prov_Auto!$C$3:$C1000,"&gt;="&amp;$A73 ,Prov_Auto!$D$3:$D1000, "&gt;="&amp;DATE(I$2,1,1), Prov_Auto!$D$3:$D1000,"&lt;="&amp;DATE(I$2,12,31))*$D73), "")))))</f>
        <v/>
      </c>
      <c r="J73" s="42" t="str">
        <f>IF($A73="","",IF($C73="","",IF($D73="","", IF($B73="C",  SUMIFS(Prov_Auto!$E$3:$E1000,Prov_Auto!$A$3:$A1000,$C73,Prov_Auto!$C$3:$C1000,"&gt;="&amp;$A73 ,Prov_Auto!$D$3:$D1000, "&gt;="&amp;DATE(J$2,1, 1), Prov_Auto!$D$3:$D1000,"&lt;="&amp;DATE(J$2, 12, 31))*$D73, IF($B73="V", -1*(SUMIFS(Prov_Auto!$E$3:$E1000,Prov_Auto!$A$3:$A1000,$C73,Prov_Auto!$C$3:$C1000,"&gt;="&amp;$A73 ,Prov_Auto!$D$3:$D1000, "&gt;="&amp;DATE(J$2,1,1), Prov_Auto!$D$3:$D1000,"&lt;="&amp;DATE(J$2,12,31))*$D73), "")))))</f>
        <v/>
      </c>
      <c r="K73" s="42" t="str">
        <f>IF($A73="","",IF($C73="","",IF($D73="","", IF($B73="C",  SUMIFS(Prov_Auto!$E$3:$E1000,Prov_Auto!$A$3:$A1000,$C73,Prov_Auto!$C$3:$C1000,"&gt;="&amp;$A73 ,Prov_Auto!$D$3:$D1000, "&gt;="&amp;DATE(K$2,1, 1), Prov_Auto!$D$3:$D1000,"&lt;="&amp;DATE(K$2, 12, 31))*$D73, IF($B73="V", -1*(SUMIFS(Prov_Auto!$E$3:$E1000,Prov_Auto!$A$3:$A1000,$C73,Prov_Auto!$C$3:$C1000,"&gt;="&amp;$A73 ,Prov_Auto!$D$3:$D1000, "&gt;="&amp;DATE(K$2,1,1), Prov_Auto!$D$3:$D1000,"&lt;="&amp;DATE(K$2,12,31))*$D73), "")))))</f>
        <v/>
      </c>
      <c r="L73" s="42" t="str">
        <f>IF($A73="","",IF($C73="","",IF($D73="","", IF($B73="C",  SUMIFS(Prov_Auto!$E$3:$E1000,Prov_Auto!$A$3:$A1000,$C73,Prov_Auto!$C$3:$C1000,"&gt;="&amp;$A73 ,Prov_Auto!$D$3:$D1000, "&gt;="&amp;DATE(L$2,1, 1), Prov_Auto!$D$3:$D1000,"&lt;="&amp;DATE(L$2, 12, 31))*$D73, IF($B73="V", -1*(SUMIFS(Prov_Auto!$E$3:$E1000,Prov_Auto!$A$3:$A1000,$C73,Prov_Auto!$C$3:$C1000,"&gt;="&amp;$A73 ,Prov_Auto!$D$3:$D1000, "&gt;="&amp;DATE(L$2,1,1), Prov_Auto!$D$3:$D1000,"&lt;="&amp;DATE(L$2,12,31))*$D73), "")))))</f>
        <v/>
      </c>
      <c r="M73" s="43" t="str">
        <f>IF($A73="","",IF($C73="","",IF($D73="","", IF($B73="C",  SUMIFS(Prov_Auto!$E$3:$E1000,Prov_Auto!$A$3:$A1000,$C73,Prov_Auto!$C$3:$C1000,"&gt;="&amp;$A73 ,Prov_Auto!$D$3:$D1000, "&gt;="&amp;DATE(M$2,1, 1), Prov_Auto!$D$3:$D1000,"&lt;="&amp;DATE(M$2, 12, 31))*$D73, IF($B73="V", -1*(SUMIFS(Prov_Auto!$E$3:$E1000,Prov_Auto!$A$3:$A1000,$C73,Prov_Auto!$C$3:$C1000,"&gt;="&amp;$A73 ,Prov_Auto!$D$3:$D1000, "&gt;="&amp;DATE(M$2,1,1), Prov_Auto!$D$3:$D1000,"&lt;="&amp;DATE(M$2,12,31))*$D73), "")))))</f>
        <v/>
      </c>
      <c r="N73" s="30"/>
      <c r="O73" s="31"/>
      <c r="P73" s="31"/>
      <c r="Q73" s="31"/>
      <c r="R73" s="31"/>
      <c r="S73" s="31"/>
      <c r="T73" s="31"/>
      <c r="U73" s="31"/>
      <c r="V73" s="31"/>
      <c r="W73" s="31"/>
    </row>
    <row r="74">
      <c r="A74" s="46"/>
      <c r="B74" s="47"/>
      <c r="C74" s="47"/>
      <c r="D74" s="47"/>
      <c r="E74" s="48"/>
      <c r="F74" s="45" t="str">
        <f t="shared" si="1"/>
        <v/>
      </c>
      <c r="G74" s="40" t="str">
        <f t="shared" si="2"/>
        <v/>
      </c>
      <c r="H74" s="41" t="str">
        <f>IF(A74="","",IF(C74="","",IF(D74="","",IF(B74="C", SUMIFS(Prov_Auto!E$3:E1000,Prov_Auto!A$3:A1000,C74,Prov_Auto!C$3:C1000,"&gt;"&amp;A74,Prov_Auto!D$3:D1000,"&lt;="&amp;TODAY())*D74, IF(B74="V", -1*(SUMIFS(Prov_Auto!E$3:E1000,Prov_Auto!A$3:A1000,C74,Prov_Auto!C$3:C1000,"&gt;"&amp;A74,Prov_Auto!D$3:D1000,"&lt;="&amp;TODAY())*D74), "")))))</f>
        <v/>
      </c>
      <c r="I74" s="42" t="str">
        <f>IF($A74="","",IF($C74="","",IF($D74="","", IF($B74="C",  SUMIFS(Prov_Auto!$E$3:$E1000,Prov_Auto!$A$3:$A1000,$C74,Prov_Auto!$C$3:$C1000,"&gt;="&amp;$A74 ,Prov_Auto!$D$3:$D1000, "&gt;="&amp;DATE(I$2,1, 1), Prov_Auto!$D$3:$D1000,"&lt;="&amp;DATE(I$2, 12, 31))*$D74, IF($B74="V", -1*(SUMIFS(Prov_Auto!$E$3:$E1000,Prov_Auto!$A$3:$A1000,$C74,Prov_Auto!$C$3:$C1000,"&gt;="&amp;$A74 ,Prov_Auto!$D$3:$D1000, "&gt;="&amp;DATE(I$2,1,1), Prov_Auto!$D$3:$D1000,"&lt;="&amp;DATE(I$2,12,31))*$D74), "")))))</f>
        <v/>
      </c>
      <c r="J74" s="42" t="str">
        <f>IF($A74="","",IF($C74="","",IF($D74="","", IF($B74="C",  SUMIFS(Prov_Auto!$E$3:$E1000,Prov_Auto!$A$3:$A1000,$C74,Prov_Auto!$C$3:$C1000,"&gt;="&amp;$A74 ,Prov_Auto!$D$3:$D1000, "&gt;="&amp;DATE(J$2,1, 1), Prov_Auto!$D$3:$D1000,"&lt;="&amp;DATE(J$2, 12, 31))*$D74, IF($B74="V", -1*(SUMIFS(Prov_Auto!$E$3:$E1000,Prov_Auto!$A$3:$A1000,$C74,Prov_Auto!$C$3:$C1000,"&gt;="&amp;$A74 ,Prov_Auto!$D$3:$D1000, "&gt;="&amp;DATE(J$2,1,1), Prov_Auto!$D$3:$D1000,"&lt;="&amp;DATE(J$2,12,31))*$D74), "")))))</f>
        <v/>
      </c>
      <c r="K74" s="42" t="str">
        <f>IF($A74="","",IF($C74="","",IF($D74="","", IF($B74="C",  SUMIFS(Prov_Auto!$E$3:$E1000,Prov_Auto!$A$3:$A1000,$C74,Prov_Auto!$C$3:$C1000,"&gt;="&amp;$A74 ,Prov_Auto!$D$3:$D1000, "&gt;="&amp;DATE(K$2,1, 1), Prov_Auto!$D$3:$D1000,"&lt;="&amp;DATE(K$2, 12, 31))*$D74, IF($B74="V", -1*(SUMIFS(Prov_Auto!$E$3:$E1000,Prov_Auto!$A$3:$A1000,$C74,Prov_Auto!$C$3:$C1000,"&gt;="&amp;$A74 ,Prov_Auto!$D$3:$D1000, "&gt;="&amp;DATE(K$2,1,1), Prov_Auto!$D$3:$D1000,"&lt;="&amp;DATE(K$2,12,31))*$D74), "")))))</f>
        <v/>
      </c>
      <c r="L74" s="42" t="str">
        <f>IF($A74="","",IF($C74="","",IF($D74="","", IF($B74="C",  SUMIFS(Prov_Auto!$E$3:$E1000,Prov_Auto!$A$3:$A1000,$C74,Prov_Auto!$C$3:$C1000,"&gt;="&amp;$A74 ,Prov_Auto!$D$3:$D1000, "&gt;="&amp;DATE(L$2,1, 1), Prov_Auto!$D$3:$D1000,"&lt;="&amp;DATE(L$2, 12, 31))*$D74, IF($B74="V", -1*(SUMIFS(Prov_Auto!$E$3:$E1000,Prov_Auto!$A$3:$A1000,$C74,Prov_Auto!$C$3:$C1000,"&gt;="&amp;$A74 ,Prov_Auto!$D$3:$D1000, "&gt;="&amp;DATE(L$2,1,1), Prov_Auto!$D$3:$D1000,"&lt;="&amp;DATE(L$2,12,31))*$D74), "")))))</f>
        <v/>
      </c>
      <c r="M74" s="43" t="str">
        <f>IF($A74="","",IF($C74="","",IF($D74="","", IF($B74="C",  SUMIFS(Prov_Auto!$E$3:$E1000,Prov_Auto!$A$3:$A1000,$C74,Prov_Auto!$C$3:$C1000,"&gt;="&amp;$A74 ,Prov_Auto!$D$3:$D1000, "&gt;="&amp;DATE(M$2,1, 1), Prov_Auto!$D$3:$D1000,"&lt;="&amp;DATE(M$2, 12, 31))*$D74, IF($B74="V", -1*(SUMIFS(Prov_Auto!$E$3:$E1000,Prov_Auto!$A$3:$A1000,$C74,Prov_Auto!$C$3:$C1000,"&gt;="&amp;$A74 ,Prov_Auto!$D$3:$D1000, "&gt;="&amp;DATE(M$2,1,1), Prov_Auto!$D$3:$D1000,"&lt;="&amp;DATE(M$2,12,31))*$D74), "")))))</f>
        <v/>
      </c>
      <c r="N74" s="30"/>
      <c r="O74" s="31"/>
      <c r="P74" s="31"/>
      <c r="Q74" s="31"/>
      <c r="R74" s="31"/>
      <c r="S74" s="31"/>
      <c r="T74" s="31"/>
      <c r="U74" s="31"/>
      <c r="V74" s="31"/>
      <c r="W74" s="31"/>
    </row>
    <row r="75">
      <c r="A75" s="46"/>
      <c r="B75" s="47"/>
      <c r="C75" s="47"/>
      <c r="D75" s="47"/>
      <c r="E75" s="48"/>
      <c r="F75" s="45" t="str">
        <f t="shared" si="1"/>
        <v/>
      </c>
      <c r="G75" s="40" t="str">
        <f t="shared" si="2"/>
        <v/>
      </c>
      <c r="H75" s="41" t="str">
        <f>IF(A75="","",IF(C75="","",IF(D75="","",IF(B75="C", SUMIFS(Prov_Auto!E$3:E1000,Prov_Auto!A$3:A1000,C75,Prov_Auto!C$3:C1000,"&gt;"&amp;A75,Prov_Auto!D$3:D1000,"&lt;="&amp;TODAY())*D75, IF(B75="V", -1*(SUMIFS(Prov_Auto!E$3:E1000,Prov_Auto!A$3:A1000,C75,Prov_Auto!C$3:C1000,"&gt;"&amp;A75,Prov_Auto!D$3:D1000,"&lt;="&amp;TODAY())*D75), "")))))</f>
        <v/>
      </c>
      <c r="I75" s="42" t="str">
        <f>IF($A75="","",IF($C75="","",IF($D75="","", IF($B75="C",  SUMIFS(Prov_Auto!$E$3:$E1000,Prov_Auto!$A$3:$A1000,$C75,Prov_Auto!$C$3:$C1000,"&gt;="&amp;$A75 ,Prov_Auto!$D$3:$D1000, "&gt;="&amp;DATE(I$2,1, 1), Prov_Auto!$D$3:$D1000,"&lt;="&amp;DATE(I$2, 12, 31))*$D75, IF($B75="V", -1*(SUMIFS(Prov_Auto!$E$3:$E1000,Prov_Auto!$A$3:$A1000,$C75,Prov_Auto!$C$3:$C1000,"&gt;="&amp;$A75 ,Prov_Auto!$D$3:$D1000, "&gt;="&amp;DATE(I$2,1,1), Prov_Auto!$D$3:$D1000,"&lt;="&amp;DATE(I$2,12,31))*$D75), "")))))</f>
        <v/>
      </c>
      <c r="J75" s="42" t="str">
        <f>IF($A75="","",IF($C75="","",IF($D75="","", IF($B75="C",  SUMIFS(Prov_Auto!$E$3:$E1000,Prov_Auto!$A$3:$A1000,$C75,Prov_Auto!$C$3:$C1000,"&gt;="&amp;$A75 ,Prov_Auto!$D$3:$D1000, "&gt;="&amp;DATE(J$2,1, 1), Prov_Auto!$D$3:$D1000,"&lt;="&amp;DATE(J$2, 12, 31))*$D75, IF($B75="V", -1*(SUMIFS(Prov_Auto!$E$3:$E1000,Prov_Auto!$A$3:$A1000,$C75,Prov_Auto!$C$3:$C1000,"&gt;="&amp;$A75 ,Prov_Auto!$D$3:$D1000, "&gt;="&amp;DATE(J$2,1,1), Prov_Auto!$D$3:$D1000,"&lt;="&amp;DATE(J$2,12,31))*$D75), "")))))</f>
        <v/>
      </c>
      <c r="K75" s="42" t="str">
        <f>IF($A75="","",IF($C75="","",IF($D75="","", IF($B75="C",  SUMIFS(Prov_Auto!$E$3:$E1000,Prov_Auto!$A$3:$A1000,$C75,Prov_Auto!$C$3:$C1000,"&gt;="&amp;$A75 ,Prov_Auto!$D$3:$D1000, "&gt;="&amp;DATE(K$2,1, 1), Prov_Auto!$D$3:$D1000,"&lt;="&amp;DATE(K$2, 12, 31))*$D75, IF($B75="V", -1*(SUMIFS(Prov_Auto!$E$3:$E1000,Prov_Auto!$A$3:$A1000,$C75,Prov_Auto!$C$3:$C1000,"&gt;="&amp;$A75 ,Prov_Auto!$D$3:$D1000, "&gt;="&amp;DATE(K$2,1,1), Prov_Auto!$D$3:$D1000,"&lt;="&amp;DATE(K$2,12,31))*$D75), "")))))</f>
        <v/>
      </c>
      <c r="L75" s="42" t="str">
        <f>IF($A75="","",IF($C75="","",IF($D75="","", IF($B75="C",  SUMIFS(Prov_Auto!$E$3:$E1000,Prov_Auto!$A$3:$A1000,$C75,Prov_Auto!$C$3:$C1000,"&gt;="&amp;$A75 ,Prov_Auto!$D$3:$D1000, "&gt;="&amp;DATE(L$2,1, 1), Prov_Auto!$D$3:$D1000,"&lt;="&amp;DATE(L$2, 12, 31))*$D75, IF($B75="V", -1*(SUMIFS(Prov_Auto!$E$3:$E1000,Prov_Auto!$A$3:$A1000,$C75,Prov_Auto!$C$3:$C1000,"&gt;="&amp;$A75 ,Prov_Auto!$D$3:$D1000, "&gt;="&amp;DATE(L$2,1,1), Prov_Auto!$D$3:$D1000,"&lt;="&amp;DATE(L$2,12,31))*$D75), "")))))</f>
        <v/>
      </c>
      <c r="M75" s="43" t="str">
        <f>IF($A75="","",IF($C75="","",IF($D75="","", IF($B75="C",  SUMIFS(Prov_Auto!$E$3:$E1000,Prov_Auto!$A$3:$A1000,$C75,Prov_Auto!$C$3:$C1000,"&gt;="&amp;$A75 ,Prov_Auto!$D$3:$D1000, "&gt;="&amp;DATE(M$2,1, 1), Prov_Auto!$D$3:$D1000,"&lt;="&amp;DATE(M$2, 12, 31))*$D75, IF($B75="V", -1*(SUMIFS(Prov_Auto!$E$3:$E1000,Prov_Auto!$A$3:$A1000,$C75,Prov_Auto!$C$3:$C1000,"&gt;="&amp;$A75 ,Prov_Auto!$D$3:$D1000, "&gt;="&amp;DATE(M$2,1,1), Prov_Auto!$D$3:$D1000,"&lt;="&amp;DATE(M$2,12,31))*$D75), "")))))</f>
        <v/>
      </c>
      <c r="N75" s="30"/>
      <c r="O75" s="31"/>
      <c r="P75" s="31"/>
      <c r="Q75" s="31"/>
      <c r="R75" s="31"/>
      <c r="S75" s="31"/>
      <c r="T75" s="31"/>
      <c r="U75" s="31"/>
      <c r="V75" s="31"/>
      <c r="W75" s="31"/>
    </row>
    <row r="76">
      <c r="A76" s="46"/>
      <c r="B76" s="47"/>
      <c r="C76" s="47"/>
      <c r="D76" s="47"/>
      <c r="E76" s="48"/>
      <c r="F76" s="45" t="str">
        <f t="shared" si="1"/>
        <v/>
      </c>
      <c r="G76" s="40" t="str">
        <f t="shared" si="2"/>
        <v/>
      </c>
      <c r="H76" s="41" t="str">
        <f>IF(A76="","",IF(C76="","",IF(D76="","",IF(B76="C", SUMIFS(Prov_Auto!E$3:E1000,Prov_Auto!A$3:A1000,C76,Prov_Auto!C$3:C1000,"&gt;"&amp;A76,Prov_Auto!D$3:D1000,"&lt;="&amp;TODAY())*D76, IF(B76="V", -1*(SUMIFS(Prov_Auto!E$3:E1000,Prov_Auto!A$3:A1000,C76,Prov_Auto!C$3:C1000,"&gt;"&amp;A76,Prov_Auto!D$3:D1000,"&lt;="&amp;TODAY())*D76), "")))))</f>
        <v/>
      </c>
      <c r="I76" s="42" t="str">
        <f>IF($A76="","",IF($C76="","",IF($D76="","", IF($B76="C",  SUMIFS(Prov_Auto!$E$3:$E1000,Prov_Auto!$A$3:$A1000,$C76,Prov_Auto!$C$3:$C1000,"&gt;="&amp;$A76 ,Prov_Auto!$D$3:$D1000, "&gt;="&amp;DATE(I$2,1, 1), Prov_Auto!$D$3:$D1000,"&lt;="&amp;DATE(I$2, 12, 31))*$D76, IF($B76="V", -1*(SUMIFS(Prov_Auto!$E$3:$E1000,Prov_Auto!$A$3:$A1000,$C76,Prov_Auto!$C$3:$C1000,"&gt;="&amp;$A76 ,Prov_Auto!$D$3:$D1000, "&gt;="&amp;DATE(I$2,1,1), Prov_Auto!$D$3:$D1000,"&lt;="&amp;DATE(I$2,12,31))*$D76), "")))))</f>
        <v/>
      </c>
      <c r="J76" s="42" t="str">
        <f>IF($A76="","",IF($C76="","",IF($D76="","", IF($B76="C",  SUMIFS(Prov_Auto!$E$3:$E1000,Prov_Auto!$A$3:$A1000,$C76,Prov_Auto!$C$3:$C1000,"&gt;="&amp;$A76 ,Prov_Auto!$D$3:$D1000, "&gt;="&amp;DATE(J$2,1, 1), Prov_Auto!$D$3:$D1000,"&lt;="&amp;DATE(J$2, 12, 31))*$D76, IF($B76="V", -1*(SUMIFS(Prov_Auto!$E$3:$E1000,Prov_Auto!$A$3:$A1000,$C76,Prov_Auto!$C$3:$C1000,"&gt;="&amp;$A76 ,Prov_Auto!$D$3:$D1000, "&gt;="&amp;DATE(J$2,1,1), Prov_Auto!$D$3:$D1000,"&lt;="&amp;DATE(J$2,12,31))*$D76), "")))))</f>
        <v/>
      </c>
      <c r="K76" s="42" t="str">
        <f>IF($A76="","",IF($C76="","",IF($D76="","", IF($B76="C",  SUMIFS(Prov_Auto!$E$3:$E1000,Prov_Auto!$A$3:$A1000,$C76,Prov_Auto!$C$3:$C1000,"&gt;="&amp;$A76 ,Prov_Auto!$D$3:$D1000, "&gt;="&amp;DATE(K$2,1, 1), Prov_Auto!$D$3:$D1000,"&lt;="&amp;DATE(K$2, 12, 31))*$D76, IF($B76="V", -1*(SUMIFS(Prov_Auto!$E$3:$E1000,Prov_Auto!$A$3:$A1000,$C76,Prov_Auto!$C$3:$C1000,"&gt;="&amp;$A76 ,Prov_Auto!$D$3:$D1000, "&gt;="&amp;DATE(K$2,1,1), Prov_Auto!$D$3:$D1000,"&lt;="&amp;DATE(K$2,12,31))*$D76), "")))))</f>
        <v/>
      </c>
      <c r="L76" s="42" t="str">
        <f>IF($A76="","",IF($C76="","",IF($D76="","", IF($B76="C",  SUMIFS(Prov_Auto!$E$3:$E1000,Prov_Auto!$A$3:$A1000,$C76,Prov_Auto!$C$3:$C1000,"&gt;="&amp;$A76 ,Prov_Auto!$D$3:$D1000, "&gt;="&amp;DATE(L$2,1, 1), Prov_Auto!$D$3:$D1000,"&lt;="&amp;DATE(L$2, 12, 31))*$D76, IF($B76="V", -1*(SUMIFS(Prov_Auto!$E$3:$E1000,Prov_Auto!$A$3:$A1000,$C76,Prov_Auto!$C$3:$C1000,"&gt;="&amp;$A76 ,Prov_Auto!$D$3:$D1000, "&gt;="&amp;DATE(L$2,1,1), Prov_Auto!$D$3:$D1000,"&lt;="&amp;DATE(L$2,12,31))*$D76), "")))))</f>
        <v/>
      </c>
      <c r="M76" s="43" t="str">
        <f>IF($A76="","",IF($C76="","",IF($D76="","", IF($B76="C",  SUMIFS(Prov_Auto!$E$3:$E1000,Prov_Auto!$A$3:$A1000,$C76,Prov_Auto!$C$3:$C1000,"&gt;="&amp;$A76 ,Prov_Auto!$D$3:$D1000, "&gt;="&amp;DATE(M$2,1, 1), Prov_Auto!$D$3:$D1000,"&lt;="&amp;DATE(M$2, 12, 31))*$D76, IF($B76="V", -1*(SUMIFS(Prov_Auto!$E$3:$E1000,Prov_Auto!$A$3:$A1000,$C76,Prov_Auto!$C$3:$C1000,"&gt;="&amp;$A76 ,Prov_Auto!$D$3:$D1000, "&gt;="&amp;DATE(M$2,1,1), Prov_Auto!$D$3:$D1000,"&lt;="&amp;DATE(M$2,12,31))*$D76), "")))))</f>
        <v/>
      </c>
      <c r="N76" s="30"/>
      <c r="O76" s="31"/>
      <c r="P76" s="31"/>
      <c r="Q76" s="31"/>
      <c r="R76" s="31"/>
      <c r="S76" s="31"/>
      <c r="T76" s="31"/>
      <c r="U76" s="31"/>
      <c r="V76" s="31"/>
      <c r="W76" s="31"/>
    </row>
    <row r="77">
      <c r="A77" s="46"/>
      <c r="B77" s="47"/>
      <c r="C77" s="47"/>
      <c r="D77" s="47"/>
      <c r="E77" s="48"/>
      <c r="F77" s="45" t="str">
        <f t="shared" si="1"/>
        <v/>
      </c>
      <c r="G77" s="40" t="str">
        <f t="shared" si="2"/>
        <v/>
      </c>
      <c r="H77" s="41" t="str">
        <f>IF(A77="","",IF(C77="","",IF(D77="","",IF(B77="C", SUMIFS(Prov_Auto!E$3:E1000,Prov_Auto!A$3:A1000,C77,Prov_Auto!C$3:C1000,"&gt;"&amp;A77,Prov_Auto!D$3:D1000,"&lt;="&amp;TODAY())*D77, IF(B77="V", -1*(SUMIFS(Prov_Auto!E$3:E1000,Prov_Auto!A$3:A1000,C77,Prov_Auto!C$3:C1000,"&gt;"&amp;A77,Prov_Auto!D$3:D1000,"&lt;="&amp;TODAY())*D77), "")))))</f>
        <v/>
      </c>
      <c r="I77" s="42" t="str">
        <f>IF($A77="","",IF($C77="","",IF($D77="","", IF($B77="C",  SUMIFS(Prov_Auto!$E$3:$E1000,Prov_Auto!$A$3:$A1000,$C77,Prov_Auto!$C$3:$C1000,"&gt;="&amp;$A77 ,Prov_Auto!$D$3:$D1000, "&gt;="&amp;DATE(I$2,1, 1), Prov_Auto!$D$3:$D1000,"&lt;="&amp;DATE(I$2, 12, 31))*$D77, IF($B77="V", -1*(SUMIFS(Prov_Auto!$E$3:$E1000,Prov_Auto!$A$3:$A1000,$C77,Prov_Auto!$C$3:$C1000,"&gt;="&amp;$A77 ,Prov_Auto!$D$3:$D1000, "&gt;="&amp;DATE(I$2,1,1), Prov_Auto!$D$3:$D1000,"&lt;="&amp;DATE(I$2,12,31))*$D77), "")))))</f>
        <v/>
      </c>
      <c r="J77" s="42" t="str">
        <f>IF($A77="","",IF($C77="","",IF($D77="","", IF($B77="C",  SUMIFS(Prov_Auto!$E$3:$E1000,Prov_Auto!$A$3:$A1000,$C77,Prov_Auto!$C$3:$C1000,"&gt;="&amp;$A77 ,Prov_Auto!$D$3:$D1000, "&gt;="&amp;DATE(J$2,1, 1), Prov_Auto!$D$3:$D1000,"&lt;="&amp;DATE(J$2, 12, 31))*$D77, IF($B77="V", -1*(SUMIFS(Prov_Auto!$E$3:$E1000,Prov_Auto!$A$3:$A1000,$C77,Prov_Auto!$C$3:$C1000,"&gt;="&amp;$A77 ,Prov_Auto!$D$3:$D1000, "&gt;="&amp;DATE(J$2,1,1), Prov_Auto!$D$3:$D1000,"&lt;="&amp;DATE(J$2,12,31))*$D77), "")))))</f>
        <v/>
      </c>
      <c r="K77" s="42" t="str">
        <f>IF($A77="","",IF($C77="","",IF($D77="","", IF($B77="C",  SUMIFS(Prov_Auto!$E$3:$E1000,Prov_Auto!$A$3:$A1000,$C77,Prov_Auto!$C$3:$C1000,"&gt;="&amp;$A77 ,Prov_Auto!$D$3:$D1000, "&gt;="&amp;DATE(K$2,1, 1), Prov_Auto!$D$3:$D1000,"&lt;="&amp;DATE(K$2, 12, 31))*$D77, IF($B77="V", -1*(SUMIFS(Prov_Auto!$E$3:$E1000,Prov_Auto!$A$3:$A1000,$C77,Prov_Auto!$C$3:$C1000,"&gt;="&amp;$A77 ,Prov_Auto!$D$3:$D1000, "&gt;="&amp;DATE(K$2,1,1), Prov_Auto!$D$3:$D1000,"&lt;="&amp;DATE(K$2,12,31))*$D77), "")))))</f>
        <v/>
      </c>
      <c r="L77" s="42" t="str">
        <f>IF($A77="","",IF($C77="","",IF($D77="","", IF($B77="C",  SUMIFS(Prov_Auto!$E$3:$E1000,Prov_Auto!$A$3:$A1000,$C77,Prov_Auto!$C$3:$C1000,"&gt;="&amp;$A77 ,Prov_Auto!$D$3:$D1000, "&gt;="&amp;DATE(L$2,1, 1), Prov_Auto!$D$3:$D1000,"&lt;="&amp;DATE(L$2, 12, 31))*$D77, IF($B77="V", -1*(SUMIFS(Prov_Auto!$E$3:$E1000,Prov_Auto!$A$3:$A1000,$C77,Prov_Auto!$C$3:$C1000,"&gt;="&amp;$A77 ,Prov_Auto!$D$3:$D1000, "&gt;="&amp;DATE(L$2,1,1), Prov_Auto!$D$3:$D1000,"&lt;="&amp;DATE(L$2,12,31))*$D77), "")))))</f>
        <v/>
      </c>
      <c r="M77" s="43" t="str">
        <f>IF($A77="","",IF($C77="","",IF($D77="","", IF($B77="C",  SUMIFS(Prov_Auto!$E$3:$E1000,Prov_Auto!$A$3:$A1000,$C77,Prov_Auto!$C$3:$C1000,"&gt;="&amp;$A77 ,Prov_Auto!$D$3:$D1000, "&gt;="&amp;DATE(M$2,1, 1), Prov_Auto!$D$3:$D1000,"&lt;="&amp;DATE(M$2, 12, 31))*$D77, IF($B77="V", -1*(SUMIFS(Prov_Auto!$E$3:$E1000,Prov_Auto!$A$3:$A1000,$C77,Prov_Auto!$C$3:$C1000,"&gt;="&amp;$A77 ,Prov_Auto!$D$3:$D1000, "&gt;="&amp;DATE(M$2,1,1), Prov_Auto!$D$3:$D1000,"&lt;="&amp;DATE(M$2,12,31))*$D77), "")))))</f>
        <v/>
      </c>
      <c r="N77" s="30"/>
      <c r="O77" s="31"/>
      <c r="P77" s="31"/>
      <c r="Q77" s="31"/>
      <c r="R77" s="31"/>
      <c r="S77" s="31"/>
      <c r="T77" s="31"/>
      <c r="U77" s="31"/>
      <c r="V77" s="31"/>
      <c r="W77" s="31"/>
    </row>
    <row r="78">
      <c r="A78" s="46"/>
      <c r="B78" s="47"/>
      <c r="C78" s="47"/>
      <c r="D78" s="47"/>
      <c r="E78" s="48"/>
      <c r="F78" s="45" t="str">
        <f t="shared" si="1"/>
        <v/>
      </c>
      <c r="G78" s="40" t="str">
        <f t="shared" si="2"/>
        <v/>
      </c>
      <c r="H78" s="41" t="str">
        <f>IF(A78="","",IF(C78="","",IF(D78="","",IF(B78="C", SUMIFS(Prov_Auto!E$3:E1000,Prov_Auto!A$3:A1000,C78,Prov_Auto!C$3:C1000,"&gt;"&amp;A78,Prov_Auto!D$3:D1000,"&lt;="&amp;TODAY())*D78, IF(B78="V", -1*(SUMIFS(Prov_Auto!E$3:E1000,Prov_Auto!A$3:A1000,C78,Prov_Auto!C$3:C1000,"&gt;"&amp;A78,Prov_Auto!D$3:D1000,"&lt;="&amp;TODAY())*D78), "")))))</f>
        <v/>
      </c>
      <c r="I78" s="42" t="str">
        <f>IF($A78="","",IF($C78="","",IF($D78="","", IF($B78="C",  SUMIFS(Prov_Auto!$E$3:$E1000,Prov_Auto!$A$3:$A1000,$C78,Prov_Auto!$C$3:$C1000,"&gt;="&amp;$A78 ,Prov_Auto!$D$3:$D1000, "&gt;="&amp;DATE(I$2,1, 1), Prov_Auto!$D$3:$D1000,"&lt;="&amp;DATE(I$2, 12, 31))*$D78, IF($B78="V", -1*(SUMIFS(Prov_Auto!$E$3:$E1000,Prov_Auto!$A$3:$A1000,$C78,Prov_Auto!$C$3:$C1000,"&gt;="&amp;$A78 ,Prov_Auto!$D$3:$D1000, "&gt;="&amp;DATE(I$2,1,1), Prov_Auto!$D$3:$D1000,"&lt;="&amp;DATE(I$2,12,31))*$D78), "")))))</f>
        <v/>
      </c>
      <c r="J78" s="42" t="str">
        <f>IF($A78="","",IF($C78="","",IF($D78="","", IF($B78="C",  SUMIFS(Prov_Auto!$E$3:$E1000,Prov_Auto!$A$3:$A1000,$C78,Prov_Auto!$C$3:$C1000,"&gt;="&amp;$A78 ,Prov_Auto!$D$3:$D1000, "&gt;="&amp;DATE(J$2,1, 1), Prov_Auto!$D$3:$D1000,"&lt;="&amp;DATE(J$2, 12, 31))*$D78, IF($B78="V", -1*(SUMIFS(Prov_Auto!$E$3:$E1000,Prov_Auto!$A$3:$A1000,$C78,Prov_Auto!$C$3:$C1000,"&gt;="&amp;$A78 ,Prov_Auto!$D$3:$D1000, "&gt;="&amp;DATE(J$2,1,1), Prov_Auto!$D$3:$D1000,"&lt;="&amp;DATE(J$2,12,31))*$D78), "")))))</f>
        <v/>
      </c>
      <c r="K78" s="42" t="str">
        <f>IF($A78="","",IF($C78="","",IF($D78="","", IF($B78="C",  SUMIFS(Prov_Auto!$E$3:$E1000,Prov_Auto!$A$3:$A1000,$C78,Prov_Auto!$C$3:$C1000,"&gt;="&amp;$A78 ,Prov_Auto!$D$3:$D1000, "&gt;="&amp;DATE(K$2,1, 1), Prov_Auto!$D$3:$D1000,"&lt;="&amp;DATE(K$2, 12, 31))*$D78, IF($B78="V", -1*(SUMIFS(Prov_Auto!$E$3:$E1000,Prov_Auto!$A$3:$A1000,$C78,Prov_Auto!$C$3:$C1000,"&gt;="&amp;$A78 ,Prov_Auto!$D$3:$D1000, "&gt;="&amp;DATE(K$2,1,1), Prov_Auto!$D$3:$D1000,"&lt;="&amp;DATE(K$2,12,31))*$D78), "")))))</f>
        <v/>
      </c>
      <c r="L78" s="42" t="str">
        <f>IF($A78="","",IF($C78="","",IF($D78="","", IF($B78="C",  SUMIFS(Prov_Auto!$E$3:$E1000,Prov_Auto!$A$3:$A1000,$C78,Prov_Auto!$C$3:$C1000,"&gt;="&amp;$A78 ,Prov_Auto!$D$3:$D1000, "&gt;="&amp;DATE(L$2,1, 1), Prov_Auto!$D$3:$D1000,"&lt;="&amp;DATE(L$2, 12, 31))*$D78, IF($B78="V", -1*(SUMIFS(Prov_Auto!$E$3:$E1000,Prov_Auto!$A$3:$A1000,$C78,Prov_Auto!$C$3:$C1000,"&gt;="&amp;$A78 ,Prov_Auto!$D$3:$D1000, "&gt;="&amp;DATE(L$2,1,1), Prov_Auto!$D$3:$D1000,"&lt;="&amp;DATE(L$2,12,31))*$D78), "")))))</f>
        <v/>
      </c>
      <c r="M78" s="43" t="str">
        <f>IF($A78="","",IF($C78="","",IF($D78="","", IF($B78="C",  SUMIFS(Prov_Auto!$E$3:$E1000,Prov_Auto!$A$3:$A1000,$C78,Prov_Auto!$C$3:$C1000,"&gt;="&amp;$A78 ,Prov_Auto!$D$3:$D1000, "&gt;="&amp;DATE(M$2,1, 1), Prov_Auto!$D$3:$D1000,"&lt;="&amp;DATE(M$2, 12, 31))*$D78, IF($B78="V", -1*(SUMIFS(Prov_Auto!$E$3:$E1000,Prov_Auto!$A$3:$A1000,$C78,Prov_Auto!$C$3:$C1000,"&gt;="&amp;$A78 ,Prov_Auto!$D$3:$D1000, "&gt;="&amp;DATE(M$2,1,1), Prov_Auto!$D$3:$D1000,"&lt;="&amp;DATE(M$2,12,31))*$D78), "")))))</f>
        <v/>
      </c>
      <c r="N78" s="30"/>
      <c r="O78" s="31"/>
      <c r="P78" s="31"/>
      <c r="Q78" s="31"/>
      <c r="R78" s="31"/>
      <c r="S78" s="31"/>
      <c r="T78" s="31"/>
      <c r="U78" s="31"/>
      <c r="V78" s="31"/>
      <c r="W78" s="31"/>
    </row>
    <row r="79">
      <c r="A79" s="46"/>
      <c r="B79" s="47"/>
      <c r="C79" s="47"/>
      <c r="D79" s="47"/>
      <c r="E79" s="48"/>
      <c r="F79" s="45" t="str">
        <f t="shared" si="1"/>
        <v/>
      </c>
      <c r="G79" s="40" t="str">
        <f t="shared" si="2"/>
        <v/>
      </c>
      <c r="H79" s="41" t="str">
        <f>IF(A79="","",IF(C79="","",IF(D79="","",IF(B79="C", SUMIFS(Prov_Auto!E$3:E1000,Prov_Auto!A$3:A1000,C79,Prov_Auto!C$3:C1000,"&gt;"&amp;A79,Prov_Auto!D$3:D1000,"&lt;="&amp;TODAY())*D79, IF(B79="V", -1*(SUMIFS(Prov_Auto!E$3:E1000,Prov_Auto!A$3:A1000,C79,Prov_Auto!C$3:C1000,"&gt;"&amp;A79,Prov_Auto!D$3:D1000,"&lt;="&amp;TODAY())*D79), "")))))</f>
        <v/>
      </c>
      <c r="I79" s="42" t="str">
        <f>IF($A79="","",IF($C79="","",IF($D79="","", IF($B79="C",  SUMIFS(Prov_Auto!$E$3:$E1000,Prov_Auto!$A$3:$A1000,$C79,Prov_Auto!$C$3:$C1000,"&gt;="&amp;$A79 ,Prov_Auto!$D$3:$D1000, "&gt;="&amp;DATE(I$2,1, 1), Prov_Auto!$D$3:$D1000,"&lt;="&amp;DATE(I$2, 12, 31))*$D79, IF($B79="V", -1*(SUMIFS(Prov_Auto!$E$3:$E1000,Prov_Auto!$A$3:$A1000,$C79,Prov_Auto!$C$3:$C1000,"&gt;="&amp;$A79 ,Prov_Auto!$D$3:$D1000, "&gt;="&amp;DATE(I$2,1,1), Prov_Auto!$D$3:$D1000,"&lt;="&amp;DATE(I$2,12,31))*$D79), "")))))</f>
        <v/>
      </c>
      <c r="J79" s="42" t="str">
        <f>IF($A79="","",IF($C79="","",IF($D79="","", IF($B79="C",  SUMIFS(Prov_Auto!$E$3:$E1000,Prov_Auto!$A$3:$A1000,$C79,Prov_Auto!$C$3:$C1000,"&gt;="&amp;$A79 ,Prov_Auto!$D$3:$D1000, "&gt;="&amp;DATE(J$2,1, 1), Prov_Auto!$D$3:$D1000,"&lt;="&amp;DATE(J$2, 12, 31))*$D79, IF($B79="V", -1*(SUMIFS(Prov_Auto!$E$3:$E1000,Prov_Auto!$A$3:$A1000,$C79,Prov_Auto!$C$3:$C1000,"&gt;="&amp;$A79 ,Prov_Auto!$D$3:$D1000, "&gt;="&amp;DATE(J$2,1,1), Prov_Auto!$D$3:$D1000,"&lt;="&amp;DATE(J$2,12,31))*$D79), "")))))</f>
        <v/>
      </c>
      <c r="K79" s="42" t="str">
        <f>IF($A79="","",IF($C79="","",IF($D79="","", IF($B79="C",  SUMIFS(Prov_Auto!$E$3:$E1000,Prov_Auto!$A$3:$A1000,$C79,Prov_Auto!$C$3:$C1000,"&gt;="&amp;$A79 ,Prov_Auto!$D$3:$D1000, "&gt;="&amp;DATE(K$2,1, 1), Prov_Auto!$D$3:$D1000,"&lt;="&amp;DATE(K$2, 12, 31))*$D79, IF($B79="V", -1*(SUMIFS(Prov_Auto!$E$3:$E1000,Prov_Auto!$A$3:$A1000,$C79,Prov_Auto!$C$3:$C1000,"&gt;="&amp;$A79 ,Prov_Auto!$D$3:$D1000, "&gt;="&amp;DATE(K$2,1,1), Prov_Auto!$D$3:$D1000,"&lt;="&amp;DATE(K$2,12,31))*$D79), "")))))</f>
        <v/>
      </c>
      <c r="L79" s="42" t="str">
        <f>IF($A79="","",IF($C79="","",IF($D79="","", IF($B79="C",  SUMIFS(Prov_Auto!$E$3:$E1000,Prov_Auto!$A$3:$A1000,$C79,Prov_Auto!$C$3:$C1000,"&gt;="&amp;$A79 ,Prov_Auto!$D$3:$D1000, "&gt;="&amp;DATE(L$2,1, 1), Prov_Auto!$D$3:$D1000,"&lt;="&amp;DATE(L$2, 12, 31))*$D79, IF($B79="V", -1*(SUMIFS(Prov_Auto!$E$3:$E1000,Prov_Auto!$A$3:$A1000,$C79,Prov_Auto!$C$3:$C1000,"&gt;="&amp;$A79 ,Prov_Auto!$D$3:$D1000, "&gt;="&amp;DATE(L$2,1,1), Prov_Auto!$D$3:$D1000,"&lt;="&amp;DATE(L$2,12,31))*$D79), "")))))</f>
        <v/>
      </c>
      <c r="M79" s="43" t="str">
        <f>IF($A79="","",IF($C79="","",IF($D79="","", IF($B79="C",  SUMIFS(Prov_Auto!$E$3:$E1000,Prov_Auto!$A$3:$A1000,$C79,Prov_Auto!$C$3:$C1000,"&gt;="&amp;$A79 ,Prov_Auto!$D$3:$D1000, "&gt;="&amp;DATE(M$2,1, 1), Prov_Auto!$D$3:$D1000,"&lt;="&amp;DATE(M$2, 12, 31))*$D79, IF($B79="V", -1*(SUMIFS(Prov_Auto!$E$3:$E1000,Prov_Auto!$A$3:$A1000,$C79,Prov_Auto!$C$3:$C1000,"&gt;="&amp;$A79 ,Prov_Auto!$D$3:$D1000, "&gt;="&amp;DATE(M$2,1,1), Prov_Auto!$D$3:$D1000,"&lt;="&amp;DATE(M$2,12,31))*$D79), "")))))</f>
        <v/>
      </c>
      <c r="N79" s="30"/>
      <c r="O79" s="31"/>
      <c r="P79" s="31"/>
      <c r="Q79" s="31"/>
      <c r="R79" s="31"/>
      <c r="S79" s="31"/>
      <c r="T79" s="31"/>
      <c r="U79" s="31"/>
      <c r="V79" s="31"/>
      <c r="W79" s="31"/>
    </row>
    <row r="80">
      <c r="A80" s="46"/>
      <c r="B80" s="47"/>
      <c r="C80" s="47"/>
      <c r="D80" s="47"/>
      <c r="E80" s="48"/>
      <c r="F80" s="45" t="str">
        <f t="shared" si="1"/>
        <v/>
      </c>
      <c r="G80" s="40" t="str">
        <f t="shared" si="2"/>
        <v/>
      </c>
      <c r="H80" s="41" t="str">
        <f>IF(A80="","",IF(C80="","",IF(D80="","",IF(B80="C", SUMIFS(Prov_Auto!E$3:E1000,Prov_Auto!A$3:A1000,C80,Prov_Auto!C$3:C1000,"&gt;"&amp;A80,Prov_Auto!D$3:D1000,"&lt;="&amp;TODAY())*D80, IF(B80="V", -1*(SUMIFS(Prov_Auto!E$3:E1000,Prov_Auto!A$3:A1000,C80,Prov_Auto!C$3:C1000,"&gt;"&amp;A80,Prov_Auto!D$3:D1000,"&lt;="&amp;TODAY())*D80), "")))))</f>
        <v/>
      </c>
      <c r="I80" s="42" t="str">
        <f>IF($A80="","",IF($C80="","",IF($D80="","", IF($B80="C",  SUMIFS(Prov_Auto!$E$3:$E1000,Prov_Auto!$A$3:$A1000,$C80,Prov_Auto!$C$3:$C1000,"&gt;="&amp;$A80 ,Prov_Auto!$D$3:$D1000, "&gt;="&amp;DATE(I$2,1, 1), Prov_Auto!$D$3:$D1000,"&lt;="&amp;DATE(I$2, 12, 31))*$D80, IF($B80="V", -1*(SUMIFS(Prov_Auto!$E$3:$E1000,Prov_Auto!$A$3:$A1000,$C80,Prov_Auto!$C$3:$C1000,"&gt;="&amp;$A80 ,Prov_Auto!$D$3:$D1000, "&gt;="&amp;DATE(I$2,1,1), Prov_Auto!$D$3:$D1000,"&lt;="&amp;DATE(I$2,12,31))*$D80), "")))))</f>
        <v/>
      </c>
      <c r="J80" s="42" t="str">
        <f>IF($A80="","",IF($C80="","",IF($D80="","", IF($B80="C",  SUMIFS(Prov_Auto!$E$3:$E1000,Prov_Auto!$A$3:$A1000,$C80,Prov_Auto!$C$3:$C1000,"&gt;="&amp;$A80 ,Prov_Auto!$D$3:$D1000, "&gt;="&amp;DATE(J$2,1, 1), Prov_Auto!$D$3:$D1000,"&lt;="&amp;DATE(J$2, 12, 31))*$D80, IF($B80="V", -1*(SUMIFS(Prov_Auto!$E$3:$E1000,Prov_Auto!$A$3:$A1000,$C80,Prov_Auto!$C$3:$C1000,"&gt;="&amp;$A80 ,Prov_Auto!$D$3:$D1000, "&gt;="&amp;DATE(J$2,1,1), Prov_Auto!$D$3:$D1000,"&lt;="&amp;DATE(J$2,12,31))*$D80), "")))))</f>
        <v/>
      </c>
      <c r="K80" s="42" t="str">
        <f>IF($A80="","",IF($C80="","",IF($D80="","", IF($B80="C",  SUMIFS(Prov_Auto!$E$3:$E1000,Prov_Auto!$A$3:$A1000,$C80,Prov_Auto!$C$3:$C1000,"&gt;="&amp;$A80 ,Prov_Auto!$D$3:$D1000, "&gt;="&amp;DATE(K$2,1, 1), Prov_Auto!$D$3:$D1000,"&lt;="&amp;DATE(K$2, 12, 31))*$D80, IF($B80="V", -1*(SUMIFS(Prov_Auto!$E$3:$E1000,Prov_Auto!$A$3:$A1000,$C80,Prov_Auto!$C$3:$C1000,"&gt;="&amp;$A80 ,Prov_Auto!$D$3:$D1000, "&gt;="&amp;DATE(K$2,1,1), Prov_Auto!$D$3:$D1000,"&lt;="&amp;DATE(K$2,12,31))*$D80), "")))))</f>
        <v/>
      </c>
      <c r="L80" s="42" t="str">
        <f>IF($A80="","",IF($C80="","",IF($D80="","", IF($B80="C",  SUMIFS(Prov_Auto!$E$3:$E1000,Prov_Auto!$A$3:$A1000,$C80,Prov_Auto!$C$3:$C1000,"&gt;="&amp;$A80 ,Prov_Auto!$D$3:$D1000, "&gt;="&amp;DATE(L$2,1, 1), Prov_Auto!$D$3:$D1000,"&lt;="&amp;DATE(L$2, 12, 31))*$D80, IF($B80="V", -1*(SUMIFS(Prov_Auto!$E$3:$E1000,Prov_Auto!$A$3:$A1000,$C80,Prov_Auto!$C$3:$C1000,"&gt;="&amp;$A80 ,Prov_Auto!$D$3:$D1000, "&gt;="&amp;DATE(L$2,1,1), Prov_Auto!$D$3:$D1000,"&lt;="&amp;DATE(L$2,12,31))*$D80), "")))))</f>
        <v/>
      </c>
      <c r="M80" s="43" t="str">
        <f>IF($A80="","",IF($C80="","",IF($D80="","", IF($B80="C",  SUMIFS(Prov_Auto!$E$3:$E1000,Prov_Auto!$A$3:$A1000,$C80,Prov_Auto!$C$3:$C1000,"&gt;="&amp;$A80 ,Prov_Auto!$D$3:$D1000, "&gt;="&amp;DATE(M$2,1, 1), Prov_Auto!$D$3:$D1000,"&lt;="&amp;DATE(M$2, 12, 31))*$D80, IF($B80="V", -1*(SUMIFS(Prov_Auto!$E$3:$E1000,Prov_Auto!$A$3:$A1000,$C80,Prov_Auto!$C$3:$C1000,"&gt;="&amp;$A80 ,Prov_Auto!$D$3:$D1000, "&gt;="&amp;DATE(M$2,1,1), Prov_Auto!$D$3:$D1000,"&lt;="&amp;DATE(M$2,12,31))*$D80), "")))))</f>
        <v/>
      </c>
      <c r="N80" s="30"/>
      <c r="O80" s="31"/>
      <c r="P80" s="31"/>
      <c r="Q80" s="31"/>
      <c r="R80" s="31"/>
      <c r="S80" s="31"/>
      <c r="T80" s="31"/>
      <c r="U80" s="31"/>
      <c r="V80" s="31"/>
      <c r="W80" s="31"/>
    </row>
    <row r="81">
      <c r="A81" s="46"/>
      <c r="B81" s="47"/>
      <c r="C81" s="47"/>
      <c r="D81" s="47"/>
      <c r="E81" s="48"/>
      <c r="F81" s="45" t="str">
        <f t="shared" si="1"/>
        <v/>
      </c>
      <c r="G81" s="40" t="str">
        <f t="shared" si="2"/>
        <v/>
      </c>
      <c r="H81" s="41" t="str">
        <f>IF(A81="","",IF(C81="","",IF(D81="","",IF(B81="C", SUMIFS(Prov_Auto!E$3:E1000,Prov_Auto!A$3:A1000,C81,Prov_Auto!C$3:C1000,"&gt;"&amp;A81,Prov_Auto!D$3:D1000,"&lt;="&amp;TODAY())*D81, IF(B81="V", -1*(SUMIFS(Prov_Auto!E$3:E1000,Prov_Auto!A$3:A1000,C81,Prov_Auto!C$3:C1000,"&gt;"&amp;A81,Prov_Auto!D$3:D1000,"&lt;="&amp;TODAY())*D81), "")))))</f>
        <v/>
      </c>
      <c r="I81" s="42" t="str">
        <f>IF($A81="","",IF($C81="","",IF($D81="","", IF($B81="C",  SUMIFS(Prov_Auto!$E$3:$E1000,Prov_Auto!$A$3:$A1000,$C81,Prov_Auto!$C$3:$C1000,"&gt;="&amp;$A81 ,Prov_Auto!$D$3:$D1000, "&gt;="&amp;DATE(I$2,1, 1), Prov_Auto!$D$3:$D1000,"&lt;="&amp;DATE(I$2, 12, 31))*$D81, IF($B81="V", -1*(SUMIFS(Prov_Auto!$E$3:$E1000,Prov_Auto!$A$3:$A1000,$C81,Prov_Auto!$C$3:$C1000,"&gt;="&amp;$A81 ,Prov_Auto!$D$3:$D1000, "&gt;="&amp;DATE(I$2,1,1), Prov_Auto!$D$3:$D1000,"&lt;="&amp;DATE(I$2,12,31))*$D81), "")))))</f>
        <v/>
      </c>
      <c r="J81" s="42" t="str">
        <f>IF($A81="","",IF($C81="","",IF($D81="","", IF($B81="C",  SUMIFS(Prov_Auto!$E$3:$E1000,Prov_Auto!$A$3:$A1000,$C81,Prov_Auto!$C$3:$C1000,"&gt;="&amp;$A81 ,Prov_Auto!$D$3:$D1000, "&gt;="&amp;DATE(J$2,1, 1), Prov_Auto!$D$3:$D1000,"&lt;="&amp;DATE(J$2, 12, 31))*$D81, IF($B81="V", -1*(SUMIFS(Prov_Auto!$E$3:$E1000,Prov_Auto!$A$3:$A1000,$C81,Prov_Auto!$C$3:$C1000,"&gt;="&amp;$A81 ,Prov_Auto!$D$3:$D1000, "&gt;="&amp;DATE(J$2,1,1), Prov_Auto!$D$3:$D1000,"&lt;="&amp;DATE(J$2,12,31))*$D81), "")))))</f>
        <v/>
      </c>
      <c r="K81" s="42" t="str">
        <f>IF($A81="","",IF($C81="","",IF($D81="","", IF($B81="C",  SUMIFS(Prov_Auto!$E$3:$E1000,Prov_Auto!$A$3:$A1000,$C81,Prov_Auto!$C$3:$C1000,"&gt;="&amp;$A81 ,Prov_Auto!$D$3:$D1000, "&gt;="&amp;DATE(K$2,1, 1), Prov_Auto!$D$3:$D1000,"&lt;="&amp;DATE(K$2, 12, 31))*$D81, IF($B81="V", -1*(SUMIFS(Prov_Auto!$E$3:$E1000,Prov_Auto!$A$3:$A1000,$C81,Prov_Auto!$C$3:$C1000,"&gt;="&amp;$A81 ,Prov_Auto!$D$3:$D1000, "&gt;="&amp;DATE(K$2,1,1), Prov_Auto!$D$3:$D1000,"&lt;="&amp;DATE(K$2,12,31))*$D81), "")))))</f>
        <v/>
      </c>
      <c r="L81" s="42" t="str">
        <f>IF($A81="","",IF($C81="","",IF($D81="","", IF($B81="C",  SUMIFS(Prov_Auto!$E$3:$E1000,Prov_Auto!$A$3:$A1000,$C81,Prov_Auto!$C$3:$C1000,"&gt;="&amp;$A81 ,Prov_Auto!$D$3:$D1000, "&gt;="&amp;DATE(L$2,1, 1), Prov_Auto!$D$3:$D1000,"&lt;="&amp;DATE(L$2, 12, 31))*$D81, IF($B81="V", -1*(SUMIFS(Prov_Auto!$E$3:$E1000,Prov_Auto!$A$3:$A1000,$C81,Prov_Auto!$C$3:$C1000,"&gt;="&amp;$A81 ,Prov_Auto!$D$3:$D1000, "&gt;="&amp;DATE(L$2,1,1), Prov_Auto!$D$3:$D1000,"&lt;="&amp;DATE(L$2,12,31))*$D81), "")))))</f>
        <v/>
      </c>
      <c r="M81" s="43" t="str">
        <f>IF($A81="","",IF($C81="","",IF($D81="","", IF($B81="C",  SUMIFS(Prov_Auto!$E$3:$E1000,Prov_Auto!$A$3:$A1000,$C81,Prov_Auto!$C$3:$C1000,"&gt;="&amp;$A81 ,Prov_Auto!$D$3:$D1000, "&gt;="&amp;DATE(M$2,1, 1), Prov_Auto!$D$3:$D1000,"&lt;="&amp;DATE(M$2, 12, 31))*$D81, IF($B81="V", -1*(SUMIFS(Prov_Auto!$E$3:$E1000,Prov_Auto!$A$3:$A1000,$C81,Prov_Auto!$C$3:$C1000,"&gt;="&amp;$A81 ,Prov_Auto!$D$3:$D1000, "&gt;="&amp;DATE(M$2,1,1), Prov_Auto!$D$3:$D1000,"&lt;="&amp;DATE(M$2,12,31))*$D81), "")))))</f>
        <v/>
      </c>
      <c r="N81" s="30"/>
      <c r="O81" s="31"/>
      <c r="P81" s="31"/>
      <c r="Q81" s="31"/>
      <c r="R81" s="31"/>
      <c r="S81" s="31"/>
      <c r="T81" s="31"/>
      <c r="U81" s="31"/>
      <c r="V81" s="31"/>
      <c r="W81" s="31"/>
    </row>
    <row r="82">
      <c r="A82" s="46"/>
      <c r="B82" s="47"/>
      <c r="C82" s="47"/>
      <c r="D82" s="47"/>
      <c r="E82" s="48"/>
      <c r="F82" s="45" t="str">
        <f t="shared" si="1"/>
        <v/>
      </c>
      <c r="G82" s="40" t="str">
        <f t="shared" si="2"/>
        <v/>
      </c>
      <c r="H82" s="41" t="str">
        <f>IF(A82="","",IF(C82="","",IF(D82="","",IF(B82="C", SUMIFS(Prov_Auto!E$3:E1000,Prov_Auto!A$3:A1000,C82,Prov_Auto!C$3:C1000,"&gt;"&amp;A82,Prov_Auto!D$3:D1000,"&lt;="&amp;TODAY())*D82, IF(B82="V", -1*(SUMIFS(Prov_Auto!E$3:E1000,Prov_Auto!A$3:A1000,C82,Prov_Auto!C$3:C1000,"&gt;"&amp;A82,Prov_Auto!D$3:D1000,"&lt;="&amp;TODAY())*D82), "")))))</f>
        <v/>
      </c>
      <c r="I82" s="42" t="str">
        <f>IF($A82="","",IF($C82="","",IF($D82="","", IF($B82="C",  SUMIFS(Prov_Auto!$E$3:$E1000,Prov_Auto!$A$3:$A1000,$C82,Prov_Auto!$C$3:$C1000,"&gt;="&amp;$A82 ,Prov_Auto!$D$3:$D1000, "&gt;="&amp;DATE(I$2,1, 1), Prov_Auto!$D$3:$D1000,"&lt;="&amp;DATE(I$2, 12, 31))*$D82, IF($B82="V", -1*(SUMIFS(Prov_Auto!$E$3:$E1000,Prov_Auto!$A$3:$A1000,$C82,Prov_Auto!$C$3:$C1000,"&gt;="&amp;$A82 ,Prov_Auto!$D$3:$D1000, "&gt;="&amp;DATE(I$2,1,1), Prov_Auto!$D$3:$D1000,"&lt;="&amp;DATE(I$2,12,31))*$D82), "")))))</f>
        <v/>
      </c>
      <c r="J82" s="42" t="str">
        <f>IF($A82="","",IF($C82="","",IF($D82="","", IF($B82="C",  SUMIFS(Prov_Auto!$E$3:$E1000,Prov_Auto!$A$3:$A1000,$C82,Prov_Auto!$C$3:$C1000,"&gt;="&amp;$A82 ,Prov_Auto!$D$3:$D1000, "&gt;="&amp;DATE(J$2,1, 1), Prov_Auto!$D$3:$D1000,"&lt;="&amp;DATE(J$2, 12, 31))*$D82, IF($B82="V", -1*(SUMIFS(Prov_Auto!$E$3:$E1000,Prov_Auto!$A$3:$A1000,$C82,Prov_Auto!$C$3:$C1000,"&gt;="&amp;$A82 ,Prov_Auto!$D$3:$D1000, "&gt;="&amp;DATE(J$2,1,1), Prov_Auto!$D$3:$D1000,"&lt;="&amp;DATE(J$2,12,31))*$D82), "")))))</f>
        <v/>
      </c>
      <c r="K82" s="42" t="str">
        <f>IF($A82="","",IF($C82="","",IF($D82="","", IF($B82="C",  SUMIFS(Prov_Auto!$E$3:$E1000,Prov_Auto!$A$3:$A1000,$C82,Prov_Auto!$C$3:$C1000,"&gt;="&amp;$A82 ,Prov_Auto!$D$3:$D1000, "&gt;="&amp;DATE(K$2,1, 1), Prov_Auto!$D$3:$D1000,"&lt;="&amp;DATE(K$2, 12, 31))*$D82, IF($B82="V", -1*(SUMIFS(Prov_Auto!$E$3:$E1000,Prov_Auto!$A$3:$A1000,$C82,Prov_Auto!$C$3:$C1000,"&gt;="&amp;$A82 ,Prov_Auto!$D$3:$D1000, "&gt;="&amp;DATE(K$2,1,1), Prov_Auto!$D$3:$D1000,"&lt;="&amp;DATE(K$2,12,31))*$D82), "")))))</f>
        <v/>
      </c>
      <c r="L82" s="42" t="str">
        <f>IF($A82="","",IF($C82="","",IF($D82="","", IF($B82="C",  SUMIFS(Prov_Auto!$E$3:$E1000,Prov_Auto!$A$3:$A1000,$C82,Prov_Auto!$C$3:$C1000,"&gt;="&amp;$A82 ,Prov_Auto!$D$3:$D1000, "&gt;="&amp;DATE(L$2,1, 1), Prov_Auto!$D$3:$D1000,"&lt;="&amp;DATE(L$2, 12, 31))*$D82, IF($B82="V", -1*(SUMIFS(Prov_Auto!$E$3:$E1000,Prov_Auto!$A$3:$A1000,$C82,Prov_Auto!$C$3:$C1000,"&gt;="&amp;$A82 ,Prov_Auto!$D$3:$D1000, "&gt;="&amp;DATE(L$2,1,1), Prov_Auto!$D$3:$D1000,"&lt;="&amp;DATE(L$2,12,31))*$D82), "")))))</f>
        <v/>
      </c>
      <c r="M82" s="43" t="str">
        <f>IF($A82="","",IF($C82="","",IF($D82="","", IF($B82="C",  SUMIFS(Prov_Auto!$E$3:$E1000,Prov_Auto!$A$3:$A1000,$C82,Prov_Auto!$C$3:$C1000,"&gt;="&amp;$A82 ,Prov_Auto!$D$3:$D1000, "&gt;="&amp;DATE(M$2,1, 1), Prov_Auto!$D$3:$D1000,"&lt;="&amp;DATE(M$2, 12, 31))*$D82, IF($B82="V", -1*(SUMIFS(Prov_Auto!$E$3:$E1000,Prov_Auto!$A$3:$A1000,$C82,Prov_Auto!$C$3:$C1000,"&gt;="&amp;$A82 ,Prov_Auto!$D$3:$D1000, "&gt;="&amp;DATE(M$2,1,1), Prov_Auto!$D$3:$D1000,"&lt;="&amp;DATE(M$2,12,31))*$D82), "")))))</f>
        <v/>
      </c>
      <c r="N82" s="30"/>
      <c r="O82" s="31"/>
      <c r="P82" s="31"/>
      <c r="Q82" s="31"/>
      <c r="R82" s="31"/>
      <c r="S82" s="31"/>
      <c r="T82" s="31"/>
      <c r="U82" s="31"/>
      <c r="V82" s="31"/>
      <c r="W82" s="31"/>
    </row>
    <row r="83">
      <c r="A83" s="46"/>
      <c r="B83" s="47"/>
      <c r="C83" s="47"/>
      <c r="D83" s="47"/>
      <c r="E83" s="48"/>
      <c r="F83" s="45" t="str">
        <f t="shared" si="1"/>
        <v/>
      </c>
      <c r="G83" s="40" t="str">
        <f t="shared" si="2"/>
        <v/>
      </c>
      <c r="H83" s="41" t="str">
        <f>IF(A83="","",IF(C83="","",IF(D83="","",IF(B83="C", SUMIFS(Prov_Auto!E$3:E1000,Prov_Auto!A$3:A1000,C83,Prov_Auto!C$3:C1000,"&gt;"&amp;A83,Prov_Auto!D$3:D1000,"&lt;="&amp;TODAY())*D83, IF(B83="V", -1*(SUMIFS(Prov_Auto!E$3:E1000,Prov_Auto!A$3:A1000,C83,Prov_Auto!C$3:C1000,"&gt;"&amp;A83,Prov_Auto!D$3:D1000,"&lt;="&amp;TODAY())*D83), "")))))</f>
        <v/>
      </c>
      <c r="I83" s="42" t="str">
        <f>IF($A83="","",IF($C83="","",IF($D83="","", IF($B83="C",  SUMIFS(Prov_Auto!$E$3:$E1000,Prov_Auto!$A$3:$A1000,$C83,Prov_Auto!$C$3:$C1000,"&gt;="&amp;$A83 ,Prov_Auto!$D$3:$D1000, "&gt;="&amp;DATE(I$2,1, 1), Prov_Auto!$D$3:$D1000,"&lt;="&amp;DATE(I$2, 12, 31))*$D83, IF($B83="V", -1*(SUMIFS(Prov_Auto!$E$3:$E1000,Prov_Auto!$A$3:$A1000,$C83,Prov_Auto!$C$3:$C1000,"&gt;="&amp;$A83 ,Prov_Auto!$D$3:$D1000, "&gt;="&amp;DATE(I$2,1,1), Prov_Auto!$D$3:$D1000,"&lt;="&amp;DATE(I$2,12,31))*$D83), "")))))</f>
        <v/>
      </c>
      <c r="J83" s="42" t="str">
        <f>IF($A83="","",IF($C83="","",IF($D83="","", IF($B83="C",  SUMIFS(Prov_Auto!$E$3:$E1000,Prov_Auto!$A$3:$A1000,$C83,Prov_Auto!$C$3:$C1000,"&gt;="&amp;$A83 ,Prov_Auto!$D$3:$D1000, "&gt;="&amp;DATE(J$2,1, 1), Prov_Auto!$D$3:$D1000,"&lt;="&amp;DATE(J$2, 12, 31))*$D83, IF($B83="V", -1*(SUMIFS(Prov_Auto!$E$3:$E1000,Prov_Auto!$A$3:$A1000,$C83,Prov_Auto!$C$3:$C1000,"&gt;="&amp;$A83 ,Prov_Auto!$D$3:$D1000, "&gt;="&amp;DATE(J$2,1,1), Prov_Auto!$D$3:$D1000,"&lt;="&amp;DATE(J$2,12,31))*$D83), "")))))</f>
        <v/>
      </c>
      <c r="K83" s="42" t="str">
        <f>IF($A83="","",IF($C83="","",IF($D83="","", IF($B83="C",  SUMIFS(Prov_Auto!$E$3:$E1000,Prov_Auto!$A$3:$A1000,$C83,Prov_Auto!$C$3:$C1000,"&gt;="&amp;$A83 ,Prov_Auto!$D$3:$D1000, "&gt;="&amp;DATE(K$2,1, 1), Prov_Auto!$D$3:$D1000,"&lt;="&amp;DATE(K$2, 12, 31))*$D83, IF($B83="V", -1*(SUMIFS(Prov_Auto!$E$3:$E1000,Prov_Auto!$A$3:$A1000,$C83,Prov_Auto!$C$3:$C1000,"&gt;="&amp;$A83 ,Prov_Auto!$D$3:$D1000, "&gt;="&amp;DATE(K$2,1,1), Prov_Auto!$D$3:$D1000,"&lt;="&amp;DATE(K$2,12,31))*$D83), "")))))</f>
        <v/>
      </c>
      <c r="L83" s="42" t="str">
        <f>IF($A83="","",IF($C83="","",IF($D83="","", IF($B83="C",  SUMIFS(Prov_Auto!$E$3:$E1000,Prov_Auto!$A$3:$A1000,$C83,Prov_Auto!$C$3:$C1000,"&gt;="&amp;$A83 ,Prov_Auto!$D$3:$D1000, "&gt;="&amp;DATE(L$2,1, 1), Prov_Auto!$D$3:$D1000,"&lt;="&amp;DATE(L$2, 12, 31))*$D83, IF($B83="V", -1*(SUMIFS(Prov_Auto!$E$3:$E1000,Prov_Auto!$A$3:$A1000,$C83,Prov_Auto!$C$3:$C1000,"&gt;="&amp;$A83 ,Prov_Auto!$D$3:$D1000, "&gt;="&amp;DATE(L$2,1,1), Prov_Auto!$D$3:$D1000,"&lt;="&amp;DATE(L$2,12,31))*$D83), "")))))</f>
        <v/>
      </c>
      <c r="M83" s="43" t="str">
        <f>IF($A83="","",IF($C83="","",IF($D83="","", IF($B83="C",  SUMIFS(Prov_Auto!$E$3:$E1000,Prov_Auto!$A$3:$A1000,$C83,Prov_Auto!$C$3:$C1000,"&gt;="&amp;$A83 ,Prov_Auto!$D$3:$D1000, "&gt;="&amp;DATE(M$2,1, 1), Prov_Auto!$D$3:$D1000,"&lt;="&amp;DATE(M$2, 12, 31))*$D83, IF($B83="V", -1*(SUMIFS(Prov_Auto!$E$3:$E1000,Prov_Auto!$A$3:$A1000,$C83,Prov_Auto!$C$3:$C1000,"&gt;="&amp;$A83 ,Prov_Auto!$D$3:$D1000, "&gt;="&amp;DATE(M$2,1,1), Prov_Auto!$D$3:$D1000,"&lt;="&amp;DATE(M$2,12,31))*$D83), "")))))</f>
        <v/>
      </c>
      <c r="N83" s="30"/>
      <c r="O83" s="31"/>
      <c r="P83" s="31"/>
      <c r="Q83" s="31"/>
      <c r="R83" s="31"/>
      <c r="S83" s="31"/>
      <c r="T83" s="31"/>
      <c r="U83" s="31"/>
      <c r="V83" s="31"/>
      <c r="W83" s="31"/>
    </row>
    <row r="84">
      <c r="A84" s="46"/>
      <c r="B84" s="47"/>
      <c r="C84" s="47"/>
      <c r="D84" s="47"/>
      <c r="E84" s="48"/>
      <c r="F84" s="45" t="str">
        <f t="shared" si="1"/>
        <v/>
      </c>
      <c r="G84" s="40" t="str">
        <f t="shared" si="2"/>
        <v/>
      </c>
      <c r="H84" s="41" t="str">
        <f>IF(A84="","",IF(C84="","",IF(D84="","",IF(B84="C", SUMIFS(Prov_Auto!E$3:E1000,Prov_Auto!A$3:A1000,C84,Prov_Auto!C$3:C1000,"&gt;"&amp;A84,Prov_Auto!D$3:D1000,"&lt;="&amp;TODAY())*D84, IF(B84="V", -1*(SUMIFS(Prov_Auto!E$3:E1000,Prov_Auto!A$3:A1000,C84,Prov_Auto!C$3:C1000,"&gt;"&amp;A84,Prov_Auto!D$3:D1000,"&lt;="&amp;TODAY())*D84), "")))))</f>
        <v/>
      </c>
      <c r="I84" s="42" t="str">
        <f>IF($A84="","",IF($C84="","",IF($D84="","", IF($B84="C",  SUMIFS(Prov_Auto!$E$3:$E1000,Prov_Auto!$A$3:$A1000,$C84,Prov_Auto!$C$3:$C1000,"&gt;="&amp;$A84 ,Prov_Auto!$D$3:$D1000, "&gt;="&amp;DATE(I$2,1, 1), Prov_Auto!$D$3:$D1000,"&lt;="&amp;DATE(I$2, 12, 31))*$D84, IF($B84="V", -1*(SUMIFS(Prov_Auto!$E$3:$E1000,Prov_Auto!$A$3:$A1000,$C84,Prov_Auto!$C$3:$C1000,"&gt;="&amp;$A84 ,Prov_Auto!$D$3:$D1000, "&gt;="&amp;DATE(I$2,1,1), Prov_Auto!$D$3:$D1000,"&lt;="&amp;DATE(I$2,12,31))*$D84), "")))))</f>
        <v/>
      </c>
      <c r="J84" s="42" t="str">
        <f>IF($A84="","",IF($C84="","",IF($D84="","", IF($B84="C",  SUMIFS(Prov_Auto!$E$3:$E1000,Prov_Auto!$A$3:$A1000,$C84,Prov_Auto!$C$3:$C1000,"&gt;="&amp;$A84 ,Prov_Auto!$D$3:$D1000, "&gt;="&amp;DATE(J$2,1, 1), Prov_Auto!$D$3:$D1000,"&lt;="&amp;DATE(J$2, 12, 31))*$D84, IF($B84="V", -1*(SUMIFS(Prov_Auto!$E$3:$E1000,Prov_Auto!$A$3:$A1000,$C84,Prov_Auto!$C$3:$C1000,"&gt;="&amp;$A84 ,Prov_Auto!$D$3:$D1000, "&gt;="&amp;DATE(J$2,1,1), Prov_Auto!$D$3:$D1000,"&lt;="&amp;DATE(J$2,12,31))*$D84), "")))))</f>
        <v/>
      </c>
      <c r="K84" s="42" t="str">
        <f>IF($A84="","",IF($C84="","",IF($D84="","", IF($B84="C",  SUMIFS(Prov_Auto!$E$3:$E1000,Prov_Auto!$A$3:$A1000,$C84,Prov_Auto!$C$3:$C1000,"&gt;="&amp;$A84 ,Prov_Auto!$D$3:$D1000, "&gt;="&amp;DATE(K$2,1, 1), Prov_Auto!$D$3:$D1000,"&lt;="&amp;DATE(K$2, 12, 31))*$D84, IF($B84="V", -1*(SUMIFS(Prov_Auto!$E$3:$E1000,Prov_Auto!$A$3:$A1000,$C84,Prov_Auto!$C$3:$C1000,"&gt;="&amp;$A84 ,Prov_Auto!$D$3:$D1000, "&gt;="&amp;DATE(K$2,1,1), Prov_Auto!$D$3:$D1000,"&lt;="&amp;DATE(K$2,12,31))*$D84), "")))))</f>
        <v/>
      </c>
      <c r="L84" s="42" t="str">
        <f>IF($A84="","",IF($C84="","",IF($D84="","", IF($B84="C",  SUMIFS(Prov_Auto!$E$3:$E1000,Prov_Auto!$A$3:$A1000,$C84,Prov_Auto!$C$3:$C1000,"&gt;="&amp;$A84 ,Prov_Auto!$D$3:$D1000, "&gt;="&amp;DATE(L$2,1, 1), Prov_Auto!$D$3:$D1000,"&lt;="&amp;DATE(L$2, 12, 31))*$D84, IF($B84="V", -1*(SUMIFS(Prov_Auto!$E$3:$E1000,Prov_Auto!$A$3:$A1000,$C84,Prov_Auto!$C$3:$C1000,"&gt;="&amp;$A84 ,Prov_Auto!$D$3:$D1000, "&gt;="&amp;DATE(L$2,1,1), Prov_Auto!$D$3:$D1000,"&lt;="&amp;DATE(L$2,12,31))*$D84), "")))))</f>
        <v/>
      </c>
      <c r="M84" s="43" t="str">
        <f>IF($A84="","",IF($C84="","",IF($D84="","", IF($B84="C",  SUMIFS(Prov_Auto!$E$3:$E1000,Prov_Auto!$A$3:$A1000,$C84,Prov_Auto!$C$3:$C1000,"&gt;="&amp;$A84 ,Prov_Auto!$D$3:$D1000, "&gt;="&amp;DATE(M$2,1, 1), Prov_Auto!$D$3:$D1000,"&lt;="&amp;DATE(M$2, 12, 31))*$D84, IF($B84="V", -1*(SUMIFS(Prov_Auto!$E$3:$E1000,Prov_Auto!$A$3:$A1000,$C84,Prov_Auto!$C$3:$C1000,"&gt;="&amp;$A84 ,Prov_Auto!$D$3:$D1000, "&gt;="&amp;DATE(M$2,1,1), Prov_Auto!$D$3:$D1000,"&lt;="&amp;DATE(M$2,12,31))*$D84), "")))))</f>
        <v/>
      </c>
      <c r="N84" s="30"/>
      <c r="O84" s="31"/>
      <c r="P84" s="31"/>
      <c r="Q84" s="31"/>
      <c r="R84" s="31"/>
      <c r="S84" s="31"/>
      <c r="T84" s="31"/>
      <c r="U84" s="31"/>
      <c r="V84" s="31"/>
      <c r="W84" s="31"/>
    </row>
    <row r="85">
      <c r="A85" s="46"/>
      <c r="B85" s="47"/>
      <c r="C85" s="47"/>
      <c r="D85" s="47"/>
      <c r="E85" s="48"/>
      <c r="F85" s="45" t="str">
        <f t="shared" si="1"/>
        <v/>
      </c>
      <c r="G85" s="40" t="str">
        <f t="shared" si="2"/>
        <v/>
      </c>
      <c r="H85" s="41" t="str">
        <f>IF(A85="","",IF(C85="","",IF(D85="","",IF(B85="C", SUMIFS(Prov_Auto!E$3:E1000,Prov_Auto!A$3:A1000,C85,Prov_Auto!C$3:C1000,"&gt;"&amp;A85,Prov_Auto!D$3:D1000,"&lt;="&amp;TODAY())*D85, IF(B85="V", -1*(SUMIFS(Prov_Auto!E$3:E1000,Prov_Auto!A$3:A1000,C85,Prov_Auto!C$3:C1000,"&gt;"&amp;A85,Prov_Auto!D$3:D1000,"&lt;="&amp;TODAY())*D85), "")))))</f>
        <v/>
      </c>
      <c r="I85" s="42" t="str">
        <f>IF($A85="","",IF($C85="","",IF($D85="","", IF($B85="C",  SUMIFS(Prov_Auto!$E$3:$E1000,Prov_Auto!$A$3:$A1000,$C85,Prov_Auto!$C$3:$C1000,"&gt;="&amp;$A85 ,Prov_Auto!$D$3:$D1000, "&gt;="&amp;DATE(I$2,1, 1), Prov_Auto!$D$3:$D1000,"&lt;="&amp;DATE(I$2, 12, 31))*$D85, IF($B85="V", -1*(SUMIFS(Prov_Auto!$E$3:$E1000,Prov_Auto!$A$3:$A1000,$C85,Prov_Auto!$C$3:$C1000,"&gt;="&amp;$A85 ,Prov_Auto!$D$3:$D1000, "&gt;="&amp;DATE(I$2,1,1), Prov_Auto!$D$3:$D1000,"&lt;="&amp;DATE(I$2,12,31))*$D85), "")))))</f>
        <v/>
      </c>
      <c r="J85" s="42" t="str">
        <f>IF($A85="","",IF($C85="","",IF($D85="","", IF($B85="C",  SUMIFS(Prov_Auto!$E$3:$E1000,Prov_Auto!$A$3:$A1000,$C85,Prov_Auto!$C$3:$C1000,"&gt;="&amp;$A85 ,Prov_Auto!$D$3:$D1000, "&gt;="&amp;DATE(J$2,1, 1), Prov_Auto!$D$3:$D1000,"&lt;="&amp;DATE(J$2, 12, 31))*$D85, IF($B85="V", -1*(SUMIFS(Prov_Auto!$E$3:$E1000,Prov_Auto!$A$3:$A1000,$C85,Prov_Auto!$C$3:$C1000,"&gt;="&amp;$A85 ,Prov_Auto!$D$3:$D1000, "&gt;="&amp;DATE(J$2,1,1), Prov_Auto!$D$3:$D1000,"&lt;="&amp;DATE(J$2,12,31))*$D85), "")))))</f>
        <v/>
      </c>
      <c r="K85" s="42" t="str">
        <f>IF($A85="","",IF($C85="","",IF($D85="","", IF($B85="C",  SUMIFS(Prov_Auto!$E$3:$E1000,Prov_Auto!$A$3:$A1000,$C85,Prov_Auto!$C$3:$C1000,"&gt;="&amp;$A85 ,Prov_Auto!$D$3:$D1000, "&gt;="&amp;DATE(K$2,1, 1), Prov_Auto!$D$3:$D1000,"&lt;="&amp;DATE(K$2, 12, 31))*$D85, IF($B85="V", -1*(SUMIFS(Prov_Auto!$E$3:$E1000,Prov_Auto!$A$3:$A1000,$C85,Prov_Auto!$C$3:$C1000,"&gt;="&amp;$A85 ,Prov_Auto!$D$3:$D1000, "&gt;="&amp;DATE(K$2,1,1), Prov_Auto!$D$3:$D1000,"&lt;="&amp;DATE(K$2,12,31))*$D85), "")))))</f>
        <v/>
      </c>
      <c r="L85" s="42" t="str">
        <f>IF($A85="","",IF($C85="","",IF($D85="","", IF($B85="C",  SUMIFS(Prov_Auto!$E$3:$E1000,Prov_Auto!$A$3:$A1000,$C85,Prov_Auto!$C$3:$C1000,"&gt;="&amp;$A85 ,Prov_Auto!$D$3:$D1000, "&gt;="&amp;DATE(L$2,1, 1), Prov_Auto!$D$3:$D1000,"&lt;="&amp;DATE(L$2, 12, 31))*$D85, IF($B85="V", -1*(SUMIFS(Prov_Auto!$E$3:$E1000,Prov_Auto!$A$3:$A1000,$C85,Prov_Auto!$C$3:$C1000,"&gt;="&amp;$A85 ,Prov_Auto!$D$3:$D1000, "&gt;="&amp;DATE(L$2,1,1), Prov_Auto!$D$3:$D1000,"&lt;="&amp;DATE(L$2,12,31))*$D85), "")))))</f>
        <v/>
      </c>
      <c r="M85" s="43" t="str">
        <f>IF($A85="","",IF($C85="","",IF($D85="","", IF($B85="C",  SUMIFS(Prov_Auto!$E$3:$E1000,Prov_Auto!$A$3:$A1000,$C85,Prov_Auto!$C$3:$C1000,"&gt;="&amp;$A85 ,Prov_Auto!$D$3:$D1000, "&gt;="&amp;DATE(M$2,1, 1), Prov_Auto!$D$3:$D1000,"&lt;="&amp;DATE(M$2, 12, 31))*$D85, IF($B85="V", -1*(SUMIFS(Prov_Auto!$E$3:$E1000,Prov_Auto!$A$3:$A1000,$C85,Prov_Auto!$C$3:$C1000,"&gt;="&amp;$A85 ,Prov_Auto!$D$3:$D1000, "&gt;="&amp;DATE(M$2,1,1), Prov_Auto!$D$3:$D1000,"&lt;="&amp;DATE(M$2,12,31))*$D85), "")))))</f>
        <v/>
      </c>
      <c r="N85" s="30"/>
      <c r="O85" s="31"/>
      <c r="P85" s="31"/>
      <c r="Q85" s="31"/>
      <c r="R85" s="31"/>
      <c r="S85" s="31"/>
      <c r="T85" s="31"/>
      <c r="U85" s="31"/>
      <c r="V85" s="31"/>
      <c r="W85" s="31"/>
    </row>
    <row r="86">
      <c r="A86" s="46"/>
      <c r="B86" s="47"/>
      <c r="C86" s="47"/>
      <c r="D86" s="47"/>
      <c r="E86" s="48"/>
      <c r="F86" s="45" t="str">
        <f t="shared" si="1"/>
        <v/>
      </c>
      <c r="G86" s="40" t="str">
        <f t="shared" si="2"/>
        <v/>
      </c>
      <c r="H86" s="41" t="str">
        <f>IF(A86="","",IF(C86="","",IF(D86="","",IF(B86="C", SUMIFS(Prov_Auto!E$3:E1000,Prov_Auto!A$3:A1000,C86,Prov_Auto!C$3:C1000,"&gt;"&amp;A86,Prov_Auto!D$3:D1000,"&lt;="&amp;TODAY())*D86, IF(B86="V", -1*(SUMIFS(Prov_Auto!E$3:E1000,Prov_Auto!A$3:A1000,C86,Prov_Auto!C$3:C1000,"&gt;"&amp;A86,Prov_Auto!D$3:D1000,"&lt;="&amp;TODAY())*D86), "")))))</f>
        <v/>
      </c>
      <c r="I86" s="42" t="str">
        <f>IF($A86="","",IF($C86="","",IF($D86="","", IF($B86="C",  SUMIFS(Prov_Auto!$E$3:$E1000,Prov_Auto!$A$3:$A1000,$C86,Prov_Auto!$C$3:$C1000,"&gt;="&amp;$A86 ,Prov_Auto!$D$3:$D1000, "&gt;="&amp;DATE(I$2,1, 1), Prov_Auto!$D$3:$D1000,"&lt;="&amp;DATE(I$2, 12, 31))*$D86, IF($B86="V", -1*(SUMIFS(Prov_Auto!$E$3:$E1000,Prov_Auto!$A$3:$A1000,$C86,Prov_Auto!$C$3:$C1000,"&gt;="&amp;$A86 ,Prov_Auto!$D$3:$D1000, "&gt;="&amp;DATE(I$2,1,1), Prov_Auto!$D$3:$D1000,"&lt;="&amp;DATE(I$2,12,31))*$D86), "")))))</f>
        <v/>
      </c>
      <c r="J86" s="42" t="str">
        <f>IF($A86="","",IF($C86="","",IF($D86="","", IF($B86="C",  SUMIFS(Prov_Auto!$E$3:$E1000,Prov_Auto!$A$3:$A1000,$C86,Prov_Auto!$C$3:$C1000,"&gt;="&amp;$A86 ,Prov_Auto!$D$3:$D1000, "&gt;="&amp;DATE(J$2,1, 1), Prov_Auto!$D$3:$D1000,"&lt;="&amp;DATE(J$2, 12, 31))*$D86, IF($B86="V", -1*(SUMIFS(Prov_Auto!$E$3:$E1000,Prov_Auto!$A$3:$A1000,$C86,Prov_Auto!$C$3:$C1000,"&gt;="&amp;$A86 ,Prov_Auto!$D$3:$D1000, "&gt;="&amp;DATE(J$2,1,1), Prov_Auto!$D$3:$D1000,"&lt;="&amp;DATE(J$2,12,31))*$D86), "")))))</f>
        <v/>
      </c>
      <c r="K86" s="42" t="str">
        <f>IF($A86="","",IF($C86="","",IF($D86="","", IF($B86="C",  SUMIFS(Prov_Auto!$E$3:$E1000,Prov_Auto!$A$3:$A1000,$C86,Prov_Auto!$C$3:$C1000,"&gt;="&amp;$A86 ,Prov_Auto!$D$3:$D1000, "&gt;="&amp;DATE(K$2,1, 1), Prov_Auto!$D$3:$D1000,"&lt;="&amp;DATE(K$2, 12, 31))*$D86, IF($B86="V", -1*(SUMIFS(Prov_Auto!$E$3:$E1000,Prov_Auto!$A$3:$A1000,$C86,Prov_Auto!$C$3:$C1000,"&gt;="&amp;$A86 ,Prov_Auto!$D$3:$D1000, "&gt;="&amp;DATE(K$2,1,1), Prov_Auto!$D$3:$D1000,"&lt;="&amp;DATE(K$2,12,31))*$D86), "")))))</f>
        <v/>
      </c>
      <c r="L86" s="42" t="str">
        <f>IF($A86="","",IF($C86="","",IF($D86="","", IF($B86="C",  SUMIFS(Prov_Auto!$E$3:$E1000,Prov_Auto!$A$3:$A1000,$C86,Prov_Auto!$C$3:$C1000,"&gt;="&amp;$A86 ,Prov_Auto!$D$3:$D1000, "&gt;="&amp;DATE(L$2,1, 1), Prov_Auto!$D$3:$D1000,"&lt;="&amp;DATE(L$2, 12, 31))*$D86, IF($B86="V", -1*(SUMIFS(Prov_Auto!$E$3:$E1000,Prov_Auto!$A$3:$A1000,$C86,Prov_Auto!$C$3:$C1000,"&gt;="&amp;$A86 ,Prov_Auto!$D$3:$D1000, "&gt;="&amp;DATE(L$2,1,1), Prov_Auto!$D$3:$D1000,"&lt;="&amp;DATE(L$2,12,31))*$D86), "")))))</f>
        <v/>
      </c>
      <c r="M86" s="43" t="str">
        <f>IF($A86="","",IF($C86="","",IF($D86="","", IF($B86="C",  SUMIFS(Prov_Auto!$E$3:$E1000,Prov_Auto!$A$3:$A1000,$C86,Prov_Auto!$C$3:$C1000,"&gt;="&amp;$A86 ,Prov_Auto!$D$3:$D1000, "&gt;="&amp;DATE(M$2,1, 1), Prov_Auto!$D$3:$D1000,"&lt;="&amp;DATE(M$2, 12, 31))*$D86, IF($B86="V", -1*(SUMIFS(Prov_Auto!$E$3:$E1000,Prov_Auto!$A$3:$A1000,$C86,Prov_Auto!$C$3:$C1000,"&gt;="&amp;$A86 ,Prov_Auto!$D$3:$D1000, "&gt;="&amp;DATE(M$2,1,1), Prov_Auto!$D$3:$D1000,"&lt;="&amp;DATE(M$2,12,31))*$D86), "")))))</f>
        <v/>
      </c>
      <c r="N86" s="30"/>
      <c r="O86" s="31"/>
      <c r="P86" s="31"/>
      <c r="Q86" s="31"/>
      <c r="R86" s="31"/>
      <c r="S86" s="31"/>
      <c r="T86" s="31"/>
      <c r="U86" s="31"/>
      <c r="V86" s="31"/>
      <c r="W86" s="31"/>
    </row>
    <row r="87">
      <c r="A87" s="46"/>
      <c r="B87" s="47"/>
      <c r="C87" s="47"/>
      <c r="D87" s="47"/>
      <c r="E87" s="48"/>
      <c r="F87" s="45" t="str">
        <f t="shared" si="1"/>
        <v/>
      </c>
      <c r="G87" s="40" t="str">
        <f t="shared" si="2"/>
        <v/>
      </c>
      <c r="H87" s="41" t="str">
        <f>IF(A87="","",IF(C87="","",IF(D87="","",IF(B87="C", SUMIFS(Prov_Auto!E$3:E1000,Prov_Auto!A$3:A1000,C87,Prov_Auto!C$3:C1000,"&gt;"&amp;A87,Prov_Auto!D$3:D1000,"&lt;="&amp;TODAY())*D87, IF(B87="V", -1*(SUMIFS(Prov_Auto!E$3:E1000,Prov_Auto!A$3:A1000,C87,Prov_Auto!C$3:C1000,"&gt;"&amp;A87,Prov_Auto!D$3:D1000,"&lt;="&amp;TODAY())*D87), "")))))</f>
        <v/>
      </c>
      <c r="I87" s="42" t="str">
        <f>IF($A87="","",IF($C87="","",IF($D87="","", IF($B87="C",  SUMIFS(Prov_Auto!$E$3:$E1000,Prov_Auto!$A$3:$A1000,$C87,Prov_Auto!$C$3:$C1000,"&gt;="&amp;$A87 ,Prov_Auto!$D$3:$D1000, "&gt;="&amp;DATE(I$2,1, 1), Prov_Auto!$D$3:$D1000,"&lt;="&amp;DATE(I$2, 12, 31))*$D87, IF($B87="V", -1*(SUMIFS(Prov_Auto!$E$3:$E1000,Prov_Auto!$A$3:$A1000,$C87,Prov_Auto!$C$3:$C1000,"&gt;="&amp;$A87 ,Prov_Auto!$D$3:$D1000, "&gt;="&amp;DATE(I$2,1,1), Prov_Auto!$D$3:$D1000,"&lt;="&amp;DATE(I$2,12,31))*$D87), "")))))</f>
        <v/>
      </c>
      <c r="J87" s="42" t="str">
        <f>IF($A87="","",IF($C87="","",IF($D87="","", IF($B87="C",  SUMIFS(Prov_Auto!$E$3:$E1000,Prov_Auto!$A$3:$A1000,$C87,Prov_Auto!$C$3:$C1000,"&gt;="&amp;$A87 ,Prov_Auto!$D$3:$D1000, "&gt;="&amp;DATE(J$2,1, 1), Prov_Auto!$D$3:$D1000,"&lt;="&amp;DATE(J$2, 12, 31))*$D87, IF($B87="V", -1*(SUMIFS(Prov_Auto!$E$3:$E1000,Prov_Auto!$A$3:$A1000,$C87,Prov_Auto!$C$3:$C1000,"&gt;="&amp;$A87 ,Prov_Auto!$D$3:$D1000, "&gt;="&amp;DATE(J$2,1,1), Prov_Auto!$D$3:$D1000,"&lt;="&amp;DATE(J$2,12,31))*$D87), "")))))</f>
        <v/>
      </c>
      <c r="K87" s="42" t="str">
        <f>IF($A87="","",IF($C87="","",IF($D87="","", IF($B87="C",  SUMIFS(Prov_Auto!$E$3:$E1000,Prov_Auto!$A$3:$A1000,$C87,Prov_Auto!$C$3:$C1000,"&gt;="&amp;$A87 ,Prov_Auto!$D$3:$D1000, "&gt;="&amp;DATE(K$2,1, 1), Prov_Auto!$D$3:$D1000,"&lt;="&amp;DATE(K$2, 12, 31))*$D87, IF($B87="V", -1*(SUMIFS(Prov_Auto!$E$3:$E1000,Prov_Auto!$A$3:$A1000,$C87,Prov_Auto!$C$3:$C1000,"&gt;="&amp;$A87 ,Prov_Auto!$D$3:$D1000, "&gt;="&amp;DATE(K$2,1,1), Prov_Auto!$D$3:$D1000,"&lt;="&amp;DATE(K$2,12,31))*$D87), "")))))</f>
        <v/>
      </c>
      <c r="L87" s="42" t="str">
        <f>IF($A87="","",IF($C87="","",IF($D87="","", IF($B87="C",  SUMIFS(Prov_Auto!$E$3:$E1000,Prov_Auto!$A$3:$A1000,$C87,Prov_Auto!$C$3:$C1000,"&gt;="&amp;$A87 ,Prov_Auto!$D$3:$D1000, "&gt;="&amp;DATE(L$2,1, 1), Prov_Auto!$D$3:$D1000,"&lt;="&amp;DATE(L$2, 12, 31))*$D87, IF($B87="V", -1*(SUMIFS(Prov_Auto!$E$3:$E1000,Prov_Auto!$A$3:$A1000,$C87,Prov_Auto!$C$3:$C1000,"&gt;="&amp;$A87 ,Prov_Auto!$D$3:$D1000, "&gt;="&amp;DATE(L$2,1,1), Prov_Auto!$D$3:$D1000,"&lt;="&amp;DATE(L$2,12,31))*$D87), "")))))</f>
        <v/>
      </c>
      <c r="M87" s="43" t="str">
        <f>IF($A87="","",IF($C87="","",IF($D87="","", IF($B87="C",  SUMIFS(Prov_Auto!$E$3:$E1000,Prov_Auto!$A$3:$A1000,$C87,Prov_Auto!$C$3:$C1000,"&gt;="&amp;$A87 ,Prov_Auto!$D$3:$D1000, "&gt;="&amp;DATE(M$2,1, 1), Prov_Auto!$D$3:$D1000,"&lt;="&amp;DATE(M$2, 12, 31))*$D87, IF($B87="V", -1*(SUMIFS(Prov_Auto!$E$3:$E1000,Prov_Auto!$A$3:$A1000,$C87,Prov_Auto!$C$3:$C1000,"&gt;="&amp;$A87 ,Prov_Auto!$D$3:$D1000, "&gt;="&amp;DATE(M$2,1,1), Prov_Auto!$D$3:$D1000,"&lt;="&amp;DATE(M$2,12,31))*$D87), "")))))</f>
        <v/>
      </c>
      <c r="N87" s="30"/>
      <c r="O87" s="31"/>
      <c r="P87" s="31"/>
      <c r="Q87" s="31"/>
      <c r="R87" s="31"/>
      <c r="S87" s="31"/>
      <c r="T87" s="31"/>
      <c r="U87" s="31"/>
      <c r="V87" s="31"/>
      <c r="W87" s="31"/>
    </row>
    <row r="88">
      <c r="A88" s="46"/>
      <c r="B88" s="47"/>
      <c r="C88" s="47"/>
      <c r="D88" s="47"/>
      <c r="E88" s="48"/>
      <c r="F88" s="45" t="str">
        <f t="shared" si="1"/>
        <v/>
      </c>
      <c r="G88" s="40" t="str">
        <f t="shared" si="2"/>
        <v/>
      </c>
      <c r="H88" s="41" t="str">
        <f>IF(A88="","",IF(C88="","",IF(D88="","",IF(B88="C", SUMIFS(Prov_Auto!E$3:E1000,Prov_Auto!A$3:A1000,C88,Prov_Auto!C$3:C1000,"&gt;"&amp;A88,Prov_Auto!D$3:D1000,"&lt;="&amp;TODAY())*D88, IF(B88="V", -1*(SUMIFS(Prov_Auto!E$3:E1000,Prov_Auto!A$3:A1000,C88,Prov_Auto!C$3:C1000,"&gt;"&amp;A88,Prov_Auto!D$3:D1000,"&lt;="&amp;TODAY())*D88), "")))))</f>
        <v/>
      </c>
      <c r="I88" s="42" t="str">
        <f>IF($A88="","",IF($C88="","",IF($D88="","", IF($B88="C",  SUMIFS(Prov_Auto!$E$3:$E1000,Prov_Auto!$A$3:$A1000,$C88,Prov_Auto!$C$3:$C1000,"&gt;="&amp;$A88 ,Prov_Auto!$D$3:$D1000, "&gt;="&amp;DATE(I$2,1, 1), Prov_Auto!$D$3:$D1000,"&lt;="&amp;DATE(I$2, 12, 31))*$D88, IF($B88="V", -1*(SUMIFS(Prov_Auto!$E$3:$E1000,Prov_Auto!$A$3:$A1000,$C88,Prov_Auto!$C$3:$C1000,"&gt;="&amp;$A88 ,Prov_Auto!$D$3:$D1000, "&gt;="&amp;DATE(I$2,1,1), Prov_Auto!$D$3:$D1000,"&lt;="&amp;DATE(I$2,12,31))*$D88), "")))))</f>
        <v/>
      </c>
      <c r="J88" s="42" t="str">
        <f>IF($A88="","",IF($C88="","",IF($D88="","", IF($B88="C",  SUMIFS(Prov_Auto!$E$3:$E1000,Prov_Auto!$A$3:$A1000,$C88,Prov_Auto!$C$3:$C1000,"&gt;="&amp;$A88 ,Prov_Auto!$D$3:$D1000, "&gt;="&amp;DATE(J$2,1, 1), Prov_Auto!$D$3:$D1000,"&lt;="&amp;DATE(J$2, 12, 31))*$D88, IF($B88="V", -1*(SUMIFS(Prov_Auto!$E$3:$E1000,Prov_Auto!$A$3:$A1000,$C88,Prov_Auto!$C$3:$C1000,"&gt;="&amp;$A88 ,Prov_Auto!$D$3:$D1000, "&gt;="&amp;DATE(J$2,1,1), Prov_Auto!$D$3:$D1000,"&lt;="&amp;DATE(J$2,12,31))*$D88), "")))))</f>
        <v/>
      </c>
      <c r="K88" s="42" t="str">
        <f>IF($A88="","",IF($C88="","",IF($D88="","", IF($B88="C",  SUMIFS(Prov_Auto!$E$3:$E1000,Prov_Auto!$A$3:$A1000,$C88,Prov_Auto!$C$3:$C1000,"&gt;="&amp;$A88 ,Prov_Auto!$D$3:$D1000, "&gt;="&amp;DATE(K$2,1, 1), Prov_Auto!$D$3:$D1000,"&lt;="&amp;DATE(K$2, 12, 31))*$D88, IF($B88="V", -1*(SUMIFS(Prov_Auto!$E$3:$E1000,Prov_Auto!$A$3:$A1000,$C88,Prov_Auto!$C$3:$C1000,"&gt;="&amp;$A88 ,Prov_Auto!$D$3:$D1000, "&gt;="&amp;DATE(K$2,1,1), Prov_Auto!$D$3:$D1000,"&lt;="&amp;DATE(K$2,12,31))*$D88), "")))))</f>
        <v/>
      </c>
      <c r="L88" s="42" t="str">
        <f>IF($A88="","",IF($C88="","",IF($D88="","", IF($B88="C",  SUMIFS(Prov_Auto!$E$3:$E1000,Prov_Auto!$A$3:$A1000,$C88,Prov_Auto!$C$3:$C1000,"&gt;="&amp;$A88 ,Prov_Auto!$D$3:$D1000, "&gt;="&amp;DATE(L$2,1, 1), Prov_Auto!$D$3:$D1000,"&lt;="&amp;DATE(L$2, 12, 31))*$D88, IF($B88="V", -1*(SUMIFS(Prov_Auto!$E$3:$E1000,Prov_Auto!$A$3:$A1000,$C88,Prov_Auto!$C$3:$C1000,"&gt;="&amp;$A88 ,Prov_Auto!$D$3:$D1000, "&gt;="&amp;DATE(L$2,1,1), Prov_Auto!$D$3:$D1000,"&lt;="&amp;DATE(L$2,12,31))*$D88), "")))))</f>
        <v/>
      </c>
      <c r="M88" s="43" t="str">
        <f>IF($A88="","",IF($C88="","",IF($D88="","", IF($B88="C",  SUMIFS(Prov_Auto!$E$3:$E1000,Prov_Auto!$A$3:$A1000,$C88,Prov_Auto!$C$3:$C1000,"&gt;="&amp;$A88 ,Prov_Auto!$D$3:$D1000, "&gt;="&amp;DATE(M$2,1, 1), Prov_Auto!$D$3:$D1000,"&lt;="&amp;DATE(M$2, 12, 31))*$D88, IF($B88="V", -1*(SUMIFS(Prov_Auto!$E$3:$E1000,Prov_Auto!$A$3:$A1000,$C88,Prov_Auto!$C$3:$C1000,"&gt;="&amp;$A88 ,Prov_Auto!$D$3:$D1000, "&gt;="&amp;DATE(M$2,1,1), Prov_Auto!$D$3:$D1000,"&lt;="&amp;DATE(M$2,12,31))*$D88), "")))))</f>
        <v/>
      </c>
      <c r="N88" s="30"/>
      <c r="O88" s="31"/>
      <c r="P88" s="31"/>
      <c r="Q88" s="31"/>
      <c r="R88" s="31"/>
      <c r="S88" s="31"/>
      <c r="T88" s="31"/>
      <c r="U88" s="31"/>
      <c r="V88" s="31"/>
      <c r="W88" s="31"/>
    </row>
    <row r="89">
      <c r="A89" s="46"/>
      <c r="B89" s="47"/>
      <c r="C89" s="47"/>
      <c r="D89" s="47"/>
      <c r="E89" s="48"/>
      <c r="F89" s="45" t="str">
        <f t="shared" si="1"/>
        <v/>
      </c>
      <c r="G89" s="40" t="str">
        <f t="shared" si="2"/>
        <v/>
      </c>
      <c r="H89" s="41" t="str">
        <f>IF(A89="","",IF(C89="","",IF(D89="","",IF(B89="C", SUMIFS(Prov_Auto!E$3:E1000,Prov_Auto!A$3:A1000,C89,Prov_Auto!C$3:C1000,"&gt;"&amp;A89,Prov_Auto!D$3:D1000,"&lt;="&amp;TODAY())*D89, IF(B89="V", -1*(SUMIFS(Prov_Auto!E$3:E1000,Prov_Auto!A$3:A1000,C89,Prov_Auto!C$3:C1000,"&gt;"&amp;A89,Prov_Auto!D$3:D1000,"&lt;="&amp;TODAY())*D89), "")))))</f>
        <v/>
      </c>
      <c r="I89" s="42" t="str">
        <f>IF($A89="","",IF($C89="","",IF($D89="","", IF($B89="C",  SUMIFS(Prov_Auto!$E$3:$E1000,Prov_Auto!$A$3:$A1000,$C89,Prov_Auto!$C$3:$C1000,"&gt;="&amp;$A89 ,Prov_Auto!$D$3:$D1000, "&gt;="&amp;DATE(I$2,1, 1), Prov_Auto!$D$3:$D1000,"&lt;="&amp;DATE(I$2, 12, 31))*$D89, IF($B89="V", -1*(SUMIFS(Prov_Auto!$E$3:$E1000,Prov_Auto!$A$3:$A1000,$C89,Prov_Auto!$C$3:$C1000,"&gt;="&amp;$A89 ,Prov_Auto!$D$3:$D1000, "&gt;="&amp;DATE(I$2,1,1), Prov_Auto!$D$3:$D1000,"&lt;="&amp;DATE(I$2,12,31))*$D89), "")))))</f>
        <v/>
      </c>
      <c r="J89" s="42" t="str">
        <f>IF($A89="","",IF($C89="","",IF($D89="","", IF($B89="C",  SUMIFS(Prov_Auto!$E$3:$E1000,Prov_Auto!$A$3:$A1000,$C89,Prov_Auto!$C$3:$C1000,"&gt;="&amp;$A89 ,Prov_Auto!$D$3:$D1000, "&gt;="&amp;DATE(J$2,1, 1), Prov_Auto!$D$3:$D1000,"&lt;="&amp;DATE(J$2, 12, 31))*$D89, IF($B89="V", -1*(SUMIFS(Prov_Auto!$E$3:$E1000,Prov_Auto!$A$3:$A1000,$C89,Prov_Auto!$C$3:$C1000,"&gt;="&amp;$A89 ,Prov_Auto!$D$3:$D1000, "&gt;="&amp;DATE(J$2,1,1), Prov_Auto!$D$3:$D1000,"&lt;="&amp;DATE(J$2,12,31))*$D89), "")))))</f>
        <v/>
      </c>
      <c r="K89" s="42" t="str">
        <f>IF($A89="","",IF($C89="","",IF($D89="","", IF($B89="C",  SUMIFS(Prov_Auto!$E$3:$E1000,Prov_Auto!$A$3:$A1000,$C89,Prov_Auto!$C$3:$C1000,"&gt;="&amp;$A89 ,Prov_Auto!$D$3:$D1000, "&gt;="&amp;DATE(K$2,1, 1), Prov_Auto!$D$3:$D1000,"&lt;="&amp;DATE(K$2, 12, 31))*$D89, IF($B89="V", -1*(SUMIFS(Prov_Auto!$E$3:$E1000,Prov_Auto!$A$3:$A1000,$C89,Prov_Auto!$C$3:$C1000,"&gt;="&amp;$A89 ,Prov_Auto!$D$3:$D1000, "&gt;="&amp;DATE(K$2,1,1), Prov_Auto!$D$3:$D1000,"&lt;="&amp;DATE(K$2,12,31))*$D89), "")))))</f>
        <v/>
      </c>
      <c r="L89" s="42" t="str">
        <f>IF($A89="","",IF($C89="","",IF($D89="","", IF($B89="C",  SUMIFS(Prov_Auto!$E$3:$E1000,Prov_Auto!$A$3:$A1000,$C89,Prov_Auto!$C$3:$C1000,"&gt;="&amp;$A89 ,Prov_Auto!$D$3:$D1000, "&gt;="&amp;DATE(L$2,1, 1), Prov_Auto!$D$3:$D1000,"&lt;="&amp;DATE(L$2, 12, 31))*$D89, IF($B89="V", -1*(SUMIFS(Prov_Auto!$E$3:$E1000,Prov_Auto!$A$3:$A1000,$C89,Prov_Auto!$C$3:$C1000,"&gt;="&amp;$A89 ,Prov_Auto!$D$3:$D1000, "&gt;="&amp;DATE(L$2,1,1), Prov_Auto!$D$3:$D1000,"&lt;="&amp;DATE(L$2,12,31))*$D89), "")))))</f>
        <v/>
      </c>
      <c r="M89" s="43" t="str">
        <f>IF($A89="","",IF($C89="","",IF($D89="","", IF($B89="C",  SUMIFS(Prov_Auto!$E$3:$E1000,Prov_Auto!$A$3:$A1000,$C89,Prov_Auto!$C$3:$C1000,"&gt;="&amp;$A89 ,Prov_Auto!$D$3:$D1000, "&gt;="&amp;DATE(M$2,1, 1), Prov_Auto!$D$3:$D1000,"&lt;="&amp;DATE(M$2, 12, 31))*$D89, IF($B89="V", -1*(SUMIFS(Prov_Auto!$E$3:$E1000,Prov_Auto!$A$3:$A1000,$C89,Prov_Auto!$C$3:$C1000,"&gt;="&amp;$A89 ,Prov_Auto!$D$3:$D1000, "&gt;="&amp;DATE(M$2,1,1), Prov_Auto!$D$3:$D1000,"&lt;="&amp;DATE(M$2,12,31))*$D89), "")))))</f>
        <v/>
      </c>
      <c r="N89" s="30"/>
      <c r="O89" s="31"/>
      <c r="P89" s="31"/>
      <c r="Q89" s="31"/>
      <c r="R89" s="31"/>
      <c r="S89" s="31"/>
      <c r="T89" s="31"/>
      <c r="U89" s="31"/>
      <c r="V89" s="31"/>
      <c r="W89" s="31"/>
    </row>
    <row r="90">
      <c r="A90" s="46"/>
      <c r="B90" s="47"/>
      <c r="C90" s="47"/>
      <c r="D90" s="47"/>
      <c r="E90" s="48"/>
      <c r="F90" s="45" t="str">
        <f t="shared" si="1"/>
        <v/>
      </c>
      <c r="G90" s="40" t="str">
        <f t="shared" si="2"/>
        <v/>
      </c>
      <c r="H90" s="41" t="str">
        <f>IF(A90="","",IF(C90="","",IF(D90="","",IF(B90="C", SUMIFS(Prov_Auto!E$3:E1000,Prov_Auto!A$3:A1000,C90,Prov_Auto!C$3:C1000,"&gt;"&amp;A90,Prov_Auto!D$3:D1000,"&lt;="&amp;TODAY())*D90, IF(B90="V", -1*(SUMIFS(Prov_Auto!E$3:E1000,Prov_Auto!A$3:A1000,C90,Prov_Auto!C$3:C1000,"&gt;"&amp;A90,Prov_Auto!D$3:D1000,"&lt;="&amp;TODAY())*D90), "")))))</f>
        <v/>
      </c>
      <c r="I90" s="42" t="str">
        <f>IF($A90="","",IF($C90="","",IF($D90="","", IF($B90="C",  SUMIFS(Prov_Auto!$E$3:$E1000,Prov_Auto!$A$3:$A1000,$C90,Prov_Auto!$C$3:$C1000,"&gt;="&amp;$A90 ,Prov_Auto!$D$3:$D1000, "&gt;="&amp;DATE(I$2,1, 1), Prov_Auto!$D$3:$D1000,"&lt;="&amp;DATE(I$2, 12, 31))*$D90, IF($B90="V", -1*(SUMIFS(Prov_Auto!$E$3:$E1000,Prov_Auto!$A$3:$A1000,$C90,Prov_Auto!$C$3:$C1000,"&gt;="&amp;$A90 ,Prov_Auto!$D$3:$D1000, "&gt;="&amp;DATE(I$2,1,1), Prov_Auto!$D$3:$D1000,"&lt;="&amp;DATE(I$2,12,31))*$D90), "")))))</f>
        <v/>
      </c>
      <c r="J90" s="42" t="str">
        <f>IF($A90="","",IF($C90="","",IF($D90="","", IF($B90="C",  SUMIFS(Prov_Auto!$E$3:$E1000,Prov_Auto!$A$3:$A1000,$C90,Prov_Auto!$C$3:$C1000,"&gt;="&amp;$A90 ,Prov_Auto!$D$3:$D1000, "&gt;="&amp;DATE(J$2,1, 1), Prov_Auto!$D$3:$D1000,"&lt;="&amp;DATE(J$2, 12, 31))*$D90, IF($B90="V", -1*(SUMIFS(Prov_Auto!$E$3:$E1000,Prov_Auto!$A$3:$A1000,$C90,Prov_Auto!$C$3:$C1000,"&gt;="&amp;$A90 ,Prov_Auto!$D$3:$D1000, "&gt;="&amp;DATE(J$2,1,1), Prov_Auto!$D$3:$D1000,"&lt;="&amp;DATE(J$2,12,31))*$D90), "")))))</f>
        <v/>
      </c>
      <c r="K90" s="42" t="str">
        <f>IF($A90="","",IF($C90="","",IF($D90="","", IF($B90="C",  SUMIFS(Prov_Auto!$E$3:$E1000,Prov_Auto!$A$3:$A1000,$C90,Prov_Auto!$C$3:$C1000,"&gt;="&amp;$A90 ,Prov_Auto!$D$3:$D1000, "&gt;="&amp;DATE(K$2,1, 1), Prov_Auto!$D$3:$D1000,"&lt;="&amp;DATE(K$2, 12, 31))*$D90, IF($B90="V", -1*(SUMIFS(Prov_Auto!$E$3:$E1000,Prov_Auto!$A$3:$A1000,$C90,Prov_Auto!$C$3:$C1000,"&gt;="&amp;$A90 ,Prov_Auto!$D$3:$D1000, "&gt;="&amp;DATE(K$2,1,1), Prov_Auto!$D$3:$D1000,"&lt;="&amp;DATE(K$2,12,31))*$D90), "")))))</f>
        <v/>
      </c>
      <c r="L90" s="42" t="str">
        <f>IF($A90="","",IF($C90="","",IF($D90="","", IF($B90="C",  SUMIFS(Prov_Auto!$E$3:$E1000,Prov_Auto!$A$3:$A1000,$C90,Prov_Auto!$C$3:$C1000,"&gt;="&amp;$A90 ,Prov_Auto!$D$3:$D1000, "&gt;="&amp;DATE(L$2,1, 1), Prov_Auto!$D$3:$D1000,"&lt;="&amp;DATE(L$2, 12, 31))*$D90, IF($B90="V", -1*(SUMIFS(Prov_Auto!$E$3:$E1000,Prov_Auto!$A$3:$A1000,$C90,Prov_Auto!$C$3:$C1000,"&gt;="&amp;$A90 ,Prov_Auto!$D$3:$D1000, "&gt;="&amp;DATE(L$2,1,1), Prov_Auto!$D$3:$D1000,"&lt;="&amp;DATE(L$2,12,31))*$D90), "")))))</f>
        <v/>
      </c>
      <c r="M90" s="43" t="str">
        <f>IF($A90="","",IF($C90="","",IF($D90="","", IF($B90="C",  SUMIFS(Prov_Auto!$E$3:$E1000,Prov_Auto!$A$3:$A1000,$C90,Prov_Auto!$C$3:$C1000,"&gt;="&amp;$A90 ,Prov_Auto!$D$3:$D1000, "&gt;="&amp;DATE(M$2,1, 1), Prov_Auto!$D$3:$D1000,"&lt;="&amp;DATE(M$2, 12, 31))*$D90, IF($B90="V", -1*(SUMIFS(Prov_Auto!$E$3:$E1000,Prov_Auto!$A$3:$A1000,$C90,Prov_Auto!$C$3:$C1000,"&gt;="&amp;$A90 ,Prov_Auto!$D$3:$D1000, "&gt;="&amp;DATE(M$2,1,1), Prov_Auto!$D$3:$D1000,"&lt;="&amp;DATE(M$2,12,31))*$D90), "")))))</f>
        <v/>
      </c>
      <c r="N90" s="30"/>
      <c r="O90" s="31"/>
      <c r="P90" s="31"/>
      <c r="Q90" s="31"/>
      <c r="R90" s="31"/>
      <c r="S90" s="31"/>
      <c r="T90" s="31"/>
      <c r="U90" s="31"/>
      <c r="V90" s="31"/>
      <c r="W90" s="31"/>
    </row>
    <row r="91">
      <c r="A91" s="46"/>
      <c r="B91" s="47"/>
      <c r="C91" s="47"/>
      <c r="D91" s="47"/>
      <c r="E91" s="48"/>
      <c r="F91" s="45" t="str">
        <f t="shared" si="1"/>
        <v/>
      </c>
      <c r="G91" s="40" t="str">
        <f t="shared" si="2"/>
        <v/>
      </c>
      <c r="H91" s="41" t="str">
        <f>IF(A91="","",IF(C91="","",IF(D91="","",IF(B91="C", SUMIFS(Prov_Auto!E$3:E1000,Prov_Auto!A$3:A1000,C91,Prov_Auto!C$3:C1000,"&gt;"&amp;A91,Prov_Auto!D$3:D1000,"&lt;="&amp;TODAY())*D91, IF(B91="V", -1*(SUMIFS(Prov_Auto!E$3:E1000,Prov_Auto!A$3:A1000,C91,Prov_Auto!C$3:C1000,"&gt;"&amp;A91,Prov_Auto!D$3:D1000,"&lt;="&amp;TODAY())*D91), "")))))</f>
        <v/>
      </c>
      <c r="I91" s="42" t="str">
        <f>IF($A91="","",IF($C91="","",IF($D91="","", IF($B91="C",  SUMIFS(Prov_Auto!$E$3:$E1000,Prov_Auto!$A$3:$A1000,$C91,Prov_Auto!$C$3:$C1000,"&gt;="&amp;$A91 ,Prov_Auto!$D$3:$D1000, "&gt;="&amp;DATE(I$2,1, 1), Prov_Auto!$D$3:$D1000,"&lt;="&amp;DATE(I$2, 12, 31))*$D91, IF($B91="V", -1*(SUMIFS(Prov_Auto!$E$3:$E1000,Prov_Auto!$A$3:$A1000,$C91,Prov_Auto!$C$3:$C1000,"&gt;="&amp;$A91 ,Prov_Auto!$D$3:$D1000, "&gt;="&amp;DATE(I$2,1,1), Prov_Auto!$D$3:$D1000,"&lt;="&amp;DATE(I$2,12,31))*$D91), "")))))</f>
        <v/>
      </c>
      <c r="J91" s="42" t="str">
        <f>IF($A91="","",IF($C91="","",IF($D91="","", IF($B91="C",  SUMIFS(Prov_Auto!$E$3:$E1000,Prov_Auto!$A$3:$A1000,$C91,Prov_Auto!$C$3:$C1000,"&gt;="&amp;$A91 ,Prov_Auto!$D$3:$D1000, "&gt;="&amp;DATE(J$2,1, 1), Prov_Auto!$D$3:$D1000,"&lt;="&amp;DATE(J$2, 12, 31))*$D91, IF($B91="V", -1*(SUMIFS(Prov_Auto!$E$3:$E1000,Prov_Auto!$A$3:$A1000,$C91,Prov_Auto!$C$3:$C1000,"&gt;="&amp;$A91 ,Prov_Auto!$D$3:$D1000, "&gt;="&amp;DATE(J$2,1,1), Prov_Auto!$D$3:$D1000,"&lt;="&amp;DATE(J$2,12,31))*$D91), "")))))</f>
        <v/>
      </c>
      <c r="K91" s="42" t="str">
        <f>IF($A91="","",IF($C91="","",IF($D91="","", IF($B91="C",  SUMIFS(Prov_Auto!$E$3:$E1000,Prov_Auto!$A$3:$A1000,$C91,Prov_Auto!$C$3:$C1000,"&gt;="&amp;$A91 ,Prov_Auto!$D$3:$D1000, "&gt;="&amp;DATE(K$2,1, 1), Prov_Auto!$D$3:$D1000,"&lt;="&amp;DATE(K$2, 12, 31))*$D91, IF($B91="V", -1*(SUMIFS(Prov_Auto!$E$3:$E1000,Prov_Auto!$A$3:$A1000,$C91,Prov_Auto!$C$3:$C1000,"&gt;="&amp;$A91 ,Prov_Auto!$D$3:$D1000, "&gt;="&amp;DATE(K$2,1,1), Prov_Auto!$D$3:$D1000,"&lt;="&amp;DATE(K$2,12,31))*$D91), "")))))</f>
        <v/>
      </c>
      <c r="L91" s="42" t="str">
        <f>IF($A91="","",IF($C91="","",IF($D91="","", IF($B91="C",  SUMIFS(Prov_Auto!$E$3:$E1000,Prov_Auto!$A$3:$A1000,$C91,Prov_Auto!$C$3:$C1000,"&gt;="&amp;$A91 ,Prov_Auto!$D$3:$D1000, "&gt;="&amp;DATE(L$2,1, 1), Prov_Auto!$D$3:$D1000,"&lt;="&amp;DATE(L$2, 12, 31))*$D91, IF($B91="V", -1*(SUMIFS(Prov_Auto!$E$3:$E1000,Prov_Auto!$A$3:$A1000,$C91,Prov_Auto!$C$3:$C1000,"&gt;="&amp;$A91 ,Prov_Auto!$D$3:$D1000, "&gt;="&amp;DATE(L$2,1,1), Prov_Auto!$D$3:$D1000,"&lt;="&amp;DATE(L$2,12,31))*$D91), "")))))</f>
        <v/>
      </c>
      <c r="M91" s="43" t="str">
        <f>IF($A91="","",IF($C91="","",IF($D91="","", IF($B91="C",  SUMIFS(Prov_Auto!$E$3:$E1000,Prov_Auto!$A$3:$A1000,$C91,Prov_Auto!$C$3:$C1000,"&gt;="&amp;$A91 ,Prov_Auto!$D$3:$D1000, "&gt;="&amp;DATE(M$2,1, 1), Prov_Auto!$D$3:$D1000,"&lt;="&amp;DATE(M$2, 12, 31))*$D91, IF($B91="V", -1*(SUMIFS(Prov_Auto!$E$3:$E1000,Prov_Auto!$A$3:$A1000,$C91,Prov_Auto!$C$3:$C1000,"&gt;="&amp;$A91 ,Prov_Auto!$D$3:$D1000, "&gt;="&amp;DATE(M$2,1,1), Prov_Auto!$D$3:$D1000,"&lt;="&amp;DATE(M$2,12,31))*$D91), "")))))</f>
        <v/>
      </c>
      <c r="N91" s="30"/>
      <c r="O91" s="31"/>
      <c r="P91" s="31"/>
      <c r="Q91" s="31"/>
      <c r="R91" s="31"/>
      <c r="S91" s="31"/>
      <c r="T91" s="31"/>
      <c r="U91" s="31"/>
      <c r="V91" s="31"/>
      <c r="W91" s="31"/>
    </row>
    <row r="92">
      <c r="A92" s="46"/>
      <c r="B92" s="47"/>
      <c r="C92" s="47"/>
      <c r="D92" s="47"/>
      <c r="E92" s="48"/>
      <c r="F92" s="45" t="str">
        <f t="shared" si="1"/>
        <v/>
      </c>
      <c r="G92" s="40" t="str">
        <f t="shared" si="2"/>
        <v/>
      </c>
      <c r="H92" s="41" t="str">
        <f>IF(A92="","",IF(C92="","",IF(D92="","",IF(B92="C", SUMIFS(Prov_Auto!E$3:E1000,Prov_Auto!A$3:A1000,C92,Prov_Auto!C$3:C1000,"&gt;"&amp;A92,Prov_Auto!D$3:D1000,"&lt;="&amp;TODAY())*D92, IF(B92="V", -1*(SUMIFS(Prov_Auto!E$3:E1000,Prov_Auto!A$3:A1000,C92,Prov_Auto!C$3:C1000,"&gt;"&amp;A92,Prov_Auto!D$3:D1000,"&lt;="&amp;TODAY())*D92), "")))))</f>
        <v/>
      </c>
      <c r="I92" s="42" t="str">
        <f>IF($A92="","",IF($C92="","",IF($D92="","", IF($B92="C",  SUMIFS(Prov_Auto!$E$3:$E1000,Prov_Auto!$A$3:$A1000,$C92,Prov_Auto!$C$3:$C1000,"&gt;="&amp;$A92 ,Prov_Auto!$D$3:$D1000, "&gt;="&amp;DATE(I$2,1, 1), Prov_Auto!$D$3:$D1000,"&lt;="&amp;DATE(I$2, 12, 31))*$D92, IF($B92="V", -1*(SUMIFS(Prov_Auto!$E$3:$E1000,Prov_Auto!$A$3:$A1000,$C92,Prov_Auto!$C$3:$C1000,"&gt;="&amp;$A92 ,Prov_Auto!$D$3:$D1000, "&gt;="&amp;DATE(I$2,1,1), Prov_Auto!$D$3:$D1000,"&lt;="&amp;DATE(I$2,12,31))*$D92), "")))))</f>
        <v/>
      </c>
      <c r="J92" s="42" t="str">
        <f>IF($A92="","",IF($C92="","",IF($D92="","", IF($B92="C",  SUMIFS(Prov_Auto!$E$3:$E1000,Prov_Auto!$A$3:$A1000,$C92,Prov_Auto!$C$3:$C1000,"&gt;="&amp;$A92 ,Prov_Auto!$D$3:$D1000, "&gt;="&amp;DATE(J$2,1, 1), Prov_Auto!$D$3:$D1000,"&lt;="&amp;DATE(J$2, 12, 31))*$D92, IF($B92="V", -1*(SUMIFS(Prov_Auto!$E$3:$E1000,Prov_Auto!$A$3:$A1000,$C92,Prov_Auto!$C$3:$C1000,"&gt;="&amp;$A92 ,Prov_Auto!$D$3:$D1000, "&gt;="&amp;DATE(J$2,1,1), Prov_Auto!$D$3:$D1000,"&lt;="&amp;DATE(J$2,12,31))*$D92), "")))))</f>
        <v/>
      </c>
      <c r="K92" s="42" t="str">
        <f>IF($A92="","",IF($C92="","",IF($D92="","", IF($B92="C",  SUMIFS(Prov_Auto!$E$3:$E1000,Prov_Auto!$A$3:$A1000,$C92,Prov_Auto!$C$3:$C1000,"&gt;="&amp;$A92 ,Prov_Auto!$D$3:$D1000, "&gt;="&amp;DATE(K$2,1, 1), Prov_Auto!$D$3:$D1000,"&lt;="&amp;DATE(K$2, 12, 31))*$D92, IF($B92="V", -1*(SUMIFS(Prov_Auto!$E$3:$E1000,Prov_Auto!$A$3:$A1000,$C92,Prov_Auto!$C$3:$C1000,"&gt;="&amp;$A92 ,Prov_Auto!$D$3:$D1000, "&gt;="&amp;DATE(K$2,1,1), Prov_Auto!$D$3:$D1000,"&lt;="&amp;DATE(K$2,12,31))*$D92), "")))))</f>
        <v/>
      </c>
      <c r="L92" s="42" t="str">
        <f>IF($A92="","",IF($C92="","",IF($D92="","", IF($B92="C",  SUMIFS(Prov_Auto!$E$3:$E1000,Prov_Auto!$A$3:$A1000,$C92,Prov_Auto!$C$3:$C1000,"&gt;="&amp;$A92 ,Prov_Auto!$D$3:$D1000, "&gt;="&amp;DATE(L$2,1, 1), Prov_Auto!$D$3:$D1000,"&lt;="&amp;DATE(L$2, 12, 31))*$D92, IF($B92="V", -1*(SUMIFS(Prov_Auto!$E$3:$E1000,Prov_Auto!$A$3:$A1000,$C92,Prov_Auto!$C$3:$C1000,"&gt;="&amp;$A92 ,Prov_Auto!$D$3:$D1000, "&gt;="&amp;DATE(L$2,1,1), Prov_Auto!$D$3:$D1000,"&lt;="&amp;DATE(L$2,12,31))*$D92), "")))))</f>
        <v/>
      </c>
      <c r="M92" s="43" t="str">
        <f>IF($A92="","",IF($C92="","",IF($D92="","", IF($B92="C",  SUMIFS(Prov_Auto!$E$3:$E1000,Prov_Auto!$A$3:$A1000,$C92,Prov_Auto!$C$3:$C1000,"&gt;="&amp;$A92 ,Prov_Auto!$D$3:$D1000, "&gt;="&amp;DATE(M$2,1, 1), Prov_Auto!$D$3:$D1000,"&lt;="&amp;DATE(M$2, 12, 31))*$D92, IF($B92="V", -1*(SUMIFS(Prov_Auto!$E$3:$E1000,Prov_Auto!$A$3:$A1000,$C92,Prov_Auto!$C$3:$C1000,"&gt;="&amp;$A92 ,Prov_Auto!$D$3:$D1000, "&gt;="&amp;DATE(M$2,1,1), Prov_Auto!$D$3:$D1000,"&lt;="&amp;DATE(M$2,12,31))*$D92), "")))))</f>
        <v/>
      </c>
      <c r="N92" s="30"/>
      <c r="O92" s="31"/>
      <c r="P92" s="31"/>
      <c r="Q92" s="31"/>
      <c r="R92" s="31"/>
      <c r="S92" s="31"/>
      <c r="T92" s="31"/>
      <c r="U92" s="31"/>
      <c r="V92" s="31"/>
      <c r="W92" s="31"/>
    </row>
    <row r="93">
      <c r="A93" s="46"/>
      <c r="B93" s="47"/>
      <c r="C93" s="47"/>
      <c r="D93" s="47"/>
      <c r="E93" s="48"/>
      <c r="F93" s="45" t="str">
        <f t="shared" si="1"/>
        <v/>
      </c>
      <c r="G93" s="40" t="str">
        <f t="shared" si="2"/>
        <v/>
      </c>
      <c r="H93" s="41" t="str">
        <f>IF(A93="","",IF(C93="","",IF(D93="","",IF(B93="C", SUMIFS(Prov_Auto!E$3:E1000,Prov_Auto!A$3:A1000,C93,Prov_Auto!C$3:C1000,"&gt;"&amp;A93,Prov_Auto!D$3:D1000,"&lt;="&amp;TODAY())*D93, IF(B93="V", -1*(SUMIFS(Prov_Auto!E$3:E1000,Prov_Auto!A$3:A1000,C93,Prov_Auto!C$3:C1000,"&gt;"&amp;A93,Prov_Auto!D$3:D1000,"&lt;="&amp;TODAY())*D93), "")))))</f>
        <v/>
      </c>
      <c r="I93" s="42" t="str">
        <f>IF($A93="","",IF($C93="","",IF($D93="","", IF($B93="C",  SUMIFS(Prov_Auto!$E$3:$E1000,Prov_Auto!$A$3:$A1000,$C93,Prov_Auto!$C$3:$C1000,"&gt;="&amp;$A93 ,Prov_Auto!$D$3:$D1000, "&gt;="&amp;DATE(I$2,1, 1), Prov_Auto!$D$3:$D1000,"&lt;="&amp;DATE(I$2, 12, 31))*$D93, IF($B93="V", -1*(SUMIFS(Prov_Auto!$E$3:$E1000,Prov_Auto!$A$3:$A1000,$C93,Prov_Auto!$C$3:$C1000,"&gt;="&amp;$A93 ,Prov_Auto!$D$3:$D1000, "&gt;="&amp;DATE(I$2,1,1), Prov_Auto!$D$3:$D1000,"&lt;="&amp;DATE(I$2,12,31))*$D93), "")))))</f>
        <v/>
      </c>
      <c r="J93" s="42" t="str">
        <f>IF($A93="","",IF($C93="","",IF($D93="","", IF($B93="C",  SUMIFS(Prov_Auto!$E$3:$E1000,Prov_Auto!$A$3:$A1000,$C93,Prov_Auto!$C$3:$C1000,"&gt;="&amp;$A93 ,Prov_Auto!$D$3:$D1000, "&gt;="&amp;DATE(J$2,1, 1), Prov_Auto!$D$3:$D1000,"&lt;="&amp;DATE(J$2, 12, 31))*$D93, IF($B93="V", -1*(SUMIFS(Prov_Auto!$E$3:$E1000,Prov_Auto!$A$3:$A1000,$C93,Prov_Auto!$C$3:$C1000,"&gt;="&amp;$A93 ,Prov_Auto!$D$3:$D1000, "&gt;="&amp;DATE(J$2,1,1), Prov_Auto!$D$3:$D1000,"&lt;="&amp;DATE(J$2,12,31))*$D93), "")))))</f>
        <v/>
      </c>
      <c r="K93" s="42" t="str">
        <f>IF($A93="","",IF($C93="","",IF($D93="","", IF($B93="C",  SUMIFS(Prov_Auto!$E$3:$E1000,Prov_Auto!$A$3:$A1000,$C93,Prov_Auto!$C$3:$C1000,"&gt;="&amp;$A93 ,Prov_Auto!$D$3:$D1000, "&gt;="&amp;DATE(K$2,1, 1), Prov_Auto!$D$3:$D1000,"&lt;="&amp;DATE(K$2, 12, 31))*$D93, IF($B93="V", -1*(SUMIFS(Prov_Auto!$E$3:$E1000,Prov_Auto!$A$3:$A1000,$C93,Prov_Auto!$C$3:$C1000,"&gt;="&amp;$A93 ,Prov_Auto!$D$3:$D1000, "&gt;="&amp;DATE(K$2,1,1), Prov_Auto!$D$3:$D1000,"&lt;="&amp;DATE(K$2,12,31))*$D93), "")))))</f>
        <v/>
      </c>
      <c r="L93" s="42" t="str">
        <f>IF($A93="","",IF($C93="","",IF($D93="","", IF($B93="C",  SUMIFS(Prov_Auto!$E$3:$E1000,Prov_Auto!$A$3:$A1000,$C93,Prov_Auto!$C$3:$C1000,"&gt;="&amp;$A93 ,Prov_Auto!$D$3:$D1000, "&gt;="&amp;DATE(L$2,1, 1), Prov_Auto!$D$3:$D1000,"&lt;="&amp;DATE(L$2, 12, 31))*$D93, IF($B93="V", -1*(SUMIFS(Prov_Auto!$E$3:$E1000,Prov_Auto!$A$3:$A1000,$C93,Prov_Auto!$C$3:$C1000,"&gt;="&amp;$A93 ,Prov_Auto!$D$3:$D1000, "&gt;="&amp;DATE(L$2,1,1), Prov_Auto!$D$3:$D1000,"&lt;="&amp;DATE(L$2,12,31))*$D93), "")))))</f>
        <v/>
      </c>
      <c r="M93" s="43" t="str">
        <f>IF($A93="","",IF($C93="","",IF($D93="","", IF($B93="C",  SUMIFS(Prov_Auto!$E$3:$E1000,Prov_Auto!$A$3:$A1000,$C93,Prov_Auto!$C$3:$C1000,"&gt;="&amp;$A93 ,Prov_Auto!$D$3:$D1000, "&gt;="&amp;DATE(M$2,1, 1), Prov_Auto!$D$3:$D1000,"&lt;="&amp;DATE(M$2, 12, 31))*$D93, IF($B93="V", -1*(SUMIFS(Prov_Auto!$E$3:$E1000,Prov_Auto!$A$3:$A1000,$C93,Prov_Auto!$C$3:$C1000,"&gt;="&amp;$A93 ,Prov_Auto!$D$3:$D1000, "&gt;="&amp;DATE(M$2,1,1), Prov_Auto!$D$3:$D1000,"&lt;="&amp;DATE(M$2,12,31))*$D93), "")))))</f>
        <v/>
      </c>
      <c r="N93" s="30"/>
      <c r="O93" s="31"/>
      <c r="P93" s="31"/>
      <c r="Q93" s="31"/>
      <c r="R93" s="31"/>
      <c r="S93" s="31"/>
      <c r="T93" s="31"/>
      <c r="U93" s="31"/>
      <c r="V93" s="31"/>
      <c r="W93" s="31"/>
    </row>
    <row r="94">
      <c r="A94" s="46"/>
      <c r="B94" s="47"/>
      <c r="C94" s="47"/>
      <c r="D94" s="47"/>
      <c r="E94" s="48"/>
      <c r="F94" s="45" t="str">
        <f t="shared" si="1"/>
        <v/>
      </c>
      <c r="G94" s="40" t="str">
        <f t="shared" si="2"/>
        <v/>
      </c>
      <c r="H94" s="41" t="str">
        <f>IF(A94="","",IF(C94="","",IF(D94="","",IF(B94="C", SUMIFS(Prov_Auto!E$3:E1000,Prov_Auto!A$3:A1000,C94,Prov_Auto!C$3:C1000,"&gt;"&amp;A94,Prov_Auto!D$3:D1000,"&lt;="&amp;TODAY())*D94, IF(B94="V", -1*(SUMIFS(Prov_Auto!E$3:E1000,Prov_Auto!A$3:A1000,C94,Prov_Auto!C$3:C1000,"&gt;"&amp;A94,Prov_Auto!D$3:D1000,"&lt;="&amp;TODAY())*D94), "")))))</f>
        <v/>
      </c>
      <c r="I94" s="42" t="str">
        <f>IF($A94="","",IF($C94="","",IF($D94="","", IF($B94="C",  SUMIFS(Prov_Auto!$E$3:$E1000,Prov_Auto!$A$3:$A1000,$C94,Prov_Auto!$C$3:$C1000,"&gt;="&amp;$A94 ,Prov_Auto!$D$3:$D1000, "&gt;="&amp;DATE(I$2,1, 1), Prov_Auto!$D$3:$D1000,"&lt;="&amp;DATE(I$2, 12, 31))*$D94, IF($B94="V", -1*(SUMIFS(Prov_Auto!$E$3:$E1000,Prov_Auto!$A$3:$A1000,$C94,Prov_Auto!$C$3:$C1000,"&gt;="&amp;$A94 ,Prov_Auto!$D$3:$D1000, "&gt;="&amp;DATE(I$2,1,1), Prov_Auto!$D$3:$D1000,"&lt;="&amp;DATE(I$2,12,31))*$D94), "")))))</f>
        <v/>
      </c>
      <c r="J94" s="42" t="str">
        <f>IF($A94="","",IF($C94="","",IF($D94="","", IF($B94="C",  SUMIFS(Prov_Auto!$E$3:$E1000,Prov_Auto!$A$3:$A1000,$C94,Prov_Auto!$C$3:$C1000,"&gt;="&amp;$A94 ,Prov_Auto!$D$3:$D1000, "&gt;="&amp;DATE(J$2,1, 1), Prov_Auto!$D$3:$D1000,"&lt;="&amp;DATE(J$2, 12, 31))*$D94, IF($B94="V", -1*(SUMIFS(Prov_Auto!$E$3:$E1000,Prov_Auto!$A$3:$A1000,$C94,Prov_Auto!$C$3:$C1000,"&gt;="&amp;$A94 ,Prov_Auto!$D$3:$D1000, "&gt;="&amp;DATE(J$2,1,1), Prov_Auto!$D$3:$D1000,"&lt;="&amp;DATE(J$2,12,31))*$D94), "")))))</f>
        <v/>
      </c>
      <c r="K94" s="42" t="str">
        <f>IF($A94="","",IF($C94="","",IF($D94="","", IF($B94="C",  SUMIFS(Prov_Auto!$E$3:$E1000,Prov_Auto!$A$3:$A1000,$C94,Prov_Auto!$C$3:$C1000,"&gt;="&amp;$A94 ,Prov_Auto!$D$3:$D1000, "&gt;="&amp;DATE(K$2,1, 1), Prov_Auto!$D$3:$D1000,"&lt;="&amp;DATE(K$2, 12, 31))*$D94, IF($B94="V", -1*(SUMIFS(Prov_Auto!$E$3:$E1000,Prov_Auto!$A$3:$A1000,$C94,Prov_Auto!$C$3:$C1000,"&gt;="&amp;$A94 ,Prov_Auto!$D$3:$D1000, "&gt;="&amp;DATE(K$2,1,1), Prov_Auto!$D$3:$D1000,"&lt;="&amp;DATE(K$2,12,31))*$D94), "")))))</f>
        <v/>
      </c>
      <c r="L94" s="42" t="str">
        <f>IF($A94="","",IF($C94="","",IF($D94="","", IF($B94="C",  SUMIFS(Prov_Auto!$E$3:$E1000,Prov_Auto!$A$3:$A1000,$C94,Prov_Auto!$C$3:$C1000,"&gt;="&amp;$A94 ,Prov_Auto!$D$3:$D1000, "&gt;="&amp;DATE(L$2,1, 1), Prov_Auto!$D$3:$D1000,"&lt;="&amp;DATE(L$2, 12, 31))*$D94, IF($B94="V", -1*(SUMIFS(Prov_Auto!$E$3:$E1000,Prov_Auto!$A$3:$A1000,$C94,Prov_Auto!$C$3:$C1000,"&gt;="&amp;$A94 ,Prov_Auto!$D$3:$D1000, "&gt;="&amp;DATE(L$2,1,1), Prov_Auto!$D$3:$D1000,"&lt;="&amp;DATE(L$2,12,31))*$D94), "")))))</f>
        <v/>
      </c>
      <c r="M94" s="43" t="str">
        <f>IF($A94="","",IF($C94="","",IF($D94="","", IF($B94="C",  SUMIFS(Prov_Auto!$E$3:$E1000,Prov_Auto!$A$3:$A1000,$C94,Prov_Auto!$C$3:$C1000,"&gt;="&amp;$A94 ,Prov_Auto!$D$3:$D1000, "&gt;="&amp;DATE(M$2,1, 1), Prov_Auto!$D$3:$D1000,"&lt;="&amp;DATE(M$2, 12, 31))*$D94, IF($B94="V", -1*(SUMIFS(Prov_Auto!$E$3:$E1000,Prov_Auto!$A$3:$A1000,$C94,Prov_Auto!$C$3:$C1000,"&gt;="&amp;$A94 ,Prov_Auto!$D$3:$D1000, "&gt;="&amp;DATE(M$2,1,1), Prov_Auto!$D$3:$D1000,"&lt;="&amp;DATE(M$2,12,31))*$D94), "")))))</f>
        <v/>
      </c>
      <c r="N94" s="30"/>
      <c r="O94" s="31"/>
      <c r="P94" s="31"/>
      <c r="Q94" s="31"/>
      <c r="R94" s="31"/>
      <c r="S94" s="31"/>
      <c r="T94" s="31"/>
      <c r="U94" s="31"/>
      <c r="V94" s="31"/>
      <c r="W94" s="31"/>
    </row>
    <row r="95">
      <c r="A95" s="46"/>
      <c r="B95" s="47"/>
      <c r="C95" s="47"/>
      <c r="D95" s="47"/>
      <c r="E95" s="48"/>
      <c r="F95" s="45" t="str">
        <f t="shared" si="1"/>
        <v/>
      </c>
      <c r="G95" s="40" t="str">
        <f t="shared" si="2"/>
        <v/>
      </c>
      <c r="H95" s="41" t="str">
        <f>IF(A95="","",IF(C95="","",IF(D95="","",IF(B95="C", SUMIFS(Prov_Auto!E$3:E1000,Prov_Auto!A$3:A1000,C95,Prov_Auto!C$3:C1000,"&gt;"&amp;A95,Prov_Auto!D$3:D1000,"&lt;="&amp;TODAY())*D95, IF(B95="V", -1*(SUMIFS(Prov_Auto!E$3:E1000,Prov_Auto!A$3:A1000,C95,Prov_Auto!C$3:C1000,"&gt;"&amp;A95,Prov_Auto!D$3:D1000,"&lt;="&amp;TODAY())*D95), "")))))</f>
        <v/>
      </c>
      <c r="I95" s="42" t="str">
        <f>IF($A95="","",IF($C95="","",IF($D95="","", IF($B95="C",  SUMIFS(Prov_Auto!$E$3:$E1000,Prov_Auto!$A$3:$A1000,$C95,Prov_Auto!$C$3:$C1000,"&gt;="&amp;$A95 ,Prov_Auto!$D$3:$D1000, "&gt;="&amp;DATE(I$2,1, 1), Prov_Auto!$D$3:$D1000,"&lt;="&amp;DATE(I$2, 12, 31))*$D95, IF($B95="V", -1*(SUMIFS(Prov_Auto!$E$3:$E1000,Prov_Auto!$A$3:$A1000,$C95,Prov_Auto!$C$3:$C1000,"&gt;="&amp;$A95 ,Prov_Auto!$D$3:$D1000, "&gt;="&amp;DATE(I$2,1,1), Prov_Auto!$D$3:$D1000,"&lt;="&amp;DATE(I$2,12,31))*$D95), "")))))</f>
        <v/>
      </c>
      <c r="J95" s="42" t="str">
        <f>IF($A95="","",IF($C95="","",IF($D95="","", IF($B95="C",  SUMIFS(Prov_Auto!$E$3:$E1000,Prov_Auto!$A$3:$A1000,$C95,Prov_Auto!$C$3:$C1000,"&gt;="&amp;$A95 ,Prov_Auto!$D$3:$D1000, "&gt;="&amp;DATE(J$2,1, 1), Prov_Auto!$D$3:$D1000,"&lt;="&amp;DATE(J$2, 12, 31))*$D95, IF($B95="V", -1*(SUMIFS(Prov_Auto!$E$3:$E1000,Prov_Auto!$A$3:$A1000,$C95,Prov_Auto!$C$3:$C1000,"&gt;="&amp;$A95 ,Prov_Auto!$D$3:$D1000, "&gt;="&amp;DATE(J$2,1,1), Prov_Auto!$D$3:$D1000,"&lt;="&amp;DATE(J$2,12,31))*$D95), "")))))</f>
        <v/>
      </c>
      <c r="K95" s="42" t="str">
        <f>IF($A95="","",IF($C95="","",IF($D95="","", IF($B95="C",  SUMIFS(Prov_Auto!$E$3:$E1000,Prov_Auto!$A$3:$A1000,$C95,Prov_Auto!$C$3:$C1000,"&gt;="&amp;$A95 ,Prov_Auto!$D$3:$D1000, "&gt;="&amp;DATE(K$2,1, 1), Prov_Auto!$D$3:$D1000,"&lt;="&amp;DATE(K$2, 12, 31))*$D95, IF($B95="V", -1*(SUMIFS(Prov_Auto!$E$3:$E1000,Prov_Auto!$A$3:$A1000,$C95,Prov_Auto!$C$3:$C1000,"&gt;="&amp;$A95 ,Prov_Auto!$D$3:$D1000, "&gt;="&amp;DATE(K$2,1,1), Prov_Auto!$D$3:$D1000,"&lt;="&amp;DATE(K$2,12,31))*$D95), "")))))</f>
        <v/>
      </c>
      <c r="L95" s="42" t="str">
        <f>IF($A95="","",IF($C95="","",IF($D95="","", IF($B95="C",  SUMIFS(Prov_Auto!$E$3:$E1000,Prov_Auto!$A$3:$A1000,$C95,Prov_Auto!$C$3:$C1000,"&gt;="&amp;$A95 ,Prov_Auto!$D$3:$D1000, "&gt;="&amp;DATE(L$2,1, 1), Prov_Auto!$D$3:$D1000,"&lt;="&amp;DATE(L$2, 12, 31))*$D95, IF($B95="V", -1*(SUMIFS(Prov_Auto!$E$3:$E1000,Prov_Auto!$A$3:$A1000,$C95,Prov_Auto!$C$3:$C1000,"&gt;="&amp;$A95 ,Prov_Auto!$D$3:$D1000, "&gt;="&amp;DATE(L$2,1,1), Prov_Auto!$D$3:$D1000,"&lt;="&amp;DATE(L$2,12,31))*$D95), "")))))</f>
        <v/>
      </c>
      <c r="M95" s="43" t="str">
        <f>IF($A95="","",IF($C95="","",IF($D95="","", IF($B95="C",  SUMIFS(Prov_Auto!$E$3:$E1000,Prov_Auto!$A$3:$A1000,$C95,Prov_Auto!$C$3:$C1000,"&gt;="&amp;$A95 ,Prov_Auto!$D$3:$D1000, "&gt;="&amp;DATE(M$2,1, 1), Prov_Auto!$D$3:$D1000,"&lt;="&amp;DATE(M$2, 12, 31))*$D95, IF($B95="V", -1*(SUMIFS(Prov_Auto!$E$3:$E1000,Prov_Auto!$A$3:$A1000,$C95,Prov_Auto!$C$3:$C1000,"&gt;="&amp;$A95 ,Prov_Auto!$D$3:$D1000, "&gt;="&amp;DATE(M$2,1,1), Prov_Auto!$D$3:$D1000,"&lt;="&amp;DATE(M$2,12,31))*$D95), "")))))</f>
        <v/>
      </c>
      <c r="N95" s="30"/>
      <c r="O95" s="31"/>
      <c r="P95" s="31"/>
      <c r="Q95" s="31"/>
      <c r="R95" s="31"/>
      <c r="S95" s="31"/>
      <c r="T95" s="31"/>
      <c r="U95" s="31"/>
      <c r="V95" s="31"/>
      <c r="W95" s="31"/>
    </row>
    <row r="96">
      <c r="A96" s="46"/>
      <c r="B96" s="47"/>
      <c r="C96" s="47"/>
      <c r="D96" s="47"/>
      <c r="E96" s="48"/>
      <c r="F96" s="45" t="str">
        <f t="shared" si="1"/>
        <v/>
      </c>
      <c r="G96" s="40" t="str">
        <f t="shared" si="2"/>
        <v/>
      </c>
      <c r="H96" s="41" t="str">
        <f>IF(A96="","",IF(C96="","",IF(D96="","",IF(B96="C", SUMIFS(Prov_Auto!E$3:E1000,Prov_Auto!A$3:A1000,C96,Prov_Auto!C$3:C1000,"&gt;"&amp;A96,Prov_Auto!D$3:D1000,"&lt;="&amp;TODAY())*D96, IF(B96="V", -1*(SUMIFS(Prov_Auto!E$3:E1000,Prov_Auto!A$3:A1000,C96,Prov_Auto!C$3:C1000,"&gt;"&amp;A96,Prov_Auto!D$3:D1000,"&lt;="&amp;TODAY())*D96), "")))))</f>
        <v/>
      </c>
      <c r="I96" s="42" t="str">
        <f>IF($A96="","",IF($C96="","",IF($D96="","", IF($B96="C",  SUMIFS(Prov_Auto!$E$3:$E1000,Prov_Auto!$A$3:$A1000,$C96,Prov_Auto!$C$3:$C1000,"&gt;="&amp;$A96 ,Prov_Auto!$D$3:$D1000, "&gt;="&amp;DATE(I$2,1, 1), Prov_Auto!$D$3:$D1000,"&lt;="&amp;DATE(I$2, 12, 31))*$D96, IF($B96="V", -1*(SUMIFS(Prov_Auto!$E$3:$E1000,Prov_Auto!$A$3:$A1000,$C96,Prov_Auto!$C$3:$C1000,"&gt;="&amp;$A96 ,Prov_Auto!$D$3:$D1000, "&gt;="&amp;DATE(I$2,1,1), Prov_Auto!$D$3:$D1000,"&lt;="&amp;DATE(I$2,12,31))*$D96), "")))))</f>
        <v/>
      </c>
      <c r="J96" s="42" t="str">
        <f>IF($A96="","",IF($C96="","",IF($D96="","", IF($B96="C",  SUMIFS(Prov_Auto!$E$3:$E1000,Prov_Auto!$A$3:$A1000,$C96,Prov_Auto!$C$3:$C1000,"&gt;="&amp;$A96 ,Prov_Auto!$D$3:$D1000, "&gt;="&amp;DATE(J$2,1, 1), Prov_Auto!$D$3:$D1000,"&lt;="&amp;DATE(J$2, 12, 31))*$D96, IF($B96="V", -1*(SUMIFS(Prov_Auto!$E$3:$E1000,Prov_Auto!$A$3:$A1000,$C96,Prov_Auto!$C$3:$C1000,"&gt;="&amp;$A96 ,Prov_Auto!$D$3:$D1000, "&gt;="&amp;DATE(J$2,1,1), Prov_Auto!$D$3:$D1000,"&lt;="&amp;DATE(J$2,12,31))*$D96), "")))))</f>
        <v/>
      </c>
      <c r="K96" s="42" t="str">
        <f>IF($A96="","",IF($C96="","",IF($D96="","", IF($B96="C",  SUMIFS(Prov_Auto!$E$3:$E1000,Prov_Auto!$A$3:$A1000,$C96,Prov_Auto!$C$3:$C1000,"&gt;="&amp;$A96 ,Prov_Auto!$D$3:$D1000, "&gt;="&amp;DATE(K$2,1, 1), Prov_Auto!$D$3:$D1000,"&lt;="&amp;DATE(K$2, 12, 31))*$D96, IF($B96="V", -1*(SUMIFS(Prov_Auto!$E$3:$E1000,Prov_Auto!$A$3:$A1000,$C96,Prov_Auto!$C$3:$C1000,"&gt;="&amp;$A96 ,Prov_Auto!$D$3:$D1000, "&gt;="&amp;DATE(K$2,1,1), Prov_Auto!$D$3:$D1000,"&lt;="&amp;DATE(K$2,12,31))*$D96), "")))))</f>
        <v/>
      </c>
      <c r="L96" s="42" t="str">
        <f>IF($A96="","",IF($C96="","",IF($D96="","", IF($B96="C",  SUMIFS(Prov_Auto!$E$3:$E1000,Prov_Auto!$A$3:$A1000,$C96,Prov_Auto!$C$3:$C1000,"&gt;="&amp;$A96 ,Prov_Auto!$D$3:$D1000, "&gt;="&amp;DATE(L$2,1, 1), Prov_Auto!$D$3:$D1000,"&lt;="&amp;DATE(L$2, 12, 31))*$D96, IF($B96="V", -1*(SUMIFS(Prov_Auto!$E$3:$E1000,Prov_Auto!$A$3:$A1000,$C96,Prov_Auto!$C$3:$C1000,"&gt;="&amp;$A96 ,Prov_Auto!$D$3:$D1000, "&gt;="&amp;DATE(L$2,1,1), Prov_Auto!$D$3:$D1000,"&lt;="&amp;DATE(L$2,12,31))*$D96), "")))))</f>
        <v/>
      </c>
      <c r="M96" s="43" t="str">
        <f>IF($A96="","",IF($C96="","",IF($D96="","", IF($B96="C",  SUMIFS(Prov_Auto!$E$3:$E1000,Prov_Auto!$A$3:$A1000,$C96,Prov_Auto!$C$3:$C1000,"&gt;="&amp;$A96 ,Prov_Auto!$D$3:$D1000, "&gt;="&amp;DATE(M$2,1, 1), Prov_Auto!$D$3:$D1000,"&lt;="&amp;DATE(M$2, 12, 31))*$D96, IF($B96="V", -1*(SUMIFS(Prov_Auto!$E$3:$E1000,Prov_Auto!$A$3:$A1000,$C96,Prov_Auto!$C$3:$C1000,"&gt;="&amp;$A96 ,Prov_Auto!$D$3:$D1000, "&gt;="&amp;DATE(M$2,1,1), Prov_Auto!$D$3:$D1000,"&lt;="&amp;DATE(M$2,12,31))*$D96), "")))))</f>
        <v/>
      </c>
      <c r="N96" s="30"/>
      <c r="O96" s="31"/>
      <c r="P96" s="31"/>
      <c r="Q96" s="31"/>
      <c r="R96" s="31"/>
      <c r="S96" s="31"/>
      <c r="T96" s="31"/>
      <c r="U96" s="31"/>
      <c r="V96" s="31"/>
      <c r="W96" s="31"/>
    </row>
    <row r="97">
      <c r="A97" s="46"/>
      <c r="B97" s="47"/>
      <c r="C97" s="47"/>
      <c r="D97" s="47"/>
      <c r="E97" s="48"/>
      <c r="F97" s="45" t="str">
        <f t="shared" si="1"/>
        <v/>
      </c>
      <c r="G97" s="40" t="str">
        <f t="shared" si="2"/>
        <v/>
      </c>
      <c r="H97" s="41" t="str">
        <f>IF(A97="","",IF(C97="","",IF(D97="","",IF(B97="C", SUMIFS(Prov_Auto!E$3:E1000,Prov_Auto!A$3:A1000,C97,Prov_Auto!C$3:C1000,"&gt;"&amp;A97,Prov_Auto!D$3:D1000,"&lt;="&amp;TODAY())*D97, IF(B97="V", -1*(SUMIFS(Prov_Auto!E$3:E1000,Prov_Auto!A$3:A1000,C97,Prov_Auto!C$3:C1000,"&gt;"&amp;A97,Prov_Auto!D$3:D1000,"&lt;="&amp;TODAY())*D97), "")))))</f>
        <v/>
      </c>
      <c r="I97" s="42" t="str">
        <f>IF($A97="","",IF($C97="","",IF($D97="","", IF($B97="C",  SUMIFS(Prov_Auto!$E$3:$E1000,Prov_Auto!$A$3:$A1000,$C97,Prov_Auto!$C$3:$C1000,"&gt;="&amp;$A97 ,Prov_Auto!$D$3:$D1000, "&gt;="&amp;DATE(I$2,1, 1), Prov_Auto!$D$3:$D1000,"&lt;="&amp;DATE(I$2, 12, 31))*$D97, IF($B97="V", -1*(SUMIFS(Prov_Auto!$E$3:$E1000,Prov_Auto!$A$3:$A1000,$C97,Prov_Auto!$C$3:$C1000,"&gt;="&amp;$A97 ,Prov_Auto!$D$3:$D1000, "&gt;="&amp;DATE(I$2,1,1), Prov_Auto!$D$3:$D1000,"&lt;="&amp;DATE(I$2,12,31))*$D97), "")))))</f>
        <v/>
      </c>
      <c r="J97" s="42" t="str">
        <f>IF($A97="","",IF($C97="","",IF($D97="","", IF($B97="C",  SUMIFS(Prov_Auto!$E$3:$E1000,Prov_Auto!$A$3:$A1000,$C97,Prov_Auto!$C$3:$C1000,"&gt;="&amp;$A97 ,Prov_Auto!$D$3:$D1000, "&gt;="&amp;DATE(J$2,1, 1), Prov_Auto!$D$3:$D1000,"&lt;="&amp;DATE(J$2, 12, 31))*$D97, IF($B97="V", -1*(SUMIFS(Prov_Auto!$E$3:$E1000,Prov_Auto!$A$3:$A1000,$C97,Prov_Auto!$C$3:$C1000,"&gt;="&amp;$A97 ,Prov_Auto!$D$3:$D1000, "&gt;="&amp;DATE(J$2,1,1), Prov_Auto!$D$3:$D1000,"&lt;="&amp;DATE(J$2,12,31))*$D97), "")))))</f>
        <v/>
      </c>
      <c r="K97" s="42" t="str">
        <f>IF($A97="","",IF($C97="","",IF($D97="","", IF($B97="C",  SUMIFS(Prov_Auto!$E$3:$E1000,Prov_Auto!$A$3:$A1000,$C97,Prov_Auto!$C$3:$C1000,"&gt;="&amp;$A97 ,Prov_Auto!$D$3:$D1000, "&gt;="&amp;DATE(K$2,1, 1), Prov_Auto!$D$3:$D1000,"&lt;="&amp;DATE(K$2, 12, 31))*$D97, IF($B97="V", -1*(SUMIFS(Prov_Auto!$E$3:$E1000,Prov_Auto!$A$3:$A1000,$C97,Prov_Auto!$C$3:$C1000,"&gt;="&amp;$A97 ,Prov_Auto!$D$3:$D1000, "&gt;="&amp;DATE(K$2,1,1), Prov_Auto!$D$3:$D1000,"&lt;="&amp;DATE(K$2,12,31))*$D97), "")))))</f>
        <v/>
      </c>
      <c r="L97" s="42" t="str">
        <f>IF($A97="","",IF($C97="","",IF($D97="","", IF($B97="C",  SUMIFS(Prov_Auto!$E$3:$E1000,Prov_Auto!$A$3:$A1000,$C97,Prov_Auto!$C$3:$C1000,"&gt;="&amp;$A97 ,Prov_Auto!$D$3:$D1000, "&gt;="&amp;DATE(L$2,1, 1), Prov_Auto!$D$3:$D1000,"&lt;="&amp;DATE(L$2, 12, 31))*$D97, IF($B97="V", -1*(SUMIFS(Prov_Auto!$E$3:$E1000,Prov_Auto!$A$3:$A1000,$C97,Prov_Auto!$C$3:$C1000,"&gt;="&amp;$A97 ,Prov_Auto!$D$3:$D1000, "&gt;="&amp;DATE(L$2,1,1), Prov_Auto!$D$3:$D1000,"&lt;="&amp;DATE(L$2,12,31))*$D97), "")))))</f>
        <v/>
      </c>
      <c r="M97" s="43" t="str">
        <f>IF($A97="","",IF($C97="","",IF($D97="","", IF($B97="C",  SUMIFS(Prov_Auto!$E$3:$E1000,Prov_Auto!$A$3:$A1000,$C97,Prov_Auto!$C$3:$C1000,"&gt;="&amp;$A97 ,Prov_Auto!$D$3:$D1000, "&gt;="&amp;DATE(M$2,1, 1), Prov_Auto!$D$3:$D1000,"&lt;="&amp;DATE(M$2, 12, 31))*$D97, IF($B97="V", -1*(SUMIFS(Prov_Auto!$E$3:$E1000,Prov_Auto!$A$3:$A1000,$C97,Prov_Auto!$C$3:$C1000,"&gt;="&amp;$A97 ,Prov_Auto!$D$3:$D1000, "&gt;="&amp;DATE(M$2,1,1), Prov_Auto!$D$3:$D1000,"&lt;="&amp;DATE(M$2,12,31))*$D97), "")))))</f>
        <v/>
      </c>
      <c r="N97" s="30"/>
      <c r="O97" s="31"/>
      <c r="P97" s="31"/>
      <c r="Q97" s="31"/>
      <c r="R97" s="31"/>
      <c r="S97" s="31"/>
      <c r="T97" s="31"/>
      <c r="U97" s="31"/>
      <c r="V97" s="31"/>
      <c r="W97" s="31"/>
    </row>
    <row r="98">
      <c r="A98" s="46"/>
      <c r="B98" s="47"/>
      <c r="C98" s="47"/>
      <c r="D98" s="47"/>
      <c r="E98" s="48"/>
      <c r="F98" s="45" t="str">
        <f t="shared" si="1"/>
        <v/>
      </c>
      <c r="G98" s="40" t="str">
        <f t="shared" si="2"/>
        <v/>
      </c>
      <c r="H98" s="41" t="str">
        <f>IF(A98="","",IF(C98="","",IF(D98="","",IF(B98="C", SUMIFS(Prov_Auto!E$3:E1000,Prov_Auto!A$3:A1000,C98,Prov_Auto!C$3:C1000,"&gt;"&amp;A98,Prov_Auto!D$3:D1000,"&lt;="&amp;TODAY())*D98, IF(B98="V", -1*(SUMIFS(Prov_Auto!E$3:E1000,Prov_Auto!A$3:A1000,C98,Prov_Auto!C$3:C1000,"&gt;"&amp;A98,Prov_Auto!D$3:D1000,"&lt;="&amp;TODAY())*D98), "")))))</f>
        <v/>
      </c>
      <c r="I98" s="42" t="str">
        <f>IF($A98="","",IF($C98="","",IF($D98="","", IF($B98="C",  SUMIFS(Prov_Auto!$E$3:$E1000,Prov_Auto!$A$3:$A1000,$C98,Prov_Auto!$C$3:$C1000,"&gt;="&amp;$A98 ,Prov_Auto!$D$3:$D1000, "&gt;="&amp;DATE(I$2,1, 1), Prov_Auto!$D$3:$D1000,"&lt;="&amp;DATE(I$2, 12, 31))*$D98, IF($B98="V", -1*(SUMIFS(Prov_Auto!$E$3:$E1000,Prov_Auto!$A$3:$A1000,$C98,Prov_Auto!$C$3:$C1000,"&gt;="&amp;$A98 ,Prov_Auto!$D$3:$D1000, "&gt;="&amp;DATE(I$2,1,1), Prov_Auto!$D$3:$D1000,"&lt;="&amp;DATE(I$2,12,31))*$D98), "")))))</f>
        <v/>
      </c>
      <c r="J98" s="42" t="str">
        <f>IF($A98="","",IF($C98="","",IF($D98="","", IF($B98="C",  SUMIFS(Prov_Auto!$E$3:$E1000,Prov_Auto!$A$3:$A1000,$C98,Prov_Auto!$C$3:$C1000,"&gt;="&amp;$A98 ,Prov_Auto!$D$3:$D1000, "&gt;="&amp;DATE(J$2,1, 1), Prov_Auto!$D$3:$D1000,"&lt;="&amp;DATE(J$2, 12, 31))*$D98, IF($B98="V", -1*(SUMIFS(Prov_Auto!$E$3:$E1000,Prov_Auto!$A$3:$A1000,$C98,Prov_Auto!$C$3:$C1000,"&gt;="&amp;$A98 ,Prov_Auto!$D$3:$D1000, "&gt;="&amp;DATE(J$2,1,1), Prov_Auto!$D$3:$D1000,"&lt;="&amp;DATE(J$2,12,31))*$D98), "")))))</f>
        <v/>
      </c>
      <c r="K98" s="42" t="str">
        <f>IF($A98="","",IF($C98="","",IF($D98="","", IF($B98="C",  SUMIFS(Prov_Auto!$E$3:$E1000,Prov_Auto!$A$3:$A1000,$C98,Prov_Auto!$C$3:$C1000,"&gt;="&amp;$A98 ,Prov_Auto!$D$3:$D1000, "&gt;="&amp;DATE(K$2,1, 1), Prov_Auto!$D$3:$D1000,"&lt;="&amp;DATE(K$2, 12, 31))*$D98, IF($B98="V", -1*(SUMIFS(Prov_Auto!$E$3:$E1000,Prov_Auto!$A$3:$A1000,$C98,Prov_Auto!$C$3:$C1000,"&gt;="&amp;$A98 ,Prov_Auto!$D$3:$D1000, "&gt;="&amp;DATE(K$2,1,1), Prov_Auto!$D$3:$D1000,"&lt;="&amp;DATE(K$2,12,31))*$D98), "")))))</f>
        <v/>
      </c>
      <c r="L98" s="42" t="str">
        <f>IF($A98="","",IF($C98="","",IF($D98="","", IF($B98="C",  SUMIFS(Prov_Auto!$E$3:$E1000,Prov_Auto!$A$3:$A1000,$C98,Prov_Auto!$C$3:$C1000,"&gt;="&amp;$A98 ,Prov_Auto!$D$3:$D1000, "&gt;="&amp;DATE(L$2,1, 1), Prov_Auto!$D$3:$D1000,"&lt;="&amp;DATE(L$2, 12, 31))*$D98, IF($B98="V", -1*(SUMIFS(Prov_Auto!$E$3:$E1000,Prov_Auto!$A$3:$A1000,$C98,Prov_Auto!$C$3:$C1000,"&gt;="&amp;$A98 ,Prov_Auto!$D$3:$D1000, "&gt;="&amp;DATE(L$2,1,1), Prov_Auto!$D$3:$D1000,"&lt;="&amp;DATE(L$2,12,31))*$D98), "")))))</f>
        <v/>
      </c>
      <c r="M98" s="43" t="str">
        <f>IF($A98="","",IF($C98="","",IF($D98="","", IF($B98="C",  SUMIFS(Prov_Auto!$E$3:$E1000,Prov_Auto!$A$3:$A1000,$C98,Prov_Auto!$C$3:$C1000,"&gt;="&amp;$A98 ,Prov_Auto!$D$3:$D1000, "&gt;="&amp;DATE(M$2,1, 1), Prov_Auto!$D$3:$D1000,"&lt;="&amp;DATE(M$2, 12, 31))*$D98, IF($B98="V", -1*(SUMIFS(Prov_Auto!$E$3:$E1000,Prov_Auto!$A$3:$A1000,$C98,Prov_Auto!$C$3:$C1000,"&gt;="&amp;$A98 ,Prov_Auto!$D$3:$D1000, "&gt;="&amp;DATE(M$2,1,1), Prov_Auto!$D$3:$D1000,"&lt;="&amp;DATE(M$2,12,31))*$D98), "")))))</f>
        <v/>
      </c>
      <c r="N98" s="30"/>
      <c r="O98" s="31"/>
      <c r="P98" s="31"/>
      <c r="Q98" s="31"/>
      <c r="R98" s="31"/>
      <c r="S98" s="31"/>
      <c r="T98" s="31"/>
      <c r="U98" s="31"/>
      <c r="V98" s="31"/>
      <c r="W98" s="31"/>
    </row>
    <row r="99">
      <c r="A99" s="46"/>
      <c r="B99" s="47"/>
      <c r="C99" s="47"/>
      <c r="D99" s="47"/>
      <c r="E99" s="48"/>
      <c r="F99" s="45" t="str">
        <f t="shared" si="1"/>
        <v/>
      </c>
      <c r="G99" s="40" t="str">
        <f t="shared" si="2"/>
        <v/>
      </c>
      <c r="H99" s="41" t="str">
        <f>IF(A99="","",IF(C99="","",IF(D99="","",IF(B99="C", SUMIFS(Prov_Auto!E$3:E1000,Prov_Auto!A$3:A1000,C99,Prov_Auto!C$3:C1000,"&gt;"&amp;A99,Prov_Auto!D$3:D1000,"&lt;="&amp;TODAY())*D99, IF(B99="V", -1*(SUMIFS(Prov_Auto!E$3:E1000,Prov_Auto!A$3:A1000,C99,Prov_Auto!C$3:C1000,"&gt;"&amp;A99,Prov_Auto!D$3:D1000,"&lt;="&amp;TODAY())*D99), "")))))</f>
        <v/>
      </c>
      <c r="I99" s="42" t="str">
        <f>IF($A99="","",IF($C99="","",IF($D99="","", IF($B99="C",  SUMIFS(Prov_Auto!$E$3:$E1000,Prov_Auto!$A$3:$A1000,$C99,Prov_Auto!$C$3:$C1000,"&gt;="&amp;$A99 ,Prov_Auto!$D$3:$D1000, "&gt;="&amp;DATE(I$2,1, 1), Prov_Auto!$D$3:$D1000,"&lt;="&amp;DATE(I$2, 12, 31))*$D99, IF($B99="V", -1*(SUMIFS(Prov_Auto!$E$3:$E1000,Prov_Auto!$A$3:$A1000,$C99,Prov_Auto!$C$3:$C1000,"&gt;="&amp;$A99 ,Prov_Auto!$D$3:$D1000, "&gt;="&amp;DATE(I$2,1,1), Prov_Auto!$D$3:$D1000,"&lt;="&amp;DATE(I$2,12,31))*$D99), "")))))</f>
        <v/>
      </c>
      <c r="J99" s="42" t="str">
        <f>IF($A99="","",IF($C99="","",IF($D99="","", IF($B99="C",  SUMIFS(Prov_Auto!$E$3:$E1000,Prov_Auto!$A$3:$A1000,$C99,Prov_Auto!$C$3:$C1000,"&gt;="&amp;$A99 ,Prov_Auto!$D$3:$D1000, "&gt;="&amp;DATE(J$2,1, 1), Prov_Auto!$D$3:$D1000,"&lt;="&amp;DATE(J$2, 12, 31))*$D99, IF($B99="V", -1*(SUMIFS(Prov_Auto!$E$3:$E1000,Prov_Auto!$A$3:$A1000,$C99,Prov_Auto!$C$3:$C1000,"&gt;="&amp;$A99 ,Prov_Auto!$D$3:$D1000, "&gt;="&amp;DATE(J$2,1,1), Prov_Auto!$D$3:$D1000,"&lt;="&amp;DATE(J$2,12,31))*$D99), "")))))</f>
        <v/>
      </c>
      <c r="K99" s="42" t="str">
        <f>IF($A99="","",IF($C99="","",IF($D99="","", IF($B99="C",  SUMIFS(Prov_Auto!$E$3:$E1000,Prov_Auto!$A$3:$A1000,$C99,Prov_Auto!$C$3:$C1000,"&gt;="&amp;$A99 ,Prov_Auto!$D$3:$D1000, "&gt;="&amp;DATE(K$2,1, 1), Prov_Auto!$D$3:$D1000,"&lt;="&amp;DATE(K$2, 12, 31))*$D99, IF($B99="V", -1*(SUMIFS(Prov_Auto!$E$3:$E1000,Prov_Auto!$A$3:$A1000,$C99,Prov_Auto!$C$3:$C1000,"&gt;="&amp;$A99 ,Prov_Auto!$D$3:$D1000, "&gt;="&amp;DATE(K$2,1,1), Prov_Auto!$D$3:$D1000,"&lt;="&amp;DATE(K$2,12,31))*$D99), "")))))</f>
        <v/>
      </c>
      <c r="L99" s="42" t="str">
        <f>IF($A99="","",IF($C99="","",IF($D99="","", IF($B99="C",  SUMIFS(Prov_Auto!$E$3:$E1000,Prov_Auto!$A$3:$A1000,$C99,Prov_Auto!$C$3:$C1000,"&gt;="&amp;$A99 ,Prov_Auto!$D$3:$D1000, "&gt;="&amp;DATE(L$2,1, 1), Prov_Auto!$D$3:$D1000,"&lt;="&amp;DATE(L$2, 12, 31))*$D99, IF($B99="V", -1*(SUMIFS(Prov_Auto!$E$3:$E1000,Prov_Auto!$A$3:$A1000,$C99,Prov_Auto!$C$3:$C1000,"&gt;="&amp;$A99 ,Prov_Auto!$D$3:$D1000, "&gt;="&amp;DATE(L$2,1,1), Prov_Auto!$D$3:$D1000,"&lt;="&amp;DATE(L$2,12,31))*$D99), "")))))</f>
        <v/>
      </c>
      <c r="M99" s="43" t="str">
        <f>IF($A99="","",IF($C99="","",IF($D99="","", IF($B99="C",  SUMIFS(Prov_Auto!$E$3:$E1000,Prov_Auto!$A$3:$A1000,$C99,Prov_Auto!$C$3:$C1000,"&gt;="&amp;$A99 ,Prov_Auto!$D$3:$D1000, "&gt;="&amp;DATE(M$2,1, 1), Prov_Auto!$D$3:$D1000,"&lt;="&amp;DATE(M$2, 12, 31))*$D99, IF($B99="V", -1*(SUMIFS(Prov_Auto!$E$3:$E1000,Prov_Auto!$A$3:$A1000,$C99,Prov_Auto!$C$3:$C1000,"&gt;="&amp;$A99 ,Prov_Auto!$D$3:$D1000, "&gt;="&amp;DATE(M$2,1,1), Prov_Auto!$D$3:$D1000,"&lt;="&amp;DATE(M$2,12,31))*$D99), "")))))</f>
        <v/>
      </c>
      <c r="N99" s="30"/>
      <c r="O99" s="31"/>
      <c r="P99" s="31"/>
      <c r="Q99" s="31"/>
      <c r="R99" s="31"/>
      <c r="S99" s="31"/>
      <c r="T99" s="31"/>
      <c r="U99" s="31"/>
      <c r="V99" s="31"/>
      <c r="W99" s="31"/>
    </row>
    <row r="100">
      <c r="A100" s="46"/>
      <c r="B100" s="47"/>
      <c r="C100" s="47"/>
      <c r="D100" s="47"/>
      <c r="E100" s="48"/>
      <c r="F100" s="45" t="str">
        <f t="shared" si="1"/>
        <v/>
      </c>
      <c r="G100" s="40" t="str">
        <f t="shared" si="2"/>
        <v/>
      </c>
      <c r="H100" s="41" t="str">
        <f>IF(A100="","",IF(C100="","",IF(D100="","",IF(B100="C", SUMIFS(Prov_Auto!E$3:E1000,Prov_Auto!A$3:A1000,C100,Prov_Auto!C$3:C1000,"&gt;"&amp;A100,Prov_Auto!D$3:D1000,"&lt;="&amp;TODAY())*D100, IF(B100="V", -1*(SUMIFS(Prov_Auto!E$3:E1000,Prov_Auto!A$3:A1000,C100,Prov_Auto!C$3:C1000,"&gt;"&amp;A100,Prov_Auto!D$3:D1000,"&lt;="&amp;TODAY())*D100), "")))))</f>
        <v/>
      </c>
      <c r="I100" s="42" t="str">
        <f>IF($A100="","",IF($C100="","",IF($D100="","", IF($B100="C",  SUMIFS(Prov_Auto!$E$3:$E1000,Prov_Auto!$A$3:$A1000,$C100,Prov_Auto!$C$3:$C1000,"&gt;="&amp;$A100 ,Prov_Auto!$D$3:$D1000, "&gt;="&amp;DATE(I$2,1, 1), Prov_Auto!$D$3:$D1000,"&lt;="&amp;DATE(I$2, 12, 31))*$D100, IF($B100="V", -1*(SUMIFS(Prov_Auto!$E$3:$E1000,Prov_Auto!$A$3:$A1000,$C100,Prov_Auto!$C$3:$C1000,"&gt;="&amp;$A100 ,Prov_Auto!$D$3:$D1000, "&gt;="&amp;DATE(I$2,1,1), Prov_Auto!$D$3:$D1000,"&lt;="&amp;DATE(I$2,12,31))*$D100), "")))))</f>
        <v/>
      </c>
      <c r="J100" s="42" t="str">
        <f>IF($A100="","",IF($C100="","",IF($D100="","", IF($B100="C",  SUMIFS(Prov_Auto!$E$3:$E1000,Prov_Auto!$A$3:$A1000,$C100,Prov_Auto!$C$3:$C1000,"&gt;="&amp;$A100 ,Prov_Auto!$D$3:$D1000, "&gt;="&amp;DATE(J$2,1, 1), Prov_Auto!$D$3:$D1000,"&lt;="&amp;DATE(J$2, 12, 31))*$D100, IF($B100="V", -1*(SUMIFS(Prov_Auto!$E$3:$E1000,Prov_Auto!$A$3:$A1000,$C100,Prov_Auto!$C$3:$C1000,"&gt;="&amp;$A100 ,Prov_Auto!$D$3:$D1000, "&gt;="&amp;DATE(J$2,1,1), Prov_Auto!$D$3:$D1000,"&lt;="&amp;DATE(J$2,12,31))*$D100), "")))))</f>
        <v/>
      </c>
      <c r="K100" s="42" t="str">
        <f>IF($A100="","",IF($C100="","",IF($D100="","", IF($B100="C",  SUMIFS(Prov_Auto!$E$3:$E1000,Prov_Auto!$A$3:$A1000,$C100,Prov_Auto!$C$3:$C1000,"&gt;="&amp;$A100 ,Prov_Auto!$D$3:$D1000, "&gt;="&amp;DATE(K$2,1, 1), Prov_Auto!$D$3:$D1000,"&lt;="&amp;DATE(K$2, 12, 31))*$D100, IF($B100="V", -1*(SUMIFS(Prov_Auto!$E$3:$E1000,Prov_Auto!$A$3:$A1000,$C100,Prov_Auto!$C$3:$C1000,"&gt;="&amp;$A100 ,Prov_Auto!$D$3:$D1000, "&gt;="&amp;DATE(K$2,1,1), Prov_Auto!$D$3:$D1000,"&lt;="&amp;DATE(K$2,12,31))*$D100), "")))))</f>
        <v/>
      </c>
      <c r="L100" s="42" t="str">
        <f>IF($A100="","",IF($C100="","",IF($D100="","", IF($B100="C",  SUMIFS(Prov_Auto!$E$3:$E1000,Prov_Auto!$A$3:$A1000,$C100,Prov_Auto!$C$3:$C1000,"&gt;="&amp;$A100 ,Prov_Auto!$D$3:$D1000, "&gt;="&amp;DATE(L$2,1, 1), Prov_Auto!$D$3:$D1000,"&lt;="&amp;DATE(L$2, 12, 31))*$D100, IF($B100="V", -1*(SUMIFS(Prov_Auto!$E$3:$E1000,Prov_Auto!$A$3:$A1000,$C100,Prov_Auto!$C$3:$C1000,"&gt;="&amp;$A100 ,Prov_Auto!$D$3:$D1000, "&gt;="&amp;DATE(L$2,1,1), Prov_Auto!$D$3:$D1000,"&lt;="&amp;DATE(L$2,12,31))*$D100), "")))))</f>
        <v/>
      </c>
      <c r="M100" s="43" t="str">
        <f>IF($A100="","",IF($C100="","",IF($D100="","", IF($B100="C",  SUMIFS(Prov_Auto!$E$3:$E1000,Prov_Auto!$A$3:$A1000,$C100,Prov_Auto!$C$3:$C1000,"&gt;="&amp;$A100 ,Prov_Auto!$D$3:$D1000, "&gt;="&amp;DATE(M$2,1, 1), Prov_Auto!$D$3:$D1000,"&lt;="&amp;DATE(M$2, 12, 31))*$D100, IF($B100="V", -1*(SUMIFS(Prov_Auto!$E$3:$E1000,Prov_Auto!$A$3:$A1000,$C100,Prov_Auto!$C$3:$C1000,"&gt;="&amp;$A100 ,Prov_Auto!$D$3:$D1000, "&gt;="&amp;DATE(M$2,1,1), Prov_Auto!$D$3:$D1000,"&lt;="&amp;DATE(M$2,12,31))*$D100), "")))))</f>
        <v/>
      </c>
      <c r="N100" s="30"/>
      <c r="O100" s="31"/>
      <c r="P100" s="31"/>
      <c r="Q100" s="31"/>
      <c r="R100" s="31"/>
      <c r="S100" s="31"/>
      <c r="T100" s="31"/>
      <c r="U100" s="31"/>
      <c r="V100" s="31"/>
      <c r="W100" s="31"/>
    </row>
    <row r="101">
      <c r="A101" s="46"/>
      <c r="B101" s="47"/>
      <c r="C101" s="47"/>
      <c r="D101" s="47"/>
      <c r="E101" s="48"/>
      <c r="F101" s="45" t="str">
        <f t="shared" si="1"/>
        <v/>
      </c>
      <c r="G101" s="40" t="str">
        <f t="shared" si="2"/>
        <v/>
      </c>
      <c r="H101" s="41" t="str">
        <f>IF(A101="","",IF(C101="","",IF(D101="","",IF(B101="C", SUMIFS(Prov_Auto!E$3:E1000,Prov_Auto!A$3:A1000,C101,Prov_Auto!C$3:C1000,"&gt;"&amp;A101,Prov_Auto!D$3:D1000,"&lt;="&amp;TODAY())*D101, IF(B101="V", -1*(SUMIFS(Prov_Auto!E$3:E1000,Prov_Auto!A$3:A1000,C101,Prov_Auto!C$3:C1000,"&gt;"&amp;A101,Prov_Auto!D$3:D1000,"&lt;="&amp;TODAY())*D101), "")))))</f>
        <v/>
      </c>
      <c r="I101" s="42" t="str">
        <f>IF($A101="","",IF($C101="","",IF($D101="","", IF($B101="C",  SUMIFS(Prov_Auto!$E$3:$E1000,Prov_Auto!$A$3:$A1000,$C101,Prov_Auto!$C$3:$C1000,"&gt;="&amp;$A101 ,Prov_Auto!$D$3:$D1000, "&gt;="&amp;DATE(I$2,1, 1), Prov_Auto!$D$3:$D1000,"&lt;="&amp;DATE(I$2, 12, 31))*$D101, IF($B101="V", -1*(SUMIFS(Prov_Auto!$E$3:$E1000,Prov_Auto!$A$3:$A1000,$C101,Prov_Auto!$C$3:$C1000,"&gt;="&amp;$A101 ,Prov_Auto!$D$3:$D1000, "&gt;="&amp;DATE(I$2,1,1), Prov_Auto!$D$3:$D1000,"&lt;="&amp;DATE(I$2,12,31))*$D101), "")))))</f>
        <v/>
      </c>
      <c r="J101" s="42" t="str">
        <f>IF($A101="","",IF($C101="","",IF($D101="","", IF($B101="C",  SUMIFS(Prov_Auto!$E$3:$E1000,Prov_Auto!$A$3:$A1000,$C101,Prov_Auto!$C$3:$C1000,"&gt;="&amp;$A101 ,Prov_Auto!$D$3:$D1000, "&gt;="&amp;DATE(J$2,1, 1), Prov_Auto!$D$3:$D1000,"&lt;="&amp;DATE(J$2, 12, 31))*$D101, IF($B101="V", -1*(SUMIFS(Prov_Auto!$E$3:$E1000,Prov_Auto!$A$3:$A1000,$C101,Prov_Auto!$C$3:$C1000,"&gt;="&amp;$A101 ,Prov_Auto!$D$3:$D1000, "&gt;="&amp;DATE(J$2,1,1), Prov_Auto!$D$3:$D1000,"&lt;="&amp;DATE(J$2,12,31))*$D101), "")))))</f>
        <v/>
      </c>
      <c r="K101" s="42" t="str">
        <f>IF($A101="","",IF($C101="","",IF($D101="","", IF($B101="C",  SUMIFS(Prov_Auto!$E$3:$E1000,Prov_Auto!$A$3:$A1000,$C101,Prov_Auto!$C$3:$C1000,"&gt;="&amp;$A101 ,Prov_Auto!$D$3:$D1000, "&gt;="&amp;DATE(K$2,1, 1), Prov_Auto!$D$3:$D1000,"&lt;="&amp;DATE(K$2, 12, 31))*$D101, IF($B101="V", -1*(SUMIFS(Prov_Auto!$E$3:$E1000,Prov_Auto!$A$3:$A1000,$C101,Prov_Auto!$C$3:$C1000,"&gt;="&amp;$A101 ,Prov_Auto!$D$3:$D1000, "&gt;="&amp;DATE(K$2,1,1), Prov_Auto!$D$3:$D1000,"&lt;="&amp;DATE(K$2,12,31))*$D101), "")))))</f>
        <v/>
      </c>
      <c r="L101" s="42" t="str">
        <f>IF($A101="","",IF($C101="","",IF($D101="","", IF($B101="C",  SUMIFS(Prov_Auto!$E$3:$E1000,Prov_Auto!$A$3:$A1000,$C101,Prov_Auto!$C$3:$C1000,"&gt;="&amp;$A101 ,Prov_Auto!$D$3:$D1000, "&gt;="&amp;DATE(L$2,1, 1), Prov_Auto!$D$3:$D1000,"&lt;="&amp;DATE(L$2, 12, 31))*$D101, IF($B101="V", -1*(SUMIFS(Prov_Auto!$E$3:$E1000,Prov_Auto!$A$3:$A1000,$C101,Prov_Auto!$C$3:$C1000,"&gt;="&amp;$A101 ,Prov_Auto!$D$3:$D1000, "&gt;="&amp;DATE(L$2,1,1), Prov_Auto!$D$3:$D1000,"&lt;="&amp;DATE(L$2,12,31))*$D101), "")))))</f>
        <v/>
      </c>
      <c r="M101" s="43" t="str">
        <f>IF($A101="","",IF($C101="","",IF($D101="","", IF($B101="C",  SUMIFS(Prov_Auto!$E$3:$E1000,Prov_Auto!$A$3:$A1000,$C101,Prov_Auto!$C$3:$C1000,"&gt;="&amp;$A101 ,Prov_Auto!$D$3:$D1000, "&gt;="&amp;DATE(M$2,1, 1), Prov_Auto!$D$3:$D1000,"&lt;="&amp;DATE(M$2, 12, 31))*$D101, IF($B101="V", -1*(SUMIFS(Prov_Auto!$E$3:$E1000,Prov_Auto!$A$3:$A1000,$C101,Prov_Auto!$C$3:$C1000,"&gt;="&amp;$A101 ,Prov_Auto!$D$3:$D1000, "&gt;="&amp;DATE(M$2,1,1), Prov_Auto!$D$3:$D1000,"&lt;="&amp;DATE(M$2,12,31))*$D101), "")))))</f>
        <v/>
      </c>
      <c r="N101" s="30"/>
      <c r="O101" s="31"/>
      <c r="P101" s="31"/>
      <c r="Q101" s="31"/>
      <c r="R101" s="31"/>
      <c r="S101" s="31"/>
      <c r="T101" s="31"/>
      <c r="U101" s="31"/>
      <c r="V101" s="31"/>
      <c r="W101" s="31"/>
    </row>
    <row r="102">
      <c r="A102" s="46"/>
      <c r="B102" s="47"/>
      <c r="C102" s="47"/>
      <c r="D102" s="47"/>
      <c r="E102" s="48"/>
      <c r="F102" s="45" t="str">
        <f t="shared" si="1"/>
        <v/>
      </c>
      <c r="G102" s="40" t="str">
        <f t="shared" si="2"/>
        <v/>
      </c>
      <c r="H102" s="41" t="str">
        <f>IF(A102="","",IF(C102="","",IF(D102="","",IF(B102="C", SUMIFS(Prov_Auto!E$3:E1000,Prov_Auto!A$3:A1000,C102,Prov_Auto!C$3:C1000,"&gt;"&amp;A102,Prov_Auto!D$3:D1000,"&lt;="&amp;TODAY())*D102, IF(B102="V", -1*(SUMIFS(Prov_Auto!E$3:E1000,Prov_Auto!A$3:A1000,C102,Prov_Auto!C$3:C1000,"&gt;"&amp;A102,Prov_Auto!D$3:D1000,"&lt;="&amp;TODAY())*D102), "")))))</f>
        <v/>
      </c>
      <c r="I102" s="42" t="str">
        <f>IF($A102="","",IF($C102="","",IF($D102="","", IF($B102="C",  SUMIFS(Prov_Auto!$E$3:$E1000,Prov_Auto!$A$3:$A1000,$C102,Prov_Auto!$C$3:$C1000,"&gt;="&amp;$A102 ,Prov_Auto!$D$3:$D1000, "&gt;="&amp;DATE(I$2,1, 1), Prov_Auto!$D$3:$D1000,"&lt;="&amp;DATE(I$2, 12, 31))*$D102, IF($B102="V", -1*(SUMIFS(Prov_Auto!$E$3:$E1000,Prov_Auto!$A$3:$A1000,$C102,Prov_Auto!$C$3:$C1000,"&gt;="&amp;$A102 ,Prov_Auto!$D$3:$D1000, "&gt;="&amp;DATE(I$2,1,1), Prov_Auto!$D$3:$D1000,"&lt;="&amp;DATE(I$2,12,31))*$D102), "")))))</f>
        <v/>
      </c>
      <c r="J102" s="42" t="str">
        <f>IF($A102="","",IF($C102="","",IF($D102="","", IF($B102="C",  SUMIFS(Prov_Auto!$E$3:$E1000,Prov_Auto!$A$3:$A1000,$C102,Prov_Auto!$C$3:$C1000,"&gt;="&amp;$A102 ,Prov_Auto!$D$3:$D1000, "&gt;="&amp;DATE(J$2,1, 1), Prov_Auto!$D$3:$D1000,"&lt;="&amp;DATE(J$2, 12, 31))*$D102, IF($B102="V", -1*(SUMIFS(Prov_Auto!$E$3:$E1000,Prov_Auto!$A$3:$A1000,$C102,Prov_Auto!$C$3:$C1000,"&gt;="&amp;$A102 ,Prov_Auto!$D$3:$D1000, "&gt;="&amp;DATE(J$2,1,1), Prov_Auto!$D$3:$D1000,"&lt;="&amp;DATE(J$2,12,31))*$D102), "")))))</f>
        <v/>
      </c>
      <c r="K102" s="42" t="str">
        <f>IF($A102="","",IF($C102="","",IF($D102="","", IF($B102="C",  SUMIFS(Prov_Auto!$E$3:$E1000,Prov_Auto!$A$3:$A1000,$C102,Prov_Auto!$C$3:$C1000,"&gt;="&amp;$A102 ,Prov_Auto!$D$3:$D1000, "&gt;="&amp;DATE(K$2,1, 1), Prov_Auto!$D$3:$D1000,"&lt;="&amp;DATE(K$2, 12, 31))*$D102, IF($B102="V", -1*(SUMIFS(Prov_Auto!$E$3:$E1000,Prov_Auto!$A$3:$A1000,$C102,Prov_Auto!$C$3:$C1000,"&gt;="&amp;$A102 ,Prov_Auto!$D$3:$D1000, "&gt;="&amp;DATE(K$2,1,1), Prov_Auto!$D$3:$D1000,"&lt;="&amp;DATE(K$2,12,31))*$D102), "")))))</f>
        <v/>
      </c>
      <c r="L102" s="42" t="str">
        <f>IF($A102="","",IF($C102="","",IF($D102="","", IF($B102="C",  SUMIFS(Prov_Auto!$E$3:$E1000,Prov_Auto!$A$3:$A1000,$C102,Prov_Auto!$C$3:$C1000,"&gt;="&amp;$A102 ,Prov_Auto!$D$3:$D1000, "&gt;="&amp;DATE(L$2,1, 1), Prov_Auto!$D$3:$D1000,"&lt;="&amp;DATE(L$2, 12, 31))*$D102, IF($B102="V", -1*(SUMIFS(Prov_Auto!$E$3:$E1000,Prov_Auto!$A$3:$A1000,$C102,Prov_Auto!$C$3:$C1000,"&gt;="&amp;$A102 ,Prov_Auto!$D$3:$D1000, "&gt;="&amp;DATE(L$2,1,1), Prov_Auto!$D$3:$D1000,"&lt;="&amp;DATE(L$2,12,31))*$D102), "")))))</f>
        <v/>
      </c>
      <c r="M102" s="43" t="str">
        <f>IF($A102="","",IF($C102="","",IF($D102="","", IF($B102="C",  SUMIFS(Prov_Auto!$E$3:$E1000,Prov_Auto!$A$3:$A1000,$C102,Prov_Auto!$C$3:$C1000,"&gt;="&amp;$A102 ,Prov_Auto!$D$3:$D1000, "&gt;="&amp;DATE(M$2,1, 1), Prov_Auto!$D$3:$D1000,"&lt;="&amp;DATE(M$2, 12, 31))*$D102, IF($B102="V", -1*(SUMIFS(Prov_Auto!$E$3:$E1000,Prov_Auto!$A$3:$A1000,$C102,Prov_Auto!$C$3:$C1000,"&gt;="&amp;$A102 ,Prov_Auto!$D$3:$D1000, "&gt;="&amp;DATE(M$2,1,1), Prov_Auto!$D$3:$D1000,"&lt;="&amp;DATE(M$2,12,31))*$D102), "")))))</f>
        <v/>
      </c>
      <c r="N102" s="30"/>
      <c r="O102" s="31"/>
      <c r="P102" s="31"/>
      <c r="Q102" s="31"/>
      <c r="R102" s="31"/>
      <c r="S102" s="31"/>
      <c r="T102" s="31"/>
      <c r="U102" s="31"/>
      <c r="V102" s="31"/>
      <c r="W102" s="31"/>
    </row>
    <row r="103">
      <c r="A103" s="46"/>
      <c r="B103" s="47"/>
      <c r="C103" s="47"/>
      <c r="D103" s="47"/>
      <c r="E103" s="48"/>
      <c r="F103" s="45" t="str">
        <f t="shared" si="1"/>
        <v/>
      </c>
      <c r="G103" s="40" t="str">
        <f t="shared" si="2"/>
        <v/>
      </c>
      <c r="H103" s="41" t="str">
        <f>IF(A103="","",IF(C103="","",IF(D103="","",IF(B103="C", SUMIFS(Prov_Auto!E$3:E1000,Prov_Auto!A$3:A1000,C103,Prov_Auto!C$3:C1000,"&gt;"&amp;A103,Prov_Auto!D$3:D1000,"&lt;="&amp;TODAY())*D103, IF(B103="V", -1*(SUMIFS(Prov_Auto!E$3:E1000,Prov_Auto!A$3:A1000,C103,Prov_Auto!C$3:C1000,"&gt;"&amp;A103,Prov_Auto!D$3:D1000,"&lt;="&amp;TODAY())*D103), "")))))</f>
        <v/>
      </c>
      <c r="I103" s="42" t="str">
        <f>IF($A103="","",IF($C103="","",IF($D103="","", IF($B103="C",  SUMIFS(Prov_Auto!$E$3:$E1000,Prov_Auto!$A$3:$A1000,$C103,Prov_Auto!$C$3:$C1000,"&gt;="&amp;$A103 ,Prov_Auto!$D$3:$D1000, "&gt;="&amp;DATE(I$2,1, 1), Prov_Auto!$D$3:$D1000,"&lt;="&amp;DATE(I$2, 12, 31))*$D103, IF($B103="V", -1*(SUMIFS(Prov_Auto!$E$3:$E1000,Prov_Auto!$A$3:$A1000,$C103,Prov_Auto!$C$3:$C1000,"&gt;="&amp;$A103 ,Prov_Auto!$D$3:$D1000, "&gt;="&amp;DATE(I$2,1,1), Prov_Auto!$D$3:$D1000,"&lt;="&amp;DATE(I$2,12,31))*$D103), "")))))</f>
        <v/>
      </c>
      <c r="J103" s="42" t="str">
        <f>IF($A103="","",IF($C103="","",IF($D103="","", IF($B103="C",  SUMIFS(Prov_Auto!$E$3:$E1000,Prov_Auto!$A$3:$A1000,$C103,Prov_Auto!$C$3:$C1000,"&gt;="&amp;$A103 ,Prov_Auto!$D$3:$D1000, "&gt;="&amp;DATE(J$2,1, 1), Prov_Auto!$D$3:$D1000,"&lt;="&amp;DATE(J$2, 12, 31))*$D103, IF($B103="V", -1*(SUMIFS(Prov_Auto!$E$3:$E1000,Prov_Auto!$A$3:$A1000,$C103,Prov_Auto!$C$3:$C1000,"&gt;="&amp;$A103 ,Prov_Auto!$D$3:$D1000, "&gt;="&amp;DATE(J$2,1,1), Prov_Auto!$D$3:$D1000,"&lt;="&amp;DATE(J$2,12,31))*$D103), "")))))</f>
        <v/>
      </c>
      <c r="K103" s="42" t="str">
        <f>IF($A103="","",IF($C103="","",IF($D103="","", IF($B103="C",  SUMIFS(Prov_Auto!$E$3:$E1000,Prov_Auto!$A$3:$A1000,$C103,Prov_Auto!$C$3:$C1000,"&gt;="&amp;$A103 ,Prov_Auto!$D$3:$D1000, "&gt;="&amp;DATE(K$2,1, 1), Prov_Auto!$D$3:$D1000,"&lt;="&amp;DATE(K$2, 12, 31))*$D103, IF($B103="V", -1*(SUMIFS(Prov_Auto!$E$3:$E1000,Prov_Auto!$A$3:$A1000,$C103,Prov_Auto!$C$3:$C1000,"&gt;="&amp;$A103 ,Prov_Auto!$D$3:$D1000, "&gt;="&amp;DATE(K$2,1,1), Prov_Auto!$D$3:$D1000,"&lt;="&amp;DATE(K$2,12,31))*$D103), "")))))</f>
        <v/>
      </c>
      <c r="L103" s="42" t="str">
        <f>IF($A103="","",IF($C103="","",IF($D103="","", IF($B103="C",  SUMIFS(Prov_Auto!$E$3:$E1000,Prov_Auto!$A$3:$A1000,$C103,Prov_Auto!$C$3:$C1000,"&gt;="&amp;$A103 ,Prov_Auto!$D$3:$D1000, "&gt;="&amp;DATE(L$2,1, 1), Prov_Auto!$D$3:$D1000,"&lt;="&amp;DATE(L$2, 12, 31))*$D103, IF($B103="V", -1*(SUMIFS(Prov_Auto!$E$3:$E1000,Prov_Auto!$A$3:$A1000,$C103,Prov_Auto!$C$3:$C1000,"&gt;="&amp;$A103 ,Prov_Auto!$D$3:$D1000, "&gt;="&amp;DATE(L$2,1,1), Prov_Auto!$D$3:$D1000,"&lt;="&amp;DATE(L$2,12,31))*$D103), "")))))</f>
        <v/>
      </c>
      <c r="M103" s="43" t="str">
        <f>IF($A103="","",IF($C103="","",IF($D103="","", IF($B103="C",  SUMIFS(Prov_Auto!$E$3:$E1000,Prov_Auto!$A$3:$A1000,$C103,Prov_Auto!$C$3:$C1000,"&gt;="&amp;$A103 ,Prov_Auto!$D$3:$D1000, "&gt;="&amp;DATE(M$2,1, 1), Prov_Auto!$D$3:$D1000,"&lt;="&amp;DATE(M$2, 12, 31))*$D103, IF($B103="V", -1*(SUMIFS(Prov_Auto!$E$3:$E1000,Prov_Auto!$A$3:$A1000,$C103,Prov_Auto!$C$3:$C1000,"&gt;="&amp;$A103 ,Prov_Auto!$D$3:$D1000, "&gt;="&amp;DATE(M$2,1,1), Prov_Auto!$D$3:$D1000,"&lt;="&amp;DATE(M$2,12,31))*$D103), "")))))</f>
        <v/>
      </c>
      <c r="N103" s="30"/>
      <c r="O103" s="31"/>
      <c r="P103" s="31"/>
      <c r="Q103" s="31"/>
      <c r="R103" s="31"/>
      <c r="S103" s="31"/>
      <c r="T103" s="31"/>
      <c r="U103" s="31"/>
      <c r="V103" s="31"/>
      <c r="W103" s="31"/>
    </row>
    <row r="104">
      <c r="A104" s="46"/>
      <c r="B104" s="47"/>
      <c r="C104" s="47"/>
      <c r="D104" s="47"/>
      <c r="E104" s="48"/>
      <c r="F104" s="45" t="str">
        <f t="shared" si="1"/>
        <v/>
      </c>
      <c r="G104" s="40" t="str">
        <f t="shared" si="2"/>
        <v/>
      </c>
      <c r="H104" s="41" t="str">
        <f>IF(A104="","",IF(C104="","",IF(D104="","",IF(B104="C", SUMIFS(Prov_Auto!E$3:E1000,Prov_Auto!A$3:A1000,C104,Prov_Auto!C$3:C1000,"&gt;"&amp;A104,Prov_Auto!D$3:D1000,"&lt;="&amp;TODAY())*D104, IF(B104="V", -1*(SUMIFS(Prov_Auto!E$3:E1000,Prov_Auto!A$3:A1000,C104,Prov_Auto!C$3:C1000,"&gt;"&amp;A104,Prov_Auto!D$3:D1000,"&lt;="&amp;TODAY())*D104), "")))))</f>
        <v/>
      </c>
      <c r="I104" s="42" t="str">
        <f>IF($A104="","",IF($C104="","",IF($D104="","", IF($B104="C",  SUMIFS(Prov_Auto!$E$3:$E1000,Prov_Auto!$A$3:$A1000,$C104,Prov_Auto!$C$3:$C1000,"&gt;="&amp;$A104 ,Prov_Auto!$D$3:$D1000, "&gt;="&amp;DATE(I$2,1, 1), Prov_Auto!$D$3:$D1000,"&lt;="&amp;DATE(I$2, 12, 31))*$D104, IF($B104="V", -1*(SUMIFS(Prov_Auto!$E$3:$E1000,Prov_Auto!$A$3:$A1000,$C104,Prov_Auto!$C$3:$C1000,"&gt;="&amp;$A104 ,Prov_Auto!$D$3:$D1000, "&gt;="&amp;DATE(I$2,1,1), Prov_Auto!$D$3:$D1000,"&lt;="&amp;DATE(I$2,12,31))*$D104), "")))))</f>
        <v/>
      </c>
      <c r="J104" s="42" t="str">
        <f>IF($A104="","",IF($C104="","",IF($D104="","", IF($B104="C",  SUMIFS(Prov_Auto!$E$3:$E1000,Prov_Auto!$A$3:$A1000,$C104,Prov_Auto!$C$3:$C1000,"&gt;="&amp;$A104 ,Prov_Auto!$D$3:$D1000, "&gt;="&amp;DATE(J$2,1, 1), Prov_Auto!$D$3:$D1000,"&lt;="&amp;DATE(J$2, 12, 31))*$D104, IF($B104="V", -1*(SUMIFS(Prov_Auto!$E$3:$E1000,Prov_Auto!$A$3:$A1000,$C104,Prov_Auto!$C$3:$C1000,"&gt;="&amp;$A104 ,Prov_Auto!$D$3:$D1000, "&gt;="&amp;DATE(J$2,1,1), Prov_Auto!$D$3:$D1000,"&lt;="&amp;DATE(J$2,12,31))*$D104), "")))))</f>
        <v/>
      </c>
      <c r="K104" s="42" t="str">
        <f>IF($A104="","",IF($C104="","",IF($D104="","", IF($B104="C",  SUMIFS(Prov_Auto!$E$3:$E1000,Prov_Auto!$A$3:$A1000,$C104,Prov_Auto!$C$3:$C1000,"&gt;="&amp;$A104 ,Prov_Auto!$D$3:$D1000, "&gt;="&amp;DATE(K$2,1, 1), Prov_Auto!$D$3:$D1000,"&lt;="&amp;DATE(K$2, 12, 31))*$D104, IF($B104="V", -1*(SUMIFS(Prov_Auto!$E$3:$E1000,Prov_Auto!$A$3:$A1000,$C104,Prov_Auto!$C$3:$C1000,"&gt;="&amp;$A104 ,Prov_Auto!$D$3:$D1000, "&gt;="&amp;DATE(K$2,1,1), Prov_Auto!$D$3:$D1000,"&lt;="&amp;DATE(K$2,12,31))*$D104), "")))))</f>
        <v/>
      </c>
      <c r="L104" s="42" t="str">
        <f>IF($A104="","",IF($C104="","",IF($D104="","", IF($B104="C",  SUMIFS(Prov_Auto!$E$3:$E1000,Prov_Auto!$A$3:$A1000,$C104,Prov_Auto!$C$3:$C1000,"&gt;="&amp;$A104 ,Prov_Auto!$D$3:$D1000, "&gt;="&amp;DATE(L$2,1, 1), Prov_Auto!$D$3:$D1000,"&lt;="&amp;DATE(L$2, 12, 31))*$D104, IF($B104="V", -1*(SUMIFS(Prov_Auto!$E$3:$E1000,Prov_Auto!$A$3:$A1000,$C104,Prov_Auto!$C$3:$C1000,"&gt;="&amp;$A104 ,Prov_Auto!$D$3:$D1000, "&gt;="&amp;DATE(L$2,1,1), Prov_Auto!$D$3:$D1000,"&lt;="&amp;DATE(L$2,12,31))*$D104), "")))))</f>
        <v/>
      </c>
      <c r="M104" s="43" t="str">
        <f>IF($A104="","",IF($C104="","",IF($D104="","", IF($B104="C",  SUMIFS(Prov_Auto!$E$3:$E1000,Prov_Auto!$A$3:$A1000,$C104,Prov_Auto!$C$3:$C1000,"&gt;="&amp;$A104 ,Prov_Auto!$D$3:$D1000, "&gt;="&amp;DATE(M$2,1, 1), Prov_Auto!$D$3:$D1000,"&lt;="&amp;DATE(M$2, 12, 31))*$D104, IF($B104="V", -1*(SUMIFS(Prov_Auto!$E$3:$E1000,Prov_Auto!$A$3:$A1000,$C104,Prov_Auto!$C$3:$C1000,"&gt;="&amp;$A104 ,Prov_Auto!$D$3:$D1000, "&gt;="&amp;DATE(M$2,1,1), Prov_Auto!$D$3:$D1000,"&lt;="&amp;DATE(M$2,12,31))*$D104), "")))))</f>
        <v/>
      </c>
      <c r="N104" s="30"/>
      <c r="O104" s="31"/>
      <c r="P104" s="31"/>
      <c r="Q104" s="31"/>
      <c r="R104" s="31"/>
      <c r="S104" s="31"/>
      <c r="T104" s="31"/>
      <c r="U104" s="31"/>
      <c r="V104" s="31"/>
      <c r="W104" s="31"/>
    </row>
    <row r="105">
      <c r="A105" s="46"/>
      <c r="B105" s="47"/>
      <c r="C105" s="47"/>
      <c r="D105" s="47"/>
      <c r="E105" s="48"/>
      <c r="F105" s="45" t="str">
        <f t="shared" si="1"/>
        <v/>
      </c>
      <c r="G105" s="40" t="str">
        <f t="shared" si="2"/>
        <v/>
      </c>
      <c r="H105" s="41" t="str">
        <f>IF(A105="","",IF(C105="","",IF(D105="","",IF(B105="C", SUMIFS(Prov_Auto!E$3:E1000,Prov_Auto!A$3:A1000,C105,Prov_Auto!C$3:C1000,"&gt;"&amp;A105,Prov_Auto!D$3:D1000,"&lt;="&amp;TODAY())*D105, IF(B105="V", -1*(SUMIFS(Prov_Auto!E$3:E1000,Prov_Auto!A$3:A1000,C105,Prov_Auto!C$3:C1000,"&gt;"&amp;A105,Prov_Auto!D$3:D1000,"&lt;="&amp;TODAY())*D105), "")))))</f>
        <v/>
      </c>
      <c r="I105" s="42" t="str">
        <f>IF($A105="","",IF($C105="","",IF($D105="","", IF($B105="C",  SUMIFS(Prov_Auto!$E$3:$E1000,Prov_Auto!$A$3:$A1000,$C105,Prov_Auto!$C$3:$C1000,"&gt;="&amp;$A105 ,Prov_Auto!$D$3:$D1000, "&gt;="&amp;DATE(I$2,1, 1), Prov_Auto!$D$3:$D1000,"&lt;="&amp;DATE(I$2, 12, 31))*$D105, IF($B105="V", -1*(SUMIFS(Prov_Auto!$E$3:$E1000,Prov_Auto!$A$3:$A1000,$C105,Prov_Auto!$C$3:$C1000,"&gt;="&amp;$A105 ,Prov_Auto!$D$3:$D1000, "&gt;="&amp;DATE(I$2,1,1), Prov_Auto!$D$3:$D1000,"&lt;="&amp;DATE(I$2,12,31))*$D105), "")))))</f>
        <v/>
      </c>
      <c r="J105" s="42" t="str">
        <f>IF($A105="","",IF($C105="","",IF($D105="","", IF($B105="C",  SUMIFS(Prov_Auto!$E$3:$E1000,Prov_Auto!$A$3:$A1000,$C105,Prov_Auto!$C$3:$C1000,"&gt;="&amp;$A105 ,Prov_Auto!$D$3:$D1000, "&gt;="&amp;DATE(J$2,1, 1), Prov_Auto!$D$3:$D1000,"&lt;="&amp;DATE(J$2, 12, 31))*$D105, IF($B105="V", -1*(SUMIFS(Prov_Auto!$E$3:$E1000,Prov_Auto!$A$3:$A1000,$C105,Prov_Auto!$C$3:$C1000,"&gt;="&amp;$A105 ,Prov_Auto!$D$3:$D1000, "&gt;="&amp;DATE(J$2,1,1), Prov_Auto!$D$3:$D1000,"&lt;="&amp;DATE(J$2,12,31))*$D105), "")))))</f>
        <v/>
      </c>
      <c r="K105" s="42" t="str">
        <f>IF($A105="","",IF($C105="","",IF($D105="","", IF($B105="C",  SUMIFS(Prov_Auto!$E$3:$E1000,Prov_Auto!$A$3:$A1000,$C105,Prov_Auto!$C$3:$C1000,"&gt;="&amp;$A105 ,Prov_Auto!$D$3:$D1000, "&gt;="&amp;DATE(K$2,1, 1), Prov_Auto!$D$3:$D1000,"&lt;="&amp;DATE(K$2, 12, 31))*$D105, IF($B105="V", -1*(SUMIFS(Prov_Auto!$E$3:$E1000,Prov_Auto!$A$3:$A1000,$C105,Prov_Auto!$C$3:$C1000,"&gt;="&amp;$A105 ,Prov_Auto!$D$3:$D1000, "&gt;="&amp;DATE(K$2,1,1), Prov_Auto!$D$3:$D1000,"&lt;="&amp;DATE(K$2,12,31))*$D105), "")))))</f>
        <v/>
      </c>
      <c r="L105" s="42" t="str">
        <f>IF($A105="","",IF($C105="","",IF($D105="","", IF($B105="C",  SUMIFS(Prov_Auto!$E$3:$E1000,Prov_Auto!$A$3:$A1000,$C105,Prov_Auto!$C$3:$C1000,"&gt;="&amp;$A105 ,Prov_Auto!$D$3:$D1000, "&gt;="&amp;DATE(L$2,1, 1), Prov_Auto!$D$3:$D1000,"&lt;="&amp;DATE(L$2, 12, 31))*$D105, IF($B105="V", -1*(SUMIFS(Prov_Auto!$E$3:$E1000,Prov_Auto!$A$3:$A1000,$C105,Prov_Auto!$C$3:$C1000,"&gt;="&amp;$A105 ,Prov_Auto!$D$3:$D1000, "&gt;="&amp;DATE(L$2,1,1), Prov_Auto!$D$3:$D1000,"&lt;="&amp;DATE(L$2,12,31))*$D105), "")))))</f>
        <v/>
      </c>
      <c r="M105" s="43" t="str">
        <f>IF($A105="","",IF($C105="","",IF($D105="","", IF($B105="C",  SUMIFS(Prov_Auto!$E$3:$E1000,Prov_Auto!$A$3:$A1000,$C105,Prov_Auto!$C$3:$C1000,"&gt;="&amp;$A105 ,Prov_Auto!$D$3:$D1000, "&gt;="&amp;DATE(M$2,1, 1), Prov_Auto!$D$3:$D1000,"&lt;="&amp;DATE(M$2, 12, 31))*$D105, IF($B105="V", -1*(SUMIFS(Prov_Auto!$E$3:$E1000,Prov_Auto!$A$3:$A1000,$C105,Prov_Auto!$C$3:$C1000,"&gt;="&amp;$A105 ,Prov_Auto!$D$3:$D1000, "&gt;="&amp;DATE(M$2,1,1), Prov_Auto!$D$3:$D1000,"&lt;="&amp;DATE(M$2,12,31))*$D105), "")))))</f>
        <v/>
      </c>
      <c r="N105" s="30"/>
      <c r="O105" s="31"/>
      <c r="P105" s="31"/>
      <c r="Q105" s="31"/>
      <c r="R105" s="31"/>
      <c r="S105" s="31"/>
      <c r="T105" s="31"/>
      <c r="U105" s="31"/>
      <c r="V105" s="31"/>
      <c r="W105" s="31"/>
    </row>
    <row r="106">
      <c r="A106" s="46"/>
      <c r="B106" s="47"/>
      <c r="C106" s="47"/>
      <c r="D106" s="47"/>
      <c r="E106" s="48"/>
      <c r="F106" s="45" t="str">
        <f t="shared" si="1"/>
        <v/>
      </c>
      <c r="G106" s="40" t="str">
        <f t="shared" si="2"/>
        <v/>
      </c>
      <c r="H106" s="41" t="str">
        <f>IF(A106="","",IF(C106="","",IF(D106="","",IF(B106="C", SUMIFS(Prov_Auto!E$3:E1000,Prov_Auto!A$3:A1000,C106,Prov_Auto!C$3:C1000,"&gt;"&amp;A106,Prov_Auto!D$3:D1000,"&lt;="&amp;TODAY())*D106, IF(B106="V", -1*(SUMIFS(Prov_Auto!E$3:E1000,Prov_Auto!A$3:A1000,C106,Prov_Auto!C$3:C1000,"&gt;"&amp;A106,Prov_Auto!D$3:D1000,"&lt;="&amp;TODAY())*D106), "")))))</f>
        <v/>
      </c>
      <c r="I106" s="42" t="str">
        <f>IF($A106="","",IF($C106="","",IF($D106="","", IF($B106="C",  SUMIFS(Prov_Auto!$E$3:$E1000,Prov_Auto!$A$3:$A1000,$C106,Prov_Auto!$C$3:$C1000,"&gt;="&amp;$A106 ,Prov_Auto!$D$3:$D1000, "&gt;="&amp;DATE(I$2,1, 1), Prov_Auto!$D$3:$D1000,"&lt;="&amp;DATE(I$2, 12, 31))*$D106, IF($B106="V", -1*(SUMIFS(Prov_Auto!$E$3:$E1000,Prov_Auto!$A$3:$A1000,$C106,Prov_Auto!$C$3:$C1000,"&gt;="&amp;$A106 ,Prov_Auto!$D$3:$D1000, "&gt;="&amp;DATE(I$2,1,1), Prov_Auto!$D$3:$D1000,"&lt;="&amp;DATE(I$2,12,31))*$D106), "")))))</f>
        <v/>
      </c>
      <c r="J106" s="42" t="str">
        <f>IF($A106="","",IF($C106="","",IF($D106="","", IF($B106="C",  SUMIFS(Prov_Auto!$E$3:$E1000,Prov_Auto!$A$3:$A1000,$C106,Prov_Auto!$C$3:$C1000,"&gt;="&amp;$A106 ,Prov_Auto!$D$3:$D1000, "&gt;="&amp;DATE(J$2,1, 1), Prov_Auto!$D$3:$D1000,"&lt;="&amp;DATE(J$2, 12, 31))*$D106, IF($B106="V", -1*(SUMIFS(Prov_Auto!$E$3:$E1000,Prov_Auto!$A$3:$A1000,$C106,Prov_Auto!$C$3:$C1000,"&gt;="&amp;$A106 ,Prov_Auto!$D$3:$D1000, "&gt;="&amp;DATE(J$2,1,1), Prov_Auto!$D$3:$D1000,"&lt;="&amp;DATE(J$2,12,31))*$D106), "")))))</f>
        <v/>
      </c>
      <c r="K106" s="42" t="str">
        <f>IF($A106="","",IF($C106="","",IF($D106="","", IF($B106="C",  SUMIFS(Prov_Auto!$E$3:$E1000,Prov_Auto!$A$3:$A1000,$C106,Prov_Auto!$C$3:$C1000,"&gt;="&amp;$A106 ,Prov_Auto!$D$3:$D1000, "&gt;="&amp;DATE(K$2,1, 1), Prov_Auto!$D$3:$D1000,"&lt;="&amp;DATE(K$2, 12, 31))*$D106, IF($B106="V", -1*(SUMIFS(Prov_Auto!$E$3:$E1000,Prov_Auto!$A$3:$A1000,$C106,Prov_Auto!$C$3:$C1000,"&gt;="&amp;$A106 ,Prov_Auto!$D$3:$D1000, "&gt;="&amp;DATE(K$2,1,1), Prov_Auto!$D$3:$D1000,"&lt;="&amp;DATE(K$2,12,31))*$D106), "")))))</f>
        <v/>
      </c>
      <c r="L106" s="42" t="str">
        <f>IF($A106="","",IF($C106="","",IF($D106="","", IF($B106="C",  SUMIFS(Prov_Auto!$E$3:$E1000,Prov_Auto!$A$3:$A1000,$C106,Prov_Auto!$C$3:$C1000,"&gt;="&amp;$A106 ,Prov_Auto!$D$3:$D1000, "&gt;="&amp;DATE(L$2,1, 1), Prov_Auto!$D$3:$D1000,"&lt;="&amp;DATE(L$2, 12, 31))*$D106, IF($B106="V", -1*(SUMIFS(Prov_Auto!$E$3:$E1000,Prov_Auto!$A$3:$A1000,$C106,Prov_Auto!$C$3:$C1000,"&gt;="&amp;$A106 ,Prov_Auto!$D$3:$D1000, "&gt;="&amp;DATE(L$2,1,1), Prov_Auto!$D$3:$D1000,"&lt;="&amp;DATE(L$2,12,31))*$D106), "")))))</f>
        <v/>
      </c>
      <c r="M106" s="43" t="str">
        <f>IF($A106="","",IF($C106="","",IF($D106="","", IF($B106="C",  SUMIFS(Prov_Auto!$E$3:$E1000,Prov_Auto!$A$3:$A1000,$C106,Prov_Auto!$C$3:$C1000,"&gt;="&amp;$A106 ,Prov_Auto!$D$3:$D1000, "&gt;="&amp;DATE(M$2,1, 1), Prov_Auto!$D$3:$D1000,"&lt;="&amp;DATE(M$2, 12, 31))*$D106, IF($B106="V", -1*(SUMIFS(Prov_Auto!$E$3:$E1000,Prov_Auto!$A$3:$A1000,$C106,Prov_Auto!$C$3:$C1000,"&gt;="&amp;$A106 ,Prov_Auto!$D$3:$D1000, "&gt;="&amp;DATE(M$2,1,1), Prov_Auto!$D$3:$D1000,"&lt;="&amp;DATE(M$2,12,31))*$D106), "")))))</f>
        <v/>
      </c>
      <c r="N106" s="30"/>
      <c r="O106" s="31"/>
      <c r="P106" s="31"/>
      <c r="Q106" s="31"/>
      <c r="R106" s="31"/>
      <c r="S106" s="31"/>
      <c r="T106" s="31"/>
      <c r="U106" s="31"/>
      <c r="V106" s="31"/>
      <c r="W106" s="31"/>
    </row>
    <row r="107">
      <c r="A107" s="46"/>
      <c r="B107" s="47"/>
      <c r="C107" s="47"/>
      <c r="D107" s="47"/>
      <c r="E107" s="48"/>
      <c r="F107" s="45" t="str">
        <f t="shared" si="1"/>
        <v/>
      </c>
      <c r="G107" s="40" t="str">
        <f t="shared" si="2"/>
        <v/>
      </c>
      <c r="H107" s="41" t="str">
        <f>IF(A107="","",IF(C107="","",IF(D107="","",IF(B107="C", SUMIFS(Prov_Auto!E$3:E1000,Prov_Auto!A$3:A1000,C107,Prov_Auto!C$3:C1000,"&gt;"&amp;A107,Prov_Auto!D$3:D1000,"&lt;="&amp;TODAY())*D107, IF(B107="V", -1*(SUMIFS(Prov_Auto!E$3:E1000,Prov_Auto!A$3:A1000,C107,Prov_Auto!C$3:C1000,"&gt;"&amp;A107,Prov_Auto!D$3:D1000,"&lt;="&amp;TODAY())*D107), "")))))</f>
        <v/>
      </c>
      <c r="I107" s="42" t="str">
        <f>IF($A107="","",IF($C107="","",IF($D107="","", IF($B107="C",  SUMIFS(Prov_Auto!$E$3:$E1000,Prov_Auto!$A$3:$A1000,$C107,Prov_Auto!$C$3:$C1000,"&gt;="&amp;$A107 ,Prov_Auto!$D$3:$D1000, "&gt;="&amp;DATE(I$2,1, 1), Prov_Auto!$D$3:$D1000,"&lt;="&amp;DATE(I$2, 12, 31))*$D107, IF($B107="V", -1*(SUMIFS(Prov_Auto!$E$3:$E1000,Prov_Auto!$A$3:$A1000,$C107,Prov_Auto!$C$3:$C1000,"&gt;="&amp;$A107 ,Prov_Auto!$D$3:$D1000, "&gt;="&amp;DATE(I$2,1,1), Prov_Auto!$D$3:$D1000,"&lt;="&amp;DATE(I$2,12,31))*$D107), "")))))</f>
        <v/>
      </c>
      <c r="J107" s="42" t="str">
        <f>IF($A107="","",IF($C107="","",IF($D107="","", IF($B107="C",  SUMIFS(Prov_Auto!$E$3:$E1000,Prov_Auto!$A$3:$A1000,$C107,Prov_Auto!$C$3:$C1000,"&gt;="&amp;$A107 ,Prov_Auto!$D$3:$D1000, "&gt;="&amp;DATE(J$2,1, 1), Prov_Auto!$D$3:$D1000,"&lt;="&amp;DATE(J$2, 12, 31))*$D107, IF($B107="V", -1*(SUMIFS(Prov_Auto!$E$3:$E1000,Prov_Auto!$A$3:$A1000,$C107,Prov_Auto!$C$3:$C1000,"&gt;="&amp;$A107 ,Prov_Auto!$D$3:$D1000, "&gt;="&amp;DATE(J$2,1,1), Prov_Auto!$D$3:$D1000,"&lt;="&amp;DATE(J$2,12,31))*$D107), "")))))</f>
        <v/>
      </c>
      <c r="K107" s="42" t="str">
        <f>IF($A107="","",IF($C107="","",IF($D107="","", IF($B107="C",  SUMIFS(Prov_Auto!$E$3:$E1000,Prov_Auto!$A$3:$A1000,$C107,Prov_Auto!$C$3:$C1000,"&gt;="&amp;$A107 ,Prov_Auto!$D$3:$D1000, "&gt;="&amp;DATE(K$2,1, 1), Prov_Auto!$D$3:$D1000,"&lt;="&amp;DATE(K$2, 12, 31))*$D107, IF($B107="V", -1*(SUMIFS(Prov_Auto!$E$3:$E1000,Prov_Auto!$A$3:$A1000,$C107,Prov_Auto!$C$3:$C1000,"&gt;="&amp;$A107 ,Prov_Auto!$D$3:$D1000, "&gt;="&amp;DATE(K$2,1,1), Prov_Auto!$D$3:$D1000,"&lt;="&amp;DATE(K$2,12,31))*$D107), "")))))</f>
        <v/>
      </c>
      <c r="L107" s="42" t="str">
        <f>IF($A107="","",IF($C107="","",IF($D107="","", IF($B107="C",  SUMIFS(Prov_Auto!$E$3:$E1000,Prov_Auto!$A$3:$A1000,$C107,Prov_Auto!$C$3:$C1000,"&gt;="&amp;$A107 ,Prov_Auto!$D$3:$D1000, "&gt;="&amp;DATE(L$2,1, 1), Prov_Auto!$D$3:$D1000,"&lt;="&amp;DATE(L$2, 12, 31))*$D107, IF($B107="V", -1*(SUMIFS(Prov_Auto!$E$3:$E1000,Prov_Auto!$A$3:$A1000,$C107,Prov_Auto!$C$3:$C1000,"&gt;="&amp;$A107 ,Prov_Auto!$D$3:$D1000, "&gt;="&amp;DATE(L$2,1,1), Prov_Auto!$D$3:$D1000,"&lt;="&amp;DATE(L$2,12,31))*$D107), "")))))</f>
        <v/>
      </c>
      <c r="M107" s="43" t="str">
        <f>IF($A107="","",IF($C107="","",IF($D107="","", IF($B107="C",  SUMIFS(Prov_Auto!$E$3:$E1000,Prov_Auto!$A$3:$A1000,$C107,Prov_Auto!$C$3:$C1000,"&gt;="&amp;$A107 ,Prov_Auto!$D$3:$D1000, "&gt;="&amp;DATE(M$2,1, 1), Prov_Auto!$D$3:$D1000,"&lt;="&amp;DATE(M$2, 12, 31))*$D107, IF($B107="V", -1*(SUMIFS(Prov_Auto!$E$3:$E1000,Prov_Auto!$A$3:$A1000,$C107,Prov_Auto!$C$3:$C1000,"&gt;="&amp;$A107 ,Prov_Auto!$D$3:$D1000, "&gt;="&amp;DATE(M$2,1,1), Prov_Auto!$D$3:$D1000,"&lt;="&amp;DATE(M$2,12,31))*$D107), "")))))</f>
        <v/>
      </c>
      <c r="N107" s="30"/>
      <c r="O107" s="31"/>
      <c r="P107" s="31"/>
      <c r="Q107" s="31"/>
      <c r="R107" s="31"/>
      <c r="S107" s="31"/>
      <c r="T107" s="31"/>
      <c r="U107" s="31"/>
      <c r="V107" s="31"/>
      <c r="W107" s="31"/>
    </row>
    <row r="108">
      <c r="A108" s="46"/>
      <c r="B108" s="47"/>
      <c r="C108" s="47"/>
      <c r="D108" s="47"/>
      <c r="E108" s="48"/>
      <c r="F108" s="45" t="str">
        <f t="shared" si="1"/>
        <v/>
      </c>
      <c r="G108" s="40" t="str">
        <f t="shared" si="2"/>
        <v/>
      </c>
      <c r="H108" s="41" t="str">
        <f>IF(A108="","",IF(C108="","",IF(D108="","",IF(B108="C", SUMIFS(Prov_Auto!E$3:E1000,Prov_Auto!A$3:A1000,C108,Prov_Auto!C$3:C1000,"&gt;"&amp;A108,Prov_Auto!D$3:D1000,"&lt;="&amp;TODAY())*D108, IF(B108="V", -1*(SUMIFS(Prov_Auto!E$3:E1000,Prov_Auto!A$3:A1000,C108,Prov_Auto!C$3:C1000,"&gt;"&amp;A108,Prov_Auto!D$3:D1000,"&lt;="&amp;TODAY())*D108), "")))))</f>
        <v/>
      </c>
      <c r="I108" s="42" t="str">
        <f>IF($A108="","",IF($C108="","",IF($D108="","", IF($B108="C",  SUMIFS(Prov_Auto!$E$3:$E1000,Prov_Auto!$A$3:$A1000,$C108,Prov_Auto!$C$3:$C1000,"&gt;="&amp;$A108 ,Prov_Auto!$D$3:$D1000, "&gt;="&amp;DATE(I$2,1, 1), Prov_Auto!$D$3:$D1000,"&lt;="&amp;DATE(I$2, 12, 31))*$D108, IF($B108="V", -1*(SUMIFS(Prov_Auto!$E$3:$E1000,Prov_Auto!$A$3:$A1000,$C108,Prov_Auto!$C$3:$C1000,"&gt;="&amp;$A108 ,Prov_Auto!$D$3:$D1000, "&gt;="&amp;DATE(I$2,1,1), Prov_Auto!$D$3:$D1000,"&lt;="&amp;DATE(I$2,12,31))*$D108), "")))))</f>
        <v/>
      </c>
      <c r="J108" s="42" t="str">
        <f>IF($A108="","",IF($C108="","",IF($D108="","", IF($B108="C",  SUMIFS(Prov_Auto!$E$3:$E1000,Prov_Auto!$A$3:$A1000,$C108,Prov_Auto!$C$3:$C1000,"&gt;="&amp;$A108 ,Prov_Auto!$D$3:$D1000, "&gt;="&amp;DATE(J$2,1, 1), Prov_Auto!$D$3:$D1000,"&lt;="&amp;DATE(J$2, 12, 31))*$D108, IF($B108="V", -1*(SUMIFS(Prov_Auto!$E$3:$E1000,Prov_Auto!$A$3:$A1000,$C108,Prov_Auto!$C$3:$C1000,"&gt;="&amp;$A108 ,Prov_Auto!$D$3:$D1000, "&gt;="&amp;DATE(J$2,1,1), Prov_Auto!$D$3:$D1000,"&lt;="&amp;DATE(J$2,12,31))*$D108), "")))))</f>
        <v/>
      </c>
      <c r="K108" s="42" t="str">
        <f>IF($A108="","",IF($C108="","",IF($D108="","", IF($B108="C",  SUMIFS(Prov_Auto!$E$3:$E1000,Prov_Auto!$A$3:$A1000,$C108,Prov_Auto!$C$3:$C1000,"&gt;="&amp;$A108 ,Prov_Auto!$D$3:$D1000, "&gt;="&amp;DATE(K$2,1, 1), Prov_Auto!$D$3:$D1000,"&lt;="&amp;DATE(K$2, 12, 31))*$D108, IF($B108="V", -1*(SUMIFS(Prov_Auto!$E$3:$E1000,Prov_Auto!$A$3:$A1000,$C108,Prov_Auto!$C$3:$C1000,"&gt;="&amp;$A108 ,Prov_Auto!$D$3:$D1000, "&gt;="&amp;DATE(K$2,1,1), Prov_Auto!$D$3:$D1000,"&lt;="&amp;DATE(K$2,12,31))*$D108), "")))))</f>
        <v/>
      </c>
      <c r="L108" s="42" t="str">
        <f>IF($A108="","",IF($C108="","",IF($D108="","", IF($B108="C",  SUMIFS(Prov_Auto!$E$3:$E1000,Prov_Auto!$A$3:$A1000,$C108,Prov_Auto!$C$3:$C1000,"&gt;="&amp;$A108 ,Prov_Auto!$D$3:$D1000, "&gt;="&amp;DATE(L$2,1, 1), Prov_Auto!$D$3:$D1000,"&lt;="&amp;DATE(L$2, 12, 31))*$D108, IF($B108="V", -1*(SUMIFS(Prov_Auto!$E$3:$E1000,Prov_Auto!$A$3:$A1000,$C108,Prov_Auto!$C$3:$C1000,"&gt;="&amp;$A108 ,Prov_Auto!$D$3:$D1000, "&gt;="&amp;DATE(L$2,1,1), Prov_Auto!$D$3:$D1000,"&lt;="&amp;DATE(L$2,12,31))*$D108), "")))))</f>
        <v/>
      </c>
      <c r="M108" s="43" t="str">
        <f>IF($A108="","",IF($C108="","",IF($D108="","", IF($B108="C",  SUMIFS(Prov_Auto!$E$3:$E1000,Prov_Auto!$A$3:$A1000,$C108,Prov_Auto!$C$3:$C1000,"&gt;="&amp;$A108 ,Prov_Auto!$D$3:$D1000, "&gt;="&amp;DATE(M$2,1, 1), Prov_Auto!$D$3:$D1000,"&lt;="&amp;DATE(M$2, 12, 31))*$D108, IF($B108="V", -1*(SUMIFS(Prov_Auto!$E$3:$E1000,Prov_Auto!$A$3:$A1000,$C108,Prov_Auto!$C$3:$C1000,"&gt;="&amp;$A108 ,Prov_Auto!$D$3:$D1000, "&gt;="&amp;DATE(M$2,1,1), Prov_Auto!$D$3:$D1000,"&lt;="&amp;DATE(M$2,12,31))*$D108), "")))))</f>
        <v/>
      </c>
      <c r="N108" s="30"/>
      <c r="O108" s="31"/>
      <c r="P108" s="31"/>
      <c r="Q108" s="31"/>
      <c r="R108" s="31"/>
      <c r="S108" s="31"/>
      <c r="T108" s="31"/>
      <c r="U108" s="31"/>
      <c r="V108" s="31"/>
      <c r="W108" s="31"/>
    </row>
    <row r="109">
      <c r="A109" s="46"/>
      <c r="B109" s="47"/>
      <c r="C109" s="47"/>
      <c r="D109" s="47"/>
      <c r="E109" s="48"/>
      <c r="F109" s="45" t="str">
        <f t="shared" si="1"/>
        <v/>
      </c>
      <c r="G109" s="40" t="str">
        <f t="shared" si="2"/>
        <v/>
      </c>
      <c r="H109" s="41" t="str">
        <f>IF(A109="","",IF(C109="","",IF(D109="","",IF(B109="C", SUMIFS(Prov_Auto!E$3:E1000,Prov_Auto!A$3:A1000,C109,Prov_Auto!C$3:C1000,"&gt;"&amp;A109,Prov_Auto!D$3:D1000,"&lt;="&amp;TODAY())*D109, IF(B109="V", -1*(SUMIFS(Prov_Auto!E$3:E1000,Prov_Auto!A$3:A1000,C109,Prov_Auto!C$3:C1000,"&gt;"&amp;A109,Prov_Auto!D$3:D1000,"&lt;="&amp;TODAY())*D109), "")))))</f>
        <v/>
      </c>
      <c r="I109" s="42" t="str">
        <f>IF($A109="","",IF($C109="","",IF($D109="","", IF($B109="C",  SUMIFS(Prov_Auto!$E$3:$E1000,Prov_Auto!$A$3:$A1000,$C109,Prov_Auto!$C$3:$C1000,"&gt;="&amp;$A109 ,Prov_Auto!$D$3:$D1000, "&gt;="&amp;DATE(I$2,1, 1), Prov_Auto!$D$3:$D1000,"&lt;="&amp;DATE(I$2, 12, 31))*$D109, IF($B109="V", -1*(SUMIFS(Prov_Auto!$E$3:$E1000,Prov_Auto!$A$3:$A1000,$C109,Prov_Auto!$C$3:$C1000,"&gt;="&amp;$A109 ,Prov_Auto!$D$3:$D1000, "&gt;="&amp;DATE(I$2,1,1), Prov_Auto!$D$3:$D1000,"&lt;="&amp;DATE(I$2,12,31))*$D109), "")))))</f>
        <v/>
      </c>
      <c r="J109" s="42" t="str">
        <f>IF($A109="","",IF($C109="","",IF($D109="","", IF($B109="C",  SUMIFS(Prov_Auto!$E$3:$E1000,Prov_Auto!$A$3:$A1000,$C109,Prov_Auto!$C$3:$C1000,"&gt;="&amp;$A109 ,Prov_Auto!$D$3:$D1000, "&gt;="&amp;DATE(J$2,1, 1), Prov_Auto!$D$3:$D1000,"&lt;="&amp;DATE(J$2, 12, 31))*$D109, IF($B109="V", -1*(SUMIFS(Prov_Auto!$E$3:$E1000,Prov_Auto!$A$3:$A1000,$C109,Prov_Auto!$C$3:$C1000,"&gt;="&amp;$A109 ,Prov_Auto!$D$3:$D1000, "&gt;="&amp;DATE(J$2,1,1), Prov_Auto!$D$3:$D1000,"&lt;="&amp;DATE(J$2,12,31))*$D109), "")))))</f>
        <v/>
      </c>
      <c r="K109" s="42" t="str">
        <f>IF($A109="","",IF($C109="","",IF($D109="","", IF($B109="C",  SUMIFS(Prov_Auto!$E$3:$E1000,Prov_Auto!$A$3:$A1000,$C109,Prov_Auto!$C$3:$C1000,"&gt;="&amp;$A109 ,Prov_Auto!$D$3:$D1000, "&gt;="&amp;DATE(K$2,1, 1), Prov_Auto!$D$3:$D1000,"&lt;="&amp;DATE(K$2, 12, 31))*$D109, IF($B109="V", -1*(SUMIFS(Prov_Auto!$E$3:$E1000,Prov_Auto!$A$3:$A1000,$C109,Prov_Auto!$C$3:$C1000,"&gt;="&amp;$A109 ,Prov_Auto!$D$3:$D1000, "&gt;="&amp;DATE(K$2,1,1), Prov_Auto!$D$3:$D1000,"&lt;="&amp;DATE(K$2,12,31))*$D109), "")))))</f>
        <v/>
      </c>
      <c r="L109" s="42" t="str">
        <f>IF($A109="","",IF($C109="","",IF($D109="","", IF($B109="C",  SUMIFS(Prov_Auto!$E$3:$E1000,Prov_Auto!$A$3:$A1000,$C109,Prov_Auto!$C$3:$C1000,"&gt;="&amp;$A109 ,Prov_Auto!$D$3:$D1000, "&gt;="&amp;DATE(L$2,1, 1), Prov_Auto!$D$3:$D1000,"&lt;="&amp;DATE(L$2, 12, 31))*$D109, IF($B109="V", -1*(SUMIFS(Prov_Auto!$E$3:$E1000,Prov_Auto!$A$3:$A1000,$C109,Prov_Auto!$C$3:$C1000,"&gt;="&amp;$A109 ,Prov_Auto!$D$3:$D1000, "&gt;="&amp;DATE(L$2,1,1), Prov_Auto!$D$3:$D1000,"&lt;="&amp;DATE(L$2,12,31))*$D109), "")))))</f>
        <v/>
      </c>
      <c r="M109" s="43" t="str">
        <f>IF($A109="","",IF($C109="","",IF($D109="","", IF($B109="C",  SUMIFS(Prov_Auto!$E$3:$E1000,Prov_Auto!$A$3:$A1000,$C109,Prov_Auto!$C$3:$C1000,"&gt;="&amp;$A109 ,Prov_Auto!$D$3:$D1000, "&gt;="&amp;DATE(M$2,1, 1), Prov_Auto!$D$3:$D1000,"&lt;="&amp;DATE(M$2, 12, 31))*$D109, IF($B109="V", -1*(SUMIFS(Prov_Auto!$E$3:$E1000,Prov_Auto!$A$3:$A1000,$C109,Prov_Auto!$C$3:$C1000,"&gt;="&amp;$A109 ,Prov_Auto!$D$3:$D1000, "&gt;="&amp;DATE(M$2,1,1), Prov_Auto!$D$3:$D1000,"&lt;="&amp;DATE(M$2,12,31))*$D109), "")))))</f>
        <v/>
      </c>
      <c r="N109" s="30"/>
      <c r="O109" s="31"/>
      <c r="P109" s="31"/>
      <c r="Q109" s="31"/>
      <c r="R109" s="31"/>
      <c r="S109" s="31"/>
      <c r="T109" s="31"/>
      <c r="U109" s="31"/>
      <c r="V109" s="31"/>
      <c r="W109" s="31"/>
    </row>
    <row r="110">
      <c r="A110" s="46"/>
      <c r="B110" s="47"/>
      <c r="C110" s="47"/>
      <c r="D110" s="47"/>
      <c r="E110" s="48"/>
      <c r="F110" s="45" t="str">
        <f t="shared" si="1"/>
        <v/>
      </c>
      <c r="G110" s="40" t="str">
        <f t="shared" si="2"/>
        <v/>
      </c>
      <c r="H110" s="41" t="str">
        <f>IF(A110="","",IF(C110="","",IF(D110="","",IF(B110="C", SUMIFS(Prov_Auto!E$3:E1000,Prov_Auto!A$3:A1000,C110,Prov_Auto!C$3:C1000,"&gt;"&amp;A110,Prov_Auto!D$3:D1000,"&lt;="&amp;TODAY())*D110, IF(B110="V", -1*(SUMIFS(Prov_Auto!E$3:E1000,Prov_Auto!A$3:A1000,C110,Prov_Auto!C$3:C1000,"&gt;"&amp;A110,Prov_Auto!D$3:D1000,"&lt;="&amp;TODAY())*D110), "")))))</f>
        <v/>
      </c>
      <c r="I110" s="42" t="str">
        <f>IF($A110="","",IF($C110="","",IF($D110="","", IF($B110="C",  SUMIFS(Prov_Auto!$E$3:$E1000,Prov_Auto!$A$3:$A1000,$C110,Prov_Auto!$C$3:$C1000,"&gt;="&amp;$A110 ,Prov_Auto!$D$3:$D1000, "&gt;="&amp;DATE(I$2,1, 1), Prov_Auto!$D$3:$D1000,"&lt;="&amp;DATE(I$2, 12, 31))*$D110, IF($B110="V", -1*(SUMIFS(Prov_Auto!$E$3:$E1000,Prov_Auto!$A$3:$A1000,$C110,Prov_Auto!$C$3:$C1000,"&gt;="&amp;$A110 ,Prov_Auto!$D$3:$D1000, "&gt;="&amp;DATE(I$2,1,1), Prov_Auto!$D$3:$D1000,"&lt;="&amp;DATE(I$2,12,31))*$D110), "")))))</f>
        <v/>
      </c>
      <c r="J110" s="42" t="str">
        <f>IF($A110="","",IF($C110="","",IF($D110="","", IF($B110="C",  SUMIFS(Prov_Auto!$E$3:$E1000,Prov_Auto!$A$3:$A1000,$C110,Prov_Auto!$C$3:$C1000,"&gt;="&amp;$A110 ,Prov_Auto!$D$3:$D1000, "&gt;="&amp;DATE(J$2,1, 1), Prov_Auto!$D$3:$D1000,"&lt;="&amp;DATE(J$2, 12, 31))*$D110, IF($B110="V", -1*(SUMIFS(Prov_Auto!$E$3:$E1000,Prov_Auto!$A$3:$A1000,$C110,Prov_Auto!$C$3:$C1000,"&gt;="&amp;$A110 ,Prov_Auto!$D$3:$D1000, "&gt;="&amp;DATE(J$2,1,1), Prov_Auto!$D$3:$D1000,"&lt;="&amp;DATE(J$2,12,31))*$D110), "")))))</f>
        <v/>
      </c>
      <c r="K110" s="42" t="str">
        <f>IF($A110="","",IF($C110="","",IF($D110="","", IF($B110="C",  SUMIFS(Prov_Auto!$E$3:$E1000,Prov_Auto!$A$3:$A1000,$C110,Prov_Auto!$C$3:$C1000,"&gt;="&amp;$A110 ,Prov_Auto!$D$3:$D1000, "&gt;="&amp;DATE(K$2,1, 1), Prov_Auto!$D$3:$D1000,"&lt;="&amp;DATE(K$2, 12, 31))*$D110, IF($B110="V", -1*(SUMIFS(Prov_Auto!$E$3:$E1000,Prov_Auto!$A$3:$A1000,$C110,Prov_Auto!$C$3:$C1000,"&gt;="&amp;$A110 ,Prov_Auto!$D$3:$D1000, "&gt;="&amp;DATE(K$2,1,1), Prov_Auto!$D$3:$D1000,"&lt;="&amp;DATE(K$2,12,31))*$D110), "")))))</f>
        <v/>
      </c>
      <c r="L110" s="42" t="str">
        <f>IF($A110="","",IF($C110="","",IF($D110="","", IF($B110="C",  SUMIFS(Prov_Auto!$E$3:$E1000,Prov_Auto!$A$3:$A1000,$C110,Prov_Auto!$C$3:$C1000,"&gt;="&amp;$A110 ,Prov_Auto!$D$3:$D1000, "&gt;="&amp;DATE(L$2,1, 1), Prov_Auto!$D$3:$D1000,"&lt;="&amp;DATE(L$2, 12, 31))*$D110, IF($B110="V", -1*(SUMIFS(Prov_Auto!$E$3:$E1000,Prov_Auto!$A$3:$A1000,$C110,Prov_Auto!$C$3:$C1000,"&gt;="&amp;$A110 ,Prov_Auto!$D$3:$D1000, "&gt;="&amp;DATE(L$2,1,1), Prov_Auto!$D$3:$D1000,"&lt;="&amp;DATE(L$2,12,31))*$D110), "")))))</f>
        <v/>
      </c>
      <c r="M110" s="43" t="str">
        <f>IF($A110="","",IF($C110="","",IF($D110="","", IF($B110="C",  SUMIFS(Prov_Auto!$E$3:$E1000,Prov_Auto!$A$3:$A1000,$C110,Prov_Auto!$C$3:$C1000,"&gt;="&amp;$A110 ,Prov_Auto!$D$3:$D1000, "&gt;="&amp;DATE(M$2,1, 1), Prov_Auto!$D$3:$D1000,"&lt;="&amp;DATE(M$2, 12, 31))*$D110, IF($B110="V", -1*(SUMIFS(Prov_Auto!$E$3:$E1000,Prov_Auto!$A$3:$A1000,$C110,Prov_Auto!$C$3:$C1000,"&gt;="&amp;$A110 ,Prov_Auto!$D$3:$D1000, "&gt;="&amp;DATE(M$2,1,1), Prov_Auto!$D$3:$D1000,"&lt;="&amp;DATE(M$2,12,31))*$D110), "")))))</f>
        <v/>
      </c>
      <c r="N110" s="30"/>
      <c r="O110" s="31"/>
      <c r="P110" s="31"/>
      <c r="Q110" s="31"/>
      <c r="R110" s="31"/>
      <c r="S110" s="31"/>
      <c r="T110" s="31"/>
      <c r="U110" s="31"/>
      <c r="V110" s="31"/>
      <c r="W110" s="31"/>
    </row>
    <row r="111">
      <c r="A111" s="46"/>
      <c r="B111" s="47"/>
      <c r="C111" s="47"/>
      <c r="D111" s="47"/>
      <c r="E111" s="48"/>
      <c r="F111" s="45" t="str">
        <f t="shared" si="1"/>
        <v/>
      </c>
      <c r="G111" s="40" t="str">
        <f t="shared" si="2"/>
        <v/>
      </c>
      <c r="H111" s="41" t="str">
        <f>IF(A111="","",IF(C111="","",IF(D111="","",IF(B111="C", SUMIFS(Prov_Auto!E$3:E1000,Prov_Auto!A$3:A1000,C111,Prov_Auto!C$3:C1000,"&gt;"&amp;A111,Prov_Auto!D$3:D1000,"&lt;="&amp;TODAY())*D111, IF(B111="V", -1*(SUMIFS(Prov_Auto!E$3:E1000,Prov_Auto!A$3:A1000,C111,Prov_Auto!C$3:C1000,"&gt;"&amp;A111,Prov_Auto!D$3:D1000,"&lt;="&amp;TODAY())*D111), "")))))</f>
        <v/>
      </c>
      <c r="I111" s="42" t="str">
        <f>IF($A111="","",IF($C111="","",IF($D111="","", IF($B111="C",  SUMIFS(Prov_Auto!$E$3:$E1000,Prov_Auto!$A$3:$A1000,$C111,Prov_Auto!$C$3:$C1000,"&gt;="&amp;$A111 ,Prov_Auto!$D$3:$D1000, "&gt;="&amp;DATE(I$2,1, 1), Prov_Auto!$D$3:$D1000,"&lt;="&amp;DATE(I$2, 12, 31))*$D111, IF($B111="V", -1*(SUMIFS(Prov_Auto!$E$3:$E1000,Prov_Auto!$A$3:$A1000,$C111,Prov_Auto!$C$3:$C1000,"&gt;="&amp;$A111 ,Prov_Auto!$D$3:$D1000, "&gt;="&amp;DATE(I$2,1,1), Prov_Auto!$D$3:$D1000,"&lt;="&amp;DATE(I$2,12,31))*$D111), "")))))</f>
        <v/>
      </c>
      <c r="J111" s="42" t="str">
        <f>IF($A111="","",IF($C111="","",IF($D111="","", IF($B111="C",  SUMIFS(Prov_Auto!$E$3:$E1000,Prov_Auto!$A$3:$A1000,$C111,Prov_Auto!$C$3:$C1000,"&gt;="&amp;$A111 ,Prov_Auto!$D$3:$D1000, "&gt;="&amp;DATE(J$2,1, 1), Prov_Auto!$D$3:$D1000,"&lt;="&amp;DATE(J$2, 12, 31))*$D111, IF($B111="V", -1*(SUMIFS(Prov_Auto!$E$3:$E1000,Prov_Auto!$A$3:$A1000,$C111,Prov_Auto!$C$3:$C1000,"&gt;="&amp;$A111 ,Prov_Auto!$D$3:$D1000, "&gt;="&amp;DATE(J$2,1,1), Prov_Auto!$D$3:$D1000,"&lt;="&amp;DATE(J$2,12,31))*$D111), "")))))</f>
        <v/>
      </c>
      <c r="K111" s="42" t="str">
        <f>IF($A111="","",IF($C111="","",IF($D111="","", IF($B111="C",  SUMIFS(Prov_Auto!$E$3:$E1000,Prov_Auto!$A$3:$A1000,$C111,Prov_Auto!$C$3:$C1000,"&gt;="&amp;$A111 ,Prov_Auto!$D$3:$D1000, "&gt;="&amp;DATE(K$2,1, 1), Prov_Auto!$D$3:$D1000,"&lt;="&amp;DATE(K$2, 12, 31))*$D111, IF($B111="V", -1*(SUMIFS(Prov_Auto!$E$3:$E1000,Prov_Auto!$A$3:$A1000,$C111,Prov_Auto!$C$3:$C1000,"&gt;="&amp;$A111 ,Prov_Auto!$D$3:$D1000, "&gt;="&amp;DATE(K$2,1,1), Prov_Auto!$D$3:$D1000,"&lt;="&amp;DATE(K$2,12,31))*$D111), "")))))</f>
        <v/>
      </c>
      <c r="L111" s="42" t="str">
        <f>IF($A111="","",IF($C111="","",IF($D111="","", IF($B111="C",  SUMIFS(Prov_Auto!$E$3:$E1000,Prov_Auto!$A$3:$A1000,$C111,Prov_Auto!$C$3:$C1000,"&gt;="&amp;$A111 ,Prov_Auto!$D$3:$D1000, "&gt;="&amp;DATE(L$2,1, 1), Prov_Auto!$D$3:$D1000,"&lt;="&amp;DATE(L$2, 12, 31))*$D111, IF($B111="V", -1*(SUMIFS(Prov_Auto!$E$3:$E1000,Prov_Auto!$A$3:$A1000,$C111,Prov_Auto!$C$3:$C1000,"&gt;="&amp;$A111 ,Prov_Auto!$D$3:$D1000, "&gt;="&amp;DATE(L$2,1,1), Prov_Auto!$D$3:$D1000,"&lt;="&amp;DATE(L$2,12,31))*$D111), "")))))</f>
        <v/>
      </c>
      <c r="M111" s="43" t="str">
        <f>IF($A111="","",IF($C111="","",IF($D111="","", IF($B111="C",  SUMIFS(Prov_Auto!$E$3:$E1000,Prov_Auto!$A$3:$A1000,$C111,Prov_Auto!$C$3:$C1000,"&gt;="&amp;$A111 ,Prov_Auto!$D$3:$D1000, "&gt;="&amp;DATE(M$2,1, 1), Prov_Auto!$D$3:$D1000,"&lt;="&amp;DATE(M$2, 12, 31))*$D111, IF($B111="V", -1*(SUMIFS(Prov_Auto!$E$3:$E1000,Prov_Auto!$A$3:$A1000,$C111,Prov_Auto!$C$3:$C1000,"&gt;="&amp;$A111 ,Prov_Auto!$D$3:$D1000, "&gt;="&amp;DATE(M$2,1,1), Prov_Auto!$D$3:$D1000,"&lt;="&amp;DATE(M$2,12,31))*$D111), "")))))</f>
        <v/>
      </c>
      <c r="N111" s="30"/>
      <c r="O111" s="31"/>
      <c r="P111" s="31"/>
      <c r="Q111" s="31"/>
      <c r="R111" s="31"/>
      <c r="S111" s="31"/>
      <c r="T111" s="31"/>
      <c r="U111" s="31"/>
      <c r="V111" s="31"/>
      <c r="W111" s="31"/>
    </row>
    <row r="112">
      <c r="A112" s="46"/>
      <c r="B112" s="47"/>
      <c r="C112" s="47"/>
      <c r="D112" s="47"/>
      <c r="E112" s="48"/>
      <c r="F112" s="45" t="str">
        <f t="shared" si="1"/>
        <v/>
      </c>
      <c r="G112" s="40" t="str">
        <f t="shared" si="2"/>
        <v/>
      </c>
      <c r="H112" s="41" t="str">
        <f>IF(A112="","",IF(C112="","",IF(D112="","",IF(B112="C", SUMIFS(Prov_Auto!E$3:E1000,Prov_Auto!A$3:A1000,C112,Prov_Auto!C$3:C1000,"&gt;"&amp;A112,Prov_Auto!D$3:D1000,"&lt;="&amp;TODAY())*D112, IF(B112="V", -1*(SUMIFS(Prov_Auto!E$3:E1000,Prov_Auto!A$3:A1000,C112,Prov_Auto!C$3:C1000,"&gt;"&amp;A112,Prov_Auto!D$3:D1000,"&lt;="&amp;TODAY())*D112), "")))))</f>
        <v/>
      </c>
      <c r="I112" s="42" t="str">
        <f>IF($A112="","",IF($C112="","",IF($D112="","", IF($B112="C",  SUMIFS(Prov_Auto!$E$3:$E1000,Prov_Auto!$A$3:$A1000,$C112,Prov_Auto!$C$3:$C1000,"&gt;="&amp;$A112 ,Prov_Auto!$D$3:$D1000, "&gt;="&amp;DATE(I$2,1, 1), Prov_Auto!$D$3:$D1000,"&lt;="&amp;DATE(I$2, 12, 31))*$D112, IF($B112="V", -1*(SUMIFS(Prov_Auto!$E$3:$E1000,Prov_Auto!$A$3:$A1000,$C112,Prov_Auto!$C$3:$C1000,"&gt;="&amp;$A112 ,Prov_Auto!$D$3:$D1000, "&gt;="&amp;DATE(I$2,1,1), Prov_Auto!$D$3:$D1000,"&lt;="&amp;DATE(I$2,12,31))*$D112), "")))))</f>
        <v/>
      </c>
      <c r="J112" s="42" t="str">
        <f>IF($A112="","",IF($C112="","",IF($D112="","", IF($B112="C",  SUMIFS(Prov_Auto!$E$3:$E1000,Prov_Auto!$A$3:$A1000,$C112,Prov_Auto!$C$3:$C1000,"&gt;="&amp;$A112 ,Prov_Auto!$D$3:$D1000, "&gt;="&amp;DATE(J$2,1, 1), Prov_Auto!$D$3:$D1000,"&lt;="&amp;DATE(J$2, 12, 31))*$D112, IF($B112="V", -1*(SUMIFS(Prov_Auto!$E$3:$E1000,Prov_Auto!$A$3:$A1000,$C112,Prov_Auto!$C$3:$C1000,"&gt;="&amp;$A112 ,Prov_Auto!$D$3:$D1000, "&gt;="&amp;DATE(J$2,1,1), Prov_Auto!$D$3:$D1000,"&lt;="&amp;DATE(J$2,12,31))*$D112), "")))))</f>
        <v/>
      </c>
      <c r="K112" s="42" t="str">
        <f>IF($A112="","",IF($C112="","",IF($D112="","", IF($B112="C",  SUMIFS(Prov_Auto!$E$3:$E1000,Prov_Auto!$A$3:$A1000,$C112,Prov_Auto!$C$3:$C1000,"&gt;="&amp;$A112 ,Prov_Auto!$D$3:$D1000, "&gt;="&amp;DATE(K$2,1, 1), Prov_Auto!$D$3:$D1000,"&lt;="&amp;DATE(K$2, 12, 31))*$D112, IF($B112="V", -1*(SUMIFS(Prov_Auto!$E$3:$E1000,Prov_Auto!$A$3:$A1000,$C112,Prov_Auto!$C$3:$C1000,"&gt;="&amp;$A112 ,Prov_Auto!$D$3:$D1000, "&gt;="&amp;DATE(K$2,1,1), Prov_Auto!$D$3:$D1000,"&lt;="&amp;DATE(K$2,12,31))*$D112), "")))))</f>
        <v/>
      </c>
      <c r="L112" s="42" t="str">
        <f>IF($A112="","",IF($C112="","",IF($D112="","", IF($B112="C",  SUMIFS(Prov_Auto!$E$3:$E1000,Prov_Auto!$A$3:$A1000,$C112,Prov_Auto!$C$3:$C1000,"&gt;="&amp;$A112 ,Prov_Auto!$D$3:$D1000, "&gt;="&amp;DATE(L$2,1, 1), Prov_Auto!$D$3:$D1000,"&lt;="&amp;DATE(L$2, 12, 31))*$D112, IF($B112="V", -1*(SUMIFS(Prov_Auto!$E$3:$E1000,Prov_Auto!$A$3:$A1000,$C112,Prov_Auto!$C$3:$C1000,"&gt;="&amp;$A112 ,Prov_Auto!$D$3:$D1000, "&gt;="&amp;DATE(L$2,1,1), Prov_Auto!$D$3:$D1000,"&lt;="&amp;DATE(L$2,12,31))*$D112), "")))))</f>
        <v/>
      </c>
      <c r="M112" s="43" t="str">
        <f>IF($A112="","",IF($C112="","",IF($D112="","", IF($B112="C",  SUMIFS(Prov_Auto!$E$3:$E1000,Prov_Auto!$A$3:$A1000,$C112,Prov_Auto!$C$3:$C1000,"&gt;="&amp;$A112 ,Prov_Auto!$D$3:$D1000, "&gt;="&amp;DATE(M$2,1, 1), Prov_Auto!$D$3:$D1000,"&lt;="&amp;DATE(M$2, 12, 31))*$D112, IF($B112="V", -1*(SUMIFS(Prov_Auto!$E$3:$E1000,Prov_Auto!$A$3:$A1000,$C112,Prov_Auto!$C$3:$C1000,"&gt;="&amp;$A112 ,Prov_Auto!$D$3:$D1000, "&gt;="&amp;DATE(M$2,1,1), Prov_Auto!$D$3:$D1000,"&lt;="&amp;DATE(M$2,12,31))*$D112), "")))))</f>
        <v/>
      </c>
      <c r="N112" s="30"/>
      <c r="O112" s="31"/>
      <c r="P112" s="31"/>
      <c r="Q112" s="31"/>
      <c r="R112" s="31"/>
      <c r="S112" s="31"/>
      <c r="T112" s="31"/>
      <c r="U112" s="31"/>
      <c r="V112" s="31"/>
      <c r="W112" s="31"/>
    </row>
    <row r="113">
      <c r="A113" s="46"/>
      <c r="B113" s="47"/>
      <c r="C113" s="47"/>
      <c r="D113" s="47"/>
      <c r="E113" s="48"/>
      <c r="F113" s="45" t="str">
        <f t="shared" si="1"/>
        <v/>
      </c>
      <c r="G113" s="40" t="str">
        <f t="shared" si="2"/>
        <v/>
      </c>
      <c r="H113" s="41" t="str">
        <f>IF(A113="","",IF(C113="","",IF(D113="","",IF(B113="C", SUMIFS(Prov_Auto!E$3:E1000,Prov_Auto!A$3:A1000,C113,Prov_Auto!C$3:C1000,"&gt;"&amp;A113,Prov_Auto!D$3:D1000,"&lt;="&amp;TODAY())*D113, IF(B113="V", -1*(SUMIFS(Prov_Auto!E$3:E1000,Prov_Auto!A$3:A1000,C113,Prov_Auto!C$3:C1000,"&gt;"&amp;A113,Prov_Auto!D$3:D1000,"&lt;="&amp;TODAY())*D113), "")))))</f>
        <v/>
      </c>
      <c r="I113" s="42" t="str">
        <f>IF($A113="","",IF($C113="","",IF($D113="","", IF($B113="C",  SUMIFS(Prov_Auto!$E$3:$E1000,Prov_Auto!$A$3:$A1000,$C113,Prov_Auto!$C$3:$C1000,"&gt;="&amp;$A113 ,Prov_Auto!$D$3:$D1000, "&gt;="&amp;DATE(I$2,1, 1), Prov_Auto!$D$3:$D1000,"&lt;="&amp;DATE(I$2, 12, 31))*$D113, IF($B113="V", -1*(SUMIFS(Prov_Auto!$E$3:$E1000,Prov_Auto!$A$3:$A1000,$C113,Prov_Auto!$C$3:$C1000,"&gt;="&amp;$A113 ,Prov_Auto!$D$3:$D1000, "&gt;="&amp;DATE(I$2,1,1), Prov_Auto!$D$3:$D1000,"&lt;="&amp;DATE(I$2,12,31))*$D113), "")))))</f>
        <v/>
      </c>
      <c r="J113" s="42" t="str">
        <f>IF($A113="","",IF($C113="","",IF($D113="","", IF($B113="C",  SUMIFS(Prov_Auto!$E$3:$E1000,Prov_Auto!$A$3:$A1000,$C113,Prov_Auto!$C$3:$C1000,"&gt;="&amp;$A113 ,Prov_Auto!$D$3:$D1000, "&gt;="&amp;DATE(J$2,1, 1), Prov_Auto!$D$3:$D1000,"&lt;="&amp;DATE(J$2, 12, 31))*$D113, IF($B113="V", -1*(SUMIFS(Prov_Auto!$E$3:$E1000,Prov_Auto!$A$3:$A1000,$C113,Prov_Auto!$C$3:$C1000,"&gt;="&amp;$A113 ,Prov_Auto!$D$3:$D1000, "&gt;="&amp;DATE(J$2,1,1), Prov_Auto!$D$3:$D1000,"&lt;="&amp;DATE(J$2,12,31))*$D113), "")))))</f>
        <v/>
      </c>
      <c r="K113" s="42" t="str">
        <f>IF($A113="","",IF($C113="","",IF($D113="","", IF($B113="C",  SUMIFS(Prov_Auto!$E$3:$E1000,Prov_Auto!$A$3:$A1000,$C113,Prov_Auto!$C$3:$C1000,"&gt;="&amp;$A113 ,Prov_Auto!$D$3:$D1000, "&gt;="&amp;DATE(K$2,1, 1), Prov_Auto!$D$3:$D1000,"&lt;="&amp;DATE(K$2, 12, 31))*$D113, IF($B113="V", -1*(SUMIFS(Prov_Auto!$E$3:$E1000,Prov_Auto!$A$3:$A1000,$C113,Prov_Auto!$C$3:$C1000,"&gt;="&amp;$A113 ,Prov_Auto!$D$3:$D1000, "&gt;="&amp;DATE(K$2,1,1), Prov_Auto!$D$3:$D1000,"&lt;="&amp;DATE(K$2,12,31))*$D113), "")))))</f>
        <v/>
      </c>
      <c r="L113" s="42" t="str">
        <f>IF($A113="","",IF($C113="","",IF($D113="","", IF($B113="C",  SUMIFS(Prov_Auto!$E$3:$E1000,Prov_Auto!$A$3:$A1000,$C113,Prov_Auto!$C$3:$C1000,"&gt;="&amp;$A113 ,Prov_Auto!$D$3:$D1000, "&gt;="&amp;DATE(L$2,1, 1), Prov_Auto!$D$3:$D1000,"&lt;="&amp;DATE(L$2, 12, 31))*$D113, IF($B113="V", -1*(SUMIFS(Prov_Auto!$E$3:$E1000,Prov_Auto!$A$3:$A1000,$C113,Prov_Auto!$C$3:$C1000,"&gt;="&amp;$A113 ,Prov_Auto!$D$3:$D1000, "&gt;="&amp;DATE(L$2,1,1), Prov_Auto!$D$3:$D1000,"&lt;="&amp;DATE(L$2,12,31))*$D113), "")))))</f>
        <v/>
      </c>
      <c r="M113" s="43" t="str">
        <f>IF($A113="","",IF($C113="","",IF($D113="","", IF($B113="C",  SUMIFS(Prov_Auto!$E$3:$E1000,Prov_Auto!$A$3:$A1000,$C113,Prov_Auto!$C$3:$C1000,"&gt;="&amp;$A113 ,Prov_Auto!$D$3:$D1000, "&gt;="&amp;DATE(M$2,1, 1), Prov_Auto!$D$3:$D1000,"&lt;="&amp;DATE(M$2, 12, 31))*$D113, IF($B113="V", -1*(SUMIFS(Prov_Auto!$E$3:$E1000,Prov_Auto!$A$3:$A1000,$C113,Prov_Auto!$C$3:$C1000,"&gt;="&amp;$A113 ,Prov_Auto!$D$3:$D1000, "&gt;="&amp;DATE(M$2,1,1), Prov_Auto!$D$3:$D1000,"&lt;="&amp;DATE(M$2,12,31))*$D113), "")))))</f>
        <v/>
      </c>
      <c r="N113" s="30"/>
      <c r="O113" s="31"/>
      <c r="P113" s="31"/>
      <c r="Q113" s="31"/>
      <c r="R113" s="31"/>
      <c r="S113" s="31"/>
      <c r="T113" s="31"/>
      <c r="U113" s="31"/>
      <c r="V113" s="31"/>
      <c r="W113" s="31"/>
    </row>
    <row r="114">
      <c r="A114" s="46"/>
      <c r="B114" s="47"/>
      <c r="C114" s="47"/>
      <c r="D114" s="47"/>
      <c r="E114" s="48"/>
      <c r="F114" s="45" t="str">
        <f t="shared" si="1"/>
        <v/>
      </c>
      <c r="G114" s="40" t="str">
        <f t="shared" si="2"/>
        <v/>
      </c>
      <c r="H114" s="41" t="str">
        <f>IF(A114="","",IF(C114="","",IF(D114="","",IF(B114="C", SUMIFS(Prov_Auto!E$3:E1000,Prov_Auto!A$3:A1000,C114,Prov_Auto!C$3:C1000,"&gt;"&amp;A114,Prov_Auto!D$3:D1000,"&lt;="&amp;TODAY())*D114, IF(B114="V", -1*(SUMIFS(Prov_Auto!E$3:E1000,Prov_Auto!A$3:A1000,C114,Prov_Auto!C$3:C1000,"&gt;"&amp;A114,Prov_Auto!D$3:D1000,"&lt;="&amp;TODAY())*D114), "")))))</f>
        <v/>
      </c>
      <c r="I114" s="42" t="str">
        <f>IF($A114="","",IF($C114="","",IF($D114="","", IF($B114="C",  SUMIFS(Prov_Auto!$E$3:$E1000,Prov_Auto!$A$3:$A1000,$C114,Prov_Auto!$C$3:$C1000,"&gt;="&amp;$A114 ,Prov_Auto!$D$3:$D1000, "&gt;="&amp;DATE(I$2,1, 1), Prov_Auto!$D$3:$D1000,"&lt;="&amp;DATE(I$2, 12, 31))*$D114, IF($B114="V", -1*(SUMIFS(Prov_Auto!$E$3:$E1000,Prov_Auto!$A$3:$A1000,$C114,Prov_Auto!$C$3:$C1000,"&gt;="&amp;$A114 ,Prov_Auto!$D$3:$D1000, "&gt;="&amp;DATE(I$2,1,1), Prov_Auto!$D$3:$D1000,"&lt;="&amp;DATE(I$2,12,31))*$D114), "")))))</f>
        <v/>
      </c>
      <c r="J114" s="42" t="str">
        <f>IF($A114="","",IF($C114="","",IF($D114="","", IF($B114="C",  SUMIFS(Prov_Auto!$E$3:$E1000,Prov_Auto!$A$3:$A1000,$C114,Prov_Auto!$C$3:$C1000,"&gt;="&amp;$A114 ,Prov_Auto!$D$3:$D1000, "&gt;="&amp;DATE(J$2,1, 1), Prov_Auto!$D$3:$D1000,"&lt;="&amp;DATE(J$2, 12, 31))*$D114, IF($B114="V", -1*(SUMIFS(Prov_Auto!$E$3:$E1000,Prov_Auto!$A$3:$A1000,$C114,Prov_Auto!$C$3:$C1000,"&gt;="&amp;$A114 ,Prov_Auto!$D$3:$D1000, "&gt;="&amp;DATE(J$2,1,1), Prov_Auto!$D$3:$D1000,"&lt;="&amp;DATE(J$2,12,31))*$D114), "")))))</f>
        <v/>
      </c>
      <c r="K114" s="42" t="str">
        <f>IF($A114="","",IF($C114="","",IF($D114="","", IF($B114="C",  SUMIFS(Prov_Auto!$E$3:$E1000,Prov_Auto!$A$3:$A1000,$C114,Prov_Auto!$C$3:$C1000,"&gt;="&amp;$A114 ,Prov_Auto!$D$3:$D1000, "&gt;="&amp;DATE(K$2,1, 1), Prov_Auto!$D$3:$D1000,"&lt;="&amp;DATE(K$2, 12, 31))*$D114, IF($B114="V", -1*(SUMIFS(Prov_Auto!$E$3:$E1000,Prov_Auto!$A$3:$A1000,$C114,Prov_Auto!$C$3:$C1000,"&gt;="&amp;$A114 ,Prov_Auto!$D$3:$D1000, "&gt;="&amp;DATE(K$2,1,1), Prov_Auto!$D$3:$D1000,"&lt;="&amp;DATE(K$2,12,31))*$D114), "")))))</f>
        <v/>
      </c>
      <c r="L114" s="42" t="str">
        <f>IF($A114="","",IF($C114="","",IF($D114="","", IF($B114="C",  SUMIFS(Prov_Auto!$E$3:$E1000,Prov_Auto!$A$3:$A1000,$C114,Prov_Auto!$C$3:$C1000,"&gt;="&amp;$A114 ,Prov_Auto!$D$3:$D1000, "&gt;="&amp;DATE(L$2,1, 1), Prov_Auto!$D$3:$D1000,"&lt;="&amp;DATE(L$2, 12, 31))*$D114, IF($B114="V", -1*(SUMIFS(Prov_Auto!$E$3:$E1000,Prov_Auto!$A$3:$A1000,$C114,Prov_Auto!$C$3:$C1000,"&gt;="&amp;$A114 ,Prov_Auto!$D$3:$D1000, "&gt;="&amp;DATE(L$2,1,1), Prov_Auto!$D$3:$D1000,"&lt;="&amp;DATE(L$2,12,31))*$D114), "")))))</f>
        <v/>
      </c>
      <c r="M114" s="43" t="str">
        <f>IF($A114="","",IF($C114="","",IF($D114="","", IF($B114="C",  SUMIFS(Prov_Auto!$E$3:$E1000,Prov_Auto!$A$3:$A1000,$C114,Prov_Auto!$C$3:$C1000,"&gt;="&amp;$A114 ,Prov_Auto!$D$3:$D1000, "&gt;="&amp;DATE(M$2,1, 1), Prov_Auto!$D$3:$D1000,"&lt;="&amp;DATE(M$2, 12, 31))*$D114, IF($B114="V", -1*(SUMIFS(Prov_Auto!$E$3:$E1000,Prov_Auto!$A$3:$A1000,$C114,Prov_Auto!$C$3:$C1000,"&gt;="&amp;$A114 ,Prov_Auto!$D$3:$D1000, "&gt;="&amp;DATE(M$2,1,1), Prov_Auto!$D$3:$D1000,"&lt;="&amp;DATE(M$2,12,31))*$D114), "")))))</f>
        <v/>
      </c>
      <c r="N114" s="30"/>
      <c r="O114" s="31"/>
      <c r="P114" s="31"/>
      <c r="Q114" s="31"/>
      <c r="R114" s="31"/>
      <c r="S114" s="31"/>
      <c r="T114" s="31"/>
      <c r="U114" s="31"/>
      <c r="V114" s="31"/>
      <c r="W114" s="31"/>
    </row>
    <row r="115">
      <c r="A115" s="46"/>
      <c r="B115" s="47"/>
      <c r="C115" s="47"/>
      <c r="D115" s="47"/>
      <c r="E115" s="48"/>
      <c r="F115" s="45" t="str">
        <f t="shared" si="1"/>
        <v/>
      </c>
      <c r="G115" s="40" t="str">
        <f t="shared" si="2"/>
        <v/>
      </c>
      <c r="H115" s="41" t="str">
        <f>IF(A115="","",IF(C115="","",IF(D115="","",IF(B115="C", SUMIFS(Prov_Auto!E$3:E1000,Prov_Auto!A$3:A1000,C115,Prov_Auto!C$3:C1000,"&gt;"&amp;A115,Prov_Auto!D$3:D1000,"&lt;="&amp;TODAY())*D115, IF(B115="V", -1*(SUMIFS(Prov_Auto!E$3:E1000,Prov_Auto!A$3:A1000,C115,Prov_Auto!C$3:C1000,"&gt;"&amp;A115,Prov_Auto!D$3:D1000,"&lt;="&amp;TODAY())*D115), "")))))</f>
        <v/>
      </c>
      <c r="I115" s="42" t="str">
        <f>IF($A115="","",IF($C115="","",IF($D115="","", IF($B115="C",  SUMIFS(Prov_Auto!$E$3:$E1000,Prov_Auto!$A$3:$A1000,$C115,Prov_Auto!$C$3:$C1000,"&gt;="&amp;$A115 ,Prov_Auto!$D$3:$D1000, "&gt;="&amp;DATE(I$2,1, 1), Prov_Auto!$D$3:$D1000,"&lt;="&amp;DATE(I$2, 12, 31))*$D115, IF($B115="V", -1*(SUMIFS(Prov_Auto!$E$3:$E1000,Prov_Auto!$A$3:$A1000,$C115,Prov_Auto!$C$3:$C1000,"&gt;="&amp;$A115 ,Prov_Auto!$D$3:$D1000, "&gt;="&amp;DATE(I$2,1,1), Prov_Auto!$D$3:$D1000,"&lt;="&amp;DATE(I$2,12,31))*$D115), "")))))</f>
        <v/>
      </c>
      <c r="J115" s="42" t="str">
        <f>IF($A115="","",IF($C115="","",IF($D115="","", IF($B115="C",  SUMIFS(Prov_Auto!$E$3:$E1000,Prov_Auto!$A$3:$A1000,$C115,Prov_Auto!$C$3:$C1000,"&gt;="&amp;$A115 ,Prov_Auto!$D$3:$D1000, "&gt;="&amp;DATE(J$2,1, 1), Prov_Auto!$D$3:$D1000,"&lt;="&amp;DATE(J$2, 12, 31))*$D115, IF($B115="V", -1*(SUMIFS(Prov_Auto!$E$3:$E1000,Prov_Auto!$A$3:$A1000,$C115,Prov_Auto!$C$3:$C1000,"&gt;="&amp;$A115 ,Prov_Auto!$D$3:$D1000, "&gt;="&amp;DATE(J$2,1,1), Prov_Auto!$D$3:$D1000,"&lt;="&amp;DATE(J$2,12,31))*$D115), "")))))</f>
        <v/>
      </c>
      <c r="K115" s="42" t="str">
        <f>IF($A115="","",IF($C115="","",IF($D115="","", IF($B115="C",  SUMIFS(Prov_Auto!$E$3:$E1000,Prov_Auto!$A$3:$A1000,$C115,Prov_Auto!$C$3:$C1000,"&gt;="&amp;$A115 ,Prov_Auto!$D$3:$D1000, "&gt;="&amp;DATE(K$2,1, 1), Prov_Auto!$D$3:$D1000,"&lt;="&amp;DATE(K$2, 12, 31))*$D115, IF($B115="V", -1*(SUMIFS(Prov_Auto!$E$3:$E1000,Prov_Auto!$A$3:$A1000,$C115,Prov_Auto!$C$3:$C1000,"&gt;="&amp;$A115 ,Prov_Auto!$D$3:$D1000, "&gt;="&amp;DATE(K$2,1,1), Prov_Auto!$D$3:$D1000,"&lt;="&amp;DATE(K$2,12,31))*$D115), "")))))</f>
        <v/>
      </c>
      <c r="L115" s="42" t="str">
        <f>IF($A115="","",IF($C115="","",IF($D115="","", IF($B115="C",  SUMIFS(Prov_Auto!$E$3:$E1000,Prov_Auto!$A$3:$A1000,$C115,Prov_Auto!$C$3:$C1000,"&gt;="&amp;$A115 ,Prov_Auto!$D$3:$D1000, "&gt;="&amp;DATE(L$2,1, 1), Prov_Auto!$D$3:$D1000,"&lt;="&amp;DATE(L$2, 12, 31))*$D115, IF($B115="V", -1*(SUMIFS(Prov_Auto!$E$3:$E1000,Prov_Auto!$A$3:$A1000,$C115,Prov_Auto!$C$3:$C1000,"&gt;="&amp;$A115 ,Prov_Auto!$D$3:$D1000, "&gt;="&amp;DATE(L$2,1,1), Prov_Auto!$D$3:$D1000,"&lt;="&amp;DATE(L$2,12,31))*$D115), "")))))</f>
        <v/>
      </c>
      <c r="M115" s="43" t="str">
        <f>IF($A115="","",IF($C115="","",IF($D115="","", IF($B115="C",  SUMIFS(Prov_Auto!$E$3:$E1000,Prov_Auto!$A$3:$A1000,$C115,Prov_Auto!$C$3:$C1000,"&gt;="&amp;$A115 ,Prov_Auto!$D$3:$D1000, "&gt;="&amp;DATE(M$2,1, 1), Prov_Auto!$D$3:$D1000,"&lt;="&amp;DATE(M$2, 12, 31))*$D115, IF($B115="V", -1*(SUMIFS(Prov_Auto!$E$3:$E1000,Prov_Auto!$A$3:$A1000,$C115,Prov_Auto!$C$3:$C1000,"&gt;="&amp;$A115 ,Prov_Auto!$D$3:$D1000, "&gt;="&amp;DATE(M$2,1,1), Prov_Auto!$D$3:$D1000,"&lt;="&amp;DATE(M$2,12,31))*$D115), "")))))</f>
        <v/>
      </c>
      <c r="N115" s="30"/>
      <c r="O115" s="31"/>
      <c r="P115" s="31"/>
      <c r="Q115" s="31"/>
      <c r="R115" s="31"/>
      <c r="S115" s="31"/>
      <c r="T115" s="31"/>
      <c r="U115" s="31"/>
      <c r="V115" s="31"/>
      <c r="W115" s="31"/>
    </row>
    <row r="116">
      <c r="A116" s="46"/>
      <c r="B116" s="47"/>
      <c r="C116" s="47"/>
      <c r="D116" s="47"/>
      <c r="E116" s="48"/>
      <c r="F116" s="45" t="str">
        <f t="shared" si="1"/>
        <v/>
      </c>
      <c r="G116" s="40" t="str">
        <f t="shared" si="2"/>
        <v/>
      </c>
      <c r="H116" s="41" t="str">
        <f>IF(A116="","",IF(C116="","",IF(D116="","",IF(B116="C", SUMIFS(Prov_Auto!E$3:E1000,Prov_Auto!A$3:A1000,C116,Prov_Auto!C$3:C1000,"&gt;"&amp;A116,Prov_Auto!D$3:D1000,"&lt;="&amp;TODAY())*D116, IF(B116="V", -1*(SUMIFS(Prov_Auto!E$3:E1000,Prov_Auto!A$3:A1000,C116,Prov_Auto!C$3:C1000,"&gt;"&amp;A116,Prov_Auto!D$3:D1000,"&lt;="&amp;TODAY())*D116), "")))))</f>
        <v/>
      </c>
      <c r="I116" s="42" t="str">
        <f>IF($A116="","",IF($C116="","",IF($D116="","", IF($B116="C",  SUMIFS(Prov_Auto!$E$3:$E1000,Prov_Auto!$A$3:$A1000,$C116,Prov_Auto!$C$3:$C1000,"&gt;="&amp;$A116 ,Prov_Auto!$D$3:$D1000, "&gt;="&amp;DATE(I$2,1, 1), Prov_Auto!$D$3:$D1000,"&lt;="&amp;DATE(I$2, 12, 31))*$D116, IF($B116="V", -1*(SUMIFS(Prov_Auto!$E$3:$E1000,Prov_Auto!$A$3:$A1000,$C116,Prov_Auto!$C$3:$C1000,"&gt;="&amp;$A116 ,Prov_Auto!$D$3:$D1000, "&gt;="&amp;DATE(I$2,1,1), Prov_Auto!$D$3:$D1000,"&lt;="&amp;DATE(I$2,12,31))*$D116), "")))))</f>
        <v/>
      </c>
      <c r="J116" s="42" t="str">
        <f>IF($A116="","",IF($C116="","",IF($D116="","", IF($B116="C",  SUMIFS(Prov_Auto!$E$3:$E1000,Prov_Auto!$A$3:$A1000,$C116,Prov_Auto!$C$3:$C1000,"&gt;="&amp;$A116 ,Prov_Auto!$D$3:$D1000, "&gt;="&amp;DATE(J$2,1, 1), Prov_Auto!$D$3:$D1000,"&lt;="&amp;DATE(J$2, 12, 31))*$D116, IF($B116="V", -1*(SUMIFS(Prov_Auto!$E$3:$E1000,Prov_Auto!$A$3:$A1000,$C116,Prov_Auto!$C$3:$C1000,"&gt;="&amp;$A116 ,Prov_Auto!$D$3:$D1000, "&gt;="&amp;DATE(J$2,1,1), Prov_Auto!$D$3:$D1000,"&lt;="&amp;DATE(J$2,12,31))*$D116), "")))))</f>
        <v/>
      </c>
      <c r="K116" s="42" t="str">
        <f>IF($A116="","",IF($C116="","",IF($D116="","", IF($B116="C",  SUMIFS(Prov_Auto!$E$3:$E1000,Prov_Auto!$A$3:$A1000,$C116,Prov_Auto!$C$3:$C1000,"&gt;="&amp;$A116 ,Prov_Auto!$D$3:$D1000, "&gt;="&amp;DATE(K$2,1, 1), Prov_Auto!$D$3:$D1000,"&lt;="&amp;DATE(K$2, 12, 31))*$D116, IF($B116="V", -1*(SUMIFS(Prov_Auto!$E$3:$E1000,Prov_Auto!$A$3:$A1000,$C116,Prov_Auto!$C$3:$C1000,"&gt;="&amp;$A116 ,Prov_Auto!$D$3:$D1000, "&gt;="&amp;DATE(K$2,1,1), Prov_Auto!$D$3:$D1000,"&lt;="&amp;DATE(K$2,12,31))*$D116), "")))))</f>
        <v/>
      </c>
      <c r="L116" s="42" t="str">
        <f>IF($A116="","",IF($C116="","",IF($D116="","", IF($B116="C",  SUMIFS(Prov_Auto!$E$3:$E1000,Prov_Auto!$A$3:$A1000,$C116,Prov_Auto!$C$3:$C1000,"&gt;="&amp;$A116 ,Prov_Auto!$D$3:$D1000, "&gt;="&amp;DATE(L$2,1, 1), Prov_Auto!$D$3:$D1000,"&lt;="&amp;DATE(L$2, 12, 31))*$D116, IF($B116="V", -1*(SUMIFS(Prov_Auto!$E$3:$E1000,Prov_Auto!$A$3:$A1000,$C116,Prov_Auto!$C$3:$C1000,"&gt;="&amp;$A116 ,Prov_Auto!$D$3:$D1000, "&gt;="&amp;DATE(L$2,1,1), Prov_Auto!$D$3:$D1000,"&lt;="&amp;DATE(L$2,12,31))*$D116), "")))))</f>
        <v/>
      </c>
      <c r="M116" s="43" t="str">
        <f>IF($A116="","",IF($C116="","",IF($D116="","", IF($B116="C",  SUMIFS(Prov_Auto!$E$3:$E1000,Prov_Auto!$A$3:$A1000,$C116,Prov_Auto!$C$3:$C1000,"&gt;="&amp;$A116 ,Prov_Auto!$D$3:$D1000, "&gt;="&amp;DATE(M$2,1, 1), Prov_Auto!$D$3:$D1000,"&lt;="&amp;DATE(M$2, 12, 31))*$D116, IF($B116="V", -1*(SUMIFS(Prov_Auto!$E$3:$E1000,Prov_Auto!$A$3:$A1000,$C116,Prov_Auto!$C$3:$C1000,"&gt;="&amp;$A116 ,Prov_Auto!$D$3:$D1000, "&gt;="&amp;DATE(M$2,1,1), Prov_Auto!$D$3:$D1000,"&lt;="&amp;DATE(M$2,12,31))*$D116), "")))))</f>
        <v/>
      </c>
      <c r="N116" s="30"/>
      <c r="O116" s="31"/>
      <c r="P116" s="31"/>
      <c r="Q116" s="31"/>
      <c r="R116" s="31"/>
      <c r="S116" s="31"/>
      <c r="T116" s="31"/>
      <c r="U116" s="31"/>
      <c r="V116" s="31"/>
      <c r="W116" s="31"/>
    </row>
    <row r="117">
      <c r="A117" s="46"/>
      <c r="B117" s="47"/>
      <c r="C117" s="47"/>
      <c r="D117" s="47"/>
      <c r="E117" s="48"/>
      <c r="F117" s="45" t="str">
        <f t="shared" si="1"/>
        <v/>
      </c>
      <c r="G117" s="40" t="str">
        <f t="shared" si="2"/>
        <v/>
      </c>
      <c r="H117" s="41" t="str">
        <f>IF(A117="","",IF(C117="","",IF(D117="","",IF(B117="C", SUMIFS(Prov_Auto!E$3:E1000,Prov_Auto!A$3:A1000,C117,Prov_Auto!C$3:C1000,"&gt;"&amp;A117,Prov_Auto!D$3:D1000,"&lt;="&amp;TODAY())*D117, IF(B117="V", -1*(SUMIFS(Prov_Auto!E$3:E1000,Prov_Auto!A$3:A1000,C117,Prov_Auto!C$3:C1000,"&gt;"&amp;A117,Prov_Auto!D$3:D1000,"&lt;="&amp;TODAY())*D117), "")))))</f>
        <v/>
      </c>
      <c r="I117" s="42" t="str">
        <f>IF($A117="","",IF($C117="","",IF($D117="","", IF($B117="C",  SUMIFS(Prov_Auto!$E$3:$E1000,Prov_Auto!$A$3:$A1000,$C117,Prov_Auto!$C$3:$C1000,"&gt;="&amp;$A117 ,Prov_Auto!$D$3:$D1000, "&gt;="&amp;DATE(I$2,1, 1), Prov_Auto!$D$3:$D1000,"&lt;="&amp;DATE(I$2, 12, 31))*$D117, IF($B117="V", -1*(SUMIFS(Prov_Auto!$E$3:$E1000,Prov_Auto!$A$3:$A1000,$C117,Prov_Auto!$C$3:$C1000,"&gt;="&amp;$A117 ,Prov_Auto!$D$3:$D1000, "&gt;="&amp;DATE(I$2,1,1), Prov_Auto!$D$3:$D1000,"&lt;="&amp;DATE(I$2,12,31))*$D117), "")))))</f>
        <v/>
      </c>
      <c r="J117" s="42" t="str">
        <f>IF($A117="","",IF($C117="","",IF($D117="","", IF($B117="C",  SUMIFS(Prov_Auto!$E$3:$E1000,Prov_Auto!$A$3:$A1000,$C117,Prov_Auto!$C$3:$C1000,"&gt;="&amp;$A117 ,Prov_Auto!$D$3:$D1000, "&gt;="&amp;DATE(J$2,1, 1), Prov_Auto!$D$3:$D1000,"&lt;="&amp;DATE(J$2, 12, 31))*$D117, IF($B117="V", -1*(SUMIFS(Prov_Auto!$E$3:$E1000,Prov_Auto!$A$3:$A1000,$C117,Prov_Auto!$C$3:$C1000,"&gt;="&amp;$A117 ,Prov_Auto!$D$3:$D1000, "&gt;="&amp;DATE(J$2,1,1), Prov_Auto!$D$3:$D1000,"&lt;="&amp;DATE(J$2,12,31))*$D117), "")))))</f>
        <v/>
      </c>
      <c r="K117" s="42" t="str">
        <f>IF($A117="","",IF($C117="","",IF($D117="","", IF($B117="C",  SUMIFS(Prov_Auto!$E$3:$E1000,Prov_Auto!$A$3:$A1000,$C117,Prov_Auto!$C$3:$C1000,"&gt;="&amp;$A117 ,Prov_Auto!$D$3:$D1000, "&gt;="&amp;DATE(K$2,1, 1), Prov_Auto!$D$3:$D1000,"&lt;="&amp;DATE(K$2, 12, 31))*$D117, IF($B117="V", -1*(SUMIFS(Prov_Auto!$E$3:$E1000,Prov_Auto!$A$3:$A1000,$C117,Prov_Auto!$C$3:$C1000,"&gt;="&amp;$A117 ,Prov_Auto!$D$3:$D1000, "&gt;="&amp;DATE(K$2,1,1), Prov_Auto!$D$3:$D1000,"&lt;="&amp;DATE(K$2,12,31))*$D117), "")))))</f>
        <v/>
      </c>
      <c r="L117" s="42" t="str">
        <f>IF($A117="","",IF($C117="","",IF($D117="","", IF($B117="C",  SUMIFS(Prov_Auto!$E$3:$E1000,Prov_Auto!$A$3:$A1000,$C117,Prov_Auto!$C$3:$C1000,"&gt;="&amp;$A117 ,Prov_Auto!$D$3:$D1000, "&gt;="&amp;DATE(L$2,1, 1), Prov_Auto!$D$3:$D1000,"&lt;="&amp;DATE(L$2, 12, 31))*$D117, IF($B117="V", -1*(SUMIFS(Prov_Auto!$E$3:$E1000,Prov_Auto!$A$3:$A1000,$C117,Prov_Auto!$C$3:$C1000,"&gt;="&amp;$A117 ,Prov_Auto!$D$3:$D1000, "&gt;="&amp;DATE(L$2,1,1), Prov_Auto!$D$3:$D1000,"&lt;="&amp;DATE(L$2,12,31))*$D117), "")))))</f>
        <v/>
      </c>
      <c r="M117" s="43" t="str">
        <f>IF($A117="","",IF($C117="","",IF($D117="","", IF($B117="C",  SUMIFS(Prov_Auto!$E$3:$E1000,Prov_Auto!$A$3:$A1000,$C117,Prov_Auto!$C$3:$C1000,"&gt;="&amp;$A117 ,Prov_Auto!$D$3:$D1000, "&gt;="&amp;DATE(M$2,1, 1), Prov_Auto!$D$3:$D1000,"&lt;="&amp;DATE(M$2, 12, 31))*$D117, IF($B117="V", -1*(SUMIFS(Prov_Auto!$E$3:$E1000,Prov_Auto!$A$3:$A1000,$C117,Prov_Auto!$C$3:$C1000,"&gt;="&amp;$A117 ,Prov_Auto!$D$3:$D1000, "&gt;="&amp;DATE(M$2,1,1), Prov_Auto!$D$3:$D1000,"&lt;="&amp;DATE(M$2,12,31))*$D117), "")))))</f>
        <v/>
      </c>
      <c r="N117" s="30"/>
      <c r="O117" s="31"/>
      <c r="P117" s="31"/>
      <c r="Q117" s="31"/>
      <c r="R117" s="31"/>
      <c r="S117" s="31"/>
      <c r="T117" s="31"/>
      <c r="U117" s="31"/>
      <c r="V117" s="31"/>
      <c r="W117" s="31"/>
    </row>
    <row r="118">
      <c r="A118" s="46"/>
      <c r="B118" s="47"/>
      <c r="C118" s="47"/>
      <c r="D118" s="47"/>
      <c r="E118" s="48"/>
      <c r="F118" s="45" t="str">
        <f t="shared" si="1"/>
        <v/>
      </c>
      <c r="G118" s="40" t="str">
        <f t="shared" si="2"/>
        <v/>
      </c>
      <c r="H118" s="41" t="str">
        <f>IF(A118="","",IF(C118="","",IF(D118="","",IF(B118="C", SUMIFS(Prov_Auto!E$3:E1000,Prov_Auto!A$3:A1000,C118,Prov_Auto!C$3:C1000,"&gt;"&amp;A118,Prov_Auto!D$3:D1000,"&lt;="&amp;TODAY())*D118, IF(B118="V", -1*(SUMIFS(Prov_Auto!E$3:E1000,Prov_Auto!A$3:A1000,C118,Prov_Auto!C$3:C1000,"&gt;"&amp;A118,Prov_Auto!D$3:D1000,"&lt;="&amp;TODAY())*D118), "")))))</f>
        <v/>
      </c>
      <c r="I118" s="42" t="str">
        <f>IF($A118="","",IF($C118="","",IF($D118="","", IF($B118="C",  SUMIFS(Prov_Auto!$E$3:$E1000,Prov_Auto!$A$3:$A1000,$C118,Prov_Auto!$C$3:$C1000,"&gt;="&amp;$A118 ,Prov_Auto!$D$3:$D1000, "&gt;="&amp;DATE(I$2,1, 1), Prov_Auto!$D$3:$D1000,"&lt;="&amp;DATE(I$2, 12, 31))*$D118, IF($B118="V", -1*(SUMIFS(Prov_Auto!$E$3:$E1000,Prov_Auto!$A$3:$A1000,$C118,Prov_Auto!$C$3:$C1000,"&gt;="&amp;$A118 ,Prov_Auto!$D$3:$D1000, "&gt;="&amp;DATE(I$2,1,1), Prov_Auto!$D$3:$D1000,"&lt;="&amp;DATE(I$2,12,31))*$D118), "")))))</f>
        <v/>
      </c>
      <c r="J118" s="42" t="str">
        <f>IF($A118="","",IF($C118="","",IF($D118="","", IF($B118="C",  SUMIFS(Prov_Auto!$E$3:$E1000,Prov_Auto!$A$3:$A1000,$C118,Prov_Auto!$C$3:$C1000,"&gt;="&amp;$A118 ,Prov_Auto!$D$3:$D1000, "&gt;="&amp;DATE(J$2,1, 1), Prov_Auto!$D$3:$D1000,"&lt;="&amp;DATE(J$2, 12, 31))*$D118, IF($B118="V", -1*(SUMIFS(Prov_Auto!$E$3:$E1000,Prov_Auto!$A$3:$A1000,$C118,Prov_Auto!$C$3:$C1000,"&gt;="&amp;$A118 ,Prov_Auto!$D$3:$D1000, "&gt;="&amp;DATE(J$2,1,1), Prov_Auto!$D$3:$D1000,"&lt;="&amp;DATE(J$2,12,31))*$D118), "")))))</f>
        <v/>
      </c>
      <c r="K118" s="42" t="str">
        <f>IF($A118="","",IF($C118="","",IF($D118="","", IF($B118="C",  SUMIFS(Prov_Auto!$E$3:$E1000,Prov_Auto!$A$3:$A1000,$C118,Prov_Auto!$C$3:$C1000,"&gt;="&amp;$A118 ,Prov_Auto!$D$3:$D1000, "&gt;="&amp;DATE(K$2,1, 1), Prov_Auto!$D$3:$D1000,"&lt;="&amp;DATE(K$2, 12, 31))*$D118, IF($B118="V", -1*(SUMIFS(Prov_Auto!$E$3:$E1000,Prov_Auto!$A$3:$A1000,$C118,Prov_Auto!$C$3:$C1000,"&gt;="&amp;$A118 ,Prov_Auto!$D$3:$D1000, "&gt;="&amp;DATE(K$2,1,1), Prov_Auto!$D$3:$D1000,"&lt;="&amp;DATE(K$2,12,31))*$D118), "")))))</f>
        <v/>
      </c>
      <c r="L118" s="42" t="str">
        <f>IF($A118="","",IF($C118="","",IF($D118="","", IF($B118="C",  SUMIFS(Prov_Auto!$E$3:$E1000,Prov_Auto!$A$3:$A1000,$C118,Prov_Auto!$C$3:$C1000,"&gt;="&amp;$A118 ,Prov_Auto!$D$3:$D1000, "&gt;="&amp;DATE(L$2,1, 1), Prov_Auto!$D$3:$D1000,"&lt;="&amp;DATE(L$2, 12, 31))*$D118, IF($B118="V", -1*(SUMIFS(Prov_Auto!$E$3:$E1000,Prov_Auto!$A$3:$A1000,$C118,Prov_Auto!$C$3:$C1000,"&gt;="&amp;$A118 ,Prov_Auto!$D$3:$D1000, "&gt;="&amp;DATE(L$2,1,1), Prov_Auto!$D$3:$D1000,"&lt;="&amp;DATE(L$2,12,31))*$D118), "")))))</f>
        <v/>
      </c>
      <c r="M118" s="43" t="str">
        <f>IF($A118="","",IF($C118="","",IF($D118="","", IF($B118="C",  SUMIFS(Prov_Auto!$E$3:$E1000,Prov_Auto!$A$3:$A1000,$C118,Prov_Auto!$C$3:$C1000,"&gt;="&amp;$A118 ,Prov_Auto!$D$3:$D1000, "&gt;="&amp;DATE(M$2,1, 1), Prov_Auto!$D$3:$D1000,"&lt;="&amp;DATE(M$2, 12, 31))*$D118, IF($B118="V", -1*(SUMIFS(Prov_Auto!$E$3:$E1000,Prov_Auto!$A$3:$A1000,$C118,Prov_Auto!$C$3:$C1000,"&gt;="&amp;$A118 ,Prov_Auto!$D$3:$D1000, "&gt;="&amp;DATE(M$2,1,1), Prov_Auto!$D$3:$D1000,"&lt;="&amp;DATE(M$2,12,31))*$D118), "")))))</f>
        <v/>
      </c>
      <c r="N118" s="30"/>
      <c r="O118" s="31"/>
      <c r="P118" s="31"/>
      <c r="Q118" s="31"/>
      <c r="R118" s="31"/>
      <c r="S118" s="31"/>
      <c r="T118" s="31"/>
      <c r="U118" s="31"/>
      <c r="V118" s="31"/>
      <c r="W118" s="31"/>
    </row>
    <row r="119">
      <c r="A119" s="46"/>
      <c r="B119" s="47"/>
      <c r="C119" s="47"/>
      <c r="D119" s="47"/>
      <c r="E119" s="48"/>
      <c r="F119" s="45" t="str">
        <f t="shared" si="1"/>
        <v/>
      </c>
      <c r="G119" s="40" t="str">
        <f t="shared" si="2"/>
        <v/>
      </c>
      <c r="H119" s="41" t="str">
        <f>IF(A119="","",IF(C119="","",IF(D119="","",IF(B119="C", SUMIFS(Prov_Auto!E$3:E1000,Prov_Auto!A$3:A1000,C119,Prov_Auto!C$3:C1000,"&gt;"&amp;A119,Prov_Auto!D$3:D1000,"&lt;="&amp;TODAY())*D119, IF(B119="V", -1*(SUMIFS(Prov_Auto!E$3:E1000,Prov_Auto!A$3:A1000,C119,Prov_Auto!C$3:C1000,"&gt;"&amp;A119,Prov_Auto!D$3:D1000,"&lt;="&amp;TODAY())*D119), "")))))</f>
        <v/>
      </c>
      <c r="I119" s="42" t="str">
        <f>IF($A119="","",IF($C119="","",IF($D119="","", IF($B119="C",  SUMIFS(Prov_Auto!$E$3:$E1000,Prov_Auto!$A$3:$A1000,$C119,Prov_Auto!$C$3:$C1000,"&gt;="&amp;$A119 ,Prov_Auto!$D$3:$D1000, "&gt;="&amp;DATE(I$2,1, 1), Prov_Auto!$D$3:$D1000,"&lt;="&amp;DATE(I$2, 12, 31))*$D119, IF($B119="V", -1*(SUMIFS(Prov_Auto!$E$3:$E1000,Prov_Auto!$A$3:$A1000,$C119,Prov_Auto!$C$3:$C1000,"&gt;="&amp;$A119 ,Prov_Auto!$D$3:$D1000, "&gt;="&amp;DATE(I$2,1,1), Prov_Auto!$D$3:$D1000,"&lt;="&amp;DATE(I$2,12,31))*$D119), "")))))</f>
        <v/>
      </c>
      <c r="J119" s="42" t="str">
        <f>IF($A119="","",IF($C119="","",IF($D119="","", IF($B119="C",  SUMIFS(Prov_Auto!$E$3:$E1000,Prov_Auto!$A$3:$A1000,$C119,Prov_Auto!$C$3:$C1000,"&gt;="&amp;$A119 ,Prov_Auto!$D$3:$D1000, "&gt;="&amp;DATE(J$2,1, 1), Prov_Auto!$D$3:$D1000,"&lt;="&amp;DATE(J$2, 12, 31))*$D119, IF($B119="V", -1*(SUMIFS(Prov_Auto!$E$3:$E1000,Prov_Auto!$A$3:$A1000,$C119,Prov_Auto!$C$3:$C1000,"&gt;="&amp;$A119 ,Prov_Auto!$D$3:$D1000, "&gt;="&amp;DATE(J$2,1,1), Prov_Auto!$D$3:$D1000,"&lt;="&amp;DATE(J$2,12,31))*$D119), "")))))</f>
        <v/>
      </c>
      <c r="K119" s="42" t="str">
        <f>IF($A119="","",IF($C119="","",IF($D119="","", IF($B119="C",  SUMIFS(Prov_Auto!$E$3:$E1000,Prov_Auto!$A$3:$A1000,$C119,Prov_Auto!$C$3:$C1000,"&gt;="&amp;$A119 ,Prov_Auto!$D$3:$D1000, "&gt;="&amp;DATE(K$2,1, 1), Prov_Auto!$D$3:$D1000,"&lt;="&amp;DATE(K$2, 12, 31))*$D119, IF($B119="V", -1*(SUMIFS(Prov_Auto!$E$3:$E1000,Prov_Auto!$A$3:$A1000,$C119,Prov_Auto!$C$3:$C1000,"&gt;="&amp;$A119 ,Prov_Auto!$D$3:$D1000, "&gt;="&amp;DATE(K$2,1,1), Prov_Auto!$D$3:$D1000,"&lt;="&amp;DATE(K$2,12,31))*$D119), "")))))</f>
        <v/>
      </c>
      <c r="L119" s="42" t="str">
        <f>IF($A119="","",IF($C119="","",IF($D119="","", IF($B119="C",  SUMIFS(Prov_Auto!$E$3:$E1000,Prov_Auto!$A$3:$A1000,$C119,Prov_Auto!$C$3:$C1000,"&gt;="&amp;$A119 ,Prov_Auto!$D$3:$D1000, "&gt;="&amp;DATE(L$2,1, 1), Prov_Auto!$D$3:$D1000,"&lt;="&amp;DATE(L$2, 12, 31))*$D119, IF($B119="V", -1*(SUMIFS(Prov_Auto!$E$3:$E1000,Prov_Auto!$A$3:$A1000,$C119,Prov_Auto!$C$3:$C1000,"&gt;="&amp;$A119 ,Prov_Auto!$D$3:$D1000, "&gt;="&amp;DATE(L$2,1,1), Prov_Auto!$D$3:$D1000,"&lt;="&amp;DATE(L$2,12,31))*$D119), "")))))</f>
        <v/>
      </c>
      <c r="M119" s="43" t="str">
        <f>IF($A119="","",IF($C119="","",IF($D119="","", IF($B119="C",  SUMIFS(Prov_Auto!$E$3:$E1000,Prov_Auto!$A$3:$A1000,$C119,Prov_Auto!$C$3:$C1000,"&gt;="&amp;$A119 ,Prov_Auto!$D$3:$D1000, "&gt;="&amp;DATE(M$2,1, 1), Prov_Auto!$D$3:$D1000,"&lt;="&amp;DATE(M$2, 12, 31))*$D119, IF($B119="V", -1*(SUMIFS(Prov_Auto!$E$3:$E1000,Prov_Auto!$A$3:$A1000,$C119,Prov_Auto!$C$3:$C1000,"&gt;="&amp;$A119 ,Prov_Auto!$D$3:$D1000, "&gt;="&amp;DATE(M$2,1,1), Prov_Auto!$D$3:$D1000,"&lt;="&amp;DATE(M$2,12,31))*$D119), "")))))</f>
        <v/>
      </c>
      <c r="N119" s="30"/>
      <c r="O119" s="31"/>
      <c r="P119" s="31"/>
      <c r="Q119" s="31"/>
      <c r="R119" s="31"/>
      <c r="S119" s="31"/>
      <c r="T119" s="31"/>
      <c r="U119" s="31"/>
      <c r="V119" s="31"/>
      <c r="W119" s="31"/>
    </row>
    <row r="120">
      <c r="A120" s="46"/>
      <c r="B120" s="47"/>
      <c r="C120" s="47"/>
      <c r="D120" s="47"/>
      <c r="E120" s="48"/>
      <c r="F120" s="45" t="str">
        <f t="shared" si="1"/>
        <v/>
      </c>
      <c r="G120" s="40" t="str">
        <f t="shared" si="2"/>
        <v/>
      </c>
      <c r="H120" s="41" t="str">
        <f>IF(A120="","",IF(C120="","",IF(D120="","",IF(B120="C", SUMIFS(Prov_Auto!E$3:E1000,Prov_Auto!A$3:A1000,C120,Prov_Auto!C$3:C1000,"&gt;"&amp;A120,Prov_Auto!D$3:D1000,"&lt;="&amp;TODAY())*D120, IF(B120="V", -1*(SUMIFS(Prov_Auto!E$3:E1000,Prov_Auto!A$3:A1000,C120,Prov_Auto!C$3:C1000,"&gt;"&amp;A120,Prov_Auto!D$3:D1000,"&lt;="&amp;TODAY())*D120), "")))))</f>
        <v/>
      </c>
      <c r="I120" s="42" t="str">
        <f>IF($A120="","",IF($C120="","",IF($D120="","", IF($B120="C",  SUMIFS(Prov_Auto!$E$3:$E1000,Prov_Auto!$A$3:$A1000,$C120,Prov_Auto!$C$3:$C1000,"&gt;="&amp;$A120 ,Prov_Auto!$D$3:$D1000, "&gt;="&amp;DATE(I$2,1, 1), Prov_Auto!$D$3:$D1000,"&lt;="&amp;DATE(I$2, 12, 31))*$D120, IF($B120="V", -1*(SUMIFS(Prov_Auto!$E$3:$E1000,Prov_Auto!$A$3:$A1000,$C120,Prov_Auto!$C$3:$C1000,"&gt;="&amp;$A120 ,Prov_Auto!$D$3:$D1000, "&gt;="&amp;DATE(I$2,1,1), Prov_Auto!$D$3:$D1000,"&lt;="&amp;DATE(I$2,12,31))*$D120), "")))))</f>
        <v/>
      </c>
      <c r="J120" s="42" t="str">
        <f>IF($A120="","",IF($C120="","",IF($D120="","", IF($B120="C",  SUMIFS(Prov_Auto!$E$3:$E1000,Prov_Auto!$A$3:$A1000,$C120,Prov_Auto!$C$3:$C1000,"&gt;="&amp;$A120 ,Prov_Auto!$D$3:$D1000, "&gt;="&amp;DATE(J$2,1, 1), Prov_Auto!$D$3:$D1000,"&lt;="&amp;DATE(J$2, 12, 31))*$D120, IF($B120="V", -1*(SUMIFS(Prov_Auto!$E$3:$E1000,Prov_Auto!$A$3:$A1000,$C120,Prov_Auto!$C$3:$C1000,"&gt;="&amp;$A120 ,Prov_Auto!$D$3:$D1000, "&gt;="&amp;DATE(J$2,1,1), Prov_Auto!$D$3:$D1000,"&lt;="&amp;DATE(J$2,12,31))*$D120), "")))))</f>
        <v/>
      </c>
      <c r="K120" s="42" t="str">
        <f>IF($A120="","",IF($C120="","",IF($D120="","", IF($B120="C",  SUMIFS(Prov_Auto!$E$3:$E1000,Prov_Auto!$A$3:$A1000,$C120,Prov_Auto!$C$3:$C1000,"&gt;="&amp;$A120 ,Prov_Auto!$D$3:$D1000, "&gt;="&amp;DATE(K$2,1, 1), Prov_Auto!$D$3:$D1000,"&lt;="&amp;DATE(K$2, 12, 31))*$D120, IF($B120="V", -1*(SUMIFS(Prov_Auto!$E$3:$E1000,Prov_Auto!$A$3:$A1000,$C120,Prov_Auto!$C$3:$C1000,"&gt;="&amp;$A120 ,Prov_Auto!$D$3:$D1000, "&gt;="&amp;DATE(K$2,1,1), Prov_Auto!$D$3:$D1000,"&lt;="&amp;DATE(K$2,12,31))*$D120), "")))))</f>
        <v/>
      </c>
      <c r="L120" s="42" t="str">
        <f>IF($A120="","",IF($C120="","",IF($D120="","", IF($B120="C",  SUMIFS(Prov_Auto!$E$3:$E1000,Prov_Auto!$A$3:$A1000,$C120,Prov_Auto!$C$3:$C1000,"&gt;="&amp;$A120 ,Prov_Auto!$D$3:$D1000, "&gt;="&amp;DATE(L$2,1, 1), Prov_Auto!$D$3:$D1000,"&lt;="&amp;DATE(L$2, 12, 31))*$D120, IF($B120="V", -1*(SUMIFS(Prov_Auto!$E$3:$E1000,Prov_Auto!$A$3:$A1000,$C120,Prov_Auto!$C$3:$C1000,"&gt;="&amp;$A120 ,Prov_Auto!$D$3:$D1000, "&gt;="&amp;DATE(L$2,1,1), Prov_Auto!$D$3:$D1000,"&lt;="&amp;DATE(L$2,12,31))*$D120), "")))))</f>
        <v/>
      </c>
      <c r="M120" s="43" t="str">
        <f>IF($A120="","",IF($C120="","",IF($D120="","", IF($B120="C",  SUMIFS(Prov_Auto!$E$3:$E1000,Prov_Auto!$A$3:$A1000,$C120,Prov_Auto!$C$3:$C1000,"&gt;="&amp;$A120 ,Prov_Auto!$D$3:$D1000, "&gt;="&amp;DATE(M$2,1, 1), Prov_Auto!$D$3:$D1000,"&lt;="&amp;DATE(M$2, 12, 31))*$D120, IF($B120="V", -1*(SUMIFS(Prov_Auto!$E$3:$E1000,Prov_Auto!$A$3:$A1000,$C120,Prov_Auto!$C$3:$C1000,"&gt;="&amp;$A120 ,Prov_Auto!$D$3:$D1000, "&gt;="&amp;DATE(M$2,1,1), Prov_Auto!$D$3:$D1000,"&lt;="&amp;DATE(M$2,12,31))*$D120), "")))))</f>
        <v/>
      </c>
      <c r="N120" s="30"/>
      <c r="O120" s="31"/>
      <c r="P120" s="31"/>
      <c r="Q120" s="31"/>
      <c r="R120" s="31"/>
      <c r="S120" s="31"/>
      <c r="T120" s="31"/>
      <c r="U120" s="31"/>
      <c r="V120" s="31"/>
      <c r="W120" s="31"/>
    </row>
    <row r="121">
      <c r="A121" s="46"/>
      <c r="B121" s="47"/>
      <c r="C121" s="47"/>
      <c r="D121" s="47"/>
      <c r="E121" s="48"/>
      <c r="F121" s="45" t="str">
        <f t="shared" si="1"/>
        <v/>
      </c>
      <c r="G121" s="40" t="str">
        <f t="shared" si="2"/>
        <v/>
      </c>
      <c r="H121" s="41" t="str">
        <f>IF(A121="","",IF(C121="","",IF(D121="","",IF(B121="C", SUMIFS(Prov_Auto!E$3:E1000,Prov_Auto!A$3:A1000,C121,Prov_Auto!C$3:C1000,"&gt;"&amp;A121,Prov_Auto!D$3:D1000,"&lt;="&amp;TODAY())*D121, IF(B121="V", -1*(SUMIFS(Prov_Auto!E$3:E1000,Prov_Auto!A$3:A1000,C121,Prov_Auto!C$3:C1000,"&gt;"&amp;A121,Prov_Auto!D$3:D1000,"&lt;="&amp;TODAY())*D121), "")))))</f>
        <v/>
      </c>
      <c r="I121" s="42" t="str">
        <f>IF($A121="","",IF($C121="","",IF($D121="","", IF($B121="C",  SUMIFS(Prov_Auto!$E$3:$E1000,Prov_Auto!$A$3:$A1000,$C121,Prov_Auto!$C$3:$C1000,"&gt;="&amp;$A121 ,Prov_Auto!$D$3:$D1000, "&gt;="&amp;DATE(I$2,1, 1), Prov_Auto!$D$3:$D1000,"&lt;="&amp;DATE(I$2, 12, 31))*$D121, IF($B121="V", -1*(SUMIFS(Prov_Auto!$E$3:$E1000,Prov_Auto!$A$3:$A1000,$C121,Prov_Auto!$C$3:$C1000,"&gt;="&amp;$A121 ,Prov_Auto!$D$3:$D1000, "&gt;="&amp;DATE(I$2,1,1), Prov_Auto!$D$3:$D1000,"&lt;="&amp;DATE(I$2,12,31))*$D121), "")))))</f>
        <v/>
      </c>
      <c r="J121" s="42" t="str">
        <f>IF($A121="","",IF($C121="","",IF($D121="","", IF($B121="C",  SUMIFS(Prov_Auto!$E$3:$E1000,Prov_Auto!$A$3:$A1000,$C121,Prov_Auto!$C$3:$C1000,"&gt;="&amp;$A121 ,Prov_Auto!$D$3:$D1000, "&gt;="&amp;DATE(J$2,1, 1), Prov_Auto!$D$3:$D1000,"&lt;="&amp;DATE(J$2, 12, 31))*$D121, IF($B121="V", -1*(SUMIFS(Prov_Auto!$E$3:$E1000,Prov_Auto!$A$3:$A1000,$C121,Prov_Auto!$C$3:$C1000,"&gt;="&amp;$A121 ,Prov_Auto!$D$3:$D1000, "&gt;="&amp;DATE(J$2,1,1), Prov_Auto!$D$3:$D1000,"&lt;="&amp;DATE(J$2,12,31))*$D121), "")))))</f>
        <v/>
      </c>
      <c r="K121" s="42" t="str">
        <f>IF($A121="","",IF($C121="","",IF($D121="","", IF($B121="C",  SUMIFS(Prov_Auto!$E$3:$E1000,Prov_Auto!$A$3:$A1000,$C121,Prov_Auto!$C$3:$C1000,"&gt;="&amp;$A121 ,Prov_Auto!$D$3:$D1000, "&gt;="&amp;DATE(K$2,1, 1), Prov_Auto!$D$3:$D1000,"&lt;="&amp;DATE(K$2, 12, 31))*$D121, IF($B121="V", -1*(SUMIFS(Prov_Auto!$E$3:$E1000,Prov_Auto!$A$3:$A1000,$C121,Prov_Auto!$C$3:$C1000,"&gt;="&amp;$A121 ,Prov_Auto!$D$3:$D1000, "&gt;="&amp;DATE(K$2,1,1), Prov_Auto!$D$3:$D1000,"&lt;="&amp;DATE(K$2,12,31))*$D121), "")))))</f>
        <v/>
      </c>
      <c r="L121" s="42" t="str">
        <f>IF($A121="","",IF($C121="","",IF($D121="","", IF($B121="C",  SUMIFS(Prov_Auto!$E$3:$E1000,Prov_Auto!$A$3:$A1000,$C121,Prov_Auto!$C$3:$C1000,"&gt;="&amp;$A121 ,Prov_Auto!$D$3:$D1000, "&gt;="&amp;DATE(L$2,1, 1), Prov_Auto!$D$3:$D1000,"&lt;="&amp;DATE(L$2, 12, 31))*$D121, IF($B121="V", -1*(SUMIFS(Prov_Auto!$E$3:$E1000,Prov_Auto!$A$3:$A1000,$C121,Prov_Auto!$C$3:$C1000,"&gt;="&amp;$A121 ,Prov_Auto!$D$3:$D1000, "&gt;="&amp;DATE(L$2,1,1), Prov_Auto!$D$3:$D1000,"&lt;="&amp;DATE(L$2,12,31))*$D121), "")))))</f>
        <v/>
      </c>
      <c r="M121" s="43" t="str">
        <f>IF($A121="","",IF($C121="","",IF($D121="","", IF($B121="C",  SUMIFS(Prov_Auto!$E$3:$E1000,Prov_Auto!$A$3:$A1000,$C121,Prov_Auto!$C$3:$C1000,"&gt;="&amp;$A121 ,Prov_Auto!$D$3:$D1000, "&gt;="&amp;DATE(M$2,1, 1), Prov_Auto!$D$3:$D1000,"&lt;="&amp;DATE(M$2, 12, 31))*$D121, IF($B121="V", -1*(SUMIFS(Prov_Auto!$E$3:$E1000,Prov_Auto!$A$3:$A1000,$C121,Prov_Auto!$C$3:$C1000,"&gt;="&amp;$A121 ,Prov_Auto!$D$3:$D1000, "&gt;="&amp;DATE(M$2,1,1), Prov_Auto!$D$3:$D1000,"&lt;="&amp;DATE(M$2,12,31))*$D121), "")))))</f>
        <v/>
      </c>
      <c r="N121" s="30"/>
      <c r="O121" s="31"/>
      <c r="P121" s="31"/>
      <c r="Q121" s="31"/>
      <c r="R121" s="31"/>
      <c r="S121" s="31"/>
      <c r="T121" s="31"/>
      <c r="U121" s="31"/>
      <c r="V121" s="31"/>
      <c r="W121" s="31"/>
    </row>
    <row r="122">
      <c r="A122" s="46"/>
      <c r="B122" s="47"/>
      <c r="C122" s="47"/>
      <c r="D122" s="47"/>
      <c r="E122" s="48"/>
      <c r="F122" s="45" t="str">
        <f t="shared" si="1"/>
        <v/>
      </c>
      <c r="G122" s="40" t="str">
        <f t="shared" si="2"/>
        <v/>
      </c>
      <c r="H122" s="41" t="str">
        <f>IF(A122="","",IF(C122="","",IF(D122="","",IF(B122="C", SUMIFS(Prov_Auto!E$3:E1000,Prov_Auto!A$3:A1000,C122,Prov_Auto!C$3:C1000,"&gt;"&amp;A122,Prov_Auto!D$3:D1000,"&lt;="&amp;TODAY())*D122, IF(B122="V", -1*(SUMIFS(Prov_Auto!E$3:E1000,Prov_Auto!A$3:A1000,C122,Prov_Auto!C$3:C1000,"&gt;"&amp;A122,Prov_Auto!D$3:D1000,"&lt;="&amp;TODAY())*D122), "")))))</f>
        <v/>
      </c>
      <c r="I122" s="42" t="str">
        <f>IF($A122="","",IF($C122="","",IF($D122="","", IF($B122="C",  SUMIFS(Prov_Auto!$E$3:$E1000,Prov_Auto!$A$3:$A1000,$C122,Prov_Auto!$C$3:$C1000,"&gt;="&amp;$A122 ,Prov_Auto!$D$3:$D1000, "&gt;="&amp;DATE(I$2,1, 1), Prov_Auto!$D$3:$D1000,"&lt;="&amp;DATE(I$2, 12, 31))*$D122, IF($B122="V", -1*(SUMIFS(Prov_Auto!$E$3:$E1000,Prov_Auto!$A$3:$A1000,$C122,Prov_Auto!$C$3:$C1000,"&gt;="&amp;$A122 ,Prov_Auto!$D$3:$D1000, "&gt;="&amp;DATE(I$2,1,1), Prov_Auto!$D$3:$D1000,"&lt;="&amp;DATE(I$2,12,31))*$D122), "")))))</f>
        <v/>
      </c>
      <c r="J122" s="42" t="str">
        <f>IF($A122="","",IF($C122="","",IF($D122="","", IF($B122="C",  SUMIFS(Prov_Auto!$E$3:$E1000,Prov_Auto!$A$3:$A1000,$C122,Prov_Auto!$C$3:$C1000,"&gt;="&amp;$A122 ,Prov_Auto!$D$3:$D1000, "&gt;="&amp;DATE(J$2,1, 1), Prov_Auto!$D$3:$D1000,"&lt;="&amp;DATE(J$2, 12, 31))*$D122, IF($B122="V", -1*(SUMIFS(Prov_Auto!$E$3:$E1000,Prov_Auto!$A$3:$A1000,$C122,Prov_Auto!$C$3:$C1000,"&gt;="&amp;$A122 ,Prov_Auto!$D$3:$D1000, "&gt;="&amp;DATE(J$2,1,1), Prov_Auto!$D$3:$D1000,"&lt;="&amp;DATE(J$2,12,31))*$D122), "")))))</f>
        <v/>
      </c>
      <c r="K122" s="42" t="str">
        <f>IF($A122="","",IF($C122="","",IF($D122="","", IF($B122="C",  SUMIFS(Prov_Auto!$E$3:$E1000,Prov_Auto!$A$3:$A1000,$C122,Prov_Auto!$C$3:$C1000,"&gt;="&amp;$A122 ,Prov_Auto!$D$3:$D1000, "&gt;="&amp;DATE(K$2,1, 1), Prov_Auto!$D$3:$D1000,"&lt;="&amp;DATE(K$2, 12, 31))*$D122, IF($B122="V", -1*(SUMIFS(Prov_Auto!$E$3:$E1000,Prov_Auto!$A$3:$A1000,$C122,Prov_Auto!$C$3:$C1000,"&gt;="&amp;$A122 ,Prov_Auto!$D$3:$D1000, "&gt;="&amp;DATE(K$2,1,1), Prov_Auto!$D$3:$D1000,"&lt;="&amp;DATE(K$2,12,31))*$D122), "")))))</f>
        <v/>
      </c>
      <c r="L122" s="42" t="str">
        <f>IF($A122="","",IF($C122="","",IF($D122="","", IF($B122="C",  SUMIFS(Prov_Auto!$E$3:$E1000,Prov_Auto!$A$3:$A1000,$C122,Prov_Auto!$C$3:$C1000,"&gt;="&amp;$A122 ,Prov_Auto!$D$3:$D1000, "&gt;="&amp;DATE(L$2,1, 1), Prov_Auto!$D$3:$D1000,"&lt;="&amp;DATE(L$2, 12, 31))*$D122, IF($B122="V", -1*(SUMIFS(Prov_Auto!$E$3:$E1000,Prov_Auto!$A$3:$A1000,$C122,Prov_Auto!$C$3:$C1000,"&gt;="&amp;$A122 ,Prov_Auto!$D$3:$D1000, "&gt;="&amp;DATE(L$2,1,1), Prov_Auto!$D$3:$D1000,"&lt;="&amp;DATE(L$2,12,31))*$D122), "")))))</f>
        <v/>
      </c>
      <c r="M122" s="43" t="str">
        <f>IF($A122="","",IF($C122="","",IF($D122="","", IF($B122="C",  SUMIFS(Prov_Auto!$E$3:$E1000,Prov_Auto!$A$3:$A1000,$C122,Prov_Auto!$C$3:$C1000,"&gt;="&amp;$A122 ,Prov_Auto!$D$3:$D1000, "&gt;="&amp;DATE(M$2,1, 1), Prov_Auto!$D$3:$D1000,"&lt;="&amp;DATE(M$2, 12, 31))*$D122, IF($B122="V", -1*(SUMIFS(Prov_Auto!$E$3:$E1000,Prov_Auto!$A$3:$A1000,$C122,Prov_Auto!$C$3:$C1000,"&gt;="&amp;$A122 ,Prov_Auto!$D$3:$D1000, "&gt;="&amp;DATE(M$2,1,1), Prov_Auto!$D$3:$D1000,"&lt;="&amp;DATE(M$2,12,31))*$D122), "")))))</f>
        <v/>
      </c>
      <c r="N122" s="30"/>
      <c r="O122" s="31"/>
      <c r="P122" s="31"/>
      <c r="Q122" s="31"/>
      <c r="R122" s="31"/>
      <c r="S122" s="31"/>
      <c r="T122" s="31"/>
      <c r="U122" s="31"/>
      <c r="V122" s="31"/>
      <c r="W122" s="31"/>
    </row>
    <row r="123">
      <c r="A123" s="46"/>
      <c r="B123" s="47"/>
      <c r="C123" s="47"/>
      <c r="D123" s="47"/>
      <c r="E123" s="48"/>
      <c r="F123" s="45" t="str">
        <f t="shared" si="1"/>
        <v/>
      </c>
      <c r="G123" s="40" t="str">
        <f t="shared" si="2"/>
        <v/>
      </c>
      <c r="H123" s="41" t="str">
        <f>IF(A123="","",IF(C123="","",IF(D123="","",IF(B123="C", SUMIFS(Prov_Auto!E$3:E1000,Prov_Auto!A$3:A1000,C123,Prov_Auto!C$3:C1000,"&gt;"&amp;A123,Prov_Auto!D$3:D1000,"&lt;="&amp;TODAY())*D123, IF(B123="V", -1*(SUMIFS(Prov_Auto!E$3:E1000,Prov_Auto!A$3:A1000,C123,Prov_Auto!C$3:C1000,"&gt;"&amp;A123,Prov_Auto!D$3:D1000,"&lt;="&amp;TODAY())*D123), "")))))</f>
        <v/>
      </c>
      <c r="I123" s="42" t="str">
        <f>IF($A123="","",IF($C123="","",IF($D123="","", IF($B123="C",  SUMIFS(Prov_Auto!$E$3:$E1000,Prov_Auto!$A$3:$A1000,$C123,Prov_Auto!$C$3:$C1000,"&gt;="&amp;$A123 ,Prov_Auto!$D$3:$D1000, "&gt;="&amp;DATE(I$2,1, 1), Prov_Auto!$D$3:$D1000,"&lt;="&amp;DATE(I$2, 12, 31))*$D123, IF($B123="V", -1*(SUMIFS(Prov_Auto!$E$3:$E1000,Prov_Auto!$A$3:$A1000,$C123,Prov_Auto!$C$3:$C1000,"&gt;="&amp;$A123 ,Prov_Auto!$D$3:$D1000, "&gt;="&amp;DATE(I$2,1,1), Prov_Auto!$D$3:$D1000,"&lt;="&amp;DATE(I$2,12,31))*$D123), "")))))</f>
        <v/>
      </c>
      <c r="J123" s="42" t="str">
        <f>IF($A123="","",IF($C123="","",IF($D123="","", IF($B123="C",  SUMIFS(Prov_Auto!$E$3:$E1000,Prov_Auto!$A$3:$A1000,$C123,Prov_Auto!$C$3:$C1000,"&gt;="&amp;$A123 ,Prov_Auto!$D$3:$D1000, "&gt;="&amp;DATE(J$2,1, 1), Prov_Auto!$D$3:$D1000,"&lt;="&amp;DATE(J$2, 12, 31))*$D123, IF($B123="V", -1*(SUMIFS(Prov_Auto!$E$3:$E1000,Prov_Auto!$A$3:$A1000,$C123,Prov_Auto!$C$3:$C1000,"&gt;="&amp;$A123 ,Prov_Auto!$D$3:$D1000, "&gt;="&amp;DATE(J$2,1,1), Prov_Auto!$D$3:$D1000,"&lt;="&amp;DATE(J$2,12,31))*$D123), "")))))</f>
        <v/>
      </c>
      <c r="K123" s="42" t="str">
        <f>IF($A123="","",IF($C123="","",IF($D123="","", IF($B123="C",  SUMIFS(Prov_Auto!$E$3:$E1000,Prov_Auto!$A$3:$A1000,$C123,Prov_Auto!$C$3:$C1000,"&gt;="&amp;$A123 ,Prov_Auto!$D$3:$D1000, "&gt;="&amp;DATE(K$2,1, 1), Prov_Auto!$D$3:$D1000,"&lt;="&amp;DATE(K$2, 12, 31))*$D123, IF($B123="V", -1*(SUMIFS(Prov_Auto!$E$3:$E1000,Prov_Auto!$A$3:$A1000,$C123,Prov_Auto!$C$3:$C1000,"&gt;="&amp;$A123 ,Prov_Auto!$D$3:$D1000, "&gt;="&amp;DATE(K$2,1,1), Prov_Auto!$D$3:$D1000,"&lt;="&amp;DATE(K$2,12,31))*$D123), "")))))</f>
        <v/>
      </c>
      <c r="L123" s="42" t="str">
        <f>IF($A123="","",IF($C123="","",IF($D123="","", IF($B123="C",  SUMIFS(Prov_Auto!$E$3:$E1000,Prov_Auto!$A$3:$A1000,$C123,Prov_Auto!$C$3:$C1000,"&gt;="&amp;$A123 ,Prov_Auto!$D$3:$D1000, "&gt;="&amp;DATE(L$2,1, 1), Prov_Auto!$D$3:$D1000,"&lt;="&amp;DATE(L$2, 12, 31))*$D123, IF($B123="V", -1*(SUMIFS(Prov_Auto!$E$3:$E1000,Prov_Auto!$A$3:$A1000,$C123,Prov_Auto!$C$3:$C1000,"&gt;="&amp;$A123 ,Prov_Auto!$D$3:$D1000, "&gt;="&amp;DATE(L$2,1,1), Prov_Auto!$D$3:$D1000,"&lt;="&amp;DATE(L$2,12,31))*$D123), "")))))</f>
        <v/>
      </c>
      <c r="M123" s="43" t="str">
        <f>IF($A123="","",IF($C123="","",IF($D123="","", IF($B123="C",  SUMIFS(Prov_Auto!$E$3:$E1000,Prov_Auto!$A$3:$A1000,$C123,Prov_Auto!$C$3:$C1000,"&gt;="&amp;$A123 ,Prov_Auto!$D$3:$D1000, "&gt;="&amp;DATE(M$2,1, 1), Prov_Auto!$D$3:$D1000,"&lt;="&amp;DATE(M$2, 12, 31))*$D123, IF($B123="V", -1*(SUMIFS(Prov_Auto!$E$3:$E1000,Prov_Auto!$A$3:$A1000,$C123,Prov_Auto!$C$3:$C1000,"&gt;="&amp;$A123 ,Prov_Auto!$D$3:$D1000, "&gt;="&amp;DATE(M$2,1,1), Prov_Auto!$D$3:$D1000,"&lt;="&amp;DATE(M$2,12,31))*$D123), "")))))</f>
        <v/>
      </c>
      <c r="N123" s="30"/>
      <c r="O123" s="31"/>
      <c r="P123" s="31"/>
      <c r="Q123" s="31"/>
      <c r="R123" s="31"/>
      <c r="S123" s="31"/>
      <c r="T123" s="31"/>
      <c r="U123" s="31"/>
      <c r="V123" s="31"/>
      <c r="W123" s="31"/>
    </row>
    <row r="124">
      <c r="A124" s="46"/>
      <c r="B124" s="47"/>
      <c r="C124" s="47"/>
      <c r="D124" s="47"/>
      <c r="E124" s="48"/>
      <c r="F124" s="45" t="str">
        <f t="shared" si="1"/>
        <v/>
      </c>
      <c r="G124" s="40" t="str">
        <f t="shared" si="2"/>
        <v/>
      </c>
      <c r="H124" s="41" t="str">
        <f>IF(A124="","",IF(C124="","",IF(D124="","",IF(B124="C", SUMIFS(Prov_Auto!E$3:E1000,Prov_Auto!A$3:A1000,C124,Prov_Auto!C$3:C1000,"&gt;"&amp;A124,Prov_Auto!D$3:D1000,"&lt;="&amp;TODAY())*D124, IF(B124="V", -1*(SUMIFS(Prov_Auto!E$3:E1000,Prov_Auto!A$3:A1000,C124,Prov_Auto!C$3:C1000,"&gt;"&amp;A124,Prov_Auto!D$3:D1000,"&lt;="&amp;TODAY())*D124), "")))))</f>
        <v/>
      </c>
      <c r="I124" s="42" t="str">
        <f>IF($A124="","",IF($C124="","",IF($D124="","", IF($B124="C",  SUMIFS(Prov_Auto!$E$3:$E1000,Prov_Auto!$A$3:$A1000,$C124,Prov_Auto!$C$3:$C1000,"&gt;="&amp;$A124 ,Prov_Auto!$D$3:$D1000, "&gt;="&amp;DATE(I$2,1, 1), Prov_Auto!$D$3:$D1000,"&lt;="&amp;DATE(I$2, 12, 31))*$D124, IF($B124="V", -1*(SUMIFS(Prov_Auto!$E$3:$E1000,Prov_Auto!$A$3:$A1000,$C124,Prov_Auto!$C$3:$C1000,"&gt;="&amp;$A124 ,Prov_Auto!$D$3:$D1000, "&gt;="&amp;DATE(I$2,1,1), Prov_Auto!$D$3:$D1000,"&lt;="&amp;DATE(I$2,12,31))*$D124), "")))))</f>
        <v/>
      </c>
      <c r="J124" s="42" t="str">
        <f>IF($A124="","",IF($C124="","",IF($D124="","", IF($B124="C",  SUMIFS(Prov_Auto!$E$3:$E1000,Prov_Auto!$A$3:$A1000,$C124,Prov_Auto!$C$3:$C1000,"&gt;="&amp;$A124 ,Prov_Auto!$D$3:$D1000, "&gt;="&amp;DATE(J$2,1, 1), Prov_Auto!$D$3:$D1000,"&lt;="&amp;DATE(J$2, 12, 31))*$D124, IF($B124="V", -1*(SUMIFS(Prov_Auto!$E$3:$E1000,Prov_Auto!$A$3:$A1000,$C124,Prov_Auto!$C$3:$C1000,"&gt;="&amp;$A124 ,Prov_Auto!$D$3:$D1000, "&gt;="&amp;DATE(J$2,1,1), Prov_Auto!$D$3:$D1000,"&lt;="&amp;DATE(J$2,12,31))*$D124), "")))))</f>
        <v/>
      </c>
      <c r="K124" s="42" t="str">
        <f>IF($A124="","",IF($C124="","",IF($D124="","", IF($B124="C",  SUMIFS(Prov_Auto!$E$3:$E1000,Prov_Auto!$A$3:$A1000,$C124,Prov_Auto!$C$3:$C1000,"&gt;="&amp;$A124 ,Prov_Auto!$D$3:$D1000, "&gt;="&amp;DATE(K$2,1, 1), Prov_Auto!$D$3:$D1000,"&lt;="&amp;DATE(K$2, 12, 31))*$D124, IF($B124="V", -1*(SUMIFS(Prov_Auto!$E$3:$E1000,Prov_Auto!$A$3:$A1000,$C124,Prov_Auto!$C$3:$C1000,"&gt;="&amp;$A124 ,Prov_Auto!$D$3:$D1000, "&gt;="&amp;DATE(K$2,1,1), Prov_Auto!$D$3:$D1000,"&lt;="&amp;DATE(K$2,12,31))*$D124), "")))))</f>
        <v/>
      </c>
      <c r="L124" s="42" t="str">
        <f>IF($A124="","",IF($C124="","",IF($D124="","", IF($B124="C",  SUMIFS(Prov_Auto!$E$3:$E1000,Prov_Auto!$A$3:$A1000,$C124,Prov_Auto!$C$3:$C1000,"&gt;="&amp;$A124 ,Prov_Auto!$D$3:$D1000, "&gt;="&amp;DATE(L$2,1, 1), Prov_Auto!$D$3:$D1000,"&lt;="&amp;DATE(L$2, 12, 31))*$D124, IF($B124="V", -1*(SUMIFS(Prov_Auto!$E$3:$E1000,Prov_Auto!$A$3:$A1000,$C124,Prov_Auto!$C$3:$C1000,"&gt;="&amp;$A124 ,Prov_Auto!$D$3:$D1000, "&gt;="&amp;DATE(L$2,1,1), Prov_Auto!$D$3:$D1000,"&lt;="&amp;DATE(L$2,12,31))*$D124), "")))))</f>
        <v/>
      </c>
      <c r="M124" s="43" t="str">
        <f>IF($A124="","",IF($C124="","",IF($D124="","", IF($B124="C",  SUMIFS(Prov_Auto!$E$3:$E1000,Prov_Auto!$A$3:$A1000,$C124,Prov_Auto!$C$3:$C1000,"&gt;="&amp;$A124 ,Prov_Auto!$D$3:$D1000, "&gt;="&amp;DATE(M$2,1, 1), Prov_Auto!$D$3:$D1000,"&lt;="&amp;DATE(M$2, 12, 31))*$D124, IF($B124="V", -1*(SUMIFS(Prov_Auto!$E$3:$E1000,Prov_Auto!$A$3:$A1000,$C124,Prov_Auto!$C$3:$C1000,"&gt;="&amp;$A124 ,Prov_Auto!$D$3:$D1000, "&gt;="&amp;DATE(M$2,1,1), Prov_Auto!$D$3:$D1000,"&lt;="&amp;DATE(M$2,12,31))*$D124), "")))))</f>
        <v/>
      </c>
      <c r="N124" s="30"/>
      <c r="O124" s="31"/>
      <c r="P124" s="31"/>
      <c r="Q124" s="31"/>
      <c r="R124" s="31"/>
      <c r="S124" s="31"/>
      <c r="T124" s="31"/>
      <c r="U124" s="31"/>
      <c r="V124" s="31"/>
      <c r="W124" s="31"/>
    </row>
    <row r="125">
      <c r="A125" s="46"/>
      <c r="B125" s="47"/>
      <c r="C125" s="47"/>
      <c r="D125" s="47"/>
      <c r="E125" s="48"/>
      <c r="F125" s="45" t="str">
        <f t="shared" si="1"/>
        <v/>
      </c>
      <c r="G125" s="40" t="str">
        <f t="shared" si="2"/>
        <v/>
      </c>
      <c r="H125" s="41" t="str">
        <f>IF(A125="","",IF(C125="","",IF(D125="","",IF(B125="C", SUMIFS(Prov_Auto!E$3:E1000,Prov_Auto!A$3:A1000,C125,Prov_Auto!C$3:C1000,"&gt;"&amp;A125,Prov_Auto!D$3:D1000,"&lt;="&amp;TODAY())*D125, IF(B125="V", -1*(SUMIFS(Prov_Auto!E$3:E1000,Prov_Auto!A$3:A1000,C125,Prov_Auto!C$3:C1000,"&gt;"&amp;A125,Prov_Auto!D$3:D1000,"&lt;="&amp;TODAY())*D125), "")))))</f>
        <v/>
      </c>
      <c r="I125" s="42" t="str">
        <f>IF($A125="","",IF($C125="","",IF($D125="","", IF($B125="C",  SUMIFS(Prov_Auto!$E$3:$E1000,Prov_Auto!$A$3:$A1000,$C125,Prov_Auto!$C$3:$C1000,"&gt;="&amp;$A125 ,Prov_Auto!$D$3:$D1000, "&gt;="&amp;DATE(I$2,1, 1), Prov_Auto!$D$3:$D1000,"&lt;="&amp;DATE(I$2, 12, 31))*$D125, IF($B125="V", -1*(SUMIFS(Prov_Auto!$E$3:$E1000,Prov_Auto!$A$3:$A1000,$C125,Prov_Auto!$C$3:$C1000,"&gt;="&amp;$A125 ,Prov_Auto!$D$3:$D1000, "&gt;="&amp;DATE(I$2,1,1), Prov_Auto!$D$3:$D1000,"&lt;="&amp;DATE(I$2,12,31))*$D125), "")))))</f>
        <v/>
      </c>
      <c r="J125" s="42" t="str">
        <f>IF($A125="","",IF($C125="","",IF($D125="","", IF($B125="C",  SUMIFS(Prov_Auto!$E$3:$E1000,Prov_Auto!$A$3:$A1000,$C125,Prov_Auto!$C$3:$C1000,"&gt;="&amp;$A125 ,Prov_Auto!$D$3:$D1000, "&gt;="&amp;DATE(J$2,1, 1), Prov_Auto!$D$3:$D1000,"&lt;="&amp;DATE(J$2, 12, 31))*$D125, IF($B125="V", -1*(SUMIFS(Prov_Auto!$E$3:$E1000,Prov_Auto!$A$3:$A1000,$C125,Prov_Auto!$C$3:$C1000,"&gt;="&amp;$A125 ,Prov_Auto!$D$3:$D1000, "&gt;="&amp;DATE(J$2,1,1), Prov_Auto!$D$3:$D1000,"&lt;="&amp;DATE(J$2,12,31))*$D125), "")))))</f>
        <v/>
      </c>
      <c r="K125" s="42" t="str">
        <f>IF($A125="","",IF($C125="","",IF($D125="","", IF($B125="C",  SUMIFS(Prov_Auto!$E$3:$E1000,Prov_Auto!$A$3:$A1000,$C125,Prov_Auto!$C$3:$C1000,"&gt;="&amp;$A125 ,Prov_Auto!$D$3:$D1000, "&gt;="&amp;DATE(K$2,1, 1), Prov_Auto!$D$3:$D1000,"&lt;="&amp;DATE(K$2, 12, 31))*$D125, IF($B125="V", -1*(SUMIFS(Prov_Auto!$E$3:$E1000,Prov_Auto!$A$3:$A1000,$C125,Prov_Auto!$C$3:$C1000,"&gt;="&amp;$A125 ,Prov_Auto!$D$3:$D1000, "&gt;="&amp;DATE(K$2,1,1), Prov_Auto!$D$3:$D1000,"&lt;="&amp;DATE(K$2,12,31))*$D125), "")))))</f>
        <v/>
      </c>
      <c r="L125" s="42" t="str">
        <f>IF($A125="","",IF($C125="","",IF($D125="","", IF($B125="C",  SUMIFS(Prov_Auto!$E$3:$E1000,Prov_Auto!$A$3:$A1000,$C125,Prov_Auto!$C$3:$C1000,"&gt;="&amp;$A125 ,Prov_Auto!$D$3:$D1000, "&gt;="&amp;DATE(L$2,1, 1), Prov_Auto!$D$3:$D1000,"&lt;="&amp;DATE(L$2, 12, 31))*$D125, IF($B125="V", -1*(SUMIFS(Prov_Auto!$E$3:$E1000,Prov_Auto!$A$3:$A1000,$C125,Prov_Auto!$C$3:$C1000,"&gt;="&amp;$A125 ,Prov_Auto!$D$3:$D1000, "&gt;="&amp;DATE(L$2,1,1), Prov_Auto!$D$3:$D1000,"&lt;="&amp;DATE(L$2,12,31))*$D125), "")))))</f>
        <v/>
      </c>
      <c r="M125" s="43" t="str">
        <f>IF($A125="","",IF($C125="","",IF($D125="","", IF($B125="C",  SUMIFS(Prov_Auto!$E$3:$E1000,Prov_Auto!$A$3:$A1000,$C125,Prov_Auto!$C$3:$C1000,"&gt;="&amp;$A125 ,Prov_Auto!$D$3:$D1000, "&gt;="&amp;DATE(M$2,1, 1), Prov_Auto!$D$3:$D1000,"&lt;="&amp;DATE(M$2, 12, 31))*$D125, IF($B125="V", -1*(SUMIFS(Prov_Auto!$E$3:$E1000,Prov_Auto!$A$3:$A1000,$C125,Prov_Auto!$C$3:$C1000,"&gt;="&amp;$A125 ,Prov_Auto!$D$3:$D1000, "&gt;="&amp;DATE(M$2,1,1), Prov_Auto!$D$3:$D1000,"&lt;="&amp;DATE(M$2,12,31))*$D125), "")))))</f>
        <v/>
      </c>
      <c r="N125" s="30"/>
      <c r="O125" s="31"/>
      <c r="P125" s="31"/>
      <c r="Q125" s="31"/>
      <c r="R125" s="31"/>
      <c r="S125" s="31"/>
      <c r="T125" s="31"/>
      <c r="U125" s="31"/>
      <c r="V125" s="31"/>
      <c r="W125" s="31"/>
    </row>
    <row r="126">
      <c r="A126" s="46"/>
      <c r="B126" s="47"/>
      <c r="C126" s="47"/>
      <c r="D126" s="47"/>
      <c r="E126" s="48"/>
      <c r="F126" s="45" t="str">
        <f t="shared" si="1"/>
        <v/>
      </c>
      <c r="G126" s="40" t="str">
        <f t="shared" si="2"/>
        <v/>
      </c>
      <c r="H126" s="41" t="str">
        <f>IF(A126="","",IF(C126="","",IF(D126="","",IF(B126="C", SUMIFS(Prov_Auto!E$3:E1000,Prov_Auto!A$3:A1000,C126,Prov_Auto!C$3:C1000,"&gt;"&amp;A126,Prov_Auto!D$3:D1000,"&lt;="&amp;TODAY())*D126, IF(B126="V", -1*(SUMIFS(Prov_Auto!E$3:E1000,Prov_Auto!A$3:A1000,C126,Prov_Auto!C$3:C1000,"&gt;"&amp;A126,Prov_Auto!D$3:D1000,"&lt;="&amp;TODAY())*D126), "")))))</f>
        <v/>
      </c>
      <c r="I126" s="42" t="str">
        <f>IF($A126="","",IF($C126="","",IF($D126="","", IF($B126="C",  SUMIFS(Prov_Auto!$E$3:$E1000,Prov_Auto!$A$3:$A1000,$C126,Prov_Auto!$C$3:$C1000,"&gt;="&amp;$A126 ,Prov_Auto!$D$3:$D1000, "&gt;="&amp;DATE(I$2,1, 1), Prov_Auto!$D$3:$D1000,"&lt;="&amp;DATE(I$2, 12, 31))*$D126, IF($B126="V", -1*(SUMIFS(Prov_Auto!$E$3:$E1000,Prov_Auto!$A$3:$A1000,$C126,Prov_Auto!$C$3:$C1000,"&gt;="&amp;$A126 ,Prov_Auto!$D$3:$D1000, "&gt;="&amp;DATE(I$2,1,1), Prov_Auto!$D$3:$D1000,"&lt;="&amp;DATE(I$2,12,31))*$D126), "")))))</f>
        <v/>
      </c>
      <c r="J126" s="42" t="str">
        <f>IF($A126="","",IF($C126="","",IF($D126="","", IF($B126="C",  SUMIFS(Prov_Auto!$E$3:$E1000,Prov_Auto!$A$3:$A1000,$C126,Prov_Auto!$C$3:$C1000,"&gt;="&amp;$A126 ,Prov_Auto!$D$3:$D1000, "&gt;="&amp;DATE(J$2,1, 1), Prov_Auto!$D$3:$D1000,"&lt;="&amp;DATE(J$2, 12, 31))*$D126, IF($B126="V", -1*(SUMIFS(Prov_Auto!$E$3:$E1000,Prov_Auto!$A$3:$A1000,$C126,Prov_Auto!$C$3:$C1000,"&gt;="&amp;$A126 ,Prov_Auto!$D$3:$D1000, "&gt;="&amp;DATE(J$2,1,1), Prov_Auto!$D$3:$D1000,"&lt;="&amp;DATE(J$2,12,31))*$D126), "")))))</f>
        <v/>
      </c>
      <c r="K126" s="42" t="str">
        <f>IF($A126="","",IF($C126="","",IF($D126="","", IF($B126="C",  SUMIFS(Prov_Auto!$E$3:$E1000,Prov_Auto!$A$3:$A1000,$C126,Prov_Auto!$C$3:$C1000,"&gt;="&amp;$A126 ,Prov_Auto!$D$3:$D1000, "&gt;="&amp;DATE(K$2,1, 1), Prov_Auto!$D$3:$D1000,"&lt;="&amp;DATE(K$2, 12, 31))*$D126, IF($B126="V", -1*(SUMIFS(Prov_Auto!$E$3:$E1000,Prov_Auto!$A$3:$A1000,$C126,Prov_Auto!$C$3:$C1000,"&gt;="&amp;$A126 ,Prov_Auto!$D$3:$D1000, "&gt;="&amp;DATE(K$2,1,1), Prov_Auto!$D$3:$D1000,"&lt;="&amp;DATE(K$2,12,31))*$D126), "")))))</f>
        <v/>
      </c>
      <c r="L126" s="42" t="str">
        <f>IF($A126="","",IF($C126="","",IF($D126="","", IF($B126="C",  SUMIFS(Prov_Auto!$E$3:$E1000,Prov_Auto!$A$3:$A1000,$C126,Prov_Auto!$C$3:$C1000,"&gt;="&amp;$A126 ,Prov_Auto!$D$3:$D1000, "&gt;="&amp;DATE(L$2,1, 1), Prov_Auto!$D$3:$D1000,"&lt;="&amp;DATE(L$2, 12, 31))*$D126, IF($B126="V", -1*(SUMIFS(Prov_Auto!$E$3:$E1000,Prov_Auto!$A$3:$A1000,$C126,Prov_Auto!$C$3:$C1000,"&gt;="&amp;$A126 ,Prov_Auto!$D$3:$D1000, "&gt;="&amp;DATE(L$2,1,1), Prov_Auto!$D$3:$D1000,"&lt;="&amp;DATE(L$2,12,31))*$D126), "")))))</f>
        <v/>
      </c>
      <c r="M126" s="43" t="str">
        <f>IF($A126="","",IF($C126="","",IF($D126="","", IF($B126="C",  SUMIFS(Prov_Auto!$E$3:$E1000,Prov_Auto!$A$3:$A1000,$C126,Prov_Auto!$C$3:$C1000,"&gt;="&amp;$A126 ,Prov_Auto!$D$3:$D1000, "&gt;="&amp;DATE(M$2,1, 1), Prov_Auto!$D$3:$D1000,"&lt;="&amp;DATE(M$2, 12, 31))*$D126, IF($B126="V", -1*(SUMIFS(Prov_Auto!$E$3:$E1000,Prov_Auto!$A$3:$A1000,$C126,Prov_Auto!$C$3:$C1000,"&gt;="&amp;$A126 ,Prov_Auto!$D$3:$D1000, "&gt;="&amp;DATE(M$2,1,1), Prov_Auto!$D$3:$D1000,"&lt;="&amp;DATE(M$2,12,31))*$D126), "")))))</f>
        <v/>
      </c>
      <c r="N126" s="30"/>
      <c r="O126" s="31"/>
      <c r="P126" s="31"/>
      <c r="Q126" s="31"/>
      <c r="R126" s="31"/>
      <c r="S126" s="31"/>
      <c r="T126" s="31"/>
      <c r="U126" s="31"/>
      <c r="V126" s="31"/>
      <c r="W126" s="31"/>
    </row>
    <row r="127">
      <c r="A127" s="46"/>
      <c r="B127" s="47"/>
      <c r="C127" s="47"/>
      <c r="D127" s="47"/>
      <c r="E127" s="48"/>
      <c r="F127" s="45" t="str">
        <f t="shared" si="1"/>
        <v/>
      </c>
      <c r="G127" s="40" t="str">
        <f t="shared" si="2"/>
        <v/>
      </c>
      <c r="H127" s="41" t="str">
        <f>IF(A127="","",IF(C127="","",IF(D127="","",IF(B127="C", SUMIFS(Prov_Auto!E$3:E1000,Prov_Auto!A$3:A1000,C127,Prov_Auto!C$3:C1000,"&gt;"&amp;A127,Prov_Auto!D$3:D1000,"&lt;="&amp;TODAY())*D127, IF(B127="V", -1*(SUMIFS(Prov_Auto!E$3:E1000,Prov_Auto!A$3:A1000,C127,Prov_Auto!C$3:C1000,"&gt;"&amp;A127,Prov_Auto!D$3:D1000,"&lt;="&amp;TODAY())*D127), "")))))</f>
        <v/>
      </c>
      <c r="I127" s="42" t="str">
        <f>IF($A127="","",IF($C127="","",IF($D127="","", IF($B127="C",  SUMIFS(Prov_Auto!$E$3:$E1000,Prov_Auto!$A$3:$A1000,$C127,Prov_Auto!$C$3:$C1000,"&gt;="&amp;$A127 ,Prov_Auto!$D$3:$D1000, "&gt;="&amp;DATE(I$2,1, 1), Prov_Auto!$D$3:$D1000,"&lt;="&amp;DATE(I$2, 12, 31))*$D127, IF($B127="V", -1*(SUMIFS(Prov_Auto!$E$3:$E1000,Prov_Auto!$A$3:$A1000,$C127,Prov_Auto!$C$3:$C1000,"&gt;="&amp;$A127 ,Prov_Auto!$D$3:$D1000, "&gt;="&amp;DATE(I$2,1,1), Prov_Auto!$D$3:$D1000,"&lt;="&amp;DATE(I$2,12,31))*$D127), "")))))</f>
        <v/>
      </c>
      <c r="J127" s="42" t="str">
        <f>IF($A127="","",IF($C127="","",IF($D127="","", IF($B127="C",  SUMIFS(Prov_Auto!$E$3:$E1000,Prov_Auto!$A$3:$A1000,$C127,Prov_Auto!$C$3:$C1000,"&gt;="&amp;$A127 ,Prov_Auto!$D$3:$D1000, "&gt;="&amp;DATE(J$2,1, 1), Prov_Auto!$D$3:$D1000,"&lt;="&amp;DATE(J$2, 12, 31))*$D127, IF($B127="V", -1*(SUMIFS(Prov_Auto!$E$3:$E1000,Prov_Auto!$A$3:$A1000,$C127,Prov_Auto!$C$3:$C1000,"&gt;="&amp;$A127 ,Prov_Auto!$D$3:$D1000, "&gt;="&amp;DATE(J$2,1,1), Prov_Auto!$D$3:$D1000,"&lt;="&amp;DATE(J$2,12,31))*$D127), "")))))</f>
        <v/>
      </c>
      <c r="K127" s="42" t="str">
        <f>IF($A127="","",IF($C127="","",IF($D127="","", IF($B127="C",  SUMIFS(Prov_Auto!$E$3:$E1000,Prov_Auto!$A$3:$A1000,$C127,Prov_Auto!$C$3:$C1000,"&gt;="&amp;$A127 ,Prov_Auto!$D$3:$D1000, "&gt;="&amp;DATE(K$2,1, 1), Prov_Auto!$D$3:$D1000,"&lt;="&amp;DATE(K$2, 12, 31))*$D127, IF($B127="V", -1*(SUMIFS(Prov_Auto!$E$3:$E1000,Prov_Auto!$A$3:$A1000,$C127,Prov_Auto!$C$3:$C1000,"&gt;="&amp;$A127 ,Prov_Auto!$D$3:$D1000, "&gt;="&amp;DATE(K$2,1,1), Prov_Auto!$D$3:$D1000,"&lt;="&amp;DATE(K$2,12,31))*$D127), "")))))</f>
        <v/>
      </c>
      <c r="L127" s="42" t="str">
        <f>IF($A127="","",IF($C127="","",IF($D127="","", IF($B127="C",  SUMIFS(Prov_Auto!$E$3:$E1000,Prov_Auto!$A$3:$A1000,$C127,Prov_Auto!$C$3:$C1000,"&gt;="&amp;$A127 ,Prov_Auto!$D$3:$D1000, "&gt;="&amp;DATE(L$2,1, 1), Prov_Auto!$D$3:$D1000,"&lt;="&amp;DATE(L$2, 12, 31))*$D127, IF($B127="V", -1*(SUMIFS(Prov_Auto!$E$3:$E1000,Prov_Auto!$A$3:$A1000,$C127,Prov_Auto!$C$3:$C1000,"&gt;="&amp;$A127 ,Prov_Auto!$D$3:$D1000, "&gt;="&amp;DATE(L$2,1,1), Prov_Auto!$D$3:$D1000,"&lt;="&amp;DATE(L$2,12,31))*$D127), "")))))</f>
        <v/>
      </c>
      <c r="M127" s="43" t="str">
        <f>IF($A127="","",IF($C127="","",IF($D127="","", IF($B127="C",  SUMIFS(Prov_Auto!$E$3:$E1000,Prov_Auto!$A$3:$A1000,$C127,Prov_Auto!$C$3:$C1000,"&gt;="&amp;$A127 ,Prov_Auto!$D$3:$D1000, "&gt;="&amp;DATE(M$2,1, 1), Prov_Auto!$D$3:$D1000,"&lt;="&amp;DATE(M$2, 12, 31))*$D127, IF($B127="V", -1*(SUMIFS(Prov_Auto!$E$3:$E1000,Prov_Auto!$A$3:$A1000,$C127,Prov_Auto!$C$3:$C1000,"&gt;="&amp;$A127 ,Prov_Auto!$D$3:$D1000, "&gt;="&amp;DATE(M$2,1,1), Prov_Auto!$D$3:$D1000,"&lt;="&amp;DATE(M$2,12,31))*$D127), "")))))</f>
        <v/>
      </c>
      <c r="N127" s="30"/>
      <c r="O127" s="31"/>
      <c r="P127" s="31"/>
      <c r="Q127" s="31"/>
      <c r="R127" s="31"/>
      <c r="S127" s="31"/>
      <c r="T127" s="31"/>
      <c r="U127" s="31"/>
      <c r="V127" s="31"/>
      <c r="W127" s="31"/>
    </row>
    <row r="128">
      <c r="A128" s="46"/>
      <c r="B128" s="47"/>
      <c r="C128" s="47"/>
      <c r="D128" s="47"/>
      <c r="E128" s="48"/>
      <c r="F128" s="45" t="str">
        <f t="shared" si="1"/>
        <v/>
      </c>
      <c r="G128" s="40" t="str">
        <f t="shared" si="2"/>
        <v/>
      </c>
      <c r="H128" s="41" t="str">
        <f>IF(A128="","",IF(C128="","",IF(D128="","",IF(B128="C", SUMIFS(Prov_Auto!E$3:E1000,Prov_Auto!A$3:A1000,C128,Prov_Auto!C$3:C1000,"&gt;"&amp;A128,Prov_Auto!D$3:D1000,"&lt;="&amp;TODAY())*D128, IF(B128="V", -1*(SUMIFS(Prov_Auto!E$3:E1000,Prov_Auto!A$3:A1000,C128,Prov_Auto!C$3:C1000,"&gt;"&amp;A128,Prov_Auto!D$3:D1000,"&lt;="&amp;TODAY())*D128), "")))))</f>
        <v/>
      </c>
      <c r="I128" s="42" t="str">
        <f>IF($A128="","",IF($C128="","",IF($D128="","", IF($B128="C",  SUMIFS(Prov_Auto!$E$3:$E1000,Prov_Auto!$A$3:$A1000,$C128,Prov_Auto!$C$3:$C1000,"&gt;="&amp;$A128 ,Prov_Auto!$D$3:$D1000, "&gt;="&amp;DATE(I$2,1, 1), Prov_Auto!$D$3:$D1000,"&lt;="&amp;DATE(I$2, 12, 31))*$D128, IF($B128="V", -1*(SUMIFS(Prov_Auto!$E$3:$E1000,Prov_Auto!$A$3:$A1000,$C128,Prov_Auto!$C$3:$C1000,"&gt;="&amp;$A128 ,Prov_Auto!$D$3:$D1000, "&gt;="&amp;DATE(I$2,1,1), Prov_Auto!$D$3:$D1000,"&lt;="&amp;DATE(I$2,12,31))*$D128), "")))))</f>
        <v/>
      </c>
      <c r="J128" s="42" t="str">
        <f>IF($A128="","",IF($C128="","",IF($D128="","", IF($B128="C",  SUMIFS(Prov_Auto!$E$3:$E1000,Prov_Auto!$A$3:$A1000,$C128,Prov_Auto!$C$3:$C1000,"&gt;="&amp;$A128 ,Prov_Auto!$D$3:$D1000, "&gt;="&amp;DATE(J$2,1, 1), Prov_Auto!$D$3:$D1000,"&lt;="&amp;DATE(J$2, 12, 31))*$D128, IF($B128="V", -1*(SUMIFS(Prov_Auto!$E$3:$E1000,Prov_Auto!$A$3:$A1000,$C128,Prov_Auto!$C$3:$C1000,"&gt;="&amp;$A128 ,Prov_Auto!$D$3:$D1000, "&gt;="&amp;DATE(J$2,1,1), Prov_Auto!$D$3:$D1000,"&lt;="&amp;DATE(J$2,12,31))*$D128), "")))))</f>
        <v/>
      </c>
      <c r="K128" s="42" t="str">
        <f>IF($A128="","",IF($C128="","",IF($D128="","", IF($B128="C",  SUMIFS(Prov_Auto!$E$3:$E1000,Prov_Auto!$A$3:$A1000,$C128,Prov_Auto!$C$3:$C1000,"&gt;="&amp;$A128 ,Prov_Auto!$D$3:$D1000, "&gt;="&amp;DATE(K$2,1, 1), Prov_Auto!$D$3:$D1000,"&lt;="&amp;DATE(K$2, 12, 31))*$D128, IF($B128="V", -1*(SUMIFS(Prov_Auto!$E$3:$E1000,Prov_Auto!$A$3:$A1000,$C128,Prov_Auto!$C$3:$C1000,"&gt;="&amp;$A128 ,Prov_Auto!$D$3:$D1000, "&gt;="&amp;DATE(K$2,1,1), Prov_Auto!$D$3:$D1000,"&lt;="&amp;DATE(K$2,12,31))*$D128), "")))))</f>
        <v/>
      </c>
      <c r="L128" s="42" t="str">
        <f>IF($A128="","",IF($C128="","",IF($D128="","", IF($B128="C",  SUMIFS(Prov_Auto!$E$3:$E1000,Prov_Auto!$A$3:$A1000,$C128,Prov_Auto!$C$3:$C1000,"&gt;="&amp;$A128 ,Prov_Auto!$D$3:$D1000, "&gt;="&amp;DATE(L$2,1, 1), Prov_Auto!$D$3:$D1000,"&lt;="&amp;DATE(L$2, 12, 31))*$D128, IF($B128="V", -1*(SUMIFS(Prov_Auto!$E$3:$E1000,Prov_Auto!$A$3:$A1000,$C128,Prov_Auto!$C$3:$C1000,"&gt;="&amp;$A128 ,Prov_Auto!$D$3:$D1000, "&gt;="&amp;DATE(L$2,1,1), Prov_Auto!$D$3:$D1000,"&lt;="&amp;DATE(L$2,12,31))*$D128), "")))))</f>
        <v/>
      </c>
      <c r="M128" s="43" t="str">
        <f>IF($A128="","",IF($C128="","",IF($D128="","", IF($B128="C",  SUMIFS(Prov_Auto!$E$3:$E1000,Prov_Auto!$A$3:$A1000,$C128,Prov_Auto!$C$3:$C1000,"&gt;="&amp;$A128 ,Prov_Auto!$D$3:$D1000, "&gt;="&amp;DATE(M$2,1, 1), Prov_Auto!$D$3:$D1000,"&lt;="&amp;DATE(M$2, 12, 31))*$D128, IF($B128="V", -1*(SUMIFS(Prov_Auto!$E$3:$E1000,Prov_Auto!$A$3:$A1000,$C128,Prov_Auto!$C$3:$C1000,"&gt;="&amp;$A128 ,Prov_Auto!$D$3:$D1000, "&gt;="&amp;DATE(M$2,1,1), Prov_Auto!$D$3:$D1000,"&lt;="&amp;DATE(M$2,12,31))*$D128), "")))))</f>
        <v/>
      </c>
      <c r="N128" s="30"/>
      <c r="O128" s="31"/>
      <c r="P128" s="31"/>
      <c r="Q128" s="31"/>
      <c r="R128" s="31"/>
      <c r="S128" s="31"/>
      <c r="T128" s="31"/>
      <c r="U128" s="31"/>
      <c r="V128" s="31"/>
      <c r="W128" s="31"/>
    </row>
    <row r="129">
      <c r="A129" s="46"/>
      <c r="B129" s="47"/>
      <c r="C129" s="47"/>
      <c r="D129" s="47"/>
      <c r="E129" s="48"/>
      <c r="F129" s="45" t="str">
        <f t="shared" si="1"/>
        <v/>
      </c>
      <c r="G129" s="40" t="str">
        <f t="shared" si="2"/>
        <v/>
      </c>
      <c r="H129" s="41" t="str">
        <f>IF(A129="","",IF(C129="","",IF(D129="","",IF(B129="C", SUMIFS(Prov_Auto!E$3:E1000,Prov_Auto!A$3:A1000,C129,Prov_Auto!C$3:C1000,"&gt;"&amp;A129,Prov_Auto!D$3:D1000,"&lt;="&amp;TODAY())*D129, IF(B129="V", -1*(SUMIFS(Prov_Auto!E$3:E1000,Prov_Auto!A$3:A1000,C129,Prov_Auto!C$3:C1000,"&gt;"&amp;A129,Prov_Auto!D$3:D1000,"&lt;="&amp;TODAY())*D129), "")))))</f>
        <v/>
      </c>
      <c r="I129" s="42" t="str">
        <f>IF($A129="","",IF($C129="","",IF($D129="","", IF($B129="C",  SUMIFS(Prov_Auto!$E$3:$E1000,Prov_Auto!$A$3:$A1000,$C129,Prov_Auto!$C$3:$C1000,"&gt;="&amp;$A129 ,Prov_Auto!$D$3:$D1000, "&gt;="&amp;DATE(I$2,1, 1), Prov_Auto!$D$3:$D1000,"&lt;="&amp;DATE(I$2, 12, 31))*$D129, IF($B129="V", -1*(SUMIFS(Prov_Auto!$E$3:$E1000,Prov_Auto!$A$3:$A1000,$C129,Prov_Auto!$C$3:$C1000,"&gt;="&amp;$A129 ,Prov_Auto!$D$3:$D1000, "&gt;="&amp;DATE(I$2,1,1), Prov_Auto!$D$3:$D1000,"&lt;="&amp;DATE(I$2,12,31))*$D129), "")))))</f>
        <v/>
      </c>
      <c r="J129" s="42" t="str">
        <f>IF($A129="","",IF($C129="","",IF($D129="","", IF($B129="C",  SUMIFS(Prov_Auto!$E$3:$E1000,Prov_Auto!$A$3:$A1000,$C129,Prov_Auto!$C$3:$C1000,"&gt;="&amp;$A129 ,Prov_Auto!$D$3:$D1000, "&gt;="&amp;DATE(J$2,1, 1), Prov_Auto!$D$3:$D1000,"&lt;="&amp;DATE(J$2, 12, 31))*$D129, IF($B129="V", -1*(SUMIFS(Prov_Auto!$E$3:$E1000,Prov_Auto!$A$3:$A1000,$C129,Prov_Auto!$C$3:$C1000,"&gt;="&amp;$A129 ,Prov_Auto!$D$3:$D1000, "&gt;="&amp;DATE(J$2,1,1), Prov_Auto!$D$3:$D1000,"&lt;="&amp;DATE(J$2,12,31))*$D129), "")))))</f>
        <v/>
      </c>
      <c r="K129" s="42" t="str">
        <f>IF($A129="","",IF($C129="","",IF($D129="","", IF($B129="C",  SUMIFS(Prov_Auto!$E$3:$E1000,Prov_Auto!$A$3:$A1000,$C129,Prov_Auto!$C$3:$C1000,"&gt;="&amp;$A129 ,Prov_Auto!$D$3:$D1000, "&gt;="&amp;DATE(K$2,1, 1), Prov_Auto!$D$3:$D1000,"&lt;="&amp;DATE(K$2, 12, 31))*$D129, IF($B129="V", -1*(SUMIFS(Prov_Auto!$E$3:$E1000,Prov_Auto!$A$3:$A1000,$C129,Prov_Auto!$C$3:$C1000,"&gt;="&amp;$A129 ,Prov_Auto!$D$3:$D1000, "&gt;="&amp;DATE(K$2,1,1), Prov_Auto!$D$3:$D1000,"&lt;="&amp;DATE(K$2,12,31))*$D129), "")))))</f>
        <v/>
      </c>
      <c r="L129" s="42" t="str">
        <f>IF($A129="","",IF($C129="","",IF($D129="","", IF($B129="C",  SUMIFS(Prov_Auto!$E$3:$E1000,Prov_Auto!$A$3:$A1000,$C129,Prov_Auto!$C$3:$C1000,"&gt;="&amp;$A129 ,Prov_Auto!$D$3:$D1000, "&gt;="&amp;DATE(L$2,1, 1), Prov_Auto!$D$3:$D1000,"&lt;="&amp;DATE(L$2, 12, 31))*$D129, IF($B129="V", -1*(SUMIFS(Prov_Auto!$E$3:$E1000,Prov_Auto!$A$3:$A1000,$C129,Prov_Auto!$C$3:$C1000,"&gt;="&amp;$A129 ,Prov_Auto!$D$3:$D1000, "&gt;="&amp;DATE(L$2,1,1), Prov_Auto!$D$3:$D1000,"&lt;="&amp;DATE(L$2,12,31))*$D129), "")))))</f>
        <v/>
      </c>
      <c r="M129" s="43" t="str">
        <f>IF($A129="","",IF($C129="","",IF($D129="","", IF($B129="C",  SUMIFS(Prov_Auto!$E$3:$E1000,Prov_Auto!$A$3:$A1000,$C129,Prov_Auto!$C$3:$C1000,"&gt;="&amp;$A129 ,Prov_Auto!$D$3:$D1000, "&gt;="&amp;DATE(M$2,1, 1), Prov_Auto!$D$3:$D1000,"&lt;="&amp;DATE(M$2, 12, 31))*$D129, IF($B129="V", -1*(SUMIFS(Prov_Auto!$E$3:$E1000,Prov_Auto!$A$3:$A1000,$C129,Prov_Auto!$C$3:$C1000,"&gt;="&amp;$A129 ,Prov_Auto!$D$3:$D1000, "&gt;="&amp;DATE(M$2,1,1), Prov_Auto!$D$3:$D1000,"&lt;="&amp;DATE(M$2,12,31))*$D129), "")))))</f>
        <v/>
      </c>
      <c r="N129" s="30"/>
      <c r="O129" s="31"/>
      <c r="P129" s="31"/>
      <c r="Q129" s="31"/>
      <c r="R129" s="31"/>
      <c r="S129" s="31"/>
      <c r="T129" s="31"/>
      <c r="U129" s="31"/>
      <c r="V129" s="31"/>
      <c r="W129" s="31"/>
    </row>
    <row r="130">
      <c r="A130" s="46"/>
      <c r="B130" s="47"/>
      <c r="C130" s="47"/>
      <c r="D130" s="47"/>
      <c r="E130" s="48"/>
      <c r="F130" s="45" t="str">
        <f t="shared" si="1"/>
        <v/>
      </c>
      <c r="G130" s="40" t="str">
        <f t="shared" si="2"/>
        <v/>
      </c>
      <c r="H130" s="41" t="str">
        <f>IF(A130="","",IF(C130="","",IF(D130="","",IF(B130="C", SUMIFS(Prov_Auto!E$3:E1000,Prov_Auto!A$3:A1000,C130,Prov_Auto!C$3:C1000,"&gt;"&amp;A130,Prov_Auto!D$3:D1000,"&lt;="&amp;TODAY())*D130, IF(B130="V", -1*(SUMIFS(Prov_Auto!E$3:E1000,Prov_Auto!A$3:A1000,C130,Prov_Auto!C$3:C1000,"&gt;"&amp;A130,Prov_Auto!D$3:D1000,"&lt;="&amp;TODAY())*D130), "")))))</f>
        <v/>
      </c>
      <c r="I130" s="42" t="str">
        <f>IF($A130="","",IF($C130="","",IF($D130="","", IF($B130="C",  SUMIFS(Prov_Auto!$E$3:$E1000,Prov_Auto!$A$3:$A1000,$C130,Prov_Auto!$C$3:$C1000,"&gt;="&amp;$A130 ,Prov_Auto!$D$3:$D1000, "&gt;="&amp;DATE(I$2,1, 1), Prov_Auto!$D$3:$D1000,"&lt;="&amp;DATE(I$2, 12, 31))*$D130, IF($B130="V", -1*(SUMIFS(Prov_Auto!$E$3:$E1000,Prov_Auto!$A$3:$A1000,$C130,Prov_Auto!$C$3:$C1000,"&gt;="&amp;$A130 ,Prov_Auto!$D$3:$D1000, "&gt;="&amp;DATE(I$2,1,1), Prov_Auto!$D$3:$D1000,"&lt;="&amp;DATE(I$2,12,31))*$D130), "")))))</f>
        <v/>
      </c>
      <c r="J130" s="42" t="str">
        <f>IF($A130="","",IF($C130="","",IF($D130="","", IF($B130="C",  SUMIFS(Prov_Auto!$E$3:$E1000,Prov_Auto!$A$3:$A1000,$C130,Prov_Auto!$C$3:$C1000,"&gt;="&amp;$A130 ,Prov_Auto!$D$3:$D1000, "&gt;="&amp;DATE(J$2,1, 1), Prov_Auto!$D$3:$D1000,"&lt;="&amp;DATE(J$2, 12, 31))*$D130, IF($B130="V", -1*(SUMIFS(Prov_Auto!$E$3:$E1000,Prov_Auto!$A$3:$A1000,$C130,Prov_Auto!$C$3:$C1000,"&gt;="&amp;$A130 ,Prov_Auto!$D$3:$D1000, "&gt;="&amp;DATE(J$2,1,1), Prov_Auto!$D$3:$D1000,"&lt;="&amp;DATE(J$2,12,31))*$D130), "")))))</f>
        <v/>
      </c>
      <c r="K130" s="42" t="str">
        <f>IF($A130="","",IF($C130="","",IF($D130="","", IF($B130="C",  SUMIFS(Prov_Auto!$E$3:$E1000,Prov_Auto!$A$3:$A1000,$C130,Prov_Auto!$C$3:$C1000,"&gt;="&amp;$A130 ,Prov_Auto!$D$3:$D1000, "&gt;="&amp;DATE(K$2,1, 1), Prov_Auto!$D$3:$D1000,"&lt;="&amp;DATE(K$2, 12, 31))*$D130, IF($B130="V", -1*(SUMIFS(Prov_Auto!$E$3:$E1000,Prov_Auto!$A$3:$A1000,$C130,Prov_Auto!$C$3:$C1000,"&gt;="&amp;$A130 ,Prov_Auto!$D$3:$D1000, "&gt;="&amp;DATE(K$2,1,1), Prov_Auto!$D$3:$D1000,"&lt;="&amp;DATE(K$2,12,31))*$D130), "")))))</f>
        <v/>
      </c>
      <c r="L130" s="42" t="str">
        <f>IF($A130="","",IF($C130="","",IF($D130="","", IF($B130="C",  SUMIFS(Prov_Auto!$E$3:$E1000,Prov_Auto!$A$3:$A1000,$C130,Prov_Auto!$C$3:$C1000,"&gt;="&amp;$A130 ,Prov_Auto!$D$3:$D1000, "&gt;="&amp;DATE(L$2,1, 1), Prov_Auto!$D$3:$D1000,"&lt;="&amp;DATE(L$2, 12, 31))*$D130, IF($B130="V", -1*(SUMIFS(Prov_Auto!$E$3:$E1000,Prov_Auto!$A$3:$A1000,$C130,Prov_Auto!$C$3:$C1000,"&gt;="&amp;$A130 ,Prov_Auto!$D$3:$D1000, "&gt;="&amp;DATE(L$2,1,1), Prov_Auto!$D$3:$D1000,"&lt;="&amp;DATE(L$2,12,31))*$D130), "")))))</f>
        <v/>
      </c>
      <c r="M130" s="43" t="str">
        <f>IF($A130="","",IF($C130="","",IF($D130="","", IF($B130="C",  SUMIFS(Prov_Auto!$E$3:$E1000,Prov_Auto!$A$3:$A1000,$C130,Prov_Auto!$C$3:$C1000,"&gt;="&amp;$A130 ,Prov_Auto!$D$3:$D1000, "&gt;="&amp;DATE(M$2,1, 1), Prov_Auto!$D$3:$D1000,"&lt;="&amp;DATE(M$2, 12, 31))*$D130, IF($B130="V", -1*(SUMIFS(Prov_Auto!$E$3:$E1000,Prov_Auto!$A$3:$A1000,$C130,Prov_Auto!$C$3:$C1000,"&gt;="&amp;$A130 ,Prov_Auto!$D$3:$D1000, "&gt;="&amp;DATE(M$2,1,1), Prov_Auto!$D$3:$D1000,"&lt;="&amp;DATE(M$2,12,31))*$D130), "")))))</f>
        <v/>
      </c>
      <c r="N130" s="30"/>
      <c r="O130" s="31"/>
      <c r="P130" s="31"/>
      <c r="Q130" s="31"/>
      <c r="R130" s="31"/>
      <c r="S130" s="31"/>
      <c r="T130" s="31"/>
      <c r="U130" s="31"/>
      <c r="V130" s="31"/>
      <c r="W130" s="31"/>
    </row>
    <row r="131">
      <c r="A131" s="46"/>
      <c r="B131" s="47"/>
      <c r="C131" s="47"/>
      <c r="D131" s="47"/>
      <c r="E131" s="48"/>
      <c r="F131" s="45" t="str">
        <f t="shared" si="1"/>
        <v/>
      </c>
      <c r="G131" s="40" t="str">
        <f t="shared" si="2"/>
        <v/>
      </c>
      <c r="H131" s="41" t="str">
        <f>IF(A131="","",IF(C131="","",IF(D131="","",IF(B131="C", SUMIFS(Prov_Auto!E$3:E1000,Prov_Auto!A$3:A1000,C131,Prov_Auto!C$3:C1000,"&gt;"&amp;A131,Prov_Auto!D$3:D1000,"&lt;="&amp;TODAY())*D131, IF(B131="V", -1*(SUMIFS(Prov_Auto!E$3:E1000,Prov_Auto!A$3:A1000,C131,Prov_Auto!C$3:C1000,"&gt;"&amp;A131,Prov_Auto!D$3:D1000,"&lt;="&amp;TODAY())*D131), "")))))</f>
        <v/>
      </c>
      <c r="I131" s="42" t="str">
        <f>IF($A131="","",IF($C131="","",IF($D131="","", IF($B131="C",  SUMIFS(Prov_Auto!$E$3:$E1000,Prov_Auto!$A$3:$A1000,$C131,Prov_Auto!$C$3:$C1000,"&gt;="&amp;$A131 ,Prov_Auto!$D$3:$D1000, "&gt;="&amp;DATE(I$2,1, 1), Prov_Auto!$D$3:$D1000,"&lt;="&amp;DATE(I$2, 12, 31))*$D131, IF($B131="V", -1*(SUMIFS(Prov_Auto!$E$3:$E1000,Prov_Auto!$A$3:$A1000,$C131,Prov_Auto!$C$3:$C1000,"&gt;="&amp;$A131 ,Prov_Auto!$D$3:$D1000, "&gt;="&amp;DATE(I$2,1,1), Prov_Auto!$D$3:$D1000,"&lt;="&amp;DATE(I$2,12,31))*$D131), "")))))</f>
        <v/>
      </c>
      <c r="J131" s="42" t="str">
        <f>IF($A131="","",IF($C131="","",IF($D131="","", IF($B131="C",  SUMIFS(Prov_Auto!$E$3:$E1000,Prov_Auto!$A$3:$A1000,$C131,Prov_Auto!$C$3:$C1000,"&gt;="&amp;$A131 ,Prov_Auto!$D$3:$D1000, "&gt;="&amp;DATE(J$2,1, 1), Prov_Auto!$D$3:$D1000,"&lt;="&amp;DATE(J$2, 12, 31))*$D131, IF($B131="V", -1*(SUMIFS(Prov_Auto!$E$3:$E1000,Prov_Auto!$A$3:$A1000,$C131,Prov_Auto!$C$3:$C1000,"&gt;="&amp;$A131 ,Prov_Auto!$D$3:$D1000, "&gt;="&amp;DATE(J$2,1,1), Prov_Auto!$D$3:$D1000,"&lt;="&amp;DATE(J$2,12,31))*$D131), "")))))</f>
        <v/>
      </c>
      <c r="K131" s="42" t="str">
        <f>IF($A131="","",IF($C131="","",IF($D131="","", IF($B131="C",  SUMIFS(Prov_Auto!$E$3:$E1000,Prov_Auto!$A$3:$A1000,$C131,Prov_Auto!$C$3:$C1000,"&gt;="&amp;$A131 ,Prov_Auto!$D$3:$D1000, "&gt;="&amp;DATE(K$2,1, 1), Prov_Auto!$D$3:$D1000,"&lt;="&amp;DATE(K$2, 12, 31))*$D131, IF($B131="V", -1*(SUMIFS(Prov_Auto!$E$3:$E1000,Prov_Auto!$A$3:$A1000,$C131,Prov_Auto!$C$3:$C1000,"&gt;="&amp;$A131 ,Prov_Auto!$D$3:$D1000, "&gt;="&amp;DATE(K$2,1,1), Prov_Auto!$D$3:$D1000,"&lt;="&amp;DATE(K$2,12,31))*$D131), "")))))</f>
        <v/>
      </c>
      <c r="L131" s="42" t="str">
        <f>IF($A131="","",IF($C131="","",IF($D131="","", IF($B131="C",  SUMIFS(Prov_Auto!$E$3:$E1000,Prov_Auto!$A$3:$A1000,$C131,Prov_Auto!$C$3:$C1000,"&gt;="&amp;$A131 ,Prov_Auto!$D$3:$D1000, "&gt;="&amp;DATE(L$2,1, 1), Prov_Auto!$D$3:$D1000,"&lt;="&amp;DATE(L$2, 12, 31))*$D131, IF($B131="V", -1*(SUMIFS(Prov_Auto!$E$3:$E1000,Prov_Auto!$A$3:$A1000,$C131,Prov_Auto!$C$3:$C1000,"&gt;="&amp;$A131 ,Prov_Auto!$D$3:$D1000, "&gt;="&amp;DATE(L$2,1,1), Prov_Auto!$D$3:$D1000,"&lt;="&amp;DATE(L$2,12,31))*$D131), "")))))</f>
        <v/>
      </c>
      <c r="M131" s="43" t="str">
        <f>IF($A131="","",IF($C131="","",IF($D131="","", IF($B131="C",  SUMIFS(Prov_Auto!$E$3:$E1000,Prov_Auto!$A$3:$A1000,$C131,Prov_Auto!$C$3:$C1000,"&gt;="&amp;$A131 ,Prov_Auto!$D$3:$D1000, "&gt;="&amp;DATE(M$2,1, 1), Prov_Auto!$D$3:$D1000,"&lt;="&amp;DATE(M$2, 12, 31))*$D131, IF($B131="V", -1*(SUMIFS(Prov_Auto!$E$3:$E1000,Prov_Auto!$A$3:$A1000,$C131,Prov_Auto!$C$3:$C1000,"&gt;="&amp;$A131 ,Prov_Auto!$D$3:$D1000, "&gt;="&amp;DATE(M$2,1,1), Prov_Auto!$D$3:$D1000,"&lt;="&amp;DATE(M$2,12,31))*$D131), "")))))</f>
        <v/>
      </c>
      <c r="N131" s="30"/>
      <c r="O131" s="31"/>
      <c r="P131" s="31"/>
      <c r="Q131" s="31"/>
      <c r="R131" s="31"/>
      <c r="S131" s="31"/>
      <c r="T131" s="31"/>
      <c r="U131" s="31"/>
      <c r="V131" s="31"/>
      <c r="W131" s="31"/>
    </row>
    <row r="132">
      <c r="A132" s="46"/>
      <c r="B132" s="47"/>
      <c r="C132" s="47"/>
      <c r="D132" s="47"/>
      <c r="E132" s="48"/>
      <c r="F132" s="45" t="str">
        <f t="shared" si="1"/>
        <v/>
      </c>
      <c r="G132" s="40" t="str">
        <f t="shared" si="2"/>
        <v/>
      </c>
      <c r="H132" s="41" t="str">
        <f>IF(A132="","",IF(C132="","",IF(D132="","",IF(B132="C", SUMIFS(Prov_Auto!E$3:E1000,Prov_Auto!A$3:A1000,C132,Prov_Auto!C$3:C1000,"&gt;"&amp;A132,Prov_Auto!D$3:D1000,"&lt;="&amp;TODAY())*D132, IF(B132="V", -1*(SUMIFS(Prov_Auto!E$3:E1000,Prov_Auto!A$3:A1000,C132,Prov_Auto!C$3:C1000,"&gt;"&amp;A132,Prov_Auto!D$3:D1000,"&lt;="&amp;TODAY())*D132), "")))))</f>
        <v/>
      </c>
      <c r="I132" s="42" t="str">
        <f>IF($A132="","",IF($C132="","",IF($D132="","", IF($B132="C",  SUMIFS(Prov_Auto!$E$3:$E1000,Prov_Auto!$A$3:$A1000,$C132,Prov_Auto!$C$3:$C1000,"&gt;="&amp;$A132 ,Prov_Auto!$D$3:$D1000, "&gt;="&amp;DATE(I$2,1, 1), Prov_Auto!$D$3:$D1000,"&lt;="&amp;DATE(I$2, 12, 31))*$D132, IF($B132="V", -1*(SUMIFS(Prov_Auto!$E$3:$E1000,Prov_Auto!$A$3:$A1000,$C132,Prov_Auto!$C$3:$C1000,"&gt;="&amp;$A132 ,Prov_Auto!$D$3:$D1000, "&gt;="&amp;DATE(I$2,1,1), Prov_Auto!$D$3:$D1000,"&lt;="&amp;DATE(I$2,12,31))*$D132), "")))))</f>
        <v/>
      </c>
      <c r="J132" s="42" t="str">
        <f>IF($A132="","",IF($C132="","",IF($D132="","", IF($B132="C",  SUMIFS(Prov_Auto!$E$3:$E1000,Prov_Auto!$A$3:$A1000,$C132,Prov_Auto!$C$3:$C1000,"&gt;="&amp;$A132 ,Prov_Auto!$D$3:$D1000, "&gt;="&amp;DATE(J$2,1, 1), Prov_Auto!$D$3:$D1000,"&lt;="&amp;DATE(J$2, 12, 31))*$D132, IF($B132="V", -1*(SUMIFS(Prov_Auto!$E$3:$E1000,Prov_Auto!$A$3:$A1000,$C132,Prov_Auto!$C$3:$C1000,"&gt;="&amp;$A132 ,Prov_Auto!$D$3:$D1000, "&gt;="&amp;DATE(J$2,1,1), Prov_Auto!$D$3:$D1000,"&lt;="&amp;DATE(J$2,12,31))*$D132), "")))))</f>
        <v/>
      </c>
      <c r="K132" s="42" t="str">
        <f>IF($A132="","",IF($C132="","",IF($D132="","", IF($B132="C",  SUMIFS(Prov_Auto!$E$3:$E1000,Prov_Auto!$A$3:$A1000,$C132,Prov_Auto!$C$3:$C1000,"&gt;="&amp;$A132 ,Prov_Auto!$D$3:$D1000, "&gt;="&amp;DATE(K$2,1, 1), Prov_Auto!$D$3:$D1000,"&lt;="&amp;DATE(K$2, 12, 31))*$D132, IF($B132="V", -1*(SUMIFS(Prov_Auto!$E$3:$E1000,Prov_Auto!$A$3:$A1000,$C132,Prov_Auto!$C$3:$C1000,"&gt;="&amp;$A132 ,Prov_Auto!$D$3:$D1000, "&gt;="&amp;DATE(K$2,1,1), Prov_Auto!$D$3:$D1000,"&lt;="&amp;DATE(K$2,12,31))*$D132), "")))))</f>
        <v/>
      </c>
      <c r="L132" s="42" t="str">
        <f>IF($A132="","",IF($C132="","",IF($D132="","", IF($B132="C",  SUMIFS(Prov_Auto!$E$3:$E1000,Prov_Auto!$A$3:$A1000,$C132,Prov_Auto!$C$3:$C1000,"&gt;="&amp;$A132 ,Prov_Auto!$D$3:$D1000, "&gt;="&amp;DATE(L$2,1, 1), Prov_Auto!$D$3:$D1000,"&lt;="&amp;DATE(L$2, 12, 31))*$D132, IF($B132="V", -1*(SUMIFS(Prov_Auto!$E$3:$E1000,Prov_Auto!$A$3:$A1000,$C132,Prov_Auto!$C$3:$C1000,"&gt;="&amp;$A132 ,Prov_Auto!$D$3:$D1000, "&gt;="&amp;DATE(L$2,1,1), Prov_Auto!$D$3:$D1000,"&lt;="&amp;DATE(L$2,12,31))*$D132), "")))))</f>
        <v/>
      </c>
      <c r="M132" s="43" t="str">
        <f>IF($A132="","",IF($C132="","",IF($D132="","", IF($B132="C",  SUMIFS(Prov_Auto!$E$3:$E1000,Prov_Auto!$A$3:$A1000,$C132,Prov_Auto!$C$3:$C1000,"&gt;="&amp;$A132 ,Prov_Auto!$D$3:$D1000, "&gt;="&amp;DATE(M$2,1, 1), Prov_Auto!$D$3:$D1000,"&lt;="&amp;DATE(M$2, 12, 31))*$D132, IF($B132="V", -1*(SUMIFS(Prov_Auto!$E$3:$E1000,Prov_Auto!$A$3:$A1000,$C132,Prov_Auto!$C$3:$C1000,"&gt;="&amp;$A132 ,Prov_Auto!$D$3:$D1000, "&gt;="&amp;DATE(M$2,1,1), Prov_Auto!$D$3:$D1000,"&lt;="&amp;DATE(M$2,12,31))*$D132), "")))))</f>
        <v/>
      </c>
      <c r="N132" s="30"/>
      <c r="O132" s="31"/>
      <c r="P132" s="31"/>
      <c r="Q132" s="31"/>
      <c r="R132" s="31"/>
      <c r="S132" s="31"/>
      <c r="T132" s="31"/>
      <c r="U132" s="31"/>
      <c r="V132" s="31"/>
      <c r="W132" s="31"/>
    </row>
    <row r="133">
      <c r="A133" s="46"/>
      <c r="B133" s="47"/>
      <c r="C133" s="47"/>
      <c r="D133" s="47"/>
      <c r="E133" s="48"/>
      <c r="F133" s="45" t="str">
        <f t="shared" si="1"/>
        <v/>
      </c>
      <c r="G133" s="40" t="str">
        <f t="shared" si="2"/>
        <v/>
      </c>
      <c r="H133" s="41" t="str">
        <f>IF(A133="","",IF(C133="","",IF(D133="","",IF(B133="C", SUMIFS(Prov_Auto!E$3:E1000,Prov_Auto!A$3:A1000,C133,Prov_Auto!C$3:C1000,"&gt;"&amp;A133,Prov_Auto!D$3:D1000,"&lt;="&amp;TODAY())*D133, IF(B133="V", -1*(SUMIFS(Prov_Auto!E$3:E1000,Prov_Auto!A$3:A1000,C133,Prov_Auto!C$3:C1000,"&gt;"&amp;A133,Prov_Auto!D$3:D1000,"&lt;="&amp;TODAY())*D133), "")))))</f>
        <v/>
      </c>
      <c r="I133" s="42" t="str">
        <f>IF($A133="","",IF($C133="","",IF($D133="","", IF($B133="C",  SUMIFS(Prov_Auto!$E$3:$E1000,Prov_Auto!$A$3:$A1000,$C133,Prov_Auto!$C$3:$C1000,"&gt;="&amp;$A133 ,Prov_Auto!$D$3:$D1000, "&gt;="&amp;DATE(I$2,1, 1), Prov_Auto!$D$3:$D1000,"&lt;="&amp;DATE(I$2, 12, 31))*$D133, IF($B133="V", -1*(SUMIFS(Prov_Auto!$E$3:$E1000,Prov_Auto!$A$3:$A1000,$C133,Prov_Auto!$C$3:$C1000,"&gt;="&amp;$A133 ,Prov_Auto!$D$3:$D1000, "&gt;="&amp;DATE(I$2,1,1), Prov_Auto!$D$3:$D1000,"&lt;="&amp;DATE(I$2,12,31))*$D133), "")))))</f>
        <v/>
      </c>
      <c r="J133" s="42" t="str">
        <f>IF($A133="","",IF($C133="","",IF($D133="","", IF($B133="C",  SUMIFS(Prov_Auto!$E$3:$E1000,Prov_Auto!$A$3:$A1000,$C133,Prov_Auto!$C$3:$C1000,"&gt;="&amp;$A133 ,Prov_Auto!$D$3:$D1000, "&gt;="&amp;DATE(J$2,1, 1), Prov_Auto!$D$3:$D1000,"&lt;="&amp;DATE(J$2, 12, 31))*$D133, IF($B133="V", -1*(SUMIFS(Prov_Auto!$E$3:$E1000,Prov_Auto!$A$3:$A1000,$C133,Prov_Auto!$C$3:$C1000,"&gt;="&amp;$A133 ,Prov_Auto!$D$3:$D1000, "&gt;="&amp;DATE(J$2,1,1), Prov_Auto!$D$3:$D1000,"&lt;="&amp;DATE(J$2,12,31))*$D133), "")))))</f>
        <v/>
      </c>
      <c r="K133" s="42" t="str">
        <f>IF($A133="","",IF($C133="","",IF($D133="","", IF($B133="C",  SUMIFS(Prov_Auto!$E$3:$E1000,Prov_Auto!$A$3:$A1000,$C133,Prov_Auto!$C$3:$C1000,"&gt;="&amp;$A133 ,Prov_Auto!$D$3:$D1000, "&gt;="&amp;DATE(K$2,1, 1), Prov_Auto!$D$3:$D1000,"&lt;="&amp;DATE(K$2, 12, 31))*$D133, IF($B133="V", -1*(SUMIFS(Prov_Auto!$E$3:$E1000,Prov_Auto!$A$3:$A1000,$C133,Prov_Auto!$C$3:$C1000,"&gt;="&amp;$A133 ,Prov_Auto!$D$3:$D1000, "&gt;="&amp;DATE(K$2,1,1), Prov_Auto!$D$3:$D1000,"&lt;="&amp;DATE(K$2,12,31))*$D133), "")))))</f>
        <v/>
      </c>
      <c r="L133" s="42" t="str">
        <f>IF($A133="","",IF($C133="","",IF($D133="","", IF($B133="C",  SUMIFS(Prov_Auto!$E$3:$E1000,Prov_Auto!$A$3:$A1000,$C133,Prov_Auto!$C$3:$C1000,"&gt;="&amp;$A133 ,Prov_Auto!$D$3:$D1000, "&gt;="&amp;DATE(L$2,1, 1), Prov_Auto!$D$3:$D1000,"&lt;="&amp;DATE(L$2, 12, 31))*$D133, IF($B133="V", -1*(SUMIFS(Prov_Auto!$E$3:$E1000,Prov_Auto!$A$3:$A1000,$C133,Prov_Auto!$C$3:$C1000,"&gt;="&amp;$A133 ,Prov_Auto!$D$3:$D1000, "&gt;="&amp;DATE(L$2,1,1), Prov_Auto!$D$3:$D1000,"&lt;="&amp;DATE(L$2,12,31))*$D133), "")))))</f>
        <v/>
      </c>
      <c r="M133" s="43" t="str">
        <f>IF($A133="","",IF($C133="","",IF($D133="","", IF($B133="C",  SUMIFS(Prov_Auto!$E$3:$E1000,Prov_Auto!$A$3:$A1000,$C133,Prov_Auto!$C$3:$C1000,"&gt;="&amp;$A133 ,Prov_Auto!$D$3:$D1000, "&gt;="&amp;DATE(M$2,1, 1), Prov_Auto!$D$3:$D1000,"&lt;="&amp;DATE(M$2, 12, 31))*$D133, IF($B133="V", -1*(SUMIFS(Prov_Auto!$E$3:$E1000,Prov_Auto!$A$3:$A1000,$C133,Prov_Auto!$C$3:$C1000,"&gt;="&amp;$A133 ,Prov_Auto!$D$3:$D1000, "&gt;="&amp;DATE(M$2,1,1), Prov_Auto!$D$3:$D1000,"&lt;="&amp;DATE(M$2,12,31))*$D133), "")))))</f>
        <v/>
      </c>
      <c r="N133" s="30"/>
      <c r="O133" s="31"/>
      <c r="P133" s="31"/>
      <c r="Q133" s="31"/>
      <c r="R133" s="31"/>
      <c r="S133" s="31"/>
      <c r="T133" s="31"/>
      <c r="U133" s="31"/>
      <c r="V133" s="31"/>
      <c r="W133" s="31"/>
    </row>
    <row r="134">
      <c r="A134" s="46"/>
      <c r="B134" s="47"/>
      <c r="C134" s="47"/>
      <c r="D134" s="47"/>
      <c r="E134" s="48"/>
      <c r="F134" s="45" t="str">
        <f t="shared" si="1"/>
        <v/>
      </c>
      <c r="G134" s="40" t="str">
        <f t="shared" si="2"/>
        <v/>
      </c>
      <c r="H134" s="41" t="str">
        <f>IF(A134="","",IF(C134="","",IF(D134="","",IF(B134="C", SUMIFS(Prov_Auto!E$3:E1000,Prov_Auto!A$3:A1000,C134,Prov_Auto!C$3:C1000,"&gt;"&amp;A134,Prov_Auto!D$3:D1000,"&lt;="&amp;TODAY())*D134, IF(B134="V", -1*(SUMIFS(Prov_Auto!E$3:E1000,Prov_Auto!A$3:A1000,C134,Prov_Auto!C$3:C1000,"&gt;"&amp;A134,Prov_Auto!D$3:D1000,"&lt;="&amp;TODAY())*D134), "")))))</f>
        <v/>
      </c>
      <c r="I134" s="42" t="str">
        <f>IF($A134="","",IF($C134="","",IF($D134="","", IF($B134="C",  SUMIFS(Prov_Auto!$E$3:$E1000,Prov_Auto!$A$3:$A1000,$C134,Prov_Auto!$C$3:$C1000,"&gt;="&amp;$A134 ,Prov_Auto!$D$3:$D1000, "&gt;="&amp;DATE(I$2,1, 1), Prov_Auto!$D$3:$D1000,"&lt;="&amp;DATE(I$2, 12, 31))*$D134, IF($B134="V", -1*(SUMIFS(Prov_Auto!$E$3:$E1000,Prov_Auto!$A$3:$A1000,$C134,Prov_Auto!$C$3:$C1000,"&gt;="&amp;$A134 ,Prov_Auto!$D$3:$D1000, "&gt;="&amp;DATE(I$2,1,1), Prov_Auto!$D$3:$D1000,"&lt;="&amp;DATE(I$2,12,31))*$D134), "")))))</f>
        <v/>
      </c>
      <c r="J134" s="42" t="str">
        <f>IF($A134="","",IF($C134="","",IF($D134="","", IF($B134="C",  SUMIFS(Prov_Auto!$E$3:$E1000,Prov_Auto!$A$3:$A1000,$C134,Prov_Auto!$C$3:$C1000,"&gt;="&amp;$A134 ,Prov_Auto!$D$3:$D1000, "&gt;="&amp;DATE(J$2,1, 1), Prov_Auto!$D$3:$D1000,"&lt;="&amp;DATE(J$2, 12, 31))*$D134, IF($B134="V", -1*(SUMIFS(Prov_Auto!$E$3:$E1000,Prov_Auto!$A$3:$A1000,$C134,Prov_Auto!$C$3:$C1000,"&gt;="&amp;$A134 ,Prov_Auto!$D$3:$D1000, "&gt;="&amp;DATE(J$2,1,1), Prov_Auto!$D$3:$D1000,"&lt;="&amp;DATE(J$2,12,31))*$D134), "")))))</f>
        <v/>
      </c>
      <c r="K134" s="42" t="str">
        <f>IF($A134="","",IF($C134="","",IF($D134="","", IF($B134="C",  SUMIFS(Prov_Auto!$E$3:$E1000,Prov_Auto!$A$3:$A1000,$C134,Prov_Auto!$C$3:$C1000,"&gt;="&amp;$A134 ,Prov_Auto!$D$3:$D1000, "&gt;="&amp;DATE(K$2,1, 1), Prov_Auto!$D$3:$D1000,"&lt;="&amp;DATE(K$2, 12, 31))*$D134, IF($B134="V", -1*(SUMIFS(Prov_Auto!$E$3:$E1000,Prov_Auto!$A$3:$A1000,$C134,Prov_Auto!$C$3:$C1000,"&gt;="&amp;$A134 ,Prov_Auto!$D$3:$D1000, "&gt;="&amp;DATE(K$2,1,1), Prov_Auto!$D$3:$D1000,"&lt;="&amp;DATE(K$2,12,31))*$D134), "")))))</f>
        <v/>
      </c>
      <c r="L134" s="42" t="str">
        <f>IF($A134="","",IF($C134="","",IF($D134="","", IF($B134="C",  SUMIFS(Prov_Auto!$E$3:$E1000,Prov_Auto!$A$3:$A1000,$C134,Prov_Auto!$C$3:$C1000,"&gt;="&amp;$A134 ,Prov_Auto!$D$3:$D1000, "&gt;="&amp;DATE(L$2,1, 1), Prov_Auto!$D$3:$D1000,"&lt;="&amp;DATE(L$2, 12, 31))*$D134, IF($B134="V", -1*(SUMIFS(Prov_Auto!$E$3:$E1000,Prov_Auto!$A$3:$A1000,$C134,Prov_Auto!$C$3:$C1000,"&gt;="&amp;$A134 ,Prov_Auto!$D$3:$D1000, "&gt;="&amp;DATE(L$2,1,1), Prov_Auto!$D$3:$D1000,"&lt;="&amp;DATE(L$2,12,31))*$D134), "")))))</f>
        <v/>
      </c>
      <c r="M134" s="43" t="str">
        <f>IF($A134="","",IF($C134="","",IF($D134="","", IF($B134="C",  SUMIFS(Prov_Auto!$E$3:$E1000,Prov_Auto!$A$3:$A1000,$C134,Prov_Auto!$C$3:$C1000,"&gt;="&amp;$A134 ,Prov_Auto!$D$3:$D1000, "&gt;="&amp;DATE(M$2,1, 1), Prov_Auto!$D$3:$D1000,"&lt;="&amp;DATE(M$2, 12, 31))*$D134, IF($B134="V", -1*(SUMIFS(Prov_Auto!$E$3:$E1000,Prov_Auto!$A$3:$A1000,$C134,Prov_Auto!$C$3:$C1000,"&gt;="&amp;$A134 ,Prov_Auto!$D$3:$D1000, "&gt;="&amp;DATE(M$2,1,1), Prov_Auto!$D$3:$D1000,"&lt;="&amp;DATE(M$2,12,31))*$D134), "")))))</f>
        <v/>
      </c>
      <c r="N134" s="30"/>
      <c r="O134" s="31"/>
      <c r="P134" s="31"/>
      <c r="Q134" s="31"/>
      <c r="R134" s="31"/>
      <c r="S134" s="31"/>
      <c r="T134" s="31"/>
      <c r="U134" s="31"/>
      <c r="V134" s="31"/>
      <c r="W134" s="31"/>
    </row>
    <row r="135">
      <c r="A135" s="46"/>
      <c r="B135" s="47"/>
      <c r="C135" s="47"/>
      <c r="D135" s="47"/>
      <c r="E135" s="48"/>
      <c r="F135" s="45" t="str">
        <f t="shared" si="1"/>
        <v/>
      </c>
      <c r="G135" s="40" t="str">
        <f t="shared" si="2"/>
        <v/>
      </c>
      <c r="H135" s="41" t="str">
        <f>IF(A135="","",IF(C135="","",IF(D135="","",IF(B135="C", SUMIFS(Prov_Auto!E$3:E1000,Prov_Auto!A$3:A1000,C135,Prov_Auto!C$3:C1000,"&gt;"&amp;A135,Prov_Auto!D$3:D1000,"&lt;="&amp;TODAY())*D135, IF(B135="V", -1*(SUMIFS(Prov_Auto!E$3:E1000,Prov_Auto!A$3:A1000,C135,Prov_Auto!C$3:C1000,"&gt;"&amp;A135,Prov_Auto!D$3:D1000,"&lt;="&amp;TODAY())*D135), "")))))</f>
        <v/>
      </c>
      <c r="I135" s="42" t="str">
        <f>IF($A135="","",IF($C135="","",IF($D135="","", IF($B135="C",  SUMIFS(Prov_Auto!$E$3:$E1000,Prov_Auto!$A$3:$A1000,$C135,Prov_Auto!$C$3:$C1000,"&gt;="&amp;$A135 ,Prov_Auto!$D$3:$D1000, "&gt;="&amp;DATE(I$2,1, 1), Prov_Auto!$D$3:$D1000,"&lt;="&amp;DATE(I$2, 12, 31))*$D135, IF($B135="V", -1*(SUMIFS(Prov_Auto!$E$3:$E1000,Prov_Auto!$A$3:$A1000,$C135,Prov_Auto!$C$3:$C1000,"&gt;="&amp;$A135 ,Prov_Auto!$D$3:$D1000, "&gt;="&amp;DATE(I$2,1,1), Prov_Auto!$D$3:$D1000,"&lt;="&amp;DATE(I$2,12,31))*$D135), "")))))</f>
        <v/>
      </c>
      <c r="J135" s="42" t="str">
        <f>IF($A135="","",IF($C135="","",IF($D135="","", IF($B135="C",  SUMIFS(Prov_Auto!$E$3:$E1000,Prov_Auto!$A$3:$A1000,$C135,Prov_Auto!$C$3:$C1000,"&gt;="&amp;$A135 ,Prov_Auto!$D$3:$D1000, "&gt;="&amp;DATE(J$2,1, 1), Prov_Auto!$D$3:$D1000,"&lt;="&amp;DATE(J$2, 12, 31))*$D135, IF($B135="V", -1*(SUMIFS(Prov_Auto!$E$3:$E1000,Prov_Auto!$A$3:$A1000,$C135,Prov_Auto!$C$3:$C1000,"&gt;="&amp;$A135 ,Prov_Auto!$D$3:$D1000, "&gt;="&amp;DATE(J$2,1,1), Prov_Auto!$D$3:$D1000,"&lt;="&amp;DATE(J$2,12,31))*$D135), "")))))</f>
        <v/>
      </c>
      <c r="K135" s="42" t="str">
        <f>IF($A135="","",IF($C135="","",IF($D135="","", IF($B135="C",  SUMIFS(Prov_Auto!$E$3:$E1000,Prov_Auto!$A$3:$A1000,$C135,Prov_Auto!$C$3:$C1000,"&gt;="&amp;$A135 ,Prov_Auto!$D$3:$D1000, "&gt;="&amp;DATE(K$2,1, 1), Prov_Auto!$D$3:$D1000,"&lt;="&amp;DATE(K$2, 12, 31))*$D135, IF($B135="V", -1*(SUMIFS(Prov_Auto!$E$3:$E1000,Prov_Auto!$A$3:$A1000,$C135,Prov_Auto!$C$3:$C1000,"&gt;="&amp;$A135 ,Prov_Auto!$D$3:$D1000, "&gt;="&amp;DATE(K$2,1,1), Prov_Auto!$D$3:$D1000,"&lt;="&amp;DATE(K$2,12,31))*$D135), "")))))</f>
        <v/>
      </c>
      <c r="L135" s="42" t="str">
        <f>IF($A135="","",IF($C135="","",IF($D135="","", IF($B135="C",  SUMIFS(Prov_Auto!$E$3:$E1000,Prov_Auto!$A$3:$A1000,$C135,Prov_Auto!$C$3:$C1000,"&gt;="&amp;$A135 ,Prov_Auto!$D$3:$D1000, "&gt;="&amp;DATE(L$2,1, 1), Prov_Auto!$D$3:$D1000,"&lt;="&amp;DATE(L$2, 12, 31))*$D135, IF($B135="V", -1*(SUMIFS(Prov_Auto!$E$3:$E1000,Prov_Auto!$A$3:$A1000,$C135,Prov_Auto!$C$3:$C1000,"&gt;="&amp;$A135 ,Prov_Auto!$D$3:$D1000, "&gt;="&amp;DATE(L$2,1,1), Prov_Auto!$D$3:$D1000,"&lt;="&amp;DATE(L$2,12,31))*$D135), "")))))</f>
        <v/>
      </c>
      <c r="M135" s="43" t="str">
        <f>IF($A135="","",IF($C135="","",IF($D135="","", IF($B135="C",  SUMIFS(Prov_Auto!$E$3:$E1000,Prov_Auto!$A$3:$A1000,$C135,Prov_Auto!$C$3:$C1000,"&gt;="&amp;$A135 ,Prov_Auto!$D$3:$D1000, "&gt;="&amp;DATE(M$2,1, 1), Prov_Auto!$D$3:$D1000,"&lt;="&amp;DATE(M$2, 12, 31))*$D135, IF($B135="V", -1*(SUMIFS(Prov_Auto!$E$3:$E1000,Prov_Auto!$A$3:$A1000,$C135,Prov_Auto!$C$3:$C1000,"&gt;="&amp;$A135 ,Prov_Auto!$D$3:$D1000, "&gt;="&amp;DATE(M$2,1,1), Prov_Auto!$D$3:$D1000,"&lt;="&amp;DATE(M$2,12,31))*$D135), "")))))</f>
        <v/>
      </c>
      <c r="N135" s="30"/>
      <c r="O135" s="31"/>
      <c r="P135" s="31"/>
      <c r="Q135" s="31"/>
      <c r="R135" s="31"/>
      <c r="S135" s="31"/>
      <c r="T135" s="31"/>
      <c r="U135" s="31"/>
      <c r="V135" s="31"/>
      <c r="W135" s="31"/>
    </row>
    <row r="136">
      <c r="A136" s="46"/>
      <c r="B136" s="47"/>
      <c r="C136" s="47"/>
      <c r="D136" s="47"/>
      <c r="E136" s="48"/>
      <c r="F136" s="45" t="str">
        <f t="shared" si="1"/>
        <v/>
      </c>
      <c r="G136" s="40" t="str">
        <f t="shared" si="2"/>
        <v/>
      </c>
      <c r="H136" s="41" t="str">
        <f>IF(A136="","",IF(C136="","",IF(D136="","",IF(B136="C", SUMIFS(Prov_Auto!E$3:E1000,Prov_Auto!A$3:A1000,C136,Prov_Auto!C$3:C1000,"&gt;"&amp;A136,Prov_Auto!D$3:D1000,"&lt;="&amp;TODAY())*D136, IF(B136="V", -1*(SUMIFS(Prov_Auto!E$3:E1000,Prov_Auto!A$3:A1000,C136,Prov_Auto!C$3:C1000,"&gt;"&amp;A136,Prov_Auto!D$3:D1000,"&lt;="&amp;TODAY())*D136), "")))))</f>
        <v/>
      </c>
      <c r="I136" s="42" t="str">
        <f>IF($A136="","",IF($C136="","",IF($D136="","", IF($B136="C",  SUMIFS(Prov_Auto!$E$3:$E1000,Prov_Auto!$A$3:$A1000,$C136,Prov_Auto!$C$3:$C1000,"&gt;="&amp;$A136 ,Prov_Auto!$D$3:$D1000, "&gt;="&amp;DATE(I$2,1, 1), Prov_Auto!$D$3:$D1000,"&lt;="&amp;DATE(I$2, 12, 31))*$D136, IF($B136="V", -1*(SUMIFS(Prov_Auto!$E$3:$E1000,Prov_Auto!$A$3:$A1000,$C136,Prov_Auto!$C$3:$C1000,"&gt;="&amp;$A136 ,Prov_Auto!$D$3:$D1000, "&gt;="&amp;DATE(I$2,1,1), Prov_Auto!$D$3:$D1000,"&lt;="&amp;DATE(I$2,12,31))*$D136), "")))))</f>
        <v/>
      </c>
      <c r="J136" s="42" t="str">
        <f>IF($A136="","",IF($C136="","",IF($D136="","", IF($B136="C",  SUMIFS(Prov_Auto!$E$3:$E1000,Prov_Auto!$A$3:$A1000,$C136,Prov_Auto!$C$3:$C1000,"&gt;="&amp;$A136 ,Prov_Auto!$D$3:$D1000, "&gt;="&amp;DATE(J$2,1, 1), Prov_Auto!$D$3:$D1000,"&lt;="&amp;DATE(J$2, 12, 31))*$D136, IF($B136="V", -1*(SUMIFS(Prov_Auto!$E$3:$E1000,Prov_Auto!$A$3:$A1000,$C136,Prov_Auto!$C$3:$C1000,"&gt;="&amp;$A136 ,Prov_Auto!$D$3:$D1000, "&gt;="&amp;DATE(J$2,1,1), Prov_Auto!$D$3:$D1000,"&lt;="&amp;DATE(J$2,12,31))*$D136), "")))))</f>
        <v/>
      </c>
      <c r="K136" s="42" t="str">
        <f>IF($A136="","",IF($C136="","",IF($D136="","", IF($B136="C",  SUMIFS(Prov_Auto!$E$3:$E1000,Prov_Auto!$A$3:$A1000,$C136,Prov_Auto!$C$3:$C1000,"&gt;="&amp;$A136 ,Prov_Auto!$D$3:$D1000, "&gt;="&amp;DATE(K$2,1, 1), Prov_Auto!$D$3:$D1000,"&lt;="&amp;DATE(K$2, 12, 31))*$D136, IF($B136="V", -1*(SUMIFS(Prov_Auto!$E$3:$E1000,Prov_Auto!$A$3:$A1000,$C136,Prov_Auto!$C$3:$C1000,"&gt;="&amp;$A136 ,Prov_Auto!$D$3:$D1000, "&gt;="&amp;DATE(K$2,1,1), Prov_Auto!$D$3:$D1000,"&lt;="&amp;DATE(K$2,12,31))*$D136), "")))))</f>
        <v/>
      </c>
      <c r="L136" s="42" t="str">
        <f>IF($A136="","",IF($C136="","",IF($D136="","", IF($B136="C",  SUMIFS(Prov_Auto!$E$3:$E1000,Prov_Auto!$A$3:$A1000,$C136,Prov_Auto!$C$3:$C1000,"&gt;="&amp;$A136 ,Prov_Auto!$D$3:$D1000, "&gt;="&amp;DATE(L$2,1, 1), Prov_Auto!$D$3:$D1000,"&lt;="&amp;DATE(L$2, 12, 31))*$D136, IF($B136="V", -1*(SUMIFS(Prov_Auto!$E$3:$E1000,Prov_Auto!$A$3:$A1000,$C136,Prov_Auto!$C$3:$C1000,"&gt;="&amp;$A136 ,Prov_Auto!$D$3:$D1000, "&gt;="&amp;DATE(L$2,1,1), Prov_Auto!$D$3:$D1000,"&lt;="&amp;DATE(L$2,12,31))*$D136), "")))))</f>
        <v/>
      </c>
      <c r="M136" s="43" t="str">
        <f>IF($A136="","",IF($C136="","",IF($D136="","", IF($B136="C",  SUMIFS(Prov_Auto!$E$3:$E1000,Prov_Auto!$A$3:$A1000,$C136,Prov_Auto!$C$3:$C1000,"&gt;="&amp;$A136 ,Prov_Auto!$D$3:$D1000, "&gt;="&amp;DATE(M$2,1, 1), Prov_Auto!$D$3:$D1000,"&lt;="&amp;DATE(M$2, 12, 31))*$D136, IF($B136="V", -1*(SUMIFS(Prov_Auto!$E$3:$E1000,Prov_Auto!$A$3:$A1000,$C136,Prov_Auto!$C$3:$C1000,"&gt;="&amp;$A136 ,Prov_Auto!$D$3:$D1000, "&gt;="&amp;DATE(M$2,1,1), Prov_Auto!$D$3:$D1000,"&lt;="&amp;DATE(M$2,12,31))*$D136), "")))))</f>
        <v/>
      </c>
      <c r="N136" s="30"/>
      <c r="O136" s="31"/>
      <c r="P136" s="31"/>
      <c r="Q136" s="31"/>
      <c r="R136" s="31"/>
      <c r="S136" s="31"/>
      <c r="T136" s="31"/>
      <c r="U136" s="31"/>
      <c r="V136" s="31"/>
      <c r="W136" s="31"/>
    </row>
    <row r="137">
      <c r="A137" s="46"/>
      <c r="B137" s="47"/>
      <c r="C137" s="47"/>
      <c r="D137" s="47"/>
      <c r="E137" s="48"/>
      <c r="F137" s="45" t="str">
        <f t="shared" si="1"/>
        <v/>
      </c>
      <c r="G137" s="40" t="str">
        <f t="shared" si="2"/>
        <v/>
      </c>
      <c r="H137" s="41" t="str">
        <f>IF(A137="","",IF(C137="","",IF(D137="","",IF(B137="C", SUMIFS(Prov_Auto!E$3:E1000,Prov_Auto!A$3:A1000,C137,Prov_Auto!C$3:C1000,"&gt;"&amp;A137,Prov_Auto!D$3:D1000,"&lt;="&amp;TODAY())*D137, IF(B137="V", -1*(SUMIFS(Prov_Auto!E$3:E1000,Prov_Auto!A$3:A1000,C137,Prov_Auto!C$3:C1000,"&gt;"&amp;A137,Prov_Auto!D$3:D1000,"&lt;="&amp;TODAY())*D137), "")))))</f>
        <v/>
      </c>
      <c r="I137" s="42" t="str">
        <f>IF($A137="","",IF($C137="","",IF($D137="","", IF($B137="C",  SUMIFS(Prov_Auto!$E$3:$E1000,Prov_Auto!$A$3:$A1000,$C137,Prov_Auto!$C$3:$C1000,"&gt;="&amp;$A137 ,Prov_Auto!$D$3:$D1000, "&gt;="&amp;DATE(I$2,1, 1), Prov_Auto!$D$3:$D1000,"&lt;="&amp;DATE(I$2, 12, 31))*$D137, IF($B137="V", -1*(SUMIFS(Prov_Auto!$E$3:$E1000,Prov_Auto!$A$3:$A1000,$C137,Prov_Auto!$C$3:$C1000,"&gt;="&amp;$A137 ,Prov_Auto!$D$3:$D1000, "&gt;="&amp;DATE(I$2,1,1), Prov_Auto!$D$3:$D1000,"&lt;="&amp;DATE(I$2,12,31))*$D137), "")))))</f>
        <v/>
      </c>
      <c r="J137" s="42" t="str">
        <f>IF($A137="","",IF($C137="","",IF($D137="","", IF($B137="C",  SUMIFS(Prov_Auto!$E$3:$E1000,Prov_Auto!$A$3:$A1000,$C137,Prov_Auto!$C$3:$C1000,"&gt;="&amp;$A137 ,Prov_Auto!$D$3:$D1000, "&gt;="&amp;DATE(J$2,1, 1), Prov_Auto!$D$3:$D1000,"&lt;="&amp;DATE(J$2, 12, 31))*$D137, IF($B137="V", -1*(SUMIFS(Prov_Auto!$E$3:$E1000,Prov_Auto!$A$3:$A1000,$C137,Prov_Auto!$C$3:$C1000,"&gt;="&amp;$A137 ,Prov_Auto!$D$3:$D1000, "&gt;="&amp;DATE(J$2,1,1), Prov_Auto!$D$3:$D1000,"&lt;="&amp;DATE(J$2,12,31))*$D137), "")))))</f>
        <v/>
      </c>
      <c r="K137" s="42" t="str">
        <f>IF($A137="","",IF($C137="","",IF($D137="","", IF($B137="C",  SUMIFS(Prov_Auto!$E$3:$E1000,Prov_Auto!$A$3:$A1000,$C137,Prov_Auto!$C$3:$C1000,"&gt;="&amp;$A137 ,Prov_Auto!$D$3:$D1000, "&gt;="&amp;DATE(K$2,1, 1), Prov_Auto!$D$3:$D1000,"&lt;="&amp;DATE(K$2, 12, 31))*$D137, IF($B137="V", -1*(SUMIFS(Prov_Auto!$E$3:$E1000,Prov_Auto!$A$3:$A1000,$C137,Prov_Auto!$C$3:$C1000,"&gt;="&amp;$A137 ,Prov_Auto!$D$3:$D1000, "&gt;="&amp;DATE(K$2,1,1), Prov_Auto!$D$3:$D1000,"&lt;="&amp;DATE(K$2,12,31))*$D137), "")))))</f>
        <v/>
      </c>
      <c r="L137" s="42" t="str">
        <f>IF($A137="","",IF($C137="","",IF($D137="","", IF($B137="C",  SUMIFS(Prov_Auto!$E$3:$E1000,Prov_Auto!$A$3:$A1000,$C137,Prov_Auto!$C$3:$C1000,"&gt;="&amp;$A137 ,Prov_Auto!$D$3:$D1000, "&gt;="&amp;DATE(L$2,1, 1), Prov_Auto!$D$3:$D1000,"&lt;="&amp;DATE(L$2, 12, 31))*$D137, IF($B137="V", -1*(SUMIFS(Prov_Auto!$E$3:$E1000,Prov_Auto!$A$3:$A1000,$C137,Prov_Auto!$C$3:$C1000,"&gt;="&amp;$A137 ,Prov_Auto!$D$3:$D1000, "&gt;="&amp;DATE(L$2,1,1), Prov_Auto!$D$3:$D1000,"&lt;="&amp;DATE(L$2,12,31))*$D137), "")))))</f>
        <v/>
      </c>
      <c r="M137" s="43" t="str">
        <f>IF($A137="","",IF($C137="","",IF($D137="","", IF($B137="C",  SUMIFS(Prov_Auto!$E$3:$E1000,Prov_Auto!$A$3:$A1000,$C137,Prov_Auto!$C$3:$C1000,"&gt;="&amp;$A137 ,Prov_Auto!$D$3:$D1000, "&gt;="&amp;DATE(M$2,1, 1), Prov_Auto!$D$3:$D1000,"&lt;="&amp;DATE(M$2, 12, 31))*$D137, IF($B137="V", -1*(SUMIFS(Prov_Auto!$E$3:$E1000,Prov_Auto!$A$3:$A1000,$C137,Prov_Auto!$C$3:$C1000,"&gt;="&amp;$A137 ,Prov_Auto!$D$3:$D1000, "&gt;="&amp;DATE(M$2,1,1), Prov_Auto!$D$3:$D1000,"&lt;="&amp;DATE(M$2,12,31))*$D137), "")))))</f>
        <v/>
      </c>
      <c r="N137" s="30"/>
      <c r="O137" s="31"/>
      <c r="P137" s="31"/>
      <c r="Q137" s="31"/>
      <c r="R137" s="31"/>
      <c r="S137" s="31"/>
      <c r="T137" s="31"/>
      <c r="U137" s="31"/>
      <c r="V137" s="31"/>
      <c r="W137" s="31"/>
    </row>
    <row r="138">
      <c r="A138" s="46"/>
      <c r="B138" s="47"/>
      <c r="C138" s="47"/>
      <c r="D138" s="47"/>
      <c r="E138" s="48"/>
      <c r="F138" s="45" t="str">
        <f t="shared" si="1"/>
        <v/>
      </c>
      <c r="G138" s="40" t="str">
        <f t="shared" si="2"/>
        <v/>
      </c>
      <c r="H138" s="41" t="str">
        <f>IF(A138="","",IF(C138="","",IF(D138="","",IF(B138="C", SUMIFS(Prov_Auto!E$3:E1000,Prov_Auto!A$3:A1000,C138,Prov_Auto!C$3:C1000,"&gt;"&amp;A138,Prov_Auto!D$3:D1000,"&lt;="&amp;TODAY())*D138, IF(B138="V", -1*(SUMIFS(Prov_Auto!E$3:E1000,Prov_Auto!A$3:A1000,C138,Prov_Auto!C$3:C1000,"&gt;"&amp;A138,Prov_Auto!D$3:D1000,"&lt;="&amp;TODAY())*D138), "")))))</f>
        <v/>
      </c>
      <c r="I138" s="42" t="str">
        <f>IF($A138="","",IF($C138="","",IF($D138="","", IF($B138="C",  SUMIFS(Prov_Auto!$E$3:$E1000,Prov_Auto!$A$3:$A1000,$C138,Prov_Auto!$C$3:$C1000,"&gt;="&amp;$A138 ,Prov_Auto!$D$3:$D1000, "&gt;="&amp;DATE(I$2,1, 1), Prov_Auto!$D$3:$D1000,"&lt;="&amp;DATE(I$2, 12, 31))*$D138, IF($B138="V", -1*(SUMIFS(Prov_Auto!$E$3:$E1000,Prov_Auto!$A$3:$A1000,$C138,Prov_Auto!$C$3:$C1000,"&gt;="&amp;$A138 ,Prov_Auto!$D$3:$D1000, "&gt;="&amp;DATE(I$2,1,1), Prov_Auto!$D$3:$D1000,"&lt;="&amp;DATE(I$2,12,31))*$D138), "")))))</f>
        <v/>
      </c>
      <c r="J138" s="42" t="str">
        <f>IF($A138="","",IF($C138="","",IF($D138="","", IF($B138="C",  SUMIFS(Prov_Auto!$E$3:$E1000,Prov_Auto!$A$3:$A1000,$C138,Prov_Auto!$C$3:$C1000,"&gt;="&amp;$A138 ,Prov_Auto!$D$3:$D1000, "&gt;="&amp;DATE(J$2,1, 1), Prov_Auto!$D$3:$D1000,"&lt;="&amp;DATE(J$2, 12, 31))*$D138, IF($B138="V", -1*(SUMIFS(Prov_Auto!$E$3:$E1000,Prov_Auto!$A$3:$A1000,$C138,Prov_Auto!$C$3:$C1000,"&gt;="&amp;$A138 ,Prov_Auto!$D$3:$D1000, "&gt;="&amp;DATE(J$2,1,1), Prov_Auto!$D$3:$D1000,"&lt;="&amp;DATE(J$2,12,31))*$D138), "")))))</f>
        <v/>
      </c>
      <c r="K138" s="42" t="str">
        <f>IF($A138="","",IF($C138="","",IF($D138="","", IF($B138="C",  SUMIFS(Prov_Auto!$E$3:$E1000,Prov_Auto!$A$3:$A1000,$C138,Prov_Auto!$C$3:$C1000,"&gt;="&amp;$A138 ,Prov_Auto!$D$3:$D1000, "&gt;="&amp;DATE(K$2,1, 1), Prov_Auto!$D$3:$D1000,"&lt;="&amp;DATE(K$2, 12, 31))*$D138, IF($B138="V", -1*(SUMIFS(Prov_Auto!$E$3:$E1000,Prov_Auto!$A$3:$A1000,$C138,Prov_Auto!$C$3:$C1000,"&gt;="&amp;$A138 ,Prov_Auto!$D$3:$D1000, "&gt;="&amp;DATE(K$2,1,1), Prov_Auto!$D$3:$D1000,"&lt;="&amp;DATE(K$2,12,31))*$D138), "")))))</f>
        <v/>
      </c>
      <c r="L138" s="42" t="str">
        <f>IF($A138="","",IF($C138="","",IF($D138="","", IF($B138="C",  SUMIFS(Prov_Auto!$E$3:$E1000,Prov_Auto!$A$3:$A1000,$C138,Prov_Auto!$C$3:$C1000,"&gt;="&amp;$A138 ,Prov_Auto!$D$3:$D1000, "&gt;="&amp;DATE(L$2,1, 1), Prov_Auto!$D$3:$D1000,"&lt;="&amp;DATE(L$2, 12, 31))*$D138, IF($B138="V", -1*(SUMIFS(Prov_Auto!$E$3:$E1000,Prov_Auto!$A$3:$A1000,$C138,Prov_Auto!$C$3:$C1000,"&gt;="&amp;$A138 ,Prov_Auto!$D$3:$D1000, "&gt;="&amp;DATE(L$2,1,1), Prov_Auto!$D$3:$D1000,"&lt;="&amp;DATE(L$2,12,31))*$D138), "")))))</f>
        <v/>
      </c>
      <c r="M138" s="43" t="str">
        <f>IF($A138="","",IF($C138="","",IF($D138="","", IF($B138="C",  SUMIFS(Prov_Auto!$E$3:$E1000,Prov_Auto!$A$3:$A1000,$C138,Prov_Auto!$C$3:$C1000,"&gt;="&amp;$A138 ,Prov_Auto!$D$3:$D1000, "&gt;="&amp;DATE(M$2,1, 1), Prov_Auto!$D$3:$D1000,"&lt;="&amp;DATE(M$2, 12, 31))*$D138, IF($B138="V", -1*(SUMIFS(Prov_Auto!$E$3:$E1000,Prov_Auto!$A$3:$A1000,$C138,Prov_Auto!$C$3:$C1000,"&gt;="&amp;$A138 ,Prov_Auto!$D$3:$D1000, "&gt;="&amp;DATE(M$2,1,1), Prov_Auto!$D$3:$D1000,"&lt;="&amp;DATE(M$2,12,31))*$D138), "")))))</f>
        <v/>
      </c>
      <c r="N138" s="30"/>
      <c r="O138" s="31"/>
      <c r="P138" s="31"/>
      <c r="Q138" s="31"/>
      <c r="R138" s="31"/>
      <c r="S138" s="31"/>
      <c r="T138" s="31"/>
      <c r="U138" s="31"/>
      <c r="V138" s="31"/>
      <c r="W138" s="31"/>
    </row>
    <row r="139">
      <c r="A139" s="46"/>
      <c r="B139" s="47"/>
      <c r="C139" s="47"/>
      <c r="D139" s="47"/>
      <c r="E139" s="48"/>
      <c r="F139" s="45" t="str">
        <f t="shared" si="1"/>
        <v/>
      </c>
      <c r="G139" s="40" t="str">
        <f t="shared" si="2"/>
        <v/>
      </c>
      <c r="H139" s="41" t="str">
        <f>IF(A139="","",IF(C139="","",IF(D139="","",IF(B139="C", SUMIFS(Prov_Auto!E$3:E1000,Prov_Auto!A$3:A1000,C139,Prov_Auto!C$3:C1000,"&gt;"&amp;A139,Prov_Auto!D$3:D1000,"&lt;="&amp;TODAY())*D139, IF(B139="V", -1*(SUMIFS(Prov_Auto!E$3:E1000,Prov_Auto!A$3:A1000,C139,Prov_Auto!C$3:C1000,"&gt;"&amp;A139,Prov_Auto!D$3:D1000,"&lt;="&amp;TODAY())*D139), "")))))</f>
        <v/>
      </c>
      <c r="I139" s="42" t="str">
        <f>IF($A139="","",IF($C139="","",IF($D139="","", IF($B139="C",  SUMIFS(Prov_Auto!$E$3:$E1000,Prov_Auto!$A$3:$A1000,$C139,Prov_Auto!$C$3:$C1000,"&gt;="&amp;$A139 ,Prov_Auto!$D$3:$D1000, "&gt;="&amp;DATE(I$2,1, 1), Prov_Auto!$D$3:$D1000,"&lt;="&amp;DATE(I$2, 12, 31))*$D139, IF($B139="V", -1*(SUMIFS(Prov_Auto!$E$3:$E1000,Prov_Auto!$A$3:$A1000,$C139,Prov_Auto!$C$3:$C1000,"&gt;="&amp;$A139 ,Prov_Auto!$D$3:$D1000, "&gt;="&amp;DATE(I$2,1,1), Prov_Auto!$D$3:$D1000,"&lt;="&amp;DATE(I$2,12,31))*$D139), "")))))</f>
        <v/>
      </c>
      <c r="J139" s="42" t="str">
        <f>IF($A139="","",IF($C139="","",IF($D139="","", IF($B139="C",  SUMIFS(Prov_Auto!$E$3:$E1000,Prov_Auto!$A$3:$A1000,$C139,Prov_Auto!$C$3:$C1000,"&gt;="&amp;$A139 ,Prov_Auto!$D$3:$D1000, "&gt;="&amp;DATE(J$2,1, 1), Prov_Auto!$D$3:$D1000,"&lt;="&amp;DATE(J$2, 12, 31))*$D139, IF($B139="V", -1*(SUMIFS(Prov_Auto!$E$3:$E1000,Prov_Auto!$A$3:$A1000,$C139,Prov_Auto!$C$3:$C1000,"&gt;="&amp;$A139 ,Prov_Auto!$D$3:$D1000, "&gt;="&amp;DATE(J$2,1,1), Prov_Auto!$D$3:$D1000,"&lt;="&amp;DATE(J$2,12,31))*$D139), "")))))</f>
        <v/>
      </c>
      <c r="K139" s="42" t="str">
        <f>IF($A139="","",IF($C139="","",IF($D139="","", IF($B139="C",  SUMIFS(Prov_Auto!$E$3:$E1000,Prov_Auto!$A$3:$A1000,$C139,Prov_Auto!$C$3:$C1000,"&gt;="&amp;$A139 ,Prov_Auto!$D$3:$D1000, "&gt;="&amp;DATE(K$2,1, 1), Prov_Auto!$D$3:$D1000,"&lt;="&amp;DATE(K$2, 12, 31))*$D139, IF($B139="V", -1*(SUMIFS(Prov_Auto!$E$3:$E1000,Prov_Auto!$A$3:$A1000,$C139,Prov_Auto!$C$3:$C1000,"&gt;="&amp;$A139 ,Prov_Auto!$D$3:$D1000, "&gt;="&amp;DATE(K$2,1,1), Prov_Auto!$D$3:$D1000,"&lt;="&amp;DATE(K$2,12,31))*$D139), "")))))</f>
        <v/>
      </c>
      <c r="L139" s="42" t="str">
        <f>IF($A139="","",IF($C139="","",IF($D139="","", IF($B139="C",  SUMIFS(Prov_Auto!$E$3:$E1000,Prov_Auto!$A$3:$A1000,$C139,Prov_Auto!$C$3:$C1000,"&gt;="&amp;$A139 ,Prov_Auto!$D$3:$D1000, "&gt;="&amp;DATE(L$2,1, 1), Prov_Auto!$D$3:$D1000,"&lt;="&amp;DATE(L$2, 12, 31))*$D139, IF($B139="V", -1*(SUMIFS(Prov_Auto!$E$3:$E1000,Prov_Auto!$A$3:$A1000,$C139,Prov_Auto!$C$3:$C1000,"&gt;="&amp;$A139 ,Prov_Auto!$D$3:$D1000, "&gt;="&amp;DATE(L$2,1,1), Prov_Auto!$D$3:$D1000,"&lt;="&amp;DATE(L$2,12,31))*$D139), "")))))</f>
        <v/>
      </c>
      <c r="M139" s="43" t="str">
        <f>IF($A139="","",IF($C139="","",IF($D139="","", IF($B139="C",  SUMIFS(Prov_Auto!$E$3:$E1000,Prov_Auto!$A$3:$A1000,$C139,Prov_Auto!$C$3:$C1000,"&gt;="&amp;$A139 ,Prov_Auto!$D$3:$D1000, "&gt;="&amp;DATE(M$2,1, 1), Prov_Auto!$D$3:$D1000,"&lt;="&amp;DATE(M$2, 12, 31))*$D139, IF($B139="V", -1*(SUMIFS(Prov_Auto!$E$3:$E1000,Prov_Auto!$A$3:$A1000,$C139,Prov_Auto!$C$3:$C1000,"&gt;="&amp;$A139 ,Prov_Auto!$D$3:$D1000, "&gt;="&amp;DATE(M$2,1,1), Prov_Auto!$D$3:$D1000,"&lt;="&amp;DATE(M$2,12,31))*$D139), "")))))</f>
        <v/>
      </c>
      <c r="N139" s="30"/>
      <c r="O139" s="31"/>
      <c r="P139" s="31"/>
      <c r="Q139" s="31"/>
      <c r="R139" s="31"/>
      <c r="S139" s="31"/>
      <c r="T139" s="31"/>
      <c r="U139" s="31"/>
      <c r="V139" s="31"/>
      <c r="W139" s="31"/>
    </row>
    <row r="140">
      <c r="A140" s="46"/>
      <c r="B140" s="47"/>
      <c r="C140" s="47"/>
      <c r="D140" s="47"/>
      <c r="E140" s="48"/>
      <c r="F140" s="45" t="str">
        <f t="shared" si="1"/>
        <v/>
      </c>
      <c r="G140" s="40" t="str">
        <f t="shared" si="2"/>
        <v/>
      </c>
      <c r="H140" s="41" t="str">
        <f>IF(A140="","",IF(C140="","",IF(D140="","",IF(B140="C", SUMIFS(Prov_Auto!E$3:E1000,Prov_Auto!A$3:A1000,C140,Prov_Auto!C$3:C1000,"&gt;"&amp;A140,Prov_Auto!D$3:D1000,"&lt;="&amp;TODAY())*D140, IF(B140="V", -1*(SUMIFS(Prov_Auto!E$3:E1000,Prov_Auto!A$3:A1000,C140,Prov_Auto!C$3:C1000,"&gt;"&amp;A140,Prov_Auto!D$3:D1000,"&lt;="&amp;TODAY())*D140), "")))))</f>
        <v/>
      </c>
      <c r="I140" s="42" t="str">
        <f>IF($A140="","",IF($C140="","",IF($D140="","", IF($B140="C",  SUMIFS(Prov_Auto!$E$3:$E1000,Prov_Auto!$A$3:$A1000,$C140,Prov_Auto!$C$3:$C1000,"&gt;="&amp;$A140 ,Prov_Auto!$D$3:$D1000, "&gt;="&amp;DATE(I$2,1, 1), Prov_Auto!$D$3:$D1000,"&lt;="&amp;DATE(I$2, 12, 31))*$D140, IF($B140="V", -1*(SUMIFS(Prov_Auto!$E$3:$E1000,Prov_Auto!$A$3:$A1000,$C140,Prov_Auto!$C$3:$C1000,"&gt;="&amp;$A140 ,Prov_Auto!$D$3:$D1000, "&gt;="&amp;DATE(I$2,1,1), Prov_Auto!$D$3:$D1000,"&lt;="&amp;DATE(I$2,12,31))*$D140), "")))))</f>
        <v/>
      </c>
      <c r="J140" s="42" t="str">
        <f>IF($A140="","",IF($C140="","",IF($D140="","", IF($B140="C",  SUMIFS(Prov_Auto!$E$3:$E1000,Prov_Auto!$A$3:$A1000,$C140,Prov_Auto!$C$3:$C1000,"&gt;="&amp;$A140 ,Prov_Auto!$D$3:$D1000, "&gt;="&amp;DATE(J$2,1, 1), Prov_Auto!$D$3:$D1000,"&lt;="&amp;DATE(J$2, 12, 31))*$D140, IF($B140="V", -1*(SUMIFS(Prov_Auto!$E$3:$E1000,Prov_Auto!$A$3:$A1000,$C140,Prov_Auto!$C$3:$C1000,"&gt;="&amp;$A140 ,Prov_Auto!$D$3:$D1000, "&gt;="&amp;DATE(J$2,1,1), Prov_Auto!$D$3:$D1000,"&lt;="&amp;DATE(J$2,12,31))*$D140), "")))))</f>
        <v/>
      </c>
      <c r="K140" s="42" t="str">
        <f>IF($A140="","",IF($C140="","",IF($D140="","", IF($B140="C",  SUMIFS(Prov_Auto!$E$3:$E1000,Prov_Auto!$A$3:$A1000,$C140,Prov_Auto!$C$3:$C1000,"&gt;="&amp;$A140 ,Prov_Auto!$D$3:$D1000, "&gt;="&amp;DATE(K$2,1, 1), Prov_Auto!$D$3:$D1000,"&lt;="&amp;DATE(K$2, 12, 31))*$D140, IF($B140="V", -1*(SUMIFS(Prov_Auto!$E$3:$E1000,Prov_Auto!$A$3:$A1000,$C140,Prov_Auto!$C$3:$C1000,"&gt;="&amp;$A140 ,Prov_Auto!$D$3:$D1000, "&gt;="&amp;DATE(K$2,1,1), Prov_Auto!$D$3:$D1000,"&lt;="&amp;DATE(K$2,12,31))*$D140), "")))))</f>
        <v/>
      </c>
      <c r="L140" s="42" t="str">
        <f>IF($A140="","",IF($C140="","",IF($D140="","", IF($B140="C",  SUMIFS(Prov_Auto!$E$3:$E1000,Prov_Auto!$A$3:$A1000,$C140,Prov_Auto!$C$3:$C1000,"&gt;="&amp;$A140 ,Prov_Auto!$D$3:$D1000, "&gt;="&amp;DATE(L$2,1, 1), Prov_Auto!$D$3:$D1000,"&lt;="&amp;DATE(L$2, 12, 31))*$D140, IF($B140="V", -1*(SUMIFS(Prov_Auto!$E$3:$E1000,Prov_Auto!$A$3:$A1000,$C140,Prov_Auto!$C$3:$C1000,"&gt;="&amp;$A140 ,Prov_Auto!$D$3:$D1000, "&gt;="&amp;DATE(L$2,1,1), Prov_Auto!$D$3:$D1000,"&lt;="&amp;DATE(L$2,12,31))*$D140), "")))))</f>
        <v/>
      </c>
      <c r="M140" s="43" t="str">
        <f>IF($A140="","",IF($C140="","",IF($D140="","", IF($B140="C",  SUMIFS(Prov_Auto!$E$3:$E1000,Prov_Auto!$A$3:$A1000,$C140,Prov_Auto!$C$3:$C1000,"&gt;="&amp;$A140 ,Prov_Auto!$D$3:$D1000, "&gt;="&amp;DATE(M$2,1, 1), Prov_Auto!$D$3:$D1000,"&lt;="&amp;DATE(M$2, 12, 31))*$D140, IF($B140="V", -1*(SUMIFS(Prov_Auto!$E$3:$E1000,Prov_Auto!$A$3:$A1000,$C140,Prov_Auto!$C$3:$C1000,"&gt;="&amp;$A140 ,Prov_Auto!$D$3:$D1000, "&gt;="&amp;DATE(M$2,1,1), Prov_Auto!$D$3:$D1000,"&lt;="&amp;DATE(M$2,12,31))*$D140), "")))))</f>
        <v/>
      </c>
      <c r="N140" s="30"/>
      <c r="O140" s="31"/>
      <c r="P140" s="31"/>
      <c r="Q140" s="31"/>
      <c r="R140" s="31"/>
      <c r="S140" s="31"/>
      <c r="T140" s="31"/>
      <c r="U140" s="31"/>
      <c r="V140" s="31"/>
      <c r="W140" s="31"/>
    </row>
    <row r="141">
      <c r="A141" s="46"/>
      <c r="B141" s="47"/>
      <c r="C141" s="47"/>
      <c r="D141" s="47"/>
      <c r="E141" s="48"/>
      <c r="F141" s="45" t="str">
        <f t="shared" si="1"/>
        <v/>
      </c>
      <c r="G141" s="40" t="str">
        <f t="shared" si="2"/>
        <v/>
      </c>
      <c r="H141" s="41" t="str">
        <f>IF(A141="","",IF(C141="","",IF(D141="","",IF(B141="C", SUMIFS(Prov_Auto!E$3:E1000,Prov_Auto!A$3:A1000,C141,Prov_Auto!C$3:C1000,"&gt;"&amp;A141,Prov_Auto!D$3:D1000,"&lt;="&amp;TODAY())*D141, IF(B141="V", -1*(SUMIFS(Prov_Auto!E$3:E1000,Prov_Auto!A$3:A1000,C141,Prov_Auto!C$3:C1000,"&gt;"&amp;A141,Prov_Auto!D$3:D1000,"&lt;="&amp;TODAY())*D141), "")))))</f>
        <v/>
      </c>
      <c r="I141" s="42" t="str">
        <f>IF($A141="","",IF($C141="","",IF($D141="","", IF($B141="C",  SUMIFS(Prov_Auto!$E$3:$E1000,Prov_Auto!$A$3:$A1000,$C141,Prov_Auto!$C$3:$C1000,"&gt;="&amp;$A141 ,Prov_Auto!$D$3:$D1000, "&gt;="&amp;DATE(I$2,1, 1), Prov_Auto!$D$3:$D1000,"&lt;="&amp;DATE(I$2, 12, 31))*$D141, IF($B141="V", -1*(SUMIFS(Prov_Auto!$E$3:$E1000,Prov_Auto!$A$3:$A1000,$C141,Prov_Auto!$C$3:$C1000,"&gt;="&amp;$A141 ,Prov_Auto!$D$3:$D1000, "&gt;="&amp;DATE(I$2,1,1), Prov_Auto!$D$3:$D1000,"&lt;="&amp;DATE(I$2,12,31))*$D141), "")))))</f>
        <v/>
      </c>
      <c r="J141" s="42" t="str">
        <f>IF($A141="","",IF($C141="","",IF($D141="","", IF($B141="C",  SUMIFS(Prov_Auto!$E$3:$E1000,Prov_Auto!$A$3:$A1000,$C141,Prov_Auto!$C$3:$C1000,"&gt;="&amp;$A141 ,Prov_Auto!$D$3:$D1000, "&gt;="&amp;DATE(J$2,1, 1), Prov_Auto!$D$3:$D1000,"&lt;="&amp;DATE(J$2, 12, 31))*$D141, IF($B141="V", -1*(SUMIFS(Prov_Auto!$E$3:$E1000,Prov_Auto!$A$3:$A1000,$C141,Prov_Auto!$C$3:$C1000,"&gt;="&amp;$A141 ,Prov_Auto!$D$3:$D1000, "&gt;="&amp;DATE(J$2,1,1), Prov_Auto!$D$3:$D1000,"&lt;="&amp;DATE(J$2,12,31))*$D141), "")))))</f>
        <v/>
      </c>
      <c r="K141" s="42" t="str">
        <f>IF($A141="","",IF($C141="","",IF($D141="","", IF($B141="C",  SUMIFS(Prov_Auto!$E$3:$E1000,Prov_Auto!$A$3:$A1000,$C141,Prov_Auto!$C$3:$C1000,"&gt;="&amp;$A141 ,Prov_Auto!$D$3:$D1000, "&gt;="&amp;DATE(K$2,1, 1), Prov_Auto!$D$3:$D1000,"&lt;="&amp;DATE(K$2, 12, 31))*$D141, IF($B141="V", -1*(SUMIFS(Prov_Auto!$E$3:$E1000,Prov_Auto!$A$3:$A1000,$C141,Prov_Auto!$C$3:$C1000,"&gt;="&amp;$A141 ,Prov_Auto!$D$3:$D1000, "&gt;="&amp;DATE(K$2,1,1), Prov_Auto!$D$3:$D1000,"&lt;="&amp;DATE(K$2,12,31))*$D141), "")))))</f>
        <v/>
      </c>
      <c r="L141" s="42" t="str">
        <f>IF($A141="","",IF($C141="","",IF($D141="","", IF($B141="C",  SUMIFS(Prov_Auto!$E$3:$E1000,Prov_Auto!$A$3:$A1000,$C141,Prov_Auto!$C$3:$C1000,"&gt;="&amp;$A141 ,Prov_Auto!$D$3:$D1000, "&gt;="&amp;DATE(L$2,1, 1), Prov_Auto!$D$3:$D1000,"&lt;="&amp;DATE(L$2, 12, 31))*$D141, IF($B141="V", -1*(SUMIFS(Prov_Auto!$E$3:$E1000,Prov_Auto!$A$3:$A1000,$C141,Prov_Auto!$C$3:$C1000,"&gt;="&amp;$A141 ,Prov_Auto!$D$3:$D1000, "&gt;="&amp;DATE(L$2,1,1), Prov_Auto!$D$3:$D1000,"&lt;="&amp;DATE(L$2,12,31))*$D141), "")))))</f>
        <v/>
      </c>
      <c r="M141" s="43" t="str">
        <f>IF($A141="","",IF($C141="","",IF($D141="","", IF($B141="C",  SUMIFS(Prov_Auto!$E$3:$E1000,Prov_Auto!$A$3:$A1000,$C141,Prov_Auto!$C$3:$C1000,"&gt;="&amp;$A141 ,Prov_Auto!$D$3:$D1000, "&gt;="&amp;DATE(M$2,1, 1), Prov_Auto!$D$3:$D1000,"&lt;="&amp;DATE(M$2, 12, 31))*$D141, IF($B141="V", -1*(SUMIFS(Prov_Auto!$E$3:$E1000,Prov_Auto!$A$3:$A1000,$C141,Prov_Auto!$C$3:$C1000,"&gt;="&amp;$A141 ,Prov_Auto!$D$3:$D1000, "&gt;="&amp;DATE(M$2,1,1), Prov_Auto!$D$3:$D1000,"&lt;="&amp;DATE(M$2,12,31))*$D141), "")))))</f>
        <v/>
      </c>
      <c r="N141" s="30"/>
      <c r="O141" s="31"/>
      <c r="P141" s="31"/>
      <c r="Q141" s="31"/>
      <c r="R141" s="31"/>
      <c r="S141" s="31"/>
      <c r="T141" s="31"/>
      <c r="U141" s="31"/>
      <c r="V141" s="31"/>
      <c r="W141" s="31"/>
    </row>
    <row r="142">
      <c r="A142" s="46"/>
      <c r="B142" s="47"/>
      <c r="C142" s="47"/>
      <c r="D142" s="47"/>
      <c r="E142" s="48"/>
      <c r="F142" s="45" t="str">
        <f t="shared" si="1"/>
        <v/>
      </c>
      <c r="G142" s="40" t="str">
        <f t="shared" si="2"/>
        <v/>
      </c>
      <c r="H142" s="41" t="str">
        <f>IF(A142="","",IF(C142="","",IF(D142="","",IF(B142="C", SUMIFS(Prov_Auto!E$3:E1000,Prov_Auto!A$3:A1000,C142,Prov_Auto!C$3:C1000,"&gt;"&amp;A142,Prov_Auto!D$3:D1000,"&lt;="&amp;TODAY())*D142, IF(B142="V", -1*(SUMIFS(Prov_Auto!E$3:E1000,Prov_Auto!A$3:A1000,C142,Prov_Auto!C$3:C1000,"&gt;"&amp;A142,Prov_Auto!D$3:D1000,"&lt;="&amp;TODAY())*D142), "")))))</f>
        <v/>
      </c>
      <c r="I142" s="42" t="str">
        <f>IF($A142="","",IF($C142="","",IF($D142="","", IF($B142="C",  SUMIFS(Prov_Auto!$E$3:$E1000,Prov_Auto!$A$3:$A1000,$C142,Prov_Auto!$C$3:$C1000,"&gt;="&amp;$A142 ,Prov_Auto!$D$3:$D1000, "&gt;="&amp;DATE(I$2,1, 1), Prov_Auto!$D$3:$D1000,"&lt;="&amp;DATE(I$2, 12, 31))*$D142, IF($B142="V", -1*(SUMIFS(Prov_Auto!$E$3:$E1000,Prov_Auto!$A$3:$A1000,$C142,Prov_Auto!$C$3:$C1000,"&gt;="&amp;$A142 ,Prov_Auto!$D$3:$D1000, "&gt;="&amp;DATE(I$2,1,1), Prov_Auto!$D$3:$D1000,"&lt;="&amp;DATE(I$2,12,31))*$D142), "")))))</f>
        <v/>
      </c>
      <c r="J142" s="42" t="str">
        <f>IF($A142="","",IF($C142="","",IF($D142="","", IF($B142="C",  SUMIFS(Prov_Auto!$E$3:$E1000,Prov_Auto!$A$3:$A1000,$C142,Prov_Auto!$C$3:$C1000,"&gt;="&amp;$A142 ,Prov_Auto!$D$3:$D1000, "&gt;="&amp;DATE(J$2,1, 1), Prov_Auto!$D$3:$D1000,"&lt;="&amp;DATE(J$2, 12, 31))*$D142, IF($B142="V", -1*(SUMIFS(Prov_Auto!$E$3:$E1000,Prov_Auto!$A$3:$A1000,$C142,Prov_Auto!$C$3:$C1000,"&gt;="&amp;$A142 ,Prov_Auto!$D$3:$D1000, "&gt;="&amp;DATE(J$2,1,1), Prov_Auto!$D$3:$D1000,"&lt;="&amp;DATE(J$2,12,31))*$D142), "")))))</f>
        <v/>
      </c>
      <c r="K142" s="42" t="str">
        <f>IF($A142="","",IF($C142="","",IF($D142="","", IF($B142="C",  SUMIFS(Prov_Auto!$E$3:$E1000,Prov_Auto!$A$3:$A1000,$C142,Prov_Auto!$C$3:$C1000,"&gt;="&amp;$A142 ,Prov_Auto!$D$3:$D1000, "&gt;="&amp;DATE(K$2,1, 1), Prov_Auto!$D$3:$D1000,"&lt;="&amp;DATE(K$2, 12, 31))*$D142, IF($B142="V", -1*(SUMIFS(Prov_Auto!$E$3:$E1000,Prov_Auto!$A$3:$A1000,$C142,Prov_Auto!$C$3:$C1000,"&gt;="&amp;$A142 ,Prov_Auto!$D$3:$D1000, "&gt;="&amp;DATE(K$2,1,1), Prov_Auto!$D$3:$D1000,"&lt;="&amp;DATE(K$2,12,31))*$D142), "")))))</f>
        <v/>
      </c>
      <c r="L142" s="42" t="str">
        <f>IF($A142="","",IF($C142="","",IF($D142="","", IF($B142="C",  SUMIFS(Prov_Auto!$E$3:$E1000,Prov_Auto!$A$3:$A1000,$C142,Prov_Auto!$C$3:$C1000,"&gt;="&amp;$A142 ,Prov_Auto!$D$3:$D1000, "&gt;="&amp;DATE(L$2,1, 1), Prov_Auto!$D$3:$D1000,"&lt;="&amp;DATE(L$2, 12, 31))*$D142, IF($B142="V", -1*(SUMIFS(Prov_Auto!$E$3:$E1000,Prov_Auto!$A$3:$A1000,$C142,Prov_Auto!$C$3:$C1000,"&gt;="&amp;$A142 ,Prov_Auto!$D$3:$D1000, "&gt;="&amp;DATE(L$2,1,1), Prov_Auto!$D$3:$D1000,"&lt;="&amp;DATE(L$2,12,31))*$D142), "")))))</f>
        <v/>
      </c>
      <c r="M142" s="43" t="str">
        <f>IF($A142="","",IF($C142="","",IF($D142="","", IF($B142="C",  SUMIFS(Prov_Auto!$E$3:$E1000,Prov_Auto!$A$3:$A1000,$C142,Prov_Auto!$C$3:$C1000,"&gt;="&amp;$A142 ,Prov_Auto!$D$3:$D1000, "&gt;="&amp;DATE(M$2,1, 1), Prov_Auto!$D$3:$D1000,"&lt;="&amp;DATE(M$2, 12, 31))*$D142, IF($B142="V", -1*(SUMIFS(Prov_Auto!$E$3:$E1000,Prov_Auto!$A$3:$A1000,$C142,Prov_Auto!$C$3:$C1000,"&gt;="&amp;$A142 ,Prov_Auto!$D$3:$D1000, "&gt;="&amp;DATE(M$2,1,1), Prov_Auto!$D$3:$D1000,"&lt;="&amp;DATE(M$2,12,31))*$D142), "")))))</f>
        <v/>
      </c>
      <c r="N142" s="30"/>
      <c r="O142" s="31"/>
      <c r="P142" s="31"/>
      <c r="Q142" s="31"/>
      <c r="R142" s="31"/>
      <c r="S142" s="31"/>
      <c r="T142" s="31"/>
      <c r="U142" s="31"/>
      <c r="V142" s="31"/>
      <c r="W142" s="31"/>
    </row>
    <row r="143">
      <c r="A143" s="46"/>
      <c r="B143" s="47"/>
      <c r="C143" s="47"/>
      <c r="D143" s="47"/>
      <c r="E143" s="48"/>
      <c r="F143" s="45" t="str">
        <f t="shared" si="1"/>
        <v/>
      </c>
      <c r="G143" s="40" t="str">
        <f t="shared" si="2"/>
        <v/>
      </c>
      <c r="H143" s="41" t="str">
        <f>IF(A143="","",IF(C143="","",IF(D143="","",IF(B143="C", SUMIFS(Prov_Auto!E$3:E1000,Prov_Auto!A$3:A1000,C143,Prov_Auto!C$3:C1000,"&gt;"&amp;A143,Prov_Auto!D$3:D1000,"&lt;="&amp;TODAY())*D143, IF(B143="V", -1*(SUMIFS(Prov_Auto!E$3:E1000,Prov_Auto!A$3:A1000,C143,Prov_Auto!C$3:C1000,"&gt;"&amp;A143,Prov_Auto!D$3:D1000,"&lt;="&amp;TODAY())*D143), "")))))</f>
        <v/>
      </c>
      <c r="I143" s="42" t="str">
        <f>IF($A143="","",IF($C143="","",IF($D143="","", IF($B143="C",  SUMIFS(Prov_Auto!$E$3:$E1000,Prov_Auto!$A$3:$A1000,$C143,Prov_Auto!$C$3:$C1000,"&gt;="&amp;$A143 ,Prov_Auto!$D$3:$D1000, "&gt;="&amp;DATE(I$2,1, 1), Prov_Auto!$D$3:$D1000,"&lt;="&amp;DATE(I$2, 12, 31))*$D143, IF($B143="V", -1*(SUMIFS(Prov_Auto!$E$3:$E1000,Prov_Auto!$A$3:$A1000,$C143,Prov_Auto!$C$3:$C1000,"&gt;="&amp;$A143 ,Prov_Auto!$D$3:$D1000, "&gt;="&amp;DATE(I$2,1,1), Prov_Auto!$D$3:$D1000,"&lt;="&amp;DATE(I$2,12,31))*$D143), "")))))</f>
        <v/>
      </c>
      <c r="J143" s="42" t="str">
        <f>IF($A143="","",IF($C143="","",IF($D143="","", IF($B143="C",  SUMIFS(Prov_Auto!$E$3:$E1000,Prov_Auto!$A$3:$A1000,$C143,Prov_Auto!$C$3:$C1000,"&gt;="&amp;$A143 ,Prov_Auto!$D$3:$D1000, "&gt;="&amp;DATE(J$2,1, 1), Prov_Auto!$D$3:$D1000,"&lt;="&amp;DATE(J$2, 12, 31))*$D143, IF($B143="V", -1*(SUMIFS(Prov_Auto!$E$3:$E1000,Prov_Auto!$A$3:$A1000,$C143,Prov_Auto!$C$3:$C1000,"&gt;="&amp;$A143 ,Prov_Auto!$D$3:$D1000, "&gt;="&amp;DATE(J$2,1,1), Prov_Auto!$D$3:$D1000,"&lt;="&amp;DATE(J$2,12,31))*$D143), "")))))</f>
        <v/>
      </c>
      <c r="K143" s="42" t="str">
        <f>IF($A143="","",IF($C143="","",IF($D143="","", IF($B143="C",  SUMIFS(Prov_Auto!$E$3:$E1000,Prov_Auto!$A$3:$A1000,$C143,Prov_Auto!$C$3:$C1000,"&gt;="&amp;$A143 ,Prov_Auto!$D$3:$D1000, "&gt;="&amp;DATE(K$2,1, 1), Prov_Auto!$D$3:$D1000,"&lt;="&amp;DATE(K$2, 12, 31))*$D143, IF($B143="V", -1*(SUMIFS(Prov_Auto!$E$3:$E1000,Prov_Auto!$A$3:$A1000,$C143,Prov_Auto!$C$3:$C1000,"&gt;="&amp;$A143 ,Prov_Auto!$D$3:$D1000, "&gt;="&amp;DATE(K$2,1,1), Prov_Auto!$D$3:$D1000,"&lt;="&amp;DATE(K$2,12,31))*$D143), "")))))</f>
        <v/>
      </c>
      <c r="L143" s="42" t="str">
        <f>IF($A143="","",IF($C143="","",IF($D143="","", IF($B143="C",  SUMIFS(Prov_Auto!$E$3:$E1000,Prov_Auto!$A$3:$A1000,$C143,Prov_Auto!$C$3:$C1000,"&gt;="&amp;$A143 ,Prov_Auto!$D$3:$D1000, "&gt;="&amp;DATE(L$2,1, 1), Prov_Auto!$D$3:$D1000,"&lt;="&amp;DATE(L$2, 12, 31))*$D143, IF($B143="V", -1*(SUMIFS(Prov_Auto!$E$3:$E1000,Prov_Auto!$A$3:$A1000,$C143,Prov_Auto!$C$3:$C1000,"&gt;="&amp;$A143 ,Prov_Auto!$D$3:$D1000, "&gt;="&amp;DATE(L$2,1,1), Prov_Auto!$D$3:$D1000,"&lt;="&amp;DATE(L$2,12,31))*$D143), "")))))</f>
        <v/>
      </c>
      <c r="M143" s="43" t="str">
        <f>IF($A143="","",IF($C143="","",IF($D143="","", IF($B143="C",  SUMIFS(Prov_Auto!$E$3:$E1000,Prov_Auto!$A$3:$A1000,$C143,Prov_Auto!$C$3:$C1000,"&gt;="&amp;$A143 ,Prov_Auto!$D$3:$D1000, "&gt;="&amp;DATE(M$2,1, 1), Prov_Auto!$D$3:$D1000,"&lt;="&amp;DATE(M$2, 12, 31))*$D143, IF($B143="V", -1*(SUMIFS(Prov_Auto!$E$3:$E1000,Prov_Auto!$A$3:$A1000,$C143,Prov_Auto!$C$3:$C1000,"&gt;="&amp;$A143 ,Prov_Auto!$D$3:$D1000, "&gt;="&amp;DATE(M$2,1,1), Prov_Auto!$D$3:$D1000,"&lt;="&amp;DATE(M$2,12,31))*$D143), "")))))</f>
        <v/>
      </c>
      <c r="N143" s="30"/>
      <c r="O143" s="31"/>
      <c r="P143" s="31"/>
      <c r="Q143" s="31"/>
      <c r="R143" s="31"/>
      <c r="S143" s="31"/>
      <c r="T143" s="31"/>
      <c r="U143" s="31"/>
      <c r="V143" s="31"/>
      <c r="W143" s="31"/>
    </row>
    <row r="144">
      <c r="A144" s="46"/>
      <c r="B144" s="47"/>
      <c r="C144" s="47"/>
      <c r="D144" s="47"/>
      <c r="E144" s="48"/>
      <c r="F144" s="45" t="str">
        <f t="shared" si="1"/>
        <v/>
      </c>
      <c r="G144" s="40" t="str">
        <f t="shared" si="2"/>
        <v/>
      </c>
      <c r="H144" s="41" t="str">
        <f>IF(A144="","",IF(C144="","",IF(D144="","",IF(B144="C", SUMIFS(Prov_Auto!E$3:E1000,Prov_Auto!A$3:A1000,C144,Prov_Auto!C$3:C1000,"&gt;"&amp;A144,Prov_Auto!D$3:D1000,"&lt;="&amp;TODAY())*D144, IF(B144="V", -1*(SUMIFS(Prov_Auto!E$3:E1000,Prov_Auto!A$3:A1000,C144,Prov_Auto!C$3:C1000,"&gt;"&amp;A144,Prov_Auto!D$3:D1000,"&lt;="&amp;TODAY())*D144), "")))))</f>
        <v/>
      </c>
      <c r="I144" s="42" t="str">
        <f>IF($A144="","",IF($C144="","",IF($D144="","", IF($B144="C",  SUMIFS(Prov_Auto!$E$3:$E1000,Prov_Auto!$A$3:$A1000,$C144,Prov_Auto!$C$3:$C1000,"&gt;="&amp;$A144 ,Prov_Auto!$D$3:$D1000, "&gt;="&amp;DATE(I$2,1, 1), Prov_Auto!$D$3:$D1000,"&lt;="&amp;DATE(I$2, 12, 31))*$D144, IF($B144="V", -1*(SUMIFS(Prov_Auto!$E$3:$E1000,Prov_Auto!$A$3:$A1000,$C144,Prov_Auto!$C$3:$C1000,"&gt;="&amp;$A144 ,Prov_Auto!$D$3:$D1000, "&gt;="&amp;DATE(I$2,1,1), Prov_Auto!$D$3:$D1000,"&lt;="&amp;DATE(I$2,12,31))*$D144), "")))))</f>
        <v/>
      </c>
      <c r="J144" s="42" t="str">
        <f>IF($A144="","",IF($C144="","",IF($D144="","", IF($B144="C",  SUMIFS(Prov_Auto!$E$3:$E1000,Prov_Auto!$A$3:$A1000,$C144,Prov_Auto!$C$3:$C1000,"&gt;="&amp;$A144 ,Prov_Auto!$D$3:$D1000, "&gt;="&amp;DATE(J$2,1, 1), Prov_Auto!$D$3:$D1000,"&lt;="&amp;DATE(J$2, 12, 31))*$D144, IF($B144="V", -1*(SUMIFS(Prov_Auto!$E$3:$E1000,Prov_Auto!$A$3:$A1000,$C144,Prov_Auto!$C$3:$C1000,"&gt;="&amp;$A144 ,Prov_Auto!$D$3:$D1000, "&gt;="&amp;DATE(J$2,1,1), Prov_Auto!$D$3:$D1000,"&lt;="&amp;DATE(J$2,12,31))*$D144), "")))))</f>
        <v/>
      </c>
      <c r="K144" s="42" t="str">
        <f>IF($A144="","",IF($C144="","",IF($D144="","", IF($B144="C",  SUMIFS(Prov_Auto!$E$3:$E1000,Prov_Auto!$A$3:$A1000,$C144,Prov_Auto!$C$3:$C1000,"&gt;="&amp;$A144 ,Prov_Auto!$D$3:$D1000, "&gt;="&amp;DATE(K$2,1, 1), Prov_Auto!$D$3:$D1000,"&lt;="&amp;DATE(K$2, 12, 31))*$D144, IF($B144="V", -1*(SUMIFS(Prov_Auto!$E$3:$E1000,Prov_Auto!$A$3:$A1000,$C144,Prov_Auto!$C$3:$C1000,"&gt;="&amp;$A144 ,Prov_Auto!$D$3:$D1000, "&gt;="&amp;DATE(K$2,1,1), Prov_Auto!$D$3:$D1000,"&lt;="&amp;DATE(K$2,12,31))*$D144), "")))))</f>
        <v/>
      </c>
      <c r="L144" s="42" t="str">
        <f>IF($A144="","",IF($C144="","",IF($D144="","", IF($B144="C",  SUMIFS(Prov_Auto!$E$3:$E1000,Prov_Auto!$A$3:$A1000,$C144,Prov_Auto!$C$3:$C1000,"&gt;="&amp;$A144 ,Prov_Auto!$D$3:$D1000, "&gt;="&amp;DATE(L$2,1, 1), Prov_Auto!$D$3:$D1000,"&lt;="&amp;DATE(L$2, 12, 31))*$D144, IF($B144="V", -1*(SUMIFS(Prov_Auto!$E$3:$E1000,Prov_Auto!$A$3:$A1000,$C144,Prov_Auto!$C$3:$C1000,"&gt;="&amp;$A144 ,Prov_Auto!$D$3:$D1000, "&gt;="&amp;DATE(L$2,1,1), Prov_Auto!$D$3:$D1000,"&lt;="&amp;DATE(L$2,12,31))*$D144), "")))))</f>
        <v/>
      </c>
      <c r="M144" s="43" t="str">
        <f>IF($A144="","",IF($C144="","",IF($D144="","", IF($B144="C",  SUMIFS(Prov_Auto!$E$3:$E1000,Prov_Auto!$A$3:$A1000,$C144,Prov_Auto!$C$3:$C1000,"&gt;="&amp;$A144 ,Prov_Auto!$D$3:$D1000, "&gt;="&amp;DATE(M$2,1, 1), Prov_Auto!$D$3:$D1000,"&lt;="&amp;DATE(M$2, 12, 31))*$D144, IF($B144="V", -1*(SUMIFS(Prov_Auto!$E$3:$E1000,Prov_Auto!$A$3:$A1000,$C144,Prov_Auto!$C$3:$C1000,"&gt;="&amp;$A144 ,Prov_Auto!$D$3:$D1000, "&gt;="&amp;DATE(M$2,1,1), Prov_Auto!$D$3:$D1000,"&lt;="&amp;DATE(M$2,12,31))*$D144), "")))))</f>
        <v/>
      </c>
      <c r="N144" s="30"/>
      <c r="O144" s="31"/>
      <c r="P144" s="31"/>
      <c r="Q144" s="31"/>
      <c r="R144" s="31"/>
      <c r="S144" s="31"/>
      <c r="T144" s="31"/>
      <c r="U144" s="31"/>
      <c r="V144" s="31"/>
      <c r="W144" s="31"/>
    </row>
    <row r="145">
      <c r="A145" s="46"/>
      <c r="B145" s="47"/>
      <c r="C145" s="47"/>
      <c r="D145" s="47"/>
      <c r="E145" s="48"/>
      <c r="F145" s="45" t="str">
        <f t="shared" si="1"/>
        <v/>
      </c>
      <c r="G145" s="40" t="str">
        <f t="shared" si="2"/>
        <v/>
      </c>
      <c r="H145" s="41" t="str">
        <f>IF(A145="","",IF(C145="","",IF(D145="","",IF(B145="C", SUMIFS(Prov_Auto!E$3:E1000,Prov_Auto!A$3:A1000,C145,Prov_Auto!C$3:C1000,"&gt;"&amp;A145,Prov_Auto!D$3:D1000,"&lt;="&amp;TODAY())*D145, IF(B145="V", -1*(SUMIFS(Prov_Auto!E$3:E1000,Prov_Auto!A$3:A1000,C145,Prov_Auto!C$3:C1000,"&gt;"&amp;A145,Prov_Auto!D$3:D1000,"&lt;="&amp;TODAY())*D145), "")))))</f>
        <v/>
      </c>
      <c r="I145" s="42" t="str">
        <f>IF($A145="","",IF($C145="","",IF($D145="","", IF($B145="C",  SUMIFS(Prov_Auto!$E$3:$E1000,Prov_Auto!$A$3:$A1000,$C145,Prov_Auto!$C$3:$C1000,"&gt;="&amp;$A145 ,Prov_Auto!$D$3:$D1000, "&gt;="&amp;DATE(I$2,1, 1), Prov_Auto!$D$3:$D1000,"&lt;="&amp;DATE(I$2, 12, 31))*$D145, IF($B145="V", -1*(SUMIFS(Prov_Auto!$E$3:$E1000,Prov_Auto!$A$3:$A1000,$C145,Prov_Auto!$C$3:$C1000,"&gt;="&amp;$A145 ,Prov_Auto!$D$3:$D1000, "&gt;="&amp;DATE(I$2,1,1), Prov_Auto!$D$3:$D1000,"&lt;="&amp;DATE(I$2,12,31))*$D145), "")))))</f>
        <v/>
      </c>
      <c r="J145" s="42" t="str">
        <f>IF($A145="","",IF($C145="","",IF($D145="","", IF($B145="C",  SUMIFS(Prov_Auto!$E$3:$E1000,Prov_Auto!$A$3:$A1000,$C145,Prov_Auto!$C$3:$C1000,"&gt;="&amp;$A145 ,Prov_Auto!$D$3:$D1000, "&gt;="&amp;DATE(J$2,1, 1), Prov_Auto!$D$3:$D1000,"&lt;="&amp;DATE(J$2, 12, 31))*$D145, IF($B145="V", -1*(SUMIFS(Prov_Auto!$E$3:$E1000,Prov_Auto!$A$3:$A1000,$C145,Prov_Auto!$C$3:$C1000,"&gt;="&amp;$A145 ,Prov_Auto!$D$3:$D1000, "&gt;="&amp;DATE(J$2,1,1), Prov_Auto!$D$3:$D1000,"&lt;="&amp;DATE(J$2,12,31))*$D145), "")))))</f>
        <v/>
      </c>
      <c r="K145" s="42" t="str">
        <f>IF($A145="","",IF($C145="","",IF($D145="","", IF($B145="C",  SUMIFS(Prov_Auto!$E$3:$E1000,Prov_Auto!$A$3:$A1000,$C145,Prov_Auto!$C$3:$C1000,"&gt;="&amp;$A145 ,Prov_Auto!$D$3:$D1000, "&gt;="&amp;DATE(K$2,1, 1), Prov_Auto!$D$3:$D1000,"&lt;="&amp;DATE(K$2, 12, 31))*$D145, IF($B145="V", -1*(SUMIFS(Prov_Auto!$E$3:$E1000,Prov_Auto!$A$3:$A1000,$C145,Prov_Auto!$C$3:$C1000,"&gt;="&amp;$A145 ,Prov_Auto!$D$3:$D1000, "&gt;="&amp;DATE(K$2,1,1), Prov_Auto!$D$3:$D1000,"&lt;="&amp;DATE(K$2,12,31))*$D145), "")))))</f>
        <v/>
      </c>
      <c r="L145" s="42" t="str">
        <f>IF($A145="","",IF($C145="","",IF($D145="","", IF($B145="C",  SUMIFS(Prov_Auto!$E$3:$E1000,Prov_Auto!$A$3:$A1000,$C145,Prov_Auto!$C$3:$C1000,"&gt;="&amp;$A145 ,Prov_Auto!$D$3:$D1000, "&gt;="&amp;DATE(L$2,1, 1), Prov_Auto!$D$3:$D1000,"&lt;="&amp;DATE(L$2, 12, 31))*$D145, IF($B145="V", -1*(SUMIFS(Prov_Auto!$E$3:$E1000,Prov_Auto!$A$3:$A1000,$C145,Prov_Auto!$C$3:$C1000,"&gt;="&amp;$A145 ,Prov_Auto!$D$3:$D1000, "&gt;="&amp;DATE(L$2,1,1), Prov_Auto!$D$3:$D1000,"&lt;="&amp;DATE(L$2,12,31))*$D145), "")))))</f>
        <v/>
      </c>
      <c r="M145" s="43" t="str">
        <f>IF($A145="","",IF($C145="","",IF($D145="","", IF($B145="C",  SUMIFS(Prov_Auto!$E$3:$E1000,Prov_Auto!$A$3:$A1000,$C145,Prov_Auto!$C$3:$C1000,"&gt;="&amp;$A145 ,Prov_Auto!$D$3:$D1000, "&gt;="&amp;DATE(M$2,1, 1), Prov_Auto!$D$3:$D1000,"&lt;="&amp;DATE(M$2, 12, 31))*$D145, IF($B145="V", -1*(SUMIFS(Prov_Auto!$E$3:$E1000,Prov_Auto!$A$3:$A1000,$C145,Prov_Auto!$C$3:$C1000,"&gt;="&amp;$A145 ,Prov_Auto!$D$3:$D1000, "&gt;="&amp;DATE(M$2,1,1), Prov_Auto!$D$3:$D1000,"&lt;="&amp;DATE(M$2,12,31))*$D145), "")))))</f>
        <v/>
      </c>
      <c r="N145" s="30"/>
      <c r="O145" s="31"/>
      <c r="P145" s="31"/>
      <c r="Q145" s="31"/>
      <c r="R145" s="31"/>
      <c r="S145" s="31"/>
      <c r="T145" s="31"/>
      <c r="U145" s="31"/>
      <c r="V145" s="31"/>
      <c r="W145" s="31"/>
    </row>
    <row r="146">
      <c r="A146" s="46"/>
      <c r="B146" s="47"/>
      <c r="C146" s="47"/>
      <c r="D146" s="47"/>
      <c r="E146" s="48"/>
      <c r="F146" s="45" t="str">
        <f t="shared" si="1"/>
        <v/>
      </c>
      <c r="G146" s="40" t="str">
        <f t="shared" si="2"/>
        <v/>
      </c>
      <c r="H146" s="41" t="str">
        <f>IF(A146="","",IF(C146="","",IF(D146="","",IF(B146="C", SUMIFS(Prov_Auto!E$3:E1000,Prov_Auto!A$3:A1000,C146,Prov_Auto!C$3:C1000,"&gt;"&amp;A146,Prov_Auto!D$3:D1000,"&lt;="&amp;TODAY())*D146, IF(B146="V", -1*(SUMIFS(Prov_Auto!E$3:E1000,Prov_Auto!A$3:A1000,C146,Prov_Auto!C$3:C1000,"&gt;"&amp;A146,Prov_Auto!D$3:D1000,"&lt;="&amp;TODAY())*D146), "")))))</f>
        <v/>
      </c>
      <c r="I146" s="42" t="str">
        <f>IF($A146="","",IF($C146="","",IF($D146="","", IF($B146="C",  SUMIFS(Prov_Auto!$E$3:$E1000,Prov_Auto!$A$3:$A1000,$C146,Prov_Auto!$C$3:$C1000,"&gt;="&amp;$A146 ,Prov_Auto!$D$3:$D1000, "&gt;="&amp;DATE(I$2,1, 1), Prov_Auto!$D$3:$D1000,"&lt;="&amp;DATE(I$2, 12, 31))*$D146, IF($B146="V", -1*(SUMIFS(Prov_Auto!$E$3:$E1000,Prov_Auto!$A$3:$A1000,$C146,Prov_Auto!$C$3:$C1000,"&gt;="&amp;$A146 ,Prov_Auto!$D$3:$D1000, "&gt;="&amp;DATE(I$2,1,1), Prov_Auto!$D$3:$D1000,"&lt;="&amp;DATE(I$2,12,31))*$D146), "")))))</f>
        <v/>
      </c>
      <c r="J146" s="42" t="str">
        <f>IF($A146="","",IF($C146="","",IF($D146="","", IF($B146="C",  SUMIFS(Prov_Auto!$E$3:$E1000,Prov_Auto!$A$3:$A1000,$C146,Prov_Auto!$C$3:$C1000,"&gt;="&amp;$A146 ,Prov_Auto!$D$3:$D1000, "&gt;="&amp;DATE(J$2,1, 1), Prov_Auto!$D$3:$D1000,"&lt;="&amp;DATE(J$2, 12, 31))*$D146, IF($B146="V", -1*(SUMIFS(Prov_Auto!$E$3:$E1000,Prov_Auto!$A$3:$A1000,$C146,Prov_Auto!$C$3:$C1000,"&gt;="&amp;$A146 ,Prov_Auto!$D$3:$D1000, "&gt;="&amp;DATE(J$2,1,1), Prov_Auto!$D$3:$D1000,"&lt;="&amp;DATE(J$2,12,31))*$D146), "")))))</f>
        <v/>
      </c>
      <c r="K146" s="42" t="str">
        <f>IF($A146="","",IF($C146="","",IF($D146="","", IF($B146="C",  SUMIFS(Prov_Auto!$E$3:$E1000,Prov_Auto!$A$3:$A1000,$C146,Prov_Auto!$C$3:$C1000,"&gt;="&amp;$A146 ,Prov_Auto!$D$3:$D1000, "&gt;="&amp;DATE(K$2,1, 1), Prov_Auto!$D$3:$D1000,"&lt;="&amp;DATE(K$2, 12, 31))*$D146, IF($B146="V", -1*(SUMIFS(Prov_Auto!$E$3:$E1000,Prov_Auto!$A$3:$A1000,$C146,Prov_Auto!$C$3:$C1000,"&gt;="&amp;$A146 ,Prov_Auto!$D$3:$D1000, "&gt;="&amp;DATE(K$2,1,1), Prov_Auto!$D$3:$D1000,"&lt;="&amp;DATE(K$2,12,31))*$D146), "")))))</f>
        <v/>
      </c>
      <c r="L146" s="42" t="str">
        <f>IF($A146="","",IF($C146="","",IF($D146="","", IF($B146="C",  SUMIFS(Prov_Auto!$E$3:$E1000,Prov_Auto!$A$3:$A1000,$C146,Prov_Auto!$C$3:$C1000,"&gt;="&amp;$A146 ,Prov_Auto!$D$3:$D1000, "&gt;="&amp;DATE(L$2,1, 1), Prov_Auto!$D$3:$D1000,"&lt;="&amp;DATE(L$2, 12, 31))*$D146, IF($B146="V", -1*(SUMIFS(Prov_Auto!$E$3:$E1000,Prov_Auto!$A$3:$A1000,$C146,Prov_Auto!$C$3:$C1000,"&gt;="&amp;$A146 ,Prov_Auto!$D$3:$D1000, "&gt;="&amp;DATE(L$2,1,1), Prov_Auto!$D$3:$D1000,"&lt;="&amp;DATE(L$2,12,31))*$D146), "")))))</f>
        <v/>
      </c>
      <c r="M146" s="43" t="str">
        <f>IF($A146="","",IF($C146="","",IF($D146="","", IF($B146="C",  SUMIFS(Prov_Auto!$E$3:$E1000,Prov_Auto!$A$3:$A1000,$C146,Prov_Auto!$C$3:$C1000,"&gt;="&amp;$A146 ,Prov_Auto!$D$3:$D1000, "&gt;="&amp;DATE(M$2,1, 1), Prov_Auto!$D$3:$D1000,"&lt;="&amp;DATE(M$2, 12, 31))*$D146, IF($B146="V", -1*(SUMIFS(Prov_Auto!$E$3:$E1000,Prov_Auto!$A$3:$A1000,$C146,Prov_Auto!$C$3:$C1000,"&gt;="&amp;$A146 ,Prov_Auto!$D$3:$D1000, "&gt;="&amp;DATE(M$2,1,1), Prov_Auto!$D$3:$D1000,"&lt;="&amp;DATE(M$2,12,31))*$D146), "")))))</f>
        <v/>
      </c>
      <c r="N146" s="30"/>
      <c r="O146" s="31"/>
      <c r="P146" s="31"/>
      <c r="Q146" s="31"/>
      <c r="R146" s="31"/>
      <c r="S146" s="31"/>
      <c r="T146" s="31"/>
      <c r="U146" s="31"/>
      <c r="V146" s="31"/>
      <c r="W146" s="31"/>
    </row>
    <row r="147">
      <c r="A147" s="46"/>
      <c r="B147" s="47"/>
      <c r="C147" s="47"/>
      <c r="D147" s="47"/>
      <c r="E147" s="48"/>
      <c r="F147" s="45" t="str">
        <f t="shared" si="1"/>
        <v/>
      </c>
      <c r="G147" s="40" t="str">
        <f t="shared" si="2"/>
        <v/>
      </c>
      <c r="H147" s="41" t="str">
        <f>IF(A147="","",IF(C147="","",IF(D147="","",IF(B147="C", SUMIFS(Prov_Auto!E$3:E1000,Prov_Auto!A$3:A1000,C147,Prov_Auto!C$3:C1000,"&gt;"&amp;A147,Prov_Auto!D$3:D1000,"&lt;="&amp;TODAY())*D147, IF(B147="V", -1*(SUMIFS(Prov_Auto!E$3:E1000,Prov_Auto!A$3:A1000,C147,Prov_Auto!C$3:C1000,"&gt;"&amp;A147,Prov_Auto!D$3:D1000,"&lt;="&amp;TODAY())*D147), "")))))</f>
        <v/>
      </c>
      <c r="I147" s="42" t="str">
        <f>IF($A147="","",IF($C147="","",IF($D147="","", IF($B147="C",  SUMIFS(Prov_Auto!$E$3:$E1000,Prov_Auto!$A$3:$A1000,$C147,Prov_Auto!$C$3:$C1000,"&gt;="&amp;$A147 ,Prov_Auto!$D$3:$D1000, "&gt;="&amp;DATE(I$2,1, 1), Prov_Auto!$D$3:$D1000,"&lt;="&amp;DATE(I$2, 12, 31))*$D147, IF($B147="V", -1*(SUMIFS(Prov_Auto!$E$3:$E1000,Prov_Auto!$A$3:$A1000,$C147,Prov_Auto!$C$3:$C1000,"&gt;="&amp;$A147 ,Prov_Auto!$D$3:$D1000, "&gt;="&amp;DATE(I$2,1,1), Prov_Auto!$D$3:$D1000,"&lt;="&amp;DATE(I$2,12,31))*$D147), "")))))</f>
        <v/>
      </c>
      <c r="J147" s="42" t="str">
        <f>IF($A147="","",IF($C147="","",IF($D147="","", IF($B147="C",  SUMIFS(Prov_Auto!$E$3:$E1000,Prov_Auto!$A$3:$A1000,$C147,Prov_Auto!$C$3:$C1000,"&gt;="&amp;$A147 ,Prov_Auto!$D$3:$D1000, "&gt;="&amp;DATE(J$2,1, 1), Prov_Auto!$D$3:$D1000,"&lt;="&amp;DATE(J$2, 12, 31))*$D147, IF($B147="V", -1*(SUMIFS(Prov_Auto!$E$3:$E1000,Prov_Auto!$A$3:$A1000,$C147,Prov_Auto!$C$3:$C1000,"&gt;="&amp;$A147 ,Prov_Auto!$D$3:$D1000, "&gt;="&amp;DATE(J$2,1,1), Prov_Auto!$D$3:$D1000,"&lt;="&amp;DATE(J$2,12,31))*$D147), "")))))</f>
        <v/>
      </c>
      <c r="K147" s="42" t="str">
        <f>IF($A147="","",IF($C147="","",IF($D147="","", IF($B147="C",  SUMIFS(Prov_Auto!$E$3:$E1000,Prov_Auto!$A$3:$A1000,$C147,Prov_Auto!$C$3:$C1000,"&gt;="&amp;$A147 ,Prov_Auto!$D$3:$D1000, "&gt;="&amp;DATE(K$2,1, 1), Prov_Auto!$D$3:$D1000,"&lt;="&amp;DATE(K$2, 12, 31))*$D147, IF($B147="V", -1*(SUMIFS(Prov_Auto!$E$3:$E1000,Prov_Auto!$A$3:$A1000,$C147,Prov_Auto!$C$3:$C1000,"&gt;="&amp;$A147 ,Prov_Auto!$D$3:$D1000, "&gt;="&amp;DATE(K$2,1,1), Prov_Auto!$D$3:$D1000,"&lt;="&amp;DATE(K$2,12,31))*$D147), "")))))</f>
        <v/>
      </c>
      <c r="L147" s="42" t="str">
        <f>IF($A147="","",IF($C147="","",IF($D147="","", IF($B147="C",  SUMIFS(Prov_Auto!$E$3:$E1000,Prov_Auto!$A$3:$A1000,$C147,Prov_Auto!$C$3:$C1000,"&gt;="&amp;$A147 ,Prov_Auto!$D$3:$D1000, "&gt;="&amp;DATE(L$2,1, 1), Prov_Auto!$D$3:$D1000,"&lt;="&amp;DATE(L$2, 12, 31))*$D147, IF($B147="V", -1*(SUMIFS(Prov_Auto!$E$3:$E1000,Prov_Auto!$A$3:$A1000,$C147,Prov_Auto!$C$3:$C1000,"&gt;="&amp;$A147 ,Prov_Auto!$D$3:$D1000, "&gt;="&amp;DATE(L$2,1,1), Prov_Auto!$D$3:$D1000,"&lt;="&amp;DATE(L$2,12,31))*$D147), "")))))</f>
        <v/>
      </c>
      <c r="M147" s="43" t="str">
        <f>IF($A147="","",IF($C147="","",IF($D147="","", IF($B147="C",  SUMIFS(Prov_Auto!$E$3:$E1000,Prov_Auto!$A$3:$A1000,$C147,Prov_Auto!$C$3:$C1000,"&gt;="&amp;$A147 ,Prov_Auto!$D$3:$D1000, "&gt;="&amp;DATE(M$2,1, 1), Prov_Auto!$D$3:$D1000,"&lt;="&amp;DATE(M$2, 12, 31))*$D147, IF($B147="V", -1*(SUMIFS(Prov_Auto!$E$3:$E1000,Prov_Auto!$A$3:$A1000,$C147,Prov_Auto!$C$3:$C1000,"&gt;="&amp;$A147 ,Prov_Auto!$D$3:$D1000, "&gt;="&amp;DATE(M$2,1,1), Prov_Auto!$D$3:$D1000,"&lt;="&amp;DATE(M$2,12,31))*$D147), "")))))</f>
        <v/>
      </c>
      <c r="N147" s="30"/>
      <c r="O147" s="31"/>
      <c r="P147" s="31"/>
      <c r="Q147" s="31"/>
      <c r="R147" s="31"/>
      <c r="S147" s="31"/>
      <c r="T147" s="31"/>
      <c r="U147" s="31"/>
      <c r="V147" s="31"/>
      <c r="W147" s="31"/>
    </row>
    <row r="148">
      <c r="A148" s="46"/>
      <c r="B148" s="47"/>
      <c r="C148" s="47"/>
      <c r="D148" s="47"/>
      <c r="E148" s="48"/>
      <c r="F148" s="45" t="str">
        <f t="shared" si="1"/>
        <v/>
      </c>
      <c r="G148" s="40" t="str">
        <f t="shared" si="2"/>
        <v/>
      </c>
      <c r="H148" s="41" t="str">
        <f>IF(A148="","",IF(C148="","",IF(D148="","",IF(B148="C", SUMIFS(Prov_Auto!E$3:E1000,Prov_Auto!A$3:A1000,C148,Prov_Auto!C$3:C1000,"&gt;"&amp;A148,Prov_Auto!D$3:D1000,"&lt;="&amp;TODAY())*D148, IF(B148="V", -1*(SUMIFS(Prov_Auto!E$3:E1000,Prov_Auto!A$3:A1000,C148,Prov_Auto!C$3:C1000,"&gt;"&amp;A148,Prov_Auto!D$3:D1000,"&lt;="&amp;TODAY())*D148), "")))))</f>
        <v/>
      </c>
      <c r="I148" s="42" t="str">
        <f>IF($A148="","",IF($C148="","",IF($D148="","", IF($B148="C",  SUMIFS(Prov_Auto!$E$3:$E1000,Prov_Auto!$A$3:$A1000,$C148,Prov_Auto!$C$3:$C1000,"&gt;="&amp;$A148 ,Prov_Auto!$D$3:$D1000, "&gt;="&amp;DATE(I$2,1, 1), Prov_Auto!$D$3:$D1000,"&lt;="&amp;DATE(I$2, 12, 31))*$D148, IF($B148="V", -1*(SUMIFS(Prov_Auto!$E$3:$E1000,Prov_Auto!$A$3:$A1000,$C148,Prov_Auto!$C$3:$C1000,"&gt;="&amp;$A148 ,Prov_Auto!$D$3:$D1000, "&gt;="&amp;DATE(I$2,1,1), Prov_Auto!$D$3:$D1000,"&lt;="&amp;DATE(I$2,12,31))*$D148), "")))))</f>
        <v/>
      </c>
      <c r="J148" s="42" t="str">
        <f>IF($A148="","",IF($C148="","",IF($D148="","", IF($B148="C",  SUMIFS(Prov_Auto!$E$3:$E1000,Prov_Auto!$A$3:$A1000,$C148,Prov_Auto!$C$3:$C1000,"&gt;="&amp;$A148 ,Prov_Auto!$D$3:$D1000, "&gt;="&amp;DATE(J$2,1, 1), Prov_Auto!$D$3:$D1000,"&lt;="&amp;DATE(J$2, 12, 31))*$D148, IF($B148="V", -1*(SUMIFS(Prov_Auto!$E$3:$E1000,Prov_Auto!$A$3:$A1000,$C148,Prov_Auto!$C$3:$C1000,"&gt;="&amp;$A148 ,Prov_Auto!$D$3:$D1000, "&gt;="&amp;DATE(J$2,1,1), Prov_Auto!$D$3:$D1000,"&lt;="&amp;DATE(J$2,12,31))*$D148), "")))))</f>
        <v/>
      </c>
      <c r="K148" s="42" t="str">
        <f>IF($A148="","",IF($C148="","",IF($D148="","", IF($B148="C",  SUMIFS(Prov_Auto!$E$3:$E1000,Prov_Auto!$A$3:$A1000,$C148,Prov_Auto!$C$3:$C1000,"&gt;="&amp;$A148 ,Prov_Auto!$D$3:$D1000, "&gt;="&amp;DATE(K$2,1, 1), Prov_Auto!$D$3:$D1000,"&lt;="&amp;DATE(K$2, 12, 31))*$D148, IF($B148="V", -1*(SUMIFS(Prov_Auto!$E$3:$E1000,Prov_Auto!$A$3:$A1000,$C148,Prov_Auto!$C$3:$C1000,"&gt;="&amp;$A148 ,Prov_Auto!$D$3:$D1000, "&gt;="&amp;DATE(K$2,1,1), Prov_Auto!$D$3:$D1000,"&lt;="&amp;DATE(K$2,12,31))*$D148), "")))))</f>
        <v/>
      </c>
      <c r="L148" s="42" t="str">
        <f>IF($A148="","",IF($C148="","",IF($D148="","", IF($B148="C",  SUMIFS(Prov_Auto!$E$3:$E1000,Prov_Auto!$A$3:$A1000,$C148,Prov_Auto!$C$3:$C1000,"&gt;="&amp;$A148 ,Prov_Auto!$D$3:$D1000, "&gt;="&amp;DATE(L$2,1, 1), Prov_Auto!$D$3:$D1000,"&lt;="&amp;DATE(L$2, 12, 31))*$D148, IF($B148="V", -1*(SUMIFS(Prov_Auto!$E$3:$E1000,Prov_Auto!$A$3:$A1000,$C148,Prov_Auto!$C$3:$C1000,"&gt;="&amp;$A148 ,Prov_Auto!$D$3:$D1000, "&gt;="&amp;DATE(L$2,1,1), Prov_Auto!$D$3:$D1000,"&lt;="&amp;DATE(L$2,12,31))*$D148), "")))))</f>
        <v/>
      </c>
      <c r="M148" s="43" t="str">
        <f>IF($A148="","",IF($C148="","",IF($D148="","", IF($B148="C",  SUMIFS(Prov_Auto!$E$3:$E1000,Prov_Auto!$A$3:$A1000,$C148,Prov_Auto!$C$3:$C1000,"&gt;="&amp;$A148 ,Prov_Auto!$D$3:$D1000, "&gt;="&amp;DATE(M$2,1, 1), Prov_Auto!$D$3:$D1000,"&lt;="&amp;DATE(M$2, 12, 31))*$D148, IF($B148="V", -1*(SUMIFS(Prov_Auto!$E$3:$E1000,Prov_Auto!$A$3:$A1000,$C148,Prov_Auto!$C$3:$C1000,"&gt;="&amp;$A148 ,Prov_Auto!$D$3:$D1000, "&gt;="&amp;DATE(M$2,1,1), Prov_Auto!$D$3:$D1000,"&lt;="&amp;DATE(M$2,12,31))*$D148), "")))))</f>
        <v/>
      </c>
      <c r="N148" s="30"/>
      <c r="O148" s="31"/>
      <c r="P148" s="31"/>
      <c r="Q148" s="31"/>
      <c r="R148" s="31"/>
      <c r="S148" s="31"/>
      <c r="T148" s="31"/>
      <c r="U148" s="31"/>
      <c r="V148" s="31"/>
      <c r="W148" s="31"/>
    </row>
    <row r="149">
      <c r="A149" s="46"/>
      <c r="B149" s="47"/>
      <c r="C149" s="47"/>
      <c r="D149" s="47"/>
      <c r="E149" s="48"/>
      <c r="F149" s="45" t="str">
        <f t="shared" si="1"/>
        <v/>
      </c>
      <c r="G149" s="40" t="str">
        <f t="shared" si="2"/>
        <v/>
      </c>
      <c r="H149" s="41" t="str">
        <f>IF(A149="","",IF(C149="","",IF(D149="","",IF(B149="C", SUMIFS(Prov_Auto!E$3:E1000,Prov_Auto!A$3:A1000,C149,Prov_Auto!C$3:C1000,"&gt;"&amp;A149,Prov_Auto!D$3:D1000,"&lt;="&amp;TODAY())*D149, IF(B149="V", -1*(SUMIFS(Prov_Auto!E$3:E1000,Prov_Auto!A$3:A1000,C149,Prov_Auto!C$3:C1000,"&gt;"&amp;A149,Prov_Auto!D$3:D1000,"&lt;="&amp;TODAY())*D149), "")))))</f>
        <v/>
      </c>
      <c r="I149" s="42" t="str">
        <f>IF($A149="","",IF($C149="","",IF($D149="","", IF($B149="C",  SUMIFS(Prov_Auto!$E$3:$E1000,Prov_Auto!$A$3:$A1000,$C149,Prov_Auto!$C$3:$C1000,"&gt;="&amp;$A149 ,Prov_Auto!$D$3:$D1000, "&gt;="&amp;DATE(I$2,1, 1), Prov_Auto!$D$3:$D1000,"&lt;="&amp;DATE(I$2, 12, 31))*$D149, IF($B149="V", -1*(SUMIFS(Prov_Auto!$E$3:$E1000,Prov_Auto!$A$3:$A1000,$C149,Prov_Auto!$C$3:$C1000,"&gt;="&amp;$A149 ,Prov_Auto!$D$3:$D1000, "&gt;="&amp;DATE(I$2,1,1), Prov_Auto!$D$3:$D1000,"&lt;="&amp;DATE(I$2,12,31))*$D149), "")))))</f>
        <v/>
      </c>
      <c r="J149" s="42" t="str">
        <f>IF($A149="","",IF($C149="","",IF($D149="","", IF($B149="C",  SUMIFS(Prov_Auto!$E$3:$E1000,Prov_Auto!$A$3:$A1000,$C149,Prov_Auto!$C$3:$C1000,"&gt;="&amp;$A149 ,Prov_Auto!$D$3:$D1000, "&gt;="&amp;DATE(J$2,1, 1), Prov_Auto!$D$3:$D1000,"&lt;="&amp;DATE(J$2, 12, 31))*$D149, IF($B149="V", -1*(SUMIFS(Prov_Auto!$E$3:$E1000,Prov_Auto!$A$3:$A1000,$C149,Prov_Auto!$C$3:$C1000,"&gt;="&amp;$A149 ,Prov_Auto!$D$3:$D1000, "&gt;="&amp;DATE(J$2,1,1), Prov_Auto!$D$3:$D1000,"&lt;="&amp;DATE(J$2,12,31))*$D149), "")))))</f>
        <v/>
      </c>
      <c r="K149" s="42" t="str">
        <f>IF($A149="","",IF($C149="","",IF($D149="","", IF($B149="C",  SUMIFS(Prov_Auto!$E$3:$E1000,Prov_Auto!$A$3:$A1000,$C149,Prov_Auto!$C$3:$C1000,"&gt;="&amp;$A149 ,Prov_Auto!$D$3:$D1000, "&gt;="&amp;DATE(K$2,1, 1), Prov_Auto!$D$3:$D1000,"&lt;="&amp;DATE(K$2, 12, 31))*$D149, IF($B149="V", -1*(SUMIFS(Prov_Auto!$E$3:$E1000,Prov_Auto!$A$3:$A1000,$C149,Prov_Auto!$C$3:$C1000,"&gt;="&amp;$A149 ,Prov_Auto!$D$3:$D1000, "&gt;="&amp;DATE(K$2,1,1), Prov_Auto!$D$3:$D1000,"&lt;="&amp;DATE(K$2,12,31))*$D149), "")))))</f>
        <v/>
      </c>
      <c r="L149" s="42" t="str">
        <f>IF($A149="","",IF($C149="","",IF($D149="","", IF($B149="C",  SUMIFS(Prov_Auto!$E$3:$E1000,Prov_Auto!$A$3:$A1000,$C149,Prov_Auto!$C$3:$C1000,"&gt;="&amp;$A149 ,Prov_Auto!$D$3:$D1000, "&gt;="&amp;DATE(L$2,1, 1), Prov_Auto!$D$3:$D1000,"&lt;="&amp;DATE(L$2, 12, 31))*$D149, IF($B149="V", -1*(SUMIFS(Prov_Auto!$E$3:$E1000,Prov_Auto!$A$3:$A1000,$C149,Prov_Auto!$C$3:$C1000,"&gt;="&amp;$A149 ,Prov_Auto!$D$3:$D1000, "&gt;="&amp;DATE(L$2,1,1), Prov_Auto!$D$3:$D1000,"&lt;="&amp;DATE(L$2,12,31))*$D149), "")))))</f>
        <v/>
      </c>
      <c r="M149" s="43" t="str">
        <f>IF($A149="","",IF($C149="","",IF($D149="","", IF($B149="C",  SUMIFS(Prov_Auto!$E$3:$E1000,Prov_Auto!$A$3:$A1000,$C149,Prov_Auto!$C$3:$C1000,"&gt;="&amp;$A149 ,Prov_Auto!$D$3:$D1000, "&gt;="&amp;DATE(M$2,1, 1), Prov_Auto!$D$3:$D1000,"&lt;="&amp;DATE(M$2, 12, 31))*$D149, IF($B149="V", -1*(SUMIFS(Prov_Auto!$E$3:$E1000,Prov_Auto!$A$3:$A1000,$C149,Prov_Auto!$C$3:$C1000,"&gt;="&amp;$A149 ,Prov_Auto!$D$3:$D1000, "&gt;="&amp;DATE(M$2,1,1), Prov_Auto!$D$3:$D1000,"&lt;="&amp;DATE(M$2,12,31))*$D149), "")))))</f>
        <v/>
      </c>
      <c r="N149" s="30"/>
      <c r="O149" s="31"/>
      <c r="P149" s="31"/>
      <c r="Q149" s="31"/>
      <c r="R149" s="31"/>
      <c r="S149" s="31"/>
      <c r="T149" s="31"/>
      <c r="U149" s="31"/>
      <c r="V149" s="31"/>
      <c r="W149" s="31"/>
    </row>
    <row r="150">
      <c r="A150" s="46"/>
      <c r="B150" s="47"/>
      <c r="C150" s="47"/>
      <c r="D150" s="47"/>
      <c r="E150" s="48"/>
      <c r="F150" s="45" t="str">
        <f t="shared" si="1"/>
        <v/>
      </c>
      <c r="G150" s="40" t="str">
        <f t="shared" si="2"/>
        <v/>
      </c>
      <c r="H150" s="41" t="str">
        <f>IF(A150="","",IF(C150="","",IF(D150="","",IF(B150="C", SUMIFS(Prov_Auto!E$3:E1000,Prov_Auto!A$3:A1000,C150,Prov_Auto!C$3:C1000,"&gt;"&amp;A150,Prov_Auto!D$3:D1000,"&lt;="&amp;TODAY())*D150, IF(B150="V", -1*(SUMIFS(Prov_Auto!E$3:E1000,Prov_Auto!A$3:A1000,C150,Prov_Auto!C$3:C1000,"&gt;"&amp;A150,Prov_Auto!D$3:D1000,"&lt;="&amp;TODAY())*D150), "")))))</f>
        <v/>
      </c>
      <c r="I150" s="42" t="str">
        <f>IF($A150="","",IF($C150="","",IF($D150="","", IF($B150="C",  SUMIFS(Prov_Auto!$E$3:$E1000,Prov_Auto!$A$3:$A1000,$C150,Prov_Auto!$C$3:$C1000,"&gt;="&amp;$A150 ,Prov_Auto!$D$3:$D1000, "&gt;="&amp;DATE(I$2,1, 1), Prov_Auto!$D$3:$D1000,"&lt;="&amp;DATE(I$2, 12, 31))*$D150, IF($B150="V", -1*(SUMIFS(Prov_Auto!$E$3:$E1000,Prov_Auto!$A$3:$A1000,$C150,Prov_Auto!$C$3:$C1000,"&gt;="&amp;$A150 ,Prov_Auto!$D$3:$D1000, "&gt;="&amp;DATE(I$2,1,1), Prov_Auto!$D$3:$D1000,"&lt;="&amp;DATE(I$2,12,31))*$D150), "")))))</f>
        <v/>
      </c>
      <c r="J150" s="42" t="str">
        <f>IF($A150="","",IF($C150="","",IF($D150="","", IF($B150="C",  SUMIFS(Prov_Auto!$E$3:$E1000,Prov_Auto!$A$3:$A1000,$C150,Prov_Auto!$C$3:$C1000,"&gt;="&amp;$A150 ,Prov_Auto!$D$3:$D1000, "&gt;="&amp;DATE(J$2,1, 1), Prov_Auto!$D$3:$D1000,"&lt;="&amp;DATE(J$2, 12, 31))*$D150, IF($B150="V", -1*(SUMIFS(Prov_Auto!$E$3:$E1000,Prov_Auto!$A$3:$A1000,$C150,Prov_Auto!$C$3:$C1000,"&gt;="&amp;$A150 ,Prov_Auto!$D$3:$D1000, "&gt;="&amp;DATE(J$2,1,1), Prov_Auto!$D$3:$D1000,"&lt;="&amp;DATE(J$2,12,31))*$D150), "")))))</f>
        <v/>
      </c>
      <c r="K150" s="42" t="str">
        <f>IF($A150="","",IF($C150="","",IF($D150="","", IF($B150="C",  SUMIFS(Prov_Auto!$E$3:$E1000,Prov_Auto!$A$3:$A1000,$C150,Prov_Auto!$C$3:$C1000,"&gt;="&amp;$A150 ,Prov_Auto!$D$3:$D1000, "&gt;="&amp;DATE(K$2,1, 1), Prov_Auto!$D$3:$D1000,"&lt;="&amp;DATE(K$2, 12, 31))*$D150, IF($B150="V", -1*(SUMIFS(Prov_Auto!$E$3:$E1000,Prov_Auto!$A$3:$A1000,$C150,Prov_Auto!$C$3:$C1000,"&gt;="&amp;$A150 ,Prov_Auto!$D$3:$D1000, "&gt;="&amp;DATE(K$2,1,1), Prov_Auto!$D$3:$D1000,"&lt;="&amp;DATE(K$2,12,31))*$D150), "")))))</f>
        <v/>
      </c>
      <c r="L150" s="42" t="str">
        <f>IF($A150="","",IF($C150="","",IF($D150="","", IF($B150="C",  SUMIFS(Prov_Auto!$E$3:$E1000,Prov_Auto!$A$3:$A1000,$C150,Prov_Auto!$C$3:$C1000,"&gt;="&amp;$A150 ,Prov_Auto!$D$3:$D1000, "&gt;="&amp;DATE(L$2,1, 1), Prov_Auto!$D$3:$D1000,"&lt;="&amp;DATE(L$2, 12, 31))*$D150, IF($B150="V", -1*(SUMIFS(Prov_Auto!$E$3:$E1000,Prov_Auto!$A$3:$A1000,$C150,Prov_Auto!$C$3:$C1000,"&gt;="&amp;$A150 ,Prov_Auto!$D$3:$D1000, "&gt;="&amp;DATE(L$2,1,1), Prov_Auto!$D$3:$D1000,"&lt;="&amp;DATE(L$2,12,31))*$D150), "")))))</f>
        <v/>
      </c>
      <c r="M150" s="43" t="str">
        <f>IF($A150="","",IF($C150="","",IF($D150="","", IF($B150="C",  SUMIFS(Prov_Auto!$E$3:$E1000,Prov_Auto!$A$3:$A1000,$C150,Prov_Auto!$C$3:$C1000,"&gt;="&amp;$A150 ,Prov_Auto!$D$3:$D1000, "&gt;="&amp;DATE(M$2,1, 1), Prov_Auto!$D$3:$D1000,"&lt;="&amp;DATE(M$2, 12, 31))*$D150, IF($B150="V", -1*(SUMIFS(Prov_Auto!$E$3:$E1000,Prov_Auto!$A$3:$A1000,$C150,Prov_Auto!$C$3:$C1000,"&gt;="&amp;$A150 ,Prov_Auto!$D$3:$D1000, "&gt;="&amp;DATE(M$2,1,1), Prov_Auto!$D$3:$D1000,"&lt;="&amp;DATE(M$2,12,31))*$D150), "")))))</f>
        <v/>
      </c>
      <c r="N150" s="30"/>
      <c r="O150" s="31"/>
      <c r="P150" s="31"/>
      <c r="Q150" s="31"/>
      <c r="R150" s="31"/>
      <c r="S150" s="31"/>
      <c r="T150" s="31"/>
      <c r="U150" s="31"/>
      <c r="V150" s="31"/>
      <c r="W150" s="31"/>
    </row>
    <row r="151">
      <c r="A151" s="46"/>
      <c r="B151" s="47"/>
      <c r="C151" s="47"/>
      <c r="D151" s="47"/>
      <c r="E151" s="48"/>
      <c r="F151" s="45" t="str">
        <f t="shared" si="1"/>
        <v/>
      </c>
      <c r="G151" s="40" t="str">
        <f t="shared" si="2"/>
        <v/>
      </c>
      <c r="H151" s="41" t="str">
        <f>IF(A151="","",IF(C151="","",IF(D151="","",IF(B151="C", SUMIFS(Prov_Auto!E$3:E1000,Prov_Auto!A$3:A1000,C151,Prov_Auto!C$3:C1000,"&gt;"&amp;A151,Prov_Auto!D$3:D1000,"&lt;="&amp;TODAY())*D151, IF(B151="V", -1*(SUMIFS(Prov_Auto!E$3:E1000,Prov_Auto!A$3:A1000,C151,Prov_Auto!C$3:C1000,"&gt;"&amp;A151,Prov_Auto!D$3:D1000,"&lt;="&amp;TODAY())*D151), "")))))</f>
        <v/>
      </c>
      <c r="I151" s="42" t="str">
        <f>IF($A151="","",IF($C151="","",IF($D151="","", IF($B151="C",  SUMIFS(Prov_Auto!$E$3:$E1000,Prov_Auto!$A$3:$A1000,$C151,Prov_Auto!$C$3:$C1000,"&gt;="&amp;$A151 ,Prov_Auto!$D$3:$D1000, "&gt;="&amp;DATE(I$2,1, 1), Prov_Auto!$D$3:$D1000,"&lt;="&amp;DATE(I$2, 12, 31))*$D151, IF($B151="V", -1*(SUMIFS(Prov_Auto!$E$3:$E1000,Prov_Auto!$A$3:$A1000,$C151,Prov_Auto!$C$3:$C1000,"&gt;="&amp;$A151 ,Prov_Auto!$D$3:$D1000, "&gt;="&amp;DATE(I$2,1,1), Prov_Auto!$D$3:$D1000,"&lt;="&amp;DATE(I$2,12,31))*$D151), "")))))</f>
        <v/>
      </c>
      <c r="J151" s="42" t="str">
        <f>IF($A151="","",IF($C151="","",IF($D151="","", IF($B151="C",  SUMIFS(Prov_Auto!$E$3:$E1000,Prov_Auto!$A$3:$A1000,$C151,Prov_Auto!$C$3:$C1000,"&gt;="&amp;$A151 ,Prov_Auto!$D$3:$D1000, "&gt;="&amp;DATE(J$2,1, 1), Prov_Auto!$D$3:$D1000,"&lt;="&amp;DATE(J$2, 12, 31))*$D151, IF($B151="V", -1*(SUMIFS(Prov_Auto!$E$3:$E1000,Prov_Auto!$A$3:$A1000,$C151,Prov_Auto!$C$3:$C1000,"&gt;="&amp;$A151 ,Prov_Auto!$D$3:$D1000, "&gt;="&amp;DATE(J$2,1,1), Prov_Auto!$D$3:$D1000,"&lt;="&amp;DATE(J$2,12,31))*$D151), "")))))</f>
        <v/>
      </c>
      <c r="K151" s="42" t="str">
        <f>IF($A151="","",IF($C151="","",IF($D151="","", IF($B151="C",  SUMIFS(Prov_Auto!$E$3:$E1000,Prov_Auto!$A$3:$A1000,$C151,Prov_Auto!$C$3:$C1000,"&gt;="&amp;$A151 ,Prov_Auto!$D$3:$D1000, "&gt;="&amp;DATE(K$2,1, 1), Prov_Auto!$D$3:$D1000,"&lt;="&amp;DATE(K$2, 12, 31))*$D151, IF($B151="V", -1*(SUMIFS(Prov_Auto!$E$3:$E1000,Prov_Auto!$A$3:$A1000,$C151,Prov_Auto!$C$3:$C1000,"&gt;="&amp;$A151 ,Prov_Auto!$D$3:$D1000, "&gt;="&amp;DATE(K$2,1,1), Prov_Auto!$D$3:$D1000,"&lt;="&amp;DATE(K$2,12,31))*$D151), "")))))</f>
        <v/>
      </c>
      <c r="L151" s="42" t="str">
        <f>IF($A151="","",IF($C151="","",IF($D151="","", IF($B151="C",  SUMIFS(Prov_Auto!$E$3:$E1000,Prov_Auto!$A$3:$A1000,$C151,Prov_Auto!$C$3:$C1000,"&gt;="&amp;$A151 ,Prov_Auto!$D$3:$D1000, "&gt;="&amp;DATE(L$2,1, 1), Prov_Auto!$D$3:$D1000,"&lt;="&amp;DATE(L$2, 12, 31))*$D151, IF($B151="V", -1*(SUMIFS(Prov_Auto!$E$3:$E1000,Prov_Auto!$A$3:$A1000,$C151,Prov_Auto!$C$3:$C1000,"&gt;="&amp;$A151 ,Prov_Auto!$D$3:$D1000, "&gt;="&amp;DATE(L$2,1,1), Prov_Auto!$D$3:$D1000,"&lt;="&amp;DATE(L$2,12,31))*$D151), "")))))</f>
        <v/>
      </c>
      <c r="M151" s="43" t="str">
        <f>IF($A151="","",IF($C151="","",IF($D151="","", IF($B151="C",  SUMIFS(Prov_Auto!$E$3:$E1000,Prov_Auto!$A$3:$A1000,$C151,Prov_Auto!$C$3:$C1000,"&gt;="&amp;$A151 ,Prov_Auto!$D$3:$D1000, "&gt;="&amp;DATE(M$2,1, 1), Prov_Auto!$D$3:$D1000,"&lt;="&amp;DATE(M$2, 12, 31))*$D151, IF($B151="V", -1*(SUMIFS(Prov_Auto!$E$3:$E1000,Prov_Auto!$A$3:$A1000,$C151,Prov_Auto!$C$3:$C1000,"&gt;="&amp;$A151 ,Prov_Auto!$D$3:$D1000, "&gt;="&amp;DATE(M$2,1,1), Prov_Auto!$D$3:$D1000,"&lt;="&amp;DATE(M$2,12,31))*$D151), "")))))</f>
        <v/>
      </c>
      <c r="N151" s="30"/>
      <c r="O151" s="31"/>
      <c r="P151" s="31"/>
      <c r="Q151" s="31"/>
      <c r="R151" s="31"/>
      <c r="S151" s="31"/>
      <c r="T151" s="31"/>
      <c r="U151" s="31"/>
      <c r="V151" s="31"/>
      <c r="W151" s="31"/>
    </row>
    <row r="152">
      <c r="A152" s="46"/>
      <c r="B152" s="47"/>
      <c r="C152" s="47"/>
      <c r="D152" s="47"/>
      <c r="E152" s="48"/>
      <c r="F152" s="45" t="str">
        <f t="shared" si="1"/>
        <v/>
      </c>
      <c r="G152" s="40" t="str">
        <f t="shared" si="2"/>
        <v/>
      </c>
      <c r="H152" s="41" t="str">
        <f>IF(A152="","",IF(C152="","",IF(D152="","",IF(B152="C", SUMIFS(Prov_Auto!E$3:E1000,Prov_Auto!A$3:A1000,C152,Prov_Auto!C$3:C1000,"&gt;"&amp;A152,Prov_Auto!D$3:D1000,"&lt;="&amp;TODAY())*D152, IF(B152="V", -1*(SUMIFS(Prov_Auto!E$3:E1000,Prov_Auto!A$3:A1000,C152,Prov_Auto!C$3:C1000,"&gt;"&amp;A152,Prov_Auto!D$3:D1000,"&lt;="&amp;TODAY())*D152), "")))))</f>
        <v/>
      </c>
      <c r="I152" s="42" t="str">
        <f>IF($A152="","",IF($C152="","",IF($D152="","", IF($B152="C",  SUMIFS(Prov_Auto!$E$3:$E1000,Prov_Auto!$A$3:$A1000,$C152,Prov_Auto!$C$3:$C1000,"&gt;="&amp;$A152 ,Prov_Auto!$D$3:$D1000, "&gt;="&amp;DATE(I$2,1, 1), Prov_Auto!$D$3:$D1000,"&lt;="&amp;DATE(I$2, 12, 31))*$D152, IF($B152="V", -1*(SUMIFS(Prov_Auto!$E$3:$E1000,Prov_Auto!$A$3:$A1000,$C152,Prov_Auto!$C$3:$C1000,"&gt;="&amp;$A152 ,Prov_Auto!$D$3:$D1000, "&gt;="&amp;DATE(I$2,1,1), Prov_Auto!$D$3:$D1000,"&lt;="&amp;DATE(I$2,12,31))*$D152), "")))))</f>
        <v/>
      </c>
      <c r="J152" s="42" t="str">
        <f>IF($A152="","",IF($C152="","",IF($D152="","", IF($B152="C",  SUMIFS(Prov_Auto!$E$3:$E1000,Prov_Auto!$A$3:$A1000,$C152,Prov_Auto!$C$3:$C1000,"&gt;="&amp;$A152 ,Prov_Auto!$D$3:$D1000, "&gt;="&amp;DATE(J$2,1, 1), Prov_Auto!$D$3:$D1000,"&lt;="&amp;DATE(J$2, 12, 31))*$D152, IF($B152="V", -1*(SUMIFS(Prov_Auto!$E$3:$E1000,Prov_Auto!$A$3:$A1000,$C152,Prov_Auto!$C$3:$C1000,"&gt;="&amp;$A152 ,Prov_Auto!$D$3:$D1000, "&gt;="&amp;DATE(J$2,1,1), Prov_Auto!$D$3:$D1000,"&lt;="&amp;DATE(J$2,12,31))*$D152), "")))))</f>
        <v/>
      </c>
      <c r="K152" s="42" t="str">
        <f>IF($A152="","",IF($C152="","",IF($D152="","", IF($B152="C",  SUMIFS(Prov_Auto!$E$3:$E1000,Prov_Auto!$A$3:$A1000,$C152,Prov_Auto!$C$3:$C1000,"&gt;="&amp;$A152 ,Prov_Auto!$D$3:$D1000, "&gt;="&amp;DATE(K$2,1, 1), Prov_Auto!$D$3:$D1000,"&lt;="&amp;DATE(K$2, 12, 31))*$D152, IF($B152="V", -1*(SUMIFS(Prov_Auto!$E$3:$E1000,Prov_Auto!$A$3:$A1000,$C152,Prov_Auto!$C$3:$C1000,"&gt;="&amp;$A152 ,Prov_Auto!$D$3:$D1000, "&gt;="&amp;DATE(K$2,1,1), Prov_Auto!$D$3:$D1000,"&lt;="&amp;DATE(K$2,12,31))*$D152), "")))))</f>
        <v/>
      </c>
      <c r="L152" s="42" t="str">
        <f>IF($A152="","",IF($C152="","",IF($D152="","", IF($B152="C",  SUMIFS(Prov_Auto!$E$3:$E1000,Prov_Auto!$A$3:$A1000,$C152,Prov_Auto!$C$3:$C1000,"&gt;="&amp;$A152 ,Prov_Auto!$D$3:$D1000, "&gt;="&amp;DATE(L$2,1, 1), Prov_Auto!$D$3:$D1000,"&lt;="&amp;DATE(L$2, 12, 31))*$D152, IF($B152="V", -1*(SUMIFS(Prov_Auto!$E$3:$E1000,Prov_Auto!$A$3:$A1000,$C152,Prov_Auto!$C$3:$C1000,"&gt;="&amp;$A152 ,Prov_Auto!$D$3:$D1000, "&gt;="&amp;DATE(L$2,1,1), Prov_Auto!$D$3:$D1000,"&lt;="&amp;DATE(L$2,12,31))*$D152), "")))))</f>
        <v/>
      </c>
      <c r="M152" s="43" t="str">
        <f>IF($A152="","",IF($C152="","",IF($D152="","", IF($B152="C",  SUMIFS(Prov_Auto!$E$3:$E1000,Prov_Auto!$A$3:$A1000,$C152,Prov_Auto!$C$3:$C1000,"&gt;="&amp;$A152 ,Prov_Auto!$D$3:$D1000, "&gt;="&amp;DATE(M$2,1, 1), Prov_Auto!$D$3:$D1000,"&lt;="&amp;DATE(M$2, 12, 31))*$D152, IF($B152="V", -1*(SUMIFS(Prov_Auto!$E$3:$E1000,Prov_Auto!$A$3:$A1000,$C152,Prov_Auto!$C$3:$C1000,"&gt;="&amp;$A152 ,Prov_Auto!$D$3:$D1000, "&gt;="&amp;DATE(M$2,1,1), Prov_Auto!$D$3:$D1000,"&lt;="&amp;DATE(M$2,12,31))*$D152), "")))))</f>
        <v/>
      </c>
      <c r="N152" s="30"/>
      <c r="O152" s="31"/>
      <c r="P152" s="31"/>
      <c r="Q152" s="31"/>
      <c r="R152" s="31"/>
      <c r="S152" s="31"/>
      <c r="T152" s="31"/>
      <c r="U152" s="31"/>
      <c r="V152" s="31"/>
      <c r="W152" s="31"/>
    </row>
    <row r="153">
      <c r="A153" s="46"/>
      <c r="B153" s="47"/>
      <c r="C153" s="47"/>
      <c r="D153" s="47"/>
      <c r="E153" s="48"/>
      <c r="F153" s="45" t="str">
        <f t="shared" si="1"/>
        <v/>
      </c>
      <c r="G153" s="40" t="str">
        <f t="shared" si="2"/>
        <v/>
      </c>
      <c r="H153" s="41" t="str">
        <f>IF(A153="","",IF(C153="","",IF(D153="","",IF(B153="C", SUMIFS(Prov_Auto!E$3:E1000,Prov_Auto!A$3:A1000,C153,Prov_Auto!C$3:C1000,"&gt;"&amp;A153,Prov_Auto!D$3:D1000,"&lt;="&amp;TODAY())*D153, IF(B153="V", -1*(SUMIFS(Prov_Auto!E$3:E1000,Prov_Auto!A$3:A1000,C153,Prov_Auto!C$3:C1000,"&gt;"&amp;A153,Prov_Auto!D$3:D1000,"&lt;="&amp;TODAY())*D153), "")))))</f>
        <v/>
      </c>
      <c r="I153" s="42" t="str">
        <f>IF($A153="","",IF($C153="","",IF($D153="","", IF($B153="C",  SUMIFS(Prov_Auto!$E$3:$E1000,Prov_Auto!$A$3:$A1000,$C153,Prov_Auto!$C$3:$C1000,"&gt;="&amp;$A153 ,Prov_Auto!$D$3:$D1000, "&gt;="&amp;DATE(I$2,1, 1), Prov_Auto!$D$3:$D1000,"&lt;="&amp;DATE(I$2, 12, 31))*$D153, IF($B153="V", -1*(SUMIFS(Prov_Auto!$E$3:$E1000,Prov_Auto!$A$3:$A1000,$C153,Prov_Auto!$C$3:$C1000,"&gt;="&amp;$A153 ,Prov_Auto!$D$3:$D1000, "&gt;="&amp;DATE(I$2,1,1), Prov_Auto!$D$3:$D1000,"&lt;="&amp;DATE(I$2,12,31))*$D153), "")))))</f>
        <v/>
      </c>
      <c r="J153" s="42" t="str">
        <f>IF($A153="","",IF($C153="","",IF($D153="","", IF($B153="C",  SUMIFS(Prov_Auto!$E$3:$E1000,Prov_Auto!$A$3:$A1000,$C153,Prov_Auto!$C$3:$C1000,"&gt;="&amp;$A153 ,Prov_Auto!$D$3:$D1000, "&gt;="&amp;DATE(J$2,1, 1), Prov_Auto!$D$3:$D1000,"&lt;="&amp;DATE(J$2, 12, 31))*$D153, IF($B153="V", -1*(SUMIFS(Prov_Auto!$E$3:$E1000,Prov_Auto!$A$3:$A1000,$C153,Prov_Auto!$C$3:$C1000,"&gt;="&amp;$A153 ,Prov_Auto!$D$3:$D1000, "&gt;="&amp;DATE(J$2,1,1), Prov_Auto!$D$3:$D1000,"&lt;="&amp;DATE(J$2,12,31))*$D153), "")))))</f>
        <v/>
      </c>
      <c r="K153" s="42" t="str">
        <f>IF($A153="","",IF($C153="","",IF($D153="","", IF($B153="C",  SUMIFS(Prov_Auto!$E$3:$E1000,Prov_Auto!$A$3:$A1000,$C153,Prov_Auto!$C$3:$C1000,"&gt;="&amp;$A153 ,Prov_Auto!$D$3:$D1000, "&gt;="&amp;DATE(K$2,1, 1), Prov_Auto!$D$3:$D1000,"&lt;="&amp;DATE(K$2, 12, 31))*$D153, IF($B153="V", -1*(SUMIFS(Prov_Auto!$E$3:$E1000,Prov_Auto!$A$3:$A1000,$C153,Prov_Auto!$C$3:$C1000,"&gt;="&amp;$A153 ,Prov_Auto!$D$3:$D1000, "&gt;="&amp;DATE(K$2,1,1), Prov_Auto!$D$3:$D1000,"&lt;="&amp;DATE(K$2,12,31))*$D153), "")))))</f>
        <v/>
      </c>
      <c r="L153" s="42" t="str">
        <f>IF($A153="","",IF($C153="","",IF($D153="","", IF($B153="C",  SUMIFS(Prov_Auto!$E$3:$E1000,Prov_Auto!$A$3:$A1000,$C153,Prov_Auto!$C$3:$C1000,"&gt;="&amp;$A153 ,Prov_Auto!$D$3:$D1000, "&gt;="&amp;DATE(L$2,1, 1), Prov_Auto!$D$3:$D1000,"&lt;="&amp;DATE(L$2, 12, 31))*$D153, IF($B153="V", -1*(SUMIFS(Prov_Auto!$E$3:$E1000,Prov_Auto!$A$3:$A1000,$C153,Prov_Auto!$C$3:$C1000,"&gt;="&amp;$A153 ,Prov_Auto!$D$3:$D1000, "&gt;="&amp;DATE(L$2,1,1), Prov_Auto!$D$3:$D1000,"&lt;="&amp;DATE(L$2,12,31))*$D153), "")))))</f>
        <v/>
      </c>
      <c r="M153" s="43" t="str">
        <f>IF($A153="","",IF($C153="","",IF($D153="","", IF($B153="C",  SUMIFS(Prov_Auto!$E$3:$E1000,Prov_Auto!$A$3:$A1000,$C153,Prov_Auto!$C$3:$C1000,"&gt;="&amp;$A153 ,Prov_Auto!$D$3:$D1000, "&gt;="&amp;DATE(M$2,1, 1), Prov_Auto!$D$3:$D1000,"&lt;="&amp;DATE(M$2, 12, 31))*$D153, IF($B153="V", -1*(SUMIFS(Prov_Auto!$E$3:$E1000,Prov_Auto!$A$3:$A1000,$C153,Prov_Auto!$C$3:$C1000,"&gt;="&amp;$A153 ,Prov_Auto!$D$3:$D1000, "&gt;="&amp;DATE(M$2,1,1), Prov_Auto!$D$3:$D1000,"&lt;="&amp;DATE(M$2,12,31))*$D153), "")))))</f>
        <v/>
      </c>
      <c r="N153" s="30"/>
      <c r="O153" s="31"/>
      <c r="P153" s="31"/>
      <c r="Q153" s="31"/>
      <c r="R153" s="31"/>
      <c r="S153" s="31"/>
      <c r="T153" s="31"/>
      <c r="U153" s="31"/>
      <c r="V153" s="31"/>
      <c r="W153" s="31"/>
    </row>
    <row r="154">
      <c r="A154" s="46"/>
      <c r="B154" s="47"/>
      <c r="C154" s="47"/>
      <c r="D154" s="47"/>
      <c r="E154" s="48"/>
      <c r="F154" s="45" t="str">
        <f t="shared" si="1"/>
        <v/>
      </c>
      <c r="G154" s="40" t="str">
        <f t="shared" si="2"/>
        <v/>
      </c>
      <c r="H154" s="41" t="str">
        <f>IF(A154="","",IF(C154="","",IF(D154="","",IF(B154="C", SUMIFS(Prov_Auto!E$3:E1000,Prov_Auto!A$3:A1000,C154,Prov_Auto!C$3:C1000,"&gt;"&amp;A154,Prov_Auto!D$3:D1000,"&lt;="&amp;TODAY())*D154, IF(B154="V", -1*(SUMIFS(Prov_Auto!E$3:E1000,Prov_Auto!A$3:A1000,C154,Prov_Auto!C$3:C1000,"&gt;"&amp;A154,Prov_Auto!D$3:D1000,"&lt;="&amp;TODAY())*D154), "")))))</f>
        <v/>
      </c>
      <c r="I154" s="42" t="str">
        <f>IF($A154="","",IF($C154="","",IF($D154="","", IF($B154="C",  SUMIFS(Prov_Auto!$E$3:$E1000,Prov_Auto!$A$3:$A1000,$C154,Prov_Auto!$C$3:$C1000,"&gt;="&amp;$A154 ,Prov_Auto!$D$3:$D1000, "&gt;="&amp;DATE(I$2,1, 1), Prov_Auto!$D$3:$D1000,"&lt;="&amp;DATE(I$2, 12, 31))*$D154, IF($B154="V", -1*(SUMIFS(Prov_Auto!$E$3:$E1000,Prov_Auto!$A$3:$A1000,$C154,Prov_Auto!$C$3:$C1000,"&gt;="&amp;$A154 ,Prov_Auto!$D$3:$D1000, "&gt;="&amp;DATE(I$2,1,1), Prov_Auto!$D$3:$D1000,"&lt;="&amp;DATE(I$2,12,31))*$D154), "")))))</f>
        <v/>
      </c>
      <c r="J154" s="42" t="str">
        <f>IF($A154="","",IF($C154="","",IF($D154="","", IF($B154="C",  SUMIFS(Prov_Auto!$E$3:$E1000,Prov_Auto!$A$3:$A1000,$C154,Prov_Auto!$C$3:$C1000,"&gt;="&amp;$A154 ,Prov_Auto!$D$3:$D1000, "&gt;="&amp;DATE(J$2,1, 1), Prov_Auto!$D$3:$D1000,"&lt;="&amp;DATE(J$2, 12, 31))*$D154, IF($B154="V", -1*(SUMIFS(Prov_Auto!$E$3:$E1000,Prov_Auto!$A$3:$A1000,$C154,Prov_Auto!$C$3:$C1000,"&gt;="&amp;$A154 ,Prov_Auto!$D$3:$D1000, "&gt;="&amp;DATE(J$2,1,1), Prov_Auto!$D$3:$D1000,"&lt;="&amp;DATE(J$2,12,31))*$D154), "")))))</f>
        <v/>
      </c>
      <c r="K154" s="42" t="str">
        <f>IF($A154="","",IF($C154="","",IF($D154="","", IF($B154="C",  SUMIFS(Prov_Auto!$E$3:$E1000,Prov_Auto!$A$3:$A1000,$C154,Prov_Auto!$C$3:$C1000,"&gt;="&amp;$A154 ,Prov_Auto!$D$3:$D1000, "&gt;="&amp;DATE(K$2,1, 1), Prov_Auto!$D$3:$D1000,"&lt;="&amp;DATE(K$2, 12, 31))*$D154, IF($B154="V", -1*(SUMIFS(Prov_Auto!$E$3:$E1000,Prov_Auto!$A$3:$A1000,$C154,Prov_Auto!$C$3:$C1000,"&gt;="&amp;$A154 ,Prov_Auto!$D$3:$D1000, "&gt;="&amp;DATE(K$2,1,1), Prov_Auto!$D$3:$D1000,"&lt;="&amp;DATE(K$2,12,31))*$D154), "")))))</f>
        <v/>
      </c>
      <c r="L154" s="42" t="str">
        <f>IF($A154="","",IF($C154="","",IF($D154="","", IF($B154="C",  SUMIFS(Prov_Auto!$E$3:$E1000,Prov_Auto!$A$3:$A1000,$C154,Prov_Auto!$C$3:$C1000,"&gt;="&amp;$A154 ,Prov_Auto!$D$3:$D1000, "&gt;="&amp;DATE(L$2,1, 1), Prov_Auto!$D$3:$D1000,"&lt;="&amp;DATE(L$2, 12, 31))*$D154, IF($B154="V", -1*(SUMIFS(Prov_Auto!$E$3:$E1000,Prov_Auto!$A$3:$A1000,$C154,Prov_Auto!$C$3:$C1000,"&gt;="&amp;$A154 ,Prov_Auto!$D$3:$D1000, "&gt;="&amp;DATE(L$2,1,1), Prov_Auto!$D$3:$D1000,"&lt;="&amp;DATE(L$2,12,31))*$D154), "")))))</f>
        <v/>
      </c>
      <c r="M154" s="43" t="str">
        <f>IF($A154="","",IF($C154="","",IF($D154="","", IF($B154="C",  SUMIFS(Prov_Auto!$E$3:$E1000,Prov_Auto!$A$3:$A1000,$C154,Prov_Auto!$C$3:$C1000,"&gt;="&amp;$A154 ,Prov_Auto!$D$3:$D1000, "&gt;="&amp;DATE(M$2,1, 1), Prov_Auto!$D$3:$D1000,"&lt;="&amp;DATE(M$2, 12, 31))*$D154, IF($B154="V", -1*(SUMIFS(Prov_Auto!$E$3:$E1000,Prov_Auto!$A$3:$A1000,$C154,Prov_Auto!$C$3:$C1000,"&gt;="&amp;$A154 ,Prov_Auto!$D$3:$D1000, "&gt;="&amp;DATE(M$2,1,1), Prov_Auto!$D$3:$D1000,"&lt;="&amp;DATE(M$2,12,31))*$D154), "")))))</f>
        <v/>
      </c>
      <c r="N154" s="30"/>
      <c r="O154" s="31"/>
      <c r="P154" s="31"/>
      <c r="Q154" s="31"/>
      <c r="R154" s="31"/>
      <c r="S154" s="31"/>
      <c r="T154" s="31"/>
      <c r="U154" s="31"/>
      <c r="V154" s="31"/>
      <c r="W154" s="31"/>
    </row>
    <row r="155">
      <c r="A155" s="46"/>
      <c r="B155" s="47"/>
      <c r="C155" s="47"/>
      <c r="D155" s="47"/>
      <c r="E155" s="48"/>
      <c r="F155" s="45" t="str">
        <f t="shared" si="1"/>
        <v/>
      </c>
      <c r="G155" s="40" t="str">
        <f t="shared" si="2"/>
        <v/>
      </c>
      <c r="H155" s="41" t="str">
        <f>IF(A155="","",IF(C155="","",IF(D155="","",IF(B155="C", SUMIFS(Prov_Auto!E$3:E1000,Prov_Auto!A$3:A1000,C155,Prov_Auto!C$3:C1000,"&gt;"&amp;A155,Prov_Auto!D$3:D1000,"&lt;="&amp;TODAY())*D155, IF(B155="V", -1*(SUMIFS(Prov_Auto!E$3:E1000,Prov_Auto!A$3:A1000,C155,Prov_Auto!C$3:C1000,"&gt;"&amp;A155,Prov_Auto!D$3:D1000,"&lt;="&amp;TODAY())*D155), "")))))</f>
        <v/>
      </c>
      <c r="I155" s="42" t="str">
        <f>IF($A155="","",IF($C155="","",IF($D155="","", IF($B155="C",  SUMIFS(Prov_Auto!$E$3:$E1000,Prov_Auto!$A$3:$A1000,$C155,Prov_Auto!$C$3:$C1000,"&gt;="&amp;$A155 ,Prov_Auto!$D$3:$D1000, "&gt;="&amp;DATE(I$2,1, 1), Prov_Auto!$D$3:$D1000,"&lt;="&amp;DATE(I$2, 12, 31))*$D155, IF($B155="V", -1*(SUMIFS(Prov_Auto!$E$3:$E1000,Prov_Auto!$A$3:$A1000,$C155,Prov_Auto!$C$3:$C1000,"&gt;="&amp;$A155 ,Prov_Auto!$D$3:$D1000, "&gt;="&amp;DATE(I$2,1,1), Prov_Auto!$D$3:$D1000,"&lt;="&amp;DATE(I$2,12,31))*$D155), "")))))</f>
        <v/>
      </c>
      <c r="J155" s="42" t="str">
        <f>IF($A155="","",IF($C155="","",IF($D155="","", IF($B155="C",  SUMIFS(Prov_Auto!$E$3:$E1000,Prov_Auto!$A$3:$A1000,$C155,Prov_Auto!$C$3:$C1000,"&gt;="&amp;$A155 ,Prov_Auto!$D$3:$D1000, "&gt;="&amp;DATE(J$2,1, 1), Prov_Auto!$D$3:$D1000,"&lt;="&amp;DATE(J$2, 12, 31))*$D155, IF($B155="V", -1*(SUMIFS(Prov_Auto!$E$3:$E1000,Prov_Auto!$A$3:$A1000,$C155,Prov_Auto!$C$3:$C1000,"&gt;="&amp;$A155 ,Prov_Auto!$D$3:$D1000, "&gt;="&amp;DATE(J$2,1,1), Prov_Auto!$D$3:$D1000,"&lt;="&amp;DATE(J$2,12,31))*$D155), "")))))</f>
        <v/>
      </c>
      <c r="K155" s="42" t="str">
        <f>IF($A155="","",IF($C155="","",IF($D155="","", IF($B155="C",  SUMIFS(Prov_Auto!$E$3:$E1000,Prov_Auto!$A$3:$A1000,$C155,Prov_Auto!$C$3:$C1000,"&gt;="&amp;$A155 ,Prov_Auto!$D$3:$D1000, "&gt;="&amp;DATE(K$2,1, 1), Prov_Auto!$D$3:$D1000,"&lt;="&amp;DATE(K$2, 12, 31))*$D155, IF($B155="V", -1*(SUMIFS(Prov_Auto!$E$3:$E1000,Prov_Auto!$A$3:$A1000,$C155,Prov_Auto!$C$3:$C1000,"&gt;="&amp;$A155 ,Prov_Auto!$D$3:$D1000, "&gt;="&amp;DATE(K$2,1,1), Prov_Auto!$D$3:$D1000,"&lt;="&amp;DATE(K$2,12,31))*$D155), "")))))</f>
        <v/>
      </c>
      <c r="L155" s="42" t="str">
        <f>IF($A155="","",IF($C155="","",IF($D155="","", IF($B155="C",  SUMIFS(Prov_Auto!$E$3:$E1000,Prov_Auto!$A$3:$A1000,$C155,Prov_Auto!$C$3:$C1000,"&gt;="&amp;$A155 ,Prov_Auto!$D$3:$D1000, "&gt;="&amp;DATE(L$2,1, 1), Prov_Auto!$D$3:$D1000,"&lt;="&amp;DATE(L$2, 12, 31))*$D155, IF($B155="V", -1*(SUMIFS(Prov_Auto!$E$3:$E1000,Prov_Auto!$A$3:$A1000,$C155,Prov_Auto!$C$3:$C1000,"&gt;="&amp;$A155 ,Prov_Auto!$D$3:$D1000, "&gt;="&amp;DATE(L$2,1,1), Prov_Auto!$D$3:$D1000,"&lt;="&amp;DATE(L$2,12,31))*$D155), "")))))</f>
        <v/>
      </c>
      <c r="M155" s="43" t="str">
        <f>IF($A155="","",IF($C155="","",IF($D155="","", IF($B155="C",  SUMIFS(Prov_Auto!$E$3:$E1000,Prov_Auto!$A$3:$A1000,$C155,Prov_Auto!$C$3:$C1000,"&gt;="&amp;$A155 ,Prov_Auto!$D$3:$D1000, "&gt;="&amp;DATE(M$2,1, 1), Prov_Auto!$D$3:$D1000,"&lt;="&amp;DATE(M$2, 12, 31))*$D155, IF($B155="V", -1*(SUMIFS(Prov_Auto!$E$3:$E1000,Prov_Auto!$A$3:$A1000,$C155,Prov_Auto!$C$3:$C1000,"&gt;="&amp;$A155 ,Prov_Auto!$D$3:$D1000, "&gt;="&amp;DATE(M$2,1,1), Prov_Auto!$D$3:$D1000,"&lt;="&amp;DATE(M$2,12,31))*$D155), "")))))</f>
        <v/>
      </c>
      <c r="N155" s="30"/>
      <c r="O155" s="31"/>
      <c r="P155" s="31"/>
      <c r="Q155" s="31"/>
      <c r="R155" s="31"/>
      <c r="S155" s="31"/>
      <c r="T155" s="31"/>
      <c r="U155" s="31"/>
      <c r="V155" s="31"/>
      <c r="W155" s="31"/>
    </row>
    <row r="156">
      <c r="A156" s="46"/>
      <c r="B156" s="47"/>
      <c r="C156" s="47"/>
      <c r="D156" s="47"/>
      <c r="E156" s="48"/>
      <c r="F156" s="45" t="str">
        <f t="shared" si="1"/>
        <v/>
      </c>
      <c r="G156" s="40" t="str">
        <f t="shared" si="2"/>
        <v/>
      </c>
      <c r="H156" s="41" t="str">
        <f>IF(A156="","",IF(C156="","",IF(D156="","",IF(B156="C", SUMIFS(Prov_Auto!E$3:E1000,Prov_Auto!A$3:A1000,C156,Prov_Auto!C$3:C1000,"&gt;"&amp;A156,Prov_Auto!D$3:D1000,"&lt;="&amp;TODAY())*D156, IF(B156="V", -1*(SUMIFS(Prov_Auto!E$3:E1000,Prov_Auto!A$3:A1000,C156,Prov_Auto!C$3:C1000,"&gt;"&amp;A156,Prov_Auto!D$3:D1000,"&lt;="&amp;TODAY())*D156), "")))))</f>
        <v/>
      </c>
      <c r="I156" s="42" t="str">
        <f>IF($A156="","",IF($C156="","",IF($D156="","", IF($B156="C",  SUMIFS(Prov_Auto!$E$3:$E1000,Prov_Auto!$A$3:$A1000,$C156,Prov_Auto!$C$3:$C1000,"&gt;="&amp;$A156 ,Prov_Auto!$D$3:$D1000, "&gt;="&amp;DATE(I$2,1, 1), Prov_Auto!$D$3:$D1000,"&lt;="&amp;DATE(I$2, 12, 31))*$D156, IF($B156="V", -1*(SUMIFS(Prov_Auto!$E$3:$E1000,Prov_Auto!$A$3:$A1000,$C156,Prov_Auto!$C$3:$C1000,"&gt;="&amp;$A156 ,Prov_Auto!$D$3:$D1000, "&gt;="&amp;DATE(I$2,1,1), Prov_Auto!$D$3:$D1000,"&lt;="&amp;DATE(I$2,12,31))*$D156), "")))))</f>
        <v/>
      </c>
      <c r="J156" s="42" t="str">
        <f>IF($A156="","",IF($C156="","",IF($D156="","", IF($B156="C",  SUMIFS(Prov_Auto!$E$3:$E1000,Prov_Auto!$A$3:$A1000,$C156,Prov_Auto!$C$3:$C1000,"&gt;="&amp;$A156 ,Prov_Auto!$D$3:$D1000, "&gt;="&amp;DATE(J$2,1, 1), Prov_Auto!$D$3:$D1000,"&lt;="&amp;DATE(J$2, 12, 31))*$D156, IF($B156="V", -1*(SUMIFS(Prov_Auto!$E$3:$E1000,Prov_Auto!$A$3:$A1000,$C156,Prov_Auto!$C$3:$C1000,"&gt;="&amp;$A156 ,Prov_Auto!$D$3:$D1000, "&gt;="&amp;DATE(J$2,1,1), Prov_Auto!$D$3:$D1000,"&lt;="&amp;DATE(J$2,12,31))*$D156), "")))))</f>
        <v/>
      </c>
      <c r="K156" s="42" t="str">
        <f>IF($A156="","",IF($C156="","",IF($D156="","", IF($B156="C",  SUMIFS(Prov_Auto!$E$3:$E1000,Prov_Auto!$A$3:$A1000,$C156,Prov_Auto!$C$3:$C1000,"&gt;="&amp;$A156 ,Prov_Auto!$D$3:$D1000, "&gt;="&amp;DATE(K$2,1, 1), Prov_Auto!$D$3:$D1000,"&lt;="&amp;DATE(K$2, 12, 31))*$D156, IF($B156="V", -1*(SUMIFS(Prov_Auto!$E$3:$E1000,Prov_Auto!$A$3:$A1000,$C156,Prov_Auto!$C$3:$C1000,"&gt;="&amp;$A156 ,Prov_Auto!$D$3:$D1000, "&gt;="&amp;DATE(K$2,1,1), Prov_Auto!$D$3:$D1000,"&lt;="&amp;DATE(K$2,12,31))*$D156), "")))))</f>
        <v/>
      </c>
      <c r="L156" s="42" t="str">
        <f>IF($A156="","",IF($C156="","",IF($D156="","", IF($B156="C",  SUMIFS(Prov_Auto!$E$3:$E1000,Prov_Auto!$A$3:$A1000,$C156,Prov_Auto!$C$3:$C1000,"&gt;="&amp;$A156 ,Prov_Auto!$D$3:$D1000, "&gt;="&amp;DATE(L$2,1, 1), Prov_Auto!$D$3:$D1000,"&lt;="&amp;DATE(L$2, 12, 31))*$D156, IF($B156="V", -1*(SUMIFS(Prov_Auto!$E$3:$E1000,Prov_Auto!$A$3:$A1000,$C156,Prov_Auto!$C$3:$C1000,"&gt;="&amp;$A156 ,Prov_Auto!$D$3:$D1000, "&gt;="&amp;DATE(L$2,1,1), Prov_Auto!$D$3:$D1000,"&lt;="&amp;DATE(L$2,12,31))*$D156), "")))))</f>
        <v/>
      </c>
      <c r="M156" s="43" t="str">
        <f>IF($A156="","",IF($C156="","",IF($D156="","", IF($B156="C",  SUMIFS(Prov_Auto!$E$3:$E1000,Prov_Auto!$A$3:$A1000,$C156,Prov_Auto!$C$3:$C1000,"&gt;="&amp;$A156 ,Prov_Auto!$D$3:$D1000, "&gt;="&amp;DATE(M$2,1, 1), Prov_Auto!$D$3:$D1000,"&lt;="&amp;DATE(M$2, 12, 31))*$D156, IF($B156="V", -1*(SUMIFS(Prov_Auto!$E$3:$E1000,Prov_Auto!$A$3:$A1000,$C156,Prov_Auto!$C$3:$C1000,"&gt;="&amp;$A156 ,Prov_Auto!$D$3:$D1000, "&gt;="&amp;DATE(M$2,1,1), Prov_Auto!$D$3:$D1000,"&lt;="&amp;DATE(M$2,12,31))*$D156), "")))))</f>
        <v/>
      </c>
      <c r="N156" s="30"/>
      <c r="O156" s="31"/>
      <c r="P156" s="31"/>
      <c r="Q156" s="31"/>
      <c r="R156" s="31"/>
      <c r="S156" s="31"/>
      <c r="T156" s="31"/>
      <c r="U156" s="31"/>
      <c r="V156" s="31"/>
      <c r="W156" s="31"/>
    </row>
    <row r="157">
      <c r="A157" s="46"/>
      <c r="B157" s="47"/>
      <c r="C157" s="47"/>
      <c r="D157" s="47"/>
      <c r="E157" s="48"/>
      <c r="F157" s="45" t="str">
        <f t="shared" si="1"/>
        <v/>
      </c>
      <c r="G157" s="40" t="str">
        <f t="shared" si="2"/>
        <v/>
      </c>
      <c r="H157" s="41" t="str">
        <f>IF(A157="","",IF(C157="","",IF(D157="","",IF(B157="C", SUMIFS(Prov_Auto!E$3:E1000,Prov_Auto!A$3:A1000,C157,Prov_Auto!C$3:C1000,"&gt;"&amp;A157,Prov_Auto!D$3:D1000,"&lt;="&amp;TODAY())*D157, IF(B157="V", -1*(SUMIFS(Prov_Auto!E$3:E1000,Prov_Auto!A$3:A1000,C157,Prov_Auto!C$3:C1000,"&gt;"&amp;A157,Prov_Auto!D$3:D1000,"&lt;="&amp;TODAY())*D157), "")))))</f>
        <v/>
      </c>
      <c r="I157" s="42" t="str">
        <f>IF($A157="","",IF($C157="","",IF($D157="","", IF($B157="C",  SUMIFS(Prov_Auto!$E$3:$E1000,Prov_Auto!$A$3:$A1000,$C157,Prov_Auto!$C$3:$C1000,"&gt;="&amp;$A157 ,Prov_Auto!$D$3:$D1000, "&gt;="&amp;DATE(I$2,1, 1), Prov_Auto!$D$3:$D1000,"&lt;="&amp;DATE(I$2, 12, 31))*$D157, IF($B157="V", -1*(SUMIFS(Prov_Auto!$E$3:$E1000,Prov_Auto!$A$3:$A1000,$C157,Prov_Auto!$C$3:$C1000,"&gt;="&amp;$A157 ,Prov_Auto!$D$3:$D1000, "&gt;="&amp;DATE(I$2,1,1), Prov_Auto!$D$3:$D1000,"&lt;="&amp;DATE(I$2,12,31))*$D157), "")))))</f>
        <v/>
      </c>
      <c r="J157" s="42" t="str">
        <f>IF($A157="","",IF($C157="","",IF($D157="","", IF($B157="C",  SUMIFS(Prov_Auto!$E$3:$E1000,Prov_Auto!$A$3:$A1000,$C157,Prov_Auto!$C$3:$C1000,"&gt;="&amp;$A157 ,Prov_Auto!$D$3:$D1000, "&gt;="&amp;DATE(J$2,1, 1), Prov_Auto!$D$3:$D1000,"&lt;="&amp;DATE(J$2, 12, 31))*$D157, IF($B157="V", -1*(SUMIFS(Prov_Auto!$E$3:$E1000,Prov_Auto!$A$3:$A1000,$C157,Prov_Auto!$C$3:$C1000,"&gt;="&amp;$A157 ,Prov_Auto!$D$3:$D1000, "&gt;="&amp;DATE(J$2,1,1), Prov_Auto!$D$3:$D1000,"&lt;="&amp;DATE(J$2,12,31))*$D157), "")))))</f>
        <v/>
      </c>
      <c r="K157" s="42" t="str">
        <f>IF($A157="","",IF($C157="","",IF($D157="","", IF($B157="C",  SUMIFS(Prov_Auto!$E$3:$E1000,Prov_Auto!$A$3:$A1000,$C157,Prov_Auto!$C$3:$C1000,"&gt;="&amp;$A157 ,Prov_Auto!$D$3:$D1000, "&gt;="&amp;DATE(K$2,1, 1), Prov_Auto!$D$3:$D1000,"&lt;="&amp;DATE(K$2, 12, 31))*$D157, IF($B157="V", -1*(SUMIFS(Prov_Auto!$E$3:$E1000,Prov_Auto!$A$3:$A1000,$C157,Prov_Auto!$C$3:$C1000,"&gt;="&amp;$A157 ,Prov_Auto!$D$3:$D1000, "&gt;="&amp;DATE(K$2,1,1), Prov_Auto!$D$3:$D1000,"&lt;="&amp;DATE(K$2,12,31))*$D157), "")))))</f>
        <v/>
      </c>
      <c r="L157" s="42" t="str">
        <f>IF($A157="","",IF($C157="","",IF($D157="","", IF($B157="C",  SUMIFS(Prov_Auto!$E$3:$E1000,Prov_Auto!$A$3:$A1000,$C157,Prov_Auto!$C$3:$C1000,"&gt;="&amp;$A157 ,Prov_Auto!$D$3:$D1000, "&gt;="&amp;DATE(L$2,1, 1), Prov_Auto!$D$3:$D1000,"&lt;="&amp;DATE(L$2, 12, 31))*$D157, IF($B157="V", -1*(SUMIFS(Prov_Auto!$E$3:$E1000,Prov_Auto!$A$3:$A1000,$C157,Prov_Auto!$C$3:$C1000,"&gt;="&amp;$A157 ,Prov_Auto!$D$3:$D1000, "&gt;="&amp;DATE(L$2,1,1), Prov_Auto!$D$3:$D1000,"&lt;="&amp;DATE(L$2,12,31))*$D157), "")))))</f>
        <v/>
      </c>
      <c r="M157" s="43" t="str">
        <f>IF($A157="","",IF($C157="","",IF($D157="","", IF($B157="C",  SUMIFS(Prov_Auto!$E$3:$E1000,Prov_Auto!$A$3:$A1000,$C157,Prov_Auto!$C$3:$C1000,"&gt;="&amp;$A157 ,Prov_Auto!$D$3:$D1000, "&gt;="&amp;DATE(M$2,1, 1), Prov_Auto!$D$3:$D1000,"&lt;="&amp;DATE(M$2, 12, 31))*$D157, IF($B157="V", -1*(SUMIFS(Prov_Auto!$E$3:$E1000,Prov_Auto!$A$3:$A1000,$C157,Prov_Auto!$C$3:$C1000,"&gt;="&amp;$A157 ,Prov_Auto!$D$3:$D1000, "&gt;="&amp;DATE(M$2,1,1), Prov_Auto!$D$3:$D1000,"&lt;="&amp;DATE(M$2,12,31))*$D157), "")))))</f>
        <v/>
      </c>
      <c r="N157" s="30"/>
      <c r="O157" s="31"/>
      <c r="P157" s="31"/>
      <c r="Q157" s="31"/>
      <c r="R157" s="31"/>
      <c r="S157" s="31"/>
      <c r="T157" s="31"/>
      <c r="U157" s="31"/>
      <c r="V157" s="31"/>
      <c r="W157" s="31"/>
    </row>
    <row r="158">
      <c r="A158" s="46"/>
      <c r="B158" s="47"/>
      <c r="C158" s="47"/>
      <c r="D158" s="47"/>
      <c r="E158" s="48"/>
      <c r="F158" s="45" t="str">
        <f t="shared" si="1"/>
        <v/>
      </c>
      <c r="G158" s="40" t="str">
        <f t="shared" si="2"/>
        <v/>
      </c>
      <c r="H158" s="41" t="str">
        <f>IF(A158="","",IF(C158="","",IF(D158="","",IF(B158="C", SUMIFS(Prov_Auto!E$3:E1000,Prov_Auto!A$3:A1000,C158,Prov_Auto!C$3:C1000,"&gt;"&amp;A158,Prov_Auto!D$3:D1000,"&lt;="&amp;TODAY())*D158, IF(B158="V", -1*(SUMIFS(Prov_Auto!E$3:E1000,Prov_Auto!A$3:A1000,C158,Prov_Auto!C$3:C1000,"&gt;"&amp;A158,Prov_Auto!D$3:D1000,"&lt;="&amp;TODAY())*D158), "")))))</f>
        <v/>
      </c>
      <c r="I158" s="42" t="str">
        <f>IF($A158="","",IF($C158="","",IF($D158="","", IF($B158="C",  SUMIFS(Prov_Auto!$E$3:$E1000,Prov_Auto!$A$3:$A1000,$C158,Prov_Auto!$C$3:$C1000,"&gt;="&amp;$A158 ,Prov_Auto!$D$3:$D1000, "&gt;="&amp;DATE(I$2,1, 1), Prov_Auto!$D$3:$D1000,"&lt;="&amp;DATE(I$2, 12, 31))*$D158, IF($B158="V", -1*(SUMIFS(Prov_Auto!$E$3:$E1000,Prov_Auto!$A$3:$A1000,$C158,Prov_Auto!$C$3:$C1000,"&gt;="&amp;$A158 ,Prov_Auto!$D$3:$D1000, "&gt;="&amp;DATE(I$2,1,1), Prov_Auto!$D$3:$D1000,"&lt;="&amp;DATE(I$2,12,31))*$D158), "")))))</f>
        <v/>
      </c>
      <c r="J158" s="42" t="str">
        <f>IF($A158="","",IF($C158="","",IF($D158="","", IF($B158="C",  SUMIFS(Prov_Auto!$E$3:$E1000,Prov_Auto!$A$3:$A1000,$C158,Prov_Auto!$C$3:$C1000,"&gt;="&amp;$A158 ,Prov_Auto!$D$3:$D1000, "&gt;="&amp;DATE(J$2,1, 1), Prov_Auto!$D$3:$D1000,"&lt;="&amp;DATE(J$2, 12, 31))*$D158, IF($B158="V", -1*(SUMIFS(Prov_Auto!$E$3:$E1000,Prov_Auto!$A$3:$A1000,$C158,Prov_Auto!$C$3:$C1000,"&gt;="&amp;$A158 ,Prov_Auto!$D$3:$D1000, "&gt;="&amp;DATE(J$2,1,1), Prov_Auto!$D$3:$D1000,"&lt;="&amp;DATE(J$2,12,31))*$D158), "")))))</f>
        <v/>
      </c>
      <c r="K158" s="42" t="str">
        <f>IF($A158="","",IF($C158="","",IF($D158="","", IF($B158="C",  SUMIFS(Prov_Auto!$E$3:$E1000,Prov_Auto!$A$3:$A1000,$C158,Prov_Auto!$C$3:$C1000,"&gt;="&amp;$A158 ,Prov_Auto!$D$3:$D1000, "&gt;="&amp;DATE(K$2,1, 1), Prov_Auto!$D$3:$D1000,"&lt;="&amp;DATE(K$2, 12, 31))*$D158, IF($B158="V", -1*(SUMIFS(Prov_Auto!$E$3:$E1000,Prov_Auto!$A$3:$A1000,$C158,Prov_Auto!$C$3:$C1000,"&gt;="&amp;$A158 ,Prov_Auto!$D$3:$D1000, "&gt;="&amp;DATE(K$2,1,1), Prov_Auto!$D$3:$D1000,"&lt;="&amp;DATE(K$2,12,31))*$D158), "")))))</f>
        <v/>
      </c>
      <c r="L158" s="42" t="str">
        <f>IF($A158="","",IF($C158="","",IF($D158="","", IF($B158="C",  SUMIFS(Prov_Auto!$E$3:$E1000,Prov_Auto!$A$3:$A1000,$C158,Prov_Auto!$C$3:$C1000,"&gt;="&amp;$A158 ,Prov_Auto!$D$3:$D1000, "&gt;="&amp;DATE(L$2,1, 1), Prov_Auto!$D$3:$D1000,"&lt;="&amp;DATE(L$2, 12, 31))*$D158, IF($B158="V", -1*(SUMIFS(Prov_Auto!$E$3:$E1000,Prov_Auto!$A$3:$A1000,$C158,Prov_Auto!$C$3:$C1000,"&gt;="&amp;$A158 ,Prov_Auto!$D$3:$D1000, "&gt;="&amp;DATE(L$2,1,1), Prov_Auto!$D$3:$D1000,"&lt;="&amp;DATE(L$2,12,31))*$D158), "")))))</f>
        <v/>
      </c>
      <c r="M158" s="43" t="str">
        <f>IF($A158="","",IF($C158="","",IF($D158="","", IF($B158="C",  SUMIFS(Prov_Auto!$E$3:$E1000,Prov_Auto!$A$3:$A1000,$C158,Prov_Auto!$C$3:$C1000,"&gt;="&amp;$A158 ,Prov_Auto!$D$3:$D1000, "&gt;="&amp;DATE(M$2,1, 1), Prov_Auto!$D$3:$D1000,"&lt;="&amp;DATE(M$2, 12, 31))*$D158, IF($B158="V", -1*(SUMIFS(Prov_Auto!$E$3:$E1000,Prov_Auto!$A$3:$A1000,$C158,Prov_Auto!$C$3:$C1000,"&gt;="&amp;$A158 ,Prov_Auto!$D$3:$D1000, "&gt;="&amp;DATE(M$2,1,1), Prov_Auto!$D$3:$D1000,"&lt;="&amp;DATE(M$2,12,31))*$D158), "")))))</f>
        <v/>
      </c>
      <c r="N158" s="30"/>
      <c r="O158" s="31"/>
      <c r="P158" s="31"/>
      <c r="Q158" s="31"/>
      <c r="R158" s="31"/>
      <c r="S158" s="31"/>
      <c r="T158" s="31"/>
      <c r="U158" s="31"/>
      <c r="V158" s="31"/>
      <c r="W158" s="31"/>
    </row>
    <row r="159">
      <c r="A159" s="46"/>
      <c r="B159" s="47"/>
      <c r="C159" s="47"/>
      <c r="D159" s="47"/>
      <c r="E159" s="48"/>
      <c r="F159" s="45" t="str">
        <f t="shared" si="1"/>
        <v/>
      </c>
      <c r="G159" s="40" t="str">
        <f t="shared" si="2"/>
        <v/>
      </c>
      <c r="H159" s="41" t="str">
        <f>IF(A159="","",IF(C159="","",IF(D159="","",IF(B159="C", SUMIFS(Prov_Auto!E$3:E1000,Prov_Auto!A$3:A1000,C159,Prov_Auto!C$3:C1000,"&gt;"&amp;A159,Prov_Auto!D$3:D1000,"&lt;="&amp;TODAY())*D159, IF(B159="V", -1*(SUMIFS(Prov_Auto!E$3:E1000,Prov_Auto!A$3:A1000,C159,Prov_Auto!C$3:C1000,"&gt;"&amp;A159,Prov_Auto!D$3:D1000,"&lt;="&amp;TODAY())*D159), "")))))</f>
        <v/>
      </c>
      <c r="I159" s="42" t="str">
        <f>IF($A159="","",IF($C159="","",IF($D159="","", IF($B159="C",  SUMIFS(Prov_Auto!$E$3:$E1000,Prov_Auto!$A$3:$A1000,$C159,Prov_Auto!$C$3:$C1000,"&gt;="&amp;$A159 ,Prov_Auto!$D$3:$D1000, "&gt;="&amp;DATE(I$2,1, 1), Prov_Auto!$D$3:$D1000,"&lt;="&amp;DATE(I$2, 12, 31))*$D159, IF($B159="V", -1*(SUMIFS(Prov_Auto!$E$3:$E1000,Prov_Auto!$A$3:$A1000,$C159,Prov_Auto!$C$3:$C1000,"&gt;="&amp;$A159 ,Prov_Auto!$D$3:$D1000, "&gt;="&amp;DATE(I$2,1,1), Prov_Auto!$D$3:$D1000,"&lt;="&amp;DATE(I$2,12,31))*$D159), "")))))</f>
        <v/>
      </c>
      <c r="J159" s="42" t="str">
        <f>IF($A159="","",IF($C159="","",IF($D159="","", IF($B159="C",  SUMIFS(Prov_Auto!$E$3:$E1000,Prov_Auto!$A$3:$A1000,$C159,Prov_Auto!$C$3:$C1000,"&gt;="&amp;$A159 ,Prov_Auto!$D$3:$D1000, "&gt;="&amp;DATE(J$2,1, 1), Prov_Auto!$D$3:$D1000,"&lt;="&amp;DATE(J$2, 12, 31))*$D159, IF($B159="V", -1*(SUMIFS(Prov_Auto!$E$3:$E1000,Prov_Auto!$A$3:$A1000,$C159,Prov_Auto!$C$3:$C1000,"&gt;="&amp;$A159 ,Prov_Auto!$D$3:$D1000, "&gt;="&amp;DATE(J$2,1,1), Prov_Auto!$D$3:$D1000,"&lt;="&amp;DATE(J$2,12,31))*$D159), "")))))</f>
        <v/>
      </c>
      <c r="K159" s="42" t="str">
        <f>IF($A159="","",IF($C159="","",IF($D159="","", IF($B159="C",  SUMIFS(Prov_Auto!$E$3:$E1000,Prov_Auto!$A$3:$A1000,$C159,Prov_Auto!$C$3:$C1000,"&gt;="&amp;$A159 ,Prov_Auto!$D$3:$D1000, "&gt;="&amp;DATE(K$2,1, 1), Prov_Auto!$D$3:$D1000,"&lt;="&amp;DATE(K$2, 12, 31))*$D159, IF($B159="V", -1*(SUMIFS(Prov_Auto!$E$3:$E1000,Prov_Auto!$A$3:$A1000,$C159,Prov_Auto!$C$3:$C1000,"&gt;="&amp;$A159 ,Prov_Auto!$D$3:$D1000, "&gt;="&amp;DATE(K$2,1,1), Prov_Auto!$D$3:$D1000,"&lt;="&amp;DATE(K$2,12,31))*$D159), "")))))</f>
        <v/>
      </c>
      <c r="L159" s="42" t="str">
        <f>IF($A159="","",IF($C159="","",IF($D159="","", IF($B159="C",  SUMIFS(Prov_Auto!$E$3:$E1000,Prov_Auto!$A$3:$A1000,$C159,Prov_Auto!$C$3:$C1000,"&gt;="&amp;$A159 ,Prov_Auto!$D$3:$D1000, "&gt;="&amp;DATE(L$2,1, 1), Prov_Auto!$D$3:$D1000,"&lt;="&amp;DATE(L$2, 12, 31))*$D159, IF($B159="V", -1*(SUMIFS(Prov_Auto!$E$3:$E1000,Prov_Auto!$A$3:$A1000,$C159,Prov_Auto!$C$3:$C1000,"&gt;="&amp;$A159 ,Prov_Auto!$D$3:$D1000, "&gt;="&amp;DATE(L$2,1,1), Prov_Auto!$D$3:$D1000,"&lt;="&amp;DATE(L$2,12,31))*$D159), "")))))</f>
        <v/>
      </c>
      <c r="M159" s="43" t="str">
        <f>IF($A159="","",IF($C159="","",IF($D159="","", IF($B159="C",  SUMIFS(Prov_Auto!$E$3:$E1000,Prov_Auto!$A$3:$A1000,$C159,Prov_Auto!$C$3:$C1000,"&gt;="&amp;$A159 ,Prov_Auto!$D$3:$D1000, "&gt;="&amp;DATE(M$2,1, 1), Prov_Auto!$D$3:$D1000,"&lt;="&amp;DATE(M$2, 12, 31))*$D159, IF($B159="V", -1*(SUMIFS(Prov_Auto!$E$3:$E1000,Prov_Auto!$A$3:$A1000,$C159,Prov_Auto!$C$3:$C1000,"&gt;="&amp;$A159 ,Prov_Auto!$D$3:$D1000, "&gt;="&amp;DATE(M$2,1,1), Prov_Auto!$D$3:$D1000,"&lt;="&amp;DATE(M$2,12,31))*$D159), "")))))</f>
        <v/>
      </c>
      <c r="N159" s="30"/>
      <c r="O159" s="31"/>
      <c r="P159" s="31"/>
      <c r="Q159" s="31"/>
      <c r="R159" s="31"/>
      <c r="S159" s="31"/>
      <c r="T159" s="31"/>
      <c r="U159" s="31"/>
      <c r="V159" s="31"/>
      <c r="W159" s="31"/>
    </row>
    <row r="160">
      <c r="A160" s="46"/>
      <c r="B160" s="47"/>
      <c r="C160" s="47"/>
      <c r="D160" s="47"/>
      <c r="E160" s="48"/>
      <c r="F160" s="45" t="str">
        <f t="shared" si="1"/>
        <v/>
      </c>
      <c r="G160" s="40" t="str">
        <f t="shared" si="2"/>
        <v/>
      </c>
      <c r="H160" s="41" t="str">
        <f>IF(A160="","",IF(C160="","",IF(D160="","",IF(B160="C", SUMIFS(Prov_Auto!E$3:E1000,Prov_Auto!A$3:A1000,C160,Prov_Auto!C$3:C1000,"&gt;"&amp;A160,Prov_Auto!D$3:D1000,"&lt;="&amp;TODAY())*D160, IF(B160="V", -1*(SUMIFS(Prov_Auto!E$3:E1000,Prov_Auto!A$3:A1000,C160,Prov_Auto!C$3:C1000,"&gt;"&amp;A160,Prov_Auto!D$3:D1000,"&lt;="&amp;TODAY())*D160), "")))))</f>
        <v/>
      </c>
      <c r="I160" s="42" t="str">
        <f>IF($A160="","",IF($C160="","",IF($D160="","", IF($B160="C",  SUMIFS(Prov_Auto!$E$3:$E1000,Prov_Auto!$A$3:$A1000,$C160,Prov_Auto!$C$3:$C1000,"&gt;="&amp;$A160 ,Prov_Auto!$D$3:$D1000, "&gt;="&amp;DATE(I$2,1, 1), Prov_Auto!$D$3:$D1000,"&lt;="&amp;DATE(I$2, 12, 31))*$D160, IF($B160="V", -1*(SUMIFS(Prov_Auto!$E$3:$E1000,Prov_Auto!$A$3:$A1000,$C160,Prov_Auto!$C$3:$C1000,"&gt;="&amp;$A160 ,Prov_Auto!$D$3:$D1000, "&gt;="&amp;DATE(I$2,1,1), Prov_Auto!$D$3:$D1000,"&lt;="&amp;DATE(I$2,12,31))*$D160), "")))))</f>
        <v/>
      </c>
      <c r="J160" s="42" t="str">
        <f>IF($A160="","",IF($C160="","",IF($D160="","", IF($B160="C",  SUMIFS(Prov_Auto!$E$3:$E1000,Prov_Auto!$A$3:$A1000,$C160,Prov_Auto!$C$3:$C1000,"&gt;="&amp;$A160 ,Prov_Auto!$D$3:$D1000, "&gt;="&amp;DATE(J$2,1, 1), Prov_Auto!$D$3:$D1000,"&lt;="&amp;DATE(J$2, 12, 31))*$D160, IF($B160="V", -1*(SUMIFS(Prov_Auto!$E$3:$E1000,Prov_Auto!$A$3:$A1000,$C160,Prov_Auto!$C$3:$C1000,"&gt;="&amp;$A160 ,Prov_Auto!$D$3:$D1000, "&gt;="&amp;DATE(J$2,1,1), Prov_Auto!$D$3:$D1000,"&lt;="&amp;DATE(J$2,12,31))*$D160), "")))))</f>
        <v/>
      </c>
      <c r="K160" s="42" t="str">
        <f>IF($A160="","",IF($C160="","",IF($D160="","", IF($B160="C",  SUMIFS(Prov_Auto!$E$3:$E1000,Prov_Auto!$A$3:$A1000,$C160,Prov_Auto!$C$3:$C1000,"&gt;="&amp;$A160 ,Prov_Auto!$D$3:$D1000, "&gt;="&amp;DATE(K$2,1, 1), Prov_Auto!$D$3:$D1000,"&lt;="&amp;DATE(K$2, 12, 31))*$D160, IF($B160="V", -1*(SUMIFS(Prov_Auto!$E$3:$E1000,Prov_Auto!$A$3:$A1000,$C160,Prov_Auto!$C$3:$C1000,"&gt;="&amp;$A160 ,Prov_Auto!$D$3:$D1000, "&gt;="&amp;DATE(K$2,1,1), Prov_Auto!$D$3:$D1000,"&lt;="&amp;DATE(K$2,12,31))*$D160), "")))))</f>
        <v/>
      </c>
      <c r="L160" s="42" t="str">
        <f>IF($A160="","",IF($C160="","",IF($D160="","", IF($B160="C",  SUMIFS(Prov_Auto!$E$3:$E1000,Prov_Auto!$A$3:$A1000,$C160,Prov_Auto!$C$3:$C1000,"&gt;="&amp;$A160 ,Prov_Auto!$D$3:$D1000, "&gt;="&amp;DATE(L$2,1, 1), Prov_Auto!$D$3:$D1000,"&lt;="&amp;DATE(L$2, 12, 31))*$D160, IF($B160="V", -1*(SUMIFS(Prov_Auto!$E$3:$E1000,Prov_Auto!$A$3:$A1000,$C160,Prov_Auto!$C$3:$C1000,"&gt;="&amp;$A160 ,Prov_Auto!$D$3:$D1000, "&gt;="&amp;DATE(L$2,1,1), Prov_Auto!$D$3:$D1000,"&lt;="&amp;DATE(L$2,12,31))*$D160), "")))))</f>
        <v/>
      </c>
      <c r="M160" s="43" t="str">
        <f>IF($A160="","",IF($C160="","",IF($D160="","", IF($B160="C",  SUMIFS(Prov_Auto!$E$3:$E1000,Prov_Auto!$A$3:$A1000,$C160,Prov_Auto!$C$3:$C1000,"&gt;="&amp;$A160 ,Prov_Auto!$D$3:$D1000, "&gt;="&amp;DATE(M$2,1, 1), Prov_Auto!$D$3:$D1000,"&lt;="&amp;DATE(M$2, 12, 31))*$D160, IF($B160="V", -1*(SUMIFS(Prov_Auto!$E$3:$E1000,Prov_Auto!$A$3:$A1000,$C160,Prov_Auto!$C$3:$C1000,"&gt;="&amp;$A160 ,Prov_Auto!$D$3:$D1000, "&gt;="&amp;DATE(M$2,1,1), Prov_Auto!$D$3:$D1000,"&lt;="&amp;DATE(M$2,12,31))*$D160), "")))))</f>
        <v/>
      </c>
      <c r="N160" s="30"/>
      <c r="O160" s="31"/>
      <c r="P160" s="31"/>
      <c r="Q160" s="31"/>
      <c r="R160" s="31"/>
      <c r="S160" s="31"/>
      <c r="T160" s="31"/>
      <c r="U160" s="31"/>
      <c r="V160" s="31"/>
      <c r="W160" s="31"/>
    </row>
    <row r="161">
      <c r="A161" s="46"/>
      <c r="B161" s="47"/>
      <c r="C161" s="47"/>
      <c r="D161" s="47"/>
      <c r="E161" s="48"/>
      <c r="F161" s="45" t="str">
        <f t="shared" si="1"/>
        <v/>
      </c>
      <c r="G161" s="40" t="str">
        <f t="shared" si="2"/>
        <v/>
      </c>
      <c r="H161" s="41" t="str">
        <f>IF(A161="","",IF(C161="","",IF(D161="","",IF(B161="C", SUMIFS(Prov_Auto!E$3:E1000,Prov_Auto!A$3:A1000,C161,Prov_Auto!C$3:C1000,"&gt;"&amp;A161,Prov_Auto!D$3:D1000,"&lt;="&amp;TODAY())*D161, IF(B161="V", -1*(SUMIFS(Prov_Auto!E$3:E1000,Prov_Auto!A$3:A1000,C161,Prov_Auto!C$3:C1000,"&gt;"&amp;A161,Prov_Auto!D$3:D1000,"&lt;="&amp;TODAY())*D161), "")))))</f>
        <v/>
      </c>
      <c r="I161" s="42" t="str">
        <f>IF($A161="","",IF($C161="","",IF($D161="","", IF($B161="C",  SUMIFS(Prov_Auto!$E$3:$E1000,Prov_Auto!$A$3:$A1000,$C161,Prov_Auto!$C$3:$C1000,"&gt;="&amp;$A161 ,Prov_Auto!$D$3:$D1000, "&gt;="&amp;DATE(I$2,1, 1), Prov_Auto!$D$3:$D1000,"&lt;="&amp;DATE(I$2, 12, 31))*$D161, IF($B161="V", -1*(SUMIFS(Prov_Auto!$E$3:$E1000,Prov_Auto!$A$3:$A1000,$C161,Prov_Auto!$C$3:$C1000,"&gt;="&amp;$A161 ,Prov_Auto!$D$3:$D1000, "&gt;="&amp;DATE(I$2,1,1), Prov_Auto!$D$3:$D1000,"&lt;="&amp;DATE(I$2,12,31))*$D161), "")))))</f>
        <v/>
      </c>
      <c r="J161" s="42" t="str">
        <f>IF($A161="","",IF($C161="","",IF($D161="","", IF($B161="C",  SUMIFS(Prov_Auto!$E$3:$E1000,Prov_Auto!$A$3:$A1000,$C161,Prov_Auto!$C$3:$C1000,"&gt;="&amp;$A161 ,Prov_Auto!$D$3:$D1000, "&gt;="&amp;DATE(J$2,1, 1), Prov_Auto!$D$3:$D1000,"&lt;="&amp;DATE(J$2, 12, 31))*$D161, IF($B161="V", -1*(SUMIFS(Prov_Auto!$E$3:$E1000,Prov_Auto!$A$3:$A1000,$C161,Prov_Auto!$C$3:$C1000,"&gt;="&amp;$A161 ,Prov_Auto!$D$3:$D1000, "&gt;="&amp;DATE(J$2,1,1), Prov_Auto!$D$3:$D1000,"&lt;="&amp;DATE(J$2,12,31))*$D161), "")))))</f>
        <v/>
      </c>
      <c r="K161" s="42" t="str">
        <f>IF($A161="","",IF($C161="","",IF($D161="","", IF($B161="C",  SUMIFS(Prov_Auto!$E$3:$E1000,Prov_Auto!$A$3:$A1000,$C161,Prov_Auto!$C$3:$C1000,"&gt;="&amp;$A161 ,Prov_Auto!$D$3:$D1000, "&gt;="&amp;DATE(K$2,1, 1), Prov_Auto!$D$3:$D1000,"&lt;="&amp;DATE(K$2, 12, 31))*$D161, IF($B161="V", -1*(SUMIFS(Prov_Auto!$E$3:$E1000,Prov_Auto!$A$3:$A1000,$C161,Prov_Auto!$C$3:$C1000,"&gt;="&amp;$A161 ,Prov_Auto!$D$3:$D1000, "&gt;="&amp;DATE(K$2,1,1), Prov_Auto!$D$3:$D1000,"&lt;="&amp;DATE(K$2,12,31))*$D161), "")))))</f>
        <v/>
      </c>
      <c r="L161" s="42" t="str">
        <f>IF($A161="","",IF($C161="","",IF($D161="","", IF($B161="C",  SUMIFS(Prov_Auto!$E$3:$E1000,Prov_Auto!$A$3:$A1000,$C161,Prov_Auto!$C$3:$C1000,"&gt;="&amp;$A161 ,Prov_Auto!$D$3:$D1000, "&gt;="&amp;DATE(L$2,1, 1), Prov_Auto!$D$3:$D1000,"&lt;="&amp;DATE(L$2, 12, 31))*$D161, IF($B161="V", -1*(SUMIFS(Prov_Auto!$E$3:$E1000,Prov_Auto!$A$3:$A1000,$C161,Prov_Auto!$C$3:$C1000,"&gt;="&amp;$A161 ,Prov_Auto!$D$3:$D1000, "&gt;="&amp;DATE(L$2,1,1), Prov_Auto!$D$3:$D1000,"&lt;="&amp;DATE(L$2,12,31))*$D161), "")))))</f>
        <v/>
      </c>
      <c r="M161" s="43" t="str">
        <f>IF($A161="","",IF($C161="","",IF($D161="","", IF($B161="C",  SUMIFS(Prov_Auto!$E$3:$E1000,Prov_Auto!$A$3:$A1000,$C161,Prov_Auto!$C$3:$C1000,"&gt;="&amp;$A161 ,Prov_Auto!$D$3:$D1000, "&gt;="&amp;DATE(M$2,1, 1), Prov_Auto!$D$3:$D1000,"&lt;="&amp;DATE(M$2, 12, 31))*$D161, IF($B161="V", -1*(SUMIFS(Prov_Auto!$E$3:$E1000,Prov_Auto!$A$3:$A1000,$C161,Prov_Auto!$C$3:$C1000,"&gt;="&amp;$A161 ,Prov_Auto!$D$3:$D1000, "&gt;="&amp;DATE(M$2,1,1), Prov_Auto!$D$3:$D1000,"&lt;="&amp;DATE(M$2,12,31))*$D161), "")))))</f>
        <v/>
      </c>
      <c r="N161" s="30"/>
      <c r="O161" s="31"/>
      <c r="P161" s="31"/>
      <c r="Q161" s="31"/>
      <c r="R161" s="31"/>
      <c r="S161" s="31"/>
      <c r="T161" s="31"/>
      <c r="U161" s="31"/>
      <c r="V161" s="31"/>
      <c r="W161" s="31"/>
    </row>
    <row r="162">
      <c r="A162" s="46"/>
      <c r="B162" s="47"/>
      <c r="C162" s="47"/>
      <c r="D162" s="47"/>
      <c r="E162" s="48"/>
      <c r="F162" s="45" t="str">
        <f t="shared" si="1"/>
        <v/>
      </c>
      <c r="G162" s="40" t="str">
        <f t="shared" si="2"/>
        <v/>
      </c>
      <c r="H162" s="41" t="str">
        <f>IF(A162="","",IF(C162="","",IF(D162="","",IF(B162="C", SUMIFS(Prov_Auto!E$3:E1000,Prov_Auto!A$3:A1000,C162,Prov_Auto!C$3:C1000,"&gt;"&amp;A162,Prov_Auto!D$3:D1000,"&lt;="&amp;TODAY())*D162, IF(B162="V", -1*(SUMIFS(Prov_Auto!E$3:E1000,Prov_Auto!A$3:A1000,C162,Prov_Auto!C$3:C1000,"&gt;"&amp;A162,Prov_Auto!D$3:D1000,"&lt;="&amp;TODAY())*D162), "")))))</f>
        <v/>
      </c>
      <c r="I162" s="42" t="str">
        <f>IF($A162="","",IF($C162="","",IF($D162="","", IF($B162="C",  SUMIFS(Prov_Auto!$E$3:$E1000,Prov_Auto!$A$3:$A1000,$C162,Prov_Auto!$C$3:$C1000,"&gt;="&amp;$A162 ,Prov_Auto!$D$3:$D1000, "&gt;="&amp;DATE(I$2,1, 1), Prov_Auto!$D$3:$D1000,"&lt;="&amp;DATE(I$2, 12, 31))*$D162, IF($B162="V", -1*(SUMIFS(Prov_Auto!$E$3:$E1000,Prov_Auto!$A$3:$A1000,$C162,Prov_Auto!$C$3:$C1000,"&gt;="&amp;$A162 ,Prov_Auto!$D$3:$D1000, "&gt;="&amp;DATE(I$2,1,1), Prov_Auto!$D$3:$D1000,"&lt;="&amp;DATE(I$2,12,31))*$D162), "")))))</f>
        <v/>
      </c>
      <c r="J162" s="42" t="str">
        <f>IF($A162="","",IF($C162="","",IF($D162="","", IF($B162="C",  SUMIFS(Prov_Auto!$E$3:$E1000,Prov_Auto!$A$3:$A1000,$C162,Prov_Auto!$C$3:$C1000,"&gt;="&amp;$A162 ,Prov_Auto!$D$3:$D1000, "&gt;="&amp;DATE(J$2,1, 1), Prov_Auto!$D$3:$D1000,"&lt;="&amp;DATE(J$2, 12, 31))*$D162, IF($B162="V", -1*(SUMIFS(Prov_Auto!$E$3:$E1000,Prov_Auto!$A$3:$A1000,$C162,Prov_Auto!$C$3:$C1000,"&gt;="&amp;$A162 ,Prov_Auto!$D$3:$D1000, "&gt;="&amp;DATE(J$2,1,1), Prov_Auto!$D$3:$D1000,"&lt;="&amp;DATE(J$2,12,31))*$D162), "")))))</f>
        <v/>
      </c>
      <c r="K162" s="42" t="str">
        <f>IF($A162="","",IF($C162="","",IF($D162="","", IF($B162="C",  SUMIFS(Prov_Auto!$E$3:$E1000,Prov_Auto!$A$3:$A1000,$C162,Prov_Auto!$C$3:$C1000,"&gt;="&amp;$A162 ,Prov_Auto!$D$3:$D1000, "&gt;="&amp;DATE(K$2,1, 1), Prov_Auto!$D$3:$D1000,"&lt;="&amp;DATE(K$2, 12, 31))*$D162, IF($B162="V", -1*(SUMIFS(Prov_Auto!$E$3:$E1000,Prov_Auto!$A$3:$A1000,$C162,Prov_Auto!$C$3:$C1000,"&gt;="&amp;$A162 ,Prov_Auto!$D$3:$D1000, "&gt;="&amp;DATE(K$2,1,1), Prov_Auto!$D$3:$D1000,"&lt;="&amp;DATE(K$2,12,31))*$D162), "")))))</f>
        <v/>
      </c>
      <c r="L162" s="42" t="str">
        <f>IF($A162="","",IF($C162="","",IF($D162="","", IF($B162="C",  SUMIFS(Prov_Auto!$E$3:$E1000,Prov_Auto!$A$3:$A1000,$C162,Prov_Auto!$C$3:$C1000,"&gt;="&amp;$A162 ,Prov_Auto!$D$3:$D1000, "&gt;="&amp;DATE(L$2,1, 1), Prov_Auto!$D$3:$D1000,"&lt;="&amp;DATE(L$2, 12, 31))*$D162, IF($B162="V", -1*(SUMIFS(Prov_Auto!$E$3:$E1000,Prov_Auto!$A$3:$A1000,$C162,Prov_Auto!$C$3:$C1000,"&gt;="&amp;$A162 ,Prov_Auto!$D$3:$D1000, "&gt;="&amp;DATE(L$2,1,1), Prov_Auto!$D$3:$D1000,"&lt;="&amp;DATE(L$2,12,31))*$D162), "")))))</f>
        <v/>
      </c>
      <c r="M162" s="43" t="str">
        <f>IF($A162="","",IF($C162="","",IF($D162="","", IF($B162="C",  SUMIFS(Prov_Auto!$E$3:$E1000,Prov_Auto!$A$3:$A1000,$C162,Prov_Auto!$C$3:$C1000,"&gt;="&amp;$A162 ,Prov_Auto!$D$3:$D1000, "&gt;="&amp;DATE(M$2,1, 1), Prov_Auto!$D$3:$D1000,"&lt;="&amp;DATE(M$2, 12, 31))*$D162, IF($B162="V", -1*(SUMIFS(Prov_Auto!$E$3:$E1000,Prov_Auto!$A$3:$A1000,$C162,Prov_Auto!$C$3:$C1000,"&gt;="&amp;$A162 ,Prov_Auto!$D$3:$D1000, "&gt;="&amp;DATE(M$2,1,1), Prov_Auto!$D$3:$D1000,"&lt;="&amp;DATE(M$2,12,31))*$D162), "")))))</f>
        <v/>
      </c>
      <c r="N162" s="30"/>
      <c r="O162" s="31"/>
      <c r="P162" s="31"/>
      <c r="Q162" s="31"/>
      <c r="R162" s="31"/>
      <c r="S162" s="31"/>
      <c r="T162" s="31"/>
      <c r="U162" s="31"/>
      <c r="V162" s="31"/>
      <c r="W162" s="31"/>
    </row>
    <row r="163">
      <c r="A163" s="46"/>
      <c r="B163" s="47"/>
      <c r="C163" s="47"/>
      <c r="D163" s="47"/>
      <c r="E163" s="48"/>
      <c r="F163" s="45" t="str">
        <f t="shared" si="1"/>
        <v/>
      </c>
      <c r="G163" s="40" t="str">
        <f t="shared" si="2"/>
        <v/>
      </c>
      <c r="H163" s="41" t="str">
        <f>IF(A163="","",IF(C163="","",IF(D163="","",IF(B163="C", SUMIFS(Prov_Auto!E$3:E1000,Prov_Auto!A$3:A1000,C163,Prov_Auto!C$3:C1000,"&gt;"&amp;A163,Prov_Auto!D$3:D1000,"&lt;="&amp;TODAY())*D163, IF(B163="V", -1*(SUMIFS(Prov_Auto!E$3:E1000,Prov_Auto!A$3:A1000,C163,Prov_Auto!C$3:C1000,"&gt;"&amp;A163,Prov_Auto!D$3:D1000,"&lt;="&amp;TODAY())*D163), "")))))</f>
        <v/>
      </c>
      <c r="I163" s="42" t="str">
        <f>IF($A163="","",IF($C163="","",IF($D163="","", IF($B163="C",  SUMIFS(Prov_Auto!$E$3:$E1000,Prov_Auto!$A$3:$A1000,$C163,Prov_Auto!$C$3:$C1000,"&gt;="&amp;$A163 ,Prov_Auto!$D$3:$D1000, "&gt;="&amp;DATE(I$2,1, 1), Prov_Auto!$D$3:$D1000,"&lt;="&amp;DATE(I$2, 12, 31))*$D163, IF($B163="V", -1*(SUMIFS(Prov_Auto!$E$3:$E1000,Prov_Auto!$A$3:$A1000,$C163,Prov_Auto!$C$3:$C1000,"&gt;="&amp;$A163 ,Prov_Auto!$D$3:$D1000, "&gt;="&amp;DATE(I$2,1,1), Prov_Auto!$D$3:$D1000,"&lt;="&amp;DATE(I$2,12,31))*$D163), "")))))</f>
        <v/>
      </c>
      <c r="J163" s="42" t="str">
        <f>IF($A163="","",IF($C163="","",IF($D163="","", IF($B163="C",  SUMIFS(Prov_Auto!$E$3:$E1000,Prov_Auto!$A$3:$A1000,$C163,Prov_Auto!$C$3:$C1000,"&gt;="&amp;$A163 ,Prov_Auto!$D$3:$D1000, "&gt;="&amp;DATE(J$2,1, 1), Prov_Auto!$D$3:$D1000,"&lt;="&amp;DATE(J$2, 12, 31))*$D163, IF($B163="V", -1*(SUMIFS(Prov_Auto!$E$3:$E1000,Prov_Auto!$A$3:$A1000,$C163,Prov_Auto!$C$3:$C1000,"&gt;="&amp;$A163 ,Prov_Auto!$D$3:$D1000, "&gt;="&amp;DATE(J$2,1,1), Prov_Auto!$D$3:$D1000,"&lt;="&amp;DATE(J$2,12,31))*$D163), "")))))</f>
        <v/>
      </c>
      <c r="K163" s="42" t="str">
        <f>IF($A163="","",IF($C163="","",IF($D163="","", IF($B163="C",  SUMIFS(Prov_Auto!$E$3:$E1000,Prov_Auto!$A$3:$A1000,$C163,Prov_Auto!$C$3:$C1000,"&gt;="&amp;$A163 ,Prov_Auto!$D$3:$D1000, "&gt;="&amp;DATE(K$2,1, 1), Prov_Auto!$D$3:$D1000,"&lt;="&amp;DATE(K$2, 12, 31))*$D163, IF($B163="V", -1*(SUMIFS(Prov_Auto!$E$3:$E1000,Prov_Auto!$A$3:$A1000,$C163,Prov_Auto!$C$3:$C1000,"&gt;="&amp;$A163 ,Prov_Auto!$D$3:$D1000, "&gt;="&amp;DATE(K$2,1,1), Prov_Auto!$D$3:$D1000,"&lt;="&amp;DATE(K$2,12,31))*$D163), "")))))</f>
        <v/>
      </c>
      <c r="L163" s="42" t="str">
        <f>IF($A163="","",IF($C163="","",IF($D163="","", IF($B163="C",  SUMIFS(Prov_Auto!$E$3:$E1000,Prov_Auto!$A$3:$A1000,$C163,Prov_Auto!$C$3:$C1000,"&gt;="&amp;$A163 ,Prov_Auto!$D$3:$D1000, "&gt;="&amp;DATE(L$2,1, 1), Prov_Auto!$D$3:$D1000,"&lt;="&amp;DATE(L$2, 12, 31))*$D163, IF($B163="V", -1*(SUMIFS(Prov_Auto!$E$3:$E1000,Prov_Auto!$A$3:$A1000,$C163,Prov_Auto!$C$3:$C1000,"&gt;="&amp;$A163 ,Prov_Auto!$D$3:$D1000, "&gt;="&amp;DATE(L$2,1,1), Prov_Auto!$D$3:$D1000,"&lt;="&amp;DATE(L$2,12,31))*$D163), "")))))</f>
        <v/>
      </c>
      <c r="M163" s="43" t="str">
        <f>IF($A163="","",IF($C163="","",IF($D163="","", IF($B163="C",  SUMIFS(Prov_Auto!$E$3:$E1000,Prov_Auto!$A$3:$A1000,$C163,Prov_Auto!$C$3:$C1000,"&gt;="&amp;$A163 ,Prov_Auto!$D$3:$D1000, "&gt;="&amp;DATE(M$2,1, 1), Prov_Auto!$D$3:$D1000,"&lt;="&amp;DATE(M$2, 12, 31))*$D163, IF($B163="V", -1*(SUMIFS(Prov_Auto!$E$3:$E1000,Prov_Auto!$A$3:$A1000,$C163,Prov_Auto!$C$3:$C1000,"&gt;="&amp;$A163 ,Prov_Auto!$D$3:$D1000, "&gt;="&amp;DATE(M$2,1,1), Prov_Auto!$D$3:$D1000,"&lt;="&amp;DATE(M$2,12,31))*$D163), "")))))</f>
        <v/>
      </c>
      <c r="N163" s="30"/>
      <c r="O163" s="31"/>
      <c r="P163" s="31"/>
      <c r="Q163" s="31"/>
      <c r="R163" s="31"/>
      <c r="S163" s="31"/>
      <c r="T163" s="31"/>
      <c r="U163" s="31"/>
      <c r="V163" s="31"/>
      <c r="W163" s="31"/>
    </row>
    <row r="164">
      <c r="A164" s="46"/>
      <c r="B164" s="47"/>
      <c r="C164" s="47"/>
      <c r="D164" s="47"/>
      <c r="E164" s="48"/>
      <c r="F164" s="45" t="str">
        <f t="shared" si="1"/>
        <v/>
      </c>
      <c r="G164" s="40" t="str">
        <f t="shared" si="2"/>
        <v/>
      </c>
      <c r="H164" s="41" t="str">
        <f>IF(A164="","",IF(C164="","",IF(D164="","",IF(B164="C", SUMIFS(Prov_Auto!E$3:E1000,Prov_Auto!A$3:A1000,C164,Prov_Auto!C$3:C1000,"&gt;"&amp;A164,Prov_Auto!D$3:D1000,"&lt;="&amp;TODAY())*D164, IF(B164="V", -1*(SUMIFS(Prov_Auto!E$3:E1000,Prov_Auto!A$3:A1000,C164,Prov_Auto!C$3:C1000,"&gt;"&amp;A164,Prov_Auto!D$3:D1000,"&lt;="&amp;TODAY())*D164), "")))))</f>
        <v/>
      </c>
      <c r="I164" s="42" t="str">
        <f>IF($A164="","",IF($C164="","",IF($D164="","", IF($B164="C",  SUMIFS(Prov_Auto!$E$3:$E1000,Prov_Auto!$A$3:$A1000,$C164,Prov_Auto!$C$3:$C1000,"&gt;="&amp;$A164 ,Prov_Auto!$D$3:$D1000, "&gt;="&amp;DATE(I$2,1, 1), Prov_Auto!$D$3:$D1000,"&lt;="&amp;DATE(I$2, 12, 31))*$D164, IF($B164="V", -1*(SUMIFS(Prov_Auto!$E$3:$E1000,Prov_Auto!$A$3:$A1000,$C164,Prov_Auto!$C$3:$C1000,"&gt;="&amp;$A164 ,Prov_Auto!$D$3:$D1000, "&gt;="&amp;DATE(I$2,1,1), Prov_Auto!$D$3:$D1000,"&lt;="&amp;DATE(I$2,12,31))*$D164), "")))))</f>
        <v/>
      </c>
      <c r="J164" s="42" t="str">
        <f>IF($A164="","",IF($C164="","",IF($D164="","", IF($B164="C",  SUMIFS(Prov_Auto!$E$3:$E1000,Prov_Auto!$A$3:$A1000,$C164,Prov_Auto!$C$3:$C1000,"&gt;="&amp;$A164 ,Prov_Auto!$D$3:$D1000, "&gt;="&amp;DATE(J$2,1, 1), Prov_Auto!$D$3:$D1000,"&lt;="&amp;DATE(J$2, 12, 31))*$D164, IF($B164="V", -1*(SUMIFS(Prov_Auto!$E$3:$E1000,Prov_Auto!$A$3:$A1000,$C164,Prov_Auto!$C$3:$C1000,"&gt;="&amp;$A164 ,Prov_Auto!$D$3:$D1000, "&gt;="&amp;DATE(J$2,1,1), Prov_Auto!$D$3:$D1000,"&lt;="&amp;DATE(J$2,12,31))*$D164), "")))))</f>
        <v/>
      </c>
      <c r="K164" s="42" t="str">
        <f>IF($A164="","",IF($C164="","",IF($D164="","", IF($B164="C",  SUMIFS(Prov_Auto!$E$3:$E1000,Prov_Auto!$A$3:$A1000,$C164,Prov_Auto!$C$3:$C1000,"&gt;="&amp;$A164 ,Prov_Auto!$D$3:$D1000, "&gt;="&amp;DATE(K$2,1, 1), Prov_Auto!$D$3:$D1000,"&lt;="&amp;DATE(K$2, 12, 31))*$D164, IF($B164="V", -1*(SUMIFS(Prov_Auto!$E$3:$E1000,Prov_Auto!$A$3:$A1000,$C164,Prov_Auto!$C$3:$C1000,"&gt;="&amp;$A164 ,Prov_Auto!$D$3:$D1000, "&gt;="&amp;DATE(K$2,1,1), Prov_Auto!$D$3:$D1000,"&lt;="&amp;DATE(K$2,12,31))*$D164), "")))))</f>
        <v/>
      </c>
      <c r="L164" s="42" t="str">
        <f>IF($A164="","",IF($C164="","",IF($D164="","", IF($B164="C",  SUMIFS(Prov_Auto!$E$3:$E1000,Prov_Auto!$A$3:$A1000,$C164,Prov_Auto!$C$3:$C1000,"&gt;="&amp;$A164 ,Prov_Auto!$D$3:$D1000, "&gt;="&amp;DATE(L$2,1, 1), Prov_Auto!$D$3:$D1000,"&lt;="&amp;DATE(L$2, 12, 31))*$D164, IF($B164="V", -1*(SUMIFS(Prov_Auto!$E$3:$E1000,Prov_Auto!$A$3:$A1000,$C164,Prov_Auto!$C$3:$C1000,"&gt;="&amp;$A164 ,Prov_Auto!$D$3:$D1000, "&gt;="&amp;DATE(L$2,1,1), Prov_Auto!$D$3:$D1000,"&lt;="&amp;DATE(L$2,12,31))*$D164), "")))))</f>
        <v/>
      </c>
      <c r="M164" s="43" t="str">
        <f>IF($A164="","",IF($C164="","",IF($D164="","", IF($B164="C",  SUMIFS(Prov_Auto!$E$3:$E1000,Prov_Auto!$A$3:$A1000,$C164,Prov_Auto!$C$3:$C1000,"&gt;="&amp;$A164 ,Prov_Auto!$D$3:$D1000, "&gt;="&amp;DATE(M$2,1, 1), Prov_Auto!$D$3:$D1000,"&lt;="&amp;DATE(M$2, 12, 31))*$D164, IF($B164="V", -1*(SUMIFS(Prov_Auto!$E$3:$E1000,Prov_Auto!$A$3:$A1000,$C164,Prov_Auto!$C$3:$C1000,"&gt;="&amp;$A164 ,Prov_Auto!$D$3:$D1000, "&gt;="&amp;DATE(M$2,1,1), Prov_Auto!$D$3:$D1000,"&lt;="&amp;DATE(M$2,12,31))*$D164), "")))))</f>
        <v/>
      </c>
      <c r="N164" s="30"/>
      <c r="O164" s="31"/>
      <c r="P164" s="31"/>
      <c r="Q164" s="31"/>
      <c r="R164" s="31"/>
      <c r="S164" s="31"/>
      <c r="T164" s="31"/>
      <c r="U164" s="31"/>
      <c r="V164" s="31"/>
      <c r="W164" s="31"/>
    </row>
    <row r="165">
      <c r="A165" s="46"/>
      <c r="B165" s="47"/>
      <c r="C165" s="47"/>
      <c r="D165" s="47"/>
      <c r="E165" s="48"/>
      <c r="F165" s="45" t="str">
        <f t="shared" si="1"/>
        <v/>
      </c>
      <c r="G165" s="40" t="str">
        <f t="shared" si="2"/>
        <v/>
      </c>
      <c r="H165" s="41" t="str">
        <f>IF(A165="","",IF(C165="","",IF(D165="","",IF(B165="C", SUMIFS(Prov_Auto!E$3:E1000,Prov_Auto!A$3:A1000,C165,Prov_Auto!C$3:C1000,"&gt;"&amp;A165,Prov_Auto!D$3:D1000,"&lt;="&amp;TODAY())*D165, IF(B165="V", -1*(SUMIFS(Prov_Auto!E$3:E1000,Prov_Auto!A$3:A1000,C165,Prov_Auto!C$3:C1000,"&gt;"&amp;A165,Prov_Auto!D$3:D1000,"&lt;="&amp;TODAY())*D165), "")))))</f>
        <v/>
      </c>
      <c r="I165" s="42" t="str">
        <f>IF($A165="","",IF($C165="","",IF($D165="","", IF($B165="C",  SUMIFS(Prov_Auto!$E$3:$E1000,Prov_Auto!$A$3:$A1000,$C165,Prov_Auto!$C$3:$C1000,"&gt;="&amp;$A165 ,Prov_Auto!$D$3:$D1000, "&gt;="&amp;DATE(I$2,1, 1), Prov_Auto!$D$3:$D1000,"&lt;="&amp;DATE(I$2, 12, 31))*$D165, IF($B165="V", -1*(SUMIFS(Prov_Auto!$E$3:$E1000,Prov_Auto!$A$3:$A1000,$C165,Prov_Auto!$C$3:$C1000,"&gt;="&amp;$A165 ,Prov_Auto!$D$3:$D1000, "&gt;="&amp;DATE(I$2,1,1), Prov_Auto!$D$3:$D1000,"&lt;="&amp;DATE(I$2,12,31))*$D165), "")))))</f>
        <v/>
      </c>
      <c r="J165" s="42" t="str">
        <f>IF($A165="","",IF($C165="","",IF($D165="","", IF($B165="C",  SUMIFS(Prov_Auto!$E$3:$E1000,Prov_Auto!$A$3:$A1000,$C165,Prov_Auto!$C$3:$C1000,"&gt;="&amp;$A165 ,Prov_Auto!$D$3:$D1000, "&gt;="&amp;DATE(J$2,1, 1), Prov_Auto!$D$3:$D1000,"&lt;="&amp;DATE(J$2, 12, 31))*$D165, IF($B165="V", -1*(SUMIFS(Prov_Auto!$E$3:$E1000,Prov_Auto!$A$3:$A1000,$C165,Prov_Auto!$C$3:$C1000,"&gt;="&amp;$A165 ,Prov_Auto!$D$3:$D1000, "&gt;="&amp;DATE(J$2,1,1), Prov_Auto!$D$3:$D1000,"&lt;="&amp;DATE(J$2,12,31))*$D165), "")))))</f>
        <v/>
      </c>
      <c r="K165" s="42" t="str">
        <f>IF($A165="","",IF($C165="","",IF($D165="","", IF($B165="C",  SUMIFS(Prov_Auto!$E$3:$E1000,Prov_Auto!$A$3:$A1000,$C165,Prov_Auto!$C$3:$C1000,"&gt;="&amp;$A165 ,Prov_Auto!$D$3:$D1000, "&gt;="&amp;DATE(K$2,1, 1), Prov_Auto!$D$3:$D1000,"&lt;="&amp;DATE(K$2, 12, 31))*$D165, IF($B165="V", -1*(SUMIFS(Prov_Auto!$E$3:$E1000,Prov_Auto!$A$3:$A1000,$C165,Prov_Auto!$C$3:$C1000,"&gt;="&amp;$A165 ,Prov_Auto!$D$3:$D1000, "&gt;="&amp;DATE(K$2,1,1), Prov_Auto!$D$3:$D1000,"&lt;="&amp;DATE(K$2,12,31))*$D165), "")))))</f>
        <v/>
      </c>
      <c r="L165" s="42" t="str">
        <f>IF($A165="","",IF($C165="","",IF($D165="","", IF($B165="C",  SUMIFS(Prov_Auto!$E$3:$E1000,Prov_Auto!$A$3:$A1000,$C165,Prov_Auto!$C$3:$C1000,"&gt;="&amp;$A165 ,Prov_Auto!$D$3:$D1000, "&gt;="&amp;DATE(L$2,1, 1), Prov_Auto!$D$3:$D1000,"&lt;="&amp;DATE(L$2, 12, 31))*$D165, IF($B165="V", -1*(SUMIFS(Prov_Auto!$E$3:$E1000,Prov_Auto!$A$3:$A1000,$C165,Prov_Auto!$C$3:$C1000,"&gt;="&amp;$A165 ,Prov_Auto!$D$3:$D1000, "&gt;="&amp;DATE(L$2,1,1), Prov_Auto!$D$3:$D1000,"&lt;="&amp;DATE(L$2,12,31))*$D165), "")))))</f>
        <v/>
      </c>
      <c r="M165" s="43" t="str">
        <f>IF($A165="","",IF($C165="","",IF($D165="","", IF($B165="C",  SUMIFS(Prov_Auto!$E$3:$E1000,Prov_Auto!$A$3:$A1000,$C165,Prov_Auto!$C$3:$C1000,"&gt;="&amp;$A165 ,Prov_Auto!$D$3:$D1000, "&gt;="&amp;DATE(M$2,1, 1), Prov_Auto!$D$3:$D1000,"&lt;="&amp;DATE(M$2, 12, 31))*$D165, IF($B165="V", -1*(SUMIFS(Prov_Auto!$E$3:$E1000,Prov_Auto!$A$3:$A1000,$C165,Prov_Auto!$C$3:$C1000,"&gt;="&amp;$A165 ,Prov_Auto!$D$3:$D1000, "&gt;="&amp;DATE(M$2,1,1), Prov_Auto!$D$3:$D1000,"&lt;="&amp;DATE(M$2,12,31))*$D165), "")))))</f>
        <v/>
      </c>
      <c r="N165" s="30"/>
      <c r="O165" s="31"/>
      <c r="P165" s="31"/>
      <c r="Q165" s="31"/>
      <c r="R165" s="31"/>
      <c r="S165" s="31"/>
      <c r="T165" s="31"/>
      <c r="U165" s="31"/>
      <c r="V165" s="31"/>
      <c r="W165" s="31"/>
    </row>
    <row r="166">
      <c r="A166" s="46"/>
      <c r="B166" s="47"/>
      <c r="C166" s="47"/>
      <c r="D166" s="47"/>
      <c r="E166" s="48"/>
      <c r="F166" s="45" t="str">
        <f t="shared" si="1"/>
        <v/>
      </c>
      <c r="G166" s="40" t="str">
        <f t="shared" si="2"/>
        <v/>
      </c>
      <c r="H166" s="41" t="str">
        <f>IF(A166="","",IF(C166="","",IF(D166="","",IF(B166="C", SUMIFS(Prov_Auto!E$3:E1000,Prov_Auto!A$3:A1000,C166,Prov_Auto!C$3:C1000,"&gt;"&amp;A166,Prov_Auto!D$3:D1000,"&lt;="&amp;TODAY())*D166, IF(B166="V", -1*(SUMIFS(Prov_Auto!E$3:E1000,Prov_Auto!A$3:A1000,C166,Prov_Auto!C$3:C1000,"&gt;"&amp;A166,Prov_Auto!D$3:D1000,"&lt;="&amp;TODAY())*D166), "")))))</f>
        <v/>
      </c>
      <c r="I166" s="42" t="str">
        <f>IF($A166="","",IF($C166="","",IF($D166="","", IF($B166="C",  SUMIFS(Prov_Auto!$E$3:$E1000,Prov_Auto!$A$3:$A1000,$C166,Prov_Auto!$C$3:$C1000,"&gt;="&amp;$A166 ,Prov_Auto!$D$3:$D1000, "&gt;="&amp;DATE(I$2,1, 1), Prov_Auto!$D$3:$D1000,"&lt;="&amp;DATE(I$2, 12, 31))*$D166, IF($B166="V", -1*(SUMIFS(Prov_Auto!$E$3:$E1000,Prov_Auto!$A$3:$A1000,$C166,Prov_Auto!$C$3:$C1000,"&gt;="&amp;$A166 ,Prov_Auto!$D$3:$D1000, "&gt;="&amp;DATE(I$2,1,1), Prov_Auto!$D$3:$D1000,"&lt;="&amp;DATE(I$2,12,31))*$D166), "")))))</f>
        <v/>
      </c>
      <c r="J166" s="42" t="str">
        <f>IF($A166="","",IF($C166="","",IF($D166="","", IF($B166="C",  SUMIFS(Prov_Auto!$E$3:$E1000,Prov_Auto!$A$3:$A1000,$C166,Prov_Auto!$C$3:$C1000,"&gt;="&amp;$A166 ,Prov_Auto!$D$3:$D1000, "&gt;="&amp;DATE(J$2,1, 1), Prov_Auto!$D$3:$D1000,"&lt;="&amp;DATE(J$2, 12, 31))*$D166, IF($B166="V", -1*(SUMIFS(Prov_Auto!$E$3:$E1000,Prov_Auto!$A$3:$A1000,$C166,Prov_Auto!$C$3:$C1000,"&gt;="&amp;$A166 ,Prov_Auto!$D$3:$D1000, "&gt;="&amp;DATE(J$2,1,1), Prov_Auto!$D$3:$D1000,"&lt;="&amp;DATE(J$2,12,31))*$D166), "")))))</f>
        <v/>
      </c>
      <c r="K166" s="42" t="str">
        <f>IF($A166="","",IF($C166="","",IF($D166="","", IF($B166="C",  SUMIFS(Prov_Auto!$E$3:$E1000,Prov_Auto!$A$3:$A1000,$C166,Prov_Auto!$C$3:$C1000,"&gt;="&amp;$A166 ,Prov_Auto!$D$3:$D1000, "&gt;="&amp;DATE(K$2,1, 1), Prov_Auto!$D$3:$D1000,"&lt;="&amp;DATE(K$2, 12, 31))*$D166, IF($B166="V", -1*(SUMIFS(Prov_Auto!$E$3:$E1000,Prov_Auto!$A$3:$A1000,$C166,Prov_Auto!$C$3:$C1000,"&gt;="&amp;$A166 ,Prov_Auto!$D$3:$D1000, "&gt;="&amp;DATE(K$2,1,1), Prov_Auto!$D$3:$D1000,"&lt;="&amp;DATE(K$2,12,31))*$D166), "")))))</f>
        <v/>
      </c>
      <c r="L166" s="42" t="str">
        <f>IF($A166="","",IF($C166="","",IF($D166="","", IF($B166="C",  SUMIFS(Prov_Auto!$E$3:$E1000,Prov_Auto!$A$3:$A1000,$C166,Prov_Auto!$C$3:$C1000,"&gt;="&amp;$A166 ,Prov_Auto!$D$3:$D1000, "&gt;="&amp;DATE(L$2,1, 1), Prov_Auto!$D$3:$D1000,"&lt;="&amp;DATE(L$2, 12, 31))*$D166, IF($B166="V", -1*(SUMIFS(Prov_Auto!$E$3:$E1000,Prov_Auto!$A$3:$A1000,$C166,Prov_Auto!$C$3:$C1000,"&gt;="&amp;$A166 ,Prov_Auto!$D$3:$D1000, "&gt;="&amp;DATE(L$2,1,1), Prov_Auto!$D$3:$D1000,"&lt;="&amp;DATE(L$2,12,31))*$D166), "")))))</f>
        <v/>
      </c>
      <c r="M166" s="43" t="str">
        <f>IF($A166="","",IF($C166="","",IF($D166="","", IF($B166="C",  SUMIFS(Prov_Auto!$E$3:$E1000,Prov_Auto!$A$3:$A1000,$C166,Prov_Auto!$C$3:$C1000,"&gt;="&amp;$A166 ,Prov_Auto!$D$3:$D1000, "&gt;="&amp;DATE(M$2,1, 1), Prov_Auto!$D$3:$D1000,"&lt;="&amp;DATE(M$2, 12, 31))*$D166, IF($B166="V", -1*(SUMIFS(Prov_Auto!$E$3:$E1000,Prov_Auto!$A$3:$A1000,$C166,Prov_Auto!$C$3:$C1000,"&gt;="&amp;$A166 ,Prov_Auto!$D$3:$D1000, "&gt;="&amp;DATE(M$2,1,1), Prov_Auto!$D$3:$D1000,"&lt;="&amp;DATE(M$2,12,31))*$D166), "")))))</f>
        <v/>
      </c>
      <c r="N166" s="30"/>
      <c r="O166" s="31"/>
      <c r="P166" s="31"/>
      <c r="Q166" s="31"/>
      <c r="R166" s="31"/>
      <c r="S166" s="31"/>
      <c r="T166" s="31"/>
      <c r="U166" s="31"/>
      <c r="V166" s="31"/>
      <c r="W166" s="31"/>
    </row>
    <row r="167">
      <c r="A167" s="46"/>
      <c r="B167" s="47"/>
      <c r="C167" s="47"/>
      <c r="D167" s="47"/>
      <c r="E167" s="48"/>
      <c r="F167" s="45" t="str">
        <f t="shared" si="1"/>
        <v/>
      </c>
      <c r="G167" s="40" t="str">
        <f t="shared" si="2"/>
        <v/>
      </c>
      <c r="H167" s="41" t="str">
        <f>IF(A167="","",IF(C167="","",IF(D167="","",IF(B167="C", SUMIFS(Prov_Auto!E$3:E1000,Prov_Auto!A$3:A1000,C167,Prov_Auto!C$3:C1000,"&gt;"&amp;A167,Prov_Auto!D$3:D1000,"&lt;="&amp;TODAY())*D167, IF(B167="V", -1*(SUMIFS(Prov_Auto!E$3:E1000,Prov_Auto!A$3:A1000,C167,Prov_Auto!C$3:C1000,"&gt;"&amp;A167,Prov_Auto!D$3:D1000,"&lt;="&amp;TODAY())*D167), "")))))</f>
        <v/>
      </c>
      <c r="I167" s="42" t="str">
        <f>IF($A167="","",IF($C167="","",IF($D167="","", IF($B167="C",  SUMIFS(Prov_Auto!$E$3:$E1000,Prov_Auto!$A$3:$A1000,$C167,Prov_Auto!$C$3:$C1000,"&gt;="&amp;$A167 ,Prov_Auto!$D$3:$D1000, "&gt;="&amp;DATE(I$2,1, 1), Prov_Auto!$D$3:$D1000,"&lt;="&amp;DATE(I$2, 12, 31))*$D167, IF($B167="V", -1*(SUMIFS(Prov_Auto!$E$3:$E1000,Prov_Auto!$A$3:$A1000,$C167,Prov_Auto!$C$3:$C1000,"&gt;="&amp;$A167 ,Prov_Auto!$D$3:$D1000, "&gt;="&amp;DATE(I$2,1,1), Prov_Auto!$D$3:$D1000,"&lt;="&amp;DATE(I$2,12,31))*$D167), "")))))</f>
        <v/>
      </c>
      <c r="J167" s="42" t="str">
        <f>IF($A167="","",IF($C167="","",IF($D167="","", IF($B167="C",  SUMIFS(Prov_Auto!$E$3:$E1000,Prov_Auto!$A$3:$A1000,$C167,Prov_Auto!$C$3:$C1000,"&gt;="&amp;$A167 ,Prov_Auto!$D$3:$D1000, "&gt;="&amp;DATE(J$2,1, 1), Prov_Auto!$D$3:$D1000,"&lt;="&amp;DATE(J$2, 12, 31))*$D167, IF($B167="V", -1*(SUMIFS(Prov_Auto!$E$3:$E1000,Prov_Auto!$A$3:$A1000,$C167,Prov_Auto!$C$3:$C1000,"&gt;="&amp;$A167 ,Prov_Auto!$D$3:$D1000, "&gt;="&amp;DATE(J$2,1,1), Prov_Auto!$D$3:$D1000,"&lt;="&amp;DATE(J$2,12,31))*$D167), "")))))</f>
        <v/>
      </c>
      <c r="K167" s="42" t="str">
        <f>IF($A167="","",IF($C167="","",IF($D167="","", IF($B167="C",  SUMIFS(Prov_Auto!$E$3:$E1000,Prov_Auto!$A$3:$A1000,$C167,Prov_Auto!$C$3:$C1000,"&gt;="&amp;$A167 ,Prov_Auto!$D$3:$D1000, "&gt;="&amp;DATE(K$2,1, 1), Prov_Auto!$D$3:$D1000,"&lt;="&amp;DATE(K$2, 12, 31))*$D167, IF($B167="V", -1*(SUMIFS(Prov_Auto!$E$3:$E1000,Prov_Auto!$A$3:$A1000,$C167,Prov_Auto!$C$3:$C1000,"&gt;="&amp;$A167 ,Prov_Auto!$D$3:$D1000, "&gt;="&amp;DATE(K$2,1,1), Prov_Auto!$D$3:$D1000,"&lt;="&amp;DATE(K$2,12,31))*$D167), "")))))</f>
        <v/>
      </c>
      <c r="L167" s="42" t="str">
        <f>IF($A167="","",IF($C167="","",IF($D167="","", IF($B167="C",  SUMIFS(Prov_Auto!$E$3:$E1000,Prov_Auto!$A$3:$A1000,$C167,Prov_Auto!$C$3:$C1000,"&gt;="&amp;$A167 ,Prov_Auto!$D$3:$D1000, "&gt;="&amp;DATE(L$2,1, 1), Prov_Auto!$D$3:$D1000,"&lt;="&amp;DATE(L$2, 12, 31))*$D167, IF($B167="V", -1*(SUMIFS(Prov_Auto!$E$3:$E1000,Prov_Auto!$A$3:$A1000,$C167,Prov_Auto!$C$3:$C1000,"&gt;="&amp;$A167 ,Prov_Auto!$D$3:$D1000, "&gt;="&amp;DATE(L$2,1,1), Prov_Auto!$D$3:$D1000,"&lt;="&amp;DATE(L$2,12,31))*$D167), "")))))</f>
        <v/>
      </c>
      <c r="M167" s="43" t="str">
        <f>IF($A167="","",IF($C167="","",IF($D167="","", IF($B167="C",  SUMIFS(Prov_Auto!$E$3:$E1000,Prov_Auto!$A$3:$A1000,$C167,Prov_Auto!$C$3:$C1000,"&gt;="&amp;$A167 ,Prov_Auto!$D$3:$D1000, "&gt;="&amp;DATE(M$2,1, 1), Prov_Auto!$D$3:$D1000,"&lt;="&amp;DATE(M$2, 12, 31))*$D167, IF($B167="V", -1*(SUMIFS(Prov_Auto!$E$3:$E1000,Prov_Auto!$A$3:$A1000,$C167,Prov_Auto!$C$3:$C1000,"&gt;="&amp;$A167 ,Prov_Auto!$D$3:$D1000, "&gt;="&amp;DATE(M$2,1,1), Prov_Auto!$D$3:$D1000,"&lt;="&amp;DATE(M$2,12,31))*$D167), "")))))</f>
        <v/>
      </c>
      <c r="N167" s="30"/>
      <c r="O167" s="31"/>
      <c r="P167" s="31"/>
      <c r="Q167" s="31"/>
      <c r="R167" s="31"/>
      <c r="S167" s="31"/>
      <c r="T167" s="31"/>
      <c r="U167" s="31"/>
      <c r="V167" s="31"/>
      <c r="W167" s="31"/>
    </row>
    <row r="168">
      <c r="A168" s="46"/>
      <c r="B168" s="47"/>
      <c r="C168" s="47"/>
      <c r="D168" s="47"/>
      <c r="E168" s="48"/>
      <c r="F168" s="45" t="str">
        <f t="shared" si="1"/>
        <v/>
      </c>
      <c r="G168" s="40" t="str">
        <f t="shared" si="2"/>
        <v/>
      </c>
      <c r="H168" s="41" t="str">
        <f>IF(A168="","",IF(C168="","",IF(D168="","",IF(B168="C", SUMIFS(Prov_Auto!E$3:E1000,Prov_Auto!A$3:A1000,C168,Prov_Auto!C$3:C1000,"&gt;"&amp;A168,Prov_Auto!D$3:D1000,"&lt;="&amp;TODAY())*D168, IF(B168="V", -1*(SUMIFS(Prov_Auto!E$3:E1000,Prov_Auto!A$3:A1000,C168,Prov_Auto!C$3:C1000,"&gt;"&amp;A168,Prov_Auto!D$3:D1000,"&lt;="&amp;TODAY())*D168), "")))))</f>
        <v/>
      </c>
      <c r="I168" s="42" t="str">
        <f>IF($A168="","",IF($C168="","",IF($D168="","", IF($B168="C",  SUMIFS(Prov_Auto!$E$3:$E1000,Prov_Auto!$A$3:$A1000,$C168,Prov_Auto!$C$3:$C1000,"&gt;="&amp;$A168 ,Prov_Auto!$D$3:$D1000, "&gt;="&amp;DATE(I$2,1, 1), Prov_Auto!$D$3:$D1000,"&lt;="&amp;DATE(I$2, 12, 31))*$D168, IF($B168="V", -1*(SUMIFS(Prov_Auto!$E$3:$E1000,Prov_Auto!$A$3:$A1000,$C168,Prov_Auto!$C$3:$C1000,"&gt;="&amp;$A168 ,Prov_Auto!$D$3:$D1000, "&gt;="&amp;DATE(I$2,1,1), Prov_Auto!$D$3:$D1000,"&lt;="&amp;DATE(I$2,12,31))*$D168), "")))))</f>
        <v/>
      </c>
      <c r="J168" s="42" t="str">
        <f>IF($A168="","",IF($C168="","",IF($D168="","", IF($B168="C",  SUMIFS(Prov_Auto!$E$3:$E1000,Prov_Auto!$A$3:$A1000,$C168,Prov_Auto!$C$3:$C1000,"&gt;="&amp;$A168 ,Prov_Auto!$D$3:$D1000, "&gt;="&amp;DATE(J$2,1, 1), Prov_Auto!$D$3:$D1000,"&lt;="&amp;DATE(J$2, 12, 31))*$D168, IF($B168="V", -1*(SUMIFS(Prov_Auto!$E$3:$E1000,Prov_Auto!$A$3:$A1000,$C168,Prov_Auto!$C$3:$C1000,"&gt;="&amp;$A168 ,Prov_Auto!$D$3:$D1000, "&gt;="&amp;DATE(J$2,1,1), Prov_Auto!$D$3:$D1000,"&lt;="&amp;DATE(J$2,12,31))*$D168), "")))))</f>
        <v/>
      </c>
      <c r="K168" s="42" t="str">
        <f>IF($A168="","",IF($C168="","",IF($D168="","", IF($B168="C",  SUMIFS(Prov_Auto!$E$3:$E1000,Prov_Auto!$A$3:$A1000,$C168,Prov_Auto!$C$3:$C1000,"&gt;="&amp;$A168 ,Prov_Auto!$D$3:$D1000, "&gt;="&amp;DATE(K$2,1, 1), Prov_Auto!$D$3:$D1000,"&lt;="&amp;DATE(K$2, 12, 31))*$D168, IF($B168="V", -1*(SUMIFS(Prov_Auto!$E$3:$E1000,Prov_Auto!$A$3:$A1000,$C168,Prov_Auto!$C$3:$C1000,"&gt;="&amp;$A168 ,Prov_Auto!$D$3:$D1000, "&gt;="&amp;DATE(K$2,1,1), Prov_Auto!$D$3:$D1000,"&lt;="&amp;DATE(K$2,12,31))*$D168), "")))))</f>
        <v/>
      </c>
      <c r="L168" s="42" t="str">
        <f>IF($A168="","",IF($C168="","",IF($D168="","", IF($B168="C",  SUMIFS(Prov_Auto!$E$3:$E1000,Prov_Auto!$A$3:$A1000,$C168,Prov_Auto!$C$3:$C1000,"&gt;="&amp;$A168 ,Prov_Auto!$D$3:$D1000, "&gt;="&amp;DATE(L$2,1, 1), Prov_Auto!$D$3:$D1000,"&lt;="&amp;DATE(L$2, 12, 31))*$D168, IF($B168="V", -1*(SUMIFS(Prov_Auto!$E$3:$E1000,Prov_Auto!$A$3:$A1000,$C168,Prov_Auto!$C$3:$C1000,"&gt;="&amp;$A168 ,Prov_Auto!$D$3:$D1000, "&gt;="&amp;DATE(L$2,1,1), Prov_Auto!$D$3:$D1000,"&lt;="&amp;DATE(L$2,12,31))*$D168), "")))))</f>
        <v/>
      </c>
      <c r="M168" s="43" t="str">
        <f>IF($A168="","",IF($C168="","",IF($D168="","", IF($B168="C",  SUMIFS(Prov_Auto!$E$3:$E1000,Prov_Auto!$A$3:$A1000,$C168,Prov_Auto!$C$3:$C1000,"&gt;="&amp;$A168 ,Prov_Auto!$D$3:$D1000, "&gt;="&amp;DATE(M$2,1, 1), Prov_Auto!$D$3:$D1000,"&lt;="&amp;DATE(M$2, 12, 31))*$D168, IF($B168="V", -1*(SUMIFS(Prov_Auto!$E$3:$E1000,Prov_Auto!$A$3:$A1000,$C168,Prov_Auto!$C$3:$C1000,"&gt;="&amp;$A168 ,Prov_Auto!$D$3:$D1000, "&gt;="&amp;DATE(M$2,1,1), Prov_Auto!$D$3:$D1000,"&lt;="&amp;DATE(M$2,12,31))*$D168), "")))))</f>
        <v/>
      </c>
      <c r="N168" s="30"/>
      <c r="O168" s="31"/>
      <c r="P168" s="31"/>
      <c r="Q168" s="31"/>
      <c r="R168" s="31"/>
      <c r="S168" s="31"/>
      <c r="T168" s="31"/>
      <c r="U168" s="31"/>
      <c r="V168" s="31"/>
      <c r="W168" s="31"/>
    </row>
    <row r="169">
      <c r="A169" s="46"/>
      <c r="B169" s="47"/>
      <c r="C169" s="47"/>
      <c r="D169" s="47"/>
      <c r="E169" s="48"/>
      <c r="F169" s="45" t="str">
        <f t="shared" si="1"/>
        <v/>
      </c>
      <c r="G169" s="40" t="str">
        <f t="shared" si="2"/>
        <v/>
      </c>
      <c r="H169" s="41" t="str">
        <f>IF(A169="","",IF(C169="","",IF(D169="","",IF(B169="C", SUMIFS(Prov_Auto!E$3:E1000,Prov_Auto!A$3:A1000,C169,Prov_Auto!C$3:C1000,"&gt;"&amp;A169,Prov_Auto!D$3:D1000,"&lt;="&amp;TODAY())*D169, IF(B169="V", -1*(SUMIFS(Prov_Auto!E$3:E1000,Prov_Auto!A$3:A1000,C169,Prov_Auto!C$3:C1000,"&gt;"&amp;A169,Prov_Auto!D$3:D1000,"&lt;="&amp;TODAY())*D169), "")))))</f>
        <v/>
      </c>
      <c r="I169" s="42" t="str">
        <f>IF($A169="","",IF($C169="","",IF($D169="","", IF($B169="C",  SUMIFS(Prov_Auto!$E$3:$E1000,Prov_Auto!$A$3:$A1000,$C169,Prov_Auto!$C$3:$C1000,"&gt;="&amp;$A169 ,Prov_Auto!$D$3:$D1000, "&gt;="&amp;DATE(I$2,1, 1), Prov_Auto!$D$3:$D1000,"&lt;="&amp;DATE(I$2, 12, 31))*$D169, IF($B169="V", -1*(SUMIFS(Prov_Auto!$E$3:$E1000,Prov_Auto!$A$3:$A1000,$C169,Prov_Auto!$C$3:$C1000,"&gt;="&amp;$A169 ,Prov_Auto!$D$3:$D1000, "&gt;="&amp;DATE(I$2,1,1), Prov_Auto!$D$3:$D1000,"&lt;="&amp;DATE(I$2,12,31))*$D169), "")))))</f>
        <v/>
      </c>
      <c r="J169" s="42" t="str">
        <f>IF($A169="","",IF($C169="","",IF($D169="","", IF($B169="C",  SUMIFS(Prov_Auto!$E$3:$E1000,Prov_Auto!$A$3:$A1000,$C169,Prov_Auto!$C$3:$C1000,"&gt;="&amp;$A169 ,Prov_Auto!$D$3:$D1000, "&gt;="&amp;DATE(J$2,1, 1), Prov_Auto!$D$3:$D1000,"&lt;="&amp;DATE(J$2, 12, 31))*$D169, IF($B169="V", -1*(SUMIFS(Prov_Auto!$E$3:$E1000,Prov_Auto!$A$3:$A1000,$C169,Prov_Auto!$C$3:$C1000,"&gt;="&amp;$A169 ,Prov_Auto!$D$3:$D1000, "&gt;="&amp;DATE(J$2,1,1), Prov_Auto!$D$3:$D1000,"&lt;="&amp;DATE(J$2,12,31))*$D169), "")))))</f>
        <v/>
      </c>
      <c r="K169" s="42" t="str">
        <f>IF($A169="","",IF($C169="","",IF($D169="","", IF($B169="C",  SUMIFS(Prov_Auto!$E$3:$E1000,Prov_Auto!$A$3:$A1000,$C169,Prov_Auto!$C$3:$C1000,"&gt;="&amp;$A169 ,Prov_Auto!$D$3:$D1000, "&gt;="&amp;DATE(K$2,1, 1), Prov_Auto!$D$3:$D1000,"&lt;="&amp;DATE(K$2, 12, 31))*$D169, IF($B169="V", -1*(SUMIFS(Prov_Auto!$E$3:$E1000,Prov_Auto!$A$3:$A1000,$C169,Prov_Auto!$C$3:$C1000,"&gt;="&amp;$A169 ,Prov_Auto!$D$3:$D1000, "&gt;="&amp;DATE(K$2,1,1), Prov_Auto!$D$3:$D1000,"&lt;="&amp;DATE(K$2,12,31))*$D169), "")))))</f>
        <v/>
      </c>
      <c r="L169" s="42" t="str">
        <f>IF($A169="","",IF($C169="","",IF($D169="","", IF($B169="C",  SUMIFS(Prov_Auto!$E$3:$E1000,Prov_Auto!$A$3:$A1000,$C169,Prov_Auto!$C$3:$C1000,"&gt;="&amp;$A169 ,Prov_Auto!$D$3:$D1000, "&gt;="&amp;DATE(L$2,1, 1), Prov_Auto!$D$3:$D1000,"&lt;="&amp;DATE(L$2, 12, 31))*$D169, IF($B169="V", -1*(SUMIFS(Prov_Auto!$E$3:$E1000,Prov_Auto!$A$3:$A1000,$C169,Prov_Auto!$C$3:$C1000,"&gt;="&amp;$A169 ,Prov_Auto!$D$3:$D1000, "&gt;="&amp;DATE(L$2,1,1), Prov_Auto!$D$3:$D1000,"&lt;="&amp;DATE(L$2,12,31))*$D169), "")))))</f>
        <v/>
      </c>
      <c r="M169" s="43" t="str">
        <f>IF($A169="","",IF($C169="","",IF($D169="","", IF($B169="C",  SUMIFS(Prov_Auto!$E$3:$E1000,Prov_Auto!$A$3:$A1000,$C169,Prov_Auto!$C$3:$C1000,"&gt;="&amp;$A169 ,Prov_Auto!$D$3:$D1000, "&gt;="&amp;DATE(M$2,1, 1), Prov_Auto!$D$3:$D1000,"&lt;="&amp;DATE(M$2, 12, 31))*$D169, IF($B169="V", -1*(SUMIFS(Prov_Auto!$E$3:$E1000,Prov_Auto!$A$3:$A1000,$C169,Prov_Auto!$C$3:$C1000,"&gt;="&amp;$A169 ,Prov_Auto!$D$3:$D1000, "&gt;="&amp;DATE(M$2,1,1), Prov_Auto!$D$3:$D1000,"&lt;="&amp;DATE(M$2,12,31))*$D169), "")))))</f>
        <v/>
      </c>
      <c r="N169" s="30"/>
      <c r="O169" s="31"/>
      <c r="P169" s="31"/>
      <c r="Q169" s="31"/>
      <c r="R169" s="31"/>
      <c r="S169" s="31"/>
      <c r="T169" s="31"/>
      <c r="U169" s="31"/>
      <c r="V169" s="31"/>
      <c r="W169" s="31"/>
    </row>
    <row r="170">
      <c r="A170" s="46"/>
      <c r="B170" s="47"/>
      <c r="C170" s="47"/>
      <c r="D170" s="47"/>
      <c r="E170" s="48"/>
      <c r="F170" s="45" t="str">
        <f t="shared" si="1"/>
        <v/>
      </c>
      <c r="G170" s="40" t="str">
        <f t="shared" si="2"/>
        <v/>
      </c>
      <c r="H170" s="41" t="str">
        <f>IF(A170="","",IF(C170="","",IF(D170="","",IF(B170="C", SUMIFS(Prov_Auto!E$3:E1000,Prov_Auto!A$3:A1000,C170,Prov_Auto!C$3:C1000,"&gt;"&amp;A170,Prov_Auto!D$3:D1000,"&lt;="&amp;TODAY())*D170, IF(B170="V", -1*(SUMIFS(Prov_Auto!E$3:E1000,Prov_Auto!A$3:A1000,C170,Prov_Auto!C$3:C1000,"&gt;"&amp;A170,Prov_Auto!D$3:D1000,"&lt;="&amp;TODAY())*D170), "")))))</f>
        <v/>
      </c>
      <c r="I170" s="42" t="str">
        <f>IF($A170="","",IF($C170="","",IF($D170="","", IF($B170="C",  SUMIFS(Prov_Auto!$E$3:$E1000,Prov_Auto!$A$3:$A1000,$C170,Prov_Auto!$C$3:$C1000,"&gt;="&amp;$A170 ,Prov_Auto!$D$3:$D1000, "&gt;="&amp;DATE(I$2,1, 1), Prov_Auto!$D$3:$D1000,"&lt;="&amp;DATE(I$2, 12, 31))*$D170, IF($B170="V", -1*(SUMIFS(Prov_Auto!$E$3:$E1000,Prov_Auto!$A$3:$A1000,$C170,Prov_Auto!$C$3:$C1000,"&gt;="&amp;$A170 ,Prov_Auto!$D$3:$D1000, "&gt;="&amp;DATE(I$2,1,1), Prov_Auto!$D$3:$D1000,"&lt;="&amp;DATE(I$2,12,31))*$D170), "")))))</f>
        <v/>
      </c>
      <c r="J170" s="42" t="str">
        <f>IF($A170="","",IF($C170="","",IF($D170="","", IF($B170="C",  SUMIFS(Prov_Auto!$E$3:$E1000,Prov_Auto!$A$3:$A1000,$C170,Prov_Auto!$C$3:$C1000,"&gt;="&amp;$A170 ,Prov_Auto!$D$3:$D1000, "&gt;="&amp;DATE(J$2,1, 1), Prov_Auto!$D$3:$D1000,"&lt;="&amp;DATE(J$2, 12, 31))*$D170, IF($B170="V", -1*(SUMIFS(Prov_Auto!$E$3:$E1000,Prov_Auto!$A$3:$A1000,$C170,Prov_Auto!$C$3:$C1000,"&gt;="&amp;$A170 ,Prov_Auto!$D$3:$D1000, "&gt;="&amp;DATE(J$2,1,1), Prov_Auto!$D$3:$D1000,"&lt;="&amp;DATE(J$2,12,31))*$D170), "")))))</f>
        <v/>
      </c>
      <c r="K170" s="42" t="str">
        <f>IF($A170="","",IF($C170="","",IF($D170="","", IF($B170="C",  SUMIFS(Prov_Auto!$E$3:$E1000,Prov_Auto!$A$3:$A1000,$C170,Prov_Auto!$C$3:$C1000,"&gt;="&amp;$A170 ,Prov_Auto!$D$3:$D1000, "&gt;="&amp;DATE(K$2,1, 1), Prov_Auto!$D$3:$D1000,"&lt;="&amp;DATE(K$2, 12, 31))*$D170, IF($B170="V", -1*(SUMIFS(Prov_Auto!$E$3:$E1000,Prov_Auto!$A$3:$A1000,$C170,Prov_Auto!$C$3:$C1000,"&gt;="&amp;$A170 ,Prov_Auto!$D$3:$D1000, "&gt;="&amp;DATE(K$2,1,1), Prov_Auto!$D$3:$D1000,"&lt;="&amp;DATE(K$2,12,31))*$D170), "")))))</f>
        <v/>
      </c>
      <c r="L170" s="42" t="str">
        <f>IF($A170="","",IF($C170="","",IF($D170="","", IF($B170="C",  SUMIFS(Prov_Auto!$E$3:$E1000,Prov_Auto!$A$3:$A1000,$C170,Prov_Auto!$C$3:$C1000,"&gt;="&amp;$A170 ,Prov_Auto!$D$3:$D1000, "&gt;="&amp;DATE(L$2,1, 1), Prov_Auto!$D$3:$D1000,"&lt;="&amp;DATE(L$2, 12, 31))*$D170, IF($B170="V", -1*(SUMIFS(Prov_Auto!$E$3:$E1000,Prov_Auto!$A$3:$A1000,$C170,Prov_Auto!$C$3:$C1000,"&gt;="&amp;$A170 ,Prov_Auto!$D$3:$D1000, "&gt;="&amp;DATE(L$2,1,1), Prov_Auto!$D$3:$D1000,"&lt;="&amp;DATE(L$2,12,31))*$D170), "")))))</f>
        <v/>
      </c>
      <c r="M170" s="43" t="str">
        <f>IF($A170="","",IF($C170="","",IF($D170="","", IF($B170="C",  SUMIFS(Prov_Auto!$E$3:$E1000,Prov_Auto!$A$3:$A1000,$C170,Prov_Auto!$C$3:$C1000,"&gt;="&amp;$A170 ,Prov_Auto!$D$3:$D1000, "&gt;="&amp;DATE(M$2,1, 1), Prov_Auto!$D$3:$D1000,"&lt;="&amp;DATE(M$2, 12, 31))*$D170, IF($B170="V", -1*(SUMIFS(Prov_Auto!$E$3:$E1000,Prov_Auto!$A$3:$A1000,$C170,Prov_Auto!$C$3:$C1000,"&gt;="&amp;$A170 ,Prov_Auto!$D$3:$D1000, "&gt;="&amp;DATE(M$2,1,1), Prov_Auto!$D$3:$D1000,"&lt;="&amp;DATE(M$2,12,31))*$D170), "")))))</f>
        <v/>
      </c>
      <c r="N170" s="30"/>
      <c r="O170" s="31"/>
      <c r="P170" s="31"/>
      <c r="Q170" s="31"/>
      <c r="R170" s="31"/>
      <c r="S170" s="31"/>
      <c r="T170" s="31"/>
      <c r="U170" s="31"/>
      <c r="V170" s="31"/>
      <c r="W170" s="31"/>
    </row>
    <row r="171">
      <c r="A171" s="46"/>
      <c r="B171" s="47"/>
      <c r="C171" s="47"/>
      <c r="D171" s="47"/>
      <c r="E171" s="48"/>
      <c r="F171" s="45" t="str">
        <f t="shared" si="1"/>
        <v/>
      </c>
      <c r="G171" s="40" t="str">
        <f t="shared" si="2"/>
        <v/>
      </c>
      <c r="H171" s="41" t="str">
        <f>IF(A171="","",IF(C171="","",IF(D171="","",IF(B171="C", SUMIFS(Prov_Auto!E$3:E1000,Prov_Auto!A$3:A1000,C171,Prov_Auto!C$3:C1000,"&gt;"&amp;A171,Prov_Auto!D$3:D1000,"&lt;="&amp;TODAY())*D171, IF(B171="V", -1*(SUMIFS(Prov_Auto!E$3:E1000,Prov_Auto!A$3:A1000,C171,Prov_Auto!C$3:C1000,"&gt;"&amp;A171,Prov_Auto!D$3:D1000,"&lt;="&amp;TODAY())*D171), "")))))</f>
        <v/>
      </c>
      <c r="I171" s="42" t="str">
        <f>IF($A171="","",IF($C171="","",IF($D171="","", IF($B171="C",  SUMIFS(Prov_Auto!$E$3:$E1000,Prov_Auto!$A$3:$A1000,$C171,Prov_Auto!$C$3:$C1000,"&gt;="&amp;$A171 ,Prov_Auto!$D$3:$D1000, "&gt;="&amp;DATE(I$2,1, 1), Prov_Auto!$D$3:$D1000,"&lt;="&amp;DATE(I$2, 12, 31))*$D171, IF($B171="V", -1*(SUMIFS(Prov_Auto!$E$3:$E1000,Prov_Auto!$A$3:$A1000,$C171,Prov_Auto!$C$3:$C1000,"&gt;="&amp;$A171 ,Prov_Auto!$D$3:$D1000, "&gt;="&amp;DATE(I$2,1,1), Prov_Auto!$D$3:$D1000,"&lt;="&amp;DATE(I$2,12,31))*$D171), "")))))</f>
        <v/>
      </c>
      <c r="J171" s="42" t="str">
        <f>IF($A171="","",IF($C171="","",IF($D171="","", IF($B171="C",  SUMIFS(Prov_Auto!$E$3:$E1000,Prov_Auto!$A$3:$A1000,$C171,Prov_Auto!$C$3:$C1000,"&gt;="&amp;$A171 ,Prov_Auto!$D$3:$D1000, "&gt;="&amp;DATE(J$2,1, 1), Prov_Auto!$D$3:$D1000,"&lt;="&amp;DATE(J$2, 12, 31))*$D171, IF($B171="V", -1*(SUMIFS(Prov_Auto!$E$3:$E1000,Prov_Auto!$A$3:$A1000,$C171,Prov_Auto!$C$3:$C1000,"&gt;="&amp;$A171 ,Prov_Auto!$D$3:$D1000, "&gt;="&amp;DATE(J$2,1,1), Prov_Auto!$D$3:$D1000,"&lt;="&amp;DATE(J$2,12,31))*$D171), "")))))</f>
        <v/>
      </c>
      <c r="K171" s="42" t="str">
        <f>IF($A171="","",IF($C171="","",IF($D171="","", IF($B171="C",  SUMIFS(Prov_Auto!$E$3:$E1000,Prov_Auto!$A$3:$A1000,$C171,Prov_Auto!$C$3:$C1000,"&gt;="&amp;$A171 ,Prov_Auto!$D$3:$D1000, "&gt;="&amp;DATE(K$2,1, 1), Prov_Auto!$D$3:$D1000,"&lt;="&amp;DATE(K$2, 12, 31))*$D171, IF($B171="V", -1*(SUMIFS(Prov_Auto!$E$3:$E1000,Prov_Auto!$A$3:$A1000,$C171,Prov_Auto!$C$3:$C1000,"&gt;="&amp;$A171 ,Prov_Auto!$D$3:$D1000, "&gt;="&amp;DATE(K$2,1,1), Prov_Auto!$D$3:$D1000,"&lt;="&amp;DATE(K$2,12,31))*$D171), "")))))</f>
        <v/>
      </c>
      <c r="L171" s="42" t="str">
        <f>IF($A171="","",IF($C171="","",IF($D171="","", IF($B171="C",  SUMIFS(Prov_Auto!$E$3:$E1000,Prov_Auto!$A$3:$A1000,$C171,Prov_Auto!$C$3:$C1000,"&gt;="&amp;$A171 ,Prov_Auto!$D$3:$D1000, "&gt;="&amp;DATE(L$2,1, 1), Prov_Auto!$D$3:$D1000,"&lt;="&amp;DATE(L$2, 12, 31))*$D171, IF($B171="V", -1*(SUMIFS(Prov_Auto!$E$3:$E1000,Prov_Auto!$A$3:$A1000,$C171,Prov_Auto!$C$3:$C1000,"&gt;="&amp;$A171 ,Prov_Auto!$D$3:$D1000, "&gt;="&amp;DATE(L$2,1,1), Prov_Auto!$D$3:$D1000,"&lt;="&amp;DATE(L$2,12,31))*$D171), "")))))</f>
        <v/>
      </c>
      <c r="M171" s="43" t="str">
        <f>IF($A171="","",IF($C171="","",IF($D171="","", IF($B171="C",  SUMIFS(Prov_Auto!$E$3:$E1000,Prov_Auto!$A$3:$A1000,$C171,Prov_Auto!$C$3:$C1000,"&gt;="&amp;$A171 ,Prov_Auto!$D$3:$D1000, "&gt;="&amp;DATE(M$2,1, 1), Prov_Auto!$D$3:$D1000,"&lt;="&amp;DATE(M$2, 12, 31))*$D171, IF($B171="V", -1*(SUMIFS(Prov_Auto!$E$3:$E1000,Prov_Auto!$A$3:$A1000,$C171,Prov_Auto!$C$3:$C1000,"&gt;="&amp;$A171 ,Prov_Auto!$D$3:$D1000, "&gt;="&amp;DATE(M$2,1,1), Prov_Auto!$D$3:$D1000,"&lt;="&amp;DATE(M$2,12,31))*$D171), "")))))</f>
        <v/>
      </c>
      <c r="N171" s="30"/>
      <c r="O171" s="31"/>
      <c r="P171" s="31"/>
      <c r="Q171" s="31"/>
      <c r="R171" s="31"/>
      <c r="S171" s="31"/>
      <c r="T171" s="31"/>
      <c r="U171" s="31"/>
      <c r="V171" s="31"/>
      <c r="W171" s="31"/>
    </row>
    <row r="172">
      <c r="A172" s="46"/>
      <c r="B172" s="47"/>
      <c r="C172" s="47"/>
      <c r="D172" s="47"/>
      <c r="E172" s="48"/>
      <c r="F172" s="45" t="str">
        <f t="shared" si="1"/>
        <v/>
      </c>
      <c r="G172" s="40" t="str">
        <f t="shared" si="2"/>
        <v/>
      </c>
      <c r="H172" s="41" t="str">
        <f>IF(A172="","",IF(C172="","",IF(D172="","",IF(B172="C", SUMIFS(Prov_Auto!E$3:E1000,Prov_Auto!A$3:A1000,C172,Prov_Auto!C$3:C1000,"&gt;"&amp;A172,Prov_Auto!D$3:D1000,"&lt;="&amp;TODAY())*D172, IF(B172="V", -1*(SUMIFS(Prov_Auto!E$3:E1000,Prov_Auto!A$3:A1000,C172,Prov_Auto!C$3:C1000,"&gt;"&amp;A172,Prov_Auto!D$3:D1000,"&lt;="&amp;TODAY())*D172), "")))))</f>
        <v/>
      </c>
      <c r="I172" s="42" t="str">
        <f>IF($A172="","",IF($C172="","",IF($D172="","", IF($B172="C",  SUMIFS(Prov_Auto!$E$3:$E1000,Prov_Auto!$A$3:$A1000,$C172,Prov_Auto!$C$3:$C1000,"&gt;="&amp;$A172 ,Prov_Auto!$D$3:$D1000, "&gt;="&amp;DATE(I$2,1, 1), Prov_Auto!$D$3:$D1000,"&lt;="&amp;DATE(I$2, 12, 31))*$D172, IF($B172="V", -1*(SUMIFS(Prov_Auto!$E$3:$E1000,Prov_Auto!$A$3:$A1000,$C172,Prov_Auto!$C$3:$C1000,"&gt;="&amp;$A172 ,Prov_Auto!$D$3:$D1000, "&gt;="&amp;DATE(I$2,1,1), Prov_Auto!$D$3:$D1000,"&lt;="&amp;DATE(I$2,12,31))*$D172), "")))))</f>
        <v/>
      </c>
      <c r="J172" s="42" t="str">
        <f>IF($A172="","",IF($C172="","",IF($D172="","", IF($B172="C",  SUMIFS(Prov_Auto!$E$3:$E1000,Prov_Auto!$A$3:$A1000,$C172,Prov_Auto!$C$3:$C1000,"&gt;="&amp;$A172 ,Prov_Auto!$D$3:$D1000, "&gt;="&amp;DATE(J$2,1, 1), Prov_Auto!$D$3:$D1000,"&lt;="&amp;DATE(J$2, 12, 31))*$D172, IF($B172="V", -1*(SUMIFS(Prov_Auto!$E$3:$E1000,Prov_Auto!$A$3:$A1000,$C172,Prov_Auto!$C$3:$C1000,"&gt;="&amp;$A172 ,Prov_Auto!$D$3:$D1000, "&gt;="&amp;DATE(J$2,1,1), Prov_Auto!$D$3:$D1000,"&lt;="&amp;DATE(J$2,12,31))*$D172), "")))))</f>
        <v/>
      </c>
      <c r="K172" s="42" t="str">
        <f>IF($A172="","",IF($C172="","",IF($D172="","", IF($B172="C",  SUMIFS(Prov_Auto!$E$3:$E1000,Prov_Auto!$A$3:$A1000,$C172,Prov_Auto!$C$3:$C1000,"&gt;="&amp;$A172 ,Prov_Auto!$D$3:$D1000, "&gt;="&amp;DATE(K$2,1, 1), Prov_Auto!$D$3:$D1000,"&lt;="&amp;DATE(K$2, 12, 31))*$D172, IF($B172="V", -1*(SUMIFS(Prov_Auto!$E$3:$E1000,Prov_Auto!$A$3:$A1000,$C172,Prov_Auto!$C$3:$C1000,"&gt;="&amp;$A172 ,Prov_Auto!$D$3:$D1000, "&gt;="&amp;DATE(K$2,1,1), Prov_Auto!$D$3:$D1000,"&lt;="&amp;DATE(K$2,12,31))*$D172), "")))))</f>
        <v/>
      </c>
      <c r="L172" s="42" t="str">
        <f>IF($A172="","",IF($C172="","",IF($D172="","", IF($B172="C",  SUMIFS(Prov_Auto!$E$3:$E1000,Prov_Auto!$A$3:$A1000,$C172,Prov_Auto!$C$3:$C1000,"&gt;="&amp;$A172 ,Prov_Auto!$D$3:$D1000, "&gt;="&amp;DATE(L$2,1, 1), Prov_Auto!$D$3:$D1000,"&lt;="&amp;DATE(L$2, 12, 31))*$D172, IF($B172="V", -1*(SUMIFS(Prov_Auto!$E$3:$E1000,Prov_Auto!$A$3:$A1000,$C172,Prov_Auto!$C$3:$C1000,"&gt;="&amp;$A172 ,Prov_Auto!$D$3:$D1000, "&gt;="&amp;DATE(L$2,1,1), Prov_Auto!$D$3:$D1000,"&lt;="&amp;DATE(L$2,12,31))*$D172), "")))))</f>
        <v/>
      </c>
      <c r="M172" s="43" t="str">
        <f>IF($A172="","",IF($C172="","",IF($D172="","", IF($B172="C",  SUMIFS(Prov_Auto!$E$3:$E1000,Prov_Auto!$A$3:$A1000,$C172,Prov_Auto!$C$3:$C1000,"&gt;="&amp;$A172 ,Prov_Auto!$D$3:$D1000, "&gt;="&amp;DATE(M$2,1, 1), Prov_Auto!$D$3:$D1000,"&lt;="&amp;DATE(M$2, 12, 31))*$D172, IF($B172="V", -1*(SUMIFS(Prov_Auto!$E$3:$E1000,Prov_Auto!$A$3:$A1000,$C172,Prov_Auto!$C$3:$C1000,"&gt;="&amp;$A172 ,Prov_Auto!$D$3:$D1000, "&gt;="&amp;DATE(M$2,1,1), Prov_Auto!$D$3:$D1000,"&lt;="&amp;DATE(M$2,12,31))*$D172), "")))))</f>
        <v/>
      </c>
      <c r="N172" s="30"/>
      <c r="O172" s="31"/>
      <c r="P172" s="31"/>
      <c r="Q172" s="31"/>
      <c r="R172" s="31"/>
      <c r="S172" s="31"/>
      <c r="T172" s="31"/>
      <c r="U172" s="31"/>
      <c r="V172" s="31"/>
      <c r="W172" s="31"/>
    </row>
    <row r="173">
      <c r="A173" s="46"/>
      <c r="B173" s="47"/>
      <c r="C173" s="47"/>
      <c r="D173" s="47"/>
      <c r="E173" s="48"/>
      <c r="F173" s="45" t="str">
        <f t="shared" si="1"/>
        <v/>
      </c>
      <c r="G173" s="40" t="str">
        <f t="shared" si="2"/>
        <v/>
      </c>
      <c r="H173" s="41" t="str">
        <f>IF(A173="","",IF(C173="","",IF(D173="","",IF(B173="C", SUMIFS(Prov_Auto!E$3:E1000,Prov_Auto!A$3:A1000,C173,Prov_Auto!C$3:C1000,"&gt;"&amp;A173,Prov_Auto!D$3:D1000,"&lt;="&amp;TODAY())*D173, IF(B173="V", -1*(SUMIFS(Prov_Auto!E$3:E1000,Prov_Auto!A$3:A1000,C173,Prov_Auto!C$3:C1000,"&gt;"&amp;A173,Prov_Auto!D$3:D1000,"&lt;="&amp;TODAY())*D173), "")))))</f>
        <v/>
      </c>
      <c r="I173" s="42" t="str">
        <f>IF($A173="","",IF($C173="","",IF($D173="","", IF($B173="C",  SUMIFS(Prov_Auto!$E$3:$E1000,Prov_Auto!$A$3:$A1000,$C173,Prov_Auto!$C$3:$C1000,"&gt;="&amp;$A173 ,Prov_Auto!$D$3:$D1000, "&gt;="&amp;DATE(I$2,1, 1), Prov_Auto!$D$3:$D1000,"&lt;="&amp;DATE(I$2, 12, 31))*$D173, IF($B173="V", -1*(SUMIFS(Prov_Auto!$E$3:$E1000,Prov_Auto!$A$3:$A1000,$C173,Prov_Auto!$C$3:$C1000,"&gt;="&amp;$A173 ,Prov_Auto!$D$3:$D1000, "&gt;="&amp;DATE(I$2,1,1), Prov_Auto!$D$3:$D1000,"&lt;="&amp;DATE(I$2,12,31))*$D173), "")))))</f>
        <v/>
      </c>
      <c r="J173" s="42" t="str">
        <f>IF($A173="","",IF($C173="","",IF($D173="","", IF($B173="C",  SUMIFS(Prov_Auto!$E$3:$E1000,Prov_Auto!$A$3:$A1000,$C173,Prov_Auto!$C$3:$C1000,"&gt;="&amp;$A173 ,Prov_Auto!$D$3:$D1000, "&gt;="&amp;DATE(J$2,1, 1), Prov_Auto!$D$3:$D1000,"&lt;="&amp;DATE(J$2, 12, 31))*$D173, IF($B173="V", -1*(SUMIFS(Prov_Auto!$E$3:$E1000,Prov_Auto!$A$3:$A1000,$C173,Prov_Auto!$C$3:$C1000,"&gt;="&amp;$A173 ,Prov_Auto!$D$3:$D1000, "&gt;="&amp;DATE(J$2,1,1), Prov_Auto!$D$3:$D1000,"&lt;="&amp;DATE(J$2,12,31))*$D173), "")))))</f>
        <v/>
      </c>
      <c r="K173" s="42" t="str">
        <f>IF($A173="","",IF($C173="","",IF($D173="","", IF($B173="C",  SUMIFS(Prov_Auto!$E$3:$E1000,Prov_Auto!$A$3:$A1000,$C173,Prov_Auto!$C$3:$C1000,"&gt;="&amp;$A173 ,Prov_Auto!$D$3:$D1000, "&gt;="&amp;DATE(K$2,1, 1), Prov_Auto!$D$3:$D1000,"&lt;="&amp;DATE(K$2, 12, 31))*$D173, IF($B173="V", -1*(SUMIFS(Prov_Auto!$E$3:$E1000,Prov_Auto!$A$3:$A1000,$C173,Prov_Auto!$C$3:$C1000,"&gt;="&amp;$A173 ,Prov_Auto!$D$3:$D1000, "&gt;="&amp;DATE(K$2,1,1), Prov_Auto!$D$3:$D1000,"&lt;="&amp;DATE(K$2,12,31))*$D173), "")))))</f>
        <v/>
      </c>
      <c r="L173" s="42" t="str">
        <f>IF($A173="","",IF($C173="","",IF($D173="","", IF($B173="C",  SUMIFS(Prov_Auto!$E$3:$E1000,Prov_Auto!$A$3:$A1000,$C173,Prov_Auto!$C$3:$C1000,"&gt;="&amp;$A173 ,Prov_Auto!$D$3:$D1000, "&gt;="&amp;DATE(L$2,1, 1), Prov_Auto!$D$3:$D1000,"&lt;="&amp;DATE(L$2, 12, 31))*$D173, IF($B173="V", -1*(SUMIFS(Prov_Auto!$E$3:$E1000,Prov_Auto!$A$3:$A1000,$C173,Prov_Auto!$C$3:$C1000,"&gt;="&amp;$A173 ,Prov_Auto!$D$3:$D1000, "&gt;="&amp;DATE(L$2,1,1), Prov_Auto!$D$3:$D1000,"&lt;="&amp;DATE(L$2,12,31))*$D173), "")))))</f>
        <v/>
      </c>
      <c r="M173" s="43" t="str">
        <f>IF($A173="","",IF($C173="","",IF($D173="","", IF($B173="C",  SUMIFS(Prov_Auto!$E$3:$E1000,Prov_Auto!$A$3:$A1000,$C173,Prov_Auto!$C$3:$C1000,"&gt;="&amp;$A173 ,Prov_Auto!$D$3:$D1000, "&gt;="&amp;DATE(M$2,1, 1), Prov_Auto!$D$3:$D1000,"&lt;="&amp;DATE(M$2, 12, 31))*$D173, IF($B173="V", -1*(SUMIFS(Prov_Auto!$E$3:$E1000,Prov_Auto!$A$3:$A1000,$C173,Prov_Auto!$C$3:$C1000,"&gt;="&amp;$A173 ,Prov_Auto!$D$3:$D1000, "&gt;="&amp;DATE(M$2,1,1), Prov_Auto!$D$3:$D1000,"&lt;="&amp;DATE(M$2,12,31))*$D173), "")))))</f>
        <v/>
      </c>
      <c r="N173" s="30"/>
      <c r="O173" s="31"/>
      <c r="P173" s="31"/>
      <c r="Q173" s="31"/>
      <c r="R173" s="31"/>
      <c r="S173" s="31"/>
      <c r="T173" s="31"/>
      <c r="U173" s="31"/>
      <c r="V173" s="31"/>
      <c r="W173" s="31"/>
    </row>
    <row r="174">
      <c r="A174" s="46"/>
      <c r="B174" s="47"/>
      <c r="C174" s="47"/>
      <c r="D174" s="47"/>
      <c r="E174" s="48"/>
      <c r="F174" s="45" t="str">
        <f t="shared" si="1"/>
        <v/>
      </c>
      <c r="G174" s="40" t="str">
        <f t="shared" si="2"/>
        <v/>
      </c>
      <c r="H174" s="41" t="str">
        <f>IF(A174="","",IF(C174="","",IF(D174="","",IF(B174="C", SUMIFS(Prov_Auto!E$3:E1000,Prov_Auto!A$3:A1000,C174,Prov_Auto!C$3:C1000,"&gt;"&amp;A174,Prov_Auto!D$3:D1000,"&lt;="&amp;TODAY())*D174, IF(B174="V", -1*(SUMIFS(Prov_Auto!E$3:E1000,Prov_Auto!A$3:A1000,C174,Prov_Auto!C$3:C1000,"&gt;"&amp;A174,Prov_Auto!D$3:D1000,"&lt;="&amp;TODAY())*D174), "")))))</f>
        <v/>
      </c>
      <c r="I174" s="42" t="str">
        <f>IF($A174="","",IF($C174="","",IF($D174="","", IF($B174="C",  SUMIFS(Prov_Auto!$E$3:$E1000,Prov_Auto!$A$3:$A1000,$C174,Prov_Auto!$C$3:$C1000,"&gt;="&amp;$A174 ,Prov_Auto!$D$3:$D1000, "&gt;="&amp;DATE(I$2,1, 1), Prov_Auto!$D$3:$D1000,"&lt;="&amp;DATE(I$2, 12, 31))*$D174, IF($B174="V", -1*(SUMIFS(Prov_Auto!$E$3:$E1000,Prov_Auto!$A$3:$A1000,$C174,Prov_Auto!$C$3:$C1000,"&gt;="&amp;$A174 ,Prov_Auto!$D$3:$D1000, "&gt;="&amp;DATE(I$2,1,1), Prov_Auto!$D$3:$D1000,"&lt;="&amp;DATE(I$2,12,31))*$D174), "")))))</f>
        <v/>
      </c>
      <c r="J174" s="42" t="str">
        <f>IF($A174="","",IF($C174="","",IF($D174="","", IF($B174="C",  SUMIFS(Prov_Auto!$E$3:$E1000,Prov_Auto!$A$3:$A1000,$C174,Prov_Auto!$C$3:$C1000,"&gt;="&amp;$A174 ,Prov_Auto!$D$3:$D1000, "&gt;="&amp;DATE(J$2,1, 1), Prov_Auto!$D$3:$D1000,"&lt;="&amp;DATE(J$2, 12, 31))*$D174, IF($B174="V", -1*(SUMIFS(Prov_Auto!$E$3:$E1000,Prov_Auto!$A$3:$A1000,$C174,Prov_Auto!$C$3:$C1000,"&gt;="&amp;$A174 ,Prov_Auto!$D$3:$D1000, "&gt;="&amp;DATE(J$2,1,1), Prov_Auto!$D$3:$D1000,"&lt;="&amp;DATE(J$2,12,31))*$D174), "")))))</f>
        <v/>
      </c>
      <c r="K174" s="42" t="str">
        <f>IF($A174="","",IF($C174="","",IF($D174="","", IF($B174="C",  SUMIFS(Prov_Auto!$E$3:$E1000,Prov_Auto!$A$3:$A1000,$C174,Prov_Auto!$C$3:$C1000,"&gt;="&amp;$A174 ,Prov_Auto!$D$3:$D1000, "&gt;="&amp;DATE(K$2,1, 1), Prov_Auto!$D$3:$D1000,"&lt;="&amp;DATE(K$2, 12, 31))*$D174, IF($B174="V", -1*(SUMIFS(Prov_Auto!$E$3:$E1000,Prov_Auto!$A$3:$A1000,$C174,Prov_Auto!$C$3:$C1000,"&gt;="&amp;$A174 ,Prov_Auto!$D$3:$D1000, "&gt;="&amp;DATE(K$2,1,1), Prov_Auto!$D$3:$D1000,"&lt;="&amp;DATE(K$2,12,31))*$D174), "")))))</f>
        <v/>
      </c>
      <c r="L174" s="42" t="str">
        <f>IF($A174="","",IF($C174="","",IF($D174="","", IF($B174="C",  SUMIFS(Prov_Auto!$E$3:$E1000,Prov_Auto!$A$3:$A1000,$C174,Prov_Auto!$C$3:$C1000,"&gt;="&amp;$A174 ,Prov_Auto!$D$3:$D1000, "&gt;="&amp;DATE(L$2,1, 1), Prov_Auto!$D$3:$D1000,"&lt;="&amp;DATE(L$2, 12, 31))*$D174, IF($B174="V", -1*(SUMIFS(Prov_Auto!$E$3:$E1000,Prov_Auto!$A$3:$A1000,$C174,Prov_Auto!$C$3:$C1000,"&gt;="&amp;$A174 ,Prov_Auto!$D$3:$D1000, "&gt;="&amp;DATE(L$2,1,1), Prov_Auto!$D$3:$D1000,"&lt;="&amp;DATE(L$2,12,31))*$D174), "")))))</f>
        <v/>
      </c>
      <c r="M174" s="43" t="str">
        <f>IF($A174="","",IF($C174="","",IF($D174="","", IF($B174="C",  SUMIFS(Prov_Auto!$E$3:$E1000,Prov_Auto!$A$3:$A1000,$C174,Prov_Auto!$C$3:$C1000,"&gt;="&amp;$A174 ,Prov_Auto!$D$3:$D1000, "&gt;="&amp;DATE(M$2,1, 1), Prov_Auto!$D$3:$D1000,"&lt;="&amp;DATE(M$2, 12, 31))*$D174, IF($B174="V", -1*(SUMIFS(Prov_Auto!$E$3:$E1000,Prov_Auto!$A$3:$A1000,$C174,Prov_Auto!$C$3:$C1000,"&gt;="&amp;$A174 ,Prov_Auto!$D$3:$D1000, "&gt;="&amp;DATE(M$2,1,1), Prov_Auto!$D$3:$D1000,"&lt;="&amp;DATE(M$2,12,31))*$D174), "")))))</f>
        <v/>
      </c>
      <c r="N174" s="30"/>
      <c r="O174" s="31"/>
      <c r="P174" s="31"/>
      <c r="Q174" s="31"/>
      <c r="R174" s="31"/>
      <c r="S174" s="31"/>
      <c r="T174" s="31"/>
      <c r="U174" s="31"/>
      <c r="V174" s="31"/>
      <c r="W174" s="31"/>
    </row>
    <row r="175">
      <c r="A175" s="46"/>
      <c r="B175" s="47"/>
      <c r="C175" s="47"/>
      <c r="D175" s="47"/>
      <c r="E175" s="48"/>
      <c r="F175" s="45" t="str">
        <f t="shared" si="1"/>
        <v/>
      </c>
      <c r="G175" s="40" t="str">
        <f t="shared" si="2"/>
        <v/>
      </c>
      <c r="H175" s="41" t="str">
        <f>IF(A175="","",IF(C175="","",IF(D175="","",IF(B175="C", SUMIFS(Prov_Auto!E$3:E1000,Prov_Auto!A$3:A1000,C175,Prov_Auto!C$3:C1000,"&gt;"&amp;A175,Prov_Auto!D$3:D1000,"&lt;="&amp;TODAY())*D175, IF(B175="V", -1*(SUMIFS(Prov_Auto!E$3:E1000,Prov_Auto!A$3:A1000,C175,Prov_Auto!C$3:C1000,"&gt;"&amp;A175,Prov_Auto!D$3:D1000,"&lt;="&amp;TODAY())*D175), "")))))</f>
        <v/>
      </c>
      <c r="I175" s="42" t="str">
        <f>IF($A175="","",IF($C175="","",IF($D175="","", IF($B175="C",  SUMIFS(Prov_Auto!$E$3:$E1000,Prov_Auto!$A$3:$A1000,$C175,Prov_Auto!$C$3:$C1000,"&gt;="&amp;$A175 ,Prov_Auto!$D$3:$D1000, "&gt;="&amp;DATE(I$2,1, 1), Prov_Auto!$D$3:$D1000,"&lt;="&amp;DATE(I$2, 12, 31))*$D175, IF($B175="V", -1*(SUMIFS(Prov_Auto!$E$3:$E1000,Prov_Auto!$A$3:$A1000,$C175,Prov_Auto!$C$3:$C1000,"&gt;="&amp;$A175 ,Prov_Auto!$D$3:$D1000, "&gt;="&amp;DATE(I$2,1,1), Prov_Auto!$D$3:$D1000,"&lt;="&amp;DATE(I$2,12,31))*$D175), "")))))</f>
        <v/>
      </c>
      <c r="J175" s="42" t="str">
        <f>IF($A175="","",IF($C175="","",IF($D175="","", IF($B175="C",  SUMIFS(Prov_Auto!$E$3:$E1000,Prov_Auto!$A$3:$A1000,$C175,Prov_Auto!$C$3:$C1000,"&gt;="&amp;$A175 ,Prov_Auto!$D$3:$D1000, "&gt;="&amp;DATE(J$2,1, 1), Prov_Auto!$D$3:$D1000,"&lt;="&amp;DATE(J$2, 12, 31))*$D175, IF($B175="V", -1*(SUMIFS(Prov_Auto!$E$3:$E1000,Prov_Auto!$A$3:$A1000,$C175,Prov_Auto!$C$3:$C1000,"&gt;="&amp;$A175 ,Prov_Auto!$D$3:$D1000, "&gt;="&amp;DATE(J$2,1,1), Prov_Auto!$D$3:$D1000,"&lt;="&amp;DATE(J$2,12,31))*$D175), "")))))</f>
        <v/>
      </c>
      <c r="K175" s="42" t="str">
        <f>IF($A175="","",IF($C175="","",IF($D175="","", IF($B175="C",  SUMIFS(Prov_Auto!$E$3:$E1000,Prov_Auto!$A$3:$A1000,$C175,Prov_Auto!$C$3:$C1000,"&gt;="&amp;$A175 ,Prov_Auto!$D$3:$D1000, "&gt;="&amp;DATE(K$2,1, 1), Prov_Auto!$D$3:$D1000,"&lt;="&amp;DATE(K$2, 12, 31))*$D175, IF($B175="V", -1*(SUMIFS(Prov_Auto!$E$3:$E1000,Prov_Auto!$A$3:$A1000,$C175,Prov_Auto!$C$3:$C1000,"&gt;="&amp;$A175 ,Prov_Auto!$D$3:$D1000, "&gt;="&amp;DATE(K$2,1,1), Prov_Auto!$D$3:$D1000,"&lt;="&amp;DATE(K$2,12,31))*$D175), "")))))</f>
        <v/>
      </c>
      <c r="L175" s="42" t="str">
        <f>IF($A175="","",IF($C175="","",IF($D175="","", IF($B175="C",  SUMIFS(Prov_Auto!$E$3:$E1000,Prov_Auto!$A$3:$A1000,$C175,Prov_Auto!$C$3:$C1000,"&gt;="&amp;$A175 ,Prov_Auto!$D$3:$D1000, "&gt;="&amp;DATE(L$2,1, 1), Prov_Auto!$D$3:$D1000,"&lt;="&amp;DATE(L$2, 12, 31))*$D175, IF($B175="V", -1*(SUMIFS(Prov_Auto!$E$3:$E1000,Prov_Auto!$A$3:$A1000,$C175,Prov_Auto!$C$3:$C1000,"&gt;="&amp;$A175 ,Prov_Auto!$D$3:$D1000, "&gt;="&amp;DATE(L$2,1,1), Prov_Auto!$D$3:$D1000,"&lt;="&amp;DATE(L$2,12,31))*$D175), "")))))</f>
        <v/>
      </c>
      <c r="M175" s="43" t="str">
        <f>IF($A175="","",IF($C175="","",IF($D175="","", IF($B175="C",  SUMIFS(Prov_Auto!$E$3:$E1000,Prov_Auto!$A$3:$A1000,$C175,Prov_Auto!$C$3:$C1000,"&gt;="&amp;$A175 ,Prov_Auto!$D$3:$D1000, "&gt;="&amp;DATE(M$2,1, 1), Prov_Auto!$D$3:$D1000,"&lt;="&amp;DATE(M$2, 12, 31))*$D175, IF($B175="V", -1*(SUMIFS(Prov_Auto!$E$3:$E1000,Prov_Auto!$A$3:$A1000,$C175,Prov_Auto!$C$3:$C1000,"&gt;="&amp;$A175 ,Prov_Auto!$D$3:$D1000, "&gt;="&amp;DATE(M$2,1,1), Prov_Auto!$D$3:$D1000,"&lt;="&amp;DATE(M$2,12,31))*$D175), "")))))</f>
        <v/>
      </c>
      <c r="N175" s="30"/>
      <c r="O175" s="31"/>
      <c r="P175" s="31"/>
      <c r="Q175" s="31"/>
      <c r="R175" s="31"/>
      <c r="S175" s="31"/>
      <c r="T175" s="31"/>
      <c r="U175" s="31"/>
      <c r="V175" s="31"/>
      <c r="W175" s="31"/>
    </row>
    <row r="176">
      <c r="A176" s="46"/>
      <c r="B176" s="47"/>
      <c r="C176" s="47"/>
      <c r="D176" s="47"/>
      <c r="E176" s="48"/>
      <c r="F176" s="45" t="str">
        <f t="shared" si="1"/>
        <v/>
      </c>
      <c r="G176" s="40" t="str">
        <f t="shared" si="2"/>
        <v/>
      </c>
      <c r="H176" s="41" t="str">
        <f>IF(A176="","",IF(C176="","",IF(D176="","",IF(B176="C", SUMIFS(Prov_Auto!E$3:E1000,Prov_Auto!A$3:A1000,C176,Prov_Auto!C$3:C1000,"&gt;"&amp;A176,Prov_Auto!D$3:D1000,"&lt;="&amp;TODAY())*D176, IF(B176="V", -1*(SUMIFS(Prov_Auto!E$3:E1000,Prov_Auto!A$3:A1000,C176,Prov_Auto!C$3:C1000,"&gt;"&amp;A176,Prov_Auto!D$3:D1000,"&lt;="&amp;TODAY())*D176), "")))))</f>
        <v/>
      </c>
      <c r="I176" s="42" t="str">
        <f>IF($A176="","",IF($C176="","",IF($D176="","", IF($B176="C",  SUMIFS(Prov_Auto!$E$3:$E1000,Prov_Auto!$A$3:$A1000,$C176,Prov_Auto!$C$3:$C1000,"&gt;="&amp;$A176 ,Prov_Auto!$D$3:$D1000, "&gt;="&amp;DATE(I$2,1, 1), Prov_Auto!$D$3:$D1000,"&lt;="&amp;DATE(I$2, 12, 31))*$D176, IF($B176="V", -1*(SUMIFS(Prov_Auto!$E$3:$E1000,Prov_Auto!$A$3:$A1000,$C176,Prov_Auto!$C$3:$C1000,"&gt;="&amp;$A176 ,Prov_Auto!$D$3:$D1000, "&gt;="&amp;DATE(I$2,1,1), Prov_Auto!$D$3:$D1000,"&lt;="&amp;DATE(I$2,12,31))*$D176), "")))))</f>
        <v/>
      </c>
      <c r="J176" s="42" t="str">
        <f>IF($A176="","",IF($C176="","",IF($D176="","", IF($B176="C",  SUMIFS(Prov_Auto!$E$3:$E1000,Prov_Auto!$A$3:$A1000,$C176,Prov_Auto!$C$3:$C1000,"&gt;="&amp;$A176 ,Prov_Auto!$D$3:$D1000, "&gt;="&amp;DATE(J$2,1, 1), Prov_Auto!$D$3:$D1000,"&lt;="&amp;DATE(J$2, 12, 31))*$D176, IF($B176="V", -1*(SUMIFS(Prov_Auto!$E$3:$E1000,Prov_Auto!$A$3:$A1000,$C176,Prov_Auto!$C$3:$C1000,"&gt;="&amp;$A176 ,Prov_Auto!$D$3:$D1000, "&gt;="&amp;DATE(J$2,1,1), Prov_Auto!$D$3:$D1000,"&lt;="&amp;DATE(J$2,12,31))*$D176), "")))))</f>
        <v/>
      </c>
      <c r="K176" s="42" t="str">
        <f>IF($A176="","",IF($C176="","",IF($D176="","", IF($B176="C",  SUMIFS(Prov_Auto!$E$3:$E1000,Prov_Auto!$A$3:$A1000,$C176,Prov_Auto!$C$3:$C1000,"&gt;="&amp;$A176 ,Prov_Auto!$D$3:$D1000, "&gt;="&amp;DATE(K$2,1, 1), Prov_Auto!$D$3:$D1000,"&lt;="&amp;DATE(K$2, 12, 31))*$D176, IF($B176="V", -1*(SUMIFS(Prov_Auto!$E$3:$E1000,Prov_Auto!$A$3:$A1000,$C176,Prov_Auto!$C$3:$C1000,"&gt;="&amp;$A176 ,Prov_Auto!$D$3:$D1000, "&gt;="&amp;DATE(K$2,1,1), Prov_Auto!$D$3:$D1000,"&lt;="&amp;DATE(K$2,12,31))*$D176), "")))))</f>
        <v/>
      </c>
      <c r="L176" s="42" t="str">
        <f>IF($A176="","",IF($C176="","",IF($D176="","", IF($B176="C",  SUMIFS(Prov_Auto!$E$3:$E1000,Prov_Auto!$A$3:$A1000,$C176,Prov_Auto!$C$3:$C1000,"&gt;="&amp;$A176 ,Prov_Auto!$D$3:$D1000, "&gt;="&amp;DATE(L$2,1, 1), Prov_Auto!$D$3:$D1000,"&lt;="&amp;DATE(L$2, 12, 31))*$D176, IF($B176="V", -1*(SUMIFS(Prov_Auto!$E$3:$E1000,Prov_Auto!$A$3:$A1000,$C176,Prov_Auto!$C$3:$C1000,"&gt;="&amp;$A176 ,Prov_Auto!$D$3:$D1000, "&gt;="&amp;DATE(L$2,1,1), Prov_Auto!$D$3:$D1000,"&lt;="&amp;DATE(L$2,12,31))*$D176), "")))))</f>
        <v/>
      </c>
      <c r="M176" s="43" t="str">
        <f>IF($A176="","",IF($C176="","",IF($D176="","", IF($B176="C",  SUMIFS(Prov_Auto!$E$3:$E1000,Prov_Auto!$A$3:$A1000,$C176,Prov_Auto!$C$3:$C1000,"&gt;="&amp;$A176 ,Prov_Auto!$D$3:$D1000, "&gt;="&amp;DATE(M$2,1, 1), Prov_Auto!$D$3:$D1000,"&lt;="&amp;DATE(M$2, 12, 31))*$D176, IF($B176="V", -1*(SUMIFS(Prov_Auto!$E$3:$E1000,Prov_Auto!$A$3:$A1000,$C176,Prov_Auto!$C$3:$C1000,"&gt;="&amp;$A176 ,Prov_Auto!$D$3:$D1000, "&gt;="&amp;DATE(M$2,1,1), Prov_Auto!$D$3:$D1000,"&lt;="&amp;DATE(M$2,12,31))*$D176), "")))))</f>
        <v/>
      </c>
      <c r="N176" s="30"/>
      <c r="O176" s="31"/>
      <c r="P176" s="31"/>
      <c r="Q176" s="31"/>
      <c r="R176" s="31"/>
      <c r="S176" s="31"/>
      <c r="T176" s="31"/>
      <c r="U176" s="31"/>
      <c r="V176" s="31"/>
      <c r="W176" s="31"/>
    </row>
    <row r="177">
      <c r="A177" s="46"/>
      <c r="B177" s="47"/>
      <c r="C177" s="47"/>
      <c r="D177" s="47"/>
      <c r="E177" s="48"/>
      <c r="F177" s="45" t="str">
        <f t="shared" si="1"/>
        <v/>
      </c>
      <c r="G177" s="40" t="str">
        <f t="shared" si="2"/>
        <v/>
      </c>
      <c r="H177" s="41" t="str">
        <f>IF(A177="","",IF(C177="","",IF(D177="","",IF(B177="C", SUMIFS(Prov_Auto!E$3:E1000,Prov_Auto!A$3:A1000,C177,Prov_Auto!C$3:C1000,"&gt;"&amp;A177,Prov_Auto!D$3:D1000,"&lt;="&amp;TODAY())*D177, IF(B177="V", -1*(SUMIFS(Prov_Auto!E$3:E1000,Prov_Auto!A$3:A1000,C177,Prov_Auto!C$3:C1000,"&gt;"&amp;A177,Prov_Auto!D$3:D1000,"&lt;="&amp;TODAY())*D177), "")))))</f>
        <v/>
      </c>
      <c r="I177" s="42" t="str">
        <f>IF($A177="","",IF($C177="","",IF($D177="","", IF($B177="C",  SUMIFS(Prov_Auto!$E$3:$E1000,Prov_Auto!$A$3:$A1000,$C177,Prov_Auto!$C$3:$C1000,"&gt;="&amp;$A177 ,Prov_Auto!$D$3:$D1000, "&gt;="&amp;DATE(I$2,1, 1), Prov_Auto!$D$3:$D1000,"&lt;="&amp;DATE(I$2, 12, 31))*$D177, IF($B177="V", -1*(SUMIFS(Prov_Auto!$E$3:$E1000,Prov_Auto!$A$3:$A1000,$C177,Prov_Auto!$C$3:$C1000,"&gt;="&amp;$A177 ,Prov_Auto!$D$3:$D1000, "&gt;="&amp;DATE(I$2,1,1), Prov_Auto!$D$3:$D1000,"&lt;="&amp;DATE(I$2,12,31))*$D177), "")))))</f>
        <v/>
      </c>
      <c r="J177" s="42" t="str">
        <f>IF($A177="","",IF($C177="","",IF($D177="","", IF($B177="C",  SUMIFS(Prov_Auto!$E$3:$E1000,Prov_Auto!$A$3:$A1000,$C177,Prov_Auto!$C$3:$C1000,"&gt;="&amp;$A177 ,Prov_Auto!$D$3:$D1000, "&gt;="&amp;DATE(J$2,1, 1), Prov_Auto!$D$3:$D1000,"&lt;="&amp;DATE(J$2, 12, 31))*$D177, IF($B177="V", -1*(SUMIFS(Prov_Auto!$E$3:$E1000,Prov_Auto!$A$3:$A1000,$C177,Prov_Auto!$C$3:$C1000,"&gt;="&amp;$A177 ,Prov_Auto!$D$3:$D1000, "&gt;="&amp;DATE(J$2,1,1), Prov_Auto!$D$3:$D1000,"&lt;="&amp;DATE(J$2,12,31))*$D177), "")))))</f>
        <v/>
      </c>
      <c r="K177" s="42" t="str">
        <f>IF($A177="","",IF($C177="","",IF($D177="","", IF($B177="C",  SUMIFS(Prov_Auto!$E$3:$E1000,Prov_Auto!$A$3:$A1000,$C177,Prov_Auto!$C$3:$C1000,"&gt;="&amp;$A177 ,Prov_Auto!$D$3:$D1000, "&gt;="&amp;DATE(K$2,1, 1), Prov_Auto!$D$3:$D1000,"&lt;="&amp;DATE(K$2, 12, 31))*$D177, IF($B177="V", -1*(SUMIFS(Prov_Auto!$E$3:$E1000,Prov_Auto!$A$3:$A1000,$C177,Prov_Auto!$C$3:$C1000,"&gt;="&amp;$A177 ,Prov_Auto!$D$3:$D1000, "&gt;="&amp;DATE(K$2,1,1), Prov_Auto!$D$3:$D1000,"&lt;="&amp;DATE(K$2,12,31))*$D177), "")))))</f>
        <v/>
      </c>
      <c r="L177" s="42" t="str">
        <f>IF($A177="","",IF($C177="","",IF($D177="","", IF($B177="C",  SUMIFS(Prov_Auto!$E$3:$E1000,Prov_Auto!$A$3:$A1000,$C177,Prov_Auto!$C$3:$C1000,"&gt;="&amp;$A177 ,Prov_Auto!$D$3:$D1000, "&gt;="&amp;DATE(L$2,1, 1), Prov_Auto!$D$3:$D1000,"&lt;="&amp;DATE(L$2, 12, 31))*$D177, IF($B177="V", -1*(SUMIFS(Prov_Auto!$E$3:$E1000,Prov_Auto!$A$3:$A1000,$C177,Prov_Auto!$C$3:$C1000,"&gt;="&amp;$A177 ,Prov_Auto!$D$3:$D1000, "&gt;="&amp;DATE(L$2,1,1), Prov_Auto!$D$3:$D1000,"&lt;="&amp;DATE(L$2,12,31))*$D177), "")))))</f>
        <v/>
      </c>
      <c r="M177" s="43" t="str">
        <f>IF($A177="","",IF($C177="","",IF($D177="","", IF($B177="C",  SUMIFS(Prov_Auto!$E$3:$E1000,Prov_Auto!$A$3:$A1000,$C177,Prov_Auto!$C$3:$C1000,"&gt;="&amp;$A177 ,Prov_Auto!$D$3:$D1000, "&gt;="&amp;DATE(M$2,1, 1), Prov_Auto!$D$3:$D1000,"&lt;="&amp;DATE(M$2, 12, 31))*$D177, IF($B177="V", -1*(SUMIFS(Prov_Auto!$E$3:$E1000,Prov_Auto!$A$3:$A1000,$C177,Prov_Auto!$C$3:$C1000,"&gt;="&amp;$A177 ,Prov_Auto!$D$3:$D1000, "&gt;="&amp;DATE(M$2,1,1), Prov_Auto!$D$3:$D1000,"&lt;="&amp;DATE(M$2,12,31))*$D177), "")))))</f>
        <v/>
      </c>
      <c r="N177" s="30"/>
      <c r="O177" s="31"/>
      <c r="P177" s="31"/>
      <c r="Q177" s="31"/>
      <c r="R177" s="31"/>
      <c r="S177" s="31"/>
      <c r="T177" s="31"/>
      <c r="U177" s="31"/>
      <c r="V177" s="31"/>
      <c r="W177" s="31"/>
    </row>
    <row r="178">
      <c r="A178" s="46"/>
      <c r="B178" s="47"/>
      <c r="C178" s="47"/>
      <c r="D178" s="47"/>
      <c r="E178" s="48"/>
      <c r="F178" s="45" t="str">
        <f t="shared" si="1"/>
        <v/>
      </c>
      <c r="G178" s="40" t="str">
        <f t="shared" si="2"/>
        <v/>
      </c>
      <c r="H178" s="41" t="str">
        <f>IF(A178="","",IF(C178="","",IF(D178="","",IF(B178="C", SUMIFS(Prov_Auto!E$3:E1000,Prov_Auto!A$3:A1000,C178,Prov_Auto!C$3:C1000,"&gt;"&amp;A178,Prov_Auto!D$3:D1000,"&lt;="&amp;TODAY())*D178, IF(B178="V", -1*(SUMIFS(Prov_Auto!E$3:E1000,Prov_Auto!A$3:A1000,C178,Prov_Auto!C$3:C1000,"&gt;"&amp;A178,Prov_Auto!D$3:D1000,"&lt;="&amp;TODAY())*D178), "")))))</f>
        <v/>
      </c>
      <c r="I178" s="42" t="str">
        <f>IF($A178="","",IF($C178="","",IF($D178="","", IF($B178="C",  SUMIFS(Prov_Auto!$E$3:$E1000,Prov_Auto!$A$3:$A1000,$C178,Prov_Auto!$C$3:$C1000,"&gt;="&amp;$A178 ,Prov_Auto!$D$3:$D1000, "&gt;="&amp;DATE(I$2,1, 1), Prov_Auto!$D$3:$D1000,"&lt;="&amp;DATE(I$2, 12, 31))*$D178, IF($B178="V", -1*(SUMIFS(Prov_Auto!$E$3:$E1000,Prov_Auto!$A$3:$A1000,$C178,Prov_Auto!$C$3:$C1000,"&gt;="&amp;$A178 ,Prov_Auto!$D$3:$D1000, "&gt;="&amp;DATE(I$2,1,1), Prov_Auto!$D$3:$D1000,"&lt;="&amp;DATE(I$2,12,31))*$D178), "")))))</f>
        <v/>
      </c>
      <c r="J178" s="42" t="str">
        <f>IF($A178="","",IF($C178="","",IF($D178="","", IF($B178="C",  SUMIFS(Prov_Auto!$E$3:$E1000,Prov_Auto!$A$3:$A1000,$C178,Prov_Auto!$C$3:$C1000,"&gt;="&amp;$A178 ,Prov_Auto!$D$3:$D1000, "&gt;="&amp;DATE(J$2,1, 1), Prov_Auto!$D$3:$D1000,"&lt;="&amp;DATE(J$2, 12, 31))*$D178, IF($B178="V", -1*(SUMIFS(Prov_Auto!$E$3:$E1000,Prov_Auto!$A$3:$A1000,$C178,Prov_Auto!$C$3:$C1000,"&gt;="&amp;$A178 ,Prov_Auto!$D$3:$D1000, "&gt;="&amp;DATE(J$2,1,1), Prov_Auto!$D$3:$D1000,"&lt;="&amp;DATE(J$2,12,31))*$D178), "")))))</f>
        <v/>
      </c>
      <c r="K178" s="42" t="str">
        <f>IF($A178="","",IF($C178="","",IF($D178="","", IF($B178="C",  SUMIFS(Prov_Auto!$E$3:$E1000,Prov_Auto!$A$3:$A1000,$C178,Prov_Auto!$C$3:$C1000,"&gt;="&amp;$A178 ,Prov_Auto!$D$3:$D1000, "&gt;="&amp;DATE(K$2,1, 1), Prov_Auto!$D$3:$D1000,"&lt;="&amp;DATE(K$2, 12, 31))*$D178, IF($B178="V", -1*(SUMIFS(Prov_Auto!$E$3:$E1000,Prov_Auto!$A$3:$A1000,$C178,Prov_Auto!$C$3:$C1000,"&gt;="&amp;$A178 ,Prov_Auto!$D$3:$D1000, "&gt;="&amp;DATE(K$2,1,1), Prov_Auto!$D$3:$D1000,"&lt;="&amp;DATE(K$2,12,31))*$D178), "")))))</f>
        <v/>
      </c>
      <c r="L178" s="42" t="str">
        <f>IF($A178="","",IF($C178="","",IF($D178="","", IF($B178="C",  SUMIFS(Prov_Auto!$E$3:$E1000,Prov_Auto!$A$3:$A1000,$C178,Prov_Auto!$C$3:$C1000,"&gt;="&amp;$A178 ,Prov_Auto!$D$3:$D1000, "&gt;="&amp;DATE(L$2,1, 1), Prov_Auto!$D$3:$D1000,"&lt;="&amp;DATE(L$2, 12, 31))*$D178, IF($B178="V", -1*(SUMIFS(Prov_Auto!$E$3:$E1000,Prov_Auto!$A$3:$A1000,$C178,Prov_Auto!$C$3:$C1000,"&gt;="&amp;$A178 ,Prov_Auto!$D$3:$D1000, "&gt;="&amp;DATE(L$2,1,1), Prov_Auto!$D$3:$D1000,"&lt;="&amp;DATE(L$2,12,31))*$D178), "")))))</f>
        <v/>
      </c>
      <c r="M178" s="43" t="str">
        <f>IF($A178="","",IF($C178="","",IF($D178="","", IF($B178="C",  SUMIFS(Prov_Auto!$E$3:$E1000,Prov_Auto!$A$3:$A1000,$C178,Prov_Auto!$C$3:$C1000,"&gt;="&amp;$A178 ,Prov_Auto!$D$3:$D1000, "&gt;="&amp;DATE(M$2,1, 1), Prov_Auto!$D$3:$D1000,"&lt;="&amp;DATE(M$2, 12, 31))*$D178, IF($B178="V", -1*(SUMIFS(Prov_Auto!$E$3:$E1000,Prov_Auto!$A$3:$A1000,$C178,Prov_Auto!$C$3:$C1000,"&gt;="&amp;$A178 ,Prov_Auto!$D$3:$D1000, "&gt;="&amp;DATE(M$2,1,1), Prov_Auto!$D$3:$D1000,"&lt;="&amp;DATE(M$2,12,31))*$D178), "")))))</f>
        <v/>
      </c>
      <c r="N178" s="30"/>
      <c r="O178" s="31"/>
      <c r="P178" s="31"/>
      <c r="Q178" s="31"/>
      <c r="R178" s="31"/>
      <c r="S178" s="31"/>
      <c r="T178" s="31"/>
      <c r="U178" s="31"/>
      <c r="V178" s="31"/>
      <c r="W178" s="31"/>
    </row>
    <row r="179">
      <c r="A179" s="46"/>
      <c r="B179" s="47"/>
      <c r="C179" s="47"/>
      <c r="D179" s="47"/>
      <c r="E179" s="48"/>
      <c r="F179" s="45" t="str">
        <f t="shared" si="1"/>
        <v/>
      </c>
      <c r="G179" s="40" t="str">
        <f t="shared" si="2"/>
        <v/>
      </c>
      <c r="H179" s="41" t="str">
        <f>IF(A179="","",IF(C179="","",IF(D179="","",IF(B179="C", SUMIFS(Prov_Auto!E$3:E1000,Prov_Auto!A$3:A1000,C179,Prov_Auto!C$3:C1000,"&gt;"&amp;A179,Prov_Auto!D$3:D1000,"&lt;="&amp;TODAY())*D179, IF(B179="V", -1*(SUMIFS(Prov_Auto!E$3:E1000,Prov_Auto!A$3:A1000,C179,Prov_Auto!C$3:C1000,"&gt;"&amp;A179,Prov_Auto!D$3:D1000,"&lt;="&amp;TODAY())*D179), "")))))</f>
        <v/>
      </c>
      <c r="I179" s="42" t="str">
        <f>IF($A179="","",IF($C179="","",IF($D179="","", IF($B179="C",  SUMIFS(Prov_Auto!$E$3:$E1000,Prov_Auto!$A$3:$A1000,$C179,Prov_Auto!$C$3:$C1000,"&gt;="&amp;$A179 ,Prov_Auto!$D$3:$D1000, "&gt;="&amp;DATE(I$2,1, 1), Prov_Auto!$D$3:$D1000,"&lt;="&amp;DATE(I$2, 12, 31))*$D179, IF($B179="V", -1*(SUMIFS(Prov_Auto!$E$3:$E1000,Prov_Auto!$A$3:$A1000,$C179,Prov_Auto!$C$3:$C1000,"&gt;="&amp;$A179 ,Prov_Auto!$D$3:$D1000, "&gt;="&amp;DATE(I$2,1,1), Prov_Auto!$D$3:$D1000,"&lt;="&amp;DATE(I$2,12,31))*$D179), "")))))</f>
        <v/>
      </c>
      <c r="J179" s="42" t="str">
        <f>IF($A179="","",IF($C179="","",IF($D179="","", IF($B179="C",  SUMIFS(Prov_Auto!$E$3:$E1000,Prov_Auto!$A$3:$A1000,$C179,Prov_Auto!$C$3:$C1000,"&gt;="&amp;$A179 ,Prov_Auto!$D$3:$D1000, "&gt;="&amp;DATE(J$2,1, 1), Prov_Auto!$D$3:$D1000,"&lt;="&amp;DATE(J$2, 12, 31))*$D179, IF($B179="V", -1*(SUMIFS(Prov_Auto!$E$3:$E1000,Prov_Auto!$A$3:$A1000,$C179,Prov_Auto!$C$3:$C1000,"&gt;="&amp;$A179 ,Prov_Auto!$D$3:$D1000, "&gt;="&amp;DATE(J$2,1,1), Prov_Auto!$D$3:$D1000,"&lt;="&amp;DATE(J$2,12,31))*$D179), "")))))</f>
        <v/>
      </c>
      <c r="K179" s="42" t="str">
        <f>IF($A179="","",IF($C179="","",IF($D179="","", IF($B179="C",  SUMIFS(Prov_Auto!$E$3:$E1000,Prov_Auto!$A$3:$A1000,$C179,Prov_Auto!$C$3:$C1000,"&gt;="&amp;$A179 ,Prov_Auto!$D$3:$D1000, "&gt;="&amp;DATE(K$2,1, 1), Prov_Auto!$D$3:$D1000,"&lt;="&amp;DATE(K$2, 12, 31))*$D179, IF($B179="V", -1*(SUMIFS(Prov_Auto!$E$3:$E1000,Prov_Auto!$A$3:$A1000,$C179,Prov_Auto!$C$3:$C1000,"&gt;="&amp;$A179 ,Prov_Auto!$D$3:$D1000, "&gt;="&amp;DATE(K$2,1,1), Prov_Auto!$D$3:$D1000,"&lt;="&amp;DATE(K$2,12,31))*$D179), "")))))</f>
        <v/>
      </c>
      <c r="L179" s="42" t="str">
        <f>IF($A179="","",IF($C179="","",IF($D179="","", IF($B179="C",  SUMIFS(Prov_Auto!$E$3:$E1000,Prov_Auto!$A$3:$A1000,$C179,Prov_Auto!$C$3:$C1000,"&gt;="&amp;$A179 ,Prov_Auto!$D$3:$D1000, "&gt;="&amp;DATE(L$2,1, 1), Prov_Auto!$D$3:$D1000,"&lt;="&amp;DATE(L$2, 12, 31))*$D179, IF($B179="V", -1*(SUMIFS(Prov_Auto!$E$3:$E1000,Prov_Auto!$A$3:$A1000,$C179,Prov_Auto!$C$3:$C1000,"&gt;="&amp;$A179 ,Prov_Auto!$D$3:$D1000, "&gt;="&amp;DATE(L$2,1,1), Prov_Auto!$D$3:$D1000,"&lt;="&amp;DATE(L$2,12,31))*$D179), "")))))</f>
        <v/>
      </c>
      <c r="M179" s="43" t="str">
        <f>IF($A179="","",IF($C179="","",IF($D179="","", IF($B179="C",  SUMIFS(Prov_Auto!$E$3:$E1000,Prov_Auto!$A$3:$A1000,$C179,Prov_Auto!$C$3:$C1000,"&gt;="&amp;$A179 ,Prov_Auto!$D$3:$D1000, "&gt;="&amp;DATE(M$2,1, 1), Prov_Auto!$D$3:$D1000,"&lt;="&amp;DATE(M$2, 12, 31))*$D179, IF($B179="V", -1*(SUMIFS(Prov_Auto!$E$3:$E1000,Prov_Auto!$A$3:$A1000,$C179,Prov_Auto!$C$3:$C1000,"&gt;="&amp;$A179 ,Prov_Auto!$D$3:$D1000, "&gt;="&amp;DATE(M$2,1,1), Prov_Auto!$D$3:$D1000,"&lt;="&amp;DATE(M$2,12,31))*$D179), "")))))</f>
        <v/>
      </c>
      <c r="N179" s="30"/>
      <c r="O179" s="31"/>
      <c r="P179" s="31"/>
      <c r="Q179" s="31"/>
      <c r="R179" s="31"/>
      <c r="S179" s="31"/>
      <c r="T179" s="31"/>
      <c r="U179" s="31"/>
      <c r="V179" s="31"/>
      <c r="W179" s="31"/>
    </row>
    <row r="180">
      <c r="A180" s="46"/>
      <c r="B180" s="47"/>
      <c r="C180" s="47"/>
      <c r="D180" s="47"/>
      <c r="E180" s="48"/>
      <c r="F180" s="45" t="str">
        <f t="shared" si="1"/>
        <v/>
      </c>
      <c r="G180" s="40" t="str">
        <f t="shared" si="2"/>
        <v/>
      </c>
      <c r="H180" s="41" t="str">
        <f>IF(A180="","",IF(C180="","",IF(D180="","",IF(B180="C", SUMIFS(Prov_Auto!E$3:E1000,Prov_Auto!A$3:A1000,C180,Prov_Auto!C$3:C1000,"&gt;"&amp;A180,Prov_Auto!D$3:D1000,"&lt;="&amp;TODAY())*D180, IF(B180="V", -1*(SUMIFS(Prov_Auto!E$3:E1000,Prov_Auto!A$3:A1000,C180,Prov_Auto!C$3:C1000,"&gt;"&amp;A180,Prov_Auto!D$3:D1000,"&lt;="&amp;TODAY())*D180), "")))))</f>
        <v/>
      </c>
      <c r="I180" s="42" t="str">
        <f>IF($A180="","",IF($C180="","",IF($D180="","", IF($B180="C",  SUMIFS(Prov_Auto!$E$3:$E1000,Prov_Auto!$A$3:$A1000,$C180,Prov_Auto!$C$3:$C1000,"&gt;="&amp;$A180 ,Prov_Auto!$D$3:$D1000, "&gt;="&amp;DATE(I$2,1, 1), Prov_Auto!$D$3:$D1000,"&lt;="&amp;DATE(I$2, 12, 31))*$D180, IF($B180="V", -1*(SUMIFS(Prov_Auto!$E$3:$E1000,Prov_Auto!$A$3:$A1000,$C180,Prov_Auto!$C$3:$C1000,"&gt;="&amp;$A180 ,Prov_Auto!$D$3:$D1000, "&gt;="&amp;DATE(I$2,1,1), Prov_Auto!$D$3:$D1000,"&lt;="&amp;DATE(I$2,12,31))*$D180), "")))))</f>
        <v/>
      </c>
      <c r="J180" s="42" t="str">
        <f>IF($A180="","",IF($C180="","",IF($D180="","", IF($B180="C",  SUMIFS(Prov_Auto!$E$3:$E1000,Prov_Auto!$A$3:$A1000,$C180,Prov_Auto!$C$3:$C1000,"&gt;="&amp;$A180 ,Prov_Auto!$D$3:$D1000, "&gt;="&amp;DATE(J$2,1, 1), Prov_Auto!$D$3:$D1000,"&lt;="&amp;DATE(J$2, 12, 31))*$D180, IF($B180="V", -1*(SUMIFS(Prov_Auto!$E$3:$E1000,Prov_Auto!$A$3:$A1000,$C180,Prov_Auto!$C$3:$C1000,"&gt;="&amp;$A180 ,Prov_Auto!$D$3:$D1000, "&gt;="&amp;DATE(J$2,1,1), Prov_Auto!$D$3:$D1000,"&lt;="&amp;DATE(J$2,12,31))*$D180), "")))))</f>
        <v/>
      </c>
      <c r="K180" s="42" t="str">
        <f>IF($A180="","",IF($C180="","",IF($D180="","", IF($B180="C",  SUMIFS(Prov_Auto!$E$3:$E1000,Prov_Auto!$A$3:$A1000,$C180,Prov_Auto!$C$3:$C1000,"&gt;="&amp;$A180 ,Prov_Auto!$D$3:$D1000, "&gt;="&amp;DATE(K$2,1, 1), Prov_Auto!$D$3:$D1000,"&lt;="&amp;DATE(K$2, 12, 31))*$D180, IF($B180="V", -1*(SUMIFS(Prov_Auto!$E$3:$E1000,Prov_Auto!$A$3:$A1000,$C180,Prov_Auto!$C$3:$C1000,"&gt;="&amp;$A180 ,Prov_Auto!$D$3:$D1000, "&gt;="&amp;DATE(K$2,1,1), Prov_Auto!$D$3:$D1000,"&lt;="&amp;DATE(K$2,12,31))*$D180), "")))))</f>
        <v/>
      </c>
      <c r="L180" s="42" t="str">
        <f>IF($A180="","",IF($C180="","",IF($D180="","", IF($B180="C",  SUMIFS(Prov_Auto!$E$3:$E1000,Prov_Auto!$A$3:$A1000,$C180,Prov_Auto!$C$3:$C1000,"&gt;="&amp;$A180 ,Prov_Auto!$D$3:$D1000, "&gt;="&amp;DATE(L$2,1, 1), Prov_Auto!$D$3:$D1000,"&lt;="&amp;DATE(L$2, 12, 31))*$D180, IF($B180="V", -1*(SUMIFS(Prov_Auto!$E$3:$E1000,Prov_Auto!$A$3:$A1000,$C180,Prov_Auto!$C$3:$C1000,"&gt;="&amp;$A180 ,Prov_Auto!$D$3:$D1000, "&gt;="&amp;DATE(L$2,1,1), Prov_Auto!$D$3:$D1000,"&lt;="&amp;DATE(L$2,12,31))*$D180), "")))))</f>
        <v/>
      </c>
      <c r="M180" s="43" t="str">
        <f>IF($A180="","",IF($C180="","",IF($D180="","", IF($B180="C",  SUMIFS(Prov_Auto!$E$3:$E1000,Prov_Auto!$A$3:$A1000,$C180,Prov_Auto!$C$3:$C1000,"&gt;="&amp;$A180 ,Prov_Auto!$D$3:$D1000, "&gt;="&amp;DATE(M$2,1, 1), Prov_Auto!$D$3:$D1000,"&lt;="&amp;DATE(M$2, 12, 31))*$D180, IF($B180="V", -1*(SUMIFS(Prov_Auto!$E$3:$E1000,Prov_Auto!$A$3:$A1000,$C180,Prov_Auto!$C$3:$C1000,"&gt;="&amp;$A180 ,Prov_Auto!$D$3:$D1000, "&gt;="&amp;DATE(M$2,1,1), Prov_Auto!$D$3:$D1000,"&lt;="&amp;DATE(M$2,12,31))*$D180), "")))))</f>
        <v/>
      </c>
      <c r="N180" s="30"/>
      <c r="O180" s="31"/>
      <c r="P180" s="31"/>
      <c r="Q180" s="31"/>
      <c r="R180" s="31"/>
      <c r="S180" s="31"/>
      <c r="T180" s="31"/>
      <c r="U180" s="31"/>
      <c r="V180" s="31"/>
      <c r="W180" s="31"/>
    </row>
    <row r="181">
      <c r="A181" s="46"/>
      <c r="B181" s="47"/>
      <c r="C181" s="47"/>
      <c r="D181" s="47"/>
      <c r="E181" s="48"/>
      <c r="F181" s="45" t="str">
        <f t="shared" si="1"/>
        <v/>
      </c>
      <c r="G181" s="40" t="str">
        <f t="shared" si="2"/>
        <v/>
      </c>
      <c r="H181" s="41" t="str">
        <f>IF(A181="","",IF(C181="","",IF(D181="","",IF(B181="C", SUMIFS(Prov_Auto!E$3:E1000,Prov_Auto!A$3:A1000,C181,Prov_Auto!C$3:C1000,"&gt;"&amp;A181,Prov_Auto!D$3:D1000,"&lt;="&amp;TODAY())*D181, IF(B181="V", -1*(SUMIFS(Prov_Auto!E$3:E1000,Prov_Auto!A$3:A1000,C181,Prov_Auto!C$3:C1000,"&gt;"&amp;A181,Prov_Auto!D$3:D1000,"&lt;="&amp;TODAY())*D181), "")))))</f>
        <v/>
      </c>
      <c r="I181" s="42" t="str">
        <f>IF($A181="","",IF($C181="","",IF($D181="","", IF($B181="C",  SUMIFS(Prov_Auto!$E$3:$E1000,Prov_Auto!$A$3:$A1000,$C181,Prov_Auto!$C$3:$C1000,"&gt;="&amp;$A181 ,Prov_Auto!$D$3:$D1000, "&gt;="&amp;DATE(I$2,1, 1), Prov_Auto!$D$3:$D1000,"&lt;="&amp;DATE(I$2, 12, 31))*$D181, IF($B181="V", -1*(SUMIFS(Prov_Auto!$E$3:$E1000,Prov_Auto!$A$3:$A1000,$C181,Prov_Auto!$C$3:$C1000,"&gt;="&amp;$A181 ,Prov_Auto!$D$3:$D1000, "&gt;="&amp;DATE(I$2,1,1), Prov_Auto!$D$3:$D1000,"&lt;="&amp;DATE(I$2,12,31))*$D181), "")))))</f>
        <v/>
      </c>
      <c r="J181" s="42" t="str">
        <f>IF($A181="","",IF($C181="","",IF($D181="","", IF($B181="C",  SUMIFS(Prov_Auto!$E$3:$E1000,Prov_Auto!$A$3:$A1000,$C181,Prov_Auto!$C$3:$C1000,"&gt;="&amp;$A181 ,Prov_Auto!$D$3:$D1000, "&gt;="&amp;DATE(J$2,1, 1), Prov_Auto!$D$3:$D1000,"&lt;="&amp;DATE(J$2, 12, 31))*$D181, IF($B181="V", -1*(SUMIFS(Prov_Auto!$E$3:$E1000,Prov_Auto!$A$3:$A1000,$C181,Prov_Auto!$C$3:$C1000,"&gt;="&amp;$A181 ,Prov_Auto!$D$3:$D1000, "&gt;="&amp;DATE(J$2,1,1), Prov_Auto!$D$3:$D1000,"&lt;="&amp;DATE(J$2,12,31))*$D181), "")))))</f>
        <v/>
      </c>
      <c r="K181" s="42" t="str">
        <f>IF($A181="","",IF($C181="","",IF($D181="","", IF($B181="C",  SUMIFS(Prov_Auto!$E$3:$E1000,Prov_Auto!$A$3:$A1000,$C181,Prov_Auto!$C$3:$C1000,"&gt;="&amp;$A181 ,Prov_Auto!$D$3:$D1000, "&gt;="&amp;DATE(K$2,1, 1), Prov_Auto!$D$3:$D1000,"&lt;="&amp;DATE(K$2, 12, 31))*$D181, IF($B181="V", -1*(SUMIFS(Prov_Auto!$E$3:$E1000,Prov_Auto!$A$3:$A1000,$C181,Prov_Auto!$C$3:$C1000,"&gt;="&amp;$A181 ,Prov_Auto!$D$3:$D1000, "&gt;="&amp;DATE(K$2,1,1), Prov_Auto!$D$3:$D1000,"&lt;="&amp;DATE(K$2,12,31))*$D181), "")))))</f>
        <v/>
      </c>
      <c r="L181" s="42" t="str">
        <f>IF($A181="","",IF($C181="","",IF($D181="","", IF($B181="C",  SUMIFS(Prov_Auto!$E$3:$E1000,Prov_Auto!$A$3:$A1000,$C181,Prov_Auto!$C$3:$C1000,"&gt;="&amp;$A181 ,Prov_Auto!$D$3:$D1000, "&gt;="&amp;DATE(L$2,1, 1), Prov_Auto!$D$3:$D1000,"&lt;="&amp;DATE(L$2, 12, 31))*$D181, IF($B181="V", -1*(SUMIFS(Prov_Auto!$E$3:$E1000,Prov_Auto!$A$3:$A1000,$C181,Prov_Auto!$C$3:$C1000,"&gt;="&amp;$A181 ,Prov_Auto!$D$3:$D1000, "&gt;="&amp;DATE(L$2,1,1), Prov_Auto!$D$3:$D1000,"&lt;="&amp;DATE(L$2,12,31))*$D181), "")))))</f>
        <v/>
      </c>
      <c r="M181" s="43" t="str">
        <f>IF($A181="","",IF($C181="","",IF($D181="","", IF($B181="C",  SUMIFS(Prov_Auto!$E$3:$E1000,Prov_Auto!$A$3:$A1000,$C181,Prov_Auto!$C$3:$C1000,"&gt;="&amp;$A181 ,Prov_Auto!$D$3:$D1000, "&gt;="&amp;DATE(M$2,1, 1), Prov_Auto!$D$3:$D1000,"&lt;="&amp;DATE(M$2, 12, 31))*$D181, IF($B181="V", -1*(SUMIFS(Prov_Auto!$E$3:$E1000,Prov_Auto!$A$3:$A1000,$C181,Prov_Auto!$C$3:$C1000,"&gt;="&amp;$A181 ,Prov_Auto!$D$3:$D1000, "&gt;="&amp;DATE(M$2,1,1), Prov_Auto!$D$3:$D1000,"&lt;="&amp;DATE(M$2,12,31))*$D181), "")))))</f>
        <v/>
      </c>
      <c r="N181" s="30"/>
      <c r="O181" s="31"/>
      <c r="P181" s="31"/>
      <c r="Q181" s="31"/>
      <c r="R181" s="31"/>
      <c r="S181" s="31"/>
      <c r="T181" s="31"/>
      <c r="U181" s="31"/>
      <c r="V181" s="31"/>
      <c r="W181" s="31"/>
    </row>
    <row r="182">
      <c r="A182" s="46"/>
      <c r="B182" s="47"/>
      <c r="C182" s="47"/>
      <c r="D182" s="47"/>
      <c r="E182" s="48"/>
      <c r="F182" s="45" t="str">
        <f t="shared" si="1"/>
        <v/>
      </c>
      <c r="G182" s="40" t="str">
        <f t="shared" si="2"/>
        <v/>
      </c>
      <c r="H182" s="41" t="str">
        <f>IF(A182="","",IF(C182="","",IF(D182="","",IF(B182="C", SUMIFS(Prov_Auto!E$3:E1000,Prov_Auto!A$3:A1000,C182,Prov_Auto!C$3:C1000,"&gt;"&amp;A182,Prov_Auto!D$3:D1000,"&lt;="&amp;TODAY())*D182, IF(B182="V", -1*(SUMIFS(Prov_Auto!E$3:E1000,Prov_Auto!A$3:A1000,C182,Prov_Auto!C$3:C1000,"&gt;"&amp;A182,Prov_Auto!D$3:D1000,"&lt;="&amp;TODAY())*D182), "")))))</f>
        <v/>
      </c>
      <c r="I182" s="42" t="str">
        <f>IF($A182="","",IF($C182="","",IF($D182="","", IF($B182="C",  SUMIFS(Prov_Auto!$E$3:$E1000,Prov_Auto!$A$3:$A1000,$C182,Prov_Auto!$C$3:$C1000,"&gt;="&amp;$A182 ,Prov_Auto!$D$3:$D1000, "&gt;="&amp;DATE(I$2,1, 1), Prov_Auto!$D$3:$D1000,"&lt;="&amp;DATE(I$2, 12, 31))*$D182, IF($B182="V", -1*(SUMIFS(Prov_Auto!$E$3:$E1000,Prov_Auto!$A$3:$A1000,$C182,Prov_Auto!$C$3:$C1000,"&gt;="&amp;$A182 ,Prov_Auto!$D$3:$D1000, "&gt;="&amp;DATE(I$2,1,1), Prov_Auto!$D$3:$D1000,"&lt;="&amp;DATE(I$2,12,31))*$D182), "")))))</f>
        <v/>
      </c>
      <c r="J182" s="42" t="str">
        <f>IF($A182="","",IF($C182="","",IF($D182="","", IF($B182="C",  SUMIFS(Prov_Auto!$E$3:$E1000,Prov_Auto!$A$3:$A1000,$C182,Prov_Auto!$C$3:$C1000,"&gt;="&amp;$A182 ,Prov_Auto!$D$3:$D1000, "&gt;="&amp;DATE(J$2,1, 1), Prov_Auto!$D$3:$D1000,"&lt;="&amp;DATE(J$2, 12, 31))*$D182, IF($B182="V", -1*(SUMIFS(Prov_Auto!$E$3:$E1000,Prov_Auto!$A$3:$A1000,$C182,Prov_Auto!$C$3:$C1000,"&gt;="&amp;$A182 ,Prov_Auto!$D$3:$D1000, "&gt;="&amp;DATE(J$2,1,1), Prov_Auto!$D$3:$D1000,"&lt;="&amp;DATE(J$2,12,31))*$D182), "")))))</f>
        <v/>
      </c>
      <c r="K182" s="42" t="str">
        <f>IF($A182="","",IF($C182="","",IF($D182="","", IF($B182="C",  SUMIFS(Prov_Auto!$E$3:$E1000,Prov_Auto!$A$3:$A1000,$C182,Prov_Auto!$C$3:$C1000,"&gt;="&amp;$A182 ,Prov_Auto!$D$3:$D1000, "&gt;="&amp;DATE(K$2,1, 1), Prov_Auto!$D$3:$D1000,"&lt;="&amp;DATE(K$2, 12, 31))*$D182, IF($B182="V", -1*(SUMIFS(Prov_Auto!$E$3:$E1000,Prov_Auto!$A$3:$A1000,$C182,Prov_Auto!$C$3:$C1000,"&gt;="&amp;$A182 ,Prov_Auto!$D$3:$D1000, "&gt;="&amp;DATE(K$2,1,1), Prov_Auto!$D$3:$D1000,"&lt;="&amp;DATE(K$2,12,31))*$D182), "")))))</f>
        <v/>
      </c>
      <c r="L182" s="42" t="str">
        <f>IF($A182="","",IF($C182="","",IF($D182="","", IF($B182="C",  SUMIFS(Prov_Auto!$E$3:$E1000,Prov_Auto!$A$3:$A1000,$C182,Prov_Auto!$C$3:$C1000,"&gt;="&amp;$A182 ,Prov_Auto!$D$3:$D1000, "&gt;="&amp;DATE(L$2,1, 1), Prov_Auto!$D$3:$D1000,"&lt;="&amp;DATE(L$2, 12, 31))*$D182, IF($B182="V", -1*(SUMIFS(Prov_Auto!$E$3:$E1000,Prov_Auto!$A$3:$A1000,$C182,Prov_Auto!$C$3:$C1000,"&gt;="&amp;$A182 ,Prov_Auto!$D$3:$D1000, "&gt;="&amp;DATE(L$2,1,1), Prov_Auto!$D$3:$D1000,"&lt;="&amp;DATE(L$2,12,31))*$D182), "")))))</f>
        <v/>
      </c>
      <c r="M182" s="43" t="str">
        <f>IF($A182="","",IF($C182="","",IF($D182="","", IF($B182="C",  SUMIFS(Prov_Auto!$E$3:$E1000,Prov_Auto!$A$3:$A1000,$C182,Prov_Auto!$C$3:$C1000,"&gt;="&amp;$A182 ,Prov_Auto!$D$3:$D1000, "&gt;="&amp;DATE(M$2,1, 1), Prov_Auto!$D$3:$D1000,"&lt;="&amp;DATE(M$2, 12, 31))*$D182, IF($B182="V", -1*(SUMIFS(Prov_Auto!$E$3:$E1000,Prov_Auto!$A$3:$A1000,$C182,Prov_Auto!$C$3:$C1000,"&gt;="&amp;$A182 ,Prov_Auto!$D$3:$D1000, "&gt;="&amp;DATE(M$2,1,1), Prov_Auto!$D$3:$D1000,"&lt;="&amp;DATE(M$2,12,31))*$D182), "")))))</f>
        <v/>
      </c>
      <c r="N182" s="30"/>
      <c r="O182" s="31"/>
      <c r="P182" s="31"/>
      <c r="Q182" s="31"/>
      <c r="R182" s="31"/>
      <c r="S182" s="31"/>
      <c r="T182" s="31"/>
      <c r="U182" s="31"/>
      <c r="V182" s="31"/>
      <c r="W182" s="31"/>
    </row>
    <row r="183">
      <c r="A183" s="46"/>
      <c r="B183" s="47"/>
      <c r="C183" s="47"/>
      <c r="D183" s="47"/>
      <c r="E183" s="48"/>
      <c r="F183" s="45" t="str">
        <f t="shared" si="1"/>
        <v/>
      </c>
      <c r="G183" s="40" t="str">
        <f t="shared" si="2"/>
        <v/>
      </c>
      <c r="H183" s="41" t="str">
        <f>IF(A183="","",IF(C183="","",IF(D183="","",IF(B183="C", SUMIFS(Prov_Auto!E$3:E1000,Prov_Auto!A$3:A1000,C183,Prov_Auto!C$3:C1000,"&gt;"&amp;A183,Prov_Auto!D$3:D1000,"&lt;="&amp;TODAY())*D183, IF(B183="V", -1*(SUMIFS(Prov_Auto!E$3:E1000,Prov_Auto!A$3:A1000,C183,Prov_Auto!C$3:C1000,"&gt;"&amp;A183,Prov_Auto!D$3:D1000,"&lt;="&amp;TODAY())*D183), "")))))</f>
        <v/>
      </c>
      <c r="I183" s="42" t="str">
        <f>IF($A183="","",IF($C183="","",IF($D183="","", IF($B183="C",  SUMIFS(Prov_Auto!$E$3:$E1000,Prov_Auto!$A$3:$A1000,$C183,Prov_Auto!$C$3:$C1000,"&gt;="&amp;$A183 ,Prov_Auto!$D$3:$D1000, "&gt;="&amp;DATE(I$2,1, 1), Prov_Auto!$D$3:$D1000,"&lt;="&amp;DATE(I$2, 12, 31))*$D183, IF($B183="V", -1*(SUMIFS(Prov_Auto!$E$3:$E1000,Prov_Auto!$A$3:$A1000,$C183,Prov_Auto!$C$3:$C1000,"&gt;="&amp;$A183 ,Prov_Auto!$D$3:$D1000, "&gt;="&amp;DATE(I$2,1,1), Prov_Auto!$D$3:$D1000,"&lt;="&amp;DATE(I$2,12,31))*$D183), "")))))</f>
        <v/>
      </c>
      <c r="J183" s="42" t="str">
        <f>IF($A183="","",IF($C183="","",IF($D183="","", IF($B183="C",  SUMIFS(Prov_Auto!$E$3:$E1000,Prov_Auto!$A$3:$A1000,$C183,Prov_Auto!$C$3:$C1000,"&gt;="&amp;$A183 ,Prov_Auto!$D$3:$D1000, "&gt;="&amp;DATE(J$2,1, 1), Prov_Auto!$D$3:$D1000,"&lt;="&amp;DATE(J$2, 12, 31))*$D183, IF($B183="V", -1*(SUMIFS(Prov_Auto!$E$3:$E1000,Prov_Auto!$A$3:$A1000,$C183,Prov_Auto!$C$3:$C1000,"&gt;="&amp;$A183 ,Prov_Auto!$D$3:$D1000, "&gt;="&amp;DATE(J$2,1,1), Prov_Auto!$D$3:$D1000,"&lt;="&amp;DATE(J$2,12,31))*$D183), "")))))</f>
        <v/>
      </c>
      <c r="K183" s="42" t="str">
        <f>IF($A183="","",IF($C183="","",IF($D183="","", IF($B183="C",  SUMIFS(Prov_Auto!$E$3:$E1000,Prov_Auto!$A$3:$A1000,$C183,Prov_Auto!$C$3:$C1000,"&gt;="&amp;$A183 ,Prov_Auto!$D$3:$D1000, "&gt;="&amp;DATE(K$2,1, 1), Prov_Auto!$D$3:$D1000,"&lt;="&amp;DATE(K$2, 12, 31))*$D183, IF($B183="V", -1*(SUMIFS(Prov_Auto!$E$3:$E1000,Prov_Auto!$A$3:$A1000,$C183,Prov_Auto!$C$3:$C1000,"&gt;="&amp;$A183 ,Prov_Auto!$D$3:$D1000, "&gt;="&amp;DATE(K$2,1,1), Prov_Auto!$D$3:$D1000,"&lt;="&amp;DATE(K$2,12,31))*$D183), "")))))</f>
        <v/>
      </c>
      <c r="L183" s="42" t="str">
        <f>IF($A183="","",IF($C183="","",IF($D183="","", IF($B183="C",  SUMIFS(Prov_Auto!$E$3:$E1000,Prov_Auto!$A$3:$A1000,$C183,Prov_Auto!$C$3:$C1000,"&gt;="&amp;$A183 ,Prov_Auto!$D$3:$D1000, "&gt;="&amp;DATE(L$2,1, 1), Prov_Auto!$D$3:$D1000,"&lt;="&amp;DATE(L$2, 12, 31))*$D183, IF($B183="V", -1*(SUMIFS(Prov_Auto!$E$3:$E1000,Prov_Auto!$A$3:$A1000,$C183,Prov_Auto!$C$3:$C1000,"&gt;="&amp;$A183 ,Prov_Auto!$D$3:$D1000, "&gt;="&amp;DATE(L$2,1,1), Prov_Auto!$D$3:$D1000,"&lt;="&amp;DATE(L$2,12,31))*$D183), "")))))</f>
        <v/>
      </c>
      <c r="M183" s="43" t="str">
        <f>IF($A183="","",IF($C183="","",IF($D183="","", IF($B183="C",  SUMIFS(Prov_Auto!$E$3:$E1000,Prov_Auto!$A$3:$A1000,$C183,Prov_Auto!$C$3:$C1000,"&gt;="&amp;$A183 ,Prov_Auto!$D$3:$D1000, "&gt;="&amp;DATE(M$2,1, 1), Prov_Auto!$D$3:$D1000,"&lt;="&amp;DATE(M$2, 12, 31))*$D183, IF($B183="V", -1*(SUMIFS(Prov_Auto!$E$3:$E1000,Prov_Auto!$A$3:$A1000,$C183,Prov_Auto!$C$3:$C1000,"&gt;="&amp;$A183 ,Prov_Auto!$D$3:$D1000, "&gt;="&amp;DATE(M$2,1,1), Prov_Auto!$D$3:$D1000,"&lt;="&amp;DATE(M$2,12,31))*$D183), "")))))</f>
        <v/>
      </c>
      <c r="N183" s="30"/>
      <c r="O183" s="31"/>
      <c r="P183" s="31"/>
      <c r="Q183" s="31"/>
      <c r="R183" s="31"/>
      <c r="S183" s="31"/>
      <c r="T183" s="31"/>
      <c r="U183" s="31"/>
      <c r="V183" s="31"/>
      <c r="W183" s="31"/>
    </row>
    <row r="184">
      <c r="A184" s="46"/>
      <c r="B184" s="47"/>
      <c r="C184" s="47"/>
      <c r="D184" s="47"/>
      <c r="E184" s="48"/>
      <c r="F184" s="45" t="str">
        <f t="shared" si="1"/>
        <v/>
      </c>
      <c r="G184" s="40" t="str">
        <f t="shared" si="2"/>
        <v/>
      </c>
      <c r="H184" s="41" t="str">
        <f>IF(A184="","",IF(C184="","",IF(D184="","",IF(B184="C", SUMIFS(Prov_Auto!E$3:E1000,Prov_Auto!A$3:A1000,C184,Prov_Auto!C$3:C1000,"&gt;"&amp;A184,Prov_Auto!D$3:D1000,"&lt;="&amp;TODAY())*D184, IF(B184="V", -1*(SUMIFS(Prov_Auto!E$3:E1000,Prov_Auto!A$3:A1000,C184,Prov_Auto!C$3:C1000,"&gt;"&amp;A184,Prov_Auto!D$3:D1000,"&lt;="&amp;TODAY())*D184), "")))))</f>
        <v/>
      </c>
      <c r="I184" s="42" t="str">
        <f>IF($A184="","",IF($C184="","",IF($D184="","", IF($B184="C",  SUMIFS(Prov_Auto!$E$3:$E1000,Prov_Auto!$A$3:$A1000,$C184,Prov_Auto!$C$3:$C1000,"&gt;="&amp;$A184 ,Prov_Auto!$D$3:$D1000, "&gt;="&amp;DATE(I$2,1, 1), Prov_Auto!$D$3:$D1000,"&lt;="&amp;DATE(I$2, 12, 31))*$D184, IF($B184="V", -1*(SUMIFS(Prov_Auto!$E$3:$E1000,Prov_Auto!$A$3:$A1000,$C184,Prov_Auto!$C$3:$C1000,"&gt;="&amp;$A184 ,Prov_Auto!$D$3:$D1000, "&gt;="&amp;DATE(I$2,1,1), Prov_Auto!$D$3:$D1000,"&lt;="&amp;DATE(I$2,12,31))*$D184), "")))))</f>
        <v/>
      </c>
      <c r="J184" s="42" t="str">
        <f>IF($A184="","",IF($C184="","",IF($D184="","", IF($B184="C",  SUMIFS(Prov_Auto!$E$3:$E1000,Prov_Auto!$A$3:$A1000,$C184,Prov_Auto!$C$3:$C1000,"&gt;="&amp;$A184 ,Prov_Auto!$D$3:$D1000, "&gt;="&amp;DATE(J$2,1, 1), Prov_Auto!$D$3:$D1000,"&lt;="&amp;DATE(J$2, 12, 31))*$D184, IF($B184="V", -1*(SUMIFS(Prov_Auto!$E$3:$E1000,Prov_Auto!$A$3:$A1000,$C184,Prov_Auto!$C$3:$C1000,"&gt;="&amp;$A184 ,Prov_Auto!$D$3:$D1000, "&gt;="&amp;DATE(J$2,1,1), Prov_Auto!$D$3:$D1000,"&lt;="&amp;DATE(J$2,12,31))*$D184), "")))))</f>
        <v/>
      </c>
      <c r="K184" s="42" t="str">
        <f>IF($A184="","",IF($C184="","",IF($D184="","", IF($B184="C",  SUMIFS(Prov_Auto!$E$3:$E1000,Prov_Auto!$A$3:$A1000,$C184,Prov_Auto!$C$3:$C1000,"&gt;="&amp;$A184 ,Prov_Auto!$D$3:$D1000, "&gt;="&amp;DATE(K$2,1, 1), Prov_Auto!$D$3:$D1000,"&lt;="&amp;DATE(K$2, 12, 31))*$D184, IF($B184="V", -1*(SUMIFS(Prov_Auto!$E$3:$E1000,Prov_Auto!$A$3:$A1000,$C184,Prov_Auto!$C$3:$C1000,"&gt;="&amp;$A184 ,Prov_Auto!$D$3:$D1000, "&gt;="&amp;DATE(K$2,1,1), Prov_Auto!$D$3:$D1000,"&lt;="&amp;DATE(K$2,12,31))*$D184), "")))))</f>
        <v/>
      </c>
      <c r="L184" s="42" t="str">
        <f>IF($A184="","",IF($C184="","",IF($D184="","", IF($B184="C",  SUMIFS(Prov_Auto!$E$3:$E1000,Prov_Auto!$A$3:$A1000,$C184,Prov_Auto!$C$3:$C1000,"&gt;="&amp;$A184 ,Prov_Auto!$D$3:$D1000, "&gt;="&amp;DATE(L$2,1, 1), Prov_Auto!$D$3:$D1000,"&lt;="&amp;DATE(L$2, 12, 31))*$D184, IF($B184="V", -1*(SUMIFS(Prov_Auto!$E$3:$E1000,Prov_Auto!$A$3:$A1000,$C184,Prov_Auto!$C$3:$C1000,"&gt;="&amp;$A184 ,Prov_Auto!$D$3:$D1000, "&gt;="&amp;DATE(L$2,1,1), Prov_Auto!$D$3:$D1000,"&lt;="&amp;DATE(L$2,12,31))*$D184), "")))))</f>
        <v/>
      </c>
      <c r="M184" s="43" t="str">
        <f>IF($A184="","",IF($C184="","",IF($D184="","", IF($B184="C",  SUMIFS(Prov_Auto!$E$3:$E1000,Prov_Auto!$A$3:$A1000,$C184,Prov_Auto!$C$3:$C1000,"&gt;="&amp;$A184 ,Prov_Auto!$D$3:$D1000, "&gt;="&amp;DATE(M$2,1, 1), Prov_Auto!$D$3:$D1000,"&lt;="&amp;DATE(M$2, 12, 31))*$D184, IF($B184="V", -1*(SUMIFS(Prov_Auto!$E$3:$E1000,Prov_Auto!$A$3:$A1000,$C184,Prov_Auto!$C$3:$C1000,"&gt;="&amp;$A184 ,Prov_Auto!$D$3:$D1000, "&gt;="&amp;DATE(M$2,1,1), Prov_Auto!$D$3:$D1000,"&lt;="&amp;DATE(M$2,12,31))*$D184), "")))))</f>
        <v/>
      </c>
      <c r="N184" s="30"/>
      <c r="O184" s="31"/>
      <c r="P184" s="31"/>
      <c r="Q184" s="31"/>
      <c r="R184" s="31"/>
      <c r="S184" s="31"/>
      <c r="T184" s="31"/>
      <c r="U184" s="31"/>
      <c r="V184" s="31"/>
      <c r="W184" s="31"/>
    </row>
    <row r="185">
      <c r="A185" s="46"/>
      <c r="B185" s="47"/>
      <c r="C185" s="47"/>
      <c r="D185" s="47"/>
      <c r="E185" s="48"/>
      <c r="F185" s="45" t="str">
        <f t="shared" si="1"/>
        <v/>
      </c>
      <c r="G185" s="40" t="str">
        <f t="shared" si="2"/>
        <v/>
      </c>
      <c r="H185" s="41" t="str">
        <f>IF(A185="","",IF(C185="","",IF(D185="","",IF(B185="C", SUMIFS(Prov_Auto!E$3:E1000,Prov_Auto!A$3:A1000,C185,Prov_Auto!C$3:C1000,"&gt;"&amp;A185,Prov_Auto!D$3:D1000,"&lt;="&amp;TODAY())*D185, IF(B185="V", -1*(SUMIFS(Prov_Auto!E$3:E1000,Prov_Auto!A$3:A1000,C185,Prov_Auto!C$3:C1000,"&gt;"&amp;A185,Prov_Auto!D$3:D1000,"&lt;="&amp;TODAY())*D185), "")))))</f>
        <v/>
      </c>
      <c r="I185" s="42" t="str">
        <f>IF($A185="","",IF($C185="","",IF($D185="","", IF($B185="C",  SUMIFS(Prov_Auto!$E$3:$E1000,Prov_Auto!$A$3:$A1000,$C185,Prov_Auto!$C$3:$C1000,"&gt;="&amp;$A185 ,Prov_Auto!$D$3:$D1000, "&gt;="&amp;DATE(I$2,1, 1), Prov_Auto!$D$3:$D1000,"&lt;="&amp;DATE(I$2, 12, 31))*$D185, IF($B185="V", -1*(SUMIFS(Prov_Auto!$E$3:$E1000,Prov_Auto!$A$3:$A1000,$C185,Prov_Auto!$C$3:$C1000,"&gt;="&amp;$A185 ,Prov_Auto!$D$3:$D1000, "&gt;="&amp;DATE(I$2,1,1), Prov_Auto!$D$3:$D1000,"&lt;="&amp;DATE(I$2,12,31))*$D185), "")))))</f>
        <v/>
      </c>
      <c r="J185" s="42" t="str">
        <f>IF($A185="","",IF($C185="","",IF($D185="","", IF($B185="C",  SUMIFS(Prov_Auto!$E$3:$E1000,Prov_Auto!$A$3:$A1000,$C185,Prov_Auto!$C$3:$C1000,"&gt;="&amp;$A185 ,Prov_Auto!$D$3:$D1000, "&gt;="&amp;DATE(J$2,1, 1), Prov_Auto!$D$3:$D1000,"&lt;="&amp;DATE(J$2, 12, 31))*$D185, IF($B185="V", -1*(SUMIFS(Prov_Auto!$E$3:$E1000,Prov_Auto!$A$3:$A1000,$C185,Prov_Auto!$C$3:$C1000,"&gt;="&amp;$A185 ,Prov_Auto!$D$3:$D1000, "&gt;="&amp;DATE(J$2,1,1), Prov_Auto!$D$3:$D1000,"&lt;="&amp;DATE(J$2,12,31))*$D185), "")))))</f>
        <v/>
      </c>
      <c r="K185" s="42" t="str">
        <f>IF($A185="","",IF($C185="","",IF($D185="","", IF($B185="C",  SUMIFS(Prov_Auto!$E$3:$E1000,Prov_Auto!$A$3:$A1000,$C185,Prov_Auto!$C$3:$C1000,"&gt;="&amp;$A185 ,Prov_Auto!$D$3:$D1000, "&gt;="&amp;DATE(K$2,1, 1), Prov_Auto!$D$3:$D1000,"&lt;="&amp;DATE(K$2, 12, 31))*$D185, IF($B185="V", -1*(SUMIFS(Prov_Auto!$E$3:$E1000,Prov_Auto!$A$3:$A1000,$C185,Prov_Auto!$C$3:$C1000,"&gt;="&amp;$A185 ,Prov_Auto!$D$3:$D1000, "&gt;="&amp;DATE(K$2,1,1), Prov_Auto!$D$3:$D1000,"&lt;="&amp;DATE(K$2,12,31))*$D185), "")))))</f>
        <v/>
      </c>
      <c r="L185" s="42" t="str">
        <f>IF($A185="","",IF($C185="","",IF($D185="","", IF($B185="C",  SUMIFS(Prov_Auto!$E$3:$E1000,Prov_Auto!$A$3:$A1000,$C185,Prov_Auto!$C$3:$C1000,"&gt;="&amp;$A185 ,Prov_Auto!$D$3:$D1000, "&gt;="&amp;DATE(L$2,1, 1), Prov_Auto!$D$3:$D1000,"&lt;="&amp;DATE(L$2, 12, 31))*$D185, IF($B185="V", -1*(SUMIFS(Prov_Auto!$E$3:$E1000,Prov_Auto!$A$3:$A1000,$C185,Prov_Auto!$C$3:$C1000,"&gt;="&amp;$A185 ,Prov_Auto!$D$3:$D1000, "&gt;="&amp;DATE(L$2,1,1), Prov_Auto!$D$3:$D1000,"&lt;="&amp;DATE(L$2,12,31))*$D185), "")))))</f>
        <v/>
      </c>
      <c r="M185" s="43" t="str">
        <f>IF($A185="","",IF($C185="","",IF($D185="","", IF($B185="C",  SUMIFS(Prov_Auto!$E$3:$E1000,Prov_Auto!$A$3:$A1000,$C185,Prov_Auto!$C$3:$C1000,"&gt;="&amp;$A185 ,Prov_Auto!$D$3:$D1000, "&gt;="&amp;DATE(M$2,1, 1), Prov_Auto!$D$3:$D1000,"&lt;="&amp;DATE(M$2, 12, 31))*$D185, IF($B185="V", -1*(SUMIFS(Prov_Auto!$E$3:$E1000,Prov_Auto!$A$3:$A1000,$C185,Prov_Auto!$C$3:$C1000,"&gt;="&amp;$A185 ,Prov_Auto!$D$3:$D1000, "&gt;="&amp;DATE(M$2,1,1), Prov_Auto!$D$3:$D1000,"&lt;="&amp;DATE(M$2,12,31))*$D185), "")))))</f>
        <v/>
      </c>
      <c r="N185" s="30"/>
      <c r="O185" s="31"/>
      <c r="P185" s="31"/>
      <c r="Q185" s="31"/>
      <c r="R185" s="31"/>
      <c r="S185" s="31"/>
      <c r="T185" s="31"/>
      <c r="U185" s="31"/>
      <c r="V185" s="31"/>
      <c r="W185" s="31"/>
    </row>
    <row r="186">
      <c r="A186" s="46"/>
      <c r="B186" s="47"/>
      <c r="C186" s="47"/>
      <c r="D186" s="47"/>
      <c r="E186" s="48"/>
      <c r="F186" s="45" t="str">
        <f t="shared" si="1"/>
        <v/>
      </c>
      <c r="G186" s="40" t="str">
        <f t="shared" si="2"/>
        <v/>
      </c>
      <c r="H186" s="41" t="str">
        <f>IF(A186="","",IF(C186="","",IF(D186="","",IF(B186="C", SUMIFS(Prov_Auto!E$3:E1000,Prov_Auto!A$3:A1000,C186,Prov_Auto!C$3:C1000,"&gt;"&amp;A186,Prov_Auto!D$3:D1000,"&lt;="&amp;TODAY())*D186, IF(B186="V", -1*(SUMIFS(Prov_Auto!E$3:E1000,Prov_Auto!A$3:A1000,C186,Prov_Auto!C$3:C1000,"&gt;"&amp;A186,Prov_Auto!D$3:D1000,"&lt;="&amp;TODAY())*D186), "")))))</f>
        <v/>
      </c>
      <c r="I186" s="42" t="str">
        <f>IF($A186="","",IF($C186="","",IF($D186="","", IF($B186="C",  SUMIFS(Prov_Auto!$E$3:$E1000,Prov_Auto!$A$3:$A1000,$C186,Prov_Auto!$C$3:$C1000,"&gt;="&amp;$A186 ,Prov_Auto!$D$3:$D1000, "&gt;="&amp;DATE(I$2,1, 1), Prov_Auto!$D$3:$D1000,"&lt;="&amp;DATE(I$2, 12, 31))*$D186, IF($B186="V", -1*(SUMIFS(Prov_Auto!$E$3:$E1000,Prov_Auto!$A$3:$A1000,$C186,Prov_Auto!$C$3:$C1000,"&gt;="&amp;$A186 ,Prov_Auto!$D$3:$D1000, "&gt;="&amp;DATE(I$2,1,1), Prov_Auto!$D$3:$D1000,"&lt;="&amp;DATE(I$2,12,31))*$D186), "")))))</f>
        <v/>
      </c>
      <c r="J186" s="42" t="str">
        <f>IF($A186="","",IF($C186="","",IF($D186="","", IF($B186="C",  SUMIFS(Prov_Auto!$E$3:$E1000,Prov_Auto!$A$3:$A1000,$C186,Prov_Auto!$C$3:$C1000,"&gt;="&amp;$A186 ,Prov_Auto!$D$3:$D1000, "&gt;="&amp;DATE(J$2,1, 1), Prov_Auto!$D$3:$D1000,"&lt;="&amp;DATE(J$2, 12, 31))*$D186, IF($B186="V", -1*(SUMIFS(Prov_Auto!$E$3:$E1000,Prov_Auto!$A$3:$A1000,$C186,Prov_Auto!$C$3:$C1000,"&gt;="&amp;$A186 ,Prov_Auto!$D$3:$D1000, "&gt;="&amp;DATE(J$2,1,1), Prov_Auto!$D$3:$D1000,"&lt;="&amp;DATE(J$2,12,31))*$D186), "")))))</f>
        <v/>
      </c>
      <c r="K186" s="42" t="str">
        <f>IF($A186="","",IF($C186="","",IF($D186="","", IF($B186="C",  SUMIFS(Prov_Auto!$E$3:$E1000,Prov_Auto!$A$3:$A1000,$C186,Prov_Auto!$C$3:$C1000,"&gt;="&amp;$A186 ,Prov_Auto!$D$3:$D1000, "&gt;="&amp;DATE(K$2,1, 1), Prov_Auto!$D$3:$D1000,"&lt;="&amp;DATE(K$2, 12, 31))*$D186, IF($B186="V", -1*(SUMIFS(Prov_Auto!$E$3:$E1000,Prov_Auto!$A$3:$A1000,$C186,Prov_Auto!$C$3:$C1000,"&gt;="&amp;$A186 ,Prov_Auto!$D$3:$D1000, "&gt;="&amp;DATE(K$2,1,1), Prov_Auto!$D$3:$D1000,"&lt;="&amp;DATE(K$2,12,31))*$D186), "")))))</f>
        <v/>
      </c>
      <c r="L186" s="42" t="str">
        <f>IF($A186="","",IF($C186="","",IF($D186="","", IF($B186="C",  SUMIFS(Prov_Auto!$E$3:$E1000,Prov_Auto!$A$3:$A1000,$C186,Prov_Auto!$C$3:$C1000,"&gt;="&amp;$A186 ,Prov_Auto!$D$3:$D1000, "&gt;="&amp;DATE(L$2,1, 1), Prov_Auto!$D$3:$D1000,"&lt;="&amp;DATE(L$2, 12, 31))*$D186, IF($B186="V", -1*(SUMIFS(Prov_Auto!$E$3:$E1000,Prov_Auto!$A$3:$A1000,$C186,Prov_Auto!$C$3:$C1000,"&gt;="&amp;$A186 ,Prov_Auto!$D$3:$D1000, "&gt;="&amp;DATE(L$2,1,1), Prov_Auto!$D$3:$D1000,"&lt;="&amp;DATE(L$2,12,31))*$D186), "")))))</f>
        <v/>
      </c>
      <c r="M186" s="43" t="str">
        <f>IF($A186="","",IF($C186="","",IF($D186="","", IF($B186="C",  SUMIFS(Prov_Auto!$E$3:$E1000,Prov_Auto!$A$3:$A1000,$C186,Prov_Auto!$C$3:$C1000,"&gt;="&amp;$A186 ,Prov_Auto!$D$3:$D1000, "&gt;="&amp;DATE(M$2,1, 1), Prov_Auto!$D$3:$D1000,"&lt;="&amp;DATE(M$2, 12, 31))*$D186, IF($B186="V", -1*(SUMIFS(Prov_Auto!$E$3:$E1000,Prov_Auto!$A$3:$A1000,$C186,Prov_Auto!$C$3:$C1000,"&gt;="&amp;$A186 ,Prov_Auto!$D$3:$D1000, "&gt;="&amp;DATE(M$2,1,1), Prov_Auto!$D$3:$D1000,"&lt;="&amp;DATE(M$2,12,31))*$D186), "")))))</f>
        <v/>
      </c>
      <c r="N186" s="30"/>
      <c r="O186" s="31"/>
      <c r="P186" s="31"/>
      <c r="Q186" s="31"/>
      <c r="R186" s="31"/>
      <c r="S186" s="31"/>
      <c r="T186" s="31"/>
      <c r="U186" s="31"/>
      <c r="V186" s="31"/>
      <c r="W186" s="31"/>
    </row>
    <row r="187">
      <c r="A187" s="46"/>
      <c r="B187" s="47"/>
      <c r="C187" s="47"/>
      <c r="D187" s="47"/>
      <c r="E187" s="48"/>
      <c r="F187" s="45" t="str">
        <f t="shared" si="1"/>
        <v/>
      </c>
      <c r="G187" s="40" t="str">
        <f t="shared" si="2"/>
        <v/>
      </c>
      <c r="H187" s="41" t="str">
        <f>IF(A187="","",IF(C187="","",IF(D187="","",IF(B187="C", SUMIFS(Prov_Auto!E$3:E1000,Prov_Auto!A$3:A1000,C187,Prov_Auto!C$3:C1000,"&gt;"&amp;A187,Prov_Auto!D$3:D1000,"&lt;="&amp;TODAY())*D187, IF(B187="V", -1*(SUMIFS(Prov_Auto!E$3:E1000,Prov_Auto!A$3:A1000,C187,Prov_Auto!C$3:C1000,"&gt;"&amp;A187,Prov_Auto!D$3:D1000,"&lt;="&amp;TODAY())*D187), "")))))</f>
        <v/>
      </c>
      <c r="I187" s="42" t="str">
        <f>IF($A187="","",IF($C187="","",IF($D187="","", IF($B187="C",  SUMIFS(Prov_Auto!$E$3:$E1000,Prov_Auto!$A$3:$A1000,$C187,Prov_Auto!$C$3:$C1000,"&gt;="&amp;$A187 ,Prov_Auto!$D$3:$D1000, "&gt;="&amp;DATE(I$2,1, 1), Prov_Auto!$D$3:$D1000,"&lt;="&amp;DATE(I$2, 12, 31))*$D187, IF($B187="V", -1*(SUMIFS(Prov_Auto!$E$3:$E1000,Prov_Auto!$A$3:$A1000,$C187,Prov_Auto!$C$3:$C1000,"&gt;="&amp;$A187 ,Prov_Auto!$D$3:$D1000, "&gt;="&amp;DATE(I$2,1,1), Prov_Auto!$D$3:$D1000,"&lt;="&amp;DATE(I$2,12,31))*$D187), "")))))</f>
        <v/>
      </c>
      <c r="J187" s="42" t="str">
        <f>IF($A187="","",IF($C187="","",IF($D187="","", IF($B187="C",  SUMIFS(Prov_Auto!$E$3:$E1000,Prov_Auto!$A$3:$A1000,$C187,Prov_Auto!$C$3:$C1000,"&gt;="&amp;$A187 ,Prov_Auto!$D$3:$D1000, "&gt;="&amp;DATE(J$2,1, 1), Prov_Auto!$D$3:$D1000,"&lt;="&amp;DATE(J$2, 12, 31))*$D187, IF($B187="V", -1*(SUMIFS(Prov_Auto!$E$3:$E1000,Prov_Auto!$A$3:$A1000,$C187,Prov_Auto!$C$3:$C1000,"&gt;="&amp;$A187 ,Prov_Auto!$D$3:$D1000, "&gt;="&amp;DATE(J$2,1,1), Prov_Auto!$D$3:$D1000,"&lt;="&amp;DATE(J$2,12,31))*$D187), "")))))</f>
        <v/>
      </c>
      <c r="K187" s="42" t="str">
        <f>IF($A187="","",IF($C187="","",IF($D187="","", IF($B187="C",  SUMIFS(Prov_Auto!$E$3:$E1000,Prov_Auto!$A$3:$A1000,$C187,Prov_Auto!$C$3:$C1000,"&gt;="&amp;$A187 ,Prov_Auto!$D$3:$D1000, "&gt;="&amp;DATE(K$2,1, 1), Prov_Auto!$D$3:$D1000,"&lt;="&amp;DATE(K$2, 12, 31))*$D187, IF($B187="V", -1*(SUMIFS(Prov_Auto!$E$3:$E1000,Prov_Auto!$A$3:$A1000,$C187,Prov_Auto!$C$3:$C1000,"&gt;="&amp;$A187 ,Prov_Auto!$D$3:$D1000, "&gt;="&amp;DATE(K$2,1,1), Prov_Auto!$D$3:$D1000,"&lt;="&amp;DATE(K$2,12,31))*$D187), "")))))</f>
        <v/>
      </c>
      <c r="L187" s="42" t="str">
        <f>IF($A187="","",IF($C187="","",IF($D187="","", IF($B187="C",  SUMIFS(Prov_Auto!$E$3:$E1000,Prov_Auto!$A$3:$A1000,$C187,Prov_Auto!$C$3:$C1000,"&gt;="&amp;$A187 ,Prov_Auto!$D$3:$D1000, "&gt;="&amp;DATE(L$2,1, 1), Prov_Auto!$D$3:$D1000,"&lt;="&amp;DATE(L$2, 12, 31))*$D187, IF($B187="V", -1*(SUMIFS(Prov_Auto!$E$3:$E1000,Prov_Auto!$A$3:$A1000,$C187,Prov_Auto!$C$3:$C1000,"&gt;="&amp;$A187 ,Prov_Auto!$D$3:$D1000, "&gt;="&amp;DATE(L$2,1,1), Prov_Auto!$D$3:$D1000,"&lt;="&amp;DATE(L$2,12,31))*$D187), "")))))</f>
        <v/>
      </c>
      <c r="M187" s="43" t="str">
        <f>IF($A187="","",IF($C187="","",IF($D187="","", IF($B187="C",  SUMIFS(Prov_Auto!$E$3:$E1000,Prov_Auto!$A$3:$A1000,$C187,Prov_Auto!$C$3:$C1000,"&gt;="&amp;$A187 ,Prov_Auto!$D$3:$D1000, "&gt;="&amp;DATE(M$2,1, 1), Prov_Auto!$D$3:$D1000,"&lt;="&amp;DATE(M$2, 12, 31))*$D187, IF($B187="V", -1*(SUMIFS(Prov_Auto!$E$3:$E1000,Prov_Auto!$A$3:$A1000,$C187,Prov_Auto!$C$3:$C1000,"&gt;="&amp;$A187 ,Prov_Auto!$D$3:$D1000, "&gt;="&amp;DATE(M$2,1,1), Prov_Auto!$D$3:$D1000,"&lt;="&amp;DATE(M$2,12,31))*$D187), "")))))</f>
        <v/>
      </c>
      <c r="N187" s="30"/>
      <c r="O187" s="31"/>
      <c r="P187" s="31"/>
      <c r="Q187" s="31"/>
      <c r="R187" s="31"/>
      <c r="S187" s="31"/>
      <c r="T187" s="31"/>
      <c r="U187" s="31"/>
      <c r="V187" s="31"/>
      <c r="W187" s="31"/>
    </row>
    <row r="188">
      <c r="A188" s="46"/>
      <c r="B188" s="47"/>
      <c r="C188" s="47"/>
      <c r="D188" s="47"/>
      <c r="E188" s="48"/>
      <c r="F188" s="45" t="str">
        <f t="shared" si="1"/>
        <v/>
      </c>
      <c r="G188" s="40" t="str">
        <f t="shared" si="2"/>
        <v/>
      </c>
      <c r="H188" s="41" t="str">
        <f>IF(A188="","",IF(C188="","",IF(D188="","",IF(B188="C", SUMIFS(Prov_Auto!E$3:E1000,Prov_Auto!A$3:A1000,C188,Prov_Auto!C$3:C1000,"&gt;"&amp;A188,Prov_Auto!D$3:D1000,"&lt;="&amp;TODAY())*D188, IF(B188="V", -1*(SUMIFS(Prov_Auto!E$3:E1000,Prov_Auto!A$3:A1000,C188,Prov_Auto!C$3:C1000,"&gt;"&amp;A188,Prov_Auto!D$3:D1000,"&lt;="&amp;TODAY())*D188), "")))))</f>
        <v/>
      </c>
      <c r="I188" s="42" t="str">
        <f>IF($A188="","",IF($C188="","",IF($D188="","", IF($B188="C",  SUMIFS(Prov_Auto!$E$3:$E1000,Prov_Auto!$A$3:$A1000,$C188,Prov_Auto!$C$3:$C1000,"&gt;="&amp;$A188 ,Prov_Auto!$D$3:$D1000, "&gt;="&amp;DATE(I$2,1, 1), Prov_Auto!$D$3:$D1000,"&lt;="&amp;DATE(I$2, 12, 31))*$D188, IF($B188="V", -1*(SUMIFS(Prov_Auto!$E$3:$E1000,Prov_Auto!$A$3:$A1000,$C188,Prov_Auto!$C$3:$C1000,"&gt;="&amp;$A188 ,Prov_Auto!$D$3:$D1000, "&gt;="&amp;DATE(I$2,1,1), Prov_Auto!$D$3:$D1000,"&lt;="&amp;DATE(I$2,12,31))*$D188), "")))))</f>
        <v/>
      </c>
      <c r="J188" s="42" t="str">
        <f>IF($A188="","",IF($C188="","",IF($D188="","", IF($B188="C",  SUMIFS(Prov_Auto!$E$3:$E1000,Prov_Auto!$A$3:$A1000,$C188,Prov_Auto!$C$3:$C1000,"&gt;="&amp;$A188 ,Prov_Auto!$D$3:$D1000, "&gt;="&amp;DATE(J$2,1, 1), Prov_Auto!$D$3:$D1000,"&lt;="&amp;DATE(J$2, 12, 31))*$D188, IF($B188="V", -1*(SUMIFS(Prov_Auto!$E$3:$E1000,Prov_Auto!$A$3:$A1000,$C188,Prov_Auto!$C$3:$C1000,"&gt;="&amp;$A188 ,Prov_Auto!$D$3:$D1000, "&gt;="&amp;DATE(J$2,1,1), Prov_Auto!$D$3:$D1000,"&lt;="&amp;DATE(J$2,12,31))*$D188), "")))))</f>
        <v/>
      </c>
      <c r="K188" s="42" t="str">
        <f>IF($A188="","",IF($C188="","",IF($D188="","", IF($B188="C",  SUMIFS(Prov_Auto!$E$3:$E1000,Prov_Auto!$A$3:$A1000,$C188,Prov_Auto!$C$3:$C1000,"&gt;="&amp;$A188 ,Prov_Auto!$D$3:$D1000, "&gt;="&amp;DATE(K$2,1, 1), Prov_Auto!$D$3:$D1000,"&lt;="&amp;DATE(K$2, 12, 31))*$D188, IF($B188="V", -1*(SUMIFS(Prov_Auto!$E$3:$E1000,Prov_Auto!$A$3:$A1000,$C188,Prov_Auto!$C$3:$C1000,"&gt;="&amp;$A188 ,Prov_Auto!$D$3:$D1000, "&gt;="&amp;DATE(K$2,1,1), Prov_Auto!$D$3:$D1000,"&lt;="&amp;DATE(K$2,12,31))*$D188), "")))))</f>
        <v/>
      </c>
      <c r="L188" s="42" t="str">
        <f>IF($A188="","",IF($C188="","",IF($D188="","", IF($B188="C",  SUMIFS(Prov_Auto!$E$3:$E1000,Prov_Auto!$A$3:$A1000,$C188,Prov_Auto!$C$3:$C1000,"&gt;="&amp;$A188 ,Prov_Auto!$D$3:$D1000, "&gt;="&amp;DATE(L$2,1, 1), Prov_Auto!$D$3:$D1000,"&lt;="&amp;DATE(L$2, 12, 31))*$D188, IF($B188="V", -1*(SUMIFS(Prov_Auto!$E$3:$E1000,Prov_Auto!$A$3:$A1000,$C188,Prov_Auto!$C$3:$C1000,"&gt;="&amp;$A188 ,Prov_Auto!$D$3:$D1000, "&gt;="&amp;DATE(L$2,1,1), Prov_Auto!$D$3:$D1000,"&lt;="&amp;DATE(L$2,12,31))*$D188), "")))))</f>
        <v/>
      </c>
      <c r="M188" s="43" t="str">
        <f>IF($A188="","",IF($C188="","",IF($D188="","", IF($B188="C",  SUMIFS(Prov_Auto!$E$3:$E1000,Prov_Auto!$A$3:$A1000,$C188,Prov_Auto!$C$3:$C1000,"&gt;="&amp;$A188 ,Prov_Auto!$D$3:$D1000, "&gt;="&amp;DATE(M$2,1, 1), Prov_Auto!$D$3:$D1000,"&lt;="&amp;DATE(M$2, 12, 31))*$D188, IF($B188="V", -1*(SUMIFS(Prov_Auto!$E$3:$E1000,Prov_Auto!$A$3:$A1000,$C188,Prov_Auto!$C$3:$C1000,"&gt;="&amp;$A188 ,Prov_Auto!$D$3:$D1000, "&gt;="&amp;DATE(M$2,1,1), Prov_Auto!$D$3:$D1000,"&lt;="&amp;DATE(M$2,12,31))*$D188), "")))))</f>
        <v/>
      </c>
      <c r="N188" s="30"/>
      <c r="O188" s="31"/>
      <c r="P188" s="31"/>
      <c r="Q188" s="31"/>
      <c r="R188" s="31"/>
      <c r="S188" s="31"/>
      <c r="T188" s="31"/>
      <c r="U188" s="31"/>
      <c r="V188" s="31"/>
      <c r="W188" s="31"/>
    </row>
    <row r="189">
      <c r="A189" s="46"/>
      <c r="B189" s="47"/>
      <c r="C189" s="47"/>
      <c r="D189" s="47"/>
      <c r="E189" s="48"/>
      <c r="F189" s="45" t="str">
        <f t="shared" si="1"/>
        <v/>
      </c>
      <c r="G189" s="40" t="str">
        <f t="shared" si="2"/>
        <v/>
      </c>
      <c r="H189" s="41" t="str">
        <f>IF(A189="","",IF(C189="","",IF(D189="","",IF(B189="C", SUMIFS(Prov_Auto!E$3:E1000,Prov_Auto!A$3:A1000,C189,Prov_Auto!C$3:C1000,"&gt;"&amp;A189,Prov_Auto!D$3:D1000,"&lt;="&amp;TODAY())*D189, IF(B189="V", -1*(SUMIFS(Prov_Auto!E$3:E1000,Prov_Auto!A$3:A1000,C189,Prov_Auto!C$3:C1000,"&gt;"&amp;A189,Prov_Auto!D$3:D1000,"&lt;="&amp;TODAY())*D189), "")))))</f>
        <v/>
      </c>
      <c r="I189" s="42" t="str">
        <f>IF($A189="","",IF($C189="","",IF($D189="","", IF($B189="C",  SUMIFS(Prov_Auto!$E$3:$E1000,Prov_Auto!$A$3:$A1000,$C189,Prov_Auto!$C$3:$C1000,"&gt;="&amp;$A189 ,Prov_Auto!$D$3:$D1000, "&gt;="&amp;DATE(I$2,1, 1), Prov_Auto!$D$3:$D1000,"&lt;="&amp;DATE(I$2, 12, 31))*$D189, IF($B189="V", -1*(SUMIFS(Prov_Auto!$E$3:$E1000,Prov_Auto!$A$3:$A1000,$C189,Prov_Auto!$C$3:$C1000,"&gt;="&amp;$A189 ,Prov_Auto!$D$3:$D1000, "&gt;="&amp;DATE(I$2,1,1), Prov_Auto!$D$3:$D1000,"&lt;="&amp;DATE(I$2,12,31))*$D189), "")))))</f>
        <v/>
      </c>
      <c r="J189" s="42" t="str">
        <f>IF($A189="","",IF($C189="","",IF($D189="","", IF($B189="C",  SUMIFS(Prov_Auto!$E$3:$E1000,Prov_Auto!$A$3:$A1000,$C189,Prov_Auto!$C$3:$C1000,"&gt;="&amp;$A189 ,Prov_Auto!$D$3:$D1000, "&gt;="&amp;DATE(J$2,1, 1), Prov_Auto!$D$3:$D1000,"&lt;="&amp;DATE(J$2, 12, 31))*$D189, IF($B189="V", -1*(SUMIFS(Prov_Auto!$E$3:$E1000,Prov_Auto!$A$3:$A1000,$C189,Prov_Auto!$C$3:$C1000,"&gt;="&amp;$A189 ,Prov_Auto!$D$3:$D1000, "&gt;="&amp;DATE(J$2,1,1), Prov_Auto!$D$3:$D1000,"&lt;="&amp;DATE(J$2,12,31))*$D189), "")))))</f>
        <v/>
      </c>
      <c r="K189" s="42" t="str">
        <f>IF($A189="","",IF($C189="","",IF($D189="","", IF($B189="C",  SUMIFS(Prov_Auto!$E$3:$E1000,Prov_Auto!$A$3:$A1000,$C189,Prov_Auto!$C$3:$C1000,"&gt;="&amp;$A189 ,Prov_Auto!$D$3:$D1000, "&gt;="&amp;DATE(K$2,1, 1), Prov_Auto!$D$3:$D1000,"&lt;="&amp;DATE(K$2, 12, 31))*$D189, IF($B189="V", -1*(SUMIFS(Prov_Auto!$E$3:$E1000,Prov_Auto!$A$3:$A1000,$C189,Prov_Auto!$C$3:$C1000,"&gt;="&amp;$A189 ,Prov_Auto!$D$3:$D1000, "&gt;="&amp;DATE(K$2,1,1), Prov_Auto!$D$3:$D1000,"&lt;="&amp;DATE(K$2,12,31))*$D189), "")))))</f>
        <v/>
      </c>
      <c r="L189" s="42" t="str">
        <f>IF($A189="","",IF($C189="","",IF($D189="","", IF($B189="C",  SUMIFS(Prov_Auto!$E$3:$E1000,Prov_Auto!$A$3:$A1000,$C189,Prov_Auto!$C$3:$C1000,"&gt;="&amp;$A189 ,Prov_Auto!$D$3:$D1000, "&gt;="&amp;DATE(L$2,1, 1), Prov_Auto!$D$3:$D1000,"&lt;="&amp;DATE(L$2, 12, 31))*$D189, IF($B189="V", -1*(SUMIFS(Prov_Auto!$E$3:$E1000,Prov_Auto!$A$3:$A1000,$C189,Prov_Auto!$C$3:$C1000,"&gt;="&amp;$A189 ,Prov_Auto!$D$3:$D1000, "&gt;="&amp;DATE(L$2,1,1), Prov_Auto!$D$3:$D1000,"&lt;="&amp;DATE(L$2,12,31))*$D189), "")))))</f>
        <v/>
      </c>
      <c r="M189" s="43" t="str">
        <f>IF($A189="","",IF($C189="","",IF($D189="","", IF($B189="C",  SUMIFS(Prov_Auto!$E$3:$E1000,Prov_Auto!$A$3:$A1000,$C189,Prov_Auto!$C$3:$C1000,"&gt;="&amp;$A189 ,Prov_Auto!$D$3:$D1000, "&gt;="&amp;DATE(M$2,1, 1), Prov_Auto!$D$3:$D1000,"&lt;="&amp;DATE(M$2, 12, 31))*$D189, IF($B189="V", -1*(SUMIFS(Prov_Auto!$E$3:$E1000,Prov_Auto!$A$3:$A1000,$C189,Prov_Auto!$C$3:$C1000,"&gt;="&amp;$A189 ,Prov_Auto!$D$3:$D1000, "&gt;="&amp;DATE(M$2,1,1), Prov_Auto!$D$3:$D1000,"&lt;="&amp;DATE(M$2,12,31))*$D189), "")))))</f>
        <v/>
      </c>
      <c r="N189" s="30"/>
      <c r="O189" s="31"/>
      <c r="P189" s="31"/>
      <c r="Q189" s="31"/>
      <c r="R189" s="31"/>
      <c r="S189" s="31"/>
      <c r="T189" s="31"/>
      <c r="U189" s="31"/>
      <c r="V189" s="31"/>
      <c r="W189" s="31"/>
    </row>
    <row r="190">
      <c r="A190" s="46"/>
      <c r="B190" s="47"/>
      <c r="C190" s="47"/>
      <c r="D190" s="47"/>
      <c r="E190" s="48"/>
      <c r="F190" s="45" t="str">
        <f t="shared" si="1"/>
        <v/>
      </c>
      <c r="G190" s="40" t="str">
        <f t="shared" si="2"/>
        <v/>
      </c>
      <c r="H190" s="41" t="str">
        <f>IF(A190="","",IF(C190="","",IF(D190="","",IF(B190="C", SUMIFS(Prov_Auto!E$3:E1000,Prov_Auto!A$3:A1000,C190,Prov_Auto!C$3:C1000,"&gt;"&amp;A190,Prov_Auto!D$3:D1000,"&lt;="&amp;TODAY())*D190, IF(B190="V", -1*(SUMIFS(Prov_Auto!E$3:E1000,Prov_Auto!A$3:A1000,C190,Prov_Auto!C$3:C1000,"&gt;"&amp;A190,Prov_Auto!D$3:D1000,"&lt;="&amp;TODAY())*D190), "")))))</f>
        <v/>
      </c>
      <c r="I190" s="42" t="str">
        <f>IF($A190="","",IF($C190="","",IF($D190="","", IF($B190="C",  SUMIFS(Prov_Auto!$E$3:$E1000,Prov_Auto!$A$3:$A1000,$C190,Prov_Auto!$C$3:$C1000,"&gt;="&amp;$A190 ,Prov_Auto!$D$3:$D1000, "&gt;="&amp;DATE(I$2,1, 1), Prov_Auto!$D$3:$D1000,"&lt;="&amp;DATE(I$2, 12, 31))*$D190, IF($B190="V", -1*(SUMIFS(Prov_Auto!$E$3:$E1000,Prov_Auto!$A$3:$A1000,$C190,Prov_Auto!$C$3:$C1000,"&gt;="&amp;$A190 ,Prov_Auto!$D$3:$D1000, "&gt;="&amp;DATE(I$2,1,1), Prov_Auto!$D$3:$D1000,"&lt;="&amp;DATE(I$2,12,31))*$D190), "")))))</f>
        <v/>
      </c>
      <c r="J190" s="42" t="str">
        <f>IF($A190="","",IF($C190="","",IF($D190="","", IF($B190="C",  SUMIFS(Prov_Auto!$E$3:$E1000,Prov_Auto!$A$3:$A1000,$C190,Prov_Auto!$C$3:$C1000,"&gt;="&amp;$A190 ,Prov_Auto!$D$3:$D1000, "&gt;="&amp;DATE(J$2,1, 1), Prov_Auto!$D$3:$D1000,"&lt;="&amp;DATE(J$2, 12, 31))*$D190, IF($B190="V", -1*(SUMIFS(Prov_Auto!$E$3:$E1000,Prov_Auto!$A$3:$A1000,$C190,Prov_Auto!$C$3:$C1000,"&gt;="&amp;$A190 ,Prov_Auto!$D$3:$D1000, "&gt;="&amp;DATE(J$2,1,1), Prov_Auto!$D$3:$D1000,"&lt;="&amp;DATE(J$2,12,31))*$D190), "")))))</f>
        <v/>
      </c>
      <c r="K190" s="42" t="str">
        <f>IF($A190="","",IF($C190="","",IF($D190="","", IF($B190="C",  SUMIFS(Prov_Auto!$E$3:$E1000,Prov_Auto!$A$3:$A1000,$C190,Prov_Auto!$C$3:$C1000,"&gt;="&amp;$A190 ,Prov_Auto!$D$3:$D1000, "&gt;="&amp;DATE(K$2,1, 1), Prov_Auto!$D$3:$D1000,"&lt;="&amp;DATE(K$2, 12, 31))*$D190, IF($B190="V", -1*(SUMIFS(Prov_Auto!$E$3:$E1000,Prov_Auto!$A$3:$A1000,$C190,Prov_Auto!$C$3:$C1000,"&gt;="&amp;$A190 ,Prov_Auto!$D$3:$D1000, "&gt;="&amp;DATE(K$2,1,1), Prov_Auto!$D$3:$D1000,"&lt;="&amp;DATE(K$2,12,31))*$D190), "")))))</f>
        <v/>
      </c>
      <c r="L190" s="42" t="str">
        <f>IF($A190="","",IF($C190="","",IF($D190="","", IF($B190="C",  SUMIFS(Prov_Auto!$E$3:$E1000,Prov_Auto!$A$3:$A1000,$C190,Prov_Auto!$C$3:$C1000,"&gt;="&amp;$A190 ,Prov_Auto!$D$3:$D1000, "&gt;="&amp;DATE(L$2,1, 1), Prov_Auto!$D$3:$D1000,"&lt;="&amp;DATE(L$2, 12, 31))*$D190, IF($B190="V", -1*(SUMIFS(Prov_Auto!$E$3:$E1000,Prov_Auto!$A$3:$A1000,$C190,Prov_Auto!$C$3:$C1000,"&gt;="&amp;$A190 ,Prov_Auto!$D$3:$D1000, "&gt;="&amp;DATE(L$2,1,1), Prov_Auto!$D$3:$D1000,"&lt;="&amp;DATE(L$2,12,31))*$D190), "")))))</f>
        <v/>
      </c>
      <c r="M190" s="43" t="str">
        <f>IF($A190="","",IF($C190="","",IF($D190="","", IF($B190="C",  SUMIFS(Prov_Auto!$E$3:$E1000,Prov_Auto!$A$3:$A1000,$C190,Prov_Auto!$C$3:$C1000,"&gt;="&amp;$A190 ,Prov_Auto!$D$3:$D1000, "&gt;="&amp;DATE(M$2,1, 1), Prov_Auto!$D$3:$D1000,"&lt;="&amp;DATE(M$2, 12, 31))*$D190, IF($B190="V", -1*(SUMIFS(Prov_Auto!$E$3:$E1000,Prov_Auto!$A$3:$A1000,$C190,Prov_Auto!$C$3:$C1000,"&gt;="&amp;$A190 ,Prov_Auto!$D$3:$D1000, "&gt;="&amp;DATE(M$2,1,1), Prov_Auto!$D$3:$D1000,"&lt;="&amp;DATE(M$2,12,31))*$D190), "")))))</f>
        <v/>
      </c>
      <c r="N190" s="30"/>
      <c r="O190" s="31"/>
      <c r="P190" s="31"/>
      <c r="Q190" s="31"/>
      <c r="R190" s="31"/>
      <c r="S190" s="31"/>
      <c r="T190" s="31"/>
      <c r="U190" s="31"/>
      <c r="V190" s="31"/>
      <c r="W190" s="31"/>
    </row>
    <row r="191">
      <c r="A191" s="46"/>
      <c r="B191" s="47"/>
      <c r="C191" s="47"/>
      <c r="D191" s="47"/>
      <c r="E191" s="48"/>
      <c r="F191" s="45" t="str">
        <f t="shared" si="1"/>
        <v/>
      </c>
      <c r="G191" s="40" t="str">
        <f t="shared" si="2"/>
        <v/>
      </c>
      <c r="H191" s="41" t="str">
        <f>IF(A191="","",IF(C191="","",IF(D191="","",IF(B191="C", SUMIFS(Prov_Auto!E$3:E1000,Prov_Auto!A$3:A1000,C191,Prov_Auto!C$3:C1000,"&gt;"&amp;A191,Prov_Auto!D$3:D1000,"&lt;="&amp;TODAY())*D191, IF(B191="V", -1*(SUMIFS(Prov_Auto!E$3:E1000,Prov_Auto!A$3:A1000,C191,Prov_Auto!C$3:C1000,"&gt;"&amp;A191,Prov_Auto!D$3:D1000,"&lt;="&amp;TODAY())*D191), "")))))</f>
        <v/>
      </c>
      <c r="I191" s="42" t="str">
        <f>IF($A191="","",IF($C191="","",IF($D191="","", IF($B191="C",  SUMIFS(Prov_Auto!$E$3:$E1000,Prov_Auto!$A$3:$A1000,$C191,Prov_Auto!$C$3:$C1000,"&gt;="&amp;$A191 ,Prov_Auto!$D$3:$D1000, "&gt;="&amp;DATE(I$2,1, 1), Prov_Auto!$D$3:$D1000,"&lt;="&amp;DATE(I$2, 12, 31))*$D191, IF($B191="V", -1*(SUMIFS(Prov_Auto!$E$3:$E1000,Prov_Auto!$A$3:$A1000,$C191,Prov_Auto!$C$3:$C1000,"&gt;="&amp;$A191 ,Prov_Auto!$D$3:$D1000, "&gt;="&amp;DATE(I$2,1,1), Prov_Auto!$D$3:$D1000,"&lt;="&amp;DATE(I$2,12,31))*$D191), "")))))</f>
        <v/>
      </c>
      <c r="J191" s="42" t="str">
        <f>IF($A191="","",IF($C191="","",IF($D191="","", IF($B191="C",  SUMIFS(Prov_Auto!$E$3:$E1000,Prov_Auto!$A$3:$A1000,$C191,Prov_Auto!$C$3:$C1000,"&gt;="&amp;$A191 ,Prov_Auto!$D$3:$D1000, "&gt;="&amp;DATE(J$2,1, 1), Prov_Auto!$D$3:$D1000,"&lt;="&amp;DATE(J$2, 12, 31))*$D191, IF($B191="V", -1*(SUMIFS(Prov_Auto!$E$3:$E1000,Prov_Auto!$A$3:$A1000,$C191,Prov_Auto!$C$3:$C1000,"&gt;="&amp;$A191 ,Prov_Auto!$D$3:$D1000, "&gt;="&amp;DATE(J$2,1,1), Prov_Auto!$D$3:$D1000,"&lt;="&amp;DATE(J$2,12,31))*$D191), "")))))</f>
        <v/>
      </c>
      <c r="K191" s="42" t="str">
        <f>IF($A191="","",IF($C191="","",IF($D191="","", IF($B191="C",  SUMIFS(Prov_Auto!$E$3:$E1000,Prov_Auto!$A$3:$A1000,$C191,Prov_Auto!$C$3:$C1000,"&gt;="&amp;$A191 ,Prov_Auto!$D$3:$D1000, "&gt;="&amp;DATE(K$2,1, 1), Prov_Auto!$D$3:$D1000,"&lt;="&amp;DATE(K$2, 12, 31))*$D191, IF($B191="V", -1*(SUMIFS(Prov_Auto!$E$3:$E1000,Prov_Auto!$A$3:$A1000,$C191,Prov_Auto!$C$3:$C1000,"&gt;="&amp;$A191 ,Prov_Auto!$D$3:$D1000, "&gt;="&amp;DATE(K$2,1,1), Prov_Auto!$D$3:$D1000,"&lt;="&amp;DATE(K$2,12,31))*$D191), "")))))</f>
        <v/>
      </c>
      <c r="L191" s="42" t="str">
        <f>IF($A191="","",IF($C191="","",IF($D191="","", IF($B191="C",  SUMIFS(Prov_Auto!$E$3:$E1000,Prov_Auto!$A$3:$A1000,$C191,Prov_Auto!$C$3:$C1000,"&gt;="&amp;$A191 ,Prov_Auto!$D$3:$D1000, "&gt;="&amp;DATE(L$2,1, 1), Prov_Auto!$D$3:$D1000,"&lt;="&amp;DATE(L$2, 12, 31))*$D191, IF($B191="V", -1*(SUMIFS(Prov_Auto!$E$3:$E1000,Prov_Auto!$A$3:$A1000,$C191,Prov_Auto!$C$3:$C1000,"&gt;="&amp;$A191 ,Prov_Auto!$D$3:$D1000, "&gt;="&amp;DATE(L$2,1,1), Prov_Auto!$D$3:$D1000,"&lt;="&amp;DATE(L$2,12,31))*$D191), "")))))</f>
        <v/>
      </c>
      <c r="M191" s="43" t="str">
        <f>IF($A191="","",IF($C191="","",IF($D191="","", IF($B191="C",  SUMIFS(Prov_Auto!$E$3:$E1000,Prov_Auto!$A$3:$A1000,$C191,Prov_Auto!$C$3:$C1000,"&gt;="&amp;$A191 ,Prov_Auto!$D$3:$D1000, "&gt;="&amp;DATE(M$2,1, 1), Prov_Auto!$D$3:$D1000,"&lt;="&amp;DATE(M$2, 12, 31))*$D191, IF($B191="V", -1*(SUMIFS(Prov_Auto!$E$3:$E1000,Prov_Auto!$A$3:$A1000,$C191,Prov_Auto!$C$3:$C1000,"&gt;="&amp;$A191 ,Prov_Auto!$D$3:$D1000, "&gt;="&amp;DATE(M$2,1,1), Prov_Auto!$D$3:$D1000,"&lt;="&amp;DATE(M$2,12,31))*$D191), "")))))</f>
        <v/>
      </c>
      <c r="N191" s="30"/>
      <c r="O191" s="31"/>
      <c r="P191" s="31"/>
      <c r="Q191" s="31"/>
      <c r="R191" s="31"/>
      <c r="S191" s="31"/>
      <c r="T191" s="31"/>
      <c r="U191" s="31"/>
      <c r="V191" s="31"/>
      <c r="W191" s="31"/>
    </row>
    <row r="192">
      <c r="A192" s="46"/>
      <c r="B192" s="47"/>
      <c r="C192" s="47"/>
      <c r="D192" s="47"/>
      <c r="E192" s="48"/>
      <c r="F192" s="45" t="str">
        <f t="shared" si="1"/>
        <v/>
      </c>
      <c r="G192" s="40" t="str">
        <f t="shared" si="2"/>
        <v/>
      </c>
      <c r="H192" s="41" t="str">
        <f>IF(A192="","",IF(C192="","",IF(D192="","",IF(B192="C", SUMIFS(Prov_Auto!E$3:E1000,Prov_Auto!A$3:A1000,C192,Prov_Auto!C$3:C1000,"&gt;"&amp;A192,Prov_Auto!D$3:D1000,"&lt;="&amp;TODAY())*D192, IF(B192="V", -1*(SUMIFS(Prov_Auto!E$3:E1000,Prov_Auto!A$3:A1000,C192,Prov_Auto!C$3:C1000,"&gt;"&amp;A192,Prov_Auto!D$3:D1000,"&lt;="&amp;TODAY())*D192), "")))))</f>
        <v/>
      </c>
      <c r="I192" s="42" t="str">
        <f>IF($A192="","",IF($C192="","",IF($D192="","", IF($B192="C",  SUMIFS(Prov_Auto!$E$3:$E1000,Prov_Auto!$A$3:$A1000,$C192,Prov_Auto!$C$3:$C1000,"&gt;="&amp;$A192 ,Prov_Auto!$D$3:$D1000, "&gt;="&amp;DATE(I$2,1, 1), Prov_Auto!$D$3:$D1000,"&lt;="&amp;DATE(I$2, 12, 31))*$D192, IF($B192="V", -1*(SUMIFS(Prov_Auto!$E$3:$E1000,Prov_Auto!$A$3:$A1000,$C192,Prov_Auto!$C$3:$C1000,"&gt;="&amp;$A192 ,Prov_Auto!$D$3:$D1000, "&gt;="&amp;DATE(I$2,1,1), Prov_Auto!$D$3:$D1000,"&lt;="&amp;DATE(I$2,12,31))*$D192), "")))))</f>
        <v/>
      </c>
      <c r="J192" s="42" t="str">
        <f>IF($A192="","",IF($C192="","",IF($D192="","", IF($B192="C",  SUMIFS(Prov_Auto!$E$3:$E1000,Prov_Auto!$A$3:$A1000,$C192,Prov_Auto!$C$3:$C1000,"&gt;="&amp;$A192 ,Prov_Auto!$D$3:$D1000, "&gt;="&amp;DATE(J$2,1, 1), Prov_Auto!$D$3:$D1000,"&lt;="&amp;DATE(J$2, 12, 31))*$D192, IF($B192="V", -1*(SUMIFS(Prov_Auto!$E$3:$E1000,Prov_Auto!$A$3:$A1000,$C192,Prov_Auto!$C$3:$C1000,"&gt;="&amp;$A192 ,Prov_Auto!$D$3:$D1000, "&gt;="&amp;DATE(J$2,1,1), Prov_Auto!$D$3:$D1000,"&lt;="&amp;DATE(J$2,12,31))*$D192), "")))))</f>
        <v/>
      </c>
      <c r="K192" s="42" t="str">
        <f>IF($A192="","",IF($C192="","",IF($D192="","", IF($B192="C",  SUMIFS(Prov_Auto!$E$3:$E1000,Prov_Auto!$A$3:$A1000,$C192,Prov_Auto!$C$3:$C1000,"&gt;="&amp;$A192 ,Prov_Auto!$D$3:$D1000, "&gt;="&amp;DATE(K$2,1, 1), Prov_Auto!$D$3:$D1000,"&lt;="&amp;DATE(K$2, 12, 31))*$D192, IF($B192="V", -1*(SUMIFS(Prov_Auto!$E$3:$E1000,Prov_Auto!$A$3:$A1000,$C192,Prov_Auto!$C$3:$C1000,"&gt;="&amp;$A192 ,Prov_Auto!$D$3:$D1000, "&gt;="&amp;DATE(K$2,1,1), Prov_Auto!$D$3:$D1000,"&lt;="&amp;DATE(K$2,12,31))*$D192), "")))))</f>
        <v/>
      </c>
      <c r="L192" s="42" t="str">
        <f>IF($A192="","",IF($C192="","",IF($D192="","", IF($B192="C",  SUMIFS(Prov_Auto!$E$3:$E1000,Prov_Auto!$A$3:$A1000,$C192,Prov_Auto!$C$3:$C1000,"&gt;="&amp;$A192 ,Prov_Auto!$D$3:$D1000, "&gt;="&amp;DATE(L$2,1, 1), Prov_Auto!$D$3:$D1000,"&lt;="&amp;DATE(L$2, 12, 31))*$D192, IF($B192="V", -1*(SUMIFS(Prov_Auto!$E$3:$E1000,Prov_Auto!$A$3:$A1000,$C192,Prov_Auto!$C$3:$C1000,"&gt;="&amp;$A192 ,Prov_Auto!$D$3:$D1000, "&gt;="&amp;DATE(L$2,1,1), Prov_Auto!$D$3:$D1000,"&lt;="&amp;DATE(L$2,12,31))*$D192), "")))))</f>
        <v/>
      </c>
      <c r="M192" s="43" t="str">
        <f>IF($A192="","",IF($C192="","",IF($D192="","", IF($B192="C",  SUMIFS(Prov_Auto!$E$3:$E1000,Prov_Auto!$A$3:$A1000,$C192,Prov_Auto!$C$3:$C1000,"&gt;="&amp;$A192 ,Prov_Auto!$D$3:$D1000, "&gt;="&amp;DATE(M$2,1, 1), Prov_Auto!$D$3:$D1000,"&lt;="&amp;DATE(M$2, 12, 31))*$D192, IF($B192="V", -1*(SUMIFS(Prov_Auto!$E$3:$E1000,Prov_Auto!$A$3:$A1000,$C192,Prov_Auto!$C$3:$C1000,"&gt;="&amp;$A192 ,Prov_Auto!$D$3:$D1000, "&gt;="&amp;DATE(M$2,1,1), Prov_Auto!$D$3:$D1000,"&lt;="&amp;DATE(M$2,12,31))*$D192), "")))))</f>
        <v/>
      </c>
      <c r="N192" s="30"/>
      <c r="O192" s="31"/>
      <c r="P192" s="31"/>
      <c r="Q192" s="31"/>
      <c r="R192" s="31"/>
      <c r="S192" s="31"/>
      <c r="T192" s="31"/>
      <c r="U192" s="31"/>
      <c r="V192" s="31"/>
      <c r="W192" s="31"/>
    </row>
    <row r="193">
      <c r="A193" s="46"/>
      <c r="B193" s="47"/>
      <c r="C193" s="47"/>
      <c r="D193" s="47"/>
      <c r="E193" s="48"/>
      <c r="F193" s="45" t="str">
        <f t="shared" si="1"/>
        <v/>
      </c>
      <c r="G193" s="40" t="str">
        <f t="shared" si="2"/>
        <v/>
      </c>
      <c r="H193" s="41" t="str">
        <f>IF(A193="","",IF(C193="","",IF(D193="","",IF(B193="C", SUMIFS(Prov_Auto!E$3:E1000,Prov_Auto!A$3:A1000,C193,Prov_Auto!C$3:C1000,"&gt;"&amp;A193,Prov_Auto!D$3:D1000,"&lt;="&amp;TODAY())*D193, IF(B193="V", -1*(SUMIFS(Prov_Auto!E$3:E1000,Prov_Auto!A$3:A1000,C193,Prov_Auto!C$3:C1000,"&gt;"&amp;A193,Prov_Auto!D$3:D1000,"&lt;="&amp;TODAY())*D193), "")))))</f>
        <v/>
      </c>
      <c r="I193" s="42" t="str">
        <f>IF($A193="","",IF($C193="","",IF($D193="","", IF($B193="C",  SUMIFS(Prov_Auto!$E$3:$E1000,Prov_Auto!$A$3:$A1000,$C193,Prov_Auto!$C$3:$C1000,"&gt;="&amp;$A193 ,Prov_Auto!$D$3:$D1000, "&gt;="&amp;DATE(I$2,1, 1), Prov_Auto!$D$3:$D1000,"&lt;="&amp;DATE(I$2, 12, 31))*$D193, IF($B193="V", -1*(SUMIFS(Prov_Auto!$E$3:$E1000,Prov_Auto!$A$3:$A1000,$C193,Prov_Auto!$C$3:$C1000,"&gt;="&amp;$A193 ,Prov_Auto!$D$3:$D1000, "&gt;="&amp;DATE(I$2,1,1), Prov_Auto!$D$3:$D1000,"&lt;="&amp;DATE(I$2,12,31))*$D193), "")))))</f>
        <v/>
      </c>
      <c r="J193" s="42" t="str">
        <f>IF($A193="","",IF($C193="","",IF($D193="","", IF($B193="C",  SUMIFS(Prov_Auto!$E$3:$E1000,Prov_Auto!$A$3:$A1000,$C193,Prov_Auto!$C$3:$C1000,"&gt;="&amp;$A193 ,Prov_Auto!$D$3:$D1000, "&gt;="&amp;DATE(J$2,1, 1), Prov_Auto!$D$3:$D1000,"&lt;="&amp;DATE(J$2, 12, 31))*$D193, IF($B193="V", -1*(SUMIFS(Prov_Auto!$E$3:$E1000,Prov_Auto!$A$3:$A1000,$C193,Prov_Auto!$C$3:$C1000,"&gt;="&amp;$A193 ,Prov_Auto!$D$3:$D1000, "&gt;="&amp;DATE(J$2,1,1), Prov_Auto!$D$3:$D1000,"&lt;="&amp;DATE(J$2,12,31))*$D193), "")))))</f>
        <v/>
      </c>
      <c r="K193" s="42" t="str">
        <f>IF($A193="","",IF($C193="","",IF($D193="","", IF($B193="C",  SUMIFS(Prov_Auto!$E$3:$E1000,Prov_Auto!$A$3:$A1000,$C193,Prov_Auto!$C$3:$C1000,"&gt;="&amp;$A193 ,Prov_Auto!$D$3:$D1000, "&gt;="&amp;DATE(K$2,1, 1), Prov_Auto!$D$3:$D1000,"&lt;="&amp;DATE(K$2, 12, 31))*$D193, IF($B193="V", -1*(SUMIFS(Prov_Auto!$E$3:$E1000,Prov_Auto!$A$3:$A1000,$C193,Prov_Auto!$C$3:$C1000,"&gt;="&amp;$A193 ,Prov_Auto!$D$3:$D1000, "&gt;="&amp;DATE(K$2,1,1), Prov_Auto!$D$3:$D1000,"&lt;="&amp;DATE(K$2,12,31))*$D193), "")))))</f>
        <v/>
      </c>
      <c r="L193" s="42" t="str">
        <f>IF($A193="","",IF($C193="","",IF($D193="","", IF($B193="C",  SUMIFS(Prov_Auto!$E$3:$E1000,Prov_Auto!$A$3:$A1000,$C193,Prov_Auto!$C$3:$C1000,"&gt;="&amp;$A193 ,Prov_Auto!$D$3:$D1000, "&gt;="&amp;DATE(L$2,1, 1), Prov_Auto!$D$3:$D1000,"&lt;="&amp;DATE(L$2, 12, 31))*$D193, IF($B193="V", -1*(SUMIFS(Prov_Auto!$E$3:$E1000,Prov_Auto!$A$3:$A1000,$C193,Prov_Auto!$C$3:$C1000,"&gt;="&amp;$A193 ,Prov_Auto!$D$3:$D1000, "&gt;="&amp;DATE(L$2,1,1), Prov_Auto!$D$3:$D1000,"&lt;="&amp;DATE(L$2,12,31))*$D193), "")))))</f>
        <v/>
      </c>
      <c r="M193" s="43" t="str">
        <f>IF($A193="","",IF($C193="","",IF($D193="","", IF($B193="C",  SUMIFS(Prov_Auto!$E$3:$E1000,Prov_Auto!$A$3:$A1000,$C193,Prov_Auto!$C$3:$C1000,"&gt;="&amp;$A193 ,Prov_Auto!$D$3:$D1000, "&gt;="&amp;DATE(M$2,1, 1), Prov_Auto!$D$3:$D1000,"&lt;="&amp;DATE(M$2, 12, 31))*$D193, IF($B193="V", -1*(SUMIFS(Prov_Auto!$E$3:$E1000,Prov_Auto!$A$3:$A1000,$C193,Prov_Auto!$C$3:$C1000,"&gt;="&amp;$A193 ,Prov_Auto!$D$3:$D1000, "&gt;="&amp;DATE(M$2,1,1), Prov_Auto!$D$3:$D1000,"&lt;="&amp;DATE(M$2,12,31))*$D193), "")))))</f>
        <v/>
      </c>
      <c r="N193" s="30"/>
      <c r="O193" s="31"/>
      <c r="P193" s="31"/>
      <c r="Q193" s="31"/>
      <c r="R193" s="31"/>
      <c r="S193" s="31"/>
      <c r="T193" s="31"/>
      <c r="U193" s="31"/>
      <c r="V193" s="31"/>
      <c r="W193" s="31"/>
    </row>
    <row r="194">
      <c r="A194" s="46"/>
      <c r="B194" s="47"/>
      <c r="C194" s="47"/>
      <c r="D194" s="47"/>
      <c r="E194" s="48"/>
      <c r="F194" s="45" t="str">
        <f t="shared" si="1"/>
        <v/>
      </c>
      <c r="G194" s="40" t="str">
        <f t="shared" si="2"/>
        <v/>
      </c>
      <c r="H194" s="41" t="str">
        <f>IF(A194="","",IF(C194="","",IF(D194="","",IF(B194="C", SUMIFS(Prov_Auto!E$3:E1000,Prov_Auto!A$3:A1000,C194,Prov_Auto!C$3:C1000,"&gt;"&amp;A194,Prov_Auto!D$3:D1000,"&lt;="&amp;TODAY())*D194, IF(B194="V", -1*(SUMIFS(Prov_Auto!E$3:E1000,Prov_Auto!A$3:A1000,C194,Prov_Auto!C$3:C1000,"&gt;"&amp;A194,Prov_Auto!D$3:D1000,"&lt;="&amp;TODAY())*D194), "")))))</f>
        <v/>
      </c>
      <c r="I194" s="42" t="str">
        <f>IF($A194="","",IF($C194="","",IF($D194="","", IF($B194="C",  SUMIFS(Prov_Auto!$E$3:$E1000,Prov_Auto!$A$3:$A1000,$C194,Prov_Auto!$C$3:$C1000,"&gt;="&amp;$A194 ,Prov_Auto!$D$3:$D1000, "&gt;="&amp;DATE(I$2,1, 1), Prov_Auto!$D$3:$D1000,"&lt;="&amp;DATE(I$2, 12, 31))*$D194, IF($B194="V", -1*(SUMIFS(Prov_Auto!$E$3:$E1000,Prov_Auto!$A$3:$A1000,$C194,Prov_Auto!$C$3:$C1000,"&gt;="&amp;$A194 ,Prov_Auto!$D$3:$D1000, "&gt;="&amp;DATE(I$2,1,1), Prov_Auto!$D$3:$D1000,"&lt;="&amp;DATE(I$2,12,31))*$D194), "")))))</f>
        <v/>
      </c>
      <c r="J194" s="42" t="str">
        <f>IF($A194="","",IF($C194="","",IF($D194="","", IF($B194="C",  SUMIFS(Prov_Auto!$E$3:$E1000,Prov_Auto!$A$3:$A1000,$C194,Prov_Auto!$C$3:$C1000,"&gt;="&amp;$A194 ,Prov_Auto!$D$3:$D1000, "&gt;="&amp;DATE(J$2,1, 1), Prov_Auto!$D$3:$D1000,"&lt;="&amp;DATE(J$2, 12, 31))*$D194, IF($B194="V", -1*(SUMIFS(Prov_Auto!$E$3:$E1000,Prov_Auto!$A$3:$A1000,$C194,Prov_Auto!$C$3:$C1000,"&gt;="&amp;$A194 ,Prov_Auto!$D$3:$D1000, "&gt;="&amp;DATE(J$2,1,1), Prov_Auto!$D$3:$D1000,"&lt;="&amp;DATE(J$2,12,31))*$D194), "")))))</f>
        <v/>
      </c>
      <c r="K194" s="42" t="str">
        <f>IF($A194="","",IF($C194="","",IF($D194="","", IF($B194="C",  SUMIFS(Prov_Auto!$E$3:$E1000,Prov_Auto!$A$3:$A1000,$C194,Prov_Auto!$C$3:$C1000,"&gt;="&amp;$A194 ,Prov_Auto!$D$3:$D1000, "&gt;="&amp;DATE(K$2,1, 1), Prov_Auto!$D$3:$D1000,"&lt;="&amp;DATE(K$2, 12, 31))*$D194, IF($B194="V", -1*(SUMIFS(Prov_Auto!$E$3:$E1000,Prov_Auto!$A$3:$A1000,$C194,Prov_Auto!$C$3:$C1000,"&gt;="&amp;$A194 ,Prov_Auto!$D$3:$D1000, "&gt;="&amp;DATE(K$2,1,1), Prov_Auto!$D$3:$D1000,"&lt;="&amp;DATE(K$2,12,31))*$D194), "")))))</f>
        <v/>
      </c>
      <c r="L194" s="42" t="str">
        <f>IF($A194="","",IF($C194="","",IF($D194="","", IF($B194="C",  SUMIFS(Prov_Auto!$E$3:$E1000,Prov_Auto!$A$3:$A1000,$C194,Prov_Auto!$C$3:$C1000,"&gt;="&amp;$A194 ,Prov_Auto!$D$3:$D1000, "&gt;="&amp;DATE(L$2,1, 1), Prov_Auto!$D$3:$D1000,"&lt;="&amp;DATE(L$2, 12, 31))*$D194, IF($B194="V", -1*(SUMIFS(Prov_Auto!$E$3:$E1000,Prov_Auto!$A$3:$A1000,$C194,Prov_Auto!$C$3:$C1000,"&gt;="&amp;$A194 ,Prov_Auto!$D$3:$D1000, "&gt;="&amp;DATE(L$2,1,1), Prov_Auto!$D$3:$D1000,"&lt;="&amp;DATE(L$2,12,31))*$D194), "")))))</f>
        <v/>
      </c>
      <c r="M194" s="43" t="str">
        <f>IF($A194="","",IF($C194="","",IF($D194="","", IF($B194="C",  SUMIFS(Prov_Auto!$E$3:$E1000,Prov_Auto!$A$3:$A1000,$C194,Prov_Auto!$C$3:$C1000,"&gt;="&amp;$A194 ,Prov_Auto!$D$3:$D1000, "&gt;="&amp;DATE(M$2,1, 1), Prov_Auto!$D$3:$D1000,"&lt;="&amp;DATE(M$2, 12, 31))*$D194, IF($B194="V", -1*(SUMIFS(Prov_Auto!$E$3:$E1000,Prov_Auto!$A$3:$A1000,$C194,Prov_Auto!$C$3:$C1000,"&gt;="&amp;$A194 ,Prov_Auto!$D$3:$D1000, "&gt;="&amp;DATE(M$2,1,1), Prov_Auto!$D$3:$D1000,"&lt;="&amp;DATE(M$2,12,31))*$D194), "")))))</f>
        <v/>
      </c>
      <c r="N194" s="30"/>
      <c r="O194" s="31"/>
      <c r="P194" s="31"/>
      <c r="Q194" s="31"/>
      <c r="R194" s="31"/>
      <c r="S194" s="31"/>
      <c r="T194" s="31"/>
      <c r="U194" s="31"/>
      <c r="V194" s="31"/>
      <c r="W194" s="31"/>
    </row>
    <row r="195">
      <c r="A195" s="46"/>
      <c r="B195" s="47"/>
      <c r="C195" s="47"/>
      <c r="D195" s="47"/>
      <c r="E195" s="48"/>
      <c r="F195" s="45" t="str">
        <f t="shared" si="1"/>
        <v/>
      </c>
      <c r="G195" s="40" t="str">
        <f t="shared" si="2"/>
        <v/>
      </c>
      <c r="H195" s="41" t="str">
        <f>IF(A195="","",IF(C195="","",IF(D195="","",IF(B195="C", SUMIFS(Prov_Auto!E$3:E1000,Prov_Auto!A$3:A1000,C195,Prov_Auto!C$3:C1000,"&gt;"&amp;A195,Prov_Auto!D$3:D1000,"&lt;="&amp;TODAY())*D195, IF(B195="V", -1*(SUMIFS(Prov_Auto!E$3:E1000,Prov_Auto!A$3:A1000,C195,Prov_Auto!C$3:C1000,"&gt;"&amp;A195,Prov_Auto!D$3:D1000,"&lt;="&amp;TODAY())*D195), "")))))</f>
        <v/>
      </c>
      <c r="I195" s="42" t="str">
        <f>IF($A195="","",IF($C195="","",IF($D195="","", IF($B195="C",  SUMIFS(Prov_Auto!$E$3:$E1000,Prov_Auto!$A$3:$A1000,$C195,Prov_Auto!$C$3:$C1000,"&gt;="&amp;$A195 ,Prov_Auto!$D$3:$D1000, "&gt;="&amp;DATE(I$2,1, 1), Prov_Auto!$D$3:$D1000,"&lt;="&amp;DATE(I$2, 12, 31))*$D195, IF($B195="V", -1*(SUMIFS(Prov_Auto!$E$3:$E1000,Prov_Auto!$A$3:$A1000,$C195,Prov_Auto!$C$3:$C1000,"&gt;="&amp;$A195 ,Prov_Auto!$D$3:$D1000, "&gt;="&amp;DATE(I$2,1,1), Prov_Auto!$D$3:$D1000,"&lt;="&amp;DATE(I$2,12,31))*$D195), "")))))</f>
        <v/>
      </c>
      <c r="J195" s="42" t="str">
        <f>IF($A195="","",IF($C195="","",IF($D195="","", IF($B195="C",  SUMIFS(Prov_Auto!$E$3:$E1000,Prov_Auto!$A$3:$A1000,$C195,Prov_Auto!$C$3:$C1000,"&gt;="&amp;$A195 ,Prov_Auto!$D$3:$D1000, "&gt;="&amp;DATE(J$2,1, 1), Prov_Auto!$D$3:$D1000,"&lt;="&amp;DATE(J$2, 12, 31))*$D195, IF($B195="V", -1*(SUMIFS(Prov_Auto!$E$3:$E1000,Prov_Auto!$A$3:$A1000,$C195,Prov_Auto!$C$3:$C1000,"&gt;="&amp;$A195 ,Prov_Auto!$D$3:$D1000, "&gt;="&amp;DATE(J$2,1,1), Prov_Auto!$D$3:$D1000,"&lt;="&amp;DATE(J$2,12,31))*$D195), "")))))</f>
        <v/>
      </c>
      <c r="K195" s="42" t="str">
        <f>IF($A195="","",IF($C195="","",IF($D195="","", IF($B195="C",  SUMIFS(Prov_Auto!$E$3:$E1000,Prov_Auto!$A$3:$A1000,$C195,Prov_Auto!$C$3:$C1000,"&gt;="&amp;$A195 ,Prov_Auto!$D$3:$D1000, "&gt;="&amp;DATE(K$2,1, 1), Prov_Auto!$D$3:$D1000,"&lt;="&amp;DATE(K$2, 12, 31))*$D195, IF($B195="V", -1*(SUMIFS(Prov_Auto!$E$3:$E1000,Prov_Auto!$A$3:$A1000,$C195,Prov_Auto!$C$3:$C1000,"&gt;="&amp;$A195 ,Prov_Auto!$D$3:$D1000, "&gt;="&amp;DATE(K$2,1,1), Prov_Auto!$D$3:$D1000,"&lt;="&amp;DATE(K$2,12,31))*$D195), "")))))</f>
        <v/>
      </c>
      <c r="L195" s="42" t="str">
        <f>IF($A195="","",IF($C195="","",IF($D195="","", IF($B195="C",  SUMIFS(Prov_Auto!$E$3:$E1000,Prov_Auto!$A$3:$A1000,$C195,Prov_Auto!$C$3:$C1000,"&gt;="&amp;$A195 ,Prov_Auto!$D$3:$D1000, "&gt;="&amp;DATE(L$2,1, 1), Prov_Auto!$D$3:$D1000,"&lt;="&amp;DATE(L$2, 12, 31))*$D195, IF($B195="V", -1*(SUMIFS(Prov_Auto!$E$3:$E1000,Prov_Auto!$A$3:$A1000,$C195,Prov_Auto!$C$3:$C1000,"&gt;="&amp;$A195 ,Prov_Auto!$D$3:$D1000, "&gt;="&amp;DATE(L$2,1,1), Prov_Auto!$D$3:$D1000,"&lt;="&amp;DATE(L$2,12,31))*$D195), "")))))</f>
        <v/>
      </c>
      <c r="M195" s="43" t="str">
        <f>IF($A195="","",IF($C195="","",IF($D195="","", IF($B195="C",  SUMIFS(Prov_Auto!$E$3:$E1000,Prov_Auto!$A$3:$A1000,$C195,Prov_Auto!$C$3:$C1000,"&gt;="&amp;$A195 ,Prov_Auto!$D$3:$D1000, "&gt;="&amp;DATE(M$2,1, 1), Prov_Auto!$D$3:$D1000,"&lt;="&amp;DATE(M$2, 12, 31))*$D195, IF($B195="V", -1*(SUMIFS(Prov_Auto!$E$3:$E1000,Prov_Auto!$A$3:$A1000,$C195,Prov_Auto!$C$3:$C1000,"&gt;="&amp;$A195 ,Prov_Auto!$D$3:$D1000, "&gt;="&amp;DATE(M$2,1,1), Prov_Auto!$D$3:$D1000,"&lt;="&amp;DATE(M$2,12,31))*$D195), "")))))</f>
        <v/>
      </c>
      <c r="N195" s="30"/>
      <c r="O195" s="31"/>
      <c r="P195" s="31"/>
      <c r="Q195" s="31"/>
      <c r="R195" s="31"/>
      <c r="S195" s="31"/>
      <c r="T195" s="31"/>
      <c r="U195" s="31"/>
      <c r="V195" s="31"/>
      <c r="W195" s="31"/>
    </row>
    <row r="196">
      <c r="A196" s="46"/>
      <c r="B196" s="47"/>
      <c r="C196" s="47"/>
      <c r="D196" s="47"/>
      <c r="E196" s="48"/>
      <c r="F196" s="45" t="str">
        <f t="shared" si="1"/>
        <v/>
      </c>
      <c r="G196" s="40" t="str">
        <f t="shared" si="2"/>
        <v/>
      </c>
      <c r="H196" s="41" t="str">
        <f>IF(A196="","",IF(C196="","",IF(D196="","",IF(B196="C", SUMIFS(Prov_Auto!E$3:E1000,Prov_Auto!A$3:A1000,C196,Prov_Auto!C$3:C1000,"&gt;"&amp;A196,Prov_Auto!D$3:D1000,"&lt;="&amp;TODAY())*D196, IF(B196="V", -1*(SUMIFS(Prov_Auto!E$3:E1000,Prov_Auto!A$3:A1000,C196,Prov_Auto!C$3:C1000,"&gt;"&amp;A196,Prov_Auto!D$3:D1000,"&lt;="&amp;TODAY())*D196), "")))))</f>
        <v/>
      </c>
      <c r="I196" s="42" t="str">
        <f>IF($A196="","",IF($C196="","",IF($D196="","", IF($B196="C",  SUMIFS(Prov_Auto!$E$3:$E1000,Prov_Auto!$A$3:$A1000,$C196,Prov_Auto!$C$3:$C1000,"&gt;="&amp;$A196 ,Prov_Auto!$D$3:$D1000, "&gt;="&amp;DATE(I$2,1, 1), Prov_Auto!$D$3:$D1000,"&lt;="&amp;DATE(I$2, 12, 31))*$D196, IF($B196="V", -1*(SUMIFS(Prov_Auto!$E$3:$E1000,Prov_Auto!$A$3:$A1000,$C196,Prov_Auto!$C$3:$C1000,"&gt;="&amp;$A196 ,Prov_Auto!$D$3:$D1000, "&gt;="&amp;DATE(I$2,1,1), Prov_Auto!$D$3:$D1000,"&lt;="&amp;DATE(I$2,12,31))*$D196), "")))))</f>
        <v/>
      </c>
      <c r="J196" s="42" t="str">
        <f>IF($A196="","",IF($C196="","",IF($D196="","", IF($B196="C",  SUMIFS(Prov_Auto!$E$3:$E1000,Prov_Auto!$A$3:$A1000,$C196,Prov_Auto!$C$3:$C1000,"&gt;="&amp;$A196 ,Prov_Auto!$D$3:$D1000, "&gt;="&amp;DATE(J$2,1, 1), Prov_Auto!$D$3:$D1000,"&lt;="&amp;DATE(J$2, 12, 31))*$D196, IF($B196="V", -1*(SUMIFS(Prov_Auto!$E$3:$E1000,Prov_Auto!$A$3:$A1000,$C196,Prov_Auto!$C$3:$C1000,"&gt;="&amp;$A196 ,Prov_Auto!$D$3:$D1000, "&gt;="&amp;DATE(J$2,1,1), Prov_Auto!$D$3:$D1000,"&lt;="&amp;DATE(J$2,12,31))*$D196), "")))))</f>
        <v/>
      </c>
      <c r="K196" s="42" t="str">
        <f>IF($A196="","",IF($C196="","",IF($D196="","", IF($B196="C",  SUMIFS(Prov_Auto!$E$3:$E1000,Prov_Auto!$A$3:$A1000,$C196,Prov_Auto!$C$3:$C1000,"&gt;="&amp;$A196 ,Prov_Auto!$D$3:$D1000, "&gt;="&amp;DATE(K$2,1, 1), Prov_Auto!$D$3:$D1000,"&lt;="&amp;DATE(K$2, 12, 31))*$D196, IF($B196="V", -1*(SUMIFS(Prov_Auto!$E$3:$E1000,Prov_Auto!$A$3:$A1000,$C196,Prov_Auto!$C$3:$C1000,"&gt;="&amp;$A196 ,Prov_Auto!$D$3:$D1000, "&gt;="&amp;DATE(K$2,1,1), Prov_Auto!$D$3:$D1000,"&lt;="&amp;DATE(K$2,12,31))*$D196), "")))))</f>
        <v/>
      </c>
      <c r="L196" s="42" t="str">
        <f>IF($A196="","",IF($C196="","",IF($D196="","", IF($B196="C",  SUMIFS(Prov_Auto!$E$3:$E1000,Prov_Auto!$A$3:$A1000,$C196,Prov_Auto!$C$3:$C1000,"&gt;="&amp;$A196 ,Prov_Auto!$D$3:$D1000, "&gt;="&amp;DATE(L$2,1, 1), Prov_Auto!$D$3:$D1000,"&lt;="&amp;DATE(L$2, 12, 31))*$D196, IF($B196="V", -1*(SUMIFS(Prov_Auto!$E$3:$E1000,Prov_Auto!$A$3:$A1000,$C196,Prov_Auto!$C$3:$C1000,"&gt;="&amp;$A196 ,Prov_Auto!$D$3:$D1000, "&gt;="&amp;DATE(L$2,1,1), Prov_Auto!$D$3:$D1000,"&lt;="&amp;DATE(L$2,12,31))*$D196), "")))))</f>
        <v/>
      </c>
      <c r="M196" s="43" t="str">
        <f>IF($A196="","",IF($C196="","",IF($D196="","", IF($B196="C",  SUMIFS(Prov_Auto!$E$3:$E1000,Prov_Auto!$A$3:$A1000,$C196,Prov_Auto!$C$3:$C1000,"&gt;="&amp;$A196 ,Prov_Auto!$D$3:$D1000, "&gt;="&amp;DATE(M$2,1, 1), Prov_Auto!$D$3:$D1000,"&lt;="&amp;DATE(M$2, 12, 31))*$D196, IF($B196="V", -1*(SUMIFS(Prov_Auto!$E$3:$E1000,Prov_Auto!$A$3:$A1000,$C196,Prov_Auto!$C$3:$C1000,"&gt;="&amp;$A196 ,Prov_Auto!$D$3:$D1000, "&gt;="&amp;DATE(M$2,1,1), Prov_Auto!$D$3:$D1000,"&lt;="&amp;DATE(M$2,12,31))*$D196), "")))))</f>
        <v/>
      </c>
      <c r="N196" s="30"/>
      <c r="O196" s="31"/>
      <c r="P196" s="31"/>
      <c r="Q196" s="31"/>
      <c r="R196" s="31"/>
      <c r="S196" s="31"/>
      <c r="T196" s="31"/>
      <c r="U196" s="31"/>
      <c r="V196" s="31"/>
      <c r="W196" s="31"/>
    </row>
    <row r="197">
      <c r="A197" s="46"/>
      <c r="B197" s="47"/>
      <c r="C197" s="47"/>
      <c r="D197" s="47"/>
      <c r="E197" s="48"/>
      <c r="F197" s="45" t="str">
        <f t="shared" si="1"/>
        <v/>
      </c>
      <c r="G197" s="40" t="str">
        <f t="shared" si="2"/>
        <v/>
      </c>
      <c r="H197" s="41" t="str">
        <f>IF(A197="","",IF(C197="","",IF(D197="","",IF(B197="C", SUMIFS(Prov_Auto!E$3:E1000,Prov_Auto!A$3:A1000,C197,Prov_Auto!C$3:C1000,"&gt;"&amp;A197,Prov_Auto!D$3:D1000,"&lt;="&amp;TODAY())*D197, IF(B197="V", -1*(SUMIFS(Prov_Auto!E$3:E1000,Prov_Auto!A$3:A1000,C197,Prov_Auto!C$3:C1000,"&gt;"&amp;A197,Prov_Auto!D$3:D1000,"&lt;="&amp;TODAY())*D197), "")))))</f>
        <v/>
      </c>
      <c r="I197" s="42" t="str">
        <f>IF($A197="","",IF($C197="","",IF($D197="","", IF($B197="C",  SUMIFS(Prov_Auto!$E$3:$E1000,Prov_Auto!$A$3:$A1000,$C197,Prov_Auto!$C$3:$C1000,"&gt;="&amp;$A197 ,Prov_Auto!$D$3:$D1000, "&gt;="&amp;DATE(I$2,1, 1), Prov_Auto!$D$3:$D1000,"&lt;="&amp;DATE(I$2, 12, 31))*$D197, IF($B197="V", -1*(SUMIFS(Prov_Auto!$E$3:$E1000,Prov_Auto!$A$3:$A1000,$C197,Prov_Auto!$C$3:$C1000,"&gt;="&amp;$A197 ,Prov_Auto!$D$3:$D1000, "&gt;="&amp;DATE(I$2,1,1), Prov_Auto!$D$3:$D1000,"&lt;="&amp;DATE(I$2,12,31))*$D197), "")))))</f>
        <v/>
      </c>
      <c r="J197" s="42" t="str">
        <f>IF($A197="","",IF($C197="","",IF($D197="","", IF($B197="C",  SUMIFS(Prov_Auto!$E$3:$E1000,Prov_Auto!$A$3:$A1000,$C197,Prov_Auto!$C$3:$C1000,"&gt;="&amp;$A197 ,Prov_Auto!$D$3:$D1000, "&gt;="&amp;DATE(J$2,1, 1), Prov_Auto!$D$3:$D1000,"&lt;="&amp;DATE(J$2, 12, 31))*$D197, IF($B197="V", -1*(SUMIFS(Prov_Auto!$E$3:$E1000,Prov_Auto!$A$3:$A1000,$C197,Prov_Auto!$C$3:$C1000,"&gt;="&amp;$A197 ,Prov_Auto!$D$3:$D1000, "&gt;="&amp;DATE(J$2,1,1), Prov_Auto!$D$3:$D1000,"&lt;="&amp;DATE(J$2,12,31))*$D197), "")))))</f>
        <v/>
      </c>
      <c r="K197" s="42" t="str">
        <f>IF($A197="","",IF($C197="","",IF($D197="","", IF($B197="C",  SUMIFS(Prov_Auto!$E$3:$E1000,Prov_Auto!$A$3:$A1000,$C197,Prov_Auto!$C$3:$C1000,"&gt;="&amp;$A197 ,Prov_Auto!$D$3:$D1000, "&gt;="&amp;DATE(K$2,1, 1), Prov_Auto!$D$3:$D1000,"&lt;="&amp;DATE(K$2, 12, 31))*$D197, IF($B197="V", -1*(SUMIFS(Prov_Auto!$E$3:$E1000,Prov_Auto!$A$3:$A1000,$C197,Prov_Auto!$C$3:$C1000,"&gt;="&amp;$A197 ,Prov_Auto!$D$3:$D1000, "&gt;="&amp;DATE(K$2,1,1), Prov_Auto!$D$3:$D1000,"&lt;="&amp;DATE(K$2,12,31))*$D197), "")))))</f>
        <v/>
      </c>
      <c r="L197" s="42" t="str">
        <f>IF($A197="","",IF($C197="","",IF($D197="","", IF($B197="C",  SUMIFS(Prov_Auto!$E$3:$E1000,Prov_Auto!$A$3:$A1000,$C197,Prov_Auto!$C$3:$C1000,"&gt;="&amp;$A197 ,Prov_Auto!$D$3:$D1000, "&gt;="&amp;DATE(L$2,1, 1), Prov_Auto!$D$3:$D1000,"&lt;="&amp;DATE(L$2, 12, 31))*$D197, IF($B197="V", -1*(SUMIFS(Prov_Auto!$E$3:$E1000,Prov_Auto!$A$3:$A1000,$C197,Prov_Auto!$C$3:$C1000,"&gt;="&amp;$A197 ,Prov_Auto!$D$3:$D1000, "&gt;="&amp;DATE(L$2,1,1), Prov_Auto!$D$3:$D1000,"&lt;="&amp;DATE(L$2,12,31))*$D197), "")))))</f>
        <v/>
      </c>
      <c r="M197" s="43" t="str">
        <f>IF($A197="","",IF($C197="","",IF($D197="","", IF($B197="C",  SUMIFS(Prov_Auto!$E$3:$E1000,Prov_Auto!$A$3:$A1000,$C197,Prov_Auto!$C$3:$C1000,"&gt;="&amp;$A197 ,Prov_Auto!$D$3:$D1000, "&gt;="&amp;DATE(M$2,1, 1), Prov_Auto!$D$3:$D1000,"&lt;="&amp;DATE(M$2, 12, 31))*$D197, IF($B197="V", -1*(SUMIFS(Prov_Auto!$E$3:$E1000,Prov_Auto!$A$3:$A1000,$C197,Prov_Auto!$C$3:$C1000,"&gt;="&amp;$A197 ,Prov_Auto!$D$3:$D1000, "&gt;="&amp;DATE(M$2,1,1), Prov_Auto!$D$3:$D1000,"&lt;="&amp;DATE(M$2,12,31))*$D197), "")))))</f>
        <v/>
      </c>
      <c r="N197" s="30"/>
      <c r="O197" s="31"/>
      <c r="P197" s="31"/>
      <c r="Q197" s="31"/>
      <c r="R197" s="31"/>
      <c r="S197" s="31"/>
      <c r="T197" s="31"/>
      <c r="U197" s="31"/>
      <c r="V197" s="31"/>
      <c r="W197" s="31"/>
    </row>
    <row r="198">
      <c r="A198" s="46"/>
      <c r="B198" s="47"/>
      <c r="C198" s="47"/>
      <c r="D198" s="47"/>
      <c r="E198" s="48"/>
      <c r="F198" s="45" t="str">
        <f t="shared" si="1"/>
        <v/>
      </c>
      <c r="G198" s="40" t="str">
        <f t="shared" si="2"/>
        <v/>
      </c>
      <c r="H198" s="41" t="str">
        <f>IF(A198="","",IF(C198="","",IF(D198="","",IF(B198="C", SUMIFS(Prov_Auto!E$3:E1000,Prov_Auto!A$3:A1000,C198,Prov_Auto!C$3:C1000,"&gt;"&amp;A198,Prov_Auto!D$3:D1000,"&lt;="&amp;TODAY())*D198, IF(B198="V", -1*(SUMIFS(Prov_Auto!E$3:E1000,Prov_Auto!A$3:A1000,C198,Prov_Auto!C$3:C1000,"&gt;"&amp;A198,Prov_Auto!D$3:D1000,"&lt;="&amp;TODAY())*D198), "")))))</f>
        <v/>
      </c>
      <c r="I198" s="42" t="str">
        <f>IF($A198="","",IF($C198="","",IF($D198="","", IF($B198="C",  SUMIFS(Prov_Auto!$E$3:$E1000,Prov_Auto!$A$3:$A1000,$C198,Prov_Auto!$C$3:$C1000,"&gt;="&amp;$A198 ,Prov_Auto!$D$3:$D1000, "&gt;="&amp;DATE(I$2,1, 1), Prov_Auto!$D$3:$D1000,"&lt;="&amp;DATE(I$2, 12, 31))*$D198, IF($B198="V", -1*(SUMIFS(Prov_Auto!$E$3:$E1000,Prov_Auto!$A$3:$A1000,$C198,Prov_Auto!$C$3:$C1000,"&gt;="&amp;$A198 ,Prov_Auto!$D$3:$D1000, "&gt;="&amp;DATE(I$2,1,1), Prov_Auto!$D$3:$D1000,"&lt;="&amp;DATE(I$2,12,31))*$D198), "")))))</f>
        <v/>
      </c>
      <c r="J198" s="42" t="str">
        <f>IF($A198="","",IF($C198="","",IF($D198="","", IF($B198="C",  SUMIFS(Prov_Auto!$E$3:$E1000,Prov_Auto!$A$3:$A1000,$C198,Prov_Auto!$C$3:$C1000,"&gt;="&amp;$A198 ,Prov_Auto!$D$3:$D1000, "&gt;="&amp;DATE(J$2,1, 1), Prov_Auto!$D$3:$D1000,"&lt;="&amp;DATE(J$2, 12, 31))*$D198, IF($B198="V", -1*(SUMIFS(Prov_Auto!$E$3:$E1000,Prov_Auto!$A$3:$A1000,$C198,Prov_Auto!$C$3:$C1000,"&gt;="&amp;$A198 ,Prov_Auto!$D$3:$D1000, "&gt;="&amp;DATE(J$2,1,1), Prov_Auto!$D$3:$D1000,"&lt;="&amp;DATE(J$2,12,31))*$D198), "")))))</f>
        <v/>
      </c>
      <c r="K198" s="42" t="str">
        <f>IF($A198="","",IF($C198="","",IF($D198="","", IF($B198="C",  SUMIFS(Prov_Auto!$E$3:$E1000,Prov_Auto!$A$3:$A1000,$C198,Prov_Auto!$C$3:$C1000,"&gt;="&amp;$A198 ,Prov_Auto!$D$3:$D1000, "&gt;="&amp;DATE(K$2,1, 1), Prov_Auto!$D$3:$D1000,"&lt;="&amp;DATE(K$2, 12, 31))*$D198, IF($B198="V", -1*(SUMIFS(Prov_Auto!$E$3:$E1000,Prov_Auto!$A$3:$A1000,$C198,Prov_Auto!$C$3:$C1000,"&gt;="&amp;$A198 ,Prov_Auto!$D$3:$D1000, "&gt;="&amp;DATE(K$2,1,1), Prov_Auto!$D$3:$D1000,"&lt;="&amp;DATE(K$2,12,31))*$D198), "")))))</f>
        <v/>
      </c>
      <c r="L198" s="42" t="str">
        <f>IF($A198="","",IF($C198="","",IF($D198="","", IF($B198="C",  SUMIFS(Prov_Auto!$E$3:$E1000,Prov_Auto!$A$3:$A1000,$C198,Prov_Auto!$C$3:$C1000,"&gt;="&amp;$A198 ,Prov_Auto!$D$3:$D1000, "&gt;="&amp;DATE(L$2,1, 1), Prov_Auto!$D$3:$D1000,"&lt;="&amp;DATE(L$2, 12, 31))*$D198, IF($B198="V", -1*(SUMIFS(Prov_Auto!$E$3:$E1000,Prov_Auto!$A$3:$A1000,$C198,Prov_Auto!$C$3:$C1000,"&gt;="&amp;$A198 ,Prov_Auto!$D$3:$D1000, "&gt;="&amp;DATE(L$2,1,1), Prov_Auto!$D$3:$D1000,"&lt;="&amp;DATE(L$2,12,31))*$D198), "")))))</f>
        <v/>
      </c>
      <c r="M198" s="43" t="str">
        <f>IF($A198="","",IF($C198="","",IF($D198="","", IF($B198="C",  SUMIFS(Prov_Auto!$E$3:$E1000,Prov_Auto!$A$3:$A1000,$C198,Prov_Auto!$C$3:$C1000,"&gt;="&amp;$A198 ,Prov_Auto!$D$3:$D1000, "&gt;="&amp;DATE(M$2,1, 1), Prov_Auto!$D$3:$D1000,"&lt;="&amp;DATE(M$2, 12, 31))*$D198, IF($B198="V", -1*(SUMIFS(Prov_Auto!$E$3:$E1000,Prov_Auto!$A$3:$A1000,$C198,Prov_Auto!$C$3:$C1000,"&gt;="&amp;$A198 ,Prov_Auto!$D$3:$D1000, "&gt;="&amp;DATE(M$2,1,1), Prov_Auto!$D$3:$D1000,"&lt;="&amp;DATE(M$2,12,31))*$D198), "")))))</f>
        <v/>
      </c>
      <c r="N198" s="30"/>
      <c r="O198" s="31"/>
      <c r="P198" s="31"/>
      <c r="Q198" s="31"/>
      <c r="R198" s="31"/>
      <c r="S198" s="31"/>
      <c r="T198" s="31"/>
      <c r="U198" s="31"/>
      <c r="V198" s="31"/>
      <c r="W198" s="31"/>
    </row>
    <row r="199">
      <c r="A199" s="46"/>
      <c r="B199" s="47"/>
      <c r="C199" s="47"/>
      <c r="D199" s="47"/>
      <c r="E199" s="48"/>
      <c r="F199" s="45" t="str">
        <f t="shared" si="1"/>
        <v/>
      </c>
      <c r="G199" s="40" t="str">
        <f t="shared" si="2"/>
        <v/>
      </c>
      <c r="H199" s="41" t="str">
        <f>IF(A199="","",IF(C199="","",IF(D199="","",IF(B199="C", SUMIFS(Prov_Auto!E$3:E1000,Prov_Auto!A$3:A1000,C199,Prov_Auto!C$3:C1000,"&gt;"&amp;A199,Prov_Auto!D$3:D1000,"&lt;="&amp;TODAY())*D199, IF(B199="V", -1*(SUMIFS(Prov_Auto!E$3:E1000,Prov_Auto!A$3:A1000,C199,Prov_Auto!C$3:C1000,"&gt;"&amp;A199,Prov_Auto!D$3:D1000,"&lt;="&amp;TODAY())*D199), "")))))</f>
        <v/>
      </c>
      <c r="I199" s="42" t="str">
        <f>IF($A199="","",IF($C199="","",IF($D199="","", IF($B199="C",  SUMIFS(Prov_Auto!$E$3:$E1000,Prov_Auto!$A$3:$A1000,$C199,Prov_Auto!$C$3:$C1000,"&gt;="&amp;$A199 ,Prov_Auto!$D$3:$D1000, "&gt;="&amp;DATE(I$2,1, 1), Prov_Auto!$D$3:$D1000,"&lt;="&amp;DATE(I$2, 12, 31))*$D199, IF($B199="V", -1*(SUMIFS(Prov_Auto!$E$3:$E1000,Prov_Auto!$A$3:$A1000,$C199,Prov_Auto!$C$3:$C1000,"&gt;="&amp;$A199 ,Prov_Auto!$D$3:$D1000, "&gt;="&amp;DATE(I$2,1,1), Prov_Auto!$D$3:$D1000,"&lt;="&amp;DATE(I$2,12,31))*$D199), "")))))</f>
        <v/>
      </c>
      <c r="J199" s="42" t="str">
        <f>IF($A199="","",IF($C199="","",IF($D199="","", IF($B199="C",  SUMIFS(Prov_Auto!$E$3:$E1000,Prov_Auto!$A$3:$A1000,$C199,Prov_Auto!$C$3:$C1000,"&gt;="&amp;$A199 ,Prov_Auto!$D$3:$D1000, "&gt;="&amp;DATE(J$2,1, 1), Prov_Auto!$D$3:$D1000,"&lt;="&amp;DATE(J$2, 12, 31))*$D199, IF($B199="V", -1*(SUMIFS(Prov_Auto!$E$3:$E1000,Prov_Auto!$A$3:$A1000,$C199,Prov_Auto!$C$3:$C1000,"&gt;="&amp;$A199 ,Prov_Auto!$D$3:$D1000, "&gt;="&amp;DATE(J$2,1,1), Prov_Auto!$D$3:$D1000,"&lt;="&amp;DATE(J$2,12,31))*$D199), "")))))</f>
        <v/>
      </c>
      <c r="K199" s="42" t="str">
        <f>IF($A199="","",IF($C199="","",IF($D199="","", IF($B199="C",  SUMIFS(Prov_Auto!$E$3:$E1000,Prov_Auto!$A$3:$A1000,$C199,Prov_Auto!$C$3:$C1000,"&gt;="&amp;$A199 ,Prov_Auto!$D$3:$D1000, "&gt;="&amp;DATE(K$2,1, 1), Prov_Auto!$D$3:$D1000,"&lt;="&amp;DATE(K$2, 12, 31))*$D199, IF($B199="V", -1*(SUMIFS(Prov_Auto!$E$3:$E1000,Prov_Auto!$A$3:$A1000,$C199,Prov_Auto!$C$3:$C1000,"&gt;="&amp;$A199 ,Prov_Auto!$D$3:$D1000, "&gt;="&amp;DATE(K$2,1,1), Prov_Auto!$D$3:$D1000,"&lt;="&amp;DATE(K$2,12,31))*$D199), "")))))</f>
        <v/>
      </c>
      <c r="L199" s="42" t="str">
        <f>IF($A199="","",IF($C199="","",IF($D199="","", IF($B199="C",  SUMIFS(Prov_Auto!$E$3:$E1000,Prov_Auto!$A$3:$A1000,$C199,Prov_Auto!$C$3:$C1000,"&gt;="&amp;$A199 ,Prov_Auto!$D$3:$D1000, "&gt;="&amp;DATE(L$2,1, 1), Prov_Auto!$D$3:$D1000,"&lt;="&amp;DATE(L$2, 12, 31))*$D199, IF($B199="V", -1*(SUMIFS(Prov_Auto!$E$3:$E1000,Prov_Auto!$A$3:$A1000,$C199,Prov_Auto!$C$3:$C1000,"&gt;="&amp;$A199 ,Prov_Auto!$D$3:$D1000, "&gt;="&amp;DATE(L$2,1,1), Prov_Auto!$D$3:$D1000,"&lt;="&amp;DATE(L$2,12,31))*$D199), "")))))</f>
        <v/>
      </c>
      <c r="M199" s="43" t="str">
        <f>IF($A199="","",IF($C199="","",IF($D199="","", IF($B199="C",  SUMIFS(Prov_Auto!$E$3:$E1000,Prov_Auto!$A$3:$A1000,$C199,Prov_Auto!$C$3:$C1000,"&gt;="&amp;$A199 ,Prov_Auto!$D$3:$D1000, "&gt;="&amp;DATE(M$2,1, 1), Prov_Auto!$D$3:$D1000,"&lt;="&amp;DATE(M$2, 12, 31))*$D199, IF($B199="V", -1*(SUMIFS(Prov_Auto!$E$3:$E1000,Prov_Auto!$A$3:$A1000,$C199,Prov_Auto!$C$3:$C1000,"&gt;="&amp;$A199 ,Prov_Auto!$D$3:$D1000, "&gt;="&amp;DATE(M$2,1,1), Prov_Auto!$D$3:$D1000,"&lt;="&amp;DATE(M$2,12,31))*$D199), "")))))</f>
        <v/>
      </c>
      <c r="N199" s="30"/>
      <c r="O199" s="31"/>
      <c r="P199" s="31"/>
      <c r="Q199" s="31"/>
      <c r="R199" s="31"/>
      <c r="S199" s="31"/>
      <c r="T199" s="31"/>
      <c r="U199" s="31"/>
      <c r="V199" s="31"/>
      <c r="W199" s="31"/>
    </row>
    <row r="200">
      <c r="A200" s="46"/>
      <c r="B200" s="47"/>
      <c r="C200" s="47"/>
      <c r="D200" s="47"/>
      <c r="E200" s="48"/>
      <c r="F200" s="45" t="str">
        <f t="shared" si="1"/>
        <v/>
      </c>
      <c r="G200" s="40" t="str">
        <f t="shared" si="2"/>
        <v/>
      </c>
      <c r="H200" s="41" t="str">
        <f>IF(A200="","",IF(C200="","",IF(D200="","",IF(B200="C", SUMIFS(Prov_Auto!E$3:E1000,Prov_Auto!A$3:A1000,C200,Prov_Auto!C$3:C1000,"&gt;"&amp;A200,Prov_Auto!D$3:D1000,"&lt;="&amp;TODAY())*D200, IF(B200="V", -1*(SUMIFS(Prov_Auto!E$3:E1000,Prov_Auto!A$3:A1000,C200,Prov_Auto!C$3:C1000,"&gt;"&amp;A200,Prov_Auto!D$3:D1000,"&lt;="&amp;TODAY())*D200), "")))))</f>
        <v/>
      </c>
      <c r="I200" s="42" t="str">
        <f>IF($A200="","",IF($C200="","",IF($D200="","", IF($B200="C",  SUMIFS(Prov_Auto!$E$3:$E1000,Prov_Auto!$A$3:$A1000,$C200,Prov_Auto!$C$3:$C1000,"&gt;="&amp;$A200 ,Prov_Auto!$D$3:$D1000, "&gt;="&amp;DATE(I$2,1, 1), Prov_Auto!$D$3:$D1000,"&lt;="&amp;DATE(I$2, 12, 31))*$D200, IF($B200="V", -1*(SUMIFS(Prov_Auto!$E$3:$E1000,Prov_Auto!$A$3:$A1000,$C200,Prov_Auto!$C$3:$C1000,"&gt;="&amp;$A200 ,Prov_Auto!$D$3:$D1000, "&gt;="&amp;DATE(I$2,1,1), Prov_Auto!$D$3:$D1000,"&lt;="&amp;DATE(I$2,12,31))*$D200), "")))))</f>
        <v/>
      </c>
      <c r="J200" s="42" t="str">
        <f>IF($A200="","",IF($C200="","",IF($D200="","", IF($B200="C",  SUMIFS(Prov_Auto!$E$3:$E1000,Prov_Auto!$A$3:$A1000,$C200,Prov_Auto!$C$3:$C1000,"&gt;="&amp;$A200 ,Prov_Auto!$D$3:$D1000, "&gt;="&amp;DATE(J$2,1, 1), Prov_Auto!$D$3:$D1000,"&lt;="&amp;DATE(J$2, 12, 31))*$D200, IF($B200="V", -1*(SUMIFS(Prov_Auto!$E$3:$E1000,Prov_Auto!$A$3:$A1000,$C200,Prov_Auto!$C$3:$C1000,"&gt;="&amp;$A200 ,Prov_Auto!$D$3:$D1000, "&gt;="&amp;DATE(J$2,1,1), Prov_Auto!$D$3:$D1000,"&lt;="&amp;DATE(J$2,12,31))*$D200), "")))))</f>
        <v/>
      </c>
      <c r="K200" s="42" t="str">
        <f>IF($A200="","",IF($C200="","",IF($D200="","", IF($B200="C",  SUMIFS(Prov_Auto!$E$3:$E1000,Prov_Auto!$A$3:$A1000,$C200,Prov_Auto!$C$3:$C1000,"&gt;="&amp;$A200 ,Prov_Auto!$D$3:$D1000, "&gt;="&amp;DATE(K$2,1, 1), Prov_Auto!$D$3:$D1000,"&lt;="&amp;DATE(K$2, 12, 31))*$D200, IF($B200="V", -1*(SUMIFS(Prov_Auto!$E$3:$E1000,Prov_Auto!$A$3:$A1000,$C200,Prov_Auto!$C$3:$C1000,"&gt;="&amp;$A200 ,Prov_Auto!$D$3:$D1000, "&gt;="&amp;DATE(K$2,1,1), Prov_Auto!$D$3:$D1000,"&lt;="&amp;DATE(K$2,12,31))*$D200), "")))))</f>
        <v/>
      </c>
      <c r="L200" s="42" t="str">
        <f>IF($A200="","",IF($C200="","",IF($D200="","", IF($B200="C",  SUMIFS(Prov_Auto!$E$3:$E1000,Prov_Auto!$A$3:$A1000,$C200,Prov_Auto!$C$3:$C1000,"&gt;="&amp;$A200 ,Prov_Auto!$D$3:$D1000, "&gt;="&amp;DATE(L$2,1, 1), Prov_Auto!$D$3:$D1000,"&lt;="&amp;DATE(L$2, 12, 31))*$D200, IF($B200="V", -1*(SUMIFS(Prov_Auto!$E$3:$E1000,Prov_Auto!$A$3:$A1000,$C200,Prov_Auto!$C$3:$C1000,"&gt;="&amp;$A200 ,Prov_Auto!$D$3:$D1000, "&gt;="&amp;DATE(L$2,1,1), Prov_Auto!$D$3:$D1000,"&lt;="&amp;DATE(L$2,12,31))*$D200), "")))))</f>
        <v/>
      </c>
      <c r="M200" s="43" t="str">
        <f>IF($A200="","",IF($C200="","",IF($D200="","", IF($B200="C",  SUMIFS(Prov_Auto!$E$3:$E1000,Prov_Auto!$A$3:$A1000,$C200,Prov_Auto!$C$3:$C1000,"&gt;="&amp;$A200 ,Prov_Auto!$D$3:$D1000, "&gt;="&amp;DATE(M$2,1, 1), Prov_Auto!$D$3:$D1000,"&lt;="&amp;DATE(M$2, 12, 31))*$D200, IF($B200="V", -1*(SUMIFS(Prov_Auto!$E$3:$E1000,Prov_Auto!$A$3:$A1000,$C200,Prov_Auto!$C$3:$C1000,"&gt;="&amp;$A200 ,Prov_Auto!$D$3:$D1000, "&gt;="&amp;DATE(M$2,1,1), Prov_Auto!$D$3:$D1000,"&lt;="&amp;DATE(M$2,12,31))*$D200), "")))))</f>
        <v/>
      </c>
      <c r="N200" s="30"/>
      <c r="O200" s="31"/>
      <c r="P200" s="31"/>
      <c r="Q200" s="31"/>
      <c r="R200" s="31"/>
      <c r="S200" s="31"/>
      <c r="T200" s="31"/>
      <c r="U200" s="31"/>
      <c r="V200" s="31"/>
      <c r="W200" s="31"/>
    </row>
    <row r="201">
      <c r="A201" s="46"/>
      <c r="B201" s="47"/>
      <c r="C201" s="47"/>
      <c r="D201" s="47"/>
      <c r="E201" s="48"/>
      <c r="F201" s="45" t="str">
        <f t="shared" si="1"/>
        <v/>
      </c>
      <c r="G201" s="40" t="str">
        <f t="shared" si="2"/>
        <v/>
      </c>
      <c r="H201" s="41" t="str">
        <f>IF(A201="","",IF(C201="","",IF(D201="","",IF(B201="C", SUMIFS(Prov_Auto!E$3:E1000,Prov_Auto!A$3:A1000,C201,Prov_Auto!C$3:C1000,"&gt;"&amp;A201,Prov_Auto!D$3:D1000,"&lt;="&amp;TODAY())*D201, IF(B201="V", -1*(SUMIFS(Prov_Auto!E$3:E1000,Prov_Auto!A$3:A1000,C201,Prov_Auto!C$3:C1000,"&gt;"&amp;A201,Prov_Auto!D$3:D1000,"&lt;="&amp;TODAY())*D201), "")))))</f>
        <v/>
      </c>
      <c r="I201" s="42" t="str">
        <f>IF($A201="","",IF($C201="","",IF($D201="","", IF($B201="C",  SUMIFS(Prov_Auto!$E$3:$E1000,Prov_Auto!$A$3:$A1000,$C201,Prov_Auto!$C$3:$C1000,"&gt;="&amp;$A201 ,Prov_Auto!$D$3:$D1000, "&gt;="&amp;DATE(I$2,1, 1), Prov_Auto!$D$3:$D1000,"&lt;="&amp;DATE(I$2, 12, 31))*$D201, IF($B201="V", -1*(SUMIFS(Prov_Auto!$E$3:$E1000,Prov_Auto!$A$3:$A1000,$C201,Prov_Auto!$C$3:$C1000,"&gt;="&amp;$A201 ,Prov_Auto!$D$3:$D1000, "&gt;="&amp;DATE(I$2,1,1), Prov_Auto!$D$3:$D1000,"&lt;="&amp;DATE(I$2,12,31))*$D201), "")))))</f>
        <v/>
      </c>
      <c r="J201" s="42" t="str">
        <f>IF($A201="","",IF($C201="","",IF($D201="","", IF($B201="C",  SUMIFS(Prov_Auto!$E$3:$E1000,Prov_Auto!$A$3:$A1000,$C201,Prov_Auto!$C$3:$C1000,"&gt;="&amp;$A201 ,Prov_Auto!$D$3:$D1000, "&gt;="&amp;DATE(J$2,1, 1), Prov_Auto!$D$3:$D1000,"&lt;="&amp;DATE(J$2, 12, 31))*$D201, IF($B201="V", -1*(SUMIFS(Prov_Auto!$E$3:$E1000,Prov_Auto!$A$3:$A1000,$C201,Prov_Auto!$C$3:$C1000,"&gt;="&amp;$A201 ,Prov_Auto!$D$3:$D1000, "&gt;="&amp;DATE(J$2,1,1), Prov_Auto!$D$3:$D1000,"&lt;="&amp;DATE(J$2,12,31))*$D201), "")))))</f>
        <v/>
      </c>
      <c r="K201" s="42" t="str">
        <f>IF($A201="","",IF($C201="","",IF($D201="","", IF($B201="C",  SUMIFS(Prov_Auto!$E$3:$E1000,Prov_Auto!$A$3:$A1000,$C201,Prov_Auto!$C$3:$C1000,"&gt;="&amp;$A201 ,Prov_Auto!$D$3:$D1000, "&gt;="&amp;DATE(K$2,1, 1), Prov_Auto!$D$3:$D1000,"&lt;="&amp;DATE(K$2, 12, 31))*$D201, IF($B201="V", -1*(SUMIFS(Prov_Auto!$E$3:$E1000,Prov_Auto!$A$3:$A1000,$C201,Prov_Auto!$C$3:$C1000,"&gt;="&amp;$A201 ,Prov_Auto!$D$3:$D1000, "&gt;="&amp;DATE(K$2,1,1), Prov_Auto!$D$3:$D1000,"&lt;="&amp;DATE(K$2,12,31))*$D201), "")))))</f>
        <v/>
      </c>
      <c r="L201" s="42" t="str">
        <f>IF($A201="","",IF($C201="","",IF($D201="","", IF($B201="C",  SUMIFS(Prov_Auto!$E$3:$E1000,Prov_Auto!$A$3:$A1000,$C201,Prov_Auto!$C$3:$C1000,"&gt;="&amp;$A201 ,Prov_Auto!$D$3:$D1000, "&gt;="&amp;DATE(L$2,1, 1), Prov_Auto!$D$3:$D1000,"&lt;="&amp;DATE(L$2, 12, 31))*$D201, IF($B201="V", -1*(SUMIFS(Prov_Auto!$E$3:$E1000,Prov_Auto!$A$3:$A1000,$C201,Prov_Auto!$C$3:$C1000,"&gt;="&amp;$A201 ,Prov_Auto!$D$3:$D1000, "&gt;="&amp;DATE(L$2,1,1), Prov_Auto!$D$3:$D1000,"&lt;="&amp;DATE(L$2,12,31))*$D201), "")))))</f>
        <v/>
      </c>
      <c r="M201" s="43" t="str">
        <f>IF($A201="","",IF($C201="","",IF($D201="","", IF($B201="C",  SUMIFS(Prov_Auto!$E$3:$E1000,Prov_Auto!$A$3:$A1000,$C201,Prov_Auto!$C$3:$C1000,"&gt;="&amp;$A201 ,Prov_Auto!$D$3:$D1000, "&gt;="&amp;DATE(M$2,1, 1), Prov_Auto!$D$3:$D1000,"&lt;="&amp;DATE(M$2, 12, 31))*$D201, IF($B201="V", -1*(SUMIFS(Prov_Auto!$E$3:$E1000,Prov_Auto!$A$3:$A1000,$C201,Prov_Auto!$C$3:$C1000,"&gt;="&amp;$A201 ,Prov_Auto!$D$3:$D1000, "&gt;="&amp;DATE(M$2,1,1), Prov_Auto!$D$3:$D1000,"&lt;="&amp;DATE(M$2,12,31))*$D201), "")))))</f>
        <v/>
      </c>
      <c r="N201" s="30"/>
      <c r="O201" s="31"/>
      <c r="P201" s="31"/>
      <c r="Q201" s="31"/>
      <c r="R201" s="31"/>
      <c r="S201" s="31"/>
      <c r="T201" s="31"/>
      <c r="U201" s="31"/>
      <c r="V201" s="31"/>
      <c r="W201" s="31"/>
    </row>
    <row r="202">
      <c r="A202" s="46"/>
      <c r="B202" s="47"/>
      <c r="C202" s="47"/>
      <c r="D202" s="47"/>
      <c r="E202" s="48"/>
      <c r="F202" s="45" t="str">
        <f t="shared" si="1"/>
        <v/>
      </c>
      <c r="G202" s="40" t="str">
        <f t="shared" si="2"/>
        <v/>
      </c>
      <c r="H202" s="41" t="str">
        <f>IF(A202="","",IF(C202="","",IF(D202="","",IF(B202="C", SUMIFS(Prov_Auto!E$3:E1000,Prov_Auto!A$3:A1000,C202,Prov_Auto!C$3:C1000,"&gt;"&amp;A202,Prov_Auto!D$3:D1000,"&lt;="&amp;TODAY())*D202, IF(B202="V", -1*(SUMIFS(Prov_Auto!E$3:E1000,Prov_Auto!A$3:A1000,C202,Prov_Auto!C$3:C1000,"&gt;"&amp;A202,Prov_Auto!D$3:D1000,"&lt;="&amp;TODAY())*D202), "")))))</f>
        <v/>
      </c>
      <c r="I202" s="42" t="str">
        <f>IF($A202="","",IF($C202="","",IF($D202="","", IF($B202="C",  SUMIFS(Prov_Auto!$E$3:$E1000,Prov_Auto!$A$3:$A1000,$C202,Prov_Auto!$C$3:$C1000,"&gt;="&amp;$A202 ,Prov_Auto!$D$3:$D1000, "&gt;="&amp;DATE(I$2,1, 1), Prov_Auto!$D$3:$D1000,"&lt;="&amp;DATE(I$2, 12, 31))*$D202, IF($B202="V", -1*(SUMIFS(Prov_Auto!$E$3:$E1000,Prov_Auto!$A$3:$A1000,$C202,Prov_Auto!$C$3:$C1000,"&gt;="&amp;$A202 ,Prov_Auto!$D$3:$D1000, "&gt;="&amp;DATE(I$2,1,1), Prov_Auto!$D$3:$D1000,"&lt;="&amp;DATE(I$2,12,31))*$D202), "")))))</f>
        <v/>
      </c>
      <c r="J202" s="42" t="str">
        <f>IF($A202="","",IF($C202="","",IF($D202="","", IF($B202="C",  SUMIFS(Prov_Auto!$E$3:$E1000,Prov_Auto!$A$3:$A1000,$C202,Prov_Auto!$C$3:$C1000,"&gt;="&amp;$A202 ,Prov_Auto!$D$3:$D1000, "&gt;="&amp;DATE(J$2,1, 1), Prov_Auto!$D$3:$D1000,"&lt;="&amp;DATE(J$2, 12, 31))*$D202, IF($B202="V", -1*(SUMIFS(Prov_Auto!$E$3:$E1000,Prov_Auto!$A$3:$A1000,$C202,Prov_Auto!$C$3:$C1000,"&gt;="&amp;$A202 ,Prov_Auto!$D$3:$D1000, "&gt;="&amp;DATE(J$2,1,1), Prov_Auto!$D$3:$D1000,"&lt;="&amp;DATE(J$2,12,31))*$D202), "")))))</f>
        <v/>
      </c>
      <c r="K202" s="42" t="str">
        <f>IF($A202="","",IF($C202="","",IF($D202="","", IF($B202="C",  SUMIFS(Prov_Auto!$E$3:$E1000,Prov_Auto!$A$3:$A1000,$C202,Prov_Auto!$C$3:$C1000,"&gt;="&amp;$A202 ,Prov_Auto!$D$3:$D1000, "&gt;="&amp;DATE(K$2,1, 1), Prov_Auto!$D$3:$D1000,"&lt;="&amp;DATE(K$2, 12, 31))*$D202, IF($B202="V", -1*(SUMIFS(Prov_Auto!$E$3:$E1000,Prov_Auto!$A$3:$A1000,$C202,Prov_Auto!$C$3:$C1000,"&gt;="&amp;$A202 ,Prov_Auto!$D$3:$D1000, "&gt;="&amp;DATE(K$2,1,1), Prov_Auto!$D$3:$D1000,"&lt;="&amp;DATE(K$2,12,31))*$D202), "")))))</f>
        <v/>
      </c>
      <c r="L202" s="42" t="str">
        <f>IF($A202="","",IF($C202="","",IF($D202="","", IF($B202="C",  SUMIFS(Prov_Auto!$E$3:$E1000,Prov_Auto!$A$3:$A1000,$C202,Prov_Auto!$C$3:$C1000,"&gt;="&amp;$A202 ,Prov_Auto!$D$3:$D1000, "&gt;="&amp;DATE(L$2,1, 1), Prov_Auto!$D$3:$D1000,"&lt;="&amp;DATE(L$2, 12, 31))*$D202, IF($B202="V", -1*(SUMIFS(Prov_Auto!$E$3:$E1000,Prov_Auto!$A$3:$A1000,$C202,Prov_Auto!$C$3:$C1000,"&gt;="&amp;$A202 ,Prov_Auto!$D$3:$D1000, "&gt;="&amp;DATE(L$2,1,1), Prov_Auto!$D$3:$D1000,"&lt;="&amp;DATE(L$2,12,31))*$D202), "")))))</f>
        <v/>
      </c>
      <c r="M202" s="43" t="str">
        <f>IF($A202="","",IF($C202="","",IF($D202="","", IF($B202="C",  SUMIFS(Prov_Auto!$E$3:$E1000,Prov_Auto!$A$3:$A1000,$C202,Prov_Auto!$C$3:$C1000,"&gt;="&amp;$A202 ,Prov_Auto!$D$3:$D1000, "&gt;="&amp;DATE(M$2,1, 1), Prov_Auto!$D$3:$D1000,"&lt;="&amp;DATE(M$2, 12, 31))*$D202, IF($B202="V", -1*(SUMIFS(Prov_Auto!$E$3:$E1000,Prov_Auto!$A$3:$A1000,$C202,Prov_Auto!$C$3:$C1000,"&gt;="&amp;$A202 ,Prov_Auto!$D$3:$D1000, "&gt;="&amp;DATE(M$2,1,1), Prov_Auto!$D$3:$D1000,"&lt;="&amp;DATE(M$2,12,31))*$D202), "")))))</f>
        <v/>
      </c>
      <c r="N202" s="30"/>
      <c r="O202" s="31"/>
      <c r="P202" s="31"/>
      <c r="Q202" s="31"/>
      <c r="R202" s="31"/>
      <c r="S202" s="31"/>
      <c r="T202" s="31"/>
      <c r="U202" s="31"/>
      <c r="V202" s="31"/>
      <c r="W202" s="31"/>
    </row>
    <row r="203">
      <c r="A203" s="46"/>
      <c r="B203" s="47"/>
      <c r="C203" s="47"/>
      <c r="D203" s="47"/>
      <c r="E203" s="48"/>
      <c r="F203" s="45" t="str">
        <f t="shared" si="1"/>
        <v/>
      </c>
      <c r="G203" s="40" t="str">
        <f t="shared" si="2"/>
        <v/>
      </c>
      <c r="H203" s="41" t="str">
        <f>IF(A203="","",IF(C203="","",IF(D203="","",IF(B203="C", SUMIFS(Prov_Auto!E$3:E1000,Prov_Auto!A$3:A1000,C203,Prov_Auto!C$3:C1000,"&gt;"&amp;A203,Prov_Auto!D$3:D1000,"&lt;="&amp;TODAY())*D203, IF(B203="V", -1*(SUMIFS(Prov_Auto!E$3:E1000,Prov_Auto!A$3:A1000,C203,Prov_Auto!C$3:C1000,"&gt;"&amp;A203,Prov_Auto!D$3:D1000,"&lt;="&amp;TODAY())*D203), "")))))</f>
        <v/>
      </c>
      <c r="I203" s="42" t="str">
        <f>IF($A203="","",IF($C203="","",IF($D203="","", IF($B203="C",  SUMIFS(Prov_Auto!$E$3:$E1000,Prov_Auto!$A$3:$A1000,$C203,Prov_Auto!$C$3:$C1000,"&gt;="&amp;$A203 ,Prov_Auto!$D$3:$D1000, "&gt;="&amp;DATE(I$2,1, 1), Prov_Auto!$D$3:$D1000,"&lt;="&amp;DATE(I$2, 12, 31))*$D203, IF($B203="V", -1*(SUMIFS(Prov_Auto!$E$3:$E1000,Prov_Auto!$A$3:$A1000,$C203,Prov_Auto!$C$3:$C1000,"&gt;="&amp;$A203 ,Prov_Auto!$D$3:$D1000, "&gt;="&amp;DATE(I$2,1,1), Prov_Auto!$D$3:$D1000,"&lt;="&amp;DATE(I$2,12,31))*$D203), "")))))</f>
        <v/>
      </c>
      <c r="J203" s="42" t="str">
        <f>IF($A203="","",IF($C203="","",IF($D203="","", IF($B203="C",  SUMIFS(Prov_Auto!$E$3:$E1000,Prov_Auto!$A$3:$A1000,$C203,Prov_Auto!$C$3:$C1000,"&gt;="&amp;$A203 ,Prov_Auto!$D$3:$D1000, "&gt;="&amp;DATE(J$2,1, 1), Prov_Auto!$D$3:$D1000,"&lt;="&amp;DATE(J$2, 12, 31))*$D203, IF($B203="V", -1*(SUMIFS(Prov_Auto!$E$3:$E1000,Prov_Auto!$A$3:$A1000,$C203,Prov_Auto!$C$3:$C1000,"&gt;="&amp;$A203 ,Prov_Auto!$D$3:$D1000, "&gt;="&amp;DATE(J$2,1,1), Prov_Auto!$D$3:$D1000,"&lt;="&amp;DATE(J$2,12,31))*$D203), "")))))</f>
        <v/>
      </c>
      <c r="K203" s="42" t="str">
        <f>IF($A203="","",IF($C203="","",IF($D203="","", IF($B203="C",  SUMIFS(Prov_Auto!$E$3:$E1000,Prov_Auto!$A$3:$A1000,$C203,Prov_Auto!$C$3:$C1000,"&gt;="&amp;$A203 ,Prov_Auto!$D$3:$D1000, "&gt;="&amp;DATE(K$2,1, 1), Prov_Auto!$D$3:$D1000,"&lt;="&amp;DATE(K$2, 12, 31))*$D203, IF($B203="V", -1*(SUMIFS(Prov_Auto!$E$3:$E1000,Prov_Auto!$A$3:$A1000,$C203,Prov_Auto!$C$3:$C1000,"&gt;="&amp;$A203 ,Prov_Auto!$D$3:$D1000, "&gt;="&amp;DATE(K$2,1,1), Prov_Auto!$D$3:$D1000,"&lt;="&amp;DATE(K$2,12,31))*$D203), "")))))</f>
        <v/>
      </c>
      <c r="L203" s="42" t="str">
        <f>IF($A203="","",IF($C203="","",IF($D203="","", IF($B203="C",  SUMIFS(Prov_Auto!$E$3:$E1000,Prov_Auto!$A$3:$A1000,$C203,Prov_Auto!$C$3:$C1000,"&gt;="&amp;$A203 ,Prov_Auto!$D$3:$D1000, "&gt;="&amp;DATE(L$2,1, 1), Prov_Auto!$D$3:$D1000,"&lt;="&amp;DATE(L$2, 12, 31))*$D203, IF($B203="V", -1*(SUMIFS(Prov_Auto!$E$3:$E1000,Prov_Auto!$A$3:$A1000,$C203,Prov_Auto!$C$3:$C1000,"&gt;="&amp;$A203 ,Prov_Auto!$D$3:$D1000, "&gt;="&amp;DATE(L$2,1,1), Prov_Auto!$D$3:$D1000,"&lt;="&amp;DATE(L$2,12,31))*$D203), "")))))</f>
        <v/>
      </c>
      <c r="M203" s="43" t="str">
        <f>IF($A203="","",IF($C203="","",IF($D203="","", IF($B203="C",  SUMIFS(Prov_Auto!$E$3:$E1000,Prov_Auto!$A$3:$A1000,$C203,Prov_Auto!$C$3:$C1000,"&gt;="&amp;$A203 ,Prov_Auto!$D$3:$D1000, "&gt;="&amp;DATE(M$2,1, 1), Prov_Auto!$D$3:$D1000,"&lt;="&amp;DATE(M$2, 12, 31))*$D203, IF($B203="V", -1*(SUMIFS(Prov_Auto!$E$3:$E1000,Prov_Auto!$A$3:$A1000,$C203,Prov_Auto!$C$3:$C1000,"&gt;="&amp;$A203 ,Prov_Auto!$D$3:$D1000, "&gt;="&amp;DATE(M$2,1,1), Prov_Auto!$D$3:$D1000,"&lt;="&amp;DATE(M$2,12,31))*$D203), "")))))</f>
        <v/>
      </c>
      <c r="N203" s="30"/>
      <c r="O203" s="31"/>
      <c r="P203" s="31"/>
      <c r="Q203" s="31"/>
      <c r="R203" s="31"/>
      <c r="S203" s="31"/>
      <c r="T203" s="31"/>
      <c r="U203" s="31"/>
      <c r="V203" s="31"/>
      <c r="W203" s="31"/>
    </row>
    <row r="204">
      <c r="A204" s="46"/>
      <c r="B204" s="47"/>
      <c r="C204" s="47"/>
      <c r="D204" s="47"/>
      <c r="E204" s="48"/>
      <c r="F204" s="45" t="str">
        <f t="shared" si="1"/>
        <v/>
      </c>
      <c r="G204" s="40" t="str">
        <f t="shared" si="2"/>
        <v/>
      </c>
      <c r="H204" s="41" t="str">
        <f>IF(A204="","",IF(C204="","",IF(D204="","",IF(B204="C", SUMIFS(Prov_Auto!E$3:E1000,Prov_Auto!A$3:A1000,C204,Prov_Auto!C$3:C1000,"&gt;"&amp;A204,Prov_Auto!D$3:D1000,"&lt;="&amp;TODAY())*D204, IF(B204="V", -1*(SUMIFS(Prov_Auto!E$3:E1000,Prov_Auto!A$3:A1000,C204,Prov_Auto!C$3:C1000,"&gt;"&amp;A204,Prov_Auto!D$3:D1000,"&lt;="&amp;TODAY())*D204), "")))))</f>
        <v/>
      </c>
      <c r="I204" s="42" t="str">
        <f>IF($A204="","",IF($C204="","",IF($D204="","", IF($B204="C",  SUMIFS(Prov_Auto!$E$3:$E1000,Prov_Auto!$A$3:$A1000,$C204,Prov_Auto!$C$3:$C1000,"&gt;="&amp;$A204 ,Prov_Auto!$D$3:$D1000, "&gt;="&amp;DATE(I$2,1, 1), Prov_Auto!$D$3:$D1000,"&lt;="&amp;DATE(I$2, 12, 31))*$D204, IF($B204="V", -1*(SUMIFS(Prov_Auto!$E$3:$E1000,Prov_Auto!$A$3:$A1000,$C204,Prov_Auto!$C$3:$C1000,"&gt;="&amp;$A204 ,Prov_Auto!$D$3:$D1000, "&gt;="&amp;DATE(I$2,1,1), Prov_Auto!$D$3:$D1000,"&lt;="&amp;DATE(I$2,12,31))*$D204), "")))))</f>
        <v/>
      </c>
      <c r="J204" s="42" t="str">
        <f>IF($A204="","",IF($C204="","",IF($D204="","", IF($B204="C",  SUMIFS(Prov_Auto!$E$3:$E1000,Prov_Auto!$A$3:$A1000,$C204,Prov_Auto!$C$3:$C1000,"&gt;="&amp;$A204 ,Prov_Auto!$D$3:$D1000, "&gt;="&amp;DATE(J$2,1, 1), Prov_Auto!$D$3:$D1000,"&lt;="&amp;DATE(J$2, 12, 31))*$D204, IF($B204="V", -1*(SUMIFS(Prov_Auto!$E$3:$E1000,Prov_Auto!$A$3:$A1000,$C204,Prov_Auto!$C$3:$C1000,"&gt;="&amp;$A204 ,Prov_Auto!$D$3:$D1000, "&gt;="&amp;DATE(J$2,1,1), Prov_Auto!$D$3:$D1000,"&lt;="&amp;DATE(J$2,12,31))*$D204), "")))))</f>
        <v/>
      </c>
      <c r="K204" s="42" t="str">
        <f>IF($A204="","",IF($C204="","",IF($D204="","", IF($B204="C",  SUMIFS(Prov_Auto!$E$3:$E1000,Prov_Auto!$A$3:$A1000,$C204,Prov_Auto!$C$3:$C1000,"&gt;="&amp;$A204 ,Prov_Auto!$D$3:$D1000, "&gt;="&amp;DATE(K$2,1, 1), Prov_Auto!$D$3:$D1000,"&lt;="&amp;DATE(K$2, 12, 31))*$D204, IF($B204="V", -1*(SUMIFS(Prov_Auto!$E$3:$E1000,Prov_Auto!$A$3:$A1000,$C204,Prov_Auto!$C$3:$C1000,"&gt;="&amp;$A204 ,Prov_Auto!$D$3:$D1000, "&gt;="&amp;DATE(K$2,1,1), Prov_Auto!$D$3:$D1000,"&lt;="&amp;DATE(K$2,12,31))*$D204), "")))))</f>
        <v/>
      </c>
      <c r="L204" s="42" t="str">
        <f>IF($A204="","",IF($C204="","",IF($D204="","", IF($B204="C",  SUMIFS(Prov_Auto!$E$3:$E1000,Prov_Auto!$A$3:$A1000,$C204,Prov_Auto!$C$3:$C1000,"&gt;="&amp;$A204 ,Prov_Auto!$D$3:$D1000, "&gt;="&amp;DATE(L$2,1, 1), Prov_Auto!$D$3:$D1000,"&lt;="&amp;DATE(L$2, 12, 31))*$D204, IF($B204="V", -1*(SUMIFS(Prov_Auto!$E$3:$E1000,Prov_Auto!$A$3:$A1000,$C204,Prov_Auto!$C$3:$C1000,"&gt;="&amp;$A204 ,Prov_Auto!$D$3:$D1000, "&gt;="&amp;DATE(L$2,1,1), Prov_Auto!$D$3:$D1000,"&lt;="&amp;DATE(L$2,12,31))*$D204), "")))))</f>
        <v/>
      </c>
      <c r="M204" s="43" t="str">
        <f>IF($A204="","",IF($C204="","",IF($D204="","", IF($B204="C",  SUMIFS(Prov_Auto!$E$3:$E1000,Prov_Auto!$A$3:$A1000,$C204,Prov_Auto!$C$3:$C1000,"&gt;="&amp;$A204 ,Prov_Auto!$D$3:$D1000, "&gt;="&amp;DATE(M$2,1, 1), Prov_Auto!$D$3:$D1000,"&lt;="&amp;DATE(M$2, 12, 31))*$D204, IF($B204="V", -1*(SUMIFS(Prov_Auto!$E$3:$E1000,Prov_Auto!$A$3:$A1000,$C204,Prov_Auto!$C$3:$C1000,"&gt;="&amp;$A204 ,Prov_Auto!$D$3:$D1000, "&gt;="&amp;DATE(M$2,1,1), Prov_Auto!$D$3:$D1000,"&lt;="&amp;DATE(M$2,12,31))*$D204), "")))))</f>
        <v/>
      </c>
      <c r="N204" s="30"/>
      <c r="O204" s="31"/>
      <c r="P204" s="31"/>
      <c r="Q204" s="31"/>
      <c r="R204" s="31"/>
      <c r="S204" s="31"/>
      <c r="T204" s="31"/>
      <c r="U204" s="31"/>
      <c r="V204" s="31"/>
      <c r="W204" s="31"/>
    </row>
    <row r="205">
      <c r="A205" s="46"/>
      <c r="B205" s="47"/>
      <c r="C205" s="47"/>
      <c r="D205" s="47"/>
      <c r="E205" s="48"/>
      <c r="F205" s="45" t="str">
        <f t="shared" si="1"/>
        <v/>
      </c>
      <c r="G205" s="40" t="str">
        <f t="shared" si="2"/>
        <v/>
      </c>
      <c r="H205" s="41" t="str">
        <f>IF(A205="","",IF(C205="","",IF(D205="","",IF(B205="C", SUMIFS(Prov_Auto!E$3:E1000,Prov_Auto!A$3:A1000,C205,Prov_Auto!C$3:C1000,"&gt;"&amp;A205,Prov_Auto!D$3:D1000,"&lt;="&amp;TODAY())*D205, IF(B205="V", -1*(SUMIFS(Prov_Auto!E$3:E1000,Prov_Auto!A$3:A1000,C205,Prov_Auto!C$3:C1000,"&gt;"&amp;A205,Prov_Auto!D$3:D1000,"&lt;="&amp;TODAY())*D205), "")))))</f>
        <v/>
      </c>
      <c r="I205" s="42" t="str">
        <f>IF($A205="","",IF($C205="","",IF($D205="","", IF($B205="C",  SUMIFS(Prov_Auto!$E$3:$E1000,Prov_Auto!$A$3:$A1000,$C205,Prov_Auto!$C$3:$C1000,"&gt;="&amp;$A205 ,Prov_Auto!$D$3:$D1000, "&gt;="&amp;DATE(I$2,1, 1), Prov_Auto!$D$3:$D1000,"&lt;="&amp;DATE(I$2, 12, 31))*$D205, IF($B205="V", -1*(SUMIFS(Prov_Auto!$E$3:$E1000,Prov_Auto!$A$3:$A1000,$C205,Prov_Auto!$C$3:$C1000,"&gt;="&amp;$A205 ,Prov_Auto!$D$3:$D1000, "&gt;="&amp;DATE(I$2,1,1), Prov_Auto!$D$3:$D1000,"&lt;="&amp;DATE(I$2,12,31))*$D205), "")))))</f>
        <v/>
      </c>
      <c r="J205" s="42" t="str">
        <f>IF($A205="","",IF($C205="","",IF($D205="","", IF($B205="C",  SUMIFS(Prov_Auto!$E$3:$E1000,Prov_Auto!$A$3:$A1000,$C205,Prov_Auto!$C$3:$C1000,"&gt;="&amp;$A205 ,Prov_Auto!$D$3:$D1000, "&gt;="&amp;DATE(J$2,1, 1), Prov_Auto!$D$3:$D1000,"&lt;="&amp;DATE(J$2, 12, 31))*$D205, IF($B205="V", -1*(SUMIFS(Prov_Auto!$E$3:$E1000,Prov_Auto!$A$3:$A1000,$C205,Prov_Auto!$C$3:$C1000,"&gt;="&amp;$A205 ,Prov_Auto!$D$3:$D1000, "&gt;="&amp;DATE(J$2,1,1), Prov_Auto!$D$3:$D1000,"&lt;="&amp;DATE(J$2,12,31))*$D205), "")))))</f>
        <v/>
      </c>
      <c r="K205" s="42" t="str">
        <f>IF($A205="","",IF($C205="","",IF($D205="","", IF($B205="C",  SUMIFS(Prov_Auto!$E$3:$E1000,Prov_Auto!$A$3:$A1000,$C205,Prov_Auto!$C$3:$C1000,"&gt;="&amp;$A205 ,Prov_Auto!$D$3:$D1000, "&gt;="&amp;DATE(K$2,1, 1), Prov_Auto!$D$3:$D1000,"&lt;="&amp;DATE(K$2, 12, 31))*$D205, IF($B205="V", -1*(SUMIFS(Prov_Auto!$E$3:$E1000,Prov_Auto!$A$3:$A1000,$C205,Prov_Auto!$C$3:$C1000,"&gt;="&amp;$A205 ,Prov_Auto!$D$3:$D1000, "&gt;="&amp;DATE(K$2,1,1), Prov_Auto!$D$3:$D1000,"&lt;="&amp;DATE(K$2,12,31))*$D205), "")))))</f>
        <v/>
      </c>
      <c r="L205" s="42" t="str">
        <f>IF($A205="","",IF($C205="","",IF($D205="","", IF($B205="C",  SUMIFS(Prov_Auto!$E$3:$E1000,Prov_Auto!$A$3:$A1000,$C205,Prov_Auto!$C$3:$C1000,"&gt;="&amp;$A205 ,Prov_Auto!$D$3:$D1000, "&gt;="&amp;DATE(L$2,1, 1), Prov_Auto!$D$3:$D1000,"&lt;="&amp;DATE(L$2, 12, 31))*$D205, IF($B205="V", -1*(SUMIFS(Prov_Auto!$E$3:$E1000,Prov_Auto!$A$3:$A1000,$C205,Prov_Auto!$C$3:$C1000,"&gt;="&amp;$A205 ,Prov_Auto!$D$3:$D1000, "&gt;="&amp;DATE(L$2,1,1), Prov_Auto!$D$3:$D1000,"&lt;="&amp;DATE(L$2,12,31))*$D205), "")))))</f>
        <v/>
      </c>
      <c r="M205" s="43" t="str">
        <f>IF($A205="","",IF($C205="","",IF($D205="","", IF($B205="C",  SUMIFS(Prov_Auto!$E$3:$E1000,Prov_Auto!$A$3:$A1000,$C205,Prov_Auto!$C$3:$C1000,"&gt;="&amp;$A205 ,Prov_Auto!$D$3:$D1000, "&gt;="&amp;DATE(M$2,1, 1), Prov_Auto!$D$3:$D1000,"&lt;="&amp;DATE(M$2, 12, 31))*$D205, IF($B205="V", -1*(SUMIFS(Prov_Auto!$E$3:$E1000,Prov_Auto!$A$3:$A1000,$C205,Prov_Auto!$C$3:$C1000,"&gt;="&amp;$A205 ,Prov_Auto!$D$3:$D1000, "&gt;="&amp;DATE(M$2,1,1), Prov_Auto!$D$3:$D1000,"&lt;="&amp;DATE(M$2,12,31))*$D205), "")))))</f>
        <v/>
      </c>
      <c r="N205" s="30"/>
      <c r="O205" s="31"/>
      <c r="P205" s="31"/>
      <c r="Q205" s="31"/>
      <c r="R205" s="31"/>
      <c r="S205" s="31"/>
      <c r="T205" s="31"/>
      <c r="U205" s="31"/>
      <c r="V205" s="31"/>
      <c r="W205" s="31"/>
    </row>
    <row r="206">
      <c r="A206" s="46"/>
      <c r="B206" s="47"/>
      <c r="C206" s="47"/>
      <c r="D206" s="47"/>
      <c r="E206" s="48"/>
      <c r="F206" s="45" t="str">
        <f t="shared" si="1"/>
        <v/>
      </c>
      <c r="G206" s="40" t="str">
        <f t="shared" si="2"/>
        <v/>
      </c>
      <c r="H206" s="41" t="str">
        <f>IF(A206="","",IF(C206="","",IF(D206="","",IF(B206="C", SUMIFS(Prov_Auto!E$3:E1000,Prov_Auto!A$3:A1000,C206,Prov_Auto!C$3:C1000,"&gt;"&amp;A206,Prov_Auto!D$3:D1000,"&lt;="&amp;TODAY())*D206, IF(B206="V", -1*(SUMIFS(Prov_Auto!E$3:E1000,Prov_Auto!A$3:A1000,C206,Prov_Auto!C$3:C1000,"&gt;"&amp;A206,Prov_Auto!D$3:D1000,"&lt;="&amp;TODAY())*D206), "")))))</f>
        <v/>
      </c>
      <c r="I206" s="42" t="str">
        <f>IF($A206="","",IF($C206="","",IF($D206="","", IF($B206="C",  SUMIFS(Prov_Auto!$E$3:$E1000,Prov_Auto!$A$3:$A1000,$C206,Prov_Auto!$C$3:$C1000,"&gt;="&amp;$A206 ,Prov_Auto!$D$3:$D1000, "&gt;="&amp;DATE(I$2,1, 1), Prov_Auto!$D$3:$D1000,"&lt;="&amp;DATE(I$2, 12, 31))*$D206, IF($B206="V", -1*(SUMIFS(Prov_Auto!$E$3:$E1000,Prov_Auto!$A$3:$A1000,$C206,Prov_Auto!$C$3:$C1000,"&gt;="&amp;$A206 ,Prov_Auto!$D$3:$D1000, "&gt;="&amp;DATE(I$2,1,1), Prov_Auto!$D$3:$D1000,"&lt;="&amp;DATE(I$2,12,31))*$D206), "")))))</f>
        <v/>
      </c>
      <c r="J206" s="42" t="str">
        <f>IF($A206="","",IF($C206="","",IF($D206="","", IF($B206="C",  SUMIFS(Prov_Auto!$E$3:$E1000,Prov_Auto!$A$3:$A1000,$C206,Prov_Auto!$C$3:$C1000,"&gt;="&amp;$A206 ,Prov_Auto!$D$3:$D1000, "&gt;="&amp;DATE(J$2,1, 1), Prov_Auto!$D$3:$D1000,"&lt;="&amp;DATE(J$2, 12, 31))*$D206, IF($B206="V", -1*(SUMIFS(Prov_Auto!$E$3:$E1000,Prov_Auto!$A$3:$A1000,$C206,Prov_Auto!$C$3:$C1000,"&gt;="&amp;$A206 ,Prov_Auto!$D$3:$D1000, "&gt;="&amp;DATE(J$2,1,1), Prov_Auto!$D$3:$D1000,"&lt;="&amp;DATE(J$2,12,31))*$D206), "")))))</f>
        <v/>
      </c>
      <c r="K206" s="42" t="str">
        <f>IF($A206="","",IF($C206="","",IF($D206="","", IF($B206="C",  SUMIFS(Prov_Auto!$E$3:$E1000,Prov_Auto!$A$3:$A1000,$C206,Prov_Auto!$C$3:$C1000,"&gt;="&amp;$A206 ,Prov_Auto!$D$3:$D1000, "&gt;="&amp;DATE(K$2,1, 1), Prov_Auto!$D$3:$D1000,"&lt;="&amp;DATE(K$2, 12, 31))*$D206, IF($B206="V", -1*(SUMIFS(Prov_Auto!$E$3:$E1000,Prov_Auto!$A$3:$A1000,$C206,Prov_Auto!$C$3:$C1000,"&gt;="&amp;$A206 ,Prov_Auto!$D$3:$D1000, "&gt;="&amp;DATE(K$2,1,1), Prov_Auto!$D$3:$D1000,"&lt;="&amp;DATE(K$2,12,31))*$D206), "")))))</f>
        <v/>
      </c>
      <c r="L206" s="42" t="str">
        <f>IF($A206="","",IF($C206="","",IF($D206="","", IF($B206="C",  SUMIFS(Prov_Auto!$E$3:$E1000,Prov_Auto!$A$3:$A1000,$C206,Prov_Auto!$C$3:$C1000,"&gt;="&amp;$A206 ,Prov_Auto!$D$3:$D1000, "&gt;="&amp;DATE(L$2,1, 1), Prov_Auto!$D$3:$D1000,"&lt;="&amp;DATE(L$2, 12, 31))*$D206, IF($B206="V", -1*(SUMIFS(Prov_Auto!$E$3:$E1000,Prov_Auto!$A$3:$A1000,$C206,Prov_Auto!$C$3:$C1000,"&gt;="&amp;$A206 ,Prov_Auto!$D$3:$D1000, "&gt;="&amp;DATE(L$2,1,1), Prov_Auto!$D$3:$D1000,"&lt;="&amp;DATE(L$2,12,31))*$D206), "")))))</f>
        <v/>
      </c>
      <c r="M206" s="43" t="str">
        <f>IF($A206="","",IF($C206="","",IF($D206="","", IF($B206="C",  SUMIFS(Prov_Auto!$E$3:$E1000,Prov_Auto!$A$3:$A1000,$C206,Prov_Auto!$C$3:$C1000,"&gt;="&amp;$A206 ,Prov_Auto!$D$3:$D1000, "&gt;="&amp;DATE(M$2,1, 1), Prov_Auto!$D$3:$D1000,"&lt;="&amp;DATE(M$2, 12, 31))*$D206, IF($B206="V", -1*(SUMIFS(Prov_Auto!$E$3:$E1000,Prov_Auto!$A$3:$A1000,$C206,Prov_Auto!$C$3:$C1000,"&gt;="&amp;$A206 ,Prov_Auto!$D$3:$D1000, "&gt;="&amp;DATE(M$2,1,1), Prov_Auto!$D$3:$D1000,"&lt;="&amp;DATE(M$2,12,31))*$D206), "")))))</f>
        <v/>
      </c>
      <c r="N206" s="30"/>
      <c r="O206" s="31"/>
      <c r="P206" s="31"/>
      <c r="Q206" s="31"/>
      <c r="R206" s="31"/>
      <c r="S206" s="31"/>
      <c r="T206" s="31"/>
      <c r="U206" s="31"/>
      <c r="V206" s="31"/>
      <c r="W206" s="31"/>
    </row>
    <row r="207">
      <c r="A207" s="46"/>
      <c r="B207" s="47"/>
      <c r="C207" s="47"/>
      <c r="D207" s="47"/>
      <c r="E207" s="48"/>
      <c r="F207" s="45" t="str">
        <f t="shared" si="1"/>
        <v/>
      </c>
      <c r="G207" s="40" t="str">
        <f t="shared" si="2"/>
        <v/>
      </c>
      <c r="H207" s="41" t="str">
        <f>IF(A207="","",IF(C207="","",IF(D207="","",IF(B207="C", SUMIFS(Prov_Auto!E$3:E1000,Prov_Auto!A$3:A1000,C207,Prov_Auto!C$3:C1000,"&gt;"&amp;A207,Prov_Auto!D$3:D1000,"&lt;="&amp;TODAY())*D207, IF(B207="V", -1*(SUMIFS(Prov_Auto!E$3:E1000,Prov_Auto!A$3:A1000,C207,Prov_Auto!C$3:C1000,"&gt;"&amp;A207,Prov_Auto!D$3:D1000,"&lt;="&amp;TODAY())*D207), "")))))</f>
        <v/>
      </c>
      <c r="I207" s="42" t="str">
        <f>IF($A207="","",IF($C207="","",IF($D207="","", IF($B207="C",  SUMIFS(Prov_Auto!$E$3:$E1000,Prov_Auto!$A$3:$A1000,$C207,Prov_Auto!$C$3:$C1000,"&gt;="&amp;$A207 ,Prov_Auto!$D$3:$D1000, "&gt;="&amp;DATE(I$2,1, 1), Prov_Auto!$D$3:$D1000,"&lt;="&amp;DATE(I$2, 12, 31))*$D207, IF($B207="V", -1*(SUMIFS(Prov_Auto!$E$3:$E1000,Prov_Auto!$A$3:$A1000,$C207,Prov_Auto!$C$3:$C1000,"&gt;="&amp;$A207 ,Prov_Auto!$D$3:$D1000, "&gt;="&amp;DATE(I$2,1,1), Prov_Auto!$D$3:$D1000,"&lt;="&amp;DATE(I$2,12,31))*$D207), "")))))</f>
        <v/>
      </c>
      <c r="J207" s="42" t="str">
        <f>IF($A207="","",IF($C207="","",IF($D207="","", IF($B207="C",  SUMIFS(Prov_Auto!$E$3:$E1000,Prov_Auto!$A$3:$A1000,$C207,Prov_Auto!$C$3:$C1000,"&gt;="&amp;$A207 ,Prov_Auto!$D$3:$D1000, "&gt;="&amp;DATE(J$2,1, 1), Prov_Auto!$D$3:$D1000,"&lt;="&amp;DATE(J$2, 12, 31))*$D207, IF($B207="V", -1*(SUMIFS(Prov_Auto!$E$3:$E1000,Prov_Auto!$A$3:$A1000,$C207,Prov_Auto!$C$3:$C1000,"&gt;="&amp;$A207 ,Prov_Auto!$D$3:$D1000, "&gt;="&amp;DATE(J$2,1,1), Prov_Auto!$D$3:$D1000,"&lt;="&amp;DATE(J$2,12,31))*$D207), "")))))</f>
        <v/>
      </c>
      <c r="K207" s="42" t="str">
        <f>IF($A207="","",IF($C207="","",IF($D207="","", IF($B207="C",  SUMIFS(Prov_Auto!$E$3:$E1000,Prov_Auto!$A$3:$A1000,$C207,Prov_Auto!$C$3:$C1000,"&gt;="&amp;$A207 ,Prov_Auto!$D$3:$D1000, "&gt;="&amp;DATE(K$2,1, 1), Prov_Auto!$D$3:$D1000,"&lt;="&amp;DATE(K$2, 12, 31))*$D207, IF($B207="V", -1*(SUMIFS(Prov_Auto!$E$3:$E1000,Prov_Auto!$A$3:$A1000,$C207,Prov_Auto!$C$3:$C1000,"&gt;="&amp;$A207 ,Prov_Auto!$D$3:$D1000, "&gt;="&amp;DATE(K$2,1,1), Prov_Auto!$D$3:$D1000,"&lt;="&amp;DATE(K$2,12,31))*$D207), "")))))</f>
        <v/>
      </c>
      <c r="L207" s="42" t="str">
        <f>IF($A207="","",IF($C207="","",IF($D207="","", IF($B207="C",  SUMIFS(Prov_Auto!$E$3:$E1000,Prov_Auto!$A$3:$A1000,$C207,Prov_Auto!$C$3:$C1000,"&gt;="&amp;$A207 ,Prov_Auto!$D$3:$D1000, "&gt;="&amp;DATE(L$2,1, 1), Prov_Auto!$D$3:$D1000,"&lt;="&amp;DATE(L$2, 12, 31))*$D207, IF($B207="V", -1*(SUMIFS(Prov_Auto!$E$3:$E1000,Prov_Auto!$A$3:$A1000,$C207,Prov_Auto!$C$3:$C1000,"&gt;="&amp;$A207 ,Prov_Auto!$D$3:$D1000, "&gt;="&amp;DATE(L$2,1,1), Prov_Auto!$D$3:$D1000,"&lt;="&amp;DATE(L$2,12,31))*$D207), "")))))</f>
        <v/>
      </c>
      <c r="M207" s="43" t="str">
        <f>IF($A207="","",IF($C207="","",IF($D207="","", IF($B207="C",  SUMIFS(Prov_Auto!$E$3:$E1000,Prov_Auto!$A$3:$A1000,$C207,Prov_Auto!$C$3:$C1000,"&gt;="&amp;$A207 ,Prov_Auto!$D$3:$D1000, "&gt;="&amp;DATE(M$2,1, 1), Prov_Auto!$D$3:$D1000,"&lt;="&amp;DATE(M$2, 12, 31))*$D207, IF($B207="V", -1*(SUMIFS(Prov_Auto!$E$3:$E1000,Prov_Auto!$A$3:$A1000,$C207,Prov_Auto!$C$3:$C1000,"&gt;="&amp;$A207 ,Prov_Auto!$D$3:$D1000, "&gt;="&amp;DATE(M$2,1,1), Prov_Auto!$D$3:$D1000,"&lt;="&amp;DATE(M$2,12,31))*$D207), "")))))</f>
        <v/>
      </c>
      <c r="N207" s="30"/>
      <c r="O207" s="31"/>
      <c r="P207" s="31"/>
      <c r="Q207" s="31"/>
      <c r="R207" s="31"/>
      <c r="S207" s="31"/>
      <c r="T207" s="31"/>
      <c r="U207" s="31"/>
      <c r="V207" s="31"/>
      <c r="W207" s="31"/>
    </row>
    <row r="208">
      <c r="A208" s="46"/>
      <c r="B208" s="47"/>
      <c r="C208" s="47"/>
      <c r="D208" s="47"/>
      <c r="E208" s="48"/>
      <c r="F208" s="45" t="str">
        <f t="shared" si="1"/>
        <v/>
      </c>
      <c r="G208" s="40" t="str">
        <f t="shared" si="2"/>
        <v/>
      </c>
      <c r="H208" s="41" t="str">
        <f>IF(A208="","",IF(C208="","",IF(D208="","",IF(B208="C", SUMIFS(Prov_Auto!E$3:E1000,Prov_Auto!A$3:A1000,C208,Prov_Auto!C$3:C1000,"&gt;"&amp;A208,Prov_Auto!D$3:D1000,"&lt;="&amp;TODAY())*D208, IF(B208="V", -1*(SUMIFS(Prov_Auto!E$3:E1000,Prov_Auto!A$3:A1000,C208,Prov_Auto!C$3:C1000,"&gt;"&amp;A208,Prov_Auto!D$3:D1000,"&lt;="&amp;TODAY())*D208), "")))))</f>
        <v/>
      </c>
      <c r="I208" s="42" t="str">
        <f>IF($A208="","",IF($C208="","",IF($D208="","", IF($B208="C",  SUMIFS(Prov_Auto!$E$3:$E1000,Prov_Auto!$A$3:$A1000,$C208,Prov_Auto!$C$3:$C1000,"&gt;="&amp;$A208 ,Prov_Auto!$D$3:$D1000, "&gt;="&amp;DATE(I$2,1, 1), Prov_Auto!$D$3:$D1000,"&lt;="&amp;DATE(I$2, 12, 31))*$D208, IF($B208="V", -1*(SUMIFS(Prov_Auto!$E$3:$E1000,Prov_Auto!$A$3:$A1000,$C208,Prov_Auto!$C$3:$C1000,"&gt;="&amp;$A208 ,Prov_Auto!$D$3:$D1000, "&gt;="&amp;DATE(I$2,1,1), Prov_Auto!$D$3:$D1000,"&lt;="&amp;DATE(I$2,12,31))*$D208), "")))))</f>
        <v/>
      </c>
      <c r="J208" s="42" t="str">
        <f>IF($A208="","",IF($C208="","",IF($D208="","", IF($B208="C",  SUMIFS(Prov_Auto!$E$3:$E1000,Prov_Auto!$A$3:$A1000,$C208,Prov_Auto!$C$3:$C1000,"&gt;="&amp;$A208 ,Prov_Auto!$D$3:$D1000, "&gt;="&amp;DATE(J$2,1, 1), Prov_Auto!$D$3:$D1000,"&lt;="&amp;DATE(J$2, 12, 31))*$D208, IF($B208="V", -1*(SUMIFS(Prov_Auto!$E$3:$E1000,Prov_Auto!$A$3:$A1000,$C208,Prov_Auto!$C$3:$C1000,"&gt;="&amp;$A208 ,Prov_Auto!$D$3:$D1000, "&gt;="&amp;DATE(J$2,1,1), Prov_Auto!$D$3:$D1000,"&lt;="&amp;DATE(J$2,12,31))*$D208), "")))))</f>
        <v/>
      </c>
      <c r="K208" s="42" t="str">
        <f>IF($A208="","",IF($C208="","",IF($D208="","", IF($B208="C",  SUMIFS(Prov_Auto!$E$3:$E1000,Prov_Auto!$A$3:$A1000,$C208,Prov_Auto!$C$3:$C1000,"&gt;="&amp;$A208 ,Prov_Auto!$D$3:$D1000, "&gt;="&amp;DATE(K$2,1, 1), Prov_Auto!$D$3:$D1000,"&lt;="&amp;DATE(K$2, 12, 31))*$D208, IF($B208="V", -1*(SUMIFS(Prov_Auto!$E$3:$E1000,Prov_Auto!$A$3:$A1000,$C208,Prov_Auto!$C$3:$C1000,"&gt;="&amp;$A208 ,Prov_Auto!$D$3:$D1000, "&gt;="&amp;DATE(K$2,1,1), Prov_Auto!$D$3:$D1000,"&lt;="&amp;DATE(K$2,12,31))*$D208), "")))))</f>
        <v/>
      </c>
      <c r="L208" s="42" t="str">
        <f>IF($A208="","",IF($C208="","",IF($D208="","", IF($B208="C",  SUMIFS(Prov_Auto!$E$3:$E1000,Prov_Auto!$A$3:$A1000,$C208,Prov_Auto!$C$3:$C1000,"&gt;="&amp;$A208 ,Prov_Auto!$D$3:$D1000, "&gt;="&amp;DATE(L$2,1, 1), Prov_Auto!$D$3:$D1000,"&lt;="&amp;DATE(L$2, 12, 31))*$D208, IF($B208="V", -1*(SUMIFS(Prov_Auto!$E$3:$E1000,Prov_Auto!$A$3:$A1000,$C208,Prov_Auto!$C$3:$C1000,"&gt;="&amp;$A208 ,Prov_Auto!$D$3:$D1000, "&gt;="&amp;DATE(L$2,1,1), Prov_Auto!$D$3:$D1000,"&lt;="&amp;DATE(L$2,12,31))*$D208), "")))))</f>
        <v/>
      </c>
      <c r="M208" s="43" t="str">
        <f>IF($A208="","",IF($C208="","",IF($D208="","", IF($B208="C",  SUMIFS(Prov_Auto!$E$3:$E1000,Prov_Auto!$A$3:$A1000,$C208,Prov_Auto!$C$3:$C1000,"&gt;="&amp;$A208 ,Prov_Auto!$D$3:$D1000, "&gt;="&amp;DATE(M$2,1, 1), Prov_Auto!$D$3:$D1000,"&lt;="&amp;DATE(M$2, 12, 31))*$D208, IF($B208="V", -1*(SUMIFS(Prov_Auto!$E$3:$E1000,Prov_Auto!$A$3:$A1000,$C208,Prov_Auto!$C$3:$C1000,"&gt;="&amp;$A208 ,Prov_Auto!$D$3:$D1000, "&gt;="&amp;DATE(M$2,1,1), Prov_Auto!$D$3:$D1000,"&lt;="&amp;DATE(M$2,12,31))*$D208), "")))))</f>
        <v/>
      </c>
      <c r="N208" s="30"/>
      <c r="O208" s="31"/>
      <c r="P208" s="31"/>
      <c r="Q208" s="31"/>
      <c r="R208" s="31"/>
      <c r="S208" s="31"/>
      <c r="T208" s="31"/>
      <c r="U208" s="31"/>
      <c r="V208" s="31"/>
      <c r="W208" s="31"/>
    </row>
    <row r="209">
      <c r="A209" s="46"/>
      <c r="B209" s="47"/>
      <c r="C209" s="47"/>
      <c r="D209" s="47"/>
      <c r="E209" s="48"/>
      <c r="F209" s="45" t="str">
        <f t="shared" si="1"/>
        <v/>
      </c>
      <c r="G209" s="40" t="str">
        <f t="shared" si="2"/>
        <v/>
      </c>
      <c r="H209" s="41" t="str">
        <f>IF(A209="","",IF(C209="","",IF(D209="","",IF(B209="C", SUMIFS(Prov_Auto!E$3:E1000,Prov_Auto!A$3:A1000,C209,Prov_Auto!C$3:C1000,"&gt;"&amp;A209,Prov_Auto!D$3:D1000,"&lt;="&amp;TODAY())*D209, IF(B209="V", -1*(SUMIFS(Prov_Auto!E$3:E1000,Prov_Auto!A$3:A1000,C209,Prov_Auto!C$3:C1000,"&gt;"&amp;A209,Prov_Auto!D$3:D1000,"&lt;="&amp;TODAY())*D209), "")))))</f>
        <v/>
      </c>
      <c r="I209" s="42" t="str">
        <f>IF($A209="","",IF($C209="","",IF($D209="","", IF($B209="C",  SUMIFS(Prov_Auto!$E$3:$E1000,Prov_Auto!$A$3:$A1000,$C209,Prov_Auto!$C$3:$C1000,"&gt;="&amp;$A209 ,Prov_Auto!$D$3:$D1000, "&gt;="&amp;DATE(I$2,1, 1), Prov_Auto!$D$3:$D1000,"&lt;="&amp;DATE(I$2, 12, 31))*$D209, IF($B209="V", -1*(SUMIFS(Prov_Auto!$E$3:$E1000,Prov_Auto!$A$3:$A1000,$C209,Prov_Auto!$C$3:$C1000,"&gt;="&amp;$A209 ,Prov_Auto!$D$3:$D1000, "&gt;="&amp;DATE(I$2,1,1), Prov_Auto!$D$3:$D1000,"&lt;="&amp;DATE(I$2,12,31))*$D209), "")))))</f>
        <v/>
      </c>
      <c r="J209" s="42" t="str">
        <f>IF($A209="","",IF($C209="","",IF($D209="","", IF($B209="C",  SUMIFS(Prov_Auto!$E$3:$E1000,Prov_Auto!$A$3:$A1000,$C209,Prov_Auto!$C$3:$C1000,"&gt;="&amp;$A209 ,Prov_Auto!$D$3:$D1000, "&gt;="&amp;DATE(J$2,1, 1), Prov_Auto!$D$3:$D1000,"&lt;="&amp;DATE(J$2, 12, 31))*$D209, IF($B209="V", -1*(SUMIFS(Prov_Auto!$E$3:$E1000,Prov_Auto!$A$3:$A1000,$C209,Prov_Auto!$C$3:$C1000,"&gt;="&amp;$A209 ,Prov_Auto!$D$3:$D1000, "&gt;="&amp;DATE(J$2,1,1), Prov_Auto!$D$3:$D1000,"&lt;="&amp;DATE(J$2,12,31))*$D209), "")))))</f>
        <v/>
      </c>
      <c r="K209" s="42" t="str">
        <f>IF($A209="","",IF($C209="","",IF($D209="","", IF($B209="C",  SUMIFS(Prov_Auto!$E$3:$E1000,Prov_Auto!$A$3:$A1000,$C209,Prov_Auto!$C$3:$C1000,"&gt;="&amp;$A209 ,Prov_Auto!$D$3:$D1000, "&gt;="&amp;DATE(K$2,1, 1), Prov_Auto!$D$3:$D1000,"&lt;="&amp;DATE(K$2, 12, 31))*$D209, IF($B209="V", -1*(SUMIFS(Prov_Auto!$E$3:$E1000,Prov_Auto!$A$3:$A1000,$C209,Prov_Auto!$C$3:$C1000,"&gt;="&amp;$A209 ,Prov_Auto!$D$3:$D1000, "&gt;="&amp;DATE(K$2,1,1), Prov_Auto!$D$3:$D1000,"&lt;="&amp;DATE(K$2,12,31))*$D209), "")))))</f>
        <v/>
      </c>
      <c r="L209" s="42" t="str">
        <f>IF($A209="","",IF($C209="","",IF($D209="","", IF($B209="C",  SUMIFS(Prov_Auto!$E$3:$E1000,Prov_Auto!$A$3:$A1000,$C209,Prov_Auto!$C$3:$C1000,"&gt;="&amp;$A209 ,Prov_Auto!$D$3:$D1000, "&gt;="&amp;DATE(L$2,1, 1), Prov_Auto!$D$3:$D1000,"&lt;="&amp;DATE(L$2, 12, 31))*$D209, IF($B209="V", -1*(SUMIFS(Prov_Auto!$E$3:$E1000,Prov_Auto!$A$3:$A1000,$C209,Prov_Auto!$C$3:$C1000,"&gt;="&amp;$A209 ,Prov_Auto!$D$3:$D1000, "&gt;="&amp;DATE(L$2,1,1), Prov_Auto!$D$3:$D1000,"&lt;="&amp;DATE(L$2,12,31))*$D209), "")))))</f>
        <v/>
      </c>
      <c r="M209" s="43" t="str">
        <f>IF($A209="","",IF($C209="","",IF($D209="","", IF($B209="C",  SUMIFS(Prov_Auto!$E$3:$E1000,Prov_Auto!$A$3:$A1000,$C209,Prov_Auto!$C$3:$C1000,"&gt;="&amp;$A209 ,Prov_Auto!$D$3:$D1000, "&gt;="&amp;DATE(M$2,1, 1), Prov_Auto!$D$3:$D1000,"&lt;="&amp;DATE(M$2, 12, 31))*$D209, IF($B209="V", -1*(SUMIFS(Prov_Auto!$E$3:$E1000,Prov_Auto!$A$3:$A1000,$C209,Prov_Auto!$C$3:$C1000,"&gt;="&amp;$A209 ,Prov_Auto!$D$3:$D1000, "&gt;="&amp;DATE(M$2,1,1), Prov_Auto!$D$3:$D1000,"&lt;="&amp;DATE(M$2,12,31))*$D209), "")))))</f>
        <v/>
      </c>
      <c r="N209" s="30"/>
      <c r="O209" s="31"/>
      <c r="P209" s="31"/>
      <c r="Q209" s="31"/>
      <c r="R209" s="31"/>
      <c r="S209" s="31"/>
      <c r="T209" s="31"/>
      <c r="U209" s="31"/>
      <c r="V209" s="31"/>
      <c r="W209" s="31"/>
    </row>
    <row r="210">
      <c r="A210" s="46"/>
      <c r="B210" s="47"/>
      <c r="C210" s="47"/>
      <c r="D210" s="47"/>
      <c r="E210" s="48"/>
      <c r="F210" s="45" t="str">
        <f t="shared" si="1"/>
        <v/>
      </c>
      <c r="G210" s="40" t="str">
        <f t="shared" si="2"/>
        <v/>
      </c>
      <c r="H210" s="41" t="str">
        <f>IF(A210="","",IF(C210="","",IF(D210="","",IF(B210="C", SUMIFS(Prov_Auto!E$3:E1000,Prov_Auto!A$3:A1000,C210,Prov_Auto!C$3:C1000,"&gt;"&amp;A210,Prov_Auto!D$3:D1000,"&lt;="&amp;TODAY())*D210, IF(B210="V", -1*(SUMIFS(Prov_Auto!E$3:E1000,Prov_Auto!A$3:A1000,C210,Prov_Auto!C$3:C1000,"&gt;"&amp;A210,Prov_Auto!D$3:D1000,"&lt;="&amp;TODAY())*D210), "")))))</f>
        <v/>
      </c>
      <c r="I210" s="42" t="str">
        <f>IF($A210="","",IF($C210="","",IF($D210="","", IF($B210="C",  SUMIFS(Prov_Auto!$E$3:$E1000,Prov_Auto!$A$3:$A1000,$C210,Prov_Auto!$C$3:$C1000,"&gt;="&amp;$A210 ,Prov_Auto!$D$3:$D1000, "&gt;="&amp;DATE(I$2,1, 1), Prov_Auto!$D$3:$D1000,"&lt;="&amp;DATE(I$2, 12, 31))*$D210, IF($B210="V", -1*(SUMIFS(Prov_Auto!$E$3:$E1000,Prov_Auto!$A$3:$A1000,$C210,Prov_Auto!$C$3:$C1000,"&gt;="&amp;$A210 ,Prov_Auto!$D$3:$D1000, "&gt;="&amp;DATE(I$2,1,1), Prov_Auto!$D$3:$D1000,"&lt;="&amp;DATE(I$2,12,31))*$D210), "")))))</f>
        <v/>
      </c>
      <c r="J210" s="42" t="str">
        <f>IF($A210="","",IF($C210="","",IF($D210="","", IF($B210="C",  SUMIFS(Prov_Auto!$E$3:$E1000,Prov_Auto!$A$3:$A1000,$C210,Prov_Auto!$C$3:$C1000,"&gt;="&amp;$A210 ,Prov_Auto!$D$3:$D1000, "&gt;="&amp;DATE(J$2,1, 1), Prov_Auto!$D$3:$D1000,"&lt;="&amp;DATE(J$2, 12, 31))*$D210, IF($B210="V", -1*(SUMIFS(Prov_Auto!$E$3:$E1000,Prov_Auto!$A$3:$A1000,$C210,Prov_Auto!$C$3:$C1000,"&gt;="&amp;$A210 ,Prov_Auto!$D$3:$D1000, "&gt;="&amp;DATE(J$2,1,1), Prov_Auto!$D$3:$D1000,"&lt;="&amp;DATE(J$2,12,31))*$D210), "")))))</f>
        <v/>
      </c>
      <c r="K210" s="42" t="str">
        <f>IF($A210="","",IF($C210="","",IF($D210="","", IF($B210="C",  SUMIFS(Prov_Auto!$E$3:$E1000,Prov_Auto!$A$3:$A1000,$C210,Prov_Auto!$C$3:$C1000,"&gt;="&amp;$A210 ,Prov_Auto!$D$3:$D1000, "&gt;="&amp;DATE(K$2,1, 1), Prov_Auto!$D$3:$D1000,"&lt;="&amp;DATE(K$2, 12, 31))*$D210, IF($B210="V", -1*(SUMIFS(Prov_Auto!$E$3:$E1000,Prov_Auto!$A$3:$A1000,$C210,Prov_Auto!$C$3:$C1000,"&gt;="&amp;$A210 ,Prov_Auto!$D$3:$D1000, "&gt;="&amp;DATE(K$2,1,1), Prov_Auto!$D$3:$D1000,"&lt;="&amp;DATE(K$2,12,31))*$D210), "")))))</f>
        <v/>
      </c>
      <c r="L210" s="42" t="str">
        <f>IF($A210="","",IF($C210="","",IF($D210="","", IF($B210="C",  SUMIFS(Prov_Auto!$E$3:$E1000,Prov_Auto!$A$3:$A1000,$C210,Prov_Auto!$C$3:$C1000,"&gt;="&amp;$A210 ,Prov_Auto!$D$3:$D1000, "&gt;="&amp;DATE(L$2,1, 1), Prov_Auto!$D$3:$D1000,"&lt;="&amp;DATE(L$2, 12, 31))*$D210, IF($B210="V", -1*(SUMIFS(Prov_Auto!$E$3:$E1000,Prov_Auto!$A$3:$A1000,$C210,Prov_Auto!$C$3:$C1000,"&gt;="&amp;$A210 ,Prov_Auto!$D$3:$D1000, "&gt;="&amp;DATE(L$2,1,1), Prov_Auto!$D$3:$D1000,"&lt;="&amp;DATE(L$2,12,31))*$D210), "")))))</f>
        <v/>
      </c>
      <c r="M210" s="43" t="str">
        <f>IF($A210="","",IF($C210="","",IF($D210="","", IF($B210="C",  SUMIFS(Prov_Auto!$E$3:$E1000,Prov_Auto!$A$3:$A1000,$C210,Prov_Auto!$C$3:$C1000,"&gt;="&amp;$A210 ,Prov_Auto!$D$3:$D1000, "&gt;="&amp;DATE(M$2,1, 1), Prov_Auto!$D$3:$D1000,"&lt;="&amp;DATE(M$2, 12, 31))*$D210, IF($B210="V", -1*(SUMIFS(Prov_Auto!$E$3:$E1000,Prov_Auto!$A$3:$A1000,$C210,Prov_Auto!$C$3:$C1000,"&gt;="&amp;$A210 ,Prov_Auto!$D$3:$D1000, "&gt;="&amp;DATE(M$2,1,1), Prov_Auto!$D$3:$D1000,"&lt;="&amp;DATE(M$2,12,31))*$D210), "")))))</f>
        <v/>
      </c>
      <c r="N210" s="30"/>
      <c r="O210" s="31"/>
      <c r="P210" s="31"/>
      <c r="Q210" s="31"/>
      <c r="R210" s="31"/>
      <c r="S210" s="31"/>
      <c r="T210" s="31"/>
      <c r="U210" s="31"/>
      <c r="V210" s="31"/>
      <c r="W210" s="31"/>
    </row>
    <row r="211">
      <c r="A211" s="46"/>
      <c r="B211" s="47"/>
      <c r="C211" s="47"/>
      <c r="D211" s="47"/>
      <c r="E211" s="48"/>
      <c r="F211" s="45" t="str">
        <f t="shared" si="1"/>
        <v/>
      </c>
      <c r="G211" s="40" t="str">
        <f t="shared" si="2"/>
        <v/>
      </c>
      <c r="H211" s="41" t="str">
        <f>IF(A211="","",IF(C211="","",IF(D211="","",IF(B211="C", SUMIFS(Prov_Auto!E$3:E1000,Prov_Auto!A$3:A1000,C211,Prov_Auto!C$3:C1000,"&gt;"&amp;A211,Prov_Auto!D$3:D1000,"&lt;="&amp;TODAY())*D211, IF(B211="V", -1*(SUMIFS(Prov_Auto!E$3:E1000,Prov_Auto!A$3:A1000,C211,Prov_Auto!C$3:C1000,"&gt;"&amp;A211,Prov_Auto!D$3:D1000,"&lt;="&amp;TODAY())*D211), "")))))</f>
        <v/>
      </c>
      <c r="I211" s="42" t="str">
        <f>IF($A211="","",IF($C211="","",IF($D211="","", IF($B211="C",  SUMIFS(Prov_Auto!$E$3:$E1000,Prov_Auto!$A$3:$A1000,$C211,Prov_Auto!$C$3:$C1000,"&gt;="&amp;$A211 ,Prov_Auto!$D$3:$D1000, "&gt;="&amp;DATE(I$2,1, 1), Prov_Auto!$D$3:$D1000,"&lt;="&amp;DATE(I$2, 12, 31))*$D211, IF($B211="V", -1*(SUMIFS(Prov_Auto!$E$3:$E1000,Prov_Auto!$A$3:$A1000,$C211,Prov_Auto!$C$3:$C1000,"&gt;="&amp;$A211 ,Prov_Auto!$D$3:$D1000, "&gt;="&amp;DATE(I$2,1,1), Prov_Auto!$D$3:$D1000,"&lt;="&amp;DATE(I$2,12,31))*$D211), "")))))</f>
        <v/>
      </c>
      <c r="J211" s="42" t="str">
        <f>IF($A211="","",IF($C211="","",IF($D211="","", IF($B211="C",  SUMIFS(Prov_Auto!$E$3:$E1000,Prov_Auto!$A$3:$A1000,$C211,Prov_Auto!$C$3:$C1000,"&gt;="&amp;$A211 ,Prov_Auto!$D$3:$D1000, "&gt;="&amp;DATE(J$2,1, 1), Prov_Auto!$D$3:$D1000,"&lt;="&amp;DATE(J$2, 12, 31))*$D211, IF($B211="V", -1*(SUMIFS(Prov_Auto!$E$3:$E1000,Prov_Auto!$A$3:$A1000,$C211,Prov_Auto!$C$3:$C1000,"&gt;="&amp;$A211 ,Prov_Auto!$D$3:$D1000, "&gt;="&amp;DATE(J$2,1,1), Prov_Auto!$D$3:$D1000,"&lt;="&amp;DATE(J$2,12,31))*$D211), "")))))</f>
        <v/>
      </c>
      <c r="K211" s="42" t="str">
        <f>IF($A211="","",IF($C211="","",IF($D211="","", IF($B211="C",  SUMIFS(Prov_Auto!$E$3:$E1000,Prov_Auto!$A$3:$A1000,$C211,Prov_Auto!$C$3:$C1000,"&gt;="&amp;$A211 ,Prov_Auto!$D$3:$D1000, "&gt;="&amp;DATE(K$2,1, 1), Prov_Auto!$D$3:$D1000,"&lt;="&amp;DATE(K$2, 12, 31))*$D211, IF($B211="V", -1*(SUMIFS(Prov_Auto!$E$3:$E1000,Prov_Auto!$A$3:$A1000,$C211,Prov_Auto!$C$3:$C1000,"&gt;="&amp;$A211 ,Prov_Auto!$D$3:$D1000, "&gt;="&amp;DATE(K$2,1,1), Prov_Auto!$D$3:$D1000,"&lt;="&amp;DATE(K$2,12,31))*$D211), "")))))</f>
        <v/>
      </c>
      <c r="L211" s="42" t="str">
        <f>IF($A211="","",IF($C211="","",IF($D211="","", IF($B211="C",  SUMIFS(Prov_Auto!$E$3:$E1000,Prov_Auto!$A$3:$A1000,$C211,Prov_Auto!$C$3:$C1000,"&gt;="&amp;$A211 ,Prov_Auto!$D$3:$D1000, "&gt;="&amp;DATE(L$2,1, 1), Prov_Auto!$D$3:$D1000,"&lt;="&amp;DATE(L$2, 12, 31))*$D211, IF($B211="V", -1*(SUMIFS(Prov_Auto!$E$3:$E1000,Prov_Auto!$A$3:$A1000,$C211,Prov_Auto!$C$3:$C1000,"&gt;="&amp;$A211 ,Prov_Auto!$D$3:$D1000, "&gt;="&amp;DATE(L$2,1,1), Prov_Auto!$D$3:$D1000,"&lt;="&amp;DATE(L$2,12,31))*$D211), "")))))</f>
        <v/>
      </c>
      <c r="M211" s="43" t="str">
        <f>IF($A211="","",IF($C211="","",IF($D211="","", IF($B211="C",  SUMIFS(Prov_Auto!$E$3:$E1000,Prov_Auto!$A$3:$A1000,$C211,Prov_Auto!$C$3:$C1000,"&gt;="&amp;$A211 ,Prov_Auto!$D$3:$D1000, "&gt;="&amp;DATE(M$2,1, 1), Prov_Auto!$D$3:$D1000,"&lt;="&amp;DATE(M$2, 12, 31))*$D211, IF($B211="V", -1*(SUMIFS(Prov_Auto!$E$3:$E1000,Prov_Auto!$A$3:$A1000,$C211,Prov_Auto!$C$3:$C1000,"&gt;="&amp;$A211 ,Prov_Auto!$D$3:$D1000, "&gt;="&amp;DATE(M$2,1,1), Prov_Auto!$D$3:$D1000,"&lt;="&amp;DATE(M$2,12,31))*$D211), "")))))</f>
        <v/>
      </c>
      <c r="N211" s="30"/>
      <c r="O211" s="31"/>
      <c r="P211" s="31"/>
      <c r="Q211" s="31"/>
      <c r="R211" s="31"/>
      <c r="S211" s="31"/>
      <c r="T211" s="31"/>
      <c r="U211" s="31"/>
      <c r="V211" s="31"/>
      <c r="W211" s="31"/>
    </row>
    <row r="212">
      <c r="A212" s="46"/>
      <c r="B212" s="47"/>
      <c r="C212" s="47"/>
      <c r="D212" s="47"/>
      <c r="E212" s="48"/>
      <c r="F212" s="45" t="str">
        <f t="shared" si="1"/>
        <v/>
      </c>
      <c r="G212" s="40" t="str">
        <f t="shared" si="2"/>
        <v/>
      </c>
      <c r="H212" s="41" t="str">
        <f>IF(A212="","",IF(C212="","",IF(D212="","",IF(B212="C", SUMIFS(Prov_Auto!E$3:E1000,Prov_Auto!A$3:A1000,C212,Prov_Auto!C$3:C1000,"&gt;"&amp;A212,Prov_Auto!D$3:D1000,"&lt;="&amp;TODAY())*D212, IF(B212="V", -1*(SUMIFS(Prov_Auto!E$3:E1000,Prov_Auto!A$3:A1000,C212,Prov_Auto!C$3:C1000,"&gt;"&amp;A212,Prov_Auto!D$3:D1000,"&lt;="&amp;TODAY())*D212), "")))))</f>
        <v/>
      </c>
      <c r="I212" s="42" t="str">
        <f>IF($A212="","",IF($C212="","",IF($D212="","", IF($B212="C",  SUMIFS(Prov_Auto!$E$3:$E1000,Prov_Auto!$A$3:$A1000,$C212,Prov_Auto!$C$3:$C1000,"&gt;="&amp;$A212 ,Prov_Auto!$D$3:$D1000, "&gt;="&amp;DATE(I$2,1, 1), Prov_Auto!$D$3:$D1000,"&lt;="&amp;DATE(I$2, 12, 31))*$D212, IF($B212="V", -1*(SUMIFS(Prov_Auto!$E$3:$E1000,Prov_Auto!$A$3:$A1000,$C212,Prov_Auto!$C$3:$C1000,"&gt;="&amp;$A212 ,Prov_Auto!$D$3:$D1000, "&gt;="&amp;DATE(I$2,1,1), Prov_Auto!$D$3:$D1000,"&lt;="&amp;DATE(I$2,12,31))*$D212), "")))))</f>
        <v/>
      </c>
      <c r="J212" s="42" t="str">
        <f>IF($A212="","",IF($C212="","",IF($D212="","", IF($B212="C",  SUMIFS(Prov_Auto!$E$3:$E1000,Prov_Auto!$A$3:$A1000,$C212,Prov_Auto!$C$3:$C1000,"&gt;="&amp;$A212 ,Prov_Auto!$D$3:$D1000, "&gt;="&amp;DATE(J$2,1, 1), Prov_Auto!$D$3:$D1000,"&lt;="&amp;DATE(J$2, 12, 31))*$D212, IF($B212="V", -1*(SUMIFS(Prov_Auto!$E$3:$E1000,Prov_Auto!$A$3:$A1000,$C212,Prov_Auto!$C$3:$C1000,"&gt;="&amp;$A212 ,Prov_Auto!$D$3:$D1000, "&gt;="&amp;DATE(J$2,1,1), Prov_Auto!$D$3:$D1000,"&lt;="&amp;DATE(J$2,12,31))*$D212), "")))))</f>
        <v/>
      </c>
      <c r="K212" s="42" t="str">
        <f>IF($A212="","",IF($C212="","",IF($D212="","", IF($B212="C",  SUMIFS(Prov_Auto!$E$3:$E1000,Prov_Auto!$A$3:$A1000,$C212,Prov_Auto!$C$3:$C1000,"&gt;="&amp;$A212 ,Prov_Auto!$D$3:$D1000, "&gt;="&amp;DATE(K$2,1, 1), Prov_Auto!$D$3:$D1000,"&lt;="&amp;DATE(K$2, 12, 31))*$D212, IF($B212="V", -1*(SUMIFS(Prov_Auto!$E$3:$E1000,Prov_Auto!$A$3:$A1000,$C212,Prov_Auto!$C$3:$C1000,"&gt;="&amp;$A212 ,Prov_Auto!$D$3:$D1000, "&gt;="&amp;DATE(K$2,1,1), Prov_Auto!$D$3:$D1000,"&lt;="&amp;DATE(K$2,12,31))*$D212), "")))))</f>
        <v/>
      </c>
      <c r="L212" s="42" t="str">
        <f>IF($A212="","",IF($C212="","",IF($D212="","", IF($B212="C",  SUMIFS(Prov_Auto!$E$3:$E1000,Prov_Auto!$A$3:$A1000,$C212,Prov_Auto!$C$3:$C1000,"&gt;="&amp;$A212 ,Prov_Auto!$D$3:$D1000, "&gt;="&amp;DATE(L$2,1, 1), Prov_Auto!$D$3:$D1000,"&lt;="&amp;DATE(L$2, 12, 31))*$D212, IF($B212="V", -1*(SUMIFS(Prov_Auto!$E$3:$E1000,Prov_Auto!$A$3:$A1000,$C212,Prov_Auto!$C$3:$C1000,"&gt;="&amp;$A212 ,Prov_Auto!$D$3:$D1000, "&gt;="&amp;DATE(L$2,1,1), Prov_Auto!$D$3:$D1000,"&lt;="&amp;DATE(L$2,12,31))*$D212), "")))))</f>
        <v/>
      </c>
      <c r="M212" s="43" t="str">
        <f>IF($A212="","",IF($C212="","",IF($D212="","", IF($B212="C",  SUMIFS(Prov_Auto!$E$3:$E1000,Prov_Auto!$A$3:$A1000,$C212,Prov_Auto!$C$3:$C1000,"&gt;="&amp;$A212 ,Prov_Auto!$D$3:$D1000, "&gt;="&amp;DATE(M$2,1, 1), Prov_Auto!$D$3:$D1000,"&lt;="&amp;DATE(M$2, 12, 31))*$D212, IF($B212="V", -1*(SUMIFS(Prov_Auto!$E$3:$E1000,Prov_Auto!$A$3:$A1000,$C212,Prov_Auto!$C$3:$C1000,"&gt;="&amp;$A212 ,Prov_Auto!$D$3:$D1000, "&gt;="&amp;DATE(M$2,1,1), Prov_Auto!$D$3:$D1000,"&lt;="&amp;DATE(M$2,12,31))*$D212), "")))))</f>
        <v/>
      </c>
      <c r="N212" s="30"/>
      <c r="O212" s="31"/>
      <c r="P212" s="31"/>
      <c r="Q212" s="31"/>
      <c r="R212" s="31"/>
      <c r="S212" s="31"/>
      <c r="T212" s="31"/>
      <c r="U212" s="31"/>
      <c r="V212" s="31"/>
      <c r="W212" s="31"/>
    </row>
    <row r="213">
      <c r="A213" s="46"/>
      <c r="B213" s="47"/>
      <c r="C213" s="47"/>
      <c r="D213" s="47"/>
      <c r="E213" s="48"/>
      <c r="F213" s="45" t="str">
        <f t="shared" si="1"/>
        <v/>
      </c>
      <c r="G213" s="40" t="str">
        <f t="shared" si="2"/>
        <v/>
      </c>
      <c r="H213" s="41" t="str">
        <f>IF(A213="","",IF(C213="","",IF(D213="","",IF(B213="C", SUMIFS(Prov_Auto!E$3:E1000,Prov_Auto!A$3:A1000,C213,Prov_Auto!C$3:C1000,"&gt;"&amp;A213,Prov_Auto!D$3:D1000,"&lt;="&amp;TODAY())*D213, IF(B213="V", -1*(SUMIFS(Prov_Auto!E$3:E1000,Prov_Auto!A$3:A1000,C213,Prov_Auto!C$3:C1000,"&gt;"&amp;A213,Prov_Auto!D$3:D1000,"&lt;="&amp;TODAY())*D213), "")))))</f>
        <v/>
      </c>
      <c r="I213" s="42" t="str">
        <f>IF($A213="","",IF($C213="","",IF($D213="","", IF($B213="C",  SUMIFS(Prov_Auto!$E$3:$E1000,Prov_Auto!$A$3:$A1000,$C213,Prov_Auto!$C$3:$C1000,"&gt;="&amp;$A213 ,Prov_Auto!$D$3:$D1000, "&gt;="&amp;DATE(I$2,1, 1), Prov_Auto!$D$3:$D1000,"&lt;="&amp;DATE(I$2, 12, 31))*$D213, IF($B213="V", -1*(SUMIFS(Prov_Auto!$E$3:$E1000,Prov_Auto!$A$3:$A1000,$C213,Prov_Auto!$C$3:$C1000,"&gt;="&amp;$A213 ,Prov_Auto!$D$3:$D1000, "&gt;="&amp;DATE(I$2,1,1), Prov_Auto!$D$3:$D1000,"&lt;="&amp;DATE(I$2,12,31))*$D213), "")))))</f>
        <v/>
      </c>
      <c r="J213" s="42" t="str">
        <f>IF($A213="","",IF($C213="","",IF($D213="","", IF($B213="C",  SUMIFS(Prov_Auto!$E$3:$E1000,Prov_Auto!$A$3:$A1000,$C213,Prov_Auto!$C$3:$C1000,"&gt;="&amp;$A213 ,Prov_Auto!$D$3:$D1000, "&gt;="&amp;DATE(J$2,1, 1), Prov_Auto!$D$3:$D1000,"&lt;="&amp;DATE(J$2, 12, 31))*$D213, IF($B213="V", -1*(SUMIFS(Prov_Auto!$E$3:$E1000,Prov_Auto!$A$3:$A1000,$C213,Prov_Auto!$C$3:$C1000,"&gt;="&amp;$A213 ,Prov_Auto!$D$3:$D1000, "&gt;="&amp;DATE(J$2,1,1), Prov_Auto!$D$3:$D1000,"&lt;="&amp;DATE(J$2,12,31))*$D213), "")))))</f>
        <v/>
      </c>
      <c r="K213" s="42" t="str">
        <f>IF($A213="","",IF($C213="","",IF($D213="","", IF($B213="C",  SUMIFS(Prov_Auto!$E$3:$E1000,Prov_Auto!$A$3:$A1000,$C213,Prov_Auto!$C$3:$C1000,"&gt;="&amp;$A213 ,Prov_Auto!$D$3:$D1000, "&gt;="&amp;DATE(K$2,1, 1), Prov_Auto!$D$3:$D1000,"&lt;="&amp;DATE(K$2, 12, 31))*$D213, IF($B213="V", -1*(SUMIFS(Prov_Auto!$E$3:$E1000,Prov_Auto!$A$3:$A1000,$C213,Prov_Auto!$C$3:$C1000,"&gt;="&amp;$A213 ,Prov_Auto!$D$3:$D1000, "&gt;="&amp;DATE(K$2,1,1), Prov_Auto!$D$3:$D1000,"&lt;="&amp;DATE(K$2,12,31))*$D213), "")))))</f>
        <v/>
      </c>
      <c r="L213" s="42" t="str">
        <f>IF($A213="","",IF($C213="","",IF($D213="","", IF($B213="C",  SUMIFS(Prov_Auto!$E$3:$E1000,Prov_Auto!$A$3:$A1000,$C213,Prov_Auto!$C$3:$C1000,"&gt;="&amp;$A213 ,Prov_Auto!$D$3:$D1000, "&gt;="&amp;DATE(L$2,1, 1), Prov_Auto!$D$3:$D1000,"&lt;="&amp;DATE(L$2, 12, 31))*$D213, IF($B213="V", -1*(SUMIFS(Prov_Auto!$E$3:$E1000,Prov_Auto!$A$3:$A1000,$C213,Prov_Auto!$C$3:$C1000,"&gt;="&amp;$A213 ,Prov_Auto!$D$3:$D1000, "&gt;="&amp;DATE(L$2,1,1), Prov_Auto!$D$3:$D1000,"&lt;="&amp;DATE(L$2,12,31))*$D213), "")))))</f>
        <v/>
      </c>
      <c r="M213" s="43" t="str">
        <f>IF($A213="","",IF($C213="","",IF($D213="","", IF($B213="C",  SUMIFS(Prov_Auto!$E$3:$E1000,Prov_Auto!$A$3:$A1000,$C213,Prov_Auto!$C$3:$C1000,"&gt;="&amp;$A213 ,Prov_Auto!$D$3:$D1000, "&gt;="&amp;DATE(M$2,1, 1), Prov_Auto!$D$3:$D1000,"&lt;="&amp;DATE(M$2, 12, 31))*$D213, IF($B213="V", -1*(SUMIFS(Prov_Auto!$E$3:$E1000,Prov_Auto!$A$3:$A1000,$C213,Prov_Auto!$C$3:$C1000,"&gt;="&amp;$A213 ,Prov_Auto!$D$3:$D1000, "&gt;="&amp;DATE(M$2,1,1), Prov_Auto!$D$3:$D1000,"&lt;="&amp;DATE(M$2,12,31))*$D213), "")))))</f>
        <v/>
      </c>
      <c r="N213" s="30"/>
      <c r="O213" s="31"/>
      <c r="P213" s="31"/>
      <c r="Q213" s="31"/>
      <c r="R213" s="31"/>
      <c r="S213" s="31"/>
      <c r="T213" s="31"/>
      <c r="U213" s="31"/>
      <c r="V213" s="31"/>
      <c r="W213" s="31"/>
    </row>
    <row r="214">
      <c r="A214" s="46"/>
      <c r="B214" s="47"/>
      <c r="C214" s="47"/>
      <c r="D214" s="47"/>
      <c r="E214" s="48"/>
      <c r="F214" s="45" t="str">
        <f t="shared" si="1"/>
        <v/>
      </c>
      <c r="G214" s="40" t="str">
        <f t="shared" si="2"/>
        <v/>
      </c>
      <c r="H214" s="41" t="str">
        <f>IF(A214="","",IF(C214="","",IF(D214="","",IF(B214="C", SUMIFS(Prov_Auto!E$3:E1000,Prov_Auto!A$3:A1000,C214,Prov_Auto!C$3:C1000,"&gt;"&amp;A214,Prov_Auto!D$3:D1000,"&lt;="&amp;TODAY())*D214, IF(B214="V", -1*(SUMIFS(Prov_Auto!E$3:E1000,Prov_Auto!A$3:A1000,C214,Prov_Auto!C$3:C1000,"&gt;"&amp;A214,Prov_Auto!D$3:D1000,"&lt;="&amp;TODAY())*D214), "")))))</f>
        <v/>
      </c>
      <c r="I214" s="42" t="str">
        <f>IF($A214="","",IF($C214="","",IF($D214="","", IF($B214="C",  SUMIFS(Prov_Auto!$E$3:$E1000,Prov_Auto!$A$3:$A1000,$C214,Prov_Auto!$C$3:$C1000,"&gt;="&amp;$A214 ,Prov_Auto!$D$3:$D1000, "&gt;="&amp;DATE(I$2,1, 1), Prov_Auto!$D$3:$D1000,"&lt;="&amp;DATE(I$2, 12, 31))*$D214, IF($B214="V", -1*(SUMIFS(Prov_Auto!$E$3:$E1000,Prov_Auto!$A$3:$A1000,$C214,Prov_Auto!$C$3:$C1000,"&gt;="&amp;$A214 ,Prov_Auto!$D$3:$D1000, "&gt;="&amp;DATE(I$2,1,1), Prov_Auto!$D$3:$D1000,"&lt;="&amp;DATE(I$2,12,31))*$D214), "")))))</f>
        <v/>
      </c>
      <c r="J214" s="42" t="str">
        <f>IF($A214="","",IF($C214="","",IF($D214="","", IF($B214="C",  SUMIFS(Prov_Auto!$E$3:$E1000,Prov_Auto!$A$3:$A1000,$C214,Prov_Auto!$C$3:$C1000,"&gt;="&amp;$A214 ,Prov_Auto!$D$3:$D1000, "&gt;="&amp;DATE(J$2,1, 1), Prov_Auto!$D$3:$D1000,"&lt;="&amp;DATE(J$2, 12, 31))*$D214, IF($B214="V", -1*(SUMIFS(Prov_Auto!$E$3:$E1000,Prov_Auto!$A$3:$A1000,$C214,Prov_Auto!$C$3:$C1000,"&gt;="&amp;$A214 ,Prov_Auto!$D$3:$D1000, "&gt;="&amp;DATE(J$2,1,1), Prov_Auto!$D$3:$D1000,"&lt;="&amp;DATE(J$2,12,31))*$D214), "")))))</f>
        <v/>
      </c>
      <c r="K214" s="42" t="str">
        <f>IF($A214="","",IF($C214="","",IF($D214="","", IF($B214="C",  SUMIFS(Prov_Auto!$E$3:$E1000,Prov_Auto!$A$3:$A1000,$C214,Prov_Auto!$C$3:$C1000,"&gt;="&amp;$A214 ,Prov_Auto!$D$3:$D1000, "&gt;="&amp;DATE(K$2,1, 1), Prov_Auto!$D$3:$D1000,"&lt;="&amp;DATE(K$2, 12, 31))*$D214, IF($B214="V", -1*(SUMIFS(Prov_Auto!$E$3:$E1000,Prov_Auto!$A$3:$A1000,$C214,Prov_Auto!$C$3:$C1000,"&gt;="&amp;$A214 ,Prov_Auto!$D$3:$D1000, "&gt;="&amp;DATE(K$2,1,1), Prov_Auto!$D$3:$D1000,"&lt;="&amp;DATE(K$2,12,31))*$D214), "")))))</f>
        <v/>
      </c>
      <c r="L214" s="42" t="str">
        <f>IF($A214="","",IF($C214="","",IF($D214="","", IF($B214="C",  SUMIFS(Prov_Auto!$E$3:$E1000,Prov_Auto!$A$3:$A1000,$C214,Prov_Auto!$C$3:$C1000,"&gt;="&amp;$A214 ,Prov_Auto!$D$3:$D1000, "&gt;="&amp;DATE(L$2,1, 1), Prov_Auto!$D$3:$D1000,"&lt;="&amp;DATE(L$2, 12, 31))*$D214, IF($B214="V", -1*(SUMIFS(Prov_Auto!$E$3:$E1000,Prov_Auto!$A$3:$A1000,$C214,Prov_Auto!$C$3:$C1000,"&gt;="&amp;$A214 ,Prov_Auto!$D$3:$D1000, "&gt;="&amp;DATE(L$2,1,1), Prov_Auto!$D$3:$D1000,"&lt;="&amp;DATE(L$2,12,31))*$D214), "")))))</f>
        <v/>
      </c>
      <c r="M214" s="43" t="str">
        <f>IF($A214="","",IF($C214="","",IF($D214="","", IF($B214="C",  SUMIFS(Prov_Auto!$E$3:$E1000,Prov_Auto!$A$3:$A1000,$C214,Prov_Auto!$C$3:$C1000,"&gt;="&amp;$A214 ,Prov_Auto!$D$3:$D1000, "&gt;="&amp;DATE(M$2,1, 1), Prov_Auto!$D$3:$D1000,"&lt;="&amp;DATE(M$2, 12, 31))*$D214, IF($B214="V", -1*(SUMIFS(Prov_Auto!$E$3:$E1000,Prov_Auto!$A$3:$A1000,$C214,Prov_Auto!$C$3:$C1000,"&gt;="&amp;$A214 ,Prov_Auto!$D$3:$D1000, "&gt;="&amp;DATE(M$2,1,1), Prov_Auto!$D$3:$D1000,"&lt;="&amp;DATE(M$2,12,31))*$D214), "")))))</f>
        <v/>
      </c>
      <c r="N214" s="30"/>
      <c r="O214" s="31"/>
      <c r="P214" s="31"/>
      <c r="Q214" s="31"/>
      <c r="R214" s="31"/>
      <c r="S214" s="31"/>
      <c r="T214" s="31"/>
      <c r="U214" s="31"/>
      <c r="V214" s="31"/>
      <c r="W214" s="31"/>
    </row>
    <row r="215">
      <c r="A215" s="46"/>
      <c r="B215" s="47"/>
      <c r="C215" s="47"/>
      <c r="D215" s="47"/>
      <c r="E215" s="48"/>
      <c r="F215" s="45" t="str">
        <f t="shared" si="1"/>
        <v/>
      </c>
      <c r="G215" s="40" t="str">
        <f t="shared" si="2"/>
        <v/>
      </c>
      <c r="H215" s="41" t="str">
        <f>IF(A215="","",IF(C215="","",IF(D215="","",IF(B215="C", SUMIFS(Prov_Auto!E$3:E1000,Prov_Auto!A$3:A1000,C215,Prov_Auto!C$3:C1000,"&gt;"&amp;A215,Prov_Auto!D$3:D1000,"&lt;="&amp;TODAY())*D215, IF(B215="V", -1*(SUMIFS(Prov_Auto!E$3:E1000,Prov_Auto!A$3:A1000,C215,Prov_Auto!C$3:C1000,"&gt;"&amp;A215,Prov_Auto!D$3:D1000,"&lt;="&amp;TODAY())*D215), "")))))</f>
        <v/>
      </c>
      <c r="I215" s="42" t="str">
        <f>IF($A215="","",IF($C215="","",IF($D215="","", IF($B215="C",  SUMIFS(Prov_Auto!$E$3:$E1000,Prov_Auto!$A$3:$A1000,$C215,Prov_Auto!$C$3:$C1000,"&gt;="&amp;$A215 ,Prov_Auto!$D$3:$D1000, "&gt;="&amp;DATE(I$2,1, 1), Prov_Auto!$D$3:$D1000,"&lt;="&amp;DATE(I$2, 12, 31))*$D215, IF($B215="V", -1*(SUMIFS(Prov_Auto!$E$3:$E1000,Prov_Auto!$A$3:$A1000,$C215,Prov_Auto!$C$3:$C1000,"&gt;="&amp;$A215 ,Prov_Auto!$D$3:$D1000, "&gt;="&amp;DATE(I$2,1,1), Prov_Auto!$D$3:$D1000,"&lt;="&amp;DATE(I$2,12,31))*$D215), "")))))</f>
        <v/>
      </c>
      <c r="J215" s="42" t="str">
        <f>IF($A215="","",IF($C215="","",IF($D215="","", IF($B215="C",  SUMIFS(Prov_Auto!$E$3:$E1000,Prov_Auto!$A$3:$A1000,$C215,Prov_Auto!$C$3:$C1000,"&gt;="&amp;$A215 ,Prov_Auto!$D$3:$D1000, "&gt;="&amp;DATE(J$2,1, 1), Prov_Auto!$D$3:$D1000,"&lt;="&amp;DATE(J$2, 12, 31))*$D215, IF($B215="V", -1*(SUMIFS(Prov_Auto!$E$3:$E1000,Prov_Auto!$A$3:$A1000,$C215,Prov_Auto!$C$3:$C1000,"&gt;="&amp;$A215 ,Prov_Auto!$D$3:$D1000, "&gt;="&amp;DATE(J$2,1,1), Prov_Auto!$D$3:$D1000,"&lt;="&amp;DATE(J$2,12,31))*$D215), "")))))</f>
        <v/>
      </c>
      <c r="K215" s="42" t="str">
        <f>IF($A215="","",IF($C215="","",IF($D215="","", IF($B215="C",  SUMIFS(Prov_Auto!$E$3:$E1000,Prov_Auto!$A$3:$A1000,$C215,Prov_Auto!$C$3:$C1000,"&gt;="&amp;$A215 ,Prov_Auto!$D$3:$D1000, "&gt;="&amp;DATE(K$2,1, 1), Prov_Auto!$D$3:$D1000,"&lt;="&amp;DATE(K$2, 12, 31))*$D215, IF($B215="V", -1*(SUMIFS(Prov_Auto!$E$3:$E1000,Prov_Auto!$A$3:$A1000,$C215,Prov_Auto!$C$3:$C1000,"&gt;="&amp;$A215 ,Prov_Auto!$D$3:$D1000, "&gt;="&amp;DATE(K$2,1,1), Prov_Auto!$D$3:$D1000,"&lt;="&amp;DATE(K$2,12,31))*$D215), "")))))</f>
        <v/>
      </c>
      <c r="L215" s="42" t="str">
        <f>IF($A215="","",IF($C215="","",IF($D215="","", IF($B215="C",  SUMIFS(Prov_Auto!$E$3:$E1000,Prov_Auto!$A$3:$A1000,$C215,Prov_Auto!$C$3:$C1000,"&gt;="&amp;$A215 ,Prov_Auto!$D$3:$D1000, "&gt;="&amp;DATE(L$2,1, 1), Prov_Auto!$D$3:$D1000,"&lt;="&amp;DATE(L$2, 12, 31))*$D215, IF($B215="V", -1*(SUMIFS(Prov_Auto!$E$3:$E1000,Prov_Auto!$A$3:$A1000,$C215,Prov_Auto!$C$3:$C1000,"&gt;="&amp;$A215 ,Prov_Auto!$D$3:$D1000, "&gt;="&amp;DATE(L$2,1,1), Prov_Auto!$D$3:$D1000,"&lt;="&amp;DATE(L$2,12,31))*$D215), "")))))</f>
        <v/>
      </c>
      <c r="M215" s="43" t="str">
        <f>IF($A215="","",IF($C215="","",IF($D215="","", IF($B215="C",  SUMIFS(Prov_Auto!$E$3:$E1000,Prov_Auto!$A$3:$A1000,$C215,Prov_Auto!$C$3:$C1000,"&gt;="&amp;$A215 ,Prov_Auto!$D$3:$D1000, "&gt;="&amp;DATE(M$2,1, 1), Prov_Auto!$D$3:$D1000,"&lt;="&amp;DATE(M$2, 12, 31))*$D215, IF($B215="V", -1*(SUMIFS(Prov_Auto!$E$3:$E1000,Prov_Auto!$A$3:$A1000,$C215,Prov_Auto!$C$3:$C1000,"&gt;="&amp;$A215 ,Prov_Auto!$D$3:$D1000, "&gt;="&amp;DATE(M$2,1,1), Prov_Auto!$D$3:$D1000,"&lt;="&amp;DATE(M$2,12,31))*$D215), "")))))</f>
        <v/>
      </c>
      <c r="N215" s="30"/>
      <c r="O215" s="31"/>
      <c r="P215" s="31"/>
      <c r="Q215" s="31"/>
      <c r="R215" s="31"/>
      <c r="S215" s="31"/>
      <c r="T215" s="31"/>
      <c r="U215" s="31"/>
      <c r="V215" s="31"/>
      <c r="W215" s="31"/>
    </row>
    <row r="216">
      <c r="A216" s="46"/>
      <c r="B216" s="47"/>
      <c r="C216" s="47"/>
      <c r="D216" s="47"/>
      <c r="E216" s="48"/>
      <c r="F216" s="45" t="str">
        <f t="shared" si="1"/>
        <v/>
      </c>
      <c r="G216" s="40" t="str">
        <f t="shared" si="2"/>
        <v/>
      </c>
      <c r="H216" s="41" t="str">
        <f>IF(A216="","",IF(C216="","",IF(D216="","",IF(B216="C", SUMIFS(Prov_Auto!E$3:E1000,Prov_Auto!A$3:A1000,C216,Prov_Auto!C$3:C1000,"&gt;"&amp;A216,Prov_Auto!D$3:D1000,"&lt;="&amp;TODAY())*D216, IF(B216="V", -1*(SUMIFS(Prov_Auto!E$3:E1000,Prov_Auto!A$3:A1000,C216,Prov_Auto!C$3:C1000,"&gt;"&amp;A216,Prov_Auto!D$3:D1000,"&lt;="&amp;TODAY())*D216), "")))))</f>
        <v/>
      </c>
      <c r="I216" s="42" t="str">
        <f>IF($A216="","",IF($C216="","",IF($D216="","", IF($B216="C",  SUMIFS(Prov_Auto!$E$3:$E1000,Prov_Auto!$A$3:$A1000,$C216,Prov_Auto!$C$3:$C1000,"&gt;="&amp;$A216 ,Prov_Auto!$D$3:$D1000, "&gt;="&amp;DATE(I$2,1, 1), Prov_Auto!$D$3:$D1000,"&lt;="&amp;DATE(I$2, 12, 31))*$D216, IF($B216="V", -1*(SUMIFS(Prov_Auto!$E$3:$E1000,Prov_Auto!$A$3:$A1000,$C216,Prov_Auto!$C$3:$C1000,"&gt;="&amp;$A216 ,Prov_Auto!$D$3:$D1000, "&gt;="&amp;DATE(I$2,1,1), Prov_Auto!$D$3:$D1000,"&lt;="&amp;DATE(I$2,12,31))*$D216), "")))))</f>
        <v/>
      </c>
      <c r="J216" s="42" t="str">
        <f>IF($A216="","",IF($C216="","",IF($D216="","", IF($B216="C",  SUMIFS(Prov_Auto!$E$3:$E1000,Prov_Auto!$A$3:$A1000,$C216,Prov_Auto!$C$3:$C1000,"&gt;="&amp;$A216 ,Prov_Auto!$D$3:$D1000, "&gt;="&amp;DATE(J$2,1, 1), Prov_Auto!$D$3:$D1000,"&lt;="&amp;DATE(J$2, 12, 31))*$D216, IF($B216="V", -1*(SUMIFS(Prov_Auto!$E$3:$E1000,Prov_Auto!$A$3:$A1000,$C216,Prov_Auto!$C$3:$C1000,"&gt;="&amp;$A216 ,Prov_Auto!$D$3:$D1000, "&gt;="&amp;DATE(J$2,1,1), Prov_Auto!$D$3:$D1000,"&lt;="&amp;DATE(J$2,12,31))*$D216), "")))))</f>
        <v/>
      </c>
      <c r="K216" s="42" t="str">
        <f>IF($A216="","",IF($C216="","",IF($D216="","", IF($B216="C",  SUMIFS(Prov_Auto!$E$3:$E1000,Prov_Auto!$A$3:$A1000,$C216,Prov_Auto!$C$3:$C1000,"&gt;="&amp;$A216 ,Prov_Auto!$D$3:$D1000, "&gt;="&amp;DATE(K$2,1, 1), Prov_Auto!$D$3:$D1000,"&lt;="&amp;DATE(K$2, 12, 31))*$D216, IF($B216="V", -1*(SUMIFS(Prov_Auto!$E$3:$E1000,Prov_Auto!$A$3:$A1000,$C216,Prov_Auto!$C$3:$C1000,"&gt;="&amp;$A216 ,Prov_Auto!$D$3:$D1000, "&gt;="&amp;DATE(K$2,1,1), Prov_Auto!$D$3:$D1000,"&lt;="&amp;DATE(K$2,12,31))*$D216), "")))))</f>
        <v/>
      </c>
      <c r="L216" s="42" t="str">
        <f>IF($A216="","",IF($C216="","",IF($D216="","", IF($B216="C",  SUMIFS(Prov_Auto!$E$3:$E1000,Prov_Auto!$A$3:$A1000,$C216,Prov_Auto!$C$3:$C1000,"&gt;="&amp;$A216 ,Prov_Auto!$D$3:$D1000, "&gt;="&amp;DATE(L$2,1, 1), Prov_Auto!$D$3:$D1000,"&lt;="&amp;DATE(L$2, 12, 31))*$D216, IF($B216="V", -1*(SUMIFS(Prov_Auto!$E$3:$E1000,Prov_Auto!$A$3:$A1000,$C216,Prov_Auto!$C$3:$C1000,"&gt;="&amp;$A216 ,Prov_Auto!$D$3:$D1000, "&gt;="&amp;DATE(L$2,1,1), Prov_Auto!$D$3:$D1000,"&lt;="&amp;DATE(L$2,12,31))*$D216), "")))))</f>
        <v/>
      </c>
      <c r="M216" s="43" t="str">
        <f>IF($A216="","",IF($C216="","",IF($D216="","", IF($B216="C",  SUMIFS(Prov_Auto!$E$3:$E1000,Prov_Auto!$A$3:$A1000,$C216,Prov_Auto!$C$3:$C1000,"&gt;="&amp;$A216 ,Prov_Auto!$D$3:$D1000, "&gt;="&amp;DATE(M$2,1, 1), Prov_Auto!$D$3:$D1000,"&lt;="&amp;DATE(M$2, 12, 31))*$D216, IF($B216="V", -1*(SUMIFS(Prov_Auto!$E$3:$E1000,Prov_Auto!$A$3:$A1000,$C216,Prov_Auto!$C$3:$C1000,"&gt;="&amp;$A216 ,Prov_Auto!$D$3:$D1000, "&gt;="&amp;DATE(M$2,1,1), Prov_Auto!$D$3:$D1000,"&lt;="&amp;DATE(M$2,12,31))*$D216), "")))))</f>
        <v/>
      </c>
      <c r="N216" s="30"/>
      <c r="O216" s="31"/>
      <c r="P216" s="31"/>
      <c r="Q216" s="31"/>
      <c r="R216" s="31"/>
      <c r="S216" s="31"/>
      <c r="T216" s="31"/>
      <c r="U216" s="31"/>
      <c r="V216" s="31"/>
      <c r="W216" s="31"/>
    </row>
    <row r="217">
      <c r="A217" s="46"/>
      <c r="B217" s="47"/>
      <c r="C217" s="47"/>
      <c r="D217" s="47"/>
      <c r="E217" s="48"/>
      <c r="F217" s="45" t="str">
        <f t="shared" si="1"/>
        <v/>
      </c>
      <c r="G217" s="40" t="str">
        <f t="shared" si="2"/>
        <v/>
      </c>
      <c r="H217" s="41" t="str">
        <f>IF(A217="","",IF(C217="","",IF(D217="","",IF(B217="C", SUMIFS(Prov_Auto!E$3:E1000,Prov_Auto!A$3:A1000,C217,Prov_Auto!C$3:C1000,"&gt;"&amp;A217,Prov_Auto!D$3:D1000,"&lt;="&amp;TODAY())*D217, IF(B217="V", -1*(SUMIFS(Prov_Auto!E$3:E1000,Prov_Auto!A$3:A1000,C217,Prov_Auto!C$3:C1000,"&gt;"&amp;A217,Prov_Auto!D$3:D1000,"&lt;="&amp;TODAY())*D217), "")))))</f>
        <v/>
      </c>
      <c r="I217" s="42" t="str">
        <f>IF($A217="","",IF($C217="","",IF($D217="","", IF($B217="C",  SUMIFS(Prov_Auto!$E$3:$E1000,Prov_Auto!$A$3:$A1000,$C217,Prov_Auto!$C$3:$C1000,"&gt;="&amp;$A217 ,Prov_Auto!$D$3:$D1000, "&gt;="&amp;DATE(I$2,1, 1), Prov_Auto!$D$3:$D1000,"&lt;="&amp;DATE(I$2, 12, 31))*$D217, IF($B217="V", -1*(SUMIFS(Prov_Auto!$E$3:$E1000,Prov_Auto!$A$3:$A1000,$C217,Prov_Auto!$C$3:$C1000,"&gt;="&amp;$A217 ,Prov_Auto!$D$3:$D1000, "&gt;="&amp;DATE(I$2,1,1), Prov_Auto!$D$3:$D1000,"&lt;="&amp;DATE(I$2,12,31))*$D217), "")))))</f>
        <v/>
      </c>
      <c r="J217" s="42" t="str">
        <f>IF($A217="","",IF($C217="","",IF($D217="","", IF($B217="C",  SUMIFS(Prov_Auto!$E$3:$E1000,Prov_Auto!$A$3:$A1000,$C217,Prov_Auto!$C$3:$C1000,"&gt;="&amp;$A217 ,Prov_Auto!$D$3:$D1000, "&gt;="&amp;DATE(J$2,1, 1), Prov_Auto!$D$3:$D1000,"&lt;="&amp;DATE(J$2, 12, 31))*$D217, IF($B217="V", -1*(SUMIFS(Prov_Auto!$E$3:$E1000,Prov_Auto!$A$3:$A1000,$C217,Prov_Auto!$C$3:$C1000,"&gt;="&amp;$A217 ,Prov_Auto!$D$3:$D1000, "&gt;="&amp;DATE(J$2,1,1), Prov_Auto!$D$3:$D1000,"&lt;="&amp;DATE(J$2,12,31))*$D217), "")))))</f>
        <v/>
      </c>
      <c r="K217" s="42" t="str">
        <f>IF($A217="","",IF($C217="","",IF($D217="","", IF($B217="C",  SUMIFS(Prov_Auto!$E$3:$E1000,Prov_Auto!$A$3:$A1000,$C217,Prov_Auto!$C$3:$C1000,"&gt;="&amp;$A217 ,Prov_Auto!$D$3:$D1000, "&gt;="&amp;DATE(K$2,1, 1), Prov_Auto!$D$3:$D1000,"&lt;="&amp;DATE(K$2, 12, 31))*$D217, IF($B217="V", -1*(SUMIFS(Prov_Auto!$E$3:$E1000,Prov_Auto!$A$3:$A1000,$C217,Prov_Auto!$C$3:$C1000,"&gt;="&amp;$A217 ,Prov_Auto!$D$3:$D1000, "&gt;="&amp;DATE(K$2,1,1), Prov_Auto!$D$3:$D1000,"&lt;="&amp;DATE(K$2,12,31))*$D217), "")))))</f>
        <v/>
      </c>
      <c r="L217" s="42" t="str">
        <f>IF($A217="","",IF($C217="","",IF($D217="","", IF($B217="C",  SUMIFS(Prov_Auto!$E$3:$E1000,Prov_Auto!$A$3:$A1000,$C217,Prov_Auto!$C$3:$C1000,"&gt;="&amp;$A217 ,Prov_Auto!$D$3:$D1000, "&gt;="&amp;DATE(L$2,1, 1), Prov_Auto!$D$3:$D1000,"&lt;="&amp;DATE(L$2, 12, 31))*$D217, IF($B217="V", -1*(SUMIFS(Prov_Auto!$E$3:$E1000,Prov_Auto!$A$3:$A1000,$C217,Prov_Auto!$C$3:$C1000,"&gt;="&amp;$A217 ,Prov_Auto!$D$3:$D1000, "&gt;="&amp;DATE(L$2,1,1), Prov_Auto!$D$3:$D1000,"&lt;="&amp;DATE(L$2,12,31))*$D217), "")))))</f>
        <v/>
      </c>
      <c r="M217" s="43" t="str">
        <f>IF($A217="","",IF($C217="","",IF($D217="","", IF($B217="C",  SUMIFS(Prov_Auto!$E$3:$E1000,Prov_Auto!$A$3:$A1000,$C217,Prov_Auto!$C$3:$C1000,"&gt;="&amp;$A217 ,Prov_Auto!$D$3:$D1000, "&gt;="&amp;DATE(M$2,1, 1), Prov_Auto!$D$3:$D1000,"&lt;="&amp;DATE(M$2, 12, 31))*$D217, IF($B217="V", -1*(SUMIFS(Prov_Auto!$E$3:$E1000,Prov_Auto!$A$3:$A1000,$C217,Prov_Auto!$C$3:$C1000,"&gt;="&amp;$A217 ,Prov_Auto!$D$3:$D1000, "&gt;="&amp;DATE(M$2,1,1), Prov_Auto!$D$3:$D1000,"&lt;="&amp;DATE(M$2,12,31))*$D217), "")))))</f>
        <v/>
      </c>
      <c r="N217" s="30"/>
      <c r="O217" s="31"/>
      <c r="P217" s="31"/>
      <c r="Q217" s="31"/>
      <c r="R217" s="31"/>
      <c r="S217" s="31"/>
      <c r="T217" s="31"/>
      <c r="U217" s="31"/>
      <c r="V217" s="31"/>
      <c r="W217" s="31"/>
    </row>
    <row r="218">
      <c r="A218" s="46"/>
      <c r="B218" s="47"/>
      <c r="C218" s="47"/>
      <c r="D218" s="47"/>
      <c r="E218" s="48"/>
      <c r="F218" s="45" t="str">
        <f t="shared" si="1"/>
        <v/>
      </c>
      <c r="G218" s="40" t="str">
        <f t="shared" si="2"/>
        <v/>
      </c>
      <c r="H218" s="41" t="str">
        <f>IF(A218="","",IF(C218="","",IF(D218="","",IF(B218="C", SUMIFS(Prov_Auto!E$3:E1000,Prov_Auto!A$3:A1000,C218,Prov_Auto!C$3:C1000,"&gt;"&amp;A218,Prov_Auto!D$3:D1000,"&lt;="&amp;TODAY())*D218, IF(B218="V", -1*(SUMIFS(Prov_Auto!E$3:E1000,Prov_Auto!A$3:A1000,C218,Prov_Auto!C$3:C1000,"&gt;"&amp;A218,Prov_Auto!D$3:D1000,"&lt;="&amp;TODAY())*D218), "")))))</f>
        <v/>
      </c>
      <c r="I218" s="42" t="str">
        <f>IF($A218="","",IF($C218="","",IF($D218="","", IF($B218="C",  SUMIFS(Prov_Auto!$E$3:$E1000,Prov_Auto!$A$3:$A1000,$C218,Prov_Auto!$C$3:$C1000,"&gt;="&amp;$A218 ,Prov_Auto!$D$3:$D1000, "&gt;="&amp;DATE(I$2,1, 1), Prov_Auto!$D$3:$D1000,"&lt;="&amp;DATE(I$2, 12, 31))*$D218, IF($B218="V", -1*(SUMIFS(Prov_Auto!$E$3:$E1000,Prov_Auto!$A$3:$A1000,$C218,Prov_Auto!$C$3:$C1000,"&gt;="&amp;$A218 ,Prov_Auto!$D$3:$D1000, "&gt;="&amp;DATE(I$2,1,1), Prov_Auto!$D$3:$D1000,"&lt;="&amp;DATE(I$2,12,31))*$D218), "")))))</f>
        <v/>
      </c>
      <c r="J218" s="42" t="str">
        <f>IF($A218="","",IF($C218="","",IF($D218="","", IF($B218="C",  SUMIFS(Prov_Auto!$E$3:$E1000,Prov_Auto!$A$3:$A1000,$C218,Prov_Auto!$C$3:$C1000,"&gt;="&amp;$A218 ,Prov_Auto!$D$3:$D1000, "&gt;="&amp;DATE(J$2,1, 1), Prov_Auto!$D$3:$D1000,"&lt;="&amp;DATE(J$2, 12, 31))*$D218, IF($B218="V", -1*(SUMIFS(Prov_Auto!$E$3:$E1000,Prov_Auto!$A$3:$A1000,$C218,Prov_Auto!$C$3:$C1000,"&gt;="&amp;$A218 ,Prov_Auto!$D$3:$D1000, "&gt;="&amp;DATE(J$2,1,1), Prov_Auto!$D$3:$D1000,"&lt;="&amp;DATE(J$2,12,31))*$D218), "")))))</f>
        <v/>
      </c>
      <c r="K218" s="42" t="str">
        <f>IF($A218="","",IF($C218="","",IF($D218="","", IF($B218="C",  SUMIFS(Prov_Auto!$E$3:$E1000,Prov_Auto!$A$3:$A1000,$C218,Prov_Auto!$C$3:$C1000,"&gt;="&amp;$A218 ,Prov_Auto!$D$3:$D1000, "&gt;="&amp;DATE(K$2,1, 1), Prov_Auto!$D$3:$D1000,"&lt;="&amp;DATE(K$2, 12, 31))*$D218, IF($B218="V", -1*(SUMIFS(Prov_Auto!$E$3:$E1000,Prov_Auto!$A$3:$A1000,$C218,Prov_Auto!$C$3:$C1000,"&gt;="&amp;$A218 ,Prov_Auto!$D$3:$D1000, "&gt;="&amp;DATE(K$2,1,1), Prov_Auto!$D$3:$D1000,"&lt;="&amp;DATE(K$2,12,31))*$D218), "")))))</f>
        <v/>
      </c>
      <c r="L218" s="42" t="str">
        <f>IF($A218="","",IF($C218="","",IF($D218="","", IF($B218="C",  SUMIFS(Prov_Auto!$E$3:$E1000,Prov_Auto!$A$3:$A1000,$C218,Prov_Auto!$C$3:$C1000,"&gt;="&amp;$A218 ,Prov_Auto!$D$3:$D1000, "&gt;="&amp;DATE(L$2,1, 1), Prov_Auto!$D$3:$D1000,"&lt;="&amp;DATE(L$2, 12, 31))*$D218, IF($B218="V", -1*(SUMIFS(Prov_Auto!$E$3:$E1000,Prov_Auto!$A$3:$A1000,$C218,Prov_Auto!$C$3:$C1000,"&gt;="&amp;$A218 ,Prov_Auto!$D$3:$D1000, "&gt;="&amp;DATE(L$2,1,1), Prov_Auto!$D$3:$D1000,"&lt;="&amp;DATE(L$2,12,31))*$D218), "")))))</f>
        <v/>
      </c>
      <c r="M218" s="43" t="str">
        <f>IF($A218="","",IF($C218="","",IF($D218="","", IF($B218="C",  SUMIFS(Prov_Auto!$E$3:$E1000,Prov_Auto!$A$3:$A1000,$C218,Prov_Auto!$C$3:$C1000,"&gt;="&amp;$A218 ,Prov_Auto!$D$3:$D1000, "&gt;="&amp;DATE(M$2,1, 1), Prov_Auto!$D$3:$D1000,"&lt;="&amp;DATE(M$2, 12, 31))*$D218, IF($B218="V", -1*(SUMIFS(Prov_Auto!$E$3:$E1000,Prov_Auto!$A$3:$A1000,$C218,Prov_Auto!$C$3:$C1000,"&gt;="&amp;$A218 ,Prov_Auto!$D$3:$D1000, "&gt;="&amp;DATE(M$2,1,1), Prov_Auto!$D$3:$D1000,"&lt;="&amp;DATE(M$2,12,31))*$D218), "")))))</f>
        <v/>
      </c>
      <c r="N218" s="30"/>
      <c r="O218" s="31"/>
      <c r="P218" s="31"/>
      <c r="Q218" s="31"/>
      <c r="R218" s="31"/>
      <c r="S218" s="31"/>
      <c r="T218" s="31"/>
      <c r="U218" s="31"/>
      <c r="V218" s="31"/>
      <c r="W218" s="31"/>
    </row>
    <row r="219">
      <c r="A219" s="46"/>
      <c r="B219" s="47"/>
      <c r="C219" s="47"/>
      <c r="D219" s="47"/>
      <c r="E219" s="48"/>
      <c r="F219" s="45" t="str">
        <f t="shared" si="1"/>
        <v/>
      </c>
      <c r="G219" s="40" t="str">
        <f t="shared" si="2"/>
        <v/>
      </c>
      <c r="H219" s="41" t="str">
        <f>IF(A219="","",IF(C219="","",IF(D219="","",IF(B219="C", SUMIFS(Prov_Auto!E$3:E1000,Prov_Auto!A$3:A1000,C219,Prov_Auto!C$3:C1000,"&gt;"&amp;A219,Prov_Auto!D$3:D1000,"&lt;="&amp;TODAY())*D219, IF(B219="V", -1*(SUMIFS(Prov_Auto!E$3:E1000,Prov_Auto!A$3:A1000,C219,Prov_Auto!C$3:C1000,"&gt;"&amp;A219,Prov_Auto!D$3:D1000,"&lt;="&amp;TODAY())*D219), "")))))</f>
        <v/>
      </c>
      <c r="I219" s="42" t="str">
        <f>IF($A219="","",IF($C219="","",IF($D219="","", IF($B219="C",  SUMIFS(Prov_Auto!$E$3:$E1000,Prov_Auto!$A$3:$A1000,$C219,Prov_Auto!$C$3:$C1000,"&gt;="&amp;$A219 ,Prov_Auto!$D$3:$D1000, "&gt;="&amp;DATE(I$2,1, 1), Prov_Auto!$D$3:$D1000,"&lt;="&amp;DATE(I$2, 12, 31))*$D219, IF($B219="V", -1*(SUMIFS(Prov_Auto!$E$3:$E1000,Prov_Auto!$A$3:$A1000,$C219,Prov_Auto!$C$3:$C1000,"&gt;="&amp;$A219 ,Prov_Auto!$D$3:$D1000, "&gt;="&amp;DATE(I$2,1,1), Prov_Auto!$D$3:$D1000,"&lt;="&amp;DATE(I$2,12,31))*$D219), "")))))</f>
        <v/>
      </c>
      <c r="J219" s="42" t="str">
        <f>IF($A219="","",IF($C219="","",IF($D219="","", IF($B219="C",  SUMIFS(Prov_Auto!$E$3:$E1000,Prov_Auto!$A$3:$A1000,$C219,Prov_Auto!$C$3:$C1000,"&gt;="&amp;$A219 ,Prov_Auto!$D$3:$D1000, "&gt;="&amp;DATE(J$2,1, 1), Prov_Auto!$D$3:$D1000,"&lt;="&amp;DATE(J$2, 12, 31))*$D219, IF($B219="V", -1*(SUMIFS(Prov_Auto!$E$3:$E1000,Prov_Auto!$A$3:$A1000,$C219,Prov_Auto!$C$3:$C1000,"&gt;="&amp;$A219 ,Prov_Auto!$D$3:$D1000, "&gt;="&amp;DATE(J$2,1,1), Prov_Auto!$D$3:$D1000,"&lt;="&amp;DATE(J$2,12,31))*$D219), "")))))</f>
        <v/>
      </c>
      <c r="K219" s="42" t="str">
        <f>IF($A219="","",IF($C219="","",IF($D219="","", IF($B219="C",  SUMIFS(Prov_Auto!$E$3:$E1000,Prov_Auto!$A$3:$A1000,$C219,Prov_Auto!$C$3:$C1000,"&gt;="&amp;$A219 ,Prov_Auto!$D$3:$D1000, "&gt;="&amp;DATE(K$2,1, 1), Prov_Auto!$D$3:$D1000,"&lt;="&amp;DATE(K$2, 12, 31))*$D219, IF($B219="V", -1*(SUMIFS(Prov_Auto!$E$3:$E1000,Prov_Auto!$A$3:$A1000,$C219,Prov_Auto!$C$3:$C1000,"&gt;="&amp;$A219 ,Prov_Auto!$D$3:$D1000, "&gt;="&amp;DATE(K$2,1,1), Prov_Auto!$D$3:$D1000,"&lt;="&amp;DATE(K$2,12,31))*$D219), "")))))</f>
        <v/>
      </c>
      <c r="L219" s="42" t="str">
        <f>IF($A219="","",IF($C219="","",IF($D219="","", IF($B219="C",  SUMIFS(Prov_Auto!$E$3:$E1000,Prov_Auto!$A$3:$A1000,$C219,Prov_Auto!$C$3:$C1000,"&gt;="&amp;$A219 ,Prov_Auto!$D$3:$D1000, "&gt;="&amp;DATE(L$2,1, 1), Prov_Auto!$D$3:$D1000,"&lt;="&amp;DATE(L$2, 12, 31))*$D219, IF($B219="V", -1*(SUMIFS(Prov_Auto!$E$3:$E1000,Prov_Auto!$A$3:$A1000,$C219,Prov_Auto!$C$3:$C1000,"&gt;="&amp;$A219 ,Prov_Auto!$D$3:$D1000, "&gt;="&amp;DATE(L$2,1,1), Prov_Auto!$D$3:$D1000,"&lt;="&amp;DATE(L$2,12,31))*$D219), "")))))</f>
        <v/>
      </c>
      <c r="M219" s="43" t="str">
        <f>IF($A219="","",IF($C219="","",IF($D219="","", IF($B219="C",  SUMIFS(Prov_Auto!$E$3:$E1000,Prov_Auto!$A$3:$A1000,$C219,Prov_Auto!$C$3:$C1000,"&gt;="&amp;$A219 ,Prov_Auto!$D$3:$D1000, "&gt;="&amp;DATE(M$2,1, 1), Prov_Auto!$D$3:$D1000,"&lt;="&amp;DATE(M$2, 12, 31))*$D219, IF($B219="V", -1*(SUMIFS(Prov_Auto!$E$3:$E1000,Prov_Auto!$A$3:$A1000,$C219,Prov_Auto!$C$3:$C1000,"&gt;="&amp;$A219 ,Prov_Auto!$D$3:$D1000, "&gt;="&amp;DATE(M$2,1,1), Prov_Auto!$D$3:$D1000,"&lt;="&amp;DATE(M$2,12,31))*$D219), "")))))</f>
        <v/>
      </c>
      <c r="N219" s="30"/>
      <c r="O219" s="31"/>
      <c r="P219" s="31"/>
      <c r="Q219" s="31"/>
      <c r="R219" s="31"/>
      <c r="S219" s="31"/>
      <c r="T219" s="31"/>
      <c r="U219" s="31"/>
      <c r="V219" s="31"/>
      <c r="W219" s="31"/>
    </row>
    <row r="220">
      <c r="A220" s="46"/>
      <c r="B220" s="47"/>
      <c r="C220" s="47"/>
      <c r="D220" s="47"/>
      <c r="E220" s="48"/>
      <c r="F220" s="45" t="str">
        <f t="shared" si="1"/>
        <v/>
      </c>
      <c r="G220" s="40" t="str">
        <f t="shared" si="2"/>
        <v/>
      </c>
      <c r="H220" s="41" t="str">
        <f>IF(A220="","",IF(C220="","",IF(D220="","",IF(B220="C", SUMIFS(Prov_Auto!E$3:E1000,Prov_Auto!A$3:A1000,C220,Prov_Auto!C$3:C1000,"&gt;"&amp;A220,Prov_Auto!D$3:D1000,"&lt;="&amp;TODAY())*D220, IF(B220="V", -1*(SUMIFS(Prov_Auto!E$3:E1000,Prov_Auto!A$3:A1000,C220,Prov_Auto!C$3:C1000,"&gt;"&amp;A220,Prov_Auto!D$3:D1000,"&lt;="&amp;TODAY())*D220), "")))))</f>
        <v/>
      </c>
      <c r="I220" s="42" t="str">
        <f>IF($A220="","",IF($C220="","",IF($D220="","", IF($B220="C",  SUMIFS(Prov_Auto!$E$3:$E1000,Prov_Auto!$A$3:$A1000,$C220,Prov_Auto!$C$3:$C1000,"&gt;="&amp;$A220 ,Prov_Auto!$D$3:$D1000, "&gt;="&amp;DATE(I$2,1, 1), Prov_Auto!$D$3:$D1000,"&lt;="&amp;DATE(I$2, 12, 31))*$D220, IF($B220="V", -1*(SUMIFS(Prov_Auto!$E$3:$E1000,Prov_Auto!$A$3:$A1000,$C220,Prov_Auto!$C$3:$C1000,"&gt;="&amp;$A220 ,Prov_Auto!$D$3:$D1000, "&gt;="&amp;DATE(I$2,1,1), Prov_Auto!$D$3:$D1000,"&lt;="&amp;DATE(I$2,12,31))*$D220), "")))))</f>
        <v/>
      </c>
      <c r="J220" s="42" t="str">
        <f>IF($A220="","",IF($C220="","",IF($D220="","", IF($B220="C",  SUMIFS(Prov_Auto!$E$3:$E1000,Prov_Auto!$A$3:$A1000,$C220,Prov_Auto!$C$3:$C1000,"&gt;="&amp;$A220 ,Prov_Auto!$D$3:$D1000, "&gt;="&amp;DATE(J$2,1, 1), Prov_Auto!$D$3:$D1000,"&lt;="&amp;DATE(J$2, 12, 31))*$D220, IF($B220="V", -1*(SUMIFS(Prov_Auto!$E$3:$E1000,Prov_Auto!$A$3:$A1000,$C220,Prov_Auto!$C$3:$C1000,"&gt;="&amp;$A220 ,Prov_Auto!$D$3:$D1000, "&gt;="&amp;DATE(J$2,1,1), Prov_Auto!$D$3:$D1000,"&lt;="&amp;DATE(J$2,12,31))*$D220), "")))))</f>
        <v/>
      </c>
      <c r="K220" s="42" t="str">
        <f>IF($A220="","",IF($C220="","",IF($D220="","", IF($B220="C",  SUMIFS(Prov_Auto!$E$3:$E1000,Prov_Auto!$A$3:$A1000,$C220,Prov_Auto!$C$3:$C1000,"&gt;="&amp;$A220 ,Prov_Auto!$D$3:$D1000, "&gt;="&amp;DATE(K$2,1, 1), Prov_Auto!$D$3:$D1000,"&lt;="&amp;DATE(K$2, 12, 31))*$D220, IF($B220="V", -1*(SUMIFS(Prov_Auto!$E$3:$E1000,Prov_Auto!$A$3:$A1000,$C220,Prov_Auto!$C$3:$C1000,"&gt;="&amp;$A220 ,Prov_Auto!$D$3:$D1000, "&gt;="&amp;DATE(K$2,1,1), Prov_Auto!$D$3:$D1000,"&lt;="&amp;DATE(K$2,12,31))*$D220), "")))))</f>
        <v/>
      </c>
      <c r="L220" s="42" t="str">
        <f>IF($A220="","",IF($C220="","",IF($D220="","", IF($B220="C",  SUMIFS(Prov_Auto!$E$3:$E1000,Prov_Auto!$A$3:$A1000,$C220,Prov_Auto!$C$3:$C1000,"&gt;="&amp;$A220 ,Prov_Auto!$D$3:$D1000, "&gt;="&amp;DATE(L$2,1, 1), Prov_Auto!$D$3:$D1000,"&lt;="&amp;DATE(L$2, 12, 31))*$D220, IF($B220="V", -1*(SUMIFS(Prov_Auto!$E$3:$E1000,Prov_Auto!$A$3:$A1000,$C220,Prov_Auto!$C$3:$C1000,"&gt;="&amp;$A220 ,Prov_Auto!$D$3:$D1000, "&gt;="&amp;DATE(L$2,1,1), Prov_Auto!$D$3:$D1000,"&lt;="&amp;DATE(L$2,12,31))*$D220), "")))))</f>
        <v/>
      </c>
      <c r="M220" s="43" t="str">
        <f>IF($A220="","",IF($C220="","",IF($D220="","", IF($B220="C",  SUMIFS(Prov_Auto!$E$3:$E1000,Prov_Auto!$A$3:$A1000,$C220,Prov_Auto!$C$3:$C1000,"&gt;="&amp;$A220 ,Prov_Auto!$D$3:$D1000, "&gt;="&amp;DATE(M$2,1, 1), Prov_Auto!$D$3:$D1000,"&lt;="&amp;DATE(M$2, 12, 31))*$D220, IF($B220="V", -1*(SUMIFS(Prov_Auto!$E$3:$E1000,Prov_Auto!$A$3:$A1000,$C220,Prov_Auto!$C$3:$C1000,"&gt;="&amp;$A220 ,Prov_Auto!$D$3:$D1000, "&gt;="&amp;DATE(M$2,1,1), Prov_Auto!$D$3:$D1000,"&lt;="&amp;DATE(M$2,12,31))*$D220), "")))))</f>
        <v/>
      </c>
      <c r="N220" s="30"/>
      <c r="O220" s="31"/>
      <c r="P220" s="31"/>
      <c r="Q220" s="31"/>
      <c r="R220" s="31"/>
      <c r="S220" s="31"/>
      <c r="T220" s="31"/>
      <c r="U220" s="31"/>
      <c r="V220" s="31"/>
      <c r="W220" s="31"/>
    </row>
    <row r="221">
      <c r="A221" s="46"/>
      <c r="B221" s="47"/>
      <c r="C221" s="47"/>
      <c r="D221" s="47"/>
      <c r="E221" s="48"/>
      <c r="F221" s="45" t="str">
        <f t="shared" si="1"/>
        <v/>
      </c>
      <c r="G221" s="40" t="str">
        <f t="shared" si="2"/>
        <v/>
      </c>
      <c r="H221" s="41" t="str">
        <f>IF(A221="","",IF(C221="","",IF(D221="","",IF(B221="C", SUMIFS(Prov_Auto!E$3:E1000,Prov_Auto!A$3:A1000,C221,Prov_Auto!C$3:C1000,"&gt;"&amp;A221,Prov_Auto!D$3:D1000,"&lt;="&amp;TODAY())*D221, IF(B221="V", -1*(SUMIFS(Prov_Auto!E$3:E1000,Prov_Auto!A$3:A1000,C221,Prov_Auto!C$3:C1000,"&gt;"&amp;A221,Prov_Auto!D$3:D1000,"&lt;="&amp;TODAY())*D221), "")))))</f>
        <v/>
      </c>
      <c r="I221" s="42" t="str">
        <f>IF($A221="","",IF($C221="","",IF($D221="","", IF($B221="C",  SUMIFS(Prov_Auto!$E$3:$E1000,Prov_Auto!$A$3:$A1000,$C221,Prov_Auto!$C$3:$C1000,"&gt;="&amp;$A221 ,Prov_Auto!$D$3:$D1000, "&gt;="&amp;DATE(I$2,1, 1), Prov_Auto!$D$3:$D1000,"&lt;="&amp;DATE(I$2, 12, 31))*$D221, IF($B221="V", -1*(SUMIFS(Prov_Auto!$E$3:$E1000,Prov_Auto!$A$3:$A1000,$C221,Prov_Auto!$C$3:$C1000,"&gt;="&amp;$A221 ,Prov_Auto!$D$3:$D1000, "&gt;="&amp;DATE(I$2,1,1), Prov_Auto!$D$3:$D1000,"&lt;="&amp;DATE(I$2,12,31))*$D221), "")))))</f>
        <v/>
      </c>
      <c r="J221" s="42" t="str">
        <f>IF($A221="","",IF($C221="","",IF($D221="","", IF($B221="C",  SUMIFS(Prov_Auto!$E$3:$E1000,Prov_Auto!$A$3:$A1000,$C221,Prov_Auto!$C$3:$C1000,"&gt;="&amp;$A221 ,Prov_Auto!$D$3:$D1000, "&gt;="&amp;DATE(J$2,1, 1), Prov_Auto!$D$3:$D1000,"&lt;="&amp;DATE(J$2, 12, 31))*$D221, IF($B221="V", -1*(SUMIFS(Prov_Auto!$E$3:$E1000,Prov_Auto!$A$3:$A1000,$C221,Prov_Auto!$C$3:$C1000,"&gt;="&amp;$A221 ,Prov_Auto!$D$3:$D1000, "&gt;="&amp;DATE(J$2,1,1), Prov_Auto!$D$3:$D1000,"&lt;="&amp;DATE(J$2,12,31))*$D221), "")))))</f>
        <v/>
      </c>
      <c r="K221" s="42" t="str">
        <f>IF($A221="","",IF($C221="","",IF($D221="","", IF($B221="C",  SUMIFS(Prov_Auto!$E$3:$E1000,Prov_Auto!$A$3:$A1000,$C221,Prov_Auto!$C$3:$C1000,"&gt;="&amp;$A221 ,Prov_Auto!$D$3:$D1000, "&gt;="&amp;DATE(K$2,1, 1), Prov_Auto!$D$3:$D1000,"&lt;="&amp;DATE(K$2, 12, 31))*$D221, IF($B221="V", -1*(SUMIFS(Prov_Auto!$E$3:$E1000,Prov_Auto!$A$3:$A1000,$C221,Prov_Auto!$C$3:$C1000,"&gt;="&amp;$A221 ,Prov_Auto!$D$3:$D1000, "&gt;="&amp;DATE(K$2,1,1), Prov_Auto!$D$3:$D1000,"&lt;="&amp;DATE(K$2,12,31))*$D221), "")))))</f>
        <v/>
      </c>
      <c r="L221" s="42" t="str">
        <f>IF($A221="","",IF($C221="","",IF($D221="","", IF($B221="C",  SUMIFS(Prov_Auto!$E$3:$E1000,Prov_Auto!$A$3:$A1000,$C221,Prov_Auto!$C$3:$C1000,"&gt;="&amp;$A221 ,Prov_Auto!$D$3:$D1000, "&gt;="&amp;DATE(L$2,1, 1), Prov_Auto!$D$3:$D1000,"&lt;="&amp;DATE(L$2, 12, 31))*$D221, IF($B221="V", -1*(SUMIFS(Prov_Auto!$E$3:$E1000,Prov_Auto!$A$3:$A1000,$C221,Prov_Auto!$C$3:$C1000,"&gt;="&amp;$A221 ,Prov_Auto!$D$3:$D1000, "&gt;="&amp;DATE(L$2,1,1), Prov_Auto!$D$3:$D1000,"&lt;="&amp;DATE(L$2,12,31))*$D221), "")))))</f>
        <v/>
      </c>
      <c r="M221" s="43" t="str">
        <f>IF($A221="","",IF($C221="","",IF($D221="","", IF($B221="C",  SUMIFS(Prov_Auto!$E$3:$E1000,Prov_Auto!$A$3:$A1000,$C221,Prov_Auto!$C$3:$C1000,"&gt;="&amp;$A221 ,Prov_Auto!$D$3:$D1000, "&gt;="&amp;DATE(M$2,1, 1), Prov_Auto!$D$3:$D1000,"&lt;="&amp;DATE(M$2, 12, 31))*$D221, IF($B221="V", -1*(SUMIFS(Prov_Auto!$E$3:$E1000,Prov_Auto!$A$3:$A1000,$C221,Prov_Auto!$C$3:$C1000,"&gt;="&amp;$A221 ,Prov_Auto!$D$3:$D1000, "&gt;="&amp;DATE(M$2,1,1), Prov_Auto!$D$3:$D1000,"&lt;="&amp;DATE(M$2,12,31))*$D221), "")))))</f>
        <v/>
      </c>
      <c r="N221" s="30"/>
      <c r="O221" s="31"/>
      <c r="P221" s="31"/>
      <c r="Q221" s="31"/>
      <c r="R221" s="31"/>
      <c r="S221" s="31"/>
      <c r="T221" s="31"/>
      <c r="U221" s="31"/>
      <c r="V221" s="31"/>
      <c r="W221" s="31"/>
    </row>
    <row r="222">
      <c r="A222" s="46"/>
      <c r="B222" s="47"/>
      <c r="C222" s="47"/>
      <c r="D222" s="47"/>
      <c r="E222" s="48"/>
      <c r="F222" s="45" t="str">
        <f t="shared" si="1"/>
        <v/>
      </c>
      <c r="G222" s="40" t="str">
        <f t="shared" si="2"/>
        <v/>
      </c>
      <c r="H222" s="41" t="str">
        <f>IF(A222="","",IF(C222="","",IF(D222="","",IF(B222="C", SUMIFS(Prov_Auto!E$3:E1000,Prov_Auto!A$3:A1000,C222,Prov_Auto!C$3:C1000,"&gt;"&amp;A222,Prov_Auto!D$3:D1000,"&lt;="&amp;TODAY())*D222, IF(B222="V", -1*(SUMIFS(Prov_Auto!E$3:E1000,Prov_Auto!A$3:A1000,C222,Prov_Auto!C$3:C1000,"&gt;"&amp;A222,Prov_Auto!D$3:D1000,"&lt;="&amp;TODAY())*D222), "")))))</f>
        <v/>
      </c>
      <c r="I222" s="42" t="str">
        <f>IF($A222="","",IF($C222="","",IF($D222="","", IF($B222="C",  SUMIFS(Prov_Auto!$E$3:$E1000,Prov_Auto!$A$3:$A1000,$C222,Prov_Auto!$C$3:$C1000,"&gt;="&amp;$A222 ,Prov_Auto!$D$3:$D1000, "&gt;="&amp;DATE(I$2,1, 1), Prov_Auto!$D$3:$D1000,"&lt;="&amp;DATE(I$2, 12, 31))*$D222, IF($B222="V", -1*(SUMIFS(Prov_Auto!$E$3:$E1000,Prov_Auto!$A$3:$A1000,$C222,Prov_Auto!$C$3:$C1000,"&gt;="&amp;$A222 ,Prov_Auto!$D$3:$D1000, "&gt;="&amp;DATE(I$2,1,1), Prov_Auto!$D$3:$D1000,"&lt;="&amp;DATE(I$2,12,31))*$D222), "")))))</f>
        <v/>
      </c>
      <c r="J222" s="42" t="str">
        <f>IF($A222="","",IF($C222="","",IF($D222="","", IF($B222="C",  SUMIFS(Prov_Auto!$E$3:$E1000,Prov_Auto!$A$3:$A1000,$C222,Prov_Auto!$C$3:$C1000,"&gt;="&amp;$A222 ,Prov_Auto!$D$3:$D1000, "&gt;="&amp;DATE(J$2,1, 1), Prov_Auto!$D$3:$D1000,"&lt;="&amp;DATE(J$2, 12, 31))*$D222, IF($B222="V", -1*(SUMIFS(Prov_Auto!$E$3:$E1000,Prov_Auto!$A$3:$A1000,$C222,Prov_Auto!$C$3:$C1000,"&gt;="&amp;$A222 ,Prov_Auto!$D$3:$D1000, "&gt;="&amp;DATE(J$2,1,1), Prov_Auto!$D$3:$D1000,"&lt;="&amp;DATE(J$2,12,31))*$D222), "")))))</f>
        <v/>
      </c>
      <c r="K222" s="42" t="str">
        <f>IF($A222="","",IF($C222="","",IF($D222="","", IF($B222="C",  SUMIFS(Prov_Auto!$E$3:$E1000,Prov_Auto!$A$3:$A1000,$C222,Prov_Auto!$C$3:$C1000,"&gt;="&amp;$A222 ,Prov_Auto!$D$3:$D1000, "&gt;="&amp;DATE(K$2,1, 1), Prov_Auto!$D$3:$D1000,"&lt;="&amp;DATE(K$2, 12, 31))*$D222, IF($B222="V", -1*(SUMIFS(Prov_Auto!$E$3:$E1000,Prov_Auto!$A$3:$A1000,$C222,Prov_Auto!$C$3:$C1000,"&gt;="&amp;$A222 ,Prov_Auto!$D$3:$D1000, "&gt;="&amp;DATE(K$2,1,1), Prov_Auto!$D$3:$D1000,"&lt;="&amp;DATE(K$2,12,31))*$D222), "")))))</f>
        <v/>
      </c>
      <c r="L222" s="42" t="str">
        <f>IF($A222="","",IF($C222="","",IF($D222="","", IF($B222="C",  SUMIFS(Prov_Auto!$E$3:$E1000,Prov_Auto!$A$3:$A1000,$C222,Prov_Auto!$C$3:$C1000,"&gt;="&amp;$A222 ,Prov_Auto!$D$3:$D1000, "&gt;="&amp;DATE(L$2,1, 1), Prov_Auto!$D$3:$D1000,"&lt;="&amp;DATE(L$2, 12, 31))*$D222, IF($B222="V", -1*(SUMIFS(Prov_Auto!$E$3:$E1000,Prov_Auto!$A$3:$A1000,$C222,Prov_Auto!$C$3:$C1000,"&gt;="&amp;$A222 ,Prov_Auto!$D$3:$D1000, "&gt;="&amp;DATE(L$2,1,1), Prov_Auto!$D$3:$D1000,"&lt;="&amp;DATE(L$2,12,31))*$D222), "")))))</f>
        <v/>
      </c>
      <c r="M222" s="43" t="str">
        <f>IF($A222="","",IF($C222="","",IF($D222="","", IF($B222="C",  SUMIFS(Prov_Auto!$E$3:$E1000,Prov_Auto!$A$3:$A1000,$C222,Prov_Auto!$C$3:$C1000,"&gt;="&amp;$A222 ,Prov_Auto!$D$3:$D1000, "&gt;="&amp;DATE(M$2,1, 1), Prov_Auto!$D$3:$D1000,"&lt;="&amp;DATE(M$2, 12, 31))*$D222, IF($B222="V", -1*(SUMIFS(Prov_Auto!$E$3:$E1000,Prov_Auto!$A$3:$A1000,$C222,Prov_Auto!$C$3:$C1000,"&gt;="&amp;$A222 ,Prov_Auto!$D$3:$D1000, "&gt;="&amp;DATE(M$2,1,1), Prov_Auto!$D$3:$D1000,"&lt;="&amp;DATE(M$2,12,31))*$D222), "")))))</f>
        <v/>
      </c>
      <c r="N222" s="30"/>
      <c r="O222" s="31"/>
      <c r="P222" s="31"/>
      <c r="Q222" s="31"/>
      <c r="R222" s="31"/>
      <c r="S222" s="31"/>
      <c r="T222" s="31"/>
      <c r="U222" s="31"/>
      <c r="V222" s="31"/>
      <c r="W222" s="31"/>
    </row>
    <row r="223">
      <c r="A223" s="46"/>
      <c r="B223" s="47"/>
      <c r="C223" s="47"/>
      <c r="D223" s="47"/>
      <c r="E223" s="48"/>
      <c r="F223" s="45" t="str">
        <f t="shared" si="1"/>
        <v/>
      </c>
      <c r="G223" s="40" t="str">
        <f t="shared" si="2"/>
        <v/>
      </c>
      <c r="H223" s="41" t="str">
        <f>IF(A223="","",IF(C223="","",IF(D223="","",IF(B223="C", SUMIFS(Prov_Auto!E$3:E1000,Prov_Auto!A$3:A1000,C223,Prov_Auto!C$3:C1000,"&gt;"&amp;A223,Prov_Auto!D$3:D1000,"&lt;="&amp;TODAY())*D223, IF(B223="V", -1*(SUMIFS(Prov_Auto!E$3:E1000,Prov_Auto!A$3:A1000,C223,Prov_Auto!C$3:C1000,"&gt;"&amp;A223,Prov_Auto!D$3:D1000,"&lt;="&amp;TODAY())*D223), "")))))</f>
        <v/>
      </c>
      <c r="I223" s="42" t="str">
        <f>IF($A223="","",IF($C223="","",IF($D223="","", IF($B223="C",  SUMIFS(Prov_Auto!$E$3:$E1000,Prov_Auto!$A$3:$A1000,$C223,Prov_Auto!$C$3:$C1000,"&gt;="&amp;$A223 ,Prov_Auto!$D$3:$D1000, "&gt;="&amp;DATE(I$2,1, 1), Prov_Auto!$D$3:$D1000,"&lt;="&amp;DATE(I$2, 12, 31))*$D223, IF($B223="V", -1*(SUMIFS(Prov_Auto!$E$3:$E1000,Prov_Auto!$A$3:$A1000,$C223,Prov_Auto!$C$3:$C1000,"&gt;="&amp;$A223 ,Prov_Auto!$D$3:$D1000, "&gt;="&amp;DATE(I$2,1,1), Prov_Auto!$D$3:$D1000,"&lt;="&amp;DATE(I$2,12,31))*$D223), "")))))</f>
        <v/>
      </c>
      <c r="J223" s="42" t="str">
        <f>IF($A223="","",IF($C223="","",IF($D223="","", IF($B223="C",  SUMIFS(Prov_Auto!$E$3:$E1000,Prov_Auto!$A$3:$A1000,$C223,Prov_Auto!$C$3:$C1000,"&gt;="&amp;$A223 ,Prov_Auto!$D$3:$D1000, "&gt;="&amp;DATE(J$2,1, 1), Prov_Auto!$D$3:$D1000,"&lt;="&amp;DATE(J$2, 12, 31))*$D223, IF($B223="V", -1*(SUMIFS(Prov_Auto!$E$3:$E1000,Prov_Auto!$A$3:$A1000,$C223,Prov_Auto!$C$3:$C1000,"&gt;="&amp;$A223 ,Prov_Auto!$D$3:$D1000, "&gt;="&amp;DATE(J$2,1,1), Prov_Auto!$D$3:$D1000,"&lt;="&amp;DATE(J$2,12,31))*$D223), "")))))</f>
        <v/>
      </c>
      <c r="K223" s="42" t="str">
        <f>IF($A223="","",IF($C223="","",IF($D223="","", IF($B223="C",  SUMIFS(Prov_Auto!$E$3:$E1000,Prov_Auto!$A$3:$A1000,$C223,Prov_Auto!$C$3:$C1000,"&gt;="&amp;$A223 ,Prov_Auto!$D$3:$D1000, "&gt;="&amp;DATE(K$2,1, 1), Prov_Auto!$D$3:$D1000,"&lt;="&amp;DATE(K$2, 12, 31))*$D223, IF($B223="V", -1*(SUMIFS(Prov_Auto!$E$3:$E1000,Prov_Auto!$A$3:$A1000,$C223,Prov_Auto!$C$3:$C1000,"&gt;="&amp;$A223 ,Prov_Auto!$D$3:$D1000, "&gt;="&amp;DATE(K$2,1,1), Prov_Auto!$D$3:$D1000,"&lt;="&amp;DATE(K$2,12,31))*$D223), "")))))</f>
        <v/>
      </c>
      <c r="L223" s="42" t="str">
        <f>IF($A223="","",IF($C223="","",IF($D223="","", IF($B223="C",  SUMIFS(Prov_Auto!$E$3:$E1000,Prov_Auto!$A$3:$A1000,$C223,Prov_Auto!$C$3:$C1000,"&gt;="&amp;$A223 ,Prov_Auto!$D$3:$D1000, "&gt;="&amp;DATE(L$2,1, 1), Prov_Auto!$D$3:$D1000,"&lt;="&amp;DATE(L$2, 12, 31))*$D223, IF($B223="V", -1*(SUMIFS(Prov_Auto!$E$3:$E1000,Prov_Auto!$A$3:$A1000,$C223,Prov_Auto!$C$3:$C1000,"&gt;="&amp;$A223 ,Prov_Auto!$D$3:$D1000, "&gt;="&amp;DATE(L$2,1,1), Prov_Auto!$D$3:$D1000,"&lt;="&amp;DATE(L$2,12,31))*$D223), "")))))</f>
        <v/>
      </c>
      <c r="M223" s="43" t="str">
        <f>IF($A223="","",IF($C223="","",IF($D223="","", IF($B223="C",  SUMIFS(Prov_Auto!$E$3:$E1000,Prov_Auto!$A$3:$A1000,$C223,Prov_Auto!$C$3:$C1000,"&gt;="&amp;$A223 ,Prov_Auto!$D$3:$D1000, "&gt;="&amp;DATE(M$2,1, 1), Prov_Auto!$D$3:$D1000,"&lt;="&amp;DATE(M$2, 12, 31))*$D223, IF($B223="V", -1*(SUMIFS(Prov_Auto!$E$3:$E1000,Prov_Auto!$A$3:$A1000,$C223,Prov_Auto!$C$3:$C1000,"&gt;="&amp;$A223 ,Prov_Auto!$D$3:$D1000, "&gt;="&amp;DATE(M$2,1,1), Prov_Auto!$D$3:$D1000,"&lt;="&amp;DATE(M$2,12,31))*$D223), "")))))</f>
        <v/>
      </c>
      <c r="N223" s="30"/>
      <c r="O223" s="31"/>
      <c r="P223" s="31"/>
      <c r="Q223" s="31"/>
      <c r="R223" s="31"/>
      <c r="S223" s="31"/>
      <c r="T223" s="31"/>
      <c r="U223" s="31"/>
      <c r="V223" s="31"/>
      <c r="W223" s="31"/>
    </row>
    <row r="224">
      <c r="A224" s="46"/>
      <c r="B224" s="47"/>
      <c r="C224" s="47"/>
      <c r="D224" s="47"/>
      <c r="E224" s="48"/>
      <c r="F224" s="45" t="str">
        <f t="shared" si="1"/>
        <v/>
      </c>
      <c r="G224" s="40" t="str">
        <f t="shared" si="2"/>
        <v/>
      </c>
      <c r="H224" s="41" t="str">
        <f>IF(A224="","",IF(C224="","",IF(D224="","",IF(B224="C", SUMIFS(Prov_Auto!E$3:E1000,Prov_Auto!A$3:A1000,C224,Prov_Auto!C$3:C1000,"&gt;"&amp;A224,Prov_Auto!D$3:D1000,"&lt;="&amp;TODAY())*D224, IF(B224="V", -1*(SUMIFS(Prov_Auto!E$3:E1000,Prov_Auto!A$3:A1000,C224,Prov_Auto!C$3:C1000,"&gt;"&amp;A224,Prov_Auto!D$3:D1000,"&lt;="&amp;TODAY())*D224), "")))))</f>
        <v/>
      </c>
      <c r="I224" s="42" t="str">
        <f>IF($A224="","",IF($C224="","",IF($D224="","", IF($B224="C",  SUMIFS(Prov_Auto!$E$3:$E1000,Prov_Auto!$A$3:$A1000,$C224,Prov_Auto!$C$3:$C1000,"&gt;="&amp;$A224 ,Prov_Auto!$D$3:$D1000, "&gt;="&amp;DATE(I$2,1, 1), Prov_Auto!$D$3:$D1000,"&lt;="&amp;DATE(I$2, 12, 31))*$D224, IF($B224="V", -1*(SUMIFS(Prov_Auto!$E$3:$E1000,Prov_Auto!$A$3:$A1000,$C224,Prov_Auto!$C$3:$C1000,"&gt;="&amp;$A224 ,Prov_Auto!$D$3:$D1000, "&gt;="&amp;DATE(I$2,1,1), Prov_Auto!$D$3:$D1000,"&lt;="&amp;DATE(I$2,12,31))*$D224), "")))))</f>
        <v/>
      </c>
      <c r="J224" s="42" t="str">
        <f>IF($A224="","",IF($C224="","",IF($D224="","", IF($B224="C",  SUMIFS(Prov_Auto!$E$3:$E1000,Prov_Auto!$A$3:$A1000,$C224,Prov_Auto!$C$3:$C1000,"&gt;="&amp;$A224 ,Prov_Auto!$D$3:$D1000, "&gt;="&amp;DATE(J$2,1, 1), Prov_Auto!$D$3:$D1000,"&lt;="&amp;DATE(J$2, 12, 31))*$D224, IF($B224="V", -1*(SUMIFS(Prov_Auto!$E$3:$E1000,Prov_Auto!$A$3:$A1000,$C224,Prov_Auto!$C$3:$C1000,"&gt;="&amp;$A224 ,Prov_Auto!$D$3:$D1000, "&gt;="&amp;DATE(J$2,1,1), Prov_Auto!$D$3:$D1000,"&lt;="&amp;DATE(J$2,12,31))*$D224), "")))))</f>
        <v/>
      </c>
      <c r="K224" s="42" t="str">
        <f>IF($A224="","",IF($C224="","",IF($D224="","", IF($B224="C",  SUMIFS(Prov_Auto!$E$3:$E1000,Prov_Auto!$A$3:$A1000,$C224,Prov_Auto!$C$3:$C1000,"&gt;="&amp;$A224 ,Prov_Auto!$D$3:$D1000, "&gt;="&amp;DATE(K$2,1, 1), Prov_Auto!$D$3:$D1000,"&lt;="&amp;DATE(K$2, 12, 31))*$D224, IF($B224="V", -1*(SUMIFS(Prov_Auto!$E$3:$E1000,Prov_Auto!$A$3:$A1000,$C224,Prov_Auto!$C$3:$C1000,"&gt;="&amp;$A224 ,Prov_Auto!$D$3:$D1000, "&gt;="&amp;DATE(K$2,1,1), Prov_Auto!$D$3:$D1000,"&lt;="&amp;DATE(K$2,12,31))*$D224), "")))))</f>
        <v/>
      </c>
      <c r="L224" s="42" t="str">
        <f>IF($A224="","",IF($C224="","",IF($D224="","", IF($B224="C",  SUMIFS(Prov_Auto!$E$3:$E1000,Prov_Auto!$A$3:$A1000,$C224,Prov_Auto!$C$3:$C1000,"&gt;="&amp;$A224 ,Prov_Auto!$D$3:$D1000, "&gt;="&amp;DATE(L$2,1, 1), Prov_Auto!$D$3:$D1000,"&lt;="&amp;DATE(L$2, 12, 31))*$D224, IF($B224="V", -1*(SUMIFS(Prov_Auto!$E$3:$E1000,Prov_Auto!$A$3:$A1000,$C224,Prov_Auto!$C$3:$C1000,"&gt;="&amp;$A224 ,Prov_Auto!$D$3:$D1000, "&gt;="&amp;DATE(L$2,1,1), Prov_Auto!$D$3:$D1000,"&lt;="&amp;DATE(L$2,12,31))*$D224), "")))))</f>
        <v/>
      </c>
      <c r="M224" s="43" t="str">
        <f>IF($A224="","",IF($C224="","",IF($D224="","", IF($B224="C",  SUMIFS(Prov_Auto!$E$3:$E1000,Prov_Auto!$A$3:$A1000,$C224,Prov_Auto!$C$3:$C1000,"&gt;="&amp;$A224 ,Prov_Auto!$D$3:$D1000, "&gt;="&amp;DATE(M$2,1, 1), Prov_Auto!$D$3:$D1000,"&lt;="&amp;DATE(M$2, 12, 31))*$D224, IF($B224="V", -1*(SUMIFS(Prov_Auto!$E$3:$E1000,Prov_Auto!$A$3:$A1000,$C224,Prov_Auto!$C$3:$C1000,"&gt;="&amp;$A224 ,Prov_Auto!$D$3:$D1000, "&gt;="&amp;DATE(M$2,1,1), Prov_Auto!$D$3:$D1000,"&lt;="&amp;DATE(M$2,12,31))*$D224), "")))))</f>
        <v/>
      </c>
      <c r="N224" s="30"/>
      <c r="O224" s="31"/>
      <c r="P224" s="31"/>
      <c r="Q224" s="31"/>
      <c r="R224" s="31"/>
      <c r="S224" s="31"/>
      <c r="T224" s="31"/>
      <c r="U224" s="31"/>
      <c r="V224" s="31"/>
      <c r="W224" s="31"/>
    </row>
    <row r="225">
      <c r="A225" s="46"/>
      <c r="B225" s="47"/>
      <c r="C225" s="47"/>
      <c r="D225" s="47"/>
      <c r="E225" s="48"/>
      <c r="F225" s="45" t="str">
        <f t="shared" si="1"/>
        <v/>
      </c>
      <c r="G225" s="40" t="str">
        <f t="shared" si="2"/>
        <v/>
      </c>
      <c r="H225" s="41" t="str">
        <f>IF(A225="","",IF(C225="","",IF(D225="","",IF(B225="C", SUMIFS(Prov_Auto!E$3:E1000,Prov_Auto!A$3:A1000,C225,Prov_Auto!C$3:C1000,"&gt;"&amp;A225,Prov_Auto!D$3:D1000,"&lt;="&amp;TODAY())*D225, IF(B225="V", -1*(SUMIFS(Prov_Auto!E$3:E1000,Prov_Auto!A$3:A1000,C225,Prov_Auto!C$3:C1000,"&gt;"&amp;A225,Prov_Auto!D$3:D1000,"&lt;="&amp;TODAY())*D225), "")))))</f>
        <v/>
      </c>
      <c r="I225" s="42" t="str">
        <f>IF($A225="","",IF($C225="","",IF($D225="","", IF($B225="C",  SUMIFS(Prov_Auto!$E$3:$E1000,Prov_Auto!$A$3:$A1000,$C225,Prov_Auto!$C$3:$C1000,"&gt;="&amp;$A225 ,Prov_Auto!$D$3:$D1000, "&gt;="&amp;DATE(I$2,1, 1), Prov_Auto!$D$3:$D1000,"&lt;="&amp;DATE(I$2, 12, 31))*$D225, IF($B225="V", -1*(SUMIFS(Prov_Auto!$E$3:$E1000,Prov_Auto!$A$3:$A1000,$C225,Prov_Auto!$C$3:$C1000,"&gt;="&amp;$A225 ,Prov_Auto!$D$3:$D1000, "&gt;="&amp;DATE(I$2,1,1), Prov_Auto!$D$3:$D1000,"&lt;="&amp;DATE(I$2,12,31))*$D225), "")))))</f>
        <v/>
      </c>
      <c r="J225" s="42" t="str">
        <f>IF($A225="","",IF($C225="","",IF($D225="","", IF($B225="C",  SUMIFS(Prov_Auto!$E$3:$E1000,Prov_Auto!$A$3:$A1000,$C225,Prov_Auto!$C$3:$C1000,"&gt;="&amp;$A225 ,Prov_Auto!$D$3:$D1000, "&gt;="&amp;DATE(J$2,1, 1), Prov_Auto!$D$3:$D1000,"&lt;="&amp;DATE(J$2, 12, 31))*$D225, IF($B225="V", -1*(SUMIFS(Prov_Auto!$E$3:$E1000,Prov_Auto!$A$3:$A1000,$C225,Prov_Auto!$C$3:$C1000,"&gt;="&amp;$A225 ,Prov_Auto!$D$3:$D1000, "&gt;="&amp;DATE(J$2,1,1), Prov_Auto!$D$3:$D1000,"&lt;="&amp;DATE(J$2,12,31))*$D225), "")))))</f>
        <v/>
      </c>
      <c r="K225" s="42" t="str">
        <f>IF($A225="","",IF($C225="","",IF($D225="","", IF($B225="C",  SUMIFS(Prov_Auto!$E$3:$E1000,Prov_Auto!$A$3:$A1000,$C225,Prov_Auto!$C$3:$C1000,"&gt;="&amp;$A225 ,Prov_Auto!$D$3:$D1000, "&gt;="&amp;DATE(K$2,1, 1), Prov_Auto!$D$3:$D1000,"&lt;="&amp;DATE(K$2, 12, 31))*$D225, IF($B225="V", -1*(SUMIFS(Prov_Auto!$E$3:$E1000,Prov_Auto!$A$3:$A1000,$C225,Prov_Auto!$C$3:$C1000,"&gt;="&amp;$A225 ,Prov_Auto!$D$3:$D1000, "&gt;="&amp;DATE(K$2,1,1), Prov_Auto!$D$3:$D1000,"&lt;="&amp;DATE(K$2,12,31))*$D225), "")))))</f>
        <v/>
      </c>
      <c r="L225" s="42" t="str">
        <f>IF($A225="","",IF($C225="","",IF($D225="","", IF($B225="C",  SUMIFS(Prov_Auto!$E$3:$E1000,Prov_Auto!$A$3:$A1000,$C225,Prov_Auto!$C$3:$C1000,"&gt;="&amp;$A225 ,Prov_Auto!$D$3:$D1000, "&gt;="&amp;DATE(L$2,1, 1), Prov_Auto!$D$3:$D1000,"&lt;="&amp;DATE(L$2, 12, 31))*$D225, IF($B225="V", -1*(SUMIFS(Prov_Auto!$E$3:$E1000,Prov_Auto!$A$3:$A1000,$C225,Prov_Auto!$C$3:$C1000,"&gt;="&amp;$A225 ,Prov_Auto!$D$3:$D1000, "&gt;="&amp;DATE(L$2,1,1), Prov_Auto!$D$3:$D1000,"&lt;="&amp;DATE(L$2,12,31))*$D225), "")))))</f>
        <v/>
      </c>
      <c r="M225" s="43" t="str">
        <f>IF($A225="","",IF($C225="","",IF($D225="","", IF($B225="C",  SUMIFS(Prov_Auto!$E$3:$E1000,Prov_Auto!$A$3:$A1000,$C225,Prov_Auto!$C$3:$C1000,"&gt;="&amp;$A225 ,Prov_Auto!$D$3:$D1000, "&gt;="&amp;DATE(M$2,1, 1), Prov_Auto!$D$3:$D1000,"&lt;="&amp;DATE(M$2, 12, 31))*$D225, IF($B225="V", -1*(SUMIFS(Prov_Auto!$E$3:$E1000,Prov_Auto!$A$3:$A1000,$C225,Prov_Auto!$C$3:$C1000,"&gt;="&amp;$A225 ,Prov_Auto!$D$3:$D1000, "&gt;="&amp;DATE(M$2,1,1), Prov_Auto!$D$3:$D1000,"&lt;="&amp;DATE(M$2,12,31))*$D225), "")))))</f>
        <v/>
      </c>
      <c r="N225" s="30"/>
      <c r="O225" s="31"/>
      <c r="P225" s="31"/>
      <c r="Q225" s="31"/>
      <c r="R225" s="31"/>
      <c r="S225" s="31"/>
      <c r="T225" s="31"/>
      <c r="U225" s="31"/>
      <c r="V225" s="31"/>
      <c r="W225" s="31"/>
    </row>
    <row r="226">
      <c r="A226" s="46"/>
      <c r="B226" s="47"/>
      <c r="C226" s="47"/>
      <c r="D226" s="47"/>
      <c r="E226" s="48"/>
      <c r="F226" s="45" t="str">
        <f t="shared" si="1"/>
        <v/>
      </c>
      <c r="G226" s="40" t="str">
        <f t="shared" si="2"/>
        <v/>
      </c>
      <c r="H226" s="41" t="str">
        <f>IF(A226="","",IF(C226="","",IF(D226="","",IF(B226="C", SUMIFS(Prov_Auto!E$3:E1000,Prov_Auto!A$3:A1000,C226,Prov_Auto!C$3:C1000,"&gt;"&amp;A226,Prov_Auto!D$3:D1000,"&lt;="&amp;TODAY())*D226, IF(B226="V", -1*(SUMIFS(Prov_Auto!E$3:E1000,Prov_Auto!A$3:A1000,C226,Prov_Auto!C$3:C1000,"&gt;"&amp;A226,Prov_Auto!D$3:D1000,"&lt;="&amp;TODAY())*D226), "")))))</f>
        <v/>
      </c>
      <c r="I226" s="42" t="str">
        <f>IF($A226="","",IF($C226="","",IF($D226="","", IF($B226="C",  SUMIFS(Prov_Auto!$E$3:$E1000,Prov_Auto!$A$3:$A1000,$C226,Prov_Auto!$C$3:$C1000,"&gt;="&amp;$A226 ,Prov_Auto!$D$3:$D1000, "&gt;="&amp;DATE(I$2,1, 1), Prov_Auto!$D$3:$D1000,"&lt;="&amp;DATE(I$2, 12, 31))*$D226, IF($B226="V", -1*(SUMIFS(Prov_Auto!$E$3:$E1000,Prov_Auto!$A$3:$A1000,$C226,Prov_Auto!$C$3:$C1000,"&gt;="&amp;$A226 ,Prov_Auto!$D$3:$D1000, "&gt;="&amp;DATE(I$2,1,1), Prov_Auto!$D$3:$D1000,"&lt;="&amp;DATE(I$2,12,31))*$D226), "")))))</f>
        <v/>
      </c>
      <c r="J226" s="42" t="str">
        <f>IF($A226="","",IF($C226="","",IF($D226="","", IF($B226="C",  SUMIFS(Prov_Auto!$E$3:$E1000,Prov_Auto!$A$3:$A1000,$C226,Prov_Auto!$C$3:$C1000,"&gt;="&amp;$A226 ,Prov_Auto!$D$3:$D1000, "&gt;="&amp;DATE(J$2,1, 1), Prov_Auto!$D$3:$D1000,"&lt;="&amp;DATE(J$2, 12, 31))*$D226, IF($B226="V", -1*(SUMIFS(Prov_Auto!$E$3:$E1000,Prov_Auto!$A$3:$A1000,$C226,Prov_Auto!$C$3:$C1000,"&gt;="&amp;$A226 ,Prov_Auto!$D$3:$D1000, "&gt;="&amp;DATE(J$2,1,1), Prov_Auto!$D$3:$D1000,"&lt;="&amp;DATE(J$2,12,31))*$D226), "")))))</f>
        <v/>
      </c>
      <c r="K226" s="42" t="str">
        <f>IF($A226="","",IF($C226="","",IF($D226="","", IF($B226="C",  SUMIFS(Prov_Auto!$E$3:$E1000,Prov_Auto!$A$3:$A1000,$C226,Prov_Auto!$C$3:$C1000,"&gt;="&amp;$A226 ,Prov_Auto!$D$3:$D1000, "&gt;="&amp;DATE(K$2,1, 1), Prov_Auto!$D$3:$D1000,"&lt;="&amp;DATE(K$2, 12, 31))*$D226, IF($B226="V", -1*(SUMIFS(Prov_Auto!$E$3:$E1000,Prov_Auto!$A$3:$A1000,$C226,Prov_Auto!$C$3:$C1000,"&gt;="&amp;$A226 ,Prov_Auto!$D$3:$D1000, "&gt;="&amp;DATE(K$2,1,1), Prov_Auto!$D$3:$D1000,"&lt;="&amp;DATE(K$2,12,31))*$D226), "")))))</f>
        <v/>
      </c>
      <c r="L226" s="42" t="str">
        <f>IF($A226="","",IF($C226="","",IF($D226="","", IF($B226="C",  SUMIFS(Prov_Auto!$E$3:$E1000,Prov_Auto!$A$3:$A1000,$C226,Prov_Auto!$C$3:$C1000,"&gt;="&amp;$A226 ,Prov_Auto!$D$3:$D1000, "&gt;="&amp;DATE(L$2,1, 1), Prov_Auto!$D$3:$D1000,"&lt;="&amp;DATE(L$2, 12, 31))*$D226, IF($B226="V", -1*(SUMIFS(Prov_Auto!$E$3:$E1000,Prov_Auto!$A$3:$A1000,$C226,Prov_Auto!$C$3:$C1000,"&gt;="&amp;$A226 ,Prov_Auto!$D$3:$D1000, "&gt;="&amp;DATE(L$2,1,1), Prov_Auto!$D$3:$D1000,"&lt;="&amp;DATE(L$2,12,31))*$D226), "")))))</f>
        <v/>
      </c>
      <c r="M226" s="43" t="str">
        <f>IF($A226="","",IF($C226="","",IF($D226="","", IF($B226="C",  SUMIFS(Prov_Auto!$E$3:$E1000,Prov_Auto!$A$3:$A1000,$C226,Prov_Auto!$C$3:$C1000,"&gt;="&amp;$A226 ,Prov_Auto!$D$3:$D1000, "&gt;="&amp;DATE(M$2,1, 1), Prov_Auto!$D$3:$D1000,"&lt;="&amp;DATE(M$2, 12, 31))*$D226, IF($B226="V", -1*(SUMIFS(Prov_Auto!$E$3:$E1000,Prov_Auto!$A$3:$A1000,$C226,Prov_Auto!$C$3:$C1000,"&gt;="&amp;$A226 ,Prov_Auto!$D$3:$D1000, "&gt;="&amp;DATE(M$2,1,1), Prov_Auto!$D$3:$D1000,"&lt;="&amp;DATE(M$2,12,31))*$D226), "")))))</f>
        <v/>
      </c>
      <c r="N226" s="30"/>
      <c r="O226" s="31"/>
      <c r="P226" s="31"/>
      <c r="Q226" s="31"/>
      <c r="R226" s="31"/>
      <c r="S226" s="31"/>
      <c r="T226" s="31"/>
      <c r="U226" s="31"/>
      <c r="V226" s="31"/>
      <c r="W226" s="31"/>
    </row>
    <row r="227">
      <c r="A227" s="46"/>
      <c r="B227" s="47"/>
      <c r="C227" s="47"/>
      <c r="D227" s="47"/>
      <c r="E227" s="48"/>
      <c r="F227" s="45" t="str">
        <f t="shared" si="1"/>
        <v/>
      </c>
      <c r="G227" s="40" t="str">
        <f t="shared" si="2"/>
        <v/>
      </c>
      <c r="H227" s="41" t="str">
        <f>IF(A227="","",IF(C227="","",IF(D227="","",IF(B227="C", SUMIFS(Prov_Auto!E$3:E1000,Prov_Auto!A$3:A1000,C227,Prov_Auto!C$3:C1000,"&gt;"&amp;A227,Prov_Auto!D$3:D1000,"&lt;="&amp;TODAY())*D227, IF(B227="V", -1*(SUMIFS(Prov_Auto!E$3:E1000,Prov_Auto!A$3:A1000,C227,Prov_Auto!C$3:C1000,"&gt;"&amp;A227,Prov_Auto!D$3:D1000,"&lt;="&amp;TODAY())*D227), "")))))</f>
        <v/>
      </c>
      <c r="I227" s="42" t="str">
        <f>IF($A227="","",IF($C227="","",IF($D227="","", IF($B227="C",  SUMIFS(Prov_Auto!$E$3:$E1000,Prov_Auto!$A$3:$A1000,$C227,Prov_Auto!$C$3:$C1000,"&gt;="&amp;$A227 ,Prov_Auto!$D$3:$D1000, "&gt;="&amp;DATE(I$2,1, 1), Prov_Auto!$D$3:$D1000,"&lt;="&amp;DATE(I$2, 12, 31))*$D227, IF($B227="V", -1*(SUMIFS(Prov_Auto!$E$3:$E1000,Prov_Auto!$A$3:$A1000,$C227,Prov_Auto!$C$3:$C1000,"&gt;="&amp;$A227 ,Prov_Auto!$D$3:$D1000, "&gt;="&amp;DATE(I$2,1,1), Prov_Auto!$D$3:$D1000,"&lt;="&amp;DATE(I$2,12,31))*$D227), "")))))</f>
        <v/>
      </c>
      <c r="J227" s="42" t="str">
        <f>IF($A227="","",IF($C227="","",IF($D227="","", IF($B227="C",  SUMIFS(Prov_Auto!$E$3:$E1000,Prov_Auto!$A$3:$A1000,$C227,Prov_Auto!$C$3:$C1000,"&gt;="&amp;$A227 ,Prov_Auto!$D$3:$D1000, "&gt;="&amp;DATE(J$2,1, 1), Prov_Auto!$D$3:$D1000,"&lt;="&amp;DATE(J$2, 12, 31))*$D227, IF($B227="V", -1*(SUMIFS(Prov_Auto!$E$3:$E1000,Prov_Auto!$A$3:$A1000,$C227,Prov_Auto!$C$3:$C1000,"&gt;="&amp;$A227 ,Prov_Auto!$D$3:$D1000, "&gt;="&amp;DATE(J$2,1,1), Prov_Auto!$D$3:$D1000,"&lt;="&amp;DATE(J$2,12,31))*$D227), "")))))</f>
        <v/>
      </c>
      <c r="K227" s="42" t="str">
        <f>IF($A227="","",IF($C227="","",IF($D227="","", IF($B227="C",  SUMIFS(Prov_Auto!$E$3:$E1000,Prov_Auto!$A$3:$A1000,$C227,Prov_Auto!$C$3:$C1000,"&gt;="&amp;$A227 ,Prov_Auto!$D$3:$D1000, "&gt;="&amp;DATE(K$2,1, 1), Prov_Auto!$D$3:$D1000,"&lt;="&amp;DATE(K$2, 12, 31))*$D227, IF($B227="V", -1*(SUMIFS(Prov_Auto!$E$3:$E1000,Prov_Auto!$A$3:$A1000,$C227,Prov_Auto!$C$3:$C1000,"&gt;="&amp;$A227 ,Prov_Auto!$D$3:$D1000, "&gt;="&amp;DATE(K$2,1,1), Prov_Auto!$D$3:$D1000,"&lt;="&amp;DATE(K$2,12,31))*$D227), "")))))</f>
        <v/>
      </c>
      <c r="L227" s="42" t="str">
        <f>IF($A227="","",IF($C227="","",IF($D227="","", IF($B227="C",  SUMIFS(Prov_Auto!$E$3:$E1000,Prov_Auto!$A$3:$A1000,$C227,Prov_Auto!$C$3:$C1000,"&gt;="&amp;$A227 ,Prov_Auto!$D$3:$D1000, "&gt;="&amp;DATE(L$2,1, 1), Prov_Auto!$D$3:$D1000,"&lt;="&amp;DATE(L$2, 12, 31))*$D227, IF($B227="V", -1*(SUMIFS(Prov_Auto!$E$3:$E1000,Prov_Auto!$A$3:$A1000,$C227,Prov_Auto!$C$3:$C1000,"&gt;="&amp;$A227 ,Prov_Auto!$D$3:$D1000, "&gt;="&amp;DATE(L$2,1,1), Prov_Auto!$D$3:$D1000,"&lt;="&amp;DATE(L$2,12,31))*$D227), "")))))</f>
        <v/>
      </c>
      <c r="M227" s="43" t="str">
        <f>IF($A227="","",IF($C227="","",IF($D227="","", IF($B227="C",  SUMIFS(Prov_Auto!$E$3:$E1000,Prov_Auto!$A$3:$A1000,$C227,Prov_Auto!$C$3:$C1000,"&gt;="&amp;$A227 ,Prov_Auto!$D$3:$D1000, "&gt;="&amp;DATE(M$2,1, 1), Prov_Auto!$D$3:$D1000,"&lt;="&amp;DATE(M$2, 12, 31))*$D227, IF($B227="V", -1*(SUMIFS(Prov_Auto!$E$3:$E1000,Prov_Auto!$A$3:$A1000,$C227,Prov_Auto!$C$3:$C1000,"&gt;="&amp;$A227 ,Prov_Auto!$D$3:$D1000, "&gt;="&amp;DATE(M$2,1,1), Prov_Auto!$D$3:$D1000,"&lt;="&amp;DATE(M$2,12,31))*$D227), "")))))</f>
        <v/>
      </c>
      <c r="N227" s="30"/>
      <c r="O227" s="31"/>
      <c r="P227" s="31"/>
      <c r="Q227" s="31"/>
      <c r="R227" s="31"/>
      <c r="S227" s="31"/>
      <c r="T227" s="31"/>
      <c r="U227" s="31"/>
      <c r="V227" s="31"/>
      <c r="W227" s="31"/>
    </row>
    <row r="228">
      <c r="A228" s="46"/>
      <c r="B228" s="47"/>
      <c r="C228" s="47"/>
      <c r="D228" s="47"/>
      <c r="E228" s="48"/>
      <c r="F228" s="45" t="str">
        <f t="shared" si="1"/>
        <v/>
      </c>
      <c r="G228" s="40" t="str">
        <f t="shared" si="2"/>
        <v/>
      </c>
      <c r="H228" s="41" t="str">
        <f>IF(A228="","",IF(C228="","",IF(D228="","",IF(B228="C", SUMIFS(Prov_Auto!E$3:E1000,Prov_Auto!A$3:A1000,C228,Prov_Auto!C$3:C1000,"&gt;"&amp;A228,Prov_Auto!D$3:D1000,"&lt;="&amp;TODAY())*D228, IF(B228="V", -1*(SUMIFS(Prov_Auto!E$3:E1000,Prov_Auto!A$3:A1000,C228,Prov_Auto!C$3:C1000,"&gt;"&amp;A228,Prov_Auto!D$3:D1000,"&lt;="&amp;TODAY())*D228), "")))))</f>
        <v/>
      </c>
      <c r="I228" s="42" t="str">
        <f>IF($A228="","",IF($C228="","",IF($D228="","", IF($B228="C",  SUMIFS(Prov_Auto!$E$3:$E1000,Prov_Auto!$A$3:$A1000,$C228,Prov_Auto!$C$3:$C1000,"&gt;="&amp;$A228 ,Prov_Auto!$D$3:$D1000, "&gt;="&amp;DATE(I$2,1, 1), Prov_Auto!$D$3:$D1000,"&lt;="&amp;DATE(I$2, 12, 31))*$D228, IF($B228="V", -1*(SUMIFS(Prov_Auto!$E$3:$E1000,Prov_Auto!$A$3:$A1000,$C228,Prov_Auto!$C$3:$C1000,"&gt;="&amp;$A228 ,Prov_Auto!$D$3:$D1000, "&gt;="&amp;DATE(I$2,1,1), Prov_Auto!$D$3:$D1000,"&lt;="&amp;DATE(I$2,12,31))*$D228), "")))))</f>
        <v/>
      </c>
      <c r="J228" s="42" t="str">
        <f>IF($A228="","",IF($C228="","",IF($D228="","", IF($B228="C",  SUMIFS(Prov_Auto!$E$3:$E1000,Prov_Auto!$A$3:$A1000,$C228,Prov_Auto!$C$3:$C1000,"&gt;="&amp;$A228 ,Prov_Auto!$D$3:$D1000, "&gt;="&amp;DATE(J$2,1, 1), Prov_Auto!$D$3:$D1000,"&lt;="&amp;DATE(J$2, 12, 31))*$D228, IF($B228="V", -1*(SUMIFS(Prov_Auto!$E$3:$E1000,Prov_Auto!$A$3:$A1000,$C228,Prov_Auto!$C$3:$C1000,"&gt;="&amp;$A228 ,Prov_Auto!$D$3:$D1000, "&gt;="&amp;DATE(J$2,1,1), Prov_Auto!$D$3:$D1000,"&lt;="&amp;DATE(J$2,12,31))*$D228), "")))))</f>
        <v/>
      </c>
      <c r="K228" s="42" t="str">
        <f>IF($A228="","",IF($C228="","",IF($D228="","", IF($B228="C",  SUMIFS(Prov_Auto!$E$3:$E1000,Prov_Auto!$A$3:$A1000,$C228,Prov_Auto!$C$3:$C1000,"&gt;="&amp;$A228 ,Prov_Auto!$D$3:$D1000, "&gt;="&amp;DATE(K$2,1, 1), Prov_Auto!$D$3:$D1000,"&lt;="&amp;DATE(K$2, 12, 31))*$D228, IF($B228="V", -1*(SUMIFS(Prov_Auto!$E$3:$E1000,Prov_Auto!$A$3:$A1000,$C228,Prov_Auto!$C$3:$C1000,"&gt;="&amp;$A228 ,Prov_Auto!$D$3:$D1000, "&gt;="&amp;DATE(K$2,1,1), Prov_Auto!$D$3:$D1000,"&lt;="&amp;DATE(K$2,12,31))*$D228), "")))))</f>
        <v/>
      </c>
      <c r="L228" s="42" t="str">
        <f>IF($A228="","",IF($C228="","",IF($D228="","", IF($B228="C",  SUMIFS(Prov_Auto!$E$3:$E1000,Prov_Auto!$A$3:$A1000,$C228,Prov_Auto!$C$3:$C1000,"&gt;="&amp;$A228 ,Prov_Auto!$D$3:$D1000, "&gt;="&amp;DATE(L$2,1, 1), Prov_Auto!$D$3:$D1000,"&lt;="&amp;DATE(L$2, 12, 31))*$D228, IF($B228="V", -1*(SUMIFS(Prov_Auto!$E$3:$E1000,Prov_Auto!$A$3:$A1000,$C228,Prov_Auto!$C$3:$C1000,"&gt;="&amp;$A228 ,Prov_Auto!$D$3:$D1000, "&gt;="&amp;DATE(L$2,1,1), Prov_Auto!$D$3:$D1000,"&lt;="&amp;DATE(L$2,12,31))*$D228), "")))))</f>
        <v/>
      </c>
      <c r="M228" s="43" t="str">
        <f>IF($A228="","",IF($C228="","",IF($D228="","", IF($B228="C",  SUMIFS(Prov_Auto!$E$3:$E1000,Prov_Auto!$A$3:$A1000,$C228,Prov_Auto!$C$3:$C1000,"&gt;="&amp;$A228 ,Prov_Auto!$D$3:$D1000, "&gt;="&amp;DATE(M$2,1, 1), Prov_Auto!$D$3:$D1000,"&lt;="&amp;DATE(M$2, 12, 31))*$D228, IF($B228="V", -1*(SUMIFS(Prov_Auto!$E$3:$E1000,Prov_Auto!$A$3:$A1000,$C228,Prov_Auto!$C$3:$C1000,"&gt;="&amp;$A228 ,Prov_Auto!$D$3:$D1000, "&gt;="&amp;DATE(M$2,1,1), Prov_Auto!$D$3:$D1000,"&lt;="&amp;DATE(M$2,12,31))*$D228), "")))))</f>
        <v/>
      </c>
      <c r="N228" s="30"/>
      <c r="O228" s="31"/>
      <c r="P228" s="31"/>
      <c r="Q228" s="31"/>
      <c r="R228" s="31"/>
      <c r="S228" s="31"/>
      <c r="T228" s="31"/>
      <c r="U228" s="31"/>
      <c r="V228" s="31"/>
      <c r="W228" s="31"/>
    </row>
    <row r="229">
      <c r="A229" s="46"/>
      <c r="B229" s="47"/>
      <c r="C229" s="47"/>
      <c r="D229" s="47"/>
      <c r="E229" s="48"/>
      <c r="F229" s="45" t="str">
        <f t="shared" si="1"/>
        <v/>
      </c>
      <c r="G229" s="40" t="str">
        <f t="shared" si="2"/>
        <v/>
      </c>
      <c r="H229" s="41" t="str">
        <f>IF(A229="","",IF(C229="","",IF(D229="","",IF(B229="C", SUMIFS(Prov_Auto!E$3:E1000,Prov_Auto!A$3:A1000,C229,Prov_Auto!C$3:C1000,"&gt;"&amp;A229,Prov_Auto!D$3:D1000,"&lt;="&amp;TODAY())*D229, IF(B229="V", -1*(SUMIFS(Prov_Auto!E$3:E1000,Prov_Auto!A$3:A1000,C229,Prov_Auto!C$3:C1000,"&gt;"&amp;A229,Prov_Auto!D$3:D1000,"&lt;="&amp;TODAY())*D229), "")))))</f>
        <v/>
      </c>
      <c r="I229" s="42" t="str">
        <f>IF($A229="","",IF($C229="","",IF($D229="","", IF($B229="C",  SUMIFS(Prov_Auto!$E$3:$E1000,Prov_Auto!$A$3:$A1000,$C229,Prov_Auto!$C$3:$C1000,"&gt;="&amp;$A229 ,Prov_Auto!$D$3:$D1000, "&gt;="&amp;DATE(I$2,1, 1), Prov_Auto!$D$3:$D1000,"&lt;="&amp;DATE(I$2, 12, 31))*$D229, IF($B229="V", -1*(SUMIFS(Prov_Auto!$E$3:$E1000,Prov_Auto!$A$3:$A1000,$C229,Prov_Auto!$C$3:$C1000,"&gt;="&amp;$A229 ,Prov_Auto!$D$3:$D1000, "&gt;="&amp;DATE(I$2,1,1), Prov_Auto!$D$3:$D1000,"&lt;="&amp;DATE(I$2,12,31))*$D229), "")))))</f>
        <v/>
      </c>
      <c r="J229" s="42" t="str">
        <f>IF($A229="","",IF($C229="","",IF($D229="","", IF($B229="C",  SUMIFS(Prov_Auto!$E$3:$E1000,Prov_Auto!$A$3:$A1000,$C229,Prov_Auto!$C$3:$C1000,"&gt;="&amp;$A229 ,Prov_Auto!$D$3:$D1000, "&gt;="&amp;DATE(J$2,1, 1), Prov_Auto!$D$3:$D1000,"&lt;="&amp;DATE(J$2, 12, 31))*$D229, IF($B229="V", -1*(SUMIFS(Prov_Auto!$E$3:$E1000,Prov_Auto!$A$3:$A1000,$C229,Prov_Auto!$C$3:$C1000,"&gt;="&amp;$A229 ,Prov_Auto!$D$3:$D1000, "&gt;="&amp;DATE(J$2,1,1), Prov_Auto!$D$3:$D1000,"&lt;="&amp;DATE(J$2,12,31))*$D229), "")))))</f>
        <v/>
      </c>
      <c r="K229" s="42" t="str">
        <f>IF($A229="","",IF($C229="","",IF($D229="","", IF($B229="C",  SUMIFS(Prov_Auto!$E$3:$E1000,Prov_Auto!$A$3:$A1000,$C229,Prov_Auto!$C$3:$C1000,"&gt;="&amp;$A229 ,Prov_Auto!$D$3:$D1000, "&gt;="&amp;DATE(K$2,1, 1), Prov_Auto!$D$3:$D1000,"&lt;="&amp;DATE(K$2, 12, 31))*$D229, IF($B229="V", -1*(SUMIFS(Prov_Auto!$E$3:$E1000,Prov_Auto!$A$3:$A1000,$C229,Prov_Auto!$C$3:$C1000,"&gt;="&amp;$A229 ,Prov_Auto!$D$3:$D1000, "&gt;="&amp;DATE(K$2,1,1), Prov_Auto!$D$3:$D1000,"&lt;="&amp;DATE(K$2,12,31))*$D229), "")))))</f>
        <v/>
      </c>
      <c r="L229" s="42" t="str">
        <f>IF($A229="","",IF($C229="","",IF($D229="","", IF($B229="C",  SUMIFS(Prov_Auto!$E$3:$E1000,Prov_Auto!$A$3:$A1000,$C229,Prov_Auto!$C$3:$C1000,"&gt;="&amp;$A229 ,Prov_Auto!$D$3:$D1000, "&gt;="&amp;DATE(L$2,1, 1), Prov_Auto!$D$3:$D1000,"&lt;="&amp;DATE(L$2, 12, 31))*$D229, IF($B229="V", -1*(SUMIFS(Prov_Auto!$E$3:$E1000,Prov_Auto!$A$3:$A1000,$C229,Prov_Auto!$C$3:$C1000,"&gt;="&amp;$A229 ,Prov_Auto!$D$3:$D1000, "&gt;="&amp;DATE(L$2,1,1), Prov_Auto!$D$3:$D1000,"&lt;="&amp;DATE(L$2,12,31))*$D229), "")))))</f>
        <v/>
      </c>
      <c r="M229" s="43" t="str">
        <f>IF($A229="","",IF($C229="","",IF($D229="","", IF($B229="C",  SUMIFS(Prov_Auto!$E$3:$E1000,Prov_Auto!$A$3:$A1000,$C229,Prov_Auto!$C$3:$C1000,"&gt;="&amp;$A229 ,Prov_Auto!$D$3:$D1000, "&gt;="&amp;DATE(M$2,1, 1), Prov_Auto!$D$3:$D1000,"&lt;="&amp;DATE(M$2, 12, 31))*$D229, IF($B229="V", -1*(SUMIFS(Prov_Auto!$E$3:$E1000,Prov_Auto!$A$3:$A1000,$C229,Prov_Auto!$C$3:$C1000,"&gt;="&amp;$A229 ,Prov_Auto!$D$3:$D1000, "&gt;="&amp;DATE(M$2,1,1), Prov_Auto!$D$3:$D1000,"&lt;="&amp;DATE(M$2,12,31))*$D229), "")))))</f>
        <v/>
      </c>
      <c r="N229" s="30"/>
      <c r="O229" s="31"/>
      <c r="P229" s="31"/>
      <c r="Q229" s="31"/>
      <c r="R229" s="31"/>
      <c r="S229" s="31"/>
      <c r="T229" s="31"/>
      <c r="U229" s="31"/>
      <c r="V229" s="31"/>
      <c r="W229" s="31"/>
    </row>
    <row r="230">
      <c r="A230" s="46"/>
      <c r="B230" s="47"/>
      <c r="C230" s="47"/>
      <c r="D230" s="47"/>
      <c r="E230" s="48"/>
      <c r="F230" s="45" t="str">
        <f t="shared" si="1"/>
        <v/>
      </c>
      <c r="G230" s="40" t="str">
        <f t="shared" si="2"/>
        <v/>
      </c>
      <c r="H230" s="41" t="str">
        <f>IF(A230="","",IF(C230="","",IF(D230="","",IF(B230="C", SUMIFS(Prov_Auto!E$3:E1000,Prov_Auto!A$3:A1000,C230,Prov_Auto!C$3:C1000,"&gt;"&amp;A230,Prov_Auto!D$3:D1000,"&lt;="&amp;TODAY())*D230, IF(B230="V", -1*(SUMIFS(Prov_Auto!E$3:E1000,Prov_Auto!A$3:A1000,C230,Prov_Auto!C$3:C1000,"&gt;"&amp;A230,Prov_Auto!D$3:D1000,"&lt;="&amp;TODAY())*D230), "")))))</f>
        <v/>
      </c>
      <c r="I230" s="42" t="str">
        <f>IF($A230="","",IF($C230="","",IF($D230="","", IF($B230="C",  SUMIFS(Prov_Auto!$E$3:$E1000,Prov_Auto!$A$3:$A1000,$C230,Prov_Auto!$C$3:$C1000,"&gt;="&amp;$A230 ,Prov_Auto!$D$3:$D1000, "&gt;="&amp;DATE(I$2,1, 1), Prov_Auto!$D$3:$D1000,"&lt;="&amp;DATE(I$2, 12, 31))*$D230, IF($B230="V", -1*(SUMIFS(Prov_Auto!$E$3:$E1000,Prov_Auto!$A$3:$A1000,$C230,Prov_Auto!$C$3:$C1000,"&gt;="&amp;$A230 ,Prov_Auto!$D$3:$D1000, "&gt;="&amp;DATE(I$2,1,1), Prov_Auto!$D$3:$D1000,"&lt;="&amp;DATE(I$2,12,31))*$D230), "")))))</f>
        <v/>
      </c>
      <c r="J230" s="42" t="str">
        <f>IF($A230="","",IF($C230="","",IF($D230="","", IF($B230="C",  SUMIFS(Prov_Auto!$E$3:$E1000,Prov_Auto!$A$3:$A1000,$C230,Prov_Auto!$C$3:$C1000,"&gt;="&amp;$A230 ,Prov_Auto!$D$3:$D1000, "&gt;="&amp;DATE(J$2,1, 1), Prov_Auto!$D$3:$D1000,"&lt;="&amp;DATE(J$2, 12, 31))*$D230, IF($B230="V", -1*(SUMIFS(Prov_Auto!$E$3:$E1000,Prov_Auto!$A$3:$A1000,$C230,Prov_Auto!$C$3:$C1000,"&gt;="&amp;$A230 ,Prov_Auto!$D$3:$D1000, "&gt;="&amp;DATE(J$2,1,1), Prov_Auto!$D$3:$D1000,"&lt;="&amp;DATE(J$2,12,31))*$D230), "")))))</f>
        <v/>
      </c>
      <c r="K230" s="42" t="str">
        <f>IF($A230="","",IF($C230="","",IF($D230="","", IF($B230="C",  SUMIFS(Prov_Auto!$E$3:$E1000,Prov_Auto!$A$3:$A1000,$C230,Prov_Auto!$C$3:$C1000,"&gt;="&amp;$A230 ,Prov_Auto!$D$3:$D1000, "&gt;="&amp;DATE(K$2,1, 1), Prov_Auto!$D$3:$D1000,"&lt;="&amp;DATE(K$2, 12, 31))*$D230, IF($B230="V", -1*(SUMIFS(Prov_Auto!$E$3:$E1000,Prov_Auto!$A$3:$A1000,$C230,Prov_Auto!$C$3:$C1000,"&gt;="&amp;$A230 ,Prov_Auto!$D$3:$D1000, "&gt;="&amp;DATE(K$2,1,1), Prov_Auto!$D$3:$D1000,"&lt;="&amp;DATE(K$2,12,31))*$D230), "")))))</f>
        <v/>
      </c>
      <c r="L230" s="42" t="str">
        <f>IF($A230="","",IF($C230="","",IF($D230="","", IF($B230="C",  SUMIFS(Prov_Auto!$E$3:$E1000,Prov_Auto!$A$3:$A1000,$C230,Prov_Auto!$C$3:$C1000,"&gt;="&amp;$A230 ,Prov_Auto!$D$3:$D1000, "&gt;="&amp;DATE(L$2,1, 1), Prov_Auto!$D$3:$D1000,"&lt;="&amp;DATE(L$2, 12, 31))*$D230, IF($B230="V", -1*(SUMIFS(Prov_Auto!$E$3:$E1000,Prov_Auto!$A$3:$A1000,$C230,Prov_Auto!$C$3:$C1000,"&gt;="&amp;$A230 ,Prov_Auto!$D$3:$D1000, "&gt;="&amp;DATE(L$2,1,1), Prov_Auto!$D$3:$D1000,"&lt;="&amp;DATE(L$2,12,31))*$D230), "")))))</f>
        <v/>
      </c>
      <c r="M230" s="43" t="str">
        <f>IF($A230="","",IF($C230="","",IF($D230="","", IF($B230="C",  SUMIFS(Prov_Auto!$E$3:$E1000,Prov_Auto!$A$3:$A1000,$C230,Prov_Auto!$C$3:$C1000,"&gt;="&amp;$A230 ,Prov_Auto!$D$3:$D1000, "&gt;="&amp;DATE(M$2,1, 1), Prov_Auto!$D$3:$D1000,"&lt;="&amp;DATE(M$2, 12, 31))*$D230, IF($B230="V", -1*(SUMIFS(Prov_Auto!$E$3:$E1000,Prov_Auto!$A$3:$A1000,$C230,Prov_Auto!$C$3:$C1000,"&gt;="&amp;$A230 ,Prov_Auto!$D$3:$D1000, "&gt;="&amp;DATE(M$2,1,1), Prov_Auto!$D$3:$D1000,"&lt;="&amp;DATE(M$2,12,31))*$D230), "")))))</f>
        <v/>
      </c>
      <c r="N230" s="30"/>
      <c r="O230" s="31"/>
      <c r="P230" s="31"/>
      <c r="Q230" s="31"/>
      <c r="R230" s="31"/>
      <c r="S230" s="31"/>
      <c r="T230" s="31"/>
      <c r="U230" s="31"/>
      <c r="V230" s="31"/>
      <c r="W230" s="31"/>
    </row>
    <row r="231">
      <c r="A231" s="46"/>
      <c r="B231" s="47"/>
      <c r="C231" s="47"/>
      <c r="D231" s="47"/>
      <c r="E231" s="48"/>
      <c r="F231" s="45" t="str">
        <f t="shared" si="1"/>
        <v/>
      </c>
      <c r="G231" s="40" t="str">
        <f t="shared" si="2"/>
        <v/>
      </c>
      <c r="H231" s="41" t="str">
        <f>IF(A231="","",IF(C231="","",IF(D231="","",IF(B231="C", SUMIFS(Prov_Auto!E$3:E1000,Prov_Auto!A$3:A1000,C231,Prov_Auto!C$3:C1000,"&gt;"&amp;A231,Prov_Auto!D$3:D1000,"&lt;="&amp;TODAY())*D231, IF(B231="V", -1*(SUMIFS(Prov_Auto!E$3:E1000,Prov_Auto!A$3:A1000,C231,Prov_Auto!C$3:C1000,"&gt;"&amp;A231,Prov_Auto!D$3:D1000,"&lt;="&amp;TODAY())*D231), "")))))</f>
        <v/>
      </c>
      <c r="I231" s="42" t="str">
        <f>IF($A231="","",IF($C231="","",IF($D231="","", IF($B231="C",  SUMIFS(Prov_Auto!$E$3:$E1000,Prov_Auto!$A$3:$A1000,$C231,Prov_Auto!$C$3:$C1000,"&gt;="&amp;$A231 ,Prov_Auto!$D$3:$D1000, "&gt;="&amp;DATE(I$2,1, 1), Prov_Auto!$D$3:$D1000,"&lt;="&amp;DATE(I$2, 12, 31))*$D231, IF($B231="V", -1*(SUMIFS(Prov_Auto!$E$3:$E1000,Prov_Auto!$A$3:$A1000,$C231,Prov_Auto!$C$3:$C1000,"&gt;="&amp;$A231 ,Prov_Auto!$D$3:$D1000, "&gt;="&amp;DATE(I$2,1,1), Prov_Auto!$D$3:$D1000,"&lt;="&amp;DATE(I$2,12,31))*$D231), "")))))</f>
        <v/>
      </c>
      <c r="J231" s="42" t="str">
        <f>IF($A231="","",IF($C231="","",IF($D231="","", IF($B231="C",  SUMIFS(Prov_Auto!$E$3:$E1000,Prov_Auto!$A$3:$A1000,$C231,Prov_Auto!$C$3:$C1000,"&gt;="&amp;$A231 ,Prov_Auto!$D$3:$D1000, "&gt;="&amp;DATE(J$2,1, 1), Prov_Auto!$D$3:$D1000,"&lt;="&amp;DATE(J$2, 12, 31))*$D231, IF($B231="V", -1*(SUMIFS(Prov_Auto!$E$3:$E1000,Prov_Auto!$A$3:$A1000,$C231,Prov_Auto!$C$3:$C1000,"&gt;="&amp;$A231 ,Prov_Auto!$D$3:$D1000, "&gt;="&amp;DATE(J$2,1,1), Prov_Auto!$D$3:$D1000,"&lt;="&amp;DATE(J$2,12,31))*$D231), "")))))</f>
        <v/>
      </c>
      <c r="K231" s="42" t="str">
        <f>IF($A231="","",IF($C231="","",IF($D231="","", IF($B231="C",  SUMIFS(Prov_Auto!$E$3:$E1000,Prov_Auto!$A$3:$A1000,$C231,Prov_Auto!$C$3:$C1000,"&gt;="&amp;$A231 ,Prov_Auto!$D$3:$D1000, "&gt;="&amp;DATE(K$2,1, 1), Prov_Auto!$D$3:$D1000,"&lt;="&amp;DATE(K$2, 12, 31))*$D231, IF($B231="V", -1*(SUMIFS(Prov_Auto!$E$3:$E1000,Prov_Auto!$A$3:$A1000,$C231,Prov_Auto!$C$3:$C1000,"&gt;="&amp;$A231 ,Prov_Auto!$D$3:$D1000, "&gt;="&amp;DATE(K$2,1,1), Prov_Auto!$D$3:$D1000,"&lt;="&amp;DATE(K$2,12,31))*$D231), "")))))</f>
        <v/>
      </c>
      <c r="L231" s="42" t="str">
        <f>IF($A231="","",IF($C231="","",IF($D231="","", IF($B231="C",  SUMIFS(Prov_Auto!$E$3:$E1000,Prov_Auto!$A$3:$A1000,$C231,Prov_Auto!$C$3:$C1000,"&gt;="&amp;$A231 ,Prov_Auto!$D$3:$D1000, "&gt;="&amp;DATE(L$2,1, 1), Prov_Auto!$D$3:$D1000,"&lt;="&amp;DATE(L$2, 12, 31))*$D231, IF($B231="V", -1*(SUMIFS(Prov_Auto!$E$3:$E1000,Prov_Auto!$A$3:$A1000,$C231,Prov_Auto!$C$3:$C1000,"&gt;="&amp;$A231 ,Prov_Auto!$D$3:$D1000, "&gt;="&amp;DATE(L$2,1,1), Prov_Auto!$D$3:$D1000,"&lt;="&amp;DATE(L$2,12,31))*$D231), "")))))</f>
        <v/>
      </c>
      <c r="M231" s="43" t="str">
        <f>IF($A231="","",IF($C231="","",IF($D231="","", IF($B231="C",  SUMIFS(Prov_Auto!$E$3:$E1000,Prov_Auto!$A$3:$A1000,$C231,Prov_Auto!$C$3:$C1000,"&gt;="&amp;$A231 ,Prov_Auto!$D$3:$D1000, "&gt;="&amp;DATE(M$2,1, 1), Prov_Auto!$D$3:$D1000,"&lt;="&amp;DATE(M$2, 12, 31))*$D231, IF($B231="V", -1*(SUMIFS(Prov_Auto!$E$3:$E1000,Prov_Auto!$A$3:$A1000,$C231,Prov_Auto!$C$3:$C1000,"&gt;="&amp;$A231 ,Prov_Auto!$D$3:$D1000, "&gt;="&amp;DATE(M$2,1,1), Prov_Auto!$D$3:$D1000,"&lt;="&amp;DATE(M$2,12,31))*$D231), "")))))</f>
        <v/>
      </c>
      <c r="N231" s="30"/>
      <c r="O231" s="31"/>
      <c r="P231" s="31"/>
      <c r="Q231" s="31"/>
      <c r="R231" s="31"/>
      <c r="S231" s="31"/>
      <c r="T231" s="31"/>
      <c r="U231" s="31"/>
      <c r="V231" s="31"/>
      <c r="W231" s="31"/>
    </row>
    <row r="232">
      <c r="A232" s="46"/>
      <c r="B232" s="47"/>
      <c r="C232" s="47"/>
      <c r="D232" s="47"/>
      <c r="E232" s="48"/>
      <c r="F232" s="45" t="str">
        <f t="shared" si="1"/>
        <v/>
      </c>
      <c r="G232" s="40" t="str">
        <f t="shared" si="2"/>
        <v/>
      </c>
      <c r="H232" s="41" t="str">
        <f>IF(A232="","",IF(C232="","",IF(D232="","",IF(B232="C", SUMIFS(Prov_Auto!E$3:E1000,Prov_Auto!A$3:A1000,C232,Prov_Auto!C$3:C1000,"&gt;"&amp;A232,Prov_Auto!D$3:D1000,"&lt;="&amp;TODAY())*D232, IF(B232="V", -1*(SUMIFS(Prov_Auto!E$3:E1000,Prov_Auto!A$3:A1000,C232,Prov_Auto!C$3:C1000,"&gt;"&amp;A232,Prov_Auto!D$3:D1000,"&lt;="&amp;TODAY())*D232), "")))))</f>
        <v/>
      </c>
      <c r="I232" s="42" t="str">
        <f>IF($A232="","",IF($C232="","",IF($D232="","", IF($B232="C",  SUMIFS(Prov_Auto!$E$3:$E1000,Prov_Auto!$A$3:$A1000,$C232,Prov_Auto!$C$3:$C1000,"&gt;="&amp;$A232 ,Prov_Auto!$D$3:$D1000, "&gt;="&amp;DATE(I$2,1, 1), Prov_Auto!$D$3:$D1000,"&lt;="&amp;DATE(I$2, 12, 31))*$D232, IF($B232="V", -1*(SUMIFS(Prov_Auto!$E$3:$E1000,Prov_Auto!$A$3:$A1000,$C232,Prov_Auto!$C$3:$C1000,"&gt;="&amp;$A232 ,Prov_Auto!$D$3:$D1000, "&gt;="&amp;DATE(I$2,1,1), Prov_Auto!$D$3:$D1000,"&lt;="&amp;DATE(I$2,12,31))*$D232), "")))))</f>
        <v/>
      </c>
      <c r="J232" s="42" t="str">
        <f>IF($A232="","",IF($C232="","",IF($D232="","", IF($B232="C",  SUMIFS(Prov_Auto!$E$3:$E1000,Prov_Auto!$A$3:$A1000,$C232,Prov_Auto!$C$3:$C1000,"&gt;="&amp;$A232 ,Prov_Auto!$D$3:$D1000, "&gt;="&amp;DATE(J$2,1, 1), Prov_Auto!$D$3:$D1000,"&lt;="&amp;DATE(J$2, 12, 31))*$D232, IF($B232="V", -1*(SUMIFS(Prov_Auto!$E$3:$E1000,Prov_Auto!$A$3:$A1000,$C232,Prov_Auto!$C$3:$C1000,"&gt;="&amp;$A232 ,Prov_Auto!$D$3:$D1000, "&gt;="&amp;DATE(J$2,1,1), Prov_Auto!$D$3:$D1000,"&lt;="&amp;DATE(J$2,12,31))*$D232), "")))))</f>
        <v/>
      </c>
      <c r="K232" s="42" t="str">
        <f>IF($A232="","",IF($C232="","",IF($D232="","", IF($B232="C",  SUMIFS(Prov_Auto!$E$3:$E1000,Prov_Auto!$A$3:$A1000,$C232,Prov_Auto!$C$3:$C1000,"&gt;="&amp;$A232 ,Prov_Auto!$D$3:$D1000, "&gt;="&amp;DATE(K$2,1, 1), Prov_Auto!$D$3:$D1000,"&lt;="&amp;DATE(K$2, 12, 31))*$D232, IF($B232="V", -1*(SUMIFS(Prov_Auto!$E$3:$E1000,Prov_Auto!$A$3:$A1000,$C232,Prov_Auto!$C$3:$C1000,"&gt;="&amp;$A232 ,Prov_Auto!$D$3:$D1000, "&gt;="&amp;DATE(K$2,1,1), Prov_Auto!$D$3:$D1000,"&lt;="&amp;DATE(K$2,12,31))*$D232), "")))))</f>
        <v/>
      </c>
      <c r="L232" s="42" t="str">
        <f>IF($A232="","",IF($C232="","",IF($D232="","", IF($B232="C",  SUMIFS(Prov_Auto!$E$3:$E1000,Prov_Auto!$A$3:$A1000,$C232,Prov_Auto!$C$3:$C1000,"&gt;="&amp;$A232 ,Prov_Auto!$D$3:$D1000, "&gt;="&amp;DATE(L$2,1, 1), Prov_Auto!$D$3:$D1000,"&lt;="&amp;DATE(L$2, 12, 31))*$D232, IF($B232="V", -1*(SUMIFS(Prov_Auto!$E$3:$E1000,Prov_Auto!$A$3:$A1000,$C232,Prov_Auto!$C$3:$C1000,"&gt;="&amp;$A232 ,Prov_Auto!$D$3:$D1000, "&gt;="&amp;DATE(L$2,1,1), Prov_Auto!$D$3:$D1000,"&lt;="&amp;DATE(L$2,12,31))*$D232), "")))))</f>
        <v/>
      </c>
      <c r="M232" s="43" t="str">
        <f>IF($A232="","",IF($C232="","",IF($D232="","", IF($B232="C",  SUMIFS(Prov_Auto!$E$3:$E1000,Prov_Auto!$A$3:$A1000,$C232,Prov_Auto!$C$3:$C1000,"&gt;="&amp;$A232 ,Prov_Auto!$D$3:$D1000, "&gt;="&amp;DATE(M$2,1, 1), Prov_Auto!$D$3:$D1000,"&lt;="&amp;DATE(M$2, 12, 31))*$D232, IF($B232="V", -1*(SUMIFS(Prov_Auto!$E$3:$E1000,Prov_Auto!$A$3:$A1000,$C232,Prov_Auto!$C$3:$C1000,"&gt;="&amp;$A232 ,Prov_Auto!$D$3:$D1000, "&gt;="&amp;DATE(M$2,1,1), Prov_Auto!$D$3:$D1000,"&lt;="&amp;DATE(M$2,12,31))*$D232), "")))))</f>
        <v/>
      </c>
      <c r="N232" s="30"/>
      <c r="O232" s="31"/>
      <c r="P232" s="31"/>
      <c r="Q232" s="31"/>
      <c r="R232" s="31"/>
      <c r="S232" s="31"/>
      <c r="T232" s="31"/>
      <c r="U232" s="31"/>
      <c r="V232" s="31"/>
      <c r="W232" s="31"/>
    </row>
    <row r="233">
      <c r="A233" s="46"/>
      <c r="B233" s="47"/>
      <c r="C233" s="47"/>
      <c r="D233" s="47"/>
      <c r="E233" s="48"/>
      <c r="F233" s="45" t="str">
        <f t="shared" si="1"/>
        <v/>
      </c>
      <c r="G233" s="40" t="str">
        <f t="shared" si="2"/>
        <v/>
      </c>
      <c r="H233" s="41" t="str">
        <f>IF(A233="","",IF(C233="","",IF(D233="","",IF(B233="C", SUMIFS(Prov_Auto!E$3:E1000,Prov_Auto!A$3:A1000,C233,Prov_Auto!C$3:C1000,"&gt;"&amp;A233,Prov_Auto!D$3:D1000,"&lt;="&amp;TODAY())*D233, IF(B233="V", -1*(SUMIFS(Prov_Auto!E$3:E1000,Prov_Auto!A$3:A1000,C233,Prov_Auto!C$3:C1000,"&gt;"&amp;A233,Prov_Auto!D$3:D1000,"&lt;="&amp;TODAY())*D233), "")))))</f>
        <v/>
      </c>
      <c r="I233" s="42" t="str">
        <f>IF($A233="","",IF($C233="","",IF($D233="","", IF($B233="C",  SUMIFS(Prov_Auto!$E$3:$E1000,Prov_Auto!$A$3:$A1000,$C233,Prov_Auto!$C$3:$C1000,"&gt;="&amp;$A233 ,Prov_Auto!$D$3:$D1000, "&gt;="&amp;DATE(I$2,1, 1), Prov_Auto!$D$3:$D1000,"&lt;="&amp;DATE(I$2, 12, 31))*$D233, IF($B233="V", -1*(SUMIFS(Prov_Auto!$E$3:$E1000,Prov_Auto!$A$3:$A1000,$C233,Prov_Auto!$C$3:$C1000,"&gt;="&amp;$A233 ,Prov_Auto!$D$3:$D1000, "&gt;="&amp;DATE(I$2,1,1), Prov_Auto!$D$3:$D1000,"&lt;="&amp;DATE(I$2,12,31))*$D233), "")))))</f>
        <v/>
      </c>
      <c r="J233" s="42" t="str">
        <f>IF($A233="","",IF($C233="","",IF($D233="","", IF($B233="C",  SUMIFS(Prov_Auto!$E$3:$E1000,Prov_Auto!$A$3:$A1000,$C233,Prov_Auto!$C$3:$C1000,"&gt;="&amp;$A233 ,Prov_Auto!$D$3:$D1000, "&gt;="&amp;DATE(J$2,1, 1), Prov_Auto!$D$3:$D1000,"&lt;="&amp;DATE(J$2, 12, 31))*$D233, IF($B233="V", -1*(SUMIFS(Prov_Auto!$E$3:$E1000,Prov_Auto!$A$3:$A1000,$C233,Prov_Auto!$C$3:$C1000,"&gt;="&amp;$A233 ,Prov_Auto!$D$3:$D1000, "&gt;="&amp;DATE(J$2,1,1), Prov_Auto!$D$3:$D1000,"&lt;="&amp;DATE(J$2,12,31))*$D233), "")))))</f>
        <v/>
      </c>
      <c r="K233" s="42" t="str">
        <f>IF($A233="","",IF($C233="","",IF($D233="","", IF($B233="C",  SUMIFS(Prov_Auto!$E$3:$E1000,Prov_Auto!$A$3:$A1000,$C233,Prov_Auto!$C$3:$C1000,"&gt;="&amp;$A233 ,Prov_Auto!$D$3:$D1000, "&gt;="&amp;DATE(K$2,1, 1), Prov_Auto!$D$3:$D1000,"&lt;="&amp;DATE(K$2, 12, 31))*$D233, IF($B233="V", -1*(SUMIFS(Prov_Auto!$E$3:$E1000,Prov_Auto!$A$3:$A1000,$C233,Prov_Auto!$C$3:$C1000,"&gt;="&amp;$A233 ,Prov_Auto!$D$3:$D1000, "&gt;="&amp;DATE(K$2,1,1), Prov_Auto!$D$3:$D1000,"&lt;="&amp;DATE(K$2,12,31))*$D233), "")))))</f>
        <v/>
      </c>
      <c r="L233" s="42" t="str">
        <f>IF($A233="","",IF($C233="","",IF($D233="","", IF($B233="C",  SUMIFS(Prov_Auto!$E$3:$E1000,Prov_Auto!$A$3:$A1000,$C233,Prov_Auto!$C$3:$C1000,"&gt;="&amp;$A233 ,Prov_Auto!$D$3:$D1000, "&gt;="&amp;DATE(L$2,1, 1), Prov_Auto!$D$3:$D1000,"&lt;="&amp;DATE(L$2, 12, 31))*$D233, IF($B233="V", -1*(SUMIFS(Prov_Auto!$E$3:$E1000,Prov_Auto!$A$3:$A1000,$C233,Prov_Auto!$C$3:$C1000,"&gt;="&amp;$A233 ,Prov_Auto!$D$3:$D1000, "&gt;="&amp;DATE(L$2,1,1), Prov_Auto!$D$3:$D1000,"&lt;="&amp;DATE(L$2,12,31))*$D233), "")))))</f>
        <v/>
      </c>
      <c r="M233" s="43" t="str">
        <f>IF($A233="","",IF($C233="","",IF($D233="","", IF($B233="C",  SUMIFS(Prov_Auto!$E$3:$E1000,Prov_Auto!$A$3:$A1000,$C233,Prov_Auto!$C$3:$C1000,"&gt;="&amp;$A233 ,Prov_Auto!$D$3:$D1000, "&gt;="&amp;DATE(M$2,1, 1), Prov_Auto!$D$3:$D1000,"&lt;="&amp;DATE(M$2, 12, 31))*$D233, IF($B233="V", -1*(SUMIFS(Prov_Auto!$E$3:$E1000,Prov_Auto!$A$3:$A1000,$C233,Prov_Auto!$C$3:$C1000,"&gt;="&amp;$A233 ,Prov_Auto!$D$3:$D1000, "&gt;="&amp;DATE(M$2,1,1), Prov_Auto!$D$3:$D1000,"&lt;="&amp;DATE(M$2,12,31))*$D233), "")))))</f>
        <v/>
      </c>
      <c r="N233" s="30"/>
      <c r="O233" s="31"/>
      <c r="P233" s="31"/>
      <c r="Q233" s="31"/>
      <c r="R233" s="31"/>
      <c r="S233" s="31"/>
      <c r="T233" s="31"/>
      <c r="U233" s="31"/>
      <c r="V233" s="31"/>
      <c r="W233" s="31"/>
    </row>
    <row r="234">
      <c r="A234" s="46"/>
      <c r="B234" s="47"/>
      <c r="C234" s="47"/>
      <c r="D234" s="47"/>
      <c r="E234" s="48"/>
      <c r="F234" s="45" t="str">
        <f t="shared" si="1"/>
        <v/>
      </c>
      <c r="G234" s="40" t="str">
        <f t="shared" si="2"/>
        <v/>
      </c>
      <c r="H234" s="41" t="str">
        <f>IF(A234="","",IF(C234="","",IF(D234="","",IF(B234="C", SUMIFS(Prov_Auto!E$3:E1000,Prov_Auto!A$3:A1000,C234,Prov_Auto!C$3:C1000,"&gt;"&amp;A234,Prov_Auto!D$3:D1000,"&lt;="&amp;TODAY())*D234, IF(B234="V", -1*(SUMIFS(Prov_Auto!E$3:E1000,Prov_Auto!A$3:A1000,C234,Prov_Auto!C$3:C1000,"&gt;"&amp;A234,Prov_Auto!D$3:D1000,"&lt;="&amp;TODAY())*D234), "")))))</f>
        <v/>
      </c>
      <c r="I234" s="42" t="str">
        <f>IF($A234="","",IF($C234="","",IF($D234="","", IF($B234="C",  SUMIFS(Prov_Auto!$E$3:$E1000,Prov_Auto!$A$3:$A1000,$C234,Prov_Auto!$C$3:$C1000,"&gt;="&amp;$A234 ,Prov_Auto!$D$3:$D1000, "&gt;="&amp;DATE(I$2,1, 1), Prov_Auto!$D$3:$D1000,"&lt;="&amp;DATE(I$2, 12, 31))*$D234, IF($B234="V", -1*(SUMIFS(Prov_Auto!$E$3:$E1000,Prov_Auto!$A$3:$A1000,$C234,Prov_Auto!$C$3:$C1000,"&gt;="&amp;$A234 ,Prov_Auto!$D$3:$D1000, "&gt;="&amp;DATE(I$2,1,1), Prov_Auto!$D$3:$D1000,"&lt;="&amp;DATE(I$2,12,31))*$D234), "")))))</f>
        <v/>
      </c>
      <c r="J234" s="42" t="str">
        <f>IF($A234="","",IF($C234="","",IF($D234="","", IF($B234="C",  SUMIFS(Prov_Auto!$E$3:$E1000,Prov_Auto!$A$3:$A1000,$C234,Prov_Auto!$C$3:$C1000,"&gt;="&amp;$A234 ,Prov_Auto!$D$3:$D1000, "&gt;="&amp;DATE(J$2,1, 1), Prov_Auto!$D$3:$D1000,"&lt;="&amp;DATE(J$2, 12, 31))*$D234, IF($B234="V", -1*(SUMIFS(Prov_Auto!$E$3:$E1000,Prov_Auto!$A$3:$A1000,$C234,Prov_Auto!$C$3:$C1000,"&gt;="&amp;$A234 ,Prov_Auto!$D$3:$D1000, "&gt;="&amp;DATE(J$2,1,1), Prov_Auto!$D$3:$D1000,"&lt;="&amp;DATE(J$2,12,31))*$D234), "")))))</f>
        <v/>
      </c>
      <c r="K234" s="42" t="str">
        <f>IF($A234="","",IF($C234="","",IF($D234="","", IF($B234="C",  SUMIFS(Prov_Auto!$E$3:$E1000,Prov_Auto!$A$3:$A1000,$C234,Prov_Auto!$C$3:$C1000,"&gt;="&amp;$A234 ,Prov_Auto!$D$3:$D1000, "&gt;="&amp;DATE(K$2,1, 1), Prov_Auto!$D$3:$D1000,"&lt;="&amp;DATE(K$2, 12, 31))*$D234, IF($B234="V", -1*(SUMIFS(Prov_Auto!$E$3:$E1000,Prov_Auto!$A$3:$A1000,$C234,Prov_Auto!$C$3:$C1000,"&gt;="&amp;$A234 ,Prov_Auto!$D$3:$D1000, "&gt;="&amp;DATE(K$2,1,1), Prov_Auto!$D$3:$D1000,"&lt;="&amp;DATE(K$2,12,31))*$D234), "")))))</f>
        <v/>
      </c>
      <c r="L234" s="42" t="str">
        <f>IF($A234="","",IF($C234="","",IF($D234="","", IF($B234="C",  SUMIFS(Prov_Auto!$E$3:$E1000,Prov_Auto!$A$3:$A1000,$C234,Prov_Auto!$C$3:$C1000,"&gt;="&amp;$A234 ,Prov_Auto!$D$3:$D1000, "&gt;="&amp;DATE(L$2,1, 1), Prov_Auto!$D$3:$D1000,"&lt;="&amp;DATE(L$2, 12, 31))*$D234, IF($B234="V", -1*(SUMIFS(Prov_Auto!$E$3:$E1000,Prov_Auto!$A$3:$A1000,$C234,Prov_Auto!$C$3:$C1000,"&gt;="&amp;$A234 ,Prov_Auto!$D$3:$D1000, "&gt;="&amp;DATE(L$2,1,1), Prov_Auto!$D$3:$D1000,"&lt;="&amp;DATE(L$2,12,31))*$D234), "")))))</f>
        <v/>
      </c>
      <c r="M234" s="43" t="str">
        <f>IF($A234="","",IF($C234="","",IF($D234="","", IF($B234="C",  SUMIFS(Prov_Auto!$E$3:$E1000,Prov_Auto!$A$3:$A1000,$C234,Prov_Auto!$C$3:$C1000,"&gt;="&amp;$A234 ,Prov_Auto!$D$3:$D1000, "&gt;="&amp;DATE(M$2,1, 1), Prov_Auto!$D$3:$D1000,"&lt;="&amp;DATE(M$2, 12, 31))*$D234, IF($B234="V", -1*(SUMIFS(Prov_Auto!$E$3:$E1000,Prov_Auto!$A$3:$A1000,$C234,Prov_Auto!$C$3:$C1000,"&gt;="&amp;$A234 ,Prov_Auto!$D$3:$D1000, "&gt;="&amp;DATE(M$2,1,1), Prov_Auto!$D$3:$D1000,"&lt;="&amp;DATE(M$2,12,31))*$D234), "")))))</f>
        <v/>
      </c>
      <c r="N234" s="30"/>
      <c r="O234" s="31"/>
      <c r="P234" s="31"/>
      <c r="Q234" s="31"/>
      <c r="R234" s="31"/>
      <c r="S234" s="31"/>
      <c r="T234" s="31"/>
      <c r="U234" s="31"/>
      <c r="V234" s="31"/>
      <c r="W234" s="31"/>
    </row>
    <row r="235">
      <c r="A235" s="46"/>
      <c r="B235" s="47"/>
      <c r="C235" s="47"/>
      <c r="D235" s="47"/>
      <c r="E235" s="48"/>
      <c r="F235" s="45" t="str">
        <f t="shared" si="1"/>
        <v/>
      </c>
      <c r="G235" s="40" t="str">
        <f t="shared" si="2"/>
        <v/>
      </c>
      <c r="H235" s="41" t="str">
        <f>IF(A235="","",IF(C235="","",IF(D235="","",IF(B235="C", SUMIFS(Prov_Auto!E$3:E1000,Prov_Auto!A$3:A1000,C235,Prov_Auto!C$3:C1000,"&gt;"&amp;A235,Prov_Auto!D$3:D1000,"&lt;="&amp;TODAY())*D235, IF(B235="V", -1*(SUMIFS(Prov_Auto!E$3:E1000,Prov_Auto!A$3:A1000,C235,Prov_Auto!C$3:C1000,"&gt;"&amp;A235,Prov_Auto!D$3:D1000,"&lt;="&amp;TODAY())*D235), "")))))</f>
        <v/>
      </c>
      <c r="I235" s="42" t="str">
        <f>IF($A235="","",IF($C235="","",IF($D235="","", IF($B235="C",  SUMIFS(Prov_Auto!$E$3:$E1000,Prov_Auto!$A$3:$A1000,$C235,Prov_Auto!$C$3:$C1000,"&gt;="&amp;$A235 ,Prov_Auto!$D$3:$D1000, "&gt;="&amp;DATE(I$2,1, 1), Prov_Auto!$D$3:$D1000,"&lt;="&amp;DATE(I$2, 12, 31))*$D235, IF($B235="V", -1*(SUMIFS(Prov_Auto!$E$3:$E1000,Prov_Auto!$A$3:$A1000,$C235,Prov_Auto!$C$3:$C1000,"&gt;="&amp;$A235 ,Prov_Auto!$D$3:$D1000, "&gt;="&amp;DATE(I$2,1,1), Prov_Auto!$D$3:$D1000,"&lt;="&amp;DATE(I$2,12,31))*$D235), "")))))</f>
        <v/>
      </c>
      <c r="J235" s="42" t="str">
        <f>IF($A235="","",IF($C235="","",IF($D235="","", IF($B235="C",  SUMIFS(Prov_Auto!$E$3:$E1000,Prov_Auto!$A$3:$A1000,$C235,Prov_Auto!$C$3:$C1000,"&gt;="&amp;$A235 ,Prov_Auto!$D$3:$D1000, "&gt;="&amp;DATE(J$2,1, 1), Prov_Auto!$D$3:$D1000,"&lt;="&amp;DATE(J$2, 12, 31))*$D235, IF($B235="V", -1*(SUMIFS(Prov_Auto!$E$3:$E1000,Prov_Auto!$A$3:$A1000,$C235,Prov_Auto!$C$3:$C1000,"&gt;="&amp;$A235 ,Prov_Auto!$D$3:$D1000, "&gt;="&amp;DATE(J$2,1,1), Prov_Auto!$D$3:$D1000,"&lt;="&amp;DATE(J$2,12,31))*$D235), "")))))</f>
        <v/>
      </c>
      <c r="K235" s="42" t="str">
        <f>IF($A235="","",IF($C235="","",IF($D235="","", IF($B235="C",  SUMIFS(Prov_Auto!$E$3:$E1000,Prov_Auto!$A$3:$A1000,$C235,Prov_Auto!$C$3:$C1000,"&gt;="&amp;$A235 ,Prov_Auto!$D$3:$D1000, "&gt;="&amp;DATE(K$2,1, 1), Prov_Auto!$D$3:$D1000,"&lt;="&amp;DATE(K$2, 12, 31))*$D235, IF($B235="V", -1*(SUMIFS(Prov_Auto!$E$3:$E1000,Prov_Auto!$A$3:$A1000,$C235,Prov_Auto!$C$3:$C1000,"&gt;="&amp;$A235 ,Prov_Auto!$D$3:$D1000, "&gt;="&amp;DATE(K$2,1,1), Prov_Auto!$D$3:$D1000,"&lt;="&amp;DATE(K$2,12,31))*$D235), "")))))</f>
        <v/>
      </c>
      <c r="L235" s="42" t="str">
        <f>IF($A235="","",IF($C235="","",IF($D235="","", IF($B235="C",  SUMIFS(Prov_Auto!$E$3:$E1000,Prov_Auto!$A$3:$A1000,$C235,Prov_Auto!$C$3:$C1000,"&gt;="&amp;$A235 ,Prov_Auto!$D$3:$D1000, "&gt;="&amp;DATE(L$2,1, 1), Prov_Auto!$D$3:$D1000,"&lt;="&amp;DATE(L$2, 12, 31))*$D235, IF($B235="V", -1*(SUMIFS(Prov_Auto!$E$3:$E1000,Prov_Auto!$A$3:$A1000,$C235,Prov_Auto!$C$3:$C1000,"&gt;="&amp;$A235 ,Prov_Auto!$D$3:$D1000, "&gt;="&amp;DATE(L$2,1,1), Prov_Auto!$D$3:$D1000,"&lt;="&amp;DATE(L$2,12,31))*$D235), "")))))</f>
        <v/>
      </c>
      <c r="M235" s="43" t="str">
        <f>IF($A235="","",IF($C235="","",IF($D235="","", IF($B235="C",  SUMIFS(Prov_Auto!$E$3:$E1000,Prov_Auto!$A$3:$A1000,$C235,Prov_Auto!$C$3:$C1000,"&gt;="&amp;$A235 ,Prov_Auto!$D$3:$D1000, "&gt;="&amp;DATE(M$2,1, 1), Prov_Auto!$D$3:$D1000,"&lt;="&amp;DATE(M$2, 12, 31))*$D235, IF($B235="V", -1*(SUMIFS(Prov_Auto!$E$3:$E1000,Prov_Auto!$A$3:$A1000,$C235,Prov_Auto!$C$3:$C1000,"&gt;="&amp;$A235 ,Prov_Auto!$D$3:$D1000, "&gt;="&amp;DATE(M$2,1,1), Prov_Auto!$D$3:$D1000,"&lt;="&amp;DATE(M$2,12,31))*$D235), "")))))</f>
        <v/>
      </c>
      <c r="N235" s="30"/>
      <c r="O235" s="31"/>
      <c r="P235" s="31"/>
      <c r="Q235" s="31"/>
      <c r="R235" s="31"/>
      <c r="S235" s="31"/>
      <c r="T235" s="31"/>
      <c r="U235" s="31"/>
      <c r="V235" s="31"/>
      <c r="W235" s="31"/>
    </row>
    <row r="236">
      <c r="A236" s="46"/>
      <c r="B236" s="47"/>
      <c r="C236" s="47"/>
      <c r="D236" s="47"/>
      <c r="E236" s="48"/>
      <c r="F236" s="45" t="str">
        <f t="shared" si="1"/>
        <v/>
      </c>
      <c r="G236" s="40" t="str">
        <f t="shared" si="2"/>
        <v/>
      </c>
      <c r="H236" s="41" t="str">
        <f>IF(A236="","",IF(C236="","",IF(D236="","",IF(B236="C", SUMIFS(Prov_Auto!E$3:E1000,Prov_Auto!A$3:A1000,C236,Prov_Auto!C$3:C1000,"&gt;"&amp;A236,Prov_Auto!D$3:D1000,"&lt;="&amp;TODAY())*D236, IF(B236="V", -1*(SUMIFS(Prov_Auto!E$3:E1000,Prov_Auto!A$3:A1000,C236,Prov_Auto!C$3:C1000,"&gt;"&amp;A236,Prov_Auto!D$3:D1000,"&lt;="&amp;TODAY())*D236), "")))))</f>
        <v/>
      </c>
      <c r="I236" s="42" t="str">
        <f>IF($A236="","",IF($C236="","",IF($D236="","", IF($B236="C",  SUMIFS(Prov_Auto!$E$3:$E1000,Prov_Auto!$A$3:$A1000,$C236,Prov_Auto!$C$3:$C1000,"&gt;="&amp;$A236 ,Prov_Auto!$D$3:$D1000, "&gt;="&amp;DATE(I$2,1, 1), Prov_Auto!$D$3:$D1000,"&lt;="&amp;DATE(I$2, 12, 31))*$D236, IF($B236="V", -1*(SUMIFS(Prov_Auto!$E$3:$E1000,Prov_Auto!$A$3:$A1000,$C236,Prov_Auto!$C$3:$C1000,"&gt;="&amp;$A236 ,Prov_Auto!$D$3:$D1000, "&gt;="&amp;DATE(I$2,1,1), Prov_Auto!$D$3:$D1000,"&lt;="&amp;DATE(I$2,12,31))*$D236), "")))))</f>
        <v/>
      </c>
      <c r="J236" s="42" t="str">
        <f>IF($A236="","",IF($C236="","",IF($D236="","", IF($B236="C",  SUMIFS(Prov_Auto!$E$3:$E1000,Prov_Auto!$A$3:$A1000,$C236,Prov_Auto!$C$3:$C1000,"&gt;="&amp;$A236 ,Prov_Auto!$D$3:$D1000, "&gt;="&amp;DATE(J$2,1, 1), Prov_Auto!$D$3:$D1000,"&lt;="&amp;DATE(J$2, 12, 31))*$D236, IF($B236="V", -1*(SUMIFS(Prov_Auto!$E$3:$E1000,Prov_Auto!$A$3:$A1000,$C236,Prov_Auto!$C$3:$C1000,"&gt;="&amp;$A236 ,Prov_Auto!$D$3:$D1000, "&gt;="&amp;DATE(J$2,1,1), Prov_Auto!$D$3:$D1000,"&lt;="&amp;DATE(J$2,12,31))*$D236), "")))))</f>
        <v/>
      </c>
      <c r="K236" s="42" t="str">
        <f>IF($A236="","",IF($C236="","",IF($D236="","", IF($B236="C",  SUMIFS(Prov_Auto!$E$3:$E1000,Prov_Auto!$A$3:$A1000,$C236,Prov_Auto!$C$3:$C1000,"&gt;="&amp;$A236 ,Prov_Auto!$D$3:$D1000, "&gt;="&amp;DATE(K$2,1, 1), Prov_Auto!$D$3:$D1000,"&lt;="&amp;DATE(K$2, 12, 31))*$D236, IF($B236="V", -1*(SUMIFS(Prov_Auto!$E$3:$E1000,Prov_Auto!$A$3:$A1000,$C236,Prov_Auto!$C$3:$C1000,"&gt;="&amp;$A236 ,Prov_Auto!$D$3:$D1000, "&gt;="&amp;DATE(K$2,1,1), Prov_Auto!$D$3:$D1000,"&lt;="&amp;DATE(K$2,12,31))*$D236), "")))))</f>
        <v/>
      </c>
      <c r="L236" s="42" t="str">
        <f>IF($A236="","",IF($C236="","",IF($D236="","", IF($B236="C",  SUMIFS(Prov_Auto!$E$3:$E1000,Prov_Auto!$A$3:$A1000,$C236,Prov_Auto!$C$3:$C1000,"&gt;="&amp;$A236 ,Prov_Auto!$D$3:$D1000, "&gt;="&amp;DATE(L$2,1, 1), Prov_Auto!$D$3:$D1000,"&lt;="&amp;DATE(L$2, 12, 31))*$D236, IF($B236="V", -1*(SUMIFS(Prov_Auto!$E$3:$E1000,Prov_Auto!$A$3:$A1000,$C236,Prov_Auto!$C$3:$C1000,"&gt;="&amp;$A236 ,Prov_Auto!$D$3:$D1000, "&gt;="&amp;DATE(L$2,1,1), Prov_Auto!$D$3:$D1000,"&lt;="&amp;DATE(L$2,12,31))*$D236), "")))))</f>
        <v/>
      </c>
      <c r="M236" s="43" t="str">
        <f>IF($A236="","",IF($C236="","",IF($D236="","", IF($B236="C",  SUMIFS(Prov_Auto!$E$3:$E1000,Prov_Auto!$A$3:$A1000,$C236,Prov_Auto!$C$3:$C1000,"&gt;="&amp;$A236 ,Prov_Auto!$D$3:$D1000, "&gt;="&amp;DATE(M$2,1, 1), Prov_Auto!$D$3:$D1000,"&lt;="&amp;DATE(M$2, 12, 31))*$D236, IF($B236="V", -1*(SUMIFS(Prov_Auto!$E$3:$E1000,Prov_Auto!$A$3:$A1000,$C236,Prov_Auto!$C$3:$C1000,"&gt;="&amp;$A236 ,Prov_Auto!$D$3:$D1000, "&gt;="&amp;DATE(M$2,1,1), Prov_Auto!$D$3:$D1000,"&lt;="&amp;DATE(M$2,12,31))*$D236), "")))))</f>
        <v/>
      </c>
      <c r="N236" s="30"/>
      <c r="O236" s="31"/>
      <c r="P236" s="31"/>
      <c r="Q236" s="31"/>
      <c r="R236" s="31"/>
      <c r="S236" s="31"/>
      <c r="T236" s="31"/>
      <c r="U236" s="31"/>
      <c r="V236" s="31"/>
      <c r="W236" s="31"/>
    </row>
    <row r="237">
      <c r="A237" s="46"/>
      <c r="B237" s="47"/>
      <c r="C237" s="47"/>
      <c r="D237" s="47"/>
      <c r="E237" s="48"/>
      <c r="F237" s="45" t="str">
        <f t="shared" si="1"/>
        <v/>
      </c>
      <c r="G237" s="40" t="str">
        <f t="shared" si="2"/>
        <v/>
      </c>
      <c r="H237" s="41" t="str">
        <f>IF(A237="","",IF(C237="","",IF(D237="","",IF(B237="C", SUMIFS(Prov_Auto!E$3:E1000,Prov_Auto!A$3:A1000,C237,Prov_Auto!C$3:C1000,"&gt;"&amp;A237,Prov_Auto!D$3:D1000,"&lt;="&amp;TODAY())*D237, IF(B237="V", -1*(SUMIFS(Prov_Auto!E$3:E1000,Prov_Auto!A$3:A1000,C237,Prov_Auto!C$3:C1000,"&gt;"&amp;A237,Prov_Auto!D$3:D1000,"&lt;="&amp;TODAY())*D237), "")))))</f>
        <v/>
      </c>
      <c r="I237" s="42" t="str">
        <f>IF($A237="","",IF($C237="","",IF($D237="","", IF($B237="C",  SUMIFS(Prov_Auto!$E$3:$E1000,Prov_Auto!$A$3:$A1000,$C237,Prov_Auto!$C$3:$C1000,"&gt;="&amp;$A237 ,Prov_Auto!$D$3:$D1000, "&gt;="&amp;DATE(I$2,1, 1), Prov_Auto!$D$3:$D1000,"&lt;="&amp;DATE(I$2, 12, 31))*$D237, IF($B237="V", -1*(SUMIFS(Prov_Auto!$E$3:$E1000,Prov_Auto!$A$3:$A1000,$C237,Prov_Auto!$C$3:$C1000,"&gt;="&amp;$A237 ,Prov_Auto!$D$3:$D1000, "&gt;="&amp;DATE(I$2,1,1), Prov_Auto!$D$3:$D1000,"&lt;="&amp;DATE(I$2,12,31))*$D237), "")))))</f>
        <v/>
      </c>
      <c r="J237" s="42" t="str">
        <f>IF($A237="","",IF($C237="","",IF($D237="","", IF($B237="C",  SUMIFS(Prov_Auto!$E$3:$E1000,Prov_Auto!$A$3:$A1000,$C237,Prov_Auto!$C$3:$C1000,"&gt;="&amp;$A237 ,Prov_Auto!$D$3:$D1000, "&gt;="&amp;DATE(J$2,1, 1), Prov_Auto!$D$3:$D1000,"&lt;="&amp;DATE(J$2, 12, 31))*$D237, IF($B237="V", -1*(SUMIFS(Prov_Auto!$E$3:$E1000,Prov_Auto!$A$3:$A1000,$C237,Prov_Auto!$C$3:$C1000,"&gt;="&amp;$A237 ,Prov_Auto!$D$3:$D1000, "&gt;="&amp;DATE(J$2,1,1), Prov_Auto!$D$3:$D1000,"&lt;="&amp;DATE(J$2,12,31))*$D237), "")))))</f>
        <v/>
      </c>
      <c r="K237" s="42" t="str">
        <f>IF($A237="","",IF($C237="","",IF($D237="","", IF($B237="C",  SUMIFS(Prov_Auto!$E$3:$E1000,Prov_Auto!$A$3:$A1000,$C237,Prov_Auto!$C$3:$C1000,"&gt;="&amp;$A237 ,Prov_Auto!$D$3:$D1000, "&gt;="&amp;DATE(K$2,1, 1), Prov_Auto!$D$3:$D1000,"&lt;="&amp;DATE(K$2, 12, 31))*$D237, IF($B237="V", -1*(SUMIFS(Prov_Auto!$E$3:$E1000,Prov_Auto!$A$3:$A1000,$C237,Prov_Auto!$C$3:$C1000,"&gt;="&amp;$A237 ,Prov_Auto!$D$3:$D1000, "&gt;="&amp;DATE(K$2,1,1), Prov_Auto!$D$3:$D1000,"&lt;="&amp;DATE(K$2,12,31))*$D237), "")))))</f>
        <v/>
      </c>
      <c r="L237" s="42" t="str">
        <f>IF($A237="","",IF($C237="","",IF($D237="","", IF($B237="C",  SUMIFS(Prov_Auto!$E$3:$E1000,Prov_Auto!$A$3:$A1000,$C237,Prov_Auto!$C$3:$C1000,"&gt;="&amp;$A237 ,Prov_Auto!$D$3:$D1000, "&gt;="&amp;DATE(L$2,1, 1), Prov_Auto!$D$3:$D1000,"&lt;="&amp;DATE(L$2, 12, 31))*$D237, IF($B237="V", -1*(SUMIFS(Prov_Auto!$E$3:$E1000,Prov_Auto!$A$3:$A1000,$C237,Prov_Auto!$C$3:$C1000,"&gt;="&amp;$A237 ,Prov_Auto!$D$3:$D1000, "&gt;="&amp;DATE(L$2,1,1), Prov_Auto!$D$3:$D1000,"&lt;="&amp;DATE(L$2,12,31))*$D237), "")))))</f>
        <v/>
      </c>
      <c r="M237" s="43" t="str">
        <f>IF($A237="","",IF($C237="","",IF($D237="","", IF($B237="C",  SUMIFS(Prov_Auto!$E$3:$E1000,Prov_Auto!$A$3:$A1000,$C237,Prov_Auto!$C$3:$C1000,"&gt;="&amp;$A237 ,Prov_Auto!$D$3:$D1000, "&gt;="&amp;DATE(M$2,1, 1), Prov_Auto!$D$3:$D1000,"&lt;="&amp;DATE(M$2, 12, 31))*$D237, IF($B237="V", -1*(SUMIFS(Prov_Auto!$E$3:$E1000,Prov_Auto!$A$3:$A1000,$C237,Prov_Auto!$C$3:$C1000,"&gt;="&amp;$A237 ,Prov_Auto!$D$3:$D1000, "&gt;="&amp;DATE(M$2,1,1), Prov_Auto!$D$3:$D1000,"&lt;="&amp;DATE(M$2,12,31))*$D237), "")))))</f>
        <v/>
      </c>
      <c r="N237" s="30"/>
      <c r="O237" s="31"/>
      <c r="P237" s="31"/>
      <c r="Q237" s="31"/>
      <c r="R237" s="31"/>
      <c r="S237" s="31"/>
      <c r="T237" s="31"/>
      <c r="U237" s="31"/>
      <c r="V237" s="31"/>
      <c r="W237" s="31"/>
    </row>
    <row r="238">
      <c r="A238" s="46"/>
      <c r="B238" s="47"/>
      <c r="C238" s="47"/>
      <c r="D238" s="47"/>
      <c r="E238" s="48"/>
      <c r="F238" s="45" t="str">
        <f t="shared" si="1"/>
        <v/>
      </c>
      <c r="G238" s="40" t="str">
        <f t="shared" si="2"/>
        <v/>
      </c>
      <c r="H238" s="41" t="str">
        <f>IF(A238="","",IF(C238="","",IF(D238="","",IF(B238="C", SUMIFS(Prov_Auto!E$3:E1000,Prov_Auto!A$3:A1000,C238,Prov_Auto!C$3:C1000,"&gt;"&amp;A238,Prov_Auto!D$3:D1000,"&lt;="&amp;TODAY())*D238, IF(B238="V", -1*(SUMIFS(Prov_Auto!E$3:E1000,Prov_Auto!A$3:A1000,C238,Prov_Auto!C$3:C1000,"&gt;"&amp;A238,Prov_Auto!D$3:D1000,"&lt;="&amp;TODAY())*D238), "")))))</f>
        <v/>
      </c>
      <c r="I238" s="42" t="str">
        <f>IF($A238="","",IF($C238="","",IF($D238="","", IF($B238="C",  SUMIFS(Prov_Auto!$E$3:$E1000,Prov_Auto!$A$3:$A1000,$C238,Prov_Auto!$C$3:$C1000,"&gt;="&amp;$A238 ,Prov_Auto!$D$3:$D1000, "&gt;="&amp;DATE(I$2,1, 1), Prov_Auto!$D$3:$D1000,"&lt;="&amp;DATE(I$2, 12, 31))*$D238, IF($B238="V", -1*(SUMIFS(Prov_Auto!$E$3:$E1000,Prov_Auto!$A$3:$A1000,$C238,Prov_Auto!$C$3:$C1000,"&gt;="&amp;$A238 ,Prov_Auto!$D$3:$D1000, "&gt;="&amp;DATE(I$2,1,1), Prov_Auto!$D$3:$D1000,"&lt;="&amp;DATE(I$2,12,31))*$D238), "")))))</f>
        <v/>
      </c>
      <c r="J238" s="42" t="str">
        <f>IF($A238="","",IF($C238="","",IF($D238="","", IF($B238="C",  SUMIFS(Prov_Auto!$E$3:$E1000,Prov_Auto!$A$3:$A1000,$C238,Prov_Auto!$C$3:$C1000,"&gt;="&amp;$A238 ,Prov_Auto!$D$3:$D1000, "&gt;="&amp;DATE(J$2,1, 1), Prov_Auto!$D$3:$D1000,"&lt;="&amp;DATE(J$2, 12, 31))*$D238, IF($B238="V", -1*(SUMIFS(Prov_Auto!$E$3:$E1000,Prov_Auto!$A$3:$A1000,$C238,Prov_Auto!$C$3:$C1000,"&gt;="&amp;$A238 ,Prov_Auto!$D$3:$D1000, "&gt;="&amp;DATE(J$2,1,1), Prov_Auto!$D$3:$D1000,"&lt;="&amp;DATE(J$2,12,31))*$D238), "")))))</f>
        <v/>
      </c>
      <c r="K238" s="42" t="str">
        <f>IF($A238="","",IF($C238="","",IF($D238="","", IF($B238="C",  SUMIFS(Prov_Auto!$E$3:$E1000,Prov_Auto!$A$3:$A1000,$C238,Prov_Auto!$C$3:$C1000,"&gt;="&amp;$A238 ,Prov_Auto!$D$3:$D1000, "&gt;="&amp;DATE(K$2,1, 1), Prov_Auto!$D$3:$D1000,"&lt;="&amp;DATE(K$2, 12, 31))*$D238, IF($B238="V", -1*(SUMIFS(Prov_Auto!$E$3:$E1000,Prov_Auto!$A$3:$A1000,$C238,Prov_Auto!$C$3:$C1000,"&gt;="&amp;$A238 ,Prov_Auto!$D$3:$D1000, "&gt;="&amp;DATE(K$2,1,1), Prov_Auto!$D$3:$D1000,"&lt;="&amp;DATE(K$2,12,31))*$D238), "")))))</f>
        <v/>
      </c>
      <c r="L238" s="42" t="str">
        <f>IF($A238="","",IF($C238="","",IF($D238="","", IF($B238="C",  SUMIFS(Prov_Auto!$E$3:$E1000,Prov_Auto!$A$3:$A1000,$C238,Prov_Auto!$C$3:$C1000,"&gt;="&amp;$A238 ,Prov_Auto!$D$3:$D1000, "&gt;="&amp;DATE(L$2,1, 1), Prov_Auto!$D$3:$D1000,"&lt;="&amp;DATE(L$2, 12, 31))*$D238, IF($B238="V", -1*(SUMIFS(Prov_Auto!$E$3:$E1000,Prov_Auto!$A$3:$A1000,$C238,Prov_Auto!$C$3:$C1000,"&gt;="&amp;$A238 ,Prov_Auto!$D$3:$D1000, "&gt;="&amp;DATE(L$2,1,1), Prov_Auto!$D$3:$D1000,"&lt;="&amp;DATE(L$2,12,31))*$D238), "")))))</f>
        <v/>
      </c>
      <c r="M238" s="43" t="str">
        <f>IF($A238="","",IF($C238="","",IF($D238="","", IF($B238="C",  SUMIFS(Prov_Auto!$E$3:$E1000,Prov_Auto!$A$3:$A1000,$C238,Prov_Auto!$C$3:$C1000,"&gt;="&amp;$A238 ,Prov_Auto!$D$3:$D1000, "&gt;="&amp;DATE(M$2,1, 1), Prov_Auto!$D$3:$D1000,"&lt;="&amp;DATE(M$2, 12, 31))*$D238, IF($B238="V", -1*(SUMIFS(Prov_Auto!$E$3:$E1000,Prov_Auto!$A$3:$A1000,$C238,Prov_Auto!$C$3:$C1000,"&gt;="&amp;$A238 ,Prov_Auto!$D$3:$D1000, "&gt;="&amp;DATE(M$2,1,1), Prov_Auto!$D$3:$D1000,"&lt;="&amp;DATE(M$2,12,31))*$D238), "")))))</f>
        <v/>
      </c>
      <c r="N238" s="30"/>
      <c r="O238" s="31"/>
      <c r="P238" s="31"/>
      <c r="Q238" s="31"/>
      <c r="R238" s="31"/>
      <c r="S238" s="31"/>
      <c r="T238" s="31"/>
      <c r="U238" s="31"/>
      <c r="V238" s="31"/>
      <c r="W238" s="31"/>
    </row>
    <row r="239">
      <c r="A239" s="46"/>
      <c r="B239" s="47"/>
      <c r="C239" s="47"/>
      <c r="D239" s="47"/>
      <c r="E239" s="48"/>
      <c r="F239" s="45" t="str">
        <f t="shared" si="1"/>
        <v/>
      </c>
      <c r="G239" s="40" t="str">
        <f t="shared" si="2"/>
        <v/>
      </c>
      <c r="H239" s="41" t="str">
        <f>IF(A239="","",IF(C239="","",IF(D239="","",IF(B239="C", SUMIFS(Prov_Auto!E$3:E1000,Prov_Auto!A$3:A1000,C239,Prov_Auto!C$3:C1000,"&gt;"&amp;A239,Prov_Auto!D$3:D1000,"&lt;="&amp;TODAY())*D239, IF(B239="V", -1*(SUMIFS(Prov_Auto!E$3:E1000,Prov_Auto!A$3:A1000,C239,Prov_Auto!C$3:C1000,"&gt;"&amp;A239,Prov_Auto!D$3:D1000,"&lt;="&amp;TODAY())*D239), "")))))</f>
        <v/>
      </c>
      <c r="I239" s="42" t="str">
        <f>IF($A239="","",IF($C239="","",IF($D239="","", IF($B239="C",  SUMIFS(Prov_Auto!$E$3:$E1000,Prov_Auto!$A$3:$A1000,$C239,Prov_Auto!$C$3:$C1000,"&gt;="&amp;$A239 ,Prov_Auto!$D$3:$D1000, "&gt;="&amp;DATE(I$2,1, 1), Prov_Auto!$D$3:$D1000,"&lt;="&amp;DATE(I$2, 12, 31))*$D239, IF($B239="V", -1*(SUMIFS(Prov_Auto!$E$3:$E1000,Prov_Auto!$A$3:$A1000,$C239,Prov_Auto!$C$3:$C1000,"&gt;="&amp;$A239 ,Prov_Auto!$D$3:$D1000, "&gt;="&amp;DATE(I$2,1,1), Prov_Auto!$D$3:$D1000,"&lt;="&amp;DATE(I$2,12,31))*$D239), "")))))</f>
        <v/>
      </c>
      <c r="J239" s="42" t="str">
        <f>IF($A239="","",IF($C239="","",IF($D239="","", IF($B239="C",  SUMIFS(Prov_Auto!$E$3:$E1000,Prov_Auto!$A$3:$A1000,$C239,Prov_Auto!$C$3:$C1000,"&gt;="&amp;$A239 ,Prov_Auto!$D$3:$D1000, "&gt;="&amp;DATE(J$2,1, 1), Prov_Auto!$D$3:$D1000,"&lt;="&amp;DATE(J$2, 12, 31))*$D239, IF($B239="V", -1*(SUMIFS(Prov_Auto!$E$3:$E1000,Prov_Auto!$A$3:$A1000,$C239,Prov_Auto!$C$3:$C1000,"&gt;="&amp;$A239 ,Prov_Auto!$D$3:$D1000, "&gt;="&amp;DATE(J$2,1,1), Prov_Auto!$D$3:$D1000,"&lt;="&amp;DATE(J$2,12,31))*$D239), "")))))</f>
        <v/>
      </c>
      <c r="K239" s="42" t="str">
        <f>IF($A239="","",IF($C239="","",IF($D239="","", IF($B239="C",  SUMIFS(Prov_Auto!$E$3:$E1000,Prov_Auto!$A$3:$A1000,$C239,Prov_Auto!$C$3:$C1000,"&gt;="&amp;$A239 ,Prov_Auto!$D$3:$D1000, "&gt;="&amp;DATE(K$2,1, 1), Prov_Auto!$D$3:$D1000,"&lt;="&amp;DATE(K$2, 12, 31))*$D239, IF($B239="V", -1*(SUMIFS(Prov_Auto!$E$3:$E1000,Prov_Auto!$A$3:$A1000,$C239,Prov_Auto!$C$3:$C1000,"&gt;="&amp;$A239 ,Prov_Auto!$D$3:$D1000, "&gt;="&amp;DATE(K$2,1,1), Prov_Auto!$D$3:$D1000,"&lt;="&amp;DATE(K$2,12,31))*$D239), "")))))</f>
        <v/>
      </c>
      <c r="L239" s="42" t="str">
        <f>IF($A239="","",IF($C239="","",IF($D239="","", IF($B239="C",  SUMIFS(Prov_Auto!$E$3:$E1000,Prov_Auto!$A$3:$A1000,$C239,Prov_Auto!$C$3:$C1000,"&gt;="&amp;$A239 ,Prov_Auto!$D$3:$D1000, "&gt;="&amp;DATE(L$2,1, 1), Prov_Auto!$D$3:$D1000,"&lt;="&amp;DATE(L$2, 12, 31))*$D239, IF($B239="V", -1*(SUMIFS(Prov_Auto!$E$3:$E1000,Prov_Auto!$A$3:$A1000,$C239,Prov_Auto!$C$3:$C1000,"&gt;="&amp;$A239 ,Prov_Auto!$D$3:$D1000, "&gt;="&amp;DATE(L$2,1,1), Prov_Auto!$D$3:$D1000,"&lt;="&amp;DATE(L$2,12,31))*$D239), "")))))</f>
        <v/>
      </c>
      <c r="M239" s="43" t="str">
        <f>IF($A239="","",IF($C239="","",IF($D239="","", IF($B239="C",  SUMIFS(Prov_Auto!$E$3:$E1000,Prov_Auto!$A$3:$A1000,$C239,Prov_Auto!$C$3:$C1000,"&gt;="&amp;$A239 ,Prov_Auto!$D$3:$D1000, "&gt;="&amp;DATE(M$2,1, 1), Prov_Auto!$D$3:$D1000,"&lt;="&amp;DATE(M$2, 12, 31))*$D239, IF($B239="V", -1*(SUMIFS(Prov_Auto!$E$3:$E1000,Prov_Auto!$A$3:$A1000,$C239,Prov_Auto!$C$3:$C1000,"&gt;="&amp;$A239 ,Prov_Auto!$D$3:$D1000, "&gt;="&amp;DATE(M$2,1,1), Prov_Auto!$D$3:$D1000,"&lt;="&amp;DATE(M$2,12,31))*$D239), "")))))</f>
        <v/>
      </c>
      <c r="N239" s="30"/>
      <c r="O239" s="31"/>
      <c r="P239" s="31"/>
      <c r="Q239" s="31"/>
      <c r="R239" s="31"/>
      <c r="S239" s="31"/>
      <c r="T239" s="31"/>
      <c r="U239" s="31"/>
      <c r="V239" s="31"/>
      <c r="W239" s="31"/>
    </row>
    <row r="240">
      <c r="A240" s="46"/>
      <c r="B240" s="47"/>
      <c r="C240" s="47"/>
      <c r="D240" s="47"/>
      <c r="E240" s="48"/>
      <c r="F240" s="45" t="str">
        <f t="shared" si="1"/>
        <v/>
      </c>
      <c r="G240" s="40" t="str">
        <f t="shared" si="2"/>
        <v/>
      </c>
      <c r="H240" s="41" t="str">
        <f>IF(A240="","",IF(C240="","",IF(D240="","",IF(B240="C", SUMIFS(Prov_Auto!E$3:E1000,Prov_Auto!A$3:A1000,C240,Prov_Auto!C$3:C1000,"&gt;"&amp;A240,Prov_Auto!D$3:D1000,"&lt;="&amp;TODAY())*D240, IF(B240="V", -1*(SUMIFS(Prov_Auto!E$3:E1000,Prov_Auto!A$3:A1000,C240,Prov_Auto!C$3:C1000,"&gt;"&amp;A240,Prov_Auto!D$3:D1000,"&lt;="&amp;TODAY())*D240), "")))))</f>
        <v/>
      </c>
      <c r="I240" s="42" t="str">
        <f>IF($A240="","",IF($C240="","",IF($D240="","", IF($B240="C",  SUMIFS(Prov_Auto!$E$3:$E1000,Prov_Auto!$A$3:$A1000,$C240,Prov_Auto!$C$3:$C1000,"&gt;="&amp;$A240 ,Prov_Auto!$D$3:$D1000, "&gt;="&amp;DATE(I$2,1, 1), Prov_Auto!$D$3:$D1000,"&lt;="&amp;DATE(I$2, 12, 31))*$D240, IF($B240="V", -1*(SUMIFS(Prov_Auto!$E$3:$E1000,Prov_Auto!$A$3:$A1000,$C240,Prov_Auto!$C$3:$C1000,"&gt;="&amp;$A240 ,Prov_Auto!$D$3:$D1000, "&gt;="&amp;DATE(I$2,1,1), Prov_Auto!$D$3:$D1000,"&lt;="&amp;DATE(I$2,12,31))*$D240), "")))))</f>
        <v/>
      </c>
      <c r="J240" s="42" t="str">
        <f>IF($A240="","",IF($C240="","",IF($D240="","", IF($B240="C",  SUMIFS(Prov_Auto!$E$3:$E1000,Prov_Auto!$A$3:$A1000,$C240,Prov_Auto!$C$3:$C1000,"&gt;="&amp;$A240 ,Prov_Auto!$D$3:$D1000, "&gt;="&amp;DATE(J$2,1, 1), Prov_Auto!$D$3:$D1000,"&lt;="&amp;DATE(J$2, 12, 31))*$D240, IF($B240="V", -1*(SUMIFS(Prov_Auto!$E$3:$E1000,Prov_Auto!$A$3:$A1000,$C240,Prov_Auto!$C$3:$C1000,"&gt;="&amp;$A240 ,Prov_Auto!$D$3:$D1000, "&gt;="&amp;DATE(J$2,1,1), Prov_Auto!$D$3:$D1000,"&lt;="&amp;DATE(J$2,12,31))*$D240), "")))))</f>
        <v/>
      </c>
      <c r="K240" s="42" t="str">
        <f>IF($A240="","",IF($C240="","",IF($D240="","", IF($B240="C",  SUMIFS(Prov_Auto!$E$3:$E1000,Prov_Auto!$A$3:$A1000,$C240,Prov_Auto!$C$3:$C1000,"&gt;="&amp;$A240 ,Prov_Auto!$D$3:$D1000, "&gt;="&amp;DATE(K$2,1, 1), Prov_Auto!$D$3:$D1000,"&lt;="&amp;DATE(K$2, 12, 31))*$D240, IF($B240="V", -1*(SUMIFS(Prov_Auto!$E$3:$E1000,Prov_Auto!$A$3:$A1000,$C240,Prov_Auto!$C$3:$C1000,"&gt;="&amp;$A240 ,Prov_Auto!$D$3:$D1000, "&gt;="&amp;DATE(K$2,1,1), Prov_Auto!$D$3:$D1000,"&lt;="&amp;DATE(K$2,12,31))*$D240), "")))))</f>
        <v/>
      </c>
      <c r="L240" s="42" t="str">
        <f>IF($A240="","",IF($C240="","",IF($D240="","", IF($B240="C",  SUMIFS(Prov_Auto!$E$3:$E1000,Prov_Auto!$A$3:$A1000,$C240,Prov_Auto!$C$3:$C1000,"&gt;="&amp;$A240 ,Prov_Auto!$D$3:$D1000, "&gt;="&amp;DATE(L$2,1, 1), Prov_Auto!$D$3:$D1000,"&lt;="&amp;DATE(L$2, 12, 31))*$D240, IF($B240="V", -1*(SUMIFS(Prov_Auto!$E$3:$E1000,Prov_Auto!$A$3:$A1000,$C240,Prov_Auto!$C$3:$C1000,"&gt;="&amp;$A240 ,Prov_Auto!$D$3:$D1000, "&gt;="&amp;DATE(L$2,1,1), Prov_Auto!$D$3:$D1000,"&lt;="&amp;DATE(L$2,12,31))*$D240), "")))))</f>
        <v/>
      </c>
      <c r="M240" s="43" t="str">
        <f>IF($A240="","",IF($C240="","",IF($D240="","", IF($B240="C",  SUMIFS(Prov_Auto!$E$3:$E1000,Prov_Auto!$A$3:$A1000,$C240,Prov_Auto!$C$3:$C1000,"&gt;="&amp;$A240 ,Prov_Auto!$D$3:$D1000, "&gt;="&amp;DATE(M$2,1, 1), Prov_Auto!$D$3:$D1000,"&lt;="&amp;DATE(M$2, 12, 31))*$D240, IF($B240="V", -1*(SUMIFS(Prov_Auto!$E$3:$E1000,Prov_Auto!$A$3:$A1000,$C240,Prov_Auto!$C$3:$C1000,"&gt;="&amp;$A240 ,Prov_Auto!$D$3:$D1000, "&gt;="&amp;DATE(M$2,1,1), Prov_Auto!$D$3:$D1000,"&lt;="&amp;DATE(M$2,12,31))*$D240), "")))))</f>
        <v/>
      </c>
      <c r="N240" s="30"/>
      <c r="O240" s="31"/>
      <c r="P240" s="31"/>
      <c r="Q240" s="31"/>
      <c r="R240" s="31"/>
      <c r="S240" s="31"/>
      <c r="T240" s="31"/>
      <c r="U240" s="31"/>
      <c r="V240" s="31"/>
      <c r="W240" s="31"/>
    </row>
    <row r="241">
      <c r="A241" s="46"/>
      <c r="B241" s="47"/>
      <c r="C241" s="47"/>
      <c r="D241" s="47"/>
      <c r="E241" s="48"/>
      <c r="F241" s="45" t="str">
        <f t="shared" si="1"/>
        <v/>
      </c>
      <c r="G241" s="40" t="str">
        <f t="shared" si="2"/>
        <v/>
      </c>
      <c r="H241" s="41" t="str">
        <f>IF(A241="","",IF(C241="","",IF(D241="","",IF(B241="C", SUMIFS(Prov_Auto!E$3:E1000,Prov_Auto!A$3:A1000,C241,Prov_Auto!C$3:C1000,"&gt;"&amp;A241,Prov_Auto!D$3:D1000,"&lt;="&amp;TODAY())*D241, IF(B241="V", -1*(SUMIFS(Prov_Auto!E$3:E1000,Prov_Auto!A$3:A1000,C241,Prov_Auto!C$3:C1000,"&gt;"&amp;A241,Prov_Auto!D$3:D1000,"&lt;="&amp;TODAY())*D241), "")))))</f>
        <v/>
      </c>
      <c r="I241" s="42" t="str">
        <f>IF($A241="","",IF($C241="","",IF($D241="","", IF($B241="C",  SUMIFS(Prov_Auto!$E$3:$E1000,Prov_Auto!$A$3:$A1000,$C241,Prov_Auto!$C$3:$C1000,"&gt;="&amp;$A241 ,Prov_Auto!$D$3:$D1000, "&gt;="&amp;DATE(I$2,1, 1), Prov_Auto!$D$3:$D1000,"&lt;="&amp;DATE(I$2, 12, 31))*$D241, IF($B241="V", -1*(SUMIFS(Prov_Auto!$E$3:$E1000,Prov_Auto!$A$3:$A1000,$C241,Prov_Auto!$C$3:$C1000,"&gt;="&amp;$A241 ,Prov_Auto!$D$3:$D1000, "&gt;="&amp;DATE(I$2,1,1), Prov_Auto!$D$3:$D1000,"&lt;="&amp;DATE(I$2,12,31))*$D241), "")))))</f>
        <v/>
      </c>
      <c r="J241" s="42" t="str">
        <f>IF($A241="","",IF($C241="","",IF($D241="","", IF($B241="C",  SUMIFS(Prov_Auto!$E$3:$E1000,Prov_Auto!$A$3:$A1000,$C241,Prov_Auto!$C$3:$C1000,"&gt;="&amp;$A241 ,Prov_Auto!$D$3:$D1000, "&gt;="&amp;DATE(J$2,1, 1), Prov_Auto!$D$3:$D1000,"&lt;="&amp;DATE(J$2, 12, 31))*$D241, IF($B241="V", -1*(SUMIFS(Prov_Auto!$E$3:$E1000,Prov_Auto!$A$3:$A1000,$C241,Prov_Auto!$C$3:$C1000,"&gt;="&amp;$A241 ,Prov_Auto!$D$3:$D1000, "&gt;="&amp;DATE(J$2,1,1), Prov_Auto!$D$3:$D1000,"&lt;="&amp;DATE(J$2,12,31))*$D241), "")))))</f>
        <v/>
      </c>
      <c r="K241" s="42" t="str">
        <f>IF($A241="","",IF($C241="","",IF($D241="","", IF($B241="C",  SUMIFS(Prov_Auto!$E$3:$E1000,Prov_Auto!$A$3:$A1000,$C241,Prov_Auto!$C$3:$C1000,"&gt;="&amp;$A241 ,Prov_Auto!$D$3:$D1000, "&gt;="&amp;DATE(K$2,1, 1), Prov_Auto!$D$3:$D1000,"&lt;="&amp;DATE(K$2, 12, 31))*$D241, IF($B241="V", -1*(SUMIFS(Prov_Auto!$E$3:$E1000,Prov_Auto!$A$3:$A1000,$C241,Prov_Auto!$C$3:$C1000,"&gt;="&amp;$A241 ,Prov_Auto!$D$3:$D1000, "&gt;="&amp;DATE(K$2,1,1), Prov_Auto!$D$3:$D1000,"&lt;="&amp;DATE(K$2,12,31))*$D241), "")))))</f>
        <v/>
      </c>
      <c r="L241" s="42" t="str">
        <f>IF($A241="","",IF($C241="","",IF($D241="","", IF($B241="C",  SUMIFS(Prov_Auto!$E$3:$E1000,Prov_Auto!$A$3:$A1000,$C241,Prov_Auto!$C$3:$C1000,"&gt;="&amp;$A241 ,Prov_Auto!$D$3:$D1000, "&gt;="&amp;DATE(L$2,1, 1), Prov_Auto!$D$3:$D1000,"&lt;="&amp;DATE(L$2, 12, 31))*$D241, IF($B241="V", -1*(SUMIFS(Prov_Auto!$E$3:$E1000,Prov_Auto!$A$3:$A1000,$C241,Prov_Auto!$C$3:$C1000,"&gt;="&amp;$A241 ,Prov_Auto!$D$3:$D1000, "&gt;="&amp;DATE(L$2,1,1), Prov_Auto!$D$3:$D1000,"&lt;="&amp;DATE(L$2,12,31))*$D241), "")))))</f>
        <v/>
      </c>
      <c r="M241" s="43" t="str">
        <f>IF($A241="","",IF($C241="","",IF($D241="","", IF($B241="C",  SUMIFS(Prov_Auto!$E$3:$E1000,Prov_Auto!$A$3:$A1000,$C241,Prov_Auto!$C$3:$C1000,"&gt;="&amp;$A241 ,Prov_Auto!$D$3:$D1000, "&gt;="&amp;DATE(M$2,1, 1), Prov_Auto!$D$3:$D1000,"&lt;="&amp;DATE(M$2, 12, 31))*$D241, IF($B241="V", -1*(SUMIFS(Prov_Auto!$E$3:$E1000,Prov_Auto!$A$3:$A1000,$C241,Prov_Auto!$C$3:$C1000,"&gt;="&amp;$A241 ,Prov_Auto!$D$3:$D1000, "&gt;="&amp;DATE(M$2,1,1), Prov_Auto!$D$3:$D1000,"&lt;="&amp;DATE(M$2,12,31))*$D241), "")))))</f>
        <v/>
      </c>
      <c r="N241" s="30"/>
      <c r="O241" s="31"/>
      <c r="P241" s="31"/>
      <c r="Q241" s="31"/>
      <c r="R241" s="31"/>
      <c r="S241" s="31"/>
      <c r="T241" s="31"/>
      <c r="U241" s="31"/>
      <c r="V241" s="31"/>
      <c r="W241" s="31"/>
    </row>
    <row r="242">
      <c r="A242" s="46"/>
      <c r="B242" s="47"/>
      <c r="C242" s="47"/>
      <c r="D242" s="47"/>
      <c r="E242" s="48"/>
      <c r="F242" s="45" t="str">
        <f t="shared" si="1"/>
        <v/>
      </c>
      <c r="G242" s="40" t="str">
        <f t="shared" si="2"/>
        <v/>
      </c>
      <c r="H242" s="41" t="str">
        <f>IF(A242="","",IF(C242="","",IF(D242="","",IF(B242="C", SUMIFS(Prov_Auto!E$3:E1000,Prov_Auto!A$3:A1000,C242,Prov_Auto!C$3:C1000,"&gt;"&amp;A242,Prov_Auto!D$3:D1000,"&lt;="&amp;TODAY())*D242, IF(B242="V", -1*(SUMIFS(Prov_Auto!E$3:E1000,Prov_Auto!A$3:A1000,C242,Prov_Auto!C$3:C1000,"&gt;"&amp;A242,Prov_Auto!D$3:D1000,"&lt;="&amp;TODAY())*D242), "")))))</f>
        <v/>
      </c>
      <c r="I242" s="42" t="str">
        <f>IF($A242="","",IF($C242="","",IF($D242="","", IF($B242="C",  SUMIFS(Prov_Auto!$E$3:$E1000,Prov_Auto!$A$3:$A1000,$C242,Prov_Auto!$C$3:$C1000,"&gt;="&amp;$A242 ,Prov_Auto!$D$3:$D1000, "&gt;="&amp;DATE(I$2,1, 1), Prov_Auto!$D$3:$D1000,"&lt;="&amp;DATE(I$2, 12, 31))*$D242, IF($B242="V", -1*(SUMIFS(Prov_Auto!$E$3:$E1000,Prov_Auto!$A$3:$A1000,$C242,Prov_Auto!$C$3:$C1000,"&gt;="&amp;$A242 ,Prov_Auto!$D$3:$D1000, "&gt;="&amp;DATE(I$2,1,1), Prov_Auto!$D$3:$D1000,"&lt;="&amp;DATE(I$2,12,31))*$D242), "")))))</f>
        <v/>
      </c>
      <c r="J242" s="42" t="str">
        <f>IF($A242="","",IF($C242="","",IF($D242="","", IF($B242="C",  SUMIFS(Prov_Auto!$E$3:$E1000,Prov_Auto!$A$3:$A1000,$C242,Prov_Auto!$C$3:$C1000,"&gt;="&amp;$A242 ,Prov_Auto!$D$3:$D1000, "&gt;="&amp;DATE(J$2,1, 1), Prov_Auto!$D$3:$D1000,"&lt;="&amp;DATE(J$2, 12, 31))*$D242, IF($B242="V", -1*(SUMIFS(Prov_Auto!$E$3:$E1000,Prov_Auto!$A$3:$A1000,$C242,Prov_Auto!$C$3:$C1000,"&gt;="&amp;$A242 ,Prov_Auto!$D$3:$D1000, "&gt;="&amp;DATE(J$2,1,1), Prov_Auto!$D$3:$D1000,"&lt;="&amp;DATE(J$2,12,31))*$D242), "")))))</f>
        <v/>
      </c>
      <c r="K242" s="42" t="str">
        <f>IF($A242="","",IF($C242="","",IF($D242="","", IF($B242="C",  SUMIFS(Prov_Auto!$E$3:$E1000,Prov_Auto!$A$3:$A1000,$C242,Prov_Auto!$C$3:$C1000,"&gt;="&amp;$A242 ,Prov_Auto!$D$3:$D1000, "&gt;="&amp;DATE(K$2,1, 1), Prov_Auto!$D$3:$D1000,"&lt;="&amp;DATE(K$2, 12, 31))*$D242, IF($B242="V", -1*(SUMIFS(Prov_Auto!$E$3:$E1000,Prov_Auto!$A$3:$A1000,$C242,Prov_Auto!$C$3:$C1000,"&gt;="&amp;$A242 ,Prov_Auto!$D$3:$D1000, "&gt;="&amp;DATE(K$2,1,1), Prov_Auto!$D$3:$D1000,"&lt;="&amp;DATE(K$2,12,31))*$D242), "")))))</f>
        <v/>
      </c>
      <c r="L242" s="42" t="str">
        <f>IF($A242="","",IF($C242="","",IF($D242="","", IF($B242="C",  SUMIFS(Prov_Auto!$E$3:$E1000,Prov_Auto!$A$3:$A1000,$C242,Prov_Auto!$C$3:$C1000,"&gt;="&amp;$A242 ,Prov_Auto!$D$3:$D1000, "&gt;="&amp;DATE(L$2,1, 1), Prov_Auto!$D$3:$D1000,"&lt;="&amp;DATE(L$2, 12, 31))*$D242, IF($B242="V", -1*(SUMIFS(Prov_Auto!$E$3:$E1000,Prov_Auto!$A$3:$A1000,$C242,Prov_Auto!$C$3:$C1000,"&gt;="&amp;$A242 ,Prov_Auto!$D$3:$D1000, "&gt;="&amp;DATE(L$2,1,1), Prov_Auto!$D$3:$D1000,"&lt;="&amp;DATE(L$2,12,31))*$D242), "")))))</f>
        <v/>
      </c>
      <c r="M242" s="43" t="str">
        <f>IF($A242="","",IF($C242="","",IF($D242="","", IF($B242="C",  SUMIFS(Prov_Auto!$E$3:$E1000,Prov_Auto!$A$3:$A1000,$C242,Prov_Auto!$C$3:$C1000,"&gt;="&amp;$A242 ,Prov_Auto!$D$3:$D1000, "&gt;="&amp;DATE(M$2,1, 1), Prov_Auto!$D$3:$D1000,"&lt;="&amp;DATE(M$2, 12, 31))*$D242, IF($B242="V", -1*(SUMIFS(Prov_Auto!$E$3:$E1000,Prov_Auto!$A$3:$A1000,$C242,Prov_Auto!$C$3:$C1000,"&gt;="&amp;$A242 ,Prov_Auto!$D$3:$D1000, "&gt;="&amp;DATE(M$2,1,1), Prov_Auto!$D$3:$D1000,"&lt;="&amp;DATE(M$2,12,31))*$D242), "")))))</f>
        <v/>
      </c>
      <c r="N242" s="30"/>
      <c r="O242" s="31"/>
      <c r="P242" s="31"/>
      <c r="Q242" s="31"/>
      <c r="R242" s="31"/>
      <c r="S242" s="31"/>
      <c r="T242" s="31"/>
      <c r="U242" s="31"/>
      <c r="V242" s="31"/>
      <c r="W242" s="31"/>
    </row>
    <row r="243">
      <c r="A243" s="46"/>
      <c r="B243" s="47"/>
      <c r="C243" s="47"/>
      <c r="D243" s="47"/>
      <c r="E243" s="48"/>
      <c r="F243" s="45" t="str">
        <f t="shared" si="1"/>
        <v/>
      </c>
      <c r="G243" s="40" t="str">
        <f t="shared" si="2"/>
        <v/>
      </c>
      <c r="H243" s="41" t="str">
        <f>IF(A243="","",IF(C243="","",IF(D243="","",IF(B243="C", SUMIFS(Prov_Auto!E$3:E1000,Prov_Auto!A$3:A1000,C243,Prov_Auto!C$3:C1000,"&gt;"&amp;A243,Prov_Auto!D$3:D1000,"&lt;="&amp;TODAY())*D243, IF(B243="V", -1*(SUMIFS(Prov_Auto!E$3:E1000,Prov_Auto!A$3:A1000,C243,Prov_Auto!C$3:C1000,"&gt;"&amp;A243,Prov_Auto!D$3:D1000,"&lt;="&amp;TODAY())*D243), "")))))</f>
        <v/>
      </c>
      <c r="I243" s="42" t="str">
        <f>IF($A243="","",IF($C243="","",IF($D243="","", IF($B243="C",  SUMIFS(Prov_Auto!$E$3:$E1000,Prov_Auto!$A$3:$A1000,$C243,Prov_Auto!$C$3:$C1000,"&gt;="&amp;$A243 ,Prov_Auto!$D$3:$D1000, "&gt;="&amp;DATE(I$2,1, 1), Prov_Auto!$D$3:$D1000,"&lt;="&amp;DATE(I$2, 12, 31))*$D243, IF($B243="V", -1*(SUMIFS(Prov_Auto!$E$3:$E1000,Prov_Auto!$A$3:$A1000,$C243,Prov_Auto!$C$3:$C1000,"&gt;="&amp;$A243 ,Prov_Auto!$D$3:$D1000, "&gt;="&amp;DATE(I$2,1,1), Prov_Auto!$D$3:$D1000,"&lt;="&amp;DATE(I$2,12,31))*$D243), "")))))</f>
        <v/>
      </c>
      <c r="J243" s="42" t="str">
        <f>IF($A243="","",IF($C243="","",IF($D243="","", IF($B243="C",  SUMIFS(Prov_Auto!$E$3:$E1000,Prov_Auto!$A$3:$A1000,$C243,Prov_Auto!$C$3:$C1000,"&gt;="&amp;$A243 ,Prov_Auto!$D$3:$D1000, "&gt;="&amp;DATE(J$2,1, 1), Prov_Auto!$D$3:$D1000,"&lt;="&amp;DATE(J$2, 12, 31))*$D243, IF($B243="V", -1*(SUMIFS(Prov_Auto!$E$3:$E1000,Prov_Auto!$A$3:$A1000,$C243,Prov_Auto!$C$3:$C1000,"&gt;="&amp;$A243 ,Prov_Auto!$D$3:$D1000, "&gt;="&amp;DATE(J$2,1,1), Prov_Auto!$D$3:$D1000,"&lt;="&amp;DATE(J$2,12,31))*$D243), "")))))</f>
        <v/>
      </c>
      <c r="K243" s="42" t="str">
        <f>IF($A243="","",IF($C243="","",IF($D243="","", IF($B243="C",  SUMIFS(Prov_Auto!$E$3:$E1000,Prov_Auto!$A$3:$A1000,$C243,Prov_Auto!$C$3:$C1000,"&gt;="&amp;$A243 ,Prov_Auto!$D$3:$D1000, "&gt;="&amp;DATE(K$2,1, 1), Prov_Auto!$D$3:$D1000,"&lt;="&amp;DATE(K$2, 12, 31))*$D243, IF($B243="V", -1*(SUMIFS(Prov_Auto!$E$3:$E1000,Prov_Auto!$A$3:$A1000,$C243,Prov_Auto!$C$3:$C1000,"&gt;="&amp;$A243 ,Prov_Auto!$D$3:$D1000, "&gt;="&amp;DATE(K$2,1,1), Prov_Auto!$D$3:$D1000,"&lt;="&amp;DATE(K$2,12,31))*$D243), "")))))</f>
        <v/>
      </c>
      <c r="L243" s="42" t="str">
        <f>IF($A243="","",IF($C243="","",IF($D243="","", IF($B243="C",  SUMIFS(Prov_Auto!$E$3:$E1000,Prov_Auto!$A$3:$A1000,$C243,Prov_Auto!$C$3:$C1000,"&gt;="&amp;$A243 ,Prov_Auto!$D$3:$D1000, "&gt;="&amp;DATE(L$2,1, 1), Prov_Auto!$D$3:$D1000,"&lt;="&amp;DATE(L$2, 12, 31))*$D243, IF($B243="V", -1*(SUMIFS(Prov_Auto!$E$3:$E1000,Prov_Auto!$A$3:$A1000,$C243,Prov_Auto!$C$3:$C1000,"&gt;="&amp;$A243 ,Prov_Auto!$D$3:$D1000, "&gt;="&amp;DATE(L$2,1,1), Prov_Auto!$D$3:$D1000,"&lt;="&amp;DATE(L$2,12,31))*$D243), "")))))</f>
        <v/>
      </c>
      <c r="M243" s="43" t="str">
        <f>IF($A243="","",IF($C243="","",IF($D243="","", IF($B243="C",  SUMIFS(Prov_Auto!$E$3:$E1000,Prov_Auto!$A$3:$A1000,$C243,Prov_Auto!$C$3:$C1000,"&gt;="&amp;$A243 ,Prov_Auto!$D$3:$D1000, "&gt;="&amp;DATE(M$2,1, 1), Prov_Auto!$D$3:$D1000,"&lt;="&amp;DATE(M$2, 12, 31))*$D243, IF($B243="V", -1*(SUMIFS(Prov_Auto!$E$3:$E1000,Prov_Auto!$A$3:$A1000,$C243,Prov_Auto!$C$3:$C1000,"&gt;="&amp;$A243 ,Prov_Auto!$D$3:$D1000, "&gt;="&amp;DATE(M$2,1,1), Prov_Auto!$D$3:$D1000,"&lt;="&amp;DATE(M$2,12,31))*$D243), "")))))</f>
        <v/>
      </c>
      <c r="N243" s="30"/>
      <c r="O243" s="31"/>
      <c r="P243" s="31"/>
      <c r="Q243" s="31"/>
      <c r="R243" s="31"/>
      <c r="S243" s="31"/>
      <c r="T243" s="31"/>
      <c r="U243" s="31"/>
      <c r="V243" s="31"/>
      <c r="W243" s="31"/>
    </row>
    <row r="244">
      <c r="A244" s="46"/>
      <c r="B244" s="47"/>
      <c r="C244" s="47"/>
      <c r="D244" s="47"/>
      <c r="E244" s="48"/>
      <c r="F244" s="45" t="str">
        <f t="shared" si="1"/>
        <v/>
      </c>
      <c r="G244" s="40" t="str">
        <f t="shared" si="2"/>
        <v/>
      </c>
      <c r="H244" s="41" t="str">
        <f>IF(A244="","",IF(C244="","",IF(D244="","",IF(B244="C", SUMIFS(Prov_Auto!E$3:E1000,Prov_Auto!A$3:A1000,C244,Prov_Auto!C$3:C1000,"&gt;"&amp;A244,Prov_Auto!D$3:D1000,"&lt;="&amp;TODAY())*D244, IF(B244="V", -1*(SUMIFS(Prov_Auto!E$3:E1000,Prov_Auto!A$3:A1000,C244,Prov_Auto!C$3:C1000,"&gt;"&amp;A244,Prov_Auto!D$3:D1000,"&lt;="&amp;TODAY())*D244), "")))))</f>
        <v/>
      </c>
      <c r="I244" s="42" t="str">
        <f>IF($A244="","",IF($C244="","",IF($D244="","", IF($B244="C",  SUMIFS(Prov_Auto!$E$3:$E1000,Prov_Auto!$A$3:$A1000,$C244,Prov_Auto!$C$3:$C1000,"&gt;="&amp;$A244 ,Prov_Auto!$D$3:$D1000, "&gt;="&amp;DATE(I$2,1, 1), Prov_Auto!$D$3:$D1000,"&lt;="&amp;DATE(I$2, 12, 31))*$D244, IF($B244="V", -1*(SUMIFS(Prov_Auto!$E$3:$E1000,Prov_Auto!$A$3:$A1000,$C244,Prov_Auto!$C$3:$C1000,"&gt;="&amp;$A244 ,Prov_Auto!$D$3:$D1000, "&gt;="&amp;DATE(I$2,1,1), Prov_Auto!$D$3:$D1000,"&lt;="&amp;DATE(I$2,12,31))*$D244), "")))))</f>
        <v/>
      </c>
      <c r="J244" s="42" t="str">
        <f>IF($A244="","",IF($C244="","",IF($D244="","", IF($B244="C",  SUMIFS(Prov_Auto!$E$3:$E1000,Prov_Auto!$A$3:$A1000,$C244,Prov_Auto!$C$3:$C1000,"&gt;="&amp;$A244 ,Prov_Auto!$D$3:$D1000, "&gt;="&amp;DATE(J$2,1, 1), Prov_Auto!$D$3:$D1000,"&lt;="&amp;DATE(J$2, 12, 31))*$D244, IF($B244="V", -1*(SUMIFS(Prov_Auto!$E$3:$E1000,Prov_Auto!$A$3:$A1000,$C244,Prov_Auto!$C$3:$C1000,"&gt;="&amp;$A244 ,Prov_Auto!$D$3:$D1000, "&gt;="&amp;DATE(J$2,1,1), Prov_Auto!$D$3:$D1000,"&lt;="&amp;DATE(J$2,12,31))*$D244), "")))))</f>
        <v/>
      </c>
      <c r="K244" s="42" t="str">
        <f>IF($A244="","",IF($C244="","",IF($D244="","", IF($B244="C",  SUMIFS(Prov_Auto!$E$3:$E1000,Prov_Auto!$A$3:$A1000,$C244,Prov_Auto!$C$3:$C1000,"&gt;="&amp;$A244 ,Prov_Auto!$D$3:$D1000, "&gt;="&amp;DATE(K$2,1, 1), Prov_Auto!$D$3:$D1000,"&lt;="&amp;DATE(K$2, 12, 31))*$D244, IF($B244="V", -1*(SUMIFS(Prov_Auto!$E$3:$E1000,Prov_Auto!$A$3:$A1000,$C244,Prov_Auto!$C$3:$C1000,"&gt;="&amp;$A244 ,Prov_Auto!$D$3:$D1000, "&gt;="&amp;DATE(K$2,1,1), Prov_Auto!$D$3:$D1000,"&lt;="&amp;DATE(K$2,12,31))*$D244), "")))))</f>
        <v/>
      </c>
      <c r="L244" s="42" t="str">
        <f>IF($A244="","",IF($C244="","",IF($D244="","", IF($B244="C",  SUMIFS(Prov_Auto!$E$3:$E1000,Prov_Auto!$A$3:$A1000,$C244,Prov_Auto!$C$3:$C1000,"&gt;="&amp;$A244 ,Prov_Auto!$D$3:$D1000, "&gt;="&amp;DATE(L$2,1, 1), Prov_Auto!$D$3:$D1000,"&lt;="&amp;DATE(L$2, 12, 31))*$D244, IF($B244="V", -1*(SUMIFS(Prov_Auto!$E$3:$E1000,Prov_Auto!$A$3:$A1000,$C244,Prov_Auto!$C$3:$C1000,"&gt;="&amp;$A244 ,Prov_Auto!$D$3:$D1000, "&gt;="&amp;DATE(L$2,1,1), Prov_Auto!$D$3:$D1000,"&lt;="&amp;DATE(L$2,12,31))*$D244), "")))))</f>
        <v/>
      </c>
      <c r="M244" s="43" t="str">
        <f>IF($A244="","",IF($C244="","",IF($D244="","", IF($B244="C",  SUMIFS(Prov_Auto!$E$3:$E1000,Prov_Auto!$A$3:$A1000,$C244,Prov_Auto!$C$3:$C1000,"&gt;="&amp;$A244 ,Prov_Auto!$D$3:$D1000, "&gt;="&amp;DATE(M$2,1, 1), Prov_Auto!$D$3:$D1000,"&lt;="&amp;DATE(M$2, 12, 31))*$D244, IF($B244="V", -1*(SUMIFS(Prov_Auto!$E$3:$E1000,Prov_Auto!$A$3:$A1000,$C244,Prov_Auto!$C$3:$C1000,"&gt;="&amp;$A244 ,Prov_Auto!$D$3:$D1000, "&gt;="&amp;DATE(M$2,1,1), Prov_Auto!$D$3:$D1000,"&lt;="&amp;DATE(M$2,12,31))*$D244), "")))))</f>
        <v/>
      </c>
      <c r="N244" s="30"/>
      <c r="O244" s="31"/>
      <c r="P244" s="31"/>
      <c r="Q244" s="31"/>
      <c r="R244" s="31"/>
      <c r="S244" s="31"/>
      <c r="T244" s="31"/>
      <c r="U244" s="31"/>
      <c r="V244" s="31"/>
      <c r="W244" s="31"/>
    </row>
    <row r="245">
      <c r="A245" s="46"/>
      <c r="B245" s="47"/>
      <c r="C245" s="47"/>
      <c r="D245" s="47"/>
      <c r="E245" s="48"/>
      <c r="F245" s="45" t="str">
        <f t="shared" si="1"/>
        <v/>
      </c>
      <c r="G245" s="40" t="str">
        <f t="shared" si="2"/>
        <v/>
      </c>
      <c r="H245" s="41" t="str">
        <f>IF(A245="","",IF(C245="","",IF(D245="","",IF(B245="C", SUMIFS(Prov_Auto!E$3:E1000,Prov_Auto!A$3:A1000,C245,Prov_Auto!C$3:C1000,"&gt;"&amp;A245,Prov_Auto!D$3:D1000,"&lt;="&amp;TODAY())*D245, IF(B245="V", -1*(SUMIFS(Prov_Auto!E$3:E1000,Prov_Auto!A$3:A1000,C245,Prov_Auto!C$3:C1000,"&gt;"&amp;A245,Prov_Auto!D$3:D1000,"&lt;="&amp;TODAY())*D245), "")))))</f>
        <v/>
      </c>
      <c r="I245" s="42" t="str">
        <f>IF($A245="","",IF($C245="","",IF($D245="","", IF($B245="C",  SUMIFS(Prov_Auto!$E$3:$E1000,Prov_Auto!$A$3:$A1000,$C245,Prov_Auto!$C$3:$C1000,"&gt;="&amp;$A245 ,Prov_Auto!$D$3:$D1000, "&gt;="&amp;DATE(I$2,1, 1), Prov_Auto!$D$3:$D1000,"&lt;="&amp;DATE(I$2, 12, 31))*$D245, IF($B245="V", -1*(SUMIFS(Prov_Auto!$E$3:$E1000,Prov_Auto!$A$3:$A1000,$C245,Prov_Auto!$C$3:$C1000,"&gt;="&amp;$A245 ,Prov_Auto!$D$3:$D1000, "&gt;="&amp;DATE(I$2,1,1), Prov_Auto!$D$3:$D1000,"&lt;="&amp;DATE(I$2,12,31))*$D245), "")))))</f>
        <v/>
      </c>
      <c r="J245" s="42" t="str">
        <f>IF($A245="","",IF($C245="","",IF($D245="","", IF($B245="C",  SUMIFS(Prov_Auto!$E$3:$E1000,Prov_Auto!$A$3:$A1000,$C245,Prov_Auto!$C$3:$C1000,"&gt;="&amp;$A245 ,Prov_Auto!$D$3:$D1000, "&gt;="&amp;DATE(J$2,1, 1), Prov_Auto!$D$3:$D1000,"&lt;="&amp;DATE(J$2, 12, 31))*$D245, IF($B245="V", -1*(SUMIFS(Prov_Auto!$E$3:$E1000,Prov_Auto!$A$3:$A1000,$C245,Prov_Auto!$C$3:$C1000,"&gt;="&amp;$A245 ,Prov_Auto!$D$3:$D1000, "&gt;="&amp;DATE(J$2,1,1), Prov_Auto!$D$3:$D1000,"&lt;="&amp;DATE(J$2,12,31))*$D245), "")))))</f>
        <v/>
      </c>
      <c r="K245" s="42" t="str">
        <f>IF($A245="","",IF($C245="","",IF($D245="","", IF($B245="C",  SUMIFS(Prov_Auto!$E$3:$E1000,Prov_Auto!$A$3:$A1000,$C245,Prov_Auto!$C$3:$C1000,"&gt;="&amp;$A245 ,Prov_Auto!$D$3:$D1000, "&gt;="&amp;DATE(K$2,1, 1), Prov_Auto!$D$3:$D1000,"&lt;="&amp;DATE(K$2, 12, 31))*$D245, IF($B245="V", -1*(SUMIFS(Prov_Auto!$E$3:$E1000,Prov_Auto!$A$3:$A1000,$C245,Prov_Auto!$C$3:$C1000,"&gt;="&amp;$A245 ,Prov_Auto!$D$3:$D1000, "&gt;="&amp;DATE(K$2,1,1), Prov_Auto!$D$3:$D1000,"&lt;="&amp;DATE(K$2,12,31))*$D245), "")))))</f>
        <v/>
      </c>
      <c r="L245" s="42" t="str">
        <f>IF($A245="","",IF($C245="","",IF($D245="","", IF($B245="C",  SUMIFS(Prov_Auto!$E$3:$E1000,Prov_Auto!$A$3:$A1000,$C245,Prov_Auto!$C$3:$C1000,"&gt;="&amp;$A245 ,Prov_Auto!$D$3:$D1000, "&gt;="&amp;DATE(L$2,1, 1), Prov_Auto!$D$3:$D1000,"&lt;="&amp;DATE(L$2, 12, 31))*$D245, IF($B245="V", -1*(SUMIFS(Prov_Auto!$E$3:$E1000,Prov_Auto!$A$3:$A1000,$C245,Prov_Auto!$C$3:$C1000,"&gt;="&amp;$A245 ,Prov_Auto!$D$3:$D1000, "&gt;="&amp;DATE(L$2,1,1), Prov_Auto!$D$3:$D1000,"&lt;="&amp;DATE(L$2,12,31))*$D245), "")))))</f>
        <v/>
      </c>
      <c r="M245" s="43" t="str">
        <f>IF($A245="","",IF($C245="","",IF($D245="","", IF($B245="C",  SUMIFS(Prov_Auto!$E$3:$E1000,Prov_Auto!$A$3:$A1000,$C245,Prov_Auto!$C$3:$C1000,"&gt;="&amp;$A245 ,Prov_Auto!$D$3:$D1000, "&gt;="&amp;DATE(M$2,1, 1), Prov_Auto!$D$3:$D1000,"&lt;="&amp;DATE(M$2, 12, 31))*$D245, IF($B245="V", -1*(SUMIFS(Prov_Auto!$E$3:$E1000,Prov_Auto!$A$3:$A1000,$C245,Prov_Auto!$C$3:$C1000,"&gt;="&amp;$A245 ,Prov_Auto!$D$3:$D1000, "&gt;="&amp;DATE(M$2,1,1), Prov_Auto!$D$3:$D1000,"&lt;="&amp;DATE(M$2,12,31))*$D245), "")))))</f>
        <v/>
      </c>
      <c r="N245" s="30"/>
      <c r="O245" s="31"/>
      <c r="P245" s="31"/>
      <c r="Q245" s="31"/>
      <c r="R245" s="31"/>
      <c r="S245" s="31"/>
      <c r="T245" s="31"/>
      <c r="U245" s="31"/>
      <c r="V245" s="31"/>
      <c r="W245" s="31"/>
    </row>
    <row r="246">
      <c r="A246" s="46"/>
      <c r="B246" s="47"/>
      <c r="C246" s="47"/>
      <c r="D246" s="47"/>
      <c r="E246" s="48"/>
      <c r="F246" s="45" t="str">
        <f t="shared" si="1"/>
        <v/>
      </c>
      <c r="G246" s="40" t="str">
        <f t="shared" si="2"/>
        <v/>
      </c>
      <c r="H246" s="41" t="str">
        <f>IF(A246="","",IF(C246="","",IF(D246="","",IF(B246="C", SUMIFS(Prov_Auto!E$3:E1000,Prov_Auto!A$3:A1000,C246,Prov_Auto!C$3:C1000,"&gt;"&amp;A246,Prov_Auto!D$3:D1000,"&lt;="&amp;TODAY())*D246, IF(B246="V", -1*(SUMIFS(Prov_Auto!E$3:E1000,Prov_Auto!A$3:A1000,C246,Prov_Auto!C$3:C1000,"&gt;"&amp;A246,Prov_Auto!D$3:D1000,"&lt;="&amp;TODAY())*D246), "")))))</f>
        <v/>
      </c>
      <c r="I246" s="42" t="str">
        <f>IF($A246="","",IF($C246="","",IF($D246="","", IF($B246="C",  SUMIFS(Prov_Auto!$E$3:$E1000,Prov_Auto!$A$3:$A1000,$C246,Prov_Auto!$C$3:$C1000,"&gt;="&amp;$A246 ,Prov_Auto!$D$3:$D1000, "&gt;="&amp;DATE(I$2,1, 1), Prov_Auto!$D$3:$D1000,"&lt;="&amp;DATE(I$2, 12, 31))*$D246, IF($B246="V", -1*(SUMIFS(Prov_Auto!$E$3:$E1000,Prov_Auto!$A$3:$A1000,$C246,Prov_Auto!$C$3:$C1000,"&gt;="&amp;$A246 ,Prov_Auto!$D$3:$D1000, "&gt;="&amp;DATE(I$2,1,1), Prov_Auto!$D$3:$D1000,"&lt;="&amp;DATE(I$2,12,31))*$D246), "")))))</f>
        <v/>
      </c>
      <c r="J246" s="42" t="str">
        <f>IF($A246="","",IF($C246="","",IF($D246="","", IF($B246="C",  SUMIFS(Prov_Auto!$E$3:$E1000,Prov_Auto!$A$3:$A1000,$C246,Prov_Auto!$C$3:$C1000,"&gt;="&amp;$A246 ,Prov_Auto!$D$3:$D1000, "&gt;="&amp;DATE(J$2,1, 1), Prov_Auto!$D$3:$D1000,"&lt;="&amp;DATE(J$2, 12, 31))*$D246, IF($B246="V", -1*(SUMIFS(Prov_Auto!$E$3:$E1000,Prov_Auto!$A$3:$A1000,$C246,Prov_Auto!$C$3:$C1000,"&gt;="&amp;$A246 ,Prov_Auto!$D$3:$D1000, "&gt;="&amp;DATE(J$2,1,1), Prov_Auto!$D$3:$D1000,"&lt;="&amp;DATE(J$2,12,31))*$D246), "")))))</f>
        <v/>
      </c>
      <c r="K246" s="42" t="str">
        <f>IF($A246="","",IF($C246="","",IF($D246="","", IF($B246="C",  SUMIFS(Prov_Auto!$E$3:$E1000,Prov_Auto!$A$3:$A1000,$C246,Prov_Auto!$C$3:$C1000,"&gt;="&amp;$A246 ,Prov_Auto!$D$3:$D1000, "&gt;="&amp;DATE(K$2,1, 1), Prov_Auto!$D$3:$D1000,"&lt;="&amp;DATE(K$2, 12, 31))*$D246, IF($B246="V", -1*(SUMIFS(Prov_Auto!$E$3:$E1000,Prov_Auto!$A$3:$A1000,$C246,Prov_Auto!$C$3:$C1000,"&gt;="&amp;$A246 ,Prov_Auto!$D$3:$D1000, "&gt;="&amp;DATE(K$2,1,1), Prov_Auto!$D$3:$D1000,"&lt;="&amp;DATE(K$2,12,31))*$D246), "")))))</f>
        <v/>
      </c>
      <c r="L246" s="42" t="str">
        <f>IF($A246="","",IF($C246="","",IF($D246="","", IF($B246="C",  SUMIFS(Prov_Auto!$E$3:$E1000,Prov_Auto!$A$3:$A1000,$C246,Prov_Auto!$C$3:$C1000,"&gt;="&amp;$A246 ,Prov_Auto!$D$3:$D1000, "&gt;="&amp;DATE(L$2,1, 1), Prov_Auto!$D$3:$D1000,"&lt;="&amp;DATE(L$2, 12, 31))*$D246, IF($B246="V", -1*(SUMIFS(Prov_Auto!$E$3:$E1000,Prov_Auto!$A$3:$A1000,$C246,Prov_Auto!$C$3:$C1000,"&gt;="&amp;$A246 ,Prov_Auto!$D$3:$D1000, "&gt;="&amp;DATE(L$2,1,1), Prov_Auto!$D$3:$D1000,"&lt;="&amp;DATE(L$2,12,31))*$D246), "")))))</f>
        <v/>
      </c>
      <c r="M246" s="43" t="str">
        <f>IF($A246="","",IF($C246="","",IF($D246="","", IF($B246="C",  SUMIFS(Prov_Auto!$E$3:$E1000,Prov_Auto!$A$3:$A1000,$C246,Prov_Auto!$C$3:$C1000,"&gt;="&amp;$A246 ,Prov_Auto!$D$3:$D1000, "&gt;="&amp;DATE(M$2,1, 1), Prov_Auto!$D$3:$D1000,"&lt;="&amp;DATE(M$2, 12, 31))*$D246, IF($B246="V", -1*(SUMIFS(Prov_Auto!$E$3:$E1000,Prov_Auto!$A$3:$A1000,$C246,Prov_Auto!$C$3:$C1000,"&gt;="&amp;$A246 ,Prov_Auto!$D$3:$D1000, "&gt;="&amp;DATE(M$2,1,1), Prov_Auto!$D$3:$D1000,"&lt;="&amp;DATE(M$2,12,31))*$D246), "")))))</f>
        <v/>
      </c>
      <c r="N246" s="30"/>
      <c r="O246" s="31"/>
      <c r="P246" s="31"/>
      <c r="Q246" s="31"/>
      <c r="R246" s="31"/>
      <c r="S246" s="31"/>
      <c r="T246" s="31"/>
      <c r="U246" s="31"/>
      <c r="V246" s="31"/>
      <c r="W246" s="31"/>
    </row>
    <row r="247">
      <c r="A247" s="46"/>
      <c r="B247" s="47"/>
      <c r="C247" s="47"/>
      <c r="D247" s="47"/>
      <c r="E247" s="48"/>
      <c r="F247" s="45" t="str">
        <f t="shared" si="1"/>
        <v/>
      </c>
      <c r="G247" s="40" t="str">
        <f t="shared" si="2"/>
        <v/>
      </c>
      <c r="H247" s="41" t="str">
        <f>IF(A247="","",IF(C247="","",IF(D247="","",IF(B247="C", SUMIFS(Prov_Auto!E$3:E1000,Prov_Auto!A$3:A1000,C247,Prov_Auto!C$3:C1000,"&gt;"&amp;A247,Prov_Auto!D$3:D1000,"&lt;="&amp;TODAY())*D247, IF(B247="V", -1*(SUMIFS(Prov_Auto!E$3:E1000,Prov_Auto!A$3:A1000,C247,Prov_Auto!C$3:C1000,"&gt;"&amp;A247,Prov_Auto!D$3:D1000,"&lt;="&amp;TODAY())*D247), "")))))</f>
        <v/>
      </c>
      <c r="I247" s="42" t="str">
        <f>IF($A247="","",IF($C247="","",IF($D247="","", IF($B247="C",  SUMIFS(Prov_Auto!$E$3:$E1000,Prov_Auto!$A$3:$A1000,$C247,Prov_Auto!$C$3:$C1000,"&gt;="&amp;$A247 ,Prov_Auto!$D$3:$D1000, "&gt;="&amp;DATE(I$2,1, 1), Prov_Auto!$D$3:$D1000,"&lt;="&amp;DATE(I$2, 12, 31))*$D247, IF($B247="V", -1*(SUMIFS(Prov_Auto!$E$3:$E1000,Prov_Auto!$A$3:$A1000,$C247,Prov_Auto!$C$3:$C1000,"&gt;="&amp;$A247 ,Prov_Auto!$D$3:$D1000, "&gt;="&amp;DATE(I$2,1,1), Prov_Auto!$D$3:$D1000,"&lt;="&amp;DATE(I$2,12,31))*$D247), "")))))</f>
        <v/>
      </c>
      <c r="J247" s="42" t="str">
        <f>IF($A247="","",IF($C247="","",IF($D247="","", IF($B247="C",  SUMIFS(Prov_Auto!$E$3:$E1000,Prov_Auto!$A$3:$A1000,$C247,Prov_Auto!$C$3:$C1000,"&gt;="&amp;$A247 ,Prov_Auto!$D$3:$D1000, "&gt;="&amp;DATE(J$2,1, 1), Prov_Auto!$D$3:$D1000,"&lt;="&amp;DATE(J$2, 12, 31))*$D247, IF($B247="V", -1*(SUMIFS(Prov_Auto!$E$3:$E1000,Prov_Auto!$A$3:$A1000,$C247,Prov_Auto!$C$3:$C1000,"&gt;="&amp;$A247 ,Prov_Auto!$D$3:$D1000, "&gt;="&amp;DATE(J$2,1,1), Prov_Auto!$D$3:$D1000,"&lt;="&amp;DATE(J$2,12,31))*$D247), "")))))</f>
        <v/>
      </c>
      <c r="K247" s="42" t="str">
        <f>IF($A247="","",IF($C247="","",IF($D247="","", IF($B247="C",  SUMIFS(Prov_Auto!$E$3:$E1000,Prov_Auto!$A$3:$A1000,$C247,Prov_Auto!$C$3:$C1000,"&gt;="&amp;$A247 ,Prov_Auto!$D$3:$D1000, "&gt;="&amp;DATE(K$2,1, 1), Prov_Auto!$D$3:$D1000,"&lt;="&amp;DATE(K$2, 12, 31))*$D247, IF($B247="V", -1*(SUMIFS(Prov_Auto!$E$3:$E1000,Prov_Auto!$A$3:$A1000,$C247,Prov_Auto!$C$3:$C1000,"&gt;="&amp;$A247 ,Prov_Auto!$D$3:$D1000, "&gt;="&amp;DATE(K$2,1,1), Prov_Auto!$D$3:$D1000,"&lt;="&amp;DATE(K$2,12,31))*$D247), "")))))</f>
        <v/>
      </c>
      <c r="L247" s="42" t="str">
        <f>IF($A247="","",IF($C247="","",IF($D247="","", IF($B247="C",  SUMIFS(Prov_Auto!$E$3:$E1000,Prov_Auto!$A$3:$A1000,$C247,Prov_Auto!$C$3:$C1000,"&gt;="&amp;$A247 ,Prov_Auto!$D$3:$D1000, "&gt;="&amp;DATE(L$2,1, 1), Prov_Auto!$D$3:$D1000,"&lt;="&amp;DATE(L$2, 12, 31))*$D247, IF($B247="V", -1*(SUMIFS(Prov_Auto!$E$3:$E1000,Prov_Auto!$A$3:$A1000,$C247,Prov_Auto!$C$3:$C1000,"&gt;="&amp;$A247 ,Prov_Auto!$D$3:$D1000, "&gt;="&amp;DATE(L$2,1,1), Prov_Auto!$D$3:$D1000,"&lt;="&amp;DATE(L$2,12,31))*$D247), "")))))</f>
        <v/>
      </c>
      <c r="M247" s="43" t="str">
        <f>IF($A247="","",IF($C247="","",IF($D247="","", IF($B247="C",  SUMIFS(Prov_Auto!$E$3:$E1000,Prov_Auto!$A$3:$A1000,$C247,Prov_Auto!$C$3:$C1000,"&gt;="&amp;$A247 ,Prov_Auto!$D$3:$D1000, "&gt;="&amp;DATE(M$2,1, 1), Prov_Auto!$D$3:$D1000,"&lt;="&amp;DATE(M$2, 12, 31))*$D247, IF($B247="V", -1*(SUMIFS(Prov_Auto!$E$3:$E1000,Prov_Auto!$A$3:$A1000,$C247,Prov_Auto!$C$3:$C1000,"&gt;="&amp;$A247 ,Prov_Auto!$D$3:$D1000, "&gt;="&amp;DATE(M$2,1,1), Prov_Auto!$D$3:$D1000,"&lt;="&amp;DATE(M$2,12,31))*$D247), "")))))</f>
        <v/>
      </c>
      <c r="N247" s="30"/>
      <c r="O247" s="31"/>
      <c r="P247" s="31"/>
      <c r="Q247" s="31"/>
      <c r="R247" s="31"/>
      <c r="S247" s="31"/>
      <c r="T247" s="31"/>
      <c r="U247" s="31"/>
      <c r="V247" s="31"/>
      <c r="W247" s="31"/>
    </row>
    <row r="248">
      <c r="A248" s="46"/>
      <c r="B248" s="47"/>
      <c r="C248" s="47"/>
      <c r="D248" s="47"/>
      <c r="E248" s="48"/>
      <c r="F248" s="45" t="str">
        <f t="shared" si="1"/>
        <v/>
      </c>
      <c r="G248" s="40" t="str">
        <f t="shared" si="2"/>
        <v/>
      </c>
      <c r="H248" s="41" t="str">
        <f>IF(A248="","",IF(C248="","",IF(D248="","",IF(B248="C", SUMIFS(Prov_Auto!E$3:E1000,Prov_Auto!A$3:A1000,C248,Prov_Auto!C$3:C1000,"&gt;"&amp;A248,Prov_Auto!D$3:D1000,"&lt;="&amp;TODAY())*D248, IF(B248="V", -1*(SUMIFS(Prov_Auto!E$3:E1000,Prov_Auto!A$3:A1000,C248,Prov_Auto!C$3:C1000,"&gt;"&amp;A248,Prov_Auto!D$3:D1000,"&lt;="&amp;TODAY())*D248), "")))))</f>
        <v/>
      </c>
      <c r="I248" s="42" t="str">
        <f>IF($A248="","",IF($C248="","",IF($D248="","", IF($B248="C",  SUMIFS(Prov_Auto!$E$3:$E1000,Prov_Auto!$A$3:$A1000,$C248,Prov_Auto!$C$3:$C1000,"&gt;="&amp;$A248 ,Prov_Auto!$D$3:$D1000, "&gt;="&amp;DATE(I$2,1, 1), Prov_Auto!$D$3:$D1000,"&lt;="&amp;DATE(I$2, 12, 31))*$D248, IF($B248="V", -1*(SUMIFS(Prov_Auto!$E$3:$E1000,Prov_Auto!$A$3:$A1000,$C248,Prov_Auto!$C$3:$C1000,"&gt;="&amp;$A248 ,Prov_Auto!$D$3:$D1000, "&gt;="&amp;DATE(I$2,1,1), Prov_Auto!$D$3:$D1000,"&lt;="&amp;DATE(I$2,12,31))*$D248), "")))))</f>
        <v/>
      </c>
      <c r="J248" s="42" t="str">
        <f>IF($A248="","",IF($C248="","",IF($D248="","", IF($B248="C",  SUMIFS(Prov_Auto!$E$3:$E1000,Prov_Auto!$A$3:$A1000,$C248,Prov_Auto!$C$3:$C1000,"&gt;="&amp;$A248 ,Prov_Auto!$D$3:$D1000, "&gt;="&amp;DATE(J$2,1, 1), Prov_Auto!$D$3:$D1000,"&lt;="&amp;DATE(J$2, 12, 31))*$D248, IF($B248="V", -1*(SUMIFS(Prov_Auto!$E$3:$E1000,Prov_Auto!$A$3:$A1000,$C248,Prov_Auto!$C$3:$C1000,"&gt;="&amp;$A248 ,Prov_Auto!$D$3:$D1000, "&gt;="&amp;DATE(J$2,1,1), Prov_Auto!$D$3:$D1000,"&lt;="&amp;DATE(J$2,12,31))*$D248), "")))))</f>
        <v/>
      </c>
      <c r="K248" s="42" t="str">
        <f>IF($A248="","",IF($C248="","",IF($D248="","", IF($B248="C",  SUMIFS(Prov_Auto!$E$3:$E1000,Prov_Auto!$A$3:$A1000,$C248,Prov_Auto!$C$3:$C1000,"&gt;="&amp;$A248 ,Prov_Auto!$D$3:$D1000, "&gt;="&amp;DATE(K$2,1, 1), Prov_Auto!$D$3:$D1000,"&lt;="&amp;DATE(K$2, 12, 31))*$D248, IF($B248="V", -1*(SUMIFS(Prov_Auto!$E$3:$E1000,Prov_Auto!$A$3:$A1000,$C248,Prov_Auto!$C$3:$C1000,"&gt;="&amp;$A248 ,Prov_Auto!$D$3:$D1000, "&gt;="&amp;DATE(K$2,1,1), Prov_Auto!$D$3:$D1000,"&lt;="&amp;DATE(K$2,12,31))*$D248), "")))))</f>
        <v/>
      </c>
      <c r="L248" s="42" t="str">
        <f>IF($A248="","",IF($C248="","",IF($D248="","", IF($B248="C",  SUMIFS(Prov_Auto!$E$3:$E1000,Prov_Auto!$A$3:$A1000,$C248,Prov_Auto!$C$3:$C1000,"&gt;="&amp;$A248 ,Prov_Auto!$D$3:$D1000, "&gt;="&amp;DATE(L$2,1, 1), Prov_Auto!$D$3:$D1000,"&lt;="&amp;DATE(L$2, 12, 31))*$D248, IF($B248="V", -1*(SUMIFS(Prov_Auto!$E$3:$E1000,Prov_Auto!$A$3:$A1000,$C248,Prov_Auto!$C$3:$C1000,"&gt;="&amp;$A248 ,Prov_Auto!$D$3:$D1000, "&gt;="&amp;DATE(L$2,1,1), Prov_Auto!$D$3:$D1000,"&lt;="&amp;DATE(L$2,12,31))*$D248), "")))))</f>
        <v/>
      </c>
      <c r="M248" s="43" t="str">
        <f>IF($A248="","",IF($C248="","",IF($D248="","", IF($B248="C",  SUMIFS(Prov_Auto!$E$3:$E1000,Prov_Auto!$A$3:$A1000,$C248,Prov_Auto!$C$3:$C1000,"&gt;="&amp;$A248 ,Prov_Auto!$D$3:$D1000, "&gt;="&amp;DATE(M$2,1, 1), Prov_Auto!$D$3:$D1000,"&lt;="&amp;DATE(M$2, 12, 31))*$D248, IF($B248="V", -1*(SUMIFS(Prov_Auto!$E$3:$E1000,Prov_Auto!$A$3:$A1000,$C248,Prov_Auto!$C$3:$C1000,"&gt;="&amp;$A248 ,Prov_Auto!$D$3:$D1000, "&gt;="&amp;DATE(M$2,1,1), Prov_Auto!$D$3:$D1000,"&lt;="&amp;DATE(M$2,12,31))*$D248), "")))))</f>
        <v/>
      </c>
      <c r="N248" s="30"/>
      <c r="O248" s="31"/>
      <c r="P248" s="31"/>
      <c r="Q248" s="31"/>
      <c r="R248" s="31"/>
      <c r="S248" s="31"/>
      <c r="T248" s="31"/>
      <c r="U248" s="31"/>
      <c r="V248" s="31"/>
      <c r="W248" s="31"/>
    </row>
    <row r="249">
      <c r="A249" s="46"/>
      <c r="B249" s="47"/>
      <c r="C249" s="47"/>
      <c r="D249" s="47"/>
      <c r="E249" s="48"/>
      <c r="F249" s="45" t="str">
        <f t="shared" si="1"/>
        <v/>
      </c>
      <c r="G249" s="40" t="str">
        <f t="shared" si="2"/>
        <v/>
      </c>
      <c r="H249" s="41" t="str">
        <f>IF(A249="","",IF(C249="","",IF(D249="","",IF(B249="C", SUMIFS(Prov_Auto!E$3:E1000,Prov_Auto!A$3:A1000,C249,Prov_Auto!C$3:C1000,"&gt;"&amp;A249,Prov_Auto!D$3:D1000,"&lt;="&amp;TODAY())*D249, IF(B249="V", -1*(SUMIFS(Prov_Auto!E$3:E1000,Prov_Auto!A$3:A1000,C249,Prov_Auto!C$3:C1000,"&gt;"&amp;A249,Prov_Auto!D$3:D1000,"&lt;="&amp;TODAY())*D249), "")))))</f>
        <v/>
      </c>
      <c r="I249" s="42" t="str">
        <f>IF($A249="","",IF($C249="","",IF($D249="","", IF($B249="C",  SUMIFS(Prov_Auto!$E$3:$E1000,Prov_Auto!$A$3:$A1000,$C249,Prov_Auto!$C$3:$C1000,"&gt;="&amp;$A249 ,Prov_Auto!$D$3:$D1000, "&gt;="&amp;DATE(I$2,1, 1), Prov_Auto!$D$3:$D1000,"&lt;="&amp;DATE(I$2, 12, 31))*$D249, IF($B249="V", -1*(SUMIFS(Prov_Auto!$E$3:$E1000,Prov_Auto!$A$3:$A1000,$C249,Prov_Auto!$C$3:$C1000,"&gt;="&amp;$A249 ,Prov_Auto!$D$3:$D1000, "&gt;="&amp;DATE(I$2,1,1), Prov_Auto!$D$3:$D1000,"&lt;="&amp;DATE(I$2,12,31))*$D249), "")))))</f>
        <v/>
      </c>
      <c r="J249" s="42" t="str">
        <f>IF($A249="","",IF($C249="","",IF($D249="","", IF($B249="C",  SUMIFS(Prov_Auto!$E$3:$E1000,Prov_Auto!$A$3:$A1000,$C249,Prov_Auto!$C$3:$C1000,"&gt;="&amp;$A249 ,Prov_Auto!$D$3:$D1000, "&gt;="&amp;DATE(J$2,1, 1), Prov_Auto!$D$3:$D1000,"&lt;="&amp;DATE(J$2, 12, 31))*$D249, IF($B249="V", -1*(SUMIFS(Prov_Auto!$E$3:$E1000,Prov_Auto!$A$3:$A1000,$C249,Prov_Auto!$C$3:$C1000,"&gt;="&amp;$A249 ,Prov_Auto!$D$3:$D1000, "&gt;="&amp;DATE(J$2,1,1), Prov_Auto!$D$3:$D1000,"&lt;="&amp;DATE(J$2,12,31))*$D249), "")))))</f>
        <v/>
      </c>
      <c r="K249" s="42" t="str">
        <f>IF($A249="","",IF($C249="","",IF($D249="","", IF($B249="C",  SUMIFS(Prov_Auto!$E$3:$E1000,Prov_Auto!$A$3:$A1000,$C249,Prov_Auto!$C$3:$C1000,"&gt;="&amp;$A249 ,Prov_Auto!$D$3:$D1000, "&gt;="&amp;DATE(K$2,1, 1), Prov_Auto!$D$3:$D1000,"&lt;="&amp;DATE(K$2, 12, 31))*$D249, IF($B249="V", -1*(SUMIFS(Prov_Auto!$E$3:$E1000,Prov_Auto!$A$3:$A1000,$C249,Prov_Auto!$C$3:$C1000,"&gt;="&amp;$A249 ,Prov_Auto!$D$3:$D1000, "&gt;="&amp;DATE(K$2,1,1), Prov_Auto!$D$3:$D1000,"&lt;="&amp;DATE(K$2,12,31))*$D249), "")))))</f>
        <v/>
      </c>
      <c r="L249" s="42" t="str">
        <f>IF($A249="","",IF($C249="","",IF($D249="","", IF($B249="C",  SUMIFS(Prov_Auto!$E$3:$E1000,Prov_Auto!$A$3:$A1000,$C249,Prov_Auto!$C$3:$C1000,"&gt;="&amp;$A249 ,Prov_Auto!$D$3:$D1000, "&gt;="&amp;DATE(L$2,1, 1), Prov_Auto!$D$3:$D1000,"&lt;="&amp;DATE(L$2, 12, 31))*$D249, IF($B249="V", -1*(SUMIFS(Prov_Auto!$E$3:$E1000,Prov_Auto!$A$3:$A1000,$C249,Prov_Auto!$C$3:$C1000,"&gt;="&amp;$A249 ,Prov_Auto!$D$3:$D1000, "&gt;="&amp;DATE(L$2,1,1), Prov_Auto!$D$3:$D1000,"&lt;="&amp;DATE(L$2,12,31))*$D249), "")))))</f>
        <v/>
      </c>
      <c r="M249" s="43" t="str">
        <f>IF($A249="","",IF($C249="","",IF($D249="","", IF($B249="C",  SUMIFS(Prov_Auto!$E$3:$E1000,Prov_Auto!$A$3:$A1000,$C249,Prov_Auto!$C$3:$C1000,"&gt;="&amp;$A249 ,Prov_Auto!$D$3:$D1000, "&gt;="&amp;DATE(M$2,1, 1), Prov_Auto!$D$3:$D1000,"&lt;="&amp;DATE(M$2, 12, 31))*$D249, IF($B249="V", -1*(SUMIFS(Prov_Auto!$E$3:$E1000,Prov_Auto!$A$3:$A1000,$C249,Prov_Auto!$C$3:$C1000,"&gt;="&amp;$A249 ,Prov_Auto!$D$3:$D1000, "&gt;="&amp;DATE(M$2,1,1), Prov_Auto!$D$3:$D1000,"&lt;="&amp;DATE(M$2,12,31))*$D249), "")))))</f>
        <v/>
      </c>
      <c r="N249" s="30"/>
      <c r="O249" s="31"/>
      <c r="P249" s="31"/>
      <c r="Q249" s="31"/>
      <c r="R249" s="31"/>
      <c r="S249" s="31"/>
      <c r="T249" s="31"/>
      <c r="U249" s="31"/>
      <c r="V249" s="31"/>
      <c r="W249" s="31"/>
    </row>
    <row r="250">
      <c r="A250" s="46"/>
      <c r="B250" s="47"/>
      <c r="C250" s="47"/>
      <c r="D250" s="47"/>
      <c r="E250" s="48"/>
      <c r="F250" s="45" t="str">
        <f t="shared" si="1"/>
        <v/>
      </c>
      <c r="G250" s="40" t="str">
        <f t="shared" si="2"/>
        <v/>
      </c>
      <c r="H250" s="41" t="str">
        <f>IF(A250="","",IF(C250="","",IF(D250="","",IF(B250="C", SUMIFS(Prov_Auto!E$3:E1000,Prov_Auto!A$3:A1000,C250,Prov_Auto!C$3:C1000,"&gt;"&amp;A250,Prov_Auto!D$3:D1000,"&lt;="&amp;TODAY())*D250, IF(B250="V", -1*(SUMIFS(Prov_Auto!E$3:E1000,Prov_Auto!A$3:A1000,C250,Prov_Auto!C$3:C1000,"&gt;"&amp;A250,Prov_Auto!D$3:D1000,"&lt;="&amp;TODAY())*D250), "")))))</f>
        <v/>
      </c>
      <c r="I250" s="42" t="str">
        <f>IF($A250="","",IF($C250="","",IF($D250="","", IF($B250="C",  SUMIFS(Prov_Auto!$E$3:$E1000,Prov_Auto!$A$3:$A1000,$C250,Prov_Auto!$C$3:$C1000,"&gt;="&amp;$A250 ,Prov_Auto!$D$3:$D1000, "&gt;="&amp;DATE(I$2,1, 1), Prov_Auto!$D$3:$D1000,"&lt;="&amp;DATE(I$2, 12, 31))*$D250, IF($B250="V", -1*(SUMIFS(Prov_Auto!$E$3:$E1000,Prov_Auto!$A$3:$A1000,$C250,Prov_Auto!$C$3:$C1000,"&gt;="&amp;$A250 ,Prov_Auto!$D$3:$D1000, "&gt;="&amp;DATE(I$2,1,1), Prov_Auto!$D$3:$D1000,"&lt;="&amp;DATE(I$2,12,31))*$D250), "")))))</f>
        <v/>
      </c>
      <c r="J250" s="42" t="str">
        <f>IF($A250="","",IF($C250="","",IF($D250="","", IF($B250="C",  SUMIFS(Prov_Auto!$E$3:$E1000,Prov_Auto!$A$3:$A1000,$C250,Prov_Auto!$C$3:$C1000,"&gt;="&amp;$A250 ,Prov_Auto!$D$3:$D1000, "&gt;="&amp;DATE(J$2,1, 1), Prov_Auto!$D$3:$D1000,"&lt;="&amp;DATE(J$2, 12, 31))*$D250, IF($B250="V", -1*(SUMIFS(Prov_Auto!$E$3:$E1000,Prov_Auto!$A$3:$A1000,$C250,Prov_Auto!$C$3:$C1000,"&gt;="&amp;$A250 ,Prov_Auto!$D$3:$D1000, "&gt;="&amp;DATE(J$2,1,1), Prov_Auto!$D$3:$D1000,"&lt;="&amp;DATE(J$2,12,31))*$D250), "")))))</f>
        <v/>
      </c>
      <c r="K250" s="42" t="str">
        <f>IF($A250="","",IF($C250="","",IF($D250="","", IF($B250="C",  SUMIFS(Prov_Auto!$E$3:$E1000,Prov_Auto!$A$3:$A1000,$C250,Prov_Auto!$C$3:$C1000,"&gt;="&amp;$A250 ,Prov_Auto!$D$3:$D1000, "&gt;="&amp;DATE(K$2,1, 1), Prov_Auto!$D$3:$D1000,"&lt;="&amp;DATE(K$2, 12, 31))*$D250, IF($B250="V", -1*(SUMIFS(Prov_Auto!$E$3:$E1000,Prov_Auto!$A$3:$A1000,$C250,Prov_Auto!$C$3:$C1000,"&gt;="&amp;$A250 ,Prov_Auto!$D$3:$D1000, "&gt;="&amp;DATE(K$2,1,1), Prov_Auto!$D$3:$D1000,"&lt;="&amp;DATE(K$2,12,31))*$D250), "")))))</f>
        <v/>
      </c>
      <c r="L250" s="42" t="str">
        <f>IF($A250="","",IF($C250="","",IF($D250="","", IF($B250="C",  SUMIFS(Prov_Auto!$E$3:$E1000,Prov_Auto!$A$3:$A1000,$C250,Prov_Auto!$C$3:$C1000,"&gt;="&amp;$A250 ,Prov_Auto!$D$3:$D1000, "&gt;="&amp;DATE(L$2,1, 1), Prov_Auto!$D$3:$D1000,"&lt;="&amp;DATE(L$2, 12, 31))*$D250, IF($B250="V", -1*(SUMIFS(Prov_Auto!$E$3:$E1000,Prov_Auto!$A$3:$A1000,$C250,Prov_Auto!$C$3:$C1000,"&gt;="&amp;$A250 ,Prov_Auto!$D$3:$D1000, "&gt;="&amp;DATE(L$2,1,1), Prov_Auto!$D$3:$D1000,"&lt;="&amp;DATE(L$2,12,31))*$D250), "")))))</f>
        <v/>
      </c>
      <c r="M250" s="43" t="str">
        <f>IF($A250="","",IF($C250="","",IF($D250="","", IF($B250="C",  SUMIFS(Prov_Auto!$E$3:$E1000,Prov_Auto!$A$3:$A1000,$C250,Prov_Auto!$C$3:$C1000,"&gt;="&amp;$A250 ,Prov_Auto!$D$3:$D1000, "&gt;="&amp;DATE(M$2,1, 1), Prov_Auto!$D$3:$D1000,"&lt;="&amp;DATE(M$2, 12, 31))*$D250, IF($B250="V", -1*(SUMIFS(Prov_Auto!$E$3:$E1000,Prov_Auto!$A$3:$A1000,$C250,Prov_Auto!$C$3:$C1000,"&gt;="&amp;$A250 ,Prov_Auto!$D$3:$D1000, "&gt;="&amp;DATE(M$2,1,1), Prov_Auto!$D$3:$D1000,"&lt;="&amp;DATE(M$2,12,31))*$D250), "")))))</f>
        <v/>
      </c>
      <c r="N250" s="30"/>
      <c r="O250" s="31"/>
      <c r="P250" s="31"/>
      <c r="Q250" s="31"/>
      <c r="R250" s="31"/>
      <c r="S250" s="31"/>
      <c r="T250" s="31"/>
      <c r="U250" s="31"/>
      <c r="V250" s="31"/>
      <c r="W250" s="31"/>
    </row>
    <row r="251">
      <c r="A251" s="46"/>
      <c r="B251" s="47"/>
      <c r="C251" s="47"/>
      <c r="D251" s="47"/>
      <c r="E251" s="48"/>
      <c r="F251" s="45" t="str">
        <f t="shared" si="1"/>
        <v/>
      </c>
      <c r="G251" s="40" t="str">
        <f t="shared" si="2"/>
        <v/>
      </c>
      <c r="H251" s="41" t="str">
        <f>IF(A251="","",IF(C251="","",IF(D251="","",IF(B251="C", SUMIFS(Prov_Auto!E$3:E1000,Prov_Auto!A$3:A1000,C251,Prov_Auto!C$3:C1000,"&gt;"&amp;A251,Prov_Auto!D$3:D1000,"&lt;="&amp;TODAY())*D251, IF(B251="V", -1*(SUMIFS(Prov_Auto!E$3:E1000,Prov_Auto!A$3:A1000,C251,Prov_Auto!C$3:C1000,"&gt;"&amp;A251,Prov_Auto!D$3:D1000,"&lt;="&amp;TODAY())*D251), "")))))</f>
        <v/>
      </c>
      <c r="I251" s="42" t="str">
        <f>IF($A251="","",IF($C251="","",IF($D251="","", IF($B251="C",  SUMIFS(Prov_Auto!$E$3:$E1000,Prov_Auto!$A$3:$A1000,$C251,Prov_Auto!$C$3:$C1000,"&gt;="&amp;$A251 ,Prov_Auto!$D$3:$D1000, "&gt;="&amp;DATE(I$2,1, 1), Prov_Auto!$D$3:$D1000,"&lt;="&amp;DATE(I$2, 12, 31))*$D251, IF($B251="V", -1*(SUMIFS(Prov_Auto!$E$3:$E1000,Prov_Auto!$A$3:$A1000,$C251,Prov_Auto!$C$3:$C1000,"&gt;="&amp;$A251 ,Prov_Auto!$D$3:$D1000, "&gt;="&amp;DATE(I$2,1,1), Prov_Auto!$D$3:$D1000,"&lt;="&amp;DATE(I$2,12,31))*$D251), "")))))</f>
        <v/>
      </c>
      <c r="J251" s="42" t="str">
        <f>IF($A251="","",IF($C251="","",IF($D251="","", IF($B251="C",  SUMIFS(Prov_Auto!$E$3:$E1000,Prov_Auto!$A$3:$A1000,$C251,Prov_Auto!$C$3:$C1000,"&gt;="&amp;$A251 ,Prov_Auto!$D$3:$D1000, "&gt;="&amp;DATE(J$2,1, 1), Prov_Auto!$D$3:$D1000,"&lt;="&amp;DATE(J$2, 12, 31))*$D251, IF($B251="V", -1*(SUMIFS(Prov_Auto!$E$3:$E1000,Prov_Auto!$A$3:$A1000,$C251,Prov_Auto!$C$3:$C1000,"&gt;="&amp;$A251 ,Prov_Auto!$D$3:$D1000, "&gt;="&amp;DATE(J$2,1,1), Prov_Auto!$D$3:$D1000,"&lt;="&amp;DATE(J$2,12,31))*$D251), "")))))</f>
        <v/>
      </c>
      <c r="K251" s="42" t="str">
        <f>IF($A251="","",IF($C251="","",IF($D251="","", IF($B251="C",  SUMIFS(Prov_Auto!$E$3:$E1000,Prov_Auto!$A$3:$A1000,$C251,Prov_Auto!$C$3:$C1000,"&gt;="&amp;$A251 ,Prov_Auto!$D$3:$D1000, "&gt;="&amp;DATE(K$2,1, 1), Prov_Auto!$D$3:$D1000,"&lt;="&amp;DATE(K$2, 12, 31))*$D251, IF($B251="V", -1*(SUMIFS(Prov_Auto!$E$3:$E1000,Prov_Auto!$A$3:$A1000,$C251,Prov_Auto!$C$3:$C1000,"&gt;="&amp;$A251 ,Prov_Auto!$D$3:$D1000, "&gt;="&amp;DATE(K$2,1,1), Prov_Auto!$D$3:$D1000,"&lt;="&amp;DATE(K$2,12,31))*$D251), "")))))</f>
        <v/>
      </c>
      <c r="L251" s="42" t="str">
        <f>IF($A251="","",IF($C251="","",IF($D251="","", IF($B251="C",  SUMIFS(Prov_Auto!$E$3:$E1000,Prov_Auto!$A$3:$A1000,$C251,Prov_Auto!$C$3:$C1000,"&gt;="&amp;$A251 ,Prov_Auto!$D$3:$D1000, "&gt;="&amp;DATE(L$2,1, 1), Prov_Auto!$D$3:$D1000,"&lt;="&amp;DATE(L$2, 12, 31))*$D251, IF($B251="V", -1*(SUMIFS(Prov_Auto!$E$3:$E1000,Prov_Auto!$A$3:$A1000,$C251,Prov_Auto!$C$3:$C1000,"&gt;="&amp;$A251 ,Prov_Auto!$D$3:$D1000, "&gt;="&amp;DATE(L$2,1,1), Prov_Auto!$D$3:$D1000,"&lt;="&amp;DATE(L$2,12,31))*$D251), "")))))</f>
        <v/>
      </c>
      <c r="M251" s="43" t="str">
        <f>IF($A251="","",IF($C251="","",IF($D251="","", IF($B251="C",  SUMIFS(Prov_Auto!$E$3:$E1000,Prov_Auto!$A$3:$A1000,$C251,Prov_Auto!$C$3:$C1000,"&gt;="&amp;$A251 ,Prov_Auto!$D$3:$D1000, "&gt;="&amp;DATE(M$2,1, 1), Prov_Auto!$D$3:$D1000,"&lt;="&amp;DATE(M$2, 12, 31))*$D251, IF($B251="V", -1*(SUMIFS(Prov_Auto!$E$3:$E1000,Prov_Auto!$A$3:$A1000,$C251,Prov_Auto!$C$3:$C1000,"&gt;="&amp;$A251 ,Prov_Auto!$D$3:$D1000, "&gt;="&amp;DATE(M$2,1,1), Prov_Auto!$D$3:$D1000,"&lt;="&amp;DATE(M$2,12,31))*$D251), "")))))</f>
        <v/>
      </c>
      <c r="N251" s="30"/>
      <c r="O251" s="31"/>
      <c r="P251" s="31"/>
      <c r="Q251" s="31"/>
      <c r="R251" s="31"/>
      <c r="S251" s="31"/>
      <c r="T251" s="31"/>
      <c r="U251" s="31"/>
      <c r="V251" s="31"/>
      <c r="W251" s="31"/>
    </row>
    <row r="252">
      <c r="A252" s="46"/>
      <c r="B252" s="47"/>
      <c r="C252" s="47"/>
      <c r="D252" s="47"/>
      <c r="E252" s="48"/>
      <c r="F252" s="45" t="str">
        <f t="shared" si="1"/>
        <v/>
      </c>
      <c r="G252" s="40" t="str">
        <f t="shared" si="2"/>
        <v/>
      </c>
      <c r="H252" s="41" t="str">
        <f>IF(A252="","",IF(C252="","",IF(D252="","",IF(B252="C", SUMIFS(Prov_Auto!E$3:E1000,Prov_Auto!A$3:A1000,C252,Prov_Auto!C$3:C1000,"&gt;"&amp;A252,Prov_Auto!D$3:D1000,"&lt;="&amp;TODAY())*D252, IF(B252="V", -1*(SUMIFS(Prov_Auto!E$3:E1000,Prov_Auto!A$3:A1000,C252,Prov_Auto!C$3:C1000,"&gt;"&amp;A252,Prov_Auto!D$3:D1000,"&lt;="&amp;TODAY())*D252), "")))))</f>
        <v/>
      </c>
      <c r="I252" s="42" t="str">
        <f>IF($A252="","",IF($C252="","",IF($D252="","", IF($B252="C",  SUMIFS(Prov_Auto!$E$3:$E1000,Prov_Auto!$A$3:$A1000,$C252,Prov_Auto!$C$3:$C1000,"&gt;="&amp;$A252 ,Prov_Auto!$D$3:$D1000, "&gt;="&amp;DATE(I$2,1, 1), Prov_Auto!$D$3:$D1000,"&lt;="&amp;DATE(I$2, 12, 31))*$D252, IF($B252="V", -1*(SUMIFS(Prov_Auto!$E$3:$E1000,Prov_Auto!$A$3:$A1000,$C252,Prov_Auto!$C$3:$C1000,"&gt;="&amp;$A252 ,Prov_Auto!$D$3:$D1000, "&gt;="&amp;DATE(I$2,1,1), Prov_Auto!$D$3:$D1000,"&lt;="&amp;DATE(I$2,12,31))*$D252), "")))))</f>
        <v/>
      </c>
      <c r="J252" s="42" t="str">
        <f>IF($A252="","",IF($C252="","",IF($D252="","", IF($B252="C",  SUMIFS(Prov_Auto!$E$3:$E1000,Prov_Auto!$A$3:$A1000,$C252,Prov_Auto!$C$3:$C1000,"&gt;="&amp;$A252 ,Prov_Auto!$D$3:$D1000, "&gt;="&amp;DATE(J$2,1, 1), Prov_Auto!$D$3:$D1000,"&lt;="&amp;DATE(J$2, 12, 31))*$D252, IF($B252="V", -1*(SUMIFS(Prov_Auto!$E$3:$E1000,Prov_Auto!$A$3:$A1000,$C252,Prov_Auto!$C$3:$C1000,"&gt;="&amp;$A252 ,Prov_Auto!$D$3:$D1000, "&gt;="&amp;DATE(J$2,1,1), Prov_Auto!$D$3:$D1000,"&lt;="&amp;DATE(J$2,12,31))*$D252), "")))))</f>
        <v/>
      </c>
      <c r="K252" s="42" t="str">
        <f>IF($A252="","",IF($C252="","",IF($D252="","", IF($B252="C",  SUMIFS(Prov_Auto!$E$3:$E1000,Prov_Auto!$A$3:$A1000,$C252,Prov_Auto!$C$3:$C1000,"&gt;="&amp;$A252 ,Prov_Auto!$D$3:$D1000, "&gt;="&amp;DATE(K$2,1, 1), Prov_Auto!$D$3:$D1000,"&lt;="&amp;DATE(K$2, 12, 31))*$D252, IF($B252="V", -1*(SUMIFS(Prov_Auto!$E$3:$E1000,Prov_Auto!$A$3:$A1000,$C252,Prov_Auto!$C$3:$C1000,"&gt;="&amp;$A252 ,Prov_Auto!$D$3:$D1000, "&gt;="&amp;DATE(K$2,1,1), Prov_Auto!$D$3:$D1000,"&lt;="&amp;DATE(K$2,12,31))*$D252), "")))))</f>
        <v/>
      </c>
      <c r="L252" s="42" t="str">
        <f>IF($A252="","",IF($C252="","",IF($D252="","", IF($B252="C",  SUMIFS(Prov_Auto!$E$3:$E1000,Prov_Auto!$A$3:$A1000,$C252,Prov_Auto!$C$3:$C1000,"&gt;="&amp;$A252 ,Prov_Auto!$D$3:$D1000, "&gt;="&amp;DATE(L$2,1, 1), Prov_Auto!$D$3:$D1000,"&lt;="&amp;DATE(L$2, 12, 31))*$D252, IF($B252="V", -1*(SUMIFS(Prov_Auto!$E$3:$E1000,Prov_Auto!$A$3:$A1000,$C252,Prov_Auto!$C$3:$C1000,"&gt;="&amp;$A252 ,Prov_Auto!$D$3:$D1000, "&gt;="&amp;DATE(L$2,1,1), Prov_Auto!$D$3:$D1000,"&lt;="&amp;DATE(L$2,12,31))*$D252), "")))))</f>
        <v/>
      </c>
      <c r="M252" s="43" t="str">
        <f>IF($A252="","",IF($C252="","",IF($D252="","", IF($B252="C",  SUMIFS(Prov_Auto!$E$3:$E1000,Prov_Auto!$A$3:$A1000,$C252,Prov_Auto!$C$3:$C1000,"&gt;="&amp;$A252 ,Prov_Auto!$D$3:$D1000, "&gt;="&amp;DATE(M$2,1, 1), Prov_Auto!$D$3:$D1000,"&lt;="&amp;DATE(M$2, 12, 31))*$D252, IF($B252="V", -1*(SUMIFS(Prov_Auto!$E$3:$E1000,Prov_Auto!$A$3:$A1000,$C252,Prov_Auto!$C$3:$C1000,"&gt;="&amp;$A252 ,Prov_Auto!$D$3:$D1000, "&gt;="&amp;DATE(M$2,1,1), Prov_Auto!$D$3:$D1000,"&lt;="&amp;DATE(M$2,12,31))*$D252), "")))))</f>
        <v/>
      </c>
      <c r="N252" s="30"/>
      <c r="O252" s="31"/>
      <c r="P252" s="31"/>
      <c r="Q252" s="31"/>
      <c r="R252" s="31"/>
      <c r="S252" s="31"/>
      <c r="T252" s="31"/>
      <c r="U252" s="31"/>
      <c r="V252" s="31"/>
      <c r="W252" s="31"/>
    </row>
    <row r="253">
      <c r="A253" s="46"/>
      <c r="B253" s="47"/>
      <c r="C253" s="47"/>
      <c r="D253" s="47"/>
      <c r="E253" s="48"/>
      <c r="F253" s="45" t="str">
        <f t="shared" si="1"/>
        <v/>
      </c>
      <c r="G253" s="40" t="str">
        <f t="shared" si="2"/>
        <v/>
      </c>
      <c r="H253" s="41" t="str">
        <f>IF(A253="","",IF(C253="","",IF(D253="","",IF(B253="C", SUMIFS(Prov_Auto!E$3:E1000,Prov_Auto!A$3:A1000,C253,Prov_Auto!C$3:C1000,"&gt;"&amp;A253,Prov_Auto!D$3:D1000,"&lt;="&amp;TODAY())*D253, IF(B253="V", -1*(SUMIFS(Prov_Auto!E$3:E1000,Prov_Auto!A$3:A1000,C253,Prov_Auto!C$3:C1000,"&gt;"&amp;A253,Prov_Auto!D$3:D1000,"&lt;="&amp;TODAY())*D253), "")))))</f>
        <v/>
      </c>
      <c r="I253" s="42" t="str">
        <f>IF($A253="","",IF($C253="","",IF($D253="","", IF($B253="C",  SUMIFS(Prov_Auto!$E$3:$E1000,Prov_Auto!$A$3:$A1000,$C253,Prov_Auto!$C$3:$C1000,"&gt;="&amp;$A253 ,Prov_Auto!$D$3:$D1000, "&gt;="&amp;DATE(I$2,1, 1), Prov_Auto!$D$3:$D1000,"&lt;="&amp;DATE(I$2, 12, 31))*$D253, IF($B253="V", -1*(SUMIFS(Prov_Auto!$E$3:$E1000,Prov_Auto!$A$3:$A1000,$C253,Prov_Auto!$C$3:$C1000,"&gt;="&amp;$A253 ,Prov_Auto!$D$3:$D1000, "&gt;="&amp;DATE(I$2,1,1), Prov_Auto!$D$3:$D1000,"&lt;="&amp;DATE(I$2,12,31))*$D253), "")))))</f>
        <v/>
      </c>
      <c r="J253" s="42" t="str">
        <f>IF($A253="","",IF($C253="","",IF($D253="","", IF($B253="C",  SUMIFS(Prov_Auto!$E$3:$E1000,Prov_Auto!$A$3:$A1000,$C253,Prov_Auto!$C$3:$C1000,"&gt;="&amp;$A253 ,Prov_Auto!$D$3:$D1000, "&gt;="&amp;DATE(J$2,1, 1), Prov_Auto!$D$3:$D1000,"&lt;="&amp;DATE(J$2, 12, 31))*$D253, IF($B253="V", -1*(SUMIFS(Prov_Auto!$E$3:$E1000,Prov_Auto!$A$3:$A1000,$C253,Prov_Auto!$C$3:$C1000,"&gt;="&amp;$A253 ,Prov_Auto!$D$3:$D1000, "&gt;="&amp;DATE(J$2,1,1), Prov_Auto!$D$3:$D1000,"&lt;="&amp;DATE(J$2,12,31))*$D253), "")))))</f>
        <v/>
      </c>
      <c r="K253" s="42" t="str">
        <f>IF($A253="","",IF($C253="","",IF($D253="","", IF($B253="C",  SUMIFS(Prov_Auto!$E$3:$E1000,Prov_Auto!$A$3:$A1000,$C253,Prov_Auto!$C$3:$C1000,"&gt;="&amp;$A253 ,Prov_Auto!$D$3:$D1000, "&gt;="&amp;DATE(K$2,1, 1), Prov_Auto!$D$3:$D1000,"&lt;="&amp;DATE(K$2, 12, 31))*$D253, IF($B253="V", -1*(SUMIFS(Prov_Auto!$E$3:$E1000,Prov_Auto!$A$3:$A1000,$C253,Prov_Auto!$C$3:$C1000,"&gt;="&amp;$A253 ,Prov_Auto!$D$3:$D1000, "&gt;="&amp;DATE(K$2,1,1), Prov_Auto!$D$3:$D1000,"&lt;="&amp;DATE(K$2,12,31))*$D253), "")))))</f>
        <v/>
      </c>
      <c r="L253" s="42" t="str">
        <f>IF($A253="","",IF($C253="","",IF($D253="","", IF($B253="C",  SUMIFS(Prov_Auto!$E$3:$E1000,Prov_Auto!$A$3:$A1000,$C253,Prov_Auto!$C$3:$C1000,"&gt;="&amp;$A253 ,Prov_Auto!$D$3:$D1000, "&gt;="&amp;DATE(L$2,1, 1), Prov_Auto!$D$3:$D1000,"&lt;="&amp;DATE(L$2, 12, 31))*$D253, IF($B253="V", -1*(SUMIFS(Prov_Auto!$E$3:$E1000,Prov_Auto!$A$3:$A1000,$C253,Prov_Auto!$C$3:$C1000,"&gt;="&amp;$A253 ,Prov_Auto!$D$3:$D1000, "&gt;="&amp;DATE(L$2,1,1), Prov_Auto!$D$3:$D1000,"&lt;="&amp;DATE(L$2,12,31))*$D253), "")))))</f>
        <v/>
      </c>
      <c r="M253" s="43" t="str">
        <f>IF($A253="","",IF($C253="","",IF($D253="","", IF($B253="C",  SUMIFS(Prov_Auto!$E$3:$E1000,Prov_Auto!$A$3:$A1000,$C253,Prov_Auto!$C$3:$C1000,"&gt;="&amp;$A253 ,Prov_Auto!$D$3:$D1000, "&gt;="&amp;DATE(M$2,1, 1), Prov_Auto!$D$3:$D1000,"&lt;="&amp;DATE(M$2, 12, 31))*$D253, IF($B253="V", -1*(SUMIFS(Prov_Auto!$E$3:$E1000,Prov_Auto!$A$3:$A1000,$C253,Prov_Auto!$C$3:$C1000,"&gt;="&amp;$A253 ,Prov_Auto!$D$3:$D1000, "&gt;="&amp;DATE(M$2,1,1), Prov_Auto!$D$3:$D1000,"&lt;="&amp;DATE(M$2,12,31))*$D253), "")))))</f>
        <v/>
      </c>
      <c r="N253" s="30"/>
      <c r="O253" s="31"/>
      <c r="P253" s="31"/>
      <c r="Q253" s="31"/>
      <c r="R253" s="31"/>
      <c r="S253" s="31"/>
      <c r="T253" s="31"/>
      <c r="U253" s="31"/>
      <c r="V253" s="31"/>
      <c r="W253" s="31"/>
    </row>
    <row r="254">
      <c r="A254" s="46"/>
      <c r="B254" s="47"/>
      <c r="C254" s="47"/>
      <c r="D254" s="47"/>
      <c r="E254" s="48"/>
      <c r="F254" s="45" t="str">
        <f t="shared" si="1"/>
        <v/>
      </c>
      <c r="G254" s="40" t="str">
        <f t="shared" si="2"/>
        <v/>
      </c>
      <c r="H254" s="41" t="str">
        <f>IF(A254="","",IF(C254="","",IF(D254="","",IF(B254="C", SUMIFS(Prov_Auto!E$3:E1000,Prov_Auto!A$3:A1000,C254,Prov_Auto!C$3:C1000,"&gt;"&amp;A254,Prov_Auto!D$3:D1000,"&lt;="&amp;TODAY())*D254, IF(B254="V", -1*(SUMIFS(Prov_Auto!E$3:E1000,Prov_Auto!A$3:A1000,C254,Prov_Auto!C$3:C1000,"&gt;"&amp;A254,Prov_Auto!D$3:D1000,"&lt;="&amp;TODAY())*D254), "")))))</f>
        <v/>
      </c>
      <c r="I254" s="42" t="str">
        <f>IF($A254="","",IF($C254="","",IF($D254="","", IF($B254="C",  SUMIFS(Prov_Auto!$E$3:$E1000,Prov_Auto!$A$3:$A1000,$C254,Prov_Auto!$C$3:$C1000,"&gt;="&amp;$A254 ,Prov_Auto!$D$3:$D1000, "&gt;="&amp;DATE(I$2,1, 1), Prov_Auto!$D$3:$D1000,"&lt;="&amp;DATE(I$2, 12, 31))*$D254, IF($B254="V", -1*(SUMIFS(Prov_Auto!$E$3:$E1000,Prov_Auto!$A$3:$A1000,$C254,Prov_Auto!$C$3:$C1000,"&gt;="&amp;$A254 ,Prov_Auto!$D$3:$D1000, "&gt;="&amp;DATE(I$2,1,1), Prov_Auto!$D$3:$D1000,"&lt;="&amp;DATE(I$2,12,31))*$D254), "")))))</f>
        <v/>
      </c>
      <c r="J254" s="42" t="str">
        <f>IF($A254="","",IF($C254="","",IF($D254="","", IF($B254="C",  SUMIFS(Prov_Auto!$E$3:$E1000,Prov_Auto!$A$3:$A1000,$C254,Prov_Auto!$C$3:$C1000,"&gt;="&amp;$A254 ,Prov_Auto!$D$3:$D1000, "&gt;="&amp;DATE(J$2,1, 1), Prov_Auto!$D$3:$D1000,"&lt;="&amp;DATE(J$2, 12, 31))*$D254, IF($B254="V", -1*(SUMIFS(Prov_Auto!$E$3:$E1000,Prov_Auto!$A$3:$A1000,$C254,Prov_Auto!$C$3:$C1000,"&gt;="&amp;$A254 ,Prov_Auto!$D$3:$D1000, "&gt;="&amp;DATE(J$2,1,1), Prov_Auto!$D$3:$D1000,"&lt;="&amp;DATE(J$2,12,31))*$D254), "")))))</f>
        <v/>
      </c>
      <c r="K254" s="42" t="str">
        <f>IF($A254="","",IF($C254="","",IF($D254="","", IF($B254="C",  SUMIFS(Prov_Auto!$E$3:$E1000,Prov_Auto!$A$3:$A1000,$C254,Prov_Auto!$C$3:$C1000,"&gt;="&amp;$A254 ,Prov_Auto!$D$3:$D1000, "&gt;="&amp;DATE(K$2,1, 1), Prov_Auto!$D$3:$D1000,"&lt;="&amp;DATE(K$2, 12, 31))*$D254, IF($B254="V", -1*(SUMIFS(Prov_Auto!$E$3:$E1000,Prov_Auto!$A$3:$A1000,$C254,Prov_Auto!$C$3:$C1000,"&gt;="&amp;$A254 ,Prov_Auto!$D$3:$D1000, "&gt;="&amp;DATE(K$2,1,1), Prov_Auto!$D$3:$D1000,"&lt;="&amp;DATE(K$2,12,31))*$D254), "")))))</f>
        <v/>
      </c>
      <c r="L254" s="42" t="str">
        <f>IF($A254="","",IF($C254="","",IF($D254="","", IF($B254="C",  SUMIFS(Prov_Auto!$E$3:$E1000,Prov_Auto!$A$3:$A1000,$C254,Prov_Auto!$C$3:$C1000,"&gt;="&amp;$A254 ,Prov_Auto!$D$3:$D1000, "&gt;="&amp;DATE(L$2,1, 1), Prov_Auto!$D$3:$D1000,"&lt;="&amp;DATE(L$2, 12, 31))*$D254, IF($B254="V", -1*(SUMIFS(Prov_Auto!$E$3:$E1000,Prov_Auto!$A$3:$A1000,$C254,Prov_Auto!$C$3:$C1000,"&gt;="&amp;$A254 ,Prov_Auto!$D$3:$D1000, "&gt;="&amp;DATE(L$2,1,1), Prov_Auto!$D$3:$D1000,"&lt;="&amp;DATE(L$2,12,31))*$D254), "")))))</f>
        <v/>
      </c>
      <c r="M254" s="43" t="str">
        <f>IF($A254="","",IF($C254="","",IF($D254="","", IF($B254="C",  SUMIFS(Prov_Auto!$E$3:$E1000,Prov_Auto!$A$3:$A1000,$C254,Prov_Auto!$C$3:$C1000,"&gt;="&amp;$A254 ,Prov_Auto!$D$3:$D1000, "&gt;="&amp;DATE(M$2,1, 1), Prov_Auto!$D$3:$D1000,"&lt;="&amp;DATE(M$2, 12, 31))*$D254, IF($B254="V", -1*(SUMIFS(Prov_Auto!$E$3:$E1000,Prov_Auto!$A$3:$A1000,$C254,Prov_Auto!$C$3:$C1000,"&gt;="&amp;$A254 ,Prov_Auto!$D$3:$D1000, "&gt;="&amp;DATE(M$2,1,1), Prov_Auto!$D$3:$D1000,"&lt;="&amp;DATE(M$2,12,31))*$D254), "")))))</f>
        <v/>
      </c>
      <c r="N254" s="30"/>
      <c r="O254" s="31"/>
      <c r="P254" s="31"/>
      <c r="Q254" s="31"/>
      <c r="R254" s="31"/>
      <c r="S254" s="31"/>
      <c r="T254" s="31"/>
      <c r="U254" s="31"/>
      <c r="V254" s="31"/>
      <c r="W254" s="31"/>
    </row>
    <row r="255">
      <c r="A255" s="46"/>
      <c r="B255" s="47"/>
      <c r="C255" s="47"/>
      <c r="D255" s="47"/>
      <c r="E255" s="48"/>
      <c r="F255" s="45" t="str">
        <f t="shared" si="1"/>
        <v/>
      </c>
      <c r="G255" s="40" t="str">
        <f t="shared" si="2"/>
        <v/>
      </c>
      <c r="H255" s="41" t="str">
        <f>IF(A255="","",IF(C255="","",IF(D255="","",IF(B255="C", SUMIFS(Prov_Auto!E$3:E1000,Prov_Auto!A$3:A1000,C255,Prov_Auto!C$3:C1000,"&gt;"&amp;A255,Prov_Auto!D$3:D1000,"&lt;="&amp;TODAY())*D255, IF(B255="V", -1*(SUMIFS(Prov_Auto!E$3:E1000,Prov_Auto!A$3:A1000,C255,Prov_Auto!C$3:C1000,"&gt;"&amp;A255,Prov_Auto!D$3:D1000,"&lt;="&amp;TODAY())*D255), "")))))</f>
        <v/>
      </c>
      <c r="I255" s="42" t="str">
        <f>IF($A255="","",IF($C255="","",IF($D255="","", IF($B255="C",  SUMIFS(Prov_Auto!$E$3:$E1000,Prov_Auto!$A$3:$A1000,$C255,Prov_Auto!$C$3:$C1000,"&gt;="&amp;$A255 ,Prov_Auto!$D$3:$D1000, "&gt;="&amp;DATE(I$2,1, 1), Prov_Auto!$D$3:$D1000,"&lt;="&amp;DATE(I$2, 12, 31))*$D255, IF($B255="V", -1*(SUMIFS(Prov_Auto!$E$3:$E1000,Prov_Auto!$A$3:$A1000,$C255,Prov_Auto!$C$3:$C1000,"&gt;="&amp;$A255 ,Prov_Auto!$D$3:$D1000, "&gt;="&amp;DATE(I$2,1,1), Prov_Auto!$D$3:$D1000,"&lt;="&amp;DATE(I$2,12,31))*$D255), "")))))</f>
        <v/>
      </c>
      <c r="J255" s="42" t="str">
        <f>IF($A255="","",IF($C255="","",IF($D255="","", IF($B255="C",  SUMIFS(Prov_Auto!$E$3:$E1000,Prov_Auto!$A$3:$A1000,$C255,Prov_Auto!$C$3:$C1000,"&gt;="&amp;$A255 ,Prov_Auto!$D$3:$D1000, "&gt;="&amp;DATE(J$2,1, 1), Prov_Auto!$D$3:$D1000,"&lt;="&amp;DATE(J$2, 12, 31))*$D255, IF($B255="V", -1*(SUMIFS(Prov_Auto!$E$3:$E1000,Prov_Auto!$A$3:$A1000,$C255,Prov_Auto!$C$3:$C1000,"&gt;="&amp;$A255 ,Prov_Auto!$D$3:$D1000, "&gt;="&amp;DATE(J$2,1,1), Prov_Auto!$D$3:$D1000,"&lt;="&amp;DATE(J$2,12,31))*$D255), "")))))</f>
        <v/>
      </c>
      <c r="K255" s="42" t="str">
        <f>IF($A255="","",IF($C255="","",IF($D255="","", IF($B255="C",  SUMIFS(Prov_Auto!$E$3:$E1000,Prov_Auto!$A$3:$A1000,$C255,Prov_Auto!$C$3:$C1000,"&gt;="&amp;$A255 ,Prov_Auto!$D$3:$D1000, "&gt;="&amp;DATE(K$2,1, 1), Prov_Auto!$D$3:$D1000,"&lt;="&amp;DATE(K$2, 12, 31))*$D255, IF($B255="V", -1*(SUMIFS(Prov_Auto!$E$3:$E1000,Prov_Auto!$A$3:$A1000,$C255,Prov_Auto!$C$3:$C1000,"&gt;="&amp;$A255 ,Prov_Auto!$D$3:$D1000, "&gt;="&amp;DATE(K$2,1,1), Prov_Auto!$D$3:$D1000,"&lt;="&amp;DATE(K$2,12,31))*$D255), "")))))</f>
        <v/>
      </c>
      <c r="L255" s="42" t="str">
        <f>IF($A255="","",IF($C255="","",IF($D255="","", IF($B255="C",  SUMIFS(Prov_Auto!$E$3:$E1000,Prov_Auto!$A$3:$A1000,$C255,Prov_Auto!$C$3:$C1000,"&gt;="&amp;$A255 ,Prov_Auto!$D$3:$D1000, "&gt;="&amp;DATE(L$2,1, 1), Prov_Auto!$D$3:$D1000,"&lt;="&amp;DATE(L$2, 12, 31))*$D255, IF($B255="V", -1*(SUMIFS(Prov_Auto!$E$3:$E1000,Prov_Auto!$A$3:$A1000,$C255,Prov_Auto!$C$3:$C1000,"&gt;="&amp;$A255 ,Prov_Auto!$D$3:$D1000, "&gt;="&amp;DATE(L$2,1,1), Prov_Auto!$D$3:$D1000,"&lt;="&amp;DATE(L$2,12,31))*$D255), "")))))</f>
        <v/>
      </c>
      <c r="M255" s="43" t="str">
        <f>IF($A255="","",IF($C255="","",IF($D255="","", IF($B255="C",  SUMIFS(Prov_Auto!$E$3:$E1000,Prov_Auto!$A$3:$A1000,$C255,Prov_Auto!$C$3:$C1000,"&gt;="&amp;$A255 ,Prov_Auto!$D$3:$D1000, "&gt;="&amp;DATE(M$2,1, 1), Prov_Auto!$D$3:$D1000,"&lt;="&amp;DATE(M$2, 12, 31))*$D255, IF($B255="V", -1*(SUMIFS(Prov_Auto!$E$3:$E1000,Prov_Auto!$A$3:$A1000,$C255,Prov_Auto!$C$3:$C1000,"&gt;="&amp;$A255 ,Prov_Auto!$D$3:$D1000, "&gt;="&amp;DATE(M$2,1,1), Prov_Auto!$D$3:$D1000,"&lt;="&amp;DATE(M$2,12,31))*$D255), "")))))</f>
        <v/>
      </c>
      <c r="N255" s="30"/>
      <c r="O255" s="31"/>
      <c r="P255" s="31"/>
      <c r="Q255" s="31"/>
      <c r="R255" s="31"/>
      <c r="S255" s="31"/>
      <c r="T255" s="31"/>
      <c r="U255" s="31"/>
      <c r="V255" s="31"/>
      <c r="W255" s="31"/>
    </row>
    <row r="256">
      <c r="A256" s="46"/>
      <c r="B256" s="47"/>
      <c r="C256" s="47"/>
      <c r="D256" s="47"/>
      <c r="E256" s="48"/>
      <c r="F256" s="45" t="str">
        <f t="shared" si="1"/>
        <v/>
      </c>
      <c r="G256" s="40" t="str">
        <f t="shared" si="2"/>
        <v/>
      </c>
      <c r="H256" s="41" t="str">
        <f>IF(A256="","",IF(C256="","",IF(D256="","",IF(B256="C", SUMIFS(Prov_Auto!E$3:E1000,Prov_Auto!A$3:A1000,C256,Prov_Auto!C$3:C1000,"&gt;"&amp;A256,Prov_Auto!D$3:D1000,"&lt;="&amp;TODAY())*D256, IF(B256="V", -1*(SUMIFS(Prov_Auto!E$3:E1000,Prov_Auto!A$3:A1000,C256,Prov_Auto!C$3:C1000,"&gt;"&amp;A256,Prov_Auto!D$3:D1000,"&lt;="&amp;TODAY())*D256), "")))))</f>
        <v/>
      </c>
      <c r="I256" s="42" t="str">
        <f>IF($A256="","",IF($C256="","",IF($D256="","", IF($B256="C",  SUMIFS(Prov_Auto!$E$3:$E1000,Prov_Auto!$A$3:$A1000,$C256,Prov_Auto!$C$3:$C1000,"&gt;="&amp;$A256 ,Prov_Auto!$D$3:$D1000, "&gt;="&amp;DATE(I$2,1, 1), Prov_Auto!$D$3:$D1000,"&lt;="&amp;DATE(I$2, 12, 31))*$D256, IF($B256="V", -1*(SUMIFS(Prov_Auto!$E$3:$E1000,Prov_Auto!$A$3:$A1000,$C256,Prov_Auto!$C$3:$C1000,"&gt;="&amp;$A256 ,Prov_Auto!$D$3:$D1000, "&gt;="&amp;DATE(I$2,1,1), Prov_Auto!$D$3:$D1000,"&lt;="&amp;DATE(I$2,12,31))*$D256), "")))))</f>
        <v/>
      </c>
      <c r="J256" s="42" t="str">
        <f>IF($A256="","",IF($C256="","",IF($D256="","", IF($B256="C",  SUMIFS(Prov_Auto!$E$3:$E1000,Prov_Auto!$A$3:$A1000,$C256,Prov_Auto!$C$3:$C1000,"&gt;="&amp;$A256 ,Prov_Auto!$D$3:$D1000, "&gt;="&amp;DATE(J$2,1, 1), Prov_Auto!$D$3:$D1000,"&lt;="&amp;DATE(J$2, 12, 31))*$D256, IF($B256="V", -1*(SUMIFS(Prov_Auto!$E$3:$E1000,Prov_Auto!$A$3:$A1000,$C256,Prov_Auto!$C$3:$C1000,"&gt;="&amp;$A256 ,Prov_Auto!$D$3:$D1000, "&gt;="&amp;DATE(J$2,1,1), Prov_Auto!$D$3:$D1000,"&lt;="&amp;DATE(J$2,12,31))*$D256), "")))))</f>
        <v/>
      </c>
      <c r="K256" s="42" t="str">
        <f>IF($A256="","",IF($C256="","",IF($D256="","", IF($B256="C",  SUMIFS(Prov_Auto!$E$3:$E1000,Prov_Auto!$A$3:$A1000,$C256,Prov_Auto!$C$3:$C1000,"&gt;="&amp;$A256 ,Prov_Auto!$D$3:$D1000, "&gt;="&amp;DATE(K$2,1, 1), Prov_Auto!$D$3:$D1000,"&lt;="&amp;DATE(K$2, 12, 31))*$D256, IF($B256="V", -1*(SUMIFS(Prov_Auto!$E$3:$E1000,Prov_Auto!$A$3:$A1000,$C256,Prov_Auto!$C$3:$C1000,"&gt;="&amp;$A256 ,Prov_Auto!$D$3:$D1000, "&gt;="&amp;DATE(K$2,1,1), Prov_Auto!$D$3:$D1000,"&lt;="&amp;DATE(K$2,12,31))*$D256), "")))))</f>
        <v/>
      </c>
      <c r="L256" s="42" t="str">
        <f>IF($A256="","",IF($C256="","",IF($D256="","", IF($B256="C",  SUMIFS(Prov_Auto!$E$3:$E1000,Prov_Auto!$A$3:$A1000,$C256,Prov_Auto!$C$3:$C1000,"&gt;="&amp;$A256 ,Prov_Auto!$D$3:$D1000, "&gt;="&amp;DATE(L$2,1, 1), Prov_Auto!$D$3:$D1000,"&lt;="&amp;DATE(L$2, 12, 31))*$D256, IF($B256="V", -1*(SUMIFS(Prov_Auto!$E$3:$E1000,Prov_Auto!$A$3:$A1000,$C256,Prov_Auto!$C$3:$C1000,"&gt;="&amp;$A256 ,Prov_Auto!$D$3:$D1000, "&gt;="&amp;DATE(L$2,1,1), Prov_Auto!$D$3:$D1000,"&lt;="&amp;DATE(L$2,12,31))*$D256), "")))))</f>
        <v/>
      </c>
      <c r="M256" s="43" t="str">
        <f>IF($A256="","",IF($C256="","",IF($D256="","", IF($B256="C",  SUMIFS(Prov_Auto!$E$3:$E1000,Prov_Auto!$A$3:$A1000,$C256,Prov_Auto!$C$3:$C1000,"&gt;="&amp;$A256 ,Prov_Auto!$D$3:$D1000, "&gt;="&amp;DATE(M$2,1, 1), Prov_Auto!$D$3:$D1000,"&lt;="&amp;DATE(M$2, 12, 31))*$D256, IF($B256="V", -1*(SUMIFS(Prov_Auto!$E$3:$E1000,Prov_Auto!$A$3:$A1000,$C256,Prov_Auto!$C$3:$C1000,"&gt;="&amp;$A256 ,Prov_Auto!$D$3:$D1000, "&gt;="&amp;DATE(M$2,1,1), Prov_Auto!$D$3:$D1000,"&lt;="&amp;DATE(M$2,12,31))*$D256), "")))))</f>
        <v/>
      </c>
      <c r="N256" s="30"/>
      <c r="O256" s="31"/>
      <c r="P256" s="31"/>
      <c r="Q256" s="31"/>
      <c r="R256" s="31"/>
      <c r="S256" s="31"/>
      <c r="T256" s="31"/>
      <c r="U256" s="31"/>
      <c r="V256" s="31"/>
      <c r="W256" s="31"/>
    </row>
    <row r="257">
      <c r="A257" s="46"/>
      <c r="B257" s="47"/>
      <c r="C257" s="47"/>
      <c r="D257" s="47"/>
      <c r="E257" s="48"/>
      <c r="F257" s="45" t="str">
        <f t="shared" si="1"/>
        <v/>
      </c>
      <c r="G257" s="40" t="str">
        <f t="shared" si="2"/>
        <v/>
      </c>
      <c r="H257" s="41" t="str">
        <f>IF(A257="","",IF(C257="","",IF(D257="","",IF(B257="C", SUMIFS(Prov_Auto!E$3:E1000,Prov_Auto!A$3:A1000,C257,Prov_Auto!C$3:C1000,"&gt;"&amp;A257,Prov_Auto!D$3:D1000,"&lt;="&amp;TODAY())*D257, IF(B257="V", -1*(SUMIFS(Prov_Auto!E$3:E1000,Prov_Auto!A$3:A1000,C257,Prov_Auto!C$3:C1000,"&gt;"&amp;A257,Prov_Auto!D$3:D1000,"&lt;="&amp;TODAY())*D257), "")))))</f>
        <v/>
      </c>
      <c r="I257" s="42" t="str">
        <f>IF($A257="","",IF($C257="","",IF($D257="","", IF($B257="C",  SUMIFS(Prov_Auto!$E$3:$E1000,Prov_Auto!$A$3:$A1000,$C257,Prov_Auto!$C$3:$C1000,"&gt;="&amp;$A257 ,Prov_Auto!$D$3:$D1000, "&gt;="&amp;DATE(I$2,1, 1), Prov_Auto!$D$3:$D1000,"&lt;="&amp;DATE(I$2, 12, 31))*$D257, IF($B257="V", -1*(SUMIFS(Prov_Auto!$E$3:$E1000,Prov_Auto!$A$3:$A1000,$C257,Prov_Auto!$C$3:$C1000,"&gt;="&amp;$A257 ,Prov_Auto!$D$3:$D1000, "&gt;="&amp;DATE(I$2,1,1), Prov_Auto!$D$3:$D1000,"&lt;="&amp;DATE(I$2,12,31))*$D257), "")))))</f>
        <v/>
      </c>
      <c r="J257" s="42" t="str">
        <f>IF($A257="","",IF($C257="","",IF($D257="","", IF($B257="C",  SUMIFS(Prov_Auto!$E$3:$E1000,Prov_Auto!$A$3:$A1000,$C257,Prov_Auto!$C$3:$C1000,"&gt;="&amp;$A257 ,Prov_Auto!$D$3:$D1000, "&gt;="&amp;DATE(J$2,1, 1), Prov_Auto!$D$3:$D1000,"&lt;="&amp;DATE(J$2, 12, 31))*$D257, IF($B257="V", -1*(SUMIFS(Prov_Auto!$E$3:$E1000,Prov_Auto!$A$3:$A1000,$C257,Prov_Auto!$C$3:$C1000,"&gt;="&amp;$A257 ,Prov_Auto!$D$3:$D1000, "&gt;="&amp;DATE(J$2,1,1), Prov_Auto!$D$3:$D1000,"&lt;="&amp;DATE(J$2,12,31))*$D257), "")))))</f>
        <v/>
      </c>
      <c r="K257" s="42" t="str">
        <f>IF($A257="","",IF($C257="","",IF($D257="","", IF($B257="C",  SUMIFS(Prov_Auto!$E$3:$E1000,Prov_Auto!$A$3:$A1000,$C257,Prov_Auto!$C$3:$C1000,"&gt;="&amp;$A257 ,Prov_Auto!$D$3:$D1000, "&gt;="&amp;DATE(K$2,1, 1), Prov_Auto!$D$3:$D1000,"&lt;="&amp;DATE(K$2, 12, 31))*$D257, IF($B257="V", -1*(SUMIFS(Prov_Auto!$E$3:$E1000,Prov_Auto!$A$3:$A1000,$C257,Prov_Auto!$C$3:$C1000,"&gt;="&amp;$A257 ,Prov_Auto!$D$3:$D1000, "&gt;="&amp;DATE(K$2,1,1), Prov_Auto!$D$3:$D1000,"&lt;="&amp;DATE(K$2,12,31))*$D257), "")))))</f>
        <v/>
      </c>
      <c r="L257" s="42" t="str">
        <f>IF($A257="","",IF($C257="","",IF($D257="","", IF($B257="C",  SUMIFS(Prov_Auto!$E$3:$E1000,Prov_Auto!$A$3:$A1000,$C257,Prov_Auto!$C$3:$C1000,"&gt;="&amp;$A257 ,Prov_Auto!$D$3:$D1000, "&gt;="&amp;DATE(L$2,1, 1), Prov_Auto!$D$3:$D1000,"&lt;="&amp;DATE(L$2, 12, 31))*$D257, IF($B257="V", -1*(SUMIFS(Prov_Auto!$E$3:$E1000,Prov_Auto!$A$3:$A1000,$C257,Prov_Auto!$C$3:$C1000,"&gt;="&amp;$A257 ,Prov_Auto!$D$3:$D1000, "&gt;="&amp;DATE(L$2,1,1), Prov_Auto!$D$3:$D1000,"&lt;="&amp;DATE(L$2,12,31))*$D257), "")))))</f>
        <v/>
      </c>
      <c r="M257" s="43" t="str">
        <f>IF($A257="","",IF($C257="","",IF($D257="","", IF($B257="C",  SUMIFS(Prov_Auto!$E$3:$E1000,Prov_Auto!$A$3:$A1000,$C257,Prov_Auto!$C$3:$C1000,"&gt;="&amp;$A257 ,Prov_Auto!$D$3:$D1000, "&gt;="&amp;DATE(M$2,1, 1), Prov_Auto!$D$3:$D1000,"&lt;="&amp;DATE(M$2, 12, 31))*$D257, IF($B257="V", -1*(SUMIFS(Prov_Auto!$E$3:$E1000,Prov_Auto!$A$3:$A1000,$C257,Prov_Auto!$C$3:$C1000,"&gt;="&amp;$A257 ,Prov_Auto!$D$3:$D1000, "&gt;="&amp;DATE(M$2,1,1), Prov_Auto!$D$3:$D1000,"&lt;="&amp;DATE(M$2,12,31))*$D257), "")))))</f>
        <v/>
      </c>
      <c r="N257" s="30"/>
      <c r="O257" s="31"/>
      <c r="P257" s="31"/>
      <c r="Q257" s="31"/>
      <c r="R257" s="31"/>
      <c r="S257" s="31"/>
      <c r="T257" s="31"/>
      <c r="U257" s="31"/>
      <c r="V257" s="31"/>
      <c r="W257" s="31"/>
    </row>
    <row r="258">
      <c r="A258" s="46"/>
      <c r="B258" s="47"/>
      <c r="C258" s="47"/>
      <c r="D258" s="47"/>
      <c r="E258" s="48"/>
      <c r="F258" s="45" t="str">
        <f t="shared" si="1"/>
        <v/>
      </c>
      <c r="G258" s="40" t="str">
        <f t="shared" si="2"/>
        <v/>
      </c>
      <c r="H258" s="41" t="str">
        <f>IF(A258="","",IF(C258="","",IF(D258="","",IF(B258="C", SUMIFS(Prov_Auto!E$3:E1000,Prov_Auto!A$3:A1000,C258,Prov_Auto!C$3:C1000,"&gt;"&amp;A258,Prov_Auto!D$3:D1000,"&lt;="&amp;TODAY())*D258, IF(B258="V", -1*(SUMIFS(Prov_Auto!E$3:E1000,Prov_Auto!A$3:A1000,C258,Prov_Auto!C$3:C1000,"&gt;"&amp;A258,Prov_Auto!D$3:D1000,"&lt;="&amp;TODAY())*D258), "")))))</f>
        <v/>
      </c>
      <c r="I258" s="42" t="str">
        <f>IF($A258="","",IF($C258="","",IF($D258="","", IF($B258="C",  SUMIFS(Prov_Auto!$E$3:$E1000,Prov_Auto!$A$3:$A1000,$C258,Prov_Auto!$C$3:$C1000,"&gt;="&amp;$A258 ,Prov_Auto!$D$3:$D1000, "&gt;="&amp;DATE(I$2,1, 1), Prov_Auto!$D$3:$D1000,"&lt;="&amp;DATE(I$2, 12, 31))*$D258, IF($B258="V", -1*(SUMIFS(Prov_Auto!$E$3:$E1000,Prov_Auto!$A$3:$A1000,$C258,Prov_Auto!$C$3:$C1000,"&gt;="&amp;$A258 ,Prov_Auto!$D$3:$D1000, "&gt;="&amp;DATE(I$2,1,1), Prov_Auto!$D$3:$D1000,"&lt;="&amp;DATE(I$2,12,31))*$D258), "")))))</f>
        <v/>
      </c>
      <c r="J258" s="42" t="str">
        <f>IF($A258="","",IF($C258="","",IF($D258="","", IF($B258="C",  SUMIFS(Prov_Auto!$E$3:$E1000,Prov_Auto!$A$3:$A1000,$C258,Prov_Auto!$C$3:$C1000,"&gt;="&amp;$A258 ,Prov_Auto!$D$3:$D1000, "&gt;="&amp;DATE(J$2,1, 1), Prov_Auto!$D$3:$D1000,"&lt;="&amp;DATE(J$2, 12, 31))*$D258, IF($B258="V", -1*(SUMIFS(Prov_Auto!$E$3:$E1000,Prov_Auto!$A$3:$A1000,$C258,Prov_Auto!$C$3:$C1000,"&gt;="&amp;$A258 ,Prov_Auto!$D$3:$D1000, "&gt;="&amp;DATE(J$2,1,1), Prov_Auto!$D$3:$D1000,"&lt;="&amp;DATE(J$2,12,31))*$D258), "")))))</f>
        <v/>
      </c>
      <c r="K258" s="42" t="str">
        <f>IF($A258="","",IF($C258="","",IF($D258="","", IF($B258="C",  SUMIFS(Prov_Auto!$E$3:$E1000,Prov_Auto!$A$3:$A1000,$C258,Prov_Auto!$C$3:$C1000,"&gt;="&amp;$A258 ,Prov_Auto!$D$3:$D1000, "&gt;="&amp;DATE(K$2,1, 1), Prov_Auto!$D$3:$D1000,"&lt;="&amp;DATE(K$2, 12, 31))*$D258, IF($B258="V", -1*(SUMIFS(Prov_Auto!$E$3:$E1000,Prov_Auto!$A$3:$A1000,$C258,Prov_Auto!$C$3:$C1000,"&gt;="&amp;$A258 ,Prov_Auto!$D$3:$D1000, "&gt;="&amp;DATE(K$2,1,1), Prov_Auto!$D$3:$D1000,"&lt;="&amp;DATE(K$2,12,31))*$D258), "")))))</f>
        <v/>
      </c>
      <c r="L258" s="42" t="str">
        <f>IF($A258="","",IF($C258="","",IF($D258="","", IF($B258="C",  SUMIFS(Prov_Auto!$E$3:$E1000,Prov_Auto!$A$3:$A1000,$C258,Prov_Auto!$C$3:$C1000,"&gt;="&amp;$A258 ,Prov_Auto!$D$3:$D1000, "&gt;="&amp;DATE(L$2,1, 1), Prov_Auto!$D$3:$D1000,"&lt;="&amp;DATE(L$2, 12, 31))*$D258, IF($B258="V", -1*(SUMIFS(Prov_Auto!$E$3:$E1000,Prov_Auto!$A$3:$A1000,$C258,Prov_Auto!$C$3:$C1000,"&gt;="&amp;$A258 ,Prov_Auto!$D$3:$D1000, "&gt;="&amp;DATE(L$2,1,1), Prov_Auto!$D$3:$D1000,"&lt;="&amp;DATE(L$2,12,31))*$D258), "")))))</f>
        <v/>
      </c>
      <c r="M258" s="43" t="str">
        <f>IF($A258="","",IF($C258="","",IF($D258="","", IF($B258="C",  SUMIFS(Prov_Auto!$E$3:$E1000,Prov_Auto!$A$3:$A1000,$C258,Prov_Auto!$C$3:$C1000,"&gt;="&amp;$A258 ,Prov_Auto!$D$3:$D1000, "&gt;="&amp;DATE(M$2,1, 1), Prov_Auto!$D$3:$D1000,"&lt;="&amp;DATE(M$2, 12, 31))*$D258, IF($B258="V", -1*(SUMIFS(Prov_Auto!$E$3:$E1000,Prov_Auto!$A$3:$A1000,$C258,Prov_Auto!$C$3:$C1000,"&gt;="&amp;$A258 ,Prov_Auto!$D$3:$D1000, "&gt;="&amp;DATE(M$2,1,1), Prov_Auto!$D$3:$D1000,"&lt;="&amp;DATE(M$2,12,31))*$D258), "")))))</f>
        <v/>
      </c>
      <c r="N258" s="30"/>
      <c r="O258" s="31"/>
      <c r="P258" s="31"/>
      <c r="Q258" s="31"/>
      <c r="R258" s="31"/>
      <c r="S258" s="31"/>
      <c r="T258" s="31"/>
      <c r="U258" s="31"/>
      <c r="V258" s="31"/>
      <c r="W258" s="31"/>
    </row>
    <row r="259">
      <c r="A259" s="46"/>
      <c r="B259" s="47"/>
      <c r="C259" s="47"/>
      <c r="D259" s="47"/>
      <c r="E259" s="48"/>
      <c r="F259" s="45" t="str">
        <f t="shared" si="1"/>
        <v/>
      </c>
      <c r="G259" s="40" t="str">
        <f t="shared" si="2"/>
        <v/>
      </c>
      <c r="H259" s="41" t="str">
        <f>IF(A259="","",IF(C259="","",IF(D259="","",IF(B259="C", SUMIFS(Prov_Auto!E$3:E1000,Prov_Auto!A$3:A1000,C259,Prov_Auto!C$3:C1000,"&gt;"&amp;A259,Prov_Auto!D$3:D1000,"&lt;="&amp;TODAY())*D259, IF(B259="V", -1*(SUMIFS(Prov_Auto!E$3:E1000,Prov_Auto!A$3:A1000,C259,Prov_Auto!C$3:C1000,"&gt;"&amp;A259,Prov_Auto!D$3:D1000,"&lt;="&amp;TODAY())*D259), "")))))</f>
        <v/>
      </c>
      <c r="I259" s="42" t="str">
        <f>IF($A259="","",IF($C259="","",IF($D259="","", IF($B259="C",  SUMIFS(Prov_Auto!$E$3:$E1000,Prov_Auto!$A$3:$A1000,$C259,Prov_Auto!$C$3:$C1000,"&gt;="&amp;$A259 ,Prov_Auto!$D$3:$D1000, "&gt;="&amp;DATE(I$2,1, 1), Prov_Auto!$D$3:$D1000,"&lt;="&amp;DATE(I$2, 12, 31))*$D259, IF($B259="V", -1*(SUMIFS(Prov_Auto!$E$3:$E1000,Prov_Auto!$A$3:$A1000,$C259,Prov_Auto!$C$3:$C1000,"&gt;="&amp;$A259 ,Prov_Auto!$D$3:$D1000, "&gt;="&amp;DATE(I$2,1,1), Prov_Auto!$D$3:$D1000,"&lt;="&amp;DATE(I$2,12,31))*$D259), "")))))</f>
        <v/>
      </c>
      <c r="J259" s="42" t="str">
        <f>IF($A259="","",IF($C259="","",IF($D259="","", IF($B259="C",  SUMIFS(Prov_Auto!$E$3:$E1000,Prov_Auto!$A$3:$A1000,$C259,Prov_Auto!$C$3:$C1000,"&gt;="&amp;$A259 ,Prov_Auto!$D$3:$D1000, "&gt;="&amp;DATE(J$2,1, 1), Prov_Auto!$D$3:$D1000,"&lt;="&amp;DATE(J$2, 12, 31))*$D259, IF($B259="V", -1*(SUMIFS(Prov_Auto!$E$3:$E1000,Prov_Auto!$A$3:$A1000,$C259,Prov_Auto!$C$3:$C1000,"&gt;="&amp;$A259 ,Prov_Auto!$D$3:$D1000, "&gt;="&amp;DATE(J$2,1,1), Prov_Auto!$D$3:$D1000,"&lt;="&amp;DATE(J$2,12,31))*$D259), "")))))</f>
        <v/>
      </c>
      <c r="K259" s="42" t="str">
        <f>IF($A259="","",IF($C259="","",IF($D259="","", IF($B259="C",  SUMIFS(Prov_Auto!$E$3:$E1000,Prov_Auto!$A$3:$A1000,$C259,Prov_Auto!$C$3:$C1000,"&gt;="&amp;$A259 ,Prov_Auto!$D$3:$D1000, "&gt;="&amp;DATE(K$2,1, 1), Prov_Auto!$D$3:$D1000,"&lt;="&amp;DATE(K$2, 12, 31))*$D259, IF($B259="V", -1*(SUMIFS(Prov_Auto!$E$3:$E1000,Prov_Auto!$A$3:$A1000,$C259,Prov_Auto!$C$3:$C1000,"&gt;="&amp;$A259 ,Prov_Auto!$D$3:$D1000, "&gt;="&amp;DATE(K$2,1,1), Prov_Auto!$D$3:$D1000,"&lt;="&amp;DATE(K$2,12,31))*$D259), "")))))</f>
        <v/>
      </c>
      <c r="L259" s="42" t="str">
        <f>IF($A259="","",IF($C259="","",IF($D259="","", IF($B259="C",  SUMIFS(Prov_Auto!$E$3:$E1000,Prov_Auto!$A$3:$A1000,$C259,Prov_Auto!$C$3:$C1000,"&gt;="&amp;$A259 ,Prov_Auto!$D$3:$D1000, "&gt;="&amp;DATE(L$2,1, 1), Prov_Auto!$D$3:$D1000,"&lt;="&amp;DATE(L$2, 12, 31))*$D259, IF($B259="V", -1*(SUMIFS(Prov_Auto!$E$3:$E1000,Prov_Auto!$A$3:$A1000,$C259,Prov_Auto!$C$3:$C1000,"&gt;="&amp;$A259 ,Prov_Auto!$D$3:$D1000, "&gt;="&amp;DATE(L$2,1,1), Prov_Auto!$D$3:$D1000,"&lt;="&amp;DATE(L$2,12,31))*$D259), "")))))</f>
        <v/>
      </c>
      <c r="M259" s="43" t="str">
        <f>IF($A259="","",IF($C259="","",IF($D259="","", IF($B259="C",  SUMIFS(Prov_Auto!$E$3:$E1000,Prov_Auto!$A$3:$A1000,$C259,Prov_Auto!$C$3:$C1000,"&gt;="&amp;$A259 ,Prov_Auto!$D$3:$D1000, "&gt;="&amp;DATE(M$2,1, 1), Prov_Auto!$D$3:$D1000,"&lt;="&amp;DATE(M$2, 12, 31))*$D259, IF($B259="V", -1*(SUMIFS(Prov_Auto!$E$3:$E1000,Prov_Auto!$A$3:$A1000,$C259,Prov_Auto!$C$3:$C1000,"&gt;="&amp;$A259 ,Prov_Auto!$D$3:$D1000, "&gt;="&amp;DATE(M$2,1,1), Prov_Auto!$D$3:$D1000,"&lt;="&amp;DATE(M$2,12,31))*$D259), "")))))</f>
        <v/>
      </c>
      <c r="N259" s="30"/>
      <c r="O259" s="31"/>
      <c r="P259" s="31"/>
      <c r="Q259" s="31"/>
      <c r="R259" s="31"/>
      <c r="S259" s="31"/>
      <c r="T259" s="31"/>
      <c r="U259" s="31"/>
      <c r="V259" s="31"/>
      <c r="W259" s="31"/>
    </row>
    <row r="260">
      <c r="A260" s="46"/>
      <c r="B260" s="47"/>
      <c r="C260" s="47"/>
      <c r="D260" s="47"/>
      <c r="E260" s="48"/>
      <c r="F260" s="45" t="str">
        <f t="shared" si="1"/>
        <v/>
      </c>
      <c r="G260" s="40" t="str">
        <f t="shared" si="2"/>
        <v/>
      </c>
      <c r="H260" s="41" t="str">
        <f>IF(A260="","",IF(C260="","",IF(D260="","",IF(B260="C", SUMIFS(Prov_Auto!E$3:E1000,Prov_Auto!A$3:A1000,C260,Prov_Auto!C$3:C1000,"&gt;"&amp;A260,Prov_Auto!D$3:D1000,"&lt;="&amp;TODAY())*D260, IF(B260="V", -1*(SUMIFS(Prov_Auto!E$3:E1000,Prov_Auto!A$3:A1000,C260,Prov_Auto!C$3:C1000,"&gt;"&amp;A260,Prov_Auto!D$3:D1000,"&lt;="&amp;TODAY())*D260), "")))))</f>
        <v/>
      </c>
      <c r="I260" s="42" t="str">
        <f>IF($A260="","",IF($C260="","",IF($D260="","", IF($B260="C",  SUMIFS(Prov_Auto!$E$3:$E1000,Prov_Auto!$A$3:$A1000,$C260,Prov_Auto!$C$3:$C1000,"&gt;="&amp;$A260 ,Prov_Auto!$D$3:$D1000, "&gt;="&amp;DATE(I$2,1, 1), Prov_Auto!$D$3:$D1000,"&lt;="&amp;DATE(I$2, 12, 31))*$D260, IF($B260="V", -1*(SUMIFS(Prov_Auto!$E$3:$E1000,Prov_Auto!$A$3:$A1000,$C260,Prov_Auto!$C$3:$C1000,"&gt;="&amp;$A260 ,Prov_Auto!$D$3:$D1000, "&gt;="&amp;DATE(I$2,1,1), Prov_Auto!$D$3:$D1000,"&lt;="&amp;DATE(I$2,12,31))*$D260), "")))))</f>
        <v/>
      </c>
      <c r="J260" s="42" t="str">
        <f>IF($A260="","",IF($C260="","",IF($D260="","", IF($B260="C",  SUMIFS(Prov_Auto!$E$3:$E1000,Prov_Auto!$A$3:$A1000,$C260,Prov_Auto!$C$3:$C1000,"&gt;="&amp;$A260 ,Prov_Auto!$D$3:$D1000, "&gt;="&amp;DATE(J$2,1, 1), Prov_Auto!$D$3:$D1000,"&lt;="&amp;DATE(J$2, 12, 31))*$D260, IF($B260="V", -1*(SUMIFS(Prov_Auto!$E$3:$E1000,Prov_Auto!$A$3:$A1000,$C260,Prov_Auto!$C$3:$C1000,"&gt;="&amp;$A260 ,Prov_Auto!$D$3:$D1000, "&gt;="&amp;DATE(J$2,1,1), Prov_Auto!$D$3:$D1000,"&lt;="&amp;DATE(J$2,12,31))*$D260), "")))))</f>
        <v/>
      </c>
      <c r="K260" s="42" t="str">
        <f>IF($A260="","",IF($C260="","",IF($D260="","", IF($B260="C",  SUMIFS(Prov_Auto!$E$3:$E1000,Prov_Auto!$A$3:$A1000,$C260,Prov_Auto!$C$3:$C1000,"&gt;="&amp;$A260 ,Prov_Auto!$D$3:$D1000, "&gt;="&amp;DATE(K$2,1, 1), Prov_Auto!$D$3:$D1000,"&lt;="&amp;DATE(K$2, 12, 31))*$D260, IF($B260="V", -1*(SUMIFS(Prov_Auto!$E$3:$E1000,Prov_Auto!$A$3:$A1000,$C260,Prov_Auto!$C$3:$C1000,"&gt;="&amp;$A260 ,Prov_Auto!$D$3:$D1000, "&gt;="&amp;DATE(K$2,1,1), Prov_Auto!$D$3:$D1000,"&lt;="&amp;DATE(K$2,12,31))*$D260), "")))))</f>
        <v/>
      </c>
      <c r="L260" s="42" t="str">
        <f>IF($A260="","",IF($C260="","",IF($D260="","", IF($B260="C",  SUMIFS(Prov_Auto!$E$3:$E1000,Prov_Auto!$A$3:$A1000,$C260,Prov_Auto!$C$3:$C1000,"&gt;="&amp;$A260 ,Prov_Auto!$D$3:$D1000, "&gt;="&amp;DATE(L$2,1, 1), Prov_Auto!$D$3:$D1000,"&lt;="&amp;DATE(L$2, 12, 31))*$D260, IF($B260="V", -1*(SUMIFS(Prov_Auto!$E$3:$E1000,Prov_Auto!$A$3:$A1000,$C260,Prov_Auto!$C$3:$C1000,"&gt;="&amp;$A260 ,Prov_Auto!$D$3:$D1000, "&gt;="&amp;DATE(L$2,1,1), Prov_Auto!$D$3:$D1000,"&lt;="&amp;DATE(L$2,12,31))*$D260), "")))))</f>
        <v/>
      </c>
      <c r="M260" s="43" t="str">
        <f>IF($A260="","",IF($C260="","",IF($D260="","", IF($B260="C",  SUMIFS(Prov_Auto!$E$3:$E1000,Prov_Auto!$A$3:$A1000,$C260,Prov_Auto!$C$3:$C1000,"&gt;="&amp;$A260 ,Prov_Auto!$D$3:$D1000, "&gt;="&amp;DATE(M$2,1, 1), Prov_Auto!$D$3:$D1000,"&lt;="&amp;DATE(M$2, 12, 31))*$D260, IF($B260="V", -1*(SUMIFS(Prov_Auto!$E$3:$E1000,Prov_Auto!$A$3:$A1000,$C260,Prov_Auto!$C$3:$C1000,"&gt;="&amp;$A260 ,Prov_Auto!$D$3:$D1000, "&gt;="&amp;DATE(M$2,1,1), Prov_Auto!$D$3:$D1000,"&lt;="&amp;DATE(M$2,12,31))*$D260), "")))))</f>
        <v/>
      </c>
      <c r="N260" s="30"/>
      <c r="O260" s="31"/>
      <c r="P260" s="31"/>
      <c r="Q260" s="31"/>
      <c r="R260" s="31"/>
      <c r="S260" s="31"/>
      <c r="T260" s="31"/>
      <c r="U260" s="31"/>
      <c r="V260" s="31"/>
      <c r="W260" s="31"/>
    </row>
    <row r="261">
      <c r="A261" s="46"/>
      <c r="B261" s="47"/>
      <c r="C261" s="47"/>
      <c r="D261" s="47"/>
      <c r="E261" s="48"/>
      <c r="F261" s="45" t="str">
        <f t="shared" si="1"/>
        <v/>
      </c>
      <c r="G261" s="40" t="str">
        <f t="shared" si="2"/>
        <v/>
      </c>
      <c r="H261" s="41" t="str">
        <f>IF(A261="","",IF(C261="","",IF(D261="","",IF(B261="C", SUMIFS(Prov_Auto!E$3:E1000,Prov_Auto!A$3:A1000,C261,Prov_Auto!C$3:C1000,"&gt;"&amp;A261,Prov_Auto!D$3:D1000,"&lt;="&amp;TODAY())*D261, IF(B261="V", -1*(SUMIFS(Prov_Auto!E$3:E1000,Prov_Auto!A$3:A1000,C261,Prov_Auto!C$3:C1000,"&gt;"&amp;A261,Prov_Auto!D$3:D1000,"&lt;="&amp;TODAY())*D261), "")))))</f>
        <v/>
      </c>
      <c r="I261" s="42" t="str">
        <f>IF($A261="","",IF($C261="","",IF($D261="","", IF($B261="C",  SUMIFS(Prov_Auto!$E$3:$E1000,Prov_Auto!$A$3:$A1000,$C261,Prov_Auto!$C$3:$C1000,"&gt;="&amp;$A261 ,Prov_Auto!$D$3:$D1000, "&gt;="&amp;DATE(I$2,1, 1), Prov_Auto!$D$3:$D1000,"&lt;="&amp;DATE(I$2, 12, 31))*$D261, IF($B261="V", -1*(SUMIFS(Prov_Auto!$E$3:$E1000,Prov_Auto!$A$3:$A1000,$C261,Prov_Auto!$C$3:$C1000,"&gt;="&amp;$A261 ,Prov_Auto!$D$3:$D1000, "&gt;="&amp;DATE(I$2,1,1), Prov_Auto!$D$3:$D1000,"&lt;="&amp;DATE(I$2,12,31))*$D261), "")))))</f>
        <v/>
      </c>
      <c r="J261" s="42" t="str">
        <f>IF($A261="","",IF($C261="","",IF($D261="","", IF($B261="C",  SUMIFS(Prov_Auto!$E$3:$E1000,Prov_Auto!$A$3:$A1000,$C261,Prov_Auto!$C$3:$C1000,"&gt;="&amp;$A261 ,Prov_Auto!$D$3:$D1000, "&gt;="&amp;DATE(J$2,1, 1), Prov_Auto!$D$3:$D1000,"&lt;="&amp;DATE(J$2, 12, 31))*$D261, IF($B261="V", -1*(SUMIFS(Prov_Auto!$E$3:$E1000,Prov_Auto!$A$3:$A1000,$C261,Prov_Auto!$C$3:$C1000,"&gt;="&amp;$A261 ,Prov_Auto!$D$3:$D1000, "&gt;="&amp;DATE(J$2,1,1), Prov_Auto!$D$3:$D1000,"&lt;="&amp;DATE(J$2,12,31))*$D261), "")))))</f>
        <v/>
      </c>
      <c r="K261" s="42" t="str">
        <f>IF($A261="","",IF($C261="","",IF($D261="","", IF($B261="C",  SUMIFS(Prov_Auto!$E$3:$E1000,Prov_Auto!$A$3:$A1000,$C261,Prov_Auto!$C$3:$C1000,"&gt;="&amp;$A261 ,Prov_Auto!$D$3:$D1000, "&gt;="&amp;DATE(K$2,1, 1), Prov_Auto!$D$3:$D1000,"&lt;="&amp;DATE(K$2, 12, 31))*$D261, IF($B261="V", -1*(SUMIFS(Prov_Auto!$E$3:$E1000,Prov_Auto!$A$3:$A1000,$C261,Prov_Auto!$C$3:$C1000,"&gt;="&amp;$A261 ,Prov_Auto!$D$3:$D1000, "&gt;="&amp;DATE(K$2,1,1), Prov_Auto!$D$3:$D1000,"&lt;="&amp;DATE(K$2,12,31))*$D261), "")))))</f>
        <v/>
      </c>
      <c r="L261" s="42" t="str">
        <f>IF($A261="","",IF($C261="","",IF($D261="","", IF($B261="C",  SUMIFS(Prov_Auto!$E$3:$E1000,Prov_Auto!$A$3:$A1000,$C261,Prov_Auto!$C$3:$C1000,"&gt;="&amp;$A261 ,Prov_Auto!$D$3:$D1000, "&gt;="&amp;DATE(L$2,1, 1), Prov_Auto!$D$3:$D1000,"&lt;="&amp;DATE(L$2, 12, 31))*$D261, IF($B261="V", -1*(SUMIFS(Prov_Auto!$E$3:$E1000,Prov_Auto!$A$3:$A1000,$C261,Prov_Auto!$C$3:$C1000,"&gt;="&amp;$A261 ,Prov_Auto!$D$3:$D1000, "&gt;="&amp;DATE(L$2,1,1), Prov_Auto!$D$3:$D1000,"&lt;="&amp;DATE(L$2,12,31))*$D261), "")))))</f>
        <v/>
      </c>
      <c r="M261" s="43" t="str">
        <f>IF($A261="","",IF($C261="","",IF($D261="","", IF($B261="C",  SUMIFS(Prov_Auto!$E$3:$E1000,Prov_Auto!$A$3:$A1000,$C261,Prov_Auto!$C$3:$C1000,"&gt;="&amp;$A261 ,Prov_Auto!$D$3:$D1000, "&gt;="&amp;DATE(M$2,1, 1), Prov_Auto!$D$3:$D1000,"&lt;="&amp;DATE(M$2, 12, 31))*$D261, IF($B261="V", -1*(SUMIFS(Prov_Auto!$E$3:$E1000,Prov_Auto!$A$3:$A1000,$C261,Prov_Auto!$C$3:$C1000,"&gt;="&amp;$A261 ,Prov_Auto!$D$3:$D1000, "&gt;="&amp;DATE(M$2,1,1), Prov_Auto!$D$3:$D1000,"&lt;="&amp;DATE(M$2,12,31))*$D261), "")))))</f>
        <v/>
      </c>
      <c r="N261" s="30"/>
      <c r="O261" s="31"/>
      <c r="P261" s="31"/>
      <c r="Q261" s="31"/>
      <c r="R261" s="31"/>
      <c r="S261" s="31"/>
      <c r="T261" s="31"/>
      <c r="U261" s="31"/>
      <c r="V261" s="31"/>
      <c r="W261" s="31"/>
    </row>
    <row r="262">
      <c r="A262" s="46"/>
      <c r="B262" s="47"/>
      <c r="C262" s="47"/>
      <c r="D262" s="47"/>
      <c r="E262" s="48"/>
      <c r="F262" s="45" t="str">
        <f t="shared" si="1"/>
        <v/>
      </c>
      <c r="G262" s="40" t="str">
        <f t="shared" si="2"/>
        <v/>
      </c>
      <c r="H262" s="41" t="str">
        <f>IF(A262="","",IF(C262="","",IF(D262="","",IF(B262="C", SUMIFS(Prov_Auto!E$3:E1000,Prov_Auto!A$3:A1000,C262,Prov_Auto!C$3:C1000,"&gt;"&amp;A262,Prov_Auto!D$3:D1000,"&lt;="&amp;TODAY())*D262, IF(B262="V", -1*(SUMIFS(Prov_Auto!E$3:E1000,Prov_Auto!A$3:A1000,C262,Prov_Auto!C$3:C1000,"&gt;"&amp;A262,Prov_Auto!D$3:D1000,"&lt;="&amp;TODAY())*D262), "")))))</f>
        <v/>
      </c>
      <c r="I262" s="42" t="str">
        <f>IF($A262="","",IF($C262="","",IF($D262="","", IF($B262="C",  SUMIFS(Prov_Auto!$E$3:$E1000,Prov_Auto!$A$3:$A1000,$C262,Prov_Auto!$C$3:$C1000,"&gt;="&amp;$A262 ,Prov_Auto!$D$3:$D1000, "&gt;="&amp;DATE(I$2,1, 1), Prov_Auto!$D$3:$D1000,"&lt;="&amp;DATE(I$2, 12, 31))*$D262, IF($B262="V", -1*(SUMIFS(Prov_Auto!$E$3:$E1000,Prov_Auto!$A$3:$A1000,$C262,Prov_Auto!$C$3:$C1000,"&gt;="&amp;$A262 ,Prov_Auto!$D$3:$D1000, "&gt;="&amp;DATE(I$2,1,1), Prov_Auto!$D$3:$D1000,"&lt;="&amp;DATE(I$2,12,31))*$D262), "")))))</f>
        <v/>
      </c>
      <c r="J262" s="42" t="str">
        <f>IF($A262="","",IF($C262="","",IF($D262="","", IF($B262="C",  SUMIFS(Prov_Auto!$E$3:$E1000,Prov_Auto!$A$3:$A1000,$C262,Prov_Auto!$C$3:$C1000,"&gt;="&amp;$A262 ,Prov_Auto!$D$3:$D1000, "&gt;="&amp;DATE(J$2,1, 1), Prov_Auto!$D$3:$D1000,"&lt;="&amp;DATE(J$2, 12, 31))*$D262, IF($B262="V", -1*(SUMIFS(Prov_Auto!$E$3:$E1000,Prov_Auto!$A$3:$A1000,$C262,Prov_Auto!$C$3:$C1000,"&gt;="&amp;$A262 ,Prov_Auto!$D$3:$D1000, "&gt;="&amp;DATE(J$2,1,1), Prov_Auto!$D$3:$D1000,"&lt;="&amp;DATE(J$2,12,31))*$D262), "")))))</f>
        <v/>
      </c>
      <c r="K262" s="42" t="str">
        <f>IF($A262="","",IF($C262="","",IF($D262="","", IF($B262="C",  SUMIFS(Prov_Auto!$E$3:$E1000,Prov_Auto!$A$3:$A1000,$C262,Prov_Auto!$C$3:$C1000,"&gt;="&amp;$A262 ,Prov_Auto!$D$3:$D1000, "&gt;="&amp;DATE(K$2,1, 1), Prov_Auto!$D$3:$D1000,"&lt;="&amp;DATE(K$2, 12, 31))*$D262, IF($B262="V", -1*(SUMIFS(Prov_Auto!$E$3:$E1000,Prov_Auto!$A$3:$A1000,$C262,Prov_Auto!$C$3:$C1000,"&gt;="&amp;$A262 ,Prov_Auto!$D$3:$D1000, "&gt;="&amp;DATE(K$2,1,1), Prov_Auto!$D$3:$D1000,"&lt;="&amp;DATE(K$2,12,31))*$D262), "")))))</f>
        <v/>
      </c>
      <c r="L262" s="42" t="str">
        <f>IF($A262="","",IF($C262="","",IF($D262="","", IF($B262="C",  SUMIFS(Prov_Auto!$E$3:$E1000,Prov_Auto!$A$3:$A1000,$C262,Prov_Auto!$C$3:$C1000,"&gt;="&amp;$A262 ,Prov_Auto!$D$3:$D1000, "&gt;="&amp;DATE(L$2,1, 1), Prov_Auto!$D$3:$D1000,"&lt;="&amp;DATE(L$2, 12, 31))*$D262, IF($B262="V", -1*(SUMIFS(Prov_Auto!$E$3:$E1000,Prov_Auto!$A$3:$A1000,$C262,Prov_Auto!$C$3:$C1000,"&gt;="&amp;$A262 ,Prov_Auto!$D$3:$D1000, "&gt;="&amp;DATE(L$2,1,1), Prov_Auto!$D$3:$D1000,"&lt;="&amp;DATE(L$2,12,31))*$D262), "")))))</f>
        <v/>
      </c>
      <c r="M262" s="43" t="str">
        <f>IF($A262="","",IF($C262="","",IF($D262="","", IF($B262="C",  SUMIFS(Prov_Auto!$E$3:$E1000,Prov_Auto!$A$3:$A1000,$C262,Prov_Auto!$C$3:$C1000,"&gt;="&amp;$A262 ,Prov_Auto!$D$3:$D1000, "&gt;="&amp;DATE(M$2,1, 1), Prov_Auto!$D$3:$D1000,"&lt;="&amp;DATE(M$2, 12, 31))*$D262, IF($B262="V", -1*(SUMIFS(Prov_Auto!$E$3:$E1000,Prov_Auto!$A$3:$A1000,$C262,Prov_Auto!$C$3:$C1000,"&gt;="&amp;$A262 ,Prov_Auto!$D$3:$D1000, "&gt;="&amp;DATE(M$2,1,1), Prov_Auto!$D$3:$D1000,"&lt;="&amp;DATE(M$2,12,31))*$D262), "")))))</f>
        <v/>
      </c>
      <c r="N262" s="30"/>
      <c r="O262" s="31"/>
      <c r="P262" s="31"/>
      <c r="Q262" s="31"/>
      <c r="R262" s="31"/>
      <c r="S262" s="31"/>
      <c r="T262" s="31"/>
      <c r="U262" s="31"/>
      <c r="V262" s="31"/>
      <c r="W262" s="31"/>
    </row>
    <row r="263">
      <c r="A263" s="46"/>
      <c r="B263" s="47"/>
      <c r="C263" s="47"/>
      <c r="D263" s="47"/>
      <c r="E263" s="48"/>
      <c r="F263" s="45" t="str">
        <f t="shared" si="1"/>
        <v/>
      </c>
      <c r="G263" s="40" t="str">
        <f t="shared" si="2"/>
        <v/>
      </c>
      <c r="H263" s="41" t="str">
        <f>IF(A263="","",IF(C263="","",IF(D263="","",IF(B263="C", SUMIFS(Prov_Auto!E$3:E1000,Prov_Auto!A$3:A1000,C263,Prov_Auto!C$3:C1000,"&gt;"&amp;A263,Prov_Auto!D$3:D1000,"&lt;="&amp;TODAY())*D263, IF(B263="V", -1*(SUMIFS(Prov_Auto!E$3:E1000,Prov_Auto!A$3:A1000,C263,Prov_Auto!C$3:C1000,"&gt;"&amp;A263,Prov_Auto!D$3:D1000,"&lt;="&amp;TODAY())*D263), "")))))</f>
        <v/>
      </c>
      <c r="I263" s="42" t="str">
        <f>IF($A263="","",IF($C263="","",IF($D263="","", IF($B263="C",  SUMIFS(Prov_Auto!$E$3:$E1000,Prov_Auto!$A$3:$A1000,$C263,Prov_Auto!$C$3:$C1000,"&gt;="&amp;$A263 ,Prov_Auto!$D$3:$D1000, "&gt;="&amp;DATE(I$2,1, 1), Prov_Auto!$D$3:$D1000,"&lt;="&amp;DATE(I$2, 12, 31))*$D263, IF($B263="V", -1*(SUMIFS(Prov_Auto!$E$3:$E1000,Prov_Auto!$A$3:$A1000,$C263,Prov_Auto!$C$3:$C1000,"&gt;="&amp;$A263 ,Prov_Auto!$D$3:$D1000, "&gt;="&amp;DATE(I$2,1,1), Prov_Auto!$D$3:$D1000,"&lt;="&amp;DATE(I$2,12,31))*$D263), "")))))</f>
        <v/>
      </c>
      <c r="J263" s="42" t="str">
        <f>IF($A263="","",IF($C263="","",IF($D263="","", IF($B263="C",  SUMIFS(Prov_Auto!$E$3:$E1000,Prov_Auto!$A$3:$A1000,$C263,Prov_Auto!$C$3:$C1000,"&gt;="&amp;$A263 ,Prov_Auto!$D$3:$D1000, "&gt;="&amp;DATE(J$2,1, 1), Prov_Auto!$D$3:$D1000,"&lt;="&amp;DATE(J$2, 12, 31))*$D263, IF($B263="V", -1*(SUMIFS(Prov_Auto!$E$3:$E1000,Prov_Auto!$A$3:$A1000,$C263,Prov_Auto!$C$3:$C1000,"&gt;="&amp;$A263 ,Prov_Auto!$D$3:$D1000, "&gt;="&amp;DATE(J$2,1,1), Prov_Auto!$D$3:$D1000,"&lt;="&amp;DATE(J$2,12,31))*$D263), "")))))</f>
        <v/>
      </c>
      <c r="K263" s="42" t="str">
        <f>IF($A263="","",IF($C263="","",IF($D263="","", IF($B263="C",  SUMIFS(Prov_Auto!$E$3:$E1000,Prov_Auto!$A$3:$A1000,$C263,Prov_Auto!$C$3:$C1000,"&gt;="&amp;$A263 ,Prov_Auto!$D$3:$D1000, "&gt;="&amp;DATE(K$2,1, 1), Prov_Auto!$D$3:$D1000,"&lt;="&amp;DATE(K$2, 12, 31))*$D263, IF($B263="V", -1*(SUMIFS(Prov_Auto!$E$3:$E1000,Prov_Auto!$A$3:$A1000,$C263,Prov_Auto!$C$3:$C1000,"&gt;="&amp;$A263 ,Prov_Auto!$D$3:$D1000, "&gt;="&amp;DATE(K$2,1,1), Prov_Auto!$D$3:$D1000,"&lt;="&amp;DATE(K$2,12,31))*$D263), "")))))</f>
        <v/>
      </c>
      <c r="L263" s="42" t="str">
        <f>IF($A263="","",IF($C263="","",IF($D263="","", IF($B263="C",  SUMIFS(Prov_Auto!$E$3:$E1000,Prov_Auto!$A$3:$A1000,$C263,Prov_Auto!$C$3:$C1000,"&gt;="&amp;$A263 ,Prov_Auto!$D$3:$D1000, "&gt;="&amp;DATE(L$2,1, 1), Prov_Auto!$D$3:$D1000,"&lt;="&amp;DATE(L$2, 12, 31))*$D263, IF($B263="V", -1*(SUMIFS(Prov_Auto!$E$3:$E1000,Prov_Auto!$A$3:$A1000,$C263,Prov_Auto!$C$3:$C1000,"&gt;="&amp;$A263 ,Prov_Auto!$D$3:$D1000, "&gt;="&amp;DATE(L$2,1,1), Prov_Auto!$D$3:$D1000,"&lt;="&amp;DATE(L$2,12,31))*$D263), "")))))</f>
        <v/>
      </c>
      <c r="M263" s="43" t="str">
        <f>IF($A263="","",IF($C263="","",IF($D263="","", IF($B263="C",  SUMIFS(Prov_Auto!$E$3:$E1000,Prov_Auto!$A$3:$A1000,$C263,Prov_Auto!$C$3:$C1000,"&gt;="&amp;$A263 ,Prov_Auto!$D$3:$D1000, "&gt;="&amp;DATE(M$2,1, 1), Prov_Auto!$D$3:$D1000,"&lt;="&amp;DATE(M$2, 12, 31))*$D263, IF($B263="V", -1*(SUMIFS(Prov_Auto!$E$3:$E1000,Prov_Auto!$A$3:$A1000,$C263,Prov_Auto!$C$3:$C1000,"&gt;="&amp;$A263 ,Prov_Auto!$D$3:$D1000, "&gt;="&amp;DATE(M$2,1,1), Prov_Auto!$D$3:$D1000,"&lt;="&amp;DATE(M$2,12,31))*$D263), "")))))</f>
        <v/>
      </c>
      <c r="N263" s="30"/>
      <c r="O263" s="31"/>
      <c r="P263" s="31"/>
      <c r="Q263" s="31"/>
      <c r="R263" s="31"/>
      <c r="S263" s="31"/>
      <c r="T263" s="31"/>
      <c r="U263" s="31"/>
      <c r="V263" s="31"/>
      <c r="W263" s="31"/>
    </row>
    <row r="264">
      <c r="A264" s="46"/>
      <c r="B264" s="47"/>
      <c r="C264" s="47"/>
      <c r="D264" s="47"/>
      <c r="E264" s="48"/>
      <c r="F264" s="45" t="str">
        <f t="shared" si="1"/>
        <v/>
      </c>
      <c r="G264" s="40" t="str">
        <f t="shared" si="2"/>
        <v/>
      </c>
      <c r="H264" s="41" t="str">
        <f>IF(A264="","",IF(C264="","",IF(D264="","",IF(B264="C", SUMIFS(Prov_Auto!E$3:E1000,Prov_Auto!A$3:A1000,C264,Prov_Auto!C$3:C1000,"&gt;"&amp;A264,Prov_Auto!D$3:D1000,"&lt;="&amp;TODAY())*D264, IF(B264="V", -1*(SUMIFS(Prov_Auto!E$3:E1000,Prov_Auto!A$3:A1000,C264,Prov_Auto!C$3:C1000,"&gt;"&amp;A264,Prov_Auto!D$3:D1000,"&lt;="&amp;TODAY())*D264), "")))))</f>
        <v/>
      </c>
      <c r="I264" s="42" t="str">
        <f>IF($A264="","",IF($C264="","",IF($D264="","", IF($B264="C",  SUMIFS(Prov_Auto!$E$3:$E1000,Prov_Auto!$A$3:$A1000,$C264,Prov_Auto!$C$3:$C1000,"&gt;="&amp;$A264 ,Prov_Auto!$D$3:$D1000, "&gt;="&amp;DATE(I$2,1, 1), Prov_Auto!$D$3:$D1000,"&lt;="&amp;DATE(I$2, 12, 31))*$D264, IF($B264="V", -1*(SUMIFS(Prov_Auto!$E$3:$E1000,Prov_Auto!$A$3:$A1000,$C264,Prov_Auto!$C$3:$C1000,"&gt;="&amp;$A264 ,Prov_Auto!$D$3:$D1000, "&gt;="&amp;DATE(I$2,1,1), Prov_Auto!$D$3:$D1000,"&lt;="&amp;DATE(I$2,12,31))*$D264), "")))))</f>
        <v/>
      </c>
      <c r="J264" s="42" t="str">
        <f>IF($A264="","",IF($C264="","",IF($D264="","", IF($B264="C",  SUMIFS(Prov_Auto!$E$3:$E1000,Prov_Auto!$A$3:$A1000,$C264,Prov_Auto!$C$3:$C1000,"&gt;="&amp;$A264 ,Prov_Auto!$D$3:$D1000, "&gt;="&amp;DATE(J$2,1, 1), Prov_Auto!$D$3:$D1000,"&lt;="&amp;DATE(J$2, 12, 31))*$D264, IF($B264="V", -1*(SUMIFS(Prov_Auto!$E$3:$E1000,Prov_Auto!$A$3:$A1000,$C264,Prov_Auto!$C$3:$C1000,"&gt;="&amp;$A264 ,Prov_Auto!$D$3:$D1000, "&gt;="&amp;DATE(J$2,1,1), Prov_Auto!$D$3:$D1000,"&lt;="&amp;DATE(J$2,12,31))*$D264), "")))))</f>
        <v/>
      </c>
      <c r="K264" s="42" t="str">
        <f>IF($A264="","",IF($C264="","",IF($D264="","", IF($B264="C",  SUMIFS(Prov_Auto!$E$3:$E1000,Prov_Auto!$A$3:$A1000,$C264,Prov_Auto!$C$3:$C1000,"&gt;="&amp;$A264 ,Prov_Auto!$D$3:$D1000, "&gt;="&amp;DATE(K$2,1, 1), Prov_Auto!$D$3:$D1000,"&lt;="&amp;DATE(K$2, 12, 31))*$D264, IF($B264="V", -1*(SUMIFS(Prov_Auto!$E$3:$E1000,Prov_Auto!$A$3:$A1000,$C264,Prov_Auto!$C$3:$C1000,"&gt;="&amp;$A264 ,Prov_Auto!$D$3:$D1000, "&gt;="&amp;DATE(K$2,1,1), Prov_Auto!$D$3:$D1000,"&lt;="&amp;DATE(K$2,12,31))*$D264), "")))))</f>
        <v/>
      </c>
      <c r="L264" s="42" t="str">
        <f>IF($A264="","",IF($C264="","",IF($D264="","", IF($B264="C",  SUMIFS(Prov_Auto!$E$3:$E1000,Prov_Auto!$A$3:$A1000,$C264,Prov_Auto!$C$3:$C1000,"&gt;="&amp;$A264 ,Prov_Auto!$D$3:$D1000, "&gt;="&amp;DATE(L$2,1, 1), Prov_Auto!$D$3:$D1000,"&lt;="&amp;DATE(L$2, 12, 31))*$D264, IF($B264="V", -1*(SUMIFS(Prov_Auto!$E$3:$E1000,Prov_Auto!$A$3:$A1000,$C264,Prov_Auto!$C$3:$C1000,"&gt;="&amp;$A264 ,Prov_Auto!$D$3:$D1000, "&gt;="&amp;DATE(L$2,1,1), Prov_Auto!$D$3:$D1000,"&lt;="&amp;DATE(L$2,12,31))*$D264), "")))))</f>
        <v/>
      </c>
      <c r="M264" s="43" t="str">
        <f>IF($A264="","",IF($C264="","",IF($D264="","", IF($B264="C",  SUMIFS(Prov_Auto!$E$3:$E1000,Prov_Auto!$A$3:$A1000,$C264,Prov_Auto!$C$3:$C1000,"&gt;="&amp;$A264 ,Prov_Auto!$D$3:$D1000, "&gt;="&amp;DATE(M$2,1, 1), Prov_Auto!$D$3:$D1000,"&lt;="&amp;DATE(M$2, 12, 31))*$D264, IF($B264="V", -1*(SUMIFS(Prov_Auto!$E$3:$E1000,Prov_Auto!$A$3:$A1000,$C264,Prov_Auto!$C$3:$C1000,"&gt;="&amp;$A264 ,Prov_Auto!$D$3:$D1000, "&gt;="&amp;DATE(M$2,1,1), Prov_Auto!$D$3:$D1000,"&lt;="&amp;DATE(M$2,12,31))*$D264), "")))))</f>
        <v/>
      </c>
      <c r="N264" s="30"/>
      <c r="O264" s="31"/>
      <c r="P264" s="31"/>
      <c r="Q264" s="31"/>
      <c r="R264" s="31"/>
      <c r="S264" s="31"/>
      <c r="T264" s="31"/>
      <c r="U264" s="31"/>
      <c r="V264" s="31"/>
      <c r="W264" s="31"/>
    </row>
    <row r="265">
      <c r="A265" s="46"/>
      <c r="B265" s="47"/>
      <c r="C265" s="47"/>
      <c r="D265" s="47"/>
      <c r="E265" s="48"/>
      <c r="F265" s="45" t="str">
        <f t="shared" si="1"/>
        <v/>
      </c>
      <c r="G265" s="40" t="str">
        <f t="shared" si="2"/>
        <v/>
      </c>
      <c r="H265" s="41" t="str">
        <f>IF(A265="","",IF(C265="","",IF(D265="","",IF(B265="C", SUMIFS(Prov_Auto!E$3:E1000,Prov_Auto!A$3:A1000,C265,Prov_Auto!C$3:C1000,"&gt;"&amp;A265,Prov_Auto!D$3:D1000,"&lt;="&amp;TODAY())*D265, IF(B265="V", -1*(SUMIFS(Prov_Auto!E$3:E1000,Prov_Auto!A$3:A1000,C265,Prov_Auto!C$3:C1000,"&gt;"&amp;A265,Prov_Auto!D$3:D1000,"&lt;="&amp;TODAY())*D265), "")))))</f>
        <v/>
      </c>
      <c r="I265" s="42" t="str">
        <f>IF($A265="","",IF($C265="","",IF($D265="","", IF($B265="C",  SUMIFS(Prov_Auto!$E$3:$E1000,Prov_Auto!$A$3:$A1000,$C265,Prov_Auto!$C$3:$C1000,"&gt;="&amp;$A265 ,Prov_Auto!$D$3:$D1000, "&gt;="&amp;DATE(I$2,1, 1), Prov_Auto!$D$3:$D1000,"&lt;="&amp;DATE(I$2, 12, 31))*$D265, IF($B265="V", -1*(SUMIFS(Prov_Auto!$E$3:$E1000,Prov_Auto!$A$3:$A1000,$C265,Prov_Auto!$C$3:$C1000,"&gt;="&amp;$A265 ,Prov_Auto!$D$3:$D1000, "&gt;="&amp;DATE(I$2,1,1), Prov_Auto!$D$3:$D1000,"&lt;="&amp;DATE(I$2,12,31))*$D265), "")))))</f>
        <v/>
      </c>
      <c r="J265" s="42" t="str">
        <f>IF($A265="","",IF($C265="","",IF($D265="","", IF($B265="C",  SUMIFS(Prov_Auto!$E$3:$E1000,Prov_Auto!$A$3:$A1000,$C265,Prov_Auto!$C$3:$C1000,"&gt;="&amp;$A265 ,Prov_Auto!$D$3:$D1000, "&gt;="&amp;DATE(J$2,1, 1), Prov_Auto!$D$3:$D1000,"&lt;="&amp;DATE(J$2, 12, 31))*$D265, IF($B265="V", -1*(SUMIFS(Prov_Auto!$E$3:$E1000,Prov_Auto!$A$3:$A1000,$C265,Prov_Auto!$C$3:$C1000,"&gt;="&amp;$A265 ,Prov_Auto!$D$3:$D1000, "&gt;="&amp;DATE(J$2,1,1), Prov_Auto!$D$3:$D1000,"&lt;="&amp;DATE(J$2,12,31))*$D265), "")))))</f>
        <v/>
      </c>
      <c r="K265" s="42" t="str">
        <f>IF($A265="","",IF($C265="","",IF($D265="","", IF($B265="C",  SUMIFS(Prov_Auto!$E$3:$E1000,Prov_Auto!$A$3:$A1000,$C265,Prov_Auto!$C$3:$C1000,"&gt;="&amp;$A265 ,Prov_Auto!$D$3:$D1000, "&gt;="&amp;DATE(K$2,1, 1), Prov_Auto!$D$3:$D1000,"&lt;="&amp;DATE(K$2, 12, 31))*$D265, IF($B265="V", -1*(SUMIFS(Prov_Auto!$E$3:$E1000,Prov_Auto!$A$3:$A1000,$C265,Prov_Auto!$C$3:$C1000,"&gt;="&amp;$A265 ,Prov_Auto!$D$3:$D1000, "&gt;="&amp;DATE(K$2,1,1), Prov_Auto!$D$3:$D1000,"&lt;="&amp;DATE(K$2,12,31))*$D265), "")))))</f>
        <v/>
      </c>
      <c r="L265" s="42" t="str">
        <f>IF($A265="","",IF($C265="","",IF($D265="","", IF($B265="C",  SUMIFS(Prov_Auto!$E$3:$E1000,Prov_Auto!$A$3:$A1000,$C265,Prov_Auto!$C$3:$C1000,"&gt;="&amp;$A265 ,Prov_Auto!$D$3:$D1000, "&gt;="&amp;DATE(L$2,1, 1), Prov_Auto!$D$3:$D1000,"&lt;="&amp;DATE(L$2, 12, 31))*$D265, IF($B265="V", -1*(SUMIFS(Prov_Auto!$E$3:$E1000,Prov_Auto!$A$3:$A1000,$C265,Prov_Auto!$C$3:$C1000,"&gt;="&amp;$A265 ,Prov_Auto!$D$3:$D1000, "&gt;="&amp;DATE(L$2,1,1), Prov_Auto!$D$3:$D1000,"&lt;="&amp;DATE(L$2,12,31))*$D265), "")))))</f>
        <v/>
      </c>
      <c r="M265" s="43" t="str">
        <f>IF($A265="","",IF($C265="","",IF($D265="","", IF($B265="C",  SUMIFS(Prov_Auto!$E$3:$E1000,Prov_Auto!$A$3:$A1000,$C265,Prov_Auto!$C$3:$C1000,"&gt;="&amp;$A265 ,Prov_Auto!$D$3:$D1000, "&gt;="&amp;DATE(M$2,1, 1), Prov_Auto!$D$3:$D1000,"&lt;="&amp;DATE(M$2, 12, 31))*$D265, IF($B265="V", -1*(SUMIFS(Prov_Auto!$E$3:$E1000,Prov_Auto!$A$3:$A1000,$C265,Prov_Auto!$C$3:$C1000,"&gt;="&amp;$A265 ,Prov_Auto!$D$3:$D1000, "&gt;="&amp;DATE(M$2,1,1), Prov_Auto!$D$3:$D1000,"&lt;="&amp;DATE(M$2,12,31))*$D265), "")))))</f>
        <v/>
      </c>
      <c r="N265" s="30"/>
      <c r="O265" s="31"/>
      <c r="P265" s="31"/>
      <c r="Q265" s="31"/>
      <c r="R265" s="31"/>
      <c r="S265" s="31"/>
      <c r="T265" s="31"/>
      <c r="U265" s="31"/>
      <c r="V265" s="31"/>
      <c r="W265" s="31"/>
    </row>
    <row r="266">
      <c r="A266" s="46"/>
      <c r="B266" s="47"/>
      <c r="C266" s="47"/>
      <c r="D266" s="47"/>
      <c r="E266" s="48"/>
      <c r="F266" s="45" t="str">
        <f t="shared" si="1"/>
        <v/>
      </c>
      <c r="G266" s="40" t="str">
        <f t="shared" si="2"/>
        <v/>
      </c>
      <c r="H266" s="41" t="str">
        <f>IF(A266="","",IF(C266="","",IF(D266="","",IF(B266="C", SUMIFS(Prov_Auto!E$3:E1000,Prov_Auto!A$3:A1000,C266,Prov_Auto!C$3:C1000,"&gt;"&amp;A266,Prov_Auto!D$3:D1000,"&lt;="&amp;TODAY())*D266, IF(B266="V", -1*(SUMIFS(Prov_Auto!E$3:E1000,Prov_Auto!A$3:A1000,C266,Prov_Auto!C$3:C1000,"&gt;"&amp;A266,Prov_Auto!D$3:D1000,"&lt;="&amp;TODAY())*D266), "")))))</f>
        <v/>
      </c>
      <c r="I266" s="42" t="str">
        <f>IF($A266="","",IF($C266="","",IF($D266="","", IF($B266="C",  SUMIFS(Prov_Auto!$E$3:$E1000,Prov_Auto!$A$3:$A1000,$C266,Prov_Auto!$C$3:$C1000,"&gt;="&amp;$A266 ,Prov_Auto!$D$3:$D1000, "&gt;="&amp;DATE(I$2,1, 1), Prov_Auto!$D$3:$D1000,"&lt;="&amp;DATE(I$2, 12, 31))*$D266, IF($B266="V", -1*(SUMIFS(Prov_Auto!$E$3:$E1000,Prov_Auto!$A$3:$A1000,$C266,Prov_Auto!$C$3:$C1000,"&gt;="&amp;$A266 ,Prov_Auto!$D$3:$D1000, "&gt;="&amp;DATE(I$2,1,1), Prov_Auto!$D$3:$D1000,"&lt;="&amp;DATE(I$2,12,31))*$D266), "")))))</f>
        <v/>
      </c>
      <c r="J266" s="42" t="str">
        <f>IF($A266="","",IF($C266="","",IF($D266="","", IF($B266="C",  SUMIFS(Prov_Auto!$E$3:$E1000,Prov_Auto!$A$3:$A1000,$C266,Prov_Auto!$C$3:$C1000,"&gt;="&amp;$A266 ,Prov_Auto!$D$3:$D1000, "&gt;="&amp;DATE(J$2,1, 1), Prov_Auto!$D$3:$D1000,"&lt;="&amp;DATE(J$2, 12, 31))*$D266, IF($B266="V", -1*(SUMIFS(Prov_Auto!$E$3:$E1000,Prov_Auto!$A$3:$A1000,$C266,Prov_Auto!$C$3:$C1000,"&gt;="&amp;$A266 ,Prov_Auto!$D$3:$D1000, "&gt;="&amp;DATE(J$2,1,1), Prov_Auto!$D$3:$D1000,"&lt;="&amp;DATE(J$2,12,31))*$D266), "")))))</f>
        <v/>
      </c>
      <c r="K266" s="42" t="str">
        <f>IF($A266="","",IF($C266="","",IF($D266="","", IF($B266="C",  SUMIFS(Prov_Auto!$E$3:$E1000,Prov_Auto!$A$3:$A1000,$C266,Prov_Auto!$C$3:$C1000,"&gt;="&amp;$A266 ,Prov_Auto!$D$3:$D1000, "&gt;="&amp;DATE(K$2,1, 1), Prov_Auto!$D$3:$D1000,"&lt;="&amp;DATE(K$2, 12, 31))*$D266, IF($B266="V", -1*(SUMIFS(Prov_Auto!$E$3:$E1000,Prov_Auto!$A$3:$A1000,$C266,Prov_Auto!$C$3:$C1000,"&gt;="&amp;$A266 ,Prov_Auto!$D$3:$D1000, "&gt;="&amp;DATE(K$2,1,1), Prov_Auto!$D$3:$D1000,"&lt;="&amp;DATE(K$2,12,31))*$D266), "")))))</f>
        <v/>
      </c>
      <c r="L266" s="42" t="str">
        <f>IF($A266="","",IF($C266="","",IF($D266="","", IF($B266="C",  SUMIFS(Prov_Auto!$E$3:$E1000,Prov_Auto!$A$3:$A1000,$C266,Prov_Auto!$C$3:$C1000,"&gt;="&amp;$A266 ,Prov_Auto!$D$3:$D1000, "&gt;="&amp;DATE(L$2,1, 1), Prov_Auto!$D$3:$D1000,"&lt;="&amp;DATE(L$2, 12, 31))*$D266, IF($B266="V", -1*(SUMIFS(Prov_Auto!$E$3:$E1000,Prov_Auto!$A$3:$A1000,$C266,Prov_Auto!$C$3:$C1000,"&gt;="&amp;$A266 ,Prov_Auto!$D$3:$D1000, "&gt;="&amp;DATE(L$2,1,1), Prov_Auto!$D$3:$D1000,"&lt;="&amp;DATE(L$2,12,31))*$D266), "")))))</f>
        <v/>
      </c>
      <c r="M266" s="43" t="str">
        <f>IF($A266="","",IF($C266="","",IF($D266="","", IF($B266="C",  SUMIFS(Prov_Auto!$E$3:$E1000,Prov_Auto!$A$3:$A1000,$C266,Prov_Auto!$C$3:$C1000,"&gt;="&amp;$A266 ,Prov_Auto!$D$3:$D1000, "&gt;="&amp;DATE(M$2,1, 1), Prov_Auto!$D$3:$D1000,"&lt;="&amp;DATE(M$2, 12, 31))*$D266, IF($B266="V", -1*(SUMIFS(Prov_Auto!$E$3:$E1000,Prov_Auto!$A$3:$A1000,$C266,Prov_Auto!$C$3:$C1000,"&gt;="&amp;$A266 ,Prov_Auto!$D$3:$D1000, "&gt;="&amp;DATE(M$2,1,1), Prov_Auto!$D$3:$D1000,"&lt;="&amp;DATE(M$2,12,31))*$D266), "")))))</f>
        <v/>
      </c>
      <c r="N266" s="30"/>
      <c r="O266" s="31"/>
      <c r="P266" s="31"/>
      <c r="Q266" s="31"/>
      <c r="R266" s="31"/>
      <c r="S266" s="31"/>
      <c r="T266" s="31"/>
      <c r="U266" s="31"/>
      <c r="V266" s="31"/>
      <c r="W266" s="31"/>
    </row>
    <row r="267">
      <c r="A267" s="46"/>
      <c r="B267" s="47"/>
      <c r="C267" s="47"/>
      <c r="D267" s="47"/>
      <c r="E267" s="48"/>
      <c r="F267" s="45" t="str">
        <f t="shared" si="1"/>
        <v/>
      </c>
      <c r="G267" s="40" t="str">
        <f t="shared" si="2"/>
        <v/>
      </c>
      <c r="H267" s="41" t="str">
        <f>IF(A267="","",IF(C267="","",IF(D267="","",IF(B267="C", SUMIFS(Prov_Auto!E$3:E1000,Prov_Auto!A$3:A1000,C267,Prov_Auto!C$3:C1000,"&gt;"&amp;A267,Prov_Auto!D$3:D1000,"&lt;="&amp;TODAY())*D267, IF(B267="V", -1*(SUMIFS(Prov_Auto!E$3:E1000,Prov_Auto!A$3:A1000,C267,Prov_Auto!C$3:C1000,"&gt;"&amp;A267,Prov_Auto!D$3:D1000,"&lt;="&amp;TODAY())*D267), "")))))</f>
        <v/>
      </c>
      <c r="I267" s="42" t="str">
        <f>IF($A267="","",IF($C267="","",IF($D267="","", IF($B267="C",  SUMIFS(Prov_Auto!$E$3:$E1000,Prov_Auto!$A$3:$A1000,$C267,Prov_Auto!$C$3:$C1000,"&gt;="&amp;$A267 ,Prov_Auto!$D$3:$D1000, "&gt;="&amp;DATE(I$2,1, 1), Prov_Auto!$D$3:$D1000,"&lt;="&amp;DATE(I$2, 12, 31))*$D267, IF($B267="V", -1*(SUMIFS(Prov_Auto!$E$3:$E1000,Prov_Auto!$A$3:$A1000,$C267,Prov_Auto!$C$3:$C1000,"&gt;="&amp;$A267 ,Prov_Auto!$D$3:$D1000, "&gt;="&amp;DATE(I$2,1,1), Prov_Auto!$D$3:$D1000,"&lt;="&amp;DATE(I$2,12,31))*$D267), "")))))</f>
        <v/>
      </c>
      <c r="J267" s="42" t="str">
        <f>IF($A267="","",IF($C267="","",IF($D267="","", IF($B267="C",  SUMIFS(Prov_Auto!$E$3:$E1000,Prov_Auto!$A$3:$A1000,$C267,Prov_Auto!$C$3:$C1000,"&gt;="&amp;$A267 ,Prov_Auto!$D$3:$D1000, "&gt;="&amp;DATE(J$2,1, 1), Prov_Auto!$D$3:$D1000,"&lt;="&amp;DATE(J$2, 12, 31))*$D267, IF($B267="V", -1*(SUMIFS(Prov_Auto!$E$3:$E1000,Prov_Auto!$A$3:$A1000,$C267,Prov_Auto!$C$3:$C1000,"&gt;="&amp;$A267 ,Prov_Auto!$D$3:$D1000, "&gt;="&amp;DATE(J$2,1,1), Prov_Auto!$D$3:$D1000,"&lt;="&amp;DATE(J$2,12,31))*$D267), "")))))</f>
        <v/>
      </c>
      <c r="K267" s="42" t="str">
        <f>IF($A267="","",IF($C267="","",IF($D267="","", IF($B267="C",  SUMIFS(Prov_Auto!$E$3:$E1000,Prov_Auto!$A$3:$A1000,$C267,Prov_Auto!$C$3:$C1000,"&gt;="&amp;$A267 ,Prov_Auto!$D$3:$D1000, "&gt;="&amp;DATE(K$2,1, 1), Prov_Auto!$D$3:$D1000,"&lt;="&amp;DATE(K$2, 12, 31))*$D267, IF($B267="V", -1*(SUMIFS(Prov_Auto!$E$3:$E1000,Prov_Auto!$A$3:$A1000,$C267,Prov_Auto!$C$3:$C1000,"&gt;="&amp;$A267 ,Prov_Auto!$D$3:$D1000, "&gt;="&amp;DATE(K$2,1,1), Prov_Auto!$D$3:$D1000,"&lt;="&amp;DATE(K$2,12,31))*$D267), "")))))</f>
        <v/>
      </c>
      <c r="L267" s="42" t="str">
        <f>IF($A267="","",IF($C267="","",IF($D267="","", IF($B267="C",  SUMIFS(Prov_Auto!$E$3:$E1000,Prov_Auto!$A$3:$A1000,$C267,Prov_Auto!$C$3:$C1000,"&gt;="&amp;$A267 ,Prov_Auto!$D$3:$D1000, "&gt;="&amp;DATE(L$2,1, 1), Prov_Auto!$D$3:$D1000,"&lt;="&amp;DATE(L$2, 12, 31))*$D267, IF($B267="V", -1*(SUMIFS(Prov_Auto!$E$3:$E1000,Prov_Auto!$A$3:$A1000,$C267,Prov_Auto!$C$3:$C1000,"&gt;="&amp;$A267 ,Prov_Auto!$D$3:$D1000, "&gt;="&amp;DATE(L$2,1,1), Prov_Auto!$D$3:$D1000,"&lt;="&amp;DATE(L$2,12,31))*$D267), "")))))</f>
        <v/>
      </c>
      <c r="M267" s="43" t="str">
        <f>IF($A267="","",IF($C267="","",IF($D267="","", IF($B267="C",  SUMIFS(Prov_Auto!$E$3:$E1000,Prov_Auto!$A$3:$A1000,$C267,Prov_Auto!$C$3:$C1000,"&gt;="&amp;$A267 ,Prov_Auto!$D$3:$D1000, "&gt;="&amp;DATE(M$2,1, 1), Prov_Auto!$D$3:$D1000,"&lt;="&amp;DATE(M$2, 12, 31))*$D267, IF($B267="V", -1*(SUMIFS(Prov_Auto!$E$3:$E1000,Prov_Auto!$A$3:$A1000,$C267,Prov_Auto!$C$3:$C1000,"&gt;="&amp;$A267 ,Prov_Auto!$D$3:$D1000, "&gt;="&amp;DATE(M$2,1,1), Prov_Auto!$D$3:$D1000,"&lt;="&amp;DATE(M$2,12,31))*$D267), "")))))</f>
        <v/>
      </c>
      <c r="N267" s="30"/>
      <c r="O267" s="31"/>
      <c r="P267" s="31"/>
      <c r="Q267" s="31"/>
      <c r="R267" s="31"/>
      <c r="S267" s="31"/>
      <c r="T267" s="31"/>
      <c r="U267" s="31"/>
      <c r="V267" s="31"/>
      <c r="W267" s="31"/>
    </row>
    <row r="268">
      <c r="A268" s="46"/>
      <c r="B268" s="47"/>
      <c r="C268" s="47"/>
      <c r="D268" s="47"/>
      <c r="E268" s="48"/>
      <c r="F268" s="45" t="str">
        <f t="shared" si="1"/>
        <v/>
      </c>
      <c r="G268" s="40" t="str">
        <f t="shared" si="2"/>
        <v/>
      </c>
      <c r="H268" s="41" t="str">
        <f>IF(A268="","",IF(C268="","",IF(D268="","",IF(B268="C", SUMIFS(Prov_Auto!E$3:E1000,Prov_Auto!A$3:A1000,C268,Prov_Auto!C$3:C1000,"&gt;"&amp;A268,Prov_Auto!D$3:D1000,"&lt;="&amp;TODAY())*D268, IF(B268="V", -1*(SUMIFS(Prov_Auto!E$3:E1000,Prov_Auto!A$3:A1000,C268,Prov_Auto!C$3:C1000,"&gt;"&amp;A268,Prov_Auto!D$3:D1000,"&lt;="&amp;TODAY())*D268), "")))))</f>
        <v/>
      </c>
      <c r="I268" s="42" t="str">
        <f>IF($A268="","",IF($C268="","",IF($D268="","", IF($B268="C",  SUMIFS(Prov_Auto!$E$3:$E1000,Prov_Auto!$A$3:$A1000,$C268,Prov_Auto!$C$3:$C1000,"&gt;="&amp;$A268 ,Prov_Auto!$D$3:$D1000, "&gt;="&amp;DATE(I$2,1, 1), Prov_Auto!$D$3:$D1000,"&lt;="&amp;DATE(I$2, 12, 31))*$D268, IF($B268="V", -1*(SUMIFS(Prov_Auto!$E$3:$E1000,Prov_Auto!$A$3:$A1000,$C268,Prov_Auto!$C$3:$C1000,"&gt;="&amp;$A268 ,Prov_Auto!$D$3:$D1000, "&gt;="&amp;DATE(I$2,1,1), Prov_Auto!$D$3:$D1000,"&lt;="&amp;DATE(I$2,12,31))*$D268), "")))))</f>
        <v/>
      </c>
      <c r="J268" s="42" t="str">
        <f>IF($A268="","",IF($C268="","",IF($D268="","", IF($B268="C",  SUMIFS(Prov_Auto!$E$3:$E1000,Prov_Auto!$A$3:$A1000,$C268,Prov_Auto!$C$3:$C1000,"&gt;="&amp;$A268 ,Prov_Auto!$D$3:$D1000, "&gt;="&amp;DATE(J$2,1, 1), Prov_Auto!$D$3:$D1000,"&lt;="&amp;DATE(J$2, 12, 31))*$D268, IF($B268="V", -1*(SUMIFS(Prov_Auto!$E$3:$E1000,Prov_Auto!$A$3:$A1000,$C268,Prov_Auto!$C$3:$C1000,"&gt;="&amp;$A268 ,Prov_Auto!$D$3:$D1000, "&gt;="&amp;DATE(J$2,1,1), Prov_Auto!$D$3:$D1000,"&lt;="&amp;DATE(J$2,12,31))*$D268), "")))))</f>
        <v/>
      </c>
      <c r="K268" s="42" t="str">
        <f>IF($A268="","",IF($C268="","",IF($D268="","", IF($B268="C",  SUMIFS(Prov_Auto!$E$3:$E1000,Prov_Auto!$A$3:$A1000,$C268,Prov_Auto!$C$3:$C1000,"&gt;="&amp;$A268 ,Prov_Auto!$D$3:$D1000, "&gt;="&amp;DATE(K$2,1, 1), Prov_Auto!$D$3:$D1000,"&lt;="&amp;DATE(K$2, 12, 31))*$D268, IF($B268="V", -1*(SUMIFS(Prov_Auto!$E$3:$E1000,Prov_Auto!$A$3:$A1000,$C268,Prov_Auto!$C$3:$C1000,"&gt;="&amp;$A268 ,Prov_Auto!$D$3:$D1000, "&gt;="&amp;DATE(K$2,1,1), Prov_Auto!$D$3:$D1000,"&lt;="&amp;DATE(K$2,12,31))*$D268), "")))))</f>
        <v/>
      </c>
      <c r="L268" s="42" t="str">
        <f>IF($A268="","",IF($C268="","",IF($D268="","", IF($B268="C",  SUMIFS(Prov_Auto!$E$3:$E1000,Prov_Auto!$A$3:$A1000,$C268,Prov_Auto!$C$3:$C1000,"&gt;="&amp;$A268 ,Prov_Auto!$D$3:$D1000, "&gt;="&amp;DATE(L$2,1, 1), Prov_Auto!$D$3:$D1000,"&lt;="&amp;DATE(L$2, 12, 31))*$D268, IF($B268="V", -1*(SUMIFS(Prov_Auto!$E$3:$E1000,Prov_Auto!$A$3:$A1000,$C268,Prov_Auto!$C$3:$C1000,"&gt;="&amp;$A268 ,Prov_Auto!$D$3:$D1000, "&gt;="&amp;DATE(L$2,1,1), Prov_Auto!$D$3:$D1000,"&lt;="&amp;DATE(L$2,12,31))*$D268), "")))))</f>
        <v/>
      </c>
      <c r="M268" s="43" t="str">
        <f>IF($A268="","",IF($C268="","",IF($D268="","", IF($B268="C",  SUMIFS(Prov_Auto!$E$3:$E1000,Prov_Auto!$A$3:$A1000,$C268,Prov_Auto!$C$3:$C1000,"&gt;="&amp;$A268 ,Prov_Auto!$D$3:$D1000, "&gt;="&amp;DATE(M$2,1, 1), Prov_Auto!$D$3:$D1000,"&lt;="&amp;DATE(M$2, 12, 31))*$D268, IF($B268="V", -1*(SUMIFS(Prov_Auto!$E$3:$E1000,Prov_Auto!$A$3:$A1000,$C268,Prov_Auto!$C$3:$C1000,"&gt;="&amp;$A268 ,Prov_Auto!$D$3:$D1000, "&gt;="&amp;DATE(M$2,1,1), Prov_Auto!$D$3:$D1000,"&lt;="&amp;DATE(M$2,12,31))*$D268), "")))))</f>
        <v/>
      </c>
      <c r="N268" s="30"/>
      <c r="O268" s="31"/>
      <c r="P268" s="31"/>
      <c r="Q268" s="31"/>
      <c r="R268" s="31"/>
      <c r="S268" s="31"/>
      <c r="T268" s="31"/>
      <c r="U268" s="31"/>
      <c r="V268" s="31"/>
      <c r="W268" s="31"/>
    </row>
    <row r="269">
      <c r="A269" s="46"/>
      <c r="B269" s="47"/>
      <c r="C269" s="47"/>
      <c r="D269" s="47"/>
      <c r="E269" s="48"/>
      <c r="F269" s="45" t="str">
        <f t="shared" si="1"/>
        <v/>
      </c>
      <c r="G269" s="40" t="str">
        <f t="shared" si="2"/>
        <v/>
      </c>
      <c r="H269" s="41" t="str">
        <f>IF(A269="","",IF(C269="","",IF(D269="","",IF(B269="C", SUMIFS(Prov_Auto!E$3:E1000,Prov_Auto!A$3:A1000,C269,Prov_Auto!C$3:C1000,"&gt;"&amp;A269,Prov_Auto!D$3:D1000,"&lt;="&amp;TODAY())*D269, IF(B269="V", -1*(SUMIFS(Prov_Auto!E$3:E1000,Prov_Auto!A$3:A1000,C269,Prov_Auto!C$3:C1000,"&gt;"&amp;A269,Prov_Auto!D$3:D1000,"&lt;="&amp;TODAY())*D269), "")))))</f>
        <v/>
      </c>
      <c r="I269" s="42" t="str">
        <f>IF($A269="","",IF($C269="","",IF($D269="","", IF($B269="C",  SUMIFS(Prov_Auto!$E$3:$E1000,Prov_Auto!$A$3:$A1000,$C269,Prov_Auto!$C$3:$C1000,"&gt;="&amp;$A269 ,Prov_Auto!$D$3:$D1000, "&gt;="&amp;DATE(I$2,1, 1), Prov_Auto!$D$3:$D1000,"&lt;="&amp;DATE(I$2, 12, 31))*$D269, IF($B269="V", -1*(SUMIFS(Prov_Auto!$E$3:$E1000,Prov_Auto!$A$3:$A1000,$C269,Prov_Auto!$C$3:$C1000,"&gt;="&amp;$A269 ,Prov_Auto!$D$3:$D1000, "&gt;="&amp;DATE(I$2,1,1), Prov_Auto!$D$3:$D1000,"&lt;="&amp;DATE(I$2,12,31))*$D269), "")))))</f>
        <v/>
      </c>
      <c r="J269" s="42" t="str">
        <f>IF($A269="","",IF($C269="","",IF($D269="","", IF($B269="C",  SUMIFS(Prov_Auto!$E$3:$E1000,Prov_Auto!$A$3:$A1000,$C269,Prov_Auto!$C$3:$C1000,"&gt;="&amp;$A269 ,Prov_Auto!$D$3:$D1000, "&gt;="&amp;DATE(J$2,1, 1), Prov_Auto!$D$3:$D1000,"&lt;="&amp;DATE(J$2, 12, 31))*$D269, IF($B269="V", -1*(SUMIFS(Prov_Auto!$E$3:$E1000,Prov_Auto!$A$3:$A1000,$C269,Prov_Auto!$C$3:$C1000,"&gt;="&amp;$A269 ,Prov_Auto!$D$3:$D1000, "&gt;="&amp;DATE(J$2,1,1), Prov_Auto!$D$3:$D1000,"&lt;="&amp;DATE(J$2,12,31))*$D269), "")))))</f>
        <v/>
      </c>
      <c r="K269" s="42" t="str">
        <f>IF($A269="","",IF($C269="","",IF($D269="","", IF($B269="C",  SUMIFS(Prov_Auto!$E$3:$E1000,Prov_Auto!$A$3:$A1000,$C269,Prov_Auto!$C$3:$C1000,"&gt;="&amp;$A269 ,Prov_Auto!$D$3:$D1000, "&gt;="&amp;DATE(K$2,1, 1), Prov_Auto!$D$3:$D1000,"&lt;="&amp;DATE(K$2, 12, 31))*$D269, IF($B269="V", -1*(SUMIFS(Prov_Auto!$E$3:$E1000,Prov_Auto!$A$3:$A1000,$C269,Prov_Auto!$C$3:$C1000,"&gt;="&amp;$A269 ,Prov_Auto!$D$3:$D1000, "&gt;="&amp;DATE(K$2,1,1), Prov_Auto!$D$3:$D1000,"&lt;="&amp;DATE(K$2,12,31))*$D269), "")))))</f>
        <v/>
      </c>
      <c r="L269" s="42" t="str">
        <f>IF($A269="","",IF($C269="","",IF($D269="","", IF($B269="C",  SUMIFS(Prov_Auto!$E$3:$E1000,Prov_Auto!$A$3:$A1000,$C269,Prov_Auto!$C$3:$C1000,"&gt;="&amp;$A269 ,Prov_Auto!$D$3:$D1000, "&gt;="&amp;DATE(L$2,1, 1), Prov_Auto!$D$3:$D1000,"&lt;="&amp;DATE(L$2, 12, 31))*$D269, IF($B269="V", -1*(SUMIFS(Prov_Auto!$E$3:$E1000,Prov_Auto!$A$3:$A1000,$C269,Prov_Auto!$C$3:$C1000,"&gt;="&amp;$A269 ,Prov_Auto!$D$3:$D1000, "&gt;="&amp;DATE(L$2,1,1), Prov_Auto!$D$3:$D1000,"&lt;="&amp;DATE(L$2,12,31))*$D269), "")))))</f>
        <v/>
      </c>
      <c r="M269" s="43" t="str">
        <f>IF($A269="","",IF($C269="","",IF($D269="","", IF($B269="C",  SUMIFS(Prov_Auto!$E$3:$E1000,Prov_Auto!$A$3:$A1000,$C269,Prov_Auto!$C$3:$C1000,"&gt;="&amp;$A269 ,Prov_Auto!$D$3:$D1000, "&gt;="&amp;DATE(M$2,1, 1), Prov_Auto!$D$3:$D1000,"&lt;="&amp;DATE(M$2, 12, 31))*$D269, IF($B269="V", -1*(SUMIFS(Prov_Auto!$E$3:$E1000,Prov_Auto!$A$3:$A1000,$C269,Prov_Auto!$C$3:$C1000,"&gt;="&amp;$A269 ,Prov_Auto!$D$3:$D1000, "&gt;="&amp;DATE(M$2,1,1), Prov_Auto!$D$3:$D1000,"&lt;="&amp;DATE(M$2,12,31))*$D269), "")))))</f>
        <v/>
      </c>
      <c r="N269" s="30"/>
      <c r="O269" s="31"/>
      <c r="P269" s="31"/>
      <c r="Q269" s="31"/>
      <c r="R269" s="31"/>
      <c r="S269" s="31"/>
      <c r="T269" s="31"/>
      <c r="U269" s="31"/>
      <c r="V269" s="31"/>
      <c r="W269" s="31"/>
    </row>
    <row r="270">
      <c r="A270" s="46"/>
      <c r="B270" s="47"/>
      <c r="C270" s="47"/>
      <c r="D270" s="47"/>
      <c r="E270" s="48"/>
      <c r="F270" s="45" t="str">
        <f t="shared" si="1"/>
        <v/>
      </c>
      <c r="G270" s="40" t="str">
        <f t="shared" si="2"/>
        <v/>
      </c>
      <c r="H270" s="41" t="str">
        <f>IF(A270="","",IF(C270="","",IF(D270="","",IF(B270="C", SUMIFS(Prov_Auto!E$3:E1000,Prov_Auto!A$3:A1000,C270,Prov_Auto!C$3:C1000,"&gt;"&amp;A270,Prov_Auto!D$3:D1000,"&lt;="&amp;TODAY())*D270, IF(B270="V", -1*(SUMIFS(Prov_Auto!E$3:E1000,Prov_Auto!A$3:A1000,C270,Prov_Auto!C$3:C1000,"&gt;"&amp;A270,Prov_Auto!D$3:D1000,"&lt;="&amp;TODAY())*D270), "")))))</f>
        <v/>
      </c>
      <c r="I270" s="42" t="str">
        <f>IF($A270="","",IF($C270="","",IF($D270="","", IF($B270="C",  SUMIFS(Prov_Auto!$E$3:$E1000,Prov_Auto!$A$3:$A1000,$C270,Prov_Auto!$C$3:$C1000,"&gt;="&amp;$A270 ,Prov_Auto!$D$3:$D1000, "&gt;="&amp;DATE(I$2,1, 1), Prov_Auto!$D$3:$D1000,"&lt;="&amp;DATE(I$2, 12, 31))*$D270, IF($B270="V", -1*(SUMIFS(Prov_Auto!$E$3:$E1000,Prov_Auto!$A$3:$A1000,$C270,Prov_Auto!$C$3:$C1000,"&gt;="&amp;$A270 ,Prov_Auto!$D$3:$D1000, "&gt;="&amp;DATE(I$2,1,1), Prov_Auto!$D$3:$D1000,"&lt;="&amp;DATE(I$2,12,31))*$D270), "")))))</f>
        <v/>
      </c>
      <c r="J270" s="42" t="str">
        <f>IF($A270="","",IF($C270="","",IF($D270="","", IF($B270="C",  SUMIFS(Prov_Auto!$E$3:$E1000,Prov_Auto!$A$3:$A1000,$C270,Prov_Auto!$C$3:$C1000,"&gt;="&amp;$A270 ,Prov_Auto!$D$3:$D1000, "&gt;="&amp;DATE(J$2,1, 1), Prov_Auto!$D$3:$D1000,"&lt;="&amp;DATE(J$2, 12, 31))*$D270, IF($B270="V", -1*(SUMIFS(Prov_Auto!$E$3:$E1000,Prov_Auto!$A$3:$A1000,$C270,Prov_Auto!$C$3:$C1000,"&gt;="&amp;$A270 ,Prov_Auto!$D$3:$D1000, "&gt;="&amp;DATE(J$2,1,1), Prov_Auto!$D$3:$D1000,"&lt;="&amp;DATE(J$2,12,31))*$D270), "")))))</f>
        <v/>
      </c>
      <c r="K270" s="42" t="str">
        <f>IF($A270="","",IF($C270="","",IF($D270="","", IF($B270="C",  SUMIFS(Prov_Auto!$E$3:$E1000,Prov_Auto!$A$3:$A1000,$C270,Prov_Auto!$C$3:$C1000,"&gt;="&amp;$A270 ,Prov_Auto!$D$3:$D1000, "&gt;="&amp;DATE(K$2,1, 1), Prov_Auto!$D$3:$D1000,"&lt;="&amp;DATE(K$2, 12, 31))*$D270, IF($B270="V", -1*(SUMIFS(Prov_Auto!$E$3:$E1000,Prov_Auto!$A$3:$A1000,$C270,Prov_Auto!$C$3:$C1000,"&gt;="&amp;$A270 ,Prov_Auto!$D$3:$D1000, "&gt;="&amp;DATE(K$2,1,1), Prov_Auto!$D$3:$D1000,"&lt;="&amp;DATE(K$2,12,31))*$D270), "")))))</f>
        <v/>
      </c>
      <c r="L270" s="42" t="str">
        <f>IF($A270="","",IF($C270="","",IF($D270="","", IF($B270="C",  SUMIFS(Prov_Auto!$E$3:$E1000,Prov_Auto!$A$3:$A1000,$C270,Prov_Auto!$C$3:$C1000,"&gt;="&amp;$A270 ,Prov_Auto!$D$3:$D1000, "&gt;="&amp;DATE(L$2,1, 1), Prov_Auto!$D$3:$D1000,"&lt;="&amp;DATE(L$2, 12, 31))*$D270, IF($B270="V", -1*(SUMIFS(Prov_Auto!$E$3:$E1000,Prov_Auto!$A$3:$A1000,$C270,Prov_Auto!$C$3:$C1000,"&gt;="&amp;$A270 ,Prov_Auto!$D$3:$D1000, "&gt;="&amp;DATE(L$2,1,1), Prov_Auto!$D$3:$D1000,"&lt;="&amp;DATE(L$2,12,31))*$D270), "")))))</f>
        <v/>
      </c>
      <c r="M270" s="43" t="str">
        <f>IF($A270="","",IF($C270="","",IF($D270="","", IF($B270="C",  SUMIFS(Prov_Auto!$E$3:$E1000,Prov_Auto!$A$3:$A1000,$C270,Prov_Auto!$C$3:$C1000,"&gt;="&amp;$A270 ,Prov_Auto!$D$3:$D1000, "&gt;="&amp;DATE(M$2,1, 1), Prov_Auto!$D$3:$D1000,"&lt;="&amp;DATE(M$2, 12, 31))*$D270, IF($B270="V", -1*(SUMIFS(Prov_Auto!$E$3:$E1000,Prov_Auto!$A$3:$A1000,$C270,Prov_Auto!$C$3:$C1000,"&gt;="&amp;$A270 ,Prov_Auto!$D$3:$D1000, "&gt;="&amp;DATE(M$2,1,1), Prov_Auto!$D$3:$D1000,"&lt;="&amp;DATE(M$2,12,31))*$D270), "")))))</f>
        <v/>
      </c>
      <c r="N270" s="30"/>
      <c r="O270" s="31"/>
      <c r="P270" s="31"/>
      <c r="Q270" s="31"/>
      <c r="R270" s="31"/>
      <c r="S270" s="31"/>
      <c r="T270" s="31"/>
      <c r="U270" s="31"/>
      <c r="V270" s="31"/>
      <c r="W270" s="31"/>
    </row>
    <row r="271">
      <c r="A271" s="46"/>
      <c r="B271" s="47"/>
      <c r="C271" s="47"/>
      <c r="D271" s="47"/>
      <c r="E271" s="48"/>
      <c r="F271" s="45" t="str">
        <f t="shared" si="1"/>
        <v/>
      </c>
      <c r="G271" s="40" t="str">
        <f t="shared" si="2"/>
        <v/>
      </c>
      <c r="H271" s="41" t="str">
        <f>IF(A271="","",IF(C271="","",IF(D271="","",IF(B271="C", SUMIFS(Prov_Auto!E$3:E1000,Prov_Auto!A$3:A1000,C271,Prov_Auto!C$3:C1000,"&gt;"&amp;A271,Prov_Auto!D$3:D1000,"&lt;="&amp;TODAY())*D271, IF(B271="V", -1*(SUMIFS(Prov_Auto!E$3:E1000,Prov_Auto!A$3:A1000,C271,Prov_Auto!C$3:C1000,"&gt;"&amp;A271,Prov_Auto!D$3:D1000,"&lt;="&amp;TODAY())*D271), "")))))</f>
        <v/>
      </c>
      <c r="I271" s="42" t="str">
        <f>IF($A271="","",IF($C271="","",IF($D271="","", IF($B271="C",  SUMIFS(Prov_Auto!$E$3:$E1000,Prov_Auto!$A$3:$A1000,$C271,Prov_Auto!$C$3:$C1000,"&gt;="&amp;$A271 ,Prov_Auto!$D$3:$D1000, "&gt;="&amp;DATE(I$2,1, 1), Prov_Auto!$D$3:$D1000,"&lt;="&amp;DATE(I$2, 12, 31))*$D271, IF($B271="V", -1*(SUMIFS(Prov_Auto!$E$3:$E1000,Prov_Auto!$A$3:$A1000,$C271,Prov_Auto!$C$3:$C1000,"&gt;="&amp;$A271 ,Prov_Auto!$D$3:$D1000, "&gt;="&amp;DATE(I$2,1,1), Prov_Auto!$D$3:$D1000,"&lt;="&amp;DATE(I$2,12,31))*$D271), "")))))</f>
        <v/>
      </c>
      <c r="J271" s="42" t="str">
        <f>IF($A271="","",IF($C271="","",IF($D271="","", IF($B271="C",  SUMIFS(Prov_Auto!$E$3:$E1000,Prov_Auto!$A$3:$A1000,$C271,Prov_Auto!$C$3:$C1000,"&gt;="&amp;$A271 ,Prov_Auto!$D$3:$D1000, "&gt;="&amp;DATE(J$2,1, 1), Prov_Auto!$D$3:$D1000,"&lt;="&amp;DATE(J$2, 12, 31))*$D271, IF($B271="V", -1*(SUMIFS(Prov_Auto!$E$3:$E1000,Prov_Auto!$A$3:$A1000,$C271,Prov_Auto!$C$3:$C1000,"&gt;="&amp;$A271 ,Prov_Auto!$D$3:$D1000, "&gt;="&amp;DATE(J$2,1,1), Prov_Auto!$D$3:$D1000,"&lt;="&amp;DATE(J$2,12,31))*$D271), "")))))</f>
        <v/>
      </c>
      <c r="K271" s="42" t="str">
        <f>IF($A271="","",IF($C271="","",IF($D271="","", IF($B271="C",  SUMIFS(Prov_Auto!$E$3:$E1000,Prov_Auto!$A$3:$A1000,$C271,Prov_Auto!$C$3:$C1000,"&gt;="&amp;$A271 ,Prov_Auto!$D$3:$D1000, "&gt;="&amp;DATE(K$2,1, 1), Prov_Auto!$D$3:$D1000,"&lt;="&amp;DATE(K$2, 12, 31))*$D271, IF($B271="V", -1*(SUMIFS(Prov_Auto!$E$3:$E1000,Prov_Auto!$A$3:$A1000,$C271,Prov_Auto!$C$3:$C1000,"&gt;="&amp;$A271 ,Prov_Auto!$D$3:$D1000, "&gt;="&amp;DATE(K$2,1,1), Prov_Auto!$D$3:$D1000,"&lt;="&amp;DATE(K$2,12,31))*$D271), "")))))</f>
        <v/>
      </c>
      <c r="L271" s="42" t="str">
        <f>IF($A271="","",IF($C271="","",IF($D271="","", IF($B271="C",  SUMIFS(Prov_Auto!$E$3:$E1000,Prov_Auto!$A$3:$A1000,$C271,Prov_Auto!$C$3:$C1000,"&gt;="&amp;$A271 ,Prov_Auto!$D$3:$D1000, "&gt;="&amp;DATE(L$2,1, 1), Prov_Auto!$D$3:$D1000,"&lt;="&amp;DATE(L$2, 12, 31))*$D271, IF($B271="V", -1*(SUMIFS(Prov_Auto!$E$3:$E1000,Prov_Auto!$A$3:$A1000,$C271,Prov_Auto!$C$3:$C1000,"&gt;="&amp;$A271 ,Prov_Auto!$D$3:$D1000, "&gt;="&amp;DATE(L$2,1,1), Prov_Auto!$D$3:$D1000,"&lt;="&amp;DATE(L$2,12,31))*$D271), "")))))</f>
        <v/>
      </c>
      <c r="M271" s="43" t="str">
        <f>IF($A271="","",IF($C271="","",IF($D271="","", IF($B271="C",  SUMIFS(Prov_Auto!$E$3:$E1000,Prov_Auto!$A$3:$A1000,$C271,Prov_Auto!$C$3:$C1000,"&gt;="&amp;$A271 ,Prov_Auto!$D$3:$D1000, "&gt;="&amp;DATE(M$2,1, 1), Prov_Auto!$D$3:$D1000,"&lt;="&amp;DATE(M$2, 12, 31))*$D271, IF($B271="V", -1*(SUMIFS(Prov_Auto!$E$3:$E1000,Prov_Auto!$A$3:$A1000,$C271,Prov_Auto!$C$3:$C1000,"&gt;="&amp;$A271 ,Prov_Auto!$D$3:$D1000, "&gt;="&amp;DATE(M$2,1,1), Prov_Auto!$D$3:$D1000,"&lt;="&amp;DATE(M$2,12,31))*$D271), "")))))</f>
        <v/>
      </c>
      <c r="N271" s="30"/>
      <c r="O271" s="31"/>
      <c r="P271" s="31"/>
      <c r="Q271" s="31"/>
      <c r="R271" s="31"/>
      <c r="S271" s="31"/>
      <c r="T271" s="31"/>
      <c r="U271" s="31"/>
      <c r="V271" s="31"/>
      <c r="W271" s="31"/>
    </row>
    <row r="272">
      <c r="A272" s="46"/>
      <c r="B272" s="47"/>
      <c r="C272" s="47"/>
      <c r="D272" s="47"/>
      <c r="E272" s="48"/>
      <c r="F272" s="45" t="str">
        <f t="shared" si="1"/>
        <v/>
      </c>
      <c r="G272" s="40" t="str">
        <f t="shared" si="2"/>
        <v/>
      </c>
      <c r="H272" s="41" t="str">
        <f>IF(A272="","",IF(C272="","",IF(D272="","",IF(B272="C", SUMIFS(Prov_Auto!E$3:E1000,Prov_Auto!A$3:A1000,C272,Prov_Auto!C$3:C1000,"&gt;"&amp;A272,Prov_Auto!D$3:D1000,"&lt;="&amp;TODAY())*D272, IF(B272="V", -1*(SUMIFS(Prov_Auto!E$3:E1000,Prov_Auto!A$3:A1000,C272,Prov_Auto!C$3:C1000,"&gt;"&amp;A272,Prov_Auto!D$3:D1000,"&lt;="&amp;TODAY())*D272), "")))))</f>
        <v/>
      </c>
      <c r="I272" s="42" t="str">
        <f>IF($A272="","",IF($C272="","",IF($D272="","", IF($B272="C",  SUMIFS(Prov_Auto!$E$3:$E1000,Prov_Auto!$A$3:$A1000,$C272,Prov_Auto!$C$3:$C1000,"&gt;="&amp;$A272 ,Prov_Auto!$D$3:$D1000, "&gt;="&amp;DATE(I$2,1, 1), Prov_Auto!$D$3:$D1000,"&lt;="&amp;DATE(I$2, 12, 31))*$D272, IF($B272="V", -1*(SUMIFS(Prov_Auto!$E$3:$E1000,Prov_Auto!$A$3:$A1000,$C272,Prov_Auto!$C$3:$C1000,"&gt;="&amp;$A272 ,Prov_Auto!$D$3:$D1000, "&gt;="&amp;DATE(I$2,1,1), Prov_Auto!$D$3:$D1000,"&lt;="&amp;DATE(I$2,12,31))*$D272), "")))))</f>
        <v/>
      </c>
      <c r="J272" s="42" t="str">
        <f>IF($A272="","",IF($C272="","",IF($D272="","", IF($B272="C",  SUMIFS(Prov_Auto!$E$3:$E1000,Prov_Auto!$A$3:$A1000,$C272,Prov_Auto!$C$3:$C1000,"&gt;="&amp;$A272 ,Prov_Auto!$D$3:$D1000, "&gt;="&amp;DATE(J$2,1, 1), Prov_Auto!$D$3:$D1000,"&lt;="&amp;DATE(J$2, 12, 31))*$D272, IF($B272="V", -1*(SUMIFS(Prov_Auto!$E$3:$E1000,Prov_Auto!$A$3:$A1000,$C272,Prov_Auto!$C$3:$C1000,"&gt;="&amp;$A272 ,Prov_Auto!$D$3:$D1000, "&gt;="&amp;DATE(J$2,1,1), Prov_Auto!$D$3:$D1000,"&lt;="&amp;DATE(J$2,12,31))*$D272), "")))))</f>
        <v/>
      </c>
      <c r="K272" s="42" t="str">
        <f>IF($A272="","",IF($C272="","",IF($D272="","", IF($B272="C",  SUMIFS(Prov_Auto!$E$3:$E1000,Prov_Auto!$A$3:$A1000,$C272,Prov_Auto!$C$3:$C1000,"&gt;="&amp;$A272 ,Prov_Auto!$D$3:$D1000, "&gt;="&amp;DATE(K$2,1, 1), Prov_Auto!$D$3:$D1000,"&lt;="&amp;DATE(K$2, 12, 31))*$D272, IF($B272="V", -1*(SUMIFS(Prov_Auto!$E$3:$E1000,Prov_Auto!$A$3:$A1000,$C272,Prov_Auto!$C$3:$C1000,"&gt;="&amp;$A272 ,Prov_Auto!$D$3:$D1000, "&gt;="&amp;DATE(K$2,1,1), Prov_Auto!$D$3:$D1000,"&lt;="&amp;DATE(K$2,12,31))*$D272), "")))))</f>
        <v/>
      </c>
      <c r="L272" s="42" t="str">
        <f>IF($A272="","",IF($C272="","",IF($D272="","", IF($B272="C",  SUMIFS(Prov_Auto!$E$3:$E1000,Prov_Auto!$A$3:$A1000,$C272,Prov_Auto!$C$3:$C1000,"&gt;="&amp;$A272 ,Prov_Auto!$D$3:$D1000, "&gt;="&amp;DATE(L$2,1, 1), Prov_Auto!$D$3:$D1000,"&lt;="&amp;DATE(L$2, 12, 31))*$D272, IF($B272="V", -1*(SUMIFS(Prov_Auto!$E$3:$E1000,Prov_Auto!$A$3:$A1000,$C272,Prov_Auto!$C$3:$C1000,"&gt;="&amp;$A272 ,Prov_Auto!$D$3:$D1000, "&gt;="&amp;DATE(L$2,1,1), Prov_Auto!$D$3:$D1000,"&lt;="&amp;DATE(L$2,12,31))*$D272), "")))))</f>
        <v/>
      </c>
      <c r="M272" s="43" t="str">
        <f>IF($A272="","",IF($C272="","",IF($D272="","", IF($B272="C",  SUMIFS(Prov_Auto!$E$3:$E1000,Prov_Auto!$A$3:$A1000,$C272,Prov_Auto!$C$3:$C1000,"&gt;="&amp;$A272 ,Prov_Auto!$D$3:$D1000, "&gt;="&amp;DATE(M$2,1, 1), Prov_Auto!$D$3:$D1000,"&lt;="&amp;DATE(M$2, 12, 31))*$D272, IF($B272="V", -1*(SUMIFS(Prov_Auto!$E$3:$E1000,Prov_Auto!$A$3:$A1000,$C272,Prov_Auto!$C$3:$C1000,"&gt;="&amp;$A272 ,Prov_Auto!$D$3:$D1000, "&gt;="&amp;DATE(M$2,1,1), Prov_Auto!$D$3:$D1000,"&lt;="&amp;DATE(M$2,12,31))*$D272), "")))))</f>
        <v/>
      </c>
      <c r="N272" s="30"/>
      <c r="O272" s="31"/>
      <c r="P272" s="31"/>
      <c r="Q272" s="31"/>
      <c r="R272" s="31"/>
      <c r="S272" s="31"/>
      <c r="T272" s="31"/>
      <c r="U272" s="31"/>
      <c r="V272" s="31"/>
      <c r="W272" s="31"/>
    </row>
    <row r="273">
      <c r="A273" s="46"/>
      <c r="B273" s="47"/>
      <c r="C273" s="47"/>
      <c r="D273" s="47"/>
      <c r="E273" s="48"/>
      <c r="F273" s="45" t="str">
        <f t="shared" si="1"/>
        <v/>
      </c>
      <c r="G273" s="40" t="str">
        <f t="shared" si="2"/>
        <v/>
      </c>
      <c r="H273" s="41" t="str">
        <f>IF(A273="","",IF(C273="","",IF(D273="","",IF(B273="C", SUMIFS(Prov_Auto!E$3:E1000,Prov_Auto!A$3:A1000,C273,Prov_Auto!C$3:C1000,"&gt;"&amp;A273,Prov_Auto!D$3:D1000,"&lt;="&amp;TODAY())*D273, IF(B273="V", -1*(SUMIFS(Prov_Auto!E$3:E1000,Prov_Auto!A$3:A1000,C273,Prov_Auto!C$3:C1000,"&gt;"&amp;A273,Prov_Auto!D$3:D1000,"&lt;="&amp;TODAY())*D273), "")))))</f>
        <v/>
      </c>
      <c r="I273" s="42" t="str">
        <f>IF($A273="","",IF($C273="","",IF($D273="","", IF($B273="C",  SUMIFS(Prov_Auto!$E$3:$E1000,Prov_Auto!$A$3:$A1000,$C273,Prov_Auto!$C$3:$C1000,"&gt;="&amp;$A273 ,Prov_Auto!$D$3:$D1000, "&gt;="&amp;DATE(I$2,1, 1), Prov_Auto!$D$3:$D1000,"&lt;="&amp;DATE(I$2, 12, 31))*$D273, IF($B273="V", -1*(SUMIFS(Prov_Auto!$E$3:$E1000,Prov_Auto!$A$3:$A1000,$C273,Prov_Auto!$C$3:$C1000,"&gt;="&amp;$A273 ,Prov_Auto!$D$3:$D1000, "&gt;="&amp;DATE(I$2,1,1), Prov_Auto!$D$3:$D1000,"&lt;="&amp;DATE(I$2,12,31))*$D273), "")))))</f>
        <v/>
      </c>
      <c r="J273" s="42" t="str">
        <f>IF($A273="","",IF($C273="","",IF($D273="","", IF($B273="C",  SUMIFS(Prov_Auto!$E$3:$E1000,Prov_Auto!$A$3:$A1000,$C273,Prov_Auto!$C$3:$C1000,"&gt;="&amp;$A273 ,Prov_Auto!$D$3:$D1000, "&gt;="&amp;DATE(J$2,1, 1), Prov_Auto!$D$3:$D1000,"&lt;="&amp;DATE(J$2, 12, 31))*$D273, IF($B273="V", -1*(SUMIFS(Prov_Auto!$E$3:$E1000,Prov_Auto!$A$3:$A1000,$C273,Prov_Auto!$C$3:$C1000,"&gt;="&amp;$A273 ,Prov_Auto!$D$3:$D1000, "&gt;="&amp;DATE(J$2,1,1), Prov_Auto!$D$3:$D1000,"&lt;="&amp;DATE(J$2,12,31))*$D273), "")))))</f>
        <v/>
      </c>
      <c r="K273" s="42" t="str">
        <f>IF($A273="","",IF($C273="","",IF($D273="","", IF($B273="C",  SUMIFS(Prov_Auto!$E$3:$E1000,Prov_Auto!$A$3:$A1000,$C273,Prov_Auto!$C$3:$C1000,"&gt;="&amp;$A273 ,Prov_Auto!$D$3:$D1000, "&gt;="&amp;DATE(K$2,1, 1), Prov_Auto!$D$3:$D1000,"&lt;="&amp;DATE(K$2, 12, 31))*$D273, IF($B273="V", -1*(SUMIFS(Prov_Auto!$E$3:$E1000,Prov_Auto!$A$3:$A1000,$C273,Prov_Auto!$C$3:$C1000,"&gt;="&amp;$A273 ,Prov_Auto!$D$3:$D1000, "&gt;="&amp;DATE(K$2,1,1), Prov_Auto!$D$3:$D1000,"&lt;="&amp;DATE(K$2,12,31))*$D273), "")))))</f>
        <v/>
      </c>
      <c r="L273" s="42" t="str">
        <f>IF($A273="","",IF($C273="","",IF($D273="","", IF($B273="C",  SUMIFS(Prov_Auto!$E$3:$E1000,Prov_Auto!$A$3:$A1000,$C273,Prov_Auto!$C$3:$C1000,"&gt;="&amp;$A273 ,Prov_Auto!$D$3:$D1000, "&gt;="&amp;DATE(L$2,1, 1), Prov_Auto!$D$3:$D1000,"&lt;="&amp;DATE(L$2, 12, 31))*$D273, IF($B273="V", -1*(SUMIFS(Prov_Auto!$E$3:$E1000,Prov_Auto!$A$3:$A1000,$C273,Prov_Auto!$C$3:$C1000,"&gt;="&amp;$A273 ,Prov_Auto!$D$3:$D1000, "&gt;="&amp;DATE(L$2,1,1), Prov_Auto!$D$3:$D1000,"&lt;="&amp;DATE(L$2,12,31))*$D273), "")))))</f>
        <v/>
      </c>
      <c r="M273" s="43" t="str">
        <f>IF($A273="","",IF($C273="","",IF($D273="","", IF($B273="C",  SUMIFS(Prov_Auto!$E$3:$E1000,Prov_Auto!$A$3:$A1000,$C273,Prov_Auto!$C$3:$C1000,"&gt;="&amp;$A273 ,Prov_Auto!$D$3:$D1000, "&gt;="&amp;DATE(M$2,1, 1), Prov_Auto!$D$3:$D1000,"&lt;="&amp;DATE(M$2, 12, 31))*$D273, IF($B273="V", -1*(SUMIFS(Prov_Auto!$E$3:$E1000,Prov_Auto!$A$3:$A1000,$C273,Prov_Auto!$C$3:$C1000,"&gt;="&amp;$A273 ,Prov_Auto!$D$3:$D1000, "&gt;="&amp;DATE(M$2,1,1), Prov_Auto!$D$3:$D1000,"&lt;="&amp;DATE(M$2,12,31))*$D273), "")))))</f>
        <v/>
      </c>
      <c r="N273" s="30"/>
      <c r="O273" s="31"/>
      <c r="P273" s="31"/>
      <c r="Q273" s="31"/>
      <c r="R273" s="31"/>
      <c r="S273" s="31"/>
      <c r="T273" s="31"/>
      <c r="U273" s="31"/>
      <c r="V273" s="31"/>
      <c r="W273" s="31"/>
    </row>
    <row r="274">
      <c r="A274" s="46"/>
      <c r="B274" s="47"/>
      <c r="C274" s="47"/>
      <c r="D274" s="47"/>
      <c r="E274" s="48"/>
      <c r="F274" s="45" t="str">
        <f t="shared" si="1"/>
        <v/>
      </c>
      <c r="G274" s="40" t="str">
        <f t="shared" si="2"/>
        <v/>
      </c>
      <c r="H274" s="41" t="str">
        <f>IF(A274="","",IF(C274="","",IF(D274="","",IF(B274="C", SUMIFS(Prov_Auto!E$3:E1000,Prov_Auto!A$3:A1000,C274,Prov_Auto!C$3:C1000,"&gt;"&amp;A274,Prov_Auto!D$3:D1000,"&lt;="&amp;TODAY())*D274, IF(B274="V", -1*(SUMIFS(Prov_Auto!E$3:E1000,Prov_Auto!A$3:A1000,C274,Prov_Auto!C$3:C1000,"&gt;"&amp;A274,Prov_Auto!D$3:D1000,"&lt;="&amp;TODAY())*D274), "")))))</f>
        <v/>
      </c>
      <c r="I274" s="42" t="str">
        <f>IF($A274="","",IF($C274="","",IF($D274="","", IF($B274="C",  SUMIFS(Prov_Auto!$E$3:$E1000,Prov_Auto!$A$3:$A1000,$C274,Prov_Auto!$C$3:$C1000,"&gt;="&amp;$A274 ,Prov_Auto!$D$3:$D1000, "&gt;="&amp;DATE(I$2,1, 1), Prov_Auto!$D$3:$D1000,"&lt;="&amp;DATE(I$2, 12, 31))*$D274, IF($B274="V", -1*(SUMIFS(Prov_Auto!$E$3:$E1000,Prov_Auto!$A$3:$A1000,$C274,Prov_Auto!$C$3:$C1000,"&gt;="&amp;$A274 ,Prov_Auto!$D$3:$D1000, "&gt;="&amp;DATE(I$2,1,1), Prov_Auto!$D$3:$D1000,"&lt;="&amp;DATE(I$2,12,31))*$D274), "")))))</f>
        <v/>
      </c>
      <c r="J274" s="42" t="str">
        <f>IF($A274="","",IF($C274="","",IF($D274="","", IF($B274="C",  SUMIFS(Prov_Auto!$E$3:$E1000,Prov_Auto!$A$3:$A1000,$C274,Prov_Auto!$C$3:$C1000,"&gt;="&amp;$A274 ,Prov_Auto!$D$3:$D1000, "&gt;="&amp;DATE(J$2,1, 1), Prov_Auto!$D$3:$D1000,"&lt;="&amp;DATE(J$2, 12, 31))*$D274, IF($B274="V", -1*(SUMIFS(Prov_Auto!$E$3:$E1000,Prov_Auto!$A$3:$A1000,$C274,Prov_Auto!$C$3:$C1000,"&gt;="&amp;$A274 ,Prov_Auto!$D$3:$D1000, "&gt;="&amp;DATE(J$2,1,1), Prov_Auto!$D$3:$D1000,"&lt;="&amp;DATE(J$2,12,31))*$D274), "")))))</f>
        <v/>
      </c>
      <c r="K274" s="42" t="str">
        <f>IF($A274="","",IF($C274="","",IF($D274="","", IF($B274="C",  SUMIFS(Prov_Auto!$E$3:$E1000,Prov_Auto!$A$3:$A1000,$C274,Prov_Auto!$C$3:$C1000,"&gt;="&amp;$A274 ,Prov_Auto!$D$3:$D1000, "&gt;="&amp;DATE(K$2,1, 1), Prov_Auto!$D$3:$D1000,"&lt;="&amp;DATE(K$2, 12, 31))*$D274, IF($B274="V", -1*(SUMIFS(Prov_Auto!$E$3:$E1000,Prov_Auto!$A$3:$A1000,$C274,Prov_Auto!$C$3:$C1000,"&gt;="&amp;$A274 ,Prov_Auto!$D$3:$D1000, "&gt;="&amp;DATE(K$2,1,1), Prov_Auto!$D$3:$D1000,"&lt;="&amp;DATE(K$2,12,31))*$D274), "")))))</f>
        <v/>
      </c>
      <c r="L274" s="42" t="str">
        <f>IF($A274="","",IF($C274="","",IF($D274="","", IF($B274="C",  SUMIFS(Prov_Auto!$E$3:$E1000,Prov_Auto!$A$3:$A1000,$C274,Prov_Auto!$C$3:$C1000,"&gt;="&amp;$A274 ,Prov_Auto!$D$3:$D1000, "&gt;="&amp;DATE(L$2,1, 1), Prov_Auto!$D$3:$D1000,"&lt;="&amp;DATE(L$2, 12, 31))*$D274, IF($B274="V", -1*(SUMIFS(Prov_Auto!$E$3:$E1000,Prov_Auto!$A$3:$A1000,$C274,Prov_Auto!$C$3:$C1000,"&gt;="&amp;$A274 ,Prov_Auto!$D$3:$D1000, "&gt;="&amp;DATE(L$2,1,1), Prov_Auto!$D$3:$D1000,"&lt;="&amp;DATE(L$2,12,31))*$D274), "")))))</f>
        <v/>
      </c>
      <c r="M274" s="43" t="str">
        <f>IF($A274="","",IF($C274="","",IF($D274="","", IF($B274="C",  SUMIFS(Prov_Auto!$E$3:$E1000,Prov_Auto!$A$3:$A1000,$C274,Prov_Auto!$C$3:$C1000,"&gt;="&amp;$A274 ,Prov_Auto!$D$3:$D1000, "&gt;="&amp;DATE(M$2,1, 1), Prov_Auto!$D$3:$D1000,"&lt;="&amp;DATE(M$2, 12, 31))*$D274, IF($B274="V", -1*(SUMIFS(Prov_Auto!$E$3:$E1000,Prov_Auto!$A$3:$A1000,$C274,Prov_Auto!$C$3:$C1000,"&gt;="&amp;$A274 ,Prov_Auto!$D$3:$D1000, "&gt;="&amp;DATE(M$2,1,1), Prov_Auto!$D$3:$D1000,"&lt;="&amp;DATE(M$2,12,31))*$D274), "")))))</f>
        <v/>
      </c>
      <c r="N274" s="30"/>
      <c r="O274" s="31"/>
      <c r="P274" s="31"/>
      <c r="Q274" s="31"/>
      <c r="R274" s="31"/>
      <c r="S274" s="31"/>
      <c r="T274" s="31"/>
      <c r="U274" s="31"/>
      <c r="V274" s="31"/>
      <c r="W274" s="31"/>
    </row>
    <row r="275">
      <c r="A275" s="46"/>
      <c r="B275" s="47"/>
      <c r="C275" s="47"/>
      <c r="D275" s="47"/>
      <c r="E275" s="48"/>
      <c r="F275" s="45" t="str">
        <f t="shared" si="1"/>
        <v/>
      </c>
      <c r="G275" s="40" t="str">
        <f t="shared" si="2"/>
        <v/>
      </c>
      <c r="H275" s="41" t="str">
        <f>IF(A275="","",IF(C275="","",IF(D275="","",IF(B275="C", SUMIFS(Prov_Auto!E$3:E1000,Prov_Auto!A$3:A1000,C275,Prov_Auto!C$3:C1000,"&gt;"&amp;A275,Prov_Auto!D$3:D1000,"&lt;="&amp;TODAY())*D275, IF(B275="V", -1*(SUMIFS(Prov_Auto!E$3:E1000,Prov_Auto!A$3:A1000,C275,Prov_Auto!C$3:C1000,"&gt;"&amp;A275,Prov_Auto!D$3:D1000,"&lt;="&amp;TODAY())*D275), "")))))</f>
        <v/>
      </c>
      <c r="I275" s="42" t="str">
        <f>IF($A275="","",IF($C275="","",IF($D275="","", IF($B275="C",  SUMIFS(Prov_Auto!$E$3:$E1000,Prov_Auto!$A$3:$A1000,$C275,Prov_Auto!$C$3:$C1000,"&gt;="&amp;$A275 ,Prov_Auto!$D$3:$D1000, "&gt;="&amp;DATE(I$2,1, 1), Prov_Auto!$D$3:$D1000,"&lt;="&amp;DATE(I$2, 12, 31))*$D275, IF($B275="V", -1*(SUMIFS(Prov_Auto!$E$3:$E1000,Prov_Auto!$A$3:$A1000,$C275,Prov_Auto!$C$3:$C1000,"&gt;="&amp;$A275 ,Prov_Auto!$D$3:$D1000, "&gt;="&amp;DATE(I$2,1,1), Prov_Auto!$D$3:$D1000,"&lt;="&amp;DATE(I$2,12,31))*$D275), "")))))</f>
        <v/>
      </c>
      <c r="J275" s="42" t="str">
        <f>IF($A275="","",IF($C275="","",IF($D275="","", IF($B275="C",  SUMIFS(Prov_Auto!$E$3:$E1000,Prov_Auto!$A$3:$A1000,$C275,Prov_Auto!$C$3:$C1000,"&gt;="&amp;$A275 ,Prov_Auto!$D$3:$D1000, "&gt;="&amp;DATE(J$2,1, 1), Prov_Auto!$D$3:$D1000,"&lt;="&amp;DATE(J$2, 12, 31))*$D275, IF($B275="V", -1*(SUMIFS(Prov_Auto!$E$3:$E1000,Prov_Auto!$A$3:$A1000,$C275,Prov_Auto!$C$3:$C1000,"&gt;="&amp;$A275 ,Prov_Auto!$D$3:$D1000, "&gt;="&amp;DATE(J$2,1,1), Prov_Auto!$D$3:$D1000,"&lt;="&amp;DATE(J$2,12,31))*$D275), "")))))</f>
        <v/>
      </c>
      <c r="K275" s="42" t="str">
        <f>IF($A275="","",IF($C275="","",IF($D275="","", IF($B275="C",  SUMIFS(Prov_Auto!$E$3:$E1000,Prov_Auto!$A$3:$A1000,$C275,Prov_Auto!$C$3:$C1000,"&gt;="&amp;$A275 ,Prov_Auto!$D$3:$D1000, "&gt;="&amp;DATE(K$2,1, 1), Prov_Auto!$D$3:$D1000,"&lt;="&amp;DATE(K$2, 12, 31))*$D275, IF($B275="V", -1*(SUMIFS(Prov_Auto!$E$3:$E1000,Prov_Auto!$A$3:$A1000,$C275,Prov_Auto!$C$3:$C1000,"&gt;="&amp;$A275 ,Prov_Auto!$D$3:$D1000, "&gt;="&amp;DATE(K$2,1,1), Prov_Auto!$D$3:$D1000,"&lt;="&amp;DATE(K$2,12,31))*$D275), "")))))</f>
        <v/>
      </c>
      <c r="L275" s="42" t="str">
        <f>IF($A275="","",IF($C275="","",IF($D275="","", IF($B275="C",  SUMIFS(Prov_Auto!$E$3:$E1000,Prov_Auto!$A$3:$A1000,$C275,Prov_Auto!$C$3:$C1000,"&gt;="&amp;$A275 ,Prov_Auto!$D$3:$D1000, "&gt;="&amp;DATE(L$2,1, 1), Prov_Auto!$D$3:$D1000,"&lt;="&amp;DATE(L$2, 12, 31))*$D275, IF($B275="V", -1*(SUMIFS(Prov_Auto!$E$3:$E1000,Prov_Auto!$A$3:$A1000,$C275,Prov_Auto!$C$3:$C1000,"&gt;="&amp;$A275 ,Prov_Auto!$D$3:$D1000, "&gt;="&amp;DATE(L$2,1,1), Prov_Auto!$D$3:$D1000,"&lt;="&amp;DATE(L$2,12,31))*$D275), "")))))</f>
        <v/>
      </c>
      <c r="M275" s="43" t="str">
        <f>IF($A275="","",IF($C275="","",IF($D275="","", IF($B275="C",  SUMIFS(Prov_Auto!$E$3:$E1000,Prov_Auto!$A$3:$A1000,$C275,Prov_Auto!$C$3:$C1000,"&gt;="&amp;$A275 ,Prov_Auto!$D$3:$D1000, "&gt;="&amp;DATE(M$2,1, 1), Prov_Auto!$D$3:$D1000,"&lt;="&amp;DATE(M$2, 12, 31))*$D275, IF($B275="V", -1*(SUMIFS(Prov_Auto!$E$3:$E1000,Prov_Auto!$A$3:$A1000,$C275,Prov_Auto!$C$3:$C1000,"&gt;="&amp;$A275 ,Prov_Auto!$D$3:$D1000, "&gt;="&amp;DATE(M$2,1,1), Prov_Auto!$D$3:$D1000,"&lt;="&amp;DATE(M$2,12,31))*$D275), "")))))</f>
        <v/>
      </c>
      <c r="N275" s="30"/>
      <c r="O275" s="31"/>
      <c r="P275" s="31"/>
      <c r="Q275" s="31"/>
      <c r="R275" s="31"/>
      <c r="S275" s="31"/>
      <c r="T275" s="31"/>
      <c r="U275" s="31"/>
      <c r="V275" s="31"/>
      <c r="W275" s="31"/>
    </row>
    <row r="276">
      <c r="A276" s="46"/>
      <c r="B276" s="47"/>
      <c r="C276" s="47"/>
      <c r="D276" s="47"/>
      <c r="E276" s="48"/>
      <c r="F276" s="45" t="str">
        <f t="shared" si="1"/>
        <v/>
      </c>
      <c r="G276" s="40" t="str">
        <f t="shared" si="2"/>
        <v/>
      </c>
      <c r="H276" s="41" t="str">
        <f>IF(A276="","",IF(C276="","",IF(D276="","",IF(B276="C", SUMIFS(Prov_Auto!E$3:E1000,Prov_Auto!A$3:A1000,C276,Prov_Auto!C$3:C1000,"&gt;"&amp;A276,Prov_Auto!D$3:D1000,"&lt;="&amp;TODAY())*D276, IF(B276="V", -1*(SUMIFS(Prov_Auto!E$3:E1000,Prov_Auto!A$3:A1000,C276,Prov_Auto!C$3:C1000,"&gt;"&amp;A276,Prov_Auto!D$3:D1000,"&lt;="&amp;TODAY())*D276), "")))))</f>
        <v/>
      </c>
      <c r="I276" s="42" t="str">
        <f>IF($A276="","",IF($C276="","",IF($D276="","", IF($B276="C",  SUMIFS(Prov_Auto!$E$3:$E1000,Prov_Auto!$A$3:$A1000,$C276,Prov_Auto!$C$3:$C1000,"&gt;="&amp;$A276 ,Prov_Auto!$D$3:$D1000, "&gt;="&amp;DATE(I$2,1, 1), Prov_Auto!$D$3:$D1000,"&lt;="&amp;DATE(I$2, 12, 31))*$D276, IF($B276="V", -1*(SUMIFS(Prov_Auto!$E$3:$E1000,Prov_Auto!$A$3:$A1000,$C276,Prov_Auto!$C$3:$C1000,"&gt;="&amp;$A276 ,Prov_Auto!$D$3:$D1000, "&gt;="&amp;DATE(I$2,1,1), Prov_Auto!$D$3:$D1000,"&lt;="&amp;DATE(I$2,12,31))*$D276), "")))))</f>
        <v/>
      </c>
      <c r="J276" s="42" t="str">
        <f>IF($A276="","",IF($C276="","",IF($D276="","", IF($B276="C",  SUMIFS(Prov_Auto!$E$3:$E1000,Prov_Auto!$A$3:$A1000,$C276,Prov_Auto!$C$3:$C1000,"&gt;="&amp;$A276 ,Prov_Auto!$D$3:$D1000, "&gt;="&amp;DATE(J$2,1, 1), Prov_Auto!$D$3:$D1000,"&lt;="&amp;DATE(J$2, 12, 31))*$D276, IF($B276="V", -1*(SUMIFS(Prov_Auto!$E$3:$E1000,Prov_Auto!$A$3:$A1000,$C276,Prov_Auto!$C$3:$C1000,"&gt;="&amp;$A276 ,Prov_Auto!$D$3:$D1000, "&gt;="&amp;DATE(J$2,1,1), Prov_Auto!$D$3:$D1000,"&lt;="&amp;DATE(J$2,12,31))*$D276), "")))))</f>
        <v/>
      </c>
      <c r="K276" s="42" t="str">
        <f>IF($A276="","",IF($C276="","",IF($D276="","", IF($B276="C",  SUMIFS(Prov_Auto!$E$3:$E1000,Prov_Auto!$A$3:$A1000,$C276,Prov_Auto!$C$3:$C1000,"&gt;="&amp;$A276 ,Prov_Auto!$D$3:$D1000, "&gt;="&amp;DATE(K$2,1, 1), Prov_Auto!$D$3:$D1000,"&lt;="&amp;DATE(K$2, 12, 31))*$D276, IF($B276="V", -1*(SUMIFS(Prov_Auto!$E$3:$E1000,Prov_Auto!$A$3:$A1000,$C276,Prov_Auto!$C$3:$C1000,"&gt;="&amp;$A276 ,Prov_Auto!$D$3:$D1000, "&gt;="&amp;DATE(K$2,1,1), Prov_Auto!$D$3:$D1000,"&lt;="&amp;DATE(K$2,12,31))*$D276), "")))))</f>
        <v/>
      </c>
      <c r="L276" s="42" t="str">
        <f>IF($A276="","",IF($C276="","",IF($D276="","", IF($B276="C",  SUMIFS(Prov_Auto!$E$3:$E1000,Prov_Auto!$A$3:$A1000,$C276,Prov_Auto!$C$3:$C1000,"&gt;="&amp;$A276 ,Prov_Auto!$D$3:$D1000, "&gt;="&amp;DATE(L$2,1, 1), Prov_Auto!$D$3:$D1000,"&lt;="&amp;DATE(L$2, 12, 31))*$D276, IF($B276="V", -1*(SUMIFS(Prov_Auto!$E$3:$E1000,Prov_Auto!$A$3:$A1000,$C276,Prov_Auto!$C$3:$C1000,"&gt;="&amp;$A276 ,Prov_Auto!$D$3:$D1000, "&gt;="&amp;DATE(L$2,1,1), Prov_Auto!$D$3:$D1000,"&lt;="&amp;DATE(L$2,12,31))*$D276), "")))))</f>
        <v/>
      </c>
      <c r="M276" s="43" t="str">
        <f>IF($A276="","",IF($C276="","",IF($D276="","", IF($B276="C",  SUMIFS(Prov_Auto!$E$3:$E1000,Prov_Auto!$A$3:$A1000,$C276,Prov_Auto!$C$3:$C1000,"&gt;="&amp;$A276 ,Prov_Auto!$D$3:$D1000, "&gt;="&amp;DATE(M$2,1, 1), Prov_Auto!$D$3:$D1000,"&lt;="&amp;DATE(M$2, 12, 31))*$D276, IF($B276="V", -1*(SUMIFS(Prov_Auto!$E$3:$E1000,Prov_Auto!$A$3:$A1000,$C276,Prov_Auto!$C$3:$C1000,"&gt;="&amp;$A276 ,Prov_Auto!$D$3:$D1000, "&gt;="&amp;DATE(M$2,1,1), Prov_Auto!$D$3:$D1000,"&lt;="&amp;DATE(M$2,12,31))*$D276), "")))))</f>
        <v/>
      </c>
      <c r="N276" s="30"/>
      <c r="O276" s="31"/>
      <c r="P276" s="31"/>
      <c r="Q276" s="31"/>
      <c r="R276" s="31"/>
      <c r="S276" s="31"/>
      <c r="T276" s="31"/>
      <c r="U276" s="31"/>
      <c r="V276" s="31"/>
      <c r="W276" s="31"/>
    </row>
    <row r="277">
      <c r="A277" s="46"/>
      <c r="B277" s="47"/>
      <c r="C277" s="47"/>
      <c r="D277" s="47"/>
      <c r="E277" s="48"/>
      <c r="F277" s="45" t="str">
        <f t="shared" si="1"/>
        <v/>
      </c>
      <c r="G277" s="40" t="str">
        <f t="shared" si="2"/>
        <v/>
      </c>
      <c r="H277" s="41" t="str">
        <f>IF(A277="","",IF(C277="","",IF(D277="","",IF(B277="C", SUMIFS(Prov_Auto!E$3:E1000,Prov_Auto!A$3:A1000,C277,Prov_Auto!C$3:C1000,"&gt;"&amp;A277,Prov_Auto!D$3:D1000,"&lt;="&amp;TODAY())*D277, IF(B277="V", -1*(SUMIFS(Prov_Auto!E$3:E1000,Prov_Auto!A$3:A1000,C277,Prov_Auto!C$3:C1000,"&gt;"&amp;A277,Prov_Auto!D$3:D1000,"&lt;="&amp;TODAY())*D277), "")))))</f>
        <v/>
      </c>
      <c r="I277" s="42" t="str">
        <f>IF($A277="","",IF($C277="","",IF($D277="","", IF($B277="C",  SUMIFS(Prov_Auto!$E$3:$E1000,Prov_Auto!$A$3:$A1000,$C277,Prov_Auto!$C$3:$C1000,"&gt;="&amp;$A277 ,Prov_Auto!$D$3:$D1000, "&gt;="&amp;DATE(I$2,1, 1), Prov_Auto!$D$3:$D1000,"&lt;="&amp;DATE(I$2, 12, 31))*$D277, IF($B277="V", -1*(SUMIFS(Prov_Auto!$E$3:$E1000,Prov_Auto!$A$3:$A1000,$C277,Prov_Auto!$C$3:$C1000,"&gt;="&amp;$A277 ,Prov_Auto!$D$3:$D1000, "&gt;="&amp;DATE(I$2,1,1), Prov_Auto!$D$3:$D1000,"&lt;="&amp;DATE(I$2,12,31))*$D277), "")))))</f>
        <v/>
      </c>
      <c r="J277" s="42" t="str">
        <f>IF($A277="","",IF($C277="","",IF($D277="","", IF($B277="C",  SUMIFS(Prov_Auto!$E$3:$E1000,Prov_Auto!$A$3:$A1000,$C277,Prov_Auto!$C$3:$C1000,"&gt;="&amp;$A277 ,Prov_Auto!$D$3:$D1000, "&gt;="&amp;DATE(J$2,1, 1), Prov_Auto!$D$3:$D1000,"&lt;="&amp;DATE(J$2, 12, 31))*$D277, IF($B277="V", -1*(SUMIFS(Prov_Auto!$E$3:$E1000,Prov_Auto!$A$3:$A1000,$C277,Prov_Auto!$C$3:$C1000,"&gt;="&amp;$A277 ,Prov_Auto!$D$3:$D1000, "&gt;="&amp;DATE(J$2,1,1), Prov_Auto!$D$3:$D1000,"&lt;="&amp;DATE(J$2,12,31))*$D277), "")))))</f>
        <v/>
      </c>
      <c r="K277" s="42" t="str">
        <f>IF($A277="","",IF($C277="","",IF($D277="","", IF($B277="C",  SUMIFS(Prov_Auto!$E$3:$E1000,Prov_Auto!$A$3:$A1000,$C277,Prov_Auto!$C$3:$C1000,"&gt;="&amp;$A277 ,Prov_Auto!$D$3:$D1000, "&gt;="&amp;DATE(K$2,1, 1), Prov_Auto!$D$3:$D1000,"&lt;="&amp;DATE(K$2, 12, 31))*$D277, IF($B277="V", -1*(SUMIFS(Prov_Auto!$E$3:$E1000,Prov_Auto!$A$3:$A1000,$C277,Prov_Auto!$C$3:$C1000,"&gt;="&amp;$A277 ,Prov_Auto!$D$3:$D1000, "&gt;="&amp;DATE(K$2,1,1), Prov_Auto!$D$3:$D1000,"&lt;="&amp;DATE(K$2,12,31))*$D277), "")))))</f>
        <v/>
      </c>
      <c r="L277" s="42" t="str">
        <f>IF($A277="","",IF($C277="","",IF($D277="","", IF($B277="C",  SUMIFS(Prov_Auto!$E$3:$E1000,Prov_Auto!$A$3:$A1000,$C277,Prov_Auto!$C$3:$C1000,"&gt;="&amp;$A277 ,Prov_Auto!$D$3:$D1000, "&gt;="&amp;DATE(L$2,1, 1), Prov_Auto!$D$3:$D1000,"&lt;="&amp;DATE(L$2, 12, 31))*$D277, IF($B277="V", -1*(SUMIFS(Prov_Auto!$E$3:$E1000,Prov_Auto!$A$3:$A1000,$C277,Prov_Auto!$C$3:$C1000,"&gt;="&amp;$A277 ,Prov_Auto!$D$3:$D1000, "&gt;="&amp;DATE(L$2,1,1), Prov_Auto!$D$3:$D1000,"&lt;="&amp;DATE(L$2,12,31))*$D277), "")))))</f>
        <v/>
      </c>
      <c r="M277" s="43" t="str">
        <f>IF($A277="","",IF($C277="","",IF($D277="","", IF($B277="C",  SUMIFS(Prov_Auto!$E$3:$E1000,Prov_Auto!$A$3:$A1000,$C277,Prov_Auto!$C$3:$C1000,"&gt;="&amp;$A277 ,Prov_Auto!$D$3:$D1000, "&gt;="&amp;DATE(M$2,1, 1), Prov_Auto!$D$3:$D1000,"&lt;="&amp;DATE(M$2, 12, 31))*$D277, IF($B277="V", -1*(SUMIFS(Prov_Auto!$E$3:$E1000,Prov_Auto!$A$3:$A1000,$C277,Prov_Auto!$C$3:$C1000,"&gt;="&amp;$A277 ,Prov_Auto!$D$3:$D1000, "&gt;="&amp;DATE(M$2,1,1), Prov_Auto!$D$3:$D1000,"&lt;="&amp;DATE(M$2,12,31))*$D277), "")))))</f>
        <v/>
      </c>
      <c r="N277" s="30"/>
      <c r="O277" s="31"/>
      <c r="P277" s="31"/>
      <c r="Q277" s="31"/>
      <c r="R277" s="31"/>
      <c r="S277" s="31"/>
      <c r="T277" s="31"/>
      <c r="U277" s="31"/>
      <c r="V277" s="31"/>
      <c r="W277" s="31"/>
    </row>
    <row r="278">
      <c r="A278" s="46"/>
      <c r="B278" s="47"/>
      <c r="C278" s="47"/>
      <c r="D278" s="47"/>
      <c r="E278" s="48"/>
      <c r="F278" s="45" t="str">
        <f t="shared" si="1"/>
        <v/>
      </c>
      <c r="G278" s="40" t="str">
        <f t="shared" si="2"/>
        <v/>
      </c>
      <c r="H278" s="41" t="str">
        <f>IF(A278="","",IF(C278="","",IF(D278="","",IF(B278="C", SUMIFS(Prov_Auto!E$3:E1000,Prov_Auto!A$3:A1000,C278,Prov_Auto!C$3:C1000,"&gt;"&amp;A278,Prov_Auto!D$3:D1000,"&lt;="&amp;TODAY())*D278, IF(B278="V", -1*(SUMIFS(Prov_Auto!E$3:E1000,Prov_Auto!A$3:A1000,C278,Prov_Auto!C$3:C1000,"&gt;"&amp;A278,Prov_Auto!D$3:D1000,"&lt;="&amp;TODAY())*D278), "")))))</f>
        <v/>
      </c>
      <c r="I278" s="42" t="str">
        <f>IF($A278="","",IF($C278="","",IF($D278="","", IF($B278="C",  SUMIFS(Prov_Auto!$E$3:$E1000,Prov_Auto!$A$3:$A1000,$C278,Prov_Auto!$C$3:$C1000,"&gt;="&amp;$A278 ,Prov_Auto!$D$3:$D1000, "&gt;="&amp;DATE(I$2,1, 1), Prov_Auto!$D$3:$D1000,"&lt;="&amp;DATE(I$2, 12, 31))*$D278, IF($B278="V", -1*(SUMIFS(Prov_Auto!$E$3:$E1000,Prov_Auto!$A$3:$A1000,$C278,Prov_Auto!$C$3:$C1000,"&gt;="&amp;$A278 ,Prov_Auto!$D$3:$D1000, "&gt;="&amp;DATE(I$2,1,1), Prov_Auto!$D$3:$D1000,"&lt;="&amp;DATE(I$2,12,31))*$D278), "")))))</f>
        <v/>
      </c>
      <c r="J278" s="42" t="str">
        <f>IF($A278="","",IF($C278="","",IF($D278="","", IF($B278="C",  SUMIFS(Prov_Auto!$E$3:$E1000,Prov_Auto!$A$3:$A1000,$C278,Prov_Auto!$C$3:$C1000,"&gt;="&amp;$A278 ,Prov_Auto!$D$3:$D1000, "&gt;="&amp;DATE(J$2,1, 1), Prov_Auto!$D$3:$D1000,"&lt;="&amp;DATE(J$2, 12, 31))*$D278, IF($B278="V", -1*(SUMIFS(Prov_Auto!$E$3:$E1000,Prov_Auto!$A$3:$A1000,$C278,Prov_Auto!$C$3:$C1000,"&gt;="&amp;$A278 ,Prov_Auto!$D$3:$D1000, "&gt;="&amp;DATE(J$2,1,1), Prov_Auto!$D$3:$D1000,"&lt;="&amp;DATE(J$2,12,31))*$D278), "")))))</f>
        <v/>
      </c>
      <c r="K278" s="42" t="str">
        <f>IF($A278="","",IF($C278="","",IF($D278="","", IF($B278="C",  SUMIFS(Prov_Auto!$E$3:$E1000,Prov_Auto!$A$3:$A1000,$C278,Prov_Auto!$C$3:$C1000,"&gt;="&amp;$A278 ,Prov_Auto!$D$3:$D1000, "&gt;="&amp;DATE(K$2,1, 1), Prov_Auto!$D$3:$D1000,"&lt;="&amp;DATE(K$2, 12, 31))*$D278, IF($B278="V", -1*(SUMIFS(Prov_Auto!$E$3:$E1000,Prov_Auto!$A$3:$A1000,$C278,Prov_Auto!$C$3:$C1000,"&gt;="&amp;$A278 ,Prov_Auto!$D$3:$D1000, "&gt;="&amp;DATE(K$2,1,1), Prov_Auto!$D$3:$D1000,"&lt;="&amp;DATE(K$2,12,31))*$D278), "")))))</f>
        <v/>
      </c>
      <c r="L278" s="42" t="str">
        <f>IF($A278="","",IF($C278="","",IF($D278="","", IF($B278="C",  SUMIFS(Prov_Auto!$E$3:$E1000,Prov_Auto!$A$3:$A1000,$C278,Prov_Auto!$C$3:$C1000,"&gt;="&amp;$A278 ,Prov_Auto!$D$3:$D1000, "&gt;="&amp;DATE(L$2,1, 1), Prov_Auto!$D$3:$D1000,"&lt;="&amp;DATE(L$2, 12, 31))*$D278, IF($B278="V", -1*(SUMIFS(Prov_Auto!$E$3:$E1000,Prov_Auto!$A$3:$A1000,$C278,Prov_Auto!$C$3:$C1000,"&gt;="&amp;$A278 ,Prov_Auto!$D$3:$D1000, "&gt;="&amp;DATE(L$2,1,1), Prov_Auto!$D$3:$D1000,"&lt;="&amp;DATE(L$2,12,31))*$D278), "")))))</f>
        <v/>
      </c>
      <c r="M278" s="43" t="str">
        <f>IF($A278="","",IF($C278="","",IF($D278="","", IF($B278="C",  SUMIFS(Prov_Auto!$E$3:$E1000,Prov_Auto!$A$3:$A1000,$C278,Prov_Auto!$C$3:$C1000,"&gt;="&amp;$A278 ,Prov_Auto!$D$3:$D1000, "&gt;="&amp;DATE(M$2,1, 1), Prov_Auto!$D$3:$D1000,"&lt;="&amp;DATE(M$2, 12, 31))*$D278, IF($B278="V", -1*(SUMIFS(Prov_Auto!$E$3:$E1000,Prov_Auto!$A$3:$A1000,$C278,Prov_Auto!$C$3:$C1000,"&gt;="&amp;$A278 ,Prov_Auto!$D$3:$D1000, "&gt;="&amp;DATE(M$2,1,1), Prov_Auto!$D$3:$D1000,"&lt;="&amp;DATE(M$2,12,31))*$D278), "")))))</f>
        <v/>
      </c>
      <c r="N278" s="30"/>
      <c r="O278" s="31"/>
      <c r="P278" s="31"/>
      <c r="Q278" s="31"/>
      <c r="R278" s="31"/>
      <c r="S278" s="31"/>
      <c r="T278" s="31"/>
      <c r="U278" s="31"/>
      <c r="V278" s="31"/>
      <c r="W278" s="31"/>
    </row>
    <row r="279">
      <c r="A279" s="46"/>
      <c r="B279" s="47"/>
      <c r="C279" s="47"/>
      <c r="D279" s="47"/>
      <c r="E279" s="48"/>
      <c r="F279" s="45" t="str">
        <f t="shared" si="1"/>
        <v/>
      </c>
      <c r="G279" s="40" t="str">
        <f t="shared" si="2"/>
        <v/>
      </c>
      <c r="H279" s="41" t="str">
        <f>IF(A279="","",IF(C279="","",IF(D279="","",IF(B279="C", SUMIFS(Prov_Auto!E$3:E1000,Prov_Auto!A$3:A1000,C279,Prov_Auto!C$3:C1000,"&gt;"&amp;A279,Prov_Auto!D$3:D1000,"&lt;="&amp;TODAY())*D279, IF(B279="V", -1*(SUMIFS(Prov_Auto!E$3:E1000,Prov_Auto!A$3:A1000,C279,Prov_Auto!C$3:C1000,"&gt;"&amp;A279,Prov_Auto!D$3:D1000,"&lt;="&amp;TODAY())*D279), "")))))</f>
        <v/>
      </c>
      <c r="I279" s="42" t="str">
        <f>IF($A279="","",IF($C279="","",IF($D279="","", IF($B279="C",  SUMIFS(Prov_Auto!$E$3:$E1000,Prov_Auto!$A$3:$A1000,$C279,Prov_Auto!$C$3:$C1000,"&gt;="&amp;$A279 ,Prov_Auto!$D$3:$D1000, "&gt;="&amp;DATE(I$2,1, 1), Prov_Auto!$D$3:$D1000,"&lt;="&amp;DATE(I$2, 12, 31))*$D279, IF($B279="V", -1*(SUMIFS(Prov_Auto!$E$3:$E1000,Prov_Auto!$A$3:$A1000,$C279,Prov_Auto!$C$3:$C1000,"&gt;="&amp;$A279 ,Prov_Auto!$D$3:$D1000, "&gt;="&amp;DATE(I$2,1,1), Prov_Auto!$D$3:$D1000,"&lt;="&amp;DATE(I$2,12,31))*$D279), "")))))</f>
        <v/>
      </c>
      <c r="J279" s="42" t="str">
        <f>IF($A279="","",IF($C279="","",IF($D279="","", IF($B279="C",  SUMIFS(Prov_Auto!$E$3:$E1000,Prov_Auto!$A$3:$A1000,$C279,Prov_Auto!$C$3:$C1000,"&gt;="&amp;$A279 ,Prov_Auto!$D$3:$D1000, "&gt;="&amp;DATE(J$2,1, 1), Prov_Auto!$D$3:$D1000,"&lt;="&amp;DATE(J$2, 12, 31))*$D279, IF($B279="V", -1*(SUMIFS(Prov_Auto!$E$3:$E1000,Prov_Auto!$A$3:$A1000,$C279,Prov_Auto!$C$3:$C1000,"&gt;="&amp;$A279 ,Prov_Auto!$D$3:$D1000, "&gt;="&amp;DATE(J$2,1,1), Prov_Auto!$D$3:$D1000,"&lt;="&amp;DATE(J$2,12,31))*$D279), "")))))</f>
        <v/>
      </c>
      <c r="K279" s="42" t="str">
        <f>IF($A279="","",IF($C279="","",IF($D279="","", IF($B279="C",  SUMIFS(Prov_Auto!$E$3:$E1000,Prov_Auto!$A$3:$A1000,$C279,Prov_Auto!$C$3:$C1000,"&gt;="&amp;$A279 ,Prov_Auto!$D$3:$D1000, "&gt;="&amp;DATE(K$2,1, 1), Prov_Auto!$D$3:$D1000,"&lt;="&amp;DATE(K$2, 12, 31))*$D279, IF($B279="V", -1*(SUMIFS(Prov_Auto!$E$3:$E1000,Prov_Auto!$A$3:$A1000,$C279,Prov_Auto!$C$3:$C1000,"&gt;="&amp;$A279 ,Prov_Auto!$D$3:$D1000, "&gt;="&amp;DATE(K$2,1,1), Prov_Auto!$D$3:$D1000,"&lt;="&amp;DATE(K$2,12,31))*$D279), "")))))</f>
        <v/>
      </c>
      <c r="L279" s="42" t="str">
        <f>IF($A279="","",IF($C279="","",IF($D279="","", IF($B279="C",  SUMIFS(Prov_Auto!$E$3:$E1000,Prov_Auto!$A$3:$A1000,$C279,Prov_Auto!$C$3:$C1000,"&gt;="&amp;$A279 ,Prov_Auto!$D$3:$D1000, "&gt;="&amp;DATE(L$2,1, 1), Prov_Auto!$D$3:$D1000,"&lt;="&amp;DATE(L$2, 12, 31))*$D279, IF($B279="V", -1*(SUMIFS(Prov_Auto!$E$3:$E1000,Prov_Auto!$A$3:$A1000,$C279,Prov_Auto!$C$3:$C1000,"&gt;="&amp;$A279 ,Prov_Auto!$D$3:$D1000, "&gt;="&amp;DATE(L$2,1,1), Prov_Auto!$D$3:$D1000,"&lt;="&amp;DATE(L$2,12,31))*$D279), "")))))</f>
        <v/>
      </c>
      <c r="M279" s="43" t="str">
        <f>IF($A279="","",IF($C279="","",IF($D279="","", IF($B279="C",  SUMIFS(Prov_Auto!$E$3:$E1000,Prov_Auto!$A$3:$A1000,$C279,Prov_Auto!$C$3:$C1000,"&gt;="&amp;$A279 ,Prov_Auto!$D$3:$D1000, "&gt;="&amp;DATE(M$2,1, 1), Prov_Auto!$D$3:$D1000,"&lt;="&amp;DATE(M$2, 12, 31))*$D279, IF($B279="V", -1*(SUMIFS(Prov_Auto!$E$3:$E1000,Prov_Auto!$A$3:$A1000,$C279,Prov_Auto!$C$3:$C1000,"&gt;="&amp;$A279 ,Prov_Auto!$D$3:$D1000, "&gt;="&amp;DATE(M$2,1,1), Prov_Auto!$D$3:$D1000,"&lt;="&amp;DATE(M$2,12,31))*$D279), "")))))</f>
        <v/>
      </c>
      <c r="N279" s="30"/>
      <c r="O279" s="31"/>
      <c r="P279" s="31"/>
      <c r="Q279" s="31"/>
      <c r="R279" s="31"/>
      <c r="S279" s="31"/>
      <c r="T279" s="31"/>
      <c r="U279" s="31"/>
      <c r="V279" s="31"/>
      <c r="W279" s="31"/>
    </row>
    <row r="280">
      <c r="A280" s="46"/>
      <c r="B280" s="47"/>
      <c r="C280" s="47"/>
      <c r="D280" s="47"/>
      <c r="E280" s="48"/>
      <c r="F280" s="45" t="str">
        <f t="shared" si="1"/>
        <v/>
      </c>
      <c r="G280" s="40" t="str">
        <f t="shared" si="2"/>
        <v/>
      </c>
      <c r="H280" s="41" t="str">
        <f>IF(A280="","",IF(C280="","",IF(D280="","",IF(B280="C", SUMIFS(Prov_Auto!E$3:E1000,Prov_Auto!A$3:A1000,C280,Prov_Auto!C$3:C1000,"&gt;"&amp;A280,Prov_Auto!D$3:D1000,"&lt;="&amp;TODAY())*D280, IF(B280="V", -1*(SUMIFS(Prov_Auto!E$3:E1000,Prov_Auto!A$3:A1000,C280,Prov_Auto!C$3:C1000,"&gt;"&amp;A280,Prov_Auto!D$3:D1000,"&lt;="&amp;TODAY())*D280), "")))))</f>
        <v/>
      </c>
      <c r="I280" s="42" t="str">
        <f>IF($A280="","",IF($C280="","",IF($D280="","", IF($B280="C",  SUMIFS(Prov_Auto!$E$3:$E1000,Prov_Auto!$A$3:$A1000,$C280,Prov_Auto!$C$3:$C1000,"&gt;="&amp;$A280 ,Prov_Auto!$D$3:$D1000, "&gt;="&amp;DATE(I$2,1, 1), Prov_Auto!$D$3:$D1000,"&lt;="&amp;DATE(I$2, 12, 31))*$D280, IF($B280="V", -1*(SUMIFS(Prov_Auto!$E$3:$E1000,Prov_Auto!$A$3:$A1000,$C280,Prov_Auto!$C$3:$C1000,"&gt;="&amp;$A280 ,Prov_Auto!$D$3:$D1000, "&gt;="&amp;DATE(I$2,1,1), Prov_Auto!$D$3:$D1000,"&lt;="&amp;DATE(I$2,12,31))*$D280), "")))))</f>
        <v/>
      </c>
      <c r="J280" s="42" t="str">
        <f>IF($A280="","",IF($C280="","",IF($D280="","", IF($B280="C",  SUMIFS(Prov_Auto!$E$3:$E1000,Prov_Auto!$A$3:$A1000,$C280,Prov_Auto!$C$3:$C1000,"&gt;="&amp;$A280 ,Prov_Auto!$D$3:$D1000, "&gt;="&amp;DATE(J$2,1, 1), Prov_Auto!$D$3:$D1000,"&lt;="&amp;DATE(J$2, 12, 31))*$D280, IF($B280="V", -1*(SUMIFS(Prov_Auto!$E$3:$E1000,Prov_Auto!$A$3:$A1000,$C280,Prov_Auto!$C$3:$C1000,"&gt;="&amp;$A280 ,Prov_Auto!$D$3:$D1000, "&gt;="&amp;DATE(J$2,1,1), Prov_Auto!$D$3:$D1000,"&lt;="&amp;DATE(J$2,12,31))*$D280), "")))))</f>
        <v/>
      </c>
      <c r="K280" s="42" t="str">
        <f>IF($A280="","",IF($C280="","",IF($D280="","", IF($B280="C",  SUMIFS(Prov_Auto!$E$3:$E1000,Prov_Auto!$A$3:$A1000,$C280,Prov_Auto!$C$3:$C1000,"&gt;="&amp;$A280 ,Prov_Auto!$D$3:$D1000, "&gt;="&amp;DATE(K$2,1, 1), Prov_Auto!$D$3:$D1000,"&lt;="&amp;DATE(K$2, 12, 31))*$D280, IF($B280="V", -1*(SUMIFS(Prov_Auto!$E$3:$E1000,Prov_Auto!$A$3:$A1000,$C280,Prov_Auto!$C$3:$C1000,"&gt;="&amp;$A280 ,Prov_Auto!$D$3:$D1000, "&gt;="&amp;DATE(K$2,1,1), Prov_Auto!$D$3:$D1000,"&lt;="&amp;DATE(K$2,12,31))*$D280), "")))))</f>
        <v/>
      </c>
      <c r="L280" s="42" t="str">
        <f>IF($A280="","",IF($C280="","",IF($D280="","", IF($B280="C",  SUMIFS(Prov_Auto!$E$3:$E1000,Prov_Auto!$A$3:$A1000,$C280,Prov_Auto!$C$3:$C1000,"&gt;="&amp;$A280 ,Prov_Auto!$D$3:$D1000, "&gt;="&amp;DATE(L$2,1, 1), Prov_Auto!$D$3:$D1000,"&lt;="&amp;DATE(L$2, 12, 31))*$D280, IF($B280="V", -1*(SUMIFS(Prov_Auto!$E$3:$E1000,Prov_Auto!$A$3:$A1000,$C280,Prov_Auto!$C$3:$C1000,"&gt;="&amp;$A280 ,Prov_Auto!$D$3:$D1000, "&gt;="&amp;DATE(L$2,1,1), Prov_Auto!$D$3:$D1000,"&lt;="&amp;DATE(L$2,12,31))*$D280), "")))))</f>
        <v/>
      </c>
      <c r="M280" s="43" t="str">
        <f>IF($A280="","",IF($C280="","",IF($D280="","", IF($B280="C",  SUMIFS(Prov_Auto!$E$3:$E1000,Prov_Auto!$A$3:$A1000,$C280,Prov_Auto!$C$3:$C1000,"&gt;="&amp;$A280 ,Prov_Auto!$D$3:$D1000, "&gt;="&amp;DATE(M$2,1, 1), Prov_Auto!$D$3:$D1000,"&lt;="&amp;DATE(M$2, 12, 31))*$D280, IF($B280="V", -1*(SUMIFS(Prov_Auto!$E$3:$E1000,Prov_Auto!$A$3:$A1000,$C280,Prov_Auto!$C$3:$C1000,"&gt;="&amp;$A280 ,Prov_Auto!$D$3:$D1000, "&gt;="&amp;DATE(M$2,1,1), Prov_Auto!$D$3:$D1000,"&lt;="&amp;DATE(M$2,12,31))*$D280), "")))))</f>
        <v/>
      </c>
      <c r="N280" s="30"/>
      <c r="O280" s="31"/>
      <c r="P280" s="31"/>
      <c r="Q280" s="31"/>
      <c r="R280" s="31"/>
      <c r="S280" s="31"/>
      <c r="T280" s="31"/>
      <c r="U280" s="31"/>
      <c r="V280" s="31"/>
      <c r="W280" s="31"/>
    </row>
    <row r="281">
      <c r="A281" s="46"/>
      <c r="B281" s="47"/>
      <c r="C281" s="47"/>
      <c r="D281" s="47"/>
      <c r="E281" s="48"/>
      <c r="F281" s="45" t="str">
        <f t="shared" si="1"/>
        <v/>
      </c>
      <c r="G281" s="40" t="str">
        <f t="shared" si="2"/>
        <v/>
      </c>
      <c r="H281" s="41" t="str">
        <f>IF(A281="","",IF(C281="","",IF(D281="","",IF(B281="C", SUMIFS(Prov_Auto!E$3:E1000,Prov_Auto!A$3:A1000,C281,Prov_Auto!C$3:C1000,"&gt;"&amp;A281,Prov_Auto!D$3:D1000,"&lt;="&amp;TODAY())*D281, IF(B281="V", -1*(SUMIFS(Prov_Auto!E$3:E1000,Prov_Auto!A$3:A1000,C281,Prov_Auto!C$3:C1000,"&gt;"&amp;A281,Prov_Auto!D$3:D1000,"&lt;="&amp;TODAY())*D281), "")))))</f>
        <v/>
      </c>
      <c r="I281" s="42" t="str">
        <f>IF($A281="","",IF($C281="","",IF($D281="","", IF($B281="C",  SUMIFS(Prov_Auto!$E$3:$E1000,Prov_Auto!$A$3:$A1000,$C281,Prov_Auto!$C$3:$C1000,"&gt;="&amp;$A281 ,Prov_Auto!$D$3:$D1000, "&gt;="&amp;DATE(I$2,1, 1), Prov_Auto!$D$3:$D1000,"&lt;="&amp;DATE(I$2, 12, 31))*$D281, IF($B281="V", -1*(SUMIFS(Prov_Auto!$E$3:$E1000,Prov_Auto!$A$3:$A1000,$C281,Prov_Auto!$C$3:$C1000,"&gt;="&amp;$A281 ,Prov_Auto!$D$3:$D1000, "&gt;="&amp;DATE(I$2,1,1), Prov_Auto!$D$3:$D1000,"&lt;="&amp;DATE(I$2,12,31))*$D281), "")))))</f>
        <v/>
      </c>
      <c r="J281" s="42" t="str">
        <f>IF($A281="","",IF($C281="","",IF($D281="","", IF($B281="C",  SUMIFS(Prov_Auto!$E$3:$E1000,Prov_Auto!$A$3:$A1000,$C281,Prov_Auto!$C$3:$C1000,"&gt;="&amp;$A281 ,Prov_Auto!$D$3:$D1000, "&gt;="&amp;DATE(J$2,1, 1), Prov_Auto!$D$3:$D1000,"&lt;="&amp;DATE(J$2, 12, 31))*$D281, IF($B281="V", -1*(SUMIFS(Prov_Auto!$E$3:$E1000,Prov_Auto!$A$3:$A1000,$C281,Prov_Auto!$C$3:$C1000,"&gt;="&amp;$A281 ,Prov_Auto!$D$3:$D1000, "&gt;="&amp;DATE(J$2,1,1), Prov_Auto!$D$3:$D1000,"&lt;="&amp;DATE(J$2,12,31))*$D281), "")))))</f>
        <v/>
      </c>
      <c r="K281" s="42" t="str">
        <f>IF($A281="","",IF($C281="","",IF($D281="","", IF($B281="C",  SUMIFS(Prov_Auto!$E$3:$E1000,Prov_Auto!$A$3:$A1000,$C281,Prov_Auto!$C$3:$C1000,"&gt;="&amp;$A281 ,Prov_Auto!$D$3:$D1000, "&gt;="&amp;DATE(K$2,1, 1), Prov_Auto!$D$3:$D1000,"&lt;="&amp;DATE(K$2, 12, 31))*$D281, IF($B281="V", -1*(SUMIFS(Prov_Auto!$E$3:$E1000,Prov_Auto!$A$3:$A1000,$C281,Prov_Auto!$C$3:$C1000,"&gt;="&amp;$A281 ,Prov_Auto!$D$3:$D1000, "&gt;="&amp;DATE(K$2,1,1), Prov_Auto!$D$3:$D1000,"&lt;="&amp;DATE(K$2,12,31))*$D281), "")))))</f>
        <v/>
      </c>
      <c r="L281" s="42" t="str">
        <f>IF($A281="","",IF($C281="","",IF($D281="","", IF($B281="C",  SUMIFS(Prov_Auto!$E$3:$E1000,Prov_Auto!$A$3:$A1000,$C281,Prov_Auto!$C$3:$C1000,"&gt;="&amp;$A281 ,Prov_Auto!$D$3:$D1000, "&gt;="&amp;DATE(L$2,1, 1), Prov_Auto!$D$3:$D1000,"&lt;="&amp;DATE(L$2, 12, 31))*$D281, IF($B281="V", -1*(SUMIFS(Prov_Auto!$E$3:$E1000,Prov_Auto!$A$3:$A1000,$C281,Prov_Auto!$C$3:$C1000,"&gt;="&amp;$A281 ,Prov_Auto!$D$3:$D1000, "&gt;="&amp;DATE(L$2,1,1), Prov_Auto!$D$3:$D1000,"&lt;="&amp;DATE(L$2,12,31))*$D281), "")))))</f>
        <v/>
      </c>
      <c r="M281" s="43" t="str">
        <f>IF($A281="","",IF($C281="","",IF($D281="","", IF($B281="C",  SUMIFS(Prov_Auto!$E$3:$E1000,Prov_Auto!$A$3:$A1000,$C281,Prov_Auto!$C$3:$C1000,"&gt;="&amp;$A281 ,Prov_Auto!$D$3:$D1000, "&gt;="&amp;DATE(M$2,1, 1), Prov_Auto!$D$3:$D1000,"&lt;="&amp;DATE(M$2, 12, 31))*$D281, IF($B281="V", -1*(SUMIFS(Prov_Auto!$E$3:$E1000,Prov_Auto!$A$3:$A1000,$C281,Prov_Auto!$C$3:$C1000,"&gt;="&amp;$A281 ,Prov_Auto!$D$3:$D1000, "&gt;="&amp;DATE(M$2,1,1), Prov_Auto!$D$3:$D1000,"&lt;="&amp;DATE(M$2,12,31))*$D281), "")))))</f>
        <v/>
      </c>
      <c r="N281" s="30"/>
      <c r="O281" s="31"/>
      <c r="P281" s="31"/>
      <c r="Q281" s="31"/>
      <c r="R281" s="31"/>
      <c r="S281" s="31"/>
      <c r="T281" s="31"/>
      <c r="U281" s="31"/>
      <c r="V281" s="31"/>
      <c r="W281" s="31"/>
    </row>
    <row r="282">
      <c r="A282" s="46"/>
      <c r="B282" s="47"/>
      <c r="C282" s="47"/>
      <c r="D282" s="47"/>
      <c r="E282" s="48"/>
      <c r="F282" s="45" t="str">
        <f t="shared" si="1"/>
        <v/>
      </c>
      <c r="G282" s="40" t="str">
        <f t="shared" si="2"/>
        <v/>
      </c>
      <c r="H282" s="41" t="str">
        <f>IF(A282="","",IF(C282="","",IF(D282="","",IF(B282="C", SUMIFS(Prov_Auto!E$3:E1000,Prov_Auto!A$3:A1000,C282,Prov_Auto!C$3:C1000,"&gt;"&amp;A282,Prov_Auto!D$3:D1000,"&lt;="&amp;TODAY())*D282, IF(B282="V", -1*(SUMIFS(Prov_Auto!E$3:E1000,Prov_Auto!A$3:A1000,C282,Prov_Auto!C$3:C1000,"&gt;"&amp;A282,Prov_Auto!D$3:D1000,"&lt;="&amp;TODAY())*D282), "")))))</f>
        <v/>
      </c>
      <c r="I282" s="42" t="str">
        <f>IF($A282="","",IF($C282="","",IF($D282="","", IF($B282="C",  SUMIFS(Prov_Auto!$E$3:$E1000,Prov_Auto!$A$3:$A1000,$C282,Prov_Auto!$C$3:$C1000,"&gt;="&amp;$A282 ,Prov_Auto!$D$3:$D1000, "&gt;="&amp;DATE(I$2,1, 1), Prov_Auto!$D$3:$D1000,"&lt;="&amp;DATE(I$2, 12, 31))*$D282, IF($B282="V", -1*(SUMIFS(Prov_Auto!$E$3:$E1000,Prov_Auto!$A$3:$A1000,$C282,Prov_Auto!$C$3:$C1000,"&gt;="&amp;$A282 ,Prov_Auto!$D$3:$D1000, "&gt;="&amp;DATE(I$2,1,1), Prov_Auto!$D$3:$D1000,"&lt;="&amp;DATE(I$2,12,31))*$D282), "")))))</f>
        <v/>
      </c>
      <c r="J282" s="42" t="str">
        <f>IF($A282="","",IF($C282="","",IF($D282="","", IF($B282="C",  SUMIFS(Prov_Auto!$E$3:$E1000,Prov_Auto!$A$3:$A1000,$C282,Prov_Auto!$C$3:$C1000,"&gt;="&amp;$A282 ,Prov_Auto!$D$3:$D1000, "&gt;="&amp;DATE(J$2,1, 1), Prov_Auto!$D$3:$D1000,"&lt;="&amp;DATE(J$2, 12, 31))*$D282, IF($B282="V", -1*(SUMIFS(Prov_Auto!$E$3:$E1000,Prov_Auto!$A$3:$A1000,$C282,Prov_Auto!$C$3:$C1000,"&gt;="&amp;$A282 ,Prov_Auto!$D$3:$D1000, "&gt;="&amp;DATE(J$2,1,1), Prov_Auto!$D$3:$D1000,"&lt;="&amp;DATE(J$2,12,31))*$D282), "")))))</f>
        <v/>
      </c>
      <c r="K282" s="42" t="str">
        <f>IF($A282="","",IF($C282="","",IF($D282="","", IF($B282="C",  SUMIFS(Prov_Auto!$E$3:$E1000,Prov_Auto!$A$3:$A1000,$C282,Prov_Auto!$C$3:$C1000,"&gt;="&amp;$A282 ,Prov_Auto!$D$3:$D1000, "&gt;="&amp;DATE(K$2,1, 1), Prov_Auto!$D$3:$D1000,"&lt;="&amp;DATE(K$2, 12, 31))*$D282, IF($B282="V", -1*(SUMIFS(Prov_Auto!$E$3:$E1000,Prov_Auto!$A$3:$A1000,$C282,Prov_Auto!$C$3:$C1000,"&gt;="&amp;$A282 ,Prov_Auto!$D$3:$D1000, "&gt;="&amp;DATE(K$2,1,1), Prov_Auto!$D$3:$D1000,"&lt;="&amp;DATE(K$2,12,31))*$D282), "")))))</f>
        <v/>
      </c>
      <c r="L282" s="42" t="str">
        <f>IF($A282="","",IF($C282="","",IF($D282="","", IF($B282="C",  SUMIFS(Prov_Auto!$E$3:$E1000,Prov_Auto!$A$3:$A1000,$C282,Prov_Auto!$C$3:$C1000,"&gt;="&amp;$A282 ,Prov_Auto!$D$3:$D1000, "&gt;="&amp;DATE(L$2,1, 1), Prov_Auto!$D$3:$D1000,"&lt;="&amp;DATE(L$2, 12, 31))*$D282, IF($B282="V", -1*(SUMIFS(Prov_Auto!$E$3:$E1000,Prov_Auto!$A$3:$A1000,$C282,Prov_Auto!$C$3:$C1000,"&gt;="&amp;$A282 ,Prov_Auto!$D$3:$D1000, "&gt;="&amp;DATE(L$2,1,1), Prov_Auto!$D$3:$D1000,"&lt;="&amp;DATE(L$2,12,31))*$D282), "")))))</f>
        <v/>
      </c>
      <c r="M282" s="43" t="str">
        <f>IF($A282="","",IF($C282="","",IF($D282="","", IF($B282="C",  SUMIFS(Prov_Auto!$E$3:$E1000,Prov_Auto!$A$3:$A1000,$C282,Prov_Auto!$C$3:$C1000,"&gt;="&amp;$A282 ,Prov_Auto!$D$3:$D1000, "&gt;="&amp;DATE(M$2,1, 1), Prov_Auto!$D$3:$D1000,"&lt;="&amp;DATE(M$2, 12, 31))*$D282, IF($B282="V", -1*(SUMIFS(Prov_Auto!$E$3:$E1000,Prov_Auto!$A$3:$A1000,$C282,Prov_Auto!$C$3:$C1000,"&gt;="&amp;$A282 ,Prov_Auto!$D$3:$D1000, "&gt;="&amp;DATE(M$2,1,1), Prov_Auto!$D$3:$D1000,"&lt;="&amp;DATE(M$2,12,31))*$D282), "")))))</f>
        <v/>
      </c>
      <c r="N282" s="30"/>
      <c r="O282" s="31"/>
      <c r="P282" s="31"/>
      <c r="Q282" s="31"/>
      <c r="R282" s="31"/>
      <c r="S282" s="31"/>
      <c r="T282" s="31"/>
      <c r="U282" s="31"/>
      <c r="V282" s="31"/>
      <c r="W282" s="31"/>
    </row>
    <row r="283">
      <c r="A283" s="46"/>
      <c r="B283" s="47"/>
      <c r="C283" s="47"/>
      <c r="D283" s="47"/>
      <c r="E283" s="48"/>
      <c r="F283" s="45" t="str">
        <f t="shared" si="1"/>
        <v/>
      </c>
      <c r="G283" s="40" t="str">
        <f t="shared" si="2"/>
        <v/>
      </c>
      <c r="H283" s="41" t="str">
        <f>IF(A283="","",IF(C283="","",IF(D283="","",IF(B283="C", SUMIFS(Prov_Auto!E$3:E1000,Prov_Auto!A$3:A1000,C283,Prov_Auto!C$3:C1000,"&gt;"&amp;A283,Prov_Auto!D$3:D1000,"&lt;="&amp;TODAY())*D283, IF(B283="V", -1*(SUMIFS(Prov_Auto!E$3:E1000,Prov_Auto!A$3:A1000,C283,Prov_Auto!C$3:C1000,"&gt;"&amp;A283,Prov_Auto!D$3:D1000,"&lt;="&amp;TODAY())*D283), "")))))</f>
        <v/>
      </c>
      <c r="I283" s="42" t="str">
        <f>IF($A283="","",IF($C283="","",IF($D283="","", IF($B283="C",  SUMIFS(Prov_Auto!$E$3:$E1000,Prov_Auto!$A$3:$A1000,$C283,Prov_Auto!$C$3:$C1000,"&gt;="&amp;$A283 ,Prov_Auto!$D$3:$D1000, "&gt;="&amp;DATE(I$2,1, 1), Prov_Auto!$D$3:$D1000,"&lt;="&amp;DATE(I$2, 12, 31))*$D283, IF($B283="V", -1*(SUMIFS(Prov_Auto!$E$3:$E1000,Prov_Auto!$A$3:$A1000,$C283,Prov_Auto!$C$3:$C1000,"&gt;="&amp;$A283 ,Prov_Auto!$D$3:$D1000, "&gt;="&amp;DATE(I$2,1,1), Prov_Auto!$D$3:$D1000,"&lt;="&amp;DATE(I$2,12,31))*$D283), "")))))</f>
        <v/>
      </c>
      <c r="J283" s="42" t="str">
        <f>IF($A283="","",IF($C283="","",IF($D283="","", IF($B283="C",  SUMIFS(Prov_Auto!$E$3:$E1000,Prov_Auto!$A$3:$A1000,$C283,Prov_Auto!$C$3:$C1000,"&gt;="&amp;$A283 ,Prov_Auto!$D$3:$D1000, "&gt;="&amp;DATE(J$2,1, 1), Prov_Auto!$D$3:$D1000,"&lt;="&amp;DATE(J$2, 12, 31))*$D283, IF($B283="V", -1*(SUMIFS(Prov_Auto!$E$3:$E1000,Prov_Auto!$A$3:$A1000,$C283,Prov_Auto!$C$3:$C1000,"&gt;="&amp;$A283 ,Prov_Auto!$D$3:$D1000, "&gt;="&amp;DATE(J$2,1,1), Prov_Auto!$D$3:$D1000,"&lt;="&amp;DATE(J$2,12,31))*$D283), "")))))</f>
        <v/>
      </c>
      <c r="K283" s="42" t="str">
        <f>IF($A283="","",IF($C283="","",IF($D283="","", IF($B283="C",  SUMIFS(Prov_Auto!$E$3:$E1000,Prov_Auto!$A$3:$A1000,$C283,Prov_Auto!$C$3:$C1000,"&gt;="&amp;$A283 ,Prov_Auto!$D$3:$D1000, "&gt;="&amp;DATE(K$2,1, 1), Prov_Auto!$D$3:$D1000,"&lt;="&amp;DATE(K$2, 12, 31))*$D283, IF($B283="V", -1*(SUMIFS(Prov_Auto!$E$3:$E1000,Prov_Auto!$A$3:$A1000,$C283,Prov_Auto!$C$3:$C1000,"&gt;="&amp;$A283 ,Prov_Auto!$D$3:$D1000, "&gt;="&amp;DATE(K$2,1,1), Prov_Auto!$D$3:$D1000,"&lt;="&amp;DATE(K$2,12,31))*$D283), "")))))</f>
        <v/>
      </c>
      <c r="L283" s="42" t="str">
        <f>IF($A283="","",IF($C283="","",IF($D283="","", IF($B283="C",  SUMIFS(Prov_Auto!$E$3:$E1000,Prov_Auto!$A$3:$A1000,$C283,Prov_Auto!$C$3:$C1000,"&gt;="&amp;$A283 ,Prov_Auto!$D$3:$D1000, "&gt;="&amp;DATE(L$2,1, 1), Prov_Auto!$D$3:$D1000,"&lt;="&amp;DATE(L$2, 12, 31))*$D283, IF($B283="V", -1*(SUMIFS(Prov_Auto!$E$3:$E1000,Prov_Auto!$A$3:$A1000,$C283,Prov_Auto!$C$3:$C1000,"&gt;="&amp;$A283 ,Prov_Auto!$D$3:$D1000, "&gt;="&amp;DATE(L$2,1,1), Prov_Auto!$D$3:$D1000,"&lt;="&amp;DATE(L$2,12,31))*$D283), "")))))</f>
        <v/>
      </c>
      <c r="M283" s="43" t="str">
        <f>IF($A283="","",IF($C283="","",IF($D283="","", IF($B283="C",  SUMIFS(Prov_Auto!$E$3:$E1000,Prov_Auto!$A$3:$A1000,$C283,Prov_Auto!$C$3:$C1000,"&gt;="&amp;$A283 ,Prov_Auto!$D$3:$D1000, "&gt;="&amp;DATE(M$2,1, 1), Prov_Auto!$D$3:$D1000,"&lt;="&amp;DATE(M$2, 12, 31))*$D283, IF($B283="V", -1*(SUMIFS(Prov_Auto!$E$3:$E1000,Prov_Auto!$A$3:$A1000,$C283,Prov_Auto!$C$3:$C1000,"&gt;="&amp;$A283 ,Prov_Auto!$D$3:$D1000, "&gt;="&amp;DATE(M$2,1,1), Prov_Auto!$D$3:$D1000,"&lt;="&amp;DATE(M$2,12,31))*$D283), "")))))</f>
        <v/>
      </c>
      <c r="N283" s="30"/>
      <c r="O283" s="31"/>
      <c r="P283" s="31"/>
      <c r="Q283" s="31"/>
      <c r="R283" s="31"/>
      <c r="S283" s="31"/>
      <c r="T283" s="31"/>
      <c r="U283" s="31"/>
      <c r="V283" s="31"/>
      <c r="W283" s="31"/>
    </row>
    <row r="284">
      <c r="A284" s="46"/>
      <c r="B284" s="47"/>
      <c r="C284" s="47"/>
      <c r="D284" s="47"/>
      <c r="E284" s="48"/>
      <c r="F284" s="45" t="str">
        <f t="shared" si="1"/>
        <v/>
      </c>
      <c r="G284" s="40" t="str">
        <f t="shared" si="2"/>
        <v/>
      </c>
      <c r="H284" s="41" t="str">
        <f>IF(A284="","",IF(C284="","",IF(D284="","",IF(B284="C", SUMIFS(Prov_Auto!E$3:E1000,Prov_Auto!A$3:A1000,C284,Prov_Auto!C$3:C1000,"&gt;"&amp;A284,Prov_Auto!D$3:D1000,"&lt;="&amp;TODAY())*D284, IF(B284="V", -1*(SUMIFS(Prov_Auto!E$3:E1000,Prov_Auto!A$3:A1000,C284,Prov_Auto!C$3:C1000,"&gt;"&amp;A284,Prov_Auto!D$3:D1000,"&lt;="&amp;TODAY())*D284), "")))))</f>
        <v/>
      </c>
      <c r="I284" s="42" t="str">
        <f>IF($A284="","",IF($C284="","",IF($D284="","", IF($B284="C",  SUMIFS(Prov_Auto!$E$3:$E1000,Prov_Auto!$A$3:$A1000,$C284,Prov_Auto!$C$3:$C1000,"&gt;="&amp;$A284 ,Prov_Auto!$D$3:$D1000, "&gt;="&amp;DATE(I$2,1, 1), Prov_Auto!$D$3:$D1000,"&lt;="&amp;DATE(I$2, 12, 31))*$D284, IF($B284="V", -1*(SUMIFS(Prov_Auto!$E$3:$E1000,Prov_Auto!$A$3:$A1000,$C284,Prov_Auto!$C$3:$C1000,"&gt;="&amp;$A284 ,Prov_Auto!$D$3:$D1000, "&gt;="&amp;DATE(I$2,1,1), Prov_Auto!$D$3:$D1000,"&lt;="&amp;DATE(I$2,12,31))*$D284), "")))))</f>
        <v/>
      </c>
      <c r="J284" s="42" t="str">
        <f>IF($A284="","",IF($C284="","",IF($D284="","", IF($B284="C",  SUMIFS(Prov_Auto!$E$3:$E1000,Prov_Auto!$A$3:$A1000,$C284,Prov_Auto!$C$3:$C1000,"&gt;="&amp;$A284 ,Prov_Auto!$D$3:$D1000, "&gt;="&amp;DATE(J$2,1, 1), Prov_Auto!$D$3:$D1000,"&lt;="&amp;DATE(J$2, 12, 31))*$D284, IF($B284="V", -1*(SUMIFS(Prov_Auto!$E$3:$E1000,Prov_Auto!$A$3:$A1000,$C284,Prov_Auto!$C$3:$C1000,"&gt;="&amp;$A284 ,Prov_Auto!$D$3:$D1000, "&gt;="&amp;DATE(J$2,1,1), Prov_Auto!$D$3:$D1000,"&lt;="&amp;DATE(J$2,12,31))*$D284), "")))))</f>
        <v/>
      </c>
      <c r="K284" s="42" t="str">
        <f>IF($A284="","",IF($C284="","",IF($D284="","", IF($B284="C",  SUMIFS(Prov_Auto!$E$3:$E1000,Prov_Auto!$A$3:$A1000,$C284,Prov_Auto!$C$3:$C1000,"&gt;="&amp;$A284 ,Prov_Auto!$D$3:$D1000, "&gt;="&amp;DATE(K$2,1, 1), Prov_Auto!$D$3:$D1000,"&lt;="&amp;DATE(K$2, 12, 31))*$D284, IF($B284="V", -1*(SUMIFS(Prov_Auto!$E$3:$E1000,Prov_Auto!$A$3:$A1000,$C284,Prov_Auto!$C$3:$C1000,"&gt;="&amp;$A284 ,Prov_Auto!$D$3:$D1000, "&gt;="&amp;DATE(K$2,1,1), Prov_Auto!$D$3:$D1000,"&lt;="&amp;DATE(K$2,12,31))*$D284), "")))))</f>
        <v/>
      </c>
      <c r="L284" s="42" t="str">
        <f>IF($A284="","",IF($C284="","",IF($D284="","", IF($B284="C",  SUMIFS(Prov_Auto!$E$3:$E1000,Prov_Auto!$A$3:$A1000,$C284,Prov_Auto!$C$3:$C1000,"&gt;="&amp;$A284 ,Prov_Auto!$D$3:$D1000, "&gt;="&amp;DATE(L$2,1, 1), Prov_Auto!$D$3:$D1000,"&lt;="&amp;DATE(L$2, 12, 31))*$D284, IF($B284="V", -1*(SUMIFS(Prov_Auto!$E$3:$E1000,Prov_Auto!$A$3:$A1000,$C284,Prov_Auto!$C$3:$C1000,"&gt;="&amp;$A284 ,Prov_Auto!$D$3:$D1000, "&gt;="&amp;DATE(L$2,1,1), Prov_Auto!$D$3:$D1000,"&lt;="&amp;DATE(L$2,12,31))*$D284), "")))))</f>
        <v/>
      </c>
      <c r="M284" s="43" t="str">
        <f>IF($A284="","",IF($C284="","",IF($D284="","", IF($B284="C",  SUMIFS(Prov_Auto!$E$3:$E1000,Prov_Auto!$A$3:$A1000,$C284,Prov_Auto!$C$3:$C1000,"&gt;="&amp;$A284 ,Prov_Auto!$D$3:$D1000, "&gt;="&amp;DATE(M$2,1, 1), Prov_Auto!$D$3:$D1000,"&lt;="&amp;DATE(M$2, 12, 31))*$D284, IF($B284="V", -1*(SUMIFS(Prov_Auto!$E$3:$E1000,Prov_Auto!$A$3:$A1000,$C284,Prov_Auto!$C$3:$C1000,"&gt;="&amp;$A284 ,Prov_Auto!$D$3:$D1000, "&gt;="&amp;DATE(M$2,1,1), Prov_Auto!$D$3:$D1000,"&lt;="&amp;DATE(M$2,12,31))*$D284), "")))))</f>
        <v/>
      </c>
      <c r="N284" s="30"/>
      <c r="O284" s="31"/>
      <c r="P284" s="31"/>
      <c r="Q284" s="31"/>
      <c r="R284" s="31"/>
      <c r="S284" s="31"/>
      <c r="T284" s="31"/>
      <c r="U284" s="31"/>
      <c r="V284" s="31"/>
      <c r="W284" s="31"/>
    </row>
    <row r="285">
      <c r="A285" s="46"/>
      <c r="B285" s="47"/>
      <c r="C285" s="47"/>
      <c r="D285" s="47"/>
      <c r="E285" s="48"/>
      <c r="F285" s="45" t="str">
        <f t="shared" si="1"/>
        <v/>
      </c>
      <c r="G285" s="40" t="str">
        <f t="shared" si="2"/>
        <v/>
      </c>
      <c r="H285" s="41" t="str">
        <f>IF(A285="","",IF(C285="","",IF(D285="","",IF(B285="C", SUMIFS(Prov_Auto!E$3:E1000,Prov_Auto!A$3:A1000,C285,Prov_Auto!C$3:C1000,"&gt;"&amp;A285,Prov_Auto!D$3:D1000,"&lt;="&amp;TODAY())*D285, IF(B285="V", -1*(SUMIFS(Prov_Auto!E$3:E1000,Prov_Auto!A$3:A1000,C285,Prov_Auto!C$3:C1000,"&gt;"&amp;A285,Prov_Auto!D$3:D1000,"&lt;="&amp;TODAY())*D285), "")))))</f>
        <v/>
      </c>
      <c r="I285" s="42" t="str">
        <f>IF($A285="","",IF($C285="","",IF($D285="","", IF($B285="C",  SUMIFS(Prov_Auto!$E$3:$E1000,Prov_Auto!$A$3:$A1000,$C285,Prov_Auto!$C$3:$C1000,"&gt;="&amp;$A285 ,Prov_Auto!$D$3:$D1000, "&gt;="&amp;DATE(I$2,1, 1), Prov_Auto!$D$3:$D1000,"&lt;="&amp;DATE(I$2, 12, 31))*$D285, IF($B285="V", -1*(SUMIFS(Prov_Auto!$E$3:$E1000,Prov_Auto!$A$3:$A1000,$C285,Prov_Auto!$C$3:$C1000,"&gt;="&amp;$A285 ,Prov_Auto!$D$3:$D1000, "&gt;="&amp;DATE(I$2,1,1), Prov_Auto!$D$3:$D1000,"&lt;="&amp;DATE(I$2,12,31))*$D285), "")))))</f>
        <v/>
      </c>
      <c r="J285" s="42" t="str">
        <f>IF($A285="","",IF($C285="","",IF($D285="","", IF($B285="C",  SUMIFS(Prov_Auto!$E$3:$E1000,Prov_Auto!$A$3:$A1000,$C285,Prov_Auto!$C$3:$C1000,"&gt;="&amp;$A285 ,Prov_Auto!$D$3:$D1000, "&gt;="&amp;DATE(J$2,1, 1), Prov_Auto!$D$3:$D1000,"&lt;="&amp;DATE(J$2, 12, 31))*$D285, IF($B285="V", -1*(SUMIFS(Prov_Auto!$E$3:$E1000,Prov_Auto!$A$3:$A1000,$C285,Prov_Auto!$C$3:$C1000,"&gt;="&amp;$A285 ,Prov_Auto!$D$3:$D1000, "&gt;="&amp;DATE(J$2,1,1), Prov_Auto!$D$3:$D1000,"&lt;="&amp;DATE(J$2,12,31))*$D285), "")))))</f>
        <v/>
      </c>
      <c r="K285" s="42" t="str">
        <f>IF($A285="","",IF($C285="","",IF($D285="","", IF($B285="C",  SUMIFS(Prov_Auto!$E$3:$E1000,Prov_Auto!$A$3:$A1000,$C285,Prov_Auto!$C$3:$C1000,"&gt;="&amp;$A285 ,Prov_Auto!$D$3:$D1000, "&gt;="&amp;DATE(K$2,1, 1), Prov_Auto!$D$3:$D1000,"&lt;="&amp;DATE(K$2, 12, 31))*$D285, IF($B285="V", -1*(SUMIFS(Prov_Auto!$E$3:$E1000,Prov_Auto!$A$3:$A1000,$C285,Prov_Auto!$C$3:$C1000,"&gt;="&amp;$A285 ,Prov_Auto!$D$3:$D1000, "&gt;="&amp;DATE(K$2,1,1), Prov_Auto!$D$3:$D1000,"&lt;="&amp;DATE(K$2,12,31))*$D285), "")))))</f>
        <v/>
      </c>
      <c r="L285" s="42" t="str">
        <f>IF($A285="","",IF($C285="","",IF($D285="","", IF($B285="C",  SUMIFS(Prov_Auto!$E$3:$E1000,Prov_Auto!$A$3:$A1000,$C285,Prov_Auto!$C$3:$C1000,"&gt;="&amp;$A285 ,Prov_Auto!$D$3:$D1000, "&gt;="&amp;DATE(L$2,1, 1), Prov_Auto!$D$3:$D1000,"&lt;="&amp;DATE(L$2, 12, 31))*$D285, IF($B285="V", -1*(SUMIFS(Prov_Auto!$E$3:$E1000,Prov_Auto!$A$3:$A1000,$C285,Prov_Auto!$C$3:$C1000,"&gt;="&amp;$A285 ,Prov_Auto!$D$3:$D1000, "&gt;="&amp;DATE(L$2,1,1), Prov_Auto!$D$3:$D1000,"&lt;="&amp;DATE(L$2,12,31))*$D285), "")))))</f>
        <v/>
      </c>
      <c r="M285" s="43" t="str">
        <f>IF($A285="","",IF($C285="","",IF($D285="","", IF($B285="C",  SUMIFS(Prov_Auto!$E$3:$E1000,Prov_Auto!$A$3:$A1000,$C285,Prov_Auto!$C$3:$C1000,"&gt;="&amp;$A285 ,Prov_Auto!$D$3:$D1000, "&gt;="&amp;DATE(M$2,1, 1), Prov_Auto!$D$3:$D1000,"&lt;="&amp;DATE(M$2, 12, 31))*$D285, IF($B285="V", -1*(SUMIFS(Prov_Auto!$E$3:$E1000,Prov_Auto!$A$3:$A1000,$C285,Prov_Auto!$C$3:$C1000,"&gt;="&amp;$A285 ,Prov_Auto!$D$3:$D1000, "&gt;="&amp;DATE(M$2,1,1), Prov_Auto!$D$3:$D1000,"&lt;="&amp;DATE(M$2,12,31))*$D285), "")))))</f>
        <v/>
      </c>
      <c r="N285" s="30"/>
      <c r="O285" s="31"/>
      <c r="P285" s="31"/>
      <c r="Q285" s="31"/>
      <c r="R285" s="31"/>
      <c r="S285" s="31"/>
      <c r="T285" s="31"/>
      <c r="U285" s="31"/>
      <c r="V285" s="31"/>
      <c r="W285" s="31"/>
    </row>
    <row r="286">
      <c r="A286" s="46"/>
      <c r="B286" s="47"/>
      <c r="C286" s="47"/>
      <c r="D286" s="47"/>
      <c r="E286" s="48"/>
      <c r="F286" s="45" t="str">
        <f t="shared" si="1"/>
        <v/>
      </c>
      <c r="G286" s="40" t="str">
        <f t="shared" si="2"/>
        <v/>
      </c>
      <c r="H286" s="41" t="str">
        <f>IF(A286="","",IF(C286="","",IF(D286="","",IF(B286="C", SUMIFS(Prov_Auto!E$3:E1000,Prov_Auto!A$3:A1000,C286,Prov_Auto!C$3:C1000,"&gt;"&amp;A286,Prov_Auto!D$3:D1000,"&lt;="&amp;TODAY())*D286, IF(B286="V", -1*(SUMIFS(Prov_Auto!E$3:E1000,Prov_Auto!A$3:A1000,C286,Prov_Auto!C$3:C1000,"&gt;"&amp;A286,Prov_Auto!D$3:D1000,"&lt;="&amp;TODAY())*D286), "")))))</f>
        <v/>
      </c>
      <c r="I286" s="42" t="str">
        <f>IF($A286="","",IF($C286="","",IF($D286="","", IF($B286="C",  SUMIFS(Prov_Auto!$E$3:$E1000,Prov_Auto!$A$3:$A1000,$C286,Prov_Auto!$C$3:$C1000,"&gt;="&amp;$A286 ,Prov_Auto!$D$3:$D1000, "&gt;="&amp;DATE(I$2,1, 1), Prov_Auto!$D$3:$D1000,"&lt;="&amp;DATE(I$2, 12, 31))*$D286, IF($B286="V", -1*(SUMIFS(Prov_Auto!$E$3:$E1000,Prov_Auto!$A$3:$A1000,$C286,Prov_Auto!$C$3:$C1000,"&gt;="&amp;$A286 ,Prov_Auto!$D$3:$D1000, "&gt;="&amp;DATE(I$2,1,1), Prov_Auto!$D$3:$D1000,"&lt;="&amp;DATE(I$2,12,31))*$D286), "")))))</f>
        <v/>
      </c>
      <c r="J286" s="42" t="str">
        <f>IF($A286="","",IF($C286="","",IF($D286="","", IF($B286="C",  SUMIFS(Prov_Auto!$E$3:$E1000,Prov_Auto!$A$3:$A1000,$C286,Prov_Auto!$C$3:$C1000,"&gt;="&amp;$A286 ,Prov_Auto!$D$3:$D1000, "&gt;="&amp;DATE(J$2,1, 1), Prov_Auto!$D$3:$D1000,"&lt;="&amp;DATE(J$2, 12, 31))*$D286, IF($B286="V", -1*(SUMIFS(Prov_Auto!$E$3:$E1000,Prov_Auto!$A$3:$A1000,$C286,Prov_Auto!$C$3:$C1000,"&gt;="&amp;$A286 ,Prov_Auto!$D$3:$D1000, "&gt;="&amp;DATE(J$2,1,1), Prov_Auto!$D$3:$D1000,"&lt;="&amp;DATE(J$2,12,31))*$D286), "")))))</f>
        <v/>
      </c>
      <c r="K286" s="42" t="str">
        <f>IF($A286="","",IF($C286="","",IF($D286="","", IF($B286="C",  SUMIFS(Prov_Auto!$E$3:$E1000,Prov_Auto!$A$3:$A1000,$C286,Prov_Auto!$C$3:$C1000,"&gt;="&amp;$A286 ,Prov_Auto!$D$3:$D1000, "&gt;="&amp;DATE(K$2,1, 1), Prov_Auto!$D$3:$D1000,"&lt;="&amp;DATE(K$2, 12, 31))*$D286, IF($B286="V", -1*(SUMIFS(Prov_Auto!$E$3:$E1000,Prov_Auto!$A$3:$A1000,$C286,Prov_Auto!$C$3:$C1000,"&gt;="&amp;$A286 ,Prov_Auto!$D$3:$D1000, "&gt;="&amp;DATE(K$2,1,1), Prov_Auto!$D$3:$D1000,"&lt;="&amp;DATE(K$2,12,31))*$D286), "")))))</f>
        <v/>
      </c>
      <c r="L286" s="42" t="str">
        <f>IF($A286="","",IF($C286="","",IF($D286="","", IF($B286="C",  SUMIFS(Prov_Auto!$E$3:$E1000,Prov_Auto!$A$3:$A1000,$C286,Prov_Auto!$C$3:$C1000,"&gt;="&amp;$A286 ,Prov_Auto!$D$3:$D1000, "&gt;="&amp;DATE(L$2,1, 1), Prov_Auto!$D$3:$D1000,"&lt;="&amp;DATE(L$2, 12, 31))*$D286, IF($B286="V", -1*(SUMIFS(Prov_Auto!$E$3:$E1000,Prov_Auto!$A$3:$A1000,$C286,Prov_Auto!$C$3:$C1000,"&gt;="&amp;$A286 ,Prov_Auto!$D$3:$D1000, "&gt;="&amp;DATE(L$2,1,1), Prov_Auto!$D$3:$D1000,"&lt;="&amp;DATE(L$2,12,31))*$D286), "")))))</f>
        <v/>
      </c>
      <c r="M286" s="43" t="str">
        <f>IF($A286="","",IF($C286="","",IF($D286="","", IF($B286="C",  SUMIFS(Prov_Auto!$E$3:$E1000,Prov_Auto!$A$3:$A1000,$C286,Prov_Auto!$C$3:$C1000,"&gt;="&amp;$A286 ,Prov_Auto!$D$3:$D1000, "&gt;="&amp;DATE(M$2,1, 1), Prov_Auto!$D$3:$D1000,"&lt;="&amp;DATE(M$2, 12, 31))*$D286, IF($B286="V", -1*(SUMIFS(Prov_Auto!$E$3:$E1000,Prov_Auto!$A$3:$A1000,$C286,Prov_Auto!$C$3:$C1000,"&gt;="&amp;$A286 ,Prov_Auto!$D$3:$D1000, "&gt;="&amp;DATE(M$2,1,1), Prov_Auto!$D$3:$D1000,"&lt;="&amp;DATE(M$2,12,31))*$D286), "")))))</f>
        <v/>
      </c>
      <c r="N286" s="30"/>
      <c r="O286" s="31"/>
      <c r="P286" s="31"/>
      <c r="Q286" s="31"/>
      <c r="R286" s="31"/>
      <c r="S286" s="31"/>
      <c r="T286" s="31"/>
      <c r="U286" s="31"/>
      <c r="V286" s="31"/>
      <c r="W286" s="31"/>
    </row>
    <row r="287">
      <c r="A287" s="46"/>
      <c r="B287" s="47"/>
      <c r="C287" s="47"/>
      <c r="D287" s="47"/>
      <c r="E287" s="48"/>
      <c r="F287" s="45" t="str">
        <f t="shared" si="1"/>
        <v/>
      </c>
      <c r="G287" s="40" t="str">
        <f t="shared" si="2"/>
        <v/>
      </c>
      <c r="H287" s="41" t="str">
        <f>IF(A287="","",IF(C287="","",IF(D287="","",IF(B287="C", SUMIFS(Prov_Auto!E$3:E1000,Prov_Auto!A$3:A1000,C287,Prov_Auto!C$3:C1000,"&gt;"&amp;A287,Prov_Auto!D$3:D1000,"&lt;="&amp;TODAY())*D287, IF(B287="V", -1*(SUMIFS(Prov_Auto!E$3:E1000,Prov_Auto!A$3:A1000,C287,Prov_Auto!C$3:C1000,"&gt;"&amp;A287,Prov_Auto!D$3:D1000,"&lt;="&amp;TODAY())*D287), "")))))</f>
        <v/>
      </c>
      <c r="I287" s="42" t="str">
        <f>IF($A287="","",IF($C287="","",IF($D287="","", IF($B287="C",  SUMIFS(Prov_Auto!$E$3:$E1000,Prov_Auto!$A$3:$A1000,$C287,Prov_Auto!$C$3:$C1000,"&gt;="&amp;$A287 ,Prov_Auto!$D$3:$D1000, "&gt;="&amp;DATE(I$2,1, 1), Prov_Auto!$D$3:$D1000,"&lt;="&amp;DATE(I$2, 12, 31))*$D287, IF($B287="V", -1*(SUMIFS(Prov_Auto!$E$3:$E1000,Prov_Auto!$A$3:$A1000,$C287,Prov_Auto!$C$3:$C1000,"&gt;="&amp;$A287 ,Prov_Auto!$D$3:$D1000, "&gt;="&amp;DATE(I$2,1,1), Prov_Auto!$D$3:$D1000,"&lt;="&amp;DATE(I$2,12,31))*$D287), "")))))</f>
        <v/>
      </c>
      <c r="J287" s="42" t="str">
        <f>IF($A287="","",IF($C287="","",IF($D287="","", IF($B287="C",  SUMIFS(Prov_Auto!$E$3:$E1000,Prov_Auto!$A$3:$A1000,$C287,Prov_Auto!$C$3:$C1000,"&gt;="&amp;$A287 ,Prov_Auto!$D$3:$D1000, "&gt;="&amp;DATE(J$2,1, 1), Prov_Auto!$D$3:$D1000,"&lt;="&amp;DATE(J$2, 12, 31))*$D287, IF($B287="V", -1*(SUMIFS(Prov_Auto!$E$3:$E1000,Prov_Auto!$A$3:$A1000,$C287,Prov_Auto!$C$3:$C1000,"&gt;="&amp;$A287 ,Prov_Auto!$D$3:$D1000, "&gt;="&amp;DATE(J$2,1,1), Prov_Auto!$D$3:$D1000,"&lt;="&amp;DATE(J$2,12,31))*$D287), "")))))</f>
        <v/>
      </c>
      <c r="K287" s="42" t="str">
        <f>IF($A287="","",IF($C287="","",IF($D287="","", IF($B287="C",  SUMIFS(Prov_Auto!$E$3:$E1000,Prov_Auto!$A$3:$A1000,$C287,Prov_Auto!$C$3:$C1000,"&gt;="&amp;$A287 ,Prov_Auto!$D$3:$D1000, "&gt;="&amp;DATE(K$2,1, 1), Prov_Auto!$D$3:$D1000,"&lt;="&amp;DATE(K$2, 12, 31))*$D287, IF($B287="V", -1*(SUMIFS(Prov_Auto!$E$3:$E1000,Prov_Auto!$A$3:$A1000,$C287,Prov_Auto!$C$3:$C1000,"&gt;="&amp;$A287 ,Prov_Auto!$D$3:$D1000, "&gt;="&amp;DATE(K$2,1,1), Prov_Auto!$D$3:$D1000,"&lt;="&amp;DATE(K$2,12,31))*$D287), "")))))</f>
        <v/>
      </c>
      <c r="L287" s="42" t="str">
        <f>IF($A287="","",IF($C287="","",IF($D287="","", IF($B287="C",  SUMIFS(Prov_Auto!$E$3:$E1000,Prov_Auto!$A$3:$A1000,$C287,Prov_Auto!$C$3:$C1000,"&gt;="&amp;$A287 ,Prov_Auto!$D$3:$D1000, "&gt;="&amp;DATE(L$2,1, 1), Prov_Auto!$D$3:$D1000,"&lt;="&amp;DATE(L$2, 12, 31))*$D287, IF($B287="V", -1*(SUMIFS(Prov_Auto!$E$3:$E1000,Prov_Auto!$A$3:$A1000,$C287,Prov_Auto!$C$3:$C1000,"&gt;="&amp;$A287 ,Prov_Auto!$D$3:$D1000, "&gt;="&amp;DATE(L$2,1,1), Prov_Auto!$D$3:$D1000,"&lt;="&amp;DATE(L$2,12,31))*$D287), "")))))</f>
        <v/>
      </c>
      <c r="M287" s="43" t="str">
        <f>IF($A287="","",IF($C287="","",IF($D287="","", IF($B287="C",  SUMIFS(Prov_Auto!$E$3:$E1000,Prov_Auto!$A$3:$A1000,$C287,Prov_Auto!$C$3:$C1000,"&gt;="&amp;$A287 ,Prov_Auto!$D$3:$D1000, "&gt;="&amp;DATE(M$2,1, 1), Prov_Auto!$D$3:$D1000,"&lt;="&amp;DATE(M$2, 12, 31))*$D287, IF($B287="V", -1*(SUMIFS(Prov_Auto!$E$3:$E1000,Prov_Auto!$A$3:$A1000,$C287,Prov_Auto!$C$3:$C1000,"&gt;="&amp;$A287 ,Prov_Auto!$D$3:$D1000, "&gt;="&amp;DATE(M$2,1,1), Prov_Auto!$D$3:$D1000,"&lt;="&amp;DATE(M$2,12,31))*$D287), "")))))</f>
        <v/>
      </c>
      <c r="N287" s="30"/>
      <c r="O287" s="31"/>
      <c r="P287" s="31"/>
      <c r="Q287" s="31"/>
      <c r="R287" s="31"/>
      <c r="S287" s="31"/>
      <c r="T287" s="31"/>
      <c r="U287" s="31"/>
      <c r="V287" s="31"/>
      <c r="W287" s="31"/>
    </row>
    <row r="288">
      <c r="A288" s="46"/>
      <c r="B288" s="47"/>
      <c r="C288" s="47"/>
      <c r="D288" s="47"/>
      <c r="E288" s="48"/>
      <c r="F288" s="45" t="str">
        <f t="shared" si="1"/>
        <v/>
      </c>
      <c r="G288" s="40" t="str">
        <f t="shared" si="2"/>
        <v/>
      </c>
      <c r="H288" s="41" t="str">
        <f>IF(A288="","",IF(C288="","",IF(D288="","",IF(B288="C", SUMIFS(Prov_Auto!E$3:E1000,Prov_Auto!A$3:A1000,C288,Prov_Auto!C$3:C1000,"&gt;"&amp;A288,Prov_Auto!D$3:D1000,"&lt;="&amp;TODAY())*D288, IF(B288="V", -1*(SUMIFS(Prov_Auto!E$3:E1000,Prov_Auto!A$3:A1000,C288,Prov_Auto!C$3:C1000,"&gt;"&amp;A288,Prov_Auto!D$3:D1000,"&lt;="&amp;TODAY())*D288), "")))))</f>
        <v/>
      </c>
      <c r="I288" s="42" t="str">
        <f>IF($A288="","",IF($C288="","",IF($D288="","", IF($B288="C",  SUMIFS(Prov_Auto!$E$3:$E1000,Prov_Auto!$A$3:$A1000,$C288,Prov_Auto!$C$3:$C1000,"&gt;="&amp;$A288 ,Prov_Auto!$D$3:$D1000, "&gt;="&amp;DATE(I$2,1, 1), Prov_Auto!$D$3:$D1000,"&lt;="&amp;DATE(I$2, 12, 31))*$D288, IF($B288="V", -1*(SUMIFS(Prov_Auto!$E$3:$E1000,Prov_Auto!$A$3:$A1000,$C288,Prov_Auto!$C$3:$C1000,"&gt;="&amp;$A288 ,Prov_Auto!$D$3:$D1000, "&gt;="&amp;DATE(I$2,1,1), Prov_Auto!$D$3:$D1000,"&lt;="&amp;DATE(I$2,12,31))*$D288), "")))))</f>
        <v/>
      </c>
      <c r="J288" s="42" t="str">
        <f>IF($A288="","",IF($C288="","",IF($D288="","", IF($B288="C",  SUMIFS(Prov_Auto!$E$3:$E1000,Prov_Auto!$A$3:$A1000,$C288,Prov_Auto!$C$3:$C1000,"&gt;="&amp;$A288 ,Prov_Auto!$D$3:$D1000, "&gt;="&amp;DATE(J$2,1, 1), Prov_Auto!$D$3:$D1000,"&lt;="&amp;DATE(J$2, 12, 31))*$D288, IF($B288="V", -1*(SUMIFS(Prov_Auto!$E$3:$E1000,Prov_Auto!$A$3:$A1000,$C288,Prov_Auto!$C$3:$C1000,"&gt;="&amp;$A288 ,Prov_Auto!$D$3:$D1000, "&gt;="&amp;DATE(J$2,1,1), Prov_Auto!$D$3:$D1000,"&lt;="&amp;DATE(J$2,12,31))*$D288), "")))))</f>
        <v/>
      </c>
      <c r="K288" s="42" t="str">
        <f>IF($A288="","",IF($C288="","",IF($D288="","", IF($B288="C",  SUMIFS(Prov_Auto!$E$3:$E1000,Prov_Auto!$A$3:$A1000,$C288,Prov_Auto!$C$3:$C1000,"&gt;="&amp;$A288 ,Prov_Auto!$D$3:$D1000, "&gt;="&amp;DATE(K$2,1, 1), Prov_Auto!$D$3:$D1000,"&lt;="&amp;DATE(K$2, 12, 31))*$D288, IF($B288="V", -1*(SUMIFS(Prov_Auto!$E$3:$E1000,Prov_Auto!$A$3:$A1000,$C288,Prov_Auto!$C$3:$C1000,"&gt;="&amp;$A288 ,Prov_Auto!$D$3:$D1000, "&gt;="&amp;DATE(K$2,1,1), Prov_Auto!$D$3:$D1000,"&lt;="&amp;DATE(K$2,12,31))*$D288), "")))))</f>
        <v/>
      </c>
      <c r="L288" s="42" t="str">
        <f>IF($A288="","",IF($C288="","",IF($D288="","", IF($B288="C",  SUMIFS(Prov_Auto!$E$3:$E1000,Prov_Auto!$A$3:$A1000,$C288,Prov_Auto!$C$3:$C1000,"&gt;="&amp;$A288 ,Prov_Auto!$D$3:$D1000, "&gt;="&amp;DATE(L$2,1, 1), Prov_Auto!$D$3:$D1000,"&lt;="&amp;DATE(L$2, 12, 31))*$D288, IF($B288="V", -1*(SUMIFS(Prov_Auto!$E$3:$E1000,Prov_Auto!$A$3:$A1000,$C288,Prov_Auto!$C$3:$C1000,"&gt;="&amp;$A288 ,Prov_Auto!$D$3:$D1000, "&gt;="&amp;DATE(L$2,1,1), Prov_Auto!$D$3:$D1000,"&lt;="&amp;DATE(L$2,12,31))*$D288), "")))))</f>
        <v/>
      </c>
      <c r="M288" s="43" t="str">
        <f>IF($A288="","",IF($C288="","",IF($D288="","", IF($B288="C",  SUMIFS(Prov_Auto!$E$3:$E1000,Prov_Auto!$A$3:$A1000,$C288,Prov_Auto!$C$3:$C1000,"&gt;="&amp;$A288 ,Prov_Auto!$D$3:$D1000, "&gt;="&amp;DATE(M$2,1, 1), Prov_Auto!$D$3:$D1000,"&lt;="&amp;DATE(M$2, 12, 31))*$D288, IF($B288="V", -1*(SUMIFS(Prov_Auto!$E$3:$E1000,Prov_Auto!$A$3:$A1000,$C288,Prov_Auto!$C$3:$C1000,"&gt;="&amp;$A288 ,Prov_Auto!$D$3:$D1000, "&gt;="&amp;DATE(M$2,1,1), Prov_Auto!$D$3:$D1000,"&lt;="&amp;DATE(M$2,12,31))*$D288), "")))))</f>
        <v/>
      </c>
      <c r="N288" s="30"/>
      <c r="O288" s="31"/>
      <c r="P288" s="31"/>
      <c r="Q288" s="31"/>
      <c r="R288" s="31"/>
      <c r="S288" s="31"/>
      <c r="T288" s="31"/>
      <c r="U288" s="31"/>
      <c r="V288" s="31"/>
      <c r="W288" s="31"/>
    </row>
    <row r="289">
      <c r="A289" s="46"/>
      <c r="B289" s="47"/>
      <c r="C289" s="47"/>
      <c r="D289" s="47"/>
      <c r="E289" s="48"/>
      <c r="F289" s="45" t="str">
        <f t="shared" si="1"/>
        <v/>
      </c>
      <c r="G289" s="40" t="str">
        <f t="shared" si="2"/>
        <v/>
      </c>
      <c r="H289" s="41" t="str">
        <f>IF(A289="","",IF(C289="","",IF(D289="","",IF(B289="C", SUMIFS(Prov_Auto!E$3:E1000,Prov_Auto!A$3:A1000,C289,Prov_Auto!C$3:C1000,"&gt;"&amp;A289,Prov_Auto!D$3:D1000,"&lt;="&amp;TODAY())*D289, IF(B289="V", -1*(SUMIFS(Prov_Auto!E$3:E1000,Prov_Auto!A$3:A1000,C289,Prov_Auto!C$3:C1000,"&gt;"&amp;A289,Prov_Auto!D$3:D1000,"&lt;="&amp;TODAY())*D289), "")))))</f>
        <v/>
      </c>
      <c r="I289" s="42" t="str">
        <f>IF($A289="","",IF($C289="","",IF($D289="","", IF($B289="C",  SUMIFS(Prov_Auto!$E$3:$E1000,Prov_Auto!$A$3:$A1000,$C289,Prov_Auto!$C$3:$C1000,"&gt;="&amp;$A289 ,Prov_Auto!$D$3:$D1000, "&gt;="&amp;DATE(I$2,1, 1), Prov_Auto!$D$3:$D1000,"&lt;="&amp;DATE(I$2, 12, 31))*$D289, IF($B289="V", -1*(SUMIFS(Prov_Auto!$E$3:$E1000,Prov_Auto!$A$3:$A1000,$C289,Prov_Auto!$C$3:$C1000,"&gt;="&amp;$A289 ,Prov_Auto!$D$3:$D1000, "&gt;="&amp;DATE(I$2,1,1), Prov_Auto!$D$3:$D1000,"&lt;="&amp;DATE(I$2,12,31))*$D289), "")))))</f>
        <v/>
      </c>
      <c r="J289" s="42" t="str">
        <f>IF($A289="","",IF($C289="","",IF($D289="","", IF($B289="C",  SUMIFS(Prov_Auto!$E$3:$E1000,Prov_Auto!$A$3:$A1000,$C289,Prov_Auto!$C$3:$C1000,"&gt;="&amp;$A289 ,Prov_Auto!$D$3:$D1000, "&gt;="&amp;DATE(J$2,1, 1), Prov_Auto!$D$3:$D1000,"&lt;="&amp;DATE(J$2, 12, 31))*$D289, IF($B289="V", -1*(SUMIFS(Prov_Auto!$E$3:$E1000,Prov_Auto!$A$3:$A1000,$C289,Prov_Auto!$C$3:$C1000,"&gt;="&amp;$A289 ,Prov_Auto!$D$3:$D1000, "&gt;="&amp;DATE(J$2,1,1), Prov_Auto!$D$3:$D1000,"&lt;="&amp;DATE(J$2,12,31))*$D289), "")))))</f>
        <v/>
      </c>
      <c r="K289" s="42" t="str">
        <f>IF($A289="","",IF($C289="","",IF($D289="","", IF($B289="C",  SUMIFS(Prov_Auto!$E$3:$E1000,Prov_Auto!$A$3:$A1000,$C289,Prov_Auto!$C$3:$C1000,"&gt;="&amp;$A289 ,Prov_Auto!$D$3:$D1000, "&gt;="&amp;DATE(K$2,1, 1), Prov_Auto!$D$3:$D1000,"&lt;="&amp;DATE(K$2, 12, 31))*$D289, IF($B289="V", -1*(SUMIFS(Prov_Auto!$E$3:$E1000,Prov_Auto!$A$3:$A1000,$C289,Prov_Auto!$C$3:$C1000,"&gt;="&amp;$A289 ,Prov_Auto!$D$3:$D1000, "&gt;="&amp;DATE(K$2,1,1), Prov_Auto!$D$3:$D1000,"&lt;="&amp;DATE(K$2,12,31))*$D289), "")))))</f>
        <v/>
      </c>
      <c r="L289" s="42" t="str">
        <f>IF($A289="","",IF($C289="","",IF($D289="","", IF($B289="C",  SUMIFS(Prov_Auto!$E$3:$E1000,Prov_Auto!$A$3:$A1000,$C289,Prov_Auto!$C$3:$C1000,"&gt;="&amp;$A289 ,Prov_Auto!$D$3:$D1000, "&gt;="&amp;DATE(L$2,1, 1), Prov_Auto!$D$3:$D1000,"&lt;="&amp;DATE(L$2, 12, 31))*$D289, IF($B289="V", -1*(SUMIFS(Prov_Auto!$E$3:$E1000,Prov_Auto!$A$3:$A1000,$C289,Prov_Auto!$C$3:$C1000,"&gt;="&amp;$A289 ,Prov_Auto!$D$3:$D1000, "&gt;="&amp;DATE(L$2,1,1), Prov_Auto!$D$3:$D1000,"&lt;="&amp;DATE(L$2,12,31))*$D289), "")))))</f>
        <v/>
      </c>
      <c r="M289" s="43" t="str">
        <f>IF($A289="","",IF($C289="","",IF($D289="","", IF($B289="C",  SUMIFS(Prov_Auto!$E$3:$E1000,Prov_Auto!$A$3:$A1000,$C289,Prov_Auto!$C$3:$C1000,"&gt;="&amp;$A289 ,Prov_Auto!$D$3:$D1000, "&gt;="&amp;DATE(M$2,1, 1), Prov_Auto!$D$3:$D1000,"&lt;="&amp;DATE(M$2, 12, 31))*$D289, IF($B289="V", -1*(SUMIFS(Prov_Auto!$E$3:$E1000,Prov_Auto!$A$3:$A1000,$C289,Prov_Auto!$C$3:$C1000,"&gt;="&amp;$A289 ,Prov_Auto!$D$3:$D1000, "&gt;="&amp;DATE(M$2,1,1), Prov_Auto!$D$3:$D1000,"&lt;="&amp;DATE(M$2,12,31))*$D289), "")))))</f>
        <v/>
      </c>
      <c r="N289" s="30"/>
      <c r="O289" s="31"/>
      <c r="P289" s="31"/>
      <c r="Q289" s="31"/>
      <c r="R289" s="31"/>
      <c r="S289" s="31"/>
      <c r="T289" s="31"/>
      <c r="U289" s="31"/>
      <c r="V289" s="31"/>
      <c r="W289" s="31"/>
    </row>
    <row r="290">
      <c r="A290" s="46"/>
      <c r="B290" s="47"/>
      <c r="C290" s="47"/>
      <c r="D290" s="47"/>
      <c r="E290" s="48"/>
      <c r="F290" s="45" t="str">
        <f t="shared" si="1"/>
        <v/>
      </c>
      <c r="G290" s="40" t="str">
        <f t="shared" si="2"/>
        <v/>
      </c>
      <c r="H290" s="41" t="str">
        <f>IF(A290="","",IF(C290="","",IF(D290="","",IF(B290="C", SUMIFS(Prov_Auto!E$3:E1000,Prov_Auto!A$3:A1000,C290,Prov_Auto!C$3:C1000,"&gt;"&amp;A290,Prov_Auto!D$3:D1000,"&lt;="&amp;TODAY())*D290, IF(B290="V", -1*(SUMIFS(Prov_Auto!E$3:E1000,Prov_Auto!A$3:A1000,C290,Prov_Auto!C$3:C1000,"&gt;"&amp;A290,Prov_Auto!D$3:D1000,"&lt;="&amp;TODAY())*D290), "")))))</f>
        <v/>
      </c>
      <c r="I290" s="42" t="str">
        <f>IF($A290="","",IF($C290="","",IF($D290="","", IF($B290="C",  SUMIFS(Prov_Auto!$E$3:$E1000,Prov_Auto!$A$3:$A1000,$C290,Prov_Auto!$C$3:$C1000,"&gt;="&amp;$A290 ,Prov_Auto!$D$3:$D1000, "&gt;="&amp;DATE(I$2,1, 1), Prov_Auto!$D$3:$D1000,"&lt;="&amp;DATE(I$2, 12, 31))*$D290, IF($B290="V", -1*(SUMIFS(Prov_Auto!$E$3:$E1000,Prov_Auto!$A$3:$A1000,$C290,Prov_Auto!$C$3:$C1000,"&gt;="&amp;$A290 ,Prov_Auto!$D$3:$D1000, "&gt;="&amp;DATE(I$2,1,1), Prov_Auto!$D$3:$D1000,"&lt;="&amp;DATE(I$2,12,31))*$D290), "")))))</f>
        <v/>
      </c>
      <c r="J290" s="42" t="str">
        <f>IF($A290="","",IF($C290="","",IF($D290="","", IF($B290="C",  SUMIFS(Prov_Auto!$E$3:$E1000,Prov_Auto!$A$3:$A1000,$C290,Prov_Auto!$C$3:$C1000,"&gt;="&amp;$A290 ,Prov_Auto!$D$3:$D1000, "&gt;="&amp;DATE(J$2,1, 1), Prov_Auto!$D$3:$D1000,"&lt;="&amp;DATE(J$2, 12, 31))*$D290, IF($B290="V", -1*(SUMIFS(Prov_Auto!$E$3:$E1000,Prov_Auto!$A$3:$A1000,$C290,Prov_Auto!$C$3:$C1000,"&gt;="&amp;$A290 ,Prov_Auto!$D$3:$D1000, "&gt;="&amp;DATE(J$2,1,1), Prov_Auto!$D$3:$D1000,"&lt;="&amp;DATE(J$2,12,31))*$D290), "")))))</f>
        <v/>
      </c>
      <c r="K290" s="42" t="str">
        <f>IF($A290="","",IF($C290="","",IF($D290="","", IF($B290="C",  SUMIFS(Prov_Auto!$E$3:$E1000,Prov_Auto!$A$3:$A1000,$C290,Prov_Auto!$C$3:$C1000,"&gt;="&amp;$A290 ,Prov_Auto!$D$3:$D1000, "&gt;="&amp;DATE(K$2,1, 1), Prov_Auto!$D$3:$D1000,"&lt;="&amp;DATE(K$2, 12, 31))*$D290, IF($B290="V", -1*(SUMIFS(Prov_Auto!$E$3:$E1000,Prov_Auto!$A$3:$A1000,$C290,Prov_Auto!$C$3:$C1000,"&gt;="&amp;$A290 ,Prov_Auto!$D$3:$D1000, "&gt;="&amp;DATE(K$2,1,1), Prov_Auto!$D$3:$D1000,"&lt;="&amp;DATE(K$2,12,31))*$D290), "")))))</f>
        <v/>
      </c>
      <c r="L290" s="42" t="str">
        <f>IF($A290="","",IF($C290="","",IF($D290="","", IF($B290="C",  SUMIFS(Prov_Auto!$E$3:$E1000,Prov_Auto!$A$3:$A1000,$C290,Prov_Auto!$C$3:$C1000,"&gt;="&amp;$A290 ,Prov_Auto!$D$3:$D1000, "&gt;="&amp;DATE(L$2,1, 1), Prov_Auto!$D$3:$D1000,"&lt;="&amp;DATE(L$2, 12, 31))*$D290, IF($B290="V", -1*(SUMIFS(Prov_Auto!$E$3:$E1000,Prov_Auto!$A$3:$A1000,$C290,Prov_Auto!$C$3:$C1000,"&gt;="&amp;$A290 ,Prov_Auto!$D$3:$D1000, "&gt;="&amp;DATE(L$2,1,1), Prov_Auto!$D$3:$D1000,"&lt;="&amp;DATE(L$2,12,31))*$D290), "")))))</f>
        <v/>
      </c>
      <c r="M290" s="43" t="str">
        <f>IF($A290="","",IF($C290="","",IF($D290="","", IF($B290="C",  SUMIFS(Prov_Auto!$E$3:$E1000,Prov_Auto!$A$3:$A1000,$C290,Prov_Auto!$C$3:$C1000,"&gt;="&amp;$A290 ,Prov_Auto!$D$3:$D1000, "&gt;="&amp;DATE(M$2,1, 1), Prov_Auto!$D$3:$D1000,"&lt;="&amp;DATE(M$2, 12, 31))*$D290, IF($B290="V", -1*(SUMIFS(Prov_Auto!$E$3:$E1000,Prov_Auto!$A$3:$A1000,$C290,Prov_Auto!$C$3:$C1000,"&gt;="&amp;$A290 ,Prov_Auto!$D$3:$D1000, "&gt;="&amp;DATE(M$2,1,1), Prov_Auto!$D$3:$D1000,"&lt;="&amp;DATE(M$2,12,31))*$D290), "")))))</f>
        <v/>
      </c>
      <c r="N290" s="30"/>
      <c r="O290" s="31"/>
      <c r="P290" s="31"/>
      <c r="Q290" s="31"/>
      <c r="R290" s="31"/>
      <c r="S290" s="31"/>
      <c r="T290" s="31"/>
      <c r="U290" s="31"/>
      <c r="V290" s="31"/>
      <c r="W290" s="31"/>
    </row>
    <row r="291">
      <c r="A291" s="46"/>
      <c r="B291" s="47"/>
      <c r="C291" s="47"/>
      <c r="D291" s="47"/>
      <c r="E291" s="48"/>
      <c r="F291" s="45" t="str">
        <f t="shared" si="1"/>
        <v/>
      </c>
      <c r="G291" s="40" t="str">
        <f t="shared" si="2"/>
        <v/>
      </c>
      <c r="H291" s="41" t="str">
        <f>IF(A291="","",IF(C291="","",IF(D291="","",IF(B291="C", SUMIFS(Prov_Auto!E$3:E1000,Prov_Auto!A$3:A1000,C291,Prov_Auto!C$3:C1000,"&gt;"&amp;A291,Prov_Auto!D$3:D1000,"&lt;="&amp;TODAY())*D291, IF(B291="V", -1*(SUMIFS(Prov_Auto!E$3:E1000,Prov_Auto!A$3:A1000,C291,Prov_Auto!C$3:C1000,"&gt;"&amp;A291,Prov_Auto!D$3:D1000,"&lt;="&amp;TODAY())*D291), "")))))</f>
        <v/>
      </c>
      <c r="I291" s="42" t="str">
        <f>IF($A291="","",IF($C291="","",IF($D291="","", IF($B291="C",  SUMIFS(Prov_Auto!$E$3:$E1000,Prov_Auto!$A$3:$A1000,$C291,Prov_Auto!$C$3:$C1000,"&gt;="&amp;$A291 ,Prov_Auto!$D$3:$D1000, "&gt;="&amp;DATE(I$2,1, 1), Prov_Auto!$D$3:$D1000,"&lt;="&amp;DATE(I$2, 12, 31))*$D291, IF($B291="V", -1*(SUMIFS(Prov_Auto!$E$3:$E1000,Prov_Auto!$A$3:$A1000,$C291,Prov_Auto!$C$3:$C1000,"&gt;="&amp;$A291 ,Prov_Auto!$D$3:$D1000, "&gt;="&amp;DATE(I$2,1,1), Prov_Auto!$D$3:$D1000,"&lt;="&amp;DATE(I$2,12,31))*$D291), "")))))</f>
        <v/>
      </c>
      <c r="J291" s="42" t="str">
        <f>IF($A291="","",IF($C291="","",IF($D291="","", IF($B291="C",  SUMIFS(Prov_Auto!$E$3:$E1000,Prov_Auto!$A$3:$A1000,$C291,Prov_Auto!$C$3:$C1000,"&gt;="&amp;$A291 ,Prov_Auto!$D$3:$D1000, "&gt;="&amp;DATE(J$2,1, 1), Prov_Auto!$D$3:$D1000,"&lt;="&amp;DATE(J$2, 12, 31))*$D291, IF($B291="V", -1*(SUMIFS(Prov_Auto!$E$3:$E1000,Prov_Auto!$A$3:$A1000,$C291,Prov_Auto!$C$3:$C1000,"&gt;="&amp;$A291 ,Prov_Auto!$D$3:$D1000, "&gt;="&amp;DATE(J$2,1,1), Prov_Auto!$D$3:$D1000,"&lt;="&amp;DATE(J$2,12,31))*$D291), "")))))</f>
        <v/>
      </c>
      <c r="K291" s="42" t="str">
        <f>IF($A291="","",IF($C291="","",IF($D291="","", IF($B291="C",  SUMIFS(Prov_Auto!$E$3:$E1000,Prov_Auto!$A$3:$A1000,$C291,Prov_Auto!$C$3:$C1000,"&gt;="&amp;$A291 ,Prov_Auto!$D$3:$D1000, "&gt;="&amp;DATE(K$2,1, 1), Prov_Auto!$D$3:$D1000,"&lt;="&amp;DATE(K$2, 12, 31))*$D291, IF($B291="V", -1*(SUMIFS(Prov_Auto!$E$3:$E1000,Prov_Auto!$A$3:$A1000,$C291,Prov_Auto!$C$3:$C1000,"&gt;="&amp;$A291 ,Prov_Auto!$D$3:$D1000, "&gt;="&amp;DATE(K$2,1,1), Prov_Auto!$D$3:$D1000,"&lt;="&amp;DATE(K$2,12,31))*$D291), "")))))</f>
        <v/>
      </c>
      <c r="L291" s="42" t="str">
        <f>IF($A291="","",IF($C291="","",IF($D291="","", IF($B291="C",  SUMIFS(Prov_Auto!$E$3:$E1000,Prov_Auto!$A$3:$A1000,$C291,Prov_Auto!$C$3:$C1000,"&gt;="&amp;$A291 ,Prov_Auto!$D$3:$D1000, "&gt;="&amp;DATE(L$2,1, 1), Prov_Auto!$D$3:$D1000,"&lt;="&amp;DATE(L$2, 12, 31))*$D291, IF($B291="V", -1*(SUMIFS(Prov_Auto!$E$3:$E1000,Prov_Auto!$A$3:$A1000,$C291,Prov_Auto!$C$3:$C1000,"&gt;="&amp;$A291 ,Prov_Auto!$D$3:$D1000, "&gt;="&amp;DATE(L$2,1,1), Prov_Auto!$D$3:$D1000,"&lt;="&amp;DATE(L$2,12,31))*$D291), "")))))</f>
        <v/>
      </c>
      <c r="M291" s="43" t="str">
        <f>IF($A291="","",IF($C291="","",IF($D291="","", IF($B291="C",  SUMIFS(Prov_Auto!$E$3:$E1000,Prov_Auto!$A$3:$A1000,$C291,Prov_Auto!$C$3:$C1000,"&gt;="&amp;$A291 ,Prov_Auto!$D$3:$D1000, "&gt;="&amp;DATE(M$2,1, 1), Prov_Auto!$D$3:$D1000,"&lt;="&amp;DATE(M$2, 12, 31))*$D291, IF($B291="V", -1*(SUMIFS(Prov_Auto!$E$3:$E1000,Prov_Auto!$A$3:$A1000,$C291,Prov_Auto!$C$3:$C1000,"&gt;="&amp;$A291 ,Prov_Auto!$D$3:$D1000, "&gt;="&amp;DATE(M$2,1,1), Prov_Auto!$D$3:$D1000,"&lt;="&amp;DATE(M$2,12,31))*$D291), "")))))</f>
        <v/>
      </c>
      <c r="N291" s="30"/>
      <c r="O291" s="31"/>
      <c r="P291" s="31"/>
      <c r="Q291" s="31"/>
      <c r="R291" s="31"/>
      <c r="S291" s="31"/>
      <c r="T291" s="31"/>
      <c r="U291" s="31"/>
      <c r="V291" s="31"/>
      <c r="W291" s="31"/>
    </row>
    <row r="292">
      <c r="A292" s="46"/>
      <c r="B292" s="47"/>
      <c r="C292" s="47"/>
      <c r="D292" s="47"/>
      <c r="E292" s="48"/>
      <c r="F292" s="45" t="str">
        <f t="shared" si="1"/>
        <v/>
      </c>
      <c r="G292" s="40" t="str">
        <f t="shared" si="2"/>
        <v/>
      </c>
      <c r="H292" s="41" t="str">
        <f>IF(A292="","",IF(C292="","",IF(D292="","",IF(B292="C", SUMIFS(Prov_Auto!E$3:E1000,Prov_Auto!A$3:A1000,C292,Prov_Auto!C$3:C1000,"&gt;"&amp;A292,Prov_Auto!D$3:D1000,"&lt;="&amp;TODAY())*D292, IF(B292="V", -1*(SUMIFS(Prov_Auto!E$3:E1000,Prov_Auto!A$3:A1000,C292,Prov_Auto!C$3:C1000,"&gt;"&amp;A292,Prov_Auto!D$3:D1000,"&lt;="&amp;TODAY())*D292), "")))))</f>
        <v/>
      </c>
      <c r="I292" s="42" t="str">
        <f>IF($A292="","",IF($C292="","",IF($D292="","", IF($B292="C",  SUMIFS(Prov_Auto!$E$3:$E1000,Prov_Auto!$A$3:$A1000,$C292,Prov_Auto!$C$3:$C1000,"&gt;="&amp;$A292 ,Prov_Auto!$D$3:$D1000, "&gt;="&amp;DATE(I$2,1, 1), Prov_Auto!$D$3:$D1000,"&lt;="&amp;DATE(I$2, 12, 31))*$D292, IF($B292="V", -1*(SUMIFS(Prov_Auto!$E$3:$E1000,Prov_Auto!$A$3:$A1000,$C292,Prov_Auto!$C$3:$C1000,"&gt;="&amp;$A292 ,Prov_Auto!$D$3:$D1000, "&gt;="&amp;DATE(I$2,1,1), Prov_Auto!$D$3:$D1000,"&lt;="&amp;DATE(I$2,12,31))*$D292), "")))))</f>
        <v/>
      </c>
      <c r="J292" s="42" t="str">
        <f>IF($A292="","",IF($C292="","",IF($D292="","", IF($B292="C",  SUMIFS(Prov_Auto!$E$3:$E1000,Prov_Auto!$A$3:$A1000,$C292,Prov_Auto!$C$3:$C1000,"&gt;="&amp;$A292 ,Prov_Auto!$D$3:$D1000, "&gt;="&amp;DATE(J$2,1, 1), Prov_Auto!$D$3:$D1000,"&lt;="&amp;DATE(J$2, 12, 31))*$D292, IF($B292="V", -1*(SUMIFS(Prov_Auto!$E$3:$E1000,Prov_Auto!$A$3:$A1000,$C292,Prov_Auto!$C$3:$C1000,"&gt;="&amp;$A292 ,Prov_Auto!$D$3:$D1000, "&gt;="&amp;DATE(J$2,1,1), Prov_Auto!$D$3:$D1000,"&lt;="&amp;DATE(J$2,12,31))*$D292), "")))))</f>
        <v/>
      </c>
      <c r="K292" s="42" t="str">
        <f>IF($A292="","",IF($C292="","",IF($D292="","", IF($B292="C",  SUMIFS(Prov_Auto!$E$3:$E1000,Prov_Auto!$A$3:$A1000,$C292,Prov_Auto!$C$3:$C1000,"&gt;="&amp;$A292 ,Prov_Auto!$D$3:$D1000, "&gt;="&amp;DATE(K$2,1, 1), Prov_Auto!$D$3:$D1000,"&lt;="&amp;DATE(K$2, 12, 31))*$D292, IF($B292="V", -1*(SUMIFS(Prov_Auto!$E$3:$E1000,Prov_Auto!$A$3:$A1000,$C292,Prov_Auto!$C$3:$C1000,"&gt;="&amp;$A292 ,Prov_Auto!$D$3:$D1000, "&gt;="&amp;DATE(K$2,1,1), Prov_Auto!$D$3:$D1000,"&lt;="&amp;DATE(K$2,12,31))*$D292), "")))))</f>
        <v/>
      </c>
      <c r="L292" s="42" t="str">
        <f>IF($A292="","",IF($C292="","",IF($D292="","", IF($B292="C",  SUMIFS(Prov_Auto!$E$3:$E1000,Prov_Auto!$A$3:$A1000,$C292,Prov_Auto!$C$3:$C1000,"&gt;="&amp;$A292 ,Prov_Auto!$D$3:$D1000, "&gt;="&amp;DATE(L$2,1, 1), Prov_Auto!$D$3:$D1000,"&lt;="&amp;DATE(L$2, 12, 31))*$D292, IF($B292="V", -1*(SUMIFS(Prov_Auto!$E$3:$E1000,Prov_Auto!$A$3:$A1000,$C292,Prov_Auto!$C$3:$C1000,"&gt;="&amp;$A292 ,Prov_Auto!$D$3:$D1000, "&gt;="&amp;DATE(L$2,1,1), Prov_Auto!$D$3:$D1000,"&lt;="&amp;DATE(L$2,12,31))*$D292), "")))))</f>
        <v/>
      </c>
      <c r="M292" s="43" t="str">
        <f>IF($A292="","",IF($C292="","",IF($D292="","", IF($B292="C",  SUMIFS(Prov_Auto!$E$3:$E1000,Prov_Auto!$A$3:$A1000,$C292,Prov_Auto!$C$3:$C1000,"&gt;="&amp;$A292 ,Prov_Auto!$D$3:$D1000, "&gt;="&amp;DATE(M$2,1, 1), Prov_Auto!$D$3:$D1000,"&lt;="&amp;DATE(M$2, 12, 31))*$D292, IF($B292="V", -1*(SUMIFS(Prov_Auto!$E$3:$E1000,Prov_Auto!$A$3:$A1000,$C292,Prov_Auto!$C$3:$C1000,"&gt;="&amp;$A292 ,Prov_Auto!$D$3:$D1000, "&gt;="&amp;DATE(M$2,1,1), Prov_Auto!$D$3:$D1000,"&lt;="&amp;DATE(M$2,12,31))*$D292), "")))))</f>
        <v/>
      </c>
      <c r="N292" s="30"/>
      <c r="O292" s="31"/>
      <c r="P292" s="31"/>
      <c r="Q292" s="31"/>
      <c r="R292" s="31"/>
      <c r="S292" s="31"/>
      <c r="T292" s="31"/>
      <c r="U292" s="31"/>
      <c r="V292" s="31"/>
      <c r="W292" s="31"/>
    </row>
    <row r="293">
      <c r="A293" s="46"/>
      <c r="B293" s="47"/>
      <c r="C293" s="47"/>
      <c r="D293" s="47"/>
      <c r="E293" s="48"/>
      <c r="F293" s="45" t="str">
        <f t="shared" si="1"/>
        <v/>
      </c>
      <c r="G293" s="40" t="str">
        <f t="shared" si="2"/>
        <v/>
      </c>
      <c r="H293" s="41" t="str">
        <f>IF(A293="","",IF(C293="","",IF(D293="","",IF(B293="C", SUMIFS(Prov_Auto!E$3:E1000,Prov_Auto!A$3:A1000,C293,Prov_Auto!C$3:C1000,"&gt;"&amp;A293,Prov_Auto!D$3:D1000,"&lt;="&amp;TODAY())*D293, IF(B293="V", -1*(SUMIFS(Prov_Auto!E$3:E1000,Prov_Auto!A$3:A1000,C293,Prov_Auto!C$3:C1000,"&gt;"&amp;A293,Prov_Auto!D$3:D1000,"&lt;="&amp;TODAY())*D293), "")))))</f>
        <v/>
      </c>
      <c r="I293" s="42" t="str">
        <f>IF($A293="","",IF($C293="","",IF($D293="","", IF($B293="C",  SUMIFS(Prov_Auto!$E$3:$E1000,Prov_Auto!$A$3:$A1000,$C293,Prov_Auto!$C$3:$C1000,"&gt;="&amp;$A293 ,Prov_Auto!$D$3:$D1000, "&gt;="&amp;DATE(I$2,1, 1), Prov_Auto!$D$3:$D1000,"&lt;="&amp;DATE(I$2, 12, 31))*$D293, IF($B293="V", -1*(SUMIFS(Prov_Auto!$E$3:$E1000,Prov_Auto!$A$3:$A1000,$C293,Prov_Auto!$C$3:$C1000,"&gt;="&amp;$A293 ,Prov_Auto!$D$3:$D1000, "&gt;="&amp;DATE(I$2,1,1), Prov_Auto!$D$3:$D1000,"&lt;="&amp;DATE(I$2,12,31))*$D293), "")))))</f>
        <v/>
      </c>
      <c r="J293" s="42" t="str">
        <f>IF($A293="","",IF($C293="","",IF($D293="","", IF($B293="C",  SUMIFS(Prov_Auto!$E$3:$E1000,Prov_Auto!$A$3:$A1000,$C293,Prov_Auto!$C$3:$C1000,"&gt;="&amp;$A293 ,Prov_Auto!$D$3:$D1000, "&gt;="&amp;DATE(J$2,1, 1), Prov_Auto!$D$3:$D1000,"&lt;="&amp;DATE(J$2, 12, 31))*$D293, IF($B293="V", -1*(SUMIFS(Prov_Auto!$E$3:$E1000,Prov_Auto!$A$3:$A1000,$C293,Prov_Auto!$C$3:$C1000,"&gt;="&amp;$A293 ,Prov_Auto!$D$3:$D1000, "&gt;="&amp;DATE(J$2,1,1), Prov_Auto!$D$3:$D1000,"&lt;="&amp;DATE(J$2,12,31))*$D293), "")))))</f>
        <v/>
      </c>
      <c r="K293" s="42" t="str">
        <f>IF($A293="","",IF($C293="","",IF($D293="","", IF($B293="C",  SUMIFS(Prov_Auto!$E$3:$E1000,Prov_Auto!$A$3:$A1000,$C293,Prov_Auto!$C$3:$C1000,"&gt;="&amp;$A293 ,Prov_Auto!$D$3:$D1000, "&gt;="&amp;DATE(K$2,1, 1), Prov_Auto!$D$3:$D1000,"&lt;="&amp;DATE(K$2, 12, 31))*$D293, IF($B293="V", -1*(SUMIFS(Prov_Auto!$E$3:$E1000,Prov_Auto!$A$3:$A1000,$C293,Prov_Auto!$C$3:$C1000,"&gt;="&amp;$A293 ,Prov_Auto!$D$3:$D1000, "&gt;="&amp;DATE(K$2,1,1), Prov_Auto!$D$3:$D1000,"&lt;="&amp;DATE(K$2,12,31))*$D293), "")))))</f>
        <v/>
      </c>
      <c r="L293" s="42" t="str">
        <f>IF($A293="","",IF($C293="","",IF($D293="","", IF($B293="C",  SUMIFS(Prov_Auto!$E$3:$E1000,Prov_Auto!$A$3:$A1000,$C293,Prov_Auto!$C$3:$C1000,"&gt;="&amp;$A293 ,Prov_Auto!$D$3:$D1000, "&gt;="&amp;DATE(L$2,1, 1), Prov_Auto!$D$3:$D1000,"&lt;="&amp;DATE(L$2, 12, 31))*$D293, IF($B293="V", -1*(SUMIFS(Prov_Auto!$E$3:$E1000,Prov_Auto!$A$3:$A1000,$C293,Prov_Auto!$C$3:$C1000,"&gt;="&amp;$A293 ,Prov_Auto!$D$3:$D1000, "&gt;="&amp;DATE(L$2,1,1), Prov_Auto!$D$3:$D1000,"&lt;="&amp;DATE(L$2,12,31))*$D293), "")))))</f>
        <v/>
      </c>
      <c r="M293" s="43" t="str">
        <f>IF($A293="","",IF($C293="","",IF($D293="","", IF($B293="C",  SUMIFS(Prov_Auto!$E$3:$E1000,Prov_Auto!$A$3:$A1000,$C293,Prov_Auto!$C$3:$C1000,"&gt;="&amp;$A293 ,Prov_Auto!$D$3:$D1000, "&gt;="&amp;DATE(M$2,1, 1), Prov_Auto!$D$3:$D1000,"&lt;="&amp;DATE(M$2, 12, 31))*$D293, IF($B293="V", -1*(SUMIFS(Prov_Auto!$E$3:$E1000,Prov_Auto!$A$3:$A1000,$C293,Prov_Auto!$C$3:$C1000,"&gt;="&amp;$A293 ,Prov_Auto!$D$3:$D1000, "&gt;="&amp;DATE(M$2,1,1), Prov_Auto!$D$3:$D1000,"&lt;="&amp;DATE(M$2,12,31))*$D293), "")))))</f>
        <v/>
      </c>
      <c r="N293" s="30"/>
      <c r="O293" s="31"/>
      <c r="P293" s="31"/>
      <c r="Q293" s="31"/>
      <c r="R293" s="31"/>
      <c r="S293" s="31"/>
      <c r="T293" s="31"/>
      <c r="U293" s="31"/>
      <c r="V293" s="31"/>
      <c r="W293" s="31"/>
    </row>
    <row r="294">
      <c r="A294" s="46"/>
      <c r="B294" s="47"/>
      <c r="C294" s="47"/>
      <c r="D294" s="47"/>
      <c r="E294" s="48"/>
      <c r="F294" s="45" t="str">
        <f t="shared" si="1"/>
        <v/>
      </c>
      <c r="G294" s="40" t="str">
        <f t="shared" si="2"/>
        <v/>
      </c>
      <c r="H294" s="41" t="str">
        <f>IF(A294="","",IF(C294="","",IF(D294="","",IF(B294="C", SUMIFS(Prov_Auto!E$3:E1000,Prov_Auto!A$3:A1000,C294,Prov_Auto!C$3:C1000,"&gt;"&amp;A294,Prov_Auto!D$3:D1000,"&lt;="&amp;TODAY())*D294, IF(B294="V", -1*(SUMIFS(Prov_Auto!E$3:E1000,Prov_Auto!A$3:A1000,C294,Prov_Auto!C$3:C1000,"&gt;"&amp;A294,Prov_Auto!D$3:D1000,"&lt;="&amp;TODAY())*D294), "")))))</f>
        <v/>
      </c>
      <c r="I294" s="42" t="str">
        <f>IF($A294="","",IF($C294="","",IF($D294="","", IF($B294="C",  SUMIFS(Prov_Auto!$E$3:$E1000,Prov_Auto!$A$3:$A1000,$C294,Prov_Auto!$C$3:$C1000,"&gt;="&amp;$A294 ,Prov_Auto!$D$3:$D1000, "&gt;="&amp;DATE(I$2,1, 1), Prov_Auto!$D$3:$D1000,"&lt;="&amp;DATE(I$2, 12, 31))*$D294, IF($B294="V", -1*(SUMIFS(Prov_Auto!$E$3:$E1000,Prov_Auto!$A$3:$A1000,$C294,Prov_Auto!$C$3:$C1000,"&gt;="&amp;$A294 ,Prov_Auto!$D$3:$D1000, "&gt;="&amp;DATE(I$2,1,1), Prov_Auto!$D$3:$D1000,"&lt;="&amp;DATE(I$2,12,31))*$D294), "")))))</f>
        <v/>
      </c>
      <c r="J294" s="42" t="str">
        <f>IF($A294="","",IF($C294="","",IF($D294="","", IF($B294="C",  SUMIFS(Prov_Auto!$E$3:$E1000,Prov_Auto!$A$3:$A1000,$C294,Prov_Auto!$C$3:$C1000,"&gt;="&amp;$A294 ,Prov_Auto!$D$3:$D1000, "&gt;="&amp;DATE(J$2,1, 1), Prov_Auto!$D$3:$D1000,"&lt;="&amp;DATE(J$2, 12, 31))*$D294, IF($B294="V", -1*(SUMIFS(Prov_Auto!$E$3:$E1000,Prov_Auto!$A$3:$A1000,$C294,Prov_Auto!$C$3:$C1000,"&gt;="&amp;$A294 ,Prov_Auto!$D$3:$D1000, "&gt;="&amp;DATE(J$2,1,1), Prov_Auto!$D$3:$D1000,"&lt;="&amp;DATE(J$2,12,31))*$D294), "")))))</f>
        <v/>
      </c>
      <c r="K294" s="42" t="str">
        <f>IF($A294="","",IF($C294="","",IF($D294="","", IF($B294="C",  SUMIFS(Prov_Auto!$E$3:$E1000,Prov_Auto!$A$3:$A1000,$C294,Prov_Auto!$C$3:$C1000,"&gt;="&amp;$A294 ,Prov_Auto!$D$3:$D1000, "&gt;="&amp;DATE(K$2,1, 1), Prov_Auto!$D$3:$D1000,"&lt;="&amp;DATE(K$2, 12, 31))*$D294, IF($B294="V", -1*(SUMIFS(Prov_Auto!$E$3:$E1000,Prov_Auto!$A$3:$A1000,$C294,Prov_Auto!$C$3:$C1000,"&gt;="&amp;$A294 ,Prov_Auto!$D$3:$D1000, "&gt;="&amp;DATE(K$2,1,1), Prov_Auto!$D$3:$D1000,"&lt;="&amp;DATE(K$2,12,31))*$D294), "")))))</f>
        <v/>
      </c>
      <c r="L294" s="42" t="str">
        <f>IF($A294="","",IF($C294="","",IF($D294="","", IF($B294="C",  SUMIFS(Prov_Auto!$E$3:$E1000,Prov_Auto!$A$3:$A1000,$C294,Prov_Auto!$C$3:$C1000,"&gt;="&amp;$A294 ,Prov_Auto!$D$3:$D1000, "&gt;="&amp;DATE(L$2,1, 1), Prov_Auto!$D$3:$D1000,"&lt;="&amp;DATE(L$2, 12, 31))*$D294, IF($B294="V", -1*(SUMIFS(Prov_Auto!$E$3:$E1000,Prov_Auto!$A$3:$A1000,$C294,Prov_Auto!$C$3:$C1000,"&gt;="&amp;$A294 ,Prov_Auto!$D$3:$D1000, "&gt;="&amp;DATE(L$2,1,1), Prov_Auto!$D$3:$D1000,"&lt;="&amp;DATE(L$2,12,31))*$D294), "")))))</f>
        <v/>
      </c>
      <c r="M294" s="43" t="str">
        <f>IF($A294="","",IF($C294="","",IF($D294="","", IF($B294="C",  SUMIFS(Prov_Auto!$E$3:$E1000,Prov_Auto!$A$3:$A1000,$C294,Prov_Auto!$C$3:$C1000,"&gt;="&amp;$A294 ,Prov_Auto!$D$3:$D1000, "&gt;="&amp;DATE(M$2,1, 1), Prov_Auto!$D$3:$D1000,"&lt;="&amp;DATE(M$2, 12, 31))*$D294, IF($B294="V", -1*(SUMIFS(Prov_Auto!$E$3:$E1000,Prov_Auto!$A$3:$A1000,$C294,Prov_Auto!$C$3:$C1000,"&gt;="&amp;$A294 ,Prov_Auto!$D$3:$D1000, "&gt;="&amp;DATE(M$2,1,1), Prov_Auto!$D$3:$D1000,"&lt;="&amp;DATE(M$2,12,31))*$D294), "")))))</f>
        <v/>
      </c>
      <c r="N294" s="30"/>
      <c r="O294" s="31"/>
      <c r="P294" s="31"/>
      <c r="Q294" s="31"/>
      <c r="R294" s="31"/>
      <c r="S294" s="31"/>
      <c r="T294" s="31"/>
      <c r="U294" s="31"/>
      <c r="V294" s="31"/>
      <c r="W294" s="31"/>
    </row>
    <row r="295">
      <c r="A295" s="46"/>
      <c r="B295" s="47"/>
      <c r="C295" s="47"/>
      <c r="D295" s="47"/>
      <c r="E295" s="48"/>
      <c r="F295" s="45" t="str">
        <f t="shared" si="1"/>
        <v/>
      </c>
      <c r="G295" s="40" t="str">
        <f t="shared" si="2"/>
        <v/>
      </c>
      <c r="H295" s="41" t="str">
        <f>IF(A295="","",IF(C295="","",IF(D295="","",IF(B295="C", SUMIFS(Prov_Auto!E$3:E1000,Prov_Auto!A$3:A1000,C295,Prov_Auto!C$3:C1000,"&gt;"&amp;A295,Prov_Auto!D$3:D1000,"&lt;="&amp;TODAY())*D295, IF(B295="V", -1*(SUMIFS(Prov_Auto!E$3:E1000,Prov_Auto!A$3:A1000,C295,Prov_Auto!C$3:C1000,"&gt;"&amp;A295,Prov_Auto!D$3:D1000,"&lt;="&amp;TODAY())*D295), "")))))</f>
        <v/>
      </c>
      <c r="I295" s="42" t="str">
        <f>IF($A295="","",IF($C295="","",IF($D295="","", IF($B295="C",  SUMIFS(Prov_Auto!$E$3:$E1000,Prov_Auto!$A$3:$A1000,$C295,Prov_Auto!$C$3:$C1000,"&gt;="&amp;$A295 ,Prov_Auto!$D$3:$D1000, "&gt;="&amp;DATE(I$2,1, 1), Prov_Auto!$D$3:$D1000,"&lt;="&amp;DATE(I$2, 12, 31))*$D295, IF($B295="V", -1*(SUMIFS(Prov_Auto!$E$3:$E1000,Prov_Auto!$A$3:$A1000,$C295,Prov_Auto!$C$3:$C1000,"&gt;="&amp;$A295 ,Prov_Auto!$D$3:$D1000, "&gt;="&amp;DATE(I$2,1,1), Prov_Auto!$D$3:$D1000,"&lt;="&amp;DATE(I$2,12,31))*$D295), "")))))</f>
        <v/>
      </c>
      <c r="J295" s="42" t="str">
        <f>IF($A295="","",IF($C295="","",IF($D295="","", IF($B295="C",  SUMIFS(Prov_Auto!$E$3:$E1000,Prov_Auto!$A$3:$A1000,$C295,Prov_Auto!$C$3:$C1000,"&gt;="&amp;$A295 ,Prov_Auto!$D$3:$D1000, "&gt;="&amp;DATE(J$2,1, 1), Prov_Auto!$D$3:$D1000,"&lt;="&amp;DATE(J$2, 12, 31))*$D295, IF($B295="V", -1*(SUMIFS(Prov_Auto!$E$3:$E1000,Prov_Auto!$A$3:$A1000,$C295,Prov_Auto!$C$3:$C1000,"&gt;="&amp;$A295 ,Prov_Auto!$D$3:$D1000, "&gt;="&amp;DATE(J$2,1,1), Prov_Auto!$D$3:$D1000,"&lt;="&amp;DATE(J$2,12,31))*$D295), "")))))</f>
        <v/>
      </c>
      <c r="K295" s="42" t="str">
        <f>IF($A295="","",IF($C295="","",IF($D295="","", IF($B295="C",  SUMIFS(Prov_Auto!$E$3:$E1000,Prov_Auto!$A$3:$A1000,$C295,Prov_Auto!$C$3:$C1000,"&gt;="&amp;$A295 ,Prov_Auto!$D$3:$D1000, "&gt;="&amp;DATE(K$2,1, 1), Prov_Auto!$D$3:$D1000,"&lt;="&amp;DATE(K$2, 12, 31))*$D295, IF($B295="V", -1*(SUMIFS(Prov_Auto!$E$3:$E1000,Prov_Auto!$A$3:$A1000,$C295,Prov_Auto!$C$3:$C1000,"&gt;="&amp;$A295 ,Prov_Auto!$D$3:$D1000, "&gt;="&amp;DATE(K$2,1,1), Prov_Auto!$D$3:$D1000,"&lt;="&amp;DATE(K$2,12,31))*$D295), "")))))</f>
        <v/>
      </c>
      <c r="L295" s="42" t="str">
        <f>IF($A295="","",IF($C295="","",IF($D295="","", IF($B295="C",  SUMIFS(Prov_Auto!$E$3:$E1000,Prov_Auto!$A$3:$A1000,$C295,Prov_Auto!$C$3:$C1000,"&gt;="&amp;$A295 ,Prov_Auto!$D$3:$D1000, "&gt;="&amp;DATE(L$2,1, 1), Prov_Auto!$D$3:$D1000,"&lt;="&amp;DATE(L$2, 12, 31))*$D295, IF($B295="V", -1*(SUMIFS(Prov_Auto!$E$3:$E1000,Prov_Auto!$A$3:$A1000,$C295,Prov_Auto!$C$3:$C1000,"&gt;="&amp;$A295 ,Prov_Auto!$D$3:$D1000, "&gt;="&amp;DATE(L$2,1,1), Prov_Auto!$D$3:$D1000,"&lt;="&amp;DATE(L$2,12,31))*$D295), "")))))</f>
        <v/>
      </c>
      <c r="M295" s="43" t="str">
        <f>IF($A295="","",IF($C295="","",IF($D295="","", IF($B295="C",  SUMIFS(Prov_Auto!$E$3:$E1000,Prov_Auto!$A$3:$A1000,$C295,Prov_Auto!$C$3:$C1000,"&gt;="&amp;$A295 ,Prov_Auto!$D$3:$D1000, "&gt;="&amp;DATE(M$2,1, 1), Prov_Auto!$D$3:$D1000,"&lt;="&amp;DATE(M$2, 12, 31))*$D295, IF($B295="V", -1*(SUMIFS(Prov_Auto!$E$3:$E1000,Prov_Auto!$A$3:$A1000,$C295,Prov_Auto!$C$3:$C1000,"&gt;="&amp;$A295 ,Prov_Auto!$D$3:$D1000, "&gt;="&amp;DATE(M$2,1,1), Prov_Auto!$D$3:$D1000,"&lt;="&amp;DATE(M$2,12,31))*$D295), "")))))</f>
        <v/>
      </c>
      <c r="N295" s="30"/>
      <c r="O295" s="31"/>
      <c r="P295" s="31"/>
      <c r="Q295" s="31"/>
      <c r="R295" s="31"/>
      <c r="S295" s="31"/>
      <c r="T295" s="31"/>
      <c r="U295" s="31"/>
      <c r="V295" s="31"/>
      <c r="W295" s="31"/>
    </row>
    <row r="296">
      <c r="A296" s="46"/>
      <c r="B296" s="47"/>
      <c r="C296" s="47"/>
      <c r="D296" s="47"/>
      <c r="E296" s="48"/>
      <c r="F296" s="45" t="str">
        <f t="shared" si="1"/>
        <v/>
      </c>
      <c r="G296" s="40" t="str">
        <f t="shared" si="2"/>
        <v/>
      </c>
      <c r="H296" s="41" t="str">
        <f>IF(A296="","",IF(C296="","",IF(D296="","",IF(B296="C", SUMIFS(Prov_Auto!E$3:E1000,Prov_Auto!A$3:A1000,C296,Prov_Auto!C$3:C1000,"&gt;"&amp;A296,Prov_Auto!D$3:D1000,"&lt;="&amp;TODAY())*D296, IF(B296="V", -1*(SUMIFS(Prov_Auto!E$3:E1000,Prov_Auto!A$3:A1000,C296,Prov_Auto!C$3:C1000,"&gt;"&amp;A296,Prov_Auto!D$3:D1000,"&lt;="&amp;TODAY())*D296), "")))))</f>
        <v/>
      </c>
      <c r="I296" s="42" t="str">
        <f>IF($A296="","",IF($C296="","",IF($D296="","", IF($B296="C",  SUMIFS(Prov_Auto!$E$3:$E1000,Prov_Auto!$A$3:$A1000,$C296,Prov_Auto!$C$3:$C1000,"&gt;="&amp;$A296 ,Prov_Auto!$D$3:$D1000, "&gt;="&amp;DATE(I$2,1, 1), Prov_Auto!$D$3:$D1000,"&lt;="&amp;DATE(I$2, 12, 31))*$D296, IF($B296="V", -1*(SUMIFS(Prov_Auto!$E$3:$E1000,Prov_Auto!$A$3:$A1000,$C296,Prov_Auto!$C$3:$C1000,"&gt;="&amp;$A296 ,Prov_Auto!$D$3:$D1000, "&gt;="&amp;DATE(I$2,1,1), Prov_Auto!$D$3:$D1000,"&lt;="&amp;DATE(I$2,12,31))*$D296), "")))))</f>
        <v/>
      </c>
      <c r="J296" s="42" t="str">
        <f>IF($A296="","",IF($C296="","",IF($D296="","", IF($B296="C",  SUMIFS(Prov_Auto!$E$3:$E1000,Prov_Auto!$A$3:$A1000,$C296,Prov_Auto!$C$3:$C1000,"&gt;="&amp;$A296 ,Prov_Auto!$D$3:$D1000, "&gt;="&amp;DATE(J$2,1, 1), Prov_Auto!$D$3:$D1000,"&lt;="&amp;DATE(J$2, 12, 31))*$D296, IF($B296="V", -1*(SUMIFS(Prov_Auto!$E$3:$E1000,Prov_Auto!$A$3:$A1000,$C296,Prov_Auto!$C$3:$C1000,"&gt;="&amp;$A296 ,Prov_Auto!$D$3:$D1000, "&gt;="&amp;DATE(J$2,1,1), Prov_Auto!$D$3:$D1000,"&lt;="&amp;DATE(J$2,12,31))*$D296), "")))))</f>
        <v/>
      </c>
      <c r="K296" s="42" t="str">
        <f>IF($A296="","",IF($C296="","",IF($D296="","", IF($B296="C",  SUMIFS(Prov_Auto!$E$3:$E1000,Prov_Auto!$A$3:$A1000,$C296,Prov_Auto!$C$3:$C1000,"&gt;="&amp;$A296 ,Prov_Auto!$D$3:$D1000, "&gt;="&amp;DATE(K$2,1, 1), Prov_Auto!$D$3:$D1000,"&lt;="&amp;DATE(K$2, 12, 31))*$D296, IF($B296="V", -1*(SUMIFS(Prov_Auto!$E$3:$E1000,Prov_Auto!$A$3:$A1000,$C296,Prov_Auto!$C$3:$C1000,"&gt;="&amp;$A296 ,Prov_Auto!$D$3:$D1000, "&gt;="&amp;DATE(K$2,1,1), Prov_Auto!$D$3:$D1000,"&lt;="&amp;DATE(K$2,12,31))*$D296), "")))))</f>
        <v/>
      </c>
      <c r="L296" s="42" t="str">
        <f>IF($A296="","",IF($C296="","",IF($D296="","", IF($B296="C",  SUMIFS(Prov_Auto!$E$3:$E1000,Prov_Auto!$A$3:$A1000,$C296,Prov_Auto!$C$3:$C1000,"&gt;="&amp;$A296 ,Prov_Auto!$D$3:$D1000, "&gt;="&amp;DATE(L$2,1, 1), Prov_Auto!$D$3:$D1000,"&lt;="&amp;DATE(L$2, 12, 31))*$D296, IF($B296="V", -1*(SUMIFS(Prov_Auto!$E$3:$E1000,Prov_Auto!$A$3:$A1000,$C296,Prov_Auto!$C$3:$C1000,"&gt;="&amp;$A296 ,Prov_Auto!$D$3:$D1000, "&gt;="&amp;DATE(L$2,1,1), Prov_Auto!$D$3:$D1000,"&lt;="&amp;DATE(L$2,12,31))*$D296), "")))))</f>
        <v/>
      </c>
      <c r="M296" s="43" t="str">
        <f>IF($A296="","",IF($C296="","",IF($D296="","", IF($B296="C",  SUMIFS(Prov_Auto!$E$3:$E1000,Prov_Auto!$A$3:$A1000,$C296,Prov_Auto!$C$3:$C1000,"&gt;="&amp;$A296 ,Prov_Auto!$D$3:$D1000, "&gt;="&amp;DATE(M$2,1, 1), Prov_Auto!$D$3:$D1000,"&lt;="&amp;DATE(M$2, 12, 31))*$D296, IF($B296="V", -1*(SUMIFS(Prov_Auto!$E$3:$E1000,Prov_Auto!$A$3:$A1000,$C296,Prov_Auto!$C$3:$C1000,"&gt;="&amp;$A296 ,Prov_Auto!$D$3:$D1000, "&gt;="&amp;DATE(M$2,1,1), Prov_Auto!$D$3:$D1000,"&lt;="&amp;DATE(M$2,12,31))*$D296), "")))))</f>
        <v/>
      </c>
      <c r="N296" s="30"/>
      <c r="O296" s="31"/>
      <c r="P296" s="31"/>
      <c r="Q296" s="31"/>
      <c r="R296" s="31"/>
      <c r="S296" s="31"/>
      <c r="T296" s="31"/>
      <c r="U296" s="31"/>
      <c r="V296" s="31"/>
      <c r="W296" s="31"/>
    </row>
    <row r="297">
      <c r="A297" s="46"/>
      <c r="B297" s="47"/>
      <c r="C297" s="47"/>
      <c r="D297" s="47"/>
      <c r="E297" s="48"/>
      <c r="F297" s="45" t="str">
        <f t="shared" si="1"/>
        <v/>
      </c>
      <c r="G297" s="40" t="str">
        <f t="shared" si="2"/>
        <v/>
      </c>
      <c r="H297" s="41" t="str">
        <f>IF(A297="","",IF(C297="","",IF(D297="","",IF(B297="C", SUMIFS(Prov_Auto!E$3:E1000,Prov_Auto!A$3:A1000,C297,Prov_Auto!C$3:C1000,"&gt;"&amp;A297,Prov_Auto!D$3:D1000,"&lt;="&amp;TODAY())*D297, IF(B297="V", -1*(SUMIFS(Prov_Auto!E$3:E1000,Prov_Auto!A$3:A1000,C297,Prov_Auto!C$3:C1000,"&gt;"&amp;A297,Prov_Auto!D$3:D1000,"&lt;="&amp;TODAY())*D297), "")))))</f>
        <v/>
      </c>
      <c r="I297" s="42" t="str">
        <f>IF($A297="","",IF($C297="","",IF($D297="","", IF($B297="C",  SUMIFS(Prov_Auto!$E$3:$E1000,Prov_Auto!$A$3:$A1000,$C297,Prov_Auto!$C$3:$C1000,"&gt;="&amp;$A297 ,Prov_Auto!$D$3:$D1000, "&gt;="&amp;DATE(I$2,1, 1), Prov_Auto!$D$3:$D1000,"&lt;="&amp;DATE(I$2, 12, 31))*$D297, IF($B297="V", -1*(SUMIFS(Prov_Auto!$E$3:$E1000,Prov_Auto!$A$3:$A1000,$C297,Prov_Auto!$C$3:$C1000,"&gt;="&amp;$A297 ,Prov_Auto!$D$3:$D1000, "&gt;="&amp;DATE(I$2,1,1), Prov_Auto!$D$3:$D1000,"&lt;="&amp;DATE(I$2,12,31))*$D297), "")))))</f>
        <v/>
      </c>
      <c r="J297" s="42" t="str">
        <f>IF($A297="","",IF($C297="","",IF($D297="","", IF($B297="C",  SUMIFS(Prov_Auto!$E$3:$E1000,Prov_Auto!$A$3:$A1000,$C297,Prov_Auto!$C$3:$C1000,"&gt;="&amp;$A297 ,Prov_Auto!$D$3:$D1000, "&gt;="&amp;DATE(J$2,1, 1), Prov_Auto!$D$3:$D1000,"&lt;="&amp;DATE(J$2, 12, 31))*$D297, IF($B297="V", -1*(SUMIFS(Prov_Auto!$E$3:$E1000,Prov_Auto!$A$3:$A1000,$C297,Prov_Auto!$C$3:$C1000,"&gt;="&amp;$A297 ,Prov_Auto!$D$3:$D1000, "&gt;="&amp;DATE(J$2,1,1), Prov_Auto!$D$3:$D1000,"&lt;="&amp;DATE(J$2,12,31))*$D297), "")))))</f>
        <v/>
      </c>
      <c r="K297" s="42" t="str">
        <f>IF($A297="","",IF($C297="","",IF($D297="","", IF($B297="C",  SUMIFS(Prov_Auto!$E$3:$E1000,Prov_Auto!$A$3:$A1000,$C297,Prov_Auto!$C$3:$C1000,"&gt;="&amp;$A297 ,Prov_Auto!$D$3:$D1000, "&gt;="&amp;DATE(K$2,1, 1), Prov_Auto!$D$3:$D1000,"&lt;="&amp;DATE(K$2, 12, 31))*$D297, IF($B297="V", -1*(SUMIFS(Prov_Auto!$E$3:$E1000,Prov_Auto!$A$3:$A1000,$C297,Prov_Auto!$C$3:$C1000,"&gt;="&amp;$A297 ,Prov_Auto!$D$3:$D1000, "&gt;="&amp;DATE(K$2,1,1), Prov_Auto!$D$3:$D1000,"&lt;="&amp;DATE(K$2,12,31))*$D297), "")))))</f>
        <v/>
      </c>
      <c r="L297" s="42" t="str">
        <f>IF($A297="","",IF($C297="","",IF($D297="","", IF($B297="C",  SUMIFS(Prov_Auto!$E$3:$E1000,Prov_Auto!$A$3:$A1000,$C297,Prov_Auto!$C$3:$C1000,"&gt;="&amp;$A297 ,Prov_Auto!$D$3:$D1000, "&gt;="&amp;DATE(L$2,1, 1), Prov_Auto!$D$3:$D1000,"&lt;="&amp;DATE(L$2, 12, 31))*$D297, IF($B297="V", -1*(SUMIFS(Prov_Auto!$E$3:$E1000,Prov_Auto!$A$3:$A1000,$C297,Prov_Auto!$C$3:$C1000,"&gt;="&amp;$A297 ,Prov_Auto!$D$3:$D1000, "&gt;="&amp;DATE(L$2,1,1), Prov_Auto!$D$3:$D1000,"&lt;="&amp;DATE(L$2,12,31))*$D297), "")))))</f>
        <v/>
      </c>
      <c r="M297" s="43" t="str">
        <f>IF($A297="","",IF($C297="","",IF($D297="","", IF($B297="C",  SUMIFS(Prov_Auto!$E$3:$E1000,Prov_Auto!$A$3:$A1000,$C297,Prov_Auto!$C$3:$C1000,"&gt;="&amp;$A297 ,Prov_Auto!$D$3:$D1000, "&gt;="&amp;DATE(M$2,1, 1), Prov_Auto!$D$3:$D1000,"&lt;="&amp;DATE(M$2, 12, 31))*$D297, IF($B297="V", -1*(SUMIFS(Prov_Auto!$E$3:$E1000,Prov_Auto!$A$3:$A1000,$C297,Prov_Auto!$C$3:$C1000,"&gt;="&amp;$A297 ,Prov_Auto!$D$3:$D1000, "&gt;="&amp;DATE(M$2,1,1), Prov_Auto!$D$3:$D1000,"&lt;="&amp;DATE(M$2,12,31))*$D297), "")))))</f>
        <v/>
      </c>
      <c r="N297" s="30"/>
      <c r="O297" s="31"/>
      <c r="P297" s="31"/>
      <c r="Q297" s="31"/>
      <c r="R297" s="31"/>
      <c r="S297" s="31"/>
      <c r="T297" s="31"/>
      <c r="U297" s="31"/>
      <c r="V297" s="31"/>
      <c r="W297" s="31"/>
    </row>
    <row r="298">
      <c r="A298" s="46"/>
      <c r="B298" s="47"/>
      <c r="C298" s="47"/>
      <c r="D298" s="47"/>
      <c r="E298" s="48"/>
      <c r="F298" s="45" t="str">
        <f t="shared" si="1"/>
        <v/>
      </c>
      <c r="G298" s="40" t="str">
        <f t="shared" si="2"/>
        <v/>
      </c>
      <c r="H298" s="41" t="str">
        <f>IF(A298="","",IF(C298="","",IF(D298="","",IF(B298="C", SUMIFS(Prov_Auto!E$3:E1000,Prov_Auto!A$3:A1000,C298,Prov_Auto!C$3:C1000,"&gt;"&amp;A298,Prov_Auto!D$3:D1000,"&lt;="&amp;TODAY())*D298, IF(B298="V", -1*(SUMIFS(Prov_Auto!E$3:E1000,Prov_Auto!A$3:A1000,C298,Prov_Auto!C$3:C1000,"&gt;"&amp;A298,Prov_Auto!D$3:D1000,"&lt;="&amp;TODAY())*D298), "")))))</f>
        <v/>
      </c>
      <c r="I298" s="42" t="str">
        <f>IF($A298="","",IF($C298="","",IF($D298="","", IF($B298="C",  SUMIFS(Prov_Auto!$E$3:$E1000,Prov_Auto!$A$3:$A1000,$C298,Prov_Auto!$C$3:$C1000,"&gt;="&amp;$A298 ,Prov_Auto!$D$3:$D1000, "&gt;="&amp;DATE(I$2,1, 1), Prov_Auto!$D$3:$D1000,"&lt;="&amp;DATE(I$2, 12, 31))*$D298, IF($B298="V", -1*(SUMIFS(Prov_Auto!$E$3:$E1000,Prov_Auto!$A$3:$A1000,$C298,Prov_Auto!$C$3:$C1000,"&gt;="&amp;$A298 ,Prov_Auto!$D$3:$D1000, "&gt;="&amp;DATE(I$2,1,1), Prov_Auto!$D$3:$D1000,"&lt;="&amp;DATE(I$2,12,31))*$D298), "")))))</f>
        <v/>
      </c>
      <c r="J298" s="42" t="str">
        <f>IF($A298="","",IF($C298="","",IF($D298="","", IF($B298="C",  SUMIFS(Prov_Auto!$E$3:$E1000,Prov_Auto!$A$3:$A1000,$C298,Prov_Auto!$C$3:$C1000,"&gt;="&amp;$A298 ,Prov_Auto!$D$3:$D1000, "&gt;="&amp;DATE(J$2,1, 1), Prov_Auto!$D$3:$D1000,"&lt;="&amp;DATE(J$2, 12, 31))*$D298, IF($B298="V", -1*(SUMIFS(Prov_Auto!$E$3:$E1000,Prov_Auto!$A$3:$A1000,$C298,Prov_Auto!$C$3:$C1000,"&gt;="&amp;$A298 ,Prov_Auto!$D$3:$D1000, "&gt;="&amp;DATE(J$2,1,1), Prov_Auto!$D$3:$D1000,"&lt;="&amp;DATE(J$2,12,31))*$D298), "")))))</f>
        <v/>
      </c>
      <c r="K298" s="42" t="str">
        <f>IF($A298="","",IF($C298="","",IF($D298="","", IF($B298="C",  SUMIFS(Prov_Auto!$E$3:$E1000,Prov_Auto!$A$3:$A1000,$C298,Prov_Auto!$C$3:$C1000,"&gt;="&amp;$A298 ,Prov_Auto!$D$3:$D1000, "&gt;="&amp;DATE(K$2,1, 1), Prov_Auto!$D$3:$D1000,"&lt;="&amp;DATE(K$2, 12, 31))*$D298, IF($B298="V", -1*(SUMIFS(Prov_Auto!$E$3:$E1000,Prov_Auto!$A$3:$A1000,$C298,Prov_Auto!$C$3:$C1000,"&gt;="&amp;$A298 ,Prov_Auto!$D$3:$D1000, "&gt;="&amp;DATE(K$2,1,1), Prov_Auto!$D$3:$D1000,"&lt;="&amp;DATE(K$2,12,31))*$D298), "")))))</f>
        <v/>
      </c>
      <c r="L298" s="42" t="str">
        <f>IF($A298="","",IF($C298="","",IF($D298="","", IF($B298="C",  SUMIFS(Prov_Auto!$E$3:$E1000,Prov_Auto!$A$3:$A1000,$C298,Prov_Auto!$C$3:$C1000,"&gt;="&amp;$A298 ,Prov_Auto!$D$3:$D1000, "&gt;="&amp;DATE(L$2,1, 1), Prov_Auto!$D$3:$D1000,"&lt;="&amp;DATE(L$2, 12, 31))*$D298, IF($B298="V", -1*(SUMIFS(Prov_Auto!$E$3:$E1000,Prov_Auto!$A$3:$A1000,$C298,Prov_Auto!$C$3:$C1000,"&gt;="&amp;$A298 ,Prov_Auto!$D$3:$D1000, "&gt;="&amp;DATE(L$2,1,1), Prov_Auto!$D$3:$D1000,"&lt;="&amp;DATE(L$2,12,31))*$D298), "")))))</f>
        <v/>
      </c>
      <c r="M298" s="43" t="str">
        <f>IF($A298="","",IF($C298="","",IF($D298="","", IF($B298="C",  SUMIFS(Prov_Auto!$E$3:$E1000,Prov_Auto!$A$3:$A1000,$C298,Prov_Auto!$C$3:$C1000,"&gt;="&amp;$A298 ,Prov_Auto!$D$3:$D1000, "&gt;="&amp;DATE(M$2,1, 1), Prov_Auto!$D$3:$D1000,"&lt;="&amp;DATE(M$2, 12, 31))*$D298, IF($B298="V", -1*(SUMIFS(Prov_Auto!$E$3:$E1000,Prov_Auto!$A$3:$A1000,$C298,Prov_Auto!$C$3:$C1000,"&gt;="&amp;$A298 ,Prov_Auto!$D$3:$D1000, "&gt;="&amp;DATE(M$2,1,1), Prov_Auto!$D$3:$D1000,"&lt;="&amp;DATE(M$2,12,31))*$D298), "")))))</f>
        <v/>
      </c>
      <c r="N298" s="30"/>
      <c r="O298" s="31"/>
      <c r="P298" s="31"/>
      <c r="Q298" s="31"/>
      <c r="R298" s="31"/>
      <c r="S298" s="31"/>
      <c r="T298" s="31"/>
      <c r="U298" s="31"/>
      <c r="V298" s="31"/>
      <c r="W298" s="31"/>
    </row>
    <row r="299">
      <c r="A299" s="46"/>
      <c r="B299" s="47"/>
      <c r="C299" s="47"/>
      <c r="D299" s="47"/>
      <c r="E299" s="48"/>
      <c r="F299" s="45" t="str">
        <f t="shared" si="1"/>
        <v/>
      </c>
      <c r="G299" s="40" t="str">
        <f t="shared" si="2"/>
        <v/>
      </c>
      <c r="H299" s="41" t="str">
        <f>IF(A299="","",IF(C299="","",IF(D299="","",IF(B299="C", SUMIFS(Prov_Auto!E$3:E1000,Prov_Auto!A$3:A1000,C299,Prov_Auto!C$3:C1000,"&gt;"&amp;A299,Prov_Auto!D$3:D1000,"&lt;="&amp;TODAY())*D299, IF(B299="V", -1*(SUMIFS(Prov_Auto!E$3:E1000,Prov_Auto!A$3:A1000,C299,Prov_Auto!C$3:C1000,"&gt;"&amp;A299,Prov_Auto!D$3:D1000,"&lt;="&amp;TODAY())*D299), "")))))</f>
        <v/>
      </c>
      <c r="I299" s="42" t="str">
        <f>IF($A299="","",IF($C299="","",IF($D299="","", IF($B299="C",  SUMIFS(Prov_Auto!$E$3:$E1000,Prov_Auto!$A$3:$A1000,$C299,Prov_Auto!$C$3:$C1000,"&gt;="&amp;$A299 ,Prov_Auto!$D$3:$D1000, "&gt;="&amp;DATE(I$2,1, 1), Prov_Auto!$D$3:$D1000,"&lt;="&amp;DATE(I$2, 12, 31))*$D299, IF($B299="V", -1*(SUMIFS(Prov_Auto!$E$3:$E1000,Prov_Auto!$A$3:$A1000,$C299,Prov_Auto!$C$3:$C1000,"&gt;="&amp;$A299 ,Prov_Auto!$D$3:$D1000, "&gt;="&amp;DATE(I$2,1,1), Prov_Auto!$D$3:$D1000,"&lt;="&amp;DATE(I$2,12,31))*$D299), "")))))</f>
        <v/>
      </c>
      <c r="J299" s="42" t="str">
        <f>IF($A299="","",IF($C299="","",IF($D299="","", IF($B299="C",  SUMIFS(Prov_Auto!$E$3:$E1000,Prov_Auto!$A$3:$A1000,$C299,Prov_Auto!$C$3:$C1000,"&gt;="&amp;$A299 ,Prov_Auto!$D$3:$D1000, "&gt;="&amp;DATE(J$2,1, 1), Prov_Auto!$D$3:$D1000,"&lt;="&amp;DATE(J$2, 12, 31))*$D299, IF($B299="V", -1*(SUMIFS(Prov_Auto!$E$3:$E1000,Prov_Auto!$A$3:$A1000,$C299,Prov_Auto!$C$3:$C1000,"&gt;="&amp;$A299 ,Prov_Auto!$D$3:$D1000, "&gt;="&amp;DATE(J$2,1,1), Prov_Auto!$D$3:$D1000,"&lt;="&amp;DATE(J$2,12,31))*$D299), "")))))</f>
        <v/>
      </c>
      <c r="K299" s="42" t="str">
        <f>IF($A299="","",IF($C299="","",IF($D299="","", IF($B299="C",  SUMIFS(Prov_Auto!$E$3:$E1000,Prov_Auto!$A$3:$A1000,$C299,Prov_Auto!$C$3:$C1000,"&gt;="&amp;$A299 ,Prov_Auto!$D$3:$D1000, "&gt;="&amp;DATE(K$2,1, 1), Prov_Auto!$D$3:$D1000,"&lt;="&amp;DATE(K$2, 12, 31))*$D299, IF($B299="V", -1*(SUMIFS(Prov_Auto!$E$3:$E1000,Prov_Auto!$A$3:$A1000,$C299,Prov_Auto!$C$3:$C1000,"&gt;="&amp;$A299 ,Prov_Auto!$D$3:$D1000, "&gt;="&amp;DATE(K$2,1,1), Prov_Auto!$D$3:$D1000,"&lt;="&amp;DATE(K$2,12,31))*$D299), "")))))</f>
        <v/>
      </c>
      <c r="L299" s="42" t="str">
        <f>IF($A299="","",IF($C299="","",IF($D299="","", IF($B299="C",  SUMIFS(Prov_Auto!$E$3:$E1000,Prov_Auto!$A$3:$A1000,$C299,Prov_Auto!$C$3:$C1000,"&gt;="&amp;$A299 ,Prov_Auto!$D$3:$D1000, "&gt;="&amp;DATE(L$2,1, 1), Prov_Auto!$D$3:$D1000,"&lt;="&amp;DATE(L$2, 12, 31))*$D299, IF($B299="V", -1*(SUMIFS(Prov_Auto!$E$3:$E1000,Prov_Auto!$A$3:$A1000,$C299,Prov_Auto!$C$3:$C1000,"&gt;="&amp;$A299 ,Prov_Auto!$D$3:$D1000, "&gt;="&amp;DATE(L$2,1,1), Prov_Auto!$D$3:$D1000,"&lt;="&amp;DATE(L$2,12,31))*$D299), "")))))</f>
        <v/>
      </c>
      <c r="M299" s="43" t="str">
        <f>IF($A299="","",IF($C299="","",IF($D299="","", IF($B299="C",  SUMIFS(Prov_Auto!$E$3:$E1000,Prov_Auto!$A$3:$A1000,$C299,Prov_Auto!$C$3:$C1000,"&gt;="&amp;$A299 ,Prov_Auto!$D$3:$D1000, "&gt;="&amp;DATE(M$2,1, 1), Prov_Auto!$D$3:$D1000,"&lt;="&amp;DATE(M$2, 12, 31))*$D299, IF($B299="V", -1*(SUMIFS(Prov_Auto!$E$3:$E1000,Prov_Auto!$A$3:$A1000,$C299,Prov_Auto!$C$3:$C1000,"&gt;="&amp;$A299 ,Prov_Auto!$D$3:$D1000, "&gt;="&amp;DATE(M$2,1,1), Prov_Auto!$D$3:$D1000,"&lt;="&amp;DATE(M$2,12,31))*$D299), "")))))</f>
        <v/>
      </c>
      <c r="N299" s="30"/>
      <c r="O299" s="31"/>
      <c r="P299" s="31"/>
      <c r="Q299" s="31"/>
      <c r="R299" s="31"/>
      <c r="S299" s="31"/>
      <c r="T299" s="31"/>
      <c r="U299" s="31"/>
      <c r="V299" s="31"/>
      <c r="W299" s="31"/>
    </row>
    <row r="300">
      <c r="A300" s="46"/>
      <c r="B300" s="47"/>
      <c r="C300" s="47"/>
      <c r="D300" s="47"/>
      <c r="E300" s="48"/>
      <c r="F300" s="45" t="str">
        <f t="shared" si="1"/>
        <v/>
      </c>
      <c r="G300" s="40" t="str">
        <f t="shared" si="2"/>
        <v/>
      </c>
      <c r="H300" s="41" t="str">
        <f>IF(A300="","",IF(C300="","",IF(D300="","",IF(B300="C", SUMIFS(Prov_Auto!E$3:E1000,Prov_Auto!A$3:A1000,C300,Prov_Auto!C$3:C1000,"&gt;"&amp;A300,Prov_Auto!D$3:D1000,"&lt;="&amp;TODAY())*D300, IF(B300="V", -1*(SUMIFS(Prov_Auto!E$3:E1000,Prov_Auto!A$3:A1000,C300,Prov_Auto!C$3:C1000,"&gt;"&amp;A300,Prov_Auto!D$3:D1000,"&lt;="&amp;TODAY())*D300), "")))))</f>
        <v/>
      </c>
      <c r="I300" s="42" t="str">
        <f>IF($A300="","",IF($C300="","",IF($D300="","", IF($B300="C",  SUMIFS(Prov_Auto!$E$3:$E1000,Prov_Auto!$A$3:$A1000,$C300,Prov_Auto!$C$3:$C1000,"&gt;="&amp;$A300 ,Prov_Auto!$D$3:$D1000, "&gt;="&amp;DATE(I$2,1, 1), Prov_Auto!$D$3:$D1000,"&lt;="&amp;DATE(I$2, 12, 31))*$D300, IF($B300="V", -1*(SUMIFS(Prov_Auto!$E$3:$E1000,Prov_Auto!$A$3:$A1000,$C300,Prov_Auto!$C$3:$C1000,"&gt;="&amp;$A300 ,Prov_Auto!$D$3:$D1000, "&gt;="&amp;DATE(I$2,1,1), Prov_Auto!$D$3:$D1000,"&lt;="&amp;DATE(I$2,12,31))*$D300), "")))))</f>
        <v/>
      </c>
      <c r="J300" s="42" t="str">
        <f>IF($A300="","",IF($C300="","",IF($D300="","", IF($B300="C",  SUMIFS(Prov_Auto!$E$3:$E1000,Prov_Auto!$A$3:$A1000,$C300,Prov_Auto!$C$3:$C1000,"&gt;="&amp;$A300 ,Prov_Auto!$D$3:$D1000, "&gt;="&amp;DATE(J$2,1, 1), Prov_Auto!$D$3:$D1000,"&lt;="&amp;DATE(J$2, 12, 31))*$D300, IF($B300="V", -1*(SUMIFS(Prov_Auto!$E$3:$E1000,Prov_Auto!$A$3:$A1000,$C300,Prov_Auto!$C$3:$C1000,"&gt;="&amp;$A300 ,Prov_Auto!$D$3:$D1000, "&gt;="&amp;DATE(J$2,1,1), Prov_Auto!$D$3:$D1000,"&lt;="&amp;DATE(J$2,12,31))*$D300), "")))))</f>
        <v/>
      </c>
      <c r="K300" s="42" t="str">
        <f>IF($A300="","",IF($C300="","",IF($D300="","", IF($B300="C",  SUMIFS(Prov_Auto!$E$3:$E1000,Prov_Auto!$A$3:$A1000,$C300,Prov_Auto!$C$3:$C1000,"&gt;="&amp;$A300 ,Prov_Auto!$D$3:$D1000, "&gt;="&amp;DATE(K$2,1, 1), Prov_Auto!$D$3:$D1000,"&lt;="&amp;DATE(K$2, 12, 31))*$D300, IF($B300="V", -1*(SUMIFS(Prov_Auto!$E$3:$E1000,Prov_Auto!$A$3:$A1000,$C300,Prov_Auto!$C$3:$C1000,"&gt;="&amp;$A300 ,Prov_Auto!$D$3:$D1000, "&gt;="&amp;DATE(K$2,1,1), Prov_Auto!$D$3:$D1000,"&lt;="&amp;DATE(K$2,12,31))*$D300), "")))))</f>
        <v/>
      </c>
      <c r="L300" s="42" t="str">
        <f>IF($A300="","",IF($C300="","",IF($D300="","", IF($B300="C",  SUMIFS(Prov_Auto!$E$3:$E1000,Prov_Auto!$A$3:$A1000,$C300,Prov_Auto!$C$3:$C1000,"&gt;="&amp;$A300 ,Prov_Auto!$D$3:$D1000, "&gt;="&amp;DATE(L$2,1, 1), Prov_Auto!$D$3:$D1000,"&lt;="&amp;DATE(L$2, 12, 31))*$D300, IF($B300="V", -1*(SUMIFS(Prov_Auto!$E$3:$E1000,Prov_Auto!$A$3:$A1000,$C300,Prov_Auto!$C$3:$C1000,"&gt;="&amp;$A300 ,Prov_Auto!$D$3:$D1000, "&gt;="&amp;DATE(L$2,1,1), Prov_Auto!$D$3:$D1000,"&lt;="&amp;DATE(L$2,12,31))*$D300), "")))))</f>
        <v/>
      </c>
      <c r="M300" s="43" t="str">
        <f>IF($A300="","",IF($C300="","",IF($D300="","", IF($B300="C",  SUMIFS(Prov_Auto!$E$3:$E1000,Prov_Auto!$A$3:$A1000,$C300,Prov_Auto!$C$3:$C1000,"&gt;="&amp;$A300 ,Prov_Auto!$D$3:$D1000, "&gt;="&amp;DATE(M$2,1, 1), Prov_Auto!$D$3:$D1000,"&lt;="&amp;DATE(M$2, 12, 31))*$D300, IF($B300="V", -1*(SUMIFS(Prov_Auto!$E$3:$E1000,Prov_Auto!$A$3:$A1000,$C300,Prov_Auto!$C$3:$C1000,"&gt;="&amp;$A300 ,Prov_Auto!$D$3:$D1000, "&gt;="&amp;DATE(M$2,1,1), Prov_Auto!$D$3:$D1000,"&lt;="&amp;DATE(M$2,12,31))*$D300), "")))))</f>
        <v/>
      </c>
      <c r="N300" s="30"/>
      <c r="O300" s="31"/>
      <c r="P300" s="31"/>
      <c r="Q300" s="31"/>
      <c r="R300" s="31"/>
      <c r="S300" s="31"/>
      <c r="T300" s="31"/>
      <c r="U300" s="31"/>
      <c r="V300" s="31"/>
      <c r="W300" s="31"/>
    </row>
    <row r="301">
      <c r="A301" s="46"/>
      <c r="B301" s="47"/>
      <c r="C301" s="47"/>
      <c r="D301" s="47"/>
      <c r="E301" s="48"/>
      <c r="F301" s="45" t="str">
        <f t="shared" si="1"/>
        <v/>
      </c>
      <c r="G301" s="40" t="str">
        <f t="shared" si="2"/>
        <v/>
      </c>
      <c r="H301" s="41" t="str">
        <f>IF(A301="","",IF(C301="","",IF(D301="","",IF(B301="C", SUMIFS(Prov_Auto!E$3:E1000,Prov_Auto!A$3:A1000,C301,Prov_Auto!C$3:C1000,"&gt;"&amp;A301,Prov_Auto!D$3:D1000,"&lt;="&amp;TODAY())*D301, IF(B301="V", -1*(SUMIFS(Prov_Auto!E$3:E1000,Prov_Auto!A$3:A1000,C301,Prov_Auto!C$3:C1000,"&gt;"&amp;A301,Prov_Auto!D$3:D1000,"&lt;="&amp;TODAY())*D301), "")))))</f>
        <v/>
      </c>
      <c r="I301" s="42" t="str">
        <f>IF($A301="","",IF($C301="","",IF($D301="","", IF($B301="C",  SUMIFS(Prov_Auto!$E$3:$E1000,Prov_Auto!$A$3:$A1000,$C301,Prov_Auto!$C$3:$C1000,"&gt;="&amp;$A301 ,Prov_Auto!$D$3:$D1000, "&gt;="&amp;DATE(I$2,1, 1), Prov_Auto!$D$3:$D1000,"&lt;="&amp;DATE(I$2, 12, 31))*$D301, IF($B301="V", -1*(SUMIFS(Prov_Auto!$E$3:$E1000,Prov_Auto!$A$3:$A1000,$C301,Prov_Auto!$C$3:$C1000,"&gt;="&amp;$A301 ,Prov_Auto!$D$3:$D1000, "&gt;="&amp;DATE(I$2,1,1), Prov_Auto!$D$3:$D1000,"&lt;="&amp;DATE(I$2,12,31))*$D301), "")))))</f>
        <v/>
      </c>
      <c r="J301" s="42" t="str">
        <f>IF($A301="","",IF($C301="","",IF($D301="","", IF($B301="C",  SUMIFS(Prov_Auto!$E$3:$E1000,Prov_Auto!$A$3:$A1000,$C301,Prov_Auto!$C$3:$C1000,"&gt;="&amp;$A301 ,Prov_Auto!$D$3:$D1000, "&gt;="&amp;DATE(J$2,1, 1), Prov_Auto!$D$3:$D1000,"&lt;="&amp;DATE(J$2, 12, 31))*$D301, IF($B301="V", -1*(SUMIFS(Prov_Auto!$E$3:$E1000,Prov_Auto!$A$3:$A1000,$C301,Prov_Auto!$C$3:$C1000,"&gt;="&amp;$A301 ,Prov_Auto!$D$3:$D1000, "&gt;="&amp;DATE(J$2,1,1), Prov_Auto!$D$3:$D1000,"&lt;="&amp;DATE(J$2,12,31))*$D301), "")))))</f>
        <v/>
      </c>
      <c r="K301" s="42" t="str">
        <f>IF($A301="","",IF($C301="","",IF($D301="","", IF($B301="C",  SUMIFS(Prov_Auto!$E$3:$E1000,Prov_Auto!$A$3:$A1000,$C301,Prov_Auto!$C$3:$C1000,"&gt;="&amp;$A301 ,Prov_Auto!$D$3:$D1000, "&gt;="&amp;DATE(K$2,1, 1), Prov_Auto!$D$3:$D1000,"&lt;="&amp;DATE(K$2, 12, 31))*$D301, IF($B301="V", -1*(SUMIFS(Prov_Auto!$E$3:$E1000,Prov_Auto!$A$3:$A1000,$C301,Prov_Auto!$C$3:$C1000,"&gt;="&amp;$A301 ,Prov_Auto!$D$3:$D1000, "&gt;="&amp;DATE(K$2,1,1), Prov_Auto!$D$3:$D1000,"&lt;="&amp;DATE(K$2,12,31))*$D301), "")))))</f>
        <v/>
      </c>
      <c r="L301" s="42" t="str">
        <f>IF($A301="","",IF($C301="","",IF($D301="","", IF($B301="C",  SUMIFS(Prov_Auto!$E$3:$E1000,Prov_Auto!$A$3:$A1000,$C301,Prov_Auto!$C$3:$C1000,"&gt;="&amp;$A301 ,Prov_Auto!$D$3:$D1000, "&gt;="&amp;DATE(L$2,1, 1), Prov_Auto!$D$3:$D1000,"&lt;="&amp;DATE(L$2, 12, 31))*$D301, IF($B301="V", -1*(SUMIFS(Prov_Auto!$E$3:$E1000,Prov_Auto!$A$3:$A1000,$C301,Prov_Auto!$C$3:$C1000,"&gt;="&amp;$A301 ,Prov_Auto!$D$3:$D1000, "&gt;="&amp;DATE(L$2,1,1), Prov_Auto!$D$3:$D1000,"&lt;="&amp;DATE(L$2,12,31))*$D301), "")))))</f>
        <v/>
      </c>
      <c r="M301" s="43" t="str">
        <f>IF($A301="","",IF($C301="","",IF($D301="","", IF($B301="C",  SUMIFS(Prov_Auto!$E$3:$E1000,Prov_Auto!$A$3:$A1000,$C301,Prov_Auto!$C$3:$C1000,"&gt;="&amp;$A301 ,Prov_Auto!$D$3:$D1000, "&gt;="&amp;DATE(M$2,1, 1), Prov_Auto!$D$3:$D1000,"&lt;="&amp;DATE(M$2, 12, 31))*$D301, IF($B301="V", -1*(SUMIFS(Prov_Auto!$E$3:$E1000,Prov_Auto!$A$3:$A1000,$C301,Prov_Auto!$C$3:$C1000,"&gt;="&amp;$A301 ,Prov_Auto!$D$3:$D1000, "&gt;="&amp;DATE(M$2,1,1), Prov_Auto!$D$3:$D1000,"&lt;="&amp;DATE(M$2,12,31))*$D301), "")))))</f>
        <v/>
      </c>
      <c r="N301" s="30"/>
      <c r="O301" s="31"/>
      <c r="P301" s="31"/>
      <c r="Q301" s="31"/>
      <c r="R301" s="31"/>
      <c r="S301" s="31"/>
      <c r="T301" s="31"/>
      <c r="U301" s="31"/>
      <c r="V301" s="31"/>
      <c r="W301" s="31"/>
    </row>
    <row r="302">
      <c r="A302" s="46"/>
      <c r="B302" s="47"/>
      <c r="C302" s="47"/>
      <c r="D302" s="47"/>
      <c r="E302" s="48"/>
      <c r="F302" s="45" t="str">
        <f t="shared" si="1"/>
        <v/>
      </c>
      <c r="G302" s="40" t="str">
        <f t="shared" si="2"/>
        <v/>
      </c>
      <c r="H302" s="41" t="str">
        <f>IF(A302="","",IF(C302="","",IF(D302="","",IF(B302="C", SUMIFS(Prov_Auto!E$3:E1000,Prov_Auto!A$3:A1000,C302,Prov_Auto!C$3:C1000,"&gt;"&amp;A302,Prov_Auto!D$3:D1000,"&lt;="&amp;TODAY())*D302, IF(B302="V", -1*(SUMIFS(Prov_Auto!E$3:E1000,Prov_Auto!A$3:A1000,C302,Prov_Auto!C$3:C1000,"&gt;"&amp;A302,Prov_Auto!D$3:D1000,"&lt;="&amp;TODAY())*D302), "")))))</f>
        <v/>
      </c>
      <c r="I302" s="42" t="str">
        <f>IF($A302="","",IF($C302="","",IF($D302="","", IF($B302="C",  SUMIFS(Prov_Auto!$E$3:$E1000,Prov_Auto!$A$3:$A1000,$C302,Prov_Auto!$C$3:$C1000,"&gt;="&amp;$A302 ,Prov_Auto!$D$3:$D1000, "&gt;="&amp;DATE(I$2,1, 1), Prov_Auto!$D$3:$D1000,"&lt;="&amp;DATE(I$2, 12, 31))*$D302, IF($B302="V", -1*(SUMIFS(Prov_Auto!$E$3:$E1000,Prov_Auto!$A$3:$A1000,$C302,Prov_Auto!$C$3:$C1000,"&gt;="&amp;$A302 ,Prov_Auto!$D$3:$D1000, "&gt;="&amp;DATE(I$2,1,1), Prov_Auto!$D$3:$D1000,"&lt;="&amp;DATE(I$2,12,31))*$D302), "")))))</f>
        <v/>
      </c>
      <c r="J302" s="42" t="str">
        <f>IF($A302="","",IF($C302="","",IF($D302="","", IF($B302="C",  SUMIFS(Prov_Auto!$E$3:$E1000,Prov_Auto!$A$3:$A1000,$C302,Prov_Auto!$C$3:$C1000,"&gt;="&amp;$A302 ,Prov_Auto!$D$3:$D1000, "&gt;="&amp;DATE(J$2,1, 1), Prov_Auto!$D$3:$D1000,"&lt;="&amp;DATE(J$2, 12, 31))*$D302, IF($B302="V", -1*(SUMIFS(Prov_Auto!$E$3:$E1000,Prov_Auto!$A$3:$A1000,$C302,Prov_Auto!$C$3:$C1000,"&gt;="&amp;$A302 ,Prov_Auto!$D$3:$D1000, "&gt;="&amp;DATE(J$2,1,1), Prov_Auto!$D$3:$D1000,"&lt;="&amp;DATE(J$2,12,31))*$D302), "")))))</f>
        <v/>
      </c>
      <c r="K302" s="42" t="str">
        <f>IF($A302="","",IF($C302="","",IF($D302="","", IF($B302="C",  SUMIFS(Prov_Auto!$E$3:$E1000,Prov_Auto!$A$3:$A1000,$C302,Prov_Auto!$C$3:$C1000,"&gt;="&amp;$A302 ,Prov_Auto!$D$3:$D1000, "&gt;="&amp;DATE(K$2,1, 1), Prov_Auto!$D$3:$D1000,"&lt;="&amp;DATE(K$2, 12, 31))*$D302, IF($B302="V", -1*(SUMIFS(Prov_Auto!$E$3:$E1000,Prov_Auto!$A$3:$A1000,$C302,Prov_Auto!$C$3:$C1000,"&gt;="&amp;$A302 ,Prov_Auto!$D$3:$D1000, "&gt;="&amp;DATE(K$2,1,1), Prov_Auto!$D$3:$D1000,"&lt;="&amp;DATE(K$2,12,31))*$D302), "")))))</f>
        <v/>
      </c>
      <c r="L302" s="42" t="str">
        <f>IF($A302="","",IF($C302="","",IF($D302="","", IF($B302="C",  SUMIFS(Prov_Auto!$E$3:$E1000,Prov_Auto!$A$3:$A1000,$C302,Prov_Auto!$C$3:$C1000,"&gt;="&amp;$A302 ,Prov_Auto!$D$3:$D1000, "&gt;="&amp;DATE(L$2,1, 1), Prov_Auto!$D$3:$D1000,"&lt;="&amp;DATE(L$2, 12, 31))*$D302, IF($B302="V", -1*(SUMIFS(Prov_Auto!$E$3:$E1000,Prov_Auto!$A$3:$A1000,$C302,Prov_Auto!$C$3:$C1000,"&gt;="&amp;$A302 ,Prov_Auto!$D$3:$D1000, "&gt;="&amp;DATE(L$2,1,1), Prov_Auto!$D$3:$D1000,"&lt;="&amp;DATE(L$2,12,31))*$D302), "")))))</f>
        <v/>
      </c>
      <c r="M302" s="43" t="str">
        <f>IF($A302="","",IF($C302="","",IF($D302="","", IF($B302="C",  SUMIFS(Prov_Auto!$E$3:$E1000,Prov_Auto!$A$3:$A1000,$C302,Prov_Auto!$C$3:$C1000,"&gt;="&amp;$A302 ,Prov_Auto!$D$3:$D1000, "&gt;="&amp;DATE(M$2,1, 1), Prov_Auto!$D$3:$D1000,"&lt;="&amp;DATE(M$2, 12, 31))*$D302, IF($B302="V", -1*(SUMIFS(Prov_Auto!$E$3:$E1000,Prov_Auto!$A$3:$A1000,$C302,Prov_Auto!$C$3:$C1000,"&gt;="&amp;$A302 ,Prov_Auto!$D$3:$D1000, "&gt;="&amp;DATE(M$2,1,1), Prov_Auto!$D$3:$D1000,"&lt;="&amp;DATE(M$2,12,31))*$D302), "")))))</f>
        <v/>
      </c>
      <c r="N302" s="30"/>
      <c r="O302" s="31"/>
      <c r="P302" s="31"/>
      <c r="Q302" s="31"/>
      <c r="R302" s="31"/>
      <c r="S302" s="31"/>
      <c r="T302" s="31"/>
      <c r="U302" s="31"/>
      <c r="V302" s="31"/>
      <c r="W302" s="31"/>
    </row>
    <row r="303">
      <c r="A303" s="46"/>
      <c r="B303" s="47"/>
      <c r="C303" s="47"/>
      <c r="D303" s="47"/>
      <c r="E303" s="48"/>
      <c r="F303" s="45" t="str">
        <f t="shared" si="1"/>
        <v/>
      </c>
      <c r="G303" s="40" t="str">
        <f t="shared" si="2"/>
        <v/>
      </c>
      <c r="H303" s="41" t="str">
        <f>IF(A303="","",IF(C303="","",IF(D303="","",IF(B303="C", SUMIFS(Prov_Auto!E$3:E1000,Prov_Auto!A$3:A1000,C303,Prov_Auto!C$3:C1000,"&gt;"&amp;A303,Prov_Auto!D$3:D1000,"&lt;="&amp;TODAY())*D303, IF(B303="V", -1*(SUMIFS(Prov_Auto!E$3:E1000,Prov_Auto!A$3:A1000,C303,Prov_Auto!C$3:C1000,"&gt;"&amp;A303,Prov_Auto!D$3:D1000,"&lt;="&amp;TODAY())*D303), "")))))</f>
        <v/>
      </c>
      <c r="I303" s="42" t="str">
        <f>IF($A303="","",IF($C303="","",IF($D303="","", IF($B303="C",  SUMIFS(Prov_Auto!$E$3:$E1000,Prov_Auto!$A$3:$A1000,$C303,Prov_Auto!$C$3:$C1000,"&gt;="&amp;$A303 ,Prov_Auto!$D$3:$D1000, "&gt;="&amp;DATE(I$2,1, 1), Prov_Auto!$D$3:$D1000,"&lt;="&amp;DATE(I$2, 12, 31))*$D303, IF($B303="V", -1*(SUMIFS(Prov_Auto!$E$3:$E1000,Prov_Auto!$A$3:$A1000,$C303,Prov_Auto!$C$3:$C1000,"&gt;="&amp;$A303 ,Prov_Auto!$D$3:$D1000, "&gt;="&amp;DATE(I$2,1,1), Prov_Auto!$D$3:$D1000,"&lt;="&amp;DATE(I$2,12,31))*$D303), "")))))</f>
        <v/>
      </c>
      <c r="J303" s="42" t="str">
        <f>IF($A303="","",IF($C303="","",IF($D303="","", IF($B303="C",  SUMIFS(Prov_Auto!$E$3:$E1000,Prov_Auto!$A$3:$A1000,$C303,Prov_Auto!$C$3:$C1000,"&gt;="&amp;$A303 ,Prov_Auto!$D$3:$D1000, "&gt;="&amp;DATE(J$2,1, 1), Prov_Auto!$D$3:$D1000,"&lt;="&amp;DATE(J$2, 12, 31))*$D303, IF($B303="V", -1*(SUMIFS(Prov_Auto!$E$3:$E1000,Prov_Auto!$A$3:$A1000,$C303,Prov_Auto!$C$3:$C1000,"&gt;="&amp;$A303 ,Prov_Auto!$D$3:$D1000, "&gt;="&amp;DATE(J$2,1,1), Prov_Auto!$D$3:$D1000,"&lt;="&amp;DATE(J$2,12,31))*$D303), "")))))</f>
        <v/>
      </c>
      <c r="K303" s="42" t="str">
        <f>IF($A303="","",IF($C303="","",IF($D303="","", IF($B303="C",  SUMIFS(Prov_Auto!$E$3:$E1000,Prov_Auto!$A$3:$A1000,$C303,Prov_Auto!$C$3:$C1000,"&gt;="&amp;$A303 ,Prov_Auto!$D$3:$D1000, "&gt;="&amp;DATE(K$2,1, 1), Prov_Auto!$D$3:$D1000,"&lt;="&amp;DATE(K$2, 12, 31))*$D303, IF($B303="V", -1*(SUMIFS(Prov_Auto!$E$3:$E1000,Prov_Auto!$A$3:$A1000,$C303,Prov_Auto!$C$3:$C1000,"&gt;="&amp;$A303 ,Prov_Auto!$D$3:$D1000, "&gt;="&amp;DATE(K$2,1,1), Prov_Auto!$D$3:$D1000,"&lt;="&amp;DATE(K$2,12,31))*$D303), "")))))</f>
        <v/>
      </c>
      <c r="L303" s="42" t="str">
        <f>IF($A303="","",IF($C303="","",IF($D303="","", IF($B303="C",  SUMIFS(Prov_Auto!$E$3:$E1000,Prov_Auto!$A$3:$A1000,$C303,Prov_Auto!$C$3:$C1000,"&gt;="&amp;$A303 ,Prov_Auto!$D$3:$D1000, "&gt;="&amp;DATE(L$2,1, 1), Prov_Auto!$D$3:$D1000,"&lt;="&amp;DATE(L$2, 12, 31))*$D303, IF($B303="V", -1*(SUMIFS(Prov_Auto!$E$3:$E1000,Prov_Auto!$A$3:$A1000,$C303,Prov_Auto!$C$3:$C1000,"&gt;="&amp;$A303 ,Prov_Auto!$D$3:$D1000, "&gt;="&amp;DATE(L$2,1,1), Prov_Auto!$D$3:$D1000,"&lt;="&amp;DATE(L$2,12,31))*$D303), "")))))</f>
        <v/>
      </c>
      <c r="M303" s="43" t="str">
        <f>IF($A303="","",IF($C303="","",IF($D303="","", IF($B303="C",  SUMIFS(Prov_Auto!$E$3:$E1000,Prov_Auto!$A$3:$A1000,$C303,Prov_Auto!$C$3:$C1000,"&gt;="&amp;$A303 ,Prov_Auto!$D$3:$D1000, "&gt;="&amp;DATE(M$2,1, 1), Prov_Auto!$D$3:$D1000,"&lt;="&amp;DATE(M$2, 12, 31))*$D303, IF($B303="V", -1*(SUMIFS(Prov_Auto!$E$3:$E1000,Prov_Auto!$A$3:$A1000,$C303,Prov_Auto!$C$3:$C1000,"&gt;="&amp;$A303 ,Prov_Auto!$D$3:$D1000, "&gt;="&amp;DATE(M$2,1,1), Prov_Auto!$D$3:$D1000,"&lt;="&amp;DATE(M$2,12,31))*$D303), "")))))</f>
        <v/>
      </c>
      <c r="N303" s="30"/>
      <c r="O303" s="31"/>
      <c r="P303" s="31"/>
      <c r="Q303" s="31"/>
      <c r="R303" s="31"/>
      <c r="S303" s="31"/>
      <c r="T303" s="31"/>
      <c r="U303" s="31"/>
      <c r="V303" s="31"/>
      <c r="W303" s="31"/>
    </row>
    <row r="304">
      <c r="A304" s="46"/>
      <c r="B304" s="47"/>
      <c r="C304" s="47"/>
      <c r="D304" s="47"/>
      <c r="E304" s="48"/>
      <c r="F304" s="45" t="str">
        <f t="shared" si="1"/>
        <v/>
      </c>
      <c r="G304" s="40" t="str">
        <f t="shared" si="2"/>
        <v/>
      </c>
      <c r="H304" s="41" t="str">
        <f>IF(A304="","",IF(C304="","",IF(D304="","",IF(B304="C", SUMIFS(Prov_Auto!E$3:E1000,Prov_Auto!A$3:A1000,C304,Prov_Auto!C$3:C1000,"&gt;"&amp;A304,Prov_Auto!D$3:D1000,"&lt;="&amp;TODAY())*D304, IF(B304="V", -1*(SUMIFS(Prov_Auto!E$3:E1000,Prov_Auto!A$3:A1000,C304,Prov_Auto!C$3:C1000,"&gt;"&amp;A304,Prov_Auto!D$3:D1000,"&lt;="&amp;TODAY())*D304), "")))))</f>
        <v/>
      </c>
      <c r="I304" s="42" t="str">
        <f>IF($A304="","",IF($C304="","",IF($D304="","", IF($B304="C",  SUMIFS(Prov_Auto!$E$3:$E1000,Prov_Auto!$A$3:$A1000,$C304,Prov_Auto!$C$3:$C1000,"&gt;="&amp;$A304 ,Prov_Auto!$D$3:$D1000, "&gt;="&amp;DATE(I$2,1, 1), Prov_Auto!$D$3:$D1000,"&lt;="&amp;DATE(I$2, 12, 31))*$D304, IF($B304="V", -1*(SUMIFS(Prov_Auto!$E$3:$E1000,Prov_Auto!$A$3:$A1000,$C304,Prov_Auto!$C$3:$C1000,"&gt;="&amp;$A304 ,Prov_Auto!$D$3:$D1000, "&gt;="&amp;DATE(I$2,1,1), Prov_Auto!$D$3:$D1000,"&lt;="&amp;DATE(I$2,12,31))*$D304), "")))))</f>
        <v/>
      </c>
      <c r="J304" s="42" t="str">
        <f>IF($A304="","",IF($C304="","",IF($D304="","", IF($B304="C",  SUMIFS(Prov_Auto!$E$3:$E1000,Prov_Auto!$A$3:$A1000,$C304,Prov_Auto!$C$3:$C1000,"&gt;="&amp;$A304 ,Prov_Auto!$D$3:$D1000, "&gt;="&amp;DATE(J$2,1, 1), Prov_Auto!$D$3:$D1000,"&lt;="&amp;DATE(J$2, 12, 31))*$D304, IF($B304="V", -1*(SUMIFS(Prov_Auto!$E$3:$E1000,Prov_Auto!$A$3:$A1000,$C304,Prov_Auto!$C$3:$C1000,"&gt;="&amp;$A304 ,Prov_Auto!$D$3:$D1000, "&gt;="&amp;DATE(J$2,1,1), Prov_Auto!$D$3:$D1000,"&lt;="&amp;DATE(J$2,12,31))*$D304), "")))))</f>
        <v/>
      </c>
      <c r="K304" s="42" t="str">
        <f>IF($A304="","",IF($C304="","",IF($D304="","", IF($B304="C",  SUMIFS(Prov_Auto!$E$3:$E1000,Prov_Auto!$A$3:$A1000,$C304,Prov_Auto!$C$3:$C1000,"&gt;="&amp;$A304 ,Prov_Auto!$D$3:$D1000, "&gt;="&amp;DATE(K$2,1, 1), Prov_Auto!$D$3:$D1000,"&lt;="&amp;DATE(K$2, 12, 31))*$D304, IF($B304="V", -1*(SUMIFS(Prov_Auto!$E$3:$E1000,Prov_Auto!$A$3:$A1000,$C304,Prov_Auto!$C$3:$C1000,"&gt;="&amp;$A304 ,Prov_Auto!$D$3:$D1000, "&gt;="&amp;DATE(K$2,1,1), Prov_Auto!$D$3:$D1000,"&lt;="&amp;DATE(K$2,12,31))*$D304), "")))))</f>
        <v/>
      </c>
      <c r="L304" s="42" t="str">
        <f>IF($A304="","",IF($C304="","",IF($D304="","", IF($B304="C",  SUMIFS(Prov_Auto!$E$3:$E1000,Prov_Auto!$A$3:$A1000,$C304,Prov_Auto!$C$3:$C1000,"&gt;="&amp;$A304 ,Prov_Auto!$D$3:$D1000, "&gt;="&amp;DATE(L$2,1, 1), Prov_Auto!$D$3:$D1000,"&lt;="&amp;DATE(L$2, 12, 31))*$D304, IF($B304="V", -1*(SUMIFS(Prov_Auto!$E$3:$E1000,Prov_Auto!$A$3:$A1000,$C304,Prov_Auto!$C$3:$C1000,"&gt;="&amp;$A304 ,Prov_Auto!$D$3:$D1000, "&gt;="&amp;DATE(L$2,1,1), Prov_Auto!$D$3:$D1000,"&lt;="&amp;DATE(L$2,12,31))*$D304), "")))))</f>
        <v/>
      </c>
      <c r="M304" s="43" t="str">
        <f>IF($A304="","",IF($C304="","",IF($D304="","", IF($B304="C",  SUMIFS(Prov_Auto!$E$3:$E1000,Prov_Auto!$A$3:$A1000,$C304,Prov_Auto!$C$3:$C1000,"&gt;="&amp;$A304 ,Prov_Auto!$D$3:$D1000, "&gt;="&amp;DATE(M$2,1, 1), Prov_Auto!$D$3:$D1000,"&lt;="&amp;DATE(M$2, 12, 31))*$D304, IF($B304="V", -1*(SUMIFS(Prov_Auto!$E$3:$E1000,Prov_Auto!$A$3:$A1000,$C304,Prov_Auto!$C$3:$C1000,"&gt;="&amp;$A304 ,Prov_Auto!$D$3:$D1000, "&gt;="&amp;DATE(M$2,1,1), Prov_Auto!$D$3:$D1000,"&lt;="&amp;DATE(M$2,12,31))*$D304), "")))))</f>
        <v/>
      </c>
      <c r="N304" s="30"/>
      <c r="O304" s="31"/>
      <c r="P304" s="31"/>
      <c r="Q304" s="31"/>
      <c r="R304" s="31"/>
      <c r="S304" s="31"/>
      <c r="T304" s="31"/>
      <c r="U304" s="31"/>
      <c r="V304" s="31"/>
      <c r="W304" s="31"/>
    </row>
    <row r="305">
      <c r="A305" s="46"/>
      <c r="B305" s="47"/>
      <c r="C305" s="47"/>
      <c r="D305" s="47"/>
      <c r="E305" s="48"/>
      <c r="F305" s="45" t="str">
        <f t="shared" si="1"/>
        <v/>
      </c>
      <c r="G305" s="40" t="str">
        <f t="shared" si="2"/>
        <v/>
      </c>
      <c r="H305" s="41" t="str">
        <f>IF(A305="","",IF(C305="","",IF(D305="","",IF(B305="C", SUMIFS(Prov_Auto!E$3:E1000,Prov_Auto!A$3:A1000,C305,Prov_Auto!C$3:C1000,"&gt;"&amp;A305,Prov_Auto!D$3:D1000,"&lt;="&amp;TODAY())*D305, IF(B305="V", -1*(SUMIFS(Prov_Auto!E$3:E1000,Prov_Auto!A$3:A1000,C305,Prov_Auto!C$3:C1000,"&gt;"&amp;A305,Prov_Auto!D$3:D1000,"&lt;="&amp;TODAY())*D305), "")))))</f>
        <v/>
      </c>
      <c r="I305" s="42" t="str">
        <f>IF($A305="","",IF($C305="","",IF($D305="","", IF($B305="C",  SUMIFS(Prov_Auto!$E$3:$E1000,Prov_Auto!$A$3:$A1000,$C305,Prov_Auto!$C$3:$C1000,"&gt;="&amp;$A305 ,Prov_Auto!$D$3:$D1000, "&gt;="&amp;DATE(I$2,1, 1), Prov_Auto!$D$3:$D1000,"&lt;="&amp;DATE(I$2, 12, 31))*$D305, IF($B305="V", -1*(SUMIFS(Prov_Auto!$E$3:$E1000,Prov_Auto!$A$3:$A1000,$C305,Prov_Auto!$C$3:$C1000,"&gt;="&amp;$A305 ,Prov_Auto!$D$3:$D1000, "&gt;="&amp;DATE(I$2,1,1), Prov_Auto!$D$3:$D1000,"&lt;="&amp;DATE(I$2,12,31))*$D305), "")))))</f>
        <v/>
      </c>
      <c r="J305" s="42" t="str">
        <f>IF($A305="","",IF($C305="","",IF($D305="","", IF($B305="C",  SUMIFS(Prov_Auto!$E$3:$E1000,Prov_Auto!$A$3:$A1000,$C305,Prov_Auto!$C$3:$C1000,"&gt;="&amp;$A305 ,Prov_Auto!$D$3:$D1000, "&gt;="&amp;DATE(J$2,1, 1), Prov_Auto!$D$3:$D1000,"&lt;="&amp;DATE(J$2, 12, 31))*$D305, IF($B305="V", -1*(SUMIFS(Prov_Auto!$E$3:$E1000,Prov_Auto!$A$3:$A1000,$C305,Prov_Auto!$C$3:$C1000,"&gt;="&amp;$A305 ,Prov_Auto!$D$3:$D1000, "&gt;="&amp;DATE(J$2,1,1), Prov_Auto!$D$3:$D1000,"&lt;="&amp;DATE(J$2,12,31))*$D305), "")))))</f>
        <v/>
      </c>
      <c r="K305" s="42" t="str">
        <f>IF($A305="","",IF($C305="","",IF($D305="","", IF($B305="C",  SUMIFS(Prov_Auto!$E$3:$E1000,Prov_Auto!$A$3:$A1000,$C305,Prov_Auto!$C$3:$C1000,"&gt;="&amp;$A305 ,Prov_Auto!$D$3:$D1000, "&gt;="&amp;DATE(K$2,1, 1), Prov_Auto!$D$3:$D1000,"&lt;="&amp;DATE(K$2, 12, 31))*$D305, IF($B305="V", -1*(SUMIFS(Prov_Auto!$E$3:$E1000,Prov_Auto!$A$3:$A1000,$C305,Prov_Auto!$C$3:$C1000,"&gt;="&amp;$A305 ,Prov_Auto!$D$3:$D1000, "&gt;="&amp;DATE(K$2,1,1), Prov_Auto!$D$3:$D1000,"&lt;="&amp;DATE(K$2,12,31))*$D305), "")))))</f>
        <v/>
      </c>
      <c r="L305" s="42" t="str">
        <f>IF($A305="","",IF($C305="","",IF($D305="","", IF($B305="C",  SUMIFS(Prov_Auto!$E$3:$E1000,Prov_Auto!$A$3:$A1000,$C305,Prov_Auto!$C$3:$C1000,"&gt;="&amp;$A305 ,Prov_Auto!$D$3:$D1000, "&gt;="&amp;DATE(L$2,1, 1), Prov_Auto!$D$3:$D1000,"&lt;="&amp;DATE(L$2, 12, 31))*$D305, IF($B305="V", -1*(SUMIFS(Prov_Auto!$E$3:$E1000,Prov_Auto!$A$3:$A1000,$C305,Prov_Auto!$C$3:$C1000,"&gt;="&amp;$A305 ,Prov_Auto!$D$3:$D1000, "&gt;="&amp;DATE(L$2,1,1), Prov_Auto!$D$3:$D1000,"&lt;="&amp;DATE(L$2,12,31))*$D305), "")))))</f>
        <v/>
      </c>
      <c r="M305" s="43" t="str">
        <f>IF($A305="","",IF($C305="","",IF($D305="","", IF($B305="C",  SUMIFS(Prov_Auto!$E$3:$E1000,Prov_Auto!$A$3:$A1000,$C305,Prov_Auto!$C$3:$C1000,"&gt;="&amp;$A305 ,Prov_Auto!$D$3:$D1000, "&gt;="&amp;DATE(M$2,1, 1), Prov_Auto!$D$3:$D1000,"&lt;="&amp;DATE(M$2, 12, 31))*$D305, IF($B305="V", -1*(SUMIFS(Prov_Auto!$E$3:$E1000,Prov_Auto!$A$3:$A1000,$C305,Prov_Auto!$C$3:$C1000,"&gt;="&amp;$A305 ,Prov_Auto!$D$3:$D1000, "&gt;="&amp;DATE(M$2,1,1), Prov_Auto!$D$3:$D1000,"&lt;="&amp;DATE(M$2,12,31))*$D305), "")))))</f>
        <v/>
      </c>
      <c r="N305" s="30"/>
      <c r="O305" s="31"/>
      <c r="P305" s="31"/>
      <c r="Q305" s="31"/>
      <c r="R305" s="31"/>
      <c r="S305" s="31"/>
      <c r="T305" s="31"/>
      <c r="U305" s="31"/>
      <c r="V305" s="31"/>
      <c r="W305" s="31"/>
    </row>
    <row r="306">
      <c r="A306" s="46"/>
      <c r="B306" s="47"/>
      <c r="C306" s="47"/>
      <c r="D306" s="47"/>
      <c r="E306" s="48"/>
      <c r="F306" s="45" t="str">
        <f t="shared" si="1"/>
        <v/>
      </c>
      <c r="G306" s="40" t="str">
        <f t="shared" si="2"/>
        <v/>
      </c>
      <c r="H306" s="41" t="str">
        <f>IF(A306="","",IF(C306="","",IF(D306="","",IF(B306="C", SUMIFS(Prov_Auto!E$3:E1000,Prov_Auto!A$3:A1000,C306,Prov_Auto!C$3:C1000,"&gt;"&amp;A306,Prov_Auto!D$3:D1000,"&lt;="&amp;TODAY())*D306, IF(B306="V", -1*(SUMIFS(Prov_Auto!E$3:E1000,Prov_Auto!A$3:A1000,C306,Prov_Auto!C$3:C1000,"&gt;"&amp;A306,Prov_Auto!D$3:D1000,"&lt;="&amp;TODAY())*D306), "")))))</f>
        <v/>
      </c>
      <c r="I306" s="42" t="str">
        <f>IF($A306="","",IF($C306="","",IF($D306="","", IF($B306="C",  SUMIFS(Prov_Auto!$E$3:$E1000,Prov_Auto!$A$3:$A1000,$C306,Prov_Auto!$C$3:$C1000,"&gt;="&amp;$A306 ,Prov_Auto!$D$3:$D1000, "&gt;="&amp;DATE(I$2,1, 1), Prov_Auto!$D$3:$D1000,"&lt;="&amp;DATE(I$2, 12, 31))*$D306, IF($B306="V", -1*(SUMIFS(Prov_Auto!$E$3:$E1000,Prov_Auto!$A$3:$A1000,$C306,Prov_Auto!$C$3:$C1000,"&gt;="&amp;$A306 ,Prov_Auto!$D$3:$D1000, "&gt;="&amp;DATE(I$2,1,1), Prov_Auto!$D$3:$D1000,"&lt;="&amp;DATE(I$2,12,31))*$D306), "")))))</f>
        <v/>
      </c>
      <c r="J306" s="42" t="str">
        <f>IF($A306="","",IF($C306="","",IF($D306="","", IF($B306="C",  SUMIFS(Prov_Auto!$E$3:$E1000,Prov_Auto!$A$3:$A1000,$C306,Prov_Auto!$C$3:$C1000,"&gt;="&amp;$A306 ,Prov_Auto!$D$3:$D1000, "&gt;="&amp;DATE(J$2,1, 1), Prov_Auto!$D$3:$D1000,"&lt;="&amp;DATE(J$2, 12, 31))*$D306, IF($B306="V", -1*(SUMIFS(Prov_Auto!$E$3:$E1000,Prov_Auto!$A$3:$A1000,$C306,Prov_Auto!$C$3:$C1000,"&gt;="&amp;$A306 ,Prov_Auto!$D$3:$D1000, "&gt;="&amp;DATE(J$2,1,1), Prov_Auto!$D$3:$D1000,"&lt;="&amp;DATE(J$2,12,31))*$D306), "")))))</f>
        <v/>
      </c>
      <c r="K306" s="42" t="str">
        <f>IF($A306="","",IF($C306="","",IF($D306="","", IF($B306="C",  SUMIFS(Prov_Auto!$E$3:$E1000,Prov_Auto!$A$3:$A1000,$C306,Prov_Auto!$C$3:$C1000,"&gt;="&amp;$A306 ,Prov_Auto!$D$3:$D1000, "&gt;="&amp;DATE(K$2,1, 1), Prov_Auto!$D$3:$D1000,"&lt;="&amp;DATE(K$2, 12, 31))*$D306, IF($B306="V", -1*(SUMIFS(Prov_Auto!$E$3:$E1000,Prov_Auto!$A$3:$A1000,$C306,Prov_Auto!$C$3:$C1000,"&gt;="&amp;$A306 ,Prov_Auto!$D$3:$D1000, "&gt;="&amp;DATE(K$2,1,1), Prov_Auto!$D$3:$D1000,"&lt;="&amp;DATE(K$2,12,31))*$D306), "")))))</f>
        <v/>
      </c>
      <c r="L306" s="42" t="str">
        <f>IF($A306="","",IF($C306="","",IF($D306="","", IF($B306="C",  SUMIFS(Prov_Auto!$E$3:$E1000,Prov_Auto!$A$3:$A1000,$C306,Prov_Auto!$C$3:$C1000,"&gt;="&amp;$A306 ,Prov_Auto!$D$3:$D1000, "&gt;="&amp;DATE(L$2,1, 1), Prov_Auto!$D$3:$D1000,"&lt;="&amp;DATE(L$2, 12, 31))*$D306, IF($B306="V", -1*(SUMIFS(Prov_Auto!$E$3:$E1000,Prov_Auto!$A$3:$A1000,$C306,Prov_Auto!$C$3:$C1000,"&gt;="&amp;$A306 ,Prov_Auto!$D$3:$D1000, "&gt;="&amp;DATE(L$2,1,1), Prov_Auto!$D$3:$D1000,"&lt;="&amp;DATE(L$2,12,31))*$D306), "")))))</f>
        <v/>
      </c>
      <c r="M306" s="43" t="str">
        <f>IF($A306="","",IF($C306="","",IF($D306="","", IF($B306="C",  SUMIFS(Prov_Auto!$E$3:$E1000,Prov_Auto!$A$3:$A1000,$C306,Prov_Auto!$C$3:$C1000,"&gt;="&amp;$A306 ,Prov_Auto!$D$3:$D1000, "&gt;="&amp;DATE(M$2,1, 1), Prov_Auto!$D$3:$D1000,"&lt;="&amp;DATE(M$2, 12, 31))*$D306, IF($B306="V", -1*(SUMIFS(Prov_Auto!$E$3:$E1000,Prov_Auto!$A$3:$A1000,$C306,Prov_Auto!$C$3:$C1000,"&gt;="&amp;$A306 ,Prov_Auto!$D$3:$D1000, "&gt;="&amp;DATE(M$2,1,1), Prov_Auto!$D$3:$D1000,"&lt;="&amp;DATE(M$2,12,31))*$D306), "")))))</f>
        <v/>
      </c>
      <c r="N306" s="30"/>
      <c r="O306" s="31"/>
      <c r="P306" s="31"/>
      <c r="Q306" s="31"/>
      <c r="R306" s="31"/>
      <c r="S306" s="31"/>
      <c r="T306" s="31"/>
      <c r="U306" s="31"/>
      <c r="V306" s="31"/>
      <c r="W306" s="31"/>
    </row>
    <row r="307">
      <c r="A307" s="46"/>
      <c r="B307" s="47"/>
      <c r="C307" s="47"/>
      <c r="D307" s="47"/>
      <c r="E307" s="48"/>
      <c r="F307" s="45" t="str">
        <f t="shared" si="1"/>
        <v/>
      </c>
      <c r="G307" s="40" t="str">
        <f t="shared" si="2"/>
        <v/>
      </c>
      <c r="H307" s="41" t="str">
        <f>IF(A307="","",IF(C307="","",IF(D307="","",IF(B307="C", SUMIFS(Prov_Auto!E$3:E1000,Prov_Auto!A$3:A1000,C307,Prov_Auto!C$3:C1000,"&gt;"&amp;A307,Prov_Auto!D$3:D1000,"&lt;="&amp;TODAY())*D307, IF(B307="V", -1*(SUMIFS(Prov_Auto!E$3:E1000,Prov_Auto!A$3:A1000,C307,Prov_Auto!C$3:C1000,"&gt;"&amp;A307,Prov_Auto!D$3:D1000,"&lt;="&amp;TODAY())*D307), "")))))</f>
        <v/>
      </c>
      <c r="I307" s="42" t="str">
        <f>IF($A307="","",IF($C307="","",IF($D307="","", IF($B307="C",  SUMIFS(Prov_Auto!$E$3:$E1000,Prov_Auto!$A$3:$A1000,$C307,Prov_Auto!$C$3:$C1000,"&gt;="&amp;$A307 ,Prov_Auto!$D$3:$D1000, "&gt;="&amp;DATE(I$2,1, 1), Prov_Auto!$D$3:$D1000,"&lt;="&amp;DATE(I$2, 12, 31))*$D307, IF($B307="V", -1*(SUMIFS(Prov_Auto!$E$3:$E1000,Prov_Auto!$A$3:$A1000,$C307,Prov_Auto!$C$3:$C1000,"&gt;="&amp;$A307 ,Prov_Auto!$D$3:$D1000, "&gt;="&amp;DATE(I$2,1,1), Prov_Auto!$D$3:$D1000,"&lt;="&amp;DATE(I$2,12,31))*$D307), "")))))</f>
        <v/>
      </c>
      <c r="J307" s="42" t="str">
        <f>IF($A307="","",IF($C307="","",IF($D307="","", IF($B307="C",  SUMIFS(Prov_Auto!$E$3:$E1000,Prov_Auto!$A$3:$A1000,$C307,Prov_Auto!$C$3:$C1000,"&gt;="&amp;$A307 ,Prov_Auto!$D$3:$D1000, "&gt;="&amp;DATE(J$2,1, 1), Prov_Auto!$D$3:$D1000,"&lt;="&amp;DATE(J$2, 12, 31))*$D307, IF($B307="V", -1*(SUMIFS(Prov_Auto!$E$3:$E1000,Prov_Auto!$A$3:$A1000,$C307,Prov_Auto!$C$3:$C1000,"&gt;="&amp;$A307 ,Prov_Auto!$D$3:$D1000, "&gt;="&amp;DATE(J$2,1,1), Prov_Auto!$D$3:$D1000,"&lt;="&amp;DATE(J$2,12,31))*$D307), "")))))</f>
        <v/>
      </c>
      <c r="K307" s="42" t="str">
        <f>IF($A307="","",IF($C307="","",IF($D307="","", IF($B307="C",  SUMIFS(Prov_Auto!$E$3:$E1000,Prov_Auto!$A$3:$A1000,$C307,Prov_Auto!$C$3:$C1000,"&gt;="&amp;$A307 ,Prov_Auto!$D$3:$D1000, "&gt;="&amp;DATE(K$2,1, 1), Prov_Auto!$D$3:$D1000,"&lt;="&amp;DATE(K$2, 12, 31))*$D307, IF($B307="V", -1*(SUMIFS(Prov_Auto!$E$3:$E1000,Prov_Auto!$A$3:$A1000,$C307,Prov_Auto!$C$3:$C1000,"&gt;="&amp;$A307 ,Prov_Auto!$D$3:$D1000, "&gt;="&amp;DATE(K$2,1,1), Prov_Auto!$D$3:$D1000,"&lt;="&amp;DATE(K$2,12,31))*$D307), "")))))</f>
        <v/>
      </c>
      <c r="L307" s="42" t="str">
        <f>IF($A307="","",IF($C307="","",IF($D307="","", IF($B307="C",  SUMIFS(Prov_Auto!$E$3:$E1000,Prov_Auto!$A$3:$A1000,$C307,Prov_Auto!$C$3:$C1000,"&gt;="&amp;$A307 ,Prov_Auto!$D$3:$D1000, "&gt;="&amp;DATE(L$2,1, 1), Prov_Auto!$D$3:$D1000,"&lt;="&amp;DATE(L$2, 12, 31))*$D307, IF($B307="V", -1*(SUMIFS(Prov_Auto!$E$3:$E1000,Prov_Auto!$A$3:$A1000,$C307,Prov_Auto!$C$3:$C1000,"&gt;="&amp;$A307 ,Prov_Auto!$D$3:$D1000, "&gt;="&amp;DATE(L$2,1,1), Prov_Auto!$D$3:$D1000,"&lt;="&amp;DATE(L$2,12,31))*$D307), "")))))</f>
        <v/>
      </c>
      <c r="M307" s="43" t="str">
        <f>IF($A307="","",IF($C307="","",IF($D307="","", IF($B307="C",  SUMIFS(Prov_Auto!$E$3:$E1000,Prov_Auto!$A$3:$A1000,$C307,Prov_Auto!$C$3:$C1000,"&gt;="&amp;$A307 ,Prov_Auto!$D$3:$D1000, "&gt;="&amp;DATE(M$2,1, 1), Prov_Auto!$D$3:$D1000,"&lt;="&amp;DATE(M$2, 12, 31))*$D307, IF($B307="V", -1*(SUMIFS(Prov_Auto!$E$3:$E1000,Prov_Auto!$A$3:$A1000,$C307,Prov_Auto!$C$3:$C1000,"&gt;="&amp;$A307 ,Prov_Auto!$D$3:$D1000, "&gt;="&amp;DATE(M$2,1,1), Prov_Auto!$D$3:$D1000,"&lt;="&amp;DATE(M$2,12,31))*$D307), "")))))</f>
        <v/>
      </c>
      <c r="N307" s="30"/>
      <c r="O307" s="31"/>
      <c r="P307" s="31"/>
      <c r="Q307" s="31"/>
      <c r="R307" s="31"/>
      <c r="S307" s="31"/>
      <c r="T307" s="31"/>
      <c r="U307" s="31"/>
      <c r="V307" s="31"/>
      <c r="W307" s="31"/>
    </row>
    <row r="308">
      <c r="A308" s="46"/>
      <c r="B308" s="47"/>
      <c r="C308" s="47"/>
      <c r="D308" s="47"/>
      <c r="E308" s="48"/>
      <c r="F308" s="45" t="str">
        <f t="shared" si="1"/>
        <v/>
      </c>
      <c r="G308" s="40" t="str">
        <f t="shared" si="2"/>
        <v/>
      </c>
      <c r="H308" s="41" t="str">
        <f>IF(A308="","",IF(C308="","",IF(D308="","",IF(B308="C", SUMIFS(Prov_Auto!E$3:E1000,Prov_Auto!A$3:A1000,C308,Prov_Auto!C$3:C1000,"&gt;"&amp;A308,Prov_Auto!D$3:D1000,"&lt;="&amp;TODAY())*D308, IF(B308="V", -1*(SUMIFS(Prov_Auto!E$3:E1000,Prov_Auto!A$3:A1000,C308,Prov_Auto!C$3:C1000,"&gt;"&amp;A308,Prov_Auto!D$3:D1000,"&lt;="&amp;TODAY())*D308), "")))))</f>
        <v/>
      </c>
      <c r="I308" s="42" t="str">
        <f>IF($A308="","",IF($C308="","",IF($D308="","", IF($B308="C",  SUMIFS(Prov_Auto!$E$3:$E1000,Prov_Auto!$A$3:$A1000,$C308,Prov_Auto!$C$3:$C1000,"&gt;="&amp;$A308 ,Prov_Auto!$D$3:$D1000, "&gt;="&amp;DATE(I$2,1, 1), Prov_Auto!$D$3:$D1000,"&lt;="&amp;DATE(I$2, 12, 31))*$D308, IF($B308="V", -1*(SUMIFS(Prov_Auto!$E$3:$E1000,Prov_Auto!$A$3:$A1000,$C308,Prov_Auto!$C$3:$C1000,"&gt;="&amp;$A308 ,Prov_Auto!$D$3:$D1000, "&gt;="&amp;DATE(I$2,1,1), Prov_Auto!$D$3:$D1000,"&lt;="&amp;DATE(I$2,12,31))*$D308), "")))))</f>
        <v/>
      </c>
      <c r="J308" s="42" t="str">
        <f>IF($A308="","",IF($C308="","",IF($D308="","", IF($B308="C",  SUMIFS(Prov_Auto!$E$3:$E1000,Prov_Auto!$A$3:$A1000,$C308,Prov_Auto!$C$3:$C1000,"&gt;="&amp;$A308 ,Prov_Auto!$D$3:$D1000, "&gt;="&amp;DATE(J$2,1, 1), Prov_Auto!$D$3:$D1000,"&lt;="&amp;DATE(J$2, 12, 31))*$D308, IF($B308="V", -1*(SUMIFS(Prov_Auto!$E$3:$E1000,Prov_Auto!$A$3:$A1000,$C308,Prov_Auto!$C$3:$C1000,"&gt;="&amp;$A308 ,Prov_Auto!$D$3:$D1000, "&gt;="&amp;DATE(J$2,1,1), Prov_Auto!$D$3:$D1000,"&lt;="&amp;DATE(J$2,12,31))*$D308), "")))))</f>
        <v/>
      </c>
      <c r="K308" s="42" t="str">
        <f>IF($A308="","",IF($C308="","",IF($D308="","", IF($B308="C",  SUMIFS(Prov_Auto!$E$3:$E1000,Prov_Auto!$A$3:$A1000,$C308,Prov_Auto!$C$3:$C1000,"&gt;="&amp;$A308 ,Prov_Auto!$D$3:$D1000, "&gt;="&amp;DATE(K$2,1, 1), Prov_Auto!$D$3:$D1000,"&lt;="&amp;DATE(K$2, 12, 31))*$D308, IF($B308="V", -1*(SUMIFS(Prov_Auto!$E$3:$E1000,Prov_Auto!$A$3:$A1000,$C308,Prov_Auto!$C$3:$C1000,"&gt;="&amp;$A308 ,Prov_Auto!$D$3:$D1000, "&gt;="&amp;DATE(K$2,1,1), Prov_Auto!$D$3:$D1000,"&lt;="&amp;DATE(K$2,12,31))*$D308), "")))))</f>
        <v/>
      </c>
      <c r="L308" s="42" t="str">
        <f>IF($A308="","",IF($C308="","",IF($D308="","", IF($B308="C",  SUMIFS(Prov_Auto!$E$3:$E1000,Prov_Auto!$A$3:$A1000,$C308,Prov_Auto!$C$3:$C1000,"&gt;="&amp;$A308 ,Prov_Auto!$D$3:$D1000, "&gt;="&amp;DATE(L$2,1, 1), Prov_Auto!$D$3:$D1000,"&lt;="&amp;DATE(L$2, 12, 31))*$D308, IF($B308="V", -1*(SUMIFS(Prov_Auto!$E$3:$E1000,Prov_Auto!$A$3:$A1000,$C308,Prov_Auto!$C$3:$C1000,"&gt;="&amp;$A308 ,Prov_Auto!$D$3:$D1000, "&gt;="&amp;DATE(L$2,1,1), Prov_Auto!$D$3:$D1000,"&lt;="&amp;DATE(L$2,12,31))*$D308), "")))))</f>
        <v/>
      </c>
      <c r="M308" s="43" t="str">
        <f>IF($A308="","",IF($C308="","",IF($D308="","", IF($B308="C",  SUMIFS(Prov_Auto!$E$3:$E1000,Prov_Auto!$A$3:$A1000,$C308,Prov_Auto!$C$3:$C1000,"&gt;="&amp;$A308 ,Prov_Auto!$D$3:$D1000, "&gt;="&amp;DATE(M$2,1, 1), Prov_Auto!$D$3:$D1000,"&lt;="&amp;DATE(M$2, 12, 31))*$D308, IF($B308="V", -1*(SUMIFS(Prov_Auto!$E$3:$E1000,Prov_Auto!$A$3:$A1000,$C308,Prov_Auto!$C$3:$C1000,"&gt;="&amp;$A308 ,Prov_Auto!$D$3:$D1000, "&gt;="&amp;DATE(M$2,1,1), Prov_Auto!$D$3:$D1000,"&lt;="&amp;DATE(M$2,12,31))*$D308), "")))))</f>
        <v/>
      </c>
      <c r="N308" s="30"/>
      <c r="O308" s="31"/>
      <c r="P308" s="31"/>
      <c r="Q308" s="31"/>
      <c r="R308" s="31"/>
      <c r="S308" s="31"/>
      <c r="T308" s="31"/>
      <c r="U308" s="31"/>
      <c r="V308" s="31"/>
      <c r="W308" s="31"/>
    </row>
    <row r="309">
      <c r="A309" s="46"/>
      <c r="B309" s="47"/>
      <c r="C309" s="47"/>
      <c r="D309" s="47"/>
      <c r="E309" s="48"/>
      <c r="F309" s="45" t="str">
        <f t="shared" si="1"/>
        <v/>
      </c>
      <c r="G309" s="40" t="str">
        <f t="shared" si="2"/>
        <v/>
      </c>
      <c r="H309" s="41" t="str">
        <f>IF(A309="","",IF(C309="","",IF(D309="","",IF(B309="C", SUMIFS(Prov_Auto!E$3:E1000,Prov_Auto!A$3:A1000,C309,Prov_Auto!C$3:C1000,"&gt;"&amp;A309,Prov_Auto!D$3:D1000,"&lt;="&amp;TODAY())*D309, IF(B309="V", -1*(SUMIFS(Prov_Auto!E$3:E1000,Prov_Auto!A$3:A1000,C309,Prov_Auto!C$3:C1000,"&gt;"&amp;A309,Prov_Auto!D$3:D1000,"&lt;="&amp;TODAY())*D309), "")))))</f>
        <v/>
      </c>
      <c r="I309" s="42" t="str">
        <f>IF($A309="","",IF($C309="","",IF($D309="","", IF($B309="C",  SUMIFS(Prov_Auto!$E$3:$E1000,Prov_Auto!$A$3:$A1000,$C309,Prov_Auto!$C$3:$C1000,"&gt;="&amp;$A309 ,Prov_Auto!$D$3:$D1000, "&gt;="&amp;DATE(I$2,1, 1), Prov_Auto!$D$3:$D1000,"&lt;="&amp;DATE(I$2, 12, 31))*$D309, IF($B309="V", -1*(SUMIFS(Prov_Auto!$E$3:$E1000,Prov_Auto!$A$3:$A1000,$C309,Prov_Auto!$C$3:$C1000,"&gt;="&amp;$A309 ,Prov_Auto!$D$3:$D1000, "&gt;="&amp;DATE(I$2,1,1), Prov_Auto!$D$3:$D1000,"&lt;="&amp;DATE(I$2,12,31))*$D309), "")))))</f>
        <v/>
      </c>
      <c r="J309" s="42" t="str">
        <f>IF($A309="","",IF($C309="","",IF($D309="","", IF($B309="C",  SUMIFS(Prov_Auto!$E$3:$E1000,Prov_Auto!$A$3:$A1000,$C309,Prov_Auto!$C$3:$C1000,"&gt;="&amp;$A309 ,Prov_Auto!$D$3:$D1000, "&gt;="&amp;DATE(J$2,1, 1), Prov_Auto!$D$3:$D1000,"&lt;="&amp;DATE(J$2, 12, 31))*$D309, IF($B309="V", -1*(SUMIFS(Prov_Auto!$E$3:$E1000,Prov_Auto!$A$3:$A1000,$C309,Prov_Auto!$C$3:$C1000,"&gt;="&amp;$A309 ,Prov_Auto!$D$3:$D1000, "&gt;="&amp;DATE(J$2,1,1), Prov_Auto!$D$3:$D1000,"&lt;="&amp;DATE(J$2,12,31))*$D309), "")))))</f>
        <v/>
      </c>
      <c r="K309" s="42" t="str">
        <f>IF($A309="","",IF($C309="","",IF($D309="","", IF($B309="C",  SUMIFS(Prov_Auto!$E$3:$E1000,Prov_Auto!$A$3:$A1000,$C309,Prov_Auto!$C$3:$C1000,"&gt;="&amp;$A309 ,Prov_Auto!$D$3:$D1000, "&gt;="&amp;DATE(K$2,1, 1), Prov_Auto!$D$3:$D1000,"&lt;="&amp;DATE(K$2, 12, 31))*$D309, IF($B309="V", -1*(SUMIFS(Prov_Auto!$E$3:$E1000,Prov_Auto!$A$3:$A1000,$C309,Prov_Auto!$C$3:$C1000,"&gt;="&amp;$A309 ,Prov_Auto!$D$3:$D1000, "&gt;="&amp;DATE(K$2,1,1), Prov_Auto!$D$3:$D1000,"&lt;="&amp;DATE(K$2,12,31))*$D309), "")))))</f>
        <v/>
      </c>
      <c r="L309" s="42" t="str">
        <f>IF($A309="","",IF($C309="","",IF($D309="","", IF($B309="C",  SUMIFS(Prov_Auto!$E$3:$E1000,Prov_Auto!$A$3:$A1000,$C309,Prov_Auto!$C$3:$C1000,"&gt;="&amp;$A309 ,Prov_Auto!$D$3:$D1000, "&gt;="&amp;DATE(L$2,1, 1), Prov_Auto!$D$3:$D1000,"&lt;="&amp;DATE(L$2, 12, 31))*$D309, IF($B309="V", -1*(SUMIFS(Prov_Auto!$E$3:$E1000,Prov_Auto!$A$3:$A1000,$C309,Prov_Auto!$C$3:$C1000,"&gt;="&amp;$A309 ,Prov_Auto!$D$3:$D1000, "&gt;="&amp;DATE(L$2,1,1), Prov_Auto!$D$3:$D1000,"&lt;="&amp;DATE(L$2,12,31))*$D309), "")))))</f>
        <v/>
      </c>
      <c r="M309" s="43" t="str">
        <f>IF($A309="","",IF($C309="","",IF($D309="","", IF($B309="C",  SUMIFS(Prov_Auto!$E$3:$E1000,Prov_Auto!$A$3:$A1000,$C309,Prov_Auto!$C$3:$C1000,"&gt;="&amp;$A309 ,Prov_Auto!$D$3:$D1000, "&gt;="&amp;DATE(M$2,1, 1), Prov_Auto!$D$3:$D1000,"&lt;="&amp;DATE(M$2, 12, 31))*$D309, IF($B309="V", -1*(SUMIFS(Prov_Auto!$E$3:$E1000,Prov_Auto!$A$3:$A1000,$C309,Prov_Auto!$C$3:$C1000,"&gt;="&amp;$A309 ,Prov_Auto!$D$3:$D1000, "&gt;="&amp;DATE(M$2,1,1), Prov_Auto!$D$3:$D1000,"&lt;="&amp;DATE(M$2,12,31))*$D309), "")))))</f>
        <v/>
      </c>
      <c r="N309" s="30"/>
      <c r="O309" s="31"/>
      <c r="P309" s="31"/>
      <c r="Q309" s="31"/>
      <c r="R309" s="31"/>
      <c r="S309" s="31"/>
      <c r="T309" s="31"/>
      <c r="U309" s="31"/>
      <c r="V309" s="31"/>
      <c r="W309" s="31"/>
    </row>
    <row r="310">
      <c r="A310" s="46"/>
      <c r="B310" s="47"/>
      <c r="C310" s="47"/>
      <c r="D310" s="47"/>
      <c r="E310" s="48"/>
      <c r="F310" s="45" t="str">
        <f t="shared" si="1"/>
        <v/>
      </c>
      <c r="G310" s="40" t="str">
        <f t="shared" si="2"/>
        <v/>
      </c>
      <c r="H310" s="41" t="str">
        <f>IF(A310="","",IF(C310="","",IF(D310="","",IF(B310="C", SUMIFS(Prov_Auto!E$3:E1000,Prov_Auto!A$3:A1000,C310,Prov_Auto!C$3:C1000,"&gt;"&amp;A310,Prov_Auto!D$3:D1000,"&lt;="&amp;TODAY())*D310, IF(B310="V", -1*(SUMIFS(Prov_Auto!E$3:E1000,Prov_Auto!A$3:A1000,C310,Prov_Auto!C$3:C1000,"&gt;"&amp;A310,Prov_Auto!D$3:D1000,"&lt;="&amp;TODAY())*D310), "")))))</f>
        <v/>
      </c>
      <c r="I310" s="42" t="str">
        <f>IF($A310="","",IF($C310="","",IF($D310="","", IF($B310="C",  SUMIFS(Prov_Auto!$E$3:$E1000,Prov_Auto!$A$3:$A1000,$C310,Prov_Auto!$C$3:$C1000,"&gt;="&amp;$A310 ,Prov_Auto!$D$3:$D1000, "&gt;="&amp;DATE(I$2,1, 1), Prov_Auto!$D$3:$D1000,"&lt;="&amp;DATE(I$2, 12, 31))*$D310, IF($B310="V", -1*(SUMIFS(Prov_Auto!$E$3:$E1000,Prov_Auto!$A$3:$A1000,$C310,Prov_Auto!$C$3:$C1000,"&gt;="&amp;$A310 ,Prov_Auto!$D$3:$D1000, "&gt;="&amp;DATE(I$2,1,1), Prov_Auto!$D$3:$D1000,"&lt;="&amp;DATE(I$2,12,31))*$D310), "")))))</f>
        <v/>
      </c>
      <c r="J310" s="42" t="str">
        <f>IF($A310="","",IF($C310="","",IF($D310="","", IF($B310="C",  SUMIFS(Prov_Auto!$E$3:$E1000,Prov_Auto!$A$3:$A1000,$C310,Prov_Auto!$C$3:$C1000,"&gt;="&amp;$A310 ,Prov_Auto!$D$3:$D1000, "&gt;="&amp;DATE(J$2,1, 1), Prov_Auto!$D$3:$D1000,"&lt;="&amp;DATE(J$2, 12, 31))*$D310, IF($B310="V", -1*(SUMIFS(Prov_Auto!$E$3:$E1000,Prov_Auto!$A$3:$A1000,$C310,Prov_Auto!$C$3:$C1000,"&gt;="&amp;$A310 ,Prov_Auto!$D$3:$D1000, "&gt;="&amp;DATE(J$2,1,1), Prov_Auto!$D$3:$D1000,"&lt;="&amp;DATE(J$2,12,31))*$D310), "")))))</f>
        <v/>
      </c>
      <c r="K310" s="42" t="str">
        <f>IF($A310="","",IF($C310="","",IF($D310="","", IF($B310="C",  SUMIFS(Prov_Auto!$E$3:$E1000,Prov_Auto!$A$3:$A1000,$C310,Prov_Auto!$C$3:$C1000,"&gt;="&amp;$A310 ,Prov_Auto!$D$3:$D1000, "&gt;="&amp;DATE(K$2,1, 1), Prov_Auto!$D$3:$D1000,"&lt;="&amp;DATE(K$2, 12, 31))*$D310, IF($B310="V", -1*(SUMIFS(Prov_Auto!$E$3:$E1000,Prov_Auto!$A$3:$A1000,$C310,Prov_Auto!$C$3:$C1000,"&gt;="&amp;$A310 ,Prov_Auto!$D$3:$D1000, "&gt;="&amp;DATE(K$2,1,1), Prov_Auto!$D$3:$D1000,"&lt;="&amp;DATE(K$2,12,31))*$D310), "")))))</f>
        <v/>
      </c>
      <c r="L310" s="42" t="str">
        <f>IF($A310="","",IF($C310="","",IF($D310="","", IF($B310="C",  SUMIFS(Prov_Auto!$E$3:$E1000,Prov_Auto!$A$3:$A1000,$C310,Prov_Auto!$C$3:$C1000,"&gt;="&amp;$A310 ,Prov_Auto!$D$3:$D1000, "&gt;="&amp;DATE(L$2,1, 1), Prov_Auto!$D$3:$D1000,"&lt;="&amp;DATE(L$2, 12, 31))*$D310, IF($B310="V", -1*(SUMIFS(Prov_Auto!$E$3:$E1000,Prov_Auto!$A$3:$A1000,$C310,Prov_Auto!$C$3:$C1000,"&gt;="&amp;$A310 ,Prov_Auto!$D$3:$D1000, "&gt;="&amp;DATE(L$2,1,1), Prov_Auto!$D$3:$D1000,"&lt;="&amp;DATE(L$2,12,31))*$D310), "")))))</f>
        <v/>
      </c>
      <c r="M310" s="43" t="str">
        <f>IF($A310="","",IF($C310="","",IF($D310="","", IF($B310="C",  SUMIFS(Prov_Auto!$E$3:$E1000,Prov_Auto!$A$3:$A1000,$C310,Prov_Auto!$C$3:$C1000,"&gt;="&amp;$A310 ,Prov_Auto!$D$3:$D1000, "&gt;="&amp;DATE(M$2,1, 1), Prov_Auto!$D$3:$D1000,"&lt;="&amp;DATE(M$2, 12, 31))*$D310, IF($B310="V", -1*(SUMIFS(Prov_Auto!$E$3:$E1000,Prov_Auto!$A$3:$A1000,$C310,Prov_Auto!$C$3:$C1000,"&gt;="&amp;$A310 ,Prov_Auto!$D$3:$D1000, "&gt;="&amp;DATE(M$2,1,1), Prov_Auto!$D$3:$D1000,"&lt;="&amp;DATE(M$2,12,31))*$D310), "")))))</f>
        <v/>
      </c>
      <c r="N310" s="30"/>
      <c r="O310" s="31"/>
      <c r="P310" s="31"/>
      <c r="Q310" s="31"/>
      <c r="R310" s="31"/>
      <c r="S310" s="31"/>
      <c r="T310" s="31"/>
      <c r="U310" s="31"/>
      <c r="V310" s="31"/>
      <c r="W310" s="31"/>
    </row>
    <row r="311">
      <c r="A311" s="46"/>
      <c r="B311" s="47"/>
      <c r="C311" s="47"/>
      <c r="D311" s="47"/>
      <c r="E311" s="48"/>
      <c r="F311" s="45" t="str">
        <f t="shared" si="1"/>
        <v/>
      </c>
      <c r="G311" s="40" t="str">
        <f t="shared" si="2"/>
        <v/>
      </c>
      <c r="H311" s="41" t="str">
        <f>IF(A311="","",IF(C311="","",IF(D311="","",IF(B311="C", SUMIFS(Prov_Auto!E$3:E1000,Prov_Auto!A$3:A1000,C311,Prov_Auto!C$3:C1000,"&gt;"&amp;A311,Prov_Auto!D$3:D1000,"&lt;="&amp;TODAY())*D311, IF(B311="V", -1*(SUMIFS(Prov_Auto!E$3:E1000,Prov_Auto!A$3:A1000,C311,Prov_Auto!C$3:C1000,"&gt;"&amp;A311,Prov_Auto!D$3:D1000,"&lt;="&amp;TODAY())*D311), "")))))</f>
        <v/>
      </c>
      <c r="I311" s="42" t="str">
        <f>IF($A311="","",IF($C311="","",IF($D311="","", IF($B311="C",  SUMIFS(Prov_Auto!$E$3:$E1000,Prov_Auto!$A$3:$A1000,$C311,Prov_Auto!$C$3:$C1000,"&gt;="&amp;$A311 ,Prov_Auto!$D$3:$D1000, "&gt;="&amp;DATE(I$2,1, 1), Prov_Auto!$D$3:$D1000,"&lt;="&amp;DATE(I$2, 12, 31))*$D311, IF($B311="V", -1*(SUMIFS(Prov_Auto!$E$3:$E1000,Prov_Auto!$A$3:$A1000,$C311,Prov_Auto!$C$3:$C1000,"&gt;="&amp;$A311 ,Prov_Auto!$D$3:$D1000, "&gt;="&amp;DATE(I$2,1,1), Prov_Auto!$D$3:$D1000,"&lt;="&amp;DATE(I$2,12,31))*$D311), "")))))</f>
        <v/>
      </c>
      <c r="J311" s="42" t="str">
        <f>IF($A311="","",IF($C311="","",IF($D311="","", IF($B311="C",  SUMIFS(Prov_Auto!$E$3:$E1000,Prov_Auto!$A$3:$A1000,$C311,Prov_Auto!$C$3:$C1000,"&gt;="&amp;$A311 ,Prov_Auto!$D$3:$D1000, "&gt;="&amp;DATE(J$2,1, 1), Prov_Auto!$D$3:$D1000,"&lt;="&amp;DATE(J$2, 12, 31))*$D311, IF($B311="V", -1*(SUMIFS(Prov_Auto!$E$3:$E1000,Prov_Auto!$A$3:$A1000,$C311,Prov_Auto!$C$3:$C1000,"&gt;="&amp;$A311 ,Prov_Auto!$D$3:$D1000, "&gt;="&amp;DATE(J$2,1,1), Prov_Auto!$D$3:$D1000,"&lt;="&amp;DATE(J$2,12,31))*$D311), "")))))</f>
        <v/>
      </c>
      <c r="K311" s="42" t="str">
        <f>IF($A311="","",IF($C311="","",IF($D311="","", IF($B311="C",  SUMIFS(Prov_Auto!$E$3:$E1000,Prov_Auto!$A$3:$A1000,$C311,Prov_Auto!$C$3:$C1000,"&gt;="&amp;$A311 ,Prov_Auto!$D$3:$D1000, "&gt;="&amp;DATE(K$2,1, 1), Prov_Auto!$D$3:$D1000,"&lt;="&amp;DATE(K$2, 12, 31))*$D311, IF($B311="V", -1*(SUMIFS(Prov_Auto!$E$3:$E1000,Prov_Auto!$A$3:$A1000,$C311,Prov_Auto!$C$3:$C1000,"&gt;="&amp;$A311 ,Prov_Auto!$D$3:$D1000, "&gt;="&amp;DATE(K$2,1,1), Prov_Auto!$D$3:$D1000,"&lt;="&amp;DATE(K$2,12,31))*$D311), "")))))</f>
        <v/>
      </c>
      <c r="L311" s="42" t="str">
        <f>IF($A311="","",IF($C311="","",IF($D311="","", IF($B311="C",  SUMIFS(Prov_Auto!$E$3:$E1000,Prov_Auto!$A$3:$A1000,$C311,Prov_Auto!$C$3:$C1000,"&gt;="&amp;$A311 ,Prov_Auto!$D$3:$D1000, "&gt;="&amp;DATE(L$2,1, 1), Prov_Auto!$D$3:$D1000,"&lt;="&amp;DATE(L$2, 12, 31))*$D311, IF($B311="V", -1*(SUMIFS(Prov_Auto!$E$3:$E1000,Prov_Auto!$A$3:$A1000,$C311,Prov_Auto!$C$3:$C1000,"&gt;="&amp;$A311 ,Prov_Auto!$D$3:$D1000, "&gt;="&amp;DATE(L$2,1,1), Prov_Auto!$D$3:$D1000,"&lt;="&amp;DATE(L$2,12,31))*$D311), "")))))</f>
        <v/>
      </c>
      <c r="M311" s="43" t="str">
        <f>IF($A311="","",IF($C311="","",IF($D311="","", IF($B311="C",  SUMIFS(Prov_Auto!$E$3:$E1000,Prov_Auto!$A$3:$A1000,$C311,Prov_Auto!$C$3:$C1000,"&gt;="&amp;$A311 ,Prov_Auto!$D$3:$D1000, "&gt;="&amp;DATE(M$2,1, 1), Prov_Auto!$D$3:$D1000,"&lt;="&amp;DATE(M$2, 12, 31))*$D311, IF($B311="V", -1*(SUMIFS(Prov_Auto!$E$3:$E1000,Prov_Auto!$A$3:$A1000,$C311,Prov_Auto!$C$3:$C1000,"&gt;="&amp;$A311 ,Prov_Auto!$D$3:$D1000, "&gt;="&amp;DATE(M$2,1,1), Prov_Auto!$D$3:$D1000,"&lt;="&amp;DATE(M$2,12,31))*$D311), "")))))</f>
        <v/>
      </c>
      <c r="N311" s="30"/>
      <c r="O311" s="31"/>
      <c r="P311" s="31"/>
      <c r="Q311" s="31"/>
      <c r="R311" s="31"/>
      <c r="S311" s="31"/>
      <c r="T311" s="31"/>
      <c r="U311" s="31"/>
      <c r="V311" s="31"/>
      <c r="W311" s="31"/>
    </row>
    <row r="312">
      <c r="A312" s="46"/>
      <c r="B312" s="47"/>
      <c r="C312" s="47"/>
      <c r="D312" s="47"/>
      <c r="E312" s="48"/>
      <c r="F312" s="45" t="str">
        <f t="shared" si="1"/>
        <v/>
      </c>
      <c r="G312" s="40" t="str">
        <f t="shared" si="2"/>
        <v/>
      </c>
      <c r="H312" s="41" t="str">
        <f>IF(A312="","",IF(C312="","",IF(D312="","",IF(B312="C", SUMIFS(Prov_Auto!E$3:E1000,Prov_Auto!A$3:A1000,C312,Prov_Auto!C$3:C1000,"&gt;"&amp;A312,Prov_Auto!D$3:D1000,"&lt;="&amp;TODAY())*D312, IF(B312="V", -1*(SUMIFS(Prov_Auto!E$3:E1000,Prov_Auto!A$3:A1000,C312,Prov_Auto!C$3:C1000,"&gt;"&amp;A312,Prov_Auto!D$3:D1000,"&lt;="&amp;TODAY())*D312), "")))))</f>
        <v/>
      </c>
      <c r="I312" s="42" t="str">
        <f>IF($A312="","",IF($C312="","",IF($D312="","", IF($B312="C",  SUMIFS(Prov_Auto!$E$3:$E1000,Prov_Auto!$A$3:$A1000,$C312,Prov_Auto!$C$3:$C1000,"&gt;="&amp;$A312 ,Prov_Auto!$D$3:$D1000, "&gt;="&amp;DATE(I$2,1, 1), Prov_Auto!$D$3:$D1000,"&lt;="&amp;DATE(I$2, 12, 31))*$D312, IF($B312="V", -1*(SUMIFS(Prov_Auto!$E$3:$E1000,Prov_Auto!$A$3:$A1000,$C312,Prov_Auto!$C$3:$C1000,"&gt;="&amp;$A312 ,Prov_Auto!$D$3:$D1000, "&gt;="&amp;DATE(I$2,1,1), Prov_Auto!$D$3:$D1000,"&lt;="&amp;DATE(I$2,12,31))*$D312), "")))))</f>
        <v/>
      </c>
      <c r="J312" s="42" t="str">
        <f>IF($A312="","",IF($C312="","",IF($D312="","", IF($B312="C",  SUMIFS(Prov_Auto!$E$3:$E1000,Prov_Auto!$A$3:$A1000,$C312,Prov_Auto!$C$3:$C1000,"&gt;="&amp;$A312 ,Prov_Auto!$D$3:$D1000, "&gt;="&amp;DATE(J$2,1, 1), Prov_Auto!$D$3:$D1000,"&lt;="&amp;DATE(J$2, 12, 31))*$D312, IF($B312="V", -1*(SUMIFS(Prov_Auto!$E$3:$E1000,Prov_Auto!$A$3:$A1000,$C312,Prov_Auto!$C$3:$C1000,"&gt;="&amp;$A312 ,Prov_Auto!$D$3:$D1000, "&gt;="&amp;DATE(J$2,1,1), Prov_Auto!$D$3:$D1000,"&lt;="&amp;DATE(J$2,12,31))*$D312), "")))))</f>
        <v/>
      </c>
      <c r="K312" s="42" t="str">
        <f>IF($A312="","",IF($C312="","",IF($D312="","", IF($B312="C",  SUMIFS(Prov_Auto!$E$3:$E1000,Prov_Auto!$A$3:$A1000,$C312,Prov_Auto!$C$3:$C1000,"&gt;="&amp;$A312 ,Prov_Auto!$D$3:$D1000, "&gt;="&amp;DATE(K$2,1, 1), Prov_Auto!$D$3:$D1000,"&lt;="&amp;DATE(K$2, 12, 31))*$D312, IF($B312="V", -1*(SUMIFS(Prov_Auto!$E$3:$E1000,Prov_Auto!$A$3:$A1000,$C312,Prov_Auto!$C$3:$C1000,"&gt;="&amp;$A312 ,Prov_Auto!$D$3:$D1000, "&gt;="&amp;DATE(K$2,1,1), Prov_Auto!$D$3:$D1000,"&lt;="&amp;DATE(K$2,12,31))*$D312), "")))))</f>
        <v/>
      </c>
      <c r="L312" s="42" t="str">
        <f>IF($A312="","",IF($C312="","",IF($D312="","", IF($B312="C",  SUMIFS(Prov_Auto!$E$3:$E1000,Prov_Auto!$A$3:$A1000,$C312,Prov_Auto!$C$3:$C1000,"&gt;="&amp;$A312 ,Prov_Auto!$D$3:$D1000, "&gt;="&amp;DATE(L$2,1, 1), Prov_Auto!$D$3:$D1000,"&lt;="&amp;DATE(L$2, 12, 31))*$D312, IF($B312="V", -1*(SUMIFS(Prov_Auto!$E$3:$E1000,Prov_Auto!$A$3:$A1000,$C312,Prov_Auto!$C$3:$C1000,"&gt;="&amp;$A312 ,Prov_Auto!$D$3:$D1000, "&gt;="&amp;DATE(L$2,1,1), Prov_Auto!$D$3:$D1000,"&lt;="&amp;DATE(L$2,12,31))*$D312), "")))))</f>
        <v/>
      </c>
      <c r="M312" s="43" t="str">
        <f>IF($A312="","",IF($C312="","",IF($D312="","", IF($B312="C",  SUMIFS(Prov_Auto!$E$3:$E1000,Prov_Auto!$A$3:$A1000,$C312,Prov_Auto!$C$3:$C1000,"&gt;="&amp;$A312 ,Prov_Auto!$D$3:$D1000, "&gt;="&amp;DATE(M$2,1, 1), Prov_Auto!$D$3:$D1000,"&lt;="&amp;DATE(M$2, 12, 31))*$D312, IF($B312="V", -1*(SUMIFS(Prov_Auto!$E$3:$E1000,Prov_Auto!$A$3:$A1000,$C312,Prov_Auto!$C$3:$C1000,"&gt;="&amp;$A312 ,Prov_Auto!$D$3:$D1000, "&gt;="&amp;DATE(M$2,1,1), Prov_Auto!$D$3:$D1000,"&lt;="&amp;DATE(M$2,12,31))*$D312), "")))))</f>
        <v/>
      </c>
      <c r="N312" s="30"/>
      <c r="O312" s="31"/>
      <c r="P312" s="31"/>
      <c r="Q312" s="31"/>
      <c r="R312" s="31"/>
      <c r="S312" s="31"/>
      <c r="T312" s="31"/>
      <c r="U312" s="31"/>
      <c r="V312" s="31"/>
      <c r="W312" s="31"/>
    </row>
    <row r="313">
      <c r="A313" s="46"/>
      <c r="B313" s="47"/>
      <c r="C313" s="47"/>
      <c r="D313" s="47"/>
      <c r="E313" s="48"/>
      <c r="F313" s="45" t="str">
        <f t="shared" si="1"/>
        <v/>
      </c>
      <c r="G313" s="40" t="str">
        <f t="shared" si="2"/>
        <v/>
      </c>
      <c r="H313" s="41" t="str">
        <f>IF(A313="","",IF(C313="","",IF(D313="","",IF(B313="C", SUMIFS(Prov_Auto!E$3:E1000,Prov_Auto!A$3:A1000,C313,Prov_Auto!C$3:C1000,"&gt;"&amp;A313,Prov_Auto!D$3:D1000,"&lt;="&amp;TODAY())*D313, IF(B313="V", -1*(SUMIFS(Prov_Auto!E$3:E1000,Prov_Auto!A$3:A1000,C313,Prov_Auto!C$3:C1000,"&gt;"&amp;A313,Prov_Auto!D$3:D1000,"&lt;="&amp;TODAY())*D313), "")))))</f>
        <v/>
      </c>
      <c r="I313" s="42" t="str">
        <f>IF($A313="","",IF($C313="","",IF($D313="","", IF($B313="C",  SUMIFS(Prov_Auto!$E$3:$E1000,Prov_Auto!$A$3:$A1000,$C313,Prov_Auto!$C$3:$C1000,"&gt;="&amp;$A313 ,Prov_Auto!$D$3:$D1000, "&gt;="&amp;DATE(I$2,1, 1), Prov_Auto!$D$3:$D1000,"&lt;="&amp;DATE(I$2, 12, 31))*$D313, IF($B313="V", -1*(SUMIFS(Prov_Auto!$E$3:$E1000,Prov_Auto!$A$3:$A1000,$C313,Prov_Auto!$C$3:$C1000,"&gt;="&amp;$A313 ,Prov_Auto!$D$3:$D1000, "&gt;="&amp;DATE(I$2,1,1), Prov_Auto!$D$3:$D1000,"&lt;="&amp;DATE(I$2,12,31))*$D313), "")))))</f>
        <v/>
      </c>
      <c r="J313" s="42" t="str">
        <f>IF($A313="","",IF($C313="","",IF($D313="","", IF($B313="C",  SUMIFS(Prov_Auto!$E$3:$E1000,Prov_Auto!$A$3:$A1000,$C313,Prov_Auto!$C$3:$C1000,"&gt;="&amp;$A313 ,Prov_Auto!$D$3:$D1000, "&gt;="&amp;DATE(J$2,1, 1), Prov_Auto!$D$3:$D1000,"&lt;="&amp;DATE(J$2, 12, 31))*$D313, IF($B313="V", -1*(SUMIFS(Prov_Auto!$E$3:$E1000,Prov_Auto!$A$3:$A1000,$C313,Prov_Auto!$C$3:$C1000,"&gt;="&amp;$A313 ,Prov_Auto!$D$3:$D1000, "&gt;="&amp;DATE(J$2,1,1), Prov_Auto!$D$3:$D1000,"&lt;="&amp;DATE(J$2,12,31))*$D313), "")))))</f>
        <v/>
      </c>
      <c r="K313" s="42" t="str">
        <f>IF($A313="","",IF($C313="","",IF($D313="","", IF($B313="C",  SUMIFS(Prov_Auto!$E$3:$E1000,Prov_Auto!$A$3:$A1000,$C313,Prov_Auto!$C$3:$C1000,"&gt;="&amp;$A313 ,Prov_Auto!$D$3:$D1000, "&gt;="&amp;DATE(K$2,1, 1), Prov_Auto!$D$3:$D1000,"&lt;="&amp;DATE(K$2, 12, 31))*$D313, IF($B313="V", -1*(SUMIFS(Prov_Auto!$E$3:$E1000,Prov_Auto!$A$3:$A1000,$C313,Prov_Auto!$C$3:$C1000,"&gt;="&amp;$A313 ,Prov_Auto!$D$3:$D1000, "&gt;="&amp;DATE(K$2,1,1), Prov_Auto!$D$3:$D1000,"&lt;="&amp;DATE(K$2,12,31))*$D313), "")))))</f>
        <v/>
      </c>
      <c r="L313" s="42" t="str">
        <f>IF($A313="","",IF($C313="","",IF($D313="","", IF($B313="C",  SUMIFS(Prov_Auto!$E$3:$E1000,Prov_Auto!$A$3:$A1000,$C313,Prov_Auto!$C$3:$C1000,"&gt;="&amp;$A313 ,Prov_Auto!$D$3:$D1000, "&gt;="&amp;DATE(L$2,1, 1), Prov_Auto!$D$3:$D1000,"&lt;="&amp;DATE(L$2, 12, 31))*$D313, IF($B313="V", -1*(SUMIFS(Prov_Auto!$E$3:$E1000,Prov_Auto!$A$3:$A1000,$C313,Prov_Auto!$C$3:$C1000,"&gt;="&amp;$A313 ,Prov_Auto!$D$3:$D1000, "&gt;="&amp;DATE(L$2,1,1), Prov_Auto!$D$3:$D1000,"&lt;="&amp;DATE(L$2,12,31))*$D313), "")))))</f>
        <v/>
      </c>
      <c r="M313" s="43" t="str">
        <f>IF($A313="","",IF($C313="","",IF($D313="","", IF($B313="C",  SUMIFS(Prov_Auto!$E$3:$E1000,Prov_Auto!$A$3:$A1000,$C313,Prov_Auto!$C$3:$C1000,"&gt;="&amp;$A313 ,Prov_Auto!$D$3:$D1000, "&gt;="&amp;DATE(M$2,1, 1), Prov_Auto!$D$3:$D1000,"&lt;="&amp;DATE(M$2, 12, 31))*$D313, IF($B313="V", -1*(SUMIFS(Prov_Auto!$E$3:$E1000,Prov_Auto!$A$3:$A1000,$C313,Prov_Auto!$C$3:$C1000,"&gt;="&amp;$A313 ,Prov_Auto!$D$3:$D1000, "&gt;="&amp;DATE(M$2,1,1), Prov_Auto!$D$3:$D1000,"&lt;="&amp;DATE(M$2,12,31))*$D313), "")))))</f>
        <v/>
      </c>
      <c r="N313" s="30"/>
      <c r="O313" s="31"/>
      <c r="P313" s="31"/>
      <c r="Q313" s="31"/>
      <c r="R313" s="31"/>
      <c r="S313" s="31"/>
      <c r="T313" s="31"/>
      <c r="U313" s="31"/>
      <c r="V313" s="31"/>
      <c r="W313" s="31"/>
    </row>
    <row r="314">
      <c r="A314" s="46"/>
      <c r="B314" s="47"/>
      <c r="C314" s="47"/>
      <c r="D314" s="47"/>
      <c r="E314" s="48"/>
      <c r="F314" s="45" t="str">
        <f t="shared" si="1"/>
        <v/>
      </c>
      <c r="G314" s="40" t="str">
        <f t="shared" si="2"/>
        <v/>
      </c>
      <c r="H314" s="41" t="str">
        <f>IF(A314="","",IF(C314="","",IF(D314="","",IF(B314="C", SUMIFS(Prov_Auto!E$3:E1000,Prov_Auto!A$3:A1000,C314,Prov_Auto!C$3:C1000,"&gt;"&amp;A314,Prov_Auto!D$3:D1000,"&lt;="&amp;TODAY())*D314, IF(B314="V", -1*(SUMIFS(Prov_Auto!E$3:E1000,Prov_Auto!A$3:A1000,C314,Prov_Auto!C$3:C1000,"&gt;"&amp;A314,Prov_Auto!D$3:D1000,"&lt;="&amp;TODAY())*D314), "")))))</f>
        <v/>
      </c>
      <c r="I314" s="42" t="str">
        <f>IF($A314="","",IF($C314="","",IF($D314="","", IF($B314="C",  SUMIFS(Prov_Auto!$E$3:$E1000,Prov_Auto!$A$3:$A1000,$C314,Prov_Auto!$C$3:$C1000,"&gt;="&amp;$A314 ,Prov_Auto!$D$3:$D1000, "&gt;="&amp;DATE(I$2,1, 1), Prov_Auto!$D$3:$D1000,"&lt;="&amp;DATE(I$2, 12, 31))*$D314, IF($B314="V", -1*(SUMIFS(Prov_Auto!$E$3:$E1000,Prov_Auto!$A$3:$A1000,$C314,Prov_Auto!$C$3:$C1000,"&gt;="&amp;$A314 ,Prov_Auto!$D$3:$D1000, "&gt;="&amp;DATE(I$2,1,1), Prov_Auto!$D$3:$D1000,"&lt;="&amp;DATE(I$2,12,31))*$D314), "")))))</f>
        <v/>
      </c>
      <c r="J314" s="42" t="str">
        <f>IF($A314="","",IF($C314="","",IF($D314="","", IF($B314="C",  SUMIFS(Prov_Auto!$E$3:$E1000,Prov_Auto!$A$3:$A1000,$C314,Prov_Auto!$C$3:$C1000,"&gt;="&amp;$A314 ,Prov_Auto!$D$3:$D1000, "&gt;="&amp;DATE(J$2,1, 1), Prov_Auto!$D$3:$D1000,"&lt;="&amp;DATE(J$2, 12, 31))*$D314, IF($B314="V", -1*(SUMIFS(Prov_Auto!$E$3:$E1000,Prov_Auto!$A$3:$A1000,$C314,Prov_Auto!$C$3:$C1000,"&gt;="&amp;$A314 ,Prov_Auto!$D$3:$D1000, "&gt;="&amp;DATE(J$2,1,1), Prov_Auto!$D$3:$D1000,"&lt;="&amp;DATE(J$2,12,31))*$D314), "")))))</f>
        <v/>
      </c>
      <c r="K314" s="42" t="str">
        <f>IF($A314="","",IF($C314="","",IF($D314="","", IF($B314="C",  SUMIFS(Prov_Auto!$E$3:$E1000,Prov_Auto!$A$3:$A1000,$C314,Prov_Auto!$C$3:$C1000,"&gt;="&amp;$A314 ,Prov_Auto!$D$3:$D1000, "&gt;="&amp;DATE(K$2,1, 1), Prov_Auto!$D$3:$D1000,"&lt;="&amp;DATE(K$2, 12, 31))*$D314, IF($B314="V", -1*(SUMIFS(Prov_Auto!$E$3:$E1000,Prov_Auto!$A$3:$A1000,$C314,Prov_Auto!$C$3:$C1000,"&gt;="&amp;$A314 ,Prov_Auto!$D$3:$D1000, "&gt;="&amp;DATE(K$2,1,1), Prov_Auto!$D$3:$D1000,"&lt;="&amp;DATE(K$2,12,31))*$D314), "")))))</f>
        <v/>
      </c>
      <c r="L314" s="42" t="str">
        <f>IF($A314="","",IF($C314="","",IF($D314="","", IF($B314="C",  SUMIFS(Prov_Auto!$E$3:$E1000,Prov_Auto!$A$3:$A1000,$C314,Prov_Auto!$C$3:$C1000,"&gt;="&amp;$A314 ,Prov_Auto!$D$3:$D1000, "&gt;="&amp;DATE(L$2,1, 1), Prov_Auto!$D$3:$D1000,"&lt;="&amp;DATE(L$2, 12, 31))*$D314, IF($B314="V", -1*(SUMIFS(Prov_Auto!$E$3:$E1000,Prov_Auto!$A$3:$A1000,$C314,Prov_Auto!$C$3:$C1000,"&gt;="&amp;$A314 ,Prov_Auto!$D$3:$D1000, "&gt;="&amp;DATE(L$2,1,1), Prov_Auto!$D$3:$D1000,"&lt;="&amp;DATE(L$2,12,31))*$D314), "")))))</f>
        <v/>
      </c>
      <c r="M314" s="43" t="str">
        <f>IF($A314="","",IF($C314="","",IF($D314="","", IF($B314="C",  SUMIFS(Prov_Auto!$E$3:$E1000,Prov_Auto!$A$3:$A1000,$C314,Prov_Auto!$C$3:$C1000,"&gt;="&amp;$A314 ,Prov_Auto!$D$3:$D1000, "&gt;="&amp;DATE(M$2,1, 1), Prov_Auto!$D$3:$D1000,"&lt;="&amp;DATE(M$2, 12, 31))*$D314, IF($B314="V", -1*(SUMIFS(Prov_Auto!$E$3:$E1000,Prov_Auto!$A$3:$A1000,$C314,Prov_Auto!$C$3:$C1000,"&gt;="&amp;$A314 ,Prov_Auto!$D$3:$D1000, "&gt;="&amp;DATE(M$2,1,1), Prov_Auto!$D$3:$D1000,"&lt;="&amp;DATE(M$2,12,31))*$D314), "")))))</f>
        <v/>
      </c>
      <c r="N314" s="30"/>
      <c r="O314" s="31"/>
      <c r="P314" s="31"/>
      <c r="Q314" s="31"/>
      <c r="R314" s="31"/>
      <c r="S314" s="31"/>
      <c r="T314" s="31"/>
      <c r="U314" s="31"/>
      <c r="V314" s="31"/>
      <c r="W314" s="31"/>
    </row>
    <row r="315">
      <c r="A315" s="46"/>
      <c r="B315" s="47"/>
      <c r="C315" s="47"/>
      <c r="D315" s="47"/>
      <c r="E315" s="48"/>
      <c r="F315" s="45" t="str">
        <f t="shared" si="1"/>
        <v/>
      </c>
      <c r="G315" s="40" t="str">
        <f t="shared" si="2"/>
        <v/>
      </c>
      <c r="H315" s="41" t="str">
        <f>IF(A315="","",IF(C315="","",IF(D315="","",IF(B315="C", SUMIFS(Prov_Auto!E$3:E1000,Prov_Auto!A$3:A1000,C315,Prov_Auto!C$3:C1000,"&gt;"&amp;A315,Prov_Auto!D$3:D1000,"&lt;="&amp;TODAY())*D315, IF(B315="V", -1*(SUMIFS(Prov_Auto!E$3:E1000,Prov_Auto!A$3:A1000,C315,Prov_Auto!C$3:C1000,"&gt;"&amp;A315,Prov_Auto!D$3:D1000,"&lt;="&amp;TODAY())*D315), "")))))</f>
        <v/>
      </c>
      <c r="I315" s="42" t="str">
        <f>IF($A315="","",IF($C315="","",IF($D315="","", IF($B315="C",  SUMIFS(Prov_Auto!$E$3:$E1000,Prov_Auto!$A$3:$A1000,$C315,Prov_Auto!$C$3:$C1000,"&gt;="&amp;$A315 ,Prov_Auto!$D$3:$D1000, "&gt;="&amp;DATE(I$2,1, 1), Prov_Auto!$D$3:$D1000,"&lt;="&amp;DATE(I$2, 12, 31))*$D315, IF($B315="V", -1*(SUMIFS(Prov_Auto!$E$3:$E1000,Prov_Auto!$A$3:$A1000,$C315,Prov_Auto!$C$3:$C1000,"&gt;="&amp;$A315 ,Prov_Auto!$D$3:$D1000, "&gt;="&amp;DATE(I$2,1,1), Prov_Auto!$D$3:$D1000,"&lt;="&amp;DATE(I$2,12,31))*$D315), "")))))</f>
        <v/>
      </c>
      <c r="J315" s="42" t="str">
        <f>IF($A315="","",IF($C315="","",IF($D315="","", IF($B315="C",  SUMIFS(Prov_Auto!$E$3:$E1000,Prov_Auto!$A$3:$A1000,$C315,Prov_Auto!$C$3:$C1000,"&gt;="&amp;$A315 ,Prov_Auto!$D$3:$D1000, "&gt;="&amp;DATE(J$2,1, 1), Prov_Auto!$D$3:$D1000,"&lt;="&amp;DATE(J$2, 12, 31))*$D315, IF($B315="V", -1*(SUMIFS(Prov_Auto!$E$3:$E1000,Prov_Auto!$A$3:$A1000,$C315,Prov_Auto!$C$3:$C1000,"&gt;="&amp;$A315 ,Prov_Auto!$D$3:$D1000, "&gt;="&amp;DATE(J$2,1,1), Prov_Auto!$D$3:$D1000,"&lt;="&amp;DATE(J$2,12,31))*$D315), "")))))</f>
        <v/>
      </c>
      <c r="K315" s="42" t="str">
        <f>IF($A315="","",IF($C315="","",IF($D315="","", IF($B315="C",  SUMIFS(Prov_Auto!$E$3:$E1000,Prov_Auto!$A$3:$A1000,$C315,Prov_Auto!$C$3:$C1000,"&gt;="&amp;$A315 ,Prov_Auto!$D$3:$D1000, "&gt;="&amp;DATE(K$2,1, 1), Prov_Auto!$D$3:$D1000,"&lt;="&amp;DATE(K$2, 12, 31))*$D315, IF($B315="V", -1*(SUMIFS(Prov_Auto!$E$3:$E1000,Prov_Auto!$A$3:$A1000,$C315,Prov_Auto!$C$3:$C1000,"&gt;="&amp;$A315 ,Prov_Auto!$D$3:$D1000, "&gt;="&amp;DATE(K$2,1,1), Prov_Auto!$D$3:$D1000,"&lt;="&amp;DATE(K$2,12,31))*$D315), "")))))</f>
        <v/>
      </c>
      <c r="L315" s="42" t="str">
        <f>IF($A315="","",IF($C315="","",IF($D315="","", IF($B315="C",  SUMIFS(Prov_Auto!$E$3:$E1000,Prov_Auto!$A$3:$A1000,$C315,Prov_Auto!$C$3:$C1000,"&gt;="&amp;$A315 ,Prov_Auto!$D$3:$D1000, "&gt;="&amp;DATE(L$2,1, 1), Prov_Auto!$D$3:$D1000,"&lt;="&amp;DATE(L$2, 12, 31))*$D315, IF($B315="V", -1*(SUMIFS(Prov_Auto!$E$3:$E1000,Prov_Auto!$A$3:$A1000,$C315,Prov_Auto!$C$3:$C1000,"&gt;="&amp;$A315 ,Prov_Auto!$D$3:$D1000, "&gt;="&amp;DATE(L$2,1,1), Prov_Auto!$D$3:$D1000,"&lt;="&amp;DATE(L$2,12,31))*$D315), "")))))</f>
        <v/>
      </c>
      <c r="M315" s="43" t="str">
        <f>IF($A315="","",IF($C315="","",IF($D315="","", IF($B315="C",  SUMIFS(Prov_Auto!$E$3:$E1000,Prov_Auto!$A$3:$A1000,$C315,Prov_Auto!$C$3:$C1000,"&gt;="&amp;$A315 ,Prov_Auto!$D$3:$D1000, "&gt;="&amp;DATE(M$2,1, 1), Prov_Auto!$D$3:$D1000,"&lt;="&amp;DATE(M$2, 12, 31))*$D315, IF($B315="V", -1*(SUMIFS(Prov_Auto!$E$3:$E1000,Prov_Auto!$A$3:$A1000,$C315,Prov_Auto!$C$3:$C1000,"&gt;="&amp;$A315 ,Prov_Auto!$D$3:$D1000, "&gt;="&amp;DATE(M$2,1,1), Prov_Auto!$D$3:$D1000,"&lt;="&amp;DATE(M$2,12,31))*$D315), "")))))</f>
        <v/>
      </c>
      <c r="N315" s="30"/>
      <c r="O315" s="31"/>
      <c r="P315" s="31"/>
      <c r="Q315" s="31"/>
      <c r="R315" s="31"/>
      <c r="S315" s="31"/>
      <c r="T315" s="31"/>
      <c r="U315" s="31"/>
      <c r="V315" s="31"/>
      <c r="W315" s="31"/>
    </row>
    <row r="316">
      <c r="A316" s="46"/>
      <c r="B316" s="47"/>
      <c r="C316" s="47"/>
      <c r="D316" s="47"/>
      <c r="E316" s="48"/>
      <c r="F316" s="45" t="str">
        <f t="shared" si="1"/>
        <v/>
      </c>
      <c r="G316" s="40" t="str">
        <f t="shared" si="2"/>
        <v/>
      </c>
      <c r="H316" s="41" t="str">
        <f>IF(A316="","",IF(C316="","",IF(D316="","",IF(B316="C", SUMIFS(Prov_Auto!E$3:E1000,Prov_Auto!A$3:A1000,C316,Prov_Auto!C$3:C1000,"&gt;"&amp;A316,Prov_Auto!D$3:D1000,"&lt;="&amp;TODAY())*D316, IF(B316="V", -1*(SUMIFS(Prov_Auto!E$3:E1000,Prov_Auto!A$3:A1000,C316,Prov_Auto!C$3:C1000,"&gt;"&amp;A316,Prov_Auto!D$3:D1000,"&lt;="&amp;TODAY())*D316), "")))))</f>
        <v/>
      </c>
      <c r="I316" s="42" t="str">
        <f>IF($A316="","",IF($C316="","",IF($D316="","", IF($B316="C",  SUMIFS(Prov_Auto!$E$3:$E1000,Prov_Auto!$A$3:$A1000,$C316,Prov_Auto!$C$3:$C1000,"&gt;="&amp;$A316 ,Prov_Auto!$D$3:$D1000, "&gt;="&amp;DATE(I$2,1, 1), Prov_Auto!$D$3:$D1000,"&lt;="&amp;DATE(I$2, 12, 31))*$D316, IF($B316="V", -1*(SUMIFS(Prov_Auto!$E$3:$E1000,Prov_Auto!$A$3:$A1000,$C316,Prov_Auto!$C$3:$C1000,"&gt;="&amp;$A316 ,Prov_Auto!$D$3:$D1000, "&gt;="&amp;DATE(I$2,1,1), Prov_Auto!$D$3:$D1000,"&lt;="&amp;DATE(I$2,12,31))*$D316), "")))))</f>
        <v/>
      </c>
      <c r="J316" s="42" t="str">
        <f>IF($A316="","",IF($C316="","",IF($D316="","", IF($B316="C",  SUMIFS(Prov_Auto!$E$3:$E1000,Prov_Auto!$A$3:$A1000,$C316,Prov_Auto!$C$3:$C1000,"&gt;="&amp;$A316 ,Prov_Auto!$D$3:$D1000, "&gt;="&amp;DATE(J$2,1, 1), Prov_Auto!$D$3:$D1000,"&lt;="&amp;DATE(J$2, 12, 31))*$D316, IF($B316="V", -1*(SUMIFS(Prov_Auto!$E$3:$E1000,Prov_Auto!$A$3:$A1000,$C316,Prov_Auto!$C$3:$C1000,"&gt;="&amp;$A316 ,Prov_Auto!$D$3:$D1000, "&gt;="&amp;DATE(J$2,1,1), Prov_Auto!$D$3:$D1000,"&lt;="&amp;DATE(J$2,12,31))*$D316), "")))))</f>
        <v/>
      </c>
      <c r="K316" s="42" t="str">
        <f>IF($A316="","",IF($C316="","",IF($D316="","", IF($B316="C",  SUMIFS(Prov_Auto!$E$3:$E1000,Prov_Auto!$A$3:$A1000,$C316,Prov_Auto!$C$3:$C1000,"&gt;="&amp;$A316 ,Prov_Auto!$D$3:$D1000, "&gt;="&amp;DATE(K$2,1, 1), Prov_Auto!$D$3:$D1000,"&lt;="&amp;DATE(K$2, 12, 31))*$D316, IF($B316="V", -1*(SUMIFS(Prov_Auto!$E$3:$E1000,Prov_Auto!$A$3:$A1000,$C316,Prov_Auto!$C$3:$C1000,"&gt;="&amp;$A316 ,Prov_Auto!$D$3:$D1000, "&gt;="&amp;DATE(K$2,1,1), Prov_Auto!$D$3:$D1000,"&lt;="&amp;DATE(K$2,12,31))*$D316), "")))))</f>
        <v/>
      </c>
      <c r="L316" s="42" t="str">
        <f>IF($A316="","",IF($C316="","",IF($D316="","", IF($B316="C",  SUMIFS(Prov_Auto!$E$3:$E1000,Prov_Auto!$A$3:$A1000,$C316,Prov_Auto!$C$3:$C1000,"&gt;="&amp;$A316 ,Prov_Auto!$D$3:$D1000, "&gt;="&amp;DATE(L$2,1, 1), Prov_Auto!$D$3:$D1000,"&lt;="&amp;DATE(L$2, 12, 31))*$D316, IF($B316="V", -1*(SUMIFS(Prov_Auto!$E$3:$E1000,Prov_Auto!$A$3:$A1000,$C316,Prov_Auto!$C$3:$C1000,"&gt;="&amp;$A316 ,Prov_Auto!$D$3:$D1000, "&gt;="&amp;DATE(L$2,1,1), Prov_Auto!$D$3:$D1000,"&lt;="&amp;DATE(L$2,12,31))*$D316), "")))))</f>
        <v/>
      </c>
      <c r="M316" s="43" t="str">
        <f>IF($A316="","",IF($C316="","",IF($D316="","", IF($B316="C",  SUMIFS(Prov_Auto!$E$3:$E1000,Prov_Auto!$A$3:$A1000,$C316,Prov_Auto!$C$3:$C1000,"&gt;="&amp;$A316 ,Prov_Auto!$D$3:$D1000, "&gt;="&amp;DATE(M$2,1, 1), Prov_Auto!$D$3:$D1000,"&lt;="&amp;DATE(M$2, 12, 31))*$D316, IF($B316="V", -1*(SUMIFS(Prov_Auto!$E$3:$E1000,Prov_Auto!$A$3:$A1000,$C316,Prov_Auto!$C$3:$C1000,"&gt;="&amp;$A316 ,Prov_Auto!$D$3:$D1000, "&gt;="&amp;DATE(M$2,1,1), Prov_Auto!$D$3:$D1000,"&lt;="&amp;DATE(M$2,12,31))*$D316), "")))))</f>
        <v/>
      </c>
      <c r="N316" s="30"/>
      <c r="O316" s="31"/>
      <c r="P316" s="31"/>
      <c r="Q316" s="31"/>
      <c r="R316" s="31"/>
      <c r="S316" s="31"/>
      <c r="T316" s="31"/>
      <c r="U316" s="31"/>
      <c r="V316" s="31"/>
      <c r="W316" s="31"/>
    </row>
    <row r="317">
      <c r="A317" s="46"/>
      <c r="B317" s="47"/>
      <c r="C317" s="47"/>
      <c r="D317" s="47"/>
      <c r="E317" s="48"/>
      <c r="F317" s="45" t="str">
        <f t="shared" si="1"/>
        <v/>
      </c>
      <c r="G317" s="40" t="str">
        <f t="shared" si="2"/>
        <v/>
      </c>
      <c r="H317" s="41" t="str">
        <f>IF(A317="","",IF(C317="","",IF(D317="","",IF(B317="C", SUMIFS(Prov_Auto!E$3:E1000,Prov_Auto!A$3:A1000,C317,Prov_Auto!C$3:C1000,"&gt;"&amp;A317,Prov_Auto!D$3:D1000,"&lt;="&amp;TODAY())*D317, IF(B317="V", -1*(SUMIFS(Prov_Auto!E$3:E1000,Prov_Auto!A$3:A1000,C317,Prov_Auto!C$3:C1000,"&gt;"&amp;A317,Prov_Auto!D$3:D1000,"&lt;="&amp;TODAY())*D317), "")))))</f>
        <v/>
      </c>
      <c r="I317" s="42" t="str">
        <f>IF($A317="","",IF($C317="","",IF($D317="","", IF($B317="C",  SUMIFS(Prov_Auto!$E$3:$E1000,Prov_Auto!$A$3:$A1000,$C317,Prov_Auto!$C$3:$C1000,"&gt;="&amp;$A317 ,Prov_Auto!$D$3:$D1000, "&gt;="&amp;DATE(I$2,1, 1), Prov_Auto!$D$3:$D1000,"&lt;="&amp;DATE(I$2, 12, 31))*$D317, IF($B317="V", -1*(SUMIFS(Prov_Auto!$E$3:$E1000,Prov_Auto!$A$3:$A1000,$C317,Prov_Auto!$C$3:$C1000,"&gt;="&amp;$A317 ,Prov_Auto!$D$3:$D1000, "&gt;="&amp;DATE(I$2,1,1), Prov_Auto!$D$3:$D1000,"&lt;="&amp;DATE(I$2,12,31))*$D317), "")))))</f>
        <v/>
      </c>
      <c r="J317" s="42" t="str">
        <f>IF($A317="","",IF($C317="","",IF($D317="","", IF($B317="C",  SUMIFS(Prov_Auto!$E$3:$E1000,Prov_Auto!$A$3:$A1000,$C317,Prov_Auto!$C$3:$C1000,"&gt;="&amp;$A317 ,Prov_Auto!$D$3:$D1000, "&gt;="&amp;DATE(J$2,1, 1), Prov_Auto!$D$3:$D1000,"&lt;="&amp;DATE(J$2, 12, 31))*$D317, IF($B317="V", -1*(SUMIFS(Prov_Auto!$E$3:$E1000,Prov_Auto!$A$3:$A1000,$C317,Prov_Auto!$C$3:$C1000,"&gt;="&amp;$A317 ,Prov_Auto!$D$3:$D1000, "&gt;="&amp;DATE(J$2,1,1), Prov_Auto!$D$3:$D1000,"&lt;="&amp;DATE(J$2,12,31))*$D317), "")))))</f>
        <v/>
      </c>
      <c r="K317" s="42" t="str">
        <f>IF($A317="","",IF($C317="","",IF($D317="","", IF($B317="C",  SUMIFS(Prov_Auto!$E$3:$E1000,Prov_Auto!$A$3:$A1000,$C317,Prov_Auto!$C$3:$C1000,"&gt;="&amp;$A317 ,Prov_Auto!$D$3:$D1000, "&gt;="&amp;DATE(K$2,1, 1), Prov_Auto!$D$3:$D1000,"&lt;="&amp;DATE(K$2, 12, 31))*$D317, IF($B317="V", -1*(SUMIFS(Prov_Auto!$E$3:$E1000,Prov_Auto!$A$3:$A1000,$C317,Prov_Auto!$C$3:$C1000,"&gt;="&amp;$A317 ,Prov_Auto!$D$3:$D1000, "&gt;="&amp;DATE(K$2,1,1), Prov_Auto!$D$3:$D1000,"&lt;="&amp;DATE(K$2,12,31))*$D317), "")))))</f>
        <v/>
      </c>
      <c r="L317" s="42" t="str">
        <f>IF($A317="","",IF($C317="","",IF($D317="","", IF($B317="C",  SUMIFS(Prov_Auto!$E$3:$E1000,Prov_Auto!$A$3:$A1000,$C317,Prov_Auto!$C$3:$C1000,"&gt;="&amp;$A317 ,Prov_Auto!$D$3:$D1000, "&gt;="&amp;DATE(L$2,1, 1), Prov_Auto!$D$3:$D1000,"&lt;="&amp;DATE(L$2, 12, 31))*$D317, IF($B317="V", -1*(SUMIFS(Prov_Auto!$E$3:$E1000,Prov_Auto!$A$3:$A1000,$C317,Prov_Auto!$C$3:$C1000,"&gt;="&amp;$A317 ,Prov_Auto!$D$3:$D1000, "&gt;="&amp;DATE(L$2,1,1), Prov_Auto!$D$3:$D1000,"&lt;="&amp;DATE(L$2,12,31))*$D317), "")))))</f>
        <v/>
      </c>
      <c r="M317" s="43" t="str">
        <f>IF($A317="","",IF($C317="","",IF($D317="","", IF($B317="C",  SUMIFS(Prov_Auto!$E$3:$E1000,Prov_Auto!$A$3:$A1000,$C317,Prov_Auto!$C$3:$C1000,"&gt;="&amp;$A317 ,Prov_Auto!$D$3:$D1000, "&gt;="&amp;DATE(M$2,1, 1), Prov_Auto!$D$3:$D1000,"&lt;="&amp;DATE(M$2, 12, 31))*$D317, IF($B317="V", -1*(SUMIFS(Prov_Auto!$E$3:$E1000,Prov_Auto!$A$3:$A1000,$C317,Prov_Auto!$C$3:$C1000,"&gt;="&amp;$A317 ,Prov_Auto!$D$3:$D1000, "&gt;="&amp;DATE(M$2,1,1), Prov_Auto!$D$3:$D1000,"&lt;="&amp;DATE(M$2,12,31))*$D317), "")))))</f>
        <v/>
      </c>
      <c r="N317" s="30"/>
      <c r="O317" s="31"/>
      <c r="P317" s="31"/>
      <c r="Q317" s="31"/>
      <c r="R317" s="31"/>
      <c r="S317" s="31"/>
      <c r="T317" s="31"/>
      <c r="U317" s="31"/>
      <c r="V317" s="31"/>
      <c r="W317" s="31"/>
    </row>
    <row r="318">
      <c r="A318" s="46"/>
      <c r="B318" s="47"/>
      <c r="C318" s="47"/>
      <c r="D318" s="47"/>
      <c r="E318" s="48"/>
      <c r="F318" s="45" t="str">
        <f t="shared" si="1"/>
        <v/>
      </c>
      <c r="G318" s="40" t="str">
        <f t="shared" si="2"/>
        <v/>
      </c>
      <c r="H318" s="41" t="str">
        <f>IF(A318="","",IF(C318="","",IF(D318="","",IF(B318="C", SUMIFS(Prov_Auto!E$3:E1000,Prov_Auto!A$3:A1000,C318,Prov_Auto!C$3:C1000,"&gt;"&amp;A318,Prov_Auto!D$3:D1000,"&lt;="&amp;TODAY())*D318, IF(B318="V", -1*(SUMIFS(Prov_Auto!E$3:E1000,Prov_Auto!A$3:A1000,C318,Prov_Auto!C$3:C1000,"&gt;"&amp;A318,Prov_Auto!D$3:D1000,"&lt;="&amp;TODAY())*D318), "")))))</f>
        <v/>
      </c>
      <c r="I318" s="42" t="str">
        <f>IF($A318="","",IF($C318="","",IF($D318="","", IF($B318="C",  SUMIFS(Prov_Auto!$E$3:$E1000,Prov_Auto!$A$3:$A1000,$C318,Prov_Auto!$C$3:$C1000,"&gt;="&amp;$A318 ,Prov_Auto!$D$3:$D1000, "&gt;="&amp;DATE(I$2,1, 1), Prov_Auto!$D$3:$D1000,"&lt;="&amp;DATE(I$2, 12, 31))*$D318, IF($B318="V", -1*(SUMIFS(Prov_Auto!$E$3:$E1000,Prov_Auto!$A$3:$A1000,$C318,Prov_Auto!$C$3:$C1000,"&gt;="&amp;$A318 ,Prov_Auto!$D$3:$D1000, "&gt;="&amp;DATE(I$2,1,1), Prov_Auto!$D$3:$D1000,"&lt;="&amp;DATE(I$2,12,31))*$D318), "")))))</f>
        <v/>
      </c>
      <c r="J318" s="42" t="str">
        <f>IF($A318="","",IF($C318="","",IF($D318="","", IF($B318="C",  SUMIFS(Prov_Auto!$E$3:$E1000,Prov_Auto!$A$3:$A1000,$C318,Prov_Auto!$C$3:$C1000,"&gt;="&amp;$A318 ,Prov_Auto!$D$3:$D1000, "&gt;="&amp;DATE(J$2,1, 1), Prov_Auto!$D$3:$D1000,"&lt;="&amp;DATE(J$2, 12, 31))*$D318, IF($B318="V", -1*(SUMIFS(Prov_Auto!$E$3:$E1000,Prov_Auto!$A$3:$A1000,$C318,Prov_Auto!$C$3:$C1000,"&gt;="&amp;$A318 ,Prov_Auto!$D$3:$D1000, "&gt;="&amp;DATE(J$2,1,1), Prov_Auto!$D$3:$D1000,"&lt;="&amp;DATE(J$2,12,31))*$D318), "")))))</f>
        <v/>
      </c>
      <c r="K318" s="42" t="str">
        <f>IF($A318="","",IF($C318="","",IF($D318="","", IF($B318="C",  SUMIFS(Prov_Auto!$E$3:$E1000,Prov_Auto!$A$3:$A1000,$C318,Prov_Auto!$C$3:$C1000,"&gt;="&amp;$A318 ,Prov_Auto!$D$3:$D1000, "&gt;="&amp;DATE(K$2,1, 1), Prov_Auto!$D$3:$D1000,"&lt;="&amp;DATE(K$2, 12, 31))*$D318, IF($B318="V", -1*(SUMIFS(Prov_Auto!$E$3:$E1000,Prov_Auto!$A$3:$A1000,$C318,Prov_Auto!$C$3:$C1000,"&gt;="&amp;$A318 ,Prov_Auto!$D$3:$D1000, "&gt;="&amp;DATE(K$2,1,1), Prov_Auto!$D$3:$D1000,"&lt;="&amp;DATE(K$2,12,31))*$D318), "")))))</f>
        <v/>
      </c>
      <c r="L318" s="42" t="str">
        <f>IF($A318="","",IF($C318="","",IF($D318="","", IF($B318="C",  SUMIFS(Prov_Auto!$E$3:$E1000,Prov_Auto!$A$3:$A1000,$C318,Prov_Auto!$C$3:$C1000,"&gt;="&amp;$A318 ,Prov_Auto!$D$3:$D1000, "&gt;="&amp;DATE(L$2,1, 1), Prov_Auto!$D$3:$D1000,"&lt;="&amp;DATE(L$2, 12, 31))*$D318, IF($B318="V", -1*(SUMIFS(Prov_Auto!$E$3:$E1000,Prov_Auto!$A$3:$A1000,$C318,Prov_Auto!$C$3:$C1000,"&gt;="&amp;$A318 ,Prov_Auto!$D$3:$D1000, "&gt;="&amp;DATE(L$2,1,1), Prov_Auto!$D$3:$D1000,"&lt;="&amp;DATE(L$2,12,31))*$D318), "")))))</f>
        <v/>
      </c>
      <c r="M318" s="43" t="str">
        <f>IF($A318="","",IF($C318="","",IF($D318="","", IF($B318="C",  SUMIFS(Prov_Auto!$E$3:$E1000,Prov_Auto!$A$3:$A1000,$C318,Prov_Auto!$C$3:$C1000,"&gt;="&amp;$A318 ,Prov_Auto!$D$3:$D1000, "&gt;="&amp;DATE(M$2,1, 1), Prov_Auto!$D$3:$D1000,"&lt;="&amp;DATE(M$2, 12, 31))*$D318, IF($B318="V", -1*(SUMIFS(Prov_Auto!$E$3:$E1000,Prov_Auto!$A$3:$A1000,$C318,Prov_Auto!$C$3:$C1000,"&gt;="&amp;$A318 ,Prov_Auto!$D$3:$D1000, "&gt;="&amp;DATE(M$2,1,1), Prov_Auto!$D$3:$D1000,"&lt;="&amp;DATE(M$2,12,31))*$D318), "")))))</f>
        <v/>
      </c>
      <c r="N318" s="30"/>
      <c r="O318" s="31"/>
      <c r="P318" s="31"/>
      <c r="Q318" s="31"/>
      <c r="R318" s="31"/>
      <c r="S318" s="31"/>
      <c r="T318" s="31"/>
      <c r="U318" s="31"/>
      <c r="V318" s="31"/>
      <c r="W318" s="31"/>
    </row>
    <row r="319">
      <c r="A319" s="46"/>
      <c r="B319" s="47"/>
      <c r="C319" s="47"/>
      <c r="D319" s="47"/>
      <c r="E319" s="48"/>
      <c r="F319" s="45" t="str">
        <f t="shared" si="1"/>
        <v/>
      </c>
      <c r="G319" s="40" t="str">
        <f t="shared" si="2"/>
        <v/>
      </c>
      <c r="H319" s="41" t="str">
        <f>IF(A319="","",IF(C319="","",IF(D319="","",IF(B319="C", SUMIFS(Prov_Auto!E$3:E1000,Prov_Auto!A$3:A1000,C319,Prov_Auto!C$3:C1000,"&gt;"&amp;A319,Prov_Auto!D$3:D1000,"&lt;="&amp;TODAY())*D319, IF(B319="V", -1*(SUMIFS(Prov_Auto!E$3:E1000,Prov_Auto!A$3:A1000,C319,Prov_Auto!C$3:C1000,"&gt;"&amp;A319,Prov_Auto!D$3:D1000,"&lt;="&amp;TODAY())*D319), "")))))</f>
        <v/>
      </c>
      <c r="I319" s="42" t="str">
        <f>IF($A319="","",IF($C319="","",IF($D319="","", IF($B319="C",  SUMIFS(Prov_Auto!$E$3:$E1000,Prov_Auto!$A$3:$A1000,$C319,Prov_Auto!$C$3:$C1000,"&gt;="&amp;$A319 ,Prov_Auto!$D$3:$D1000, "&gt;="&amp;DATE(I$2,1, 1), Prov_Auto!$D$3:$D1000,"&lt;="&amp;DATE(I$2, 12, 31))*$D319, IF($B319="V", -1*(SUMIFS(Prov_Auto!$E$3:$E1000,Prov_Auto!$A$3:$A1000,$C319,Prov_Auto!$C$3:$C1000,"&gt;="&amp;$A319 ,Prov_Auto!$D$3:$D1000, "&gt;="&amp;DATE(I$2,1,1), Prov_Auto!$D$3:$D1000,"&lt;="&amp;DATE(I$2,12,31))*$D319), "")))))</f>
        <v/>
      </c>
      <c r="J319" s="42" t="str">
        <f>IF($A319="","",IF($C319="","",IF($D319="","", IF($B319="C",  SUMIFS(Prov_Auto!$E$3:$E1000,Prov_Auto!$A$3:$A1000,$C319,Prov_Auto!$C$3:$C1000,"&gt;="&amp;$A319 ,Prov_Auto!$D$3:$D1000, "&gt;="&amp;DATE(J$2,1, 1), Prov_Auto!$D$3:$D1000,"&lt;="&amp;DATE(J$2, 12, 31))*$D319, IF($B319="V", -1*(SUMIFS(Prov_Auto!$E$3:$E1000,Prov_Auto!$A$3:$A1000,$C319,Prov_Auto!$C$3:$C1000,"&gt;="&amp;$A319 ,Prov_Auto!$D$3:$D1000, "&gt;="&amp;DATE(J$2,1,1), Prov_Auto!$D$3:$D1000,"&lt;="&amp;DATE(J$2,12,31))*$D319), "")))))</f>
        <v/>
      </c>
      <c r="K319" s="42" t="str">
        <f>IF($A319="","",IF($C319="","",IF($D319="","", IF($B319="C",  SUMIFS(Prov_Auto!$E$3:$E1000,Prov_Auto!$A$3:$A1000,$C319,Prov_Auto!$C$3:$C1000,"&gt;="&amp;$A319 ,Prov_Auto!$D$3:$D1000, "&gt;="&amp;DATE(K$2,1, 1), Prov_Auto!$D$3:$D1000,"&lt;="&amp;DATE(K$2, 12, 31))*$D319, IF($B319="V", -1*(SUMIFS(Prov_Auto!$E$3:$E1000,Prov_Auto!$A$3:$A1000,$C319,Prov_Auto!$C$3:$C1000,"&gt;="&amp;$A319 ,Prov_Auto!$D$3:$D1000, "&gt;="&amp;DATE(K$2,1,1), Prov_Auto!$D$3:$D1000,"&lt;="&amp;DATE(K$2,12,31))*$D319), "")))))</f>
        <v/>
      </c>
      <c r="L319" s="42" t="str">
        <f>IF($A319="","",IF($C319="","",IF($D319="","", IF($B319="C",  SUMIFS(Prov_Auto!$E$3:$E1000,Prov_Auto!$A$3:$A1000,$C319,Prov_Auto!$C$3:$C1000,"&gt;="&amp;$A319 ,Prov_Auto!$D$3:$D1000, "&gt;="&amp;DATE(L$2,1, 1), Prov_Auto!$D$3:$D1000,"&lt;="&amp;DATE(L$2, 12, 31))*$D319, IF($B319="V", -1*(SUMIFS(Prov_Auto!$E$3:$E1000,Prov_Auto!$A$3:$A1000,$C319,Prov_Auto!$C$3:$C1000,"&gt;="&amp;$A319 ,Prov_Auto!$D$3:$D1000, "&gt;="&amp;DATE(L$2,1,1), Prov_Auto!$D$3:$D1000,"&lt;="&amp;DATE(L$2,12,31))*$D319), "")))))</f>
        <v/>
      </c>
      <c r="M319" s="43" t="str">
        <f>IF($A319="","",IF($C319="","",IF($D319="","", IF($B319="C",  SUMIFS(Prov_Auto!$E$3:$E1000,Prov_Auto!$A$3:$A1000,$C319,Prov_Auto!$C$3:$C1000,"&gt;="&amp;$A319 ,Prov_Auto!$D$3:$D1000, "&gt;="&amp;DATE(M$2,1, 1), Prov_Auto!$D$3:$D1000,"&lt;="&amp;DATE(M$2, 12, 31))*$D319, IF($B319="V", -1*(SUMIFS(Prov_Auto!$E$3:$E1000,Prov_Auto!$A$3:$A1000,$C319,Prov_Auto!$C$3:$C1000,"&gt;="&amp;$A319 ,Prov_Auto!$D$3:$D1000, "&gt;="&amp;DATE(M$2,1,1), Prov_Auto!$D$3:$D1000,"&lt;="&amp;DATE(M$2,12,31))*$D319), "")))))</f>
        <v/>
      </c>
      <c r="N319" s="30"/>
      <c r="O319" s="31"/>
      <c r="P319" s="31"/>
      <c r="Q319" s="31"/>
      <c r="R319" s="31"/>
      <c r="S319" s="31"/>
      <c r="T319" s="31"/>
      <c r="U319" s="31"/>
      <c r="V319" s="31"/>
      <c r="W319" s="31"/>
    </row>
    <row r="320">
      <c r="A320" s="46"/>
      <c r="B320" s="47"/>
      <c r="C320" s="47"/>
      <c r="D320" s="47"/>
      <c r="E320" s="48"/>
      <c r="F320" s="45" t="str">
        <f t="shared" si="1"/>
        <v/>
      </c>
      <c r="G320" s="40" t="str">
        <f t="shared" si="2"/>
        <v/>
      </c>
      <c r="H320" s="41" t="str">
        <f>IF(A320="","",IF(C320="","",IF(D320="","",IF(B320="C", SUMIFS(Prov_Auto!E$3:E1000,Prov_Auto!A$3:A1000,C320,Prov_Auto!C$3:C1000,"&gt;"&amp;A320,Prov_Auto!D$3:D1000,"&lt;="&amp;TODAY())*D320, IF(B320="V", -1*(SUMIFS(Prov_Auto!E$3:E1000,Prov_Auto!A$3:A1000,C320,Prov_Auto!C$3:C1000,"&gt;"&amp;A320,Prov_Auto!D$3:D1000,"&lt;="&amp;TODAY())*D320), "")))))</f>
        <v/>
      </c>
      <c r="I320" s="42" t="str">
        <f>IF($A320="","",IF($C320="","",IF($D320="","", IF($B320="C",  SUMIFS(Prov_Auto!$E$3:$E1000,Prov_Auto!$A$3:$A1000,$C320,Prov_Auto!$C$3:$C1000,"&gt;="&amp;$A320 ,Prov_Auto!$D$3:$D1000, "&gt;="&amp;DATE(I$2,1, 1), Prov_Auto!$D$3:$D1000,"&lt;="&amp;DATE(I$2, 12, 31))*$D320, IF($B320="V", -1*(SUMIFS(Prov_Auto!$E$3:$E1000,Prov_Auto!$A$3:$A1000,$C320,Prov_Auto!$C$3:$C1000,"&gt;="&amp;$A320 ,Prov_Auto!$D$3:$D1000, "&gt;="&amp;DATE(I$2,1,1), Prov_Auto!$D$3:$D1000,"&lt;="&amp;DATE(I$2,12,31))*$D320), "")))))</f>
        <v/>
      </c>
      <c r="J320" s="42" t="str">
        <f>IF($A320="","",IF($C320="","",IF($D320="","", IF($B320="C",  SUMIFS(Prov_Auto!$E$3:$E1000,Prov_Auto!$A$3:$A1000,$C320,Prov_Auto!$C$3:$C1000,"&gt;="&amp;$A320 ,Prov_Auto!$D$3:$D1000, "&gt;="&amp;DATE(J$2,1, 1), Prov_Auto!$D$3:$D1000,"&lt;="&amp;DATE(J$2, 12, 31))*$D320, IF($B320="V", -1*(SUMIFS(Prov_Auto!$E$3:$E1000,Prov_Auto!$A$3:$A1000,$C320,Prov_Auto!$C$3:$C1000,"&gt;="&amp;$A320 ,Prov_Auto!$D$3:$D1000, "&gt;="&amp;DATE(J$2,1,1), Prov_Auto!$D$3:$D1000,"&lt;="&amp;DATE(J$2,12,31))*$D320), "")))))</f>
        <v/>
      </c>
      <c r="K320" s="42" t="str">
        <f>IF($A320="","",IF($C320="","",IF($D320="","", IF($B320="C",  SUMIFS(Prov_Auto!$E$3:$E1000,Prov_Auto!$A$3:$A1000,$C320,Prov_Auto!$C$3:$C1000,"&gt;="&amp;$A320 ,Prov_Auto!$D$3:$D1000, "&gt;="&amp;DATE(K$2,1, 1), Prov_Auto!$D$3:$D1000,"&lt;="&amp;DATE(K$2, 12, 31))*$D320, IF($B320="V", -1*(SUMIFS(Prov_Auto!$E$3:$E1000,Prov_Auto!$A$3:$A1000,$C320,Prov_Auto!$C$3:$C1000,"&gt;="&amp;$A320 ,Prov_Auto!$D$3:$D1000, "&gt;="&amp;DATE(K$2,1,1), Prov_Auto!$D$3:$D1000,"&lt;="&amp;DATE(K$2,12,31))*$D320), "")))))</f>
        <v/>
      </c>
      <c r="L320" s="42" t="str">
        <f>IF($A320="","",IF($C320="","",IF($D320="","", IF($B320="C",  SUMIFS(Prov_Auto!$E$3:$E1000,Prov_Auto!$A$3:$A1000,$C320,Prov_Auto!$C$3:$C1000,"&gt;="&amp;$A320 ,Prov_Auto!$D$3:$D1000, "&gt;="&amp;DATE(L$2,1, 1), Prov_Auto!$D$3:$D1000,"&lt;="&amp;DATE(L$2, 12, 31))*$D320, IF($B320="V", -1*(SUMIFS(Prov_Auto!$E$3:$E1000,Prov_Auto!$A$3:$A1000,$C320,Prov_Auto!$C$3:$C1000,"&gt;="&amp;$A320 ,Prov_Auto!$D$3:$D1000, "&gt;="&amp;DATE(L$2,1,1), Prov_Auto!$D$3:$D1000,"&lt;="&amp;DATE(L$2,12,31))*$D320), "")))))</f>
        <v/>
      </c>
      <c r="M320" s="43" t="str">
        <f>IF($A320="","",IF($C320="","",IF($D320="","", IF($B320="C",  SUMIFS(Prov_Auto!$E$3:$E1000,Prov_Auto!$A$3:$A1000,$C320,Prov_Auto!$C$3:$C1000,"&gt;="&amp;$A320 ,Prov_Auto!$D$3:$D1000, "&gt;="&amp;DATE(M$2,1, 1), Prov_Auto!$D$3:$D1000,"&lt;="&amp;DATE(M$2, 12, 31))*$D320, IF($B320="V", -1*(SUMIFS(Prov_Auto!$E$3:$E1000,Prov_Auto!$A$3:$A1000,$C320,Prov_Auto!$C$3:$C1000,"&gt;="&amp;$A320 ,Prov_Auto!$D$3:$D1000, "&gt;="&amp;DATE(M$2,1,1), Prov_Auto!$D$3:$D1000,"&lt;="&amp;DATE(M$2,12,31))*$D320), "")))))</f>
        <v/>
      </c>
      <c r="N320" s="30"/>
      <c r="O320" s="31"/>
      <c r="P320" s="31"/>
      <c r="Q320" s="31"/>
      <c r="R320" s="31"/>
      <c r="S320" s="31"/>
      <c r="T320" s="31"/>
      <c r="U320" s="31"/>
      <c r="V320" s="31"/>
      <c r="W320" s="31"/>
    </row>
    <row r="321">
      <c r="A321" s="46"/>
      <c r="B321" s="47"/>
      <c r="C321" s="47"/>
      <c r="D321" s="47"/>
      <c r="E321" s="48"/>
      <c r="F321" s="45" t="str">
        <f t="shared" si="1"/>
        <v/>
      </c>
      <c r="G321" s="40" t="str">
        <f t="shared" si="2"/>
        <v/>
      </c>
      <c r="H321" s="41" t="str">
        <f>IF(A321="","",IF(C321="","",IF(D321="","",IF(B321="C", SUMIFS(Prov_Auto!E$3:E1000,Prov_Auto!A$3:A1000,C321,Prov_Auto!C$3:C1000,"&gt;"&amp;A321,Prov_Auto!D$3:D1000,"&lt;="&amp;TODAY())*D321, IF(B321="V", -1*(SUMIFS(Prov_Auto!E$3:E1000,Prov_Auto!A$3:A1000,C321,Prov_Auto!C$3:C1000,"&gt;"&amp;A321,Prov_Auto!D$3:D1000,"&lt;="&amp;TODAY())*D321), "")))))</f>
        <v/>
      </c>
      <c r="I321" s="42" t="str">
        <f>IF($A321="","",IF($C321="","",IF($D321="","", IF($B321="C",  SUMIFS(Prov_Auto!$E$3:$E1000,Prov_Auto!$A$3:$A1000,$C321,Prov_Auto!$C$3:$C1000,"&gt;="&amp;$A321 ,Prov_Auto!$D$3:$D1000, "&gt;="&amp;DATE(I$2,1, 1), Prov_Auto!$D$3:$D1000,"&lt;="&amp;DATE(I$2, 12, 31))*$D321, IF($B321="V", -1*(SUMIFS(Prov_Auto!$E$3:$E1000,Prov_Auto!$A$3:$A1000,$C321,Prov_Auto!$C$3:$C1000,"&gt;="&amp;$A321 ,Prov_Auto!$D$3:$D1000, "&gt;="&amp;DATE(I$2,1,1), Prov_Auto!$D$3:$D1000,"&lt;="&amp;DATE(I$2,12,31))*$D321), "")))))</f>
        <v/>
      </c>
      <c r="J321" s="42" t="str">
        <f>IF($A321="","",IF($C321="","",IF($D321="","", IF($B321="C",  SUMIFS(Prov_Auto!$E$3:$E1000,Prov_Auto!$A$3:$A1000,$C321,Prov_Auto!$C$3:$C1000,"&gt;="&amp;$A321 ,Prov_Auto!$D$3:$D1000, "&gt;="&amp;DATE(J$2,1, 1), Prov_Auto!$D$3:$D1000,"&lt;="&amp;DATE(J$2, 12, 31))*$D321, IF($B321="V", -1*(SUMIFS(Prov_Auto!$E$3:$E1000,Prov_Auto!$A$3:$A1000,$C321,Prov_Auto!$C$3:$C1000,"&gt;="&amp;$A321 ,Prov_Auto!$D$3:$D1000, "&gt;="&amp;DATE(J$2,1,1), Prov_Auto!$D$3:$D1000,"&lt;="&amp;DATE(J$2,12,31))*$D321), "")))))</f>
        <v/>
      </c>
      <c r="K321" s="42" t="str">
        <f>IF($A321="","",IF($C321="","",IF($D321="","", IF($B321="C",  SUMIFS(Prov_Auto!$E$3:$E1000,Prov_Auto!$A$3:$A1000,$C321,Prov_Auto!$C$3:$C1000,"&gt;="&amp;$A321 ,Prov_Auto!$D$3:$D1000, "&gt;="&amp;DATE(K$2,1, 1), Prov_Auto!$D$3:$D1000,"&lt;="&amp;DATE(K$2, 12, 31))*$D321, IF($B321="V", -1*(SUMIFS(Prov_Auto!$E$3:$E1000,Prov_Auto!$A$3:$A1000,$C321,Prov_Auto!$C$3:$C1000,"&gt;="&amp;$A321 ,Prov_Auto!$D$3:$D1000, "&gt;="&amp;DATE(K$2,1,1), Prov_Auto!$D$3:$D1000,"&lt;="&amp;DATE(K$2,12,31))*$D321), "")))))</f>
        <v/>
      </c>
      <c r="L321" s="42" t="str">
        <f>IF($A321="","",IF($C321="","",IF($D321="","", IF($B321="C",  SUMIFS(Prov_Auto!$E$3:$E1000,Prov_Auto!$A$3:$A1000,$C321,Prov_Auto!$C$3:$C1000,"&gt;="&amp;$A321 ,Prov_Auto!$D$3:$D1000, "&gt;="&amp;DATE(L$2,1, 1), Prov_Auto!$D$3:$D1000,"&lt;="&amp;DATE(L$2, 12, 31))*$D321, IF($B321="V", -1*(SUMIFS(Prov_Auto!$E$3:$E1000,Prov_Auto!$A$3:$A1000,$C321,Prov_Auto!$C$3:$C1000,"&gt;="&amp;$A321 ,Prov_Auto!$D$3:$D1000, "&gt;="&amp;DATE(L$2,1,1), Prov_Auto!$D$3:$D1000,"&lt;="&amp;DATE(L$2,12,31))*$D321), "")))))</f>
        <v/>
      </c>
      <c r="M321" s="43" t="str">
        <f>IF($A321="","",IF($C321="","",IF($D321="","", IF($B321="C",  SUMIFS(Prov_Auto!$E$3:$E1000,Prov_Auto!$A$3:$A1000,$C321,Prov_Auto!$C$3:$C1000,"&gt;="&amp;$A321 ,Prov_Auto!$D$3:$D1000, "&gt;="&amp;DATE(M$2,1, 1), Prov_Auto!$D$3:$D1000,"&lt;="&amp;DATE(M$2, 12, 31))*$D321, IF($B321="V", -1*(SUMIFS(Prov_Auto!$E$3:$E1000,Prov_Auto!$A$3:$A1000,$C321,Prov_Auto!$C$3:$C1000,"&gt;="&amp;$A321 ,Prov_Auto!$D$3:$D1000, "&gt;="&amp;DATE(M$2,1,1), Prov_Auto!$D$3:$D1000,"&lt;="&amp;DATE(M$2,12,31))*$D321), "")))))</f>
        <v/>
      </c>
      <c r="N321" s="30"/>
      <c r="O321" s="31"/>
      <c r="P321" s="31"/>
      <c r="Q321" s="31"/>
      <c r="R321" s="31"/>
      <c r="S321" s="31"/>
      <c r="T321" s="31"/>
      <c r="U321" s="31"/>
      <c r="V321" s="31"/>
      <c r="W321" s="31"/>
    </row>
    <row r="322">
      <c r="A322" s="46"/>
      <c r="B322" s="47"/>
      <c r="C322" s="47"/>
      <c r="D322" s="47"/>
      <c r="E322" s="48"/>
      <c r="F322" s="45" t="str">
        <f t="shared" si="1"/>
        <v/>
      </c>
      <c r="G322" s="40" t="str">
        <f t="shared" si="2"/>
        <v/>
      </c>
      <c r="H322" s="41" t="str">
        <f>IF(A322="","",IF(C322="","",IF(D322="","",IF(B322="C", SUMIFS(Prov_Auto!E$3:E1000,Prov_Auto!A$3:A1000,C322,Prov_Auto!C$3:C1000,"&gt;"&amp;A322,Prov_Auto!D$3:D1000,"&lt;="&amp;TODAY())*D322, IF(B322="V", -1*(SUMIFS(Prov_Auto!E$3:E1000,Prov_Auto!A$3:A1000,C322,Prov_Auto!C$3:C1000,"&gt;"&amp;A322,Prov_Auto!D$3:D1000,"&lt;="&amp;TODAY())*D322), "")))))</f>
        <v/>
      </c>
      <c r="I322" s="42" t="str">
        <f>IF($A322="","",IF($C322="","",IF($D322="","", IF($B322="C",  SUMIFS(Prov_Auto!$E$3:$E1000,Prov_Auto!$A$3:$A1000,$C322,Prov_Auto!$C$3:$C1000,"&gt;="&amp;$A322 ,Prov_Auto!$D$3:$D1000, "&gt;="&amp;DATE(I$2,1, 1), Prov_Auto!$D$3:$D1000,"&lt;="&amp;DATE(I$2, 12, 31))*$D322, IF($B322="V", -1*(SUMIFS(Prov_Auto!$E$3:$E1000,Prov_Auto!$A$3:$A1000,$C322,Prov_Auto!$C$3:$C1000,"&gt;="&amp;$A322 ,Prov_Auto!$D$3:$D1000, "&gt;="&amp;DATE(I$2,1,1), Prov_Auto!$D$3:$D1000,"&lt;="&amp;DATE(I$2,12,31))*$D322), "")))))</f>
        <v/>
      </c>
      <c r="J322" s="42" t="str">
        <f>IF($A322="","",IF($C322="","",IF($D322="","", IF($B322="C",  SUMIFS(Prov_Auto!$E$3:$E1000,Prov_Auto!$A$3:$A1000,$C322,Prov_Auto!$C$3:$C1000,"&gt;="&amp;$A322 ,Prov_Auto!$D$3:$D1000, "&gt;="&amp;DATE(J$2,1, 1), Prov_Auto!$D$3:$D1000,"&lt;="&amp;DATE(J$2, 12, 31))*$D322, IF($B322="V", -1*(SUMIFS(Prov_Auto!$E$3:$E1000,Prov_Auto!$A$3:$A1000,$C322,Prov_Auto!$C$3:$C1000,"&gt;="&amp;$A322 ,Prov_Auto!$D$3:$D1000, "&gt;="&amp;DATE(J$2,1,1), Prov_Auto!$D$3:$D1000,"&lt;="&amp;DATE(J$2,12,31))*$D322), "")))))</f>
        <v/>
      </c>
      <c r="K322" s="42" t="str">
        <f>IF($A322="","",IF($C322="","",IF($D322="","", IF($B322="C",  SUMIFS(Prov_Auto!$E$3:$E1000,Prov_Auto!$A$3:$A1000,$C322,Prov_Auto!$C$3:$C1000,"&gt;="&amp;$A322 ,Prov_Auto!$D$3:$D1000, "&gt;="&amp;DATE(K$2,1, 1), Prov_Auto!$D$3:$D1000,"&lt;="&amp;DATE(K$2, 12, 31))*$D322, IF($B322="V", -1*(SUMIFS(Prov_Auto!$E$3:$E1000,Prov_Auto!$A$3:$A1000,$C322,Prov_Auto!$C$3:$C1000,"&gt;="&amp;$A322 ,Prov_Auto!$D$3:$D1000, "&gt;="&amp;DATE(K$2,1,1), Prov_Auto!$D$3:$D1000,"&lt;="&amp;DATE(K$2,12,31))*$D322), "")))))</f>
        <v/>
      </c>
      <c r="L322" s="42" t="str">
        <f>IF($A322="","",IF($C322="","",IF($D322="","", IF($B322="C",  SUMIFS(Prov_Auto!$E$3:$E1000,Prov_Auto!$A$3:$A1000,$C322,Prov_Auto!$C$3:$C1000,"&gt;="&amp;$A322 ,Prov_Auto!$D$3:$D1000, "&gt;="&amp;DATE(L$2,1, 1), Prov_Auto!$D$3:$D1000,"&lt;="&amp;DATE(L$2, 12, 31))*$D322, IF($B322="V", -1*(SUMIFS(Prov_Auto!$E$3:$E1000,Prov_Auto!$A$3:$A1000,$C322,Prov_Auto!$C$3:$C1000,"&gt;="&amp;$A322 ,Prov_Auto!$D$3:$D1000, "&gt;="&amp;DATE(L$2,1,1), Prov_Auto!$D$3:$D1000,"&lt;="&amp;DATE(L$2,12,31))*$D322), "")))))</f>
        <v/>
      </c>
      <c r="M322" s="43" t="str">
        <f>IF($A322="","",IF($C322="","",IF($D322="","", IF($B322="C",  SUMIFS(Prov_Auto!$E$3:$E1000,Prov_Auto!$A$3:$A1000,$C322,Prov_Auto!$C$3:$C1000,"&gt;="&amp;$A322 ,Prov_Auto!$D$3:$D1000, "&gt;="&amp;DATE(M$2,1, 1), Prov_Auto!$D$3:$D1000,"&lt;="&amp;DATE(M$2, 12, 31))*$D322, IF($B322="V", -1*(SUMIFS(Prov_Auto!$E$3:$E1000,Prov_Auto!$A$3:$A1000,$C322,Prov_Auto!$C$3:$C1000,"&gt;="&amp;$A322 ,Prov_Auto!$D$3:$D1000, "&gt;="&amp;DATE(M$2,1,1), Prov_Auto!$D$3:$D1000,"&lt;="&amp;DATE(M$2,12,31))*$D322), "")))))</f>
        <v/>
      </c>
      <c r="N322" s="30"/>
      <c r="O322" s="31"/>
      <c r="P322" s="31"/>
      <c r="Q322" s="31"/>
      <c r="R322" s="31"/>
      <c r="S322" s="31"/>
      <c r="T322" s="31"/>
      <c r="U322" s="31"/>
      <c r="V322" s="31"/>
      <c r="W322" s="31"/>
    </row>
    <row r="323">
      <c r="A323" s="46"/>
      <c r="B323" s="47"/>
      <c r="C323" s="47"/>
      <c r="D323" s="47"/>
      <c r="E323" s="48"/>
      <c r="F323" s="45" t="str">
        <f t="shared" si="1"/>
        <v/>
      </c>
      <c r="G323" s="40" t="str">
        <f t="shared" si="2"/>
        <v/>
      </c>
      <c r="H323" s="41" t="str">
        <f>IF(A323="","",IF(C323="","",IF(D323="","",IF(B323="C", SUMIFS(Prov_Auto!E$3:E1000,Prov_Auto!A$3:A1000,C323,Prov_Auto!C$3:C1000,"&gt;"&amp;A323,Prov_Auto!D$3:D1000,"&lt;="&amp;TODAY())*D323, IF(B323="V", -1*(SUMIFS(Prov_Auto!E$3:E1000,Prov_Auto!A$3:A1000,C323,Prov_Auto!C$3:C1000,"&gt;"&amp;A323,Prov_Auto!D$3:D1000,"&lt;="&amp;TODAY())*D323), "")))))</f>
        <v/>
      </c>
      <c r="I323" s="42" t="str">
        <f>IF($A323="","",IF($C323="","",IF($D323="","", IF($B323="C",  SUMIFS(Prov_Auto!$E$3:$E1000,Prov_Auto!$A$3:$A1000,$C323,Prov_Auto!$C$3:$C1000,"&gt;="&amp;$A323 ,Prov_Auto!$D$3:$D1000, "&gt;="&amp;DATE(I$2,1, 1), Prov_Auto!$D$3:$D1000,"&lt;="&amp;DATE(I$2, 12, 31))*$D323, IF($B323="V", -1*(SUMIFS(Prov_Auto!$E$3:$E1000,Prov_Auto!$A$3:$A1000,$C323,Prov_Auto!$C$3:$C1000,"&gt;="&amp;$A323 ,Prov_Auto!$D$3:$D1000, "&gt;="&amp;DATE(I$2,1,1), Prov_Auto!$D$3:$D1000,"&lt;="&amp;DATE(I$2,12,31))*$D323), "")))))</f>
        <v/>
      </c>
      <c r="J323" s="42" t="str">
        <f>IF($A323="","",IF($C323="","",IF($D323="","", IF($B323="C",  SUMIFS(Prov_Auto!$E$3:$E1000,Prov_Auto!$A$3:$A1000,$C323,Prov_Auto!$C$3:$C1000,"&gt;="&amp;$A323 ,Prov_Auto!$D$3:$D1000, "&gt;="&amp;DATE(J$2,1, 1), Prov_Auto!$D$3:$D1000,"&lt;="&amp;DATE(J$2, 12, 31))*$D323, IF($B323="V", -1*(SUMIFS(Prov_Auto!$E$3:$E1000,Prov_Auto!$A$3:$A1000,$C323,Prov_Auto!$C$3:$C1000,"&gt;="&amp;$A323 ,Prov_Auto!$D$3:$D1000, "&gt;="&amp;DATE(J$2,1,1), Prov_Auto!$D$3:$D1000,"&lt;="&amp;DATE(J$2,12,31))*$D323), "")))))</f>
        <v/>
      </c>
      <c r="K323" s="42" t="str">
        <f>IF($A323="","",IF($C323="","",IF($D323="","", IF($B323="C",  SUMIFS(Prov_Auto!$E$3:$E1000,Prov_Auto!$A$3:$A1000,$C323,Prov_Auto!$C$3:$C1000,"&gt;="&amp;$A323 ,Prov_Auto!$D$3:$D1000, "&gt;="&amp;DATE(K$2,1, 1), Prov_Auto!$D$3:$D1000,"&lt;="&amp;DATE(K$2, 12, 31))*$D323, IF($B323="V", -1*(SUMIFS(Prov_Auto!$E$3:$E1000,Prov_Auto!$A$3:$A1000,$C323,Prov_Auto!$C$3:$C1000,"&gt;="&amp;$A323 ,Prov_Auto!$D$3:$D1000, "&gt;="&amp;DATE(K$2,1,1), Prov_Auto!$D$3:$D1000,"&lt;="&amp;DATE(K$2,12,31))*$D323), "")))))</f>
        <v/>
      </c>
      <c r="L323" s="42" t="str">
        <f>IF($A323="","",IF($C323="","",IF($D323="","", IF($B323="C",  SUMIFS(Prov_Auto!$E$3:$E1000,Prov_Auto!$A$3:$A1000,$C323,Prov_Auto!$C$3:$C1000,"&gt;="&amp;$A323 ,Prov_Auto!$D$3:$D1000, "&gt;="&amp;DATE(L$2,1, 1), Prov_Auto!$D$3:$D1000,"&lt;="&amp;DATE(L$2, 12, 31))*$D323, IF($B323="V", -1*(SUMIFS(Prov_Auto!$E$3:$E1000,Prov_Auto!$A$3:$A1000,$C323,Prov_Auto!$C$3:$C1000,"&gt;="&amp;$A323 ,Prov_Auto!$D$3:$D1000, "&gt;="&amp;DATE(L$2,1,1), Prov_Auto!$D$3:$D1000,"&lt;="&amp;DATE(L$2,12,31))*$D323), "")))))</f>
        <v/>
      </c>
      <c r="M323" s="43" t="str">
        <f>IF($A323="","",IF($C323="","",IF($D323="","", IF($B323="C",  SUMIFS(Prov_Auto!$E$3:$E1000,Prov_Auto!$A$3:$A1000,$C323,Prov_Auto!$C$3:$C1000,"&gt;="&amp;$A323 ,Prov_Auto!$D$3:$D1000, "&gt;="&amp;DATE(M$2,1, 1), Prov_Auto!$D$3:$D1000,"&lt;="&amp;DATE(M$2, 12, 31))*$D323, IF($B323="V", -1*(SUMIFS(Prov_Auto!$E$3:$E1000,Prov_Auto!$A$3:$A1000,$C323,Prov_Auto!$C$3:$C1000,"&gt;="&amp;$A323 ,Prov_Auto!$D$3:$D1000, "&gt;="&amp;DATE(M$2,1,1), Prov_Auto!$D$3:$D1000,"&lt;="&amp;DATE(M$2,12,31))*$D323), "")))))</f>
        <v/>
      </c>
      <c r="N323" s="30"/>
      <c r="O323" s="31"/>
      <c r="P323" s="31"/>
      <c r="Q323" s="31"/>
      <c r="R323" s="31"/>
      <c r="S323" s="31"/>
      <c r="T323" s="31"/>
      <c r="U323" s="31"/>
      <c r="V323" s="31"/>
      <c r="W323" s="31"/>
    </row>
    <row r="324">
      <c r="A324" s="46"/>
      <c r="B324" s="47"/>
      <c r="C324" s="47"/>
      <c r="D324" s="47"/>
      <c r="E324" s="48"/>
      <c r="F324" s="45" t="str">
        <f t="shared" si="1"/>
        <v/>
      </c>
      <c r="G324" s="40" t="str">
        <f t="shared" si="2"/>
        <v/>
      </c>
      <c r="H324" s="41" t="str">
        <f>IF(A324="","",IF(C324="","",IF(D324="","",IF(B324="C", SUMIFS(Prov_Auto!E$3:E1000,Prov_Auto!A$3:A1000,C324,Prov_Auto!C$3:C1000,"&gt;"&amp;A324,Prov_Auto!D$3:D1000,"&lt;="&amp;TODAY())*D324, IF(B324="V", -1*(SUMIFS(Prov_Auto!E$3:E1000,Prov_Auto!A$3:A1000,C324,Prov_Auto!C$3:C1000,"&gt;"&amp;A324,Prov_Auto!D$3:D1000,"&lt;="&amp;TODAY())*D324), "")))))</f>
        <v/>
      </c>
      <c r="I324" s="42" t="str">
        <f>IF($A324="","",IF($C324="","",IF($D324="","", IF($B324="C",  SUMIFS(Prov_Auto!$E$3:$E1000,Prov_Auto!$A$3:$A1000,$C324,Prov_Auto!$C$3:$C1000,"&gt;="&amp;$A324 ,Prov_Auto!$D$3:$D1000, "&gt;="&amp;DATE(I$2,1, 1), Prov_Auto!$D$3:$D1000,"&lt;="&amp;DATE(I$2, 12, 31))*$D324, IF($B324="V", -1*(SUMIFS(Prov_Auto!$E$3:$E1000,Prov_Auto!$A$3:$A1000,$C324,Prov_Auto!$C$3:$C1000,"&gt;="&amp;$A324 ,Prov_Auto!$D$3:$D1000, "&gt;="&amp;DATE(I$2,1,1), Prov_Auto!$D$3:$D1000,"&lt;="&amp;DATE(I$2,12,31))*$D324), "")))))</f>
        <v/>
      </c>
      <c r="J324" s="42" t="str">
        <f>IF($A324="","",IF($C324="","",IF($D324="","", IF($B324="C",  SUMIFS(Prov_Auto!$E$3:$E1000,Prov_Auto!$A$3:$A1000,$C324,Prov_Auto!$C$3:$C1000,"&gt;="&amp;$A324 ,Prov_Auto!$D$3:$D1000, "&gt;="&amp;DATE(J$2,1, 1), Prov_Auto!$D$3:$D1000,"&lt;="&amp;DATE(J$2, 12, 31))*$D324, IF($B324="V", -1*(SUMIFS(Prov_Auto!$E$3:$E1000,Prov_Auto!$A$3:$A1000,$C324,Prov_Auto!$C$3:$C1000,"&gt;="&amp;$A324 ,Prov_Auto!$D$3:$D1000, "&gt;="&amp;DATE(J$2,1,1), Prov_Auto!$D$3:$D1000,"&lt;="&amp;DATE(J$2,12,31))*$D324), "")))))</f>
        <v/>
      </c>
      <c r="K324" s="42" t="str">
        <f>IF($A324="","",IF($C324="","",IF($D324="","", IF($B324="C",  SUMIFS(Prov_Auto!$E$3:$E1000,Prov_Auto!$A$3:$A1000,$C324,Prov_Auto!$C$3:$C1000,"&gt;="&amp;$A324 ,Prov_Auto!$D$3:$D1000, "&gt;="&amp;DATE(K$2,1, 1), Prov_Auto!$D$3:$D1000,"&lt;="&amp;DATE(K$2, 12, 31))*$D324, IF($B324="V", -1*(SUMIFS(Prov_Auto!$E$3:$E1000,Prov_Auto!$A$3:$A1000,$C324,Prov_Auto!$C$3:$C1000,"&gt;="&amp;$A324 ,Prov_Auto!$D$3:$D1000, "&gt;="&amp;DATE(K$2,1,1), Prov_Auto!$D$3:$D1000,"&lt;="&amp;DATE(K$2,12,31))*$D324), "")))))</f>
        <v/>
      </c>
      <c r="L324" s="42" t="str">
        <f>IF($A324="","",IF($C324="","",IF($D324="","", IF($B324="C",  SUMIFS(Prov_Auto!$E$3:$E1000,Prov_Auto!$A$3:$A1000,$C324,Prov_Auto!$C$3:$C1000,"&gt;="&amp;$A324 ,Prov_Auto!$D$3:$D1000, "&gt;="&amp;DATE(L$2,1, 1), Prov_Auto!$D$3:$D1000,"&lt;="&amp;DATE(L$2, 12, 31))*$D324, IF($B324="V", -1*(SUMIFS(Prov_Auto!$E$3:$E1000,Prov_Auto!$A$3:$A1000,$C324,Prov_Auto!$C$3:$C1000,"&gt;="&amp;$A324 ,Prov_Auto!$D$3:$D1000, "&gt;="&amp;DATE(L$2,1,1), Prov_Auto!$D$3:$D1000,"&lt;="&amp;DATE(L$2,12,31))*$D324), "")))))</f>
        <v/>
      </c>
      <c r="M324" s="43" t="str">
        <f>IF($A324="","",IF($C324="","",IF($D324="","", IF($B324="C",  SUMIFS(Prov_Auto!$E$3:$E1000,Prov_Auto!$A$3:$A1000,$C324,Prov_Auto!$C$3:$C1000,"&gt;="&amp;$A324 ,Prov_Auto!$D$3:$D1000, "&gt;="&amp;DATE(M$2,1, 1), Prov_Auto!$D$3:$D1000,"&lt;="&amp;DATE(M$2, 12, 31))*$D324, IF($B324="V", -1*(SUMIFS(Prov_Auto!$E$3:$E1000,Prov_Auto!$A$3:$A1000,$C324,Prov_Auto!$C$3:$C1000,"&gt;="&amp;$A324 ,Prov_Auto!$D$3:$D1000, "&gt;="&amp;DATE(M$2,1,1), Prov_Auto!$D$3:$D1000,"&lt;="&amp;DATE(M$2,12,31))*$D324), "")))))</f>
        <v/>
      </c>
      <c r="N324" s="30"/>
      <c r="O324" s="31"/>
      <c r="P324" s="31"/>
      <c r="Q324" s="31"/>
      <c r="R324" s="31"/>
      <c r="S324" s="31"/>
      <c r="T324" s="31"/>
      <c r="U324" s="31"/>
      <c r="V324" s="31"/>
      <c r="W324" s="31"/>
    </row>
    <row r="325">
      <c r="A325" s="46"/>
      <c r="B325" s="47"/>
      <c r="C325" s="47"/>
      <c r="D325" s="47"/>
      <c r="E325" s="48"/>
      <c r="F325" s="45" t="str">
        <f t="shared" si="1"/>
        <v/>
      </c>
      <c r="G325" s="40" t="str">
        <f t="shared" si="2"/>
        <v/>
      </c>
      <c r="H325" s="41" t="str">
        <f>IF(A325="","",IF(C325="","",IF(D325="","",IF(B325="C", SUMIFS(Prov_Auto!E$3:E1000,Prov_Auto!A$3:A1000,C325,Prov_Auto!C$3:C1000,"&gt;"&amp;A325,Prov_Auto!D$3:D1000,"&lt;="&amp;TODAY())*D325, IF(B325="V", -1*(SUMIFS(Prov_Auto!E$3:E1000,Prov_Auto!A$3:A1000,C325,Prov_Auto!C$3:C1000,"&gt;"&amp;A325,Prov_Auto!D$3:D1000,"&lt;="&amp;TODAY())*D325), "")))))</f>
        <v/>
      </c>
      <c r="I325" s="42" t="str">
        <f>IF($A325="","",IF($C325="","",IF($D325="","", IF($B325="C",  SUMIFS(Prov_Auto!$E$3:$E1000,Prov_Auto!$A$3:$A1000,$C325,Prov_Auto!$C$3:$C1000,"&gt;="&amp;$A325 ,Prov_Auto!$D$3:$D1000, "&gt;="&amp;DATE(I$2,1, 1), Prov_Auto!$D$3:$D1000,"&lt;="&amp;DATE(I$2, 12, 31))*$D325, IF($B325="V", -1*(SUMIFS(Prov_Auto!$E$3:$E1000,Prov_Auto!$A$3:$A1000,$C325,Prov_Auto!$C$3:$C1000,"&gt;="&amp;$A325 ,Prov_Auto!$D$3:$D1000, "&gt;="&amp;DATE(I$2,1,1), Prov_Auto!$D$3:$D1000,"&lt;="&amp;DATE(I$2,12,31))*$D325), "")))))</f>
        <v/>
      </c>
      <c r="J325" s="42" t="str">
        <f>IF($A325="","",IF($C325="","",IF($D325="","", IF($B325="C",  SUMIFS(Prov_Auto!$E$3:$E1000,Prov_Auto!$A$3:$A1000,$C325,Prov_Auto!$C$3:$C1000,"&gt;="&amp;$A325 ,Prov_Auto!$D$3:$D1000, "&gt;="&amp;DATE(J$2,1, 1), Prov_Auto!$D$3:$D1000,"&lt;="&amp;DATE(J$2, 12, 31))*$D325, IF($B325="V", -1*(SUMIFS(Prov_Auto!$E$3:$E1000,Prov_Auto!$A$3:$A1000,$C325,Prov_Auto!$C$3:$C1000,"&gt;="&amp;$A325 ,Prov_Auto!$D$3:$D1000, "&gt;="&amp;DATE(J$2,1,1), Prov_Auto!$D$3:$D1000,"&lt;="&amp;DATE(J$2,12,31))*$D325), "")))))</f>
        <v/>
      </c>
      <c r="K325" s="42" t="str">
        <f>IF($A325="","",IF($C325="","",IF($D325="","", IF($B325="C",  SUMIFS(Prov_Auto!$E$3:$E1000,Prov_Auto!$A$3:$A1000,$C325,Prov_Auto!$C$3:$C1000,"&gt;="&amp;$A325 ,Prov_Auto!$D$3:$D1000, "&gt;="&amp;DATE(K$2,1, 1), Prov_Auto!$D$3:$D1000,"&lt;="&amp;DATE(K$2, 12, 31))*$D325, IF($B325="V", -1*(SUMIFS(Prov_Auto!$E$3:$E1000,Prov_Auto!$A$3:$A1000,$C325,Prov_Auto!$C$3:$C1000,"&gt;="&amp;$A325 ,Prov_Auto!$D$3:$D1000, "&gt;="&amp;DATE(K$2,1,1), Prov_Auto!$D$3:$D1000,"&lt;="&amp;DATE(K$2,12,31))*$D325), "")))))</f>
        <v/>
      </c>
      <c r="L325" s="42" t="str">
        <f>IF($A325="","",IF($C325="","",IF($D325="","", IF($B325="C",  SUMIFS(Prov_Auto!$E$3:$E1000,Prov_Auto!$A$3:$A1000,$C325,Prov_Auto!$C$3:$C1000,"&gt;="&amp;$A325 ,Prov_Auto!$D$3:$D1000, "&gt;="&amp;DATE(L$2,1, 1), Prov_Auto!$D$3:$D1000,"&lt;="&amp;DATE(L$2, 12, 31))*$D325, IF($B325="V", -1*(SUMIFS(Prov_Auto!$E$3:$E1000,Prov_Auto!$A$3:$A1000,$C325,Prov_Auto!$C$3:$C1000,"&gt;="&amp;$A325 ,Prov_Auto!$D$3:$D1000, "&gt;="&amp;DATE(L$2,1,1), Prov_Auto!$D$3:$D1000,"&lt;="&amp;DATE(L$2,12,31))*$D325), "")))))</f>
        <v/>
      </c>
      <c r="M325" s="43" t="str">
        <f>IF($A325="","",IF($C325="","",IF($D325="","", IF($B325="C",  SUMIFS(Prov_Auto!$E$3:$E1000,Prov_Auto!$A$3:$A1000,$C325,Prov_Auto!$C$3:$C1000,"&gt;="&amp;$A325 ,Prov_Auto!$D$3:$D1000, "&gt;="&amp;DATE(M$2,1, 1), Prov_Auto!$D$3:$D1000,"&lt;="&amp;DATE(M$2, 12, 31))*$D325, IF($B325="V", -1*(SUMIFS(Prov_Auto!$E$3:$E1000,Prov_Auto!$A$3:$A1000,$C325,Prov_Auto!$C$3:$C1000,"&gt;="&amp;$A325 ,Prov_Auto!$D$3:$D1000, "&gt;="&amp;DATE(M$2,1,1), Prov_Auto!$D$3:$D1000,"&lt;="&amp;DATE(M$2,12,31))*$D325), "")))))</f>
        <v/>
      </c>
      <c r="N325" s="30"/>
      <c r="O325" s="31"/>
      <c r="P325" s="31"/>
      <c r="Q325" s="31"/>
      <c r="R325" s="31"/>
      <c r="S325" s="31"/>
      <c r="T325" s="31"/>
      <c r="U325" s="31"/>
      <c r="V325" s="31"/>
      <c r="W325" s="31"/>
    </row>
    <row r="326">
      <c r="A326" s="46"/>
      <c r="B326" s="47"/>
      <c r="C326" s="47"/>
      <c r="D326" s="47"/>
      <c r="E326" s="48"/>
      <c r="F326" s="45" t="str">
        <f t="shared" si="1"/>
        <v/>
      </c>
      <c r="G326" s="40" t="str">
        <f t="shared" si="2"/>
        <v/>
      </c>
      <c r="H326" s="41" t="str">
        <f>IF(A326="","",IF(C326="","",IF(D326="","",IF(B326="C", SUMIFS(Prov_Auto!E$3:E1000,Prov_Auto!A$3:A1000,C326,Prov_Auto!C$3:C1000,"&gt;"&amp;A326,Prov_Auto!D$3:D1000,"&lt;="&amp;TODAY())*D326, IF(B326="V", -1*(SUMIFS(Prov_Auto!E$3:E1000,Prov_Auto!A$3:A1000,C326,Prov_Auto!C$3:C1000,"&gt;"&amp;A326,Prov_Auto!D$3:D1000,"&lt;="&amp;TODAY())*D326), "")))))</f>
        <v/>
      </c>
      <c r="I326" s="42" t="str">
        <f>IF($A326="","",IF($C326="","",IF($D326="","", IF($B326="C",  SUMIFS(Prov_Auto!$E$3:$E1000,Prov_Auto!$A$3:$A1000,$C326,Prov_Auto!$C$3:$C1000,"&gt;="&amp;$A326 ,Prov_Auto!$D$3:$D1000, "&gt;="&amp;DATE(I$2,1, 1), Prov_Auto!$D$3:$D1000,"&lt;="&amp;DATE(I$2, 12, 31))*$D326, IF($B326="V", -1*(SUMIFS(Prov_Auto!$E$3:$E1000,Prov_Auto!$A$3:$A1000,$C326,Prov_Auto!$C$3:$C1000,"&gt;="&amp;$A326 ,Prov_Auto!$D$3:$D1000, "&gt;="&amp;DATE(I$2,1,1), Prov_Auto!$D$3:$D1000,"&lt;="&amp;DATE(I$2,12,31))*$D326), "")))))</f>
        <v/>
      </c>
      <c r="J326" s="42" t="str">
        <f>IF($A326="","",IF($C326="","",IF($D326="","", IF($B326="C",  SUMIFS(Prov_Auto!$E$3:$E1000,Prov_Auto!$A$3:$A1000,$C326,Prov_Auto!$C$3:$C1000,"&gt;="&amp;$A326 ,Prov_Auto!$D$3:$D1000, "&gt;="&amp;DATE(J$2,1, 1), Prov_Auto!$D$3:$D1000,"&lt;="&amp;DATE(J$2, 12, 31))*$D326, IF($B326="V", -1*(SUMIFS(Prov_Auto!$E$3:$E1000,Prov_Auto!$A$3:$A1000,$C326,Prov_Auto!$C$3:$C1000,"&gt;="&amp;$A326 ,Prov_Auto!$D$3:$D1000, "&gt;="&amp;DATE(J$2,1,1), Prov_Auto!$D$3:$D1000,"&lt;="&amp;DATE(J$2,12,31))*$D326), "")))))</f>
        <v/>
      </c>
      <c r="K326" s="42" t="str">
        <f>IF($A326="","",IF($C326="","",IF($D326="","", IF($B326="C",  SUMIFS(Prov_Auto!$E$3:$E1000,Prov_Auto!$A$3:$A1000,$C326,Prov_Auto!$C$3:$C1000,"&gt;="&amp;$A326 ,Prov_Auto!$D$3:$D1000, "&gt;="&amp;DATE(K$2,1, 1), Prov_Auto!$D$3:$D1000,"&lt;="&amp;DATE(K$2, 12, 31))*$D326, IF($B326="V", -1*(SUMIFS(Prov_Auto!$E$3:$E1000,Prov_Auto!$A$3:$A1000,$C326,Prov_Auto!$C$3:$C1000,"&gt;="&amp;$A326 ,Prov_Auto!$D$3:$D1000, "&gt;="&amp;DATE(K$2,1,1), Prov_Auto!$D$3:$D1000,"&lt;="&amp;DATE(K$2,12,31))*$D326), "")))))</f>
        <v/>
      </c>
      <c r="L326" s="42" t="str">
        <f>IF($A326="","",IF($C326="","",IF($D326="","", IF($B326="C",  SUMIFS(Prov_Auto!$E$3:$E1000,Prov_Auto!$A$3:$A1000,$C326,Prov_Auto!$C$3:$C1000,"&gt;="&amp;$A326 ,Prov_Auto!$D$3:$D1000, "&gt;="&amp;DATE(L$2,1, 1), Prov_Auto!$D$3:$D1000,"&lt;="&amp;DATE(L$2, 12, 31))*$D326, IF($B326="V", -1*(SUMIFS(Prov_Auto!$E$3:$E1000,Prov_Auto!$A$3:$A1000,$C326,Prov_Auto!$C$3:$C1000,"&gt;="&amp;$A326 ,Prov_Auto!$D$3:$D1000, "&gt;="&amp;DATE(L$2,1,1), Prov_Auto!$D$3:$D1000,"&lt;="&amp;DATE(L$2,12,31))*$D326), "")))))</f>
        <v/>
      </c>
      <c r="M326" s="43" t="str">
        <f>IF($A326="","",IF($C326="","",IF($D326="","", IF($B326="C",  SUMIFS(Prov_Auto!$E$3:$E1000,Prov_Auto!$A$3:$A1000,$C326,Prov_Auto!$C$3:$C1000,"&gt;="&amp;$A326 ,Prov_Auto!$D$3:$D1000, "&gt;="&amp;DATE(M$2,1, 1), Prov_Auto!$D$3:$D1000,"&lt;="&amp;DATE(M$2, 12, 31))*$D326, IF($B326="V", -1*(SUMIFS(Prov_Auto!$E$3:$E1000,Prov_Auto!$A$3:$A1000,$C326,Prov_Auto!$C$3:$C1000,"&gt;="&amp;$A326 ,Prov_Auto!$D$3:$D1000, "&gt;="&amp;DATE(M$2,1,1), Prov_Auto!$D$3:$D1000,"&lt;="&amp;DATE(M$2,12,31))*$D326), "")))))</f>
        <v/>
      </c>
      <c r="N326" s="30"/>
      <c r="O326" s="31"/>
      <c r="P326" s="31"/>
      <c r="Q326" s="31"/>
      <c r="R326" s="31"/>
      <c r="S326" s="31"/>
      <c r="T326" s="31"/>
      <c r="U326" s="31"/>
      <c r="V326" s="31"/>
      <c r="W326" s="31"/>
    </row>
    <row r="327">
      <c r="A327" s="46"/>
      <c r="B327" s="47"/>
      <c r="C327" s="47"/>
      <c r="D327" s="47"/>
      <c r="E327" s="48"/>
      <c r="F327" s="45" t="str">
        <f t="shared" si="1"/>
        <v/>
      </c>
      <c r="G327" s="40" t="str">
        <f t="shared" si="2"/>
        <v/>
      </c>
      <c r="H327" s="41" t="str">
        <f>IF(A327="","",IF(C327="","",IF(D327="","",IF(B327="C", SUMIFS(Prov_Auto!E$3:E1000,Prov_Auto!A$3:A1000,C327,Prov_Auto!C$3:C1000,"&gt;"&amp;A327,Prov_Auto!D$3:D1000,"&lt;="&amp;TODAY())*D327, IF(B327="V", -1*(SUMIFS(Prov_Auto!E$3:E1000,Prov_Auto!A$3:A1000,C327,Prov_Auto!C$3:C1000,"&gt;"&amp;A327,Prov_Auto!D$3:D1000,"&lt;="&amp;TODAY())*D327), "")))))</f>
        <v/>
      </c>
      <c r="I327" s="42" t="str">
        <f>IF($A327="","",IF($C327="","",IF($D327="","", IF($B327="C",  SUMIFS(Prov_Auto!$E$3:$E1000,Prov_Auto!$A$3:$A1000,$C327,Prov_Auto!$C$3:$C1000,"&gt;="&amp;$A327 ,Prov_Auto!$D$3:$D1000, "&gt;="&amp;DATE(I$2,1, 1), Prov_Auto!$D$3:$D1000,"&lt;="&amp;DATE(I$2, 12, 31))*$D327, IF($B327="V", -1*(SUMIFS(Prov_Auto!$E$3:$E1000,Prov_Auto!$A$3:$A1000,$C327,Prov_Auto!$C$3:$C1000,"&gt;="&amp;$A327 ,Prov_Auto!$D$3:$D1000, "&gt;="&amp;DATE(I$2,1,1), Prov_Auto!$D$3:$D1000,"&lt;="&amp;DATE(I$2,12,31))*$D327), "")))))</f>
        <v/>
      </c>
      <c r="J327" s="42" t="str">
        <f>IF($A327="","",IF($C327="","",IF($D327="","", IF($B327="C",  SUMIFS(Prov_Auto!$E$3:$E1000,Prov_Auto!$A$3:$A1000,$C327,Prov_Auto!$C$3:$C1000,"&gt;="&amp;$A327 ,Prov_Auto!$D$3:$D1000, "&gt;="&amp;DATE(J$2,1, 1), Prov_Auto!$D$3:$D1000,"&lt;="&amp;DATE(J$2, 12, 31))*$D327, IF($B327="V", -1*(SUMIFS(Prov_Auto!$E$3:$E1000,Prov_Auto!$A$3:$A1000,$C327,Prov_Auto!$C$3:$C1000,"&gt;="&amp;$A327 ,Prov_Auto!$D$3:$D1000, "&gt;="&amp;DATE(J$2,1,1), Prov_Auto!$D$3:$D1000,"&lt;="&amp;DATE(J$2,12,31))*$D327), "")))))</f>
        <v/>
      </c>
      <c r="K327" s="42" t="str">
        <f>IF($A327="","",IF($C327="","",IF($D327="","", IF($B327="C",  SUMIFS(Prov_Auto!$E$3:$E1000,Prov_Auto!$A$3:$A1000,$C327,Prov_Auto!$C$3:$C1000,"&gt;="&amp;$A327 ,Prov_Auto!$D$3:$D1000, "&gt;="&amp;DATE(K$2,1, 1), Prov_Auto!$D$3:$D1000,"&lt;="&amp;DATE(K$2, 12, 31))*$D327, IF($B327="V", -1*(SUMIFS(Prov_Auto!$E$3:$E1000,Prov_Auto!$A$3:$A1000,$C327,Prov_Auto!$C$3:$C1000,"&gt;="&amp;$A327 ,Prov_Auto!$D$3:$D1000, "&gt;="&amp;DATE(K$2,1,1), Prov_Auto!$D$3:$D1000,"&lt;="&amp;DATE(K$2,12,31))*$D327), "")))))</f>
        <v/>
      </c>
      <c r="L327" s="42" t="str">
        <f>IF($A327="","",IF($C327="","",IF($D327="","", IF($B327="C",  SUMIFS(Prov_Auto!$E$3:$E1000,Prov_Auto!$A$3:$A1000,$C327,Prov_Auto!$C$3:$C1000,"&gt;="&amp;$A327 ,Prov_Auto!$D$3:$D1000, "&gt;="&amp;DATE(L$2,1, 1), Prov_Auto!$D$3:$D1000,"&lt;="&amp;DATE(L$2, 12, 31))*$D327, IF($B327="V", -1*(SUMIFS(Prov_Auto!$E$3:$E1000,Prov_Auto!$A$3:$A1000,$C327,Prov_Auto!$C$3:$C1000,"&gt;="&amp;$A327 ,Prov_Auto!$D$3:$D1000, "&gt;="&amp;DATE(L$2,1,1), Prov_Auto!$D$3:$D1000,"&lt;="&amp;DATE(L$2,12,31))*$D327), "")))))</f>
        <v/>
      </c>
      <c r="M327" s="43" t="str">
        <f>IF($A327="","",IF($C327="","",IF($D327="","", IF($B327="C",  SUMIFS(Prov_Auto!$E$3:$E1000,Prov_Auto!$A$3:$A1000,$C327,Prov_Auto!$C$3:$C1000,"&gt;="&amp;$A327 ,Prov_Auto!$D$3:$D1000, "&gt;="&amp;DATE(M$2,1, 1), Prov_Auto!$D$3:$D1000,"&lt;="&amp;DATE(M$2, 12, 31))*$D327, IF($B327="V", -1*(SUMIFS(Prov_Auto!$E$3:$E1000,Prov_Auto!$A$3:$A1000,$C327,Prov_Auto!$C$3:$C1000,"&gt;="&amp;$A327 ,Prov_Auto!$D$3:$D1000, "&gt;="&amp;DATE(M$2,1,1), Prov_Auto!$D$3:$D1000,"&lt;="&amp;DATE(M$2,12,31))*$D327), "")))))</f>
        <v/>
      </c>
      <c r="N327" s="30"/>
      <c r="O327" s="31"/>
      <c r="P327" s="31"/>
      <c r="Q327" s="31"/>
      <c r="R327" s="31"/>
      <c r="S327" s="31"/>
      <c r="T327" s="31"/>
      <c r="U327" s="31"/>
      <c r="V327" s="31"/>
      <c r="W327" s="31"/>
    </row>
    <row r="328">
      <c r="A328" s="46"/>
      <c r="B328" s="47"/>
      <c r="C328" s="47"/>
      <c r="D328" s="47"/>
      <c r="E328" s="48"/>
      <c r="F328" s="45" t="str">
        <f t="shared" si="1"/>
        <v/>
      </c>
      <c r="G328" s="40" t="str">
        <f t="shared" si="2"/>
        <v/>
      </c>
      <c r="H328" s="41" t="str">
        <f>IF(A328="","",IF(C328="","",IF(D328="","",IF(B328="C", SUMIFS(Prov_Auto!E$3:E1000,Prov_Auto!A$3:A1000,C328,Prov_Auto!C$3:C1000,"&gt;"&amp;A328,Prov_Auto!D$3:D1000,"&lt;="&amp;TODAY())*D328, IF(B328="V", -1*(SUMIFS(Prov_Auto!E$3:E1000,Prov_Auto!A$3:A1000,C328,Prov_Auto!C$3:C1000,"&gt;"&amp;A328,Prov_Auto!D$3:D1000,"&lt;="&amp;TODAY())*D328), "")))))</f>
        <v/>
      </c>
      <c r="I328" s="42" t="str">
        <f>IF($A328="","",IF($C328="","",IF($D328="","", IF($B328="C",  SUMIFS(Prov_Auto!$E$3:$E1000,Prov_Auto!$A$3:$A1000,$C328,Prov_Auto!$C$3:$C1000,"&gt;="&amp;$A328 ,Prov_Auto!$D$3:$D1000, "&gt;="&amp;DATE(I$2,1, 1), Prov_Auto!$D$3:$D1000,"&lt;="&amp;DATE(I$2, 12, 31))*$D328, IF($B328="V", -1*(SUMIFS(Prov_Auto!$E$3:$E1000,Prov_Auto!$A$3:$A1000,$C328,Prov_Auto!$C$3:$C1000,"&gt;="&amp;$A328 ,Prov_Auto!$D$3:$D1000, "&gt;="&amp;DATE(I$2,1,1), Prov_Auto!$D$3:$D1000,"&lt;="&amp;DATE(I$2,12,31))*$D328), "")))))</f>
        <v/>
      </c>
      <c r="J328" s="42" t="str">
        <f>IF($A328="","",IF($C328="","",IF($D328="","", IF($B328="C",  SUMIFS(Prov_Auto!$E$3:$E1000,Prov_Auto!$A$3:$A1000,$C328,Prov_Auto!$C$3:$C1000,"&gt;="&amp;$A328 ,Prov_Auto!$D$3:$D1000, "&gt;="&amp;DATE(J$2,1, 1), Prov_Auto!$D$3:$D1000,"&lt;="&amp;DATE(J$2, 12, 31))*$D328, IF($B328="V", -1*(SUMIFS(Prov_Auto!$E$3:$E1000,Prov_Auto!$A$3:$A1000,$C328,Prov_Auto!$C$3:$C1000,"&gt;="&amp;$A328 ,Prov_Auto!$D$3:$D1000, "&gt;="&amp;DATE(J$2,1,1), Prov_Auto!$D$3:$D1000,"&lt;="&amp;DATE(J$2,12,31))*$D328), "")))))</f>
        <v/>
      </c>
      <c r="K328" s="42" t="str">
        <f>IF($A328="","",IF($C328="","",IF($D328="","", IF($B328="C",  SUMIFS(Prov_Auto!$E$3:$E1000,Prov_Auto!$A$3:$A1000,$C328,Prov_Auto!$C$3:$C1000,"&gt;="&amp;$A328 ,Prov_Auto!$D$3:$D1000, "&gt;="&amp;DATE(K$2,1, 1), Prov_Auto!$D$3:$D1000,"&lt;="&amp;DATE(K$2, 12, 31))*$D328, IF($B328="V", -1*(SUMIFS(Prov_Auto!$E$3:$E1000,Prov_Auto!$A$3:$A1000,$C328,Prov_Auto!$C$3:$C1000,"&gt;="&amp;$A328 ,Prov_Auto!$D$3:$D1000, "&gt;="&amp;DATE(K$2,1,1), Prov_Auto!$D$3:$D1000,"&lt;="&amp;DATE(K$2,12,31))*$D328), "")))))</f>
        <v/>
      </c>
      <c r="L328" s="42" t="str">
        <f>IF($A328="","",IF($C328="","",IF($D328="","", IF($B328="C",  SUMIFS(Prov_Auto!$E$3:$E1000,Prov_Auto!$A$3:$A1000,$C328,Prov_Auto!$C$3:$C1000,"&gt;="&amp;$A328 ,Prov_Auto!$D$3:$D1000, "&gt;="&amp;DATE(L$2,1, 1), Prov_Auto!$D$3:$D1000,"&lt;="&amp;DATE(L$2, 12, 31))*$D328, IF($B328="V", -1*(SUMIFS(Prov_Auto!$E$3:$E1000,Prov_Auto!$A$3:$A1000,$C328,Prov_Auto!$C$3:$C1000,"&gt;="&amp;$A328 ,Prov_Auto!$D$3:$D1000, "&gt;="&amp;DATE(L$2,1,1), Prov_Auto!$D$3:$D1000,"&lt;="&amp;DATE(L$2,12,31))*$D328), "")))))</f>
        <v/>
      </c>
      <c r="M328" s="43" t="str">
        <f>IF($A328="","",IF($C328="","",IF($D328="","", IF($B328="C",  SUMIFS(Prov_Auto!$E$3:$E1000,Prov_Auto!$A$3:$A1000,$C328,Prov_Auto!$C$3:$C1000,"&gt;="&amp;$A328 ,Prov_Auto!$D$3:$D1000, "&gt;="&amp;DATE(M$2,1, 1), Prov_Auto!$D$3:$D1000,"&lt;="&amp;DATE(M$2, 12, 31))*$D328, IF($B328="V", -1*(SUMIFS(Prov_Auto!$E$3:$E1000,Prov_Auto!$A$3:$A1000,$C328,Prov_Auto!$C$3:$C1000,"&gt;="&amp;$A328 ,Prov_Auto!$D$3:$D1000, "&gt;="&amp;DATE(M$2,1,1), Prov_Auto!$D$3:$D1000,"&lt;="&amp;DATE(M$2,12,31))*$D328), "")))))</f>
        <v/>
      </c>
      <c r="N328" s="30"/>
      <c r="O328" s="31"/>
      <c r="P328" s="31"/>
      <c r="Q328" s="31"/>
      <c r="R328" s="31"/>
      <c r="S328" s="31"/>
      <c r="T328" s="31"/>
      <c r="U328" s="31"/>
      <c r="V328" s="31"/>
      <c r="W328" s="31"/>
    </row>
    <row r="329">
      <c r="A329" s="46"/>
      <c r="B329" s="47"/>
      <c r="C329" s="47"/>
      <c r="D329" s="47"/>
      <c r="E329" s="48"/>
      <c r="F329" s="45" t="str">
        <f t="shared" si="1"/>
        <v/>
      </c>
      <c r="G329" s="40" t="str">
        <f t="shared" si="2"/>
        <v/>
      </c>
      <c r="H329" s="41" t="str">
        <f>IF(A329="","",IF(C329="","",IF(D329="","",IF(B329="C", SUMIFS(Prov_Auto!E$3:E1000,Prov_Auto!A$3:A1000,C329,Prov_Auto!C$3:C1000,"&gt;"&amp;A329,Prov_Auto!D$3:D1000,"&lt;="&amp;TODAY())*D329, IF(B329="V", -1*(SUMIFS(Prov_Auto!E$3:E1000,Prov_Auto!A$3:A1000,C329,Prov_Auto!C$3:C1000,"&gt;"&amp;A329,Prov_Auto!D$3:D1000,"&lt;="&amp;TODAY())*D329), "")))))</f>
        <v/>
      </c>
      <c r="I329" s="42" t="str">
        <f>IF($A329="","",IF($C329="","",IF($D329="","", IF($B329="C",  SUMIFS(Prov_Auto!$E$3:$E1000,Prov_Auto!$A$3:$A1000,$C329,Prov_Auto!$C$3:$C1000,"&gt;="&amp;$A329 ,Prov_Auto!$D$3:$D1000, "&gt;="&amp;DATE(I$2,1, 1), Prov_Auto!$D$3:$D1000,"&lt;="&amp;DATE(I$2, 12, 31))*$D329, IF($B329="V", -1*(SUMIFS(Prov_Auto!$E$3:$E1000,Prov_Auto!$A$3:$A1000,$C329,Prov_Auto!$C$3:$C1000,"&gt;="&amp;$A329 ,Prov_Auto!$D$3:$D1000, "&gt;="&amp;DATE(I$2,1,1), Prov_Auto!$D$3:$D1000,"&lt;="&amp;DATE(I$2,12,31))*$D329), "")))))</f>
        <v/>
      </c>
      <c r="J329" s="42" t="str">
        <f>IF($A329="","",IF($C329="","",IF($D329="","", IF($B329="C",  SUMIFS(Prov_Auto!$E$3:$E1000,Prov_Auto!$A$3:$A1000,$C329,Prov_Auto!$C$3:$C1000,"&gt;="&amp;$A329 ,Prov_Auto!$D$3:$D1000, "&gt;="&amp;DATE(J$2,1, 1), Prov_Auto!$D$3:$D1000,"&lt;="&amp;DATE(J$2, 12, 31))*$D329, IF($B329="V", -1*(SUMIFS(Prov_Auto!$E$3:$E1000,Prov_Auto!$A$3:$A1000,$C329,Prov_Auto!$C$3:$C1000,"&gt;="&amp;$A329 ,Prov_Auto!$D$3:$D1000, "&gt;="&amp;DATE(J$2,1,1), Prov_Auto!$D$3:$D1000,"&lt;="&amp;DATE(J$2,12,31))*$D329), "")))))</f>
        <v/>
      </c>
      <c r="K329" s="42" t="str">
        <f>IF($A329="","",IF($C329="","",IF($D329="","", IF($B329="C",  SUMIFS(Prov_Auto!$E$3:$E1000,Prov_Auto!$A$3:$A1000,$C329,Prov_Auto!$C$3:$C1000,"&gt;="&amp;$A329 ,Prov_Auto!$D$3:$D1000, "&gt;="&amp;DATE(K$2,1, 1), Prov_Auto!$D$3:$D1000,"&lt;="&amp;DATE(K$2, 12, 31))*$D329, IF($B329="V", -1*(SUMIFS(Prov_Auto!$E$3:$E1000,Prov_Auto!$A$3:$A1000,$C329,Prov_Auto!$C$3:$C1000,"&gt;="&amp;$A329 ,Prov_Auto!$D$3:$D1000, "&gt;="&amp;DATE(K$2,1,1), Prov_Auto!$D$3:$D1000,"&lt;="&amp;DATE(K$2,12,31))*$D329), "")))))</f>
        <v/>
      </c>
      <c r="L329" s="42" t="str">
        <f>IF($A329="","",IF($C329="","",IF($D329="","", IF($B329="C",  SUMIFS(Prov_Auto!$E$3:$E1000,Prov_Auto!$A$3:$A1000,$C329,Prov_Auto!$C$3:$C1000,"&gt;="&amp;$A329 ,Prov_Auto!$D$3:$D1000, "&gt;="&amp;DATE(L$2,1, 1), Prov_Auto!$D$3:$D1000,"&lt;="&amp;DATE(L$2, 12, 31))*$D329, IF($B329="V", -1*(SUMIFS(Prov_Auto!$E$3:$E1000,Prov_Auto!$A$3:$A1000,$C329,Prov_Auto!$C$3:$C1000,"&gt;="&amp;$A329 ,Prov_Auto!$D$3:$D1000, "&gt;="&amp;DATE(L$2,1,1), Prov_Auto!$D$3:$D1000,"&lt;="&amp;DATE(L$2,12,31))*$D329), "")))))</f>
        <v/>
      </c>
      <c r="M329" s="43" t="str">
        <f>IF($A329="","",IF($C329="","",IF($D329="","", IF($B329="C",  SUMIFS(Prov_Auto!$E$3:$E1000,Prov_Auto!$A$3:$A1000,$C329,Prov_Auto!$C$3:$C1000,"&gt;="&amp;$A329 ,Prov_Auto!$D$3:$D1000, "&gt;="&amp;DATE(M$2,1, 1), Prov_Auto!$D$3:$D1000,"&lt;="&amp;DATE(M$2, 12, 31))*$D329, IF($B329="V", -1*(SUMIFS(Prov_Auto!$E$3:$E1000,Prov_Auto!$A$3:$A1000,$C329,Prov_Auto!$C$3:$C1000,"&gt;="&amp;$A329 ,Prov_Auto!$D$3:$D1000, "&gt;="&amp;DATE(M$2,1,1), Prov_Auto!$D$3:$D1000,"&lt;="&amp;DATE(M$2,12,31))*$D329), "")))))</f>
        <v/>
      </c>
      <c r="N329" s="30"/>
      <c r="O329" s="31"/>
      <c r="P329" s="31"/>
      <c r="Q329" s="31"/>
      <c r="R329" s="31"/>
      <c r="S329" s="31"/>
      <c r="T329" s="31"/>
      <c r="U329" s="31"/>
      <c r="V329" s="31"/>
      <c r="W329" s="31"/>
    </row>
    <row r="330">
      <c r="A330" s="46"/>
      <c r="B330" s="47"/>
      <c r="C330" s="47"/>
      <c r="D330" s="47"/>
      <c r="E330" s="48"/>
      <c r="F330" s="45" t="str">
        <f t="shared" si="1"/>
        <v/>
      </c>
      <c r="G330" s="40" t="str">
        <f t="shared" si="2"/>
        <v/>
      </c>
      <c r="H330" s="41" t="str">
        <f>IF(A330="","",IF(C330="","",IF(D330="","",IF(B330="C", SUMIFS(Prov_Auto!E$3:E1000,Prov_Auto!A$3:A1000,C330,Prov_Auto!C$3:C1000,"&gt;"&amp;A330,Prov_Auto!D$3:D1000,"&lt;="&amp;TODAY())*D330, IF(B330="V", -1*(SUMIFS(Prov_Auto!E$3:E1000,Prov_Auto!A$3:A1000,C330,Prov_Auto!C$3:C1000,"&gt;"&amp;A330,Prov_Auto!D$3:D1000,"&lt;="&amp;TODAY())*D330), "")))))</f>
        <v/>
      </c>
      <c r="I330" s="42" t="str">
        <f>IF($A330="","",IF($C330="","",IF($D330="","", IF($B330="C",  SUMIFS(Prov_Auto!$E$3:$E1000,Prov_Auto!$A$3:$A1000,$C330,Prov_Auto!$C$3:$C1000,"&gt;="&amp;$A330 ,Prov_Auto!$D$3:$D1000, "&gt;="&amp;DATE(I$2,1, 1), Prov_Auto!$D$3:$D1000,"&lt;="&amp;DATE(I$2, 12, 31))*$D330, IF($B330="V", -1*(SUMIFS(Prov_Auto!$E$3:$E1000,Prov_Auto!$A$3:$A1000,$C330,Prov_Auto!$C$3:$C1000,"&gt;="&amp;$A330 ,Prov_Auto!$D$3:$D1000, "&gt;="&amp;DATE(I$2,1,1), Prov_Auto!$D$3:$D1000,"&lt;="&amp;DATE(I$2,12,31))*$D330), "")))))</f>
        <v/>
      </c>
      <c r="J330" s="42" t="str">
        <f>IF($A330="","",IF($C330="","",IF($D330="","", IF($B330="C",  SUMIFS(Prov_Auto!$E$3:$E1000,Prov_Auto!$A$3:$A1000,$C330,Prov_Auto!$C$3:$C1000,"&gt;="&amp;$A330 ,Prov_Auto!$D$3:$D1000, "&gt;="&amp;DATE(J$2,1, 1), Prov_Auto!$D$3:$D1000,"&lt;="&amp;DATE(J$2, 12, 31))*$D330, IF($B330="V", -1*(SUMIFS(Prov_Auto!$E$3:$E1000,Prov_Auto!$A$3:$A1000,$C330,Prov_Auto!$C$3:$C1000,"&gt;="&amp;$A330 ,Prov_Auto!$D$3:$D1000, "&gt;="&amp;DATE(J$2,1,1), Prov_Auto!$D$3:$D1000,"&lt;="&amp;DATE(J$2,12,31))*$D330), "")))))</f>
        <v/>
      </c>
      <c r="K330" s="42" t="str">
        <f>IF($A330="","",IF($C330="","",IF($D330="","", IF($B330="C",  SUMIFS(Prov_Auto!$E$3:$E1000,Prov_Auto!$A$3:$A1000,$C330,Prov_Auto!$C$3:$C1000,"&gt;="&amp;$A330 ,Prov_Auto!$D$3:$D1000, "&gt;="&amp;DATE(K$2,1, 1), Prov_Auto!$D$3:$D1000,"&lt;="&amp;DATE(K$2, 12, 31))*$D330, IF($B330="V", -1*(SUMIFS(Prov_Auto!$E$3:$E1000,Prov_Auto!$A$3:$A1000,$C330,Prov_Auto!$C$3:$C1000,"&gt;="&amp;$A330 ,Prov_Auto!$D$3:$D1000, "&gt;="&amp;DATE(K$2,1,1), Prov_Auto!$D$3:$D1000,"&lt;="&amp;DATE(K$2,12,31))*$D330), "")))))</f>
        <v/>
      </c>
      <c r="L330" s="42" t="str">
        <f>IF($A330="","",IF($C330="","",IF($D330="","", IF($B330="C",  SUMIFS(Prov_Auto!$E$3:$E1000,Prov_Auto!$A$3:$A1000,$C330,Prov_Auto!$C$3:$C1000,"&gt;="&amp;$A330 ,Prov_Auto!$D$3:$D1000, "&gt;="&amp;DATE(L$2,1, 1), Prov_Auto!$D$3:$D1000,"&lt;="&amp;DATE(L$2, 12, 31))*$D330, IF($B330="V", -1*(SUMIFS(Prov_Auto!$E$3:$E1000,Prov_Auto!$A$3:$A1000,$C330,Prov_Auto!$C$3:$C1000,"&gt;="&amp;$A330 ,Prov_Auto!$D$3:$D1000, "&gt;="&amp;DATE(L$2,1,1), Prov_Auto!$D$3:$D1000,"&lt;="&amp;DATE(L$2,12,31))*$D330), "")))))</f>
        <v/>
      </c>
      <c r="M330" s="43" t="str">
        <f>IF($A330="","",IF($C330="","",IF($D330="","", IF($B330="C",  SUMIFS(Prov_Auto!$E$3:$E1000,Prov_Auto!$A$3:$A1000,$C330,Prov_Auto!$C$3:$C1000,"&gt;="&amp;$A330 ,Prov_Auto!$D$3:$D1000, "&gt;="&amp;DATE(M$2,1, 1), Prov_Auto!$D$3:$D1000,"&lt;="&amp;DATE(M$2, 12, 31))*$D330, IF($B330="V", -1*(SUMIFS(Prov_Auto!$E$3:$E1000,Prov_Auto!$A$3:$A1000,$C330,Prov_Auto!$C$3:$C1000,"&gt;="&amp;$A330 ,Prov_Auto!$D$3:$D1000, "&gt;="&amp;DATE(M$2,1,1), Prov_Auto!$D$3:$D1000,"&lt;="&amp;DATE(M$2,12,31))*$D330), "")))))</f>
        <v/>
      </c>
      <c r="N330" s="30"/>
      <c r="O330" s="31"/>
      <c r="P330" s="31"/>
      <c r="Q330" s="31"/>
      <c r="R330" s="31"/>
      <c r="S330" s="31"/>
      <c r="T330" s="31"/>
      <c r="U330" s="31"/>
      <c r="V330" s="31"/>
      <c r="W330" s="31"/>
    </row>
    <row r="331">
      <c r="A331" s="46"/>
      <c r="B331" s="47"/>
      <c r="C331" s="47"/>
      <c r="D331" s="47"/>
      <c r="E331" s="48"/>
      <c r="F331" s="45" t="str">
        <f t="shared" si="1"/>
        <v/>
      </c>
      <c r="G331" s="40" t="str">
        <f t="shared" si="2"/>
        <v/>
      </c>
      <c r="H331" s="41" t="str">
        <f>IF(A331="","",IF(C331="","",IF(D331="","",IF(B331="C", SUMIFS(Prov_Auto!E$3:E1000,Prov_Auto!A$3:A1000,C331,Prov_Auto!C$3:C1000,"&gt;"&amp;A331,Prov_Auto!D$3:D1000,"&lt;="&amp;TODAY())*D331, IF(B331="V", -1*(SUMIFS(Prov_Auto!E$3:E1000,Prov_Auto!A$3:A1000,C331,Prov_Auto!C$3:C1000,"&gt;"&amp;A331,Prov_Auto!D$3:D1000,"&lt;="&amp;TODAY())*D331), "")))))</f>
        <v/>
      </c>
      <c r="I331" s="42" t="str">
        <f>IF($A331="","",IF($C331="","",IF($D331="","", IF($B331="C",  SUMIFS(Prov_Auto!$E$3:$E1000,Prov_Auto!$A$3:$A1000,$C331,Prov_Auto!$C$3:$C1000,"&gt;="&amp;$A331 ,Prov_Auto!$D$3:$D1000, "&gt;="&amp;DATE(I$2,1, 1), Prov_Auto!$D$3:$D1000,"&lt;="&amp;DATE(I$2, 12, 31))*$D331, IF($B331="V", -1*(SUMIFS(Prov_Auto!$E$3:$E1000,Prov_Auto!$A$3:$A1000,$C331,Prov_Auto!$C$3:$C1000,"&gt;="&amp;$A331 ,Prov_Auto!$D$3:$D1000, "&gt;="&amp;DATE(I$2,1,1), Prov_Auto!$D$3:$D1000,"&lt;="&amp;DATE(I$2,12,31))*$D331), "")))))</f>
        <v/>
      </c>
      <c r="J331" s="42" t="str">
        <f>IF($A331="","",IF($C331="","",IF($D331="","", IF($B331="C",  SUMIFS(Prov_Auto!$E$3:$E1000,Prov_Auto!$A$3:$A1000,$C331,Prov_Auto!$C$3:$C1000,"&gt;="&amp;$A331 ,Prov_Auto!$D$3:$D1000, "&gt;="&amp;DATE(J$2,1, 1), Prov_Auto!$D$3:$D1000,"&lt;="&amp;DATE(J$2, 12, 31))*$D331, IF($B331="V", -1*(SUMIFS(Prov_Auto!$E$3:$E1000,Prov_Auto!$A$3:$A1000,$C331,Prov_Auto!$C$3:$C1000,"&gt;="&amp;$A331 ,Prov_Auto!$D$3:$D1000, "&gt;="&amp;DATE(J$2,1,1), Prov_Auto!$D$3:$D1000,"&lt;="&amp;DATE(J$2,12,31))*$D331), "")))))</f>
        <v/>
      </c>
      <c r="K331" s="42" t="str">
        <f>IF($A331="","",IF($C331="","",IF($D331="","", IF($B331="C",  SUMIFS(Prov_Auto!$E$3:$E1000,Prov_Auto!$A$3:$A1000,$C331,Prov_Auto!$C$3:$C1000,"&gt;="&amp;$A331 ,Prov_Auto!$D$3:$D1000, "&gt;="&amp;DATE(K$2,1, 1), Prov_Auto!$D$3:$D1000,"&lt;="&amp;DATE(K$2, 12, 31))*$D331, IF($B331="V", -1*(SUMIFS(Prov_Auto!$E$3:$E1000,Prov_Auto!$A$3:$A1000,$C331,Prov_Auto!$C$3:$C1000,"&gt;="&amp;$A331 ,Prov_Auto!$D$3:$D1000, "&gt;="&amp;DATE(K$2,1,1), Prov_Auto!$D$3:$D1000,"&lt;="&amp;DATE(K$2,12,31))*$D331), "")))))</f>
        <v/>
      </c>
      <c r="L331" s="42" t="str">
        <f>IF($A331="","",IF($C331="","",IF($D331="","", IF($B331="C",  SUMIFS(Prov_Auto!$E$3:$E1000,Prov_Auto!$A$3:$A1000,$C331,Prov_Auto!$C$3:$C1000,"&gt;="&amp;$A331 ,Prov_Auto!$D$3:$D1000, "&gt;="&amp;DATE(L$2,1, 1), Prov_Auto!$D$3:$D1000,"&lt;="&amp;DATE(L$2, 12, 31))*$D331, IF($B331="V", -1*(SUMIFS(Prov_Auto!$E$3:$E1000,Prov_Auto!$A$3:$A1000,$C331,Prov_Auto!$C$3:$C1000,"&gt;="&amp;$A331 ,Prov_Auto!$D$3:$D1000, "&gt;="&amp;DATE(L$2,1,1), Prov_Auto!$D$3:$D1000,"&lt;="&amp;DATE(L$2,12,31))*$D331), "")))))</f>
        <v/>
      </c>
      <c r="M331" s="43" t="str">
        <f>IF($A331="","",IF($C331="","",IF($D331="","", IF($B331="C",  SUMIFS(Prov_Auto!$E$3:$E1000,Prov_Auto!$A$3:$A1000,$C331,Prov_Auto!$C$3:$C1000,"&gt;="&amp;$A331 ,Prov_Auto!$D$3:$D1000, "&gt;="&amp;DATE(M$2,1, 1), Prov_Auto!$D$3:$D1000,"&lt;="&amp;DATE(M$2, 12, 31))*$D331, IF($B331="V", -1*(SUMIFS(Prov_Auto!$E$3:$E1000,Prov_Auto!$A$3:$A1000,$C331,Prov_Auto!$C$3:$C1000,"&gt;="&amp;$A331 ,Prov_Auto!$D$3:$D1000, "&gt;="&amp;DATE(M$2,1,1), Prov_Auto!$D$3:$D1000,"&lt;="&amp;DATE(M$2,12,31))*$D331), "")))))</f>
        <v/>
      </c>
      <c r="N331" s="30"/>
      <c r="O331" s="31"/>
      <c r="P331" s="31"/>
      <c r="Q331" s="31"/>
      <c r="R331" s="31"/>
      <c r="S331" s="31"/>
      <c r="T331" s="31"/>
      <c r="U331" s="31"/>
      <c r="V331" s="31"/>
      <c r="W331" s="31"/>
    </row>
    <row r="332">
      <c r="A332" s="46"/>
      <c r="B332" s="47"/>
      <c r="C332" s="47"/>
      <c r="D332" s="47"/>
      <c r="E332" s="48"/>
      <c r="F332" s="45" t="str">
        <f t="shared" si="1"/>
        <v/>
      </c>
      <c r="G332" s="40" t="str">
        <f t="shared" si="2"/>
        <v/>
      </c>
      <c r="H332" s="41" t="str">
        <f>IF(A332="","",IF(C332="","",IF(D332="","",IF(B332="C", SUMIFS(Prov_Auto!E$3:E1000,Prov_Auto!A$3:A1000,C332,Prov_Auto!C$3:C1000,"&gt;"&amp;A332,Prov_Auto!D$3:D1000,"&lt;="&amp;TODAY())*D332, IF(B332="V", -1*(SUMIFS(Prov_Auto!E$3:E1000,Prov_Auto!A$3:A1000,C332,Prov_Auto!C$3:C1000,"&gt;"&amp;A332,Prov_Auto!D$3:D1000,"&lt;="&amp;TODAY())*D332), "")))))</f>
        <v/>
      </c>
      <c r="I332" s="42" t="str">
        <f>IF($A332="","",IF($C332="","",IF($D332="","", IF($B332="C",  SUMIFS(Prov_Auto!$E$3:$E1000,Prov_Auto!$A$3:$A1000,$C332,Prov_Auto!$C$3:$C1000,"&gt;="&amp;$A332 ,Prov_Auto!$D$3:$D1000, "&gt;="&amp;DATE(I$2,1, 1), Prov_Auto!$D$3:$D1000,"&lt;="&amp;DATE(I$2, 12, 31))*$D332, IF($B332="V", -1*(SUMIFS(Prov_Auto!$E$3:$E1000,Prov_Auto!$A$3:$A1000,$C332,Prov_Auto!$C$3:$C1000,"&gt;="&amp;$A332 ,Prov_Auto!$D$3:$D1000, "&gt;="&amp;DATE(I$2,1,1), Prov_Auto!$D$3:$D1000,"&lt;="&amp;DATE(I$2,12,31))*$D332), "")))))</f>
        <v/>
      </c>
      <c r="J332" s="42" t="str">
        <f>IF($A332="","",IF($C332="","",IF($D332="","", IF($B332="C",  SUMIFS(Prov_Auto!$E$3:$E1000,Prov_Auto!$A$3:$A1000,$C332,Prov_Auto!$C$3:$C1000,"&gt;="&amp;$A332 ,Prov_Auto!$D$3:$D1000, "&gt;="&amp;DATE(J$2,1, 1), Prov_Auto!$D$3:$D1000,"&lt;="&amp;DATE(J$2, 12, 31))*$D332, IF($B332="V", -1*(SUMIFS(Prov_Auto!$E$3:$E1000,Prov_Auto!$A$3:$A1000,$C332,Prov_Auto!$C$3:$C1000,"&gt;="&amp;$A332 ,Prov_Auto!$D$3:$D1000, "&gt;="&amp;DATE(J$2,1,1), Prov_Auto!$D$3:$D1000,"&lt;="&amp;DATE(J$2,12,31))*$D332), "")))))</f>
        <v/>
      </c>
      <c r="K332" s="42" t="str">
        <f>IF($A332="","",IF($C332="","",IF($D332="","", IF($B332="C",  SUMIFS(Prov_Auto!$E$3:$E1000,Prov_Auto!$A$3:$A1000,$C332,Prov_Auto!$C$3:$C1000,"&gt;="&amp;$A332 ,Prov_Auto!$D$3:$D1000, "&gt;="&amp;DATE(K$2,1, 1), Prov_Auto!$D$3:$D1000,"&lt;="&amp;DATE(K$2, 12, 31))*$D332, IF($B332="V", -1*(SUMIFS(Prov_Auto!$E$3:$E1000,Prov_Auto!$A$3:$A1000,$C332,Prov_Auto!$C$3:$C1000,"&gt;="&amp;$A332 ,Prov_Auto!$D$3:$D1000, "&gt;="&amp;DATE(K$2,1,1), Prov_Auto!$D$3:$D1000,"&lt;="&amp;DATE(K$2,12,31))*$D332), "")))))</f>
        <v/>
      </c>
      <c r="L332" s="42" t="str">
        <f>IF($A332="","",IF($C332="","",IF($D332="","", IF($B332="C",  SUMIFS(Prov_Auto!$E$3:$E1000,Prov_Auto!$A$3:$A1000,$C332,Prov_Auto!$C$3:$C1000,"&gt;="&amp;$A332 ,Prov_Auto!$D$3:$D1000, "&gt;="&amp;DATE(L$2,1, 1), Prov_Auto!$D$3:$D1000,"&lt;="&amp;DATE(L$2, 12, 31))*$D332, IF($B332="V", -1*(SUMIFS(Prov_Auto!$E$3:$E1000,Prov_Auto!$A$3:$A1000,$C332,Prov_Auto!$C$3:$C1000,"&gt;="&amp;$A332 ,Prov_Auto!$D$3:$D1000, "&gt;="&amp;DATE(L$2,1,1), Prov_Auto!$D$3:$D1000,"&lt;="&amp;DATE(L$2,12,31))*$D332), "")))))</f>
        <v/>
      </c>
      <c r="M332" s="43" t="str">
        <f>IF($A332="","",IF($C332="","",IF($D332="","", IF($B332="C",  SUMIFS(Prov_Auto!$E$3:$E1000,Prov_Auto!$A$3:$A1000,$C332,Prov_Auto!$C$3:$C1000,"&gt;="&amp;$A332 ,Prov_Auto!$D$3:$D1000, "&gt;="&amp;DATE(M$2,1, 1), Prov_Auto!$D$3:$D1000,"&lt;="&amp;DATE(M$2, 12, 31))*$D332, IF($B332="V", -1*(SUMIFS(Prov_Auto!$E$3:$E1000,Prov_Auto!$A$3:$A1000,$C332,Prov_Auto!$C$3:$C1000,"&gt;="&amp;$A332 ,Prov_Auto!$D$3:$D1000, "&gt;="&amp;DATE(M$2,1,1), Prov_Auto!$D$3:$D1000,"&lt;="&amp;DATE(M$2,12,31))*$D332), "")))))</f>
        <v/>
      </c>
      <c r="N332" s="30"/>
      <c r="O332" s="31"/>
      <c r="P332" s="31"/>
      <c r="Q332" s="31"/>
      <c r="R332" s="31"/>
      <c r="S332" s="31"/>
      <c r="T332" s="31"/>
      <c r="U332" s="31"/>
      <c r="V332" s="31"/>
      <c r="W332" s="31"/>
    </row>
    <row r="333">
      <c r="A333" s="46"/>
      <c r="B333" s="47"/>
      <c r="C333" s="47"/>
      <c r="D333" s="47"/>
      <c r="E333" s="48"/>
      <c r="F333" s="45" t="str">
        <f t="shared" si="1"/>
        <v/>
      </c>
      <c r="G333" s="40" t="str">
        <f t="shared" si="2"/>
        <v/>
      </c>
      <c r="H333" s="41" t="str">
        <f>IF(A333="","",IF(C333="","",IF(D333="","",IF(B333="C", SUMIFS(Prov_Auto!E$3:E1000,Prov_Auto!A$3:A1000,C333,Prov_Auto!C$3:C1000,"&gt;"&amp;A333,Prov_Auto!D$3:D1000,"&lt;="&amp;TODAY())*D333, IF(B333="V", -1*(SUMIFS(Prov_Auto!E$3:E1000,Prov_Auto!A$3:A1000,C333,Prov_Auto!C$3:C1000,"&gt;"&amp;A333,Prov_Auto!D$3:D1000,"&lt;="&amp;TODAY())*D333), "")))))</f>
        <v/>
      </c>
      <c r="I333" s="42" t="str">
        <f>IF($A333="","",IF($C333="","",IF($D333="","", IF($B333="C",  SUMIFS(Prov_Auto!$E$3:$E1000,Prov_Auto!$A$3:$A1000,$C333,Prov_Auto!$C$3:$C1000,"&gt;="&amp;$A333 ,Prov_Auto!$D$3:$D1000, "&gt;="&amp;DATE(I$2,1, 1), Prov_Auto!$D$3:$D1000,"&lt;="&amp;DATE(I$2, 12, 31))*$D333, IF($B333="V", -1*(SUMIFS(Prov_Auto!$E$3:$E1000,Prov_Auto!$A$3:$A1000,$C333,Prov_Auto!$C$3:$C1000,"&gt;="&amp;$A333 ,Prov_Auto!$D$3:$D1000, "&gt;="&amp;DATE(I$2,1,1), Prov_Auto!$D$3:$D1000,"&lt;="&amp;DATE(I$2,12,31))*$D333), "")))))</f>
        <v/>
      </c>
      <c r="J333" s="42" t="str">
        <f>IF($A333="","",IF($C333="","",IF($D333="","", IF($B333="C",  SUMIFS(Prov_Auto!$E$3:$E1000,Prov_Auto!$A$3:$A1000,$C333,Prov_Auto!$C$3:$C1000,"&gt;="&amp;$A333 ,Prov_Auto!$D$3:$D1000, "&gt;="&amp;DATE(J$2,1, 1), Prov_Auto!$D$3:$D1000,"&lt;="&amp;DATE(J$2, 12, 31))*$D333, IF($B333="V", -1*(SUMIFS(Prov_Auto!$E$3:$E1000,Prov_Auto!$A$3:$A1000,$C333,Prov_Auto!$C$3:$C1000,"&gt;="&amp;$A333 ,Prov_Auto!$D$3:$D1000, "&gt;="&amp;DATE(J$2,1,1), Prov_Auto!$D$3:$D1000,"&lt;="&amp;DATE(J$2,12,31))*$D333), "")))))</f>
        <v/>
      </c>
      <c r="K333" s="42" t="str">
        <f>IF($A333="","",IF($C333="","",IF($D333="","", IF($B333="C",  SUMIFS(Prov_Auto!$E$3:$E1000,Prov_Auto!$A$3:$A1000,$C333,Prov_Auto!$C$3:$C1000,"&gt;="&amp;$A333 ,Prov_Auto!$D$3:$D1000, "&gt;="&amp;DATE(K$2,1, 1), Prov_Auto!$D$3:$D1000,"&lt;="&amp;DATE(K$2, 12, 31))*$D333, IF($B333="V", -1*(SUMIFS(Prov_Auto!$E$3:$E1000,Prov_Auto!$A$3:$A1000,$C333,Prov_Auto!$C$3:$C1000,"&gt;="&amp;$A333 ,Prov_Auto!$D$3:$D1000, "&gt;="&amp;DATE(K$2,1,1), Prov_Auto!$D$3:$D1000,"&lt;="&amp;DATE(K$2,12,31))*$D333), "")))))</f>
        <v/>
      </c>
      <c r="L333" s="42" t="str">
        <f>IF($A333="","",IF($C333="","",IF($D333="","", IF($B333="C",  SUMIFS(Prov_Auto!$E$3:$E1000,Prov_Auto!$A$3:$A1000,$C333,Prov_Auto!$C$3:$C1000,"&gt;="&amp;$A333 ,Prov_Auto!$D$3:$D1000, "&gt;="&amp;DATE(L$2,1, 1), Prov_Auto!$D$3:$D1000,"&lt;="&amp;DATE(L$2, 12, 31))*$D333, IF($B333="V", -1*(SUMIFS(Prov_Auto!$E$3:$E1000,Prov_Auto!$A$3:$A1000,$C333,Prov_Auto!$C$3:$C1000,"&gt;="&amp;$A333 ,Prov_Auto!$D$3:$D1000, "&gt;="&amp;DATE(L$2,1,1), Prov_Auto!$D$3:$D1000,"&lt;="&amp;DATE(L$2,12,31))*$D333), "")))))</f>
        <v/>
      </c>
      <c r="M333" s="43" t="str">
        <f>IF($A333="","",IF($C333="","",IF($D333="","", IF($B333="C",  SUMIFS(Prov_Auto!$E$3:$E1000,Prov_Auto!$A$3:$A1000,$C333,Prov_Auto!$C$3:$C1000,"&gt;="&amp;$A333 ,Prov_Auto!$D$3:$D1000, "&gt;="&amp;DATE(M$2,1, 1), Prov_Auto!$D$3:$D1000,"&lt;="&amp;DATE(M$2, 12, 31))*$D333, IF($B333="V", -1*(SUMIFS(Prov_Auto!$E$3:$E1000,Prov_Auto!$A$3:$A1000,$C333,Prov_Auto!$C$3:$C1000,"&gt;="&amp;$A333 ,Prov_Auto!$D$3:$D1000, "&gt;="&amp;DATE(M$2,1,1), Prov_Auto!$D$3:$D1000,"&lt;="&amp;DATE(M$2,12,31))*$D333), "")))))</f>
        <v/>
      </c>
      <c r="N333" s="30"/>
      <c r="O333" s="31"/>
      <c r="P333" s="31"/>
      <c r="Q333" s="31"/>
      <c r="R333" s="31"/>
      <c r="S333" s="31"/>
      <c r="T333" s="31"/>
      <c r="U333" s="31"/>
      <c r="V333" s="31"/>
      <c r="W333" s="31"/>
    </row>
    <row r="334">
      <c r="A334" s="46"/>
      <c r="B334" s="47"/>
      <c r="C334" s="47"/>
      <c r="D334" s="47"/>
      <c r="E334" s="48"/>
      <c r="F334" s="45" t="str">
        <f t="shared" si="1"/>
        <v/>
      </c>
      <c r="G334" s="40" t="str">
        <f t="shared" si="2"/>
        <v/>
      </c>
      <c r="H334" s="41" t="str">
        <f>IF(A334="","",IF(C334="","",IF(D334="","",IF(B334="C", SUMIFS(Prov_Auto!E$3:E1000,Prov_Auto!A$3:A1000,C334,Prov_Auto!C$3:C1000,"&gt;"&amp;A334,Prov_Auto!D$3:D1000,"&lt;="&amp;TODAY())*D334, IF(B334="V", -1*(SUMIFS(Prov_Auto!E$3:E1000,Prov_Auto!A$3:A1000,C334,Prov_Auto!C$3:C1000,"&gt;"&amp;A334,Prov_Auto!D$3:D1000,"&lt;="&amp;TODAY())*D334), "")))))</f>
        <v/>
      </c>
      <c r="I334" s="42" t="str">
        <f>IF($A334="","",IF($C334="","",IF($D334="","", IF($B334="C",  SUMIFS(Prov_Auto!$E$3:$E1000,Prov_Auto!$A$3:$A1000,$C334,Prov_Auto!$C$3:$C1000,"&gt;="&amp;$A334 ,Prov_Auto!$D$3:$D1000, "&gt;="&amp;DATE(I$2,1, 1), Prov_Auto!$D$3:$D1000,"&lt;="&amp;DATE(I$2, 12, 31))*$D334, IF($B334="V", -1*(SUMIFS(Prov_Auto!$E$3:$E1000,Prov_Auto!$A$3:$A1000,$C334,Prov_Auto!$C$3:$C1000,"&gt;="&amp;$A334 ,Prov_Auto!$D$3:$D1000, "&gt;="&amp;DATE(I$2,1,1), Prov_Auto!$D$3:$D1000,"&lt;="&amp;DATE(I$2,12,31))*$D334), "")))))</f>
        <v/>
      </c>
      <c r="J334" s="42" t="str">
        <f>IF($A334="","",IF($C334="","",IF($D334="","", IF($B334="C",  SUMIFS(Prov_Auto!$E$3:$E1000,Prov_Auto!$A$3:$A1000,$C334,Prov_Auto!$C$3:$C1000,"&gt;="&amp;$A334 ,Prov_Auto!$D$3:$D1000, "&gt;="&amp;DATE(J$2,1, 1), Prov_Auto!$D$3:$D1000,"&lt;="&amp;DATE(J$2, 12, 31))*$D334, IF($B334="V", -1*(SUMIFS(Prov_Auto!$E$3:$E1000,Prov_Auto!$A$3:$A1000,$C334,Prov_Auto!$C$3:$C1000,"&gt;="&amp;$A334 ,Prov_Auto!$D$3:$D1000, "&gt;="&amp;DATE(J$2,1,1), Prov_Auto!$D$3:$D1000,"&lt;="&amp;DATE(J$2,12,31))*$D334), "")))))</f>
        <v/>
      </c>
      <c r="K334" s="42" t="str">
        <f>IF($A334="","",IF($C334="","",IF($D334="","", IF($B334="C",  SUMIFS(Prov_Auto!$E$3:$E1000,Prov_Auto!$A$3:$A1000,$C334,Prov_Auto!$C$3:$C1000,"&gt;="&amp;$A334 ,Prov_Auto!$D$3:$D1000, "&gt;="&amp;DATE(K$2,1, 1), Prov_Auto!$D$3:$D1000,"&lt;="&amp;DATE(K$2, 12, 31))*$D334, IF($B334="V", -1*(SUMIFS(Prov_Auto!$E$3:$E1000,Prov_Auto!$A$3:$A1000,$C334,Prov_Auto!$C$3:$C1000,"&gt;="&amp;$A334 ,Prov_Auto!$D$3:$D1000, "&gt;="&amp;DATE(K$2,1,1), Prov_Auto!$D$3:$D1000,"&lt;="&amp;DATE(K$2,12,31))*$D334), "")))))</f>
        <v/>
      </c>
      <c r="L334" s="42" t="str">
        <f>IF($A334="","",IF($C334="","",IF($D334="","", IF($B334="C",  SUMIFS(Prov_Auto!$E$3:$E1000,Prov_Auto!$A$3:$A1000,$C334,Prov_Auto!$C$3:$C1000,"&gt;="&amp;$A334 ,Prov_Auto!$D$3:$D1000, "&gt;="&amp;DATE(L$2,1, 1), Prov_Auto!$D$3:$D1000,"&lt;="&amp;DATE(L$2, 12, 31))*$D334, IF($B334="V", -1*(SUMIFS(Prov_Auto!$E$3:$E1000,Prov_Auto!$A$3:$A1000,$C334,Prov_Auto!$C$3:$C1000,"&gt;="&amp;$A334 ,Prov_Auto!$D$3:$D1000, "&gt;="&amp;DATE(L$2,1,1), Prov_Auto!$D$3:$D1000,"&lt;="&amp;DATE(L$2,12,31))*$D334), "")))))</f>
        <v/>
      </c>
      <c r="M334" s="43" t="str">
        <f>IF($A334="","",IF($C334="","",IF($D334="","", IF($B334="C",  SUMIFS(Prov_Auto!$E$3:$E1000,Prov_Auto!$A$3:$A1000,$C334,Prov_Auto!$C$3:$C1000,"&gt;="&amp;$A334 ,Prov_Auto!$D$3:$D1000, "&gt;="&amp;DATE(M$2,1, 1), Prov_Auto!$D$3:$D1000,"&lt;="&amp;DATE(M$2, 12, 31))*$D334, IF($B334="V", -1*(SUMIFS(Prov_Auto!$E$3:$E1000,Prov_Auto!$A$3:$A1000,$C334,Prov_Auto!$C$3:$C1000,"&gt;="&amp;$A334 ,Prov_Auto!$D$3:$D1000, "&gt;="&amp;DATE(M$2,1,1), Prov_Auto!$D$3:$D1000,"&lt;="&amp;DATE(M$2,12,31))*$D334), "")))))</f>
        <v/>
      </c>
      <c r="N334" s="30"/>
      <c r="O334" s="31"/>
      <c r="P334" s="31"/>
      <c r="Q334" s="31"/>
      <c r="R334" s="31"/>
      <c r="S334" s="31"/>
      <c r="T334" s="31"/>
      <c r="U334" s="31"/>
      <c r="V334" s="31"/>
      <c r="W334" s="31"/>
    </row>
    <row r="335">
      <c r="A335" s="46"/>
      <c r="B335" s="47"/>
      <c r="C335" s="47"/>
      <c r="D335" s="47"/>
      <c r="E335" s="48"/>
      <c r="F335" s="45" t="str">
        <f t="shared" si="1"/>
        <v/>
      </c>
      <c r="G335" s="40" t="str">
        <f t="shared" si="2"/>
        <v/>
      </c>
      <c r="H335" s="41" t="str">
        <f>IF(A335="","",IF(C335="","",IF(D335="","",IF(B335="C", SUMIFS(Prov_Auto!E$3:E1000,Prov_Auto!A$3:A1000,C335,Prov_Auto!C$3:C1000,"&gt;"&amp;A335,Prov_Auto!D$3:D1000,"&lt;="&amp;TODAY())*D335, IF(B335="V", -1*(SUMIFS(Prov_Auto!E$3:E1000,Prov_Auto!A$3:A1000,C335,Prov_Auto!C$3:C1000,"&gt;"&amp;A335,Prov_Auto!D$3:D1000,"&lt;="&amp;TODAY())*D335), "")))))</f>
        <v/>
      </c>
      <c r="I335" s="42" t="str">
        <f>IF($A335="","",IF($C335="","",IF($D335="","", IF($B335="C",  SUMIFS(Prov_Auto!$E$3:$E1000,Prov_Auto!$A$3:$A1000,$C335,Prov_Auto!$C$3:$C1000,"&gt;="&amp;$A335 ,Prov_Auto!$D$3:$D1000, "&gt;="&amp;DATE(I$2,1, 1), Prov_Auto!$D$3:$D1000,"&lt;="&amp;DATE(I$2, 12, 31))*$D335, IF($B335="V", -1*(SUMIFS(Prov_Auto!$E$3:$E1000,Prov_Auto!$A$3:$A1000,$C335,Prov_Auto!$C$3:$C1000,"&gt;="&amp;$A335 ,Prov_Auto!$D$3:$D1000, "&gt;="&amp;DATE(I$2,1,1), Prov_Auto!$D$3:$D1000,"&lt;="&amp;DATE(I$2,12,31))*$D335), "")))))</f>
        <v/>
      </c>
      <c r="J335" s="42" t="str">
        <f>IF($A335="","",IF($C335="","",IF($D335="","", IF($B335="C",  SUMIFS(Prov_Auto!$E$3:$E1000,Prov_Auto!$A$3:$A1000,$C335,Prov_Auto!$C$3:$C1000,"&gt;="&amp;$A335 ,Prov_Auto!$D$3:$D1000, "&gt;="&amp;DATE(J$2,1, 1), Prov_Auto!$D$3:$D1000,"&lt;="&amp;DATE(J$2, 12, 31))*$D335, IF($B335="V", -1*(SUMIFS(Prov_Auto!$E$3:$E1000,Prov_Auto!$A$3:$A1000,$C335,Prov_Auto!$C$3:$C1000,"&gt;="&amp;$A335 ,Prov_Auto!$D$3:$D1000, "&gt;="&amp;DATE(J$2,1,1), Prov_Auto!$D$3:$D1000,"&lt;="&amp;DATE(J$2,12,31))*$D335), "")))))</f>
        <v/>
      </c>
      <c r="K335" s="42" t="str">
        <f>IF($A335="","",IF($C335="","",IF($D335="","", IF($B335="C",  SUMIFS(Prov_Auto!$E$3:$E1000,Prov_Auto!$A$3:$A1000,$C335,Prov_Auto!$C$3:$C1000,"&gt;="&amp;$A335 ,Prov_Auto!$D$3:$D1000, "&gt;="&amp;DATE(K$2,1, 1), Prov_Auto!$D$3:$D1000,"&lt;="&amp;DATE(K$2, 12, 31))*$D335, IF($B335="V", -1*(SUMIFS(Prov_Auto!$E$3:$E1000,Prov_Auto!$A$3:$A1000,$C335,Prov_Auto!$C$3:$C1000,"&gt;="&amp;$A335 ,Prov_Auto!$D$3:$D1000, "&gt;="&amp;DATE(K$2,1,1), Prov_Auto!$D$3:$D1000,"&lt;="&amp;DATE(K$2,12,31))*$D335), "")))))</f>
        <v/>
      </c>
      <c r="L335" s="42" t="str">
        <f>IF($A335="","",IF($C335="","",IF($D335="","", IF($B335="C",  SUMIFS(Prov_Auto!$E$3:$E1000,Prov_Auto!$A$3:$A1000,$C335,Prov_Auto!$C$3:$C1000,"&gt;="&amp;$A335 ,Prov_Auto!$D$3:$D1000, "&gt;="&amp;DATE(L$2,1, 1), Prov_Auto!$D$3:$D1000,"&lt;="&amp;DATE(L$2, 12, 31))*$D335, IF($B335="V", -1*(SUMIFS(Prov_Auto!$E$3:$E1000,Prov_Auto!$A$3:$A1000,$C335,Prov_Auto!$C$3:$C1000,"&gt;="&amp;$A335 ,Prov_Auto!$D$3:$D1000, "&gt;="&amp;DATE(L$2,1,1), Prov_Auto!$D$3:$D1000,"&lt;="&amp;DATE(L$2,12,31))*$D335), "")))))</f>
        <v/>
      </c>
      <c r="M335" s="43" t="str">
        <f>IF($A335="","",IF($C335="","",IF($D335="","", IF($B335="C",  SUMIFS(Prov_Auto!$E$3:$E1000,Prov_Auto!$A$3:$A1000,$C335,Prov_Auto!$C$3:$C1000,"&gt;="&amp;$A335 ,Prov_Auto!$D$3:$D1000, "&gt;="&amp;DATE(M$2,1, 1), Prov_Auto!$D$3:$D1000,"&lt;="&amp;DATE(M$2, 12, 31))*$D335, IF($B335="V", -1*(SUMIFS(Prov_Auto!$E$3:$E1000,Prov_Auto!$A$3:$A1000,$C335,Prov_Auto!$C$3:$C1000,"&gt;="&amp;$A335 ,Prov_Auto!$D$3:$D1000, "&gt;="&amp;DATE(M$2,1,1), Prov_Auto!$D$3:$D1000,"&lt;="&amp;DATE(M$2,12,31))*$D335), "")))))</f>
        <v/>
      </c>
      <c r="N335" s="30"/>
      <c r="O335" s="31"/>
      <c r="P335" s="31"/>
      <c r="Q335" s="31"/>
      <c r="R335" s="31"/>
      <c r="S335" s="31"/>
      <c r="T335" s="31"/>
      <c r="U335" s="31"/>
      <c r="V335" s="31"/>
      <c r="W335" s="31"/>
    </row>
    <row r="336">
      <c r="A336" s="46"/>
      <c r="B336" s="47"/>
      <c r="C336" s="47"/>
      <c r="D336" s="47"/>
      <c r="E336" s="48"/>
      <c r="F336" s="45" t="str">
        <f t="shared" si="1"/>
        <v/>
      </c>
      <c r="G336" s="40" t="str">
        <f t="shared" si="2"/>
        <v/>
      </c>
      <c r="H336" s="41" t="str">
        <f>IF(A336="","",IF(C336="","",IF(D336="","",IF(B336="C", SUMIFS(Prov_Auto!E$3:E1000,Prov_Auto!A$3:A1000,C336,Prov_Auto!C$3:C1000,"&gt;"&amp;A336,Prov_Auto!D$3:D1000,"&lt;="&amp;TODAY())*D336, IF(B336="V", -1*(SUMIFS(Prov_Auto!E$3:E1000,Prov_Auto!A$3:A1000,C336,Prov_Auto!C$3:C1000,"&gt;"&amp;A336,Prov_Auto!D$3:D1000,"&lt;="&amp;TODAY())*D336), "")))))</f>
        <v/>
      </c>
      <c r="I336" s="42" t="str">
        <f>IF($A336="","",IF($C336="","",IF($D336="","", IF($B336="C",  SUMIFS(Prov_Auto!$E$3:$E1000,Prov_Auto!$A$3:$A1000,$C336,Prov_Auto!$C$3:$C1000,"&gt;="&amp;$A336 ,Prov_Auto!$D$3:$D1000, "&gt;="&amp;DATE(I$2,1, 1), Prov_Auto!$D$3:$D1000,"&lt;="&amp;DATE(I$2, 12, 31))*$D336, IF($B336="V", -1*(SUMIFS(Prov_Auto!$E$3:$E1000,Prov_Auto!$A$3:$A1000,$C336,Prov_Auto!$C$3:$C1000,"&gt;="&amp;$A336 ,Prov_Auto!$D$3:$D1000, "&gt;="&amp;DATE(I$2,1,1), Prov_Auto!$D$3:$D1000,"&lt;="&amp;DATE(I$2,12,31))*$D336), "")))))</f>
        <v/>
      </c>
      <c r="J336" s="42" t="str">
        <f>IF($A336="","",IF($C336="","",IF($D336="","", IF($B336="C",  SUMIFS(Prov_Auto!$E$3:$E1000,Prov_Auto!$A$3:$A1000,$C336,Prov_Auto!$C$3:$C1000,"&gt;="&amp;$A336 ,Prov_Auto!$D$3:$D1000, "&gt;="&amp;DATE(J$2,1, 1), Prov_Auto!$D$3:$D1000,"&lt;="&amp;DATE(J$2, 12, 31))*$D336, IF($B336="V", -1*(SUMIFS(Prov_Auto!$E$3:$E1000,Prov_Auto!$A$3:$A1000,$C336,Prov_Auto!$C$3:$C1000,"&gt;="&amp;$A336 ,Prov_Auto!$D$3:$D1000, "&gt;="&amp;DATE(J$2,1,1), Prov_Auto!$D$3:$D1000,"&lt;="&amp;DATE(J$2,12,31))*$D336), "")))))</f>
        <v/>
      </c>
      <c r="K336" s="42" t="str">
        <f>IF($A336="","",IF($C336="","",IF($D336="","", IF($B336="C",  SUMIFS(Prov_Auto!$E$3:$E1000,Prov_Auto!$A$3:$A1000,$C336,Prov_Auto!$C$3:$C1000,"&gt;="&amp;$A336 ,Prov_Auto!$D$3:$D1000, "&gt;="&amp;DATE(K$2,1, 1), Prov_Auto!$D$3:$D1000,"&lt;="&amp;DATE(K$2, 12, 31))*$D336, IF($B336="V", -1*(SUMIFS(Prov_Auto!$E$3:$E1000,Prov_Auto!$A$3:$A1000,$C336,Prov_Auto!$C$3:$C1000,"&gt;="&amp;$A336 ,Prov_Auto!$D$3:$D1000, "&gt;="&amp;DATE(K$2,1,1), Prov_Auto!$D$3:$D1000,"&lt;="&amp;DATE(K$2,12,31))*$D336), "")))))</f>
        <v/>
      </c>
      <c r="L336" s="42" t="str">
        <f>IF($A336="","",IF($C336="","",IF($D336="","", IF($B336="C",  SUMIFS(Prov_Auto!$E$3:$E1000,Prov_Auto!$A$3:$A1000,$C336,Prov_Auto!$C$3:$C1000,"&gt;="&amp;$A336 ,Prov_Auto!$D$3:$D1000, "&gt;="&amp;DATE(L$2,1, 1), Prov_Auto!$D$3:$D1000,"&lt;="&amp;DATE(L$2, 12, 31))*$D336, IF($B336="V", -1*(SUMIFS(Prov_Auto!$E$3:$E1000,Prov_Auto!$A$3:$A1000,$C336,Prov_Auto!$C$3:$C1000,"&gt;="&amp;$A336 ,Prov_Auto!$D$3:$D1000, "&gt;="&amp;DATE(L$2,1,1), Prov_Auto!$D$3:$D1000,"&lt;="&amp;DATE(L$2,12,31))*$D336), "")))))</f>
        <v/>
      </c>
      <c r="M336" s="43" t="str">
        <f>IF($A336="","",IF($C336="","",IF($D336="","", IF($B336="C",  SUMIFS(Prov_Auto!$E$3:$E1000,Prov_Auto!$A$3:$A1000,$C336,Prov_Auto!$C$3:$C1000,"&gt;="&amp;$A336 ,Prov_Auto!$D$3:$D1000, "&gt;="&amp;DATE(M$2,1, 1), Prov_Auto!$D$3:$D1000,"&lt;="&amp;DATE(M$2, 12, 31))*$D336, IF($B336="V", -1*(SUMIFS(Prov_Auto!$E$3:$E1000,Prov_Auto!$A$3:$A1000,$C336,Prov_Auto!$C$3:$C1000,"&gt;="&amp;$A336 ,Prov_Auto!$D$3:$D1000, "&gt;="&amp;DATE(M$2,1,1), Prov_Auto!$D$3:$D1000,"&lt;="&amp;DATE(M$2,12,31))*$D336), "")))))</f>
        <v/>
      </c>
      <c r="N336" s="30"/>
      <c r="O336" s="31"/>
      <c r="P336" s="31"/>
      <c r="Q336" s="31"/>
      <c r="R336" s="31"/>
      <c r="S336" s="31"/>
      <c r="T336" s="31"/>
      <c r="U336" s="31"/>
      <c r="V336" s="31"/>
      <c r="W336" s="31"/>
    </row>
    <row r="337">
      <c r="A337" s="46"/>
      <c r="B337" s="47"/>
      <c r="C337" s="47"/>
      <c r="D337" s="47"/>
      <c r="E337" s="48"/>
      <c r="F337" s="45" t="str">
        <f t="shared" si="1"/>
        <v/>
      </c>
      <c r="G337" s="40" t="str">
        <f t="shared" si="2"/>
        <v/>
      </c>
      <c r="H337" s="41" t="str">
        <f>IF(A337="","",IF(C337="","",IF(D337="","",IF(B337="C", SUMIFS(Prov_Auto!E$3:E1000,Prov_Auto!A$3:A1000,C337,Prov_Auto!C$3:C1000,"&gt;"&amp;A337,Prov_Auto!D$3:D1000,"&lt;="&amp;TODAY())*D337, IF(B337="V", -1*(SUMIFS(Prov_Auto!E$3:E1000,Prov_Auto!A$3:A1000,C337,Prov_Auto!C$3:C1000,"&gt;"&amp;A337,Prov_Auto!D$3:D1000,"&lt;="&amp;TODAY())*D337), "")))))</f>
        <v/>
      </c>
      <c r="I337" s="42" t="str">
        <f>IF($A337="","",IF($C337="","",IF($D337="","", IF($B337="C",  SUMIFS(Prov_Auto!$E$3:$E1000,Prov_Auto!$A$3:$A1000,$C337,Prov_Auto!$C$3:$C1000,"&gt;="&amp;$A337 ,Prov_Auto!$D$3:$D1000, "&gt;="&amp;DATE(I$2,1, 1), Prov_Auto!$D$3:$D1000,"&lt;="&amp;DATE(I$2, 12, 31))*$D337, IF($B337="V", -1*(SUMIFS(Prov_Auto!$E$3:$E1000,Prov_Auto!$A$3:$A1000,$C337,Prov_Auto!$C$3:$C1000,"&gt;="&amp;$A337 ,Prov_Auto!$D$3:$D1000, "&gt;="&amp;DATE(I$2,1,1), Prov_Auto!$D$3:$D1000,"&lt;="&amp;DATE(I$2,12,31))*$D337), "")))))</f>
        <v/>
      </c>
      <c r="J337" s="42" t="str">
        <f>IF($A337="","",IF($C337="","",IF($D337="","", IF($B337="C",  SUMIFS(Prov_Auto!$E$3:$E1000,Prov_Auto!$A$3:$A1000,$C337,Prov_Auto!$C$3:$C1000,"&gt;="&amp;$A337 ,Prov_Auto!$D$3:$D1000, "&gt;="&amp;DATE(J$2,1, 1), Prov_Auto!$D$3:$D1000,"&lt;="&amp;DATE(J$2, 12, 31))*$D337, IF($B337="V", -1*(SUMIFS(Prov_Auto!$E$3:$E1000,Prov_Auto!$A$3:$A1000,$C337,Prov_Auto!$C$3:$C1000,"&gt;="&amp;$A337 ,Prov_Auto!$D$3:$D1000, "&gt;="&amp;DATE(J$2,1,1), Prov_Auto!$D$3:$D1000,"&lt;="&amp;DATE(J$2,12,31))*$D337), "")))))</f>
        <v/>
      </c>
      <c r="K337" s="42" t="str">
        <f>IF($A337="","",IF($C337="","",IF($D337="","", IF($B337="C",  SUMIFS(Prov_Auto!$E$3:$E1000,Prov_Auto!$A$3:$A1000,$C337,Prov_Auto!$C$3:$C1000,"&gt;="&amp;$A337 ,Prov_Auto!$D$3:$D1000, "&gt;="&amp;DATE(K$2,1, 1), Prov_Auto!$D$3:$D1000,"&lt;="&amp;DATE(K$2, 12, 31))*$D337, IF($B337="V", -1*(SUMIFS(Prov_Auto!$E$3:$E1000,Prov_Auto!$A$3:$A1000,$C337,Prov_Auto!$C$3:$C1000,"&gt;="&amp;$A337 ,Prov_Auto!$D$3:$D1000, "&gt;="&amp;DATE(K$2,1,1), Prov_Auto!$D$3:$D1000,"&lt;="&amp;DATE(K$2,12,31))*$D337), "")))))</f>
        <v/>
      </c>
      <c r="L337" s="42" t="str">
        <f>IF($A337="","",IF($C337="","",IF($D337="","", IF($B337="C",  SUMIFS(Prov_Auto!$E$3:$E1000,Prov_Auto!$A$3:$A1000,$C337,Prov_Auto!$C$3:$C1000,"&gt;="&amp;$A337 ,Prov_Auto!$D$3:$D1000, "&gt;="&amp;DATE(L$2,1, 1), Prov_Auto!$D$3:$D1000,"&lt;="&amp;DATE(L$2, 12, 31))*$D337, IF($B337="V", -1*(SUMIFS(Prov_Auto!$E$3:$E1000,Prov_Auto!$A$3:$A1000,$C337,Prov_Auto!$C$3:$C1000,"&gt;="&amp;$A337 ,Prov_Auto!$D$3:$D1000, "&gt;="&amp;DATE(L$2,1,1), Prov_Auto!$D$3:$D1000,"&lt;="&amp;DATE(L$2,12,31))*$D337), "")))))</f>
        <v/>
      </c>
      <c r="M337" s="43" t="str">
        <f>IF($A337="","",IF($C337="","",IF($D337="","", IF($B337="C",  SUMIFS(Prov_Auto!$E$3:$E1000,Prov_Auto!$A$3:$A1000,$C337,Prov_Auto!$C$3:$C1000,"&gt;="&amp;$A337 ,Prov_Auto!$D$3:$D1000, "&gt;="&amp;DATE(M$2,1, 1), Prov_Auto!$D$3:$D1000,"&lt;="&amp;DATE(M$2, 12, 31))*$D337, IF($B337="V", -1*(SUMIFS(Prov_Auto!$E$3:$E1000,Prov_Auto!$A$3:$A1000,$C337,Prov_Auto!$C$3:$C1000,"&gt;="&amp;$A337 ,Prov_Auto!$D$3:$D1000, "&gt;="&amp;DATE(M$2,1,1), Prov_Auto!$D$3:$D1000,"&lt;="&amp;DATE(M$2,12,31))*$D337), "")))))</f>
        <v/>
      </c>
      <c r="N337" s="30"/>
      <c r="O337" s="31"/>
      <c r="P337" s="31"/>
      <c r="Q337" s="31"/>
      <c r="R337" s="31"/>
      <c r="S337" s="31"/>
      <c r="T337" s="31"/>
      <c r="U337" s="31"/>
      <c r="V337" s="31"/>
      <c r="W337" s="31"/>
    </row>
    <row r="338">
      <c r="A338" s="46"/>
      <c r="B338" s="47"/>
      <c r="C338" s="47"/>
      <c r="D338" s="47"/>
      <c r="E338" s="48"/>
      <c r="F338" s="45" t="str">
        <f t="shared" si="1"/>
        <v/>
      </c>
      <c r="G338" s="40" t="str">
        <f t="shared" si="2"/>
        <v/>
      </c>
      <c r="H338" s="41" t="str">
        <f>IF(A338="","",IF(C338="","",IF(D338="","",IF(B338="C", SUMIFS(Prov_Auto!E$3:E1000,Prov_Auto!A$3:A1000,C338,Prov_Auto!C$3:C1000,"&gt;"&amp;A338,Prov_Auto!D$3:D1000,"&lt;="&amp;TODAY())*D338, IF(B338="V", -1*(SUMIFS(Prov_Auto!E$3:E1000,Prov_Auto!A$3:A1000,C338,Prov_Auto!C$3:C1000,"&gt;"&amp;A338,Prov_Auto!D$3:D1000,"&lt;="&amp;TODAY())*D338), "")))))</f>
        <v/>
      </c>
      <c r="I338" s="42" t="str">
        <f>IF($A338="","",IF($C338="","",IF($D338="","", IF($B338="C",  SUMIFS(Prov_Auto!$E$3:$E1000,Prov_Auto!$A$3:$A1000,$C338,Prov_Auto!$C$3:$C1000,"&gt;="&amp;$A338 ,Prov_Auto!$D$3:$D1000, "&gt;="&amp;DATE(I$2,1, 1), Prov_Auto!$D$3:$D1000,"&lt;="&amp;DATE(I$2, 12, 31))*$D338, IF($B338="V", -1*(SUMIFS(Prov_Auto!$E$3:$E1000,Prov_Auto!$A$3:$A1000,$C338,Prov_Auto!$C$3:$C1000,"&gt;="&amp;$A338 ,Prov_Auto!$D$3:$D1000, "&gt;="&amp;DATE(I$2,1,1), Prov_Auto!$D$3:$D1000,"&lt;="&amp;DATE(I$2,12,31))*$D338), "")))))</f>
        <v/>
      </c>
      <c r="J338" s="42" t="str">
        <f>IF($A338="","",IF($C338="","",IF($D338="","", IF($B338="C",  SUMIFS(Prov_Auto!$E$3:$E1000,Prov_Auto!$A$3:$A1000,$C338,Prov_Auto!$C$3:$C1000,"&gt;="&amp;$A338 ,Prov_Auto!$D$3:$D1000, "&gt;="&amp;DATE(J$2,1, 1), Prov_Auto!$D$3:$D1000,"&lt;="&amp;DATE(J$2, 12, 31))*$D338, IF($B338="V", -1*(SUMIFS(Prov_Auto!$E$3:$E1000,Prov_Auto!$A$3:$A1000,$C338,Prov_Auto!$C$3:$C1000,"&gt;="&amp;$A338 ,Prov_Auto!$D$3:$D1000, "&gt;="&amp;DATE(J$2,1,1), Prov_Auto!$D$3:$D1000,"&lt;="&amp;DATE(J$2,12,31))*$D338), "")))))</f>
        <v/>
      </c>
      <c r="K338" s="42" t="str">
        <f>IF($A338="","",IF($C338="","",IF($D338="","", IF($B338="C",  SUMIFS(Prov_Auto!$E$3:$E1000,Prov_Auto!$A$3:$A1000,$C338,Prov_Auto!$C$3:$C1000,"&gt;="&amp;$A338 ,Prov_Auto!$D$3:$D1000, "&gt;="&amp;DATE(K$2,1, 1), Prov_Auto!$D$3:$D1000,"&lt;="&amp;DATE(K$2, 12, 31))*$D338, IF($B338="V", -1*(SUMIFS(Prov_Auto!$E$3:$E1000,Prov_Auto!$A$3:$A1000,$C338,Prov_Auto!$C$3:$C1000,"&gt;="&amp;$A338 ,Prov_Auto!$D$3:$D1000, "&gt;="&amp;DATE(K$2,1,1), Prov_Auto!$D$3:$D1000,"&lt;="&amp;DATE(K$2,12,31))*$D338), "")))))</f>
        <v/>
      </c>
      <c r="L338" s="42" t="str">
        <f>IF($A338="","",IF($C338="","",IF($D338="","", IF($B338="C",  SUMIFS(Prov_Auto!$E$3:$E1000,Prov_Auto!$A$3:$A1000,$C338,Prov_Auto!$C$3:$C1000,"&gt;="&amp;$A338 ,Prov_Auto!$D$3:$D1000, "&gt;="&amp;DATE(L$2,1, 1), Prov_Auto!$D$3:$D1000,"&lt;="&amp;DATE(L$2, 12, 31))*$D338, IF($B338="V", -1*(SUMIFS(Prov_Auto!$E$3:$E1000,Prov_Auto!$A$3:$A1000,$C338,Prov_Auto!$C$3:$C1000,"&gt;="&amp;$A338 ,Prov_Auto!$D$3:$D1000, "&gt;="&amp;DATE(L$2,1,1), Prov_Auto!$D$3:$D1000,"&lt;="&amp;DATE(L$2,12,31))*$D338), "")))))</f>
        <v/>
      </c>
      <c r="M338" s="43" t="str">
        <f>IF($A338="","",IF($C338="","",IF($D338="","", IF($B338="C",  SUMIFS(Prov_Auto!$E$3:$E1000,Prov_Auto!$A$3:$A1000,$C338,Prov_Auto!$C$3:$C1000,"&gt;="&amp;$A338 ,Prov_Auto!$D$3:$D1000, "&gt;="&amp;DATE(M$2,1, 1), Prov_Auto!$D$3:$D1000,"&lt;="&amp;DATE(M$2, 12, 31))*$D338, IF($B338="V", -1*(SUMIFS(Prov_Auto!$E$3:$E1000,Prov_Auto!$A$3:$A1000,$C338,Prov_Auto!$C$3:$C1000,"&gt;="&amp;$A338 ,Prov_Auto!$D$3:$D1000, "&gt;="&amp;DATE(M$2,1,1), Prov_Auto!$D$3:$D1000,"&lt;="&amp;DATE(M$2,12,31))*$D338), "")))))</f>
        <v/>
      </c>
      <c r="N338" s="30"/>
      <c r="O338" s="31"/>
      <c r="P338" s="31"/>
      <c r="Q338" s="31"/>
      <c r="R338" s="31"/>
      <c r="S338" s="31"/>
      <c r="T338" s="31"/>
      <c r="U338" s="31"/>
      <c r="V338" s="31"/>
      <c r="W338" s="31"/>
    </row>
    <row r="339">
      <c r="A339" s="46"/>
      <c r="B339" s="47"/>
      <c r="C339" s="47"/>
      <c r="D339" s="47"/>
      <c r="E339" s="48"/>
      <c r="F339" s="45" t="str">
        <f t="shared" si="1"/>
        <v/>
      </c>
      <c r="G339" s="40" t="str">
        <f t="shared" si="2"/>
        <v/>
      </c>
      <c r="H339" s="41" t="str">
        <f>IF(A339="","",IF(C339="","",IF(D339="","",IF(B339="C", SUMIFS(Prov_Auto!E$3:E1000,Prov_Auto!A$3:A1000,C339,Prov_Auto!C$3:C1000,"&gt;"&amp;A339,Prov_Auto!D$3:D1000,"&lt;="&amp;TODAY())*D339, IF(B339="V", -1*(SUMIFS(Prov_Auto!E$3:E1000,Prov_Auto!A$3:A1000,C339,Prov_Auto!C$3:C1000,"&gt;"&amp;A339,Prov_Auto!D$3:D1000,"&lt;="&amp;TODAY())*D339), "")))))</f>
        <v/>
      </c>
      <c r="I339" s="42" t="str">
        <f>IF($A339="","",IF($C339="","",IF($D339="","", IF($B339="C",  SUMIFS(Prov_Auto!$E$3:$E1000,Prov_Auto!$A$3:$A1000,$C339,Prov_Auto!$C$3:$C1000,"&gt;="&amp;$A339 ,Prov_Auto!$D$3:$D1000, "&gt;="&amp;DATE(I$2,1, 1), Prov_Auto!$D$3:$D1000,"&lt;="&amp;DATE(I$2, 12, 31))*$D339, IF($B339="V", -1*(SUMIFS(Prov_Auto!$E$3:$E1000,Prov_Auto!$A$3:$A1000,$C339,Prov_Auto!$C$3:$C1000,"&gt;="&amp;$A339 ,Prov_Auto!$D$3:$D1000, "&gt;="&amp;DATE(I$2,1,1), Prov_Auto!$D$3:$D1000,"&lt;="&amp;DATE(I$2,12,31))*$D339), "")))))</f>
        <v/>
      </c>
      <c r="J339" s="42" t="str">
        <f>IF($A339="","",IF($C339="","",IF($D339="","", IF($B339="C",  SUMIFS(Prov_Auto!$E$3:$E1000,Prov_Auto!$A$3:$A1000,$C339,Prov_Auto!$C$3:$C1000,"&gt;="&amp;$A339 ,Prov_Auto!$D$3:$D1000, "&gt;="&amp;DATE(J$2,1, 1), Prov_Auto!$D$3:$D1000,"&lt;="&amp;DATE(J$2, 12, 31))*$D339, IF($B339="V", -1*(SUMIFS(Prov_Auto!$E$3:$E1000,Prov_Auto!$A$3:$A1000,$C339,Prov_Auto!$C$3:$C1000,"&gt;="&amp;$A339 ,Prov_Auto!$D$3:$D1000, "&gt;="&amp;DATE(J$2,1,1), Prov_Auto!$D$3:$D1000,"&lt;="&amp;DATE(J$2,12,31))*$D339), "")))))</f>
        <v/>
      </c>
      <c r="K339" s="42" t="str">
        <f>IF($A339="","",IF($C339="","",IF($D339="","", IF($B339="C",  SUMIFS(Prov_Auto!$E$3:$E1000,Prov_Auto!$A$3:$A1000,$C339,Prov_Auto!$C$3:$C1000,"&gt;="&amp;$A339 ,Prov_Auto!$D$3:$D1000, "&gt;="&amp;DATE(K$2,1, 1), Prov_Auto!$D$3:$D1000,"&lt;="&amp;DATE(K$2, 12, 31))*$D339, IF($B339="V", -1*(SUMIFS(Prov_Auto!$E$3:$E1000,Prov_Auto!$A$3:$A1000,$C339,Prov_Auto!$C$3:$C1000,"&gt;="&amp;$A339 ,Prov_Auto!$D$3:$D1000, "&gt;="&amp;DATE(K$2,1,1), Prov_Auto!$D$3:$D1000,"&lt;="&amp;DATE(K$2,12,31))*$D339), "")))))</f>
        <v/>
      </c>
      <c r="L339" s="42" t="str">
        <f>IF($A339="","",IF($C339="","",IF($D339="","", IF($B339="C",  SUMIFS(Prov_Auto!$E$3:$E1000,Prov_Auto!$A$3:$A1000,$C339,Prov_Auto!$C$3:$C1000,"&gt;="&amp;$A339 ,Prov_Auto!$D$3:$D1000, "&gt;="&amp;DATE(L$2,1, 1), Prov_Auto!$D$3:$D1000,"&lt;="&amp;DATE(L$2, 12, 31))*$D339, IF($B339="V", -1*(SUMIFS(Prov_Auto!$E$3:$E1000,Prov_Auto!$A$3:$A1000,$C339,Prov_Auto!$C$3:$C1000,"&gt;="&amp;$A339 ,Prov_Auto!$D$3:$D1000, "&gt;="&amp;DATE(L$2,1,1), Prov_Auto!$D$3:$D1000,"&lt;="&amp;DATE(L$2,12,31))*$D339), "")))))</f>
        <v/>
      </c>
      <c r="M339" s="43" t="str">
        <f>IF($A339="","",IF($C339="","",IF($D339="","", IF($B339="C",  SUMIFS(Prov_Auto!$E$3:$E1000,Prov_Auto!$A$3:$A1000,$C339,Prov_Auto!$C$3:$C1000,"&gt;="&amp;$A339 ,Prov_Auto!$D$3:$D1000, "&gt;="&amp;DATE(M$2,1, 1), Prov_Auto!$D$3:$D1000,"&lt;="&amp;DATE(M$2, 12, 31))*$D339, IF($B339="V", -1*(SUMIFS(Prov_Auto!$E$3:$E1000,Prov_Auto!$A$3:$A1000,$C339,Prov_Auto!$C$3:$C1000,"&gt;="&amp;$A339 ,Prov_Auto!$D$3:$D1000, "&gt;="&amp;DATE(M$2,1,1), Prov_Auto!$D$3:$D1000,"&lt;="&amp;DATE(M$2,12,31))*$D339), "")))))</f>
        <v/>
      </c>
      <c r="N339" s="30"/>
      <c r="O339" s="31"/>
      <c r="P339" s="31"/>
      <c r="Q339" s="31"/>
      <c r="R339" s="31"/>
      <c r="S339" s="31"/>
      <c r="T339" s="31"/>
      <c r="U339" s="31"/>
      <c r="V339" s="31"/>
      <c r="W339" s="31"/>
    </row>
    <row r="340">
      <c r="A340" s="46"/>
      <c r="B340" s="47"/>
      <c r="C340" s="47"/>
      <c r="D340" s="47"/>
      <c r="E340" s="48"/>
      <c r="F340" s="45" t="str">
        <f t="shared" si="1"/>
        <v/>
      </c>
      <c r="G340" s="40" t="str">
        <f t="shared" si="2"/>
        <v/>
      </c>
      <c r="H340" s="41" t="str">
        <f>IF(A340="","",IF(C340="","",IF(D340="","",IF(B340="C", SUMIFS(Prov_Auto!E$3:E1000,Prov_Auto!A$3:A1000,C340,Prov_Auto!C$3:C1000,"&gt;"&amp;A340,Prov_Auto!D$3:D1000,"&lt;="&amp;TODAY())*D340, IF(B340="V", -1*(SUMIFS(Prov_Auto!E$3:E1000,Prov_Auto!A$3:A1000,C340,Prov_Auto!C$3:C1000,"&gt;"&amp;A340,Prov_Auto!D$3:D1000,"&lt;="&amp;TODAY())*D340), "")))))</f>
        <v/>
      </c>
      <c r="I340" s="42" t="str">
        <f>IF($A340="","",IF($C340="","",IF($D340="","", IF($B340="C",  SUMIFS(Prov_Auto!$E$3:$E1000,Prov_Auto!$A$3:$A1000,$C340,Prov_Auto!$C$3:$C1000,"&gt;="&amp;$A340 ,Prov_Auto!$D$3:$D1000, "&gt;="&amp;DATE(I$2,1, 1), Prov_Auto!$D$3:$D1000,"&lt;="&amp;DATE(I$2, 12, 31))*$D340, IF($B340="V", -1*(SUMIFS(Prov_Auto!$E$3:$E1000,Prov_Auto!$A$3:$A1000,$C340,Prov_Auto!$C$3:$C1000,"&gt;="&amp;$A340 ,Prov_Auto!$D$3:$D1000, "&gt;="&amp;DATE(I$2,1,1), Prov_Auto!$D$3:$D1000,"&lt;="&amp;DATE(I$2,12,31))*$D340), "")))))</f>
        <v/>
      </c>
      <c r="J340" s="42" t="str">
        <f>IF($A340="","",IF($C340="","",IF($D340="","", IF($B340="C",  SUMIFS(Prov_Auto!$E$3:$E1000,Prov_Auto!$A$3:$A1000,$C340,Prov_Auto!$C$3:$C1000,"&gt;="&amp;$A340 ,Prov_Auto!$D$3:$D1000, "&gt;="&amp;DATE(J$2,1, 1), Prov_Auto!$D$3:$D1000,"&lt;="&amp;DATE(J$2, 12, 31))*$D340, IF($B340="V", -1*(SUMIFS(Prov_Auto!$E$3:$E1000,Prov_Auto!$A$3:$A1000,$C340,Prov_Auto!$C$3:$C1000,"&gt;="&amp;$A340 ,Prov_Auto!$D$3:$D1000, "&gt;="&amp;DATE(J$2,1,1), Prov_Auto!$D$3:$D1000,"&lt;="&amp;DATE(J$2,12,31))*$D340), "")))))</f>
        <v/>
      </c>
      <c r="K340" s="42" t="str">
        <f>IF($A340="","",IF($C340="","",IF($D340="","", IF($B340="C",  SUMIFS(Prov_Auto!$E$3:$E1000,Prov_Auto!$A$3:$A1000,$C340,Prov_Auto!$C$3:$C1000,"&gt;="&amp;$A340 ,Prov_Auto!$D$3:$D1000, "&gt;="&amp;DATE(K$2,1, 1), Prov_Auto!$D$3:$D1000,"&lt;="&amp;DATE(K$2, 12, 31))*$D340, IF($B340="V", -1*(SUMIFS(Prov_Auto!$E$3:$E1000,Prov_Auto!$A$3:$A1000,$C340,Prov_Auto!$C$3:$C1000,"&gt;="&amp;$A340 ,Prov_Auto!$D$3:$D1000, "&gt;="&amp;DATE(K$2,1,1), Prov_Auto!$D$3:$D1000,"&lt;="&amp;DATE(K$2,12,31))*$D340), "")))))</f>
        <v/>
      </c>
      <c r="L340" s="42" t="str">
        <f>IF($A340="","",IF($C340="","",IF($D340="","", IF($B340="C",  SUMIFS(Prov_Auto!$E$3:$E1000,Prov_Auto!$A$3:$A1000,$C340,Prov_Auto!$C$3:$C1000,"&gt;="&amp;$A340 ,Prov_Auto!$D$3:$D1000, "&gt;="&amp;DATE(L$2,1, 1), Prov_Auto!$D$3:$D1000,"&lt;="&amp;DATE(L$2, 12, 31))*$D340, IF($B340="V", -1*(SUMIFS(Prov_Auto!$E$3:$E1000,Prov_Auto!$A$3:$A1000,$C340,Prov_Auto!$C$3:$C1000,"&gt;="&amp;$A340 ,Prov_Auto!$D$3:$D1000, "&gt;="&amp;DATE(L$2,1,1), Prov_Auto!$D$3:$D1000,"&lt;="&amp;DATE(L$2,12,31))*$D340), "")))))</f>
        <v/>
      </c>
      <c r="M340" s="43" t="str">
        <f>IF($A340="","",IF($C340="","",IF($D340="","", IF($B340="C",  SUMIFS(Prov_Auto!$E$3:$E1000,Prov_Auto!$A$3:$A1000,$C340,Prov_Auto!$C$3:$C1000,"&gt;="&amp;$A340 ,Prov_Auto!$D$3:$D1000, "&gt;="&amp;DATE(M$2,1, 1), Prov_Auto!$D$3:$D1000,"&lt;="&amp;DATE(M$2, 12, 31))*$D340, IF($B340="V", -1*(SUMIFS(Prov_Auto!$E$3:$E1000,Prov_Auto!$A$3:$A1000,$C340,Prov_Auto!$C$3:$C1000,"&gt;="&amp;$A340 ,Prov_Auto!$D$3:$D1000, "&gt;="&amp;DATE(M$2,1,1), Prov_Auto!$D$3:$D1000,"&lt;="&amp;DATE(M$2,12,31))*$D340), "")))))</f>
        <v/>
      </c>
      <c r="N340" s="30"/>
      <c r="O340" s="31"/>
      <c r="P340" s="31"/>
      <c r="Q340" s="31"/>
      <c r="R340" s="31"/>
      <c r="S340" s="31"/>
      <c r="T340" s="31"/>
      <c r="U340" s="31"/>
      <c r="V340" s="31"/>
      <c r="W340" s="31"/>
    </row>
    <row r="341">
      <c r="A341" s="46"/>
      <c r="B341" s="47"/>
      <c r="C341" s="47"/>
      <c r="D341" s="47"/>
      <c r="E341" s="48"/>
      <c r="F341" s="45" t="str">
        <f t="shared" si="1"/>
        <v/>
      </c>
      <c r="G341" s="40" t="str">
        <f t="shared" si="2"/>
        <v/>
      </c>
      <c r="H341" s="41" t="str">
        <f>IF(A341="","",IF(C341="","",IF(D341="","",IF(B341="C", SUMIFS(Prov_Auto!E$3:E1000,Prov_Auto!A$3:A1000,C341,Prov_Auto!C$3:C1000,"&gt;"&amp;A341,Prov_Auto!D$3:D1000,"&lt;="&amp;TODAY())*D341, IF(B341="V", -1*(SUMIFS(Prov_Auto!E$3:E1000,Prov_Auto!A$3:A1000,C341,Prov_Auto!C$3:C1000,"&gt;"&amp;A341,Prov_Auto!D$3:D1000,"&lt;="&amp;TODAY())*D341), "")))))</f>
        <v/>
      </c>
      <c r="I341" s="42" t="str">
        <f>IF($A341="","",IF($C341="","",IF($D341="","", IF($B341="C",  SUMIFS(Prov_Auto!$E$3:$E1000,Prov_Auto!$A$3:$A1000,$C341,Prov_Auto!$C$3:$C1000,"&gt;="&amp;$A341 ,Prov_Auto!$D$3:$D1000, "&gt;="&amp;DATE(I$2,1, 1), Prov_Auto!$D$3:$D1000,"&lt;="&amp;DATE(I$2, 12, 31))*$D341, IF($B341="V", -1*(SUMIFS(Prov_Auto!$E$3:$E1000,Prov_Auto!$A$3:$A1000,$C341,Prov_Auto!$C$3:$C1000,"&gt;="&amp;$A341 ,Prov_Auto!$D$3:$D1000, "&gt;="&amp;DATE(I$2,1,1), Prov_Auto!$D$3:$D1000,"&lt;="&amp;DATE(I$2,12,31))*$D341), "")))))</f>
        <v/>
      </c>
      <c r="J341" s="42" t="str">
        <f>IF($A341="","",IF($C341="","",IF($D341="","", IF($B341="C",  SUMIFS(Prov_Auto!$E$3:$E1000,Prov_Auto!$A$3:$A1000,$C341,Prov_Auto!$C$3:$C1000,"&gt;="&amp;$A341 ,Prov_Auto!$D$3:$D1000, "&gt;="&amp;DATE(J$2,1, 1), Prov_Auto!$D$3:$D1000,"&lt;="&amp;DATE(J$2, 12, 31))*$D341, IF($B341="V", -1*(SUMIFS(Prov_Auto!$E$3:$E1000,Prov_Auto!$A$3:$A1000,$C341,Prov_Auto!$C$3:$C1000,"&gt;="&amp;$A341 ,Prov_Auto!$D$3:$D1000, "&gt;="&amp;DATE(J$2,1,1), Prov_Auto!$D$3:$D1000,"&lt;="&amp;DATE(J$2,12,31))*$D341), "")))))</f>
        <v/>
      </c>
      <c r="K341" s="42" t="str">
        <f>IF($A341="","",IF($C341="","",IF($D341="","", IF($B341="C",  SUMIFS(Prov_Auto!$E$3:$E1000,Prov_Auto!$A$3:$A1000,$C341,Prov_Auto!$C$3:$C1000,"&gt;="&amp;$A341 ,Prov_Auto!$D$3:$D1000, "&gt;="&amp;DATE(K$2,1, 1), Prov_Auto!$D$3:$D1000,"&lt;="&amp;DATE(K$2, 12, 31))*$D341, IF($B341="V", -1*(SUMIFS(Prov_Auto!$E$3:$E1000,Prov_Auto!$A$3:$A1000,$C341,Prov_Auto!$C$3:$C1000,"&gt;="&amp;$A341 ,Prov_Auto!$D$3:$D1000, "&gt;="&amp;DATE(K$2,1,1), Prov_Auto!$D$3:$D1000,"&lt;="&amp;DATE(K$2,12,31))*$D341), "")))))</f>
        <v/>
      </c>
      <c r="L341" s="42" t="str">
        <f>IF($A341="","",IF($C341="","",IF($D341="","", IF($B341="C",  SUMIFS(Prov_Auto!$E$3:$E1000,Prov_Auto!$A$3:$A1000,$C341,Prov_Auto!$C$3:$C1000,"&gt;="&amp;$A341 ,Prov_Auto!$D$3:$D1000, "&gt;="&amp;DATE(L$2,1, 1), Prov_Auto!$D$3:$D1000,"&lt;="&amp;DATE(L$2, 12, 31))*$D341, IF($B341="V", -1*(SUMIFS(Prov_Auto!$E$3:$E1000,Prov_Auto!$A$3:$A1000,$C341,Prov_Auto!$C$3:$C1000,"&gt;="&amp;$A341 ,Prov_Auto!$D$3:$D1000, "&gt;="&amp;DATE(L$2,1,1), Prov_Auto!$D$3:$D1000,"&lt;="&amp;DATE(L$2,12,31))*$D341), "")))))</f>
        <v/>
      </c>
      <c r="M341" s="43" t="str">
        <f>IF($A341="","",IF($C341="","",IF($D341="","", IF($B341="C",  SUMIFS(Prov_Auto!$E$3:$E1000,Prov_Auto!$A$3:$A1000,$C341,Prov_Auto!$C$3:$C1000,"&gt;="&amp;$A341 ,Prov_Auto!$D$3:$D1000, "&gt;="&amp;DATE(M$2,1, 1), Prov_Auto!$D$3:$D1000,"&lt;="&amp;DATE(M$2, 12, 31))*$D341, IF($B341="V", -1*(SUMIFS(Prov_Auto!$E$3:$E1000,Prov_Auto!$A$3:$A1000,$C341,Prov_Auto!$C$3:$C1000,"&gt;="&amp;$A341 ,Prov_Auto!$D$3:$D1000, "&gt;="&amp;DATE(M$2,1,1), Prov_Auto!$D$3:$D1000,"&lt;="&amp;DATE(M$2,12,31))*$D341), "")))))</f>
        <v/>
      </c>
      <c r="N341" s="30"/>
      <c r="O341" s="31"/>
      <c r="P341" s="31"/>
      <c r="Q341" s="31"/>
      <c r="R341" s="31"/>
      <c r="S341" s="31"/>
      <c r="T341" s="31"/>
      <c r="U341" s="31"/>
      <c r="V341" s="31"/>
      <c r="W341" s="31"/>
    </row>
    <row r="342">
      <c r="A342" s="46"/>
      <c r="B342" s="47"/>
      <c r="C342" s="47"/>
      <c r="D342" s="47"/>
      <c r="E342" s="48"/>
      <c r="F342" s="45" t="str">
        <f t="shared" si="1"/>
        <v/>
      </c>
      <c r="G342" s="40" t="str">
        <f t="shared" si="2"/>
        <v/>
      </c>
      <c r="H342" s="41" t="str">
        <f>IF(A342="","",IF(C342="","",IF(D342="","",IF(B342="C", SUMIFS(Prov_Auto!E$3:E1000,Prov_Auto!A$3:A1000,C342,Prov_Auto!C$3:C1000,"&gt;"&amp;A342,Prov_Auto!D$3:D1000,"&lt;="&amp;TODAY())*D342, IF(B342="V", -1*(SUMIFS(Prov_Auto!E$3:E1000,Prov_Auto!A$3:A1000,C342,Prov_Auto!C$3:C1000,"&gt;"&amp;A342,Prov_Auto!D$3:D1000,"&lt;="&amp;TODAY())*D342), "")))))</f>
        <v/>
      </c>
      <c r="I342" s="42" t="str">
        <f>IF($A342="","",IF($C342="","",IF($D342="","", IF($B342="C",  SUMIFS(Prov_Auto!$E$3:$E1000,Prov_Auto!$A$3:$A1000,$C342,Prov_Auto!$C$3:$C1000,"&gt;="&amp;$A342 ,Prov_Auto!$D$3:$D1000, "&gt;="&amp;DATE(I$2,1, 1), Prov_Auto!$D$3:$D1000,"&lt;="&amp;DATE(I$2, 12, 31))*$D342, IF($B342="V", -1*(SUMIFS(Prov_Auto!$E$3:$E1000,Prov_Auto!$A$3:$A1000,$C342,Prov_Auto!$C$3:$C1000,"&gt;="&amp;$A342 ,Prov_Auto!$D$3:$D1000, "&gt;="&amp;DATE(I$2,1,1), Prov_Auto!$D$3:$D1000,"&lt;="&amp;DATE(I$2,12,31))*$D342), "")))))</f>
        <v/>
      </c>
      <c r="J342" s="42" t="str">
        <f>IF($A342="","",IF($C342="","",IF($D342="","", IF($B342="C",  SUMIFS(Prov_Auto!$E$3:$E1000,Prov_Auto!$A$3:$A1000,$C342,Prov_Auto!$C$3:$C1000,"&gt;="&amp;$A342 ,Prov_Auto!$D$3:$D1000, "&gt;="&amp;DATE(J$2,1, 1), Prov_Auto!$D$3:$D1000,"&lt;="&amp;DATE(J$2, 12, 31))*$D342, IF($B342="V", -1*(SUMIFS(Prov_Auto!$E$3:$E1000,Prov_Auto!$A$3:$A1000,$C342,Prov_Auto!$C$3:$C1000,"&gt;="&amp;$A342 ,Prov_Auto!$D$3:$D1000, "&gt;="&amp;DATE(J$2,1,1), Prov_Auto!$D$3:$D1000,"&lt;="&amp;DATE(J$2,12,31))*$D342), "")))))</f>
        <v/>
      </c>
      <c r="K342" s="42" t="str">
        <f>IF($A342="","",IF($C342="","",IF($D342="","", IF($B342="C",  SUMIFS(Prov_Auto!$E$3:$E1000,Prov_Auto!$A$3:$A1000,$C342,Prov_Auto!$C$3:$C1000,"&gt;="&amp;$A342 ,Prov_Auto!$D$3:$D1000, "&gt;="&amp;DATE(K$2,1, 1), Prov_Auto!$D$3:$D1000,"&lt;="&amp;DATE(K$2, 12, 31))*$D342, IF($B342="V", -1*(SUMIFS(Prov_Auto!$E$3:$E1000,Prov_Auto!$A$3:$A1000,$C342,Prov_Auto!$C$3:$C1000,"&gt;="&amp;$A342 ,Prov_Auto!$D$3:$D1000, "&gt;="&amp;DATE(K$2,1,1), Prov_Auto!$D$3:$D1000,"&lt;="&amp;DATE(K$2,12,31))*$D342), "")))))</f>
        <v/>
      </c>
      <c r="L342" s="42" t="str">
        <f>IF($A342="","",IF($C342="","",IF($D342="","", IF($B342="C",  SUMIFS(Prov_Auto!$E$3:$E1000,Prov_Auto!$A$3:$A1000,$C342,Prov_Auto!$C$3:$C1000,"&gt;="&amp;$A342 ,Prov_Auto!$D$3:$D1000, "&gt;="&amp;DATE(L$2,1, 1), Prov_Auto!$D$3:$D1000,"&lt;="&amp;DATE(L$2, 12, 31))*$D342, IF($B342="V", -1*(SUMIFS(Prov_Auto!$E$3:$E1000,Prov_Auto!$A$3:$A1000,$C342,Prov_Auto!$C$3:$C1000,"&gt;="&amp;$A342 ,Prov_Auto!$D$3:$D1000, "&gt;="&amp;DATE(L$2,1,1), Prov_Auto!$D$3:$D1000,"&lt;="&amp;DATE(L$2,12,31))*$D342), "")))))</f>
        <v/>
      </c>
      <c r="M342" s="43" t="str">
        <f>IF($A342="","",IF($C342="","",IF($D342="","", IF($B342="C",  SUMIFS(Prov_Auto!$E$3:$E1000,Prov_Auto!$A$3:$A1000,$C342,Prov_Auto!$C$3:$C1000,"&gt;="&amp;$A342 ,Prov_Auto!$D$3:$D1000, "&gt;="&amp;DATE(M$2,1, 1), Prov_Auto!$D$3:$D1000,"&lt;="&amp;DATE(M$2, 12, 31))*$D342, IF($B342="V", -1*(SUMIFS(Prov_Auto!$E$3:$E1000,Prov_Auto!$A$3:$A1000,$C342,Prov_Auto!$C$3:$C1000,"&gt;="&amp;$A342 ,Prov_Auto!$D$3:$D1000, "&gt;="&amp;DATE(M$2,1,1), Prov_Auto!$D$3:$D1000,"&lt;="&amp;DATE(M$2,12,31))*$D342), "")))))</f>
        <v/>
      </c>
      <c r="N342" s="30"/>
      <c r="O342" s="31"/>
      <c r="P342" s="31"/>
      <c r="Q342" s="31"/>
      <c r="R342" s="31"/>
      <c r="S342" s="31"/>
      <c r="T342" s="31"/>
      <c r="U342" s="31"/>
      <c r="V342" s="31"/>
      <c r="W342" s="31"/>
    </row>
    <row r="343">
      <c r="A343" s="46"/>
      <c r="B343" s="47"/>
      <c r="C343" s="47"/>
      <c r="D343" s="47"/>
      <c r="E343" s="48"/>
      <c r="F343" s="45" t="str">
        <f t="shared" si="1"/>
        <v/>
      </c>
      <c r="G343" s="40" t="str">
        <f t="shared" si="2"/>
        <v/>
      </c>
      <c r="H343" s="41" t="str">
        <f>IF(A343="","",IF(C343="","",IF(D343="","",IF(B343="C", SUMIFS(Prov_Auto!E$3:E1000,Prov_Auto!A$3:A1000,C343,Prov_Auto!C$3:C1000,"&gt;"&amp;A343,Prov_Auto!D$3:D1000,"&lt;="&amp;TODAY())*D343, IF(B343="V", -1*(SUMIFS(Prov_Auto!E$3:E1000,Prov_Auto!A$3:A1000,C343,Prov_Auto!C$3:C1000,"&gt;"&amp;A343,Prov_Auto!D$3:D1000,"&lt;="&amp;TODAY())*D343), "")))))</f>
        <v/>
      </c>
      <c r="I343" s="42" t="str">
        <f>IF($A343="","",IF($C343="","",IF($D343="","", IF($B343="C",  SUMIFS(Prov_Auto!$E$3:$E1000,Prov_Auto!$A$3:$A1000,$C343,Prov_Auto!$C$3:$C1000,"&gt;="&amp;$A343 ,Prov_Auto!$D$3:$D1000, "&gt;="&amp;DATE(I$2,1, 1), Prov_Auto!$D$3:$D1000,"&lt;="&amp;DATE(I$2, 12, 31))*$D343, IF($B343="V", -1*(SUMIFS(Prov_Auto!$E$3:$E1000,Prov_Auto!$A$3:$A1000,$C343,Prov_Auto!$C$3:$C1000,"&gt;="&amp;$A343 ,Prov_Auto!$D$3:$D1000, "&gt;="&amp;DATE(I$2,1,1), Prov_Auto!$D$3:$D1000,"&lt;="&amp;DATE(I$2,12,31))*$D343), "")))))</f>
        <v/>
      </c>
      <c r="J343" s="42" t="str">
        <f>IF($A343="","",IF($C343="","",IF($D343="","", IF($B343="C",  SUMIFS(Prov_Auto!$E$3:$E1000,Prov_Auto!$A$3:$A1000,$C343,Prov_Auto!$C$3:$C1000,"&gt;="&amp;$A343 ,Prov_Auto!$D$3:$D1000, "&gt;="&amp;DATE(J$2,1, 1), Prov_Auto!$D$3:$D1000,"&lt;="&amp;DATE(J$2, 12, 31))*$D343, IF($B343="V", -1*(SUMIFS(Prov_Auto!$E$3:$E1000,Prov_Auto!$A$3:$A1000,$C343,Prov_Auto!$C$3:$C1000,"&gt;="&amp;$A343 ,Prov_Auto!$D$3:$D1000, "&gt;="&amp;DATE(J$2,1,1), Prov_Auto!$D$3:$D1000,"&lt;="&amp;DATE(J$2,12,31))*$D343), "")))))</f>
        <v/>
      </c>
      <c r="K343" s="42" t="str">
        <f>IF($A343="","",IF($C343="","",IF($D343="","", IF($B343="C",  SUMIFS(Prov_Auto!$E$3:$E1000,Prov_Auto!$A$3:$A1000,$C343,Prov_Auto!$C$3:$C1000,"&gt;="&amp;$A343 ,Prov_Auto!$D$3:$D1000, "&gt;="&amp;DATE(K$2,1, 1), Prov_Auto!$D$3:$D1000,"&lt;="&amp;DATE(K$2, 12, 31))*$D343, IF($B343="V", -1*(SUMIFS(Prov_Auto!$E$3:$E1000,Prov_Auto!$A$3:$A1000,$C343,Prov_Auto!$C$3:$C1000,"&gt;="&amp;$A343 ,Prov_Auto!$D$3:$D1000, "&gt;="&amp;DATE(K$2,1,1), Prov_Auto!$D$3:$D1000,"&lt;="&amp;DATE(K$2,12,31))*$D343), "")))))</f>
        <v/>
      </c>
      <c r="L343" s="42" t="str">
        <f>IF($A343="","",IF($C343="","",IF($D343="","", IF($B343="C",  SUMIFS(Prov_Auto!$E$3:$E1000,Prov_Auto!$A$3:$A1000,$C343,Prov_Auto!$C$3:$C1000,"&gt;="&amp;$A343 ,Prov_Auto!$D$3:$D1000, "&gt;="&amp;DATE(L$2,1, 1), Prov_Auto!$D$3:$D1000,"&lt;="&amp;DATE(L$2, 12, 31))*$D343, IF($B343="V", -1*(SUMIFS(Prov_Auto!$E$3:$E1000,Prov_Auto!$A$3:$A1000,$C343,Prov_Auto!$C$3:$C1000,"&gt;="&amp;$A343 ,Prov_Auto!$D$3:$D1000, "&gt;="&amp;DATE(L$2,1,1), Prov_Auto!$D$3:$D1000,"&lt;="&amp;DATE(L$2,12,31))*$D343), "")))))</f>
        <v/>
      </c>
      <c r="M343" s="43" t="str">
        <f>IF($A343="","",IF($C343="","",IF($D343="","", IF($B343="C",  SUMIFS(Prov_Auto!$E$3:$E1000,Prov_Auto!$A$3:$A1000,$C343,Prov_Auto!$C$3:$C1000,"&gt;="&amp;$A343 ,Prov_Auto!$D$3:$D1000, "&gt;="&amp;DATE(M$2,1, 1), Prov_Auto!$D$3:$D1000,"&lt;="&amp;DATE(M$2, 12, 31))*$D343, IF($B343="V", -1*(SUMIFS(Prov_Auto!$E$3:$E1000,Prov_Auto!$A$3:$A1000,$C343,Prov_Auto!$C$3:$C1000,"&gt;="&amp;$A343 ,Prov_Auto!$D$3:$D1000, "&gt;="&amp;DATE(M$2,1,1), Prov_Auto!$D$3:$D1000,"&lt;="&amp;DATE(M$2,12,31))*$D343), "")))))</f>
        <v/>
      </c>
      <c r="N343" s="30"/>
      <c r="O343" s="31"/>
      <c r="P343" s="31"/>
      <c r="Q343" s="31"/>
      <c r="R343" s="31"/>
      <c r="S343" s="31"/>
      <c r="T343" s="31"/>
      <c r="U343" s="31"/>
      <c r="V343" s="31"/>
      <c r="W343" s="31"/>
    </row>
    <row r="344">
      <c r="A344" s="46"/>
      <c r="B344" s="47"/>
      <c r="C344" s="47"/>
      <c r="D344" s="47"/>
      <c r="E344" s="48"/>
      <c r="F344" s="45" t="str">
        <f t="shared" si="1"/>
        <v/>
      </c>
      <c r="G344" s="40" t="str">
        <f t="shared" si="2"/>
        <v/>
      </c>
      <c r="H344" s="41" t="str">
        <f>IF(A344="","",IF(C344="","",IF(D344="","",IF(B344="C", SUMIFS(Prov_Auto!E$3:E1000,Prov_Auto!A$3:A1000,C344,Prov_Auto!C$3:C1000,"&gt;"&amp;A344,Prov_Auto!D$3:D1000,"&lt;="&amp;TODAY())*D344, IF(B344="V", -1*(SUMIFS(Prov_Auto!E$3:E1000,Prov_Auto!A$3:A1000,C344,Prov_Auto!C$3:C1000,"&gt;"&amp;A344,Prov_Auto!D$3:D1000,"&lt;="&amp;TODAY())*D344), "")))))</f>
        <v/>
      </c>
      <c r="I344" s="42" t="str">
        <f>IF($A344="","",IF($C344="","",IF($D344="","", IF($B344="C",  SUMIFS(Prov_Auto!$E$3:$E1000,Prov_Auto!$A$3:$A1000,$C344,Prov_Auto!$C$3:$C1000,"&gt;="&amp;$A344 ,Prov_Auto!$D$3:$D1000, "&gt;="&amp;DATE(I$2,1, 1), Prov_Auto!$D$3:$D1000,"&lt;="&amp;DATE(I$2, 12, 31))*$D344, IF($B344="V", -1*(SUMIFS(Prov_Auto!$E$3:$E1000,Prov_Auto!$A$3:$A1000,$C344,Prov_Auto!$C$3:$C1000,"&gt;="&amp;$A344 ,Prov_Auto!$D$3:$D1000, "&gt;="&amp;DATE(I$2,1,1), Prov_Auto!$D$3:$D1000,"&lt;="&amp;DATE(I$2,12,31))*$D344), "")))))</f>
        <v/>
      </c>
      <c r="J344" s="42" t="str">
        <f>IF($A344="","",IF($C344="","",IF($D344="","", IF($B344="C",  SUMIFS(Prov_Auto!$E$3:$E1000,Prov_Auto!$A$3:$A1000,$C344,Prov_Auto!$C$3:$C1000,"&gt;="&amp;$A344 ,Prov_Auto!$D$3:$D1000, "&gt;="&amp;DATE(J$2,1, 1), Prov_Auto!$D$3:$D1000,"&lt;="&amp;DATE(J$2, 12, 31))*$D344, IF($B344="V", -1*(SUMIFS(Prov_Auto!$E$3:$E1000,Prov_Auto!$A$3:$A1000,$C344,Prov_Auto!$C$3:$C1000,"&gt;="&amp;$A344 ,Prov_Auto!$D$3:$D1000, "&gt;="&amp;DATE(J$2,1,1), Prov_Auto!$D$3:$D1000,"&lt;="&amp;DATE(J$2,12,31))*$D344), "")))))</f>
        <v/>
      </c>
      <c r="K344" s="42" t="str">
        <f>IF($A344="","",IF($C344="","",IF($D344="","", IF($B344="C",  SUMIFS(Prov_Auto!$E$3:$E1000,Prov_Auto!$A$3:$A1000,$C344,Prov_Auto!$C$3:$C1000,"&gt;="&amp;$A344 ,Prov_Auto!$D$3:$D1000, "&gt;="&amp;DATE(K$2,1, 1), Prov_Auto!$D$3:$D1000,"&lt;="&amp;DATE(K$2, 12, 31))*$D344, IF($B344="V", -1*(SUMIFS(Prov_Auto!$E$3:$E1000,Prov_Auto!$A$3:$A1000,$C344,Prov_Auto!$C$3:$C1000,"&gt;="&amp;$A344 ,Prov_Auto!$D$3:$D1000, "&gt;="&amp;DATE(K$2,1,1), Prov_Auto!$D$3:$D1000,"&lt;="&amp;DATE(K$2,12,31))*$D344), "")))))</f>
        <v/>
      </c>
      <c r="L344" s="42" t="str">
        <f>IF($A344="","",IF($C344="","",IF($D344="","", IF($B344="C",  SUMIFS(Prov_Auto!$E$3:$E1000,Prov_Auto!$A$3:$A1000,$C344,Prov_Auto!$C$3:$C1000,"&gt;="&amp;$A344 ,Prov_Auto!$D$3:$D1000, "&gt;="&amp;DATE(L$2,1, 1), Prov_Auto!$D$3:$D1000,"&lt;="&amp;DATE(L$2, 12, 31))*$D344, IF($B344="V", -1*(SUMIFS(Prov_Auto!$E$3:$E1000,Prov_Auto!$A$3:$A1000,$C344,Prov_Auto!$C$3:$C1000,"&gt;="&amp;$A344 ,Prov_Auto!$D$3:$D1000, "&gt;="&amp;DATE(L$2,1,1), Prov_Auto!$D$3:$D1000,"&lt;="&amp;DATE(L$2,12,31))*$D344), "")))))</f>
        <v/>
      </c>
      <c r="M344" s="43" t="str">
        <f>IF($A344="","",IF($C344="","",IF($D344="","", IF($B344="C",  SUMIFS(Prov_Auto!$E$3:$E1000,Prov_Auto!$A$3:$A1000,$C344,Prov_Auto!$C$3:$C1000,"&gt;="&amp;$A344 ,Prov_Auto!$D$3:$D1000, "&gt;="&amp;DATE(M$2,1, 1), Prov_Auto!$D$3:$D1000,"&lt;="&amp;DATE(M$2, 12, 31))*$D344, IF($B344="V", -1*(SUMIFS(Prov_Auto!$E$3:$E1000,Prov_Auto!$A$3:$A1000,$C344,Prov_Auto!$C$3:$C1000,"&gt;="&amp;$A344 ,Prov_Auto!$D$3:$D1000, "&gt;="&amp;DATE(M$2,1,1), Prov_Auto!$D$3:$D1000,"&lt;="&amp;DATE(M$2,12,31))*$D344), "")))))</f>
        <v/>
      </c>
      <c r="N344" s="30"/>
      <c r="O344" s="31"/>
      <c r="P344" s="31"/>
      <c r="Q344" s="31"/>
      <c r="R344" s="31"/>
      <c r="S344" s="31"/>
      <c r="T344" s="31"/>
      <c r="U344" s="31"/>
      <c r="V344" s="31"/>
      <c r="W344" s="31"/>
    </row>
    <row r="345">
      <c r="A345" s="46"/>
      <c r="B345" s="47"/>
      <c r="C345" s="47"/>
      <c r="D345" s="47"/>
      <c r="E345" s="48"/>
      <c r="F345" s="45" t="str">
        <f t="shared" si="1"/>
        <v/>
      </c>
      <c r="G345" s="40" t="str">
        <f t="shared" si="2"/>
        <v/>
      </c>
      <c r="H345" s="41" t="str">
        <f>IF(A345="","",IF(C345="","",IF(D345="","",IF(B345="C", SUMIFS(Prov_Auto!E$3:E1000,Prov_Auto!A$3:A1000,C345,Prov_Auto!C$3:C1000,"&gt;"&amp;A345,Prov_Auto!D$3:D1000,"&lt;="&amp;TODAY())*D345, IF(B345="V", -1*(SUMIFS(Prov_Auto!E$3:E1000,Prov_Auto!A$3:A1000,C345,Prov_Auto!C$3:C1000,"&gt;"&amp;A345,Prov_Auto!D$3:D1000,"&lt;="&amp;TODAY())*D345), "")))))</f>
        <v/>
      </c>
      <c r="I345" s="42" t="str">
        <f>IF($A345="","",IF($C345="","",IF($D345="","", IF($B345="C",  SUMIFS(Prov_Auto!$E$3:$E1000,Prov_Auto!$A$3:$A1000,$C345,Prov_Auto!$C$3:$C1000,"&gt;="&amp;$A345 ,Prov_Auto!$D$3:$D1000, "&gt;="&amp;DATE(I$2,1, 1), Prov_Auto!$D$3:$D1000,"&lt;="&amp;DATE(I$2, 12, 31))*$D345, IF($B345="V", -1*(SUMIFS(Prov_Auto!$E$3:$E1000,Prov_Auto!$A$3:$A1000,$C345,Prov_Auto!$C$3:$C1000,"&gt;="&amp;$A345 ,Prov_Auto!$D$3:$D1000, "&gt;="&amp;DATE(I$2,1,1), Prov_Auto!$D$3:$D1000,"&lt;="&amp;DATE(I$2,12,31))*$D345), "")))))</f>
        <v/>
      </c>
      <c r="J345" s="42" t="str">
        <f>IF($A345="","",IF($C345="","",IF($D345="","", IF($B345="C",  SUMIFS(Prov_Auto!$E$3:$E1000,Prov_Auto!$A$3:$A1000,$C345,Prov_Auto!$C$3:$C1000,"&gt;="&amp;$A345 ,Prov_Auto!$D$3:$D1000, "&gt;="&amp;DATE(J$2,1, 1), Prov_Auto!$D$3:$D1000,"&lt;="&amp;DATE(J$2, 12, 31))*$D345, IF($B345="V", -1*(SUMIFS(Prov_Auto!$E$3:$E1000,Prov_Auto!$A$3:$A1000,$C345,Prov_Auto!$C$3:$C1000,"&gt;="&amp;$A345 ,Prov_Auto!$D$3:$D1000, "&gt;="&amp;DATE(J$2,1,1), Prov_Auto!$D$3:$D1000,"&lt;="&amp;DATE(J$2,12,31))*$D345), "")))))</f>
        <v/>
      </c>
      <c r="K345" s="42" t="str">
        <f>IF($A345="","",IF($C345="","",IF($D345="","", IF($B345="C",  SUMIFS(Prov_Auto!$E$3:$E1000,Prov_Auto!$A$3:$A1000,$C345,Prov_Auto!$C$3:$C1000,"&gt;="&amp;$A345 ,Prov_Auto!$D$3:$D1000, "&gt;="&amp;DATE(K$2,1, 1), Prov_Auto!$D$3:$D1000,"&lt;="&amp;DATE(K$2, 12, 31))*$D345, IF($B345="V", -1*(SUMIFS(Prov_Auto!$E$3:$E1000,Prov_Auto!$A$3:$A1000,$C345,Prov_Auto!$C$3:$C1000,"&gt;="&amp;$A345 ,Prov_Auto!$D$3:$D1000, "&gt;="&amp;DATE(K$2,1,1), Prov_Auto!$D$3:$D1000,"&lt;="&amp;DATE(K$2,12,31))*$D345), "")))))</f>
        <v/>
      </c>
      <c r="L345" s="42" t="str">
        <f>IF($A345="","",IF($C345="","",IF($D345="","", IF($B345="C",  SUMIFS(Prov_Auto!$E$3:$E1000,Prov_Auto!$A$3:$A1000,$C345,Prov_Auto!$C$3:$C1000,"&gt;="&amp;$A345 ,Prov_Auto!$D$3:$D1000, "&gt;="&amp;DATE(L$2,1, 1), Prov_Auto!$D$3:$D1000,"&lt;="&amp;DATE(L$2, 12, 31))*$D345, IF($B345="V", -1*(SUMIFS(Prov_Auto!$E$3:$E1000,Prov_Auto!$A$3:$A1000,$C345,Prov_Auto!$C$3:$C1000,"&gt;="&amp;$A345 ,Prov_Auto!$D$3:$D1000, "&gt;="&amp;DATE(L$2,1,1), Prov_Auto!$D$3:$D1000,"&lt;="&amp;DATE(L$2,12,31))*$D345), "")))))</f>
        <v/>
      </c>
      <c r="M345" s="43" t="str">
        <f>IF($A345="","",IF($C345="","",IF($D345="","", IF($B345="C",  SUMIFS(Prov_Auto!$E$3:$E1000,Prov_Auto!$A$3:$A1000,$C345,Prov_Auto!$C$3:$C1000,"&gt;="&amp;$A345 ,Prov_Auto!$D$3:$D1000, "&gt;="&amp;DATE(M$2,1, 1), Prov_Auto!$D$3:$D1000,"&lt;="&amp;DATE(M$2, 12, 31))*$D345, IF($B345="V", -1*(SUMIFS(Prov_Auto!$E$3:$E1000,Prov_Auto!$A$3:$A1000,$C345,Prov_Auto!$C$3:$C1000,"&gt;="&amp;$A345 ,Prov_Auto!$D$3:$D1000, "&gt;="&amp;DATE(M$2,1,1), Prov_Auto!$D$3:$D1000,"&lt;="&amp;DATE(M$2,12,31))*$D345), "")))))</f>
        <v/>
      </c>
      <c r="N345" s="30"/>
      <c r="O345" s="31"/>
      <c r="P345" s="31"/>
      <c r="Q345" s="31"/>
      <c r="R345" s="31"/>
      <c r="S345" s="31"/>
      <c r="T345" s="31"/>
      <c r="U345" s="31"/>
      <c r="V345" s="31"/>
      <c r="W345" s="31"/>
    </row>
    <row r="346">
      <c r="A346" s="46"/>
      <c r="B346" s="47"/>
      <c r="C346" s="47"/>
      <c r="D346" s="47"/>
      <c r="E346" s="48"/>
      <c r="F346" s="45" t="str">
        <f t="shared" si="1"/>
        <v/>
      </c>
      <c r="G346" s="40" t="str">
        <f t="shared" si="2"/>
        <v/>
      </c>
      <c r="H346" s="41" t="str">
        <f>IF(A346="","",IF(C346="","",IF(D346="","",IF(B346="C", SUMIFS(Prov_Auto!E$3:E1000,Prov_Auto!A$3:A1000,C346,Prov_Auto!C$3:C1000,"&gt;"&amp;A346,Prov_Auto!D$3:D1000,"&lt;="&amp;TODAY())*D346, IF(B346="V", -1*(SUMIFS(Prov_Auto!E$3:E1000,Prov_Auto!A$3:A1000,C346,Prov_Auto!C$3:C1000,"&gt;"&amp;A346,Prov_Auto!D$3:D1000,"&lt;="&amp;TODAY())*D346), "")))))</f>
        <v/>
      </c>
      <c r="I346" s="42" t="str">
        <f>IF($A346="","",IF($C346="","",IF($D346="","", IF($B346="C",  SUMIFS(Prov_Auto!$E$3:$E1000,Prov_Auto!$A$3:$A1000,$C346,Prov_Auto!$C$3:$C1000,"&gt;="&amp;$A346 ,Prov_Auto!$D$3:$D1000, "&gt;="&amp;DATE(I$2,1, 1), Prov_Auto!$D$3:$D1000,"&lt;="&amp;DATE(I$2, 12, 31))*$D346, IF($B346="V", -1*(SUMIFS(Prov_Auto!$E$3:$E1000,Prov_Auto!$A$3:$A1000,$C346,Prov_Auto!$C$3:$C1000,"&gt;="&amp;$A346 ,Prov_Auto!$D$3:$D1000, "&gt;="&amp;DATE(I$2,1,1), Prov_Auto!$D$3:$D1000,"&lt;="&amp;DATE(I$2,12,31))*$D346), "")))))</f>
        <v/>
      </c>
      <c r="J346" s="42" t="str">
        <f>IF($A346="","",IF($C346="","",IF($D346="","", IF($B346="C",  SUMIFS(Prov_Auto!$E$3:$E1000,Prov_Auto!$A$3:$A1000,$C346,Prov_Auto!$C$3:$C1000,"&gt;="&amp;$A346 ,Prov_Auto!$D$3:$D1000, "&gt;="&amp;DATE(J$2,1, 1), Prov_Auto!$D$3:$D1000,"&lt;="&amp;DATE(J$2, 12, 31))*$D346, IF($B346="V", -1*(SUMIFS(Prov_Auto!$E$3:$E1000,Prov_Auto!$A$3:$A1000,$C346,Prov_Auto!$C$3:$C1000,"&gt;="&amp;$A346 ,Prov_Auto!$D$3:$D1000, "&gt;="&amp;DATE(J$2,1,1), Prov_Auto!$D$3:$D1000,"&lt;="&amp;DATE(J$2,12,31))*$D346), "")))))</f>
        <v/>
      </c>
      <c r="K346" s="42" t="str">
        <f>IF($A346="","",IF($C346="","",IF($D346="","", IF($B346="C",  SUMIFS(Prov_Auto!$E$3:$E1000,Prov_Auto!$A$3:$A1000,$C346,Prov_Auto!$C$3:$C1000,"&gt;="&amp;$A346 ,Prov_Auto!$D$3:$D1000, "&gt;="&amp;DATE(K$2,1, 1), Prov_Auto!$D$3:$D1000,"&lt;="&amp;DATE(K$2, 12, 31))*$D346, IF($B346="V", -1*(SUMIFS(Prov_Auto!$E$3:$E1000,Prov_Auto!$A$3:$A1000,$C346,Prov_Auto!$C$3:$C1000,"&gt;="&amp;$A346 ,Prov_Auto!$D$3:$D1000, "&gt;="&amp;DATE(K$2,1,1), Prov_Auto!$D$3:$D1000,"&lt;="&amp;DATE(K$2,12,31))*$D346), "")))))</f>
        <v/>
      </c>
      <c r="L346" s="42" t="str">
        <f>IF($A346="","",IF($C346="","",IF($D346="","", IF($B346="C",  SUMIFS(Prov_Auto!$E$3:$E1000,Prov_Auto!$A$3:$A1000,$C346,Prov_Auto!$C$3:$C1000,"&gt;="&amp;$A346 ,Prov_Auto!$D$3:$D1000, "&gt;="&amp;DATE(L$2,1, 1), Prov_Auto!$D$3:$D1000,"&lt;="&amp;DATE(L$2, 12, 31))*$D346, IF($B346="V", -1*(SUMIFS(Prov_Auto!$E$3:$E1000,Prov_Auto!$A$3:$A1000,$C346,Prov_Auto!$C$3:$C1000,"&gt;="&amp;$A346 ,Prov_Auto!$D$3:$D1000, "&gt;="&amp;DATE(L$2,1,1), Prov_Auto!$D$3:$D1000,"&lt;="&amp;DATE(L$2,12,31))*$D346), "")))))</f>
        <v/>
      </c>
      <c r="M346" s="43" t="str">
        <f>IF($A346="","",IF($C346="","",IF($D346="","", IF($B346="C",  SUMIFS(Prov_Auto!$E$3:$E1000,Prov_Auto!$A$3:$A1000,$C346,Prov_Auto!$C$3:$C1000,"&gt;="&amp;$A346 ,Prov_Auto!$D$3:$D1000, "&gt;="&amp;DATE(M$2,1, 1), Prov_Auto!$D$3:$D1000,"&lt;="&amp;DATE(M$2, 12, 31))*$D346, IF($B346="V", -1*(SUMIFS(Prov_Auto!$E$3:$E1000,Prov_Auto!$A$3:$A1000,$C346,Prov_Auto!$C$3:$C1000,"&gt;="&amp;$A346 ,Prov_Auto!$D$3:$D1000, "&gt;="&amp;DATE(M$2,1,1), Prov_Auto!$D$3:$D1000,"&lt;="&amp;DATE(M$2,12,31))*$D346), "")))))</f>
        <v/>
      </c>
      <c r="N346" s="30"/>
      <c r="O346" s="31"/>
      <c r="P346" s="31"/>
      <c r="Q346" s="31"/>
      <c r="R346" s="31"/>
      <c r="S346" s="31"/>
      <c r="T346" s="31"/>
      <c r="U346" s="31"/>
      <c r="V346" s="31"/>
      <c r="W346" s="31"/>
    </row>
    <row r="347">
      <c r="A347" s="46"/>
      <c r="B347" s="47"/>
      <c r="C347" s="47"/>
      <c r="D347" s="47"/>
      <c r="E347" s="48"/>
      <c r="F347" s="45" t="str">
        <f t="shared" si="1"/>
        <v/>
      </c>
      <c r="G347" s="40" t="str">
        <f t="shared" si="2"/>
        <v/>
      </c>
      <c r="H347" s="41" t="str">
        <f>IF(A347="","",IF(C347="","",IF(D347="","",IF(B347="C", SUMIFS(Prov_Auto!E$3:E1000,Prov_Auto!A$3:A1000,C347,Prov_Auto!C$3:C1000,"&gt;"&amp;A347,Prov_Auto!D$3:D1000,"&lt;="&amp;TODAY())*D347, IF(B347="V", -1*(SUMIFS(Prov_Auto!E$3:E1000,Prov_Auto!A$3:A1000,C347,Prov_Auto!C$3:C1000,"&gt;"&amp;A347,Prov_Auto!D$3:D1000,"&lt;="&amp;TODAY())*D347), "")))))</f>
        <v/>
      </c>
      <c r="I347" s="42" t="str">
        <f>IF($A347="","",IF($C347="","",IF($D347="","", IF($B347="C",  SUMIFS(Prov_Auto!$E$3:$E1000,Prov_Auto!$A$3:$A1000,$C347,Prov_Auto!$C$3:$C1000,"&gt;="&amp;$A347 ,Prov_Auto!$D$3:$D1000, "&gt;="&amp;DATE(I$2,1, 1), Prov_Auto!$D$3:$D1000,"&lt;="&amp;DATE(I$2, 12, 31))*$D347, IF($B347="V", -1*(SUMIFS(Prov_Auto!$E$3:$E1000,Prov_Auto!$A$3:$A1000,$C347,Prov_Auto!$C$3:$C1000,"&gt;="&amp;$A347 ,Prov_Auto!$D$3:$D1000, "&gt;="&amp;DATE(I$2,1,1), Prov_Auto!$D$3:$D1000,"&lt;="&amp;DATE(I$2,12,31))*$D347), "")))))</f>
        <v/>
      </c>
      <c r="J347" s="42" t="str">
        <f>IF($A347="","",IF($C347="","",IF($D347="","", IF($B347="C",  SUMIFS(Prov_Auto!$E$3:$E1000,Prov_Auto!$A$3:$A1000,$C347,Prov_Auto!$C$3:$C1000,"&gt;="&amp;$A347 ,Prov_Auto!$D$3:$D1000, "&gt;="&amp;DATE(J$2,1, 1), Prov_Auto!$D$3:$D1000,"&lt;="&amp;DATE(J$2, 12, 31))*$D347, IF($B347="V", -1*(SUMIFS(Prov_Auto!$E$3:$E1000,Prov_Auto!$A$3:$A1000,$C347,Prov_Auto!$C$3:$C1000,"&gt;="&amp;$A347 ,Prov_Auto!$D$3:$D1000, "&gt;="&amp;DATE(J$2,1,1), Prov_Auto!$D$3:$D1000,"&lt;="&amp;DATE(J$2,12,31))*$D347), "")))))</f>
        <v/>
      </c>
      <c r="K347" s="42" t="str">
        <f>IF($A347="","",IF($C347="","",IF($D347="","", IF($B347="C",  SUMIFS(Prov_Auto!$E$3:$E1000,Prov_Auto!$A$3:$A1000,$C347,Prov_Auto!$C$3:$C1000,"&gt;="&amp;$A347 ,Prov_Auto!$D$3:$D1000, "&gt;="&amp;DATE(K$2,1, 1), Prov_Auto!$D$3:$D1000,"&lt;="&amp;DATE(K$2, 12, 31))*$D347, IF($B347="V", -1*(SUMIFS(Prov_Auto!$E$3:$E1000,Prov_Auto!$A$3:$A1000,$C347,Prov_Auto!$C$3:$C1000,"&gt;="&amp;$A347 ,Prov_Auto!$D$3:$D1000, "&gt;="&amp;DATE(K$2,1,1), Prov_Auto!$D$3:$D1000,"&lt;="&amp;DATE(K$2,12,31))*$D347), "")))))</f>
        <v/>
      </c>
      <c r="L347" s="42" t="str">
        <f>IF($A347="","",IF($C347="","",IF($D347="","", IF($B347="C",  SUMIFS(Prov_Auto!$E$3:$E1000,Prov_Auto!$A$3:$A1000,$C347,Prov_Auto!$C$3:$C1000,"&gt;="&amp;$A347 ,Prov_Auto!$D$3:$D1000, "&gt;="&amp;DATE(L$2,1, 1), Prov_Auto!$D$3:$D1000,"&lt;="&amp;DATE(L$2, 12, 31))*$D347, IF($B347="V", -1*(SUMIFS(Prov_Auto!$E$3:$E1000,Prov_Auto!$A$3:$A1000,$C347,Prov_Auto!$C$3:$C1000,"&gt;="&amp;$A347 ,Prov_Auto!$D$3:$D1000, "&gt;="&amp;DATE(L$2,1,1), Prov_Auto!$D$3:$D1000,"&lt;="&amp;DATE(L$2,12,31))*$D347), "")))))</f>
        <v/>
      </c>
      <c r="M347" s="43" t="str">
        <f>IF($A347="","",IF($C347="","",IF($D347="","", IF($B347="C",  SUMIFS(Prov_Auto!$E$3:$E1000,Prov_Auto!$A$3:$A1000,$C347,Prov_Auto!$C$3:$C1000,"&gt;="&amp;$A347 ,Prov_Auto!$D$3:$D1000, "&gt;="&amp;DATE(M$2,1, 1), Prov_Auto!$D$3:$D1000,"&lt;="&amp;DATE(M$2, 12, 31))*$D347, IF($B347="V", -1*(SUMIFS(Prov_Auto!$E$3:$E1000,Prov_Auto!$A$3:$A1000,$C347,Prov_Auto!$C$3:$C1000,"&gt;="&amp;$A347 ,Prov_Auto!$D$3:$D1000, "&gt;="&amp;DATE(M$2,1,1), Prov_Auto!$D$3:$D1000,"&lt;="&amp;DATE(M$2,12,31))*$D347), "")))))</f>
        <v/>
      </c>
      <c r="N347" s="30"/>
      <c r="O347" s="31"/>
      <c r="P347" s="31"/>
      <c r="Q347" s="31"/>
      <c r="R347" s="31"/>
      <c r="S347" s="31"/>
      <c r="T347" s="31"/>
      <c r="U347" s="31"/>
      <c r="V347" s="31"/>
      <c r="W347" s="31"/>
    </row>
    <row r="348">
      <c r="A348" s="46"/>
      <c r="B348" s="47"/>
      <c r="C348" s="47"/>
      <c r="D348" s="47"/>
      <c r="E348" s="48"/>
      <c r="F348" s="45" t="str">
        <f t="shared" si="1"/>
        <v/>
      </c>
      <c r="G348" s="40" t="str">
        <f t="shared" si="2"/>
        <v/>
      </c>
      <c r="H348" s="41" t="str">
        <f>IF(A348="","",IF(C348="","",IF(D348="","",IF(B348="C", SUMIFS(Prov_Auto!E$3:E1000,Prov_Auto!A$3:A1000,C348,Prov_Auto!C$3:C1000,"&gt;"&amp;A348,Prov_Auto!D$3:D1000,"&lt;="&amp;TODAY())*D348, IF(B348="V", -1*(SUMIFS(Prov_Auto!E$3:E1000,Prov_Auto!A$3:A1000,C348,Prov_Auto!C$3:C1000,"&gt;"&amp;A348,Prov_Auto!D$3:D1000,"&lt;="&amp;TODAY())*D348), "")))))</f>
        <v/>
      </c>
      <c r="I348" s="42" t="str">
        <f>IF($A348="","",IF($C348="","",IF($D348="","", IF($B348="C",  SUMIFS(Prov_Auto!$E$3:$E1000,Prov_Auto!$A$3:$A1000,$C348,Prov_Auto!$C$3:$C1000,"&gt;="&amp;$A348 ,Prov_Auto!$D$3:$D1000, "&gt;="&amp;DATE(I$2,1, 1), Prov_Auto!$D$3:$D1000,"&lt;="&amp;DATE(I$2, 12, 31))*$D348, IF($B348="V", -1*(SUMIFS(Prov_Auto!$E$3:$E1000,Prov_Auto!$A$3:$A1000,$C348,Prov_Auto!$C$3:$C1000,"&gt;="&amp;$A348 ,Prov_Auto!$D$3:$D1000, "&gt;="&amp;DATE(I$2,1,1), Prov_Auto!$D$3:$D1000,"&lt;="&amp;DATE(I$2,12,31))*$D348), "")))))</f>
        <v/>
      </c>
      <c r="J348" s="42" t="str">
        <f>IF($A348="","",IF($C348="","",IF($D348="","", IF($B348="C",  SUMIFS(Prov_Auto!$E$3:$E1000,Prov_Auto!$A$3:$A1000,$C348,Prov_Auto!$C$3:$C1000,"&gt;="&amp;$A348 ,Prov_Auto!$D$3:$D1000, "&gt;="&amp;DATE(J$2,1, 1), Prov_Auto!$D$3:$D1000,"&lt;="&amp;DATE(J$2, 12, 31))*$D348, IF($B348="V", -1*(SUMIFS(Prov_Auto!$E$3:$E1000,Prov_Auto!$A$3:$A1000,$C348,Prov_Auto!$C$3:$C1000,"&gt;="&amp;$A348 ,Prov_Auto!$D$3:$D1000, "&gt;="&amp;DATE(J$2,1,1), Prov_Auto!$D$3:$D1000,"&lt;="&amp;DATE(J$2,12,31))*$D348), "")))))</f>
        <v/>
      </c>
      <c r="K348" s="42" t="str">
        <f>IF($A348="","",IF($C348="","",IF($D348="","", IF($B348="C",  SUMIFS(Prov_Auto!$E$3:$E1000,Prov_Auto!$A$3:$A1000,$C348,Prov_Auto!$C$3:$C1000,"&gt;="&amp;$A348 ,Prov_Auto!$D$3:$D1000, "&gt;="&amp;DATE(K$2,1, 1), Prov_Auto!$D$3:$D1000,"&lt;="&amp;DATE(K$2, 12, 31))*$D348, IF($B348="V", -1*(SUMIFS(Prov_Auto!$E$3:$E1000,Prov_Auto!$A$3:$A1000,$C348,Prov_Auto!$C$3:$C1000,"&gt;="&amp;$A348 ,Prov_Auto!$D$3:$D1000, "&gt;="&amp;DATE(K$2,1,1), Prov_Auto!$D$3:$D1000,"&lt;="&amp;DATE(K$2,12,31))*$D348), "")))))</f>
        <v/>
      </c>
      <c r="L348" s="42" t="str">
        <f>IF($A348="","",IF($C348="","",IF($D348="","", IF($B348="C",  SUMIFS(Prov_Auto!$E$3:$E1000,Prov_Auto!$A$3:$A1000,$C348,Prov_Auto!$C$3:$C1000,"&gt;="&amp;$A348 ,Prov_Auto!$D$3:$D1000, "&gt;="&amp;DATE(L$2,1, 1), Prov_Auto!$D$3:$D1000,"&lt;="&amp;DATE(L$2, 12, 31))*$D348, IF($B348="V", -1*(SUMIFS(Prov_Auto!$E$3:$E1000,Prov_Auto!$A$3:$A1000,$C348,Prov_Auto!$C$3:$C1000,"&gt;="&amp;$A348 ,Prov_Auto!$D$3:$D1000, "&gt;="&amp;DATE(L$2,1,1), Prov_Auto!$D$3:$D1000,"&lt;="&amp;DATE(L$2,12,31))*$D348), "")))))</f>
        <v/>
      </c>
      <c r="M348" s="43" t="str">
        <f>IF($A348="","",IF($C348="","",IF($D348="","", IF($B348="C",  SUMIFS(Prov_Auto!$E$3:$E1000,Prov_Auto!$A$3:$A1000,$C348,Prov_Auto!$C$3:$C1000,"&gt;="&amp;$A348 ,Prov_Auto!$D$3:$D1000, "&gt;="&amp;DATE(M$2,1, 1), Prov_Auto!$D$3:$D1000,"&lt;="&amp;DATE(M$2, 12, 31))*$D348, IF($B348="V", -1*(SUMIFS(Prov_Auto!$E$3:$E1000,Prov_Auto!$A$3:$A1000,$C348,Prov_Auto!$C$3:$C1000,"&gt;="&amp;$A348 ,Prov_Auto!$D$3:$D1000, "&gt;="&amp;DATE(M$2,1,1), Prov_Auto!$D$3:$D1000,"&lt;="&amp;DATE(M$2,12,31))*$D348), "")))))</f>
        <v/>
      </c>
      <c r="N348" s="30"/>
      <c r="O348" s="31"/>
      <c r="P348" s="31"/>
      <c r="Q348" s="31"/>
      <c r="R348" s="31"/>
      <c r="S348" s="31"/>
      <c r="T348" s="31"/>
      <c r="U348" s="31"/>
      <c r="V348" s="31"/>
      <c r="W348" s="31"/>
    </row>
    <row r="349">
      <c r="A349" s="46"/>
      <c r="B349" s="47"/>
      <c r="C349" s="47"/>
      <c r="D349" s="47"/>
      <c r="E349" s="48"/>
      <c r="F349" s="45" t="str">
        <f t="shared" si="1"/>
        <v/>
      </c>
      <c r="G349" s="40" t="str">
        <f t="shared" si="2"/>
        <v/>
      </c>
      <c r="H349" s="41" t="str">
        <f>IF(A349="","",IF(C349="","",IF(D349="","",IF(B349="C", SUMIFS(Prov_Auto!E$3:E1000,Prov_Auto!A$3:A1000,C349,Prov_Auto!C$3:C1000,"&gt;"&amp;A349,Prov_Auto!D$3:D1000,"&lt;="&amp;TODAY())*D349, IF(B349="V", -1*(SUMIFS(Prov_Auto!E$3:E1000,Prov_Auto!A$3:A1000,C349,Prov_Auto!C$3:C1000,"&gt;"&amp;A349,Prov_Auto!D$3:D1000,"&lt;="&amp;TODAY())*D349), "")))))</f>
        <v/>
      </c>
      <c r="I349" s="42" t="str">
        <f>IF($A349="","",IF($C349="","",IF($D349="","", IF($B349="C",  SUMIFS(Prov_Auto!$E$3:$E1000,Prov_Auto!$A$3:$A1000,$C349,Prov_Auto!$C$3:$C1000,"&gt;="&amp;$A349 ,Prov_Auto!$D$3:$D1000, "&gt;="&amp;DATE(I$2,1, 1), Prov_Auto!$D$3:$D1000,"&lt;="&amp;DATE(I$2, 12, 31))*$D349, IF($B349="V", -1*(SUMIFS(Prov_Auto!$E$3:$E1000,Prov_Auto!$A$3:$A1000,$C349,Prov_Auto!$C$3:$C1000,"&gt;="&amp;$A349 ,Prov_Auto!$D$3:$D1000, "&gt;="&amp;DATE(I$2,1,1), Prov_Auto!$D$3:$D1000,"&lt;="&amp;DATE(I$2,12,31))*$D349), "")))))</f>
        <v/>
      </c>
      <c r="J349" s="42" t="str">
        <f>IF($A349="","",IF($C349="","",IF($D349="","", IF($B349="C",  SUMIFS(Prov_Auto!$E$3:$E1000,Prov_Auto!$A$3:$A1000,$C349,Prov_Auto!$C$3:$C1000,"&gt;="&amp;$A349 ,Prov_Auto!$D$3:$D1000, "&gt;="&amp;DATE(J$2,1, 1), Prov_Auto!$D$3:$D1000,"&lt;="&amp;DATE(J$2, 12, 31))*$D349, IF($B349="V", -1*(SUMIFS(Prov_Auto!$E$3:$E1000,Prov_Auto!$A$3:$A1000,$C349,Prov_Auto!$C$3:$C1000,"&gt;="&amp;$A349 ,Prov_Auto!$D$3:$D1000, "&gt;="&amp;DATE(J$2,1,1), Prov_Auto!$D$3:$D1000,"&lt;="&amp;DATE(J$2,12,31))*$D349), "")))))</f>
        <v/>
      </c>
      <c r="K349" s="42" t="str">
        <f>IF($A349="","",IF($C349="","",IF($D349="","", IF($B349="C",  SUMIFS(Prov_Auto!$E$3:$E1000,Prov_Auto!$A$3:$A1000,$C349,Prov_Auto!$C$3:$C1000,"&gt;="&amp;$A349 ,Prov_Auto!$D$3:$D1000, "&gt;="&amp;DATE(K$2,1, 1), Prov_Auto!$D$3:$D1000,"&lt;="&amp;DATE(K$2, 12, 31))*$D349, IF($B349="V", -1*(SUMIFS(Prov_Auto!$E$3:$E1000,Prov_Auto!$A$3:$A1000,$C349,Prov_Auto!$C$3:$C1000,"&gt;="&amp;$A349 ,Prov_Auto!$D$3:$D1000, "&gt;="&amp;DATE(K$2,1,1), Prov_Auto!$D$3:$D1000,"&lt;="&amp;DATE(K$2,12,31))*$D349), "")))))</f>
        <v/>
      </c>
      <c r="L349" s="42" t="str">
        <f>IF($A349="","",IF($C349="","",IF($D349="","", IF($B349="C",  SUMIFS(Prov_Auto!$E$3:$E1000,Prov_Auto!$A$3:$A1000,$C349,Prov_Auto!$C$3:$C1000,"&gt;="&amp;$A349 ,Prov_Auto!$D$3:$D1000, "&gt;="&amp;DATE(L$2,1, 1), Prov_Auto!$D$3:$D1000,"&lt;="&amp;DATE(L$2, 12, 31))*$D349, IF($B349="V", -1*(SUMIFS(Prov_Auto!$E$3:$E1000,Prov_Auto!$A$3:$A1000,$C349,Prov_Auto!$C$3:$C1000,"&gt;="&amp;$A349 ,Prov_Auto!$D$3:$D1000, "&gt;="&amp;DATE(L$2,1,1), Prov_Auto!$D$3:$D1000,"&lt;="&amp;DATE(L$2,12,31))*$D349), "")))))</f>
        <v/>
      </c>
      <c r="M349" s="43" t="str">
        <f>IF($A349="","",IF($C349="","",IF($D349="","", IF($B349="C",  SUMIFS(Prov_Auto!$E$3:$E1000,Prov_Auto!$A$3:$A1000,$C349,Prov_Auto!$C$3:$C1000,"&gt;="&amp;$A349 ,Prov_Auto!$D$3:$D1000, "&gt;="&amp;DATE(M$2,1, 1), Prov_Auto!$D$3:$D1000,"&lt;="&amp;DATE(M$2, 12, 31))*$D349, IF($B349="V", -1*(SUMIFS(Prov_Auto!$E$3:$E1000,Prov_Auto!$A$3:$A1000,$C349,Prov_Auto!$C$3:$C1000,"&gt;="&amp;$A349 ,Prov_Auto!$D$3:$D1000, "&gt;="&amp;DATE(M$2,1,1), Prov_Auto!$D$3:$D1000,"&lt;="&amp;DATE(M$2,12,31))*$D349), "")))))</f>
        <v/>
      </c>
      <c r="N349" s="30"/>
      <c r="O349" s="31"/>
      <c r="P349" s="31"/>
      <c r="Q349" s="31"/>
      <c r="R349" s="31"/>
      <c r="S349" s="31"/>
      <c r="T349" s="31"/>
      <c r="U349" s="31"/>
      <c r="V349" s="31"/>
      <c r="W349" s="31"/>
    </row>
    <row r="350">
      <c r="A350" s="46"/>
      <c r="B350" s="47"/>
      <c r="C350" s="47"/>
      <c r="D350" s="47"/>
      <c r="E350" s="48"/>
      <c r="F350" s="45" t="str">
        <f t="shared" si="1"/>
        <v/>
      </c>
      <c r="G350" s="40" t="str">
        <f t="shared" si="2"/>
        <v/>
      </c>
      <c r="H350" s="41" t="str">
        <f>IF(A350="","",IF(C350="","",IF(D350="","",IF(B350="C", SUMIFS(Prov_Auto!E$3:E1000,Prov_Auto!A$3:A1000,C350,Prov_Auto!C$3:C1000,"&gt;"&amp;A350,Prov_Auto!D$3:D1000,"&lt;="&amp;TODAY())*D350, IF(B350="V", -1*(SUMIFS(Prov_Auto!E$3:E1000,Prov_Auto!A$3:A1000,C350,Prov_Auto!C$3:C1000,"&gt;"&amp;A350,Prov_Auto!D$3:D1000,"&lt;="&amp;TODAY())*D350), "")))))</f>
        <v/>
      </c>
      <c r="I350" s="42" t="str">
        <f>IF($A350="","",IF($C350="","",IF($D350="","", IF($B350="C",  SUMIFS(Prov_Auto!$E$3:$E1000,Prov_Auto!$A$3:$A1000,$C350,Prov_Auto!$C$3:$C1000,"&gt;="&amp;$A350 ,Prov_Auto!$D$3:$D1000, "&gt;="&amp;DATE(I$2,1, 1), Prov_Auto!$D$3:$D1000,"&lt;="&amp;DATE(I$2, 12, 31))*$D350, IF($B350="V", -1*(SUMIFS(Prov_Auto!$E$3:$E1000,Prov_Auto!$A$3:$A1000,$C350,Prov_Auto!$C$3:$C1000,"&gt;="&amp;$A350 ,Prov_Auto!$D$3:$D1000, "&gt;="&amp;DATE(I$2,1,1), Prov_Auto!$D$3:$D1000,"&lt;="&amp;DATE(I$2,12,31))*$D350), "")))))</f>
        <v/>
      </c>
      <c r="J350" s="42" t="str">
        <f>IF($A350="","",IF($C350="","",IF($D350="","", IF($B350="C",  SUMIFS(Prov_Auto!$E$3:$E1000,Prov_Auto!$A$3:$A1000,$C350,Prov_Auto!$C$3:$C1000,"&gt;="&amp;$A350 ,Prov_Auto!$D$3:$D1000, "&gt;="&amp;DATE(J$2,1, 1), Prov_Auto!$D$3:$D1000,"&lt;="&amp;DATE(J$2, 12, 31))*$D350, IF($B350="V", -1*(SUMIFS(Prov_Auto!$E$3:$E1000,Prov_Auto!$A$3:$A1000,$C350,Prov_Auto!$C$3:$C1000,"&gt;="&amp;$A350 ,Prov_Auto!$D$3:$D1000, "&gt;="&amp;DATE(J$2,1,1), Prov_Auto!$D$3:$D1000,"&lt;="&amp;DATE(J$2,12,31))*$D350), "")))))</f>
        <v/>
      </c>
      <c r="K350" s="42" t="str">
        <f>IF($A350="","",IF($C350="","",IF($D350="","", IF($B350="C",  SUMIFS(Prov_Auto!$E$3:$E1000,Prov_Auto!$A$3:$A1000,$C350,Prov_Auto!$C$3:$C1000,"&gt;="&amp;$A350 ,Prov_Auto!$D$3:$D1000, "&gt;="&amp;DATE(K$2,1, 1), Prov_Auto!$D$3:$D1000,"&lt;="&amp;DATE(K$2, 12, 31))*$D350, IF($B350="V", -1*(SUMIFS(Prov_Auto!$E$3:$E1000,Prov_Auto!$A$3:$A1000,$C350,Prov_Auto!$C$3:$C1000,"&gt;="&amp;$A350 ,Prov_Auto!$D$3:$D1000, "&gt;="&amp;DATE(K$2,1,1), Prov_Auto!$D$3:$D1000,"&lt;="&amp;DATE(K$2,12,31))*$D350), "")))))</f>
        <v/>
      </c>
      <c r="L350" s="42" t="str">
        <f>IF($A350="","",IF($C350="","",IF($D350="","", IF($B350="C",  SUMIFS(Prov_Auto!$E$3:$E1000,Prov_Auto!$A$3:$A1000,$C350,Prov_Auto!$C$3:$C1000,"&gt;="&amp;$A350 ,Prov_Auto!$D$3:$D1000, "&gt;="&amp;DATE(L$2,1, 1), Prov_Auto!$D$3:$D1000,"&lt;="&amp;DATE(L$2, 12, 31))*$D350, IF($B350="V", -1*(SUMIFS(Prov_Auto!$E$3:$E1000,Prov_Auto!$A$3:$A1000,$C350,Prov_Auto!$C$3:$C1000,"&gt;="&amp;$A350 ,Prov_Auto!$D$3:$D1000, "&gt;="&amp;DATE(L$2,1,1), Prov_Auto!$D$3:$D1000,"&lt;="&amp;DATE(L$2,12,31))*$D350), "")))))</f>
        <v/>
      </c>
      <c r="M350" s="43" t="str">
        <f>IF($A350="","",IF($C350="","",IF($D350="","", IF($B350="C",  SUMIFS(Prov_Auto!$E$3:$E1000,Prov_Auto!$A$3:$A1000,$C350,Prov_Auto!$C$3:$C1000,"&gt;="&amp;$A350 ,Prov_Auto!$D$3:$D1000, "&gt;="&amp;DATE(M$2,1, 1), Prov_Auto!$D$3:$D1000,"&lt;="&amp;DATE(M$2, 12, 31))*$D350, IF($B350="V", -1*(SUMIFS(Prov_Auto!$E$3:$E1000,Prov_Auto!$A$3:$A1000,$C350,Prov_Auto!$C$3:$C1000,"&gt;="&amp;$A350 ,Prov_Auto!$D$3:$D1000, "&gt;="&amp;DATE(M$2,1,1), Prov_Auto!$D$3:$D1000,"&lt;="&amp;DATE(M$2,12,31))*$D350), "")))))</f>
        <v/>
      </c>
      <c r="N350" s="30"/>
      <c r="O350" s="31"/>
      <c r="P350" s="31"/>
      <c r="Q350" s="31"/>
      <c r="R350" s="31"/>
      <c r="S350" s="31"/>
      <c r="T350" s="31"/>
      <c r="U350" s="31"/>
      <c r="V350" s="31"/>
      <c r="W350" s="31"/>
    </row>
    <row r="351">
      <c r="A351" s="46"/>
      <c r="B351" s="47"/>
      <c r="C351" s="47"/>
      <c r="D351" s="47"/>
      <c r="E351" s="48"/>
      <c r="F351" s="45" t="str">
        <f t="shared" si="1"/>
        <v/>
      </c>
      <c r="G351" s="40" t="str">
        <f t="shared" si="2"/>
        <v/>
      </c>
      <c r="H351" s="41" t="str">
        <f>IF(A351="","",IF(C351="","",IF(D351="","",IF(B351="C", SUMIFS(Prov_Auto!E$3:E1000,Prov_Auto!A$3:A1000,C351,Prov_Auto!C$3:C1000,"&gt;"&amp;A351,Prov_Auto!D$3:D1000,"&lt;="&amp;TODAY())*D351, IF(B351="V", -1*(SUMIFS(Prov_Auto!E$3:E1000,Prov_Auto!A$3:A1000,C351,Prov_Auto!C$3:C1000,"&gt;"&amp;A351,Prov_Auto!D$3:D1000,"&lt;="&amp;TODAY())*D351), "")))))</f>
        <v/>
      </c>
      <c r="I351" s="42" t="str">
        <f>IF($A351="","",IF($C351="","",IF($D351="","", IF($B351="C",  SUMIFS(Prov_Auto!$E$3:$E1000,Prov_Auto!$A$3:$A1000,$C351,Prov_Auto!$C$3:$C1000,"&gt;="&amp;$A351 ,Prov_Auto!$D$3:$D1000, "&gt;="&amp;DATE(I$2,1, 1), Prov_Auto!$D$3:$D1000,"&lt;="&amp;DATE(I$2, 12, 31))*$D351, IF($B351="V", -1*(SUMIFS(Prov_Auto!$E$3:$E1000,Prov_Auto!$A$3:$A1000,$C351,Prov_Auto!$C$3:$C1000,"&gt;="&amp;$A351 ,Prov_Auto!$D$3:$D1000, "&gt;="&amp;DATE(I$2,1,1), Prov_Auto!$D$3:$D1000,"&lt;="&amp;DATE(I$2,12,31))*$D351), "")))))</f>
        <v/>
      </c>
      <c r="J351" s="42" t="str">
        <f>IF($A351="","",IF($C351="","",IF($D351="","", IF($B351="C",  SUMIFS(Prov_Auto!$E$3:$E1000,Prov_Auto!$A$3:$A1000,$C351,Prov_Auto!$C$3:$C1000,"&gt;="&amp;$A351 ,Prov_Auto!$D$3:$D1000, "&gt;="&amp;DATE(J$2,1, 1), Prov_Auto!$D$3:$D1000,"&lt;="&amp;DATE(J$2, 12, 31))*$D351, IF($B351="V", -1*(SUMIFS(Prov_Auto!$E$3:$E1000,Prov_Auto!$A$3:$A1000,$C351,Prov_Auto!$C$3:$C1000,"&gt;="&amp;$A351 ,Prov_Auto!$D$3:$D1000, "&gt;="&amp;DATE(J$2,1,1), Prov_Auto!$D$3:$D1000,"&lt;="&amp;DATE(J$2,12,31))*$D351), "")))))</f>
        <v/>
      </c>
      <c r="K351" s="42" t="str">
        <f>IF($A351="","",IF($C351="","",IF($D351="","", IF($B351="C",  SUMIFS(Prov_Auto!$E$3:$E1000,Prov_Auto!$A$3:$A1000,$C351,Prov_Auto!$C$3:$C1000,"&gt;="&amp;$A351 ,Prov_Auto!$D$3:$D1000, "&gt;="&amp;DATE(K$2,1, 1), Prov_Auto!$D$3:$D1000,"&lt;="&amp;DATE(K$2, 12, 31))*$D351, IF($B351="V", -1*(SUMIFS(Prov_Auto!$E$3:$E1000,Prov_Auto!$A$3:$A1000,$C351,Prov_Auto!$C$3:$C1000,"&gt;="&amp;$A351 ,Prov_Auto!$D$3:$D1000, "&gt;="&amp;DATE(K$2,1,1), Prov_Auto!$D$3:$D1000,"&lt;="&amp;DATE(K$2,12,31))*$D351), "")))))</f>
        <v/>
      </c>
      <c r="L351" s="42" t="str">
        <f>IF($A351="","",IF($C351="","",IF($D351="","", IF($B351="C",  SUMIFS(Prov_Auto!$E$3:$E1000,Prov_Auto!$A$3:$A1000,$C351,Prov_Auto!$C$3:$C1000,"&gt;="&amp;$A351 ,Prov_Auto!$D$3:$D1000, "&gt;="&amp;DATE(L$2,1, 1), Prov_Auto!$D$3:$D1000,"&lt;="&amp;DATE(L$2, 12, 31))*$D351, IF($B351="V", -1*(SUMIFS(Prov_Auto!$E$3:$E1000,Prov_Auto!$A$3:$A1000,$C351,Prov_Auto!$C$3:$C1000,"&gt;="&amp;$A351 ,Prov_Auto!$D$3:$D1000, "&gt;="&amp;DATE(L$2,1,1), Prov_Auto!$D$3:$D1000,"&lt;="&amp;DATE(L$2,12,31))*$D351), "")))))</f>
        <v/>
      </c>
      <c r="M351" s="43" t="str">
        <f>IF($A351="","",IF($C351="","",IF($D351="","", IF($B351="C",  SUMIFS(Prov_Auto!$E$3:$E1000,Prov_Auto!$A$3:$A1000,$C351,Prov_Auto!$C$3:$C1000,"&gt;="&amp;$A351 ,Prov_Auto!$D$3:$D1000, "&gt;="&amp;DATE(M$2,1, 1), Prov_Auto!$D$3:$D1000,"&lt;="&amp;DATE(M$2, 12, 31))*$D351, IF($B351="V", -1*(SUMIFS(Prov_Auto!$E$3:$E1000,Prov_Auto!$A$3:$A1000,$C351,Prov_Auto!$C$3:$C1000,"&gt;="&amp;$A351 ,Prov_Auto!$D$3:$D1000, "&gt;="&amp;DATE(M$2,1,1), Prov_Auto!$D$3:$D1000,"&lt;="&amp;DATE(M$2,12,31))*$D351), "")))))</f>
        <v/>
      </c>
      <c r="N351" s="30"/>
      <c r="O351" s="31"/>
      <c r="P351" s="31"/>
      <c r="Q351" s="31"/>
      <c r="R351" s="31"/>
      <c r="S351" s="31"/>
      <c r="T351" s="31"/>
      <c r="U351" s="31"/>
      <c r="V351" s="31"/>
      <c r="W351" s="31"/>
    </row>
    <row r="352">
      <c r="A352" s="46"/>
      <c r="B352" s="47"/>
      <c r="C352" s="47"/>
      <c r="D352" s="47"/>
      <c r="E352" s="48"/>
      <c r="F352" s="45" t="str">
        <f t="shared" si="1"/>
        <v/>
      </c>
      <c r="G352" s="40" t="str">
        <f t="shared" si="2"/>
        <v/>
      </c>
      <c r="H352" s="41" t="str">
        <f>IF(A352="","",IF(C352="","",IF(D352="","",IF(B352="C", SUMIFS(Prov_Auto!E$3:E1000,Prov_Auto!A$3:A1000,C352,Prov_Auto!C$3:C1000,"&gt;"&amp;A352,Prov_Auto!D$3:D1000,"&lt;="&amp;TODAY())*D352, IF(B352="V", -1*(SUMIFS(Prov_Auto!E$3:E1000,Prov_Auto!A$3:A1000,C352,Prov_Auto!C$3:C1000,"&gt;"&amp;A352,Prov_Auto!D$3:D1000,"&lt;="&amp;TODAY())*D352), "")))))</f>
        <v/>
      </c>
      <c r="I352" s="42" t="str">
        <f>IF($A352="","",IF($C352="","",IF($D352="","", IF($B352="C",  SUMIFS(Prov_Auto!$E$3:$E1000,Prov_Auto!$A$3:$A1000,$C352,Prov_Auto!$C$3:$C1000,"&gt;="&amp;$A352 ,Prov_Auto!$D$3:$D1000, "&gt;="&amp;DATE(I$2,1, 1), Prov_Auto!$D$3:$D1000,"&lt;="&amp;DATE(I$2, 12, 31))*$D352, IF($B352="V", -1*(SUMIFS(Prov_Auto!$E$3:$E1000,Prov_Auto!$A$3:$A1000,$C352,Prov_Auto!$C$3:$C1000,"&gt;="&amp;$A352 ,Prov_Auto!$D$3:$D1000, "&gt;="&amp;DATE(I$2,1,1), Prov_Auto!$D$3:$D1000,"&lt;="&amp;DATE(I$2,12,31))*$D352), "")))))</f>
        <v/>
      </c>
      <c r="J352" s="42" t="str">
        <f>IF($A352="","",IF($C352="","",IF($D352="","", IF($B352="C",  SUMIFS(Prov_Auto!$E$3:$E1000,Prov_Auto!$A$3:$A1000,$C352,Prov_Auto!$C$3:$C1000,"&gt;="&amp;$A352 ,Prov_Auto!$D$3:$D1000, "&gt;="&amp;DATE(J$2,1, 1), Prov_Auto!$D$3:$D1000,"&lt;="&amp;DATE(J$2, 12, 31))*$D352, IF($B352="V", -1*(SUMIFS(Prov_Auto!$E$3:$E1000,Prov_Auto!$A$3:$A1000,$C352,Prov_Auto!$C$3:$C1000,"&gt;="&amp;$A352 ,Prov_Auto!$D$3:$D1000, "&gt;="&amp;DATE(J$2,1,1), Prov_Auto!$D$3:$D1000,"&lt;="&amp;DATE(J$2,12,31))*$D352), "")))))</f>
        <v/>
      </c>
      <c r="K352" s="42" t="str">
        <f>IF($A352="","",IF($C352="","",IF($D352="","", IF($B352="C",  SUMIFS(Prov_Auto!$E$3:$E1000,Prov_Auto!$A$3:$A1000,$C352,Prov_Auto!$C$3:$C1000,"&gt;="&amp;$A352 ,Prov_Auto!$D$3:$D1000, "&gt;="&amp;DATE(K$2,1, 1), Prov_Auto!$D$3:$D1000,"&lt;="&amp;DATE(K$2, 12, 31))*$D352, IF($B352="V", -1*(SUMIFS(Prov_Auto!$E$3:$E1000,Prov_Auto!$A$3:$A1000,$C352,Prov_Auto!$C$3:$C1000,"&gt;="&amp;$A352 ,Prov_Auto!$D$3:$D1000, "&gt;="&amp;DATE(K$2,1,1), Prov_Auto!$D$3:$D1000,"&lt;="&amp;DATE(K$2,12,31))*$D352), "")))))</f>
        <v/>
      </c>
      <c r="L352" s="42" t="str">
        <f>IF($A352="","",IF($C352="","",IF($D352="","", IF($B352="C",  SUMIFS(Prov_Auto!$E$3:$E1000,Prov_Auto!$A$3:$A1000,$C352,Prov_Auto!$C$3:$C1000,"&gt;="&amp;$A352 ,Prov_Auto!$D$3:$D1000, "&gt;="&amp;DATE(L$2,1, 1), Prov_Auto!$D$3:$D1000,"&lt;="&amp;DATE(L$2, 12, 31))*$D352, IF($B352="V", -1*(SUMIFS(Prov_Auto!$E$3:$E1000,Prov_Auto!$A$3:$A1000,$C352,Prov_Auto!$C$3:$C1000,"&gt;="&amp;$A352 ,Prov_Auto!$D$3:$D1000, "&gt;="&amp;DATE(L$2,1,1), Prov_Auto!$D$3:$D1000,"&lt;="&amp;DATE(L$2,12,31))*$D352), "")))))</f>
        <v/>
      </c>
      <c r="M352" s="43" t="str">
        <f>IF($A352="","",IF($C352="","",IF($D352="","", IF($B352="C",  SUMIFS(Prov_Auto!$E$3:$E1000,Prov_Auto!$A$3:$A1000,$C352,Prov_Auto!$C$3:$C1000,"&gt;="&amp;$A352 ,Prov_Auto!$D$3:$D1000, "&gt;="&amp;DATE(M$2,1, 1), Prov_Auto!$D$3:$D1000,"&lt;="&amp;DATE(M$2, 12, 31))*$D352, IF($B352="V", -1*(SUMIFS(Prov_Auto!$E$3:$E1000,Prov_Auto!$A$3:$A1000,$C352,Prov_Auto!$C$3:$C1000,"&gt;="&amp;$A352 ,Prov_Auto!$D$3:$D1000, "&gt;="&amp;DATE(M$2,1,1), Prov_Auto!$D$3:$D1000,"&lt;="&amp;DATE(M$2,12,31))*$D352), "")))))</f>
        <v/>
      </c>
      <c r="N352" s="30"/>
      <c r="O352" s="31"/>
      <c r="P352" s="31"/>
      <c r="Q352" s="31"/>
      <c r="R352" s="31"/>
      <c r="S352" s="31"/>
      <c r="T352" s="31"/>
      <c r="U352" s="31"/>
      <c r="V352" s="31"/>
      <c r="W352" s="31"/>
    </row>
    <row r="353">
      <c r="A353" s="46"/>
      <c r="B353" s="47"/>
      <c r="C353" s="47"/>
      <c r="D353" s="47"/>
      <c r="E353" s="48"/>
      <c r="F353" s="45" t="str">
        <f t="shared" si="1"/>
        <v/>
      </c>
      <c r="G353" s="40" t="str">
        <f t="shared" si="2"/>
        <v/>
      </c>
      <c r="H353" s="41" t="str">
        <f>IF(A353="","",IF(C353="","",IF(D353="","",IF(B353="C", SUMIFS(Prov_Auto!E$3:E1000,Prov_Auto!A$3:A1000,C353,Prov_Auto!C$3:C1000,"&gt;"&amp;A353,Prov_Auto!D$3:D1000,"&lt;="&amp;TODAY())*D353, IF(B353="V", -1*(SUMIFS(Prov_Auto!E$3:E1000,Prov_Auto!A$3:A1000,C353,Prov_Auto!C$3:C1000,"&gt;"&amp;A353,Prov_Auto!D$3:D1000,"&lt;="&amp;TODAY())*D353), "")))))</f>
        <v/>
      </c>
      <c r="I353" s="42" t="str">
        <f>IF($A353="","",IF($C353="","",IF($D353="","", IF($B353="C",  SUMIFS(Prov_Auto!$E$3:$E1000,Prov_Auto!$A$3:$A1000,$C353,Prov_Auto!$C$3:$C1000,"&gt;="&amp;$A353 ,Prov_Auto!$D$3:$D1000, "&gt;="&amp;DATE(I$2,1, 1), Prov_Auto!$D$3:$D1000,"&lt;="&amp;DATE(I$2, 12, 31))*$D353, IF($B353="V", -1*(SUMIFS(Prov_Auto!$E$3:$E1000,Prov_Auto!$A$3:$A1000,$C353,Prov_Auto!$C$3:$C1000,"&gt;="&amp;$A353 ,Prov_Auto!$D$3:$D1000, "&gt;="&amp;DATE(I$2,1,1), Prov_Auto!$D$3:$D1000,"&lt;="&amp;DATE(I$2,12,31))*$D353), "")))))</f>
        <v/>
      </c>
      <c r="J353" s="42" t="str">
        <f>IF($A353="","",IF($C353="","",IF($D353="","", IF($B353="C",  SUMIFS(Prov_Auto!$E$3:$E1000,Prov_Auto!$A$3:$A1000,$C353,Prov_Auto!$C$3:$C1000,"&gt;="&amp;$A353 ,Prov_Auto!$D$3:$D1000, "&gt;="&amp;DATE(J$2,1, 1), Prov_Auto!$D$3:$D1000,"&lt;="&amp;DATE(J$2, 12, 31))*$D353, IF($B353="V", -1*(SUMIFS(Prov_Auto!$E$3:$E1000,Prov_Auto!$A$3:$A1000,$C353,Prov_Auto!$C$3:$C1000,"&gt;="&amp;$A353 ,Prov_Auto!$D$3:$D1000, "&gt;="&amp;DATE(J$2,1,1), Prov_Auto!$D$3:$D1000,"&lt;="&amp;DATE(J$2,12,31))*$D353), "")))))</f>
        <v/>
      </c>
      <c r="K353" s="42" t="str">
        <f>IF($A353="","",IF($C353="","",IF($D353="","", IF($B353="C",  SUMIFS(Prov_Auto!$E$3:$E1000,Prov_Auto!$A$3:$A1000,$C353,Prov_Auto!$C$3:$C1000,"&gt;="&amp;$A353 ,Prov_Auto!$D$3:$D1000, "&gt;="&amp;DATE(K$2,1, 1), Prov_Auto!$D$3:$D1000,"&lt;="&amp;DATE(K$2, 12, 31))*$D353, IF($B353="V", -1*(SUMIFS(Prov_Auto!$E$3:$E1000,Prov_Auto!$A$3:$A1000,$C353,Prov_Auto!$C$3:$C1000,"&gt;="&amp;$A353 ,Prov_Auto!$D$3:$D1000, "&gt;="&amp;DATE(K$2,1,1), Prov_Auto!$D$3:$D1000,"&lt;="&amp;DATE(K$2,12,31))*$D353), "")))))</f>
        <v/>
      </c>
      <c r="L353" s="42" t="str">
        <f>IF($A353="","",IF($C353="","",IF($D353="","", IF($B353="C",  SUMIFS(Prov_Auto!$E$3:$E1000,Prov_Auto!$A$3:$A1000,$C353,Prov_Auto!$C$3:$C1000,"&gt;="&amp;$A353 ,Prov_Auto!$D$3:$D1000, "&gt;="&amp;DATE(L$2,1, 1), Prov_Auto!$D$3:$D1000,"&lt;="&amp;DATE(L$2, 12, 31))*$D353, IF($B353="V", -1*(SUMIFS(Prov_Auto!$E$3:$E1000,Prov_Auto!$A$3:$A1000,$C353,Prov_Auto!$C$3:$C1000,"&gt;="&amp;$A353 ,Prov_Auto!$D$3:$D1000, "&gt;="&amp;DATE(L$2,1,1), Prov_Auto!$D$3:$D1000,"&lt;="&amp;DATE(L$2,12,31))*$D353), "")))))</f>
        <v/>
      </c>
      <c r="M353" s="43" t="str">
        <f>IF($A353="","",IF($C353="","",IF($D353="","", IF($B353="C",  SUMIFS(Prov_Auto!$E$3:$E1000,Prov_Auto!$A$3:$A1000,$C353,Prov_Auto!$C$3:$C1000,"&gt;="&amp;$A353 ,Prov_Auto!$D$3:$D1000, "&gt;="&amp;DATE(M$2,1, 1), Prov_Auto!$D$3:$D1000,"&lt;="&amp;DATE(M$2, 12, 31))*$D353, IF($B353="V", -1*(SUMIFS(Prov_Auto!$E$3:$E1000,Prov_Auto!$A$3:$A1000,$C353,Prov_Auto!$C$3:$C1000,"&gt;="&amp;$A353 ,Prov_Auto!$D$3:$D1000, "&gt;="&amp;DATE(M$2,1,1), Prov_Auto!$D$3:$D1000,"&lt;="&amp;DATE(M$2,12,31))*$D353), "")))))</f>
        <v/>
      </c>
      <c r="N353" s="30"/>
      <c r="O353" s="31"/>
      <c r="P353" s="31"/>
      <c r="Q353" s="31"/>
      <c r="R353" s="31"/>
      <c r="S353" s="31"/>
      <c r="T353" s="31"/>
      <c r="U353" s="31"/>
      <c r="V353" s="31"/>
      <c r="W353" s="31"/>
    </row>
    <row r="354">
      <c r="A354" s="46"/>
      <c r="B354" s="47"/>
      <c r="C354" s="47"/>
      <c r="D354" s="47"/>
      <c r="E354" s="48"/>
      <c r="F354" s="45" t="str">
        <f t="shared" si="1"/>
        <v/>
      </c>
      <c r="G354" s="40" t="str">
        <f t="shared" si="2"/>
        <v/>
      </c>
      <c r="H354" s="41" t="str">
        <f>IF(A354="","",IF(C354="","",IF(D354="","",IF(B354="C", SUMIFS(Prov_Auto!E$3:E1000,Prov_Auto!A$3:A1000,C354,Prov_Auto!C$3:C1000,"&gt;"&amp;A354,Prov_Auto!D$3:D1000,"&lt;="&amp;TODAY())*D354, IF(B354="V", -1*(SUMIFS(Prov_Auto!E$3:E1000,Prov_Auto!A$3:A1000,C354,Prov_Auto!C$3:C1000,"&gt;"&amp;A354,Prov_Auto!D$3:D1000,"&lt;="&amp;TODAY())*D354), "")))))</f>
        <v/>
      </c>
      <c r="I354" s="42" t="str">
        <f>IF($A354="","",IF($C354="","",IF($D354="","", IF($B354="C",  SUMIFS(Prov_Auto!$E$3:$E1000,Prov_Auto!$A$3:$A1000,$C354,Prov_Auto!$C$3:$C1000,"&gt;="&amp;$A354 ,Prov_Auto!$D$3:$D1000, "&gt;="&amp;DATE(I$2,1, 1), Prov_Auto!$D$3:$D1000,"&lt;="&amp;DATE(I$2, 12, 31))*$D354, IF($B354="V", -1*(SUMIFS(Prov_Auto!$E$3:$E1000,Prov_Auto!$A$3:$A1000,$C354,Prov_Auto!$C$3:$C1000,"&gt;="&amp;$A354 ,Prov_Auto!$D$3:$D1000, "&gt;="&amp;DATE(I$2,1,1), Prov_Auto!$D$3:$D1000,"&lt;="&amp;DATE(I$2,12,31))*$D354), "")))))</f>
        <v/>
      </c>
      <c r="J354" s="42" t="str">
        <f>IF($A354="","",IF($C354="","",IF($D354="","", IF($B354="C",  SUMIFS(Prov_Auto!$E$3:$E1000,Prov_Auto!$A$3:$A1000,$C354,Prov_Auto!$C$3:$C1000,"&gt;="&amp;$A354 ,Prov_Auto!$D$3:$D1000, "&gt;="&amp;DATE(J$2,1, 1), Prov_Auto!$D$3:$D1000,"&lt;="&amp;DATE(J$2, 12, 31))*$D354, IF($B354="V", -1*(SUMIFS(Prov_Auto!$E$3:$E1000,Prov_Auto!$A$3:$A1000,$C354,Prov_Auto!$C$3:$C1000,"&gt;="&amp;$A354 ,Prov_Auto!$D$3:$D1000, "&gt;="&amp;DATE(J$2,1,1), Prov_Auto!$D$3:$D1000,"&lt;="&amp;DATE(J$2,12,31))*$D354), "")))))</f>
        <v/>
      </c>
      <c r="K354" s="42" t="str">
        <f>IF($A354="","",IF($C354="","",IF($D354="","", IF($B354="C",  SUMIFS(Prov_Auto!$E$3:$E1000,Prov_Auto!$A$3:$A1000,$C354,Prov_Auto!$C$3:$C1000,"&gt;="&amp;$A354 ,Prov_Auto!$D$3:$D1000, "&gt;="&amp;DATE(K$2,1, 1), Prov_Auto!$D$3:$D1000,"&lt;="&amp;DATE(K$2, 12, 31))*$D354, IF($B354="V", -1*(SUMIFS(Prov_Auto!$E$3:$E1000,Prov_Auto!$A$3:$A1000,$C354,Prov_Auto!$C$3:$C1000,"&gt;="&amp;$A354 ,Prov_Auto!$D$3:$D1000, "&gt;="&amp;DATE(K$2,1,1), Prov_Auto!$D$3:$D1000,"&lt;="&amp;DATE(K$2,12,31))*$D354), "")))))</f>
        <v/>
      </c>
      <c r="L354" s="42" t="str">
        <f>IF($A354="","",IF($C354="","",IF($D354="","", IF($B354="C",  SUMIFS(Prov_Auto!$E$3:$E1000,Prov_Auto!$A$3:$A1000,$C354,Prov_Auto!$C$3:$C1000,"&gt;="&amp;$A354 ,Prov_Auto!$D$3:$D1000, "&gt;="&amp;DATE(L$2,1, 1), Prov_Auto!$D$3:$D1000,"&lt;="&amp;DATE(L$2, 12, 31))*$D354, IF($B354="V", -1*(SUMIFS(Prov_Auto!$E$3:$E1000,Prov_Auto!$A$3:$A1000,$C354,Prov_Auto!$C$3:$C1000,"&gt;="&amp;$A354 ,Prov_Auto!$D$3:$D1000, "&gt;="&amp;DATE(L$2,1,1), Prov_Auto!$D$3:$D1000,"&lt;="&amp;DATE(L$2,12,31))*$D354), "")))))</f>
        <v/>
      </c>
      <c r="M354" s="43" t="str">
        <f>IF($A354="","",IF($C354="","",IF($D354="","", IF($B354="C",  SUMIFS(Prov_Auto!$E$3:$E1000,Prov_Auto!$A$3:$A1000,$C354,Prov_Auto!$C$3:$C1000,"&gt;="&amp;$A354 ,Prov_Auto!$D$3:$D1000, "&gt;="&amp;DATE(M$2,1, 1), Prov_Auto!$D$3:$D1000,"&lt;="&amp;DATE(M$2, 12, 31))*$D354, IF($B354="V", -1*(SUMIFS(Prov_Auto!$E$3:$E1000,Prov_Auto!$A$3:$A1000,$C354,Prov_Auto!$C$3:$C1000,"&gt;="&amp;$A354 ,Prov_Auto!$D$3:$D1000, "&gt;="&amp;DATE(M$2,1,1), Prov_Auto!$D$3:$D1000,"&lt;="&amp;DATE(M$2,12,31))*$D354), "")))))</f>
        <v/>
      </c>
      <c r="N354" s="30"/>
      <c r="O354" s="31"/>
      <c r="P354" s="31"/>
      <c r="Q354" s="31"/>
      <c r="R354" s="31"/>
      <c r="S354" s="31"/>
      <c r="T354" s="31"/>
      <c r="U354" s="31"/>
      <c r="V354" s="31"/>
      <c r="W354" s="31"/>
    </row>
    <row r="355">
      <c r="A355" s="46"/>
      <c r="B355" s="47"/>
      <c r="C355" s="47"/>
      <c r="D355" s="47"/>
      <c r="E355" s="48"/>
      <c r="F355" s="45" t="str">
        <f t="shared" si="1"/>
        <v/>
      </c>
      <c r="G355" s="40" t="str">
        <f t="shared" si="2"/>
        <v/>
      </c>
      <c r="H355" s="41" t="str">
        <f>IF(A355="","",IF(C355="","",IF(D355="","",IF(B355="C", SUMIFS(Prov_Auto!E$3:E1000,Prov_Auto!A$3:A1000,C355,Prov_Auto!C$3:C1000,"&gt;"&amp;A355,Prov_Auto!D$3:D1000,"&lt;="&amp;TODAY())*D355, IF(B355="V", -1*(SUMIFS(Prov_Auto!E$3:E1000,Prov_Auto!A$3:A1000,C355,Prov_Auto!C$3:C1000,"&gt;"&amp;A355,Prov_Auto!D$3:D1000,"&lt;="&amp;TODAY())*D355), "")))))</f>
        <v/>
      </c>
      <c r="I355" s="42" t="str">
        <f>IF($A355="","",IF($C355="","",IF($D355="","", IF($B355="C",  SUMIFS(Prov_Auto!$E$3:$E1000,Prov_Auto!$A$3:$A1000,$C355,Prov_Auto!$C$3:$C1000,"&gt;="&amp;$A355 ,Prov_Auto!$D$3:$D1000, "&gt;="&amp;DATE(I$2,1, 1), Prov_Auto!$D$3:$D1000,"&lt;="&amp;DATE(I$2, 12, 31))*$D355, IF($B355="V", -1*(SUMIFS(Prov_Auto!$E$3:$E1000,Prov_Auto!$A$3:$A1000,$C355,Prov_Auto!$C$3:$C1000,"&gt;="&amp;$A355 ,Prov_Auto!$D$3:$D1000, "&gt;="&amp;DATE(I$2,1,1), Prov_Auto!$D$3:$D1000,"&lt;="&amp;DATE(I$2,12,31))*$D355), "")))))</f>
        <v/>
      </c>
      <c r="J355" s="42" t="str">
        <f>IF($A355="","",IF($C355="","",IF($D355="","", IF($B355="C",  SUMIFS(Prov_Auto!$E$3:$E1000,Prov_Auto!$A$3:$A1000,$C355,Prov_Auto!$C$3:$C1000,"&gt;="&amp;$A355 ,Prov_Auto!$D$3:$D1000, "&gt;="&amp;DATE(J$2,1, 1), Prov_Auto!$D$3:$D1000,"&lt;="&amp;DATE(J$2, 12, 31))*$D355, IF($B355="V", -1*(SUMIFS(Prov_Auto!$E$3:$E1000,Prov_Auto!$A$3:$A1000,$C355,Prov_Auto!$C$3:$C1000,"&gt;="&amp;$A355 ,Prov_Auto!$D$3:$D1000, "&gt;="&amp;DATE(J$2,1,1), Prov_Auto!$D$3:$D1000,"&lt;="&amp;DATE(J$2,12,31))*$D355), "")))))</f>
        <v/>
      </c>
      <c r="K355" s="42" t="str">
        <f>IF($A355="","",IF($C355="","",IF($D355="","", IF($B355="C",  SUMIFS(Prov_Auto!$E$3:$E1000,Prov_Auto!$A$3:$A1000,$C355,Prov_Auto!$C$3:$C1000,"&gt;="&amp;$A355 ,Prov_Auto!$D$3:$D1000, "&gt;="&amp;DATE(K$2,1, 1), Prov_Auto!$D$3:$D1000,"&lt;="&amp;DATE(K$2, 12, 31))*$D355, IF($B355="V", -1*(SUMIFS(Prov_Auto!$E$3:$E1000,Prov_Auto!$A$3:$A1000,$C355,Prov_Auto!$C$3:$C1000,"&gt;="&amp;$A355 ,Prov_Auto!$D$3:$D1000, "&gt;="&amp;DATE(K$2,1,1), Prov_Auto!$D$3:$D1000,"&lt;="&amp;DATE(K$2,12,31))*$D355), "")))))</f>
        <v/>
      </c>
      <c r="L355" s="42" t="str">
        <f>IF($A355="","",IF($C355="","",IF($D355="","", IF($B355="C",  SUMIFS(Prov_Auto!$E$3:$E1000,Prov_Auto!$A$3:$A1000,$C355,Prov_Auto!$C$3:$C1000,"&gt;="&amp;$A355 ,Prov_Auto!$D$3:$D1000, "&gt;="&amp;DATE(L$2,1, 1), Prov_Auto!$D$3:$D1000,"&lt;="&amp;DATE(L$2, 12, 31))*$D355, IF($B355="V", -1*(SUMIFS(Prov_Auto!$E$3:$E1000,Prov_Auto!$A$3:$A1000,$C355,Prov_Auto!$C$3:$C1000,"&gt;="&amp;$A355 ,Prov_Auto!$D$3:$D1000, "&gt;="&amp;DATE(L$2,1,1), Prov_Auto!$D$3:$D1000,"&lt;="&amp;DATE(L$2,12,31))*$D355), "")))))</f>
        <v/>
      </c>
      <c r="M355" s="43" t="str">
        <f>IF($A355="","",IF($C355="","",IF($D355="","", IF($B355="C",  SUMIFS(Prov_Auto!$E$3:$E1000,Prov_Auto!$A$3:$A1000,$C355,Prov_Auto!$C$3:$C1000,"&gt;="&amp;$A355 ,Prov_Auto!$D$3:$D1000, "&gt;="&amp;DATE(M$2,1, 1), Prov_Auto!$D$3:$D1000,"&lt;="&amp;DATE(M$2, 12, 31))*$D355, IF($B355="V", -1*(SUMIFS(Prov_Auto!$E$3:$E1000,Prov_Auto!$A$3:$A1000,$C355,Prov_Auto!$C$3:$C1000,"&gt;="&amp;$A355 ,Prov_Auto!$D$3:$D1000, "&gt;="&amp;DATE(M$2,1,1), Prov_Auto!$D$3:$D1000,"&lt;="&amp;DATE(M$2,12,31))*$D355), "")))))</f>
        <v/>
      </c>
      <c r="N355" s="30"/>
      <c r="O355" s="31"/>
      <c r="P355" s="31"/>
      <c r="Q355" s="31"/>
      <c r="R355" s="31"/>
      <c r="S355" s="31"/>
      <c r="T355" s="31"/>
      <c r="U355" s="31"/>
      <c r="V355" s="31"/>
      <c r="W355" s="31"/>
    </row>
    <row r="356">
      <c r="A356" s="46"/>
      <c r="B356" s="47"/>
      <c r="C356" s="47"/>
      <c r="D356" s="47"/>
      <c r="E356" s="48"/>
      <c r="F356" s="45" t="str">
        <f t="shared" si="1"/>
        <v/>
      </c>
      <c r="G356" s="40" t="str">
        <f t="shared" si="2"/>
        <v/>
      </c>
      <c r="H356" s="41" t="str">
        <f>IF(A356="","",IF(C356="","",IF(D356="","",IF(B356="C", SUMIFS(Prov_Auto!E$3:E1000,Prov_Auto!A$3:A1000,C356,Prov_Auto!C$3:C1000,"&gt;"&amp;A356,Prov_Auto!D$3:D1000,"&lt;="&amp;TODAY())*D356, IF(B356="V", -1*(SUMIFS(Prov_Auto!E$3:E1000,Prov_Auto!A$3:A1000,C356,Prov_Auto!C$3:C1000,"&gt;"&amp;A356,Prov_Auto!D$3:D1000,"&lt;="&amp;TODAY())*D356), "")))))</f>
        <v/>
      </c>
      <c r="I356" s="42" t="str">
        <f>IF($A356="","",IF($C356="","",IF($D356="","", IF($B356="C",  SUMIFS(Prov_Auto!$E$3:$E1000,Prov_Auto!$A$3:$A1000,$C356,Prov_Auto!$C$3:$C1000,"&gt;="&amp;$A356 ,Prov_Auto!$D$3:$D1000, "&gt;="&amp;DATE(I$2,1, 1), Prov_Auto!$D$3:$D1000,"&lt;="&amp;DATE(I$2, 12, 31))*$D356, IF($B356="V", -1*(SUMIFS(Prov_Auto!$E$3:$E1000,Prov_Auto!$A$3:$A1000,$C356,Prov_Auto!$C$3:$C1000,"&gt;="&amp;$A356 ,Prov_Auto!$D$3:$D1000, "&gt;="&amp;DATE(I$2,1,1), Prov_Auto!$D$3:$D1000,"&lt;="&amp;DATE(I$2,12,31))*$D356), "")))))</f>
        <v/>
      </c>
      <c r="J356" s="42" t="str">
        <f>IF($A356="","",IF($C356="","",IF($D356="","", IF($B356="C",  SUMIFS(Prov_Auto!$E$3:$E1000,Prov_Auto!$A$3:$A1000,$C356,Prov_Auto!$C$3:$C1000,"&gt;="&amp;$A356 ,Prov_Auto!$D$3:$D1000, "&gt;="&amp;DATE(J$2,1, 1), Prov_Auto!$D$3:$D1000,"&lt;="&amp;DATE(J$2, 12, 31))*$D356, IF($B356="V", -1*(SUMIFS(Prov_Auto!$E$3:$E1000,Prov_Auto!$A$3:$A1000,$C356,Prov_Auto!$C$3:$C1000,"&gt;="&amp;$A356 ,Prov_Auto!$D$3:$D1000, "&gt;="&amp;DATE(J$2,1,1), Prov_Auto!$D$3:$D1000,"&lt;="&amp;DATE(J$2,12,31))*$D356), "")))))</f>
        <v/>
      </c>
      <c r="K356" s="42" t="str">
        <f>IF($A356="","",IF($C356="","",IF($D356="","", IF($B356="C",  SUMIFS(Prov_Auto!$E$3:$E1000,Prov_Auto!$A$3:$A1000,$C356,Prov_Auto!$C$3:$C1000,"&gt;="&amp;$A356 ,Prov_Auto!$D$3:$D1000, "&gt;="&amp;DATE(K$2,1, 1), Prov_Auto!$D$3:$D1000,"&lt;="&amp;DATE(K$2, 12, 31))*$D356, IF($B356="V", -1*(SUMIFS(Prov_Auto!$E$3:$E1000,Prov_Auto!$A$3:$A1000,$C356,Prov_Auto!$C$3:$C1000,"&gt;="&amp;$A356 ,Prov_Auto!$D$3:$D1000, "&gt;="&amp;DATE(K$2,1,1), Prov_Auto!$D$3:$D1000,"&lt;="&amp;DATE(K$2,12,31))*$D356), "")))))</f>
        <v/>
      </c>
      <c r="L356" s="42" t="str">
        <f>IF($A356="","",IF($C356="","",IF($D356="","", IF($B356="C",  SUMIFS(Prov_Auto!$E$3:$E1000,Prov_Auto!$A$3:$A1000,$C356,Prov_Auto!$C$3:$C1000,"&gt;="&amp;$A356 ,Prov_Auto!$D$3:$D1000, "&gt;="&amp;DATE(L$2,1, 1), Prov_Auto!$D$3:$D1000,"&lt;="&amp;DATE(L$2, 12, 31))*$D356, IF($B356="V", -1*(SUMIFS(Prov_Auto!$E$3:$E1000,Prov_Auto!$A$3:$A1000,$C356,Prov_Auto!$C$3:$C1000,"&gt;="&amp;$A356 ,Prov_Auto!$D$3:$D1000, "&gt;="&amp;DATE(L$2,1,1), Prov_Auto!$D$3:$D1000,"&lt;="&amp;DATE(L$2,12,31))*$D356), "")))))</f>
        <v/>
      </c>
      <c r="M356" s="43" t="str">
        <f>IF($A356="","",IF($C356="","",IF($D356="","", IF($B356="C",  SUMIFS(Prov_Auto!$E$3:$E1000,Prov_Auto!$A$3:$A1000,$C356,Prov_Auto!$C$3:$C1000,"&gt;="&amp;$A356 ,Prov_Auto!$D$3:$D1000, "&gt;="&amp;DATE(M$2,1, 1), Prov_Auto!$D$3:$D1000,"&lt;="&amp;DATE(M$2, 12, 31))*$D356, IF($B356="V", -1*(SUMIFS(Prov_Auto!$E$3:$E1000,Prov_Auto!$A$3:$A1000,$C356,Prov_Auto!$C$3:$C1000,"&gt;="&amp;$A356 ,Prov_Auto!$D$3:$D1000, "&gt;="&amp;DATE(M$2,1,1), Prov_Auto!$D$3:$D1000,"&lt;="&amp;DATE(M$2,12,31))*$D356), "")))))</f>
        <v/>
      </c>
      <c r="N356" s="30"/>
      <c r="O356" s="31"/>
      <c r="P356" s="31"/>
      <c r="Q356" s="31"/>
      <c r="R356" s="31"/>
      <c r="S356" s="31"/>
      <c r="T356" s="31"/>
      <c r="U356" s="31"/>
      <c r="V356" s="31"/>
      <c r="W356" s="31"/>
    </row>
    <row r="357">
      <c r="A357" s="46"/>
      <c r="B357" s="47"/>
      <c r="C357" s="47"/>
      <c r="D357" s="47"/>
      <c r="E357" s="48"/>
      <c r="F357" s="45" t="str">
        <f t="shared" si="1"/>
        <v/>
      </c>
      <c r="G357" s="40" t="str">
        <f t="shared" si="2"/>
        <v/>
      </c>
      <c r="H357" s="41" t="str">
        <f>IF(A357="","",IF(C357="","",IF(D357="","",IF(B357="C", SUMIFS(Prov_Auto!E$3:E1000,Prov_Auto!A$3:A1000,C357,Prov_Auto!C$3:C1000,"&gt;"&amp;A357,Prov_Auto!D$3:D1000,"&lt;="&amp;TODAY())*D357, IF(B357="V", -1*(SUMIFS(Prov_Auto!E$3:E1000,Prov_Auto!A$3:A1000,C357,Prov_Auto!C$3:C1000,"&gt;"&amp;A357,Prov_Auto!D$3:D1000,"&lt;="&amp;TODAY())*D357), "")))))</f>
        <v/>
      </c>
      <c r="I357" s="42" t="str">
        <f>IF($A357="","",IF($C357="","",IF($D357="","", IF($B357="C",  SUMIFS(Prov_Auto!$E$3:$E1000,Prov_Auto!$A$3:$A1000,$C357,Prov_Auto!$C$3:$C1000,"&gt;="&amp;$A357 ,Prov_Auto!$D$3:$D1000, "&gt;="&amp;DATE(I$2,1, 1), Prov_Auto!$D$3:$D1000,"&lt;="&amp;DATE(I$2, 12, 31))*$D357, IF($B357="V", -1*(SUMIFS(Prov_Auto!$E$3:$E1000,Prov_Auto!$A$3:$A1000,$C357,Prov_Auto!$C$3:$C1000,"&gt;="&amp;$A357 ,Prov_Auto!$D$3:$D1000, "&gt;="&amp;DATE(I$2,1,1), Prov_Auto!$D$3:$D1000,"&lt;="&amp;DATE(I$2,12,31))*$D357), "")))))</f>
        <v/>
      </c>
      <c r="J357" s="42" t="str">
        <f>IF($A357="","",IF($C357="","",IF($D357="","", IF($B357="C",  SUMIFS(Prov_Auto!$E$3:$E1000,Prov_Auto!$A$3:$A1000,$C357,Prov_Auto!$C$3:$C1000,"&gt;="&amp;$A357 ,Prov_Auto!$D$3:$D1000, "&gt;="&amp;DATE(J$2,1, 1), Prov_Auto!$D$3:$D1000,"&lt;="&amp;DATE(J$2, 12, 31))*$D357, IF($B357="V", -1*(SUMIFS(Prov_Auto!$E$3:$E1000,Prov_Auto!$A$3:$A1000,$C357,Prov_Auto!$C$3:$C1000,"&gt;="&amp;$A357 ,Prov_Auto!$D$3:$D1000, "&gt;="&amp;DATE(J$2,1,1), Prov_Auto!$D$3:$D1000,"&lt;="&amp;DATE(J$2,12,31))*$D357), "")))))</f>
        <v/>
      </c>
      <c r="K357" s="42" t="str">
        <f>IF($A357="","",IF($C357="","",IF($D357="","", IF($B357="C",  SUMIFS(Prov_Auto!$E$3:$E1000,Prov_Auto!$A$3:$A1000,$C357,Prov_Auto!$C$3:$C1000,"&gt;="&amp;$A357 ,Prov_Auto!$D$3:$D1000, "&gt;="&amp;DATE(K$2,1, 1), Prov_Auto!$D$3:$D1000,"&lt;="&amp;DATE(K$2, 12, 31))*$D357, IF($B357="V", -1*(SUMIFS(Prov_Auto!$E$3:$E1000,Prov_Auto!$A$3:$A1000,$C357,Prov_Auto!$C$3:$C1000,"&gt;="&amp;$A357 ,Prov_Auto!$D$3:$D1000, "&gt;="&amp;DATE(K$2,1,1), Prov_Auto!$D$3:$D1000,"&lt;="&amp;DATE(K$2,12,31))*$D357), "")))))</f>
        <v/>
      </c>
      <c r="L357" s="42" t="str">
        <f>IF($A357="","",IF($C357="","",IF($D357="","", IF($B357="C",  SUMIFS(Prov_Auto!$E$3:$E1000,Prov_Auto!$A$3:$A1000,$C357,Prov_Auto!$C$3:$C1000,"&gt;="&amp;$A357 ,Prov_Auto!$D$3:$D1000, "&gt;="&amp;DATE(L$2,1, 1), Prov_Auto!$D$3:$D1000,"&lt;="&amp;DATE(L$2, 12, 31))*$D357, IF($B357="V", -1*(SUMIFS(Prov_Auto!$E$3:$E1000,Prov_Auto!$A$3:$A1000,$C357,Prov_Auto!$C$3:$C1000,"&gt;="&amp;$A357 ,Prov_Auto!$D$3:$D1000, "&gt;="&amp;DATE(L$2,1,1), Prov_Auto!$D$3:$D1000,"&lt;="&amp;DATE(L$2,12,31))*$D357), "")))))</f>
        <v/>
      </c>
      <c r="M357" s="43" t="str">
        <f>IF($A357="","",IF($C357="","",IF($D357="","", IF($B357="C",  SUMIFS(Prov_Auto!$E$3:$E1000,Prov_Auto!$A$3:$A1000,$C357,Prov_Auto!$C$3:$C1000,"&gt;="&amp;$A357 ,Prov_Auto!$D$3:$D1000, "&gt;="&amp;DATE(M$2,1, 1), Prov_Auto!$D$3:$D1000,"&lt;="&amp;DATE(M$2, 12, 31))*$D357, IF($B357="V", -1*(SUMIFS(Prov_Auto!$E$3:$E1000,Prov_Auto!$A$3:$A1000,$C357,Prov_Auto!$C$3:$C1000,"&gt;="&amp;$A357 ,Prov_Auto!$D$3:$D1000, "&gt;="&amp;DATE(M$2,1,1), Prov_Auto!$D$3:$D1000,"&lt;="&amp;DATE(M$2,12,31))*$D357), "")))))</f>
        <v/>
      </c>
      <c r="N357" s="30"/>
      <c r="O357" s="31"/>
      <c r="P357" s="31"/>
      <c r="Q357" s="31"/>
      <c r="R357" s="31"/>
      <c r="S357" s="31"/>
      <c r="T357" s="31"/>
      <c r="U357" s="31"/>
      <c r="V357" s="31"/>
      <c r="W357" s="31"/>
    </row>
    <row r="358">
      <c r="A358" s="46"/>
      <c r="B358" s="47"/>
      <c r="C358" s="47"/>
      <c r="D358" s="47"/>
      <c r="E358" s="48"/>
      <c r="F358" s="45" t="str">
        <f t="shared" si="1"/>
        <v/>
      </c>
      <c r="G358" s="40" t="str">
        <f t="shared" si="2"/>
        <v/>
      </c>
      <c r="H358" s="41" t="str">
        <f>IF(A358="","",IF(C358="","",IF(D358="","",IF(B358="C", SUMIFS(Prov_Auto!E$3:E1000,Prov_Auto!A$3:A1000,C358,Prov_Auto!C$3:C1000,"&gt;"&amp;A358,Prov_Auto!D$3:D1000,"&lt;="&amp;TODAY())*D358, IF(B358="V", -1*(SUMIFS(Prov_Auto!E$3:E1000,Prov_Auto!A$3:A1000,C358,Prov_Auto!C$3:C1000,"&gt;"&amp;A358,Prov_Auto!D$3:D1000,"&lt;="&amp;TODAY())*D358), "")))))</f>
        <v/>
      </c>
      <c r="I358" s="42" t="str">
        <f>IF($A358="","",IF($C358="","",IF($D358="","", IF($B358="C",  SUMIFS(Prov_Auto!$E$3:$E1000,Prov_Auto!$A$3:$A1000,$C358,Prov_Auto!$C$3:$C1000,"&gt;="&amp;$A358 ,Prov_Auto!$D$3:$D1000, "&gt;="&amp;DATE(I$2,1, 1), Prov_Auto!$D$3:$D1000,"&lt;="&amp;DATE(I$2, 12, 31))*$D358, IF($B358="V", -1*(SUMIFS(Prov_Auto!$E$3:$E1000,Prov_Auto!$A$3:$A1000,$C358,Prov_Auto!$C$3:$C1000,"&gt;="&amp;$A358 ,Prov_Auto!$D$3:$D1000, "&gt;="&amp;DATE(I$2,1,1), Prov_Auto!$D$3:$D1000,"&lt;="&amp;DATE(I$2,12,31))*$D358), "")))))</f>
        <v/>
      </c>
      <c r="J358" s="42" t="str">
        <f>IF($A358="","",IF($C358="","",IF($D358="","", IF($B358="C",  SUMIFS(Prov_Auto!$E$3:$E1000,Prov_Auto!$A$3:$A1000,$C358,Prov_Auto!$C$3:$C1000,"&gt;="&amp;$A358 ,Prov_Auto!$D$3:$D1000, "&gt;="&amp;DATE(J$2,1, 1), Prov_Auto!$D$3:$D1000,"&lt;="&amp;DATE(J$2, 12, 31))*$D358, IF($B358="V", -1*(SUMIFS(Prov_Auto!$E$3:$E1000,Prov_Auto!$A$3:$A1000,$C358,Prov_Auto!$C$3:$C1000,"&gt;="&amp;$A358 ,Prov_Auto!$D$3:$D1000, "&gt;="&amp;DATE(J$2,1,1), Prov_Auto!$D$3:$D1000,"&lt;="&amp;DATE(J$2,12,31))*$D358), "")))))</f>
        <v/>
      </c>
      <c r="K358" s="42" t="str">
        <f>IF($A358="","",IF($C358="","",IF($D358="","", IF($B358="C",  SUMIFS(Prov_Auto!$E$3:$E1000,Prov_Auto!$A$3:$A1000,$C358,Prov_Auto!$C$3:$C1000,"&gt;="&amp;$A358 ,Prov_Auto!$D$3:$D1000, "&gt;="&amp;DATE(K$2,1, 1), Prov_Auto!$D$3:$D1000,"&lt;="&amp;DATE(K$2, 12, 31))*$D358, IF($B358="V", -1*(SUMIFS(Prov_Auto!$E$3:$E1000,Prov_Auto!$A$3:$A1000,$C358,Prov_Auto!$C$3:$C1000,"&gt;="&amp;$A358 ,Prov_Auto!$D$3:$D1000, "&gt;="&amp;DATE(K$2,1,1), Prov_Auto!$D$3:$D1000,"&lt;="&amp;DATE(K$2,12,31))*$D358), "")))))</f>
        <v/>
      </c>
      <c r="L358" s="42" t="str">
        <f>IF($A358="","",IF($C358="","",IF($D358="","", IF($B358="C",  SUMIFS(Prov_Auto!$E$3:$E1000,Prov_Auto!$A$3:$A1000,$C358,Prov_Auto!$C$3:$C1000,"&gt;="&amp;$A358 ,Prov_Auto!$D$3:$D1000, "&gt;="&amp;DATE(L$2,1, 1), Prov_Auto!$D$3:$D1000,"&lt;="&amp;DATE(L$2, 12, 31))*$D358, IF($B358="V", -1*(SUMIFS(Prov_Auto!$E$3:$E1000,Prov_Auto!$A$3:$A1000,$C358,Prov_Auto!$C$3:$C1000,"&gt;="&amp;$A358 ,Prov_Auto!$D$3:$D1000, "&gt;="&amp;DATE(L$2,1,1), Prov_Auto!$D$3:$D1000,"&lt;="&amp;DATE(L$2,12,31))*$D358), "")))))</f>
        <v/>
      </c>
      <c r="M358" s="43" t="str">
        <f>IF($A358="","",IF($C358="","",IF($D358="","", IF($B358="C",  SUMIFS(Prov_Auto!$E$3:$E1000,Prov_Auto!$A$3:$A1000,$C358,Prov_Auto!$C$3:$C1000,"&gt;="&amp;$A358 ,Prov_Auto!$D$3:$D1000, "&gt;="&amp;DATE(M$2,1, 1), Prov_Auto!$D$3:$D1000,"&lt;="&amp;DATE(M$2, 12, 31))*$D358, IF($B358="V", -1*(SUMIFS(Prov_Auto!$E$3:$E1000,Prov_Auto!$A$3:$A1000,$C358,Prov_Auto!$C$3:$C1000,"&gt;="&amp;$A358 ,Prov_Auto!$D$3:$D1000, "&gt;="&amp;DATE(M$2,1,1), Prov_Auto!$D$3:$D1000,"&lt;="&amp;DATE(M$2,12,31))*$D358), "")))))</f>
        <v/>
      </c>
      <c r="N358" s="30"/>
      <c r="O358" s="31"/>
      <c r="P358" s="31"/>
      <c r="Q358" s="31"/>
      <c r="R358" s="31"/>
      <c r="S358" s="31"/>
      <c r="T358" s="31"/>
      <c r="U358" s="31"/>
      <c r="V358" s="31"/>
      <c r="W358" s="31"/>
    </row>
    <row r="359">
      <c r="A359" s="46"/>
      <c r="B359" s="47"/>
      <c r="C359" s="47"/>
      <c r="D359" s="47"/>
      <c r="E359" s="48"/>
      <c r="F359" s="45" t="str">
        <f t="shared" si="1"/>
        <v/>
      </c>
      <c r="G359" s="40" t="str">
        <f t="shared" si="2"/>
        <v/>
      </c>
      <c r="H359" s="41" t="str">
        <f>IF(A359="","",IF(C359="","",IF(D359="","",IF(B359="C", SUMIFS(Prov_Auto!E$3:E1000,Prov_Auto!A$3:A1000,C359,Prov_Auto!C$3:C1000,"&gt;"&amp;A359,Prov_Auto!D$3:D1000,"&lt;="&amp;TODAY())*D359, IF(B359="V", -1*(SUMIFS(Prov_Auto!E$3:E1000,Prov_Auto!A$3:A1000,C359,Prov_Auto!C$3:C1000,"&gt;"&amp;A359,Prov_Auto!D$3:D1000,"&lt;="&amp;TODAY())*D359), "")))))</f>
        <v/>
      </c>
      <c r="I359" s="42" t="str">
        <f>IF($A359="","",IF($C359="","",IF($D359="","", IF($B359="C",  SUMIFS(Prov_Auto!$E$3:$E1000,Prov_Auto!$A$3:$A1000,$C359,Prov_Auto!$C$3:$C1000,"&gt;="&amp;$A359 ,Prov_Auto!$D$3:$D1000, "&gt;="&amp;DATE(I$2,1, 1), Prov_Auto!$D$3:$D1000,"&lt;="&amp;DATE(I$2, 12, 31))*$D359, IF($B359="V", -1*(SUMIFS(Prov_Auto!$E$3:$E1000,Prov_Auto!$A$3:$A1000,$C359,Prov_Auto!$C$3:$C1000,"&gt;="&amp;$A359 ,Prov_Auto!$D$3:$D1000, "&gt;="&amp;DATE(I$2,1,1), Prov_Auto!$D$3:$D1000,"&lt;="&amp;DATE(I$2,12,31))*$D359), "")))))</f>
        <v/>
      </c>
      <c r="J359" s="42" t="str">
        <f>IF($A359="","",IF($C359="","",IF($D359="","", IF($B359="C",  SUMIFS(Prov_Auto!$E$3:$E1000,Prov_Auto!$A$3:$A1000,$C359,Prov_Auto!$C$3:$C1000,"&gt;="&amp;$A359 ,Prov_Auto!$D$3:$D1000, "&gt;="&amp;DATE(J$2,1, 1), Prov_Auto!$D$3:$D1000,"&lt;="&amp;DATE(J$2, 12, 31))*$D359, IF($B359="V", -1*(SUMIFS(Prov_Auto!$E$3:$E1000,Prov_Auto!$A$3:$A1000,$C359,Prov_Auto!$C$3:$C1000,"&gt;="&amp;$A359 ,Prov_Auto!$D$3:$D1000, "&gt;="&amp;DATE(J$2,1,1), Prov_Auto!$D$3:$D1000,"&lt;="&amp;DATE(J$2,12,31))*$D359), "")))))</f>
        <v/>
      </c>
      <c r="K359" s="42" t="str">
        <f>IF($A359="","",IF($C359="","",IF($D359="","", IF($B359="C",  SUMIFS(Prov_Auto!$E$3:$E1000,Prov_Auto!$A$3:$A1000,$C359,Prov_Auto!$C$3:$C1000,"&gt;="&amp;$A359 ,Prov_Auto!$D$3:$D1000, "&gt;="&amp;DATE(K$2,1, 1), Prov_Auto!$D$3:$D1000,"&lt;="&amp;DATE(K$2, 12, 31))*$D359, IF($B359="V", -1*(SUMIFS(Prov_Auto!$E$3:$E1000,Prov_Auto!$A$3:$A1000,$C359,Prov_Auto!$C$3:$C1000,"&gt;="&amp;$A359 ,Prov_Auto!$D$3:$D1000, "&gt;="&amp;DATE(K$2,1,1), Prov_Auto!$D$3:$D1000,"&lt;="&amp;DATE(K$2,12,31))*$D359), "")))))</f>
        <v/>
      </c>
      <c r="L359" s="42" t="str">
        <f>IF($A359="","",IF($C359="","",IF($D359="","", IF($B359="C",  SUMIFS(Prov_Auto!$E$3:$E1000,Prov_Auto!$A$3:$A1000,$C359,Prov_Auto!$C$3:$C1000,"&gt;="&amp;$A359 ,Prov_Auto!$D$3:$D1000, "&gt;="&amp;DATE(L$2,1, 1), Prov_Auto!$D$3:$D1000,"&lt;="&amp;DATE(L$2, 12, 31))*$D359, IF($B359="V", -1*(SUMIFS(Prov_Auto!$E$3:$E1000,Prov_Auto!$A$3:$A1000,$C359,Prov_Auto!$C$3:$C1000,"&gt;="&amp;$A359 ,Prov_Auto!$D$3:$D1000, "&gt;="&amp;DATE(L$2,1,1), Prov_Auto!$D$3:$D1000,"&lt;="&amp;DATE(L$2,12,31))*$D359), "")))))</f>
        <v/>
      </c>
      <c r="M359" s="43" t="str">
        <f>IF($A359="","",IF($C359="","",IF($D359="","", IF($B359="C",  SUMIFS(Prov_Auto!$E$3:$E1000,Prov_Auto!$A$3:$A1000,$C359,Prov_Auto!$C$3:$C1000,"&gt;="&amp;$A359 ,Prov_Auto!$D$3:$D1000, "&gt;="&amp;DATE(M$2,1, 1), Prov_Auto!$D$3:$D1000,"&lt;="&amp;DATE(M$2, 12, 31))*$D359, IF($B359="V", -1*(SUMIFS(Prov_Auto!$E$3:$E1000,Prov_Auto!$A$3:$A1000,$C359,Prov_Auto!$C$3:$C1000,"&gt;="&amp;$A359 ,Prov_Auto!$D$3:$D1000, "&gt;="&amp;DATE(M$2,1,1), Prov_Auto!$D$3:$D1000,"&lt;="&amp;DATE(M$2,12,31))*$D359), "")))))</f>
        <v/>
      </c>
      <c r="N359" s="30"/>
      <c r="O359" s="31"/>
      <c r="P359" s="31"/>
      <c r="Q359" s="31"/>
      <c r="R359" s="31"/>
      <c r="S359" s="31"/>
      <c r="T359" s="31"/>
      <c r="U359" s="31"/>
      <c r="V359" s="31"/>
      <c r="W359" s="31"/>
    </row>
    <row r="360">
      <c r="A360" s="46"/>
      <c r="B360" s="47"/>
      <c r="C360" s="47"/>
      <c r="D360" s="47"/>
      <c r="E360" s="48"/>
      <c r="F360" s="45" t="str">
        <f t="shared" si="1"/>
        <v/>
      </c>
      <c r="G360" s="40" t="str">
        <f t="shared" si="2"/>
        <v/>
      </c>
      <c r="H360" s="41" t="str">
        <f>IF(A360="","",IF(C360="","",IF(D360="","",IF(B360="C", SUMIFS(Prov_Auto!E$3:E1000,Prov_Auto!A$3:A1000,C360,Prov_Auto!C$3:C1000,"&gt;"&amp;A360,Prov_Auto!D$3:D1000,"&lt;="&amp;TODAY())*D360, IF(B360="V", -1*(SUMIFS(Prov_Auto!E$3:E1000,Prov_Auto!A$3:A1000,C360,Prov_Auto!C$3:C1000,"&gt;"&amp;A360,Prov_Auto!D$3:D1000,"&lt;="&amp;TODAY())*D360), "")))))</f>
        <v/>
      </c>
      <c r="I360" s="42" t="str">
        <f>IF($A360="","",IF($C360="","",IF($D360="","", IF($B360="C",  SUMIFS(Prov_Auto!$E$3:$E1000,Prov_Auto!$A$3:$A1000,$C360,Prov_Auto!$C$3:$C1000,"&gt;="&amp;$A360 ,Prov_Auto!$D$3:$D1000, "&gt;="&amp;DATE(I$2,1, 1), Prov_Auto!$D$3:$D1000,"&lt;="&amp;DATE(I$2, 12, 31))*$D360, IF($B360="V", -1*(SUMIFS(Prov_Auto!$E$3:$E1000,Prov_Auto!$A$3:$A1000,$C360,Prov_Auto!$C$3:$C1000,"&gt;="&amp;$A360 ,Prov_Auto!$D$3:$D1000, "&gt;="&amp;DATE(I$2,1,1), Prov_Auto!$D$3:$D1000,"&lt;="&amp;DATE(I$2,12,31))*$D360), "")))))</f>
        <v/>
      </c>
      <c r="J360" s="42" t="str">
        <f>IF($A360="","",IF($C360="","",IF($D360="","", IF($B360="C",  SUMIFS(Prov_Auto!$E$3:$E1000,Prov_Auto!$A$3:$A1000,$C360,Prov_Auto!$C$3:$C1000,"&gt;="&amp;$A360 ,Prov_Auto!$D$3:$D1000, "&gt;="&amp;DATE(J$2,1, 1), Prov_Auto!$D$3:$D1000,"&lt;="&amp;DATE(J$2, 12, 31))*$D360, IF($B360="V", -1*(SUMIFS(Prov_Auto!$E$3:$E1000,Prov_Auto!$A$3:$A1000,$C360,Prov_Auto!$C$3:$C1000,"&gt;="&amp;$A360 ,Prov_Auto!$D$3:$D1000, "&gt;="&amp;DATE(J$2,1,1), Prov_Auto!$D$3:$D1000,"&lt;="&amp;DATE(J$2,12,31))*$D360), "")))))</f>
        <v/>
      </c>
      <c r="K360" s="42" t="str">
        <f>IF($A360="","",IF($C360="","",IF($D360="","", IF($B360="C",  SUMIFS(Prov_Auto!$E$3:$E1000,Prov_Auto!$A$3:$A1000,$C360,Prov_Auto!$C$3:$C1000,"&gt;="&amp;$A360 ,Prov_Auto!$D$3:$D1000, "&gt;="&amp;DATE(K$2,1, 1), Prov_Auto!$D$3:$D1000,"&lt;="&amp;DATE(K$2, 12, 31))*$D360, IF($B360="V", -1*(SUMIFS(Prov_Auto!$E$3:$E1000,Prov_Auto!$A$3:$A1000,$C360,Prov_Auto!$C$3:$C1000,"&gt;="&amp;$A360 ,Prov_Auto!$D$3:$D1000, "&gt;="&amp;DATE(K$2,1,1), Prov_Auto!$D$3:$D1000,"&lt;="&amp;DATE(K$2,12,31))*$D360), "")))))</f>
        <v/>
      </c>
      <c r="L360" s="42" t="str">
        <f>IF($A360="","",IF($C360="","",IF($D360="","", IF($B360="C",  SUMIFS(Prov_Auto!$E$3:$E1000,Prov_Auto!$A$3:$A1000,$C360,Prov_Auto!$C$3:$C1000,"&gt;="&amp;$A360 ,Prov_Auto!$D$3:$D1000, "&gt;="&amp;DATE(L$2,1, 1), Prov_Auto!$D$3:$D1000,"&lt;="&amp;DATE(L$2, 12, 31))*$D360, IF($B360="V", -1*(SUMIFS(Prov_Auto!$E$3:$E1000,Prov_Auto!$A$3:$A1000,$C360,Prov_Auto!$C$3:$C1000,"&gt;="&amp;$A360 ,Prov_Auto!$D$3:$D1000, "&gt;="&amp;DATE(L$2,1,1), Prov_Auto!$D$3:$D1000,"&lt;="&amp;DATE(L$2,12,31))*$D360), "")))))</f>
        <v/>
      </c>
      <c r="M360" s="43" t="str">
        <f>IF($A360="","",IF($C360="","",IF($D360="","", IF($B360="C",  SUMIFS(Prov_Auto!$E$3:$E1000,Prov_Auto!$A$3:$A1000,$C360,Prov_Auto!$C$3:$C1000,"&gt;="&amp;$A360 ,Prov_Auto!$D$3:$D1000, "&gt;="&amp;DATE(M$2,1, 1), Prov_Auto!$D$3:$D1000,"&lt;="&amp;DATE(M$2, 12, 31))*$D360, IF($B360="V", -1*(SUMIFS(Prov_Auto!$E$3:$E1000,Prov_Auto!$A$3:$A1000,$C360,Prov_Auto!$C$3:$C1000,"&gt;="&amp;$A360 ,Prov_Auto!$D$3:$D1000, "&gt;="&amp;DATE(M$2,1,1), Prov_Auto!$D$3:$D1000,"&lt;="&amp;DATE(M$2,12,31))*$D360), "")))))</f>
        <v/>
      </c>
      <c r="N360" s="30"/>
      <c r="O360" s="31"/>
      <c r="P360" s="31"/>
      <c r="Q360" s="31"/>
      <c r="R360" s="31"/>
      <c r="S360" s="31"/>
      <c r="T360" s="31"/>
      <c r="U360" s="31"/>
      <c r="V360" s="31"/>
      <c r="W360" s="31"/>
    </row>
    <row r="361">
      <c r="A361" s="46"/>
      <c r="B361" s="47"/>
      <c r="C361" s="47"/>
      <c r="D361" s="47"/>
      <c r="E361" s="48"/>
      <c r="F361" s="45" t="str">
        <f t="shared" si="1"/>
        <v/>
      </c>
      <c r="G361" s="40" t="str">
        <f t="shared" si="2"/>
        <v/>
      </c>
      <c r="H361" s="41" t="str">
        <f>IF(A361="","",IF(C361="","",IF(D361="","",IF(B361="C", SUMIFS(Prov_Auto!E$3:E1000,Prov_Auto!A$3:A1000,C361,Prov_Auto!C$3:C1000,"&gt;"&amp;A361,Prov_Auto!D$3:D1000,"&lt;="&amp;TODAY())*D361, IF(B361="V", -1*(SUMIFS(Prov_Auto!E$3:E1000,Prov_Auto!A$3:A1000,C361,Prov_Auto!C$3:C1000,"&gt;"&amp;A361,Prov_Auto!D$3:D1000,"&lt;="&amp;TODAY())*D361), "")))))</f>
        <v/>
      </c>
      <c r="I361" s="42" t="str">
        <f>IF($A361="","",IF($C361="","",IF($D361="","", IF($B361="C",  SUMIFS(Prov_Auto!$E$3:$E1000,Prov_Auto!$A$3:$A1000,$C361,Prov_Auto!$C$3:$C1000,"&gt;="&amp;$A361 ,Prov_Auto!$D$3:$D1000, "&gt;="&amp;DATE(I$2,1, 1), Prov_Auto!$D$3:$D1000,"&lt;="&amp;DATE(I$2, 12, 31))*$D361, IF($B361="V", -1*(SUMIFS(Prov_Auto!$E$3:$E1000,Prov_Auto!$A$3:$A1000,$C361,Prov_Auto!$C$3:$C1000,"&gt;="&amp;$A361 ,Prov_Auto!$D$3:$D1000, "&gt;="&amp;DATE(I$2,1,1), Prov_Auto!$D$3:$D1000,"&lt;="&amp;DATE(I$2,12,31))*$D361), "")))))</f>
        <v/>
      </c>
      <c r="J361" s="42" t="str">
        <f>IF($A361="","",IF($C361="","",IF($D361="","", IF($B361="C",  SUMIFS(Prov_Auto!$E$3:$E1000,Prov_Auto!$A$3:$A1000,$C361,Prov_Auto!$C$3:$C1000,"&gt;="&amp;$A361 ,Prov_Auto!$D$3:$D1000, "&gt;="&amp;DATE(J$2,1, 1), Prov_Auto!$D$3:$D1000,"&lt;="&amp;DATE(J$2, 12, 31))*$D361, IF($B361="V", -1*(SUMIFS(Prov_Auto!$E$3:$E1000,Prov_Auto!$A$3:$A1000,$C361,Prov_Auto!$C$3:$C1000,"&gt;="&amp;$A361 ,Prov_Auto!$D$3:$D1000, "&gt;="&amp;DATE(J$2,1,1), Prov_Auto!$D$3:$D1000,"&lt;="&amp;DATE(J$2,12,31))*$D361), "")))))</f>
        <v/>
      </c>
      <c r="K361" s="42" t="str">
        <f>IF($A361="","",IF($C361="","",IF($D361="","", IF($B361="C",  SUMIFS(Prov_Auto!$E$3:$E1000,Prov_Auto!$A$3:$A1000,$C361,Prov_Auto!$C$3:$C1000,"&gt;="&amp;$A361 ,Prov_Auto!$D$3:$D1000, "&gt;="&amp;DATE(K$2,1, 1), Prov_Auto!$D$3:$D1000,"&lt;="&amp;DATE(K$2, 12, 31))*$D361, IF($B361="V", -1*(SUMIFS(Prov_Auto!$E$3:$E1000,Prov_Auto!$A$3:$A1000,$C361,Prov_Auto!$C$3:$C1000,"&gt;="&amp;$A361 ,Prov_Auto!$D$3:$D1000, "&gt;="&amp;DATE(K$2,1,1), Prov_Auto!$D$3:$D1000,"&lt;="&amp;DATE(K$2,12,31))*$D361), "")))))</f>
        <v/>
      </c>
      <c r="L361" s="42" t="str">
        <f>IF($A361="","",IF($C361="","",IF($D361="","", IF($B361="C",  SUMIFS(Prov_Auto!$E$3:$E1000,Prov_Auto!$A$3:$A1000,$C361,Prov_Auto!$C$3:$C1000,"&gt;="&amp;$A361 ,Prov_Auto!$D$3:$D1000, "&gt;="&amp;DATE(L$2,1, 1), Prov_Auto!$D$3:$D1000,"&lt;="&amp;DATE(L$2, 12, 31))*$D361, IF($B361="V", -1*(SUMIFS(Prov_Auto!$E$3:$E1000,Prov_Auto!$A$3:$A1000,$C361,Prov_Auto!$C$3:$C1000,"&gt;="&amp;$A361 ,Prov_Auto!$D$3:$D1000, "&gt;="&amp;DATE(L$2,1,1), Prov_Auto!$D$3:$D1000,"&lt;="&amp;DATE(L$2,12,31))*$D361), "")))))</f>
        <v/>
      </c>
      <c r="M361" s="43" t="str">
        <f>IF($A361="","",IF($C361="","",IF($D361="","", IF($B361="C",  SUMIFS(Prov_Auto!$E$3:$E1000,Prov_Auto!$A$3:$A1000,$C361,Prov_Auto!$C$3:$C1000,"&gt;="&amp;$A361 ,Prov_Auto!$D$3:$D1000, "&gt;="&amp;DATE(M$2,1, 1), Prov_Auto!$D$3:$D1000,"&lt;="&amp;DATE(M$2, 12, 31))*$D361, IF($B361="V", -1*(SUMIFS(Prov_Auto!$E$3:$E1000,Prov_Auto!$A$3:$A1000,$C361,Prov_Auto!$C$3:$C1000,"&gt;="&amp;$A361 ,Prov_Auto!$D$3:$D1000, "&gt;="&amp;DATE(M$2,1,1), Prov_Auto!$D$3:$D1000,"&lt;="&amp;DATE(M$2,12,31))*$D361), "")))))</f>
        <v/>
      </c>
      <c r="N361" s="30"/>
      <c r="O361" s="31"/>
      <c r="P361" s="31"/>
      <c r="Q361" s="31"/>
      <c r="R361" s="31"/>
      <c r="S361" s="31"/>
      <c r="T361" s="31"/>
      <c r="U361" s="31"/>
      <c r="V361" s="31"/>
      <c r="W361" s="31"/>
    </row>
    <row r="362">
      <c r="A362" s="46"/>
      <c r="B362" s="47"/>
      <c r="C362" s="47"/>
      <c r="D362" s="47"/>
      <c r="E362" s="48"/>
      <c r="F362" s="45" t="str">
        <f t="shared" si="1"/>
        <v/>
      </c>
      <c r="G362" s="40" t="str">
        <f t="shared" si="2"/>
        <v/>
      </c>
      <c r="H362" s="41" t="str">
        <f>IF(A362="","",IF(C362="","",IF(D362="","",IF(B362="C", SUMIFS(Prov_Auto!E$3:E1000,Prov_Auto!A$3:A1000,C362,Prov_Auto!C$3:C1000,"&gt;"&amp;A362,Prov_Auto!D$3:D1000,"&lt;="&amp;TODAY())*D362, IF(B362="V", -1*(SUMIFS(Prov_Auto!E$3:E1000,Prov_Auto!A$3:A1000,C362,Prov_Auto!C$3:C1000,"&gt;"&amp;A362,Prov_Auto!D$3:D1000,"&lt;="&amp;TODAY())*D362), "")))))</f>
        <v/>
      </c>
      <c r="I362" s="42" t="str">
        <f>IF($A362="","",IF($C362="","",IF($D362="","", IF($B362="C",  SUMIFS(Prov_Auto!$E$3:$E1000,Prov_Auto!$A$3:$A1000,$C362,Prov_Auto!$C$3:$C1000,"&gt;="&amp;$A362 ,Prov_Auto!$D$3:$D1000, "&gt;="&amp;DATE(I$2,1, 1), Prov_Auto!$D$3:$D1000,"&lt;="&amp;DATE(I$2, 12, 31))*$D362, IF($B362="V", -1*(SUMIFS(Prov_Auto!$E$3:$E1000,Prov_Auto!$A$3:$A1000,$C362,Prov_Auto!$C$3:$C1000,"&gt;="&amp;$A362 ,Prov_Auto!$D$3:$D1000, "&gt;="&amp;DATE(I$2,1,1), Prov_Auto!$D$3:$D1000,"&lt;="&amp;DATE(I$2,12,31))*$D362), "")))))</f>
        <v/>
      </c>
      <c r="J362" s="42" t="str">
        <f>IF($A362="","",IF($C362="","",IF($D362="","", IF($B362="C",  SUMIFS(Prov_Auto!$E$3:$E1000,Prov_Auto!$A$3:$A1000,$C362,Prov_Auto!$C$3:$C1000,"&gt;="&amp;$A362 ,Prov_Auto!$D$3:$D1000, "&gt;="&amp;DATE(J$2,1, 1), Prov_Auto!$D$3:$D1000,"&lt;="&amp;DATE(J$2, 12, 31))*$D362, IF($B362="V", -1*(SUMIFS(Prov_Auto!$E$3:$E1000,Prov_Auto!$A$3:$A1000,$C362,Prov_Auto!$C$3:$C1000,"&gt;="&amp;$A362 ,Prov_Auto!$D$3:$D1000, "&gt;="&amp;DATE(J$2,1,1), Prov_Auto!$D$3:$D1000,"&lt;="&amp;DATE(J$2,12,31))*$D362), "")))))</f>
        <v/>
      </c>
      <c r="K362" s="42" t="str">
        <f>IF($A362="","",IF($C362="","",IF($D362="","", IF($B362="C",  SUMIFS(Prov_Auto!$E$3:$E1000,Prov_Auto!$A$3:$A1000,$C362,Prov_Auto!$C$3:$C1000,"&gt;="&amp;$A362 ,Prov_Auto!$D$3:$D1000, "&gt;="&amp;DATE(K$2,1, 1), Prov_Auto!$D$3:$D1000,"&lt;="&amp;DATE(K$2, 12, 31))*$D362, IF($B362="V", -1*(SUMIFS(Prov_Auto!$E$3:$E1000,Prov_Auto!$A$3:$A1000,$C362,Prov_Auto!$C$3:$C1000,"&gt;="&amp;$A362 ,Prov_Auto!$D$3:$D1000, "&gt;="&amp;DATE(K$2,1,1), Prov_Auto!$D$3:$D1000,"&lt;="&amp;DATE(K$2,12,31))*$D362), "")))))</f>
        <v/>
      </c>
      <c r="L362" s="42" t="str">
        <f>IF($A362="","",IF($C362="","",IF($D362="","", IF($B362="C",  SUMIFS(Prov_Auto!$E$3:$E1000,Prov_Auto!$A$3:$A1000,$C362,Prov_Auto!$C$3:$C1000,"&gt;="&amp;$A362 ,Prov_Auto!$D$3:$D1000, "&gt;="&amp;DATE(L$2,1, 1), Prov_Auto!$D$3:$D1000,"&lt;="&amp;DATE(L$2, 12, 31))*$D362, IF($B362="V", -1*(SUMIFS(Prov_Auto!$E$3:$E1000,Prov_Auto!$A$3:$A1000,$C362,Prov_Auto!$C$3:$C1000,"&gt;="&amp;$A362 ,Prov_Auto!$D$3:$D1000, "&gt;="&amp;DATE(L$2,1,1), Prov_Auto!$D$3:$D1000,"&lt;="&amp;DATE(L$2,12,31))*$D362), "")))))</f>
        <v/>
      </c>
      <c r="M362" s="43" t="str">
        <f>IF($A362="","",IF($C362="","",IF($D362="","", IF($B362="C",  SUMIFS(Prov_Auto!$E$3:$E1000,Prov_Auto!$A$3:$A1000,$C362,Prov_Auto!$C$3:$C1000,"&gt;="&amp;$A362 ,Prov_Auto!$D$3:$D1000, "&gt;="&amp;DATE(M$2,1, 1), Prov_Auto!$D$3:$D1000,"&lt;="&amp;DATE(M$2, 12, 31))*$D362, IF($B362="V", -1*(SUMIFS(Prov_Auto!$E$3:$E1000,Prov_Auto!$A$3:$A1000,$C362,Prov_Auto!$C$3:$C1000,"&gt;="&amp;$A362 ,Prov_Auto!$D$3:$D1000, "&gt;="&amp;DATE(M$2,1,1), Prov_Auto!$D$3:$D1000,"&lt;="&amp;DATE(M$2,12,31))*$D362), "")))))</f>
        <v/>
      </c>
      <c r="N362" s="30"/>
      <c r="O362" s="31"/>
      <c r="P362" s="31"/>
      <c r="Q362" s="31"/>
      <c r="R362" s="31"/>
      <c r="S362" s="31"/>
      <c r="T362" s="31"/>
      <c r="U362" s="31"/>
      <c r="V362" s="31"/>
      <c r="W362" s="31"/>
    </row>
    <row r="363">
      <c r="A363" s="46"/>
      <c r="B363" s="47"/>
      <c r="C363" s="47"/>
      <c r="D363" s="47"/>
      <c r="E363" s="48"/>
      <c r="F363" s="45" t="str">
        <f t="shared" si="1"/>
        <v/>
      </c>
      <c r="G363" s="40" t="str">
        <f t="shared" si="2"/>
        <v/>
      </c>
      <c r="H363" s="41" t="str">
        <f>IF(A363="","",IF(C363="","",IF(D363="","",IF(B363="C", SUMIFS(Prov_Auto!E$3:E1000,Prov_Auto!A$3:A1000,C363,Prov_Auto!C$3:C1000,"&gt;"&amp;A363,Prov_Auto!D$3:D1000,"&lt;="&amp;TODAY())*D363, IF(B363="V", -1*(SUMIFS(Prov_Auto!E$3:E1000,Prov_Auto!A$3:A1000,C363,Prov_Auto!C$3:C1000,"&gt;"&amp;A363,Prov_Auto!D$3:D1000,"&lt;="&amp;TODAY())*D363), "")))))</f>
        <v/>
      </c>
      <c r="I363" s="42" t="str">
        <f>IF($A363="","",IF($C363="","",IF($D363="","", IF($B363="C",  SUMIFS(Prov_Auto!$E$3:$E1000,Prov_Auto!$A$3:$A1000,$C363,Prov_Auto!$C$3:$C1000,"&gt;="&amp;$A363 ,Prov_Auto!$D$3:$D1000, "&gt;="&amp;DATE(I$2,1, 1), Prov_Auto!$D$3:$D1000,"&lt;="&amp;DATE(I$2, 12, 31))*$D363, IF($B363="V", -1*(SUMIFS(Prov_Auto!$E$3:$E1000,Prov_Auto!$A$3:$A1000,$C363,Prov_Auto!$C$3:$C1000,"&gt;="&amp;$A363 ,Prov_Auto!$D$3:$D1000, "&gt;="&amp;DATE(I$2,1,1), Prov_Auto!$D$3:$D1000,"&lt;="&amp;DATE(I$2,12,31))*$D363), "")))))</f>
        <v/>
      </c>
      <c r="J363" s="42" t="str">
        <f>IF($A363="","",IF($C363="","",IF($D363="","", IF($B363="C",  SUMIFS(Prov_Auto!$E$3:$E1000,Prov_Auto!$A$3:$A1000,$C363,Prov_Auto!$C$3:$C1000,"&gt;="&amp;$A363 ,Prov_Auto!$D$3:$D1000, "&gt;="&amp;DATE(J$2,1, 1), Prov_Auto!$D$3:$D1000,"&lt;="&amp;DATE(J$2, 12, 31))*$D363, IF($B363="V", -1*(SUMIFS(Prov_Auto!$E$3:$E1000,Prov_Auto!$A$3:$A1000,$C363,Prov_Auto!$C$3:$C1000,"&gt;="&amp;$A363 ,Prov_Auto!$D$3:$D1000, "&gt;="&amp;DATE(J$2,1,1), Prov_Auto!$D$3:$D1000,"&lt;="&amp;DATE(J$2,12,31))*$D363), "")))))</f>
        <v/>
      </c>
      <c r="K363" s="42" t="str">
        <f>IF($A363="","",IF($C363="","",IF($D363="","", IF($B363="C",  SUMIFS(Prov_Auto!$E$3:$E1000,Prov_Auto!$A$3:$A1000,$C363,Prov_Auto!$C$3:$C1000,"&gt;="&amp;$A363 ,Prov_Auto!$D$3:$D1000, "&gt;="&amp;DATE(K$2,1, 1), Prov_Auto!$D$3:$D1000,"&lt;="&amp;DATE(K$2, 12, 31))*$D363, IF($B363="V", -1*(SUMIFS(Prov_Auto!$E$3:$E1000,Prov_Auto!$A$3:$A1000,$C363,Prov_Auto!$C$3:$C1000,"&gt;="&amp;$A363 ,Prov_Auto!$D$3:$D1000, "&gt;="&amp;DATE(K$2,1,1), Prov_Auto!$D$3:$D1000,"&lt;="&amp;DATE(K$2,12,31))*$D363), "")))))</f>
        <v/>
      </c>
      <c r="L363" s="42" t="str">
        <f>IF($A363="","",IF($C363="","",IF($D363="","", IF($B363="C",  SUMIFS(Prov_Auto!$E$3:$E1000,Prov_Auto!$A$3:$A1000,$C363,Prov_Auto!$C$3:$C1000,"&gt;="&amp;$A363 ,Prov_Auto!$D$3:$D1000, "&gt;="&amp;DATE(L$2,1, 1), Prov_Auto!$D$3:$D1000,"&lt;="&amp;DATE(L$2, 12, 31))*$D363, IF($B363="V", -1*(SUMIFS(Prov_Auto!$E$3:$E1000,Prov_Auto!$A$3:$A1000,$C363,Prov_Auto!$C$3:$C1000,"&gt;="&amp;$A363 ,Prov_Auto!$D$3:$D1000, "&gt;="&amp;DATE(L$2,1,1), Prov_Auto!$D$3:$D1000,"&lt;="&amp;DATE(L$2,12,31))*$D363), "")))))</f>
        <v/>
      </c>
      <c r="M363" s="43" t="str">
        <f>IF($A363="","",IF($C363="","",IF($D363="","", IF($B363="C",  SUMIFS(Prov_Auto!$E$3:$E1000,Prov_Auto!$A$3:$A1000,$C363,Prov_Auto!$C$3:$C1000,"&gt;="&amp;$A363 ,Prov_Auto!$D$3:$D1000, "&gt;="&amp;DATE(M$2,1, 1), Prov_Auto!$D$3:$D1000,"&lt;="&amp;DATE(M$2, 12, 31))*$D363, IF($B363="V", -1*(SUMIFS(Prov_Auto!$E$3:$E1000,Prov_Auto!$A$3:$A1000,$C363,Prov_Auto!$C$3:$C1000,"&gt;="&amp;$A363 ,Prov_Auto!$D$3:$D1000, "&gt;="&amp;DATE(M$2,1,1), Prov_Auto!$D$3:$D1000,"&lt;="&amp;DATE(M$2,12,31))*$D363), "")))))</f>
        <v/>
      </c>
      <c r="N363" s="30"/>
      <c r="O363" s="31"/>
      <c r="P363" s="31"/>
      <c r="Q363" s="31"/>
      <c r="R363" s="31"/>
      <c r="S363" s="31"/>
      <c r="T363" s="31"/>
      <c r="U363" s="31"/>
      <c r="V363" s="31"/>
      <c r="W363" s="31"/>
    </row>
    <row r="364">
      <c r="A364" s="46"/>
      <c r="B364" s="47"/>
      <c r="C364" s="47"/>
      <c r="D364" s="47"/>
      <c r="E364" s="48"/>
      <c r="F364" s="45" t="str">
        <f t="shared" si="1"/>
        <v/>
      </c>
      <c r="G364" s="40" t="str">
        <f t="shared" si="2"/>
        <v/>
      </c>
      <c r="H364" s="41" t="str">
        <f>IF(A364="","",IF(C364="","",IF(D364="","",IF(B364="C", SUMIFS(Prov_Auto!E$3:E1000,Prov_Auto!A$3:A1000,C364,Prov_Auto!C$3:C1000,"&gt;"&amp;A364,Prov_Auto!D$3:D1000,"&lt;="&amp;TODAY())*D364, IF(B364="V", -1*(SUMIFS(Prov_Auto!E$3:E1000,Prov_Auto!A$3:A1000,C364,Prov_Auto!C$3:C1000,"&gt;"&amp;A364,Prov_Auto!D$3:D1000,"&lt;="&amp;TODAY())*D364), "")))))</f>
        <v/>
      </c>
      <c r="I364" s="42" t="str">
        <f>IF($A364="","",IF($C364="","",IF($D364="","", IF($B364="C",  SUMIFS(Prov_Auto!$E$3:$E1000,Prov_Auto!$A$3:$A1000,$C364,Prov_Auto!$C$3:$C1000,"&gt;="&amp;$A364 ,Prov_Auto!$D$3:$D1000, "&gt;="&amp;DATE(I$2,1, 1), Prov_Auto!$D$3:$D1000,"&lt;="&amp;DATE(I$2, 12, 31))*$D364, IF($B364="V", -1*(SUMIFS(Prov_Auto!$E$3:$E1000,Prov_Auto!$A$3:$A1000,$C364,Prov_Auto!$C$3:$C1000,"&gt;="&amp;$A364 ,Prov_Auto!$D$3:$D1000, "&gt;="&amp;DATE(I$2,1,1), Prov_Auto!$D$3:$D1000,"&lt;="&amp;DATE(I$2,12,31))*$D364), "")))))</f>
        <v/>
      </c>
      <c r="J364" s="42" t="str">
        <f>IF($A364="","",IF($C364="","",IF($D364="","", IF($B364="C",  SUMIFS(Prov_Auto!$E$3:$E1000,Prov_Auto!$A$3:$A1000,$C364,Prov_Auto!$C$3:$C1000,"&gt;="&amp;$A364 ,Prov_Auto!$D$3:$D1000, "&gt;="&amp;DATE(J$2,1, 1), Prov_Auto!$D$3:$D1000,"&lt;="&amp;DATE(J$2, 12, 31))*$D364, IF($B364="V", -1*(SUMIFS(Prov_Auto!$E$3:$E1000,Prov_Auto!$A$3:$A1000,$C364,Prov_Auto!$C$3:$C1000,"&gt;="&amp;$A364 ,Prov_Auto!$D$3:$D1000, "&gt;="&amp;DATE(J$2,1,1), Prov_Auto!$D$3:$D1000,"&lt;="&amp;DATE(J$2,12,31))*$D364), "")))))</f>
        <v/>
      </c>
      <c r="K364" s="42" t="str">
        <f>IF($A364="","",IF($C364="","",IF($D364="","", IF($B364="C",  SUMIFS(Prov_Auto!$E$3:$E1000,Prov_Auto!$A$3:$A1000,$C364,Prov_Auto!$C$3:$C1000,"&gt;="&amp;$A364 ,Prov_Auto!$D$3:$D1000, "&gt;="&amp;DATE(K$2,1, 1), Prov_Auto!$D$3:$D1000,"&lt;="&amp;DATE(K$2, 12, 31))*$D364, IF($B364="V", -1*(SUMIFS(Prov_Auto!$E$3:$E1000,Prov_Auto!$A$3:$A1000,$C364,Prov_Auto!$C$3:$C1000,"&gt;="&amp;$A364 ,Prov_Auto!$D$3:$D1000, "&gt;="&amp;DATE(K$2,1,1), Prov_Auto!$D$3:$D1000,"&lt;="&amp;DATE(K$2,12,31))*$D364), "")))))</f>
        <v/>
      </c>
      <c r="L364" s="42" t="str">
        <f>IF($A364="","",IF($C364="","",IF($D364="","", IF($B364="C",  SUMIFS(Prov_Auto!$E$3:$E1000,Prov_Auto!$A$3:$A1000,$C364,Prov_Auto!$C$3:$C1000,"&gt;="&amp;$A364 ,Prov_Auto!$D$3:$D1000, "&gt;="&amp;DATE(L$2,1, 1), Prov_Auto!$D$3:$D1000,"&lt;="&amp;DATE(L$2, 12, 31))*$D364, IF($B364="V", -1*(SUMIFS(Prov_Auto!$E$3:$E1000,Prov_Auto!$A$3:$A1000,$C364,Prov_Auto!$C$3:$C1000,"&gt;="&amp;$A364 ,Prov_Auto!$D$3:$D1000, "&gt;="&amp;DATE(L$2,1,1), Prov_Auto!$D$3:$D1000,"&lt;="&amp;DATE(L$2,12,31))*$D364), "")))))</f>
        <v/>
      </c>
      <c r="M364" s="43" t="str">
        <f>IF($A364="","",IF($C364="","",IF($D364="","", IF($B364="C",  SUMIFS(Prov_Auto!$E$3:$E1000,Prov_Auto!$A$3:$A1000,$C364,Prov_Auto!$C$3:$C1000,"&gt;="&amp;$A364 ,Prov_Auto!$D$3:$D1000, "&gt;="&amp;DATE(M$2,1, 1), Prov_Auto!$D$3:$D1000,"&lt;="&amp;DATE(M$2, 12, 31))*$D364, IF($B364="V", -1*(SUMIFS(Prov_Auto!$E$3:$E1000,Prov_Auto!$A$3:$A1000,$C364,Prov_Auto!$C$3:$C1000,"&gt;="&amp;$A364 ,Prov_Auto!$D$3:$D1000, "&gt;="&amp;DATE(M$2,1,1), Prov_Auto!$D$3:$D1000,"&lt;="&amp;DATE(M$2,12,31))*$D364), "")))))</f>
        <v/>
      </c>
      <c r="N364" s="30"/>
      <c r="O364" s="31"/>
      <c r="P364" s="31"/>
      <c r="Q364" s="31"/>
      <c r="R364" s="31"/>
      <c r="S364" s="31"/>
      <c r="T364" s="31"/>
      <c r="U364" s="31"/>
      <c r="V364" s="31"/>
      <c r="W364" s="31"/>
    </row>
    <row r="365">
      <c r="A365" s="46"/>
      <c r="B365" s="47"/>
      <c r="C365" s="47"/>
      <c r="D365" s="47"/>
      <c r="E365" s="48"/>
      <c r="F365" s="45" t="str">
        <f t="shared" si="1"/>
        <v/>
      </c>
      <c r="G365" s="40" t="str">
        <f t="shared" si="2"/>
        <v/>
      </c>
      <c r="H365" s="41" t="str">
        <f>IF(A365="","",IF(C365="","",IF(D365="","",IF(B365="C", SUMIFS(Prov_Auto!E$3:E1000,Prov_Auto!A$3:A1000,C365,Prov_Auto!C$3:C1000,"&gt;"&amp;A365,Prov_Auto!D$3:D1000,"&lt;="&amp;TODAY())*D365, IF(B365="V", -1*(SUMIFS(Prov_Auto!E$3:E1000,Prov_Auto!A$3:A1000,C365,Prov_Auto!C$3:C1000,"&gt;"&amp;A365,Prov_Auto!D$3:D1000,"&lt;="&amp;TODAY())*D365), "")))))</f>
        <v/>
      </c>
      <c r="I365" s="42" t="str">
        <f>IF($A365="","",IF($C365="","",IF($D365="","", IF($B365="C",  SUMIFS(Prov_Auto!$E$3:$E1000,Prov_Auto!$A$3:$A1000,$C365,Prov_Auto!$C$3:$C1000,"&gt;="&amp;$A365 ,Prov_Auto!$D$3:$D1000, "&gt;="&amp;DATE(I$2,1, 1), Prov_Auto!$D$3:$D1000,"&lt;="&amp;DATE(I$2, 12, 31))*$D365, IF($B365="V", -1*(SUMIFS(Prov_Auto!$E$3:$E1000,Prov_Auto!$A$3:$A1000,$C365,Prov_Auto!$C$3:$C1000,"&gt;="&amp;$A365 ,Prov_Auto!$D$3:$D1000, "&gt;="&amp;DATE(I$2,1,1), Prov_Auto!$D$3:$D1000,"&lt;="&amp;DATE(I$2,12,31))*$D365), "")))))</f>
        <v/>
      </c>
      <c r="J365" s="42" t="str">
        <f>IF($A365="","",IF($C365="","",IF($D365="","", IF($B365="C",  SUMIFS(Prov_Auto!$E$3:$E1000,Prov_Auto!$A$3:$A1000,$C365,Prov_Auto!$C$3:$C1000,"&gt;="&amp;$A365 ,Prov_Auto!$D$3:$D1000, "&gt;="&amp;DATE(J$2,1, 1), Prov_Auto!$D$3:$D1000,"&lt;="&amp;DATE(J$2, 12, 31))*$D365, IF($B365="V", -1*(SUMIFS(Prov_Auto!$E$3:$E1000,Prov_Auto!$A$3:$A1000,$C365,Prov_Auto!$C$3:$C1000,"&gt;="&amp;$A365 ,Prov_Auto!$D$3:$D1000, "&gt;="&amp;DATE(J$2,1,1), Prov_Auto!$D$3:$D1000,"&lt;="&amp;DATE(J$2,12,31))*$D365), "")))))</f>
        <v/>
      </c>
      <c r="K365" s="42" t="str">
        <f>IF($A365="","",IF($C365="","",IF($D365="","", IF($B365="C",  SUMIFS(Prov_Auto!$E$3:$E1000,Prov_Auto!$A$3:$A1000,$C365,Prov_Auto!$C$3:$C1000,"&gt;="&amp;$A365 ,Prov_Auto!$D$3:$D1000, "&gt;="&amp;DATE(K$2,1, 1), Prov_Auto!$D$3:$D1000,"&lt;="&amp;DATE(K$2, 12, 31))*$D365, IF($B365="V", -1*(SUMIFS(Prov_Auto!$E$3:$E1000,Prov_Auto!$A$3:$A1000,$C365,Prov_Auto!$C$3:$C1000,"&gt;="&amp;$A365 ,Prov_Auto!$D$3:$D1000, "&gt;="&amp;DATE(K$2,1,1), Prov_Auto!$D$3:$D1000,"&lt;="&amp;DATE(K$2,12,31))*$D365), "")))))</f>
        <v/>
      </c>
      <c r="L365" s="42" t="str">
        <f>IF($A365="","",IF($C365="","",IF($D365="","", IF($B365="C",  SUMIFS(Prov_Auto!$E$3:$E1000,Prov_Auto!$A$3:$A1000,$C365,Prov_Auto!$C$3:$C1000,"&gt;="&amp;$A365 ,Prov_Auto!$D$3:$D1000, "&gt;="&amp;DATE(L$2,1, 1), Prov_Auto!$D$3:$D1000,"&lt;="&amp;DATE(L$2, 12, 31))*$D365, IF($B365="V", -1*(SUMIFS(Prov_Auto!$E$3:$E1000,Prov_Auto!$A$3:$A1000,$C365,Prov_Auto!$C$3:$C1000,"&gt;="&amp;$A365 ,Prov_Auto!$D$3:$D1000, "&gt;="&amp;DATE(L$2,1,1), Prov_Auto!$D$3:$D1000,"&lt;="&amp;DATE(L$2,12,31))*$D365), "")))))</f>
        <v/>
      </c>
      <c r="M365" s="43" t="str">
        <f>IF($A365="","",IF($C365="","",IF($D365="","", IF($B365="C",  SUMIFS(Prov_Auto!$E$3:$E1000,Prov_Auto!$A$3:$A1000,$C365,Prov_Auto!$C$3:$C1000,"&gt;="&amp;$A365 ,Prov_Auto!$D$3:$D1000, "&gt;="&amp;DATE(M$2,1, 1), Prov_Auto!$D$3:$D1000,"&lt;="&amp;DATE(M$2, 12, 31))*$D365, IF($B365="V", -1*(SUMIFS(Prov_Auto!$E$3:$E1000,Prov_Auto!$A$3:$A1000,$C365,Prov_Auto!$C$3:$C1000,"&gt;="&amp;$A365 ,Prov_Auto!$D$3:$D1000, "&gt;="&amp;DATE(M$2,1,1), Prov_Auto!$D$3:$D1000,"&lt;="&amp;DATE(M$2,12,31))*$D365), "")))))</f>
        <v/>
      </c>
      <c r="N365" s="30"/>
      <c r="O365" s="31"/>
      <c r="P365" s="31"/>
      <c r="Q365" s="31"/>
      <c r="R365" s="31"/>
      <c r="S365" s="31"/>
      <c r="T365" s="31"/>
      <c r="U365" s="31"/>
      <c r="V365" s="31"/>
      <c r="W365" s="31"/>
    </row>
    <row r="366">
      <c r="A366" s="46"/>
      <c r="B366" s="47"/>
      <c r="C366" s="47"/>
      <c r="D366" s="47"/>
      <c r="E366" s="48"/>
      <c r="F366" s="45" t="str">
        <f t="shared" si="1"/>
        <v/>
      </c>
      <c r="G366" s="40" t="str">
        <f t="shared" si="2"/>
        <v/>
      </c>
      <c r="H366" s="41" t="str">
        <f>IF(A366="","",IF(C366="","",IF(D366="","",IF(B366="C", SUMIFS(Prov_Auto!E$3:E1000,Prov_Auto!A$3:A1000,C366,Prov_Auto!C$3:C1000,"&gt;"&amp;A366,Prov_Auto!D$3:D1000,"&lt;="&amp;TODAY())*D366, IF(B366="V", -1*(SUMIFS(Prov_Auto!E$3:E1000,Prov_Auto!A$3:A1000,C366,Prov_Auto!C$3:C1000,"&gt;"&amp;A366,Prov_Auto!D$3:D1000,"&lt;="&amp;TODAY())*D366), "")))))</f>
        <v/>
      </c>
      <c r="I366" s="42" t="str">
        <f>IF($A366="","",IF($C366="","",IF($D366="","", IF($B366="C",  SUMIFS(Prov_Auto!$E$3:$E1000,Prov_Auto!$A$3:$A1000,$C366,Prov_Auto!$C$3:$C1000,"&gt;="&amp;$A366 ,Prov_Auto!$D$3:$D1000, "&gt;="&amp;DATE(I$2,1, 1), Prov_Auto!$D$3:$D1000,"&lt;="&amp;DATE(I$2, 12, 31))*$D366, IF($B366="V", -1*(SUMIFS(Prov_Auto!$E$3:$E1000,Prov_Auto!$A$3:$A1000,$C366,Prov_Auto!$C$3:$C1000,"&gt;="&amp;$A366 ,Prov_Auto!$D$3:$D1000, "&gt;="&amp;DATE(I$2,1,1), Prov_Auto!$D$3:$D1000,"&lt;="&amp;DATE(I$2,12,31))*$D366), "")))))</f>
        <v/>
      </c>
      <c r="J366" s="42" t="str">
        <f>IF($A366="","",IF($C366="","",IF($D366="","", IF($B366="C",  SUMIFS(Prov_Auto!$E$3:$E1000,Prov_Auto!$A$3:$A1000,$C366,Prov_Auto!$C$3:$C1000,"&gt;="&amp;$A366 ,Prov_Auto!$D$3:$D1000, "&gt;="&amp;DATE(J$2,1, 1), Prov_Auto!$D$3:$D1000,"&lt;="&amp;DATE(J$2, 12, 31))*$D366, IF($B366="V", -1*(SUMIFS(Prov_Auto!$E$3:$E1000,Prov_Auto!$A$3:$A1000,$C366,Prov_Auto!$C$3:$C1000,"&gt;="&amp;$A366 ,Prov_Auto!$D$3:$D1000, "&gt;="&amp;DATE(J$2,1,1), Prov_Auto!$D$3:$D1000,"&lt;="&amp;DATE(J$2,12,31))*$D366), "")))))</f>
        <v/>
      </c>
      <c r="K366" s="42" t="str">
        <f>IF($A366="","",IF($C366="","",IF($D366="","", IF($B366="C",  SUMIFS(Prov_Auto!$E$3:$E1000,Prov_Auto!$A$3:$A1000,$C366,Prov_Auto!$C$3:$C1000,"&gt;="&amp;$A366 ,Prov_Auto!$D$3:$D1000, "&gt;="&amp;DATE(K$2,1, 1), Prov_Auto!$D$3:$D1000,"&lt;="&amp;DATE(K$2, 12, 31))*$D366, IF($B366="V", -1*(SUMIFS(Prov_Auto!$E$3:$E1000,Prov_Auto!$A$3:$A1000,$C366,Prov_Auto!$C$3:$C1000,"&gt;="&amp;$A366 ,Prov_Auto!$D$3:$D1000, "&gt;="&amp;DATE(K$2,1,1), Prov_Auto!$D$3:$D1000,"&lt;="&amp;DATE(K$2,12,31))*$D366), "")))))</f>
        <v/>
      </c>
      <c r="L366" s="42" t="str">
        <f>IF($A366="","",IF($C366="","",IF($D366="","", IF($B366="C",  SUMIFS(Prov_Auto!$E$3:$E1000,Prov_Auto!$A$3:$A1000,$C366,Prov_Auto!$C$3:$C1000,"&gt;="&amp;$A366 ,Prov_Auto!$D$3:$D1000, "&gt;="&amp;DATE(L$2,1, 1), Prov_Auto!$D$3:$D1000,"&lt;="&amp;DATE(L$2, 12, 31))*$D366, IF($B366="V", -1*(SUMIFS(Prov_Auto!$E$3:$E1000,Prov_Auto!$A$3:$A1000,$C366,Prov_Auto!$C$3:$C1000,"&gt;="&amp;$A366 ,Prov_Auto!$D$3:$D1000, "&gt;="&amp;DATE(L$2,1,1), Prov_Auto!$D$3:$D1000,"&lt;="&amp;DATE(L$2,12,31))*$D366), "")))))</f>
        <v/>
      </c>
      <c r="M366" s="43" t="str">
        <f>IF($A366="","",IF($C366="","",IF($D366="","", IF($B366="C",  SUMIFS(Prov_Auto!$E$3:$E1000,Prov_Auto!$A$3:$A1000,$C366,Prov_Auto!$C$3:$C1000,"&gt;="&amp;$A366 ,Prov_Auto!$D$3:$D1000, "&gt;="&amp;DATE(M$2,1, 1), Prov_Auto!$D$3:$D1000,"&lt;="&amp;DATE(M$2, 12, 31))*$D366, IF($B366="V", -1*(SUMIFS(Prov_Auto!$E$3:$E1000,Prov_Auto!$A$3:$A1000,$C366,Prov_Auto!$C$3:$C1000,"&gt;="&amp;$A366 ,Prov_Auto!$D$3:$D1000, "&gt;="&amp;DATE(M$2,1,1), Prov_Auto!$D$3:$D1000,"&lt;="&amp;DATE(M$2,12,31))*$D366), "")))))</f>
        <v/>
      </c>
      <c r="N366" s="30"/>
      <c r="O366" s="31"/>
      <c r="P366" s="31"/>
      <c r="Q366" s="31"/>
      <c r="R366" s="31"/>
      <c r="S366" s="31"/>
      <c r="T366" s="31"/>
      <c r="U366" s="31"/>
      <c r="V366" s="31"/>
      <c r="W366" s="31"/>
    </row>
    <row r="367">
      <c r="A367" s="46"/>
      <c r="B367" s="47"/>
      <c r="C367" s="47"/>
      <c r="D367" s="47"/>
      <c r="E367" s="48"/>
      <c r="F367" s="45" t="str">
        <f t="shared" si="1"/>
        <v/>
      </c>
      <c r="G367" s="40" t="str">
        <f t="shared" si="2"/>
        <v/>
      </c>
      <c r="H367" s="41" t="str">
        <f>IF(A367="","",IF(C367="","",IF(D367="","",IF(B367="C", SUMIFS(Prov_Auto!E$3:E1000,Prov_Auto!A$3:A1000,C367,Prov_Auto!C$3:C1000,"&gt;"&amp;A367,Prov_Auto!D$3:D1000,"&lt;="&amp;TODAY())*D367, IF(B367="V", -1*(SUMIFS(Prov_Auto!E$3:E1000,Prov_Auto!A$3:A1000,C367,Prov_Auto!C$3:C1000,"&gt;"&amp;A367,Prov_Auto!D$3:D1000,"&lt;="&amp;TODAY())*D367), "")))))</f>
        <v/>
      </c>
      <c r="I367" s="42" t="str">
        <f>IF($A367="","",IF($C367="","",IF($D367="","", IF($B367="C",  SUMIFS(Prov_Auto!$E$3:$E1000,Prov_Auto!$A$3:$A1000,$C367,Prov_Auto!$C$3:$C1000,"&gt;="&amp;$A367 ,Prov_Auto!$D$3:$D1000, "&gt;="&amp;DATE(I$2,1, 1), Prov_Auto!$D$3:$D1000,"&lt;="&amp;DATE(I$2, 12, 31))*$D367, IF($B367="V", -1*(SUMIFS(Prov_Auto!$E$3:$E1000,Prov_Auto!$A$3:$A1000,$C367,Prov_Auto!$C$3:$C1000,"&gt;="&amp;$A367 ,Prov_Auto!$D$3:$D1000, "&gt;="&amp;DATE(I$2,1,1), Prov_Auto!$D$3:$D1000,"&lt;="&amp;DATE(I$2,12,31))*$D367), "")))))</f>
        <v/>
      </c>
      <c r="J367" s="42" t="str">
        <f>IF($A367="","",IF($C367="","",IF($D367="","", IF($B367="C",  SUMIFS(Prov_Auto!$E$3:$E1000,Prov_Auto!$A$3:$A1000,$C367,Prov_Auto!$C$3:$C1000,"&gt;="&amp;$A367 ,Prov_Auto!$D$3:$D1000, "&gt;="&amp;DATE(J$2,1, 1), Prov_Auto!$D$3:$D1000,"&lt;="&amp;DATE(J$2, 12, 31))*$D367, IF($B367="V", -1*(SUMIFS(Prov_Auto!$E$3:$E1000,Prov_Auto!$A$3:$A1000,$C367,Prov_Auto!$C$3:$C1000,"&gt;="&amp;$A367 ,Prov_Auto!$D$3:$D1000, "&gt;="&amp;DATE(J$2,1,1), Prov_Auto!$D$3:$D1000,"&lt;="&amp;DATE(J$2,12,31))*$D367), "")))))</f>
        <v/>
      </c>
      <c r="K367" s="42" t="str">
        <f>IF($A367="","",IF($C367="","",IF($D367="","", IF($B367="C",  SUMIFS(Prov_Auto!$E$3:$E1000,Prov_Auto!$A$3:$A1000,$C367,Prov_Auto!$C$3:$C1000,"&gt;="&amp;$A367 ,Prov_Auto!$D$3:$D1000, "&gt;="&amp;DATE(K$2,1, 1), Prov_Auto!$D$3:$D1000,"&lt;="&amp;DATE(K$2, 12, 31))*$D367, IF($B367="V", -1*(SUMIFS(Prov_Auto!$E$3:$E1000,Prov_Auto!$A$3:$A1000,$C367,Prov_Auto!$C$3:$C1000,"&gt;="&amp;$A367 ,Prov_Auto!$D$3:$D1000, "&gt;="&amp;DATE(K$2,1,1), Prov_Auto!$D$3:$D1000,"&lt;="&amp;DATE(K$2,12,31))*$D367), "")))))</f>
        <v/>
      </c>
      <c r="L367" s="42" t="str">
        <f>IF($A367="","",IF($C367="","",IF($D367="","", IF($B367="C",  SUMIFS(Prov_Auto!$E$3:$E1000,Prov_Auto!$A$3:$A1000,$C367,Prov_Auto!$C$3:$C1000,"&gt;="&amp;$A367 ,Prov_Auto!$D$3:$D1000, "&gt;="&amp;DATE(L$2,1, 1), Prov_Auto!$D$3:$D1000,"&lt;="&amp;DATE(L$2, 12, 31))*$D367, IF($B367="V", -1*(SUMIFS(Prov_Auto!$E$3:$E1000,Prov_Auto!$A$3:$A1000,$C367,Prov_Auto!$C$3:$C1000,"&gt;="&amp;$A367 ,Prov_Auto!$D$3:$D1000, "&gt;="&amp;DATE(L$2,1,1), Prov_Auto!$D$3:$D1000,"&lt;="&amp;DATE(L$2,12,31))*$D367), "")))))</f>
        <v/>
      </c>
      <c r="M367" s="43" t="str">
        <f>IF($A367="","",IF($C367="","",IF($D367="","", IF($B367="C",  SUMIFS(Prov_Auto!$E$3:$E1000,Prov_Auto!$A$3:$A1000,$C367,Prov_Auto!$C$3:$C1000,"&gt;="&amp;$A367 ,Prov_Auto!$D$3:$D1000, "&gt;="&amp;DATE(M$2,1, 1), Prov_Auto!$D$3:$D1000,"&lt;="&amp;DATE(M$2, 12, 31))*$D367, IF($B367="V", -1*(SUMIFS(Prov_Auto!$E$3:$E1000,Prov_Auto!$A$3:$A1000,$C367,Prov_Auto!$C$3:$C1000,"&gt;="&amp;$A367 ,Prov_Auto!$D$3:$D1000, "&gt;="&amp;DATE(M$2,1,1), Prov_Auto!$D$3:$D1000,"&lt;="&amp;DATE(M$2,12,31))*$D367), "")))))</f>
        <v/>
      </c>
      <c r="N367" s="30"/>
      <c r="O367" s="31"/>
      <c r="P367" s="31"/>
      <c r="Q367" s="31"/>
      <c r="R367" s="31"/>
      <c r="S367" s="31"/>
      <c r="T367" s="31"/>
      <c r="U367" s="31"/>
      <c r="V367" s="31"/>
      <c r="W367" s="31"/>
    </row>
    <row r="368">
      <c r="A368" s="46"/>
      <c r="B368" s="47"/>
      <c r="C368" s="47"/>
      <c r="D368" s="47"/>
      <c r="E368" s="48"/>
      <c r="F368" s="45" t="str">
        <f t="shared" si="1"/>
        <v/>
      </c>
      <c r="G368" s="40" t="str">
        <f t="shared" si="2"/>
        <v/>
      </c>
      <c r="H368" s="41" t="str">
        <f>IF(A368="","",IF(C368="","",IF(D368="","",IF(B368="C", SUMIFS(Prov_Auto!E$3:E1000,Prov_Auto!A$3:A1000,C368,Prov_Auto!C$3:C1000,"&gt;"&amp;A368,Prov_Auto!D$3:D1000,"&lt;="&amp;TODAY())*D368, IF(B368="V", -1*(SUMIFS(Prov_Auto!E$3:E1000,Prov_Auto!A$3:A1000,C368,Prov_Auto!C$3:C1000,"&gt;"&amp;A368,Prov_Auto!D$3:D1000,"&lt;="&amp;TODAY())*D368), "")))))</f>
        <v/>
      </c>
      <c r="I368" s="42" t="str">
        <f>IF($A368="","",IF($C368="","",IF($D368="","", IF($B368="C",  SUMIFS(Prov_Auto!$E$3:$E1000,Prov_Auto!$A$3:$A1000,$C368,Prov_Auto!$C$3:$C1000,"&gt;="&amp;$A368 ,Prov_Auto!$D$3:$D1000, "&gt;="&amp;DATE(I$2,1, 1), Prov_Auto!$D$3:$D1000,"&lt;="&amp;DATE(I$2, 12, 31))*$D368, IF($B368="V", -1*(SUMIFS(Prov_Auto!$E$3:$E1000,Prov_Auto!$A$3:$A1000,$C368,Prov_Auto!$C$3:$C1000,"&gt;="&amp;$A368 ,Prov_Auto!$D$3:$D1000, "&gt;="&amp;DATE(I$2,1,1), Prov_Auto!$D$3:$D1000,"&lt;="&amp;DATE(I$2,12,31))*$D368), "")))))</f>
        <v/>
      </c>
      <c r="J368" s="42" t="str">
        <f>IF($A368="","",IF($C368="","",IF($D368="","", IF($B368="C",  SUMIFS(Prov_Auto!$E$3:$E1000,Prov_Auto!$A$3:$A1000,$C368,Prov_Auto!$C$3:$C1000,"&gt;="&amp;$A368 ,Prov_Auto!$D$3:$D1000, "&gt;="&amp;DATE(J$2,1, 1), Prov_Auto!$D$3:$D1000,"&lt;="&amp;DATE(J$2, 12, 31))*$D368, IF($B368="V", -1*(SUMIFS(Prov_Auto!$E$3:$E1000,Prov_Auto!$A$3:$A1000,$C368,Prov_Auto!$C$3:$C1000,"&gt;="&amp;$A368 ,Prov_Auto!$D$3:$D1000, "&gt;="&amp;DATE(J$2,1,1), Prov_Auto!$D$3:$D1000,"&lt;="&amp;DATE(J$2,12,31))*$D368), "")))))</f>
        <v/>
      </c>
      <c r="K368" s="42" t="str">
        <f>IF($A368="","",IF($C368="","",IF($D368="","", IF($B368="C",  SUMIFS(Prov_Auto!$E$3:$E1000,Prov_Auto!$A$3:$A1000,$C368,Prov_Auto!$C$3:$C1000,"&gt;="&amp;$A368 ,Prov_Auto!$D$3:$D1000, "&gt;="&amp;DATE(K$2,1, 1), Prov_Auto!$D$3:$D1000,"&lt;="&amp;DATE(K$2, 12, 31))*$D368, IF($B368="V", -1*(SUMIFS(Prov_Auto!$E$3:$E1000,Prov_Auto!$A$3:$A1000,$C368,Prov_Auto!$C$3:$C1000,"&gt;="&amp;$A368 ,Prov_Auto!$D$3:$D1000, "&gt;="&amp;DATE(K$2,1,1), Prov_Auto!$D$3:$D1000,"&lt;="&amp;DATE(K$2,12,31))*$D368), "")))))</f>
        <v/>
      </c>
      <c r="L368" s="42" t="str">
        <f>IF($A368="","",IF($C368="","",IF($D368="","", IF($B368="C",  SUMIFS(Prov_Auto!$E$3:$E1000,Prov_Auto!$A$3:$A1000,$C368,Prov_Auto!$C$3:$C1000,"&gt;="&amp;$A368 ,Prov_Auto!$D$3:$D1000, "&gt;="&amp;DATE(L$2,1, 1), Prov_Auto!$D$3:$D1000,"&lt;="&amp;DATE(L$2, 12, 31))*$D368, IF($B368="V", -1*(SUMIFS(Prov_Auto!$E$3:$E1000,Prov_Auto!$A$3:$A1000,$C368,Prov_Auto!$C$3:$C1000,"&gt;="&amp;$A368 ,Prov_Auto!$D$3:$D1000, "&gt;="&amp;DATE(L$2,1,1), Prov_Auto!$D$3:$D1000,"&lt;="&amp;DATE(L$2,12,31))*$D368), "")))))</f>
        <v/>
      </c>
      <c r="M368" s="43" t="str">
        <f>IF($A368="","",IF($C368="","",IF($D368="","", IF($B368="C",  SUMIFS(Prov_Auto!$E$3:$E1000,Prov_Auto!$A$3:$A1000,$C368,Prov_Auto!$C$3:$C1000,"&gt;="&amp;$A368 ,Prov_Auto!$D$3:$D1000, "&gt;="&amp;DATE(M$2,1, 1), Prov_Auto!$D$3:$D1000,"&lt;="&amp;DATE(M$2, 12, 31))*$D368, IF($B368="V", -1*(SUMIFS(Prov_Auto!$E$3:$E1000,Prov_Auto!$A$3:$A1000,$C368,Prov_Auto!$C$3:$C1000,"&gt;="&amp;$A368 ,Prov_Auto!$D$3:$D1000, "&gt;="&amp;DATE(M$2,1,1), Prov_Auto!$D$3:$D1000,"&lt;="&amp;DATE(M$2,12,31))*$D368), "")))))</f>
        <v/>
      </c>
      <c r="N368" s="30"/>
      <c r="O368" s="31"/>
      <c r="P368" s="31"/>
      <c r="Q368" s="31"/>
      <c r="R368" s="31"/>
      <c r="S368" s="31"/>
      <c r="T368" s="31"/>
      <c r="U368" s="31"/>
      <c r="V368" s="31"/>
      <c r="W368" s="31"/>
    </row>
    <row r="369">
      <c r="A369" s="46"/>
      <c r="B369" s="47"/>
      <c r="C369" s="47"/>
      <c r="D369" s="47"/>
      <c r="E369" s="48"/>
      <c r="F369" s="45" t="str">
        <f t="shared" si="1"/>
        <v/>
      </c>
      <c r="G369" s="40" t="str">
        <f t="shared" si="2"/>
        <v/>
      </c>
      <c r="H369" s="41" t="str">
        <f>IF(A369="","",IF(C369="","",IF(D369="","",IF(B369="C", SUMIFS(Prov_Auto!E$3:E1000,Prov_Auto!A$3:A1000,C369,Prov_Auto!C$3:C1000,"&gt;"&amp;A369,Prov_Auto!D$3:D1000,"&lt;="&amp;TODAY())*D369, IF(B369="V", -1*(SUMIFS(Prov_Auto!E$3:E1000,Prov_Auto!A$3:A1000,C369,Prov_Auto!C$3:C1000,"&gt;"&amp;A369,Prov_Auto!D$3:D1000,"&lt;="&amp;TODAY())*D369), "")))))</f>
        <v/>
      </c>
      <c r="I369" s="42" t="str">
        <f>IF($A369="","",IF($C369="","",IF($D369="","", IF($B369="C",  SUMIFS(Prov_Auto!$E$3:$E1000,Prov_Auto!$A$3:$A1000,$C369,Prov_Auto!$C$3:$C1000,"&gt;="&amp;$A369 ,Prov_Auto!$D$3:$D1000, "&gt;="&amp;DATE(I$2,1, 1), Prov_Auto!$D$3:$D1000,"&lt;="&amp;DATE(I$2, 12, 31))*$D369, IF($B369="V", -1*(SUMIFS(Prov_Auto!$E$3:$E1000,Prov_Auto!$A$3:$A1000,$C369,Prov_Auto!$C$3:$C1000,"&gt;="&amp;$A369 ,Prov_Auto!$D$3:$D1000, "&gt;="&amp;DATE(I$2,1,1), Prov_Auto!$D$3:$D1000,"&lt;="&amp;DATE(I$2,12,31))*$D369), "")))))</f>
        <v/>
      </c>
      <c r="J369" s="42" t="str">
        <f>IF($A369="","",IF($C369="","",IF($D369="","", IF($B369="C",  SUMIFS(Prov_Auto!$E$3:$E1000,Prov_Auto!$A$3:$A1000,$C369,Prov_Auto!$C$3:$C1000,"&gt;="&amp;$A369 ,Prov_Auto!$D$3:$D1000, "&gt;="&amp;DATE(J$2,1, 1), Prov_Auto!$D$3:$D1000,"&lt;="&amp;DATE(J$2, 12, 31))*$D369, IF($B369="V", -1*(SUMIFS(Prov_Auto!$E$3:$E1000,Prov_Auto!$A$3:$A1000,$C369,Prov_Auto!$C$3:$C1000,"&gt;="&amp;$A369 ,Prov_Auto!$D$3:$D1000, "&gt;="&amp;DATE(J$2,1,1), Prov_Auto!$D$3:$D1000,"&lt;="&amp;DATE(J$2,12,31))*$D369), "")))))</f>
        <v/>
      </c>
      <c r="K369" s="42" t="str">
        <f>IF($A369="","",IF($C369="","",IF($D369="","", IF($B369="C",  SUMIFS(Prov_Auto!$E$3:$E1000,Prov_Auto!$A$3:$A1000,$C369,Prov_Auto!$C$3:$C1000,"&gt;="&amp;$A369 ,Prov_Auto!$D$3:$D1000, "&gt;="&amp;DATE(K$2,1, 1), Prov_Auto!$D$3:$D1000,"&lt;="&amp;DATE(K$2, 12, 31))*$D369, IF($B369="V", -1*(SUMIFS(Prov_Auto!$E$3:$E1000,Prov_Auto!$A$3:$A1000,$C369,Prov_Auto!$C$3:$C1000,"&gt;="&amp;$A369 ,Prov_Auto!$D$3:$D1000, "&gt;="&amp;DATE(K$2,1,1), Prov_Auto!$D$3:$D1000,"&lt;="&amp;DATE(K$2,12,31))*$D369), "")))))</f>
        <v/>
      </c>
      <c r="L369" s="42" t="str">
        <f>IF($A369="","",IF($C369="","",IF($D369="","", IF($B369="C",  SUMIFS(Prov_Auto!$E$3:$E1000,Prov_Auto!$A$3:$A1000,$C369,Prov_Auto!$C$3:$C1000,"&gt;="&amp;$A369 ,Prov_Auto!$D$3:$D1000, "&gt;="&amp;DATE(L$2,1, 1), Prov_Auto!$D$3:$D1000,"&lt;="&amp;DATE(L$2, 12, 31))*$D369, IF($B369="V", -1*(SUMIFS(Prov_Auto!$E$3:$E1000,Prov_Auto!$A$3:$A1000,$C369,Prov_Auto!$C$3:$C1000,"&gt;="&amp;$A369 ,Prov_Auto!$D$3:$D1000, "&gt;="&amp;DATE(L$2,1,1), Prov_Auto!$D$3:$D1000,"&lt;="&amp;DATE(L$2,12,31))*$D369), "")))))</f>
        <v/>
      </c>
      <c r="M369" s="43" t="str">
        <f>IF($A369="","",IF($C369="","",IF($D369="","", IF($B369="C",  SUMIFS(Prov_Auto!$E$3:$E1000,Prov_Auto!$A$3:$A1000,$C369,Prov_Auto!$C$3:$C1000,"&gt;="&amp;$A369 ,Prov_Auto!$D$3:$D1000, "&gt;="&amp;DATE(M$2,1, 1), Prov_Auto!$D$3:$D1000,"&lt;="&amp;DATE(M$2, 12, 31))*$D369, IF($B369="V", -1*(SUMIFS(Prov_Auto!$E$3:$E1000,Prov_Auto!$A$3:$A1000,$C369,Prov_Auto!$C$3:$C1000,"&gt;="&amp;$A369 ,Prov_Auto!$D$3:$D1000, "&gt;="&amp;DATE(M$2,1,1), Prov_Auto!$D$3:$D1000,"&lt;="&amp;DATE(M$2,12,31))*$D369), "")))))</f>
        <v/>
      </c>
      <c r="N369" s="30"/>
      <c r="O369" s="31"/>
      <c r="P369" s="31"/>
      <c r="Q369" s="31"/>
      <c r="R369" s="31"/>
      <c r="S369" s="31"/>
      <c r="T369" s="31"/>
      <c r="U369" s="31"/>
      <c r="V369" s="31"/>
      <c r="W369" s="31"/>
    </row>
    <row r="370">
      <c r="A370" s="46"/>
      <c r="B370" s="47"/>
      <c r="C370" s="47"/>
      <c r="D370" s="47"/>
      <c r="E370" s="48"/>
      <c r="F370" s="45" t="str">
        <f t="shared" si="1"/>
        <v/>
      </c>
      <c r="G370" s="40" t="str">
        <f t="shared" si="2"/>
        <v/>
      </c>
      <c r="H370" s="41" t="str">
        <f>IF(A370="","",IF(C370="","",IF(D370="","",IF(B370="C", SUMIFS(Prov_Auto!E$3:E1000,Prov_Auto!A$3:A1000,C370,Prov_Auto!C$3:C1000,"&gt;"&amp;A370,Prov_Auto!D$3:D1000,"&lt;="&amp;TODAY())*D370, IF(B370="V", -1*(SUMIFS(Prov_Auto!E$3:E1000,Prov_Auto!A$3:A1000,C370,Prov_Auto!C$3:C1000,"&gt;"&amp;A370,Prov_Auto!D$3:D1000,"&lt;="&amp;TODAY())*D370), "")))))</f>
        <v/>
      </c>
      <c r="I370" s="42" t="str">
        <f>IF($A370="","",IF($C370="","",IF($D370="","", IF($B370="C",  SUMIFS(Prov_Auto!$E$3:$E1000,Prov_Auto!$A$3:$A1000,$C370,Prov_Auto!$C$3:$C1000,"&gt;="&amp;$A370 ,Prov_Auto!$D$3:$D1000, "&gt;="&amp;DATE(I$2,1, 1), Prov_Auto!$D$3:$D1000,"&lt;="&amp;DATE(I$2, 12, 31))*$D370, IF($B370="V", -1*(SUMIFS(Prov_Auto!$E$3:$E1000,Prov_Auto!$A$3:$A1000,$C370,Prov_Auto!$C$3:$C1000,"&gt;="&amp;$A370 ,Prov_Auto!$D$3:$D1000, "&gt;="&amp;DATE(I$2,1,1), Prov_Auto!$D$3:$D1000,"&lt;="&amp;DATE(I$2,12,31))*$D370), "")))))</f>
        <v/>
      </c>
      <c r="J370" s="42" t="str">
        <f>IF($A370="","",IF($C370="","",IF($D370="","", IF($B370="C",  SUMIFS(Prov_Auto!$E$3:$E1000,Prov_Auto!$A$3:$A1000,$C370,Prov_Auto!$C$3:$C1000,"&gt;="&amp;$A370 ,Prov_Auto!$D$3:$D1000, "&gt;="&amp;DATE(J$2,1, 1), Prov_Auto!$D$3:$D1000,"&lt;="&amp;DATE(J$2, 12, 31))*$D370, IF($B370="V", -1*(SUMIFS(Prov_Auto!$E$3:$E1000,Prov_Auto!$A$3:$A1000,$C370,Prov_Auto!$C$3:$C1000,"&gt;="&amp;$A370 ,Prov_Auto!$D$3:$D1000, "&gt;="&amp;DATE(J$2,1,1), Prov_Auto!$D$3:$D1000,"&lt;="&amp;DATE(J$2,12,31))*$D370), "")))))</f>
        <v/>
      </c>
      <c r="K370" s="42" t="str">
        <f>IF($A370="","",IF($C370="","",IF($D370="","", IF($B370="C",  SUMIFS(Prov_Auto!$E$3:$E1000,Prov_Auto!$A$3:$A1000,$C370,Prov_Auto!$C$3:$C1000,"&gt;="&amp;$A370 ,Prov_Auto!$D$3:$D1000, "&gt;="&amp;DATE(K$2,1, 1), Prov_Auto!$D$3:$D1000,"&lt;="&amp;DATE(K$2, 12, 31))*$D370, IF($B370="V", -1*(SUMIFS(Prov_Auto!$E$3:$E1000,Prov_Auto!$A$3:$A1000,$C370,Prov_Auto!$C$3:$C1000,"&gt;="&amp;$A370 ,Prov_Auto!$D$3:$D1000, "&gt;="&amp;DATE(K$2,1,1), Prov_Auto!$D$3:$D1000,"&lt;="&amp;DATE(K$2,12,31))*$D370), "")))))</f>
        <v/>
      </c>
      <c r="L370" s="42" t="str">
        <f>IF($A370="","",IF($C370="","",IF($D370="","", IF($B370="C",  SUMIFS(Prov_Auto!$E$3:$E1000,Prov_Auto!$A$3:$A1000,$C370,Prov_Auto!$C$3:$C1000,"&gt;="&amp;$A370 ,Prov_Auto!$D$3:$D1000, "&gt;="&amp;DATE(L$2,1, 1), Prov_Auto!$D$3:$D1000,"&lt;="&amp;DATE(L$2, 12, 31))*$D370, IF($B370="V", -1*(SUMIFS(Prov_Auto!$E$3:$E1000,Prov_Auto!$A$3:$A1000,$C370,Prov_Auto!$C$3:$C1000,"&gt;="&amp;$A370 ,Prov_Auto!$D$3:$D1000, "&gt;="&amp;DATE(L$2,1,1), Prov_Auto!$D$3:$D1000,"&lt;="&amp;DATE(L$2,12,31))*$D370), "")))))</f>
        <v/>
      </c>
      <c r="M370" s="43" t="str">
        <f>IF($A370="","",IF($C370="","",IF($D370="","", IF($B370="C",  SUMIFS(Prov_Auto!$E$3:$E1000,Prov_Auto!$A$3:$A1000,$C370,Prov_Auto!$C$3:$C1000,"&gt;="&amp;$A370 ,Prov_Auto!$D$3:$D1000, "&gt;="&amp;DATE(M$2,1, 1), Prov_Auto!$D$3:$D1000,"&lt;="&amp;DATE(M$2, 12, 31))*$D370, IF($B370="V", -1*(SUMIFS(Prov_Auto!$E$3:$E1000,Prov_Auto!$A$3:$A1000,$C370,Prov_Auto!$C$3:$C1000,"&gt;="&amp;$A370 ,Prov_Auto!$D$3:$D1000, "&gt;="&amp;DATE(M$2,1,1), Prov_Auto!$D$3:$D1000,"&lt;="&amp;DATE(M$2,12,31))*$D370), "")))))</f>
        <v/>
      </c>
      <c r="N370" s="30"/>
      <c r="O370" s="31"/>
      <c r="P370" s="31"/>
      <c r="Q370" s="31"/>
      <c r="R370" s="31"/>
      <c r="S370" s="31"/>
      <c r="T370" s="31"/>
      <c r="U370" s="31"/>
      <c r="V370" s="31"/>
      <c r="W370" s="31"/>
    </row>
    <row r="371">
      <c r="A371" s="46"/>
      <c r="B371" s="47"/>
      <c r="C371" s="47"/>
      <c r="D371" s="47"/>
      <c r="E371" s="48"/>
      <c r="F371" s="45" t="str">
        <f t="shared" si="1"/>
        <v/>
      </c>
      <c r="G371" s="40" t="str">
        <f t="shared" si="2"/>
        <v/>
      </c>
      <c r="H371" s="41" t="str">
        <f>IF(A371="","",IF(C371="","",IF(D371="","",IF(B371="C", SUMIFS(Prov_Auto!E$3:E1000,Prov_Auto!A$3:A1000,C371,Prov_Auto!C$3:C1000,"&gt;"&amp;A371,Prov_Auto!D$3:D1000,"&lt;="&amp;TODAY())*D371, IF(B371="V", -1*(SUMIFS(Prov_Auto!E$3:E1000,Prov_Auto!A$3:A1000,C371,Prov_Auto!C$3:C1000,"&gt;"&amp;A371,Prov_Auto!D$3:D1000,"&lt;="&amp;TODAY())*D371), "")))))</f>
        <v/>
      </c>
      <c r="I371" s="42" t="str">
        <f>IF($A371="","",IF($C371="","",IF($D371="","", IF($B371="C",  SUMIFS(Prov_Auto!$E$3:$E1000,Prov_Auto!$A$3:$A1000,$C371,Prov_Auto!$C$3:$C1000,"&gt;="&amp;$A371 ,Prov_Auto!$D$3:$D1000, "&gt;="&amp;DATE(I$2,1, 1), Prov_Auto!$D$3:$D1000,"&lt;="&amp;DATE(I$2, 12, 31))*$D371, IF($B371="V", -1*(SUMIFS(Prov_Auto!$E$3:$E1000,Prov_Auto!$A$3:$A1000,$C371,Prov_Auto!$C$3:$C1000,"&gt;="&amp;$A371 ,Prov_Auto!$D$3:$D1000, "&gt;="&amp;DATE(I$2,1,1), Prov_Auto!$D$3:$D1000,"&lt;="&amp;DATE(I$2,12,31))*$D371), "")))))</f>
        <v/>
      </c>
      <c r="J371" s="42" t="str">
        <f>IF($A371="","",IF($C371="","",IF($D371="","", IF($B371="C",  SUMIFS(Prov_Auto!$E$3:$E1000,Prov_Auto!$A$3:$A1000,$C371,Prov_Auto!$C$3:$C1000,"&gt;="&amp;$A371 ,Prov_Auto!$D$3:$D1000, "&gt;="&amp;DATE(J$2,1, 1), Prov_Auto!$D$3:$D1000,"&lt;="&amp;DATE(J$2, 12, 31))*$D371, IF($B371="V", -1*(SUMIFS(Prov_Auto!$E$3:$E1000,Prov_Auto!$A$3:$A1000,$C371,Prov_Auto!$C$3:$C1000,"&gt;="&amp;$A371 ,Prov_Auto!$D$3:$D1000, "&gt;="&amp;DATE(J$2,1,1), Prov_Auto!$D$3:$D1000,"&lt;="&amp;DATE(J$2,12,31))*$D371), "")))))</f>
        <v/>
      </c>
      <c r="K371" s="42" t="str">
        <f>IF($A371="","",IF($C371="","",IF($D371="","", IF($B371="C",  SUMIFS(Prov_Auto!$E$3:$E1000,Prov_Auto!$A$3:$A1000,$C371,Prov_Auto!$C$3:$C1000,"&gt;="&amp;$A371 ,Prov_Auto!$D$3:$D1000, "&gt;="&amp;DATE(K$2,1, 1), Prov_Auto!$D$3:$D1000,"&lt;="&amp;DATE(K$2, 12, 31))*$D371, IF($B371="V", -1*(SUMIFS(Prov_Auto!$E$3:$E1000,Prov_Auto!$A$3:$A1000,$C371,Prov_Auto!$C$3:$C1000,"&gt;="&amp;$A371 ,Prov_Auto!$D$3:$D1000, "&gt;="&amp;DATE(K$2,1,1), Prov_Auto!$D$3:$D1000,"&lt;="&amp;DATE(K$2,12,31))*$D371), "")))))</f>
        <v/>
      </c>
      <c r="L371" s="42" t="str">
        <f>IF($A371="","",IF($C371="","",IF($D371="","", IF($B371="C",  SUMIFS(Prov_Auto!$E$3:$E1000,Prov_Auto!$A$3:$A1000,$C371,Prov_Auto!$C$3:$C1000,"&gt;="&amp;$A371 ,Prov_Auto!$D$3:$D1000, "&gt;="&amp;DATE(L$2,1, 1), Prov_Auto!$D$3:$D1000,"&lt;="&amp;DATE(L$2, 12, 31))*$D371, IF($B371="V", -1*(SUMIFS(Prov_Auto!$E$3:$E1000,Prov_Auto!$A$3:$A1000,$C371,Prov_Auto!$C$3:$C1000,"&gt;="&amp;$A371 ,Prov_Auto!$D$3:$D1000, "&gt;="&amp;DATE(L$2,1,1), Prov_Auto!$D$3:$D1000,"&lt;="&amp;DATE(L$2,12,31))*$D371), "")))))</f>
        <v/>
      </c>
      <c r="M371" s="43" t="str">
        <f>IF($A371="","",IF($C371="","",IF($D371="","", IF($B371="C",  SUMIFS(Prov_Auto!$E$3:$E1000,Prov_Auto!$A$3:$A1000,$C371,Prov_Auto!$C$3:$C1000,"&gt;="&amp;$A371 ,Prov_Auto!$D$3:$D1000, "&gt;="&amp;DATE(M$2,1, 1), Prov_Auto!$D$3:$D1000,"&lt;="&amp;DATE(M$2, 12, 31))*$D371, IF($B371="V", -1*(SUMIFS(Prov_Auto!$E$3:$E1000,Prov_Auto!$A$3:$A1000,$C371,Prov_Auto!$C$3:$C1000,"&gt;="&amp;$A371 ,Prov_Auto!$D$3:$D1000, "&gt;="&amp;DATE(M$2,1,1), Prov_Auto!$D$3:$D1000,"&lt;="&amp;DATE(M$2,12,31))*$D371), "")))))</f>
        <v/>
      </c>
      <c r="N371" s="30"/>
      <c r="O371" s="31"/>
      <c r="P371" s="31"/>
      <c r="Q371" s="31"/>
      <c r="R371" s="31"/>
      <c r="S371" s="31"/>
      <c r="T371" s="31"/>
      <c r="U371" s="31"/>
      <c r="V371" s="31"/>
      <c r="W371" s="31"/>
    </row>
    <row r="372">
      <c r="A372" s="46"/>
      <c r="B372" s="47"/>
      <c r="C372" s="47"/>
      <c r="D372" s="47"/>
      <c r="E372" s="48"/>
      <c r="F372" s="45" t="str">
        <f t="shared" si="1"/>
        <v/>
      </c>
      <c r="G372" s="40" t="str">
        <f t="shared" si="2"/>
        <v/>
      </c>
      <c r="H372" s="41" t="str">
        <f>IF(A372="","",IF(C372="","",IF(D372="","",IF(B372="C", SUMIFS(Prov_Auto!E$3:E1000,Prov_Auto!A$3:A1000,C372,Prov_Auto!C$3:C1000,"&gt;"&amp;A372,Prov_Auto!D$3:D1000,"&lt;="&amp;TODAY())*D372, IF(B372="V", -1*(SUMIFS(Prov_Auto!E$3:E1000,Prov_Auto!A$3:A1000,C372,Prov_Auto!C$3:C1000,"&gt;"&amp;A372,Prov_Auto!D$3:D1000,"&lt;="&amp;TODAY())*D372), "")))))</f>
        <v/>
      </c>
      <c r="I372" s="42" t="str">
        <f>IF($A372="","",IF($C372="","",IF($D372="","", IF($B372="C",  SUMIFS(Prov_Auto!$E$3:$E1000,Prov_Auto!$A$3:$A1000,$C372,Prov_Auto!$C$3:$C1000,"&gt;="&amp;$A372 ,Prov_Auto!$D$3:$D1000, "&gt;="&amp;DATE(I$2,1, 1), Prov_Auto!$D$3:$D1000,"&lt;="&amp;DATE(I$2, 12, 31))*$D372, IF($B372="V", -1*(SUMIFS(Prov_Auto!$E$3:$E1000,Prov_Auto!$A$3:$A1000,$C372,Prov_Auto!$C$3:$C1000,"&gt;="&amp;$A372 ,Prov_Auto!$D$3:$D1000, "&gt;="&amp;DATE(I$2,1,1), Prov_Auto!$D$3:$D1000,"&lt;="&amp;DATE(I$2,12,31))*$D372), "")))))</f>
        <v/>
      </c>
      <c r="J372" s="42" t="str">
        <f>IF($A372="","",IF($C372="","",IF($D372="","", IF($B372="C",  SUMIFS(Prov_Auto!$E$3:$E1000,Prov_Auto!$A$3:$A1000,$C372,Prov_Auto!$C$3:$C1000,"&gt;="&amp;$A372 ,Prov_Auto!$D$3:$D1000, "&gt;="&amp;DATE(J$2,1, 1), Prov_Auto!$D$3:$D1000,"&lt;="&amp;DATE(J$2, 12, 31))*$D372, IF($B372="V", -1*(SUMIFS(Prov_Auto!$E$3:$E1000,Prov_Auto!$A$3:$A1000,$C372,Prov_Auto!$C$3:$C1000,"&gt;="&amp;$A372 ,Prov_Auto!$D$3:$D1000, "&gt;="&amp;DATE(J$2,1,1), Prov_Auto!$D$3:$D1000,"&lt;="&amp;DATE(J$2,12,31))*$D372), "")))))</f>
        <v/>
      </c>
      <c r="K372" s="42" t="str">
        <f>IF($A372="","",IF($C372="","",IF($D372="","", IF($B372="C",  SUMIFS(Prov_Auto!$E$3:$E1000,Prov_Auto!$A$3:$A1000,$C372,Prov_Auto!$C$3:$C1000,"&gt;="&amp;$A372 ,Prov_Auto!$D$3:$D1000, "&gt;="&amp;DATE(K$2,1, 1), Prov_Auto!$D$3:$D1000,"&lt;="&amp;DATE(K$2, 12, 31))*$D372, IF($B372="V", -1*(SUMIFS(Prov_Auto!$E$3:$E1000,Prov_Auto!$A$3:$A1000,$C372,Prov_Auto!$C$3:$C1000,"&gt;="&amp;$A372 ,Prov_Auto!$D$3:$D1000, "&gt;="&amp;DATE(K$2,1,1), Prov_Auto!$D$3:$D1000,"&lt;="&amp;DATE(K$2,12,31))*$D372), "")))))</f>
        <v/>
      </c>
      <c r="L372" s="42" t="str">
        <f>IF($A372="","",IF($C372="","",IF($D372="","", IF($B372="C",  SUMIFS(Prov_Auto!$E$3:$E1000,Prov_Auto!$A$3:$A1000,$C372,Prov_Auto!$C$3:$C1000,"&gt;="&amp;$A372 ,Prov_Auto!$D$3:$D1000, "&gt;="&amp;DATE(L$2,1, 1), Prov_Auto!$D$3:$D1000,"&lt;="&amp;DATE(L$2, 12, 31))*$D372, IF($B372="V", -1*(SUMIFS(Prov_Auto!$E$3:$E1000,Prov_Auto!$A$3:$A1000,$C372,Prov_Auto!$C$3:$C1000,"&gt;="&amp;$A372 ,Prov_Auto!$D$3:$D1000, "&gt;="&amp;DATE(L$2,1,1), Prov_Auto!$D$3:$D1000,"&lt;="&amp;DATE(L$2,12,31))*$D372), "")))))</f>
        <v/>
      </c>
      <c r="M372" s="43" t="str">
        <f>IF($A372="","",IF($C372="","",IF($D372="","", IF($B372="C",  SUMIFS(Prov_Auto!$E$3:$E1000,Prov_Auto!$A$3:$A1000,$C372,Prov_Auto!$C$3:$C1000,"&gt;="&amp;$A372 ,Prov_Auto!$D$3:$D1000, "&gt;="&amp;DATE(M$2,1, 1), Prov_Auto!$D$3:$D1000,"&lt;="&amp;DATE(M$2, 12, 31))*$D372, IF($B372="V", -1*(SUMIFS(Prov_Auto!$E$3:$E1000,Prov_Auto!$A$3:$A1000,$C372,Prov_Auto!$C$3:$C1000,"&gt;="&amp;$A372 ,Prov_Auto!$D$3:$D1000, "&gt;="&amp;DATE(M$2,1,1), Prov_Auto!$D$3:$D1000,"&lt;="&amp;DATE(M$2,12,31))*$D372), "")))))</f>
        <v/>
      </c>
      <c r="N372" s="30"/>
      <c r="O372" s="31"/>
      <c r="P372" s="31"/>
      <c r="Q372" s="31"/>
      <c r="R372" s="31"/>
      <c r="S372" s="31"/>
      <c r="T372" s="31"/>
      <c r="U372" s="31"/>
      <c r="V372" s="31"/>
      <c r="W372" s="31"/>
    </row>
    <row r="373">
      <c r="A373" s="46"/>
      <c r="B373" s="47"/>
      <c r="C373" s="47"/>
      <c r="D373" s="47"/>
      <c r="E373" s="48"/>
      <c r="F373" s="45" t="str">
        <f t="shared" si="1"/>
        <v/>
      </c>
      <c r="G373" s="40" t="str">
        <f t="shared" si="2"/>
        <v/>
      </c>
      <c r="H373" s="41" t="str">
        <f>IF(A373="","",IF(C373="","",IF(D373="","",IF(B373="C", SUMIFS(Prov_Auto!E$3:E1000,Prov_Auto!A$3:A1000,C373,Prov_Auto!C$3:C1000,"&gt;"&amp;A373,Prov_Auto!D$3:D1000,"&lt;="&amp;TODAY())*D373, IF(B373="V", -1*(SUMIFS(Prov_Auto!E$3:E1000,Prov_Auto!A$3:A1000,C373,Prov_Auto!C$3:C1000,"&gt;"&amp;A373,Prov_Auto!D$3:D1000,"&lt;="&amp;TODAY())*D373), "")))))</f>
        <v/>
      </c>
      <c r="I373" s="42" t="str">
        <f>IF($A373="","",IF($C373="","",IF($D373="","", IF($B373="C",  SUMIFS(Prov_Auto!$E$3:$E1000,Prov_Auto!$A$3:$A1000,$C373,Prov_Auto!$C$3:$C1000,"&gt;="&amp;$A373 ,Prov_Auto!$D$3:$D1000, "&gt;="&amp;DATE(I$2,1, 1), Prov_Auto!$D$3:$D1000,"&lt;="&amp;DATE(I$2, 12, 31))*$D373, IF($B373="V", -1*(SUMIFS(Prov_Auto!$E$3:$E1000,Prov_Auto!$A$3:$A1000,$C373,Prov_Auto!$C$3:$C1000,"&gt;="&amp;$A373 ,Prov_Auto!$D$3:$D1000, "&gt;="&amp;DATE(I$2,1,1), Prov_Auto!$D$3:$D1000,"&lt;="&amp;DATE(I$2,12,31))*$D373), "")))))</f>
        <v/>
      </c>
      <c r="J373" s="42" t="str">
        <f>IF($A373="","",IF($C373="","",IF($D373="","", IF($B373="C",  SUMIFS(Prov_Auto!$E$3:$E1000,Prov_Auto!$A$3:$A1000,$C373,Prov_Auto!$C$3:$C1000,"&gt;="&amp;$A373 ,Prov_Auto!$D$3:$D1000, "&gt;="&amp;DATE(J$2,1, 1), Prov_Auto!$D$3:$D1000,"&lt;="&amp;DATE(J$2, 12, 31))*$D373, IF($B373="V", -1*(SUMIFS(Prov_Auto!$E$3:$E1000,Prov_Auto!$A$3:$A1000,$C373,Prov_Auto!$C$3:$C1000,"&gt;="&amp;$A373 ,Prov_Auto!$D$3:$D1000, "&gt;="&amp;DATE(J$2,1,1), Prov_Auto!$D$3:$D1000,"&lt;="&amp;DATE(J$2,12,31))*$D373), "")))))</f>
        <v/>
      </c>
      <c r="K373" s="42" t="str">
        <f>IF($A373="","",IF($C373="","",IF($D373="","", IF($B373="C",  SUMIFS(Prov_Auto!$E$3:$E1000,Prov_Auto!$A$3:$A1000,$C373,Prov_Auto!$C$3:$C1000,"&gt;="&amp;$A373 ,Prov_Auto!$D$3:$D1000, "&gt;="&amp;DATE(K$2,1, 1), Prov_Auto!$D$3:$D1000,"&lt;="&amp;DATE(K$2, 12, 31))*$D373, IF($B373="V", -1*(SUMIFS(Prov_Auto!$E$3:$E1000,Prov_Auto!$A$3:$A1000,$C373,Prov_Auto!$C$3:$C1000,"&gt;="&amp;$A373 ,Prov_Auto!$D$3:$D1000, "&gt;="&amp;DATE(K$2,1,1), Prov_Auto!$D$3:$D1000,"&lt;="&amp;DATE(K$2,12,31))*$D373), "")))))</f>
        <v/>
      </c>
      <c r="L373" s="42" t="str">
        <f>IF($A373="","",IF($C373="","",IF($D373="","", IF($B373="C",  SUMIFS(Prov_Auto!$E$3:$E1000,Prov_Auto!$A$3:$A1000,$C373,Prov_Auto!$C$3:$C1000,"&gt;="&amp;$A373 ,Prov_Auto!$D$3:$D1000, "&gt;="&amp;DATE(L$2,1, 1), Prov_Auto!$D$3:$D1000,"&lt;="&amp;DATE(L$2, 12, 31))*$D373, IF($B373="V", -1*(SUMIFS(Prov_Auto!$E$3:$E1000,Prov_Auto!$A$3:$A1000,$C373,Prov_Auto!$C$3:$C1000,"&gt;="&amp;$A373 ,Prov_Auto!$D$3:$D1000, "&gt;="&amp;DATE(L$2,1,1), Prov_Auto!$D$3:$D1000,"&lt;="&amp;DATE(L$2,12,31))*$D373), "")))))</f>
        <v/>
      </c>
      <c r="M373" s="43" t="str">
        <f>IF($A373="","",IF($C373="","",IF($D373="","", IF($B373="C",  SUMIFS(Prov_Auto!$E$3:$E1000,Prov_Auto!$A$3:$A1000,$C373,Prov_Auto!$C$3:$C1000,"&gt;="&amp;$A373 ,Prov_Auto!$D$3:$D1000, "&gt;="&amp;DATE(M$2,1, 1), Prov_Auto!$D$3:$D1000,"&lt;="&amp;DATE(M$2, 12, 31))*$D373, IF($B373="V", -1*(SUMIFS(Prov_Auto!$E$3:$E1000,Prov_Auto!$A$3:$A1000,$C373,Prov_Auto!$C$3:$C1000,"&gt;="&amp;$A373 ,Prov_Auto!$D$3:$D1000, "&gt;="&amp;DATE(M$2,1,1), Prov_Auto!$D$3:$D1000,"&lt;="&amp;DATE(M$2,12,31))*$D373), "")))))</f>
        <v/>
      </c>
      <c r="N373" s="30"/>
      <c r="O373" s="31"/>
      <c r="P373" s="31"/>
      <c r="Q373" s="31"/>
      <c r="R373" s="31"/>
      <c r="S373" s="31"/>
      <c r="T373" s="31"/>
      <c r="U373" s="31"/>
      <c r="V373" s="31"/>
      <c r="W373" s="31"/>
    </row>
    <row r="374">
      <c r="A374" s="46"/>
      <c r="B374" s="47"/>
      <c r="C374" s="47"/>
      <c r="D374" s="47"/>
      <c r="E374" s="48"/>
      <c r="F374" s="45" t="str">
        <f t="shared" si="1"/>
        <v/>
      </c>
      <c r="G374" s="40" t="str">
        <f t="shared" si="2"/>
        <v/>
      </c>
      <c r="H374" s="41" t="str">
        <f>IF(A374="","",IF(C374="","",IF(D374="","",IF(B374="C", SUMIFS(Prov_Auto!E$3:E1000,Prov_Auto!A$3:A1000,C374,Prov_Auto!C$3:C1000,"&gt;"&amp;A374,Prov_Auto!D$3:D1000,"&lt;="&amp;TODAY())*D374, IF(B374="V", -1*(SUMIFS(Prov_Auto!E$3:E1000,Prov_Auto!A$3:A1000,C374,Prov_Auto!C$3:C1000,"&gt;"&amp;A374,Prov_Auto!D$3:D1000,"&lt;="&amp;TODAY())*D374), "")))))</f>
        <v/>
      </c>
      <c r="I374" s="42" t="str">
        <f>IF($A374="","",IF($C374="","",IF($D374="","", IF($B374="C",  SUMIFS(Prov_Auto!$E$3:$E1000,Prov_Auto!$A$3:$A1000,$C374,Prov_Auto!$C$3:$C1000,"&gt;="&amp;$A374 ,Prov_Auto!$D$3:$D1000, "&gt;="&amp;DATE(I$2,1, 1), Prov_Auto!$D$3:$D1000,"&lt;="&amp;DATE(I$2, 12, 31))*$D374, IF($B374="V", -1*(SUMIFS(Prov_Auto!$E$3:$E1000,Prov_Auto!$A$3:$A1000,$C374,Prov_Auto!$C$3:$C1000,"&gt;="&amp;$A374 ,Prov_Auto!$D$3:$D1000, "&gt;="&amp;DATE(I$2,1,1), Prov_Auto!$D$3:$D1000,"&lt;="&amp;DATE(I$2,12,31))*$D374), "")))))</f>
        <v/>
      </c>
      <c r="J374" s="42" t="str">
        <f>IF($A374="","",IF($C374="","",IF($D374="","", IF($B374="C",  SUMIFS(Prov_Auto!$E$3:$E1000,Prov_Auto!$A$3:$A1000,$C374,Prov_Auto!$C$3:$C1000,"&gt;="&amp;$A374 ,Prov_Auto!$D$3:$D1000, "&gt;="&amp;DATE(J$2,1, 1), Prov_Auto!$D$3:$D1000,"&lt;="&amp;DATE(J$2, 12, 31))*$D374, IF($B374="V", -1*(SUMIFS(Prov_Auto!$E$3:$E1000,Prov_Auto!$A$3:$A1000,$C374,Prov_Auto!$C$3:$C1000,"&gt;="&amp;$A374 ,Prov_Auto!$D$3:$D1000, "&gt;="&amp;DATE(J$2,1,1), Prov_Auto!$D$3:$D1000,"&lt;="&amp;DATE(J$2,12,31))*$D374), "")))))</f>
        <v/>
      </c>
      <c r="K374" s="42" t="str">
        <f>IF($A374="","",IF($C374="","",IF($D374="","", IF($B374="C",  SUMIFS(Prov_Auto!$E$3:$E1000,Prov_Auto!$A$3:$A1000,$C374,Prov_Auto!$C$3:$C1000,"&gt;="&amp;$A374 ,Prov_Auto!$D$3:$D1000, "&gt;="&amp;DATE(K$2,1, 1), Prov_Auto!$D$3:$D1000,"&lt;="&amp;DATE(K$2, 12, 31))*$D374, IF($B374="V", -1*(SUMIFS(Prov_Auto!$E$3:$E1000,Prov_Auto!$A$3:$A1000,$C374,Prov_Auto!$C$3:$C1000,"&gt;="&amp;$A374 ,Prov_Auto!$D$3:$D1000, "&gt;="&amp;DATE(K$2,1,1), Prov_Auto!$D$3:$D1000,"&lt;="&amp;DATE(K$2,12,31))*$D374), "")))))</f>
        <v/>
      </c>
      <c r="L374" s="42" t="str">
        <f>IF($A374="","",IF($C374="","",IF($D374="","", IF($B374="C",  SUMIFS(Prov_Auto!$E$3:$E1000,Prov_Auto!$A$3:$A1000,$C374,Prov_Auto!$C$3:$C1000,"&gt;="&amp;$A374 ,Prov_Auto!$D$3:$D1000, "&gt;="&amp;DATE(L$2,1, 1), Prov_Auto!$D$3:$D1000,"&lt;="&amp;DATE(L$2, 12, 31))*$D374, IF($B374="V", -1*(SUMIFS(Prov_Auto!$E$3:$E1000,Prov_Auto!$A$3:$A1000,$C374,Prov_Auto!$C$3:$C1000,"&gt;="&amp;$A374 ,Prov_Auto!$D$3:$D1000, "&gt;="&amp;DATE(L$2,1,1), Prov_Auto!$D$3:$D1000,"&lt;="&amp;DATE(L$2,12,31))*$D374), "")))))</f>
        <v/>
      </c>
      <c r="M374" s="43" t="str">
        <f>IF($A374="","",IF($C374="","",IF($D374="","", IF($B374="C",  SUMIFS(Prov_Auto!$E$3:$E1000,Prov_Auto!$A$3:$A1000,$C374,Prov_Auto!$C$3:$C1000,"&gt;="&amp;$A374 ,Prov_Auto!$D$3:$D1000, "&gt;="&amp;DATE(M$2,1, 1), Prov_Auto!$D$3:$D1000,"&lt;="&amp;DATE(M$2, 12, 31))*$D374, IF($B374="V", -1*(SUMIFS(Prov_Auto!$E$3:$E1000,Prov_Auto!$A$3:$A1000,$C374,Prov_Auto!$C$3:$C1000,"&gt;="&amp;$A374 ,Prov_Auto!$D$3:$D1000, "&gt;="&amp;DATE(M$2,1,1), Prov_Auto!$D$3:$D1000,"&lt;="&amp;DATE(M$2,12,31))*$D374), "")))))</f>
        <v/>
      </c>
      <c r="N374" s="30"/>
      <c r="O374" s="31"/>
      <c r="P374" s="31"/>
      <c r="Q374" s="31"/>
      <c r="R374" s="31"/>
      <c r="S374" s="31"/>
      <c r="T374" s="31"/>
      <c r="U374" s="31"/>
      <c r="V374" s="31"/>
      <c r="W374" s="31"/>
    </row>
    <row r="375">
      <c r="A375" s="46"/>
      <c r="B375" s="47"/>
      <c r="C375" s="47"/>
      <c r="D375" s="47"/>
      <c r="E375" s="48"/>
      <c r="F375" s="45" t="str">
        <f t="shared" si="1"/>
        <v/>
      </c>
      <c r="G375" s="40" t="str">
        <f t="shared" si="2"/>
        <v/>
      </c>
      <c r="H375" s="41" t="str">
        <f>IF(A375="","",IF(C375="","",IF(D375="","",IF(B375="C", SUMIFS(Prov_Auto!E$3:E1000,Prov_Auto!A$3:A1000,C375,Prov_Auto!C$3:C1000,"&gt;"&amp;A375,Prov_Auto!D$3:D1000,"&lt;="&amp;TODAY())*D375, IF(B375="V", -1*(SUMIFS(Prov_Auto!E$3:E1000,Prov_Auto!A$3:A1000,C375,Prov_Auto!C$3:C1000,"&gt;"&amp;A375,Prov_Auto!D$3:D1000,"&lt;="&amp;TODAY())*D375), "")))))</f>
        <v/>
      </c>
      <c r="I375" s="42" t="str">
        <f>IF($A375="","",IF($C375="","",IF($D375="","", IF($B375="C",  SUMIFS(Prov_Auto!$E$3:$E1000,Prov_Auto!$A$3:$A1000,$C375,Prov_Auto!$C$3:$C1000,"&gt;="&amp;$A375 ,Prov_Auto!$D$3:$D1000, "&gt;="&amp;DATE(I$2,1, 1), Prov_Auto!$D$3:$D1000,"&lt;="&amp;DATE(I$2, 12, 31))*$D375, IF($B375="V", -1*(SUMIFS(Prov_Auto!$E$3:$E1000,Prov_Auto!$A$3:$A1000,$C375,Prov_Auto!$C$3:$C1000,"&gt;="&amp;$A375 ,Prov_Auto!$D$3:$D1000, "&gt;="&amp;DATE(I$2,1,1), Prov_Auto!$D$3:$D1000,"&lt;="&amp;DATE(I$2,12,31))*$D375), "")))))</f>
        <v/>
      </c>
      <c r="J375" s="42" t="str">
        <f>IF($A375="","",IF($C375="","",IF($D375="","", IF($B375="C",  SUMIFS(Prov_Auto!$E$3:$E1000,Prov_Auto!$A$3:$A1000,$C375,Prov_Auto!$C$3:$C1000,"&gt;="&amp;$A375 ,Prov_Auto!$D$3:$D1000, "&gt;="&amp;DATE(J$2,1, 1), Prov_Auto!$D$3:$D1000,"&lt;="&amp;DATE(J$2, 12, 31))*$D375, IF($B375="V", -1*(SUMIFS(Prov_Auto!$E$3:$E1000,Prov_Auto!$A$3:$A1000,$C375,Prov_Auto!$C$3:$C1000,"&gt;="&amp;$A375 ,Prov_Auto!$D$3:$D1000, "&gt;="&amp;DATE(J$2,1,1), Prov_Auto!$D$3:$D1000,"&lt;="&amp;DATE(J$2,12,31))*$D375), "")))))</f>
        <v/>
      </c>
      <c r="K375" s="42" t="str">
        <f>IF($A375="","",IF($C375="","",IF($D375="","", IF($B375="C",  SUMIFS(Prov_Auto!$E$3:$E1000,Prov_Auto!$A$3:$A1000,$C375,Prov_Auto!$C$3:$C1000,"&gt;="&amp;$A375 ,Prov_Auto!$D$3:$D1000, "&gt;="&amp;DATE(K$2,1, 1), Prov_Auto!$D$3:$D1000,"&lt;="&amp;DATE(K$2, 12, 31))*$D375, IF($B375="V", -1*(SUMIFS(Prov_Auto!$E$3:$E1000,Prov_Auto!$A$3:$A1000,$C375,Prov_Auto!$C$3:$C1000,"&gt;="&amp;$A375 ,Prov_Auto!$D$3:$D1000, "&gt;="&amp;DATE(K$2,1,1), Prov_Auto!$D$3:$D1000,"&lt;="&amp;DATE(K$2,12,31))*$D375), "")))))</f>
        <v/>
      </c>
      <c r="L375" s="42" t="str">
        <f>IF($A375="","",IF($C375="","",IF($D375="","", IF($B375="C",  SUMIFS(Prov_Auto!$E$3:$E1000,Prov_Auto!$A$3:$A1000,$C375,Prov_Auto!$C$3:$C1000,"&gt;="&amp;$A375 ,Prov_Auto!$D$3:$D1000, "&gt;="&amp;DATE(L$2,1, 1), Prov_Auto!$D$3:$D1000,"&lt;="&amp;DATE(L$2, 12, 31))*$D375, IF($B375="V", -1*(SUMIFS(Prov_Auto!$E$3:$E1000,Prov_Auto!$A$3:$A1000,$C375,Prov_Auto!$C$3:$C1000,"&gt;="&amp;$A375 ,Prov_Auto!$D$3:$D1000, "&gt;="&amp;DATE(L$2,1,1), Prov_Auto!$D$3:$D1000,"&lt;="&amp;DATE(L$2,12,31))*$D375), "")))))</f>
        <v/>
      </c>
      <c r="M375" s="43" t="str">
        <f>IF($A375="","",IF($C375="","",IF($D375="","", IF($B375="C",  SUMIFS(Prov_Auto!$E$3:$E1000,Prov_Auto!$A$3:$A1000,$C375,Prov_Auto!$C$3:$C1000,"&gt;="&amp;$A375 ,Prov_Auto!$D$3:$D1000, "&gt;="&amp;DATE(M$2,1, 1), Prov_Auto!$D$3:$D1000,"&lt;="&amp;DATE(M$2, 12, 31))*$D375, IF($B375="V", -1*(SUMIFS(Prov_Auto!$E$3:$E1000,Prov_Auto!$A$3:$A1000,$C375,Prov_Auto!$C$3:$C1000,"&gt;="&amp;$A375 ,Prov_Auto!$D$3:$D1000, "&gt;="&amp;DATE(M$2,1,1), Prov_Auto!$D$3:$D1000,"&lt;="&amp;DATE(M$2,12,31))*$D375), "")))))</f>
        <v/>
      </c>
      <c r="N375" s="30"/>
      <c r="O375" s="31"/>
      <c r="P375" s="31"/>
      <c r="Q375" s="31"/>
      <c r="R375" s="31"/>
      <c r="S375" s="31"/>
      <c r="T375" s="31"/>
      <c r="U375" s="31"/>
      <c r="V375" s="31"/>
      <c r="W375" s="31"/>
    </row>
    <row r="376">
      <c r="A376" s="46"/>
      <c r="B376" s="47"/>
      <c r="C376" s="47"/>
      <c r="D376" s="47"/>
      <c r="E376" s="48"/>
      <c r="F376" s="45" t="str">
        <f t="shared" si="1"/>
        <v/>
      </c>
      <c r="G376" s="40" t="str">
        <f t="shared" si="2"/>
        <v/>
      </c>
      <c r="H376" s="41" t="str">
        <f>IF(A376="","",IF(C376="","",IF(D376="","",IF(B376="C", SUMIFS(Prov_Auto!E$3:E1000,Prov_Auto!A$3:A1000,C376,Prov_Auto!C$3:C1000,"&gt;"&amp;A376,Prov_Auto!D$3:D1000,"&lt;="&amp;TODAY())*D376, IF(B376="V", -1*(SUMIFS(Prov_Auto!E$3:E1000,Prov_Auto!A$3:A1000,C376,Prov_Auto!C$3:C1000,"&gt;"&amp;A376,Prov_Auto!D$3:D1000,"&lt;="&amp;TODAY())*D376), "")))))</f>
        <v/>
      </c>
      <c r="I376" s="42" t="str">
        <f>IF($A376="","",IF($C376="","",IF($D376="","", IF($B376="C",  SUMIFS(Prov_Auto!$E$3:$E1000,Prov_Auto!$A$3:$A1000,$C376,Prov_Auto!$C$3:$C1000,"&gt;="&amp;$A376 ,Prov_Auto!$D$3:$D1000, "&gt;="&amp;DATE(I$2,1, 1), Prov_Auto!$D$3:$D1000,"&lt;="&amp;DATE(I$2, 12, 31))*$D376, IF($B376="V", -1*(SUMIFS(Prov_Auto!$E$3:$E1000,Prov_Auto!$A$3:$A1000,$C376,Prov_Auto!$C$3:$C1000,"&gt;="&amp;$A376 ,Prov_Auto!$D$3:$D1000, "&gt;="&amp;DATE(I$2,1,1), Prov_Auto!$D$3:$D1000,"&lt;="&amp;DATE(I$2,12,31))*$D376), "")))))</f>
        <v/>
      </c>
      <c r="J376" s="42" t="str">
        <f>IF($A376="","",IF($C376="","",IF($D376="","", IF($B376="C",  SUMIFS(Prov_Auto!$E$3:$E1000,Prov_Auto!$A$3:$A1000,$C376,Prov_Auto!$C$3:$C1000,"&gt;="&amp;$A376 ,Prov_Auto!$D$3:$D1000, "&gt;="&amp;DATE(J$2,1, 1), Prov_Auto!$D$3:$D1000,"&lt;="&amp;DATE(J$2, 12, 31))*$D376, IF($B376="V", -1*(SUMIFS(Prov_Auto!$E$3:$E1000,Prov_Auto!$A$3:$A1000,$C376,Prov_Auto!$C$3:$C1000,"&gt;="&amp;$A376 ,Prov_Auto!$D$3:$D1000, "&gt;="&amp;DATE(J$2,1,1), Prov_Auto!$D$3:$D1000,"&lt;="&amp;DATE(J$2,12,31))*$D376), "")))))</f>
        <v/>
      </c>
      <c r="K376" s="42" t="str">
        <f>IF($A376="","",IF($C376="","",IF($D376="","", IF($B376="C",  SUMIFS(Prov_Auto!$E$3:$E1000,Prov_Auto!$A$3:$A1000,$C376,Prov_Auto!$C$3:$C1000,"&gt;="&amp;$A376 ,Prov_Auto!$D$3:$D1000, "&gt;="&amp;DATE(K$2,1, 1), Prov_Auto!$D$3:$D1000,"&lt;="&amp;DATE(K$2, 12, 31))*$D376, IF($B376="V", -1*(SUMIFS(Prov_Auto!$E$3:$E1000,Prov_Auto!$A$3:$A1000,$C376,Prov_Auto!$C$3:$C1000,"&gt;="&amp;$A376 ,Prov_Auto!$D$3:$D1000, "&gt;="&amp;DATE(K$2,1,1), Prov_Auto!$D$3:$D1000,"&lt;="&amp;DATE(K$2,12,31))*$D376), "")))))</f>
        <v/>
      </c>
      <c r="L376" s="42" t="str">
        <f>IF($A376="","",IF($C376="","",IF($D376="","", IF($B376="C",  SUMIFS(Prov_Auto!$E$3:$E1000,Prov_Auto!$A$3:$A1000,$C376,Prov_Auto!$C$3:$C1000,"&gt;="&amp;$A376 ,Prov_Auto!$D$3:$D1000, "&gt;="&amp;DATE(L$2,1, 1), Prov_Auto!$D$3:$D1000,"&lt;="&amp;DATE(L$2, 12, 31))*$D376, IF($B376="V", -1*(SUMIFS(Prov_Auto!$E$3:$E1000,Prov_Auto!$A$3:$A1000,$C376,Prov_Auto!$C$3:$C1000,"&gt;="&amp;$A376 ,Prov_Auto!$D$3:$D1000, "&gt;="&amp;DATE(L$2,1,1), Prov_Auto!$D$3:$D1000,"&lt;="&amp;DATE(L$2,12,31))*$D376), "")))))</f>
        <v/>
      </c>
      <c r="M376" s="43" t="str">
        <f>IF($A376="","",IF($C376="","",IF($D376="","", IF($B376="C",  SUMIFS(Prov_Auto!$E$3:$E1000,Prov_Auto!$A$3:$A1000,$C376,Prov_Auto!$C$3:$C1000,"&gt;="&amp;$A376 ,Prov_Auto!$D$3:$D1000, "&gt;="&amp;DATE(M$2,1, 1), Prov_Auto!$D$3:$D1000,"&lt;="&amp;DATE(M$2, 12, 31))*$D376, IF($B376="V", -1*(SUMIFS(Prov_Auto!$E$3:$E1000,Prov_Auto!$A$3:$A1000,$C376,Prov_Auto!$C$3:$C1000,"&gt;="&amp;$A376 ,Prov_Auto!$D$3:$D1000, "&gt;="&amp;DATE(M$2,1,1), Prov_Auto!$D$3:$D1000,"&lt;="&amp;DATE(M$2,12,31))*$D376), "")))))</f>
        <v/>
      </c>
      <c r="N376" s="30"/>
      <c r="O376" s="31"/>
      <c r="P376" s="31"/>
      <c r="Q376" s="31"/>
      <c r="R376" s="31"/>
      <c r="S376" s="31"/>
      <c r="T376" s="31"/>
      <c r="U376" s="31"/>
      <c r="V376" s="31"/>
      <c r="W376" s="31"/>
    </row>
    <row r="377">
      <c r="A377" s="46"/>
      <c r="B377" s="47"/>
      <c r="C377" s="47"/>
      <c r="D377" s="47"/>
      <c r="E377" s="48"/>
      <c r="F377" s="45" t="str">
        <f t="shared" si="1"/>
        <v/>
      </c>
      <c r="G377" s="40" t="str">
        <f t="shared" si="2"/>
        <v/>
      </c>
      <c r="H377" s="41" t="str">
        <f>IF(A377="","",IF(C377="","",IF(D377="","",IF(B377="C", SUMIFS(Prov_Auto!E$3:E1000,Prov_Auto!A$3:A1000,C377,Prov_Auto!C$3:C1000,"&gt;"&amp;A377,Prov_Auto!D$3:D1000,"&lt;="&amp;TODAY())*D377, IF(B377="V", -1*(SUMIFS(Prov_Auto!E$3:E1000,Prov_Auto!A$3:A1000,C377,Prov_Auto!C$3:C1000,"&gt;"&amp;A377,Prov_Auto!D$3:D1000,"&lt;="&amp;TODAY())*D377), "")))))</f>
        <v/>
      </c>
      <c r="I377" s="42" t="str">
        <f>IF($A377="","",IF($C377="","",IF($D377="","", IF($B377="C",  SUMIFS(Prov_Auto!$E$3:$E1000,Prov_Auto!$A$3:$A1000,$C377,Prov_Auto!$C$3:$C1000,"&gt;="&amp;$A377 ,Prov_Auto!$D$3:$D1000, "&gt;="&amp;DATE(I$2,1, 1), Prov_Auto!$D$3:$D1000,"&lt;="&amp;DATE(I$2, 12, 31))*$D377, IF($B377="V", -1*(SUMIFS(Prov_Auto!$E$3:$E1000,Prov_Auto!$A$3:$A1000,$C377,Prov_Auto!$C$3:$C1000,"&gt;="&amp;$A377 ,Prov_Auto!$D$3:$D1000, "&gt;="&amp;DATE(I$2,1,1), Prov_Auto!$D$3:$D1000,"&lt;="&amp;DATE(I$2,12,31))*$D377), "")))))</f>
        <v/>
      </c>
      <c r="J377" s="42" t="str">
        <f>IF($A377="","",IF($C377="","",IF($D377="","", IF($B377="C",  SUMIFS(Prov_Auto!$E$3:$E1000,Prov_Auto!$A$3:$A1000,$C377,Prov_Auto!$C$3:$C1000,"&gt;="&amp;$A377 ,Prov_Auto!$D$3:$D1000, "&gt;="&amp;DATE(J$2,1, 1), Prov_Auto!$D$3:$D1000,"&lt;="&amp;DATE(J$2, 12, 31))*$D377, IF($B377="V", -1*(SUMIFS(Prov_Auto!$E$3:$E1000,Prov_Auto!$A$3:$A1000,$C377,Prov_Auto!$C$3:$C1000,"&gt;="&amp;$A377 ,Prov_Auto!$D$3:$D1000, "&gt;="&amp;DATE(J$2,1,1), Prov_Auto!$D$3:$D1000,"&lt;="&amp;DATE(J$2,12,31))*$D377), "")))))</f>
        <v/>
      </c>
      <c r="K377" s="42" t="str">
        <f>IF($A377="","",IF($C377="","",IF($D377="","", IF($B377="C",  SUMIFS(Prov_Auto!$E$3:$E1000,Prov_Auto!$A$3:$A1000,$C377,Prov_Auto!$C$3:$C1000,"&gt;="&amp;$A377 ,Prov_Auto!$D$3:$D1000, "&gt;="&amp;DATE(K$2,1, 1), Prov_Auto!$D$3:$D1000,"&lt;="&amp;DATE(K$2, 12, 31))*$D377, IF($B377="V", -1*(SUMIFS(Prov_Auto!$E$3:$E1000,Prov_Auto!$A$3:$A1000,$C377,Prov_Auto!$C$3:$C1000,"&gt;="&amp;$A377 ,Prov_Auto!$D$3:$D1000, "&gt;="&amp;DATE(K$2,1,1), Prov_Auto!$D$3:$D1000,"&lt;="&amp;DATE(K$2,12,31))*$D377), "")))))</f>
        <v/>
      </c>
      <c r="L377" s="42" t="str">
        <f>IF($A377="","",IF($C377="","",IF($D377="","", IF($B377="C",  SUMIFS(Prov_Auto!$E$3:$E1000,Prov_Auto!$A$3:$A1000,$C377,Prov_Auto!$C$3:$C1000,"&gt;="&amp;$A377 ,Prov_Auto!$D$3:$D1000, "&gt;="&amp;DATE(L$2,1, 1), Prov_Auto!$D$3:$D1000,"&lt;="&amp;DATE(L$2, 12, 31))*$D377, IF($B377="V", -1*(SUMIFS(Prov_Auto!$E$3:$E1000,Prov_Auto!$A$3:$A1000,$C377,Prov_Auto!$C$3:$C1000,"&gt;="&amp;$A377 ,Prov_Auto!$D$3:$D1000, "&gt;="&amp;DATE(L$2,1,1), Prov_Auto!$D$3:$D1000,"&lt;="&amp;DATE(L$2,12,31))*$D377), "")))))</f>
        <v/>
      </c>
      <c r="M377" s="43" t="str">
        <f>IF($A377="","",IF($C377="","",IF($D377="","", IF($B377="C",  SUMIFS(Prov_Auto!$E$3:$E1000,Prov_Auto!$A$3:$A1000,$C377,Prov_Auto!$C$3:$C1000,"&gt;="&amp;$A377 ,Prov_Auto!$D$3:$D1000, "&gt;="&amp;DATE(M$2,1, 1), Prov_Auto!$D$3:$D1000,"&lt;="&amp;DATE(M$2, 12, 31))*$D377, IF($B377="V", -1*(SUMIFS(Prov_Auto!$E$3:$E1000,Prov_Auto!$A$3:$A1000,$C377,Prov_Auto!$C$3:$C1000,"&gt;="&amp;$A377 ,Prov_Auto!$D$3:$D1000, "&gt;="&amp;DATE(M$2,1,1), Prov_Auto!$D$3:$D1000,"&lt;="&amp;DATE(M$2,12,31))*$D377), "")))))</f>
        <v/>
      </c>
      <c r="N377" s="30"/>
      <c r="O377" s="31"/>
      <c r="P377" s="31"/>
      <c r="Q377" s="31"/>
      <c r="R377" s="31"/>
      <c r="S377" s="31"/>
      <c r="T377" s="31"/>
      <c r="U377" s="31"/>
      <c r="V377" s="31"/>
      <c r="W377" s="31"/>
    </row>
    <row r="378">
      <c r="A378" s="46"/>
      <c r="B378" s="47"/>
      <c r="C378" s="47"/>
      <c r="D378" s="47"/>
      <c r="E378" s="48"/>
      <c r="F378" s="45" t="str">
        <f t="shared" si="1"/>
        <v/>
      </c>
      <c r="G378" s="40" t="str">
        <f t="shared" si="2"/>
        <v/>
      </c>
      <c r="H378" s="41" t="str">
        <f>IF(A378="","",IF(C378="","",IF(D378="","",IF(B378="C", SUMIFS(Prov_Auto!E$3:E1000,Prov_Auto!A$3:A1000,C378,Prov_Auto!C$3:C1000,"&gt;"&amp;A378,Prov_Auto!D$3:D1000,"&lt;="&amp;TODAY())*D378, IF(B378="V", -1*(SUMIFS(Prov_Auto!E$3:E1000,Prov_Auto!A$3:A1000,C378,Prov_Auto!C$3:C1000,"&gt;"&amp;A378,Prov_Auto!D$3:D1000,"&lt;="&amp;TODAY())*D378), "")))))</f>
        <v/>
      </c>
      <c r="I378" s="42" t="str">
        <f>IF($A378="","",IF($C378="","",IF($D378="","", IF($B378="C",  SUMIFS(Prov_Auto!$E$3:$E1000,Prov_Auto!$A$3:$A1000,$C378,Prov_Auto!$C$3:$C1000,"&gt;="&amp;$A378 ,Prov_Auto!$D$3:$D1000, "&gt;="&amp;DATE(I$2,1, 1), Prov_Auto!$D$3:$D1000,"&lt;="&amp;DATE(I$2, 12, 31))*$D378, IF($B378="V", -1*(SUMIFS(Prov_Auto!$E$3:$E1000,Prov_Auto!$A$3:$A1000,$C378,Prov_Auto!$C$3:$C1000,"&gt;="&amp;$A378 ,Prov_Auto!$D$3:$D1000, "&gt;="&amp;DATE(I$2,1,1), Prov_Auto!$D$3:$D1000,"&lt;="&amp;DATE(I$2,12,31))*$D378), "")))))</f>
        <v/>
      </c>
      <c r="J378" s="42" t="str">
        <f>IF($A378="","",IF($C378="","",IF($D378="","", IF($B378="C",  SUMIFS(Prov_Auto!$E$3:$E1000,Prov_Auto!$A$3:$A1000,$C378,Prov_Auto!$C$3:$C1000,"&gt;="&amp;$A378 ,Prov_Auto!$D$3:$D1000, "&gt;="&amp;DATE(J$2,1, 1), Prov_Auto!$D$3:$D1000,"&lt;="&amp;DATE(J$2, 12, 31))*$D378, IF($B378="V", -1*(SUMIFS(Prov_Auto!$E$3:$E1000,Prov_Auto!$A$3:$A1000,$C378,Prov_Auto!$C$3:$C1000,"&gt;="&amp;$A378 ,Prov_Auto!$D$3:$D1000, "&gt;="&amp;DATE(J$2,1,1), Prov_Auto!$D$3:$D1000,"&lt;="&amp;DATE(J$2,12,31))*$D378), "")))))</f>
        <v/>
      </c>
      <c r="K378" s="42" t="str">
        <f>IF($A378="","",IF($C378="","",IF($D378="","", IF($B378="C",  SUMIFS(Prov_Auto!$E$3:$E1000,Prov_Auto!$A$3:$A1000,$C378,Prov_Auto!$C$3:$C1000,"&gt;="&amp;$A378 ,Prov_Auto!$D$3:$D1000, "&gt;="&amp;DATE(K$2,1, 1), Prov_Auto!$D$3:$D1000,"&lt;="&amp;DATE(K$2, 12, 31))*$D378, IF($B378="V", -1*(SUMIFS(Prov_Auto!$E$3:$E1000,Prov_Auto!$A$3:$A1000,$C378,Prov_Auto!$C$3:$C1000,"&gt;="&amp;$A378 ,Prov_Auto!$D$3:$D1000, "&gt;="&amp;DATE(K$2,1,1), Prov_Auto!$D$3:$D1000,"&lt;="&amp;DATE(K$2,12,31))*$D378), "")))))</f>
        <v/>
      </c>
      <c r="L378" s="42" t="str">
        <f>IF($A378="","",IF($C378="","",IF($D378="","", IF($B378="C",  SUMIFS(Prov_Auto!$E$3:$E1000,Prov_Auto!$A$3:$A1000,$C378,Prov_Auto!$C$3:$C1000,"&gt;="&amp;$A378 ,Prov_Auto!$D$3:$D1000, "&gt;="&amp;DATE(L$2,1, 1), Prov_Auto!$D$3:$D1000,"&lt;="&amp;DATE(L$2, 12, 31))*$D378, IF($B378="V", -1*(SUMIFS(Prov_Auto!$E$3:$E1000,Prov_Auto!$A$3:$A1000,$C378,Prov_Auto!$C$3:$C1000,"&gt;="&amp;$A378 ,Prov_Auto!$D$3:$D1000, "&gt;="&amp;DATE(L$2,1,1), Prov_Auto!$D$3:$D1000,"&lt;="&amp;DATE(L$2,12,31))*$D378), "")))))</f>
        <v/>
      </c>
      <c r="M378" s="43" t="str">
        <f>IF($A378="","",IF($C378="","",IF($D378="","", IF($B378="C",  SUMIFS(Prov_Auto!$E$3:$E1000,Prov_Auto!$A$3:$A1000,$C378,Prov_Auto!$C$3:$C1000,"&gt;="&amp;$A378 ,Prov_Auto!$D$3:$D1000, "&gt;="&amp;DATE(M$2,1, 1), Prov_Auto!$D$3:$D1000,"&lt;="&amp;DATE(M$2, 12, 31))*$D378, IF($B378="V", -1*(SUMIFS(Prov_Auto!$E$3:$E1000,Prov_Auto!$A$3:$A1000,$C378,Prov_Auto!$C$3:$C1000,"&gt;="&amp;$A378 ,Prov_Auto!$D$3:$D1000, "&gt;="&amp;DATE(M$2,1,1), Prov_Auto!$D$3:$D1000,"&lt;="&amp;DATE(M$2,12,31))*$D378), "")))))</f>
        <v/>
      </c>
      <c r="N378" s="30"/>
      <c r="O378" s="31"/>
      <c r="P378" s="31"/>
      <c r="Q378" s="31"/>
      <c r="R378" s="31"/>
      <c r="S378" s="31"/>
      <c r="T378" s="31"/>
      <c r="U378" s="31"/>
      <c r="V378" s="31"/>
      <c r="W378" s="31"/>
    </row>
    <row r="379">
      <c r="A379" s="46"/>
      <c r="B379" s="47"/>
      <c r="C379" s="47"/>
      <c r="D379" s="47"/>
      <c r="E379" s="48"/>
      <c r="F379" s="45" t="str">
        <f t="shared" si="1"/>
        <v/>
      </c>
      <c r="G379" s="40" t="str">
        <f t="shared" si="2"/>
        <v/>
      </c>
      <c r="H379" s="41" t="str">
        <f>IF(A379="","",IF(C379="","",IF(D379="","",IF(B379="C", SUMIFS(Prov_Auto!E$3:E1000,Prov_Auto!A$3:A1000,C379,Prov_Auto!C$3:C1000,"&gt;"&amp;A379,Prov_Auto!D$3:D1000,"&lt;="&amp;TODAY())*D379, IF(B379="V", -1*(SUMIFS(Prov_Auto!E$3:E1000,Prov_Auto!A$3:A1000,C379,Prov_Auto!C$3:C1000,"&gt;"&amp;A379,Prov_Auto!D$3:D1000,"&lt;="&amp;TODAY())*D379), "")))))</f>
        <v/>
      </c>
      <c r="I379" s="42" t="str">
        <f>IF($A379="","",IF($C379="","",IF($D379="","", IF($B379="C",  SUMIFS(Prov_Auto!$E$3:$E1000,Prov_Auto!$A$3:$A1000,$C379,Prov_Auto!$C$3:$C1000,"&gt;="&amp;$A379 ,Prov_Auto!$D$3:$D1000, "&gt;="&amp;DATE(I$2,1, 1), Prov_Auto!$D$3:$D1000,"&lt;="&amp;DATE(I$2, 12, 31))*$D379, IF($B379="V", -1*(SUMIFS(Prov_Auto!$E$3:$E1000,Prov_Auto!$A$3:$A1000,$C379,Prov_Auto!$C$3:$C1000,"&gt;="&amp;$A379 ,Prov_Auto!$D$3:$D1000, "&gt;="&amp;DATE(I$2,1,1), Prov_Auto!$D$3:$D1000,"&lt;="&amp;DATE(I$2,12,31))*$D379), "")))))</f>
        <v/>
      </c>
      <c r="J379" s="42" t="str">
        <f>IF($A379="","",IF($C379="","",IF($D379="","", IF($B379="C",  SUMIFS(Prov_Auto!$E$3:$E1000,Prov_Auto!$A$3:$A1000,$C379,Prov_Auto!$C$3:$C1000,"&gt;="&amp;$A379 ,Prov_Auto!$D$3:$D1000, "&gt;="&amp;DATE(J$2,1, 1), Prov_Auto!$D$3:$D1000,"&lt;="&amp;DATE(J$2, 12, 31))*$D379, IF($B379="V", -1*(SUMIFS(Prov_Auto!$E$3:$E1000,Prov_Auto!$A$3:$A1000,$C379,Prov_Auto!$C$3:$C1000,"&gt;="&amp;$A379 ,Prov_Auto!$D$3:$D1000, "&gt;="&amp;DATE(J$2,1,1), Prov_Auto!$D$3:$D1000,"&lt;="&amp;DATE(J$2,12,31))*$D379), "")))))</f>
        <v/>
      </c>
      <c r="K379" s="42" t="str">
        <f>IF($A379="","",IF($C379="","",IF($D379="","", IF($B379="C",  SUMIFS(Prov_Auto!$E$3:$E1000,Prov_Auto!$A$3:$A1000,$C379,Prov_Auto!$C$3:$C1000,"&gt;="&amp;$A379 ,Prov_Auto!$D$3:$D1000, "&gt;="&amp;DATE(K$2,1, 1), Prov_Auto!$D$3:$D1000,"&lt;="&amp;DATE(K$2, 12, 31))*$D379, IF($B379="V", -1*(SUMIFS(Prov_Auto!$E$3:$E1000,Prov_Auto!$A$3:$A1000,$C379,Prov_Auto!$C$3:$C1000,"&gt;="&amp;$A379 ,Prov_Auto!$D$3:$D1000, "&gt;="&amp;DATE(K$2,1,1), Prov_Auto!$D$3:$D1000,"&lt;="&amp;DATE(K$2,12,31))*$D379), "")))))</f>
        <v/>
      </c>
      <c r="L379" s="42" t="str">
        <f>IF($A379="","",IF($C379="","",IF($D379="","", IF($B379="C",  SUMIFS(Prov_Auto!$E$3:$E1000,Prov_Auto!$A$3:$A1000,$C379,Prov_Auto!$C$3:$C1000,"&gt;="&amp;$A379 ,Prov_Auto!$D$3:$D1000, "&gt;="&amp;DATE(L$2,1, 1), Prov_Auto!$D$3:$D1000,"&lt;="&amp;DATE(L$2, 12, 31))*$D379, IF($B379="V", -1*(SUMIFS(Prov_Auto!$E$3:$E1000,Prov_Auto!$A$3:$A1000,$C379,Prov_Auto!$C$3:$C1000,"&gt;="&amp;$A379 ,Prov_Auto!$D$3:$D1000, "&gt;="&amp;DATE(L$2,1,1), Prov_Auto!$D$3:$D1000,"&lt;="&amp;DATE(L$2,12,31))*$D379), "")))))</f>
        <v/>
      </c>
      <c r="M379" s="43" t="str">
        <f>IF($A379="","",IF($C379="","",IF($D379="","", IF($B379="C",  SUMIFS(Prov_Auto!$E$3:$E1000,Prov_Auto!$A$3:$A1000,$C379,Prov_Auto!$C$3:$C1000,"&gt;="&amp;$A379 ,Prov_Auto!$D$3:$D1000, "&gt;="&amp;DATE(M$2,1, 1), Prov_Auto!$D$3:$D1000,"&lt;="&amp;DATE(M$2, 12, 31))*$D379, IF($B379="V", -1*(SUMIFS(Prov_Auto!$E$3:$E1000,Prov_Auto!$A$3:$A1000,$C379,Prov_Auto!$C$3:$C1000,"&gt;="&amp;$A379 ,Prov_Auto!$D$3:$D1000, "&gt;="&amp;DATE(M$2,1,1), Prov_Auto!$D$3:$D1000,"&lt;="&amp;DATE(M$2,12,31))*$D379), "")))))</f>
        <v/>
      </c>
      <c r="N379" s="30"/>
      <c r="O379" s="31"/>
      <c r="P379" s="31"/>
      <c r="Q379" s="31"/>
      <c r="R379" s="31"/>
      <c r="S379" s="31"/>
      <c r="T379" s="31"/>
      <c r="U379" s="31"/>
      <c r="V379" s="31"/>
      <c r="W379" s="31"/>
    </row>
    <row r="380">
      <c r="A380" s="46"/>
      <c r="B380" s="47"/>
      <c r="C380" s="47"/>
      <c r="D380" s="47"/>
      <c r="E380" s="48"/>
      <c r="F380" s="45" t="str">
        <f t="shared" si="1"/>
        <v/>
      </c>
      <c r="G380" s="40" t="str">
        <f t="shared" si="2"/>
        <v/>
      </c>
      <c r="H380" s="41" t="str">
        <f>IF(A380="","",IF(C380="","",IF(D380="","",IF(B380="C", SUMIFS(Prov_Auto!E$3:E1000,Prov_Auto!A$3:A1000,C380,Prov_Auto!C$3:C1000,"&gt;"&amp;A380,Prov_Auto!D$3:D1000,"&lt;="&amp;TODAY())*D380, IF(B380="V", -1*(SUMIFS(Prov_Auto!E$3:E1000,Prov_Auto!A$3:A1000,C380,Prov_Auto!C$3:C1000,"&gt;"&amp;A380,Prov_Auto!D$3:D1000,"&lt;="&amp;TODAY())*D380), "")))))</f>
        <v/>
      </c>
      <c r="I380" s="42" t="str">
        <f>IF($A380="","",IF($C380="","",IF($D380="","", IF($B380="C",  SUMIFS(Prov_Auto!$E$3:$E1000,Prov_Auto!$A$3:$A1000,$C380,Prov_Auto!$C$3:$C1000,"&gt;="&amp;$A380 ,Prov_Auto!$D$3:$D1000, "&gt;="&amp;DATE(I$2,1, 1), Prov_Auto!$D$3:$D1000,"&lt;="&amp;DATE(I$2, 12, 31))*$D380, IF($B380="V", -1*(SUMIFS(Prov_Auto!$E$3:$E1000,Prov_Auto!$A$3:$A1000,$C380,Prov_Auto!$C$3:$C1000,"&gt;="&amp;$A380 ,Prov_Auto!$D$3:$D1000, "&gt;="&amp;DATE(I$2,1,1), Prov_Auto!$D$3:$D1000,"&lt;="&amp;DATE(I$2,12,31))*$D380), "")))))</f>
        <v/>
      </c>
      <c r="J380" s="42" t="str">
        <f>IF($A380="","",IF($C380="","",IF($D380="","", IF($B380="C",  SUMIFS(Prov_Auto!$E$3:$E1000,Prov_Auto!$A$3:$A1000,$C380,Prov_Auto!$C$3:$C1000,"&gt;="&amp;$A380 ,Prov_Auto!$D$3:$D1000, "&gt;="&amp;DATE(J$2,1, 1), Prov_Auto!$D$3:$D1000,"&lt;="&amp;DATE(J$2, 12, 31))*$D380, IF($B380="V", -1*(SUMIFS(Prov_Auto!$E$3:$E1000,Prov_Auto!$A$3:$A1000,$C380,Prov_Auto!$C$3:$C1000,"&gt;="&amp;$A380 ,Prov_Auto!$D$3:$D1000, "&gt;="&amp;DATE(J$2,1,1), Prov_Auto!$D$3:$D1000,"&lt;="&amp;DATE(J$2,12,31))*$D380), "")))))</f>
        <v/>
      </c>
      <c r="K380" s="42" t="str">
        <f>IF($A380="","",IF($C380="","",IF($D380="","", IF($B380="C",  SUMIFS(Prov_Auto!$E$3:$E1000,Prov_Auto!$A$3:$A1000,$C380,Prov_Auto!$C$3:$C1000,"&gt;="&amp;$A380 ,Prov_Auto!$D$3:$D1000, "&gt;="&amp;DATE(K$2,1, 1), Prov_Auto!$D$3:$D1000,"&lt;="&amp;DATE(K$2, 12, 31))*$D380, IF($B380="V", -1*(SUMIFS(Prov_Auto!$E$3:$E1000,Prov_Auto!$A$3:$A1000,$C380,Prov_Auto!$C$3:$C1000,"&gt;="&amp;$A380 ,Prov_Auto!$D$3:$D1000, "&gt;="&amp;DATE(K$2,1,1), Prov_Auto!$D$3:$D1000,"&lt;="&amp;DATE(K$2,12,31))*$D380), "")))))</f>
        <v/>
      </c>
      <c r="L380" s="42" t="str">
        <f>IF($A380="","",IF($C380="","",IF($D380="","", IF($B380="C",  SUMIFS(Prov_Auto!$E$3:$E1000,Prov_Auto!$A$3:$A1000,$C380,Prov_Auto!$C$3:$C1000,"&gt;="&amp;$A380 ,Prov_Auto!$D$3:$D1000, "&gt;="&amp;DATE(L$2,1, 1), Prov_Auto!$D$3:$D1000,"&lt;="&amp;DATE(L$2, 12, 31))*$D380, IF($B380="V", -1*(SUMIFS(Prov_Auto!$E$3:$E1000,Prov_Auto!$A$3:$A1000,$C380,Prov_Auto!$C$3:$C1000,"&gt;="&amp;$A380 ,Prov_Auto!$D$3:$D1000, "&gt;="&amp;DATE(L$2,1,1), Prov_Auto!$D$3:$D1000,"&lt;="&amp;DATE(L$2,12,31))*$D380), "")))))</f>
        <v/>
      </c>
      <c r="M380" s="43" t="str">
        <f>IF($A380="","",IF($C380="","",IF($D380="","", IF($B380="C",  SUMIFS(Prov_Auto!$E$3:$E1000,Prov_Auto!$A$3:$A1000,$C380,Prov_Auto!$C$3:$C1000,"&gt;="&amp;$A380 ,Prov_Auto!$D$3:$D1000, "&gt;="&amp;DATE(M$2,1, 1), Prov_Auto!$D$3:$D1000,"&lt;="&amp;DATE(M$2, 12, 31))*$D380, IF($B380="V", -1*(SUMIFS(Prov_Auto!$E$3:$E1000,Prov_Auto!$A$3:$A1000,$C380,Prov_Auto!$C$3:$C1000,"&gt;="&amp;$A380 ,Prov_Auto!$D$3:$D1000, "&gt;="&amp;DATE(M$2,1,1), Prov_Auto!$D$3:$D1000,"&lt;="&amp;DATE(M$2,12,31))*$D380), "")))))</f>
        <v/>
      </c>
      <c r="N380" s="30"/>
      <c r="O380" s="31"/>
      <c r="P380" s="31"/>
      <c r="Q380" s="31"/>
      <c r="R380" s="31"/>
      <c r="S380" s="31"/>
      <c r="T380" s="31"/>
      <c r="U380" s="31"/>
      <c r="V380" s="31"/>
      <c r="W380" s="31"/>
    </row>
    <row r="381">
      <c r="A381" s="46"/>
      <c r="B381" s="47"/>
      <c r="C381" s="47"/>
      <c r="D381" s="47"/>
      <c r="E381" s="48"/>
      <c r="F381" s="45" t="str">
        <f t="shared" si="1"/>
        <v/>
      </c>
      <c r="G381" s="40" t="str">
        <f t="shared" si="2"/>
        <v/>
      </c>
      <c r="H381" s="41" t="str">
        <f>IF(A381="","",IF(C381="","",IF(D381="","",IF(B381="C", SUMIFS(Prov_Auto!E$3:E1000,Prov_Auto!A$3:A1000,C381,Prov_Auto!C$3:C1000,"&gt;"&amp;A381,Prov_Auto!D$3:D1000,"&lt;="&amp;TODAY())*D381, IF(B381="V", -1*(SUMIFS(Prov_Auto!E$3:E1000,Prov_Auto!A$3:A1000,C381,Prov_Auto!C$3:C1000,"&gt;"&amp;A381,Prov_Auto!D$3:D1000,"&lt;="&amp;TODAY())*D381), "")))))</f>
        <v/>
      </c>
      <c r="I381" s="42" t="str">
        <f>IF($A381="","",IF($C381="","",IF($D381="","", IF($B381="C",  SUMIFS(Prov_Auto!$E$3:$E1000,Prov_Auto!$A$3:$A1000,$C381,Prov_Auto!$C$3:$C1000,"&gt;="&amp;$A381 ,Prov_Auto!$D$3:$D1000, "&gt;="&amp;DATE(I$2,1, 1), Prov_Auto!$D$3:$D1000,"&lt;="&amp;DATE(I$2, 12, 31))*$D381, IF($B381="V", -1*(SUMIFS(Prov_Auto!$E$3:$E1000,Prov_Auto!$A$3:$A1000,$C381,Prov_Auto!$C$3:$C1000,"&gt;="&amp;$A381 ,Prov_Auto!$D$3:$D1000, "&gt;="&amp;DATE(I$2,1,1), Prov_Auto!$D$3:$D1000,"&lt;="&amp;DATE(I$2,12,31))*$D381), "")))))</f>
        <v/>
      </c>
      <c r="J381" s="42" t="str">
        <f>IF($A381="","",IF($C381="","",IF($D381="","", IF($B381="C",  SUMIFS(Prov_Auto!$E$3:$E1000,Prov_Auto!$A$3:$A1000,$C381,Prov_Auto!$C$3:$C1000,"&gt;="&amp;$A381 ,Prov_Auto!$D$3:$D1000, "&gt;="&amp;DATE(J$2,1, 1), Prov_Auto!$D$3:$D1000,"&lt;="&amp;DATE(J$2, 12, 31))*$D381, IF($B381="V", -1*(SUMIFS(Prov_Auto!$E$3:$E1000,Prov_Auto!$A$3:$A1000,$C381,Prov_Auto!$C$3:$C1000,"&gt;="&amp;$A381 ,Prov_Auto!$D$3:$D1000, "&gt;="&amp;DATE(J$2,1,1), Prov_Auto!$D$3:$D1000,"&lt;="&amp;DATE(J$2,12,31))*$D381), "")))))</f>
        <v/>
      </c>
      <c r="K381" s="42" t="str">
        <f>IF($A381="","",IF($C381="","",IF($D381="","", IF($B381="C",  SUMIFS(Prov_Auto!$E$3:$E1000,Prov_Auto!$A$3:$A1000,$C381,Prov_Auto!$C$3:$C1000,"&gt;="&amp;$A381 ,Prov_Auto!$D$3:$D1000, "&gt;="&amp;DATE(K$2,1, 1), Prov_Auto!$D$3:$D1000,"&lt;="&amp;DATE(K$2, 12, 31))*$D381, IF($B381="V", -1*(SUMIFS(Prov_Auto!$E$3:$E1000,Prov_Auto!$A$3:$A1000,$C381,Prov_Auto!$C$3:$C1000,"&gt;="&amp;$A381 ,Prov_Auto!$D$3:$D1000, "&gt;="&amp;DATE(K$2,1,1), Prov_Auto!$D$3:$D1000,"&lt;="&amp;DATE(K$2,12,31))*$D381), "")))))</f>
        <v/>
      </c>
      <c r="L381" s="42" t="str">
        <f>IF($A381="","",IF($C381="","",IF($D381="","", IF($B381="C",  SUMIFS(Prov_Auto!$E$3:$E1000,Prov_Auto!$A$3:$A1000,$C381,Prov_Auto!$C$3:$C1000,"&gt;="&amp;$A381 ,Prov_Auto!$D$3:$D1000, "&gt;="&amp;DATE(L$2,1, 1), Prov_Auto!$D$3:$D1000,"&lt;="&amp;DATE(L$2, 12, 31))*$D381, IF($B381="V", -1*(SUMIFS(Prov_Auto!$E$3:$E1000,Prov_Auto!$A$3:$A1000,$C381,Prov_Auto!$C$3:$C1000,"&gt;="&amp;$A381 ,Prov_Auto!$D$3:$D1000, "&gt;="&amp;DATE(L$2,1,1), Prov_Auto!$D$3:$D1000,"&lt;="&amp;DATE(L$2,12,31))*$D381), "")))))</f>
        <v/>
      </c>
      <c r="M381" s="43" t="str">
        <f>IF($A381="","",IF($C381="","",IF($D381="","", IF($B381="C",  SUMIFS(Prov_Auto!$E$3:$E1000,Prov_Auto!$A$3:$A1000,$C381,Prov_Auto!$C$3:$C1000,"&gt;="&amp;$A381 ,Prov_Auto!$D$3:$D1000, "&gt;="&amp;DATE(M$2,1, 1), Prov_Auto!$D$3:$D1000,"&lt;="&amp;DATE(M$2, 12, 31))*$D381, IF($B381="V", -1*(SUMIFS(Prov_Auto!$E$3:$E1000,Prov_Auto!$A$3:$A1000,$C381,Prov_Auto!$C$3:$C1000,"&gt;="&amp;$A381 ,Prov_Auto!$D$3:$D1000, "&gt;="&amp;DATE(M$2,1,1), Prov_Auto!$D$3:$D1000,"&lt;="&amp;DATE(M$2,12,31))*$D381), "")))))</f>
        <v/>
      </c>
      <c r="N381" s="30"/>
      <c r="O381" s="31"/>
      <c r="P381" s="31"/>
      <c r="Q381" s="31"/>
      <c r="R381" s="31"/>
      <c r="S381" s="31"/>
      <c r="T381" s="31"/>
      <c r="U381" s="31"/>
      <c r="V381" s="31"/>
      <c r="W381" s="31"/>
    </row>
    <row r="382">
      <c r="A382" s="46"/>
      <c r="B382" s="47"/>
      <c r="C382" s="47"/>
      <c r="D382" s="47"/>
      <c r="E382" s="48"/>
      <c r="F382" s="45" t="str">
        <f t="shared" si="1"/>
        <v/>
      </c>
      <c r="G382" s="40" t="str">
        <f t="shared" si="2"/>
        <v/>
      </c>
      <c r="H382" s="41" t="str">
        <f>IF(A382="","",IF(C382="","",IF(D382="","",IF(B382="C", SUMIFS(Prov_Auto!E$3:E1000,Prov_Auto!A$3:A1000,C382,Prov_Auto!C$3:C1000,"&gt;"&amp;A382,Prov_Auto!D$3:D1000,"&lt;="&amp;TODAY())*D382, IF(B382="V", -1*(SUMIFS(Prov_Auto!E$3:E1000,Prov_Auto!A$3:A1000,C382,Prov_Auto!C$3:C1000,"&gt;"&amp;A382,Prov_Auto!D$3:D1000,"&lt;="&amp;TODAY())*D382), "")))))</f>
        <v/>
      </c>
      <c r="I382" s="42" t="str">
        <f>IF($A382="","",IF($C382="","",IF($D382="","", IF($B382="C",  SUMIFS(Prov_Auto!$E$3:$E1000,Prov_Auto!$A$3:$A1000,$C382,Prov_Auto!$C$3:$C1000,"&gt;="&amp;$A382 ,Prov_Auto!$D$3:$D1000, "&gt;="&amp;DATE(I$2,1, 1), Prov_Auto!$D$3:$D1000,"&lt;="&amp;DATE(I$2, 12, 31))*$D382, IF($B382="V", -1*(SUMIFS(Prov_Auto!$E$3:$E1000,Prov_Auto!$A$3:$A1000,$C382,Prov_Auto!$C$3:$C1000,"&gt;="&amp;$A382 ,Prov_Auto!$D$3:$D1000, "&gt;="&amp;DATE(I$2,1,1), Prov_Auto!$D$3:$D1000,"&lt;="&amp;DATE(I$2,12,31))*$D382), "")))))</f>
        <v/>
      </c>
      <c r="J382" s="42" t="str">
        <f>IF($A382="","",IF($C382="","",IF($D382="","", IF($B382="C",  SUMIFS(Prov_Auto!$E$3:$E1000,Prov_Auto!$A$3:$A1000,$C382,Prov_Auto!$C$3:$C1000,"&gt;="&amp;$A382 ,Prov_Auto!$D$3:$D1000, "&gt;="&amp;DATE(J$2,1, 1), Prov_Auto!$D$3:$D1000,"&lt;="&amp;DATE(J$2, 12, 31))*$D382, IF($B382="V", -1*(SUMIFS(Prov_Auto!$E$3:$E1000,Prov_Auto!$A$3:$A1000,$C382,Prov_Auto!$C$3:$C1000,"&gt;="&amp;$A382 ,Prov_Auto!$D$3:$D1000, "&gt;="&amp;DATE(J$2,1,1), Prov_Auto!$D$3:$D1000,"&lt;="&amp;DATE(J$2,12,31))*$D382), "")))))</f>
        <v/>
      </c>
      <c r="K382" s="42" t="str">
        <f>IF($A382="","",IF($C382="","",IF($D382="","", IF($B382="C",  SUMIFS(Prov_Auto!$E$3:$E1000,Prov_Auto!$A$3:$A1000,$C382,Prov_Auto!$C$3:$C1000,"&gt;="&amp;$A382 ,Prov_Auto!$D$3:$D1000, "&gt;="&amp;DATE(K$2,1, 1), Prov_Auto!$D$3:$D1000,"&lt;="&amp;DATE(K$2, 12, 31))*$D382, IF($B382="V", -1*(SUMIFS(Prov_Auto!$E$3:$E1000,Prov_Auto!$A$3:$A1000,$C382,Prov_Auto!$C$3:$C1000,"&gt;="&amp;$A382 ,Prov_Auto!$D$3:$D1000, "&gt;="&amp;DATE(K$2,1,1), Prov_Auto!$D$3:$D1000,"&lt;="&amp;DATE(K$2,12,31))*$D382), "")))))</f>
        <v/>
      </c>
      <c r="L382" s="42" t="str">
        <f>IF($A382="","",IF($C382="","",IF($D382="","", IF($B382="C",  SUMIFS(Prov_Auto!$E$3:$E1000,Prov_Auto!$A$3:$A1000,$C382,Prov_Auto!$C$3:$C1000,"&gt;="&amp;$A382 ,Prov_Auto!$D$3:$D1000, "&gt;="&amp;DATE(L$2,1, 1), Prov_Auto!$D$3:$D1000,"&lt;="&amp;DATE(L$2, 12, 31))*$D382, IF($B382="V", -1*(SUMIFS(Prov_Auto!$E$3:$E1000,Prov_Auto!$A$3:$A1000,$C382,Prov_Auto!$C$3:$C1000,"&gt;="&amp;$A382 ,Prov_Auto!$D$3:$D1000, "&gt;="&amp;DATE(L$2,1,1), Prov_Auto!$D$3:$D1000,"&lt;="&amp;DATE(L$2,12,31))*$D382), "")))))</f>
        <v/>
      </c>
      <c r="M382" s="43" t="str">
        <f>IF($A382="","",IF($C382="","",IF($D382="","", IF($B382="C",  SUMIFS(Prov_Auto!$E$3:$E1000,Prov_Auto!$A$3:$A1000,$C382,Prov_Auto!$C$3:$C1000,"&gt;="&amp;$A382 ,Prov_Auto!$D$3:$D1000, "&gt;="&amp;DATE(M$2,1, 1), Prov_Auto!$D$3:$D1000,"&lt;="&amp;DATE(M$2, 12, 31))*$D382, IF($B382="V", -1*(SUMIFS(Prov_Auto!$E$3:$E1000,Prov_Auto!$A$3:$A1000,$C382,Prov_Auto!$C$3:$C1000,"&gt;="&amp;$A382 ,Prov_Auto!$D$3:$D1000, "&gt;="&amp;DATE(M$2,1,1), Prov_Auto!$D$3:$D1000,"&lt;="&amp;DATE(M$2,12,31))*$D382), "")))))</f>
        <v/>
      </c>
      <c r="N382" s="30"/>
      <c r="O382" s="31"/>
      <c r="P382" s="31"/>
      <c r="Q382" s="31"/>
      <c r="R382" s="31"/>
      <c r="S382" s="31"/>
      <c r="T382" s="31"/>
      <c r="U382" s="31"/>
      <c r="V382" s="31"/>
      <c r="W382" s="31"/>
    </row>
    <row r="383">
      <c r="A383" s="46"/>
      <c r="B383" s="47"/>
      <c r="C383" s="47"/>
      <c r="D383" s="47"/>
      <c r="E383" s="48"/>
      <c r="F383" s="45" t="str">
        <f t="shared" si="1"/>
        <v/>
      </c>
      <c r="G383" s="40" t="str">
        <f t="shared" si="2"/>
        <v/>
      </c>
      <c r="H383" s="41" t="str">
        <f>IF(A383="","",IF(C383="","",IF(D383="","",IF(B383="C", SUMIFS(Prov_Auto!E$3:E1000,Prov_Auto!A$3:A1000,C383,Prov_Auto!C$3:C1000,"&gt;"&amp;A383,Prov_Auto!D$3:D1000,"&lt;="&amp;TODAY())*D383, IF(B383="V", -1*(SUMIFS(Prov_Auto!E$3:E1000,Prov_Auto!A$3:A1000,C383,Prov_Auto!C$3:C1000,"&gt;"&amp;A383,Prov_Auto!D$3:D1000,"&lt;="&amp;TODAY())*D383), "")))))</f>
        <v/>
      </c>
      <c r="I383" s="42" t="str">
        <f>IF($A383="","",IF($C383="","",IF($D383="","", IF($B383="C",  SUMIFS(Prov_Auto!$E$3:$E1000,Prov_Auto!$A$3:$A1000,$C383,Prov_Auto!$C$3:$C1000,"&gt;="&amp;$A383 ,Prov_Auto!$D$3:$D1000, "&gt;="&amp;DATE(I$2,1, 1), Prov_Auto!$D$3:$D1000,"&lt;="&amp;DATE(I$2, 12, 31))*$D383, IF($B383="V", -1*(SUMIFS(Prov_Auto!$E$3:$E1000,Prov_Auto!$A$3:$A1000,$C383,Prov_Auto!$C$3:$C1000,"&gt;="&amp;$A383 ,Prov_Auto!$D$3:$D1000, "&gt;="&amp;DATE(I$2,1,1), Prov_Auto!$D$3:$D1000,"&lt;="&amp;DATE(I$2,12,31))*$D383), "")))))</f>
        <v/>
      </c>
      <c r="J383" s="42" t="str">
        <f>IF($A383="","",IF($C383="","",IF($D383="","", IF($B383="C",  SUMIFS(Prov_Auto!$E$3:$E1000,Prov_Auto!$A$3:$A1000,$C383,Prov_Auto!$C$3:$C1000,"&gt;="&amp;$A383 ,Prov_Auto!$D$3:$D1000, "&gt;="&amp;DATE(J$2,1, 1), Prov_Auto!$D$3:$D1000,"&lt;="&amp;DATE(J$2, 12, 31))*$D383, IF($B383="V", -1*(SUMIFS(Prov_Auto!$E$3:$E1000,Prov_Auto!$A$3:$A1000,$C383,Prov_Auto!$C$3:$C1000,"&gt;="&amp;$A383 ,Prov_Auto!$D$3:$D1000, "&gt;="&amp;DATE(J$2,1,1), Prov_Auto!$D$3:$D1000,"&lt;="&amp;DATE(J$2,12,31))*$D383), "")))))</f>
        <v/>
      </c>
      <c r="K383" s="42" t="str">
        <f>IF($A383="","",IF($C383="","",IF($D383="","", IF($B383="C",  SUMIFS(Prov_Auto!$E$3:$E1000,Prov_Auto!$A$3:$A1000,$C383,Prov_Auto!$C$3:$C1000,"&gt;="&amp;$A383 ,Prov_Auto!$D$3:$D1000, "&gt;="&amp;DATE(K$2,1, 1), Prov_Auto!$D$3:$D1000,"&lt;="&amp;DATE(K$2, 12, 31))*$D383, IF($B383="V", -1*(SUMIFS(Prov_Auto!$E$3:$E1000,Prov_Auto!$A$3:$A1000,$C383,Prov_Auto!$C$3:$C1000,"&gt;="&amp;$A383 ,Prov_Auto!$D$3:$D1000, "&gt;="&amp;DATE(K$2,1,1), Prov_Auto!$D$3:$D1000,"&lt;="&amp;DATE(K$2,12,31))*$D383), "")))))</f>
        <v/>
      </c>
      <c r="L383" s="42" t="str">
        <f>IF($A383="","",IF($C383="","",IF($D383="","", IF($B383="C",  SUMIFS(Prov_Auto!$E$3:$E1000,Prov_Auto!$A$3:$A1000,$C383,Prov_Auto!$C$3:$C1000,"&gt;="&amp;$A383 ,Prov_Auto!$D$3:$D1000, "&gt;="&amp;DATE(L$2,1, 1), Prov_Auto!$D$3:$D1000,"&lt;="&amp;DATE(L$2, 12, 31))*$D383, IF($B383="V", -1*(SUMIFS(Prov_Auto!$E$3:$E1000,Prov_Auto!$A$3:$A1000,$C383,Prov_Auto!$C$3:$C1000,"&gt;="&amp;$A383 ,Prov_Auto!$D$3:$D1000, "&gt;="&amp;DATE(L$2,1,1), Prov_Auto!$D$3:$D1000,"&lt;="&amp;DATE(L$2,12,31))*$D383), "")))))</f>
        <v/>
      </c>
      <c r="M383" s="43" t="str">
        <f>IF($A383="","",IF($C383="","",IF($D383="","", IF($B383="C",  SUMIFS(Prov_Auto!$E$3:$E1000,Prov_Auto!$A$3:$A1000,$C383,Prov_Auto!$C$3:$C1000,"&gt;="&amp;$A383 ,Prov_Auto!$D$3:$D1000, "&gt;="&amp;DATE(M$2,1, 1), Prov_Auto!$D$3:$D1000,"&lt;="&amp;DATE(M$2, 12, 31))*$D383, IF($B383="V", -1*(SUMIFS(Prov_Auto!$E$3:$E1000,Prov_Auto!$A$3:$A1000,$C383,Prov_Auto!$C$3:$C1000,"&gt;="&amp;$A383 ,Prov_Auto!$D$3:$D1000, "&gt;="&amp;DATE(M$2,1,1), Prov_Auto!$D$3:$D1000,"&lt;="&amp;DATE(M$2,12,31))*$D383), "")))))</f>
        <v/>
      </c>
      <c r="N383" s="30"/>
      <c r="O383" s="31"/>
      <c r="P383" s="31"/>
      <c r="Q383" s="31"/>
      <c r="R383" s="31"/>
      <c r="S383" s="31"/>
      <c r="T383" s="31"/>
      <c r="U383" s="31"/>
      <c r="V383" s="31"/>
      <c r="W383" s="31"/>
    </row>
    <row r="384">
      <c r="A384" s="46"/>
      <c r="B384" s="47"/>
      <c r="C384" s="47"/>
      <c r="D384" s="47"/>
      <c r="E384" s="48"/>
      <c r="F384" s="45" t="str">
        <f t="shared" si="1"/>
        <v/>
      </c>
      <c r="G384" s="40" t="str">
        <f t="shared" si="2"/>
        <v/>
      </c>
      <c r="H384" s="41" t="str">
        <f>IF(A384="","",IF(C384="","",IF(D384="","",IF(B384="C", SUMIFS(Prov_Auto!E$3:E1000,Prov_Auto!A$3:A1000,C384,Prov_Auto!C$3:C1000,"&gt;"&amp;A384,Prov_Auto!D$3:D1000,"&lt;="&amp;TODAY())*D384, IF(B384="V", -1*(SUMIFS(Prov_Auto!E$3:E1000,Prov_Auto!A$3:A1000,C384,Prov_Auto!C$3:C1000,"&gt;"&amp;A384,Prov_Auto!D$3:D1000,"&lt;="&amp;TODAY())*D384), "")))))</f>
        <v/>
      </c>
      <c r="I384" s="42" t="str">
        <f>IF($A384="","",IF($C384="","",IF($D384="","", IF($B384="C",  SUMIFS(Prov_Auto!$E$3:$E1000,Prov_Auto!$A$3:$A1000,$C384,Prov_Auto!$C$3:$C1000,"&gt;="&amp;$A384 ,Prov_Auto!$D$3:$D1000, "&gt;="&amp;DATE(I$2,1, 1), Prov_Auto!$D$3:$D1000,"&lt;="&amp;DATE(I$2, 12, 31))*$D384, IF($B384="V", -1*(SUMIFS(Prov_Auto!$E$3:$E1000,Prov_Auto!$A$3:$A1000,$C384,Prov_Auto!$C$3:$C1000,"&gt;="&amp;$A384 ,Prov_Auto!$D$3:$D1000, "&gt;="&amp;DATE(I$2,1,1), Prov_Auto!$D$3:$D1000,"&lt;="&amp;DATE(I$2,12,31))*$D384), "")))))</f>
        <v/>
      </c>
      <c r="J384" s="42" t="str">
        <f>IF($A384="","",IF($C384="","",IF($D384="","", IF($B384="C",  SUMIFS(Prov_Auto!$E$3:$E1000,Prov_Auto!$A$3:$A1000,$C384,Prov_Auto!$C$3:$C1000,"&gt;="&amp;$A384 ,Prov_Auto!$D$3:$D1000, "&gt;="&amp;DATE(J$2,1, 1), Prov_Auto!$D$3:$D1000,"&lt;="&amp;DATE(J$2, 12, 31))*$D384, IF($B384="V", -1*(SUMIFS(Prov_Auto!$E$3:$E1000,Prov_Auto!$A$3:$A1000,$C384,Prov_Auto!$C$3:$C1000,"&gt;="&amp;$A384 ,Prov_Auto!$D$3:$D1000, "&gt;="&amp;DATE(J$2,1,1), Prov_Auto!$D$3:$D1000,"&lt;="&amp;DATE(J$2,12,31))*$D384), "")))))</f>
        <v/>
      </c>
      <c r="K384" s="42" t="str">
        <f>IF($A384="","",IF($C384="","",IF($D384="","", IF($B384="C",  SUMIFS(Prov_Auto!$E$3:$E1000,Prov_Auto!$A$3:$A1000,$C384,Prov_Auto!$C$3:$C1000,"&gt;="&amp;$A384 ,Prov_Auto!$D$3:$D1000, "&gt;="&amp;DATE(K$2,1, 1), Prov_Auto!$D$3:$D1000,"&lt;="&amp;DATE(K$2, 12, 31))*$D384, IF($B384="V", -1*(SUMIFS(Prov_Auto!$E$3:$E1000,Prov_Auto!$A$3:$A1000,$C384,Prov_Auto!$C$3:$C1000,"&gt;="&amp;$A384 ,Prov_Auto!$D$3:$D1000, "&gt;="&amp;DATE(K$2,1,1), Prov_Auto!$D$3:$D1000,"&lt;="&amp;DATE(K$2,12,31))*$D384), "")))))</f>
        <v/>
      </c>
      <c r="L384" s="42" t="str">
        <f>IF($A384="","",IF($C384="","",IF($D384="","", IF($B384="C",  SUMIFS(Prov_Auto!$E$3:$E1000,Prov_Auto!$A$3:$A1000,$C384,Prov_Auto!$C$3:$C1000,"&gt;="&amp;$A384 ,Prov_Auto!$D$3:$D1000, "&gt;="&amp;DATE(L$2,1, 1), Prov_Auto!$D$3:$D1000,"&lt;="&amp;DATE(L$2, 12, 31))*$D384, IF($B384="V", -1*(SUMIFS(Prov_Auto!$E$3:$E1000,Prov_Auto!$A$3:$A1000,$C384,Prov_Auto!$C$3:$C1000,"&gt;="&amp;$A384 ,Prov_Auto!$D$3:$D1000, "&gt;="&amp;DATE(L$2,1,1), Prov_Auto!$D$3:$D1000,"&lt;="&amp;DATE(L$2,12,31))*$D384), "")))))</f>
        <v/>
      </c>
      <c r="M384" s="43" t="str">
        <f>IF($A384="","",IF($C384="","",IF($D384="","", IF($B384="C",  SUMIFS(Prov_Auto!$E$3:$E1000,Prov_Auto!$A$3:$A1000,$C384,Prov_Auto!$C$3:$C1000,"&gt;="&amp;$A384 ,Prov_Auto!$D$3:$D1000, "&gt;="&amp;DATE(M$2,1, 1), Prov_Auto!$D$3:$D1000,"&lt;="&amp;DATE(M$2, 12, 31))*$D384, IF($B384="V", -1*(SUMIFS(Prov_Auto!$E$3:$E1000,Prov_Auto!$A$3:$A1000,$C384,Prov_Auto!$C$3:$C1000,"&gt;="&amp;$A384 ,Prov_Auto!$D$3:$D1000, "&gt;="&amp;DATE(M$2,1,1), Prov_Auto!$D$3:$D1000,"&lt;="&amp;DATE(M$2,12,31))*$D384), "")))))</f>
        <v/>
      </c>
      <c r="N384" s="30"/>
      <c r="O384" s="31"/>
      <c r="P384" s="31"/>
      <c r="Q384" s="31"/>
      <c r="R384" s="31"/>
      <c r="S384" s="31"/>
      <c r="T384" s="31"/>
      <c r="U384" s="31"/>
      <c r="V384" s="31"/>
      <c r="W384" s="31"/>
    </row>
    <row r="385">
      <c r="A385" s="46"/>
      <c r="B385" s="47"/>
      <c r="C385" s="47"/>
      <c r="D385" s="47"/>
      <c r="E385" s="48"/>
      <c r="F385" s="45" t="str">
        <f t="shared" si="1"/>
        <v/>
      </c>
      <c r="G385" s="40" t="str">
        <f t="shared" si="2"/>
        <v/>
      </c>
      <c r="H385" s="41" t="str">
        <f>IF(A385="","",IF(C385="","",IF(D385="","",IF(B385="C", SUMIFS(Prov_Auto!E$3:E1000,Prov_Auto!A$3:A1000,C385,Prov_Auto!C$3:C1000,"&gt;"&amp;A385,Prov_Auto!D$3:D1000,"&lt;="&amp;TODAY())*D385, IF(B385="V", -1*(SUMIFS(Prov_Auto!E$3:E1000,Prov_Auto!A$3:A1000,C385,Prov_Auto!C$3:C1000,"&gt;"&amp;A385,Prov_Auto!D$3:D1000,"&lt;="&amp;TODAY())*D385), "")))))</f>
        <v/>
      </c>
      <c r="I385" s="42" t="str">
        <f>IF($A385="","",IF($C385="","",IF($D385="","", IF($B385="C",  SUMIFS(Prov_Auto!$E$3:$E1000,Prov_Auto!$A$3:$A1000,$C385,Prov_Auto!$C$3:$C1000,"&gt;="&amp;$A385 ,Prov_Auto!$D$3:$D1000, "&gt;="&amp;DATE(I$2,1, 1), Prov_Auto!$D$3:$D1000,"&lt;="&amp;DATE(I$2, 12, 31))*$D385, IF($B385="V", -1*(SUMIFS(Prov_Auto!$E$3:$E1000,Prov_Auto!$A$3:$A1000,$C385,Prov_Auto!$C$3:$C1000,"&gt;="&amp;$A385 ,Prov_Auto!$D$3:$D1000, "&gt;="&amp;DATE(I$2,1,1), Prov_Auto!$D$3:$D1000,"&lt;="&amp;DATE(I$2,12,31))*$D385), "")))))</f>
        <v/>
      </c>
      <c r="J385" s="42" t="str">
        <f>IF($A385="","",IF($C385="","",IF($D385="","", IF($B385="C",  SUMIFS(Prov_Auto!$E$3:$E1000,Prov_Auto!$A$3:$A1000,$C385,Prov_Auto!$C$3:$C1000,"&gt;="&amp;$A385 ,Prov_Auto!$D$3:$D1000, "&gt;="&amp;DATE(J$2,1, 1), Prov_Auto!$D$3:$D1000,"&lt;="&amp;DATE(J$2, 12, 31))*$D385, IF($B385="V", -1*(SUMIFS(Prov_Auto!$E$3:$E1000,Prov_Auto!$A$3:$A1000,$C385,Prov_Auto!$C$3:$C1000,"&gt;="&amp;$A385 ,Prov_Auto!$D$3:$D1000, "&gt;="&amp;DATE(J$2,1,1), Prov_Auto!$D$3:$D1000,"&lt;="&amp;DATE(J$2,12,31))*$D385), "")))))</f>
        <v/>
      </c>
      <c r="K385" s="42" t="str">
        <f>IF($A385="","",IF($C385="","",IF($D385="","", IF($B385="C",  SUMIFS(Prov_Auto!$E$3:$E1000,Prov_Auto!$A$3:$A1000,$C385,Prov_Auto!$C$3:$C1000,"&gt;="&amp;$A385 ,Prov_Auto!$D$3:$D1000, "&gt;="&amp;DATE(K$2,1, 1), Prov_Auto!$D$3:$D1000,"&lt;="&amp;DATE(K$2, 12, 31))*$D385, IF($B385="V", -1*(SUMIFS(Prov_Auto!$E$3:$E1000,Prov_Auto!$A$3:$A1000,$C385,Prov_Auto!$C$3:$C1000,"&gt;="&amp;$A385 ,Prov_Auto!$D$3:$D1000, "&gt;="&amp;DATE(K$2,1,1), Prov_Auto!$D$3:$D1000,"&lt;="&amp;DATE(K$2,12,31))*$D385), "")))))</f>
        <v/>
      </c>
      <c r="L385" s="42" t="str">
        <f>IF($A385="","",IF($C385="","",IF($D385="","", IF($B385="C",  SUMIFS(Prov_Auto!$E$3:$E1000,Prov_Auto!$A$3:$A1000,$C385,Prov_Auto!$C$3:$C1000,"&gt;="&amp;$A385 ,Prov_Auto!$D$3:$D1000, "&gt;="&amp;DATE(L$2,1, 1), Prov_Auto!$D$3:$D1000,"&lt;="&amp;DATE(L$2, 12, 31))*$D385, IF($B385="V", -1*(SUMIFS(Prov_Auto!$E$3:$E1000,Prov_Auto!$A$3:$A1000,$C385,Prov_Auto!$C$3:$C1000,"&gt;="&amp;$A385 ,Prov_Auto!$D$3:$D1000, "&gt;="&amp;DATE(L$2,1,1), Prov_Auto!$D$3:$D1000,"&lt;="&amp;DATE(L$2,12,31))*$D385), "")))))</f>
        <v/>
      </c>
      <c r="M385" s="43" t="str">
        <f>IF($A385="","",IF($C385="","",IF($D385="","", IF($B385="C",  SUMIFS(Prov_Auto!$E$3:$E1000,Prov_Auto!$A$3:$A1000,$C385,Prov_Auto!$C$3:$C1000,"&gt;="&amp;$A385 ,Prov_Auto!$D$3:$D1000, "&gt;="&amp;DATE(M$2,1, 1), Prov_Auto!$D$3:$D1000,"&lt;="&amp;DATE(M$2, 12, 31))*$D385, IF($B385="V", -1*(SUMIFS(Prov_Auto!$E$3:$E1000,Prov_Auto!$A$3:$A1000,$C385,Prov_Auto!$C$3:$C1000,"&gt;="&amp;$A385 ,Prov_Auto!$D$3:$D1000, "&gt;="&amp;DATE(M$2,1,1), Prov_Auto!$D$3:$D1000,"&lt;="&amp;DATE(M$2,12,31))*$D385), "")))))</f>
        <v/>
      </c>
      <c r="N385" s="30"/>
      <c r="O385" s="31"/>
      <c r="P385" s="31"/>
      <c r="Q385" s="31"/>
      <c r="R385" s="31"/>
      <c r="S385" s="31"/>
      <c r="T385" s="31"/>
      <c r="U385" s="31"/>
      <c r="V385" s="31"/>
      <c r="W385" s="31"/>
    </row>
    <row r="386">
      <c r="A386" s="46"/>
      <c r="B386" s="47"/>
      <c r="C386" s="47"/>
      <c r="D386" s="47"/>
      <c r="E386" s="48"/>
      <c r="F386" s="45" t="str">
        <f t="shared" si="1"/>
        <v/>
      </c>
      <c r="G386" s="40" t="str">
        <f t="shared" si="2"/>
        <v/>
      </c>
      <c r="H386" s="41" t="str">
        <f>IF(A386="","",IF(C386="","",IF(D386="","",IF(B386="C", SUMIFS(Prov_Auto!E$3:E1000,Prov_Auto!A$3:A1000,C386,Prov_Auto!C$3:C1000,"&gt;"&amp;A386,Prov_Auto!D$3:D1000,"&lt;="&amp;TODAY())*D386, IF(B386="V", -1*(SUMIFS(Prov_Auto!E$3:E1000,Prov_Auto!A$3:A1000,C386,Prov_Auto!C$3:C1000,"&gt;"&amp;A386,Prov_Auto!D$3:D1000,"&lt;="&amp;TODAY())*D386), "")))))</f>
        <v/>
      </c>
      <c r="I386" s="42" t="str">
        <f>IF($A386="","",IF($C386="","",IF($D386="","", IF($B386="C",  SUMIFS(Prov_Auto!$E$3:$E1000,Prov_Auto!$A$3:$A1000,$C386,Prov_Auto!$C$3:$C1000,"&gt;="&amp;$A386 ,Prov_Auto!$D$3:$D1000, "&gt;="&amp;DATE(I$2,1, 1), Prov_Auto!$D$3:$D1000,"&lt;="&amp;DATE(I$2, 12, 31))*$D386, IF($B386="V", -1*(SUMIFS(Prov_Auto!$E$3:$E1000,Prov_Auto!$A$3:$A1000,$C386,Prov_Auto!$C$3:$C1000,"&gt;="&amp;$A386 ,Prov_Auto!$D$3:$D1000, "&gt;="&amp;DATE(I$2,1,1), Prov_Auto!$D$3:$D1000,"&lt;="&amp;DATE(I$2,12,31))*$D386), "")))))</f>
        <v/>
      </c>
      <c r="J386" s="42" t="str">
        <f>IF($A386="","",IF($C386="","",IF($D386="","", IF($B386="C",  SUMIFS(Prov_Auto!$E$3:$E1000,Prov_Auto!$A$3:$A1000,$C386,Prov_Auto!$C$3:$C1000,"&gt;="&amp;$A386 ,Prov_Auto!$D$3:$D1000, "&gt;="&amp;DATE(J$2,1, 1), Prov_Auto!$D$3:$D1000,"&lt;="&amp;DATE(J$2, 12, 31))*$D386, IF($B386="V", -1*(SUMIFS(Prov_Auto!$E$3:$E1000,Prov_Auto!$A$3:$A1000,$C386,Prov_Auto!$C$3:$C1000,"&gt;="&amp;$A386 ,Prov_Auto!$D$3:$D1000, "&gt;="&amp;DATE(J$2,1,1), Prov_Auto!$D$3:$D1000,"&lt;="&amp;DATE(J$2,12,31))*$D386), "")))))</f>
        <v/>
      </c>
      <c r="K386" s="42" t="str">
        <f>IF($A386="","",IF($C386="","",IF($D386="","", IF($B386="C",  SUMIFS(Prov_Auto!$E$3:$E1000,Prov_Auto!$A$3:$A1000,$C386,Prov_Auto!$C$3:$C1000,"&gt;="&amp;$A386 ,Prov_Auto!$D$3:$D1000, "&gt;="&amp;DATE(K$2,1, 1), Prov_Auto!$D$3:$D1000,"&lt;="&amp;DATE(K$2, 12, 31))*$D386, IF($B386="V", -1*(SUMIFS(Prov_Auto!$E$3:$E1000,Prov_Auto!$A$3:$A1000,$C386,Prov_Auto!$C$3:$C1000,"&gt;="&amp;$A386 ,Prov_Auto!$D$3:$D1000, "&gt;="&amp;DATE(K$2,1,1), Prov_Auto!$D$3:$D1000,"&lt;="&amp;DATE(K$2,12,31))*$D386), "")))))</f>
        <v/>
      </c>
      <c r="L386" s="42" t="str">
        <f>IF($A386="","",IF($C386="","",IF($D386="","", IF($B386="C",  SUMIFS(Prov_Auto!$E$3:$E1000,Prov_Auto!$A$3:$A1000,$C386,Prov_Auto!$C$3:$C1000,"&gt;="&amp;$A386 ,Prov_Auto!$D$3:$D1000, "&gt;="&amp;DATE(L$2,1, 1), Prov_Auto!$D$3:$D1000,"&lt;="&amp;DATE(L$2, 12, 31))*$D386, IF($B386="V", -1*(SUMIFS(Prov_Auto!$E$3:$E1000,Prov_Auto!$A$3:$A1000,$C386,Prov_Auto!$C$3:$C1000,"&gt;="&amp;$A386 ,Prov_Auto!$D$3:$D1000, "&gt;="&amp;DATE(L$2,1,1), Prov_Auto!$D$3:$D1000,"&lt;="&amp;DATE(L$2,12,31))*$D386), "")))))</f>
        <v/>
      </c>
      <c r="M386" s="43" t="str">
        <f>IF($A386="","",IF($C386="","",IF($D386="","", IF($B386="C",  SUMIFS(Prov_Auto!$E$3:$E1000,Prov_Auto!$A$3:$A1000,$C386,Prov_Auto!$C$3:$C1000,"&gt;="&amp;$A386 ,Prov_Auto!$D$3:$D1000, "&gt;="&amp;DATE(M$2,1, 1), Prov_Auto!$D$3:$D1000,"&lt;="&amp;DATE(M$2, 12, 31))*$D386, IF($B386="V", -1*(SUMIFS(Prov_Auto!$E$3:$E1000,Prov_Auto!$A$3:$A1000,$C386,Prov_Auto!$C$3:$C1000,"&gt;="&amp;$A386 ,Prov_Auto!$D$3:$D1000, "&gt;="&amp;DATE(M$2,1,1), Prov_Auto!$D$3:$D1000,"&lt;="&amp;DATE(M$2,12,31))*$D386), "")))))</f>
        <v/>
      </c>
      <c r="N386" s="30"/>
      <c r="O386" s="31"/>
      <c r="P386" s="31"/>
      <c r="Q386" s="31"/>
      <c r="R386" s="31"/>
      <c r="S386" s="31"/>
      <c r="T386" s="31"/>
      <c r="U386" s="31"/>
      <c r="V386" s="31"/>
      <c r="W386" s="31"/>
    </row>
    <row r="387">
      <c r="A387" s="46"/>
      <c r="B387" s="47"/>
      <c r="C387" s="47"/>
      <c r="D387" s="47"/>
      <c r="E387" s="48"/>
      <c r="F387" s="45" t="str">
        <f t="shared" si="1"/>
        <v/>
      </c>
      <c r="G387" s="40" t="str">
        <f t="shared" si="2"/>
        <v/>
      </c>
      <c r="H387" s="41" t="str">
        <f>IF(A387="","",IF(C387="","",IF(D387="","",IF(B387="C", SUMIFS(Prov_Auto!E$3:E1000,Prov_Auto!A$3:A1000,C387,Prov_Auto!C$3:C1000,"&gt;"&amp;A387,Prov_Auto!D$3:D1000,"&lt;="&amp;TODAY())*D387, IF(B387="V", -1*(SUMIFS(Prov_Auto!E$3:E1000,Prov_Auto!A$3:A1000,C387,Prov_Auto!C$3:C1000,"&gt;"&amp;A387,Prov_Auto!D$3:D1000,"&lt;="&amp;TODAY())*D387), "")))))</f>
        <v/>
      </c>
      <c r="I387" s="42" t="str">
        <f>IF($A387="","",IF($C387="","",IF($D387="","", IF($B387="C",  SUMIFS(Prov_Auto!$E$3:$E1000,Prov_Auto!$A$3:$A1000,$C387,Prov_Auto!$C$3:$C1000,"&gt;="&amp;$A387 ,Prov_Auto!$D$3:$D1000, "&gt;="&amp;DATE(I$2,1, 1), Prov_Auto!$D$3:$D1000,"&lt;="&amp;DATE(I$2, 12, 31))*$D387, IF($B387="V", -1*(SUMIFS(Prov_Auto!$E$3:$E1000,Prov_Auto!$A$3:$A1000,$C387,Prov_Auto!$C$3:$C1000,"&gt;="&amp;$A387 ,Prov_Auto!$D$3:$D1000, "&gt;="&amp;DATE(I$2,1,1), Prov_Auto!$D$3:$D1000,"&lt;="&amp;DATE(I$2,12,31))*$D387), "")))))</f>
        <v/>
      </c>
      <c r="J387" s="42" t="str">
        <f>IF($A387="","",IF($C387="","",IF($D387="","", IF($B387="C",  SUMIFS(Prov_Auto!$E$3:$E1000,Prov_Auto!$A$3:$A1000,$C387,Prov_Auto!$C$3:$C1000,"&gt;="&amp;$A387 ,Prov_Auto!$D$3:$D1000, "&gt;="&amp;DATE(J$2,1, 1), Prov_Auto!$D$3:$D1000,"&lt;="&amp;DATE(J$2, 12, 31))*$D387, IF($B387="V", -1*(SUMIFS(Prov_Auto!$E$3:$E1000,Prov_Auto!$A$3:$A1000,$C387,Prov_Auto!$C$3:$C1000,"&gt;="&amp;$A387 ,Prov_Auto!$D$3:$D1000, "&gt;="&amp;DATE(J$2,1,1), Prov_Auto!$D$3:$D1000,"&lt;="&amp;DATE(J$2,12,31))*$D387), "")))))</f>
        <v/>
      </c>
      <c r="K387" s="42" t="str">
        <f>IF($A387="","",IF($C387="","",IF($D387="","", IF($B387="C",  SUMIFS(Prov_Auto!$E$3:$E1000,Prov_Auto!$A$3:$A1000,$C387,Prov_Auto!$C$3:$C1000,"&gt;="&amp;$A387 ,Prov_Auto!$D$3:$D1000, "&gt;="&amp;DATE(K$2,1, 1), Prov_Auto!$D$3:$D1000,"&lt;="&amp;DATE(K$2, 12, 31))*$D387, IF($B387="V", -1*(SUMIFS(Prov_Auto!$E$3:$E1000,Prov_Auto!$A$3:$A1000,$C387,Prov_Auto!$C$3:$C1000,"&gt;="&amp;$A387 ,Prov_Auto!$D$3:$D1000, "&gt;="&amp;DATE(K$2,1,1), Prov_Auto!$D$3:$D1000,"&lt;="&amp;DATE(K$2,12,31))*$D387), "")))))</f>
        <v/>
      </c>
      <c r="L387" s="42" t="str">
        <f>IF($A387="","",IF($C387="","",IF($D387="","", IF($B387="C",  SUMIFS(Prov_Auto!$E$3:$E1000,Prov_Auto!$A$3:$A1000,$C387,Prov_Auto!$C$3:$C1000,"&gt;="&amp;$A387 ,Prov_Auto!$D$3:$D1000, "&gt;="&amp;DATE(L$2,1, 1), Prov_Auto!$D$3:$D1000,"&lt;="&amp;DATE(L$2, 12, 31))*$D387, IF($B387="V", -1*(SUMIFS(Prov_Auto!$E$3:$E1000,Prov_Auto!$A$3:$A1000,$C387,Prov_Auto!$C$3:$C1000,"&gt;="&amp;$A387 ,Prov_Auto!$D$3:$D1000, "&gt;="&amp;DATE(L$2,1,1), Prov_Auto!$D$3:$D1000,"&lt;="&amp;DATE(L$2,12,31))*$D387), "")))))</f>
        <v/>
      </c>
      <c r="M387" s="43" t="str">
        <f>IF($A387="","",IF($C387="","",IF($D387="","", IF($B387="C",  SUMIFS(Prov_Auto!$E$3:$E1000,Prov_Auto!$A$3:$A1000,$C387,Prov_Auto!$C$3:$C1000,"&gt;="&amp;$A387 ,Prov_Auto!$D$3:$D1000, "&gt;="&amp;DATE(M$2,1, 1), Prov_Auto!$D$3:$D1000,"&lt;="&amp;DATE(M$2, 12, 31))*$D387, IF($B387="V", -1*(SUMIFS(Prov_Auto!$E$3:$E1000,Prov_Auto!$A$3:$A1000,$C387,Prov_Auto!$C$3:$C1000,"&gt;="&amp;$A387 ,Prov_Auto!$D$3:$D1000, "&gt;="&amp;DATE(M$2,1,1), Prov_Auto!$D$3:$D1000,"&lt;="&amp;DATE(M$2,12,31))*$D387), "")))))</f>
        <v/>
      </c>
      <c r="N387" s="30"/>
      <c r="O387" s="31"/>
      <c r="P387" s="31"/>
      <c r="Q387" s="31"/>
      <c r="R387" s="31"/>
      <c r="S387" s="31"/>
      <c r="T387" s="31"/>
      <c r="U387" s="31"/>
      <c r="V387" s="31"/>
      <c r="W387" s="31"/>
    </row>
    <row r="388">
      <c r="A388" s="46"/>
      <c r="B388" s="47"/>
      <c r="C388" s="47"/>
      <c r="D388" s="47"/>
      <c r="E388" s="48"/>
      <c r="F388" s="45" t="str">
        <f t="shared" si="1"/>
        <v/>
      </c>
      <c r="G388" s="40" t="str">
        <f t="shared" si="2"/>
        <v/>
      </c>
      <c r="H388" s="41" t="str">
        <f>IF(A388="","",IF(C388="","",IF(D388="","",IF(B388="C", SUMIFS(Prov_Auto!E$3:E1000,Prov_Auto!A$3:A1000,C388,Prov_Auto!C$3:C1000,"&gt;"&amp;A388,Prov_Auto!D$3:D1000,"&lt;="&amp;TODAY())*D388, IF(B388="V", -1*(SUMIFS(Prov_Auto!E$3:E1000,Prov_Auto!A$3:A1000,C388,Prov_Auto!C$3:C1000,"&gt;"&amp;A388,Prov_Auto!D$3:D1000,"&lt;="&amp;TODAY())*D388), "")))))</f>
        <v/>
      </c>
      <c r="I388" s="42" t="str">
        <f>IF($A388="","",IF($C388="","",IF($D388="","", IF($B388="C",  SUMIFS(Prov_Auto!$E$3:$E1000,Prov_Auto!$A$3:$A1000,$C388,Prov_Auto!$C$3:$C1000,"&gt;="&amp;$A388 ,Prov_Auto!$D$3:$D1000, "&gt;="&amp;DATE(I$2,1, 1), Prov_Auto!$D$3:$D1000,"&lt;="&amp;DATE(I$2, 12, 31))*$D388, IF($B388="V", -1*(SUMIFS(Prov_Auto!$E$3:$E1000,Prov_Auto!$A$3:$A1000,$C388,Prov_Auto!$C$3:$C1000,"&gt;="&amp;$A388 ,Prov_Auto!$D$3:$D1000, "&gt;="&amp;DATE(I$2,1,1), Prov_Auto!$D$3:$D1000,"&lt;="&amp;DATE(I$2,12,31))*$D388), "")))))</f>
        <v/>
      </c>
      <c r="J388" s="42" t="str">
        <f>IF($A388="","",IF($C388="","",IF($D388="","", IF($B388="C",  SUMIFS(Prov_Auto!$E$3:$E1000,Prov_Auto!$A$3:$A1000,$C388,Prov_Auto!$C$3:$C1000,"&gt;="&amp;$A388 ,Prov_Auto!$D$3:$D1000, "&gt;="&amp;DATE(J$2,1, 1), Prov_Auto!$D$3:$D1000,"&lt;="&amp;DATE(J$2, 12, 31))*$D388, IF($B388="V", -1*(SUMIFS(Prov_Auto!$E$3:$E1000,Prov_Auto!$A$3:$A1000,$C388,Prov_Auto!$C$3:$C1000,"&gt;="&amp;$A388 ,Prov_Auto!$D$3:$D1000, "&gt;="&amp;DATE(J$2,1,1), Prov_Auto!$D$3:$D1000,"&lt;="&amp;DATE(J$2,12,31))*$D388), "")))))</f>
        <v/>
      </c>
      <c r="K388" s="42" t="str">
        <f>IF($A388="","",IF($C388="","",IF($D388="","", IF($B388="C",  SUMIFS(Prov_Auto!$E$3:$E1000,Prov_Auto!$A$3:$A1000,$C388,Prov_Auto!$C$3:$C1000,"&gt;="&amp;$A388 ,Prov_Auto!$D$3:$D1000, "&gt;="&amp;DATE(K$2,1, 1), Prov_Auto!$D$3:$D1000,"&lt;="&amp;DATE(K$2, 12, 31))*$D388, IF($B388="V", -1*(SUMIFS(Prov_Auto!$E$3:$E1000,Prov_Auto!$A$3:$A1000,$C388,Prov_Auto!$C$3:$C1000,"&gt;="&amp;$A388 ,Prov_Auto!$D$3:$D1000, "&gt;="&amp;DATE(K$2,1,1), Prov_Auto!$D$3:$D1000,"&lt;="&amp;DATE(K$2,12,31))*$D388), "")))))</f>
        <v/>
      </c>
      <c r="L388" s="42" t="str">
        <f>IF($A388="","",IF($C388="","",IF($D388="","", IF($B388="C",  SUMIFS(Prov_Auto!$E$3:$E1000,Prov_Auto!$A$3:$A1000,$C388,Prov_Auto!$C$3:$C1000,"&gt;="&amp;$A388 ,Prov_Auto!$D$3:$D1000, "&gt;="&amp;DATE(L$2,1, 1), Prov_Auto!$D$3:$D1000,"&lt;="&amp;DATE(L$2, 12, 31))*$D388, IF($B388="V", -1*(SUMIFS(Prov_Auto!$E$3:$E1000,Prov_Auto!$A$3:$A1000,$C388,Prov_Auto!$C$3:$C1000,"&gt;="&amp;$A388 ,Prov_Auto!$D$3:$D1000, "&gt;="&amp;DATE(L$2,1,1), Prov_Auto!$D$3:$D1000,"&lt;="&amp;DATE(L$2,12,31))*$D388), "")))))</f>
        <v/>
      </c>
      <c r="M388" s="43" t="str">
        <f>IF($A388="","",IF($C388="","",IF($D388="","", IF($B388="C",  SUMIFS(Prov_Auto!$E$3:$E1000,Prov_Auto!$A$3:$A1000,$C388,Prov_Auto!$C$3:$C1000,"&gt;="&amp;$A388 ,Prov_Auto!$D$3:$D1000, "&gt;="&amp;DATE(M$2,1, 1), Prov_Auto!$D$3:$D1000,"&lt;="&amp;DATE(M$2, 12, 31))*$D388, IF($B388="V", -1*(SUMIFS(Prov_Auto!$E$3:$E1000,Prov_Auto!$A$3:$A1000,$C388,Prov_Auto!$C$3:$C1000,"&gt;="&amp;$A388 ,Prov_Auto!$D$3:$D1000, "&gt;="&amp;DATE(M$2,1,1), Prov_Auto!$D$3:$D1000,"&lt;="&amp;DATE(M$2,12,31))*$D388), "")))))</f>
        <v/>
      </c>
      <c r="N388" s="30"/>
      <c r="O388" s="31"/>
      <c r="P388" s="31"/>
      <c r="Q388" s="31"/>
      <c r="R388" s="31"/>
      <c r="S388" s="31"/>
      <c r="T388" s="31"/>
      <c r="U388" s="31"/>
      <c r="V388" s="31"/>
      <c r="W388" s="31"/>
    </row>
    <row r="389">
      <c r="A389" s="46"/>
      <c r="B389" s="47"/>
      <c r="C389" s="47"/>
      <c r="D389" s="47"/>
      <c r="E389" s="48"/>
      <c r="F389" s="45" t="str">
        <f t="shared" si="1"/>
        <v/>
      </c>
      <c r="G389" s="40" t="str">
        <f t="shared" si="2"/>
        <v/>
      </c>
      <c r="H389" s="41" t="str">
        <f>IF(A389="","",IF(C389="","",IF(D389="","",IF(B389="C", SUMIFS(Prov_Auto!E$3:E1000,Prov_Auto!A$3:A1000,C389,Prov_Auto!C$3:C1000,"&gt;"&amp;A389,Prov_Auto!D$3:D1000,"&lt;="&amp;TODAY())*D389, IF(B389="V", -1*(SUMIFS(Prov_Auto!E$3:E1000,Prov_Auto!A$3:A1000,C389,Prov_Auto!C$3:C1000,"&gt;"&amp;A389,Prov_Auto!D$3:D1000,"&lt;="&amp;TODAY())*D389), "")))))</f>
        <v/>
      </c>
      <c r="I389" s="42" t="str">
        <f>IF($A389="","",IF($C389="","",IF($D389="","", IF($B389="C",  SUMIFS(Prov_Auto!$E$3:$E1000,Prov_Auto!$A$3:$A1000,$C389,Prov_Auto!$C$3:$C1000,"&gt;="&amp;$A389 ,Prov_Auto!$D$3:$D1000, "&gt;="&amp;DATE(I$2,1, 1), Prov_Auto!$D$3:$D1000,"&lt;="&amp;DATE(I$2, 12, 31))*$D389, IF($B389="V", -1*(SUMIFS(Prov_Auto!$E$3:$E1000,Prov_Auto!$A$3:$A1000,$C389,Prov_Auto!$C$3:$C1000,"&gt;="&amp;$A389 ,Prov_Auto!$D$3:$D1000, "&gt;="&amp;DATE(I$2,1,1), Prov_Auto!$D$3:$D1000,"&lt;="&amp;DATE(I$2,12,31))*$D389), "")))))</f>
        <v/>
      </c>
      <c r="J389" s="42" t="str">
        <f>IF($A389="","",IF($C389="","",IF($D389="","", IF($B389="C",  SUMIFS(Prov_Auto!$E$3:$E1000,Prov_Auto!$A$3:$A1000,$C389,Prov_Auto!$C$3:$C1000,"&gt;="&amp;$A389 ,Prov_Auto!$D$3:$D1000, "&gt;="&amp;DATE(J$2,1, 1), Prov_Auto!$D$3:$D1000,"&lt;="&amp;DATE(J$2, 12, 31))*$D389, IF($B389="V", -1*(SUMIFS(Prov_Auto!$E$3:$E1000,Prov_Auto!$A$3:$A1000,$C389,Prov_Auto!$C$3:$C1000,"&gt;="&amp;$A389 ,Prov_Auto!$D$3:$D1000, "&gt;="&amp;DATE(J$2,1,1), Prov_Auto!$D$3:$D1000,"&lt;="&amp;DATE(J$2,12,31))*$D389), "")))))</f>
        <v/>
      </c>
      <c r="K389" s="42" t="str">
        <f>IF($A389="","",IF($C389="","",IF($D389="","", IF($B389="C",  SUMIFS(Prov_Auto!$E$3:$E1000,Prov_Auto!$A$3:$A1000,$C389,Prov_Auto!$C$3:$C1000,"&gt;="&amp;$A389 ,Prov_Auto!$D$3:$D1000, "&gt;="&amp;DATE(K$2,1, 1), Prov_Auto!$D$3:$D1000,"&lt;="&amp;DATE(K$2, 12, 31))*$D389, IF($B389="V", -1*(SUMIFS(Prov_Auto!$E$3:$E1000,Prov_Auto!$A$3:$A1000,$C389,Prov_Auto!$C$3:$C1000,"&gt;="&amp;$A389 ,Prov_Auto!$D$3:$D1000, "&gt;="&amp;DATE(K$2,1,1), Prov_Auto!$D$3:$D1000,"&lt;="&amp;DATE(K$2,12,31))*$D389), "")))))</f>
        <v/>
      </c>
      <c r="L389" s="42" t="str">
        <f>IF($A389="","",IF($C389="","",IF($D389="","", IF($B389="C",  SUMIFS(Prov_Auto!$E$3:$E1000,Prov_Auto!$A$3:$A1000,$C389,Prov_Auto!$C$3:$C1000,"&gt;="&amp;$A389 ,Prov_Auto!$D$3:$D1000, "&gt;="&amp;DATE(L$2,1, 1), Prov_Auto!$D$3:$D1000,"&lt;="&amp;DATE(L$2, 12, 31))*$D389, IF($B389="V", -1*(SUMIFS(Prov_Auto!$E$3:$E1000,Prov_Auto!$A$3:$A1000,$C389,Prov_Auto!$C$3:$C1000,"&gt;="&amp;$A389 ,Prov_Auto!$D$3:$D1000, "&gt;="&amp;DATE(L$2,1,1), Prov_Auto!$D$3:$D1000,"&lt;="&amp;DATE(L$2,12,31))*$D389), "")))))</f>
        <v/>
      </c>
      <c r="M389" s="43" t="str">
        <f>IF($A389="","",IF($C389="","",IF($D389="","", IF($B389="C",  SUMIFS(Prov_Auto!$E$3:$E1000,Prov_Auto!$A$3:$A1000,$C389,Prov_Auto!$C$3:$C1000,"&gt;="&amp;$A389 ,Prov_Auto!$D$3:$D1000, "&gt;="&amp;DATE(M$2,1, 1), Prov_Auto!$D$3:$D1000,"&lt;="&amp;DATE(M$2, 12, 31))*$D389, IF($B389="V", -1*(SUMIFS(Prov_Auto!$E$3:$E1000,Prov_Auto!$A$3:$A1000,$C389,Prov_Auto!$C$3:$C1000,"&gt;="&amp;$A389 ,Prov_Auto!$D$3:$D1000, "&gt;="&amp;DATE(M$2,1,1), Prov_Auto!$D$3:$D1000,"&lt;="&amp;DATE(M$2,12,31))*$D389), "")))))</f>
        <v/>
      </c>
      <c r="N389" s="30"/>
      <c r="O389" s="31"/>
      <c r="P389" s="31"/>
      <c r="Q389" s="31"/>
      <c r="R389" s="31"/>
      <c r="S389" s="31"/>
      <c r="T389" s="31"/>
      <c r="U389" s="31"/>
      <c r="V389" s="31"/>
      <c r="W389" s="31"/>
    </row>
    <row r="390">
      <c r="A390" s="46"/>
      <c r="B390" s="47"/>
      <c r="C390" s="47"/>
      <c r="D390" s="47"/>
      <c r="E390" s="48"/>
      <c r="F390" s="45" t="str">
        <f t="shared" si="1"/>
        <v/>
      </c>
      <c r="G390" s="40" t="str">
        <f t="shared" si="2"/>
        <v/>
      </c>
      <c r="H390" s="41" t="str">
        <f>IF(A390="","",IF(C390="","",IF(D390="","",IF(B390="C", SUMIFS(Prov_Auto!E$3:E1000,Prov_Auto!A$3:A1000,C390,Prov_Auto!C$3:C1000,"&gt;"&amp;A390,Prov_Auto!D$3:D1000,"&lt;="&amp;TODAY())*D390, IF(B390="V", -1*(SUMIFS(Prov_Auto!E$3:E1000,Prov_Auto!A$3:A1000,C390,Prov_Auto!C$3:C1000,"&gt;"&amp;A390,Prov_Auto!D$3:D1000,"&lt;="&amp;TODAY())*D390), "")))))</f>
        <v/>
      </c>
      <c r="I390" s="42" t="str">
        <f>IF($A390="","",IF($C390="","",IF($D390="","", IF($B390="C",  SUMIFS(Prov_Auto!$E$3:$E1000,Prov_Auto!$A$3:$A1000,$C390,Prov_Auto!$C$3:$C1000,"&gt;="&amp;$A390 ,Prov_Auto!$D$3:$D1000, "&gt;="&amp;DATE(I$2,1, 1), Prov_Auto!$D$3:$D1000,"&lt;="&amp;DATE(I$2, 12, 31))*$D390, IF($B390="V", -1*(SUMIFS(Prov_Auto!$E$3:$E1000,Prov_Auto!$A$3:$A1000,$C390,Prov_Auto!$C$3:$C1000,"&gt;="&amp;$A390 ,Prov_Auto!$D$3:$D1000, "&gt;="&amp;DATE(I$2,1,1), Prov_Auto!$D$3:$D1000,"&lt;="&amp;DATE(I$2,12,31))*$D390), "")))))</f>
        <v/>
      </c>
      <c r="J390" s="42" t="str">
        <f>IF($A390="","",IF($C390="","",IF($D390="","", IF($B390="C",  SUMIFS(Prov_Auto!$E$3:$E1000,Prov_Auto!$A$3:$A1000,$C390,Prov_Auto!$C$3:$C1000,"&gt;="&amp;$A390 ,Prov_Auto!$D$3:$D1000, "&gt;="&amp;DATE(J$2,1, 1), Prov_Auto!$D$3:$D1000,"&lt;="&amp;DATE(J$2, 12, 31))*$D390, IF($B390="V", -1*(SUMIFS(Prov_Auto!$E$3:$E1000,Prov_Auto!$A$3:$A1000,$C390,Prov_Auto!$C$3:$C1000,"&gt;="&amp;$A390 ,Prov_Auto!$D$3:$D1000, "&gt;="&amp;DATE(J$2,1,1), Prov_Auto!$D$3:$D1000,"&lt;="&amp;DATE(J$2,12,31))*$D390), "")))))</f>
        <v/>
      </c>
      <c r="K390" s="42" t="str">
        <f>IF($A390="","",IF($C390="","",IF($D390="","", IF($B390="C",  SUMIFS(Prov_Auto!$E$3:$E1000,Prov_Auto!$A$3:$A1000,$C390,Prov_Auto!$C$3:$C1000,"&gt;="&amp;$A390 ,Prov_Auto!$D$3:$D1000, "&gt;="&amp;DATE(K$2,1, 1), Prov_Auto!$D$3:$D1000,"&lt;="&amp;DATE(K$2, 12, 31))*$D390, IF($B390="V", -1*(SUMIFS(Prov_Auto!$E$3:$E1000,Prov_Auto!$A$3:$A1000,$C390,Prov_Auto!$C$3:$C1000,"&gt;="&amp;$A390 ,Prov_Auto!$D$3:$D1000, "&gt;="&amp;DATE(K$2,1,1), Prov_Auto!$D$3:$D1000,"&lt;="&amp;DATE(K$2,12,31))*$D390), "")))))</f>
        <v/>
      </c>
      <c r="L390" s="42" t="str">
        <f>IF($A390="","",IF($C390="","",IF($D390="","", IF($B390="C",  SUMIFS(Prov_Auto!$E$3:$E1000,Prov_Auto!$A$3:$A1000,$C390,Prov_Auto!$C$3:$C1000,"&gt;="&amp;$A390 ,Prov_Auto!$D$3:$D1000, "&gt;="&amp;DATE(L$2,1, 1), Prov_Auto!$D$3:$D1000,"&lt;="&amp;DATE(L$2, 12, 31))*$D390, IF($B390="V", -1*(SUMIFS(Prov_Auto!$E$3:$E1000,Prov_Auto!$A$3:$A1000,$C390,Prov_Auto!$C$3:$C1000,"&gt;="&amp;$A390 ,Prov_Auto!$D$3:$D1000, "&gt;="&amp;DATE(L$2,1,1), Prov_Auto!$D$3:$D1000,"&lt;="&amp;DATE(L$2,12,31))*$D390), "")))))</f>
        <v/>
      </c>
      <c r="M390" s="43" t="str">
        <f>IF($A390="","",IF($C390="","",IF($D390="","", IF($B390="C",  SUMIFS(Prov_Auto!$E$3:$E1000,Prov_Auto!$A$3:$A1000,$C390,Prov_Auto!$C$3:$C1000,"&gt;="&amp;$A390 ,Prov_Auto!$D$3:$D1000, "&gt;="&amp;DATE(M$2,1, 1), Prov_Auto!$D$3:$D1000,"&lt;="&amp;DATE(M$2, 12, 31))*$D390, IF($B390="V", -1*(SUMIFS(Prov_Auto!$E$3:$E1000,Prov_Auto!$A$3:$A1000,$C390,Prov_Auto!$C$3:$C1000,"&gt;="&amp;$A390 ,Prov_Auto!$D$3:$D1000, "&gt;="&amp;DATE(M$2,1,1), Prov_Auto!$D$3:$D1000,"&lt;="&amp;DATE(M$2,12,31))*$D390), "")))))</f>
        <v/>
      </c>
      <c r="N390" s="30"/>
      <c r="O390" s="31"/>
      <c r="P390" s="31"/>
      <c r="Q390" s="31"/>
      <c r="R390" s="31"/>
      <c r="S390" s="31"/>
      <c r="T390" s="31"/>
      <c r="U390" s="31"/>
      <c r="V390" s="31"/>
      <c r="W390" s="31"/>
    </row>
    <row r="391">
      <c r="A391" s="46"/>
      <c r="B391" s="47"/>
      <c r="C391" s="47"/>
      <c r="D391" s="47"/>
      <c r="E391" s="48"/>
      <c r="F391" s="45" t="str">
        <f t="shared" si="1"/>
        <v/>
      </c>
      <c r="G391" s="40" t="str">
        <f t="shared" si="2"/>
        <v/>
      </c>
      <c r="H391" s="41" t="str">
        <f>IF(A391="","",IF(C391="","",IF(D391="","",IF(B391="C", SUMIFS(Prov_Auto!E$3:E1000,Prov_Auto!A$3:A1000,C391,Prov_Auto!C$3:C1000,"&gt;"&amp;A391,Prov_Auto!D$3:D1000,"&lt;="&amp;TODAY())*D391, IF(B391="V", -1*(SUMIFS(Prov_Auto!E$3:E1000,Prov_Auto!A$3:A1000,C391,Prov_Auto!C$3:C1000,"&gt;"&amp;A391,Prov_Auto!D$3:D1000,"&lt;="&amp;TODAY())*D391), "")))))</f>
        <v/>
      </c>
      <c r="I391" s="42" t="str">
        <f>IF($A391="","",IF($C391="","",IF($D391="","", IF($B391="C",  SUMIFS(Prov_Auto!$E$3:$E1000,Prov_Auto!$A$3:$A1000,$C391,Prov_Auto!$C$3:$C1000,"&gt;="&amp;$A391 ,Prov_Auto!$D$3:$D1000, "&gt;="&amp;DATE(I$2,1, 1), Prov_Auto!$D$3:$D1000,"&lt;="&amp;DATE(I$2, 12, 31))*$D391, IF($B391="V", -1*(SUMIFS(Prov_Auto!$E$3:$E1000,Prov_Auto!$A$3:$A1000,$C391,Prov_Auto!$C$3:$C1000,"&gt;="&amp;$A391 ,Prov_Auto!$D$3:$D1000, "&gt;="&amp;DATE(I$2,1,1), Prov_Auto!$D$3:$D1000,"&lt;="&amp;DATE(I$2,12,31))*$D391), "")))))</f>
        <v/>
      </c>
      <c r="J391" s="42" t="str">
        <f>IF($A391="","",IF($C391="","",IF($D391="","", IF($B391="C",  SUMIFS(Prov_Auto!$E$3:$E1000,Prov_Auto!$A$3:$A1000,$C391,Prov_Auto!$C$3:$C1000,"&gt;="&amp;$A391 ,Prov_Auto!$D$3:$D1000, "&gt;="&amp;DATE(J$2,1, 1), Prov_Auto!$D$3:$D1000,"&lt;="&amp;DATE(J$2, 12, 31))*$D391, IF($B391="V", -1*(SUMIFS(Prov_Auto!$E$3:$E1000,Prov_Auto!$A$3:$A1000,$C391,Prov_Auto!$C$3:$C1000,"&gt;="&amp;$A391 ,Prov_Auto!$D$3:$D1000, "&gt;="&amp;DATE(J$2,1,1), Prov_Auto!$D$3:$D1000,"&lt;="&amp;DATE(J$2,12,31))*$D391), "")))))</f>
        <v/>
      </c>
      <c r="K391" s="42" t="str">
        <f>IF($A391="","",IF($C391="","",IF($D391="","", IF($B391="C",  SUMIFS(Prov_Auto!$E$3:$E1000,Prov_Auto!$A$3:$A1000,$C391,Prov_Auto!$C$3:$C1000,"&gt;="&amp;$A391 ,Prov_Auto!$D$3:$D1000, "&gt;="&amp;DATE(K$2,1, 1), Prov_Auto!$D$3:$D1000,"&lt;="&amp;DATE(K$2, 12, 31))*$D391, IF($B391="V", -1*(SUMIFS(Prov_Auto!$E$3:$E1000,Prov_Auto!$A$3:$A1000,$C391,Prov_Auto!$C$3:$C1000,"&gt;="&amp;$A391 ,Prov_Auto!$D$3:$D1000, "&gt;="&amp;DATE(K$2,1,1), Prov_Auto!$D$3:$D1000,"&lt;="&amp;DATE(K$2,12,31))*$D391), "")))))</f>
        <v/>
      </c>
      <c r="L391" s="42" t="str">
        <f>IF($A391="","",IF($C391="","",IF($D391="","", IF($B391="C",  SUMIFS(Prov_Auto!$E$3:$E1000,Prov_Auto!$A$3:$A1000,$C391,Prov_Auto!$C$3:$C1000,"&gt;="&amp;$A391 ,Prov_Auto!$D$3:$D1000, "&gt;="&amp;DATE(L$2,1, 1), Prov_Auto!$D$3:$D1000,"&lt;="&amp;DATE(L$2, 12, 31))*$D391, IF($B391="V", -1*(SUMIFS(Prov_Auto!$E$3:$E1000,Prov_Auto!$A$3:$A1000,$C391,Prov_Auto!$C$3:$C1000,"&gt;="&amp;$A391 ,Prov_Auto!$D$3:$D1000, "&gt;="&amp;DATE(L$2,1,1), Prov_Auto!$D$3:$D1000,"&lt;="&amp;DATE(L$2,12,31))*$D391), "")))))</f>
        <v/>
      </c>
      <c r="M391" s="43" t="str">
        <f>IF($A391="","",IF($C391="","",IF($D391="","", IF($B391="C",  SUMIFS(Prov_Auto!$E$3:$E1000,Prov_Auto!$A$3:$A1000,$C391,Prov_Auto!$C$3:$C1000,"&gt;="&amp;$A391 ,Prov_Auto!$D$3:$D1000, "&gt;="&amp;DATE(M$2,1, 1), Prov_Auto!$D$3:$D1000,"&lt;="&amp;DATE(M$2, 12, 31))*$D391, IF($B391="V", -1*(SUMIFS(Prov_Auto!$E$3:$E1000,Prov_Auto!$A$3:$A1000,$C391,Prov_Auto!$C$3:$C1000,"&gt;="&amp;$A391 ,Prov_Auto!$D$3:$D1000, "&gt;="&amp;DATE(M$2,1,1), Prov_Auto!$D$3:$D1000,"&lt;="&amp;DATE(M$2,12,31))*$D391), "")))))</f>
        <v/>
      </c>
      <c r="N391" s="30"/>
      <c r="O391" s="31"/>
      <c r="P391" s="31"/>
      <c r="Q391" s="31"/>
      <c r="R391" s="31"/>
      <c r="S391" s="31"/>
      <c r="T391" s="31"/>
      <c r="U391" s="31"/>
      <c r="V391" s="31"/>
      <c r="W391" s="31"/>
    </row>
    <row r="392">
      <c r="A392" s="46"/>
      <c r="B392" s="47"/>
      <c r="C392" s="47"/>
      <c r="D392" s="47"/>
      <c r="E392" s="48"/>
      <c r="F392" s="45" t="str">
        <f t="shared" si="1"/>
        <v/>
      </c>
      <c r="G392" s="40" t="str">
        <f t="shared" si="2"/>
        <v/>
      </c>
      <c r="H392" s="41" t="str">
        <f>IF(A392="","",IF(C392="","",IF(D392="","",IF(B392="C", SUMIFS(Prov_Auto!E$3:E1000,Prov_Auto!A$3:A1000,C392,Prov_Auto!C$3:C1000,"&gt;"&amp;A392,Prov_Auto!D$3:D1000,"&lt;="&amp;TODAY())*D392, IF(B392="V", -1*(SUMIFS(Prov_Auto!E$3:E1000,Prov_Auto!A$3:A1000,C392,Prov_Auto!C$3:C1000,"&gt;"&amp;A392,Prov_Auto!D$3:D1000,"&lt;="&amp;TODAY())*D392), "")))))</f>
        <v/>
      </c>
      <c r="I392" s="42" t="str">
        <f>IF($A392="","",IF($C392="","",IF($D392="","", IF($B392="C",  SUMIFS(Prov_Auto!$E$3:$E1000,Prov_Auto!$A$3:$A1000,$C392,Prov_Auto!$C$3:$C1000,"&gt;="&amp;$A392 ,Prov_Auto!$D$3:$D1000, "&gt;="&amp;DATE(I$2,1, 1), Prov_Auto!$D$3:$D1000,"&lt;="&amp;DATE(I$2, 12, 31))*$D392, IF($B392="V", -1*(SUMIFS(Prov_Auto!$E$3:$E1000,Prov_Auto!$A$3:$A1000,$C392,Prov_Auto!$C$3:$C1000,"&gt;="&amp;$A392 ,Prov_Auto!$D$3:$D1000, "&gt;="&amp;DATE(I$2,1,1), Prov_Auto!$D$3:$D1000,"&lt;="&amp;DATE(I$2,12,31))*$D392), "")))))</f>
        <v/>
      </c>
      <c r="J392" s="42" t="str">
        <f>IF($A392="","",IF($C392="","",IF($D392="","", IF($B392="C",  SUMIFS(Prov_Auto!$E$3:$E1000,Prov_Auto!$A$3:$A1000,$C392,Prov_Auto!$C$3:$C1000,"&gt;="&amp;$A392 ,Prov_Auto!$D$3:$D1000, "&gt;="&amp;DATE(J$2,1, 1), Prov_Auto!$D$3:$D1000,"&lt;="&amp;DATE(J$2, 12, 31))*$D392, IF($B392="V", -1*(SUMIFS(Prov_Auto!$E$3:$E1000,Prov_Auto!$A$3:$A1000,$C392,Prov_Auto!$C$3:$C1000,"&gt;="&amp;$A392 ,Prov_Auto!$D$3:$D1000, "&gt;="&amp;DATE(J$2,1,1), Prov_Auto!$D$3:$D1000,"&lt;="&amp;DATE(J$2,12,31))*$D392), "")))))</f>
        <v/>
      </c>
      <c r="K392" s="42" t="str">
        <f>IF($A392="","",IF($C392="","",IF($D392="","", IF($B392="C",  SUMIFS(Prov_Auto!$E$3:$E1000,Prov_Auto!$A$3:$A1000,$C392,Prov_Auto!$C$3:$C1000,"&gt;="&amp;$A392 ,Prov_Auto!$D$3:$D1000, "&gt;="&amp;DATE(K$2,1, 1), Prov_Auto!$D$3:$D1000,"&lt;="&amp;DATE(K$2, 12, 31))*$D392, IF($B392="V", -1*(SUMIFS(Prov_Auto!$E$3:$E1000,Prov_Auto!$A$3:$A1000,$C392,Prov_Auto!$C$3:$C1000,"&gt;="&amp;$A392 ,Prov_Auto!$D$3:$D1000, "&gt;="&amp;DATE(K$2,1,1), Prov_Auto!$D$3:$D1000,"&lt;="&amp;DATE(K$2,12,31))*$D392), "")))))</f>
        <v/>
      </c>
      <c r="L392" s="42" t="str">
        <f>IF($A392="","",IF($C392="","",IF($D392="","", IF($B392="C",  SUMIFS(Prov_Auto!$E$3:$E1000,Prov_Auto!$A$3:$A1000,$C392,Prov_Auto!$C$3:$C1000,"&gt;="&amp;$A392 ,Prov_Auto!$D$3:$D1000, "&gt;="&amp;DATE(L$2,1, 1), Prov_Auto!$D$3:$D1000,"&lt;="&amp;DATE(L$2, 12, 31))*$D392, IF($B392="V", -1*(SUMIFS(Prov_Auto!$E$3:$E1000,Prov_Auto!$A$3:$A1000,$C392,Prov_Auto!$C$3:$C1000,"&gt;="&amp;$A392 ,Prov_Auto!$D$3:$D1000, "&gt;="&amp;DATE(L$2,1,1), Prov_Auto!$D$3:$D1000,"&lt;="&amp;DATE(L$2,12,31))*$D392), "")))))</f>
        <v/>
      </c>
      <c r="M392" s="43" t="str">
        <f>IF($A392="","",IF($C392="","",IF($D392="","", IF($B392="C",  SUMIFS(Prov_Auto!$E$3:$E1000,Prov_Auto!$A$3:$A1000,$C392,Prov_Auto!$C$3:$C1000,"&gt;="&amp;$A392 ,Prov_Auto!$D$3:$D1000, "&gt;="&amp;DATE(M$2,1, 1), Prov_Auto!$D$3:$D1000,"&lt;="&amp;DATE(M$2, 12, 31))*$D392, IF($B392="V", -1*(SUMIFS(Prov_Auto!$E$3:$E1000,Prov_Auto!$A$3:$A1000,$C392,Prov_Auto!$C$3:$C1000,"&gt;="&amp;$A392 ,Prov_Auto!$D$3:$D1000, "&gt;="&amp;DATE(M$2,1,1), Prov_Auto!$D$3:$D1000,"&lt;="&amp;DATE(M$2,12,31))*$D392), "")))))</f>
        <v/>
      </c>
      <c r="N392" s="30"/>
      <c r="O392" s="31"/>
      <c r="P392" s="31"/>
      <c r="Q392" s="31"/>
      <c r="R392" s="31"/>
      <c r="S392" s="31"/>
      <c r="T392" s="31"/>
      <c r="U392" s="31"/>
      <c r="V392" s="31"/>
      <c r="W392" s="31"/>
    </row>
    <row r="393">
      <c r="A393" s="46"/>
      <c r="B393" s="47"/>
      <c r="C393" s="47"/>
      <c r="D393" s="47"/>
      <c r="E393" s="48"/>
      <c r="F393" s="45" t="str">
        <f t="shared" si="1"/>
        <v/>
      </c>
      <c r="G393" s="40" t="str">
        <f t="shared" si="2"/>
        <v/>
      </c>
      <c r="H393" s="41" t="str">
        <f>IF(A393="","",IF(C393="","",IF(D393="","",IF(B393="C", SUMIFS(Prov_Auto!E$3:E1000,Prov_Auto!A$3:A1000,C393,Prov_Auto!C$3:C1000,"&gt;"&amp;A393,Prov_Auto!D$3:D1000,"&lt;="&amp;TODAY())*D393, IF(B393="V", -1*(SUMIFS(Prov_Auto!E$3:E1000,Prov_Auto!A$3:A1000,C393,Prov_Auto!C$3:C1000,"&gt;"&amp;A393,Prov_Auto!D$3:D1000,"&lt;="&amp;TODAY())*D393), "")))))</f>
        <v/>
      </c>
      <c r="I393" s="42" t="str">
        <f>IF($A393="","",IF($C393="","",IF($D393="","", IF($B393="C",  SUMIFS(Prov_Auto!$E$3:$E1000,Prov_Auto!$A$3:$A1000,$C393,Prov_Auto!$C$3:$C1000,"&gt;="&amp;$A393 ,Prov_Auto!$D$3:$D1000, "&gt;="&amp;DATE(I$2,1, 1), Prov_Auto!$D$3:$D1000,"&lt;="&amp;DATE(I$2, 12, 31))*$D393, IF($B393="V", -1*(SUMIFS(Prov_Auto!$E$3:$E1000,Prov_Auto!$A$3:$A1000,$C393,Prov_Auto!$C$3:$C1000,"&gt;="&amp;$A393 ,Prov_Auto!$D$3:$D1000, "&gt;="&amp;DATE(I$2,1,1), Prov_Auto!$D$3:$D1000,"&lt;="&amp;DATE(I$2,12,31))*$D393), "")))))</f>
        <v/>
      </c>
      <c r="J393" s="42" t="str">
        <f>IF($A393="","",IF($C393="","",IF($D393="","", IF($B393="C",  SUMIFS(Prov_Auto!$E$3:$E1000,Prov_Auto!$A$3:$A1000,$C393,Prov_Auto!$C$3:$C1000,"&gt;="&amp;$A393 ,Prov_Auto!$D$3:$D1000, "&gt;="&amp;DATE(J$2,1, 1), Prov_Auto!$D$3:$D1000,"&lt;="&amp;DATE(J$2, 12, 31))*$D393, IF($B393="V", -1*(SUMIFS(Prov_Auto!$E$3:$E1000,Prov_Auto!$A$3:$A1000,$C393,Prov_Auto!$C$3:$C1000,"&gt;="&amp;$A393 ,Prov_Auto!$D$3:$D1000, "&gt;="&amp;DATE(J$2,1,1), Prov_Auto!$D$3:$D1000,"&lt;="&amp;DATE(J$2,12,31))*$D393), "")))))</f>
        <v/>
      </c>
      <c r="K393" s="42" t="str">
        <f>IF($A393="","",IF($C393="","",IF($D393="","", IF($B393="C",  SUMIFS(Prov_Auto!$E$3:$E1000,Prov_Auto!$A$3:$A1000,$C393,Prov_Auto!$C$3:$C1000,"&gt;="&amp;$A393 ,Prov_Auto!$D$3:$D1000, "&gt;="&amp;DATE(K$2,1, 1), Prov_Auto!$D$3:$D1000,"&lt;="&amp;DATE(K$2, 12, 31))*$D393, IF($B393="V", -1*(SUMIFS(Prov_Auto!$E$3:$E1000,Prov_Auto!$A$3:$A1000,$C393,Prov_Auto!$C$3:$C1000,"&gt;="&amp;$A393 ,Prov_Auto!$D$3:$D1000, "&gt;="&amp;DATE(K$2,1,1), Prov_Auto!$D$3:$D1000,"&lt;="&amp;DATE(K$2,12,31))*$D393), "")))))</f>
        <v/>
      </c>
      <c r="L393" s="42" t="str">
        <f>IF($A393="","",IF($C393="","",IF($D393="","", IF($B393="C",  SUMIFS(Prov_Auto!$E$3:$E1000,Prov_Auto!$A$3:$A1000,$C393,Prov_Auto!$C$3:$C1000,"&gt;="&amp;$A393 ,Prov_Auto!$D$3:$D1000, "&gt;="&amp;DATE(L$2,1, 1), Prov_Auto!$D$3:$D1000,"&lt;="&amp;DATE(L$2, 12, 31))*$D393, IF($B393="V", -1*(SUMIFS(Prov_Auto!$E$3:$E1000,Prov_Auto!$A$3:$A1000,$C393,Prov_Auto!$C$3:$C1000,"&gt;="&amp;$A393 ,Prov_Auto!$D$3:$D1000, "&gt;="&amp;DATE(L$2,1,1), Prov_Auto!$D$3:$D1000,"&lt;="&amp;DATE(L$2,12,31))*$D393), "")))))</f>
        <v/>
      </c>
      <c r="M393" s="43" t="str">
        <f>IF($A393="","",IF($C393="","",IF($D393="","", IF($B393="C",  SUMIFS(Prov_Auto!$E$3:$E1000,Prov_Auto!$A$3:$A1000,$C393,Prov_Auto!$C$3:$C1000,"&gt;="&amp;$A393 ,Prov_Auto!$D$3:$D1000, "&gt;="&amp;DATE(M$2,1, 1), Prov_Auto!$D$3:$D1000,"&lt;="&amp;DATE(M$2, 12, 31))*$D393, IF($B393="V", -1*(SUMIFS(Prov_Auto!$E$3:$E1000,Prov_Auto!$A$3:$A1000,$C393,Prov_Auto!$C$3:$C1000,"&gt;="&amp;$A393 ,Prov_Auto!$D$3:$D1000, "&gt;="&amp;DATE(M$2,1,1), Prov_Auto!$D$3:$D1000,"&lt;="&amp;DATE(M$2,12,31))*$D393), "")))))</f>
        <v/>
      </c>
      <c r="N393" s="30"/>
      <c r="O393" s="31"/>
      <c r="P393" s="31"/>
      <c r="Q393" s="31"/>
      <c r="R393" s="31"/>
      <c r="S393" s="31"/>
      <c r="T393" s="31"/>
      <c r="U393" s="31"/>
      <c r="V393" s="31"/>
      <c r="W393" s="31"/>
    </row>
    <row r="394">
      <c r="A394" s="46"/>
      <c r="B394" s="47"/>
      <c r="C394" s="47"/>
      <c r="D394" s="47"/>
      <c r="E394" s="48"/>
      <c r="F394" s="45" t="str">
        <f t="shared" si="1"/>
        <v/>
      </c>
      <c r="G394" s="40" t="str">
        <f t="shared" si="2"/>
        <v/>
      </c>
      <c r="H394" s="41" t="str">
        <f>IF(A394="","",IF(C394="","",IF(D394="","",IF(B394="C", SUMIFS(Prov_Auto!E$3:E1000,Prov_Auto!A$3:A1000,C394,Prov_Auto!C$3:C1000,"&gt;"&amp;A394,Prov_Auto!D$3:D1000,"&lt;="&amp;TODAY())*D394, IF(B394="V", -1*(SUMIFS(Prov_Auto!E$3:E1000,Prov_Auto!A$3:A1000,C394,Prov_Auto!C$3:C1000,"&gt;"&amp;A394,Prov_Auto!D$3:D1000,"&lt;="&amp;TODAY())*D394), "")))))</f>
        <v/>
      </c>
      <c r="I394" s="42" t="str">
        <f>IF($A394="","",IF($C394="","",IF($D394="","", IF($B394="C",  SUMIFS(Prov_Auto!$E$3:$E1000,Prov_Auto!$A$3:$A1000,$C394,Prov_Auto!$C$3:$C1000,"&gt;="&amp;$A394 ,Prov_Auto!$D$3:$D1000, "&gt;="&amp;DATE(I$2,1, 1), Prov_Auto!$D$3:$D1000,"&lt;="&amp;DATE(I$2, 12, 31))*$D394, IF($B394="V", -1*(SUMIFS(Prov_Auto!$E$3:$E1000,Prov_Auto!$A$3:$A1000,$C394,Prov_Auto!$C$3:$C1000,"&gt;="&amp;$A394 ,Prov_Auto!$D$3:$D1000, "&gt;="&amp;DATE(I$2,1,1), Prov_Auto!$D$3:$D1000,"&lt;="&amp;DATE(I$2,12,31))*$D394), "")))))</f>
        <v/>
      </c>
      <c r="J394" s="42" t="str">
        <f>IF($A394="","",IF($C394="","",IF($D394="","", IF($B394="C",  SUMIFS(Prov_Auto!$E$3:$E1000,Prov_Auto!$A$3:$A1000,$C394,Prov_Auto!$C$3:$C1000,"&gt;="&amp;$A394 ,Prov_Auto!$D$3:$D1000, "&gt;="&amp;DATE(J$2,1, 1), Prov_Auto!$D$3:$D1000,"&lt;="&amp;DATE(J$2, 12, 31))*$D394, IF($B394="V", -1*(SUMIFS(Prov_Auto!$E$3:$E1000,Prov_Auto!$A$3:$A1000,$C394,Prov_Auto!$C$3:$C1000,"&gt;="&amp;$A394 ,Prov_Auto!$D$3:$D1000, "&gt;="&amp;DATE(J$2,1,1), Prov_Auto!$D$3:$D1000,"&lt;="&amp;DATE(J$2,12,31))*$D394), "")))))</f>
        <v/>
      </c>
      <c r="K394" s="42" t="str">
        <f>IF($A394="","",IF($C394="","",IF($D394="","", IF($B394="C",  SUMIFS(Prov_Auto!$E$3:$E1000,Prov_Auto!$A$3:$A1000,$C394,Prov_Auto!$C$3:$C1000,"&gt;="&amp;$A394 ,Prov_Auto!$D$3:$D1000, "&gt;="&amp;DATE(K$2,1, 1), Prov_Auto!$D$3:$D1000,"&lt;="&amp;DATE(K$2, 12, 31))*$D394, IF($B394="V", -1*(SUMIFS(Prov_Auto!$E$3:$E1000,Prov_Auto!$A$3:$A1000,$C394,Prov_Auto!$C$3:$C1000,"&gt;="&amp;$A394 ,Prov_Auto!$D$3:$D1000, "&gt;="&amp;DATE(K$2,1,1), Prov_Auto!$D$3:$D1000,"&lt;="&amp;DATE(K$2,12,31))*$D394), "")))))</f>
        <v/>
      </c>
      <c r="L394" s="42" t="str">
        <f>IF($A394="","",IF($C394="","",IF($D394="","", IF($B394="C",  SUMIFS(Prov_Auto!$E$3:$E1000,Prov_Auto!$A$3:$A1000,$C394,Prov_Auto!$C$3:$C1000,"&gt;="&amp;$A394 ,Prov_Auto!$D$3:$D1000, "&gt;="&amp;DATE(L$2,1, 1), Prov_Auto!$D$3:$D1000,"&lt;="&amp;DATE(L$2, 12, 31))*$D394, IF($B394="V", -1*(SUMIFS(Prov_Auto!$E$3:$E1000,Prov_Auto!$A$3:$A1000,$C394,Prov_Auto!$C$3:$C1000,"&gt;="&amp;$A394 ,Prov_Auto!$D$3:$D1000, "&gt;="&amp;DATE(L$2,1,1), Prov_Auto!$D$3:$D1000,"&lt;="&amp;DATE(L$2,12,31))*$D394), "")))))</f>
        <v/>
      </c>
      <c r="M394" s="43" t="str">
        <f>IF($A394="","",IF($C394="","",IF($D394="","", IF($B394="C",  SUMIFS(Prov_Auto!$E$3:$E1000,Prov_Auto!$A$3:$A1000,$C394,Prov_Auto!$C$3:$C1000,"&gt;="&amp;$A394 ,Prov_Auto!$D$3:$D1000, "&gt;="&amp;DATE(M$2,1, 1), Prov_Auto!$D$3:$D1000,"&lt;="&amp;DATE(M$2, 12, 31))*$D394, IF($B394="V", -1*(SUMIFS(Prov_Auto!$E$3:$E1000,Prov_Auto!$A$3:$A1000,$C394,Prov_Auto!$C$3:$C1000,"&gt;="&amp;$A394 ,Prov_Auto!$D$3:$D1000, "&gt;="&amp;DATE(M$2,1,1), Prov_Auto!$D$3:$D1000,"&lt;="&amp;DATE(M$2,12,31))*$D394), "")))))</f>
        <v/>
      </c>
      <c r="N394" s="30"/>
      <c r="O394" s="31"/>
      <c r="P394" s="31"/>
      <c r="Q394" s="31"/>
      <c r="R394" s="31"/>
      <c r="S394" s="31"/>
      <c r="T394" s="31"/>
      <c r="U394" s="31"/>
      <c r="V394" s="31"/>
      <c r="W394" s="31"/>
    </row>
    <row r="395">
      <c r="A395" s="46"/>
      <c r="B395" s="47"/>
      <c r="C395" s="47"/>
      <c r="D395" s="47"/>
      <c r="E395" s="48"/>
      <c r="F395" s="45" t="str">
        <f t="shared" si="1"/>
        <v/>
      </c>
      <c r="G395" s="40" t="str">
        <f t="shared" si="2"/>
        <v/>
      </c>
      <c r="H395" s="41" t="str">
        <f>IF(A395="","",IF(C395="","",IF(D395="","",IF(B395="C", SUMIFS(Prov_Auto!E$3:E1000,Prov_Auto!A$3:A1000,C395,Prov_Auto!C$3:C1000,"&gt;"&amp;A395,Prov_Auto!D$3:D1000,"&lt;="&amp;TODAY())*D395, IF(B395="V", -1*(SUMIFS(Prov_Auto!E$3:E1000,Prov_Auto!A$3:A1000,C395,Prov_Auto!C$3:C1000,"&gt;"&amp;A395,Prov_Auto!D$3:D1000,"&lt;="&amp;TODAY())*D395), "")))))</f>
        <v/>
      </c>
      <c r="I395" s="42" t="str">
        <f>IF($A395="","",IF($C395="","",IF($D395="","", IF($B395="C",  SUMIFS(Prov_Auto!$E$3:$E1000,Prov_Auto!$A$3:$A1000,$C395,Prov_Auto!$C$3:$C1000,"&gt;="&amp;$A395 ,Prov_Auto!$D$3:$D1000, "&gt;="&amp;DATE(I$2,1, 1), Prov_Auto!$D$3:$D1000,"&lt;="&amp;DATE(I$2, 12, 31))*$D395, IF($B395="V", -1*(SUMIFS(Prov_Auto!$E$3:$E1000,Prov_Auto!$A$3:$A1000,$C395,Prov_Auto!$C$3:$C1000,"&gt;="&amp;$A395 ,Prov_Auto!$D$3:$D1000, "&gt;="&amp;DATE(I$2,1,1), Prov_Auto!$D$3:$D1000,"&lt;="&amp;DATE(I$2,12,31))*$D395), "")))))</f>
        <v/>
      </c>
      <c r="J395" s="42" t="str">
        <f>IF($A395="","",IF($C395="","",IF($D395="","", IF($B395="C",  SUMIFS(Prov_Auto!$E$3:$E1000,Prov_Auto!$A$3:$A1000,$C395,Prov_Auto!$C$3:$C1000,"&gt;="&amp;$A395 ,Prov_Auto!$D$3:$D1000, "&gt;="&amp;DATE(J$2,1, 1), Prov_Auto!$D$3:$D1000,"&lt;="&amp;DATE(J$2, 12, 31))*$D395, IF($B395="V", -1*(SUMIFS(Prov_Auto!$E$3:$E1000,Prov_Auto!$A$3:$A1000,$C395,Prov_Auto!$C$3:$C1000,"&gt;="&amp;$A395 ,Prov_Auto!$D$3:$D1000, "&gt;="&amp;DATE(J$2,1,1), Prov_Auto!$D$3:$D1000,"&lt;="&amp;DATE(J$2,12,31))*$D395), "")))))</f>
        <v/>
      </c>
      <c r="K395" s="42" t="str">
        <f>IF($A395="","",IF($C395="","",IF($D395="","", IF($B395="C",  SUMIFS(Prov_Auto!$E$3:$E1000,Prov_Auto!$A$3:$A1000,$C395,Prov_Auto!$C$3:$C1000,"&gt;="&amp;$A395 ,Prov_Auto!$D$3:$D1000, "&gt;="&amp;DATE(K$2,1, 1), Prov_Auto!$D$3:$D1000,"&lt;="&amp;DATE(K$2, 12, 31))*$D395, IF($B395="V", -1*(SUMIFS(Prov_Auto!$E$3:$E1000,Prov_Auto!$A$3:$A1000,$C395,Prov_Auto!$C$3:$C1000,"&gt;="&amp;$A395 ,Prov_Auto!$D$3:$D1000, "&gt;="&amp;DATE(K$2,1,1), Prov_Auto!$D$3:$D1000,"&lt;="&amp;DATE(K$2,12,31))*$D395), "")))))</f>
        <v/>
      </c>
      <c r="L395" s="42" t="str">
        <f>IF($A395="","",IF($C395="","",IF($D395="","", IF($B395="C",  SUMIFS(Prov_Auto!$E$3:$E1000,Prov_Auto!$A$3:$A1000,$C395,Prov_Auto!$C$3:$C1000,"&gt;="&amp;$A395 ,Prov_Auto!$D$3:$D1000, "&gt;="&amp;DATE(L$2,1, 1), Prov_Auto!$D$3:$D1000,"&lt;="&amp;DATE(L$2, 12, 31))*$D395, IF($B395="V", -1*(SUMIFS(Prov_Auto!$E$3:$E1000,Prov_Auto!$A$3:$A1000,$C395,Prov_Auto!$C$3:$C1000,"&gt;="&amp;$A395 ,Prov_Auto!$D$3:$D1000, "&gt;="&amp;DATE(L$2,1,1), Prov_Auto!$D$3:$D1000,"&lt;="&amp;DATE(L$2,12,31))*$D395), "")))))</f>
        <v/>
      </c>
      <c r="M395" s="43" t="str">
        <f>IF($A395="","",IF($C395="","",IF($D395="","", IF($B395="C",  SUMIFS(Prov_Auto!$E$3:$E1000,Prov_Auto!$A$3:$A1000,$C395,Prov_Auto!$C$3:$C1000,"&gt;="&amp;$A395 ,Prov_Auto!$D$3:$D1000, "&gt;="&amp;DATE(M$2,1, 1), Prov_Auto!$D$3:$D1000,"&lt;="&amp;DATE(M$2, 12, 31))*$D395, IF($B395="V", -1*(SUMIFS(Prov_Auto!$E$3:$E1000,Prov_Auto!$A$3:$A1000,$C395,Prov_Auto!$C$3:$C1000,"&gt;="&amp;$A395 ,Prov_Auto!$D$3:$D1000, "&gt;="&amp;DATE(M$2,1,1), Prov_Auto!$D$3:$D1000,"&lt;="&amp;DATE(M$2,12,31))*$D395), "")))))</f>
        <v/>
      </c>
      <c r="N395" s="30"/>
      <c r="O395" s="31"/>
      <c r="P395" s="31"/>
      <c r="Q395" s="31"/>
      <c r="R395" s="31"/>
      <c r="S395" s="31"/>
      <c r="T395" s="31"/>
      <c r="U395" s="31"/>
      <c r="V395" s="31"/>
      <c r="W395" s="31"/>
    </row>
    <row r="396">
      <c r="A396" s="46"/>
      <c r="B396" s="47"/>
      <c r="C396" s="47"/>
      <c r="D396" s="47"/>
      <c r="E396" s="48"/>
      <c r="F396" s="45" t="str">
        <f t="shared" si="1"/>
        <v/>
      </c>
      <c r="G396" s="40" t="str">
        <f t="shared" si="2"/>
        <v/>
      </c>
      <c r="H396" s="41" t="str">
        <f>IF(A396="","",IF(C396="","",IF(D396="","",IF(B396="C", SUMIFS(Prov_Auto!E$3:E1000,Prov_Auto!A$3:A1000,C396,Prov_Auto!C$3:C1000,"&gt;"&amp;A396,Prov_Auto!D$3:D1000,"&lt;="&amp;TODAY())*D396, IF(B396="V", -1*(SUMIFS(Prov_Auto!E$3:E1000,Prov_Auto!A$3:A1000,C396,Prov_Auto!C$3:C1000,"&gt;"&amp;A396,Prov_Auto!D$3:D1000,"&lt;="&amp;TODAY())*D396), "")))))</f>
        <v/>
      </c>
      <c r="I396" s="42" t="str">
        <f>IF($A396="","",IF($C396="","",IF($D396="","", IF($B396="C",  SUMIFS(Prov_Auto!$E$3:$E1000,Prov_Auto!$A$3:$A1000,$C396,Prov_Auto!$C$3:$C1000,"&gt;="&amp;$A396 ,Prov_Auto!$D$3:$D1000, "&gt;="&amp;DATE(I$2,1, 1), Prov_Auto!$D$3:$D1000,"&lt;="&amp;DATE(I$2, 12, 31))*$D396, IF($B396="V", -1*(SUMIFS(Prov_Auto!$E$3:$E1000,Prov_Auto!$A$3:$A1000,$C396,Prov_Auto!$C$3:$C1000,"&gt;="&amp;$A396 ,Prov_Auto!$D$3:$D1000, "&gt;="&amp;DATE(I$2,1,1), Prov_Auto!$D$3:$D1000,"&lt;="&amp;DATE(I$2,12,31))*$D396), "")))))</f>
        <v/>
      </c>
      <c r="J396" s="42" t="str">
        <f>IF($A396="","",IF($C396="","",IF($D396="","", IF($B396="C",  SUMIFS(Prov_Auto!$E$3:$E1000,Prov_Auto!$A$3:$A1000,$C396,Prov_Auto!$C$3:$C1000,"&gt;="&amp;$A396 ,Prov_Auto!$D$3:$D1000, "&gt;="&amp;DATE(J$2,1, 1), Prov_Auto!$D$3:$D1000,"&lt;="&amp;DATE(J$2, 12, 31))*$D396, IF($B396="V", -1*(SUMIFS(Prov_Auto!$E$3:$E1000,Prov_Auto!$A$3:$A1000,$C396,Prov_Auto!$C$3:$C1000,"&gt;="&amp;$A396 ,Prov_Auto!$D$3:$D1000, "&gt;="&amp;DATE(J$2,1,1), Prov_Auto!$D$3:$D1000,"&lt;="&amp;DATE(J$2,12,31))*$D396), "")))))</f>
        <v/>
      </c>
      <c r="K396" s="42" t="str">
        <f>IF($A396="","",IF($C396="","",IF($D396="","", IF($B396="C",  SUMIFS(Prov_Auto!$E$3:$E1000,Prov_Auto!$A$3:$A1000,$C396,Prov_Auto!$C$3:$C1000,"&gt;="&amp;$A396 ,Prov_Auto!$D$3:$D1000, "&gt;="&amp;DATE(K$2,1, 1), Prov_Auto!$D$3:$D1000,"&lt;="&amp;DATE(K$2, 12, 31))*$D396, IF($B396="V", -1*(SUMIFS(Prov_Auto!$E$3:$E1000,Prov_Auto!$A$3:$A1000,$C396,Prov_Auto!$C$3:$C1000,"&gt;="&amp;$A396 ,Prov_Auto!$D$3:$D1000, "&gt;="&amp;DATE(K$2,1,1), Prov_Auto!$D$3:$D1000,"&lt;="&amp;DATE(K$2,12,31))*$D396), "")))))</f>
        <v/>
      </c>
      <c r="L396" s="42" t="str">
        <f>IF($A396="","",IF($C396="","",IF($D396="","", IF($B396="C",  SUMIFS(Prov_Auto!$E$3:$E1000,Prov_Auto!$A$3:$A1000,$C396,Prov_Auto!$C$3:$C1000,"&gt;="&amp;$A396 ,Prov_Auto!$D$3:$D1000, "&gt;="&amp;DATE(L$2,1, 1), Prov_Auto!$D$3:$D1000,"&lt;="&amp;DATE(L$2, 12, 31))*$D396, IF($B396="V", -1*(SUMIFS(Prov_Auto!$E$3:$E1000,Prov_Auto!$A$3:$A1000,$C396,Prov_Auto!$C$3:$C1000,"&gt;="&amp;$A396 ,Prov_Auto!$D$3:$D1000, "&gt;="&amp;DATE(L$2,1,1), Prov_Auto!$D$3:$D1000,"&lt;="&amp;DATE(L$2,12,31))*$D396), "")))))</f>
        <v/>
      </c>
      <c r="M396" s="43" t="str">
        <f>IF($A396="","",IF($C396="","",IF($D396="","", IF($B396="C",  SUMIFS(Prov_Auto!$E$3:$E1000,Prov_Auto!$A$3:$A1000,$C396,Prov_Auto!$C$3:$C1000,"&gt;="&amp;$A396 ,Prov_Auto!$D$3:$D1000, "&gt;="&amp;DATE(M$2,1, 1), Prov_Auto!$D$3:$D1000,"&lt;="&amp;DATE(M$2, 12, 31))*$D396, IF($B396="V", -1*(SUMIFS(Prov_Auto!$E$3:$E1000,Prov_Auto!$A$3:$A1000,$C396,Prov_Auto!$C$3:$C1000,"&gt;="&amp;$A396 ,Prov_Auto!$D$3:$D1000, "&gt;="&amp;DATE(M$2,1,1), Prov_Auto!$D$3:$D1000,"&lt;="&amp;DATE(M$2,12,31))*$D396), "")))))</f>
        <v/>
      </c>
      <c r="N396" s="30"/>
      <c r="O396" s="31"/>
      <c r="P396" s="31"/>
      <c r="Q396" s="31"/>
      <c r="R396" s="31"/>
      <c r="S396" s="31"/>
      <c r="T396" s="31"/>
      <c r="U396" s="31"/>
      <c r="V396" s="31"/>
      <c r="W396" s="31"/>
    </row>
    <row r="397">
      <c r="A397" s="46"/>
      <c r="B397" s="47"/>
      <c r="C397" s="47"/>
      <c r="D397" s="47"/>
      <c r="E397" s="48"/>
      <c r="F397" s="45" t="str">
        <f t="shared" si="1"/>
        <v/>
      </c>
      <c r="G397" s="40" t="str">
        <f t="shared" si="2"/>
        <v/>
      </c>
      <c r="H397" s="41" t="str">
        <f>IF(A397="","",IF(C397="","",IF(D397="","",IF(B397="C", SUMIFS(Prov_Auto!E$3:E1000,Prov_Auto!A$3:A1000,C397,Prov_Auto!C$3:C1000,"&gt;"&amp;A397,Prov_Auto!D$3:D1000,"&lt;="&amp;TODAY())*D397, IF(B397="V", -1*(SUMIFS(Prov_Auto!E$3:E1000,Prov_Auto!A$3:A1000,C397,Prov_Auto!C$3:C1000,"&gt;"&amp;A397,Prov_Auto!D$3:D1000,"&lt;="&amp;TODAY())*D397), "")))))</f>
        <v/>
      </c>
      <c r="I397" s="42" t="str">
        <f>IF($A397="","",IF($C397="","",IF($D397="","", IF($B397="C",  SUMIFS(Prov_Auto!$E$3:$E1000,Prov_Auto!$A$3:$A1000,$C397,Prov_Auto!$C$3:$C1000,"&gt;="&amp;$A397 ,Prov_Auto!$D$3:$D1000, "&gt;="&amp;DATE(I$2,1, 1), Prov_Auto!$D$3:$D1000,"&lt;="&amp;DATE(I$2, 12, 31))*$D397, IF($B397="V", -1*(SUMIFS(Prov_Auto!$E$3:$E1000,Prov_Auto!$A$3:$A1000,$C397,Prov_Auto!$C$3:$C1000,"&gt;="&amp;$A397 ,Prov_Auto!$D$3:$D1000, "&gt;="&amp;DATE(I$2,1,1), Prov_Auto!$D$3:$D1000,"&lt;="&amp;DATE(I$2,12,31))*$D397), "")))))</f>
        <v/>
      </c>
      <c r="J397" s="42" t="str">
        <f>IF($A397="","",IF($C397="","",IF($D397="","", IF($B397="C",  SUMIFS(Prov_Auto!$E$3:$E1000,Prov_Auto!$A$3:$A1000,$C397,Prov_Auto!$C$3:$C1000,"&gt;="&amp;$A397 ,Prov_Auto!$D$3:$D1000, "&gt;="&amp;DATE(J$2,1, 1), Prov_Auto!$D$3:$D1000,"&lt;="&amp;DATE(J$2, 12, 31))*$D397, IF($B397="V", -1*(SUMIFS(Prov_Auto!$E$3:$E1000,Prov_Auto!$A$3:$A1000,$C397,Prov_Auto!$C$3:$C1000,"&gt;="&amp;$A397 ,Prov_Auto!$D$3:$D1000, "&gt;="&amp;DATE(J$2,1,1), Prov_Auto!$D$3:$D1000,"&lt;="&amp;DATE(J$2,12,31))*$D397), "")))))</f>
        <v/>
      </c>
      <c r="K397" s="42" t="str">
        <f>IF($A397="","",IF($C397="","",IF($D397="","", IF($B397="C",  SUMIFS(Prov_Auto!$E$3:$E1000,Prov_Auto!$A$3:$A1000,$C397,Prov_Auto!$C$3:$C1000,"&gt;="&amp;$A397 ,Prov_Auto!$D$3:$D1000, "&gt;="&amp;DATE(K$2,1, 1), Prov_Auto!$D$3:$D1000,"&lt;="&amp;DATE(K$2, 12, 31))*$D397, IF($B397="V", -1*(SUMIFS(Prov_Auto!$E$3:$E1000,Prov_Auto!$A$3:$A1000,$C397,Prov_Auto!$C$3:$C1000,"&gt;="&amp;$A397 ,Prov_Auto!$D$3:$D1000, "&gt;="&amp;DATE(K$2,1,1), Prov_Auto!$D$3:$D1000,"&lt;="&amp;DATE(K$2,12,31))*$D397), "")))))</f>
        <v/>
      </c>
      <c r="L397" s="42" t="str">
        <f>IF($A397="","",IF($C397="","",IF($D397="","", IF($B397="C",  SUMIFS(Prov_Auto!$E$3:$E1000,Prov_Auto!$A$3:$A1000,$C397,Prov_Auto!$C$3:$C1000,"&gt;="&amp;$A397 ,Prov_Auto!$D$3:$D1000, "&gt;="&amp;DATE(L$2,1, 1), Prov_Auto!$D$3:$D1000,"&lt;="&amp;DATE(L$2, 12, 31))*$D397, IF($B397="V", -1*(SUMIFS(Prov_Auto!$E$3:$E1000,Prov_Auto!$A$3:$A1000,$C397,Prov_Auto!$C$3:$C1000,"&gt;="&amp;$A397 ,Prov_Auto!$D$3:$D1000, "&gt;="&amp;DATE(L$2,1,1), Prov_Auto!$D$3:$D1000,"&lt;="&amp;DATE(L$2,12,31))*$D397), "")))))</f>
        <v/>
      </c>
      <c r="M397" s="43" t="str">
        <f>IF($A397="","",IF($C397="","",IF($D397="","", IF($B397="C",  SUMIFS(Prov_Auto!$E$3:$E1000,Prov_Auto!$A$3:$A1000,$C397,Prov_Auto!$C$3:$C1000,"&gt;="&amp;$A397 ,Prov_Auto!$D$3:$D1000, "&gt;="&amp;DATE(M$2,1, 1), Prov_Auto!$D$3:$D1000,"&lt;="&amp;DATE(M$2, 12, 31))*$D397, IF($B397="V", -1*(SUMIFS(Prov_Auto!$E$3:$E1000,Prov_Auto!$A$3:$A1000,$C397,Prov_Auto!$C$3:$C1000,"&gt;="&amp;$A397 ,Prov_Auto!$D$3:$D1000, "&gt;="&amp;DATE(M$2,1,1), Prov_Auto!$D$3:$D1000,"&lt;="&amp;DATE(M$2,12,31))*$D397), "")))))</f>
        <v/>
      </c>
      <c r="N397" s="30"/>
      <c r="O397" s="31"/>
      <c r="P397" s="31"/>
      <c r="Q397" s="31"/>
      <c r="R397" s="31"/>
      <c r="S397" s="31"/>
      <c r="T397" s="31"/>
      <c r="U397" s="31"/>
      <c r="V397" s="31"/>
      <c r="W397" s="31"/>
    </row>
    <row r="398">
      <c r="A398" s="46"/>
      <c r="B398" s="47"/>
      <c r="C398" s="47"/>
      <c r="D398" s="47"/>
      <c r="E398" s="48"/>
      <c r="F398" s="45" t="str">
        <f t="shared" si="1"/>
        <v/>
      </c>
      <c r="G398" s="40" t="str">
        <f t="shared" si="2"/>
        <v/>
      </c>
      <c r="H398" s="41" t="str">
        <f>IF(A398="","",IF(C398="","",IF(D398="","",IF(B398="C", SUMIFS(Prov_Auto!E$3:E1000,Prov_Auto!A$3:A1000,C398,Prov_Auto!C$3:C1000,"&gt;"&amp;A398,Prov_Auto!D$3:D1000,"&lt;="&amp;TODAY())*D398, IF(B398="V", -1*(SUMIFS(Prov_Auto!E$3:E1000,Prov_Auto!A$3:A1000,C398,Prov_Auto!C$3:C1000,"&gt;"&amp;A398,Prov_Auto!D$3:D1000,"&lt;="&amp;TODAY())*D398), "")))))</f>
        <v/>
      </c>
      <c r="I398" s="42" t="str">
        <f>IF($A398="","",IF($C398="","",IF($D398="","", IF($B398="C",  SUMIFS(Prov_Auto!$E$3:$E1000,Prov_Auto!$A$3:$A1000,$C398,Prov_Auto!$C$3:$C1000,"&gt;="&amp;$A398 ,Prov_Auto!$D$3:$D1000, "&gt;="&amp;DATE(I$2,1, 1), Prov_Auto!$D$3:$D1000,"&lt;="&amp;DATE(I$2, 12, 31))*$D398, IF($B398="V", -1*(SUMIFS(Prov_Auto!$E$3:$E1000,Prov_Auto!$A$3:$A1000,$C398,Prov_Auto!$C$3:$C1000,"&gt;="&amp;$A398 ,Prov_Auto!$D$3:$D1000, "&gt;="&amp;DATE(I$2,1,1), Prov_Auto!$D$3:$D1000,"&lt;="&amp;DATE(I$2,12,31))*$D398), "")))))</f>
        <v/>
      </c>
      <c r="J398" s="42" t="str">
        <f>IF($A398="","",IF($C398="","",IF($D398="","", IF($B398="C",  SUMIFS(Prov_Auto!$E$3:$E1000,Prov_Auto!$A$3:$A1000,$C398,Prov_Auto!$C$3:$C1000,"&gt;="&amp;$A398 ,Prov_Auto!$D$3:$D1000, "&gt;="&amp;DATE(J$2,1, 1), Prov_Auto!$D$3:$D1000,"&lt;="&amp;DATE(J$2, 12, 31))*$D398, IF($B398="V", -1*(SUMIFS(Prov_Auto!$E$3:$E1000,Prov_Auto!$A$3:$A1000,$C398,Prov_Auto!$C$3:$C1000,"&gt;="&amp;$A398 ,Prov_Auto!$D$3:$D1000, "&gt;="&amp;DATE(J$2,1,1), Prov_Auto!$D$3:$D1000,"&lt;="&amp;DATE(J$2,12,31))*$D398), "")))))</f>
        <v/>
      </c>
      <c r="K398" s="42" t="str">
        <f>IF($A398="","",IF($C398="","",IF($D398="","", IF($B398="C",  SUMIFS(Prov_Auto!$E$3:$E1000,Prov_Auto!$A$3:$A1000,$C398,Prov_Auto!$C$3:$C1000,"&gt;="&amp;$A398 ,Prov_Auto!$D$3:$D1000, "&gt;="&amp;DATE(K$2,1, 1), Prov_Auto!$D$3:$D1000,"&lt;="&amp;DATE(K$2, 12, 31))*$D398, IF($B398="V", -1*(SUMIFS(Prov_Auto!$E$3:$E1000,Prov_Auto!$A$3:$A1000,$C398,Prov_Auto!$C$3:$C1000,"&gt;="&amp;$A398 ,Prov_Auto!$D$3:$D1000, "&gt;="&amp;DATE(K$2,1,1), Prov_Auto!$D$3:$D1000,"&lt;="&amp;DATE(K$2,12,31))*$D398), "")))))</f>
        <v/>
      </c>
      <c r="L398" s="42" t="str">
        <f>IF($A398="","",IF($C398="","",IF($D398="","", IF($B398="C",  SUMIFS(Prov_Auto!$E$3:$E1000,Prov_Auto!$A$3:$A1000,$C398,Prov_Auto!$C$3:$C1000,"&gt;="&amp;$A398 ,Prov_Auto!$D$3:$D1000, "&gt;="&amp;DATE(L$2,1, 1), Prov_Auto!$D$3:$D1000,"&lt;="&amp;DATE(L$2, 12, 31))*$D398, IF($B398="V", -1*(SUMIFS(Prov_Auto!$E$3:$E1000,Prov_Auto!$A$3:$A1000,$C398,Prov_Auto!$C$3:$C1000,"&gt;="&amp;$A398 ,Prov_Auto!$D$3:$D1000, "&gt;="&amp;DATE(L$2,1,1), Prov_Auto!$D$3:$D1000,"&lt;="&amp;DATE(L$2,12,31))*$D398), "")))))</f>
        <v/>
      </c>
      <c r="M398" s="43" t="str">
        <f>IF($A398="","",IF($C398="","",IF($D398="","", IF($B398="C",  SUMIFS(Prov_Auto!$E$3:$E1000,Prov_Auto!$A$3:$A1000,$C398,Prov_Auto!$C$3:$C1000,"&gt;="&amp;$A398 ,Prov_Auto!$D$3:$D1000, "&gt;="&amp;DATE(M$2,1, 1), Prov_Auto!$D$3:$D1000,"&lt;="&amp;DATE(M$2, 12, 31))*$D398, IF($B398="V", -1*(SUMIFS(Prov_Auto!$E$3:$E1000,Prov_Auto!$A$3:$A1000,$C398,Prov_Auto!$C$3:$C1000,"&gt;="&amp;$A398 ,Prov_Auto!$D$3:$D1000, "&gt;="&amp;DATE(M$2,1,1), Prov_Auto!$D$3:$D1000,"&lt;="&amp;DATE(M$2,12,31))*$D398), "")))))</f>
        <v/>
      </c>
      <c r="N398" s="30"/>
      <c r="O398" s="31"/>
      <c r="P398" s="31"/>
      <c r="Q398" s="31"/>
      <c r="R398" s="31"/>
      <c r="S398" s="31"/>
      <c r="T398" s="31"/>
      <c r="U398" s="31"/>
      <c r="V398" s="31"/>
      <c r="W398" s="31"/>
    </row>
    <row r="399">
      <c r="A399" s="46"/>
      <c r="B399" s="47"/>
      <c r="C399" s="47"/>
      <c r="D399" s="47"/>
      <c r="E399" s="48"/>
      <c r="F399" s="45" t="str">
        <f t="shared" si="1"/>
        <v/>
      </c>
      <c r="G399" s="40" t="str">
        <f t="shared" si="2"/>
        <v/>
      </c>
      <c r="H399" s="41" t="str">
        <f>IF(A399="","",IF(C399="","",IF(D399="","",IF(B399="C", SUMIFS(Prov_Auto!E$3:E1000,Prov_Auto!A$3:A1000,C399,Prov_Auto!C$3:C1000,"&gt;"&amp;A399,Prov_Auto!D$3:D1000,"&lt;="&amp;TODAY())*D399, IF(B399="V", -1*(SUMIFS(Prov_Auto!E$3:E1000,Prov_Auto!A$3:A1000,C399,Prov_Auto!C$3:C1000,"&gt;"&amp;A399,Prov_Auto!D$3:D1000,"&lt;="&amp;TODAY())*D399), "")))))</f>
        <v/>
      </c>
      <c r="I399" s="42" t="str">
        <f>IF($A399="","",IF($C399="","",IF($D399="","", IF($B399="C",  SUMIFS(Prov_Auto!$E$3:$E1000,Prov_Auto!$A$3:$A1000,$C399,Prov_Auto!$C$3:$C1000,"&gt;="&amp;$A399 ,Prov_Auto!$D$3:$D1000, "&gt;="&amp;DATE(I$2,1, 1), Prov_Auto!$D$3:$D1000,"&lt;="&amp;DATE(I$2, 12, 31))*$D399, IF($B399="V", -1*(SUMIFS(Prov_Auto!$E$3:$E1000,Prov_Auto!$A$3:$A1000,$C399,Prov_Auto!$C$3:$C1000,"&gt;="&amp;$A399 ,Prov_Auto!$D$3:$D1000, "&gt;="&amp;DATE(I$2,1,1), Prov_Auto!$D$3:$D1000,"&lt;="&amp;DATE(I$2,12,31))*$D399), "")))))</f>
        <v/>
      </c>
      <c r="J399" s="42" t="str">
        <f>IF($A399="","",IF($C399="","",IF($D399="","", IF($B399="C",  SUMIFS(Prov_Auto!$E$3:$E1000,Prov_Auto!$A$3:$A1000,$C399,Prov_Auto!$C$3:$C1000,"&gt;="&amp;$A399 ,Prov_Auto!$D$3:$D1000, "&gt;="&amp;DATE(J$2,1, 1), Prov_Auto!$D$3:$D1000,"&lt;="&amp;DATE(J$2, 12, 31))*$D399, IF($B399="V", -1*(SUMIFS(Prov_Auto!$E$3:$E1000,Prov_Auto!$A$3:$A1000,$C399,Prov_Auto!$C$3:$C1000,"&gt;="&amp;$A399 ,Prov_Auto!$D$3:$D1000, "&gt;="&amp;DATE(J$2,1,1), Prov_Auto!$D$3:$D1000,"&lt;="&amp;DATE(J$2,12,31))*$D399), "")))))</f>
        <v/>
      </c>
      <c r="K399" s="42" t="str">
        <f>IF($A399="","",IF($C399="","",IF($D399="","", IF($B399="C",  SUMIFS(Prov_Auto!$E$3:$E1000,Prov_Auto!$A$3:$A1000,$C399,Prov_Auto!$C$3:$C1000,"&gt;="&amp;$A399 ,Prov_Auto!$D$3:$D1000, "&gt;="&amp;DATE(K$2,1, 1), Prov_Auto!$D$3:$D1000,"&lt;="&amp;DATE(K$2, 12, 31))*$D399, IF($B399="V", -1*(SUMIFS(Prov_Auto!$E$3:$E1000,Prov_Auto!$A$3:$A1000,$C399,Prov_Auto!$C$3:$C1000,"&gt;="&amp;$A399 ,Prov_Auto!$D$3:$D1000, "&gt;="&amp;DATE(K$2,1,1), Prov_Auto!$D$3:$D1000,"&lt;="&amp;DATE(K$2,12,31))*$D399), "")))))</f>
        <v/>
      </c>
      <c r="L399" s="42" t="str">
        <f>IF($A399="","",IF($C399="","",IF($D399="","", IF($B399="C",  SUMIFS(Prov_Auto!$E$3:$E1000,Prov_Auto!$A$3:$A1000,$C399,Prov_Auto!$C$3:$C1000,"&gt;="&amp;$A399 ,Prov_Auto!$D$3:$D1000, "&gt;="&amp;DATE(L$2,1, 1), Prov_Auto!$D$3:$D1000,"&lt;="&amp;DATE(L$2, 12, 31))*$D399, IF($B399="V", -1*(SUMIFS(Prov_Auto!$E$3:$E1000,Prov_Auto!$A$3:$A1000,$C399,Prov_Auto!$C$3:$C1000,"&gt;="&amp;$A399 ,Prov_Auto!$D$3:$D1000, "&gt;="&amp;DATE(L$2,1,1), Prov_Auto!$D$3:$D1000,"&lt;="&amp;DATE(L$2,12,31))*$D399), "")))))</f>
        <v/>
      </c>
      <c r="M399" s="43" t="str">
        <f>IF($A399="","",IF($C399="","",IF($D399="","", IF($B399="C",  SUMIFS(Prov_Auto!$E$3:$E1000,Prov_Auto!$A$3:$A1000,$C399,Prov_Auto!$C$3:$C1000,"&gt;="&amp;$A399 ,Prov_Auto!$D$3:$D1000, "&gt;="&amp;DATE(M$2,1, 1), Prov_Auto!$D$3:$D1000,"&lt;="&amp;DATE(M$2, 12, 31))*$D399, IF($B399="V", -1*(SUMIFS(Prov_Auto!$E$3:$E1000,Prov_Auto!$A$3:$A1000,$C399,Prov_Auto!$C$3:$C1000,"&gt;="&amp;$A399 ,Prov_Auto!$D$3:$D1000, "&gt;="&amp;DATE(M$2,1,1), Prov_Auto!$D$3:$D1000,"&lt;="&amp;DATE(M$2,12,31))*$D399), "")))))</f>
        <v/>
      </c>
      <c r="N399" s="30"/>
      <c r="O399" s="31"/>
      <c r="P399" s="31"/>
      <c r="Q399" s="31"/>
      <c r="R399" s="31"/>
      <c r="S399" s="31"/>
      <c r="T399" s="31"/>
      <c r="U399" s="31"/>
      <c r="V399" s="31"/>
      <c r="W399" s="31"/>
    </row>
    <row r="400">
      <c r="A400" s="46"/>
      <c r="B400" s="47"/>
      <c r="C400" s="47"/>
      <c r="D400" s="47"/>
      <c r="E400" s="48"/>
      <c r="F400" s="45" t="str">
        <f t="shared" si="1"/>
        <v/>
      </c>
      <c r="G400" s="40" t="str">
        <f t="shared" si="2"/>
        <v/>
      </c>
      <c r="H400" s="41" t="str">
        <f>IF(A400="","",IF(C400="","",IF(D400="","",IF(B400="C", SUMIFS(Prov_Auto!E$3:E1000,Prov_Auto!A$3:A1000,C400,Prov_Auto!C$3:C1000,"&gt;"&amp;A400,Prov_Auto!D$3:D1000,"&lt;="&amp;TODAY())*D400, IF(B400="V", -1*(SUMIFS(Prov_Auto!E$3:E1000,Prov_Auto!A$3:A1000,C400,Prov_Auto!C$3:C1000,"&gt;"&amp;A400,Prov_Auto!D$3:D1000,"&lt;="&amp;TODAY())*D400), "")))))</f>
        <v/>
      </c>
      <c r="I400" s="42" t="str">
        <f>IF($A400="","",IF($C400="","",IF($D400="","", IF($B400="C",  SUMIFS(Prov_Auto!$E$3:$E1000,Prov_Auto!$A$3:$A1000,$C400,Prov_Auto!$C$3:$C1000,"&gt;="&amp;$A400 ,Prov_Auto!$D$3:$D1000, "&gt;="&amp;DATE(I$2,1, 1), Prov_Auto!$D$3:$D1000,"&lt;="&amp;DATE(I$2, 12, 31))*$D400, IF($B400="V", -1*(SUMIFS(Prov_Auto!$E$3:$E1000,Prov_Auto!$A$3:$A1000,$C400,Prov_Auto!$C$3:$C1000,"&gt;="&amp;$A400 ,Prov_Auto!$D$3:$D1000, "&gt;="&amp;DATE(I$2,1,1), Prov_Auto!$D$3:$D1000,"&lt;="&amp;DATE(I$2,12,31))*$D400), "")))))</f>
        <v/>
      </c>
      <c r="J400" s="42" t="str">
        <f>IF($A400="","",IF($C400="","",IF($D400="","", IF($B400="C",  SUMIFS(Prov_Auto!$E$3:$E1000,Prov_Auto!$A$3:$A1000,$C400,Prov_Auto!$C$3:$C1000,"&gt;="&amp;$A400 ,Prov_Auto!$D$3:$D1000, "&gt;="&amp;DATE(J$2,1, 1), Prov_Auto!$D$3:$D1000,"&lt;="&amp;DATE(J$2, 12, 31))*$D400, IF($B400="V", -1*(SUMIFS(Prov_Auto!$E$3:$E1000,Prov_Auto!$A$3:$A1000,$C400,Prov_Auto!$C$3:$C1000,"&gt;="&amp;$A400 ,Prov_Auto!$D$3:$D1000, "&gt;="&amp;DATE(J$2,1,1), Prov_Auto!$D$3:$D1000,"&lt;="&amp;DATE(J$2,12,31))*$D400), "")))))</f>
        <v/>
      </c>
      <c r="K400" s="42" t="str">
        <f>IF($A400="","",IF($C400="","",IF($D400="","", IF($B400="C",  SUMIFS(Prov_Auto!$E$3:$E1000,Prov_Auto!$A$3:$A1000,$C400,Prov_Auto!$C$3:$C1000,"&gt;="&amp;$A400 ,Prov_Auto!$D$3:$D1000, "&gt;="&amp;DATE(K$2,1, 1), Prov_Auto!$D$3:$D1000,"&lt;="&amp;DATE(K$2, 12, 31))*$D400, IF($B400="V", -1*(SUMIFS(Prov_Auto!$E$3:$E1000,Prov_Auto!$A$3:$A1000,$C400,Prov_Auto!$C$3:$C1000,"&gt;="&amp;$A400 ,Prov_Auto!$D$3:$D1000, "&gt;="&amp;DATE(K$2,1,1), Prov_Auto!$D$3:$D1000,"&lt;="&amp;DATE(K$2,12,31))*$D400), "")))))</f>
        <v/>
      </c>
      <c r="L400" s="42" t="str">
        <f>IF($A400="","",IF($C400="","",IF($D400="","", IF($B400="C",  SUMIFS(Prov_Auto!$E$3:$E1000,Prov_Auto!$A$3:$A1000,$C400,Prov_Auto!$C$3:$C1000,"&gt;="&amp;$A400 ,Prov_Auto!$D$3:$D1000, "&gt;="&amp;DATE(L$2,1, 1), Prov_Auto!$D$3:$D1000,"&lt;="&amp;DATE(L$2, 12, 31))*$D400, IF($B400="V", -1*(SUMIFS(Prov_Auto!$E$3:$E1000,Prov_Auto!$A$3:$A1000,$C400,Prov_Auto!$C$3:$C1000,"&gt;="&amp;$A400 ,Prov_Auto!$D$3:$D1000, "&gt;="&amp;DATE(L$2,1,1), Prov_Auto!$D$3:$D1000,"&lt;="&amp;DATE(L$2,12,31))*$D400), "")))))</f>
        <v/>
      </c>
      <c r="M400" s="43" t="str">
        <f>IF($A400="","",IF($C400="","",IF($D400="","", IF($B400="C",  SUMIFS(Prov_Auto!$E$3:$E1000,Prov_Auto!$A$3:$A1000,$C400,Prov_Auto!$C$3:$C1000,"&gt;="&amp;$A400 ,Prov_Auto!$D$3:$D1000, "&gt;="&amp;DATE(M$2,1, 1), Prov_Auto!$D$3:$D1000,"&lt;="&amp;DATE(M$2, 12, 31))*$D400, IF($B400="V", -1*(SUMIFS(Prov_Auto!$E$3:$E1000,Prov_Auto!$A$3:$A1000,$C400,Prov_Auto!$C$3:$C1000,"&gt;="&amp;$A400 ,Prov_Auto!$D$3:$D1000, "&gt;="&amp;DATE(M$2,1,1), Prov_Auto!$D$3:$D1000,"&lt;="&amp;DATE(M$2,12,31))*$D400), "")))))</f>
        <v/>
      </c>
      <c r="N400" s="30"/>
      <c r="O400" s="31"/>
      <c r="P400" s="31"/>
      <c r="Q400" s="31"/>
      <c r="R400" s="31"/>
      <c r="S400" s="31"/>
      <c r="T400" s="31"/>
      <c r="U400" s="31"/>
      <c r="V400" s="31"/>
      <c r="W400" s="31"/>
    </row>
    <row r="401">
      <c r="A401" s="46"/>
      <c r="B401" s="47"/>
      <c r="C401" s="47"/>
      <c r="D401" s="47"/>
      <c r="E401" s="48"/>
      <c r="F401" s="45" t="str">
        <f t="shared" si="1"/>
        <v/>
      </c>
      <c r="G401" s="40" t="str">
        <f t="shared" si="2"/>
        <v/>
      </c>
      <c r="H401" s="41" t="str">
        <f>IF(A401="","",IF(C401="","",IF(D401="","",IF(B401="C", SUMIFS(Prov_Auto!E$3:E1000,Prov_Auto!A$3:A1000,C401,Prov_Auto!C$3:C1000,"&gt;"&amp;A401,Prov_Auto!D$3:D1000,"&lt;="&amp;TODAY())*D401, IF(B401="V", -1*(SUMIFS(Prov_Auto!E$3:E1000,Prov_Auto!A$3:A1000,C401,Prov_Auto!C$3:C1000,"&gt;"&amp;A401,Prov_Auto!D$3:D1000,"&lt;="&amp;TODAY())*D401), "")))))</f>
        <v/>
      </c>
      <c r="I401" s="42" t="str">
        <f>IF($A401="","",IF($C401="","",IF($D401="","", IF($B401="C",  SUMIFS(Prov_Auto!$E$3:$E1000,Prov_Auto!$A$3:$A1000,$C401,Prov_Auto!$C$3:$C1000,"&gt;="&amp;$A401 ,Prov_Auto!$D$3:$D1000, "&gt;="&amp;DATE(I$2,1, 1), Prov_Auto!$D$3:$D1000,"&lt;="&amp;DATE(I$2, 12, 31))*$D401, IF($B401="V", -1*(SUMIFS(Prov_Auto!$E$3:$E1000,Prov_Auto!$A$3:$A1000,$C401,Prov_Auto!$C$3:$C1000,"&gt;="&amp;$A401 ,Prov_Auto!$D$3:$D1000, "&gt;="&amp;DATE(I$2,1,1), Prov_Auto!$D$3:$D1000,"&lt;="&amp;DATE(I$2,12,31))*$D401), "")))))</f>
        <v/>
      </c>
      <c r="J401" s="42" t="str">
        <f>IF($A401="","",IF($C401="","",IF($D401="","", IF($B401="C",  SUMIFS(Prov_Auto!$E$3:$E1000,Prov_Auto!$A$3:$A1000,$C401,Prov_Auto!$C$3:$C1000,"&gt;="&amp;$A401 ,Prov_Auto!$D$3:$D1000, "&gt;="&amp;DATE(J$2,1, 1), Prov_Auto!$D$3:$D1000,"&lt;="&amp;DATE(J$2, 12, 31))*$D401, IF($B401="V", -1*(SUMIFS(Prov_Auto!$E$3:$E1000,Prov_Auto!$A$3:$A1000,$C401,Prov_Auto!$C$3:$C1000,"&gt;="&amp;$A401 ,Prov_Auto!$D$3:$D1000, "&gt;="&amp;DATE(J$2,1,1), Prov_Auto!$D$3:$D1000,"&lt;="&amp;DATE(J$2,12,31))*$D401), "")))))</f>
        <v/>
      </c>
      <c r="K401" s="42" t="str">
        <f>IF($A401="","",IF($C401="","",IF($D401="","", IF($B401="C",  SUMIFS(Prov_Auto!$E$3:$E1000,Prov_Auto!$A$3:$A1000,$C401,Prov_Auto!$C$3:$C1000,"&gt;="&amp;$A401 ,Prov_Auto!$D$3:$D1000, "&gt;="&amp;DATE(K$2,1, 1), Prov_Auto!$D$3:$D1000,"&lt;="&amp;DATE(K$2, 12, 31))*$D401, IF($B401="V", -1*(SUMIFS(Prov_Auto!$E$3:$E1000,Prov_Auto!$A$3:$A1000,$C401,Prov_Auto!$C$3:$C1000,"&gt;="&amp;$A401 ,Prov_Auto!$D$3:$D1000, "&gt;="&amp;DATE(K$2,1,1), Prov_Auto!$D$3:$D1000,"&lt;="&amp;DATE(K$2,12,31))*$D401), "")))))</f>
        <v/>
      </c>
      <c r="L401" s="42" t="str">
        <f>IF($A401="","",IF($C401="","",IF($D401="","", IF($B401="C",  SUMIFS(Prov_Auto!$E$3:$E1000,Prov_Auto!$A$3:$A1000,$C401,Prov_Auto!$C$3:$C1000,"&gt;="&amp;$A401 ,Prov_Auto!$D$3:$D1000, "&gt;="&amp;DATE(L$2,1, 1), Prov_Auto!$D$3:$D1000,"&lt;="&amp;DATE(L$2, 12, 31))*$D401, IF($B401="V", -1*(SUMIFS(Prov_Auto!$E$3:$E1000,Prov_Auto!$A$3:$A1000,$C401,Prov_Auto!$C$3:$C1000,"&gt;="&amp;$A401 ,Prov_Auto!$D$3:$D1000, "&gt;="&amp;DATE(L$2,1,1), Prov_Auto!$D$3:$D1000,"&lt;="&amp;DATE(L$2,12,31))*$D401), "")))))</f>
        <v/>
      </c>
      <c r="M401" s="43" t="str">
        <f>IF($A401="","",IF($C401="","",IF($D401="","", IF($B401="C",  SUMIFS(Prov_Auto!$E$3:$E1000,Prov_Auto!$A$3:$A1000,$C401,Prov_Auto!$C$3:$C1000,"&gt;="&amp;$A401 ,Prov_Auto!$D$3:$D1000, "&gt;="&amp;DATE(M$2,1, 1), Prov_Auto!$D$3:$D1000,"&lt;="&amp;DATE(M$2, 12, 31))*$D401, IF($B401="V", -1*(SUMIFS(Prov_Auto!$E$3:$E1000,Prov_Auto!$A$3:$A1000,$C401,Prov_Auto!$C$3:$C1000,"&gt;="&amp;$A401 ,Prov_Auto!$D$3:$D1000, "&gt;="&amp;DATE(M$2,1,1), Prov_Auto!$D$3:$D1000,"&lt;="&amp;DATE(M$2,12,31))*$D401), "")))))</f>
        <v/>
      </c>
      <c r="N401" s="30"/>
      <c r="O401" s="31"/>
      <c r="P401" s="31"/>
      <c r="Q401" s="31"/>
      <c r="R401" s="31"/>
      <c r="S401" s="31"/>
      <c r="T401" s="31"/>
      <c r="U401" s="31"/>
      <c r="V401" s="31"/>
      <c r="W401" s="31"/>
    </row>
    <row r="402">
      <c r="A402" s="46"/>
      <c r="B402" s="47"/>
      <c r="C402" s="47"/>
      <c r="D402" s="47"/>
      <c r="E402" s="48"/>
      <c r="F402" s="45" t="str">
        <f t="shared" si="1"/>
        <v/>
      </c>
      <c r="G402" s="40" t="str">
        <f t="shared" si="2"/>
        <v/>
      </c>
      <c r="H402" s="41" t="str">
        <f>IF(A402="","",IF(C402="","",IF(D402="","",IF(B402="C", SUMIFS(Prov_Auto!E$3:E1000,Prov_Auto!A$3:A1000,C402,Prov_Auto!C$3:C1000,"&gt;"&amp;A402,Prov_Auto!D$3:D1000,"&lt;="&amp;TODAY())*D402, IF(B402="V", -1*(SUMIFS(Prov_Auto!E$3:E1000,Prov_Auto!A$3:A1000,C402,Prov_Auto!C$3:C1000,"&gt;"&amp;A402,Prov_Auto!D$3:D1000,"&lt;="&amp;TODAY())*D402), "")))))</f>
        <v/>
      </c>
      <c r="I402" s="42" t="str">
        <f>IF($A402="","",IF($C402="","",IF($D402="","", IF($B402="C",  SUMIFS(Prov_Auto!$E$3:$E1000,Prov_Auto!$A$3:$A1000,$C402,Prov_Auto!$C$3:$C1000,"&gt;="&amp;$A402 ,Prov_Auto!$D$3:$D1000, "&gt;="&amp;DATE(I$2,1, 1), Prov_Auto!$D$3:$D1000,"&lt;="&amp;DATE(I$2, 12, 31))*$D402, IF($B402="V", -1*(SUMIFS(Prov_Auto!$E$3:$E1000,Prov_Auto!$A$3:$A1000,$C402,Prov_Auto!$C$3:$C1000,"&gt;="&amp;$A402 ,Prov_Auto!$D$3:$D1000, "&gt;="&amp;DATE(I$2,1,1), Prov_Auto!$D$3:$D1000,"&lt;="&amp;DATE(I$2,12,31))*$D402), "")))))</f>
        <v/>
      </c>
      <c r="J402" s="42" t="str">
        <f>IF($A402="","",IF($C402="","",IF($D402="","", IF($B402="C",  SUMIFS(Prov_Auto!$E$3:$E1000,Prov_Auto!$A$3:$A1000,$C402,Prov_Auto!$C$3:$C1000,"&gt;="&amp;$A402 ,Prov_Auto!$D$3:$D1000, "&gt;="&amp;DATE(J$2,1, 1), Prov_Auto!$D$3:$D1000,"&lt;="&amp;DATE(J$2, 12, 31))*$D402, IF($B402="V", -1*(SUMIFS(Prov_Auto!$E$3:$E1000,Prov_Auto!$A$3:$A1000,$C402,Prov_Auto!$C$3:$C1000,"&gt;="&amp;$A402 ,Prov_Auto!$D$3:$D1000, "&gt;="&amp;DATE(J$2,1,1), Prov_Auto!$D$3:$D1000,"&lt;="&amp;DATE(J$2,12,31))*$D402), "")))))</f>
        <v/>
      </c>
      <c r="K402" s="42" t="str">
        <f>IF($A402="","",IF($C402="","",IF($D402="","", IF($B402="C",  SUMIFS(Prov_Auto!$E$3:$E1000,Prov_Auto!$A$3:$A1000,$C402,Prov_Auto!$C$3:$C1000,"&gt;="&amp;$A402 ,Prov_Auto!$D$3:$D1000, "&gt;="&amp;DATE(K$2,1, 1), Prov_Auto!$D$3:$D1000,"&lt;="&amp;DATE(K$2, 12, 31))*$D402, IF($B402="V", -1*(SUMIFS(Prov_Auto!$E$3:$E1000,Prov_Auto!$A$3:$A1000,$C402,Prov_Auto!$C$3:$C1000,"&gt;="&amp;$A402 ,Prov_Auto!$D$3:$D1000, "&gt;="&amp;DATE(K$2,1,1), Prov_Auto!$D$3:$D1000,"&lt;="&amp;DATE(K$2,12,31))*$D402), "")))))</f>
        <v/>
      </c>
      <c r="L402" s="42" t="str">
        <f>IF($A402="","",IF($C402="","",IF($D402="","", IF($B402="C",  SUMIFS(Prov_Auto!$E$3:$E1000,Prov_Auto!$A$3:$A1000,$C402,Prov_Auto!$C$3:$C1000,"&gt;="&amp;$A402 ,Prov_Auto!$D$3:$D1000, "&gt;="&amp;DATE(L$2,1, 1), Prov_Auto!$D$3:$D1000,"&lt;="&amp;DATE(L$2, 12, 31))*$D402, IF($B402="V", -1*(SUMIFS(Prov_Auto!$E$3:$E1000,Prov_Auto!$A$3:$A1000,$C402,Prov_Auto!$C$3:$C1000,"&gt;="&amp;$A402 ,Prov_Auto!$D$3:$D1000, "&gt;="&amp;DATE(L$2,1,1), Prov_Auto!$D$3:$D1000,"&lt;="&amp;DATE(L$2,12,31))*$D402), "")))))</f>
        <v/>
      </c>
      <c r="M402" s="43" t="str">
        <f>IF($A402="","",IF($C402="","",IF($D402="","", IF($B402="C",  SUMIFS(Prov_Auto!$E$3:$E1000,Prov_Auto!$A$3:$A1000,$C402,Prov_Auto!$C$3:$C1000,"&gt;="&amp;$A402 ,Prov_Auto!$D$3:$D1000, "&gt;="&amp;DATE(M$2,1, 1), Prov_Auto!$D$3:$D1000,"&lt;="&amp;DATE(M$2, 12, 31))*$D402, IF($B402="V", -1*(SUMIFS(Prov_Auto!$E$3:$E1000,Prov_Auto!$A$3:$A1000,$C402,Prov_Auto!$C$3:$C1000,"&gt;="&amp;$A402 ,Prov_Auto!$D$3:$D1000, "&gt;="&amp;DATE(M$2,1,1), Prov_Auto!$D$3:$D1000,"&lt;="&amp;DATE(M$2,12,31))*$D402), "")))))</f>
        <v/>
      </c>
      <c r="N402" s="30"/>
      <c r="O402" s="31"/>
      <c r="P402" s="31"/>
      <c r="Q402" s="31"/>
      <c r="R402" s="31"/>
      <c r="S402" s="31"/>
      <c r="T402" s="31"/>
      <c r="U402" s="31"/>
      <c r="V402" s="31"/>
      <c r="W402" s="31"/>
    </row>
    <row r="403">
      <c r="A403" s="46"/>
      <c r="B403" s="47"/>
      <c r="C403" s="47"/>
      <c r="D403" s="47"/>
      <c r="E403" s="48"/>
      <c r="F403" s="45" t="str">
        <f t="shared" si="1"/>
        <v/>
      </c>
      <c r="G403" s="40" t="str">
        <f t="shared" si="2"/>
        <v/>
      </c>
      <c r="H403" s="41" t="str">
        <f>IF(A403="","",IF(C403="","",IF(D403="","",IF(B403="C", SUMIFS(Prov_Auto!E$3:E1000,Prov_Auto!A$3:A1000,C403,Prov_Auto!C$3:C1000,"&gt;"&amp;A403,Prov_Auto!D$3:D1000,"&lt;="&amp;TODAY())*D403, IF(B403="V", -1*(SUMIFS(Prov_Auto!E$3:E1000,Prov_Auto!A$3:A1000,C403,Prov_Auto!C$3:C1000,"&gt;"&amp;A403,Prov_Auto!D$3:D1000,"&lt;="&amp;TODAY())*D403), "")))))</f>
        <v/>
      </c>
      <c r="I403" s="42" t="str">
        <f>IF($A403="","",IF($C403="","",IF($D403="","", IF($B403="C",  SUMIFS(Prov_Auto!$E$3:$E1000,Prov_Auto!$A$3:$A1000,$C403,Prov_Auto!$C$3:$C1000,"&gt;="&amp;$A403 ,Prov_Auto!$D$3:$D1000, "&gt;="&amp;DATE(I$2,1, 1), Prov_Auto!$D$3:$D1000,"&lt;="&amp;DATE(I$2, 12, 31))*$D403, IF($B403="V", -1*(SUMIFS(Prov_Auto!$E$3:$E1000,Prov_Auto!$A$3:$A1000,$C403,Prov_Auto!$C$3:$C1000,"&gt;="&amp;$A403 ,Prov_Auto!$D$3:$D1000, "&gt;="&amp;DATE(I$2,1,1), Prov_Auto!$D$3:$D1000,"&lt;="&amp;DATE(I$2,12,31))*$D403), "")))))</f>
        <v/>
      </c>
      <c r="J403" s="42" t="str">
        <f>IF($A403="","",IF($C403="","",IF($D403="","", IF($B403="C",  SUMIFS(Prov_Auto!$E$3:$E1000,Prov_Auto!$A$3:$A1000,$C403,Prov_Auto!$C$3:$C1000,"&gt;="&amp;$A403 ,Prov_Auto!$D$3:$D1000, "&gt;="&amp;DATE(J$2,1, 1), Prov_Auto!$D$3:$D1000,"&lt;="&amp;DATE(J$2, 12, 31))*$D403, IF($B403="V", -1*(SUMIFS(Prov_Auto!$E$3:$E1000,Prov_Auto!$A$3:$A1000,$C403,Prov_Auto!$C$3:$C1000,"&gt;="&amp;$A403 ,Prov_Auto!$D$3:$D1000, "&gt;="&amp;DATE(J$2,1,1), Prov_Auto!$D$3:$D1000,"&lt;="&amp;DATE(J$2,12,31))*$D403), "")))))</f>
        <v/>
      </c>
      <c r="K403" s="42" t="str">
        <f>IF($A403="","",IF($C403="","",IF($D403="","", IF($B403="C",  SUMIFS(Prov_Auto!$E$3:$E1000,Prov_Auto!$A$3:$A1000,$C403,Prov_Auto!$C$3:$C1000,"&gt;="&amp;$A403 ,Prov_Auto!$D$3:$D1000, "&gt;="&amp;DATE(K$2,1, 1), Prov_Auto!$D$3:$D1000,"&lt;="&amp;DATE(K$2, 12, 31))*$D403, IF($B403="V", -1*(SUMIFS(Prov_Auto!$E$3:$E1000,Prov_Auto!$A$3:$A1000,$C403,Prov_Auto!$C$3:$C1000,"&gt;="&amp;$A403 ,Prov_Auto!$D$3:$D1000, "&gt;="&amp;DATE(K$2,1,1), Prov_Auto!$D$3:$D1000,"&lt;="&amp;DATE(K$2,12,31))*$D403), "")))))</f>
        <v/>
      </c>
      <c r="L403" s="42" t="str">
        <f>IF($A403="","",IF($C403="","",IF($D403="","", IF($B403="C",  SUMIFS(Prov_Auto!$E$3:$E1000,Prov_Auto!$A$3:$A1000,$C403,Prov_Auto!$C$3:$C1000,"&gt;="&amp;$A403 ,Prov_Auto!$D$3:$D1000, "&gt;="&amp;DATE(L$2,1, 1), Prov_Auto!$D$3:$D1000,"&lt;="&amp;DATE(L$2, 12, 31))*$D403, IF($B403="V", -1*(SUMIFS(Prov_Auto!$E$3:$E1000,Prov_Auto!$A$3:$A1000,$C403,Prov_Auto!$C$3:$C1000,"&gt;="&amp;$A403 ,Prov_Auto!$D$3:$D1000, "&gt;="&amp;DATE(L$2,1,1), Prov_Auto!$D$3:$D1000,"&lt;="&amp;DATE(L$2,12,31))*$D403), "")))))</f>
        <v/>
      </c>
      <c r="M403" s="43" t="str">
        <f>IF($A403="","",IF($C403="","",IF($D403="","", IF($B403="C",  SUMIFS(Prov_Auto!$E$3:$E1000,Prov_Auto!$A$3:$A1000,$C403,Prov_Auto!$C$3:$C1000,"&gt;="&amp;$A403 ,Prov_Auto!$D$3:$D1000, "&gt;="&amp;DATE(M$2,1, 1), Prov_Auto!$D$3:$D1000,"&lt;="&amp;DATE(M$2, 12, 31))*$D403, IF($B403="V", -1*(SUMIFS(Prov_Auto!$E$3:$E1000,Prov_Auto!$A$3:$A1000,$C403,Prov_Auto!$C$3:$C1000,"&gt;="&amp;$A403 ,Prov_Auto!$D$3:$D1000, "&gt;="&amp;DATE(M$2,1,1), Prov_Auto!$D$3:$D1000,"&lt;="&amp;DATE(M$2,12,31))*$D403), "")))))</f>
        <v/>
      </c>
      <c r="N403" s="30"/>
      <c r="O403" s="31"/>
      <c r="P403" s="31"/>
      <c r="Q403" s="31"/>
      <c r="R403" s="31"/>
      <c r="S403" s="31"/>
      <c r="T403" s="31"/>
      <c r="U403" s="31"/>
      <c r="V403" s="31"/>
      <c r="W403" s="31"/>
    </row>
    <row r="404">
      <c r="A404" s="46"/>
      <c r="B404" s="47"/>
      <c r="C404" s="47"/>
      <c r="D404" s="47"/>
      <c r="E404" s="48"/>
      <c r="F404" s="45" t="str">
        <f t="shared" si="1"/>
        <v/>
      </c>
      <c r="G404" s="40" t="str">
        <f t="shared" si="2"/>
        <v/>
      </c>
      <c r="H404" s="41" t="str">
        <f>IF(A404="","",IF(C404="","",IF(D404="","",IF(B404="C", SUMIFS(Prov_Auto!E$3:E1000,Prov_Auto!A$3:A1000,C404,Prov_Auto!C$3:C1000,"&gt;"&amp;A404,Prov_Auto!D$3:D1000,"&lt;="&amp;TODAY())*D404, IF(B404="V", -1*(SUMIFS(Prov_Auto!E$3:E1000,Prov_Auto!A$3:A1000,C404,Prov_Auto!C$3:C1000,"&gt;"&amp;A404,Prov_Auto!D$3:D1000,"&lt;="&amp;TODAY())*D404), "")))))</f>
        <v/>
      </c>
      <c r="I404" s="42" t="str">
        <f>IF($A404="","",IF($C404="","",IF($D404="","", IF($B404="C",  SUMIFS(Prov_Auto!$E$3:$E1000,Prov_Auto!$A$3:$A1000,$C404,Prov_Auto!$C$3:$C1000,"&gt;="&amp;$A404 ,Prov_Auto!$D$3:$D1000, "&gt;="&amp;DATE(I$2,1, 1), Prov_Auto!$D$3:$D1000,"&lt;="&amp;DATE(I$2, 12, 31))*$D404, IF($B404="V", -1*(SUMIFS(Prov_Auto!$E$3:$E1000,Prov_Auto!$A$3:$A1000,$C404,Prov_Auto!$C$3:$C1000,"&gt;="&amp;$A404 ,Prov_Auto!$D$3:$D1000, "&gt;="&amp;DATE(I$2,1,1), Prov_Auto!$D$3:$D1000,"&lt;="&amp;DATE(I$2,12,31))*$D404), "")))))</f>
        <v/>
      </c>
      <c r="J404" s="42" t="str">
        <f>IF($A404="","",IF($C404="","",IF($D404="","", IF($B404="C",  SUMIFS(Prov_Auto!$E$3:$E1000,Prov_Auto!$A$3:$A1000,$C404,Prov_Auto!$C$3:$C1000,"&gt;="&amp;$A404 ,Prov_Auto!$D$3:$D1000, "&gt;="&amp;DATE(J$2,1, 1), Prov_Auto!$D$3:$D1000,"&lt;="&amp;DATE(J$2, 12, 31))*$D404, IF($B404="V", -1*(SUMIFS(Prov_Auto!$E$3:$E1000,Prov_Auto!$A$3:$A1000,$C404,Prov_Auto!$C$3:$C1000,"&gt;="&amp;$A404 ,Prov_Auto!$D$3:$D1000, "&gt;="&amp;DATE(J$2,1,1), Prov_Auto!$D$3:$D1000,"&lt;="&amp;DATE(J$2,12,31))*$D404), "")))))</f>
        <v/>
      </c>
      <c r="K404" s="42" t="str">
        <f>IF($A404="","",IF($C404="","",IF($D404="","", IF($B404="C",  SUMIFS(Prov_Auto!$E$3:$E1000,Prov_Auto!$A$3:$A1000,$C404,Prov_Auto!$C$3:$C1000,"&gt;="&amp;$A404 ,Prov_Auto!$D$3:$D1000, "&gt;="&amp;DATE(K$2,1, 1), Prov_Auto!$D$3:$D1000,"&lt;="&amp;DATE(K$2, 12, 31))*$D404, IF($B404="V", -1*(SUMIFS(Prov_Auto!$E$3:$E1000,Prov_Auto!$A$3:$A1000,$C404,Prov_Auto!$C$3:$C1000,"&gt;="&amp;$A404 ,Prov_Auto!$D$3:$D1000, "&gt;="&amp;DATE(K$2,1,1), Prov_Auto!$D$3:$D1000,"&lt;="&amp;DATE(K$2,12,31))*$D404), "")))))</f>
        <v/>
      </c>
      <c r="L404" s="42" t="str">
        <f>IF($A404="","",IF($C404="","",IF($D404="","", IF($B404="C",  SUMIFS(Prov_Auto!$E$3:$E1000,Prov_Auto!$A$3:$A1000,$C404,Prov_Auto!$C$3:$C1000,"&gt;="&amp;$A404 ,Prov_Auto!$D$3:$D1000, "&gt;="&amp;DATE(L$2,1, 1), Prov_Auto!$D$3:$D1000,"&lt;="&amp;DATE(L$2, 12, 31))*$D404, IF($B404="V", -1*(SUMIFS(Prov_Auto!$E$3:$E1000,Prov_Auto!$A$3:$A1000,$C404,Prov_Auto!$C$3:$C1000,"&gt;="&amp;$A404 ,Prov_Auto!$D$3:$D1000, "&gt;="&amp;DATE(L$2,1,1), Prov_Auto!$D$3:$D1000,"&lt;="&amp;DATE(L$2,12,31))*$D404), "")))))</f>
        <v/>
      </c>
      <c r="M404" s="43" t="str">
        <f>IF($A404="","",IF($C404="","",IF($D404="","", IF($B404="C",  SUMIFS(Prov_Auto!$E$3:$E1000,Prov_Auto!$A$3:$A1000,$C404,Prov_Auto!$C$3:$C1000,"&gt;="&amp;$A404 ,Prov_Auto!$D$3:$D1000, "&gt;="&amp;DATE(M$2,1, 1), Prov_Auto!$D$3:$D1000,"&lt;="&amp;DATE(M$2, 12, 31))*$D404, IF($B404="V", -1*(SUMIFS(Prov_Auto!$E$3:$E1000,Prov_Auto!$A$3:$A1000,$C404,Prov_Auto!$C$3:$C1000,"&gt;="&amp;$A404 ,Prov_Auto!$D$3:$D1000, "&gt;="&amp;DATE(M$2,1,1), Prov_Auto!$D$3:$D1000,"&lt;="&amp;DATE(M$2,12,31))*$D404), "")))))</f>
        <v/>
      </c>
      <c r="N404" s="30"/>
      <c r="O404" s="31"/>
      <c r="P404" s="31"/>
      <c r="Q404" s="31"/>
      <c r="R404" s="31"/>
      <c r="S404" s="31"/>
      <c r="T404" s="31"/>
      <c r="U404" s="31"/>
      <c r="V404" s="31"/>
      <c r="W404" s="31"/>
    </row>
    <row r="405">
      <c r="A405" s="46"/>
      <c r="B405" s="47"/>
      <c r="C405" s="47"/>
      <c r="D405" s="47"/>
      <c r="E405" s="48"/>
      <c r="F405" s="45" t="str">
        <f t="shared" si="1"/>
        <v/>
      </c>
      <c r="G405" s="40" t="str">
        <f t="shared" si="2"/>
        <v/>
      </c>
      <c r="H405" s="41" t="str">
        <f>IF(A405="","",IF(C405="","",IF(D405="","",IF(B405="C", SUMIFS(Prov_Auto!E$3:E1000,Prov_Auto!A$3:A1000,C405,Prov_Auto!C$3:C1000,"&gt;"&amp;A405,Prov_Auto!D$3:D1000,"&lt;="&amp;TODAY())*D405, IF(B405="V", -1*(SUMIFS(Prov_Auto!E$3:E1000,Prov_Auto!A$3:A1000,C405,Prov_Auto!C$3:C1000,"&gt;"&amp;A405,Prov_Auto!D$3:D1000,"&lt;="&amp;TODAY())*D405), "")))))</f>
        <v/>
      </c>
      <c r="I405" s="42" t="str">
        <f>IF($A405="","",IF($C405="","",IF($D405="","", IF($B405="C",  SUMIFS(Prov_Auto!$E$3:$E1000,Prov_Auto!$A$3:$A1000,$C405,Prov_Auto!$C$3:$C1000,"&gt;="&amp;$A405 ,Prov_Auto!$D$3:$D1000, "&gt;="&amp;DATE(I$2,1, 1), Prov_Auto!$D$3:$D1000,"&lt;="&amp;DATE(I$2, 12, 31))*$D405, IF($B405="V", -1*(SUMIFS(Prov_Auto!$E$3:$E1000,Prov_Auto!$A$3:$A1000,$C405,Prov_Auto!$C$3:$C1000,"&gt;="&amp;$A405 ,Prov_Auto!$D$3:$D1000, "&gt;="&amp;DATE(I$2,1,1), Prov_Auto!$D$3:$D1000,"&lt;="&amp;DATE(I$2,12,31))*$D405), "")))))</f>
        <v/>
      </c>
      <c r="J405" s="42" t="str">
        <f>IF($A405="","",IF($C405="","",IF($D405="","", IF($B405="C",  SUMIFS(Prov_Auto!$E$3:$E1000,Prov_Auto!$A$3:$A1000,$C405,Prov_Auto!$C$3:$C1000,"&gt;="&amp;$A405 ,Prov_Auto!$D$3:$D1000, "&gt;="&amp;DATE(J$2,1, 1), Prov_Auto!$D$3:$D1000,"&lt;="&amp;DATE(J$2, 12, 31))*$D405, IF($B405="V", -1*(SUMIFS(Prov_Auto!$E$3:$E1000,Prov_Auto!$A$3:$A1000,$C405,Prov_Auto!$C$3:$C1000,"&gt;="&amp;$A405 ,Prov_Auto!$D$3:$D1000, "&gt;="&amp;DATE(J$2,1,1), Prov_Auto!$D$3:$D1000,"&lt;="&amp;DATE(J$2,12,31))*$D405), "")))))</f>
        <v/>
      </c>
      <c r="K405" s="42" t="str">
        <f>IF($A405="","",IF($C405="","",IF($D405="","", IF($B405="C",  SUMIFS(Prov_Auto!$E$3:$E1000,Prov_Auto!$A$3:$A1000,$C405,Prov_Auto!$C$3:$C1000,"&gt;="&amp;$A405 ,Prov_Auto!$D$3:$D1000, "&gt;="&amp;DATE(K$2,1, 1), Prov_Auto!$D$3:$D1000,"&lt;="&amp;DATE(K$2, 12, 31))*$D405, IF($B405="V", -1*(SUMIFS(Prov_Auto!$E$3:$E1000,Prov_Auto!$A$3:$A1000,$C405,Prov_Auto!$C$3:$C1000,"&gt;="&amp;$A405 ,Prov_Auto!$D$3:$D1000, "&gt;="&amp;DATE(K$2,1,1), Prov_Auto!$D$3:$D1000,"&lt;="&amp;DATE(K$2,12,31))*$D405), "")))))</f>
        <v/>
      </c>
      <c r="L405" s="42" t="str">
        <f>IF($A405="","",IF($C405="","",IF($D405="","", IF($B405="C",  SUMIFS(Prov_Auto!$E$3:$E1000,Prov_Auto!$A$3:$A1000,$C405,Prov_Auto!$C$3:$C1000,"&gt;="&amp;$A405 ,Prov_Auto!$D$3:$D1000, "&gt;="&amp;DATE(L$2,1, 1), Prov_Auto!$D$3:$D1000,"&lt;="&amp;DATE(L$2, 12, 31))*$D405, IF($B405="V", -1*(SUMIFS(Prov_Auto!$E$3:$E1000,Prov_Auto!$A$3:$A1000,$C405,Prov_Auto!$C$3:$C1000,"&gt;="&amp;$A405 ,Prov_Auto!$D$3:$D1000, "&gt;="&amp;DATE(L$2,1,1), Prov_Auto!$D$3:$D1000,"&lt;="&amp;DATE(L$2,12,31))*$D405), "")))))</f>
        <v/>
      </c>
      <c r="M405" s="43" t="str">
        <f>IF($A405="","",IF($C405="","",IF($D405="","", IF($B405="C",  SUMIFS(Prov_Auto!$E$3:$E1000,Prov_Auto!$A$3:$A1000,$C405,Prov_Auto!$C$3:$C1000,"&gt;="&amp;$A405 ,Prov_Auto!$D$3:$D1000, "&gt;="&amp;DATE(M$2,1, 1), Prov_Auto!$D$3:$D1000,"&lt;="&amp;DATE(M$2, 12, 31))*$D405, IF($B405="V", -1*(SUMIFS(Prov_Auto!$E$3:$E1000,Prov_Auto!$A$3:$A1000,$C405,Prov_Auto!$C$3:$C1000,"&gt;="&amp;$A405 ,Prov_Auto!$D$3:$D1000, "&gt;="&amp;DATE(M$2,1,1), Prov_Auto!$D$3:$D1000,"&lt;="&amp;DATE(M$2,12,31))*$D405), "")))))</f>
        <v/>
      </c>
      <c r="N405" s="30"/>
      <c r="O405" s="31"/>
      <c r="P405" s="31"/>
      <c r="Q405" s="31"/>
      <c r="R405" s="31"/>
      <c r="S405" s="31"/>
      <c r="T405" s="31"/>
      <c r="U405" s="31"/>
      <c r="V405" s="31"/>
      <c r="W405" s="31"/>
    </row>
    <row r="406">
      <c r="A406" s="46"/>
      <c r="B406" s="47"/>
      <c r="C406" s="47"/>
      <c r="D406" s="47"/>
      <c r="E406" s="48"/>
      <c r="F406" s="45" t="str">
        <f t="shared" si="1"/>
        <v/>
      </c>
      <c r="G406" s="40" t="str">
        <f t="shared" si="2"/>
        <v/>
      </c>
      <c r="H406" s="41" t="str">
        <f>IF(A406="","",IF(C406="","",IF(D406="","",IF(B406="C", SUMIFS(Prov_Auto!E$3:E1000,Prov_Auto!A$3:A1000,C406,Prov_Auto!C$3:C1000,"&gt;"&amp;A406,Prov_Auto!D$3:D1000,"&lt;="&amp;TODAY())*D406, IF(B406="V", -1*(SUMIFS(Prov_Auto!E$3:E1000,Prov_Auto!A$3:A1000,C406,Prov_Auto!C$3:C1000,"&gt;"&amp;A406,Prov_Auto!D$3:D1000,"&lt;="&amp;TODAY())*D406), "")))))</f>
        <v/>
      </c>
      <c r="I406" s="42" t="str">
        <f>IF($A406="","",IF($C406="","",IF($D406="","", IF($B406="C",  SUMIFS(Prov_Auto!$E$3:$E1000,Prov_Auto!$A$3:$A1000,$C406,Prov_Auto!$C$3:$C1000,"&gt;="&amp;$A406 ,Prov_Auto!$D$3:$D1000, "&gt;="&amp;DATE(I$2,1, 1), Prov_Auto!$D$3:$D1000,"&lt;="&amp;DATE(I$2, 12, 31))*$D406, IF($B406="V", -1*(SUMIFS(Prov_Auto!$E$3:$E1000,Prov_Auto!$A$3:$A1000,$C406,Prov_Auto!$C$3:$C1000,"&gt;="&amp;$A406 ,Prov_Auto!$D$3:$D1000, "&gt;="&amp;DATE(I$2,1,1), Prov_Auto!$D$3:$D1000,"&lt;="&amp;DATE(I$2,12,31))*$D406), "")))))</f>
        <v/>
      </c>
      <c r="J406" s="42" t="str">
        <f>IF($A406="","",IF($C406="","",IF($D406="","", IF($B406="C",  SUMIFS(Prov_Auto!$E$3:$E1000,Prov_Auto!$A$3:$A1000,$C406,Prov_Auto!$C$3:$C1000,"&gt;="&amp;$A406 ,Prov_Auto!$D$3:$D1000, "&gt;="&amp;DATE(J$2,1, 1), Prov_Auto!$D$3:$D1000,"&lt;="&amp;DATE(J$2, 12, 31))*$D406, IF($B406="V", -1*(SUMIFS(Prov_Auto!$E$3:$E1000,Prov_Auto!$A$3:$A1000,$C406,Prov_Auto!$C$3:$C1000,"&gt;="&amp;$A406 ,Prov_Auto!$D$3:$D1000, "&gt;="&amp;DATE(J$2,1,1), Prov_Auto!$D$3:$D1000,"&lt;="&amp;DATE(J$2,12,31))*$D406), "")))))</f>
        <v/>
      </c>
      <c r="K406" s="42" t="str">
        <f>IF($A406="","",IF($C406="","",IF($D406="","", IF($B406="C",  SUMIFS(Prov_Auto!$E$3:$E1000,Prov_Auto!$A$3:$A1000,$C406,Prov_Auto!$C$3:$C1000,"&gt;="&amp;$A406 ,Prov_Auto!$D$3:$D1000, "&gt;="&amp;DATE(K$2,1, 1), Prov_Auto!$D$3:$D1000,"&lt;="&amp;DATE(K$2, 12, 31))*$D406, IF($B406="V", -1*(SUMIFS(Prov_Auto!$E$3:$E1000,Prov_Auto!$A$3:$A1000,$C406,Prov_Auto!$C$3:$C1000,"&gt;="&amp;$A406 ,Prov_Auto!$D$3:$D1000, "&gt;="&amp;DATE(K$2,1,1), Prov_Auto!$D$3:$D1000,"&lt;="&amp;DATE(K$2,12,31))*$D406), "")))))</f>
        <v/>
      </c>
      <c r="L406" s="42" t="str">
        <f>IF($A406="","",IF($C406="","",IF($D406="","", IF($B406="C",  SUMIFS(Prov_Auto!$E$3:$E1000,Prov_Auto!$A$3:$A1000,$C406,Prov_Auto!$C$3:$C1000,"&gt;="&amp;$A406 ,Prov_Auto!$D$3:$D1000, "&gt;="&amp;DATE(L$2,1, 1), Prov_Auto!$D$3:$D1000,"&lt;="&amp;DATE(L$2, 12, 31))*$D406, IF($B406="V", -1*(SUMIFS(Prov_Auto!$E$3:$E1000,Prov_Auto!$A$3:$A1000,$C406,Prov_Auto!$C$3:$C1000,"&gt;="&amp;$A406 ,Prov_Auto!$D$3:$D1000, "&gt;="&amp;DATE(L$2,1,1), Prov_Auto!$D$3:$D1000,"&lt;="&amp;DATE(L$2,12,31))*$D406), "")))))</f>
        <v/>
      </c>
      <c r="M406" s="43" t="str">
        <f>IF($A406="","",IF($C406="","",IF($D406="","", IF($B406="C",  SUMIFS(Prov_Auto!$E$3:$E1000,Prov_Auto!$A$3:$A1000,$C406,Prov_Auto!$C$3:$C1000,"&gt;="&amp;$A406 ,Prov_Auto!$D$3:$D1000, "&gt;="&amp;DATE(M$2,1, 1), Prov_Auto!$D$3:$D1000,"&lt;="&amp;DATE(M$2, 12, 31))*$D406, IF($B406="V", -1*(SUMIFS(Prov_Auto!$E$3:$E1000,Prov_Auto!$A$3:$A1000,$C406,Prov_Auto!$C$3:$C1000,"&gt;="&amp;$A406 ,Prov_Auto!$D$3:$D1000, "&gt;="&amp;DATE(M$2,1,1), Prov_Auto!$D$3:$D1000,"&lt;="&amp;DATE(M$2,12,31))*$D406), "")))))</f>
        <v/>
      </c>
      <c r="N406" s="30"/>
      <c r="O406" s="31"/>
      <c r="P406" s="31"/>
      <c r="Q406" s="31"/>
      <c r="R406" s="31"/>
      <c r="S406" s="31"/>
      <c r="T406" s="31"/>
      <c r="U406" s="31"/>
      <c r="V406" s="31"/>
      <c r="W406" s="31"/>
    </row>
    <row r="407">
      <c r="A407" s="46"/>
      <c r="B407" s="47"/>
      <c r="C407" s="47"/>
      <c r="D407" s="47"/>
      <c r="E407" s="48"/>
      <c r="F407" s="45" t="str">
        <f t="shared" si="1"/>
        <v/>
      </c>
      <c r="G407" s="40" t="str">
        <f t="shared" si="2"/>
        <v/>
      </c>
      <c r="H407" s="41" t="str">
        <f>IF(A407="","",IF(C407="","",IF(D407="","",IF(B407="C", SUMIFS(Prov_Auto!E$3:E1000,Prov_Auto!A$3:A1000,C407,Prov_Auto!C$3:C1000,"&gt;"&amp;A407,Prov_Auto!D$3:D1000,"&lt;="&amp;TODAY())*D407, IF(B407="V", -1*(SUMIFS(Prov_Auto!E$3:E1000,Prov_Auto!A$3:A1000,C407,Prov_Auto!C$3:C1000,"&gt;"&amp;A407,Prov_Auto!D$3:D1000,"&lt;="&amp;TODAY())*D407), "")))))</f>
        <v/>
      </c>
      <c r="I407" s="42" t="str">
        <f>IF($A407="","",IF($C407="","",IF($D407="","", IF($B407="C",  SUMIFS(Prov_Auto!$E$3:$E1000,Prov_Auto!$A$3:$A1000,$C407,Prov_Auto!$C$3:$C1000,"&gt;="&amp;$A407 ,Prov_Auto!$D$3:$D1000, "&gt;="&amp;DATE(I$2,1, 1), Prov_Auto!$D$3:$D1000,"&lt;="&amp;DATE(I$2, 12, 31))*$D407, IF($B407="V", -1*(SUMIFS(Prov_Auto!$E$3:$E1000,Prov_Auto!$A$3:$A1000,$C407,Prov_Auto!$C$3:$C1000,"&gt;="&amp;$A407 ,Prov_Auto!$D$3:$D1000, "&gt;="&amp;DATE(I$2,1,1), Prov_Auto!$D$3:$D1000,"&lt;="&amp;DATE(I$2,12,31))*$D407), "")))))</f>
        <v/>
      </c>
      <c r="J407" s="42" t="str">
        <f>IF($A407="","",IF($C407="","",IF($D407="","", IF($B407="C",  SUMIFS(Prov_Auto!$E$3:$E1000,Prov_Auto!$A$3:$A1000,$C407,Prov_Auto!$C$3:$C1000,"&gt;="&amp;$A407 ,Prov_Auto!$D$3:$D1000, "&gt;="&amp;DATE(J$2,1, 1), Prov_Auto!$D$3:$D1000,"&lt;="&amp;DATE(J$2, 12, 31))*$D407, IF($B407="V", -1*(SUMIFS(Prov_Auto!$E$3:$E1000,Prov_Auto!$A$3:$A1000,$C407,Prov_Auto!$C$3:$C1000,"&gt;="&amp;$A407 ,Prov_Auto!$D$3:$D1000, "&gt;="&amp;DATE(J$2,1,1), Prov_Auto!$D$3:$D1000,"&lt;="&amp;DATE(J$2,12,31))*$D407), "")))))</f>
        <v/>
      </c>
      <c r="K407" s="42" t="str">
        <f>IF($A407="","",IF($C407="","",IF($D407="","", IF($B407="C",  SUMIFS(Prov_Auto!$E$3:$E1000,Prov_Auto!$A$3:$A1000,$C407,Prov_Auto!$C$3:$C1000,"&gt;="&amp;$A407 ,Prov_Auto!$D$3:$D1000, "&gt;="&amp;DATE(K$2,1, 1), Prov_Auto!$D$3:$D1000,"&lt;="&amp;DATE(K$2, 12, 31))*$D407, IF($B407="V", -1*(SUMIFS(Prov_Auto!$E$3:$E1000,Prov_Auto!$A$3:$A1000,$C407,Prov_Auto!$C$3:$C1000,"&gt;="&amp;$A407 ,Prov_Auto!$D$3:$D1000, "&gt;="&amp;DATE(K$2,1,1), Prov_Auto!$D$3:$D1000,"&lt;="&amp;DATE(K$2,12,31))*$D407), "")))))</f>
        <v/>
      </c>
      <c r="L407" s="42" t="str">
        <f>IF($A407="","",IF($C407="","",IF($D407="","", IF($B407="C",  SUMIFS(Prov_Auto!$E$3:$E1000,Prov_Auto!$A$3:$A1000,$C407,Prov_Auto!$C$3:$C1000,"&gt;="&amp;$A407 ,Prov_Auto!$D$3:$D1000, "&gt;="&amp;DATE(L$2,1, 1), Prov_Auto!$D$3:$D1000,"&lt;="&amp;DATE(L$2, 12, 31))*$D407, IF($B407="V", -1*(SUMIFS(Prov_Auto!$E$3:$E1000,Prov_Auto!$A$3:$A1000,$C407,Prov_Auto!$C$3:$C1000,"&gt;="&amp;$A407 ,Prov_Auto!$D$3:$D1000, "&gt;="&amp;DATE(L$2,1,1), Prov_Auto!$D$3:$D1000,"&lt;="&amp;DATE(L$2,12,31))*$D407), "")))))</f>
        <v/>
      </c>
      <c r="M407" s="43" t="str">
        <f>IF($A407="","",IF($C407="","",IF($D407="","", IF($B407="C",  SUMIFS(Prov_Auto!$E$3:$E1000,Prov_Auto!$A$3:$A1000,$C407,Prov_Auto!$C$3:$C1000,"&gt;="&amp;$A407 ,Prov_Auto!$D$3:$D1000, "&gt;="&amp;DATE(M$2,1, 1), Prov_Auto!$D$3:$D1000,"&lt;="&amp;DATE(M$2, 12, 31))*$D407, IF($B407="V", -1*(SUMIFS(Prov_Auto!$E$3:$E1000,Prov_Auto!$A$3:$A1000,$C407,Prov_Auto!$C$3:$C1000,"&gt;="&amp;$A407 ,Prov_Auto!$D$3:$D1000, "&gt;="&amp;DATE(M$2,1,1), Prov_Auto!$D$3:$D1000,"&lt;="&amp;DATE(M$2,12,31))*$D407), "")))))</f>
        <v/>
      </c>
      <c r="N407" s="30"/>
      <c r="O407" s="31"/>
      <c r="P407" s="31"/>
      <c r="Q407" s="31"/>
      <c r="R407" s="31"/>
      <c r="S407" s="31"/>
      <c r="T407" s="31"/>
      <c r="U407" s="31"/>
      <c r="V407" s="31"/>
      <c r="W407" s="31"/>
    </row>
    <row r="408">
      <c r="A408" s="46"/>
      <c r="B408" s="47"/>
      <c r="C408" s="47"/>
      <c r="D408" s="47"/>
      <c r="E408" s="48"/>
      <c r="F408" s="45" t="str">
        <f t="shared" si="1"/>
        <v/>
      </c>
      <c r="G408" s="40" t="str">
        <f t="shared" si="2"/>
        <v/>
      </c>
      <c r="H408" s="41" t="str">
        <f>IF(A408="","",IF(C408="","",IF(D408="","",IF(B408="C", SUMIFS(Prov_Auto!E$3:E1000,Prov_Auto!A$3:A1000,C408,Prov_Auto!C$3:C1000,"&gt;"&amp;A408,Prov_Auto!D$3:D1000,"&lt;="&amp;TODAY())*D408, IF(B408="V", -1*(SUMIFS(Prov_Auto!E$3:E1000,Prov_Auto!A$3:A1000,C408,Prov_Auto!C$3:C1000,"&gt;"&amp;A408,Prov_Auto!D$3:D1000,"&lt;="&amp;TODAY())*D408), "")))))</f>
        <v/>
      </c>
      <c r="I408" s="42" t="str">
        <f>IF($A408="","",IF($C408="","",IF($D408="","", IF($B408="C",  SUMIFS(Prov_Auto!$E$3:$E1000,Prov_Auto!$A$3:$A1000,$C408,Prov_Auto!$C$3:$C1000,"&gt;="&amp;$A408 ,Prov_Auto!$D$3:$D1000, "&gt;="&amp;DATE(I$2,1, 1), Prov_Auto!$D$3:$D1000,"&lt;="&amp;DATE(I$2, 12, 31))*$D408, IF($B408="V", -1*(SUMIFS(Prov_Auto!$E$3:$E1000,Prov_Auto!$A$3:$A1000,$C408,Prov_Auto!$C$3:$C1000,"&gt;="&amp;$A408 ,Prov_Auto!$D$3:$D1000, "&gt;="&amp;DATE(I$2,1,1), Prov_Auto!$D$3:$D1000,"&lt;="&amp;DATE(I$2,12,31))*$D408), "")))))</f>
        <v/>
      </c>
      <c r="J408" s="42" t="str">
        <f>IF($A408="","",IF($C408="","",IF($D408="","", IF($B408="C",  SUMIFS(Prov_Auto!$E$3:$E1000,Prov_Auto!$A$3:$A1000,$C408,Prov_Auto!$C$3:$C1000,"&gt;="&amp;$A408 ,Prov_Auto!$D$3:$D1000, "&gt;="&amp;DATE(J$2,1, 1), Prov_Auto!$D$3:$D1000,"&lt;="&amp;DATE(J$2, 12, 31))*$D408, IF($B408="V", -1*(SUMIFS(Prov_Auto!$E$3:$E1000,Prov_Auto!$A$3:$A1000,$C408,Prov_Auto!$C$3:$C1000,"&gt;="&amp;$A408 ,Prov_Auto!$D$3:$D1000, "&gt;="&amp;DATE(J$2,1,1), Prov_Auto!$D$3:$D1000,"&lt;="&amp;DATE(J$2,12,31))*$D408), "")))))</f>
        <v/>
      </c>
      <c r="K408" s="42" t="str">
        <f>IF($A408="","",IF($C408="","",IF($D408="","", IF($B408="C",  SUMIFS(Prov_Auto!$E$3:$E1000,Prov_Auto!$A$3:$A1000,$C408,Prov_Auto!$C$3:$C1000,"&gt;="&amp;$A408 ,Prov_Auto!$D$3:$D1000, "&gt;="&amp;DATE(K$2,1, 1), Prov_Auto!$D$3:$D1000,"&lt;="&amp;DATE(K$2, 12, 31))*$D408, IF($B408="V", -1*(SUMIFS(Prov_Auto!$E$3:$E1000,Prov_Auto!$A$3:$A1000,$C408,Prov_Auto!$C$3:$C1000,"&gt;="&amp;$A408 ,Prov_Auto!$D$3:$D1000, "&gt;="&amp;DATE(K$2,1,1), Prov_Auto!$D$3:$D1000,"&lt;="&amp;DATE(K$2,12,31))*$D408), "")))))</f>
        <v/>
      </c>
      <c r="L408" s="42" t="str">
        <f>IF($A408="","",IF($C408="","",IF($D408="","", IF($B408="C",  SUMIFS(Prov_Auto!$E$3:$E1000,Prov_Auto!$A$3:$A1000,$C408,Prov_Auto!$C$3:$C1000,"&gt;="&amp;$A408 ,Prov_Auto!$D$3:$D1000, "&gt;="&amp;DATE(L$2,1, 1), Prov_Auto!$D$3:$D1000,"&lt;="&amp;DATE(L$2, 12, 31))*$D408, IF($B408="V", -1*(SUMIFS(Prov_Auto!$E$3:$E1000,Prov_Auto!$A$3:$A1000,$C408,Prov_Auto!$C$3:$C1000,"&gt;="&amp;$A408 ,Prov_Auto!$D$3:$D1000, "&gt;="&amp;DATE(L$2,1,1), Prov_Auto!$D$3:$D1000,"&lt;="&amp;DATE(L$2,12,31))*$D408), "")))))</f>
        <v/>
      </c>
      <c r="M408" s="43" t="str">
        <f>IF($A408="","",IF($C408="","",IF($D408="","", IF($B408="C",  SUMIFS(Prov_Auto!$E$3:$E1000,Prov_Auto!$A$3:$A1000,$C408,Prov_Auto!$C$3:$C1000,"&gt;="&amp;$A408 ,Prov_Auto!$D$3:$D1000, "&gt;="&amp;DATE(M$2,1, 1), Prov_Auto!$D$3:$D1000,"&lt;="&amp;DATE(M$2, 12, 31))*$D408, IF($B408="V", -1*(SUMIFS(Prov_Auto!$E$3:$E1000,Prov_Auto!$A$3:$A1000,$C408,Prov_Auto!$C$3:$C1000,"&gt;="&amp;$A408 ,Prov_Auto!$D$3:$D1000, "&gt;="&amp;DATE(M$2,1,1), Prov_Auto!$D$3:$D1000,"&lt;="&amp;DATE(M$2,12,31))*$D408), "")))))</f>
        <v/>
      </c>
      <c r="N408" s="30"/>
      <c r="O408" s="31"/>
      <c r="P408" s="31"/>
      <c r="Q408" s="31"/>
      <c r="R408" s="31"/>
      <c r="S408" s="31"/>
      <c r="T408" s="31"/>
      <c r="U408" s="31"/>
      <c r="V408" s="31"/>
      <c r="W408" s="31"/>
    </row>
    <row r="409">
      <c r="A409" s="46"/>
      <c r="B409" s="47"/>
      <c r="C409" s="47"/>
      <c r="D409" s="47"/>
      <c r="E409" s="48"/>
      <c r="F409" s="45" t="str">
        <f t="shared" si="1"/>
        <v/>
      </c>
      <c r="G409" s="40" t="str">
        <f t="shared" si="2"/>
        <v/>
      </c>
      <c r="H409" s="41" t="str">
        <f>IF(A409="","",IF(C409="","",IF(D409="","",IF(B409="C", SUMIFS(Prov_Auto!E$3:E1000,Prov_Auto!A$3:A1000,C409,Prov_Auto!C$3:C1000,"&gt;"&amp;A409,Prov_Auto!D$3:D1000,"&lt;="&amp;TODAY())*D409, IF(B409="V", -1*(SUMIFS(Prov_Auto!E$3:E1000,Prov_Auto!A$3:A1000,C409,Prov_Auto!C$3:C1000,"&gt;"&amp;A409,Prov_Auto!D$3:D1000,"&lt;="&amp;TODAY())*D409), "")))))</f>
        <v/>
      </c>
      <c r="I409" s="42" t="str">
        <f>IF($A409="","",IF($C409="","",IF($D409="","", IF($B409="C",  SUMIFS(Prov_Auto!$E$3:$E1000,Prov_Auto!$A$3:$A1000,$C409,Prov_Auto!$C$3:$C1000,"&gt;="&amp;$A409 ,Prov_Auto!$D$3:$D1000, "&gt;="&amp;DATE(I$2,1, 1), Prov_Auto!$D$3:$D1000,"&lt;="&amp;DATE(I$2, 12, 31))*$D409, IF($B409="V", -1*(SUMIFS(Prov_Auto!$E$3:$E1000,Prov_Auto!$A$3:$A1000,$C409,Prov_Auto!$C$3:$C1000,"&gt;="&amp;$A409 ,Prov_Auto!$D$3:$D1000, "&gt;="&amp;DATE(I$2,1,1), Prov_Auto!$D$3:$D1000,"&lt;="&amp;DATE(I$2,12,31))*$D409), "")))))</f>
        <v/>
      </c>
      <c r="J409" s="42" t="str">
        <f>IF($A409="","",IF($C409="","",IF($D409="","", IF($B409="C",  SUMIFS(Prov_Auto!$E$3:$E1000,Prov_Auto!$A$3:$A1000,$C409,Prov_Auto!$C$3:$C1000,"&gt;="&amp;$A409 ,Prov_Auto!$D$3:$D1000, "&gt;="&amp;DATE(J$2,1, 1), Prov_Auto!$D$3:$D1000,"&lt;="&amp;DATE(J$2, 12, 31))*$D409, IF($B409="V", -1*(SUMIFS(Prov_Auto!$E$3:$E1000,Prov_Auto!$A$3:$A1000,$C409,Prov_Auto!$C$3:$C1000,"&gt;="&amp;$A409 ,Prov_Auto!$D$3:$D1000, "&gt;="&amp;DATE(J$2,1,1), Prov_Auto!$D$3:$D1000,"&lt;="&amp;DATE(J$2,12,31))*$D409), "")))))</f>
        <v/>
      </c>
      <c r="K409" s="42" t="str">
        <f>IF($A409="","",IF($C409="","",IF($D409="","", IF($B409="C",  SUMIFS(Prov_Auto!$E$3:$E1000,Prov_Auto!$A$3:$A1000,$C409,Prov_Auto!$C$3:$C1000,"&gt;="&amp;$A409 ,Prov_Auto!$D$3:$D1000, "&gt;="&amp;DATE(K$2,1, 1), Prov_Auto!$D$3:$D1000,"&lt;="&amp;DATE(K$2, 12, 31))*$D409, IF($B409="V", -1*(SUMIFS(Prov_Auto!$E$3:$E1000,Prov_Auto!$A$3:$A1000,$C409,Prov_Auto!$C$3:$C1000,"&gt;="&amp;$A409 ,Prov_Auto!$D$3:$D1000, "&gt;="&amp;DATE(K$2,1,1), Prov_Auto!$D$3:$D1000,"&lt;="&amp;DATE(K$2,12,31))*$D409), "")))))</f>
        <v/>
      </c>
      <c r="L409" s="42" t="str">
        <f>IF($A409="","",IF($C409="","",IF($D409="","", IF($B409="C",  SUMIFS(Prov_Auto!$E$3:$E1000,Prov_Auto!$A$3:$A1000,$C409,Prov_Auto!$C$3:$C1000,"&gt;="&amp;$A409 ,Prov_Auto!$D$3:$D1000, "&gt;="&amp;DATE(L$2,1, 1), Prov_Auto!$D$3:$D1000,"&lt;="&amp;DATE(L$2, 12, 31))*$D409, IF($B409="V", -1*(SUMIFS(Prov_Auto!$E$3:$E1000,Prov_Auto!$A$3:$A1000,$C409,Prov_Auto!$C$3:$C1000,"&gt;="&amp;$A409 ,Prov_Auto!$D$3:$D1000, "&gt;="&amp;DATE(L$2,1,1), Prov_Auto!$D$3:$D1000,"&lt;="&amp;DATE(L$2,12,31))*$D409), "")))))</f>
        <v/>
      </c>
      <c r="M409" s="43" t="str">
        <f>IF($A409="","",IF($C409="","",IF($D409="","", IF($B409="C",  SUMIFS(Prov_Auto!$E$3:$E1000,Prov_Auto!$A$3:$A1000,$C409,Prov_Auto!$C$3:$C1000,"&gt;="&amp;$A409 ,Prov_Auto!$D$3:$D1000, "&gt;="&amp;DATE(M$2,1, 1), Prov_Auto!$D$3:$D1000,"&lt;="&amp;DATE(M$2, 12, 31))*$D409, IF($B409="V", -1*(SUMIFS(Prov_Auto!$E$3:$E1000,Prov_Auto!$A$3:$A1000,$C409,Prov_Auto!$C$3:$C1000,"&gt;="&amp;$A409 ,Prov_Auto!$D$3:$D1000, "&gt;="&amp;DATE(M$2,1,1), Prov_Auto!$D$3:$D1000,"&lt;="&amp;DATE(M$2,12,31))*$D409), "")))))</f>
        <v/>
      </c>
      <c r="N409" s="30"/>
      <c r="O409" s="31"/>
      <c r="P409" s="31"/>
      <c r="Q409" s="31"/>
      <c r="R409" s="31"/>
      <c r="S409" s="31"/>
      <c r="T409" s="31"/>
      <c r="U409" s="31"/>
      <c r="V409" s="31"/>
      <c r="W409" s="31"/>
    </row>
    <row r="410">
      <c r="A410" s="46"/>
      <c r="B410" s="47"/>
      <c r="C410" s="47"/>
      <c r="D410" s="47"/>
      <c r="E410" s="48"/>
      <c r="F410" s="45" t="str">
        <f t="shared" si="1"/>
        <v/>
      </c>
      <c r="G410" s="40" t="str">
        <f t="shared" si="2"/>
        <v/>
      </c>
      <c r="H410" s="41" t="str">
        <f>IF(A410="","",IF(C410="","",IF(D410="","",IF(B410="C", SUMIFS(Prov_Auto!E$3:E1000,Prov_Auto!A$3:A1000,C410,Prov_Auto!C$3:C1000,"&gt;"&amp;A410,Prov_Auto!D$3:D1000,"&lt;="&amp;TODAY())*D410, IF(B410="V", -1*(SUMIFS(Prov_Auto!E$3:E1000,Prov_Auto!A$3:A1000,C410,Prov_Auto!C$3:C1000,"&gt;"&amp;A410,Prov_Auto!D$3:D1000,"&lt;="&amp;TODAY())*D410), "")))))</f>
        <v/>
      </c>
      <c r="I410" s="42" t="str">
        <f>IF($A410="","",IF($C410="","",IF($D410="","", IF($B410="C",  SUMIFS(Prov_Auto!$E$3:$E1000,Prov_Auto!$A$3:$A1000,$C410,Prov_Auto!$C$3:$C1000,"&gt;="&amp;$A410 ,Prov_Auto!$D$3:$D1000, "&gt;="&amp;DATE(I$2,1, 1), Prov_Auto!$D$3:$D1000,"&lt;="&amp;DATE(I$2, 12, 31))*$D410, IF($B410="V", -1*(SUMIFS(Prov_Auto!$E$3:$E1000,Prov_Auto!$A$3:$A1000,$C410,Prov_Auto!$C$3:$C1000,"&gt;="&amp;$A410 ,Prov_Auto!$D$3:$D1000, "&gt;="&amp;DATE(I$2,1,1), Prov_Auto!$D$3:$D1000,"&lt;="&amp;DATE(I$2,12,31))*$D410), "")))))</f>
        <v/>
      </c>
      <c r="J410" s="42" t="str">
        <f>IF($A410="","",IF($C410="","",IF($D410="","", IF($B410="C",  SUMIFS(Prov_Auto!$E$3:$E1000,Prov_Auto!$A$3:$A1000,$C410,Prov_Auto!$C$3:$C1000,"&gt;="&amp;$A410 ,Prov_Auto!$D$3:$D1000, "&gt;="&amp;DATE(J$2,1, 1), Prov_Auto!$D$3:$D1000,"&lt;="&amp;DATE(J$2, 12, 31))*$D410, IF($B410="V", -1*(SUMIFS(Prov_Auto!$E$3:$E1000,Prov_Auto!$A$3:$A1000,$C410,Prov_Auto!$C$3:$C1000,"&gt;="&amp;$A410 ,Prov_Auto!$D$3:$D1000, "&gt;="&amp;DATE(J$2,1,1), Prov_Auto!$D$3:$D1000,"&lt;="&amp;DATE(J$2,12,31))*$D410), "")))))</f>
        <v/>
      </c>
      <c r="K410" s="42" t="str">
        <f>IF($A410="","",IF($C410="","",IF($D410="","", IF($B410="C",  SUMIFS(Prov_Auto!$E$3:$E1000,Prov_Auto!$A$3:$A1000,$C410,Prov_Auto!$C$3:$C1000,"&gt;="&amp;$A410 ,Prov_Auto!$D$3:$D1000, "&gt;="&amp;DATE(K$2,1, 1), Prov_Auto!$D$3:$D1000,"&lt;="&amp;DATE(K$2, 12, 31))*$D410, IF($B410="V", -1*(SUMIFS(Prov_Auto!$E$3:$E1000,Prov_Auto!$A$3:$A1000,$C410,Prov_Auto!$C$3:$C1000,"&gt;="&amp;$A410 ,Prov_Auto!$D$3:$D1000, "&gt;="&amp;DATE(K$2,1,1), Prov_Auto!$D$3:$D1000,"&lt;="&amp;DATE(K$2,12,31))*$D410), "")))))</f>
        <v/>
      </c>
      <c r="L410" s="42" t="str">
        <f>IF($A410="","",IF($C410="","",IF($D410="","", IF($B410="C",  SUMIFS(Prov_Auto!$E$3:$E1000,Prov_Auto!$A$3:$A1000,$C410,Prov_Auto!$C$3:$C1000,"&gt;="&amp;$A410 ,Prov_Auto!$D$3:$D1000, "&gt;="&amp;DATE(L$2,1, 1), Prov_Auto!$D$3:$D1000,"&lt;="&amp;DATE(L$2, 12, 31))*$D410, IF($B410="V", -1*(SUMIFS(Prov_Auto!$E$3:$E1000,Prov_Auto!$A$3:$A1000,$C410,Prov_Auto!$C$3:$C1000,"&gt;="&amp;$A410 ,Prov_Auto!$D$3:$D1000, "&gt;="&amp;DATE(L$2,1,1), Prov_Auto!$D$3:$D1000,"&lt;="&amp;DATE(L$2,12,31))*$D410), "")))))</f>
        <v/>
      </c>
      <c r="M410" s="43" t="str">
        <f>IF($A410="","",IF($C410="","",IF($D410="","", IF($B410="C",  SUMIFS(Prov_Auto!$E$3:$E1000,Prov_Auto!$A$3:$A1000,$C410,Prov_Auto!$C$3:$C1000,"&gt;="&amp;$A410 ,Prov_Auto!$D$3:$D1000, "&gt;="&amp;DATE(M$2,1, 1), Prov_Auto!$D$3:$D1000,"&lt;="&amp;DATE(M$2, 12, 31))*$D410, IF($B410="V", -1*(SUMIFS(Prov_Auto!$E$3:$E1000,Prov_Auto!$A$3:$A1000,$C410,Prov_Auto!$C$3:$C1000,"&gt;="&amp;$A410 ,Prov_Auto!$D$3:$D1000, "&gt;="&amp;DATE(M$2,1,1), Prov_Auto!$D$3:$D1000,"&lt;="&amp;DATE(M$2,12,31))*$D410), "")))))</f>
        <v/>
      </c>
      <c r="N410" s="30"/>
      <c r="O410" s="31"/>
      <c r="P410" s="31"/>
      <c r="Q410" s="31"/>
      <c r="R410" s="31"/>
      <c r="S410" s="31"/>
      <c r="T410" s="31"/>
      <c r="U410" s="31"/>
      <c r="V410" s="31"/>
      <c r="W410" s="31"/>
    </row>
    <row r="411">
      <c r="A411" s="46"/>
      <c r="B411" s="47"/>
      <c r="C411" s="47"/>
      <c r="D411" s="47"/>
      <c r="E411" s="48"/>
      <c r="F411" s="45" t="str">
        <f t="shared" si="1"/>
        <v/>
      </c>
      <c r="G411" s="40" t="str">
        <f t="shared" si="2"/>
        <v/>
      </c>
      <c r="H411" s="41" t="str">
        <f>IF(A411="","",IF(C411="","",IF(D411="","",IF(B411="C", SUMIFS(Prov_Auto!E$3:E1000,Prov_Auto!A$3:A1000,C411,Prov_Auto!C$3:C1000,"&gt;"&amp;A411,Prov_Auto!D$3:D1000,"&lt;="&amp;TODAY())*D411, IF(B411="V", -1*(SUMIFS(Prov_Auto!E$3:E1000,Prov_Auto!A$3:A1000,C411,Prov_Auto!C$3:C1000,"&gt;"&amp;A411,Prov_Auto!D$3:D1000,"&lt;="&amp;TODAY())*D411), "")))))</f>
        <v/>
      </c>
      <c r="I411" s="42" t="str">
        <f>IF($A411="","",IF($C411="","",IF($D411="","", IF($B411="C",  SUMIFS(Prov_Auto!$E$3:$E1000,Prov_Auto!$A$3:$A1000,$C411,Prov_Auto!$C$3:$C1000,"&gt;="&amp;$A411 ,Prov_Auto!$D$3:$D1000, "&gt;="&amp;DATE(I$2,1, 1), Prov_Auto!$D$3:$D1000,"&lt;="&amp;DATE(I$2, 12, 31))*$D411, IF($B411="V", -1*(SUMIFS(Prov_Auto!$E$3:$E1000,Prov_Auto!$A$3:$A1000,$C411,Prov_Auto!$C$3:$C1000,"&gt;="&amp;$A411 ,Prov_Auto!$D$3:$D1000, "&gt;="&amp;DATE(I$2,1,1), Prov_Auto!$D$3:$D1000,"&lt;="&amp;DATE(I$2,12,31))*$D411), "")))))</f>
        <v/>
      </c>
      <c r="J411" s="42" t="str">
        <f>IF($A411="","",IF($C411="","",IF($D411="","", IF($B411="C",  SUMIFS(Prov_Auto!$E$3:$E1000,Prov_Auto!$A$3:$A1000,$C411,Prov_Auto!$C$3:$C1000,"&gt;="&amp;$A411 ,Prov_Auto!$D$3:$D1000, "&gt;="&amp;DATE(J$2,1, 1), Prov_Auto!$D$3:$D1000,"&lt;="&amp;DATE(J$2, 12, 31))*$D411, IF($B411="V", -1*(SUMIFS(Prov_Auto!$E$3:$E1000,Prov_Auto!$A$3:$A1000,$C411,Prov_Auto!$C$3:$C1000,"&gt;="&amp;$A411 ,Prov_Auto!$D$3:$D1000, "&gt;="&amp;DATE(J$2,1,1), Prov_Auto!$D$3:$D1000,"&lt;="&amp;DATE(J$2,12,31))*$D411), "")))))</f>
        <v/>
      </c>
      <c r="K411" s="42" t="str">
        <f>IF($A411="","",IF($C411="","",IF($D411="","", IF($B411="C",  SUMIFS(Prov_Auto!$E$3:$E1000,Prov_Auto!$A$3:$A1000,$C411,Prov_Auto!$C$3:$C1000,"&gt;="&amp;$A411 ,Prov_Auto!$D$3:$D1000, "&gt;="&amp;DATE(K$2,1, 1), Prov_Auto!$D$3:$D1000,"&lt;="&amp;DATE(K$2, 12, 31))*$D411, IF($B411="V", -1*(SUMIFS(Prov_Auto!$E$3:$E1000,Prov_Auto!$A$3:$A1000,$C411,Prov_Auto!$C$3:$C1000,"&gt;="&amp;$A411 ,Prov_Auto!$D$3:$D1000, "&gt;="&amp;DATE(K$2,1,1), Prov_Auto!$D$3:$D1000,"&lt;="&amp;DATE(K$2,12,31))*$D411), "")))))</f>
        <v/>
      </c>
      <c r="L411" s="42" t="str">
        <f>IF($A411="","",IF($C411="","",IF($D411="","", IF($B411="C",  SUMIFS(Prov_Auto!$E$3:$E1000,Prov_Auto!$A$3:$A1000,$C411,Prov_Auto!$C$3:$C1000,"&gt;="&amp;$A411 ,Prov_Auto!$D$3:$D1000, "&gt;="&amp;DATE(L$2,1, 1), Prov_Auto!$D$3:$D1000,"&lt;="&amp;DATE(L$2, 12, 31))*$D411, IF($B411="V", -1*(SUMIFS(Prov_Auto!$E$3:$E1000,Prov_Auto!$A$3:$A1000,$C411,Prov_Auto!$C$3:$C1000,"&gt;="&amp;$A411 ,Prov_Auto!$D$3:$D1000, "&gt;="&amp;DATE(L$2,1,1), Prov_Auto!$D$3:$D1000,"&lt;="&amp;DATE(L$2,12,31))*$D411), "")))))</f>
        <v/>
      </c>
      <c r="M411" s="43" t="str">
        <f>IF($A411="","",IF($C411="","",IF($D411="","", IF($B411="C",  SUMIFS(Prov_Auto!$E$3:$E1000,Prov_Auto!$A$3:$A1000,$C411,Prov_Auto!$C$3:$C1000,"&gt;="&amp;$A411 ,Prov_Auto!$D$3:$D1000, "&gt;="&amp;DATE(M$2,1, 1), Prov_Auto!$D$3:$D1000,"&lt;="&amp;DATE(M$2, 12, 31))*$D411, IF($B411="V", -1*(SUMIFS(Prov_Auto!$E$3:$E1000,Prov_Auto!$A$3:$A1000,$C411,Prov_Auto!$C$3:$C1000,"&gt;="&amp;$A411 ,Prov_Auto!$D$3:$D1000, "&gt;="&amp;DATE(M$2,1,1), Prov_Auto!$D$3:$D1000,"&lt;="&amp;DATE(M$2,12,31))*$D411), "")))))</f>
        <v/>
      </c>
      <c r="N411" s="30"/>
      <c r="O411" s="31"/>
      <c r="P411" s="31"/>
      <c r="Q411" s="31"/>
      <c r="R411" s="31"/>
      <c r="S411" s="31"/>
      <c r="T411" s="31"/>
      <c r="U411" s="31"/>
      <c r="V411" s="31"/>
      <c r="W411" s="31"/>
    </row>
    <row r="412">
      <c r="A412" s="46"/>
      <c r="B412" s="47"/>
      <c r="C412" s="47"/>
      <c r="D412" s="47"/>
      <c r="E412" s="48"/>
      <c r="F412" s="45" t="str">
        <f t="shared" si="1"/>
        <v/>
      </c>
      <c r="G412" s="40" t="str">
        <f t="shared" si="2"/>
        <v/>
      </c>
      <c r="H412" s="41" t="str">
        <f>IF(A412="","",IF(C412="","",IF(D412="","",IF(B412="C", SUMIFS(Prov_Auto!E$3:E1000,Prov_Auto!A$3:A1000,C412,Prov_Auto!C$3:C1000,"&gt;"&amp;A412,Prov_Auto!D$3:D1000,"&lt;="&amp;TODAY())*D412, IF(B412="V", -1*(SUMIFS(Prov_Auto!E$3:E1000,Prov_Auto!A$3:A1000,C412,Prov_Auto!C$3:C1000,"&gt;"&amp;A412,Prov_Auto!D$3:D1000,"&lt;="&amp;TODAY())*D412), "")))))</f>
        <v/>
      </c>
      <c r="I412" s="42" t="str">
        <f>IF($A412="","",IF($C412="","",IF($D412="","", IF($B412="C",  SUMIFS(Prov_Auto!$E$3:$E1000,Prov_Auto!$A$3:$A1000,$C412,Prov_Auto!$C$3:$C1000,"&gt;="&amp;$A412 ,Prov_Auto!$D$3:$D1000, "&gt;="&amp;DATE(I$2,1, 1), Prov_Auto!$D$3:$D1000,"&lt;="&amp;DATE(I$2, 12, 31))*$D412, IF($B412="V", -1*(SUMIFS(Prov_Auto!$E$3:$E1000,Prov_Auto!$A$3:$A1000,$C412,Prov_Auto!$C$3:$C1000,"&gt;="&amp;$A412 ,Prov_Auto!$D$3:$D1000, "&gt;="&amp;DATE(I$2,1,1), Prov_Auto!$D$3:$D1000,"&lt;="&amp;DATE(I$2,12,31))*$D412), "")))))</f>
        <v/>
      </c>
      <c r="J412" s="42" t="str">
        <f>IF($A412="","",IF($C412="","",IF($D412="","", IF($B412="C",  SUMIFS(Prov_Auto!$E$3:$E1000,Prov_Auto!$A$3:$A1000,$C412,Prov_Auto!$C$3:$C1000,"&gt;="&amp;$A412 ,Prov_Auto!$D$3:$D1000, "&gt;="&amp;DATE(J$2,1, 1), Prov_Auto!$D$3:$D1000,"&lt;="&amp;DATE(J$2, 12, 31))*$D412, IF($B412="V", -1*(SUMIFS(Prov_Auto!$E$3:$E1000,Prov_Auto!$A$3:$A1000,$C412,Prov_Auto!$C$3:$C1000,"&gt;="&amp;$A412 ,Prov_Auto!$D$3:$D1000, "&gt;="&amp;DATE(J$2,1,1), Prov_Auto!$D$3:$D1000,"&lt;="&amp;DATE(J$2,12,31))*$D412), "")))))</f>
        <v/>
      </c>
      <c r="K412" s="42" t="str">
        <f>IF($A412="","",IF($C412="","",IF($D412="","", IF($B412="C",  SUMIFS(Prov_Auto!$E$3:$E1000,Prov_Auto!$A$3:$A1000,$C412,Prov_Auto!$C$3:$C1000,"&gt;="&amp;$A412 ,Prov_Auto!$D$3:$D1000, "&gt;="&amp;DATE(K$2,1, 1), Prov_Auto!$D$3:$D1000,"&lt;="&amp;DATE(K$2, 12, 31))*$D412, IF($B412="V", -1*(SUMIFS(Prov_Auto!$E$3:$E1000,Prov_Auto!$A$3:$A1000,$C412,Prov_Auto!$C$3:$C1000,"&gt;="&amp;$A412 ,Prov_Auto!$D$3:$D1000, "&gt;="&amp;DATE(K$2,1,1), Prov_Auto!$D$3:$D1000,"&lt;="&amp;DATE(K$2,12,31))*$D412), "")))))</f>
        <v/>
      </c>
      <c r="L412" s="42" t="str">
        <f>IF($A412="","",IF($C412="","",IF($D412="","", IF($B412="C",  SUMIFS(Prov_Auto!$E$3:$E1000,Prov_Auto!$A$3:$A1000,$C412,Prov_Auto!$C$3:$C1000,"&gt;="&amp;$A412 ,Prov_Auto!$D$3:$D1000, "&gt;="&amp;DATE(L$2,1, 1), Prov_Auto!$D$3:$D1000,"&lt;="&amp;DATE(L$2, 12, 31))*$D412, IF($B412="V", -1*(SUMIFS(Prov_Auto!$E$3:$E1000,Prov_Auto!$A$3:$A1000,$C412,Prov_Auto!$C$3:$C1000,"&gt;="&amp;$A412 ,Prov_Auto!$D$3:$D1000, "&gt;="&amp;DATE(L$2,1,1), Prov_Auto!$D$3:$D1000,"&lt;="&amp;DATE(L$2,12,31))*$D412), "")))))</f>
        <v/>
      </c>
      <c r="M412" s="43" t="str">
        <f>IF($A412="","",IF($C412="","",IF($D412="","", IF($B412="C",  SUMIFS(Prov_Auto!$E$3:$E1000,Prov_Auto!$A$3:$A1000,$C412,Prov_Auto!$C$3:$C1000,"&gt;="&amp;$A412 ,Prov_Auto!$D$3:$D1000, "&gt;="&amp;DATE(M$2,1, 1), Prov_Auto!$D$3:$D1000,"&lt;="&amp;DATE(M$2, 12, 31))*$D412, IF($B412="V", -1*(SUMIFS(Prov_Auto!$E$3:$E1000,Prov_Auto!$A$3:$A1000,$C412,Prov_Auto!$C$3:$C1000,"&gt;="&amp;$A412 ,Prov_Auto!$D$3:$D1000, "&gt;="&amp;DATE(M$2,1,1), Prov_Auto!$D$3:$D1000,"&lt;="&amp;DATE(M$2,12,31))*$D412), "")))))</f>
        <v/>
      </c>
      <c r="N412" s="30"/>
      <c r="O412" s="31"/>
      <c r="P412" s="31"/>
      <c r="Q412" s="31"/>
      <c r="R412" s="31"/>
      <c r="S412" s="31"/>
      <c r="T412" s="31"/>
      <c r="U412" s="31"/>
      <c r="V412" s="31"/>
      <c r="W412" s="31"/>
    </row>
    <row r="413">
      <c r="A413" s="46"/>
      <c r="B413" s="47"/>
      <c r="C413" s="47"/>
      <c r="D413" s="47"/>
      <c r="E413" s="48"/>
      <c r="F413" s="45" t="str">
        <f t="shared" si="1"/>
        <v/>
      </c>
      <c r="G413" s="40" t="str">
        <f t="shared" si="2"/>
        <v/>
      </c>
      <c r="H413" s="41" t="str">
        <f>IF(A413="","",IF(C413="","",IF(D413="","",IF(B413="C", SUMIFS(Prov_Auto!E$3:E1000,Prov_Auto!A$3:A1000,C413,Prov_Auto!C$3:C1000,"&gt;"&amp;A413,Prov_Auto!D$3:D1000,"&lt;="&amp;TODAY())*D413, IF(B413="V", -1*(SUMIFS(Prov_Auto!E$3:E1000,Prov_Auto!A$3:A1000,C413,Prov_Auto!C$3:C1000,"&gt;"&amp;A413,Prov_Auto!D$3:D1000,"&lt;="&amp;TODAY())*D413), "")))))</f>
        <v/>
      </c>
      <c r="I413" s="42" t="str">
        <f>IF($A413="","",IF($C413="","",IF($D413="","", IF($B413="C",  SUMIFS(Prov_Auto!$E$3:$E1000,Prov_Auto!$A$3:$A1000,$C413,Prov_Auto!$C$3:$C1000,"&gt;="&amp;$A413 ,Prov_Auto!$D$3:$D1000, "&gt;="&amp;DATE(I$2,1, 1), Prov_Auto!$D$3:$D1000,"&lt;="&amp;DATE(I$2, 12, 31))*$D413, IF($B413="V", -1*(SUMIFS(Prov_Auto!$E$3:$E1000,Prov_Auto!$A$3:$A1000,$C413,Prov_Auto!$C$3:$C1000,"&gt;="&amp;$A413 ,Prov_Auto!$D$3:$D1000, "&gt;="&amp;DATE(I$2,1,1), Prov_Auto!$D$3:$D1000,"&lt;="&amp;DATE(I$2,12,31))*$D413), "")))))</f>
        <v/>
      </c>
      <c r="J413" s="42" t="str">
        <f>IF($A413="","",IF($C413="","",IF($D413="","", IF($B413="C",  SUMIFS(Prov_Auto!$E$3:$E1000,Prov_Auto!$A$3:$A1000,$C413,Prov_Auto!$C$3:$C1000,"&gt;="&amp;$A413 ,Prov_Auto!$D$3:$D1000, "&gt;="&amp;DATE(J$2,1, 1), Prov_Auto!$D$3:$D1000,"&lt;="&amp;DATE(J$2, 12, 31))*$D413, IF($B413="V", -1*(SUMIFS(Prov_Auto!$E$3:$E1000,Prov_Auto!$A$3:$A1000,$C413,Prov_Auto!$C$3:$C1000,"&gt;="&amp;$A413 ,Prov_Auto!$D$3:$D1000, "&gt;="&amp;DATE(J$2,1,1), Prov_Auto!$D$3:$D1000,"&lt;="&amp;DATE(J$2,12,31))*$D413), "")))))</f>
        <v/>
      </c>
      <c r="K413" s="42" t="str">
        <f>IF($A413="","",IF($C413="","",IF($D413="","", IF($B413="C",  SUMIFS(Prov_Auto!$E$3:$E1000,Prov_Auto!$A$3:$A1000,$C413,Prov_Auto!$C$3:$C1000,"&gt;="&amp;$A413 ,Prov_Auto!$D$3:$D1000, "&gt;="&amp;DATE(K$2,1, 1), Prov_Auto!$D$3:$D1000,"&lt;="&amp;DATE(K$2, 12, 31))*$D413, IF($B413="V", -1*(SUMIFS(Prov_Auto!$E$3:$E1000,Prov_Auto!$A$3:$A1000,$C413,Prov_Auto!$C$3:$C1000,"&gt;="&amp;$A413 ,Prov_Auto!$D$3:$D1000, "&gt;="&amp;DATE(K$2,1,1), Prov_Auto!$D$3:$D1000,"&lt;="&amp;DATE(K$2,12,31))*$D413), "")))))</f>
        <v/>
      </c>
      <c r="L413" s="42" t="str">
        <f>IF($A413="","",IF($C413="","",IF($D413="","", IF($B413="C",  SUMIFS(Prov_Auto!$E$3:$E1000,Prov_Auto!$A$3:$A1000,$C413,Prov_Auto!$C$3:$C1000,"&gt;="&amp;$A413 ,Prov_Auto!$D$3:$D1000, "&gt;="&amp;DATE(L$2,1, 1), Prov_Auto!$D$3:$D1000,"&lt;="&amp;DATE(L$2, 12, 31))*$D413, IF($B413="V", -1*(SUMIFS(Prov_Auto!$E$3:$E1000,Prov_Auto!$A$3:$A1000,$C413,Prov_Auto!$C$3:$C1000,"&gt;="&amp;$A413 ,Prov_Auto!$D$3:$D1000, "&gt;="&amp;DATE(L$2,1,1), Prov_Auto!$D$3:$D1000,"&lt;="&amp;DATE(L$2,12,31))*$D413), "")))))</f>
        <v/>
      </c>
      <c r="M413" s="43" t="str">
        <f>IF($A413="","",IF($C413="","",IF($D413="","", IF($B413="C",  SUMIFS(Prov_Auto!$E$3:$E1000,Prov_Auto!$A$3:$A1000,$C413,Prov_Auto!$C$3:$C1000,"&gt;="&amp;$A413 ,Prov_Auto!$D$3:$D1000, "&gt;="&amp;DATE(M$2,1, 1), Prov_Auto!$D$3:$D1000,"&lt;="&amp;DATE(M$2, 12, 31))*$D413, IF($B413="V", -1*(SUMIFS(Prov_Auto!$E$3:$E1000,Prov_Auto!$A$3:$A1000,$C413,Prov_Auto!$C$3:$C1000,"&gt;="&amp;$A413 ,Prov_Auto!$D$3:$D1000, "&gt;="&amp;DATE(M$2,1,1), Prov_Auto!$D$3:$D1000,"&lt;="&amp;DATE(M$2,12,31))*$D413), "")))))</f>
        <v/>
      </c>
      <c r="N413" s="30"/>
      <c r="O413" s="31"/>
      <c r="P413" s="31"/>
      <c r="Q413" s="31"/>
      <c r="R413" s="31"/>
      <c r="S413" s="31"/>
      <c r="T413" s="31"/>
      <c r="U413" s="31"/>
      <c r="V413" s="31"/>
      <c r="W413" s="31"/>
    </row>
    <row r="414">
      <c r="A414" s="46"/>
      <c r="B414" s="47"/>
      <c r="C414" s="47"/>
      <c r="D414" s="47"/>
      <c r="E414" s="48"/>
      <c r="F414" s="45" t="str">
        <f t="shared" si="1"/>
        <v/>
      </c>
      <c r="G414" s="40" t="str">
        <f t="shared" si="2"/>
        <v/>
      </c>
      <c r="H414" s="41" t="str">
        <f>IF(A414="","",IF(C414="","",IF(D414="","",IF(B414="C", SUMIFS(Prov_Auto!E$3:E1000,Prov_Auto!A$3:A1000,C414,Prov_Auto!C$3:C1000,"&gt;"&amp;A414,Prov_Auto!D$3:D1000,"&lt;="&amp;TODAY())*D414, IF(B414="V", -1*(SUMIFS(Prov_Auto!E$3:E1000,Prov_Auto!A$3:A1000,C414,Prov_Auto!C$3:C1000,"&gt;"&amp;A414,Prov_Auto!D$3:D1000,"&lt;="&amp;TODAY())*D414), "")))))</f>
        <v/>
      </c>
      <c r="I414" s="42" t="str">
        <f>IF($A414="","",IF($C414="","",IF($D414="","", IF($B414="C",  SUMIFS(Prov_Auto!$E$3:$E1000,Prov_Auto!$A$3:$A1000,$C414,Prov_Auto!$C$3:$C1000,"&gt;="&amp;$A414 ,Prov_Auto!$D$3:$D1000, "&gt;="&amp;DATE(I$2,1, 1), Prov_Auto!$D$3:$D1000,"&lt;="&amp;DATE(I$2, 12, 31))*$D414, IF($B414="V", -1*(SUMIFS(Prov_Auto!$E$3:$E1000,Prov_Auto!$A$3:$A1000,$C414,Prov_Auto!$C$3:$C1000,"&gt;="&amp;$A414 ,Prov_Auto!$D$3:$D1000, "&gt;="&amp;DATE(I$2,1,1), Prov_Auto!$D$3:$D1000,"&lt;="&amp;DATE(I$2,12,31))*$D414), "")))))</f>
        <v/>
      </c>
      <c r="J414" s="42" t="str">
        <f>IF($A414="","",IF($C414="","",IF($D414="","", IF($B414="C",  SUMIFS(Prov_Auto!$E$3:$E1000,Prov_Auto!$A$3:$A1000,$C414,Prov_Auto!$C$3:$C1000,"&gt;="&amp;$A414 ,Prov_Auto!$D$3:$D1000, "&gt;="&amp;DATE(J$2,1, 1), Prov_Auto!$D$3:$D1000,"&lt;="&amp;DATE(J$2, 12, 31))*$D414, IF($B414="V", -1*(SUMIFS(Prov_Auto!$E$3:$E1000,Prov_Auto!$A$3:$A1000,$C414,Prov_Auto!$C$3:$C1000,"&gt;="&amp;$A414 ,Prov_Auto!$D$3:$D1000, "&gt;="&amp;DATE(J$2,1,1), Prov_Auto!$D$3:$D1000,"&lt;="&amp;DATE(J$2,12,31))*$D414), "")))))</f>
        <v/>
      </c>
      <c r="K414" s="42" t="str">
        <f>IF($A414="","",IF($C414="","",IF($D414="","", IF($B414="C",  SUMIFS(Prov_Auto!$E$3:$E1000,Prov_Auto!$A$3:$A1000,$C414,Prov_Auto!$C$3:$C1000,"&gt;="&amp;$A414 ,Prov_Auto!$D$3:$D1000, "&gt;="&amp;DATE(K$2,1, 1), Prov_Auto!$D$3:$D1000,"&lt;="&amp;DATE(K$2, 12, 31))*$D414, IF($B414="V", -1*(SUMIFS(Prov_Auto!$E$3:$E1000,Prov_Auto!$A$3:$A1000,$C414,Prov_Auto!$C$3:$C1000,"&gt;="&amp;$A414 ,Prov_Auto!$D$3:$D1000, "&gt;="&amp;DATE(K$2,1,1), Prov_Auto!$D$3:$D1000,"&lt;="&amp;DATE(K$2,12,31))*$D414), "")))))</f>
        <v/>
      </c>
      <c r="L414" s="42" t="str">
        <f>IF($A414="","",IF($C414="","",IF($D414="","", IF($B414="C",  SUMIFS(Prov_Auto!$E$3:$E1000,Prov_Auto!$A$3:$A1000,$C414,Prov_Auto!$C$3:$C1000,"&gt;="&amp;$A414 ,Prov_Auto!$D$3:$D1000, "&gt;="&amp;DATE(L$2,1, 1), Prov_Auto!$D$3:$D1000,"&lt;="&amp;DATE(L$2, 12, 31))*$D414, IF($B414="V", -1*(SUMIFS(Prov_Auto!$E$3:$E1000,Prov_Auto!$A$3:$A1000,$C414,Prov_Auto!$C$3:$C1000,"&gt;="&amp;$A414 ,Prov_Auto!$D$3:$D1000, "&gt;="&amp;DATE(L$2,1,1), Prov_Auto!$D$3:$D1000,"&lt;="&amp;DATE(L$2,12,31))*$D414), "")))))</f>
        <v/>
      </c>
      <c r="M414" s="43" t="str">
        <f>IF($A414="","",IF($C414="","",IF($D414="","", IF($B414="C",  SUMIFS(Prov_Auto!$E$3:$E1000,Prov_Auto!$A$3:$A1000,$C414,Prov_Auto!$C$3:$C1000,"&gt;="&amp;$A414 ,Prov_Auto!$D$3:$D1000, "&gt;="&amp;DATE(M$2,1, 1), Prov_Auto!$D$3:$D1000,"&lt;="&amp;DATE(M$2, 12, 31))*$D414, IF($B414="V", -1*(SUMIFS(Prov_Auto!$E$3:$E1000,Prov_Auto!$A$3:$A1000,$C414,Prov_Auto!$C$3:$C1000,"&gt;="&amp;$A414 ,Prov_Auto!$D$3:$D1000, "&gt;="&amp;DATE(M$2,1,1), Prov_Auto!$D$3:$D1000,"&lt;="&amp;DATE(M$2,12,31))*$D414), "")))))</f>
        <v/>
      </c>
      <c r="N414" s="30"/>
      <c r="O414" s="31"/>
      <c r="P414" s="31"/>
      <c r="Q414" s="31"/>
      <c r="R414" s="31"/>
      <c r="S414" s="31"/>
      <c r="T414" s="31"/>
      <c r="U414" s="31"/>
      <c r="V414" s="31"/>
      <c r="W414" s="31"/>
    </row>
    <row r="415">
      <c r="A415" s="46"/>
      <c r="B415" s="47"/>
      <c r="C415" s="47"/>
      <c r="D415" s="47"/>
      <c r="E415" s="48"/>
      <c r="F415" s="45" t="str">
        <f t="shared" si="1"/>
        <v/>
      </c>
      <c r="G415" s="40" t="str">
        <f t="shared" si="2"/>
        <v/>
      </c>
      <c r="H415" s="41" t="str">
        <f>IF(A415="","",IF(C415="","",IF(D415="","",IF(B415="C", SUMIFS(Prov_Auto!E$3:E1000,Prov_Auto!A$3:A1000,C415,Prov_Auto!C$3:C1000,"&gt;"&amp;A415,Prov_Auto!D$3:D1000,"&lt;="&amp;TODAY())*D415, IF(B415="V", -1*(SUMIFS(Prov_Auto!E$3:E1000,Prov_Auto!A$3:A1000,C415,Prov_Auto!C$3:C1000,"&gt;"&amp;A415,Prov_Auto!D$3:D1000,"&lt;="&amp;TODAY())*D415), "")))))</f>
        <v/>
      </c>
      <c r="I415" s="42" t="str">
        <f>IF($A415="","",IF($C415="","",IF($D415="","", IF($B415="C",  SUMIFS(Prov_Auto!$E$3:$E1000,Prov_Auto!$A$3:$A1000,$C415,Prov_Auto!$C$3:$C1000,"&gt;="&amp;$A415 ,Prov_Auto!$D$3:$D1000, "&gt;="&amp;DATE(I$2,1, 1), Prov_Auto!$D$3:$D1000,"&lt;="&amp;DATE(I$2, 12, 31))*$D415, IF($B415="V", -1*(SUMIFS(Prov_Auto!$E$3:$E1000,Prov_Auto!$A$3:$A1000,$C415,Prov_Auto!$C$3:$C1000,"&gt;="&amp;$A415 ,Prov_Auto!$D$3:$D1000, "&gt;="&amp;DATE(I$2,1,1), Prov_Auto!$D$3:$D1000,"&lt;="&amp;DATE(I$2,12,31))*$D415), "")))))</f>
        <v/>
      </c>
      <c r="J415" s="42" t="str">
        <f>IF($A415="","",IF($C415="","",IF($D415="","", IF($B415="C",  SUMIFS(Prov_Auto!$E$3:$E1000,Prov_Auto!$A$3:$A1000,$C415,Prov_Auto!$C$3:$C1000,"&gt;="&amp;$A415 ,Prov_Auto!$D$3:$D1000, "&gt;="&amp;DATE(J$2,1, 1), Prov_Auto!$D$3:$D1000,"&lt;="&amp;DATE(J$2, 12, 31))*$D415, IF($B415="V", -1*(SUMIFS(Prov_Auto!$E$3:$E1000,Prov_Auto!$A$3:$A1000,$C415,Prov_Auto!$C$3:$C1000,"&gt;="&amp;$A415 ,Prov_Auto!$D$3:$D1000, "&gt;="&amp;DATE(J$2,1,1), Prov_Auto!$D$3:$D1000,"&lt;="&amp;DATE(J$2,12,31))*$D415), "")))))</f>
        <v/>
      </c>
      <c r="K415" s="42" t="str">
        <f>IF($A415="","",IF($C415="","",IF($D415="","", IF($B415="C",  SUMIFS(Prov_Auto!$E$3:$E1000,Prov_Auto!$A$3:$A1000,$C415,Prov_Auto!$C$3:$C1000,"&gt;="&amp;$A415 ,Prov_Auto!$D$3:$D1000, "&gt;="&amp;DATE(K$2,1, 1), Prov_Auto!$D$3:$D1000,"&lt;="&amp;DATE(K$2, 12, 31))*$D415, IF($B415="V", -1*(SUMIFS(Prov_Auto!$E$3:$E1000,Prov_Auto!$A$3:$A1000,$C415,Prov_Auto!$C$3:$C1000,"&gt;="&amp;$A415 ,Prov_Auto!$D$3:$D1000, "&gt;="&amp;DATE(K$2,1,1), Prov_Auto!$D$3:$D1000,"&lt;="&amp;DATE(K$2,12,31))*$D415), "")))))</f>
        <v/>
      </c>
      <c r="L415" s="42" t="str">
        <f>IF($A415="","",IF($C415="","",IF($D415="","", IF($B415="C",  SUMIFS(Prov_Auto!$E$3:$E1000,Prov_Auto!$A$3:$A1000,$C415,Prov_Auto!$C$3:$C1000,"&gt;="&amp;$A415 ,Prov_Auto!$D$3:$D1000, "&gt;="&amp;DATE(L$2,1, 1), Prov_Auto!$D$3:$D1000,"&lt;="&amp;DATE(L$2, 12, 31))*$D415, IF($B415="V", -1*(SUMIFS(Prov_Auto!$E$3:$E1000,Prov_Auto!$A$3:$A1000,$C415,Prov_Auto!$C$3:$C1000,"&gt;="&amp;$A415 ,Prov_Auto!$D$3:$D1000, "&gt;="&amp;DATE(L$2,1,1), Prov_Auto!$D$3:$D1000,"&lt;="&amp;DATE(L$2,12,31))*$D415), "")))))</f>
        <v/>
      </c>
      <c r="M415" s="43" t="str">
        <f>IF($A415="","",IF($C415="","",IF($D415="","", IF($B415="C",  SUMIFS(Prov_Auto!$E$3:$E1000,Prov_Auto!$A$3:$A1000,$C415,Prov_Auto!$C$3:$C1000,"&gt;="&amp;$A415 ,Prov_Auto!$D$3:$D1000, "&gt;="&amp;DATE(M$2,1, 1), Prov_Auto!$D$3:$D1000,"&lt;="&amp;DATE(M$2, 12, 31))*$D415, IF($B415="V", -1*(SUMIFS(Prov_Auto!$E$3:$E1000,Prov_Auto!$A$3:$A1000,$C415,Prov_Auto!$C$3:$C1000,"&gt;="&amp;$A415 ,Prov_Auto!$D$3:$D1000, "&gt;="&amp;DATE(M$2,1,1), Prov_Auto!$D$3:$D1000,"&lt;="&amp;DATE(M$2,12,31))*$D415), "")))))</f>
        <v/>
      </c>
      <c r="N415" s="30"/>
      <c r="O415" s="31"/>
      <c r="P415" s="31"/>
      <c r="Q415" s="31"/>
      <c r="R415" s="31"/>
      <c r="S415" s="31"/>
      <c r="T415" s="31"/>
      <c r="U415" s="31"/>
      <c r="V415" s="31"/>
      <c r="W415" s="31"/>
    </row>
    <row r="416">
      <c r="A416" s="46"/>
      <c r="B416" s="47"/>
      <c r="C416" s="47"/>
      <c r="D416" s="47"/>
      <c r="E416" s="48"/>
      <c r="F416" s="45" t="str">
        <f t="shared" si="1"/>
        <v/>
      </c>
      <c r="G416" s="40" t="str">
        <f t="shared" si="2"/>
        <v/>
      </c>
      <c r="H416" s="41" t="str">
        <f>IF(A416="","",IF(C416="","",IF(D416="","",IF(B416="C", SUMIFS(Prov_Auto!E$3:E1000,Prov_Auto!A$3:A1000,C416,Prov_Auto!C$3:C1000,"&gt;"&amp;A416,Prov_Auto!D$3:D1000,"&lt;="&amp;TODAY())*D416, IF(B416="V", -1*(SUMIFS(Prov_Auto!E$3:E1000,Prov_Auto!A$3:A1000,C416,Prov_Auto!C$3:C1000,"&gt;"&amp;A416,Prov_Auto!D$3:D1000,"&lt;="&amp;TODAY())*D416), "")))))</f>
        <v/>
      </c>
      <c r="I416" s="42" t="str">
        <f>IF($A416="","",IF($C416="","",IF($D416="","", IF($B416="C",  SUMIFS(Prov_Auto!$E$3:$E1000,Prov_Auto!$A$3:$A1000,$C416,Prov_Auto!$C$3:$C1000,"&gt;="&amp;$A416 ,Prov_Auto!$D$3:$D1000, "&gt;="&amp;DATE(I$2,1, 1), Prov_Auto!$D$3:$D1000,"&lt;="&amp;DATE(I$2, 12, 31))*$D416, IF($B416="V", -1*(SUMIFS(Prov_Auto!$E$3:$E1000,Prov_Auto!$A$3:$A1000,$C416,Prov_Auto!$C$3:$C1000,"&gt;="&amp;$A416 ,Prov_Auto!$D$3:$D1000, "&gt;="&amp;DATE(I$2,1,1), Prov_Auto!$D$3:$D1000,"&lt;="&amp;DATE(I$2,12,31))*$D416), "")))))</f>
        <v/>
      </c>
      <c r="J416" s="42" t="str">
        <f>IF($A416="","",IF($C416="","",IF($D416="","", IF($B416="C",  SUMIFS(Prov_Auto!$E$3:$E1000,Prov_Auto!$A$3:$A1000,$C416,Prov_Auto!$C$3:$C1000,"&gt;="&amp;$A416 ,Prov_Auto!$D$3:$D1000, "&gt;="&amp;DATE(J$2,1, 1), Prov_Auto!$D$3:$D1000,"&lt;="&amp;DATE(J$2, 12, 31))*$D416, IF($B416="V", -1*(SUMIFS(Prov_Auto!$E$3:$E1000,Prov_Auto!$A$3:$A1000,$C416,Prov_Auto!$C$3:$C1000,"&gt;="&amp;$A416 ,Prov_Auto!$D$3:$D1000, "&gt;="&amp;DATE(J$2,1,1), Prov_Auto!$D$3:$D1000,"&lt;="&amp;DATE(J$2,12,31))*$D416), "")))))</f>
        <v/>
      </c>
      <c r="K416" s="42" t="str">
        <f>IF($A416="","",IF($C416="","",IF($D416="","", IF($B416="C",  SUMIFS(Prov_Auto!$E$3:$E1000,Prov_Auto!$A$3:$A1000,$C416,Prov_Auto!$C$3:$C1000,"&gt;="&amp;$A416 ,Prov_Auto!$D$3:$D1000, "&gt;="&amp;DATE(K$2,1, 1), Prov_Auto!$D$3:$D1000,"&lt;="&amp;DATE(K$2, 12, 31))*$D416, IF($B416="V", -1*(SUMIFS(Prov_Auto!$E$3:$E1000,Prov_Auto!$A$3:$A1000,$C416,Prov_Auto!$C$3:$C1000,"&gt;="&amp;$A416 ,Prov_Auto!$D$3:$D1000, "&gt;="&amp;DATE(K$2,1,1), Prov_Auto!$D$3:$D1000,"&lt;="&amp;DATE(K$2,12,31))*$D416), "")))))</f>
        <v/>
      </c>
      <c r="L416" s="42" t="str">
        <f>IF($A416="","",IF($C416="","",IF($D416="","", IF($B416="C",  SUMIFS(Prov_Auto!$E$3:$E1000,Prov_Auto!$A$3:$A1000,$C416,Prov_Auto!$C$3:$C1000,"&gt;="&amp;$A416 ,Prov_Auto!$D$3:$D1000, "&gt;="&amp;DATE(L$2,1, 1), Prov_Auto!$D$3:$D1000,"&lt;="&amp;DATE(L$2, 12, 31))*$D416, IF($B416="V", -1*(SUMIFS(Prov_Auto!$E$3:$E1000,Prov_Auto!$A$3:$A1000,$C416,Prov_Auto!$C$3:$C1000,"&gt;="&amp;$A416 ,Prov_Auto!$D$3:$D1000, "&gt;="&amp;DATE(L$2,1,1), Prov_Auto!$D$3:$D1000,"&lt;="&amp;DATE(L$2,12,31))*$D416), "")))))</f>
        <v/>
      </c>
      <c r="M416" s="43" t="str">
        <f>IF($A416="","",IF($C416="","",IF($D416="","", IF($B416="C",  SUMIFS(Prov_Auto!$E$3:$E1000,Prov_Auto!$A$3:$A1000,$C416,Prov_Auto!$C$3:$C1000,"&gt;="&amp;$A416 ,Prov_Auto!$D$3:$D1000, "&gt;="&amp;DATE(M$2,1, 1), Prov_Auto!$D$3:$D1000,"&lt;="&amp;DATE(M$2, 12, 31))*$D416, IF($B416="V", -1*(SUMIFS(Prov_Auto!$E$3:$E1000,Prov_Auto!$A$3:$A1000,$C416,Prov_Auto!$C$3:$C1000,"&gt;="&amp;$A416 ,Prov_Auto!$D$3:$D1000, "&gt;="&amp;DATE(M$2,1,1), Prov_Auto!$D$3:$D1000,"&lt;="&amp;DATE(M$2,12,31))*$D416), "")))))</f>
        <v/>
      </c>
      <c r="N416" s="30"/>
      <c r="O416" s="31"/>
      <c r="P416" s="31"/>
      <c r="Q416" s="31"/>
      <c r="R416" s="31"/>
      <c r="S416" s="31"/>
      <c r="T416" s="31"/>
      <c r="U416" s="31"/>
      <c r="V416" s="31"/>
      <c r="W416" s="31"/>
    </row>
    <row r="417">
      <c r="A417" s="46"/>
      <c r="B417" s="47"/>
      <c r="C417" s="47"/>
      <c r="D417" s="47"/>
      <c r="E417" s="48"/>
      <c r="F417" s="45" t="str">
        <f t="shared" si="1"/>
        <v/>
      </c>
      <c r="G417" s="40" t="str">
        <f t="shared" si="2"/>
        <v/>
      </c>
      <c r="H417" s="41" t="str">
        <f>IF(A417="","",IF(C417="","",IF(D417="","",IF(B417="C", SUMIFS(Prov_Auto!E$3:E1000,Prov_Auto!A$3:A1000,C417,Prov_Auto!C$3:C1000,"&gt;"&amp;A417,Prov_Auto!D$3:D1000,"&lt;="&amp;TODAY())*D417, IF(B417="V", -1*(SUMIFS(Prov_Auto!E$3:E1000,Prov_Auto!A$3:A1000,C417,Prov_Auto!C$3:C1000,"&gt;"&amp;A417,Prov_Auto!D$3:D1000,"&lt;="&amp;TODAY())*D417), "")))))</f>
        <v/>
      </c>
      <c r="I417" s="42" t="str">
        <f>IF($A417="","",IF($C417="","",IF($D417="","", IF($B417="C",  SUMIFS(Prov_Auto!$E$3:$E1000,Prov_Auto!$A$3:$A1000,$C417,Prov_Auto!$C$3:$C1000,"&gt;="&amp;$A417 ,Prov_Auto!$D$3:$D1000, "&gt;="&amp;DATE(I$2,1, 1), Prov_Auto!$D$3:$D1000,"&lt;="&amp;DATE(I$2, 12, 31))*$D417, IF($B417="V", -1*(SUMIFS(Prov_Auto!$E$3:$E1000,Prov_Auto!$A$3:$A1000,$C417,Prov_Auto!$C$3:$C1000,"&gt;="&amp;$A417 ,Prov_Auto!$D$3:$D1000, "&gt;="&amp;DATE(I$2,1,1), Prov_Auto!$D$3:$D1000,"&lt;="&amp;DATE(I$2,12,31))*$D417), "")))))</f>
        <v/>
      </c>
      <c r="J417" s="42" t="str">
        <f>IF($A417="","",IF($C417="","",IF($D417="","", IF($B417="C",  SUMIFS(Prov_Auto!$E$3:$E1000,Prov_Auto!$A$3:$A1000,$C417,Prov_Auto!$C$3:$C1000,"&gt;="&amp;$A417 ,Prov_Auto!$D$3:$D1000, "&gt;="&amp;DATE(J$2,1, 1), Prov_Auto!$D$3:$D1000,"&lt;="&amp;DATE(J$2, 12, 31))*$D417, IF($B417="V", -1*(SUMIFS(Prov_Auto!$E$3:$E1000,Prov_Auto!$A$3:$A1000,$C417,Prov_Auto!$C$3:$C1000,"&gt;="&amp;$A417 ,Prov_Auto!$D$3:$D1000, "&gt;="&amp;DATE(J$2,1,1), Prov_Auto!$D$3:$D1000,"&lt;="&amp;DATE(J$2,12,31))*$D417), "")))))</f>
        <v/>
      </c>
      <c r="K417" s="42" t="str">
        <f>IF($A417="","",IF($C417="","",IF($D417="","", IF($B417="C",  SUMIFS(Prov_Auto!$E$3:$E1000,Prov_Auto!$A$3:$A1000,$C417,Prov_Auto!$C$3:$C1000,"&gt;="&amp;$A417 ,Prov_Auto!$D$3:$D1000, "&gt;="&amp;DATE(K$2,1, 1), Prov_Auto!$D$3:$D1000,"&lt;="&amp;DATE(K$2, 12, 31))*$D417, IF($B417="V", -1*(SUMIFS(Prov_Auto!$E$3:$E1000,Prov_Auto!$A$3:$A1000,$C417,Prov_Auto!$C$3:$C1000,"&gt;="&amp;$A417 ,Prov_Auto!$D$3:$D1000, "&gt;="&amp;DATE(K$2,1,1), Prov_Auto!$D$3:$D1000,"&lt;="&amp;DATE(K$2,12,31))*$D417), "")))))</f>
        <v/>
      </c>
      <c r="L417" s="42" t="str">
        <f>IF($A417="","",IF($C417="","",IF($D417="","", IF($B417="C",  SUMIFS(Prov_Auto!$E$3:$E1000,Prov_Auto!$A$3:$A1000,$C417,Prov_Auto!$C$3:$C1000,"&gt;="&amp;$A417 ,Prov_Auto!$D$3:$D1000, "&gt;="&amp;DATE(L$2,1, 1), Prov_Auto!$D$3:$D1000,"&lt;="&amp;DATE(L$2, 12, 31))*$D417, IF($B417="V", -1*(SUMIFS(Prov_Auto!$E$3:$E1000,Prov_Auto!$A$3:$A1000,$C417,Prov_Auto!$C$3:$C1000,"&gt;="&amp;$A417 ,Prov_Auto!$D$3:$D1000, "&gt;="&amp;DATE(L$2,1,1), Prov_Auto!$D$3:$D1000,"&lt;="&amp;DATE(L$2,12,31))*$D417), "")))))</f>
        <v/>
      </c>
      <c r="M417" s="43" t="str">
        <f>IF($A417="","",IF($C417="","",IF($D417="","", IF($B417="C",  SUMIFS(Prov_Auto!$E$3:$E1000,Prov_Auto!$A$3:$A1000,$C417,Prov_Auto!$C$3:$C1000,"&gt;="&amp;$A417 ,Prov_Auto!$D$3:$D1000, "&gt;="&amp;DATE(M$2,1, 1), Prov_Auto!$D$3:$D1000,"&lt;="&amp;DATE(M$2, 12, 31))*$D417, IF($B417="V", -1*(SUMIFS(Prov_Auto!$E$3:$E1000,Prov_Auto!$A$3:$A1000,$C417,Prov_Auto!$C$3:$C1000,"&gt;="&amp;$A417 ,Prov_Auto!$D$3:$D1000, "&gt;="&amp;DATE(M$2,1,1), Prov_Auto!$D$3:$D1000,"&lt;="&amp;DATE(M$2,12,31))*$D417), "")))))</f>
        <v/>
      </c>
      <c r="N417" s="30"/>
      <c r="O417" s="31"/>
      <c r="P417" s="31"/>
      <c r="Q417" s="31"/>
      <c r="R417" s="31"/>
      <c r="S417" s="31"/>
      <c r="T417" s="31"/>
      <c r="U417" s="31"/>
      <c r="V417" s="31"/>
      <c r="W417" s="31"/>
    </row>
    <row r="418">
      <c r="A418" s="46"/>
      <c r="B418" s="47"/>
      <c r="C418" s="47"/>
      <c r="D418" s="47"/>
      <c r="E418" s="48"/>
      <c r="F418" s="45" t="str">
        <f t="shared" si="1"/>
        <v/>
      </c>
      <c r="G418" s="40" t="str">
        <f t="shared" si="2"/>
        <v/>
      </c>
      <c r="H418" s="41" t="str">
        <f>IF(A418="","",IF(C418="","",IF(D418="","",IF(B418="C", SUMIFS(Prov_Auto!E$3:E1000,Prov_Auto!A$3:A1000,C418,Prov_Auto!C$3:C1000,"&gt;"&amp;A418,Prov_Auto!D$3:D1000,"&lt;="&amp;TODAY())*D418, IF(B418="V", -1*(SUMIFS(Prov_Auto!E$3:E1000,Prov_Auto!A$3:A1000,C418,Prov_Auto!C$3:C1000,"&gt;"&amp;A418,Prov_Auto!D$3:D1000,"&lt;="&amp;TODAY())*D418), "")))))</f>
        <v/>
      </c>
      <c r="I418" s="42" t="str">
        <f>IF($A418="","",IF($C418="","",IF($D418="","", IF($B418="C",  SUMIFS(Prov_Auto!$E$3:$E1000,Prov_Auto!$A$3:$A1000,$C418,Prov_Auto!$C$3:$C1000,"&gt;="&amp;$A418 ,Prov_Auto!$D$3:$D1000, "&gt;="&amp;DATE(I$2,1, 1), Prov_Auto!$D$3:$D1000,"&lt;="&amp;DATE(I$2, 12, 31))*$D418, IF($B418="V", -1*(SUMIFS(Prov_Auto!$E$3:$E1000,Prov_Auto!$A$3:$A1000,$C418,Prov_Auto!$C$3:$C1000,"&gt;="&amp;$A418 ,Prov_Auto!$D$3:$D1000, "&gt;="&amp;DATE(I$2,1,1), Prov_Auto!$D$3:$D1000,"&lt;="&amp;DATE(I$2,12,31))*$D418), "")))))</f>
        <v/>
      </c>
      <c r="J418" s="42" t="str">
        <f>IF($A418="","",IF($C418="","",IF($D418="","", IF($B418="C",  SUMIFS(Prov_Auto!$E$3:$E1000,Prov_Auto!$A$3:$A1000,$C418,Prov_Auto!$C$3:$C1000,"&gt;="&amp;$A418 ,Prov_Auto!$D$3:$D1000, "&gt;="&amp;DATE(J$2,1, 1), Prov_Auto!$D$3:$D1000,"&lt;="&amp;DATE(J$2, 12, 31))*$D418, IF($B418="V", -1*(SUMIFS(Prov_Auto!$E$3:$E1000,Prov_Auto!$A$3:$A1000,$C418,Prov_Auto!$C$3:$C1000,"&gt;="&amp;$A418 ,Prov_Auto!$D$3:$D1000, "&gt;="&amp;DATE(J$2,1,1), Prov_Auto!$D$3:$D1000,"&lt;="&amp;DATE(J$2,12,31))*$D418), "")))))</f>
        <v/>
      </c>
      <c r="K418" s="42" t="str">
        <f>IF($A418="","",IF($C418="","",IF($D418="","", IF($B418="C",  SUMIFS(Prov_Auto!$E$3:$E1000,Prov_Auto!$A$3:$A1000,$C418,Prov_Auto!$C$3:$C1000,"&gt;="&amp;$A418 ,Prov_Auto!$D$3:$D1000, "&gt;="&amp;DATE(K$2,1, 1), Prov_Auto!$D$3:$D1000,"&lt;="&amp;DATE(K$2, 12, 31))*$D418, IF($B418="V", -1*(SUMIFS(Prov_Auto!$E$3:$E1000,Prov_Auto!$A$3:$A1000,$C418,Prov_Auto!$C$3:$C1000,"&gt;="&amp;$A418 ,Prov_Auto!$D$3:$D1000, "&gt;="&amp;DATE(K$2,1,1), Prov_Auto!$D$3:$D1000,"&lt;="&amp;DATE(K$2,12,31))*$D418), "")))))</f>
        <v/>
      </c>
      <c r="L418" s="42" t="str">
        <f>IF($A418="","",IF($C418="","",IF($D418="","", IF($B418="C",  SUMIFS(Prov_Auto!$E$3:$E1000,Prov_Auto!$A$3:$A1000,$C418,Prov_Auto!$C$3:$C1000,"&gt;="&amp;$A418 ,Prov_Auto!$D$3:$D1000, "&gt;="&amp;DATE(L$2,1, 1), Prov_Auto!$D$3:$D1000,"&lt;="&amp;DATE(L$2, 12, 31))*$D418, IF($B418="V", -1*(SUMIFS(Prov_Auto!$E$3:$E1000,Prov_Auto!$A$3:$A1000,$C418,Prov_Auto!$C$3:$C1000,"&gt;="&amp;$A418 ,Prov_Auto!$D$3:$D1000, "&gt;="&amp;DATE(L$2,1,1), Prov_Auto!$D$3:$D1000,"&lt;="&amp;DATE(L$2,12,31))*$D418), "")))))</f>
        <v/>
      </c>
      <c r="M418" s="43" t="str">
        <f>IF($A418="","",IF($C418="","",IF($D418="","", IF($B418="C",  SUMIFS(Prov_Auto!$E$3:$E1000,Prov_Auto!$A$3:$A1000,$C418,Prov_Auto!$C$3:$C1000,"&gt;="&amp;$A418 ,Prov_Auto!$D$3:$D1000, "&gt;="&amp;DATE(M$2,1, 1), Prov_Auto!$D$3:$D1000,"&lt;="&amp;DATE(M$2, 12, 31))*$D418, IF($B418="V", -1*(SUMIFS(Prov_Auto!$E$3:$E1000,Prov_Auto!$A$3:$A1000,$C418,Prov_Auto!$C$3:$C1000,"&gt;="&amp;$A418 ,Prov_Auto!$D$3:$D1000, "&gt;="&amp;DATE(M$2,1,1), Prov_Auto!$D$3:$D1000,"&lt;="&amp;DATE(M$2,12,31))*$D418), "")))))</f>
        <v/>
      </c>
      <c r="N418" s="30"/>
      <c r="O418" s="31"/>
      <c r="P418" s="31"/>
      <c r="Q418" s="31"/>
      <c r="R418" s="31"/>
      <c r="S418" s="31"/>
      <c r="T418" s="31"/>
      <c r="U418" s="31"/>
      <c r="V418" s="31"/>
      <c r="W418" s="31"/>
    </row>
    <row r="419">
      <c r="A419" s="46"/>
      <c r="B419" s="47"/>
      <c r="C419" s="47"/>
      <c r="D419" s="47"/>
      <c r="E419" s="48"/>
      <c r="F419" s="45" t="str">
        <f t="shared" si="1"/>
        <v/>
      </c>
      <c r="G419" s="40" t="str">
        <f t="shared" si="2"/>
        <v/>
      </c>
      <c r="H419" s="41" t="str">
        <f>IF(A419="","",IF(C419="","",IF(D419="","",IF(B419="C", SUMIFS(Prov_Auto!E$3:E1000,Prov_Auto!A$3:A1000,C419,Prov_Auto!C$3:C1000,"&gt;"&amp;A419,Prov_Auto!D$3:D1000,"&lt;="&amp;TODAY())*D419, IF(B419="V", -1*(SUMIFS(Prov_Auto!E$3:E1000,Prov_Auto!A$3:A1000,C419,Prov_Auto!C$3:C1000,"&gt;"&amp;A419,Prov_Auto!D$3:D1000,"&lt;="&amp;TODAY())*D419), "")))))</f>
        <v/>
      </c>
      <c r="I419" s="42" t="str">
        <f>IF($A419="","",IF($C419="","",IF($D419="","", IF($B419="C",  SUMIFS(Prov_Auto!$E$3:$E1000,Prov_Auto!$A$3:$A1000,$C419,Prov_Auto!$C$3:$C1000,"&gt;="&amp;$A419 ,Prov_Auto!$D$3:$D1000, "&gt;="&amp;DATE(I$2,1, 1), Prov_Auto!$D$3:$D1000,"&lt;="&amp;DATE(I$2, 12, 31))*$D419, IF($B419="V", -1*(SUMIFS(Prov_Auto!$E$3:$E1000,Prov_Auto!$A$3:$A1000,$C419,Prov_Auto!$C$3:$C1000,"&gt;="&amp;$A419 ,Prov_Auto!$D$3:$D1000, "&gt;="&amp;DATE(I$2,1,1), Prov_Auto!$D$3:$D1000,"&lt;="&amp;DATE(I$2,12,31))*$D419), "")))))</f>
        <v/>
      </c>
      <c r="J419" s="42" t="str">
        <f>IF($A419="","",IF($C419="","",IF($D419="","", IF($B419="C",  SUMIFS(Prov_Auto!$E$3:$E1000,Prov_Auto!$A$3:$A1000,$C419,Prov_Auto!$C$3:$C1000,"&gt;="&amp;$A419 ,Prov_Auto!$D$3:$D1000, "&gt;="&amp;DATE(J$2,1, 1), Prov_Auto!$D$3:$D1000,"&lt;="&amp;DATE(J$2, 12, 31))*$D419, IF($B419="V", -1*(SUMIFS(Prov_Auto!$E$3:$E1000,Prov_Auto!$A$3:$A1000,$C419,Prov_Auto!$C$3:$C1000,"&gt;="&amp;$A419 ,Prov_Auto!$D$3:$D1000, "&gt;="&amp;DATE(J$2,1,1), Prov_Auto!$D$3:$D1000,"&lt;="&amp;DATE(J$2,12,31))*$D419), "")))))</f>
        <v/>
      </c>
      <c r="K419" s="42" t="str">
        <f>IF($A419="","",IF($C419="","",IF($D419="","", IF($B419="C",  SUMIFS(Prov_Auto!$E$3:$E1000,Prov_Auto!$A$3:$A1000,$C419,Prov_Auto!$C$3:$C1000,"&gt;="&amp;$A419 ,Prov_Auto!$D$3:$D1000, "&gt;="&amp;DATE(K$2,1, 1), Prov_Auto!$D$3:$D1000,"&lt;="&amp;DATE(K$2, 12, 31))*$D419, IF($B419="V", -1*(SUMIFS(Prov_Auto!$E$3:$E1000,Prov_Auto!$A$3:$A1000,$C419,Prov_Auto!$C$3:$C1000,"&gt;="&amp;$A419 ,Prov_Auto!$D$3:$D1000, "&gt;="&amp;DATE(K$2,1,1), Prov_Auto!$D$3:$D1000,"&lt;="&amp;DATE(K$2,12,31))*$D419), "")))))</f>
        <v/>
      </c>
      <c r="L419" s="42" t="str">
        <f>IF($A419="","",IF($C419="","",IF($D419="","", IF($B419="C",  SUMIFS(Prov_Auto!$E$3:$E1000,Prov_Auto!$A$3:$A1000,$C419,Prov_Auto!$C$3:$C1000,"&gt;="&amp;$A419 ,Prov_Auto!$D$3:$D1000, "&gt;="&amp;DATE(L$2,1, 1), Prov_Auto!$D$3:$D1000,"&lt;="&amp;DATE(L$2, 12, 31))*$D419, IF($B419="V", -1*(SUMIFS(Prov_Auto!$E$3:$E1000,Prov_Auto!$A$3:$A1000,$C419,Prov_Auto!$C$3:$C1000,"&gt;="&amp;$A419 ,Prov_Auto!$D$3:$D1000, "&gt;="&amp;DATE(L$2,1,1), Prov_Auto!$D$3:$D1000,"&lt;="&amp;DATE(L$2,12,31))*$D419), "")))))</f>
        <v/>
      </c>
      <c r="M419" s="43" t="str">
        <f>IF($A419="","",IF($C419="","",IF($D419="","", IF($B419="C",  SUMIFS(Prov_Auto!$E$3:$E1000,Prov_Auto!$A$3:$A1000,$C419,Prov_Auto!$C$3:$C1000,"&gt;="&amp;$A419 ,Prov_Auto!$D$3:$D1000, "&gt;="&amp;DATE(M$2,1, 1), Prov_Auto!$D$3:$D1000,"&lt;="&amp;DATE(M$2, 12, 31))*$D419, IF($B419="V", -1*(SUMIFS(Prov_Auto!$E$3:$E1000,Prov_Auto!$A$3:$A1000,$C419,Prov_Auto!$C$3:$C1000,"&gt;="&amp;$A419 ,Prov_Auto!$D$3:$D1000, "&gt;="&amp;DATE(M$2,1,1), Prov_Auto!$D$3:$D1000,"&lt;="&amp;DATE(M$2,12,31))*$D419), "")))))</f>
        <v/>
      </c>
      <c r="N419" s="30"/>
      <c r="O419" s="31"/>
      <c r="P419" s="31"/>
      <c r="Q419" s="31"/>
      <c r="R419" s="31"/>
      <c r="S419" s="31"/>
      <c r="T419" s="31"/>
      <c r="U419" s="31"/>
      <c r="V419" s="31"/>
      <c r="W419" s="31"/>
    </row>
    <row r="420">
      <c r="A420" s="46"/>
      <c r="B420" s="47"/>
      <c r="C420" s="47"/>
      <c r="D420" s="47"/>
      <c r="E420" s="48"/>
      <c r="F420" s="45" t="str">
        <f t="shared" si="1"/>
        <v/>
      </c>
      <c r="G420" s="40" t="str">
        <f t="shared" si="2"/>
        <v/>
      </c>
      <c r="H420" s="41" t="str">
        <f>IF(A420="","",IF(C420="","",IF(D420="","",IF(B420="C", SUMIFS(Prov_Auto!E$3:E1000,Prov_Auto!A$3:A1000,C420,Prov_Auto!C$3:C1000,"&gt;"&amp;A420,Prov_Auto!D$3:D1000,"&lt;="&amp;TODAY())*D420, IF(B420="V", -1*(SUMIFS(Prov_Auto!E$3:E1000,Prov_Auto!A$3:A1000,C420,Prov_Auto!C$3:C1000,"&gt;"&amp;A420,Prov_Auto!D$3:D1000,"&lt;="&amp;TODAY())*D420), "")))))</f>
        <v/>
      </c>
      <c r="I420" s="42" t="str">
        <f>IF($A420="","",IF($C420="","",IF($D420="","", IF($B420="C",  SUMIFS(Prov_Auto!$E$3:$E1000,Prov_Auto!$A$3:$A1000,$C420,Prov_Auto!$C$3:$C1000,"&gt;="&amp;$A420 ,Prov_Auto!$D$3:$D1000, "&gt;="&amp;DATE(I$2,1, 1), Prov_Auto!$D$3:$D1000,"&lt;="&amp;DATE(I$2, 12, 31))*$D420, IF($B420="V", -1*(SUMIFS(Prov_Auto!$E$3:$E1000,Prov_Auto!$A$3:$A1000,$C420,Prov_Auto!$C$3:$C1000,"&gt;="&amp;$A420 ,Prov_Auto!$D$3:$D1000, "&gt;="&amp;DATE(I$2,1,1), Prov_Auto!$D$3:$D1000,"&lt;="&amp;DATE(I$2,12,31))*$D420), "")))))</f>
        <v/>
      </c>
      <c r="J420" s="42" t="str">
        <f>IF($A420="","",IF($C420="","",IF($D420="","", IF($B420="C",  SUMIFS(Prov_Auto!$E$3:$E1000,Prov_Auto!$A$3:$A1000,$C420,Prov_Auto!$C$3:$C1000,"&gt;="&amp;$A420 ,Prov_Auto!$D$3:$D1000, "&gt;="&amp;DATE(J$2,1, 1), Prov_Auto!$D$3:$D1000,"&lt;="&amp;DATE(J$2, 12, 31))*$D420, IF($B420="V", -1*(SUMIFS(Prov_Auto!$E$3:$E1000,Prov_Auto!$A$3:$A1000,$C420,Prov_Auto!$C$3:$C1000,"&gt;="&amp;$A420 ,Prov_Auto!$D$3:$D1000, "&gt;="&amp;DATE(J$2,1,1), Prov_Auto!$D$3:$D1000,"&lt;="&amp;DATE(J$2,12,31))*$D420), "")))))</f>
        <v/>
      </c>
      <c r="K420" s="42" t="str">
        <f>IF($A420="","",IF($C420="","",IF($D420="","", IF($B420="C",  SUMIFS(Prov_Auto!$E$3:$E1000,Prov_Auto!$A$3:$A1000,$C420,Prov_Auto!$C$3:$C1000,"&gt;="&amp;$A420 ,Prov_Auto!$D$3:$D1000, "&gt;="&amp;DATE(K$2,1, 1), Prov_Auto!$D$3:$D1000,"&lt;="&amp;DATE(K$2, 12, 31))*$D420, IF($B420="V", -1*(SUMIFS(Prov_Auto!$E$3:$E1000,Prov_Auto!$A$3:$A1000,$C420,Prov_Auto!$C$3:$C1000,"&gt;="&amp;$A420 ,Prov_Auto!$D$3:$D1000, "&gt;="&amp;DATE(K$2,1,1), Prov_Auto!$D$3:$D1000,"&lt;="&amp;DATE(K$2,12,31))*$D420), "")))))</f>
        <v/>
      </c>
      <c r="L420" s="42" t="str">
        <f>IF($A420="","",IF($C420="","",IF($D420="","", IF($B420="C",  SUMIFS(Prov_Auto!$E$3:$E1000,Prov_Auto!$A$3:$A1000,$C420,Prov_Auto!$C$3:$C1000,"&gt;="&amp;$A420 ,Prov_Auto!$D$3:$D1000, "&gt;="&amp;DATE(L$2,1, 1), Prov_Auto!$D$3:$D1000,"&lt;="&amp;DATE(L$2, 12, 31))*$D420, IF($B420="V", -1*(SUMIFS(Prov_Auto!$E$3:$E1000,Prov_Auto!$A$3:$A1000,$C420,Prov_Auto!$C$3:$C1000,"&gt;="&amp;$A420 ,Prov_Auto!$D$3:$D1000, "&gt;="&amp;DATE(L$2,1,1), Prov_Auto!$D$3:$D1000,"&lt;="&amp;DATE(L$2,12,31))*$D420), "")))))</f>
        <v/>
      </c>
      <c r="M420" s="43" t="str">
        <f>IF($A420="","",IF($C420="","",IF($D420="","", IF($B420="C",  SUMIFS(Prov_Auto!$E$3:$E1000,Prov_Auto!$A$3:$A1000,$C420,Prov_Auto!$C$3:$C1000,"&gt;="&amp;$A420 ,Prov_Auto!$D$3:$D1000, "&gt;="&amp;DATE(M$2,1, 1), Prov_Auto!$D$3:$D1000,"&lt;="&amp;DATE(M$2, 12, 31))*$D420, IF($B420="V", -1*(SUMIFS(Prov_Auto!$E$3:$E1000,Prov_Auto!$A$3:$A1000,$C420,Prov_Auto!$C$3:$C1000,"&gt;="&amp;$A420 ,Prov_Auto!$D$3:$D1000, "&gt;="&amp;DATE(M$2,1,1), Prov_Auto!$D$3:$D1000,"&lt;="&amp;DATE(M$2,12,31))*$D420), "")))))</f>
        <v/>
      </c>
      <c r="N420" s="30"/>
      <c r="O420" s="31"/>
      <c r="P420" s="31"/>
      <c r="Q420" s="31"/>
      <c r="R420" s="31"/>
      <c r="S420" s="31"/>
      <c r="T420" s="31"/>
      <c r="U420" s="31"/>
      <c r="V420" s="31"/>
      <c r="W420" s="31"/>
    </row>
    <row r="421">
      <c r="A421" s="46"/>
      <c r="B421" s="47"/>
      <c r="C421" s="47"/>
      <c r="D421" s="47"/>
      <c r="E421" s="48"/>
      <c r="F421" s="45" t="str">
        <f t="shared" si="1"/>
        <v/>
      </c>
      <c r="G421" s="40" t="str">
        <f t="shared" si="2"/>
        <v/>
      </c>
      <c r="H421" s="41" t="str">
        <f>IF(A421="","",IF(C421="","",IF(D421="","",IF(B421="C", SUMIFS(Prov_Auto!E$3:E1000,Prov_Auto!A$3:A1000,C421,Prov_Auto!C$3:C1000,"&gt;"&amp;A421,Prov_Auto!D$3:D1000,"&lt;="&amp;TODAY())*D421, IF(B421="V", -1*(SUMIFS(Prov_Auto!E$3:E1000,Prov_Auto!A$3:A1000,C421,Prov_Auto!C$3:C1000,"&gt;"&amp;A421,Prov_Auto!D$3:D1000,"&lt;="&amp;TODAY())*D421), "")))))</f>
        <v/>
      </c>
      <c r="I421" s="42" t="str">
        <f>IF($A421="","",IF($C421="","",IF($D421="","", IF($B421="C",  SUMIFS(Prov_Auto!$E$3:$E1000,Prov_Auto!$A$3:$A1000,$C421,Prov_Auto!$C$3:$C1000,"&gt;="&amp;$A421 ,Prov_Auto!$D$3:$D1000, "&gt;="&amp;DATE(I$2,1, 1), Prov_Auto!$D$3:$D1000,"&lt;="&amp;DATE(I$2, 12, 31))*$D421, IF($B421="V", -1*(SUMIFS(Prov_Auto!$E$3:$E1000,Prov_Auto!$A$3:$A1000,$C421,Prov_Auto!$C$3:$C1000,"&gt;="&amp;$A421 ,Prov_Auto!$D$3:$D1000, "&gt;="&amp;DATE(I$2,1,1), Prov_Auto!$D$3:$D1000,"&lt;="&amp;DATE(I$2,12,31))*$D421), "")))))</f>
        <v/>
      </c>
      <c r="J421" s="42" t="str">
        <f>IF($A421="","",IF($C421="","",IF($D421="","", IF($B421="C",  SUMIFS(Prov_Auto!$E$3:$E1000,Prov_Auto!$A$3:$A1000,$C421,Prov_Auto!$C$3:$C1000,"&gt;="&amp;$A421 ,Prov_Auto!$D$3:$D1000, "&gt;="&amp;DATE(J$2,1, 1), Prov_Auto!$D$3:$D1000,"&lt;="&amp;DATE(J$2, 12, 31))*$D421, IF($B421="V", -1*(SUMIFS(Prov_Auto!$E$3:$E1000,Prov_Auto!$A$3:$A1000,$C421,Prov_Auto!$C$3:$C1000,"&gt;="&amp;$A421 ,Prov_Auto!$D$3:$D1000, "&gt;="&amp;DATE(J$2,1,1), Prov_Auto!$D$3:$D1000,"&lt;="&amp;DATE(J$2,12,31))*$D421), "")))))</f>
        <v/>
      </c>
      <c r="K421" s="42" t="str">
        <f>IF($A421="","",IF($C421="","",IF($D421="","", IF($B421="C",  SUMIFS(Prov_Auto!$E$3:$E1000,Prov_Auto!$A$3:$A1000,$C421,Prov_Auto!$C$3:$C1000,"&gt;="&amp;$A421 ,Prov_Auto!$D$3:$D1000, "&gt;="&amp;DATE(K$2,1, 1), Prov_Auto!$D$3:$D1000,"&lt;="&amp;DATE(K$2, 12, 31))*$D421, IF($B421="V", -1*(SUMIFS(Prov_Auto!$E$3:$E1000,Prov_Auto!$A$3:$A1000,$C421,Prov_Auto!$C$3:$C1000,"&gt;="&amp;$A421 ,Prov_Auto!$D$3:$D1000, "&gt;="&amp;DATE(K$2,1,1), Prov_Auto!$D$3:$D1000,"&lt;="&amp;DATE(K$2,12,31))*$D421), "")))))</f>
        <v/>
      </c>
      <c r="L421" s="42" t="str">
        <f>IF($A421="","",IF($C421="","",IF($D421="","", IF($B421="C",  SUMIFS(Prov_Auto!$E$3:$E1000,Prov_Auto!$A$3:$A1000,$C421,Prov_Auto!$C$3:$C1000,"&gt;="&amp;$A421 ,Prov_Auto!$D$3:$D1000, "&gt;="&amp;DATE(L$2,1, 1), Prov_Auto!$D$3:$D1000,"&lt;="&amp;DATE(L$2, 12, 31))*$D421, IF($B421="V", -1*(SUMIFS(Prov_Auto!$E$3:$E1000,Prov_Auto!$A$3:$A1000,$C421,Prov_Auto!$C$3:$C1000,"&gt;="&amp;$A421 ,Prov_Auto!$D$3:$D1000, "&gt;="&amp;DATE(L$2,1,1), Prov_Auto!$D$3:$D1000,"&lt;="&amp;DATE(L$2,12,31))*$D421), "")))))</f>
        <v/>
      </c>
      <c r="M421" s="43" t="str">
        <f>IF($A421="","",IF($C421="","",IF($D421="","", IF($B421="C",  SUMIFS(Prov_Auto!$E$3:$E1000,Prov_Auto!$A$3:$A1000,$C421,Prov_Auto!$C$3:$C1000,"&gt;="&amp;$A421 ,Prov_Auto!$D$3:$D1000, "&gt;="&amp;DATE(M$2,1, 1), Prov_Auto!$D$3:$D1000,"&lt;="&amp;DATE(M$2, 12, 31))*$D421, IF($B421="V", -1*(SUMIFS(Prov_Auto!$E$3:$E1000,Prov_Auto!$A$3:$A1000,$C421,Prov_Auto!$C$3:$C1000,"&gt;="&amp;$A421 ,Prov_Auto!$D$3:$D1000, "&gt;="&amp;DATE(M$2,1,1), Prov_Auto!$D$3:$D1000,"&lt;="&amp;DATE(M$2,12,31))*$D421), "")))))</f>
        <v/>
      </c>
      <c r="N421" s="30"/>
      <c r="O421" s="31"/>
      <c r="P421" s="31"/>
      <c r="Q421" s="31"/>
      <c r="R421" s="31"/>
      <c r="S421" s="31"/>
      <c r="T421" s="31"/>
      <c r="U421" s="31"/>
      <c r="V421" s="31"/>
      <c r="W421" s="31"/>
    </row>
    <row r="422">
      <c r="A422" s="46"/>
      <c r="B422" s="47"/>
      <c r="C422" s="47"/>
      <c r="D422" s="47"/>
      <c r="E422" s="48"/>
      <c r="F422" s="45" t="str">
        <f t="shared" si="1"/>
        <v/>
      </c>
      <c r="G422" s="40" t="str">
        <f t="shared" si="2"/>
        <v/>
      </c>
      <c r="H422" s="41" t="str">
        <f>IF(A422="","",IF(C422="","",IF(D422="","",IF(B422="C", SUMIFS(Prov_Auto!E$3:E1000,Prov_Auto!A$3:A1000,C422,Prov_Auto!C$3:C1000,"&gt;"&amp;A422,Prov_Auto!D$3:D1000,"&lt;="&amp;TODAY())*D422, IF(B422="V", -1*(SUMIFS(Prov_Auto!E$3:E1000,Prov_Auto!A$3:A1000,C422,Prov_Auto!C$3:C1000,"&gt;"&amp;A422,Prov_Auto!D$3:D1000,"&lt;="&amp;TODAY())*D422), "")))))</f>
        <v/>
      </c>
      <c r="I422" s="42" t="str">
        <f>IF($A422="","",IF($C422="","",IF($D422="","", IF($B422="C",  SUMIFS(Prov_Auto!$E$3:$E1000,Prov_Auto!$A$3:$A1000,$C422,Prov_Auto!$C$3:$C1000,"&gt;="&amp;$A422 ,Prov_Auto!$D$3:$D1000, "&gt;="&amp;DATE(I$2,1, 1), Prov_Auto!$D$3:$D1000,"&lt;="&amp;DATE(I$2, 12, 31))*$D422, IF($B422="V", -1*(SUMIFS(Prov_Auto!$E$3:$E1000,Prov_Auto!$A$3:$A1000,$C422,Prov_Auto!$C$3:$C1000,"&gt;="&amp;$A422 ,Prov_Auto!$D$3:$D1000, "&gt;="&amp;DATE(I$2,1,1), Prov_Auto!$D$3:$D1000,"&lt;="&amp;DATE(I$2,12,31))*$D422), "")))))</f>
        <v/>
      </c>
      <c r="J422" s="42" t="str">
        <f>IF($A422="","",IF($C422="","",IF($D422="","", IF($B422="C",  SUMIFS(Prov_Auto!$E$3:$E1000,Prov_Auto!$A$3:$A1000,$C422,Prov_Auto!$C$3:$C1000,"&gt;="&amp;$A422 ,Prov_Auto!$D$3:$D1000, "&gt;="&amp;DATE(J$2,1, 1), Prov_Auto!$D$3:$D1000,"&lt;="&amp;DATE(J$2, 12, 31))*$D422, IF($B422="V", -1*(SUMIFS(Prov_Auto!$E$3:$E1000,Prov_Auto!$A$3:$A1000,$C422,Prov_Auto!$C$3:$C1000,"&gt;="&amp;$A422 ,Prov_Auto!$D$3:$D1000, "&gt;="&amp;DATE(J$2,1,1), Prov_Auto!$D$3:$D1000,"&lt;="&amp;DATE(J$2,12,31))*$D422), "")))))</f>
        <v/>
      </c>
      <c r="K422" s="42" t="str">
        <f>IF($A422="","",IF($C422="","",IF($D422="","", IF($B422="C",  SUMIFS(Prov_Auto!$E$3:$E1000,Prov_Auto!$A$3:$A1000,$C422,Prov_Auto!$C$3:$C1000,"&gt;="&amp;$A422 ,Prov_Auto!$D$3:$D1000, "&gt;="&amp;DATE(K$2,1, 1), Prov_Auto!$D$3:$D1000,"&lt;="&amp;DATE(K$2, 12, 31))*$D422, IF($B422="V", -1*(SUMIFS(Prov_Auto!$E$3:$E1000,Prov_Auto!$A$3:$A1000,$C422,Prov_Auto!$C$3:$C1000,"&gt;="&amp;$A422 ,Prov_Auto!$D$3:$D1000, "&gt;="&amp;DATE(K$2,1,1), Prov_Auto!$D$3:$D1000,"&lt;="&amp;DATE(K$2,12,31))*$D422), "")))))</f>
        <v/>
      </c>
      <c r="L422" s="42" t="str">
        <f>IF($A422="","",IF($C422="","",IF($D422="","", IF($B422="C",  SUMIFS(Prov_Auto!$E$3:$E1000,Prov_Auto!$A$3:$A1000,$C422,Prov_Auto!$C$3:$C1000,"&gt;="&amp;$A422 ,Prov_Auto!$D$3:$D1000, "&gt;="&amp;DATE(L$2,1, 1), Prov_Auto!$D$3:$D1000,"&lt;="&amp;DATE(L$2, 12, 31))*$D422, IF($B422="V", -1*(SUMIFS(Prov_Auto!$E$3:$E1000,Prov_Auto!$A$3:$A1000,$C422,Prov_Auto!$C$3:$C1000,"&gt;="&amp;$A422 ,Prov_Auto!$D$3:$D1000, "&gt;="&amp;DATE(L$2,1,1), Prov_Auto!$D$3:$D1000,"&lt;="&amp;DATE(L$2,12,31))*$D422), "")))))</f>
        <v/>
      </c>
      <c r="M422" s="43" t="str">
        <f>IF($A422="","",IF($C422="","",IF($D422="","", IF($B422="C",  SUMIFS(Prov_Auto!$E$3:$E1000,Prov_Auto!$A$3:$A1000,$C422,Prov_Auto!$C$3:$C1000,"&gt;="&amp;$A422 ,Prov_Auto!$D$3:$D1000, "&gt;="&amp;DATE(M$2,1, 1), Prov_Auto!$D$3:$D1000,"&lt;="&amp;DATE(M$2, 12, 31))*$D422, IF($B422="V", -1*(SUMIFS(Prov_Auto!$E$3:$E1000,Prov_Auto!$A$3:$A1000,$C422,Prov_Auto!$C$3:$C1000,"&gt;="&amp;$A422 ,Prov_Auto!$D$3:$D1000, "&gt;="&amp;DATE(M$2,1,1), Prov_Auto!$D$3:$D1000,"&lt;="&amp;DATE(M$2,12,31))*$D422), "")))))</f>
        <v/>
      </c>
      <c r="N422" s="30"/>
      <c r="O422" s="31"/>
      <c r="P422" s="31"/>
      <c r="Q422" s="31"/>
      <c r="R422" s="31"/>
      <c r="S422" s="31"/>
      <c r="T422" s="31"/>
      <c r="U422" s="31"/>
      <c r="V422" s="31"/>
      <c r="W422" s="31"/>
    </row>
    <row r="423">
      <c r="A423" s="46"/>
      <c r="B423" s="47"/>
      <c r="C423" s="47"/>
      <c r="D423" s="47"/>
      <c r="E423" s="48"/>
      <c r="F423" s="45" t="str">
        <f t="shared" si="1"/>
        <v/>
      </c>
      <c r="G423" s="40" t="str">
        <f t="shared" si="2"/>
        <v/>
      </c>
      <c r="H423" s="41" t="str">
        <f>IF(A423="","",IF(C423="","",IF(D423="","",IF(B423="C", SUMIFS(Prov_Auto!E$3:E1000,Prov_Auto!A$3:A1000,C423,Prov_Auto!C$3:C1000,"&gt;"&amp;A423,Prov_Auto!D$3:D1000,"&lt;="&amp;TODAY())*D423, IF(B423="V", -1*(SUMIFS(Prov_Auto!E$3:E1000,Prov_Auto!A$3:A1000,C423,Prov_Auto!C$3:C1000,"&gt;"&amp;A423,Prov_Auto!D$3:D1000,"&lt;="&amp;TODAY())*D423), "")))))</f>
        <v/>
      </c>
      <c r="I423" s="42" t="str">
        <f>IF($A423="","",IF($C423="","",IF($D423="","", IF($B423="C",  SUMIFS(Prov_Auto!$E$3:$E1000,Prov_Auto!$A$3:$A1000,$C423,Prov_Auto!$C$3:$C1000,"&gt;="&amp;$A423 ,Prov_Auto!$D$3:$D1000, "&gt;="&amp;DATE(I$2,1, 1), Prov_Auto!$D$3:$D1000,"&lt;="&amp;DATE(I$2, 12, 31))*$D423, IF($B423="V", -1*(SUMIFS(Prov_Auto!$E$3:$E1000,Prov_Auto!$A$3:$A1000,$C423,Prov_Auto!$C$3:$C1000,"&gt;="&amp;$A423 ,Prov_Auto!$D$3:$D1000, "&gt;="&amp;DATE(I$2,1,1), Prov_Auto!$D$3:$D1000,"&lt;="&amp;DATE(I$2,12,31))*$D423), "")))))</f>
        <v/>
      </c>
      <c r="J423" s="42" t="str">
        <f>IF($A423="","",IF($C423="","",IF($D423="","", IF($B423="C",  SUMIFS(Prov_Auto!$E$3:$E1000,Prov_Auto!$A$3:$A1000,$C423,Prov_Auto!$C$3:$C1000,"&gt;="&amp;$A423 ,Prov_Auto!$D$3:$D1000, "&gt;="&amp;DATE(J$2,1, 1), Prov_Auto!$D$3:$D1000,"&lt;="&amp;DATE(J$2, 12, 31))*$D423, IF($B423="V", -1*(SUMIFS(Prov_Auto!$E$3:$E1000,Prov_Auto!$A$3:$A1000,$C423,Prov_Auto!$C$3:$C1000,"&gt;="&amp;$A423 ,Prov_Auto!$D$3:$D1000, "&gt;="&amp;DATE(J$2,1,1), Prov_Auto!$D$3:$D1000,"&lt;="&amp;DATE(J$2,12,31))*$D423), "")))))</f>
        <v/>
      </c>
      <c r="K423" s="42" t="str">
        <f>IF($A423="","",IF($C423="","",IF($D423="","", IF($B423="C",  SUMIFS(Prov_Auto!$E$3:$E1000,Prov_Auto!$A$3:$A1000,$C423,Prov_Auto!$C$3:$C1000,"&gt;="&amp;$A423 ,Prov_Auto!$D$3:$D1000, "&gt;="&amp;DATE(K$2,1, 1), Prov_Auto!$D$3:$D1000,"&lt;="&amp;DATE(K$2, 12, 31))*$D423, IF($B423="V", -1*(SUMIFS(Prov_Auto!$E$3:$E1000,Prov_Auto!$A$3:$A1000,$C423,Prov_Auto!$C$3:$C1000,"&gt;="&amp;$A423 ,Prov_Auto!$D$3:$D1000, "&gt;="&amp;DATE(K$2,1,1), Prov_Auto!$D$3:$D1000,"&lt;="&amp;DATE(K$2,12,31))*$D423), "")))))</f>
        <v/>
      </c>
      <c r="L423" s="42" t="str">
        <f>IF($A423="","",IF($C423="","",IF($D423="","", IF($B423="C",  SUMIFS(Prov_Auto!$E$3:$E1000,Prov_Auto!$A$3:$A1000,$C423,Prov_Auto!$C$3:$C1000,"&gt;="&amp;$A423 ,Prov_Auto!$D$3:$D1000, "&gt;="&amp;DATE(L$2,1, 1), Prov_Auto!$D$3:$D1000,"&lt;="&amp;DATE(L$2, 12, 31))*$D423, IF($B423="V", -1*(SUMIFS(Prov_Auto!$E$3:$E1000,Prov_Auto!$A$3:$A1000,$C423,Prov_Auto!$C$3:$C1000,"&gt;="&amp;$A423 ,Prov_Auto!$D$3:$D1000, "&gt;="&amp;DATE(L$2,1,1), Prov_Auto!$D$3:$D1000,"&lt;="&amp;DATE(L$2,12,31))*$D423), "")))))</f>
        <v/>
      </c>
      <c r="M423" s="43" t="str">
        <f>IF($A423="","",IF($C423="","",IF($D423="","", IF($B423="C",  SUMIFS(Prov_Auto!$E$3:$E1000,Prov_Auto!$A$3:$A1000,$C423,Prov_Auto!$C$3:$C1000,"&gt;="&amp;$A423 ,Prov_Auto!$D$3:$D1000, "&gt;="&amp;DATE(M$2,1, 1), Prov_Auto!$D$3:$D1000,"&lt;="&amp;DATE(M$2, 12, 31))*$D423, IF($B423="V", -1*(SUMIFS(Prov_Auto!$E$3:$E1000,Prov_Auto!$A$3:$A1000,$C423,Prov_Auto!$C$3:$C1000,"&gt;="&amp;$A423 ,Prov_Auto!$D$3:$D1000, "&gt;="&amp;DATE(M$2,1,1), Prov_Auto!$D$3:$D1000,"&lt;="&amp;DATE(M$2,12,31))*$D423), "")))))</f>
        <v/>
      </c>
      <c r="N423" s="30"/>
      <c r="O423" s="31"/>
      <c r="P423" s="31"/>
      <c r="Q423" s="31"/>
      <c r="R423" s="31"/>
      <c r="S423" s="31"/>
      <c r="T423" s="31"/>
      <c r="U423" s="31"/>
      <c r="V423" s="31"/>
      <c r="W423" s="31"/>
    </row>
    <row r="424">
      <c r="A424" s="46"/>
      <c r="B424" s="47"/>
      <c r="C424" s="47"/>
      <c r="D424" s="47"/>
      <c r="E424" s="48"/>
      <c r="F424" s="45" t="str">
        <f t="shared" si="1"/>
        <v/>
      </c>
      <c r="G424" s="40" t="str">
        <f t="shared" si="2"/>
        <v/>
      </c>
      <c r="H424" s="41" t="str">
        <f>IF(A424="","",IF(C424="","",IF(D424="","",IF(B424="C", SUMIFS(Prov_Auto!E$3:E1000,Prov_Auto!A$3:A1000,C424,Prov_Auto!C$3:C1000,"&gt;"&amp;A424,Prov_Auto!D$3:D1000,"&lt;="&amp;TODAY())*D424, IF(B424="V", -1*(SUMIFS(Prov_Auto!E$3:E1000,Prov_Auto!A$3:A1000,C424,Prov_Auto!C$3:C1000,"&gt;"&amp;A424,Prov_Auto!D$3:D1000,"&lt;="&amp;TODAY())*D424), "")))))</f>
        <v/>
      </c>
      <c r="I424" s="42" t="str">
        <f>IF($A424="","",IF($C424="","",IF($D424="","", IF($B424="C",  SUMIFS(Prov_Auto!$E$3:$E1000,Prov_Auto!$A$3:$A1000,$C424,Prov_Auto!$C$3:$C1000,"&gt;="&amp;$A424 ,Prov_Auto!$D$3:$D1000, "&gt;="&amp;DATE(I$2,1, 1), Prov_Auto!$D$3:$D1000,"&lt;="&amp;DATE(I$2, 12, 31))*$D424, IF($B424="V", -1*(SUMIFS(Prov_Auto!$E$3:$E1000,Prov_Auto!$A$3:$A1000,$C424,Prov_Auto!$C$3:$C1000,"&gt;="&amp;$A424 ,Prov_Auto!$D$3:$D1000, "&gt;="&amp;DATE(I$2,1,1), Prov_Auto!$D$3:$D1000,"&lt;="&amp;DATE(I$2,12,31))*$D424), "")))))</f>
        <v/>
      </c>
      <c r="J424" s="42" t="str">
        <f>IF($A424="","",IF($C424="","",IF($D424="","", IF($B424="C",  SUMIFS(Prov_Auto!$E$3:$E1000,Prov_Auto!$A$3:$A1000,$C424,Prov_Auto!$C$3:$C1000,"&gt;="&amp;$A424 ,Prov_Auto!$D$3:$D1000, "&gt;="&amp;DATE(J$2,1, 1), Prov_Auto!$D$3:$D1000,"&lt;="&amp;DATE(J$2, 12, 31))*$D424, IF($B424="V", -1*(SUMIFS(Prov_Auto!$E$3:$E1000,Prov_Auto!$A$3:$A1000,$C424,Prov_Auto!$C$3:$C1000,"&gt;="&amp;$A424 ,Prov_Auto!$D$3:$D1000, "&gt;="&amp;DATE(J$2,1,1), Prov_Auto!$D$3:$D1000,"&lt;="&amp;DATE(J$2,12,31))*$D424), "")))))</f>
        <v/>
      </c>
      <c r="K424" s="42" t="str">
        <f>IF($A424="","",IF($C424="","",IF($D424="","", IF($B424="C",  SUMIFS(Prov_Auto!$E$3:$E1000,Prov_Auto!$A$3:$A1000,$C424,Prov_Auto!$C$3:$C1000,"&gt;="&amp;$A424 ,Prov_Auto!$D$3:$D1000, "&gt;="&amp;DATE(K$2,1, 1), Prov_Auto!$D$3:$D1000,"&lt;="&amp;DATE(K$2, 12, 31))*$D424, IF($B424="V", -1*(SUMIFS(Prov_Auto!$E$3:$E1000,Prov_Auto!$A$3:$A1000,$C424,Prov_Auto!$C$3:$C1000,"&gt;="&amp;$A424 ,Prov_Auto!$D$3:$D1000, "&gt;="&amp;DATE(K$2,1,1), Prov_Auto!$D$3:$D1000,"&lt;="&amp;DATE(K$2,12,31))*$D424), "")))))</f>
        <v/>
      </c>
      <c r="L424" s="42" t="str">
        <f>IF($A424="","",IF($C424="","",IF($D424="","", IF($B424="C",  SUMIFS(Prov_Auto!$E$3:$E1000,Prov_Auto!$A$3:$A1000,$C424,Prov_Auto!$C$3:$C1000,"&gt;="&amp;$A424 ,Prov_Auto!$D$3:$D1000, "&gt;="&amp;DATE(L$2,1, 1), Prov_Auto!$D$3:$D1000,"&lt;="&amp;DATE(L$2, 12, 31))*$D424, IF($B424="V", -1*(SUMIFS(Prov_Auto!$E$3:$E1000,Prov_Auto!$A$3:$A1000,$C424,Prov_Auto!$C$3:$C1000,"&gt;="&amp;$A424 ,Prov_Auto!$D$3:$D1000, "&gt;="&amp;DATE(L$2,1,1), Prov_Auto!$D$3:$D1000,"&lt;="&amp;DATE(L$2,12,31))*$D424), "")))))</f>
        <v/>
      </c>
      <c r="M424" s="43" t="str">
        <f>IF($A424="","",IF($C424="","",IF($D424="","", IF($B424="C",  SUMIFS(Prov_Auto!$E$3:$E1000,Prov_Auto!$A$3:$A1000,$C424,Prov_Auto!$C$3:$C1000,"&gt;="&amp;$A424 ,Prov_Auto!$D$3:$D1000, "&gt;="&amp;DATE(M$2,1, 1), Prov_Auto!$D$3:$D1000,"&lt;="&amp;DATE(M$2, 12, 31))*$D424, IF($B424="V", -1*(SUMIFS(Prov_Auto!$E$3:$E1000,Prov_Auto!$A$3:$A1000,$C424,Prov_Auto!$C$3:$C1000,"&gt;="&amp;$A424 ,Prov_Auto!$D$3:$D1000, "&gt;="&amp;DATE(M$2,1,1), Prov_Auto!$D$3:$D1000,"&lt;="&amp;DATE(M$2,12,31))*$D424), "")))))</f>
        <v/>
      </c>
      <c r="N424" s="30"/>
      <c r="O424" s="31"/>
      <c r="P424" s="31"/>
      <c r="Q424" s="31"/>
      <c r="R424" s="31"/>
      <c r="S424" s="31"/>
      <c r="T424" s="31"/>
      <c r="U424" s="31"/>
      <c r="V424" s="31"/>
      <c r="W424" s="31"/>
    </row>
    <row r="425">
      <c r="A425" s="46"/>
      <c r="B425" s="47"/>
      <c r="C425" s="47"/>
      <c r="D425" s="47"/>
      <c r="E425" s="48"/>
      <c r="F425" s="45" t="str">
        <f t="shared" si="1"/>
        <v/>
      </c>
      <c r="G425" s="40" t="str">
        <f t="shared" si="2"/>
        <v/>
      </c>
      <c r="H425" s="41" t="str">
        <f>IF(A425="","",IF(C425="","",IF(D425="","",IF(B425="C", SUMIFS(Prov_Auto!E$3:E1000,Prov_Auto!A$3:A1000,C425,Prov_Auto!C$3:C1000,"&gt;"&amp;A425,Prov_Auto!D$3:D1000,"&lt;="&amp;TODAY())*D425, IF(B425="V", -1*(SUMIFS(Prov_Auto!E$3:E1000,Prov_Auto!A$3:A1000,C425,Prov_Auto!C$3:C1000,"&gt;"&amp;A425,Prov_Auto!D$3:D1000,"&lt;="&amp;TODAY())*D425), "")))))</f>
        <v/>
      </c>
      <c r="I425" s="42" t="str">
        <f>IF($A425="","",IF($C425="","",IF($D425="","", IF($B425="C",  SUMIFS(Prov_Auto!$E$3:$E1000,Prov_Auto!$A$3:$A1000,$C425,Prov_Auto!$C$3:$C1000,"&gt;="&amp;$A425 ,Prov_Auto!$D$3:$D1000, "&gt;="&amp;DATE(I$2,1, 1), Prov_Auto!$D$3:$D1000,"&lt;="&amp;DATE(I$2, 12, 31))*$D425, IF($B425="V", -1*(SUMIFS(Prov_Auto!$E$3:$E1000,Prov_Auto!$A$3:$A1000,$C425,Prov_Auto!$C$3:$C1000,"&gt;="&amp;$A425 ,Prov_Auto!$D$3:$D1000, "&gt;="&amp;DATE(I$2,1,1), Prov_Auto!$D$3:$D1000,"&lt;="&amp;DATE(I$2,12,31))*$D425), "")))))</f>
        <v/>
      </c>
      <c r="J425" s="42" t="str">
        <f>IF($A425="","",IF($C425="","",IF($D425="","", IF($B425="C",  SUMIFS(Prov_Auto!$E$3:$E1000,Prov_Auto!$A$3:$A1000,$C425,Prov_Auto!$C$3:$C1000,"&gt;="&amp;$A425 ,Prov_Auto!$D$3:$D1000, "&gt;="&amp;DATE(J$2,1, 1), Prov_Auto!$D$3:$D1000,"&lt;="&amp;DATE(J$2, 12, 31))*$D425, IF($B425="V", -1*(SUMIFS(Prov_Auto!$E$3:$E1000,Prov_Auto!$A$3:$A1000,$C425,Prov_Auto!$C$3:$C1000,"&gt;="&amp;$A425 ,Prov_Auto!$D$3:$D1000, "&gt;="&amp;DATE(J$2,1,1), Prov_Auto!$D$3:$D1000,"&lt;="&amp;DATE(J$2,12,31))*$D425), "")))))</f>
        <v/>
      </c>
      <c r="K425" s="42" t="str">
        <f>IF($A425="","",IF($C425="","",IF($D425="","", IF($B425="C",  SUMIFS(Prov_Auto!$E$3:$E1000,Prov_Auto!$A$3:$A1000,$C425,Prov_Auto!$C$3:$C1000,"&gt;="&amp;$A425 ,Prov_Auto!$D$3:$D1000, "&gt;="&amp;DATE(K$2,1, 1), Prov_Auto!$D$3:$D1000,"&lt;="&amp;DATE(K$2, 12, 31))*$D425, IF($B425="V", -1*(SUMIFS(Prov_Auto!$E$3:$E1000,Prov_Auto!$A$3:$A1000,$C425,Prov_Auto!$C$3:$C1000,"&gt;="&amp;$A425 ,Prov_Auto!$D$3:$D1000, "&gt;="&amp;DATE(K$2,1,1), Prov_Auto!$D$3:$D1000,"&lt;="&amp;DATE(K$2,12,31))*$D425), "")))))</f>
        <v/>
      </c>
      <c r="L425" s="42" t="str">
        <f>IF($A425="","",IF($C425="","",IF($D425="","", IF($B425="C",  SUMIFS(Prov_Auto!$E$3:$E1000,Prov_Auto!$A$3:$A1000,$C425,Prov_Auto!$C$3:$C1000,"&gt;="&amp;$A425 ,Prov_Auto!$D$3:$D1000, "&gt;="&amp;DATE(L$2,1, 1), Prov_Auto!$D$3:$D1000,"&lt;="&amp;DATE(L$2, 12, 31))*$D425, IF($B425="V", -1*(SUMIFS(Prov_Auto!$E$3:$E1000,Prov_Auto!$A$3:$A1000,$C425,Prov_Auto!$C$3:$C1000,"&gt;="&amp;$A425 ,Prov_Auto!$D$3:$D1000, "&gt;="&amp;DATE(L$2,1,1), Prov_Auto!$D$3:$D1000,"&lt;="&amp;DATE(L$2,12,31))*$D425), "")))))</f>
        <v/>
      </c>
      <c r="M425" s="43" t="str">
        <f>IF($A425="","",IF($C425="","",IF($D425="","", IF($B425="C",  SUMIFS(Prov_Auto!$E$3:$E1000,Prov_Auto!$A$3:$A1000,$C425,Prov_Auto!$C$3:$C1000,"&gt;="&amp;$A425 ,Prov_Auto!$D$3:$D1000, "&gt;="&amp;DATE(M$2,1, 1), Prov_Auto!$D$3:$D1000,"&lt;="&amp;DATE(M$2, 12, 31))*$D425, IF($B425="V", -1*(SUMIFS(Prov_Auto!$E$3:$E1000,Prov_Auto!$A$3:$A1000,$C425,Prov_Auto!$C$3:$C1000,"&gt;="&amp;$A425 ,Prov_Auto!$D$3:$D1000, "&gt;="&amp;DATE(M$2,1,1), Prov_Auto!$D$3:$D1000,"&lt;="&amp;DATE(M$2,12,31))*$D425), "")))))</f>
        <v/>
      </c>
      <c r="N425" s="30"/>
      <c r="O425" s="31"/>
      <c r="P425" s="31"/>
      <c r="Q425" s="31"/>
      <c r="R425" s="31"/>
      <c r="S425" s="31"/>
      <c r="T425" s="31"/>
      <c r="U425" s="31"/>
      <c r="V425" s="31"/>
      <c r="W425" s="31"/>
    </row>
    <row r="426">
      <c r="A426" s="46"/>
      <c r="B426" s="47"/>
      <c r="C426" s="47"/>
      <c r="D426" s="47"/>
      <c r="E426" s="48"/>
      <c r="F426" s="45" t="str">
        <f t="shared" si="1"/>
        <v/>
      </c>
      <c r="G426" s="40" t="str">
        <f t="shared" si="2"/>
        <v/>
      </c>
      <c r="H426" s="41" t="str">
        <f>IF(A426="","",IF(C426="","",IF(D426="","",IF(B426="C", SUMIFS(Prov_Auto!E$3:E1000,Prov_Auto!A$3:A1000,C426,Prov_Auto!C$3:C1000,"&gt;"&amp;A426,Prov_Auto!D$3:D1000,"&lt;="&amp;TODAY())*D426, IF(B426="V", -1*(SUMIFS(Prov_Auto!E$3:E1000,Prov_Auto!A$3:A1000,C426,Prov_Auto!C$3:C1000,"&gt;"&amp;A426,Prov_Auto!D$3:D1000,"&lt;="&amp;TODAY())*D426), "")))))</f>
        <v/>
      </c>
      <c r="I426" s="42" t="str">
        <f>IF($A426="","",IF($C426="","",IF($D426="","", IF($B426="C",  SUMIFS(Prov_Auto!$E$3:$E1000,Prov_Auto!$A$3:$A1000,$C426,Prov_Auto!$C$3:$C1000,"&gt;="&amp;$A426 ,Prov_Auto!$D$3:$D1000, "&gt;="&amp;DATE(I$2,1, 1), Prov_Auto!$D$3:$D1000,"&lt;="&amp;DATE(I$2, 12, 31))*$D426, IF($B426="V", -1*(SUMIFS(Prov_Auto!$E$3:$E1000,Prov_Auto!$A$3:$A1000,$C426,Prov_Auto!$C$3:$C1000,"&gt;="&amp;$A426 ,Prov_Auto!$D$3:$D1000, "&gt;="&amp;DATE(I$2,1,1), Prov_Auto!$D$3:$D1000,"&lt;="&amp;DATE(I$2,12,31))*$D426), "")))))</f>
        <v/>
      </c>
      <c r="J426" s="42" t="str">
        <f>IF($A426="","",IF($C426="","",IF($D426="","", IF($B426="C",  SUMIFS(Prov_Auto!$E$3:$E1000,Prov_Auto!$A$3:$A1000,$C426,Prov_Auto!$C$3:$C1000,"&gt;="&amp;$A426 ,Prov_Auto!$D$3:$D1000, "&gt;="&amp;DATE(J$2,1, 1), Prov_Auto!$D$3:$D1000,"&lt;="&amp;DATE(J$2, 12, 31))*$D426, IF($B426="V", -1*(SUMIFS(Prov_Auto!$E$3:$E1000,Prov_Auto!$A$3:$A1000,$C426,Prov_Auto!$C$3:$C1000,"&gt;="&amp;$A426 ,Prov_Auto!$D$3:$D1000, "&gt;="&amp;DATE(J$2,1,1), Prov_Auto!$D$3:$D1000,"&lt;="&amp;DATE(J$2,12,31))*$D426), "")))))</f>
        <v/>
      </c>
      <c r="K426" s="42" t="str">
        <f>IF($A426="","",IF($C426="","",IF($D426="","", IF($B426="C",  SUMIFS(Prov_Auto!$E$3:$E1000,Prov_Auto!$A$3:$A1000,$C426,Prov_Auto!$C$3:$C1000,"&gt;="&amp;$A426 ,Prov_Auto!$D$3:$D1000, "&gt;="&amp;DATE(K$2,1, 1), Prov_Auto!$D$3:$D1000,"&lt;="&amp;DATE(K$2, 12, 31))*$D426, IF($B426="V", -1*(SUMIFS(Prov_Auto!$E$3:$E1000,Prov_Auto!$A$3:$A1000,$C426,Prov_Auto!$C$3:$C1000,"&gt;="&amp;$A426 ,Prov_Auto!$D$3:$D1000, "&gt;="&amp;DATE(K$2,1,1), Prov_Auto!$D$3:$D1000,"&lt;="&amp;DATE(K$2,12,31))*$D426), "")))))</f>
        <v/>
      </c>
      <c r="L426" s="42" t="str">
        <f>IF($A426="","",IF($C426="","",IF($D426="","", IF($B426="C",  SUMIFS(Prov_Auto!$E$3:$E1000,Prov_Auto!$A$3:$A1000,$C426,Prov_Auto!$C$3:$C1000,"&gt;="&amp;$A426 ,Prov_Auto!$D$3:$D1000, "&gt;="&amp;DATE(L$2,1, 1), Prov_Auto!$D$3:$D1000,"&lt;="&amp;DATE(L$2, 12, 31))*$D426, IF($B426="V", -1*(SUMIFS(Prov_Auto!$E$3:$E1000,Prov_Auto!$A$3:$A1000,$C426,Prov_Auto!$C$3:$C1000,"&gt;="&amp;$A426 ,Prov_Auto!$D$3:$D1000, "&gt;="&amp;DATE(L$2,1,1), Prov_Auto!$D$3:$D1000,"&lt;="&amp;DATE(L$2,12,31))*$D426), "")))))</f>
        <v/>
      </c>
      <c r="M426" s="43" t="str">
        <f>IF($A426="","",IF($C426="","",IF($D426="","", IF($B426="C",  SUMIFS(Prov_Auto!$E$3:$E1000,Prov_Auto!$A$3:$A1000,$C426,Prov_Auto!$C$3:$C1000,"&gt;="&amp;$A426 ,Prov_Auto!$D$3:$D1000, "&gt;="&amp;DATE(M$2,1, 1), Prov_Auto!$D$3:$D1000,"&lt;="&amp;DATE(M$2, 12, 31))*$D426, IF($B426="V", -1*(SUMIFS(Prov_Auto!$E$3:$E1000,Prov_Auto!$A$3:$A1000,$C426,Prov_Auto!$C$3:$C1000,"&gt;="&amp;$A426 ,Prov_Auto!$D$3:$D1000, "&gt;="&amp;DATE(M$2,1,1), Prov_Auto!$D$3:$D1000,"&lt;="&amp;DATE(M$2,12,31))*$D426), "")))))</f>
        <v/>
      </c>
      <c r="N426" s="30"/>
      <c r="O426" s="31"/>
      <c r="P426" s="31"/>
      <c r="Q426" s="31"/>
      <c r="R426" s="31"/>
      <c r="S426" s="31"/>
      <c r="T426" s="31"/>
      <c r="U426" s="31"/>
      <c r="V426" s="31"/>
      <c r="W426" s="31"/>
    </row>
    <row r="427">
      <c r="A427" s="46"/>
      <c r="B427" s="47"/>
      <c r="C427" s="47"/>
      <c r="D427" s="47"/>
      <c r="E427" s="48"/>
      <c r="F427" s="45" t="str">
        <f t="shared" si="1"/>
        <v/>
      </c>
      <c r="G427" s="40" t="str">
        <f t="shared" si="2"/>
        <v/>
      </c>
      <c r="H427" s="41" t="str">
        <f>IF(A427="","",IF(C427="","",IF(D427="","",IF(B427="C", SUMIFS(Prov_Auto!E$3:E1000,Prov_Auto!A$3:A1000,C427,Prov_Auto!C$3:C1000,"&gt;"&amp;A427,Prov_Auto!D$3:D1000,"&lt;="&amp;TODAY())*D427, IF(B427="V", -1*(SUMIFS(Prov_Auto!E$3:E1000,Prov_Auto!A$3:A1000,C427,Prov_Auto!C$3:C1000,"&gt;"&amp;A427,Prov_Auto!D$3:D1000,"&lt;="&amp;TODAY())*D427), "")))))</f>
        <v/>
      </c>
      <c r="I427" s="42" t="str">
        <f>IF($A427="","",IF($C427="","",IF($D427="","", IF($B427="C",  SUMIFS(Prov_Auto!$E$3:$E1000,Prov_Auto!$A$3:$A1000,$C427,Prov_Auto!$C$3:$C1000,"&gt;="&amp;$A427 ,Prov_Auto!$D$3:$D1000, "&gt;="&amp;DATE(I$2,1, 1), Prov_Auto!$D$3:$D1000,"&lt;="&amp;DATE(I$2, 12, 31))*$D427, IF($B427="V", -1*(SUMIFS(Prov_Auto!$E$3:$E1000,Prov_Auto!$A$3:$A1000,$C427,Prov_Auto!$C$3:$C1000,"&gt;="&amp;$A427 ,Prov_Auto!$D$3:$D1000, "&gt;="&amp;DATE(I$2,1,1), Prov_Auto!$D$3:$D1000,"&lt;="&amp;DATE(I$2,12,31))*$D427), "")))))</f>
        <v/>
      </c>
      <c r="J427" s="42" t="str">
        <f>IF($A427="","",IF($C427="","",IF($D427="","", IF($B427="C",  SUMIFS(Prov_Auto!$E$3:$E1000,Prov_Auto!$A$3:$A1000,$C427,Prov_Auto!$C$3:$C1000,"&gt;="&amp;$A427 ,Prov_Auto!$D$3:$D1000, "&gt;="&amp;DATE(J$2,1, 1), Prov_Auto!$D$3:$D1000,"&lt;="&amp;DATE(J$2, 12, 31))*$D427, IF($B427="V", -1*(SUMIFS(Prov_Auto!$E$3:$E1000,Prov_Auto!$A$3:$A1000,$C427,Prov_Auto!$C$3:$C1000,"&gt;="&amp;$A427 ,Prov_Auto!$D$3:$D1000, "&gt;="&amp;DATE(J$2,1,1), Prov_Auto!$D$3:$D1000,"&lt;="&amp;DATE(J$2,12,31))*$D427), "")))))</f>
        <v/>
      </c>
      <c r="K427" s="42" t="str">
        <f>IF($A427="","",IF($C427="","",IF($D427="","", IF($B427="C",  SUMIFS(Prov_Auto!$E$3:$E1000,Prov_Auto!$A$3:$A1000,$C427,Prov_Auto!$C$3:$C1000,"&gt;="&amp;$A427 ,Prov_Auto!$D$3:$D1000, "&gt;="&amp;DATE(K$2,1, 1), Prov_Auto!$D$3:$D1000,"&lt;="&amp;DATE(K$2, 12, 31))*$D427, IF($B427="V", -1*(SUMIFS(Prov_Auto!$E$3:$E1000,Prov_Auto!$A$3:$A1000,$C427,Prov_Auto!$C$3:$C1000,"&gt;="&amp;$A427 ,Prov_Auto!$D$3:$D1000, "&gt;="&amp;DATE(K$2,1,1), Prov_Auto!$D$3:$D1000,"&lt;="&amp;DATE(K$2,12,31))*$D427), "")))))</f>
        <v/>
      </c>
      <c r="L427" s="42" t="str">
        <f>IF($A427="","",IF($C427="","",IF($D427="","", IF($B427="C",  SUMIFS(Prov_Auto!$E$3:$E1000,Prov_Auto!$A$3:$A1000,$C427,Prov_Auto!$C$3:$C1000,"&gt;="&amp;$A427 ,Prov_Auto!$D$3:$D1000, "&gt;="&amp;DATE(L$2,1, 1), Prov_Auto!$D$3:$D1000,"&lt;="&amp;DATE(L$2, 12, 31))*$D427, IF($B427="V", -1*(SUMIFS(Prov_Auto!$E$3:$E1000,Prov_Auto!$A$3:$A1000,$C427,Prov_Auto!$C$3:$C1000,"&gt;="&amp;$A427 ,Prov_Auto!$D$3:$D1000, "&gt;="&amp;DATE(L$2,1,1), Prov_Auto!$D$3:$D1000,"&lt;="&amp;DATE(L$2,12,31))*$D427), "")))))</f>
        <v/>
      </c>
      <c r="M427" s="43" t="str">
        <f>IF($A427="","",IF($C427="","",IF($D427="","", IF($B427="C",  SUMIFS(Prov_Auto!$E$3:$E1000,Prov_Auto!$A$3:$A1000,$C427,Prov_Auto!$C$3:$C1000,"&gt;="&amp;$A427 ,Prov_Auto!$D$3:$D1000, "&gt;="&amp;DATE(M$2,1, 1), Prov_Auto!$D$3:$D1000,"&lt;="&amp;DATE(M$2, 12, 31))*$D427, IF($B427="V", -1*(SUMIFS(Prov_Auto!$E$3:$E1000,Prov_Auto!$A$3:$A1000,$C427,Prov_Auto!$C$3:$C1000,"&gt;="&amp;$A427 ,Prov_Auto!$D$3:$D1000, "&gt;="&amp;DATE(M$2,1,1), Prov_Auto!$D$3:$D1000,"&lt;="&amp;DATE(M$2,12,31))*$D427), "")))))</f>
        <v/>
      </c>
      <c r="N427" s="30"/>
      <c r="O427" s="31"/>
      <c r="P427" s="31"/>
      <c r="Q427" s="31"/>
      <c r="R427" s="31"/>
      <c r="S427" s="31"/>
      <c r="T427" s="31"/>
      <c r="U427" s="31"/>
      <c r="V427" s="31"/>
      <c r="W427" s="31"/>
    </row>
    <row r="428">
      <c r="A428" s="46"/>
      <c r="B428" s="47"/>
      <c r="C428" s="47"/>
      <c r="D428" s="47"/>
      <c r="E428" s="48"/>
      <c r="F428" s="45" t="str">
        <f t="shared" si="1"/>
        <v/>
      </c>
      <c r="G428" s="40" t="str">
        <f t="shared" si="2"/>
        <v/>
      </c>
      <c r="H428" s="41" t="str">
        <f>IF(A428="","",IF(C428="","",IF(D428="","",IF(B428="C", SUMIFS(Prov_Auto!E$3:E1000,Prov_Auto!A$3:A1000,C428,Prov_Auto!C$3:C1000,"&gt;"&amp;A428,Prov_Auto!D$3:D1000,"&lt;="&amp;TODAY())*D428, IF(B428="V", -1*(SUMIFS(Prov_Auto!E$3:E1000,Prov_Auto!A$3:A1000,C428,Prov_Auto!C$3:C1000,"&gt;"&amp;A428,Prov_Auto!D$3:D1000,"&lt;="&amp;TODAY())*D428), "")))))</f>
        <v/>
      </c>
      <c r="I428" s="42" t="str">
        <f>IF($A428="","",IF($C428="","",IF($D428="","", IF($B428="C",  SUMIFS(Prov_Auto!$E$3:$E1000,Prov_Auto!$A$3:$A1000,$C428,Prov_Auto!$C$3:$C1000,"&gt;="&amp;$A428 ,Prov_Auto!$D$3:$D1000, "&gt;="&amp;DATE(I$2,1, 1), Prov_Auto!$D$3:$D1000,"&lt;="&amp;DATE(I$2, 12, 31))*$D428, IF($B428="V", -1*(SUMIFS(Prov_Auto!$E$3:$E1000,Prov_Auto!$A$3:$A1000,$C428,Prov_Auto!$C$3:$C1000,"&gt;="&amp;$A428 ,Prov_Auto!$D$3:$D1000, "&gt;="&amp;DATE(I$2,1,1), Prov_Auto!$D$3:$D1000,"&lt;="&amp;DATE(I$2,12,31))*$D428), "")))))</f>
        <v/>
      </c>
      <c r="J428" s="42" t="str">
        <f>IF($A428="","",IF($C428="","",IF($D428="","", IF($B428="C",  SUMIFS(Prov_Auto!$E$3:$E1000,Prov_Auto!$A$3:$A1000,$C428,Prov_Auto!$C$3:$C1000,"&gt;="&amp;$A428 ,Prov_Auto!$D$3:$D1000, "&gt;="&amp;DATE(J$2,1, 1), Prov_Auto!$D$3:$D1000,"&lt;="&amp;DATE(J$2, 12, 31))*$D428, IF($B428="V", -1*(SUMIFS(Prov_Auto!$E$3:$E1000,Prov_Auto!$A$3:$A1000,$C428,Prov_Auto!$C$3:$C1000,"&gt;="&amp;$A428 ,Prov_Auto!$D$3:$D1000, "&gt;="&amp;DATE(J$2,1,1), Prov_Auto!$D$3:$D1000,"&lt;="&amp;DATE(J$2,12,31))*$D428), "")))))</f>
        <v/>
      </c>
      <c r="K428" s="42" t="str">
        <f>IF($A428="","",IF($C428="","",IF($D428="","", IF($B428="C",  SUMIFS(Prov_Auto!$E$3:$E1000,Prov_Auto!$A$3:$A1000,$C428,Prov_Auto!$C$3:$C1000,"&gt;="&amp;$A428 ,Prov_Auto!$D$3:$D1000, "&gt;="&amp;DATE(K$2,1, 1), Prov_Auto!$D$3:$D1000,"&lt;="&amp;DATE(K$2, 12, 31))*$D428, IF($B428="V", -1*(SUMIFS(Prov_Auto!$E$3:$E1000,Prov_Auto!$A$3:$A1000,$C428,Prov_Auto!$C$3:$C1000,"&gt;="&amp;$A428 ,Prov_Auto!$D$3:$D1000, "&gt;="&amp;DATE(K$2,1,1), Prov_Auto!$D$3:$D1000,"&lt;="&amp;DATE(K$2,12,31))*$D428), "")))))</f>
        <v/>
      </c>
      <c r="L428" s="42" t="str">
        <f>IF($A428="","",IF($C428="","",IF($D428="","", IF($B428="C",  SUMIFS(Prov_Auto!$E$3:$E1000,Prov_Auto!$A$3:$A1000,$C428,Prov_Auto!$C$3:$C1000,"&gt;="&amp;$A428 ,Prov_Auto!$D$3:$D1000, "&gt;="&amp;DATE(L$2,1, 1), Prov_Auto!$D$3:$D1000,"&lt;="&amp;DATE(L$2, 12, 31))*$D428, IF($B428="V", -1*(SUMIFS(Prov_Auto!$E$3:$E1000,Prov_Auto!$A$3:$A1000,$C428,Prov_Auto!$C$3:$C1000,"&gt;="&amp;$A428 ,Prov_Auto!$D$3:$D1000, "&gt;="&amp;DATE(L$2,1,1), Prov_Auto!$D$3:$D1000,"&lt;="&amp;DATE(L$2,12,31))*$D428), "")))))</f>
        <v/>
      </c>
      <c r="M428" s="43" t="str">
        <f>IF($A428="","",IF($C428="","",IF($D428="","", IF($B428="C",  SUMIFS(Prov_Auto!$E$3:$E1000,Prov_Auto!$A$3:$A1000,$C428,Prov_Auto!$C$3:$C1000,"&gt;="&amp;$A428 ,Prov_Auto!$D$3:$D1000, "&gt;="&amp;DATE(M$2,1, 1), Prov_Auto!$D$3:$D1000,"&lt;="&amp;DATE(M$2, 12, 31))*$D428, IF($B428="V", -1*(SUMIFS(Prov_Auto!$E$3:$E1000,Prov_Auto!$A$3:$A1000,$C428,Prov_Auto!$C$3:$C1000,"&gt;="&amp;$A428 ,Prov_Auto!$D$3:$D1000, "&gt;="&amp;DATE(M$2,1,1), Prov_Auto!$D$3:$D1000,"&lt;="&amp;DATE(M$2,12,31))*$D428), "")))))</f>
        <v/>
      </c>
      <c r="N428" s="30"/>
      <c r="O428" s="31"/>
      <c r="P428" s="31"/>
      <c r="Q428" s="31"/>
      <c r="R428" s="31"/>
      <c r="S428" s="31"/>
      <c r="T428" s="31"/>
      <c r="U428" s="31"/>
      <c r="V428" s="31"/>
      <c r="W428" s="31"/>
    </row>
    <row r="429">
      <c r="A429" s="46"/>
      <c r="B429" s="47"/>
      <c r="C429" s="47"/>
      <c r="D429" s="47"/>
      <c r="E429" s="48"/>
      <c r="F429" s="45" t="str">
        <f t="shared" si="1"/>
        <v/>
      </c>
      <c r="G429" s="40" t="str">
        <f t="shared" si="2"/>
        <v/>
      </c>
      <c r="H429" s="41" t="str">
        <f>IF(A429="","",IF(C429="","",IF(D429="","",IF(B429="C", SUMIFS(Prov_Auto!E$3:E1000,Prov_Auto!A$3:A1000,C429,Prov_Auto!C$3:C1000,"&gt;"&amp;A429,Prov_Auto!D$3:D1000,"&lt;="&amp;TODAY())*D429, IF(B429="V", -1*(SUMIFS(Prov_Auto!E$3:E1000,Prov_Auto!A$3:A1000,C429,Prov_Auto!C$3:C1000,"&gt;"&amp;A429,Prov_Auto!D$3:D1000,"&lt;="&amp;TODAY())*D429), "")))))</f>
        <v/>
      </c>
      <c r="I429" s="42" t="str">
        <f>IF($A429="","",IF($C429="","",IF($D429="","", IF($B429="C",  SUMIFS(Prov_Auto!$E$3:$E1000,Prov_Auto!$A$3:$A1000,$C429,Prov_Auto!$C$3:$C1000,"&gt;="&amp;$A429 ,Prov_Auto!$D$3:$D1000, "&gt;="&amp;DATE(I$2,1, 1), Prov_Auto!$D$3:$D1000,"&lt;="&amp;DATE(I$2, 12, 31))*$D429, IF($B429="V", -1*(SUMIFS(Prov_Auto!$E$3:$E1000,Prov_Auto!$A$3:$A1000,$C429,Prov_Auto!$C$3:$C1000,"&gt;="&amp;$A429 ,Prov_Auto!$D$3:$D1000, "&gt;="&amp;DATE(I$2,1,1), Prov_Auto!$D$3:$D1000,"&lt;="&amp;DATE(I$2,12,31))*$D429), "")))))</f>
        <v/>
      </c>
      <c r="J429" s="42" t="str">
        <f>IF($A429="","",IF($C429="","",IF($D429="","", IF($B429="C",  SUMIFS(Prov_Auto!$E$3:$E1000,Prov_Auto!$A$3:$A1000,$C429,Prov_Auto!$C$3:$C1000,"&gt;="&amp;$A429 ,Prov_Auto!$D$3:$D1000, "&gt;="&amp;DATE(J$2,1, 1), Prov_Auto!$D$3:$D1000,"&lt;="&amp;DATE(J$2, 12, 31))*$D429, IF($B429="V", -1*(SUMIFS(Prov_Auto!$E$3:$E1000,Prov_Auto!$A$3:$A1000,$C429,Prov_Auto!$C$3:$C1000,"&gt;="&amp;$A429 ,Prov_Auto!$D$3:$D1000, "&gt;="&amp;DATE(J$2,1,1), Prov_Auto!$D$3:$D1000,"&lt;="&amp;DATE(J$2,12,31))*$D429), "")))))</f>
        <v/>
      </c>
      <c r="K429" s="42" t="str">
        <f>IF($A429="","",IF($C429="","",IF($D429="","", IF($B429="C",  SUMIFS(Prov_Auto!$E$3:$E1000,Prov_Auto!$A$3:$A1000,$C429,Prov_Auto!$C$3:$C1000,"&gt;="&amp;$A429 ,Prov_Auto!$D$3:$D1000, "&gt;="&amp;DATE(K$2,1, 1), Prov_Auto!$D$3:$D1000,"&lt;="&amp;DATE(K$2, 12, 31))*$D429, IF($B429="V", -1*(SUMIFS(Prov_Auto!$E$3:$E1000,Prov_Auto!$A$3:$A1000,$C429,Prov_Auto!$C$3:$C1000,"&gt;="&amp;$A429 ,Prov_Auto!$D$3:$D1000, "&gt;="&amp;DATE(K$2,1,1), Prov_Auto!$D$3:$D1000,"&lt;="&amp;DATE(K$2,12,31))*$D429), "")))))</f>
        <v/>
      </c>
      <c r="L429" s="42" t="str">
        <f>IF($A429="","",IF($C429="","",IF($D429="","", IF($B429="C",  SUMIFS(Prov_Auto!$E$3:$E1000,Prov_Auto!$A$3:$A1000,$C429,Prov_Auto!$C$3:$C1000,"&gt;="&amp;$A429 ,Prov_Auto!$D$3:$D1000, "&gt;="&amp;DATE(L$2,1, 1), Prov_Auto!$D$3:$D1000,"&lt;="&amp;DATE(L$2, 12, 31))*$D429, IF($B429="V", -1*(SUMIFS(Prov_Auto!$E$3:$E1000,Prov_Auto!$A$3:$A1000,$C429,Prov_Auto!$C$3:$C1000,"&gt;="&amp;$A429 ,Prov_Auto!$D$3:$D1000, "&gt;="&amp;DATE(L$2,1,1), Prov_Auto!$D$3:$D1000,"&lt;="&amp;DATE(L$2,12,31))*$D429), "")))))</f>
        <v/>
      </c>
      <c r="M429" s="43" t="str">
        <f>IF($A429="","",IF($C429="","",IF($D429="","", IF($B429="C",  SUMIFS(Prov_Auto!$E$3:$E1000,Prov_Auto!$A$3:$A1000,$C429,Prov_Auto!$C$3:$C1000,"&gt;="&amp;$A429 ,Prov_Auto!$D$3:$D1000, "&gt;="&amp;DATE(M$2,1, 1), Prov_Auto!$D$3:$D1000,"&lt;="&amp;DATE(M$2, 12, 31))*$D429, IF($B429="V", -1*(SUMIFS(Prov_Auto!$E$3:$E1000,Prov_Auto!$A$3:$A1000,$C429,Prov_Auto!$C$3:$C1000,"&gt;="&amp;$A429 ,Prov_Auto!$D$3:$D1000, "&gt;="&amp;DATE(M$2,1,1), Prov_Auto!$D$3:$D1000,"&lt;="&amp;DATE(M$2,12,31))*$D429), "")))))</f>
        <v/>
      </c>
      <c r="N429" s="30"/>
      <c r="O429" s="31"/>
      <c r="P429" s="31"/>
      <c r="Q429" s="31"/>
      <c r="R429" s="31"/>
      <c r="S429" s="31"/>
      <c r="T429" s="31"/>
      <c r="U429" s="31"/>
      <c r="V429" s="31"/>
      <c r="W429" s="31"/>
    </row>
    <row r="430">
      <c r="A430" s="46"/>
      <c r="B430" s="47"/>
      <c r="C430" s="47"/>
      <c r="D430" s="47"/>
      <c r="E430" s="48"/>
      <c r="F430" s="45" t="str">
        <f t="shared" si="1"/>
        <v/>
      </c>
      <c r="G430" s="40" t="str">
        <f t="shared" si="2"/>
        <v/>
      </c>
      <c r="H430" s="41" t="str">
        <f>IF(A430="","",IF(C430="","",IF(D430="","",IF(B430="C", SUMIFS(Prov_Auto!E$3:E1000,Prov_Auto!A$3:A1000,C430,Prov_Auto!C$3:C1000,"&gt;"&amp;A430,Prov_Auto!D$3:D1000,"&lt;="&amp;TODAY())*D430, IF(B430="V", -1*(SUMIFS(Prov_Auto!E$3:E1000,Prov_Auto!A$3:A1000,C430,Prov_Auto!C$3:C1000,"&gt;"&amp;A430,Prov_Auto!D$3:D1000,"&lt;="&amp;TODAY())*D430), "")))))</f>
        <v/>
      </c>
      <c r="I430" s="42" t="str">
        <f>IF($A430="","",IF($C430="","",IF($D430="","", IF($B430="C",  SUMIFS(Prov_Auto!$E$3:$E1000,Prov_Auto!$A$3:$A1000,$C430,Prov_Auto!$C$3:$C1000,"&gt;="&amp;$A430 ,Prov_Auto!$D$3:$D1000, "&gt;="&amp;DATE(I$2,1, 1), Prov_Auto!$D$3:$D1000,"&lt;="&amp;DATE(I$2, 12, 31))*$D430, IF($B430="V", -1*(SUMIFS(Prov_Auto!$E$3:$E1000,Prov_Auto!$A$3:$A1000,$C430,Prov_Auto!$C$3:$C1000,"&gt;="&amp;$A430 ,Prov_Auto!$D$3:$D1000, "&gt;="&amp;DATE(I$2,1,1), Prov_Auto!$D$3:$D1000,"&lt;="&amp;DATE(I$2,12,31))*$D430), "")))))</f>
        <v/>
      </c>
      <c r="J430" s="42" t="str">
        <f>IF($A430="","",IF($C430="","",IF($D430="","", IF($B430="C",  SUMIFS(Prov_Auto!$E$3:$E1000,Prov_Auto!$A$3:$A1000,$C430,Prov_Auto!$C$3:$C1000,"&gt;="&amp;$A430 ,Prov_Auto!$D$3:$D1000, "&gt;="&amp;DATE(J$2,1, 1), Prov_Auto!$D$3:$D1000,"&lt;="&amp;DATE(J$2, 12, 31))*$D430, IF($B430="V", -1*(SUMIFS(Prov_Auto!$E$3:$E1000,Prov_Auto!$A$3:$A1000,$C430,Prov_Auto!$C$3:$C1000,"&gt;="&amp;$A430 ,Prov_Auto!$D$3:$D1000, "&gt;="&amp;DATE(J$2,1,1), Prov_Auto!$D$3:$D1000,"&lt;="&amp;DATE(J$2,12,31))*$D430), "")))))</f>
        <v/>
      </c>
      <c r="K430" s="42" t="str">
        <f>IF($A430="","",IF($C430="","",IF($D430="","", IF($B430="C",  SUMIFS(Prov_Auto!$E$3:$E1000,Prov_Auto!$A$3:$A1000,$C430,Prov_Auto!$C$3:$C1000,"&gt;="&amp;$A430 ,Prov_Auto!$D$3:$D1000, "&gt;="&amp;DATE(K$2,1, 1), Prov_Auto!$D$3:$D1000,"&lt;="&amp;DATE(K$2, 12, 31))*$D430, IF($B430="V", -1*(SUMIFS(Prov_Auto!$E$3:$E1000,Prov_Auto!$A$3:$A1000,$C430,Prov_Auto!$C$3:$C1000,"&gt;="&amp;$A430 ,Prov_Auto!$D$3:$D1000, "&gt;="&amp;DATE(K$2,1,1), Prov_Auto!$D$3:$D1000,"&lt;="&amp;DATE(K$2,12,31))*$D430), "")))))</f>
        <v/>
      </c>
      <c r="L430" s="42" t="str">
        <f>IF($A430="","",IF($C430="","",IF($D430="","", IF($B430="C",  SUMIFS(Prov_Auto!$E$3:$E1000,Prov_Auto!$A$3:$A1000,$C430,Prov_Auto!$C$3:$C1000,"&gt;="&amp;$A430 ,Prov_Auto!$D$3:$D1000, "&gt;="&amp;DATE(L$2,1, 1), Prov_Auto!$D$3:$D1000,"&lt;="&amp;DATE(L$2, 12, 31))*$D430, IF($B430="V", -1*(SUMIFS(Prov_Auto!$E$3:$E1000,Prov_Auto!$A$3:$A1000,$C430,Prov_Auto!$C$3:$C1000,"&gt;="&amp;$A430 ,Prov_Auto!$D$3:$D1000, "&gt;="&amp;DATE(L$2,1,1), Prov_Auto!$D$3:$D1000,"&lt;="&amp;DATE(L$2,12,31))*$D430), "")))))</f>
        <v/>
      </c>
      <c r="M430" s="43" t="str">
        <f>IF($A430="","",IF($C430="","",IF($D430="","", IF($B430="C",  SUMIFS(Prov_Auto!$E$3:$E1000,Prov_Auto!$A$3:$A1000,$C430,Prov_Auto!$C$3:$C1000,"&gt;="&amp;$A430 ,Prov_Auto!$D$3:$D1000, "&gt;="&amp;DATE(M$2,1, 1), Prov_Auto!$D$3:$D1000,"&lt;="&amp;DATE(M$2, 12, 31))*$D430, IF($B430="V", -1*(SUMIFS(Prov_Auto!$E$3:$E1000,Prov_Auto!$A$3:$A1000,$C430,Prov_Auto!$C$3:$C1000,"&gt;="&amp;$A430 ,Prov_Auto!$D$3:$D1000, "&gt;="&amp;DATE(M$2,1,1), Prov_Auto!$D$3:$D1000,"&lt;="&amp;DATE(M$2,12,31))*$D430), "")))))</f>
        <v/>
      </c>
      <c r="N430" s="30"/>
      <c r="O430" s="31"/>
      <c r="P430" s="31"/>
      <c r="Q430" s="31"/>
      <c r="R430" s="31"/>
      <c r="S430" s="31"/>
      <c r="T430" s="31"/>
      <c r="U430" s="31"/>
      <c r="V430" s="31"/>
      <c r="W430" s="31"/>
    </row>
    <row r="431">
      <c r="A431" s="46"/>
      <c r="B431" s="47"/>
      <c r="C431" s="47"/>
      <c r="D431" s="47"/>
      <c r="E431" s="48"/>
      <c r="F431" s="45" t="str">
        <f t="shared" si="1"/>
        <v/>
      </c>
      <c r="G431" s="40" t="str">
        <f t="shared" si="2"/>
        <v/>
      </c>
      <c r="H431" s="41" t="str">
        <f>IF(A431="","",IF(C431="","",IF(D431="","",IF(B431="C", SUMIFS(Prov_Auto!E$3:E1000,Prov_Auto!A$3:A1000,C431,Prov_Auto!C$3:C1000,"&gt;"&amp;A431,Prov_Auto!D$3:D1000,"&lt;="&amp;TODAY())*D431, IF(B431="V", -1*(SUMIFS(Prov_Auto!E$3:E1000,Prov_Auto!A$3:A1000,C431,Prov_Auto!C$3:C1000,"&gt;"&amp;A431,Prov_Auto!D$3:D1000,"&lt;="&amp;TODAY())*D431), "")))))</f>
        <v/>
      </c>
      <c r="I431" s="42" t="str">
        <f>IF($A431="","",IF($C431="","",IF($D431="","", IF($B431="C",  SUMIFS(Prov_Auto!$E$3:$E1000,Prov_Auto!$A$3:$A1000,$C431,Prov_Auto!$C$3:$C1000,"&gt;="&amp;$A431 ,Prov_Auto!$D$3:$D1000, "&gt;="&amp;DATE(I$2,1, 1), Prov_Auto!$D$3:$D1000,"&lt;="&amp;DATE(I$2, 12, 31))*$D431, IF($B431="V", -1*(SUMIFS(Prov_Auto!$E$3:$E1000,Prov_Auto!$A$3:$A1000,$C431,Prov_Auto!$C$3:$C1000,"&gt;="&amp;$A431 ,Prov_Auto!$D$3:$D1000, "&gt;="&amp;DATE(I$2,1,1), Prov_Auto!$D$3:$D1000,"&lt;="&amp;DATE(I$2,12,31))*$D431), "")))))</f>
        <v/>
      </c>
      <c r="J431" s="42" t="str">
        <f>IF($A431="","",IF($C431="","",IF($D431="","", IF($B431="C",  SUMIFS(Prov_Auto!$E$3:$E1000,Prov_Auto!$A$3:$A1000,$C431,Prov_Auto!$C$3:$C1000,"&gt;="&amp;$A431 ,Prov_Auto!$D$3:$D1000, "&gt;="&amp;DATE(J$2,1, 1), Prov_Auto!$D$3:$D1000,"&lt;="&amp;DATE(J$2, 12, 31))*$D431, IF($B431="V", -1*(SUMIFS(Prov_Auto!$E$3:$E1000,Prov_Auto!$A$3:$A1000,$C431,Prov_Auto!$C$3:$C1000,"&gt;="&amp;$A431 ,Prov_Auto!$D$3:$D1000, "&gt;="&amp;DATE(J$2,1,1), Prov_Auto!$D$3:$D1000,"&lt;="&amp;DATE(J$2,12,31))*$D431), "")))))</f>
        <v/>
      </c>
      <c r="K431" s="42" t="str">
        <f>IF($A431="","",IF($C431="","",IF($D431="","", IF($B431="C",  SUMIFS(Prov_Auto!$E$3:$E1000,Prov_Auto!$A$3:$A1000,$C431,Prov_Auto!$C$3:$C1000,"&gt;="&amp;$A431 ,Prov_Auto!$D$3:$D1000, "&gt;="&amp;DATE(K$2,1, 1), Prov_Auto!$D$3:$D1000,"&lt;="&amp;DATE(K$2, 12, 31))*$D431, IF($B431="V", -1*(SUMIFS(Prov_Auto!$E$3:$E1000,Prov_Auto!$A$3:$A1000,$C431,Prov_Auto!$C$3:$C1000,"&gt;="&amp;$A431 ,Prov_Auto!$D$3:$D1000, "&gt;="&amp;DATE(K$2,1,1), Prov_Auto!$D$3:$D1000,"&lt;="&amp;DATE(K$2,12,31))*$D431), "")))))</f>
        <v/>
      </c>
      <c r="L431" s="42" t="str">
        <f>IF($A431="","",IF($C431="","",IF($D431="","", IF($B431="C",  SUMIFS(Prov_Auto!$E$3:$E1000,Prov_Auto!$A$3:$A1000,$C431,Prov_Auto!$C$3:$C1000,"&gt;="&amp;$A431 ,Prov_Auto!$D$3:$D1000, "&gt;="&amp;DATE(L$2,1, 1), Prov_Auto!$D$3:$D1000,"&lt;="&amp;DATE(L$2, 12, 31))*$D431, IF($B431="V", -1*(SUMIFS(Prov_Auto!$E$3:$E1000,Prov_Auto!$A$3:$A1000,$C431,Prov_Auto!$C$3:$C1000,"&gt;="&amp;$A431 ,Prov_Auto!$D$3:$D1000, "&gt;="&amp;DATE(L$2,1,1), Prov_Auto!$D$3:$D1000,"&lt;="&amp;DATE(L$2,12,31))*$D431), "")))))</f>
        <v/>
      </c>
      <c r="M431" s="43" t="str">
        <f>IF($A431="","",IF($C431="","",IF($D431="","", IF($B431="C",  SUMIFS(Prov_Auto!$E$3:$E1000,Prov_Auto!$A$3:$A1000,$C431,Prov_Auto!$C$3:$C1000,"&gt;="&amp;$A431 ,Prov_Auto!$D$3:$D1000, "&gt;="&amp;DATE(M$2,1, 1), Prov_Auto!$D$3:$D1000,"&lt;="&amp;DATE(M$2, 12, 31))*$D431, IF($B431="V", -1*(SUMIFS(Prov_Auto!$E$3:$E1000,Prov_Auto!$A$3:$A1000,$C431,Prov_Auto!$C$3:$C1000,"&gt;="&amp;$A431 ,Prov_Auto!$D$3:$D1000, "&gt;="&amp;DATE(M$2,1,1), Prov_Auto!$D$3:$D1000,"&lt;="&amp;DATE(M$2,12,31))*$D431), "")))))</f>
        <v/>
      </c>
      <c r="N431" s="30"/>
      <c r="O431" s="31"/>
      <c r="P431" s="31"/>
      <c r="Q431" s="31"/>
      <c r="R431" s="31"/>
      <c r="S431" s="31"/>
      <c r="T431" s="31"/>
      <c r="U431" s="31"/>
      <c r="V431" s="31"/>
      <c r="W431" s="31"/>
    </row>
    <row r="432">
      <c r="A432" s="46"/>
      <c r="B432" s="47"/>
      <c r="C432" s="47"/>
      <c r="D432" s="47"/>
      <c r="E432" s="48"/>
      <c r="F432" s="45" t="str">
        <f t="shared" si="1"/>
        <v/>
      </c>
      <c r="G432" s="40" t="str">
        <f t="shared" si="2"/>
        <v/>
      </c>
      <c r="H432" s="41" t="str">
        <f>IF(A432="","",IF(C432="","",IF(D432="","",IF(B432="C", SUMIFS(Prov_Auto!E$3:E1000,Prov_Auto!A$3:A1000,C432,Prov_Auto!C$3:C1000,"&gt;"&amp;A432,Prov_Auto!D$3:D1000,"&lt;="&amp;TODAY())*D432, IF(B432="V", -1*(SUMIFS(Prov_Auto!E$3:E1000,Prov_Auto!A$3:A1000,C432,Prov_Auto!C$3:C1000,"&gt;"&amp;A432,Prov_Auto!D$3:D1000,"&lt;="&amp;TODAY())*D432), "")))))</f>
        <v/>
      </c>
      <c r="I432" s="42" t="str">
        <f>IF($A432="","",IF($C432="","",IF($D432="","", IF($B432="C",  SUMIFS(Prov_Auto!$E$3:$E1000,Prov_Auto!$A$3:$A1000,$C432,Prov_Auto!$C$3:$C1000,"&gt;="&amp;$A432 ,Prov_Auto!$D$3:$D1000, "&gt;="&amp;DATE(I$2,1, 1), Prov_Auto!$D$3:$D1000,"&lt;="&amp;DATE(I$2, 12, 31))*$D432, IF($B432="V", -1*(SUMIFS(Prov_Auto!$E$3:$E1000,Prov_Auto!$A$3:$A1000,$C432,Prov_Auto!$C$3:$C1000,"&gt;="&amp;$A432 ,Prov_Auto!$D$3:$D1000, "&gt;="&amp;DATE(I$2,1,1), Prov_Auto!$D$3:$D1000,"&lt;="&amp;DATE(I$2,12,31))*$D432), "")))))</f>
        <v/>
      </c>
      <c r="J432" s="42" t="str">
        <f>IF($A432="","",IF($C432="","",IF($D432="","", IF($B432="C",  SUMIFS(Prov_Auto!$E$3:$E1000,Prov_Auto!$A$3:$A1000,$C432,Prov_Auto!$C$3:$C1000,"&gt;="&amp;$A432 ,Prov_Auto!$D$3:$D1000, "&gt;="&amp;DATE(J$2,1, 1), Prov_Auto!$D$3:$D1000,"&lt;="&amp;DATE(J$2, 12, 31))*$D432, IF($B432="V", -1*(SUMIFS(Prov_Auto!$E$3:$E1000,Prov_Auto!$A$3:$A1000,$C432,Prov_Auto!$C$3:$C1000,"&gt;="&amp;$A432 ,Prov_Auto!$D$3:$D1000, "&gt;="&amp;DATE(J$2,1,1), Prov_Auto!$D$3:$D1000,"&lt;="&amp;DATE(J$2,12,31))*$D432), "")))))</f>
        <v/>
      </c>
      <c r="K432" s="42" t="str">
        <f>IF($A432="","",IF($C432="","",IF($D432="","", IF($B432="C",  SUMIFS(Prov_Auto!$E$3:$E1000,Prov_Auto!$A$3:$A1000,$C432,Prov_Auto!$C$3:$C1000,"&gt;="&amp;$A432 ,Prov_Auto!$D$3:$D1000, "&gt;="&amp;DATE(K$2,1, 1), Prov_Auto!$D$3:$D1000,"&lt;="&amp;DATE(K$2, 12, 31))*$D432, IF($B432="V", -1*(SUMIFS(Prov_Auto!$E$3:$E1000,Prov_Auto!$A$3:$A1000,$C432,Prov_Auto!$C$3:$C1000,"&gt;="&amp;$A432 ,Prov_Auto!$D$3:$D1000, "&gt;="&amp;DATE(K$2,1,1), Prov_Auto!$D$3:$D1000,"&lt;="&amp;DATE(K$2,12,31))*$D432), "")))))</f>
        <v/>
      </c>
      <c r="L432" s="42" t="str">
        <f>IF($A432="","",IF($C432="","",IF($D432="","", IF($B432="C",  SUMIFS(Prov_Auto!$E$3:$E1000,Prov_Auto!$A$3:$A1000,$C432,Prov_Auto!$C$3:$C1000,"&gt;="&amp;$A432 ,Prov_Auto!$D$3:$D1000, "&gt;="&amp;DATE(L$2,1, 1), Prov_Auto!$D$3:$D1000,"&lt;="&amp;DATE(L$2, 12, 31))*$D432, IF($B432="V", -1*(SUMIFS(Prov_Auto!$E$3:$E1000,Prov_Auto!$A$3:$A1000,$C432,Prov_Auto!$C$3:$C1000,"&gt;="&amp;$A432 ,Prov_Auto!$D$3:$D1000, "&gt;="&amp;DATE(L$2,1,1), Prov_Auto!$D$3:$D1000,"&lt;="&amp;DATE(L$2,12,31))*$D432), "")))))</f>
        <v/>
      </c>
      <c r="M432" s="43" t="str">
        <f>IF($A432="","",IF($C432="","",IF($D432="","", IF($B432="C",  SUMIFS(Prov_Auto!$E$3:$E1000,Prov_Auto!$A$3:$A1000,$C432,Prov_Auto!$C$3:$C1000,"&gt;="&amp;$A432 ,Prov_Auto!$D$3:$D1000, "&gt;="&amp;DATE(M$2,1, 1), Prov_Auto!$D$3:$D1000,"&lt;="&amp;DATE(M$2, 12, 31))*$D432, IF($B432="V", -1*(SUMIFS(Prov_Auto!$E$3:$E1000,Prov_Auto!$A$3:$A1000,$C432,Prov_Auto!$C$3:$C1000,"&gt;="&amp;$A432 ,Prov_Auto!$D$3:$D1000, "&gt;="&amp;DATE(M$2,1,1), Prov_Auto!$D$3:$D1000,"&lt;="&amp;DATE(M$2,12,31))*$D432), "")))))</f>
        <v/>
      </c>
      <c r="N432" s="30"/>
      <c r="O432" s="31"/>
      <c r="P432" s="31"/>
      <c r="Q432" s="31"/>
      <c r="R432" s="31"/>
      <c r="S432" s="31"/>
      <c r="T432" s="31"/>
      <c r="U432" s="31"/>
      <c r="V432" s="31"/>
      <c r="W432" s="31"/>
    </row>
    <row r="433">
      <c r="A433" s="46"/>
      <c r="B433" s="47"/>
      <c r="C433" s="47"/>
      <c r="D433" s="47"/>
      <c r="E433" s="48"/>
      <c r="F433" s="45" t="str">
        <f t="shared" si="1"/>
        <v/>
      </c>
      <c r="G433" s="40" t="str">
        <f t="shared" si="2"/>
        <v/>
      </c>
      <c r="H433" s="41" t="str">
        <f>IF(A433="","",IF(C433="","",IF(D433="","",IF(B433="C", SUMIFS(Prov_Auto!E$3:E1000,Prov_Auto!A$3:A1000,C433,Prov_Auto!C$3:C1000,"&gt;"&amp;A433,Prov_Auto!D$3:D1000,"&lt;="&amp;TODAY())*D433, IF(B433="V", -1*(SUMIFS(Prov_Auto!E$3:E1000,Prov_Auto!A$3:A1000,C433,Prov_Auto!C$3:C1000,"&gt;"&amp;A433,Prov_Auto!D$3:D1000,"&lt;="&amp;TODAY())*D433), "")))))</f>
        <v/>
      </c>
      <c r="I433" s="42" t="str">
        <f>IF($A433="","",IF($C433="","",IF($D433="","", IF($B433="C",  SUMIFS(Prov_Auto!$E$3:$E1000,Prov_Auto!$A$3:$A1000,$C433,Prov_Auto!$C$3:$C1000,"&gt;="&amp;$A433 ,Prov_Auto!$D$3:$D1000, "&gt;="&amp;DATE(I$2,1, 1), Prov_Auto!$D$3:$D1000,"&lt;="&amp;DATE(I$2, 12, 31))*$D433, IF($B433="V", -1*(SUMIFS(Prov_Auto!$E$3:$E1000,Prov_Auto!$A$3:$A1000,$C433,Prov_Auto!$C$3:$C1000,"&gt;="&amp;$A433 ,Prov_Auto!$D$3:$D1000, "&gt;="&amp;DATE(I$2,1,1), Prov_Auto!$D$3:$D1000,"&lt;="&amp;DATE(I$2,12,31))*$D433), "")))))</f>
        <v/>
      </c>
      <c r="J433" s="42" t="str">
        <f>IF($A433="","",IF($C433="","",IF($D433="","", IF($B433="C",  SUMIFS(Prov_Auto!$E$3:$E1000,Prov_Auto!$A$3:$A1000,$C433,Prov_Auto!$C$3:$C1000,"&gt;="&amp;$A433 ,Prov_Auto!$D$3:$D1000, "&gt;="&amp;DATE(J$2,1, 1), Prov_Auto!$D$3:$D1000,"&lt;="&amp;DATE(J$2, 12, 31))*$D433, IF($B433="V", -1*(SUMIFS(Prov_Auto!$E$3:$E1000,Prov_Auto!$A$3:$A1000,$C433,Prov_Auto!$C$3:$C1000,"&gt;="&amp;$A433 ,Prov_Auto!$D$3:$D1000, "&gt;="&amp;DATE(J$2,1,1), Prov_Auto!$D$3:$D1000,"&lt;="&amp;DATE(J$2,12,31))*$D433), "")))))</f>
        <v/>
      </c>
      <c r="K433" s="42" t="str">
        <f>IF($A433="","",IF($C433="","",IF($D433="","", IF($B433="C",  SUMIFS(Prov_Auto!$E$3:$E1000,Prov_Auto!$A$3:$A1000,$C433,Prov_Auto!$C$3:$C1000,"&gt;="&amp;$A433 ,Prov_Auto!$D$3:$D1000, "&gt;="&amp;DATE(K$2,1, 1), Prov_Auto!$D$3:$D1000,"&lt;="&amp;DATE(K$2, 12, 31))*$D433, IF($B433="V", -1*(SUMIFS(Prov_Auto!$E$3:$E1000,Prov_Auto!$A$3:$A1000,$C433,Prov_Auto!$C$3:$C1000,"&gt;="&amp;$A433 ,Prov_Auto!$D$3:$D1000, "&gt;="&amp;DATE(K$2,1,1), Prov_Auto!$D$3:$D1000,"&lt;="&amp;DATE(K$2,12,31))*$D433), "")))))</f>
        <v/>
      </c>
      <c r="L433" s="42" t="str">
        <f>IF($A433="","",IF($C433="","",IF($D433="","", IF($B433="C",  SUMIFS(Prov_Auto!$E$3:$E1000,Prov_Auto!$A$3:$A1000,$C433,Prov_Auto!$C$3:$C1000,"&gt;="&amp;$A433 ,Prov_Auto!$D$3:$D1000, "&gt;="&amp;DATE(L$2,1, 1), Prov_Auto!$D$3:$D1000,"&lt;="&amp;DATE(L$2, 12, 31))*$D433, IF($B433="V", -1*(SUMIFS(Prov_Auto!$E$3:$E1000,Prov_Auto!$A$3:$A1000,$C433,Prov_Auto!$C$3:$C1000,"&gt;="&amp;$A433 ,Prov_Auto!$D$3:$D1000, "&gt;="&amp;DATE(L$2,1,1), Prov_Auto!$D$3:$D1000,"&lt;="&amp;DATE(L$2,12,31))*$D433), "")))))</f>
        <v/>
      </c>
      <c r="M433" s="43" t="str">
        <f>IF($A433="","",IF($C433="","",IF($D433="","", IF($B433="C",  SUMIFS(Prov_Auto!$E$3:$E1000,Prov_Auto!$A$3:$A1000,$C433,Prov_Auto!$C$3:$C1000,"&gt;="&amp;$A433 ,Prov_Auto!$D$3:$D1000, "&gt;="&amp;DATE(M$2,1, 1), Prov_Auto!$D$3:$D1000,"&lt;="&amp;DATE(M$2, 12, 31))*$D433, IF($B433="V", -1*(SUMIFS(Prov_Auto!$E$3:$E1000,Prov_Auto!$A$3:$A1000,$C433,Prov_Auto!$C$3:$C1000,"&gt;="&amp;$A433 ,Prov_Auto!$D$3:$D1000, "&gt;="&amp;DATE(M$2,1,1), Prov_Auto!$D$3:$D1000,"&lt;="&amp;DATE(M$2,12,31))*$D433), "")))))</f>
        <v/>
      </c>
      <c r="N433" s="30"/>
      <c r="O433" s="31"/>
      <c r="P433" s="31"/>
      <c r="Q433" s="31"/>
      <c r="R433" s="31"/>
      <c r="S433" s="31"/>
      <c r="T433" s="31"/>
      <c r="U433" s="31"/>
      <c r="V433" s="31"/>
      <c r="W433" s="31"/>
    </row>
    <row r="434">
      <c r="A434" s="46"/>
      <c r="B434" s="47"/>
      <c r="C434" s="47"/>
      <c r="D434" s="47"/>
      <c r="E434" s="48"/>
      <c r="F434" s="45" t="str">
        <f t="shared" si="1"/>
        <v/>
      </c>
      <c r="G434" s="40" t="str">
        <f t="shared" si="2"/>
        <v/>
      </c>
      <c r="H434" s="41" t="str">
        <f>IF(A434="","",IF(C434="","",IF(D434="","",IF(B434="C", SUMIFS(Prov_Auto!E$3:E1000,Prov_Auto!A$3:A1000,C434,Prov_Auto!C$3:C1000,"&gt;"&amp;A434,Prov_Auto!D$3:D1000,"&lt;="&amp;TODAY())*D434, IF(B434="V", -1*(SUMIFS(Prov_Auto!E$3:E1000,Prov_Auto!A$3:A1000,C434,Prov_Auto!C$3:C1000,"&gt;"&amp;A434,Prov_Auto!D$3:D1000,"&lt;="&amp;TODAY())*D434), "")))))</f>
        <v/>
      </c>
      <c r="I434" s="42" t="str">
        <f>IF($A434="","",IF($C434="","",IF($D434="","", IF($B434="C",  SUMIFS(Prov_Auto!$E$3:$E1000,Prov_Auto!$A$3:$A1000,$C434,Prov_Auto!$C$3:$C1000,"&gt;="&amp;$A434 ,Prov_Auto!$D$3:$D1000, "&gt;="&amp;DATE(I$2,1, 1), Prov_Auto!$D$3:$D1000,"&lt;="&amp;DATE(I$2, 12, 31))*$D434, IF($B434="V", -1*(SUMIFS(Prov_Auto!$E$3:$E1000,Prov_Auto!$A$3:$A1000,$C434,Prov_Auto!$C$3:$C1000,"&gt;="&amp;$A434 ,Prov_Auto!$D$3:$D1000, "&gt;="&amp;DATE(I$2,1,1), Prov_Auto!$D$3:$D1000,"&lt;="&amp;DATE(I$2,12,31))*$D434), "")))))</f>
        <v/>
      </c>
      <c r="J434" s="42" t="str">
        <f>IF($A434="","",IF($C434="","",IF($D434="","", IF($B434="C",  SUMIFS(Prov_Auto!$E$3:$E1000,Prov_Auto!$A$3:$A1000,$C434,Prov_Auto!$C$3:$C1000,"&gt;="&amp;$A434 ,Prov_Auto!$D$3:$D1000, "&gt;="&amp;DATE(J$2,1, 1), Prov_Auto!$D$3:$D1000,"&lt;="&amp;DATE(J$2, 12, 31))*$D434, IF($B434="V", -1*(SUMIFS(Prov_Auto!$E$3:$E1000,Prov_Auto!$A$3:$A1000,$C434,Prov_Auto!$C$3:$C1000,"&gt;="&amp;$A434 ,Prov_Auto!$D$3:$D1000, "&gt;="&amp;DATE(J$2,1,1), Prov_Auto!$D$3:$D1000,"&lt;="&amp;DATE(J$2,12,31))*$D434), "")))))</f>
        <v/>
      </c>
      <c r="K434" s="42" t="str">
        <f>IF($A434="","",IF($C434="","",IF($D434="","", IF($B434="C",  SUMIFS(Prov_Auto!$E$3:$E1000,Prov_Auto!$A$3:$A1000,$C434,Prov_Auto!$C$3:$C1000,"&gt;="&amp;$A434 ,Prov_Auto!$D$3:$D1000, "&gt;="&amp;DATE(K$2,1, 1), Prov_Auto!$D$3:$D1000,"&lt;="&amp;DATE(K$2, 12, 31))*$D434, IF($B434="V", -1*(SUMIFS(Prov_Auto!$E$3:$E1000,Prov_Auto!$A$3:$A1000,$C434,Prov_Auto!$C$3:$C1000,"&gt;="&amp;$A434 ,Prov_Auto!$D$3:$D1000, "&gt;="&amp;DATE(K$2,1,1), Prov_Auto!$D$3:$D1000,"&lt;="&amp;DATE(K$2,12,31))*$D434), "")))))</f>
        <v/>
      </c>
      <c r="L434" s="42" t="str">
        <f>IF($A434="","",IF($C434="","",IF($D434="","", IF($B434="C",  SUMIFS(Prov_Auto!$E$3:$E1000,Prov_Auto!$A$3:$A1000,$C434,Prov_Auto!$C$3:$C1000,"&gt;="&amp;$A434 ,Prov_Auto!$D$3:$D1000, "&gt;="&amp;DATE(L$2,1, 1), Prov_Auto!$D$3:$D1000,"&lt;="&amp;DATE(L$2, 12, 31))*$D434, IF($B434="V", -1*(SUMIFS(Prov_Auto!$E$3:$E1000,Prov_Auto!$A$3:$A1000,$C434,Prov_Auto!$C$3:$C1000,"&gt;="&amp;$A434 ,Prov_Auto!$D$3:$D1000, "&gt;="&amp;DATE(L$2,1,1), Prov_Auto!$D$3:$D1000,"&lt;="&amp;DATE(L$2,12,31))*$D434), "")))))</f>
        <v/>
      </c>
      <c r="M434" s="43" t="str">
        <f>IF($A434="","",IF($C434="","",IF($D434="","", IF($B434="C",  SUMIFS(Prov_Auto!$E$3:$E1000,Prov_Auto!$A$3:$A1000,$C434,Prov_Auto!$C$3:$C1000,"&gt;="&amp;$A434 ,Prov_Auto!$D$3:$D1000, "&gt;="&amp;DATE(M$2,1, 1), Prov_Auto!$D$3:$D1000,"&lt;="&amp;DATE(M$2, 12, 31))*$D434, IF($B434="V", -1*(SUMIFS(Prov_Auto!$E$3:$E1000,Prov_Auto!$A$3:$A1000,$C434,Prov_Auto!$C$3:$C1000,"&gt;="&amp;$A434 ,Prov_Auto!$D$3:$D1000, "&gt;="&amp;DATE(M$2,1,1), Prov_Auto!$D$3:$D1000,"&lt;="&amp;DATE(M$2,12,31))*$D434), "")))))</f>
        <v/>
      </c>
      <c r="N434" s="30"/>
      <c r="O434" s="31"/>
      <c r="P434" s="31"/>
      <c r="Q434" s="31"/>
      <c r="R434" s="31"/>
      <c r="S434" s="31"/>
      <c r="T434" s="31"/>
      <c r="U434" s="31"/>
      <c r="V434" s="31"/>
      <c r="W434" s="31"/>
    </row>
    <row r="435">
      <c r="A435" s="46"/>
      <c r="B435" s="47"/>
      <c r="C435" s="47"/>
      <c r="D435" s="47"/>
      <c r="E435" s="48"/>
      <c r="F435" s="45" t="str">
        <f t="shared" si="1"/>
        <v/>
      </c>
      <c r="G435" s="40" t="str">
        <f t="shared" si="2"/>
        <v/>
      </c>
      <c r="H435" s="41" t="str">
        <f>IF(A435="","",IF(C435="","",IF(D435="","",IF(B435="C", SUMIFS(Prov_Auto!E$3:E1000,Prov_Auto!A$3:A1000,C435,Prov_Auto!C$3:C1000,"&gt;"&amp;A435,Prov_Auto!D$3:D1000,"&lt;="&amp;TODAY())*D435, IF(B435="V", -1*(SUMIFS(Prov_Auto!E$3:E1000,Prov_Auto!A$3:A1000,C435,Prov_Auto!C$3:C1000,"&gt;"&amp;A435,Prov_Auto!D$3:D1000,"&lt;="&amp;TODAY())*D435), "")))))</f>
        <v/>
      </c>
      <c r="I435" s="42" t="str">
        <f>IF($A435="","",IF($C435="","",IF($D435="","", IF($B435="C",  SUMIFS(Prov_Auto!$E$3:$E1000,Prov_Auto!$A$3:$A1000,$C435,Prov_Auto!$C$3:$C1000,"&gt;="&amp;$A435 ,Prov_Auto!$D$3:$D1000, "&gt;="&amp;DATE(I$2,1, 1), Prov_Auto!$D$3:$D1000,"&lt;="&amp;DATE(I$2, 12, 31))*$D435, IF($B435="V", -1*(SUMIFS(Prov_Auto!$E$3:$E1000,Prov_Auto!$A$3:$A1000,$C435,Prov_Auto!$C$3:$C1000,"&gt;="&amp;$A435 ,Prov_Auto!$D$3:$D1000, "&gt;="&amp;DATE(I$2,1,1), Prov_Auto!$D$3:$D1000,"&lt;="&amp;DATE(I$2,12,31))*$D435), "")))))</f>
        <v/>
      </c>
      <c r="J435" s="42" t="str">
        <f>IF($A435="","",IF($C435="","",IF($D435="","", IF($B435="C",  SUMIFS(Prov_Auto!$E$3:$E1000,Prov_Auto!$A$3:$A1000,$C435,Prov_Auto!$C$3:$C1000,"&gt;="&amp;$A435 ,Prov_Auto!$D$3:$D1000, "&gt;="&amp;DATE(J$2,1, 1), Prov_Auto!$D$3:$D1000,"&lt;="&amp;DATE(J$2, 12, 31))*$D435, IF($B435="V", -1*(SUMIFS(Prov_Auto!$E$3:$E1000,Prov_Auto!$A$3:$A1000,$C435,Prov_Auto!$C$3:$C1000,"&gt;="&amp;$A435 ,Prov_Auto!$D$3:$D1000, "&gt;="&amp;DATE(J$2,1,1), Prov_Auto!$D$3:$D1000,"&lt;="&amp;DATE(J$2,12,31))*$D435), "")))))</f>
        <v/>
      </c>
      <c r="K435" s="42" t="str">
        <f>IF($A435="","",IF($C435="","",IF($D435="","", IF($B435="C",  SUMIFS(Prov_Auto!$E$3:$E1000,Prov_Auto!$A$3:$A1000,$C435,Prov_Auto!$C$3:$C1000,"&gt;="&amp;$A435 ,Prov_Auto!$D$3:$D1000, "&gt;="&amp;DATE(K$2,1, 1), Prov_Auto!$D$3:$D1000,"&lt;="&amp;DATE(K$2, 12, 31))*$D435, IF($B435="V", -1*(SUMIFS(Prov_Auto!$E$3:$E1000,Prov_Auto!$A$3:$A1000,$C435,Prov_Auto!$C$3:$C1000,"&gt;="&amp;$A435 ,Prov_Auto!$D$3:$D1000, "&gt;="&amp;DATE(K$2,1,1), Prov_Auto!$D$3:$D1000,"&lt;="&amp;DATE(K$2,12,31))*$D435), "")))))</f>
        <v/>
      </c>
      <c r="L435" s="42" t="str">
        <f>IF($A435="","",IF($C435="","",IF($D435="","", IF($B435="C",  SUMIFS(Prov_Auto!$E$3:$E1000,Prov_Auto!$A$3:$A1000,$C435,Prov_Auto!$C$3:$C1000,"&gt;="&amp;$A435 ,Prov_Auto!$D$3:$D1000, "&gt;="&amp;DATE(L$2,1, 1), Prov_Auto!$D$3:$D1000,"&lt;="&amp;DATE(L$2, 12, 31))*$D435, IF($B435="V", -1*(SUMIFS(Prov_Auto!$E$3:$E1000,Prov_Auto!$A$3:$A1000,$C435,Prov_Auto!$C$3:$C1000,"&gt;="&amp;$A435 ,Prov_Auto!$D$3:$D1000, "&gt;="&amp;DATE(L$2,1,1), Prov_Auto!$D$3:$D1000,"&lt;="&amp;DATE(L$2,12,31))*$D435), "")))))</f>
        <v/>
      </c>
      <c r="M435" s="43" t="str">
        <f>IF($A435="","",IF($C435="","",IF($D435="","", IF($B435="C",  SUMIFS(Prov_Auto!$E$3:$E1000,Prov_Auto!$A$3:$A1000,$C435,Prov_Auto!$C$3:$C1000,"&gt;="&amp;$A435 ,Prov_Auto!$D$3:$D1000, "&gt;="&amp;DATE(M$2,1, 1), Prov_Auto!$D$3:$D1000,"&lt;="&amp;DATE(M$2, 12, 31))*$D435, IF($B435="V", -1*(SUMIFS(Prov_Auto!$E$3:$E1000,Prov_Auto!$A$3:$A1000,$C435,Prov_Auto!$C$3:$C1000,"&gt;="&amp;$A435 ,Prov_Auto!$D$3:$D1000, "&gt;="&amp;DATE(M$2,1,1), Prov_Auto!$D$3:$D1000,"&lt;="&amp;DATE(M$2,12,31))*$D435), "")))))</f>
        <v/>
      </c>
      <c r="N435" s="30"/>
      <c r="O435" s="31"/>
      <c r="P435" s="31"/>
      <c r="Q435" s="31"/>
      <c r="R435" s="31"/>
      <c r="S435" s="31"/>
      <c r="T435" s="31"/>
      <c r="U435" s="31"/>
      <c r="V435" s="31"/>
      <c r="W435" s="31"/>
    </row>
    <row r="436">
      <c r="A436" s="46"/>
      <c r="B436" s="47"/>
      <c r="C436" s="47"/>
      <c r="D436" s="47"/>
      <c r="E436" s="48"/>
      <c r="F436" s="45" t="str">
        <f t="shared" si="1"/>
        <v/>
      </c>
      <c r="G436" s="40" t="str">
        <f t="shared" si="2"/>
        <v/>
      </c>
      <c r="H436" s="41" t="str">
        <f>IF(A436="","",IF(C436="","",IF(D436="","",IF(B436="C", SUMIFS(Prov_Auto!E$3:E1000,Prov_Auto!A$3:A1000,C436,Prov_Auto!C$3:C1000,"&gt;"&amp;A436,Prov_Auto!D$3:D1000,"&lt;="&amp;TODAY())*D436, IF(B436="V", -1*(SUMIFS(Prov_Auto!E$3:E1000,Prov_Auto!A$3:A1000,C436,Prov_Auto!C$3:C1000,"&gt;"&amp;A436,Prov_Auto!D$3:D1000,"&lt;="&amp;TODAY())*D436), "")))))</f>
        <v/>
      </c>
      <c r="I436" s="42" t="str">
        <f>IF($A436="","",IF($C436="","",IF($D436="","", IF($B436="C",  SUMIFS(Prov_Auto!$E$3:$E1000,Prov_Auto!$A$3:$A1000,$C436,Prov_Auto!$C$3:$C1000,"&gt;="&amp;$A436 ,Prov_Auto!$D$3:$D1000, "&gt;="&amp;DATE(I$2,1, 1), Prov_Auto!$D$3:$D1000,"&lt;="&amp;DATE(I$2, 12, 31))*$D436, IF($B436="V", -1*(SUMIFS(Prov_Auto!$E$3:$E1000,Prov_Auto!$A$3:$A1000,$C436,Prov_Auto!$C$3:$C1000,"&gt;="&amp;$A436 ,Prov_Auto!$D$3:$D1000, "&gt;="&amp;DATE(I$2,1,1), Prov_Auto!$D$3:$D1000,"&lt;="&amp;DATE(I$2,12,31))*$D436), "")))))</f>
        <v/>
      </c>
      <c r="J436" s="42" t="str">
        <f>IF($A436="","",IF($C436="","",IF($D436="","", IF($B436="C",  SUMIFS(Prov_Auto!$E$3:$E1000,Prov_Auto!$A$3:$A1000,$C436,Prov_Auto!$C$3:$C1000,"&gt;="&amp;$A436 ,Prov_Auto!$D$3:$D1000, "&gt;="&amp;DATE(J$2,1, 1), Prov_Auto!$D$3:$D1000,"&lt;="&amp;DATE(J$2, 12, 31))*$D436, IF($B436="V", -1*(SUMIFS(Prov_Auto!$E$3:$E1000,Prov_Auto!$A$3:$A1000,$C436,Prov_Auto!$C$3:$C1000,"&gt;="&amp;$A436 ,Prov_Auto!$D$3:$D1000, "&gt;="&amp;DATE(J$2,1,1), Prov_Auto!$D$3:$D1000,"&lt;="&amp;DATE(J$2,12,31))*$D436), "")))))</f>
        <v/>
      </c>
      <c r="K436" s="42" t="str">
        <f>IF($A436="","",IF($C436="","",IF($D436="","", IF($B436="C",  SUMIFS(Prov_Auto!$E$3:$E1000,Prov_Auto!$A$3:$A1000,$C436,Prov_Auto!$C$3:$C1000,"&gt;="&amp;$A436 ,Prov_Auto!$D$3:$D1000, "&gt;="&amp;DATE(K$2,1, 1), Prov_Auto!$D$3:$D1000,"&lt;="&amp;DATE(K$2, 12, 31))*$D436, IF($B436="V", -1*(SUMIFS(Prov_Auto!$E$3:$E1000,Prov_Auto!$A$3:$A1000,$C436,Prov_Auto!$C$3:$C1000,"&gt;="&amp;$A436 ,Prov_Auto!$D$3:$D1000, "&gt;="&amp;DATE(K$2,1,1), Prov_Auto!$D$3:$D1000,"&lt;="&amp;DATE(K$2,12,31))*$D436), "")))))</f>
        <v/>
      </c>
      <c r="L436" s="42" t="str">
        <f>IF($A436="","",IF($C436="","",IF($D436="","", IF($B436="C",  SUMIFS(Prov_Auto!$E$3:$E1000,Prov_Auto!$A$3:$A1000,$C436,Prov_Auto!$C$3:$C1000,"&gt;="&amp;$A436 ,Prov_Auto!$D$3:$D1000, "&gt;="&amp;DATE(L$2,1, 1), Prov_Auto!$D$3:$D1000,"&lt;="&amp;DATE(L$2, 12, 31))*$D436, IF($B436="V", -1*(SUMIFS(Prov_Auto!$E$3:$E1000,Prov_Auto!$A$3:$A1000,$C436,Prov_Auto!$C$3:$C1000,"&gt;="&amp;$A436 ,Prov_Auto!$D$3:$D1000, "&gt;="&amp;DATE(L$2,1,1), Prov_Auto!$D$3:$D1000,"&lt;="&amp;DATE(L$2,12,31))*$D436), "")))))</f>
        <v/>
      </c>
      <c r="M436" s="43" t="str">
        <f>IF($A436="","",IF($C436="","",IF($D436="","", IF($B436="C",  SUMIFS(Prov_Auto!$E$3:$E1000,Prov_Auto!$A$3:$A1000,$C436,Prov_Auto!$C$3:$C1000,"&gt;="&amp;$A436 ,Prov_Auto!$D$3:$D1000, "&gt;="&amp;DATE(M$2,1, 1), Prov_Auto!$D$3:$D1000,"&lt;="&amp;DATE(M$2, 12, 31))*$D436, IF($B436="V", -1*(SUMIFS(Prov_Auto!$E$3:$E1000,Prov_Auto!$A$3:$A1000,$C436,Prov_Auto!$C$3:$C1000,"&gt;="&amp;$A436 ,Prov_Auto!$D$3:$D1000, "&gt;="&amp;DATE(M$2,1,1), Prov_Auto!$D$3:$D1000,"&lt;="&amp;DATE(M$2,12,31))*$D436), "")))))</f>
        <v/>
      </c>
      <c r="N436" s="30"/>
      <c r="O436" s="31"/>
      <c r="P436" s="31"/>
      <c r="Q436" s="31"/>
      <c r="R436" s="31"/>
      <c r="S436" s="31"/>
      <c r="T436" s="31"/>
      <c r="U436" s="31"/>
      <c r="V436" s="31"/>
      <c r="W436" s="31"/>
    </row>
    <row r="437">
      <c r="A437" s="46"/>
      <c r="B437" s="47"/>
      <c r="C437" s="47"/>
      <c r="D437" s="47"/>
      <c r="E437" s="48"/>
      <c r="F437" s="45" t="str">
        <f t="shared" si="1"/>
        <v/>
      </c>
      <c r="G437" s="40" t="str">
        <f t="shared" si="2"/>
        <v/>
      </c>
      <c r="H437" s="41" t="str">
        <f>IF(A437="","",IF(C437="","",IF(D437="","",IF(B437="C", SUMIFS(Prov_Auto!E$3:E1000,Prov_Auto!A$3:A1000,C437,Prov_Auto!C$3:C1000,"&gt;"&amp;A437,Prov_Auto!D$3:D1000,"&lt;="&amp;TODAY())*D437, IF(B437="V", -1*(SUMIFS(Prov_Auto!E$3:E1000,Prov_Auto!A$3:A1000,C437,Prov_Auto!C$3:C1000,"&gt;"&amp;A437,Prov_Auto!D$3:D1000,"&lt;="&amp;TODAY())*D437), "")))))</f>
        <v/>
      </c>
      <c r="I437" s="42" t="str">
        <f>IF($A437="","",IF($C437="","",IF($D437="","", IF($B437="C",  SUMIFS(Prov_Auto!$E$3:$E1000,Prov_Auto!$A$3:$A1000,$C437,Prov_Auto!$C$3:$C1000,"&gt;="&amp;$A437 ,Prov_Auto!$D$3:$D1000, "&gt;="&amp;DATE(I$2,1, 1), Prov_Auto!$D$3:$D1000,"&lt;="&amp;DATE(I$2, 12, 31))*$D437, IF($B437="V", -1*(SUMIFS(Prov_Auto!$E$3:$E1000,Prov_Auto!$A$3:$A1000,$C437,Prov_Auto!$C$3:$C1000,"&gt;="&amp;$A437 ,Prov_Auto!$D$3:$D1000, "&gt;="&amp;DATE(I$2,1,1), Prov_Auto!$D$3:$D1000,"&lt;="&amp;DATE(I$2,12,31))*$D437), "")))))</f>
        <v/>
      </c>
      <c r="J437" s="42" t="str">
        <f>IF($A437="","",IF($C437="","",IF($D437="","", IF($B437="C",  SUMIFS(Prov_Auto!$E$3:$E1000,Prov_Auto!$A$3:$A1000,$C437,Prov_Auto!$C$3:$C1000,"&gt;="&amp;$A437 ,Prov_Auto!$D$3:$D1000, "&gt;="&amp;DATE(J$2,1, 1), Prov_Auto!$D$3:$D1000,"&lt;="&amp;DATE(J$2, 12, 31))*$D437, IF($B437="V", -1*(SUMIFS(Prov_Auto!$E$3:$E1000,Prov_Auto!$A$3:$A1000,$C437,Prov_Auto!$C$3:$C1000,"&gt;="&amp;$A437 ,Prov_Auto!$D$3:$D1000, "&gt;="&amp;DATE(J$2,1,1), Prov_Auto!$D$3:$D1000,"&lt;="&amp;DATE(J$2,12,31))*$D437), "")))))</f>
        <v/>
      </c>
      <c r="K437" s="42" t="str">
        <f>IF($A437="","",IF($C437="","",IF($D437="","", IF($B437="C",  SUMIFS(Prov_Auto!$E$3:$E1000,Prov_Auto!$A$3:$A1000,$C437,Prov_Auto!$C$3:$C1000,"&gt;="&amp;$A437 ,Prov_Auto!$D$3:$D1000, "&gt;="&amp;DATE(K$2,1, 1), Prov_Auto!$D$3:$D1000,"&lt;="&amp;DATE(K$2, 12, 31))*$D437, IF($B437="V", -1*(SUMIFS(Prov_Auto!$E$3:$E1000,Prov_Auto!$A$3:$A1000,$C437,Prov_Auto!$C$3:$C1000,"&gt;="&amp;$A437 ,Prov_Auto!$D$3:$D1000, "&gt;="&amp;DATE(K$2,1,1), Prov_Auto!$D$3:$D1000,"&lt;="&amp;DATE(K$2,12,31))*$D437), "")))))</f>
        <v/>
      </c>
      <c r="L437" s="42" t="str">
        <f>IF($A437="","",IF($C437="","",IF($D437="","", IF($B437="C",  SUMIFS(Prov_Auto!$E$3:$E1000,Prov_Auto!$A$3:$A1000,$C437,Prov_Auto!$C$3:$C1000,"&gt;="&amp;$A437 ,Prov_Auto!$D$3:$D1000, "&gt;="&amp;DATE(L$2,1, 1), Prov_Auto!$D$3:$D1000,"&lt;="&amp;DATE(L$2, 12, 31))*$D437, IF($B437="V", -1*(SUMIFS(Prov_Auto!$E$3:$E1000,Prov_Auto!$A$3:$A1000,$C437,Prov_Auto!$C$3:$C1000,"&gt;="&amp;$A437 ,Prov_Auto!$D$3:$D1000, "&gt;="&amp;DATE(L$2,1,1), Prov_Auto!$D$3:$D1000,"&lt;="&amp;DATE(L$2,12,31))*$D437), "")))))</f>
        <v/>
      </c>
      <c r="M437" s="43" t="str">
        <f>IF($A437="","",IF($C437="","",IF($D437="","", IF($B437="C",  SUMIFS(Prov_Auto!$E$3:$E1000,Prov_Auto!$A$3:$A1000,$C437,Prov_Auto!$C$3:$C1000,"&gt;="&amp;$A437 ,Prov_Auto!$D$3:$D1000, "&gt;="&amp;DATE(M$2,1, 1), Prov_Auto!$D$3:$D1000,"&lt;="&amp;DATE(M$2, 12, 31))*$D437, IF($B437="V", -1*(SUMIFS(Prov_Auto!$E$3:$E1000,Prov_Auto!$A$3:$A1000,$C437,Prov_Auto!$C$3:$C1000,"&gt;="&amp;$A437 ,Prov_Auto!$D$3:$D1000, "&gt;="&amp;DATE(M$2,1,1), Prov_Auto!$D$3:$D1000,"&lt;="&amp;DATE(M$2,12,31))*$D437), "")))))</f>
        <v/>
      </c>
      <c r="N437" s="30"/>
      <c r="O437" s="31"/>
      <c r="P437" s="31"/>
      <c r="Q437" s="31"/>
      <c r="R437" s="31"/>
      <c r="S437" s="31"/>
      <c r="T437" s="31"/>
      <c r="U437" s="31"/>
      <c r="V437" s="31"/>
      <c r="W437" s="31"/>
    </row>
    <row r="438">
      <c r="A438" s="46"/>
      <c r="B438" s="47"/>
      <c r="C438" s="47"/>
      <c r="D438" s="47"/>
      <c r="E438" s="48"/>
      <c r="F438" s="45" t="str">
        <f t="shared" si="1"/>
        <v/>
      </c>
      <c r="G438" s="40" t="str">
        <f t="shared" si="2"/>
        <v/>
      </c>
      <c r="H438" s="41" t="str">
        <f>IF(A438="","",IF(C438="","",IF(D438="","",IF(B438="C", SUMIFS(Prov_Auto!E$3:E1000,Prov_Auto!A$3:A1000,C438,Prov_Auto!C$3:C1000,"&gt;"&amp;A438,Prov_Auto!D$3:D1000,"&lt;="&amp;TODAY())*D438, IF(B438="V", -1*(SUMIFS(Prov_Auto!E$3:E1000,Prov_Auto!A$3:A1000,C438,Prov_Auto!C$3:C1000,"&gt;"&amp;A438,Prov_Auto!D$3:D1000,"&lt;="&amp;TODAY())*D438), "")))))</f>
        <v/>
      </c>
      <c r="I438" s="42" t="str">
        <f>IF($A438="","",IF($C438="","",IF($D438="","", IF($B438="C",  SUMIFS(Prov_Auto!$E$3:$E1000,Prov_Auto!$A$3:$A1000,$C438,Prov_Auto!$C$3:$C1000,"&gt;="&amp;$A438 ,Prov_Auto!$D$3:$D1000, "&gt;="&amp;DATE(I$2,1, 1), Prov_Auto!$D$3:$D1000,"&lt;="&amp;DATE(I$2, 12, 31))*$D438, IF($B438="V", -1*(SUMIFS(Prov_Auto!$E$3:$E1000,Prov_Auto!$A$3:$A1000,$C438,Prov_Auto!$C$3:$C1000,"&gt;="&amp;$A438 ,Prov_Auto!$D$3:$D1000, "&gt;="&amp;DATE(I$2,1,1), Prov_Auto!$D$3:$D1000,"&lt;="&amp;DATE(I$2,12,31))*$D438), "")))))</f>
        <v/>
      </c>
      <c r="J438" s="42" t="str">
        <f>IF($A438="","",IF($C438="","",IF($D438="","", IF($B438="C",  SUMIFS(Prov_Auto!$E$3:$E1000,Prov_Auto!$A$3:$A1000,$C438,Prov_Auto!$C$3:$C1000,"&gt;="&amp;$A438 ,Prov_Auto!$D$3:$D1000, "&gt;="&amp;DATE(J$2,1, 1), Prov_Auto!$D$3:$D1000,"&lt;="&amp;DATE(J$2, 12, 31))*$D438, IF($B438="V", -1*(SUMIFS(Prov_Auto!$E$3:$E1000,Prov_Auto!$A$3:$A1000,$C438,Prov_Auto!$C$3:$C1000,"&gt;="&amp;$A438 ,Prov_Auto!$D$3:$D1000, "&gt;="&amp;DATE(J$2,1,1), Prov_Auto!$D$3:$D1000,"&lt;="&amp;DATE(J$2,12,31))*$D438), "")))))</f>
        <v/>
      </c>
      <c r="K438" s="42" t="str">
        <f>IF($A438="","",IF($C438="","",IF($D438="","", IF($B438="C",  SUMIFS(Prov_Auto!$E$3:$E1000,Prov_Auto!$A$3:$A1000,$C438,Prov_Auto!$C$3:$C1000,"&gt;="&amp;$A438 ,Prov_Auto!$D$3:$D1000, "&gt;="&amp;DATE(K$2,1, 1), Prov_Auto!$D$3:$D1000,"&lt;="&amp;DATE(K$2, 12, 31))*$D438, IF($B438="V", -1*(SUMIFS(Prov_Auto!$E$3:$E1000,Prov_Auto!$A$3:$A1000,$C438,Prov_Auto!$C$3:$C1000,"&gt;="&amp;$A438 ,Prov_Auto!$D$3:$D1000, "&gt;="&amp;DATE(K$2,1,1), Prov_Auto!$D$3:$D1000,"&lt;="&amp;DATE(K$2,12,31))*$D438), "")))))</f>
        <v/>
      </c>
      <c r="L438" s="42" t="str">
        <f>IF($A438="","",IF($C438="","",IF($D438="","", IF($B438="C",  SUMIFS(Prov_Auto!$E$3:$E1000,Prov_Auto!$A$3:$A1000,$C438,Prov_Auto!$C$3:$C1000,"&gt;="&amp;$A438 ,Prov_Auto!$D$3:$D1000, "&gt;="&amp;DATE(L$2,1, 1), Prov_Auto!$D$3:$D1000,"&lt;="&amp;DATE(L$2, 12, 31))*$D438, IF($B438="V", -1*(SUMIFS(Prov_Auto!$E$3:$E1000,Prov_Auto!$A$3:$A1000,$C438,Prov_Auto!$C$3:$C1000,"&gt;="&amp;$A438 ,Prov_Auto!$D$3:$D1000, "&gt;="&amp;DATE(L$2,1,1), Prov_Auto!$D$3:$D1000,"&lt;="&amp;DATE(L$2,12,31))*$D438), "")))))</f>
        <v/>
      </c>
      <c r="M438" s="43" t="str">
        <f>IF($A438="","",IF($C438="","",IF($D438="","", IF($B438="C",  SUMIFS(Prov_Auto!$E$3:$E1000,Prov_Auto!$A$3:$A1000,$C438,Prov_Auto!$C$3:$C1000,"&gt;="&amp;$A438 ,Prov_Auto!$D$3:$D1000, "&gt;="&amp;DATE(M$2,1, 1), Prov_Auto!$D$3:$D1000,"&lt;="&amp;DATE(M$2, 12, 31))*$D438, IF($B438="V", -1*(SUMIFS(Prov_Auto!$E$3:$E1000,Prov_Auto!$A$3:$A1000,$C438,Prov_Auto!$C$3:$C1000,"&gt;="&amp;$A438 ,Prov_Auto!$D$3:$D1000, "&gt;="&amp;DATE(M$2,1,1), Prov_Auto!$D$3:$D1000,"&lt;="&amp;DATE(M$2,12,31))*$D438), "")))))</f>
        <v/>
      </c>
      <c r="N438" s="30"/>
      <c r="O438" s="31"/>
      <c r="P438" s="31"/>
      <c r="Q438" s="31"/>
      <c r="R438" s="31"/>
      <c r="S438" s="31"/>
      <c r="T438" s="31"/>
      <c r="U438" s="31"/>
      <c r="V438" s="31"/>
      <c r="W438" s="31"/>
    </row>
    <row r="439">
      <c r="A439" s="46"/>
      <c r="B439" s="47"/>
      <c r="C439" s="47"/>
      <c r="D439" s="47"/>
      <c r="E439" s="48"/>
      <c r="F439" s="45" t="str">
        <f t="shared" si="1"/>
        <v/>
      </c>
      <c r="G439" s="40" t="str">
        <f t="shared" si="2"/>
        <v/>
      </c>
      <c r="H439" s="41" t="str">
        <f>IF(A439="","",IF(C439="","",IF(D439="","",IF(B439="C", SUMIFS(Prov_Auto!E$3:E1000,Prov_Auto!A$3:A1000,C439,Prov_Auto!C$3:C1000,"&gt;"&amp;A439,Prov_Auto!D$3:D1000,"&lt;="&amp;TODAY())*D439, IF(B439="V", -1*(SUMIFS(Prov_Auto!E$3:E1000,Prov_Auto!A$3:A1000,C439,Prov_Auto!C$3:C1000,"&gt;"&amp;A439,Prov_Auto!D$3:D1000,"&lt;="&amp;TODAY())*D439), "")))))</f>
        <v/>
      </c>
      <c r="I439" s="42" t="str">
        <f>IF($A439="","",IF($C439="","",IF($D439="","", IF($B439="C",  SUMIFS(Prov_Auto!$E$3:$E1000,Prov_Auto!$A$3:$A1000,$C439,Prov_Auto!$C$3:$C1000,"&gt;="&amp;$A439 ,Prov_Auto!$D$3:$D1000, "&gt;="&amp;DATE(I$2,1, 1), Prov_Auto!$D$3:$D1000,"&lt;="&amp;DATE(I$2, 12, 31))*$D439, IF($B439="V", -1*(SUMIFS(Prov_Auto!$E$3:$E1000,Prov_Auto!$A$3:$A1000,$C439,Prov_Auto!$C$3:$C1000,"&gt;="&amp;$A439 ,Prov_Auto!$D$3:$D1000, "&gt;="&amp;DATE(I$2,1,1), Prov_Auto!$D$3:$D1000,"&lt;="&amp;DATE(I$2,12,31))*$D439), "")))))</f>
        <v/>
      </c>
      <c r="J439" s="42" t="str">
        <f>IF($A439="","",IF($C439="","",IF($D439="","", IF($B439="C",  SUMIFS(Prov_Auto!$E$3:$E1000,Prov_Auto!$A$3:$A1000,$C439,Prov_Auto!$C$3:$C1000,"&gt;="&amp;$A439 ,Prov_Auto!$D$3:$D1000, "&gt;="&amp;DATE(J$2,1, 1), Prov_Auto!$D$3:$D1000,"&lt;="&amp;DATE(J$2, 12, 31))*$D439, IF($B439="V", -1*(SUMIFS(Prov_Auto!$E$3:$E1000,Prov_Auto!$A$3:$A1000,$C439,Prov_Auto!$C$3:$C1000,"&gt;="&amp;$A439 ,Prov_Auto!$D$3:$D1000, "&gt;="&amp;DATE(J$2,1,1), Prov_Auto!$D$3:$D1000,"&lt;="&amp;DATE(J$2,12,31))*$D439), "")))))</f>
        <v/>
      </c>
      <c r="K439" s="42" t="str">
        <f>IF($A439="","",IF($C439="","",IF($D439="","", IF($B439="C",  SUMIFS(Prov_Auto!$E$3:$E1000,Prov_Auto!$A$3:$A1000,$C439,Prov_Auto!$C$3:$C1000,"&gt;="&amp;$A439 ,Prov_Auto!$D$3:$D1000, "&gt;="&amp;DATE(K$2,1, 1), Prov_Auto!$D$3:$D1000,"&lt;="&amp;DATE(K$2, 12, 31))*$D439, IF($B439="V", -1*(SUMIFS(Prov_Auto!$E$3:$E1000,Prov_Auto!$A$3:$A1000,$C439,Prov_Auto!$C$3:$C1000,"&gt;="&amp;$A439 ,Prov_Auto!$D$3:$D1000, "&gt;="&amp;DATE(K$2,1,1), Prov_Auto!$D$3:$D1000,"&lt;="&amp;DATE(K$2,12,31))*$D439), "")))))</f>
        <v/>
      </c>
      <c r="L439" s="42" t="str">
        <f>IF($A439="","",IF($C439="","",IF($D439="","", IF($B439="C",  SUMIFS(Prov_Auto!$E$3:$E1000,Prov_Auto!$A$3:$A1000,$C439,Prov_Auto!$C$3:$C1000,"&gt;="&amp;$A439 ,Prov_Auto!$D$3:$D1000, "&gt;="&amp;DATE(L$2,1, 1), Prov_Auto!$D$3:$D1000,"&lt;="&amp;DATE(L$2, 12, 31))*$D439, IF($B439="V", -1*(SUMIFS(Prov_Auto!$E$3:$E1000,Prov_Auto!$A$3:$A1000,$C439,Prov_Auto!$C$3:$C1000,"&gt;="&amp;$A439 ,Prov_Auto!$D$3:$D1000, "&gt;="&amp;DATE(L$2,1,1), Prov_Auto!$D$3:$D1000,"&lt;="&amp;DATE(L$2,12,31))*$D439), "")))))</f>
        <v/>
      </c>
      <c r="M439" s="43" t="str">
        <f>IF($A439="","",IF($C439="","",IF($D439="","", IF($B439="C",  SUMIFS(Prov_Auto!$E$3:$E1000,Prov_Auto!$A$3:$A1000,$C439,Prov_Auto!$C$3:$C1000,"&gt;="&amp;$A439 ,Prov_Auto!$D$3:$D1000, "&gt;="&amp;DATE(M$2,1, 1), Prov_Auto!$D$3:$D1000,"&lt;="&amp;DATE(M$2, 12, 31))*$D439, IF($B439="V", -1*(SUMIFS(Prov_Auto!$E$3:$E1000,Prov_Auto!$A$3:$A1000,$C439,Prov_Auto!$C$3:$C1000,"&gt;="&amp;$A439 ,Prov_Auto!$D$3:$D1000, "&gt;="&amp;DATE(M$2,1,1), Prov_Auto!$D$3:$D1000,"&lt;="&amp;DATE(M$2,12,31))*$D439), "")))))</f>
        <v/>
      </c>
      <c r="N439" s="30"/>
      <c r="O439" s="31"/>
      <c r="P439" s="31"/>
      <c r="Q439" s="31"/>
      <c r="R439" s="31"/>
      <c r="S439" s="31"/>
      <c r="T439" s="31"/>
      <c r="U439" s="31"/>
      <c r="V439" s="31"/>
      <c r="W439" s="31"/>
    </row>
    <row r="440">
      <c r="A440" s="46"/>
      <c r="B440" s="47"/>
      <c r="C440" s="47"/>
      <c r="D440" s="47"/>
      <c r="E440" s="48"/>
      <c r="F440" s="45" t="str">
        <f t="shared" si="1"/>
        <v/>
      </c>
      <c r="G440" s="40" t="str">
        <f t="shared" si="2"/>
        <v/>
      </c>
      <c r="H440" s="41" t="str">
        <f>IF(A440="","",IF(C440="","",IF(D440="","",IF(B440="C", SUMIFS(Prov_Auto!E$3:E1000,Prov_Auto!A$3:A1000,C440,Prov_Auto!C$3:C1000,"&gt;"&amp;A440,Prov_Auto!D$3:D1000,"&lt;="&amp;TODAY())*D440, IF(B440="V", -1*(SUMIFS(Prov_Auto!E$3:E1000,Prov_Auto!A$3:A1000,C440,Prov_Auto!C$3:C1000,"&gt;"&amp;A440,Prov_Auto!D$3:D1000,"&lt;="&amp;TODAY())*D440), "")))))</f>
        <v/>
      </c>
      <c r="I440" s="42" t="str">
        <f>IF($A440="","",IF($C440="","",IF($D440="","", IF($B440="C",  SUMIFS(Prov_Auto!$E$3:$E1000,Prov_Auto!$A$3:$A1000,$C440,Prov_Auto!$C$3:$C1000,"&gt;="&amp;$A440 ,Prov_Auto!$D$3:$D1000, "&gt;="&amp;DATE(I$2,1, 1), Prov_Auto!$D$3:$D1000,"&lt;="&amp;DATE(I$2, 12, 31))*$D440, IF($B440="V", -1*(SUMIFS(Prov_Auto!$E$3:$E1000,Prov_Auto!$A$3:$A1000,$C440,Prov_Auto!$C$3:$C1000,"&gt;="&amp;$A440 ,Prov_Auto!$D$3:$D1000, "&gt;="&amp;DATE(I$2,1,1), Prov_Auto!$D$3:$D1000,"&lt;="&amp;DATE(I$2,12,31))*$D440), "")))))</f>
        <v/>
      </c>
      <c r="J440" s="42" t="str">
        <f>IF($A440="","",IF($C440="","",IF($D440="","", IF($B440="C",  SUMIFS(Prov_Auto!$E$3:$E1000,Prov_Auto!$A$3:$A1000,$C440,Prov_Auto!$C$3:$C1000,"&gt;="&amp;$A440 ,Prov_Auto!$D$3:$D1000, "&gt;="&amp;DATE(J$2,1, 1), Prov_Auto!$D$3:$D1000,"&lt;="&amp;DATE(J$2, 12, 31))*$D440, IF($B440="V", -1*(SUMIFS(Prov_Auto!$E$3:$E1000,Prov_Auto!$A$3:$A1000,$C440,Prov_Auto!$C$3:$C1000,"&gt;="&amp;$A440 ,Prov_Auto!$D$3:$D1000, "&gt;="&amp;DATE(J$2,1,1), Prov_Auto!$D$3:$D1000,"&lt;="&amp;DATE(J$2,12,31))*$D440), "")))))</f>
        <v/>
      </c>
      <c r="K440" s="42" t="str">
        <f>IF($A440="","",IF($C440="","",IF($D440="","", IF($B440="C",  SUMIFS(Prov_Auto!$E$3:$E1000,Prov_Auto!$A$3:$A1000,$C440,Prov_Auto!$C$3:$C1000,"&gt;="&amp;$A440 ,Prov_Auto!$D$3:$D1000, "&gt;="&amp;DATE(K$2,1, 1), Prov_Auto!$D$3:$D1000,"&lt;="&amp;DATE(K$2, 12, 31))*$D440, IF($B440="V", -1*(SUMIFS(Prov_Auto!$E$3:$E1000,Prov_Auto!$A$3:$A1000,$C440,Prov_Auto!$C$3:$C1000,"&gt;="&amp;$A440 ,Prov_Auto!$D$3:$D1000, "&gt;="&amp;DATE(K$2,1,1), Prov_Auto!$D$3:$D1000,"&lt;="&amp;DATE(K$2,12,31))*$D440), "")))))</f>
        <v/>
      </c>
      <c r="L440" s="42" t="str">
        <f>IF($A440="","",IF($C440="","",IF($D440="","", IF($B440="C",  SUMIFS(Prov_Auto!$E$3:$E1000,Prov_Auto!$A$3:$A1000,$C440,Prov_Auto!$C$3:$C1000,"&gt;="&amp;$A440 ,Prov_Auto!$D$3:$D1000, "&gt;="&amp;DATE(L$2,1, 1), Prov_Auto!$D$3:$D1000,"&lt;="&amp;DATE(L$2, 12, 31))*$D440, IF($B440="V", -1*(SUMIFS(Prov_Auto!$E$3:$E1000,Prov_Auto!$A$3:$A1000,$C440,Prov_Auto!$C$3:$C1000,"&gt;="&amp;$A440 ,Prov_Auto!$D$3:$D1000, "&gt;="&amp;DATE(L$2,1,1), Prov_Auto!$D$3:$D1000,"&lt;="&amp;DATE(L$2,12,31))*$D440), "")))))</f>
        <v/>
      </c>
      <c r="M440" s="43" t="str">
        <f>IF($A440="","",IF($C440="","",IF($D440="","", IF($B440="C",  SUMIFS(Prov_Auto!$E$3:$E1000,Prov_Auto!$A$3:$A1000,$C440,Prov_Auto!$C$3:$C1000,"&gt;="&amp;$A440 ,Prov_Auto!$D$3:$D1000, "&gt;="&amp;DATE(M$2,1, 1), Prov_Auto!$D$3:$D1000,"&lt;="&amp;DATE(M$2, 12, 31))*$D440, IF($B440="V", -1*(SUMIFS(Prov_Auto!$E$3:$E1000,Prov_Auto!$A$3:$A1000,$C440,Prov_Auto!$C$3:$C1000,"&gt;="&amp;$A440 ,Prov_Auto!$D$3:$D1000, "&gt;="&amp;DATE(M$2,1,1), Prov_Auto!$D$3:$D1000,"&lt;="&amp;DATE(M$2,12,31))*$D440), "")))))</f>
        <v/>
      </c>
      <c r="N440" s="30"/>
      <c r="O440" s="31"/>
      <c r="P440" s="31"/>
      <c r="Q440" s="31"/>
      <c r="R440" s="31"/>
      <c r="S440" s="31"/>
      <c r="T440" s="31"/>
      <c r="U440" s="31"/>
      <c r="V440" s="31"/>
      <c r="W440" s="31"/>
    </row>
    <row r="441">
      <c r="A441" s="46"/>
      <c r="B441" s="47"/>
      <c r="C441" s="47"/>
      <c r="D441" s="47"/>
      <c r="E441" s="48"/>
      <c r="F441" s="45" t="str">
        <f t="shared" si="1"/>
        <v/>
      </c>
      <c r="G441" s="40" t="str">
        <f t="shared" si="2"/>
        <v/>
      </c>
      <c r="H441" s="41" t="str">
        <f>IF(A441="","",IF(C441="","",IF(D441="","",IF(B441="C", SUMIFS(Prov_Auto!E$3:E1000,Prov_Auto!A$3:A1000,C441,Prov_Auto!C$3:C1000,"&gt;"&amp;A441,Prov_Auto!D$3:D1000,"&lt;="&amp;TODAY())*D441, IF(B441="V", -1*(SUMIFS(Prov_Auto!E$3:E1000,Prov_Auto!A$3:A1000,C441,Prov_Auto!C$3:C1000,"&gt;"&amp;A441,Prov_Auto!D$3:D1000,"&lt;="&amp;TODAY())*D441), "")))))</f>
        <v/>
      </c>
      <c r="I441" s="42" t="str">
        <f>IF($A441="","",IF($C441="","",IF($D441="","", IF($B441="C",  SUMIFS(Prov_Auto!$E$3:$E1000,Prov_Auto!$A$3:$A1000,$C441,Prov_Auto!$C$3:$C1000,"&gt;="&amp;$A441 ,Prov_Auto!$D$3:$D1000, "&gt;="&amp;DATE(I$2,1, 1), Prov_Auto!$D$3:$D1000,"&lt;="&amp;DATE(I$2, 12, 31))*$D441, IF($B441="V", -1*(SUMIFS(Prov_Auto!$E$3:$E1000,Prov_Auto!$A$3:$A1000,$C441,Prov_Auto!$C$3:$C1000,"&gt;="&amp;$A441 ,Prov_Auto!$D$3:$D1000, "&gt;="&amp;DATE(I$2,1,1), Prov_Auto!$D$3:$D1000,"&lt;="&amp;DATE(I$2,12,31))*$D441), "")))))</f>
        <v/>
      </c>
      <c r="J441" s="42" t="str">
        <f>IF($A441="","",IF($C441="","",IF($D441="","", IF($B441="C",  SUMIFS(Prov_Auto!$E$3:$E1000,Prov_Auto!$A$3:$A1000,$C441,Prov_Auto!$C$3:$C1000,"&gt;="&amp;$A441 ,Prov_Auto!$D$3:$D1000, "&gt;="&amp;DATE(J$2,1, 1), Prov_Auto!$D$3:$D1000,"&lt;="&amp;DATE(J$2, 12, 31))*$D441, IF($B441="V", -1*(SUMIFS(Prov_Auto!$E$3:$E1000,Prov_Auto!$A$3:$A1000,$C441,Prov_Auto!$C$3:$C1000,"&gt;="&amp;$A441 ,Prov_Auto!$D$3:$D1000, "&gt;="&amp;DATE(J$2,1,1), Prov_Auto!$D$3:$D1000,"&lt;="&amp;DATE(J$2,12,31))*$D441), "")))))</f>
        <v/>
      </c>
      <c r="K441" s="42" t="str">
        <f>IF($A441="","",IF($C441="","",IF($D441="","", IF($B441="C",  SUMIFS(Prov_Auto!$E$3:$E1000,Prov_Auto!$A$3:$A1000,$C441,Prov_Auto!$C$3:$C1000,"&gt;="&amp;$A441 ,Prov_Auto!$D$3:$D1000, "&gt;="&amp;DATE(K$2,1, 1), Prov_Auto!$D$3:$D1000,"&lt;="&amp;DATE(K$2, 12, 31))*$D441, IF($B441="V", -1*(SUMIFS(Prov_Auto!$E$3:$E1000,Prov_Auto!$A$3:$A1000,$C441,Prov_Auto!$C$3:$C1000,"&gt;="&amp;$A441 ,Prov_Auto!$D$3:$D1000, "&gt;="&amp;DATE(K$2,1,1), Prov_Auto!$D$3:$D1000,"&lt;="&amp;DATE(K$2,12,31))*$D441), "")))))</f>
        <v/>
      </c>
      <c r="L441" s="42" t="str">
        <f>IF($A441="","",IF($C441="","",IF($D441="","", IF($B441="C",  SUMIFS(Prov_Auto!$E$3:$E1000,Prov_Auto!$A$3:$A1000,$C441,Prov_Auto!$C$3:$C1000,"&gt;="&amp;$A441 ,Prov_Auto!$D$3:$D1000, "&gt;="&amp;DATE(L$2,1, 1), Prov_Auto!$D$3:$D1000,"&lt;="&amp;DATE(L$2, 12, 31))*$D441, IF($B441="V", -1*(SUMIFS(Prov_Auto!$E$3:$E1000,Prov_Auto!$A$3:$A1000,$C441,Prov_Auto!$C$3:$C1000,"&gt;="&amp;$A441 ,Prov_Auto!$D$3:$D1000, "&gt;="&amp;DATE(L$2,1,1), Prov_Auto!$D$3:$D1000,"&lt;="&amp;DATE(L$2,12,31))*$D441), "")))))</f>
        <v/>
      </c>
      <c r="M441" s="43" t="str">
        <f>IF($A441="","",IF($C441="","",IF($D441="","", IF($B441="C",  SUMIFS(Prov_Auto!$E$3:$E1000,Prov_Auto!$A$3:$A1000,$C441,Prov_Auto!$C$3:$C1000,"&gt;="&amp;$A441 ,Prov_Auto!$D$3:$D1000, "&gt;="&amp;DATE(M$2,1, 1), Prov_Auto!$D$3:$D1000,"&lt;="&amp;DATE(M$2, 12, 31))*$D441, IF($B441="V", -1*(SUMIFS(Prov_Auto!$E$3:$E1000,Prov_Auto!$A$3:$A1000,$C441,Prov_Auto!$C$3:$C1000,"&gt;="&amp;$A441 ,Prov_Auto!$D$3:$D1000, "&gt;="&amp;DATE(M$2,1,1), Prov_Auto!$D$3:$D1000,"&lt;="&amp;DATE(M$2,12,31))*$D441), "")))))</f>
        <v/>
      </c>
      <c r="N441" s="30"/>
      <c r="O441" s="31"/>
      <c r="P441" s="31"/>
      <c r="Q441" s="31"/>
      <c r="R441" s="31"/>
      <c r="S441" s="31"/>
      <c r="T441" s="31"/>
      <c r="U441" s="31"/>
      <c r="V441" s="31"/>
      <c r="W441" s="31"/>
    </row>
    <row r="442">
      <c r="A442" s="46"/>
      <c r="B442" s="47"/>
      <c r="C442" s="47"/>
      <c r="D442" s="47"/>
      <c r="E442" s="48"/>
      <c r="F442" s="45" t="str">
        <f t="shared" si="1"/>
        <v/>
      </c>
      <c r="G442" s="40" t="str">
        <f t="shared" si="2"/>
        <v/>
      </c>
      <c r="H442" s="41" t="str">
        <f>IF(A442="","",IF(C442="","",IF(D442="","",IF(B442="C", SUMIFS(Prov_Auto!E$3:E1000,Prov_Auto!A$3:A1000,C442,Prov_Auto!C$3:C1000,"&gt;"&amp;A442,Prov_Auto!D$3:D1000,"&lt;="&amp;TODAY())*D442, IF(B442="V", -1*(SUMIFS(Prov_Auto!E$3:E1000,Prov_Auto!A$3:A1000,C442,Prov_Auto!C$3:C1000,"&gt;"&amp;A442,Prov_Auto!D$3:D1000,"&lt;="&amp;TODAY())*D442), "")))))</f>
        <v/>
      </c>
      <c r="I442" s="42" t="str">
        <f>IF($A442="","",IF($C442="","",IF($D442="","", IF($B442="C",  SUMIFS(Prov_Auto!$E$3:$E1000,Prov_Auto!$A$3:$A1000,$C442,Prov_Auto!$C$3:$C1000,"&gt;="&amp;$A442 ,Prov_Auto!$D$3:$D1000, "&gt;="&amp;DATE(I$2,1, 1), Prov_Auto!$D$3:$D1000,"&lt;="&amp;DATE(I$2, 12, 31))*$D442, IF($B442="V", -1*(SUMIFS(Prov_Auto!$E$3:$E1000,Prov_Auto!$A$3:$A1000,$C442,Prov_Auto!$C$3:$C1000,"&gt;="&amp;$A442 ,Prov_Auto!$D$3:$D1000, "&gt;="&amp;DATE(I$2,1,1), Prov_Auto!$D$3:$D1000,"&lt;="&amp;DATE(I$2,12,31))*$D442), "")))))</f>
        <v/>
      </c>
      <c r="J442" s="42" t="str">
        <f>IF($A442="","",IF($C442="","",IF($D442="","", IF($B442="C",  SUMIFS(Prov_Auto!$E$3:$E1000,Prov_Auto!$A$3:$A1000,$C442,Prov_Auto!$C$3:$C1000,"&gt;="&amp;$A442 ,Prov_Auto!$D$3:$D1000, "&gt;="&amp;DATE(J$2,1, 1), Prov_Auto!$D$3:$D1000,"&lt;="&amp;DATE(J$2, 12, 31))*$D442, IF($B442="V", -1*(SUMIFS(Prov_Auto!$E$3:$E1000,Prov_Auto!$A$3:$A1000,$C442,Prov_Auto!$C$3:$C1000,"&gt;="&amp;$A442 ,Prov_Auto!$D$3:$D1000, "&gt;="&amp;DATE(J$2,1,1), Prov_Auto!$D$3:$D1000,"&lt;="&amp;DATE(J$2,12,31))*$D442), "")))))</f>
        <v/>
      </c>
      <c r="K442" s="42" t="str">
        <f>IF($A442="","",IF($C442="","",IF($D442="","", IF($B442="C",  SUMIFS(Prov_Auto!$E$3:$E1000,Prov_Auto!$A$3:$A1000,$C442,Prov_Auto!$C$3:$C1000,"&gt;="&amp;$A442 ,Prov_Auto!$D$3:$D1000, "&gt;="&amp;DATE(K$2,1, 1), Prov_Auto!$D$3:$D1000,"&lt;="&amp;DATE(K$2, 12, 31))*$D442, IF($B442="V", -1*(SUMIFS(Prov_Auto!$E$3:$E1000,Prov_Auto!$A$3:$A1000,$C442,Prov_Auto!$C$3:$C1000,"&gt;="&amp;$A442 ,Prov_Auto!$D$3:$D1000, "&gt;="&amp;DATE(K$2,1,1), Prov_Auto!$D$3:$D1000,"&lt;="&amp;DATE(K$2,12,31))*$D442), "")))))</f>
        <v/>
      </c>
      <c r="L442" s="42" t="str">
        <f>IF($A442="","",IF($C442="","",IF($D442="","", IF($B442="C",  SUMIFS(Prov_Auto!$E$3:$E1000,Prov_Auto!$A$3:$A1000,$C442,Prov_Auto!$C$3:$C1000,"&gt;="&amp;$A442 ,Prov_Auto!$D$3:$D1000, "&gt;="&amp;DATE(L$2,1, 1), Prov_Auto!$D$3:$D1000,"&lt;="&amp;DATE(L$2, 12, 31))*$D442, IF($B442="V", -1*(SUMIFS(Prov_Auto!$E$3:$E1000,Prov_Auto!$A$3:$A1000,$C442,Prov_Auto!$C$3:$C1000,"&gt;="&amp;$A442 ,Prov_Auto!$D$3:$D1000, "&gt;="&amp;DATE(L$2,1,1), Prov_Auto!$D$3:$D1000,"&lt;="&amp;DATE(L$2,12,31))*$D442), "")))))</f>
        <v/>
      </c>
      <c r="M442" s="43" t="str">
        <f>IF($A442="","",IF($C442="","",IF($D442="","", IF($B442="C",  SUMIFS(Prov_Auto!$E$3:$E1000,Prov_Auto!$A$3:$A1000,$C442,Prov_Auto!$C$3:$C1000,"&gt;="&amp;$A442 ,Prov_Auto!$D$3:$D1000, "&gt;="&amp;DATE(M$2,1, 1), Prov_Auto!$D$3:$D1000,"&lt;="&amp;DATE(M$2, 12, 31))*$D442, IF($B442="V", -1*(SUMIFS(Prov_Auto!$E$3:$E1000,Prov_Auto!$A$3:$A1000,$C442,Prov_Auto!$C$3:$C1000,"&gt;="&amp;$A442 ,Prov_Auto!$D$3:$D1000, "&gt;="&amp;DATE(M$2,1,1), Prov_Auto!$D$3:$D1000,"&lt;="&amp;DATE(M$2,12,31))*$D442), "")))))</f>
        <v/>
      </c>
      <c r="N442" s="30"/>
      <c r="O442" s="31"/>
      <c r="P442" s="31"/>
      <c r="Q442" s="31"/>
      <c r="R442" s="31"/>
      <c r="S442" s="31"/>
      <c r="T442" s="31"/>
      <c r="U442" s="31"/>
      <c r="V442" s="31"/>
      <c r="W442" s="31"/>
    </row>
    <row r="443">
      <c r="A443" s="46"/>
      <c r="B443" s="47"/>
      <c r="C443" s="47"/>
      <c r="D443" s="47"/>
      <c r="E443" s="48"/>
      <c r="F443" s="45" t="str">
        <f t="shared" si="1"/>
        <v/>
      </c>
      <c r="G443" s="40" t="str">
        <f t="shared" si="2"/>
        <v/>
      </c>
      <c r="H443" s="41" t="str">
        <f>IF(A443="","",IF(C443="","",IF(D443="","",IF(B443="C", SUMIFS(Prov_Auto!E$3:E1000,Prov_Auto!A$3:A1000,C443,Prov_Auto!C$3:C1000,"&gt;"&amp;A443,Prov_Auto!D$3:D1000,"&lt;="&amp;TODAY())*D443, IF(B443="V", -1*(SUMIFS(Prov_Auto!E$3:E1000,Prov_Auto!A$3:A1000,C443,Prov_Auto!C$3:C1000,"&gt;"&amp;A443,Prov_Auto!D$3:D1000,"&lt;="&amp;TODAY())*D443), "")))))</f>
        <v/>
      </c>
      <c r="I443" s="42" t="str">
        <f>IF($A443="","",IF($C443="","",IF($D443="","", IF($B443="C",  SUMIFS(Prov_Auto!$E$3:$E1000,Prov_Auto!$A$3:$A1000,$C443,Prov_Auto!$C$3:$C1000,"&gt;="&amp;$A443 ,Prov_Auto!$D$3:$D1000, "&gt;="&amp;DATE(I$2,1, 1), Prov_Auto!$D$3:$D1000,"&lt;="&amp;DATE(I$2, 12, 31))*$D443, IF($B443="V", -1*(SUMIFS(Prov_Auto!$E$3:$E1000,Prov_Auto!$A$3:$A1000,$C443,Prov_Auto!$C$3:$C1000,"&gt;="&amp;$A443 ,Prov_Auto!$D$3:$D1000, "&gt;="&amp;DATE(I$2,1,1), Prov_Auto!$D$3:$D1000,"&lt;="&amp;DATE(I$2,12,31))*$D443), "")))))</f>
        <v/>
      </c>
      <c r="J443" s="42" t="str">
        <f>IF($A443="","",IF($C443="","",IF($D443="","", IF($B443="C",  SUMIFS(Prov_Auto!$E$3:$E1000,Prov_Auto!$A$3:$A1000,$C443,Prov_Auto!$C$3:$C1000,"&gt;="&amp;$A443 ,Prov_Auto!$D$3:$D1000, "&gt;="&amp;DATE(J$2,1, 1), Prov_Auto!$D$3:$D1000,"&lt;="&amp;DATE(J$2, 12, 31))*$D443, IF($B443="V", -1*(SUMIFS(Prov_Auto!$E$3:$E1000,Prov_Auto!$A$3:$A1000,$C443,Prov_Auto!$C$3:$C1000,"&gt;="&amp;$A443 ,Prov_Auto!$D$3:$D1000, "&gt;="&amp;DATE(J$2,1,1), Prov_Auto!$D$3:$D1000,"&lt;="&amp;DATE(J$2,12,31))*$D443), "")))))</f>
        <v/>
      </c>
      <c r="K443" s="42" t="str">
        <f>IF($A443="","",IF($C443="","",IF($D443="","", IF($B443="C",  SUMIFS(Prov_Auto!$E$3:$E1000,Prov_Auto!$A$3:$A1000,$C443,Prov_Auto!$C$3:$C1000,"&gt;="&amp;$A443 ,Prov_Auto!$D$3:$D1000, "&gt;="&amp;DATE(K$2,1, 1), Prov_Auto!$D$3:$D1000,"&lt;="&amp;DATE(K$2, 12, 31))*$D443, IF($B443="V", -1*(SUMIFS(Prov_Auto!$E$3:$E1000,Prov_Auto!$A$3:$A1000,$C443,Prov_Auto!$C$3:$C1000,"&gt;="&amp;$A443 ,Prov_Auto!$D$3:$D1000, "&gt;="&amp;DATE(K$2,1,1), Prov_Auto!$D$3:$D1000,"&lt;="&amp;DATE(K$2,12,31))*$D443), "")))))</f>
        <v/>
      </c>
      <c r="L443" s="42" t="str">
        <f>IF($A443="","",IF($C443="","",IF($D443="","", IF($B443="C",  SUMIFS(Prov_Auto!$E$3:$E1000,Prov_Auto!$A$3:$A1000,$C443,Prov_Auto!$C$3:$C1000,"&gt;="&amp;$A443 ,Prov_Auto!$D$3:$D1000, "&gt;="&amp;DATE(L$2,1, 1), Prov_Auto!$D$3:$D1000,"&lt;="&amp;DATE(L$2, 12, 31))*$D443, IF($B443="V", -1*(SUMIFS(Prov_Auto!$E$3:$E1000,Prov_Auto!$A$3:$A1000,$C443,Prov_Auto!$C$3:$C1000,"&gt;="&amp;$A443 ,Prov_Auto!$D$3:$D1000, "&gt;="&amp;DATE(L$2,1,1), Prov_Auto!$D$3:$D1000,"&lt;="&amp;DATE(L$2,12,31))*$D443), "")))))</f>
        <v/>
      </c>
      <c r="M443" s="43" t="str">
        <f>IF($A443="","",IF($C443="","",IF($D443="","", IF($B443="C",  SUMIFS(Prov_Auto!$E$3:$E1000,Prov_Auto!$A$3:$A1000,$C443,Prov_Auto!$C$3:$C1000,"&gt;="&amp;$A443 ,Prov_Auto!$D$3:$D1000, "&gt;="&amp;DATE(M$2,1, 1), Prov_Auto!$D$3:$D1000,"&lt;="&amp;DATE(M$2, 12, 31))*$D443, IF($B443="V", -1*(SUMIFS(Prov_Auto!$E$3:$E1000,Prov_Auto!$A$3:$A1000,$C443,Prov_Auto!$C$3:$C1000,"&gt;="&amp;$A443 ,Prov_Auto!$D$3:$D1000, "&gt;="&amp;DATE(M$2,1,1), Prov_Auto!$D$3:$D1000,"&lt;="&amp;DATE(M$2,12,31))*$D443), "")))))</f>
        <v/>
      </c>
      <c r="N443" s="30"/>
      <c r="O443" s="31"/>
      <c r="P443" s="31"/>
      <c r="Q443" s="31"/>
      <c r="R443" s="31"/>
      <c r="S443" s="31"/>
      <c r="T443" s="31"/>
      <c r="U443" s="31"/>
      <c r="V443" s="31"/>
      <c r="W443" s="31"/>
    </row>
    <row r="444">
      <c r="A444" s="46"/>
      <c r="B444" s="47"/>
      <c r="C444" s="47"/>
      <c r="D444" s="47"/>
      <c r="E444" s="48"/>
      <c r="F444" s="45" t="str">
        <f t="shared" si="1"/>
        <v/>
      </c>
      <c r="G444" s="40" t="str">
        <f t="shared" si="2"/>
        <v/>
      </c>
      <c r="H444" s="41" t="str">
        <f>IF(A444="","",IF(C444="","",IF(D444="","",IF(B444="C", SUMIFS(Prov_Auto!E$3:E1000,Prov_Auto!A$3:A1000,C444,Prov_Auto!C$3:C1000,"&gt;"&amp;A444,Prov_Auto!D$3:D1000,"&lt;="&amp;TODAY())*D444, IF(B444="V", -1*(SUMIFS(Prov_Auto!E$3:E1000,Prov_Auto!A$3:A1000,C444,Prov_Auto!C$3:C1000,"&gt;"&amp;A444,Prov_Auto!D$3:D1000,"&lt;="&amp;TODAY())*D444), "")))))</f>
        <v/>
      </c>
      <c r="I444" s="42" t="str">
        <f>IF($A444="","",IF($C444="","",IF($D444="","", IF($B444="C",  SUMIFS(Prov_Auto!$E$3:$E1000,Prov_Auto!$A$3:$A1000,$C444,Prov_Auto!$C$3:$C1000,"&gt;="&amp;$A444 ,Prov_Auto!$D$3:$D1000, "&gt;="&amp;DATE(I$2,1, 1), Prov_Auto!$D$3:$D1000,"&lt;="&amp;DATE(I$2, 12, 31))*$D444, IF($B444="V", -1*(SUMIFS(Prov_Auto!$E$3:$E1000,Prov_Auto!$A$3:$A1000,$C444,Prov_Auto!$C$3:$C1000,"&gt;="&amp;$A444 ,Prov_Auto!$D$3:$D1000, "&gt;="&amp;DATE(I$2,1,1), Prov_Auto!$D$3:$D1000,"&lt;="&amp;DATE(I$2,12,31))*$D444), "")))))</f>
        <v/>
      </c>
      <c r="J444" s="42" t="str">
        <f>IF($A444="","",IF($C444="","",IF($D444="","", IF($B444="C",  SUMIFS(Prov_Auto!$E$3:$E1000,Prov_Auto!$A$3:$A1000,$C444,Prov_Auto!$C$3:$C1000,"&gt;="&amp;$A444 ,Prov_Auto!$D$3:$D1000, "&gt;="&amp;DATE(J$2,1, 1), Prov_Auto!$D$3:$D1000,"&lt;="&amp;DATE(J$2, 12, 31))*$D444, IF($B444="V", -1*(SUMIFS(Prov_Auto!$E$3:$E1000,Prov_Auto!$A$3:$A1000,$C444,Prov_Auto!$C$3:$C1000,"&gt;="&amp;$A444 ,Prov_Auto!$D$3:$D1000, "&gt;="&amp;DATE(J$2,1,1), Prov_Auto!$D$3:$D1000,"&lt;="&amp;DATE(J$2,12,31))*$D444), "")))))</f>
        <v/>
      </c>
      <c r="K444" s="42" t="str">
        <f>IF($A444="","",IF($C444="","",IF($D444="","", IF($B444="C",  SUMIFS(Prov_Auto!$E$3:$E1000,Prov_Auto!$A$3:$A1000,$C444,Prov_Auto!$C$3:$C1000,"&gt;="&amp;$A444 ,Prov_Auto!$D$3:$D1000, "&gt;="&amp;DATE(K$2,1, 1), Prov_Auto!$D$3:$D1000,"&lt;="&amp;DATE(K$2, 12, 31))*$D444, IF($B444="V", -1*(SUMIFS(Prov_Auto!$E$3:$E1000,Prov_Auto!$A$3:$A1000,$C444,Prov_Auto!$C$3:$C1000,"&gt;="&amp;$A444 ,Prov_Auto!$D$3:$D1000, "&gt;="&amp;DATE(K$2,1,1), Prov_Auto!$D$3:$D1000,"&lt;="&amp;DATE(K$2,12,31))*$D444), "")))))</f>
        <v/>
      </c>
      <c r="L444" s="42" t="str">
        <f>IF($A444="","",IF($C444="","",IF($D444="","", IF($B444="C",  SUMIFS(Prov_Auto!$E$3:$E1000,Prov_Auto!$A$3:$A1000,$C444,Prov_Auto!$C$3:$C1000,"&gt;="&amp;$A444 ,Prov_Auto!$D$3:$D1000, "&gt;="&amp;DATE(L$2,1, 1), Prov_Auto!$D$3:$D1000,"&lt;="&amp;DATE(L$2, 12, 31))*$D444, IF($B444="V", -1*(SUMIFS(Prov_Auto!$E$3:$E1000,Prov_Auto!$A$3:$A1000,$C444,Prov_Auto!$C$3:$C1000,"&gt;="&amp;$A444 ,Prov_Auto!$D$3:$D1000, "&gt;="&amp;DATE(L$2,1,1), Prov_Auto!$D$3:$D1000,"&lt;="&amp;DATE(L$2,12,31))*$D444), "")))))</f>
        <v/>
      </c>
      <c r="M444" s="43" t="str">
        <f>IF($A444="","",IF($C444="","",IF($D444="","", IF($B444="C",  SUMIFS(Prov_Auto!$E$3:$E1000,Prov_Auto!$A$3:$A1000,$C444,Prov_Auto!$C$3:$C1000,"&gt;="&amp;$A444 ,Prov_Auto!$D$3:$D1000, "&gt;="&amp;DATE(M$2,1, 1), Prov_Auto!$D$3:$D1000,"&lt;="&amp;DATE(M$2, 12, 31))*$D444, IF($B444="V", -1*(SUMIFS(Prov_Auto!$E$3:$E1000,Prov_Auto!$A$3:$A1000,$C444,Prov_Auto!$C$3:$C1000,"&gt;="&amp;$A444 ,Prov_Auto!$D$3:$D1000, "&gt;="&amp;DATE(M$2,1,1), Prov_Auto!$D$3:$D1000,"&lt;="&amp;DATE(M$2,12,31))*$D444), "")))))</f>
        <v/>
      </c>
      <c r="N444" s="30"/>
      <c r="O444" s="31"/>
      <c r="P444" s="31"/>
      <c r="Q444" s="31"/>
      <c r="R444" s="31"/>
      <c r="S444" s="31"/>
      <c r="T444" s="31"/>
      <c r="U444" s="31"/>
      <c r="V444" s="31"/>
      <c r="W444" s="31"/>
    </row>
    <row r="445">
      <c r="A445" s="46"/>
      <c r="B445" s="47"/>
      <c r="C445" s="47"/>
      <c r="D445" s="47"/>
      <c r="E445" s="48"/>
      <c r="F445" s="45" t="str">
        <f t="shared" si="1"/>
        <v/>
      </c>
      <c r="G445" s="40" t="str">
        <f t="shared" si="2"/>
        <v/>
      </c>
      <c r="H445" s="41" t="str">
        <f>IF(A445="","",IF(C445="","",IF(D445="","",IF(B445="C", SUMIFS(Prov_Auto!E$3:E1000,Prov_Auto!A$3:A1000,C445,Prov_Auto!C$3:C1000,"&gt;"&amp;A445,Prov_Auto!D$3:D1000,"&lt;="&amp;TODAY())*D445, IF(B445="V", -1*(SUMIFS(Prov_Auto!E$3:E1000,Prov_Auto!A$3:A1000,C445,Prov_Auto!C$3:C1000,"&gt;"&amp;A445,Prov_Auto!D$3:D1000,"&lt;="&amp;TODAY())*D445), "")))))</f>
        <v/>
      </c>
      <c r="I445" s="42" t="str">
        <f>IF($A445="","",IF($C445="","",IF($D445="","", IF($B445="C",  SUMIFS(Prov_Auto!$E$3:$E1000,Prov_Auto!$A$3:$A1000,$C445,Prov_Auto!$C$3:$C1000,"&gt;="&amp;$A445 ,Prov_Auto!$D$3:$D1000, "&gt;="&amp;DATE(I$2,1, 1), Prov_Auto!$D$3:$D1000,"&lt;="&amp;DATE(I$2, 12, 31))*$D445, IF($B445="V", -1*(SUMIFS(Prov_Auto!$E$3:$E1000,Prov_Auto!$A$3:$A1000,$C445,Prov_Auto!$C$3:$C1000,"&gt;="&amp;$A445 ,Prov_Auto!$D$3:$D1000, "&gt;="&amp;DATE(I$2,1,1), Prov_Auto!$D$3:$D1000,"&lt;="&amp;DATE(I$2,12,31))*$D445), "")))))</f>
        <v/>
      </c>
      <c r="J445" s="42" t="str">
        <f>IF($A445="","",IF($C445="","",IF($D445="","", IF($B445="C",  SUMIFS(Prov_Auto!$E$3:$E1000,Prov_Auto!$A$3:$A1000,$C445,Prov_Auto!$C$3:$C1000,"&gt;="&amp;$A445 ,Prov_Auto!$D$3:$D1000, "&gt;="&amp;DATE(J$2,1, 1), Prov_Auto!$D$3:$D1000,"&lt;="&amp;DATE(J$2, 12, 31))*$D445, IF($B445="V", -1*(SUMIFS(Prov_Auto!$E$3:$E1000,Prov_Auto!$A$3:$A1000,$C445,Prov_Auto!$C$3:$C1000,"&gt;="&amp;$A445 ,Prov_Auto!$D$3:$D1000, "&gt;="&amp;DATE(J$2,1,1), Prov_Auto!$D$3:$D1000,"&lt;="&amp;DATE(J$2,12,31))*$D445), "")))))</f>
        <v/>
      </c>
      <c r="K445" s="42" t="str">
        <f>IF($A445="","",IF($C445="","",IF($D445="","", IF($B445="C",  SUMIFS(Prov_Auto!$E$3:$E1000,Prov_Auto!$A$3:$A1000,$C445,Prov_Auto!$C$3:$C1000,"&gt;="&amp;$A445 ,Prov_Auto!$D$3:$D1000, "&gt;="&amp;DATE(K$2,1, 1), Prov_Auto!$D$3:$D1000,"&lt;="&amp;DATE(K$2, 12, 31))*$D445, IF($B445="V", -1*(SUMIFS(Prov_Auto!$E$3:$E1000,Prov_Auto!$A$3:$A1000,$C445,Prov_Auto!$C$3:$C1000,"&gt;="&amp;$A445 ,Prov_Auto!$D$3:$D1000, "&gt;="&amp;DATE(K$2,1,1), Prov_Auto!$D$3:$D1000,"&lt;="&amp;DATE(K$2,12,31))*$D445), "")))))</f>
        <v/>
      </c>
      <c r="L445" s="42" t="str">
        <f>IF($A445="","",IF($C445="","",IF($D445="","", IF($B445="C",  SUMIFS(Prov_Auto!$E$3:$E1000,Prov_Auto!$A$3:$A1000,$C445,Prov_Auto!$C$3:$C1000,"&gt;="&amp;$A445 ,Prov_Auto!$D$3:$D1000, "&gt;="&amp;DATE(L$2,1, 1), Prov_Auto!$D$3:$D1000,"&lt;="&amp;DATE(L$2, 12, 31))*$D445, IF($B445="V", -1*(SUMIFS(Prov_Auto!$E$3:$E1000,Prov_Auto!$A$3:$A1000,$C445,Prov_Auto!$C$3:$C1000,"&gt;="&amp;$A445 ,Prov_Auto!$D$3:$D1000, "&gt;="&amp;DATE(L$2,1,1), Prov_Auto!$D$3:$D1000,"&lt;="&amp;DATE(L$2,12,31))*$D445), "")))))</f>
        <v/>
      </c>
      <c r="M445" s="43" t="str">
        <f>IF($A445="","",IF($C445="","",IF($D445="","", IF($B445="C",  SUMIFS(Prov_Auto!$E$3:$E1000,Prov_Auto!$A$3:$A1000,$C445,Prov_Auto!$C$3:$C1000,"&gt;="&amp;$A445 ,Prov_Auto!$D$3:$D1000, "&gt;="&amp;DATE(M$2,1, 1), Prov_Auto!$D$3:$D1000,"&lt;="&amp;DATE(M$2, 12, 31))*$D445, IF($B445="V", -1*(SUMIFS(Prov_Auto!$E$3:$E1000,Prov_Auto!$A$3:$A1000,$C445,Prov_Auto!$C$3:$C1000,"&gt;="&amp;$A445 ,Prov_Auto!$D$3:$D1000, "&gt;="&amp;DATE(M$2,1,1), Prov_Auto!$D$3:$D1000,"&lt;="&amp;DATE(M$2,12,31))*$D445), "")))))</f>
        <v/>
      </c>
      <c r="N445" s="30"/>
      <c r="O445" s="31"/>
      <c r="P445" s="31"/>
      <c r="Q445" s="31"/>
      <c r="R445" s="31"/>
      <c r="S445" s="31"/>
      <c r="T445" s="31"/>
      <c r="U445" s="31"/>
      <c r="V445" s="31"/>
      <c r="W445" s="31"/>
    </row>
    <row r="446">
      <c r="A446" s="46"/>
      <c r="B446" s="47"/>
      <c r="C446" s="47"/>
      <c r="D446" s="47"/>
      <c r="E446" s="48"/>
      <c r="F446" s="45" t="str">
        <f t="shared" si="1"/>
        <v/>
      </c>
      <c r="G446" s="40" t="str">
        <f t="shared" si="2"/>
        <v/>
      </c>
      <c r="H446" s="41" t="str">
        <f>IF(A446="","",IF(C446="","",IF(D446="","",IF(B446="C", SUMIFS(Prov_Auto!E$3:E1000,Prov_Auto!A$3:A1000,C446,Prov_Auto!C$3:C1000,"&gt;"&amp;A446,Prov_Auto!D$3:D1000,"&lt;="&amp;TODAY())*D446, IF(B446="V", -1*(SUMIFS(Prov_Auto!E$3:E1000,Prov_Auto!A$3:A1000,C446,Prov_Auto!C$3:C1000,"&gt;"&amp;A446,Prov_Auto!D$3:D1000,"&lt;="&amp;TODAY())*D446), "")))))</f>
        <v/>
      </c>
      <c r="I446" s="42" t="str">
        <f>IF($A446="","",IF($C446="","",IF($D446="","", IF($B446="C",  SUMIFS(Prov_Auto!$E$3:$E1000,Prov_Auto!$A$3:$A1000,$C446,Prov_Auto!$C$3:$C1000,"&gt;="&amp;$A446 ,Prov_Auto!$D$3:$D1000, "&gt;="&amp;DATE(I$2,1, 1), Prov_Auto!$D$3:$D1000,"&lt;="&amp;DATE(I$2, 12, 31))*$D446, IF($B446="V", -1*(SUMIFS(Prov_Auto!$E$3:$E1000,Prov_Auto!$A$3:$A1000,$C446,Prov_Auto!$C$3:$C1000,"&gt;="&amp;$A446 ,Prov_Auto!$D$3:$D1000, "&gt;="&amp;DATE(I$2,1,1), Prov_Auto!$D$3:$D1000,"&lt;="&amp;DATE(I$2,12,31))*$D446), "")))))</f>
        <v/>
      </c>
      <c r="J446" s="42" t="str">
        <f>IF($A446="","",IF($C446="","",IF($D446="","", IF($B446="C",  SUMIFS(Prov_Auto!$E$3:$E1000,Prov_Auto!$A$3:$A1000,$C446,Prov_Auto!$C$3:$C1000,"&gt;="&amp;$A446 ,Prov_Auto!$D$3:$D1000, "&gt;="&amp;DATE(J$2,1, 1), Prov_Auto!$D$3:$D1000,"&lt;="&amp;DATE(J$2, 12, 31))*$D446, IF($B446="V", -1*(SUMIFS(Prov_Auto!$E$3:$E1000,Prov_Auto!$A$3:$A1000,$C446,Prov_Auto!$C$3:$C1000,"&gt;="&amp;$A446 ,Prov_Auto!$D$3:$D1000, "&gt;="&amp;DATE(J$2,1,1), Prov_Auto!$D$3:$D1000,"&lt;="&amp;DATE(J$2,12,31))*$D446), "")))))</f>
        <v/>
      </c>
      <c r="K446" s="42" t="str">
        <f>IF($A446="","",IF($C446="","",IF($D446="","", IF($B446="C",  SUMIFS(Prov_Auto!$E$3:$E1000,Prov_Auto!$A$3:$A1000,$C446,Prov_Auto!$C$3:$C1000,"&gt;="&amp;$A446 ,Prov_Auto!$D$3:$D1000, "&gt;="&amp;DATE(K$2,1, 1), Prov_Auto!$D$3:$D1000,"&lt;="&amp;DATE(K$2, 12, 31))*$D446, IF($B446="V", -1*(SUMIFS(Prov_Auto!$E$3:$E1000,Prov_Auto!$A$3:$A1000,$C446,Prov_Auto!$C$3:$C1000,"&gt;="&amp;$A446 ,Prov_Auto!$D$3:$D1000, "&gt;="&amp;DATE(K$2,1,1), Prov_Auto!$D$3:$D1000,"&lt;="&amp;DATE(K$2,12,31))*$D446), "")))))</f>
        <v/>
      </c>
      <c r="L446" s="42" t="str">
        <f>IF($A446="","",IF($C446="","",IF($D446="","", IF($B446="C",  SUMIFS(Prov_Auto!$E$3:$E1000,Prov_Auto!$A$3:$A1000,$C446,Prov_Auto!$C$3:$C1000,"&gt;="&amp;$A446 ,Prov_Auto!$D$3:$D1000, "&gt;="&amp;DATE(L$2,1, 1), Prov_Auto!$D$3:$D1000,"&lt;="&amp;DATE(L$2, 12, 31))*$D446, IF($B446="V", -1*(SUMIFS(Prov_Auto!$E$3:$E1000,Prov_Auto!$A$3:$A1000,$C446,Prov_Auto!$C$3:$C1000,"&gt;="&amp;$A446 ,Prov_Auto!$D$3:$D1000, "&gt;="&amp;DATE(L$2,1,1), Prov_Auto!$D$3:$D1000,"&lt;="&amp;DATE(L$2,12,31))*$D446), "")))))</f>
        <v/>
      </c>
      <c r="M446" s="43" t="str">
        <f>IF($A446="","",IF($C446="","",IF($D446="","", IF($B446="C",  SUMIFS(Prov_Auto!$E$3:$E1000,Prov_Auto!$A$3:$A1000,$C446,Prov_Auto!$C$3:$C1000,"&gt;="&amp;$A446 ,Prov_Auto!$D$3:$D1000, "&gt;="&amp;DATE(M$2,1, 1), Prov_Auto!$D$3:$D1000,"&lt;="&amp;DATE(M$2, 12, 31))*$D446, IF($B446="V", -1*(SUMIFS(Prov_Auto!$E$3:$E1000,Prov_Auto!$A$3:$A1000,$C446,Prov_Auto!$C$3:$C1000,"&gt;="&amp;$A446 ,Prov_Auto!$D$3:$D1000, "&gt;="&amp;DATE(M$2,1,1), Prov_Auto!$D$3:$D1000,"&lt;="&amp;DATE(M$2,12,31))*$D446), "")))))</f>
        <v/>
      </c>
      <c r="N446" s="30"/>
      <c r="O446" s="31"/>
      <c r="P446" s="31"/>
      <c r="Q446" s="31"/>
      <c r="R446" s="31"/>
      <c r="S446" s="31"/>
      <c r="T446" s="31"/>
      <c r="U446" s="31"/>
      <c r="V446" s="31"/>
      <c r="W446" s="31"/>
    </row>
    <row r="447">
      <c r="A447" s="46"/>
      <c r="B447" s="47"/>
      <c r="C447" s="47"/>
      <c r="D447" s="47"/>
      <c r="E447" s="48"/>
      <c r="F447" s="45" t="str">
        <f t="shared" si="1"/>
        <v/>
      </c>
      <c r="G447" s="40" t="str">
        <f t="shared" si="2"/>
        <v/>
      </c>
      <c r="H447" s="41" t="str">
        <f>IF(A447="","",IF(C447="","",IF(D447="","",IF(B447="C", SUMIFS(Prov_Auto!E$3:E1000,Prov_Auto!A$3:A1000,C447,Prov_Auto!C$3:C1000,"&gt;"&amp;A447,Prov_Auto!D$3:D1000,"&lt;="&amp;TODAY())*D447, IF(B447="V", -1*(SUMIFS(Prov_Auto!E$3:E1000,Prov_Auto!A$3:A1000,C447,Prov_Auto!C$3:C1000,"&gt;"&amp;A447,Prov_Auto!D$3:D1000,"&lt;="&amp;TODAY())*D447), "")))))</f>
        <v/>
      </c>
      <c r="I447" s="42" t="str">
        <f>IF($A447="","",IF($C447="","",IF($D447="","", IF($B447="C",  SUMIFS(Prov_Auto!$E$3:$E1000,Prov_Auto!$A$3:$A1000,$C447,Prov_Auto!$C$3:$C1000,"&gt;="&amp;$A447 ,Prov_Auto!$D$3:$D1000, "&gt;="&amp;DATE(I$2,1, 1), Prov_Auto!$D$3:$D1000,"&lt;="&amp;DATE(I$2, 12, 31))*$D447, IF($B447="V", -1*(SUMIFS(Prov_Auto!$E$3:$E1000,Prov_Auto!$A$3:$A1000,$C447,Prov_Auto!$C$3:$C1000,"&gt;="&amp;$A447 ,Prov_Auto!$D$3:$D1000, "&gt;="&amp;DATE(I$2,1,1), Prov_Auto!$D$3:$D1000,"&lt;="&amp;DATE(I$2,12,31))*$D447), "")))))</f>
        <v/>
      </c>
      <c r="J447" s="42" t="str">
        <f>IF($A447="","",IF($C447="","",IF($D447="","", IF($B447="C",  SUMIFS(Prov_Auto!$E$3:$E1000,Prov_Auto!$A$3:$A1000,$C447,Prov_Auto!$C$3:$C1000,"&gt;="&amp;$A447 ,Prov_Auto!$D$3:$D1000, "&gt;="&amp;DATE(J$2,1, 1), Prov_Auto!$D$3:$D1000,"&lt;="&amp;DATE(J$2, 12, 31))*$D447, IF($B447="V", -1*(SUMIFS(Prov_Auto!$E$3:$E1000,Prov_Auto!$A$3:$A1000,$C447,Prov_Auto!$C$3:$C1000,"&gt;="&amp;$A447 ,Prov_Auto!$D$3:$D1000, "&gt;="&amp;DATE(J$2,1,1), Prov_Auto!$D$3:$D1000,"&lt;="&amp;DATE(J$2,12,31))*$D447), "")))))</f>
        <v/>
      </c>
      <c r="K447" s="42" t="str">
        <f>IF($A447="","",IF($C447="","",IF($D447="","", IF($B447="C",  SUMIFS(Prov_Auto!$E$3:$E1000,Prov_Auto!$A$3:$A1000,$C447,Prov_Auto!$C$3:$C1000,"&gt;="&amp;$A447 ,Prov_Auto!$D$3:$D1000, "&gt;="&amp;DATE(K$2,1, 1), Prov_Auto!$D$3:$D1000,"&lt;="&amp;DATE(K$2, 12, 31))*$D447, IF($B447="V", -1*(SUMIFS(Prov_Auto!$E$3:$E1000,Prov_Auto!$A$3:$A1000,$C447,Prov_Auto!$C$3:$C1000,"&gt;="&amp;$A447 ,Prov_Auto!$D$3:$D1000, "&gt;="&amp;DATE(K$2,1,1), Prov_Auto!$D$3:$D1000,"&lt;="&amp;DATE(K$2,12,31))*$D447), "")))))</f>
        <v/>
      </c>
      <c r="L447" s="42" t="str">
        <f>IF($A447="","",IF($C447="","",IF($D447="","", IF($B447="C",  SUMIFS(Prov_Auto!$E$3:$E1000,Prov_Auto!$A$3:$A1000,$C447,Prov_Auto!$C$3:$C1000,"&gt;="&amp;$A447 ,Prov_Auto!$D$3:$D1000, "&gt;="&amp;DATE(L$2,1, 1), Prov_Auto!$D$3:$D1000,"&lt;="&amp;DATE(L$2, 12, 31))*$D447, IF($B447="V", -1*(SUMIFS(Prov_Auto!$E$3:$E1000,Prov_Auto!$A$3:$A1000,$C447,Prov_Auto!$C$3:$C1000,"&gt;="&amp;$A447 ,Prov_Auto!$D$3:$D1000, "&gt;="&amp;DATE(L$2,1,1), Prov_Auto!$D$3:$D1000,"&lt;="&amp;DATE(L$2,12,31))*$D447), "")))))</f>
        <v/>
      </c>
      <c r="M447" s="43" t="str">
        <f>IF($A447="","",IF($C447="","",IF($D447="","", IF($B447="C",  SUMIFS(Prov_Auto!$E$3:$E1000,Prov_Auto!$A$3:$A1000,$C447,Prov_Auto!$C$3:$C1000,"&gt;="&amp;$A447 ,Prov_Auto!$D$3:$D1000, "&gt;="&amp;DATE(M$2,1, 1), Prov_Auto!$D$3:$D1000,"&lt;="&amp;DATE(M$2, 12, 31))*$D447, IF($B447="V", -1*(SUMIFS(Prov_Auto!$E$3:$E1000,Prov_Auto!$A$3:$A1000,$C447,Prov_Auto!$C$3:$C1000,"&gt;="&amp;$A447 ,Prov_Auto!$D$3:$D1000, "&gt;="&amp;DATE(M$2,1,1), Prov_Auto!$D$3:$D1000,"&lt;="&amp;DATE(M$2,12,31))*$D447), "")))))</f>
        <v/>
      </c>
      <c r="N447" s="30"/>
      <c r="O447" s="31"/>
      <c r="P447" s="31"/>
      <c r="Q447" s="31"/>
      <c r="R447" s="31"/>
      <c r="S447" s="31"/>
      <c r="T447" s="31"/>
      <c r="U447" s="31"/>
      <c r="V447" s="31"/>
      <c r="W447" s="31"/>
    </row>
    <row r="448">
      <c r="A448" s="46"/>
      <c r="B448" s="47"/>
      <c r="C448" s="47"/>
      <c r="D448" s="47"/>
      <c r="E448" s="48"/>
      <c r="F448" s="45" t="str">
        <f t="shared" si="1"/>
        <v/>
      </c>
      <c r="G448" s="40" t="str">
        <f t="shared" si="2"/>
        <v/>
      </c>
      <c r="H448" s="41" t="str">
        <f>IF(A448="","",IF(C448="","",IF(D448="","",IF(B448="C", SUMIFS(Prov_Auto!E$3:E1000,Prov_Auto!A$3:A1000,C448,Prov_Auto!C$3:C1000,"&gt;"&amp;A448,Prov_Auto!D$3:D1000,"&lt;="&amp;TODAY())*D448, IF(B448="V", -1*(SUMIFS(Prov_Auto!E$3:E1000,Prov_Auto!A$3:A1000,C448,Prov_Auto!C$3:C1000,"&gt;"&amp;A448,Prov_Auto!D$3:D1000,"&lt;="&amp;TODAY())*D448), "")))))</f>
        <v/>
      </c>
      <c r="I448" s="42" t="str">
        <f>IF($A448="","",IF($C448="","",IF($D448="","", IF($B448="C",  SUMIFS(Prov_Auto!$E$3:$E1000,Prov_Auto!$A$3:$A1000,$C448,Prov_Auto!$C$3:$C1000,"&gt;="&amp;$A448 ,Prov_Auto!$D$3:$D1000, "&gt;="&amp;DATE(I$2,1, 1), Prov_Auto!$D$3:$D1000,"&lt;="&amp;DATE(I$2, 12, 31))*$D448, IF($B448="V", -1*(SUMIFS(Prov_Auto!$E$3:$E1000,Prov_Auto!$A$3:$A1000,$C448,Prov_Auto!$C$3:$C1000,"&gt;="&amp;$A448 ,Prov_Auto!$D$3:$D1000, "&gt;="&amp;DATE(I$2,1,1), Prov_Auto!$D$3:$D1000,"&lt;="&amp;DATE(I$2,12,31))*$D448), "")))))</f>
        <v/>
      </c>
      <c r="J448" s="42" t="str">
        <f>IF($A448="","",IF($C448="","",IF($D448="","", IF($B448="C",  SUMIFS(Prov_Auto!$E$3:$E1000,Prov_Auto!$A$3:$A1000,$C448,Prov_Auto!$C$3:$C1000,"&gt;="&amp;$A448 ,Prov_Auto!$D$3:$D1000, "&gt;="&amp;DATE(J$2,1, 1), Prov_Auto!$D$3:$D1000,"&lt;="&amp;DATE(J$2, 12, 31))*$D448, IF($B448="V", -1*(SUMIFS(Prov_Auto!$E$3:$E1000,Prov_Auto!$A$3:$A1000,$C448,Prov_Auto!$C$3:$C1000,"&gt;="&amp;$A448 ,Prov_Auto!$D$3:$D1000, "&gt;="&amp;DATE(J$2,1,1), Prov_Auto!$D$3:$D1000,"&lt;="&amp;DATE(J$2,12,31))*$D448), "")))))</f>
        <v/>
      </c>
      <c r="K448" s="42" t="str">
        <f>IF($A448="","",IF($C448="","",IF($D448="","", IF($B448="C",  SUMIFS(Prov_Auto!$E$3:$E1000,Prov_Auto!$A$3:$A1000,$C448,Prov_Auto!$C$3:$C1000,"&gt;="&amp;$A448 ,Prov_Auto!$D$3:$D1000, "&gt;="&amp;DATE(K$2,1, 1), Prov_Auto!$D$3:$D1000,"&lt;="&amp;DATE(K$2, 12, 31))*$D448, IF($B448="V", -1*(SUMIFS(Prov_Auto!$E$3:$E1000,Prov_Auto!$A$3:$A1000,$C448,Prov_Auto!$C$3:$C1000,"&gt;="&amp;$A448 ,Prov_Auto!$D$3:$D1000, "&gt;="&amp;DATE(K$2,1,1), Prov_Auto!$D$3:$D1000,"&lt;="&amp;DATE(K$2,12,31))*$D448), "")))))</f>
        <v/>
      </c>
      <c r="L448" s="42" t="str">
        <f>IF($A448="","",IF($C448="","",IF($D448="","", IF($B448="C",  SUMIFS(Prov_Auto!$E$3:$E1000,Prov_Auto!$A$3:$A1000,$C448,Prov_Auto!$C$3:$C1000,"&gt;="&amp;$A448 ,Prov_Auto!$D$3:$D1000, "&gt;="&amp;DATE(L$2,1, 1), Prov_Auto!$D$3:$D1000,"&lt;="&amp;DATE(L$2, 12, 31))*$D448, IF($B448="V", -1*(SUMIFS(Prov_Auto!$E$3:$E1000,Prov_Auto!$A$3:$A1000,$C448,Prov_Auto!$C$3:$C1000,"&gt;="&amp;$A448 ,Prov_Auto!$D$3:$D1000, "&gt;="&amp;DATE(L$2,1,1), Prov_Auto!$D$3:$D1000,"&lt;="&amp;DATE(L$2,12,31))*$D448), "")))))</f>
        <v/>
      </c>
      <c r="M448" s="43" t="str">
        <f>IF($A448="","",IF($C448="","",IF($D448="","", IF($B448="C",  SUMIFS(Prov_Auto!$E$3:$E1000,Prov_Auto!$A$3:$A1000,$C448,Prov_Auto!$C$3:$C1000,"&gt;="&amp;$A448 ,Prov_Auto!$D$3:$D1000, "&gt;="&amp;DATE(M$2,1, 1), Prov_Auto!$D$3:$D1000,"&lt;="&amp;DATE(M$2, 12, 31))*$D448, IF($B448="V", -1*(SUMIFS(Prov_Auto!$E$3:$E1000,Prov_Auto!$A$3:$A1000,$C448,Prov_Auto!$C$3:$C1000,"&gt;="&amp;$A448 ,Prov_Auto!$D$3:$D1000, "&gt;="&amp;DATE(M$2,1,1), Prov_Auto!$D$3:$D1000,"&lt;="&amp;DATE(M$2,12,31))*$D448), "")))))</f>
        <v/>
      </c>
      <c r="N448" s="30"/>
      <c r="O448" s="31"/>
      <c r="P448" s="31"/>
      <c r="Q448" s="31"/>
      <c r="R448" s="31"/>
      <c r="S448" s="31"/>
      <c r="T448" s="31"/>
      <c r="U448" s="31"/>
      <c r="V448" s="31"/>
      <c r="W448" s="31"/>
    </row>
    <row r="449">
      <c r="A449" s="46"/>
      <c r="B449" s="47"/>
      <c r="C449" s="47"/>
      <c r="D449" s="47"/>
      <c r="E449" s="48"/>
      <c r="F449" s="45" t="str">
        <f t="shared" si="1"/>
        <v/>
      </c>
      <c r="G449" s="40" t="str">
        <f t="shared" si="2"/>
        <v/>
      </c>
      <c r="H449" s="41" t="str">
        <f>IF(A449="","",IF(C449="","",IF(D449="","",IF(B449="C", SUMIFS(Prov_Auto!E$3:E1000,Prov_Auto!A$3:A1000,C449,Prov_Auto!C$3:C1000,"&gt;"&amp;A449,Prov_Auto!D$3:D1000,"&lt;="&amp;TODAY())*D449, IF(B449="V", -1*(SUMIFS(Prov_Auto!E$3:E1000,Prov_Auto!A$3:A1000,C449,Prov_Auto!C$3:C1000,"&gt;"&amp;A449,Prov_Auto!D$3:D1000,"&lt;="&amp;TODAY())*D449), "")))))</f>
        <v/>
      </c>
      <c r="I449" s="42" t="str">
        <f>IF($A449="","",IF($C449="","",IF($D449="","", IF($B449="C",  SUMIFS(Prov_Auto!$E$3:$E1000,Prov_Auto!$A$3:$A1000,$C449,Prov_Auto!$C$3:$C1000,"&gt;="&amp;$A449 ,Prov_Auto!$D$3:$D1000, "&gt;="&amp;DATE(I$2,1, 1), Prov_Auto!$D$3:$D1000,"&lt;="&amp;DATE(I$2, 12, 31))*$D449, IF($B449="V", -1*(SUMIFS(Prov_Auto!$E$3:$E1000,Prov_Auto!$A$3:$A1000,$C449,Prov_Auto!$C$3:$C1000,"&gt;="&amp;$A449 ,Prov_Auto!$D$3:$D1000, "&gt;="&amp;DATE(I$2,1,1), Prov_Auto!$D$3:$D1000,"&lt;="&amp;DATE(I$2,12,31))*$D449), "")))))</f>
        <v/>
      </c>
      <c r="J449" s="42" t="str">
        <f>IF($A449="","",IF($C449="","",IF($D449="","", IF($B449="C",  SUMIFS(Prov_Auto!$E$3:$E1000,Prov_Auto!$A$3:$A1000,$C449,Prov_Auto!$C$3:$C1000,"&gt;="&amp;$A449 ,Prov_Auto!$D$3:$D1000, "&gt;="&amp;DATE(J$2,1, 1), Prov_Auto!$D$3:$D1000,"&lt;="&amp;DATE(J$2, 12, 31))*$D449, IF($B449="V", -1*(SUMIFS(Prov_Auto!$E$3:$E1000,Prov_Auto!$A$3:$A1000,$C449,Prov_Auto!$C$3:$C1000,"&gt;="&amp;$A449 ,Prov_Auto!$D$3:$D1000, "&gt;="&amp;DATE(J$2,1,1), Prov_Auto!$D$3:$D1000,"&lt;="&amp;DATE(J$2,12,31))*$D449), "")))))</f>
        <v/>
      </c>
      <c r="K449" s="42" t="str">
        <f>IF($A449="","",IF($C449="","",IF($D449="","", IF($B449="C",  SUMIFS(Prov_Auto!$E$3:$E1000,Prov_Auto!$A$3:$A1000,$C449,Prov_Auto!$C$3:$C1000,"&gt;="&amp;$A449 ,Prov_Auto!$D$3:$D1000, "&gt;="&amp;DATE(K$2,1, 1), Prov_Auto!$D$3:$D1000,"&lt;="&amp;DATE(K$2, 12, 31))*$D449, IF($B449="V", -1*(SUMIFS(Prov_Auto!$E$3:$E1000,Prov_Auto!$A$3:$A1000,$C449,Prov_Auto!$C$3:$C1000,"&gt;="&amp;$A449 ,Prov_Auto!$D$3:$D1000, "&gt;="&amp;DATE(K$2,1,1), Prov_Auto!$D$3:$D1000,"&lt;="&amp;DATE(K$2,12,31))*$D449), "")))))</f>
        <v/>
      </c>
      <c r="L449" s="42" t="str">
        <f>IF($A449="","",IF($C449="","",IF($D449="","", IF($B449="C",  SUMIFS(Prov_Auto!$E$3:$E1000,Prov_Auto!$A$3:$A1000,$C449,Prov_Auto!$C$3:$C1000,"&gt;="&amp;$A449 ,Prov_Auto!$D$3:$D1000, "&gt;="&amp;DATE(L$2,1, 1), Prov_Auto!$D$3:$D1000,"&lt;="&amp;DATE(L$2, 12, 31))*$D449, IF($B449="V", -1*(SUMIFS(Prov_Auto!$E$3:$E1000,Prov_Auto!$A$3:$A1000,$C449,Prov_Auto!$C$3:$C1000,"&gt;="&amp;$A449 ,Prov_Auto!$D$3:$D1000, "&gt;="&amp;DATE(L$2,1,1), Prov_Auto!$D$3:$D1000,"&lt;="&amp;DATE(L$2,12,31))*$D449), "")))))</f>
        <v/>
      </c>
      <c r="M449" s="43" t="str">
        <f>IF($A449="","",IF($C449="","",IF($D449="","", IF($B449="C",  SUMIFS(Prov_Auto!$E$3:$E1000,Prov_Auto!$A$3:$A1000,$C449,Prov_Auto!$C$3:$C1000,"&gt;="&amp;$A449 ,Prov_Auto!$D$3:$D1000, "&gt;="&amp;DATE(M$2,1, 1), Prov_Auto!$D$3:$D1000,"&lt;="&amp;DATE(M$2, 12, 31))*$D449, IF($B449="V", -1*(SUMIFS(Prov_Auto!$E$3:$E1000,Prov_Auto!$A$3:$A1000,$C449,Prov_Auto!$C$3:$C1000,"&gt;="&amp;$A449 ,Prov_Auto!$D$3:$D1000, "&gt;="&amp;DATE(M$2,1,1), Prov_Auto!$D$3:$D1000,"&lt;="&amp;DATE(M$2,12,31))*$D449), "")))))</f>
        <v/>
      </c>
      <c r="N449" s="30"/>
      <c r="O449" s="31"/>
      <c r="P449" s="31"/>
      <c r="Q449" s="31"/>
      <c r="R449" s="31"/>
      <c r="S449" s="31"/>
      <c r="T449" s="31"/>
      <c r="U449" s="31"/>
      <c r="V449" s="31"/>
      <c r="W449" s="31"/>
    </row>
    <row r="450">
      <c r="A450" s="46"/>
      <c r="B450" s="47"/>
      <c r="C450" s="47"/>
      <c r="D450" s="47"/>
      <c r="E450" s="48"/>
      <c r="F450" s="45" t="str">
        <f t="shared" si="1"/>
        <v/>
      </c>
      <c r="G450" s="40" t="str">
        <f t="shared" si="2"/>
        <v/>
      </c>
      <c r="H450" s="41" t="str">
        <f>IF(A450="","",IF(C450="","",IF(D450="","",IF(B450="C", SUMIFS(Prov_Auto!E$3:E1000,Prov_Auto!A$3:A1000,C450,Prov_Auto!C$3:C1000,"&gt;"&amp;A450,Prov_Auto!D$3:D1000,"&lt;="&amp;TODAY())*D450, IF(B450="V", -1*(SUMIFS(Prov_Auto!E$3:E1000,Prov_Auto!A$3:A1000,C450,Prov_Auto!C$3:C1000,"&gt;"&amp;A450,Prov_Auto!D$3:D1000,"&lt;="&amp;TODAY())*D450), "")))))</f>
        <v/>
      </c>
      <c r="I450" s="42" t="str">
        <f>IF($A450="","",IF($C450="","",IF($D450="","", IF($B450="C",  SUMIFS(Prov_Auto!$E$3:$E1000,Prov_Auto!$A$3:$A1000,$C450,Prov_Auto!$C$3:$C1000,"&gt;="&amp;$A450 ,Prov_Auto!$D$3:$D1000, "&gt;="&amp;DATE(I$2,1, 1), Prov_Auto!$D$3:$D1000,"&lt;="&amp;DATE(I$2, 12, 31))*$D450, IF($B450="V", -1*(SUMIFS(Prov_Auto!$E$3:$E1000,Prov_Auto!$A$3:$A1000,$C450,Prov_Auto!$C$3:$C1000,"&gt;="&amp;$A450 ,Prov_Auto!$D$3:$D1000, "&gt;="&amp;DATE(I$2,1,1), Prov_Auto!$D$3:$D1000,"&lt;="&amp;DATE(I$2,12,31))*$D450), "")))))</f>
        <v/>
      </c>
      <c r="J450" s="42" t="str">
        <f>IF($A450="","",IF($C450="","",IF($D450="","", IF($B450="C",  SUMIFS(Prov_Auto!$E$3:$E1000,Prov_Auto!$A$3:$A1000,$C450,Prov_Auto!$C$3:$C1000,"&gt;="&amp;$A450 ,Prov_Auto!$D$3:$D1000, "&gt;="&amp;DATE(J$2,1, 1), Prov_Auto!$D$3:$D1000,"&lt;="&amp;DATE(J$2, 12, 31))*$D450, IF($B450="V", -1*(SUMIFS(Prov_Auto!$E$3:$E1000,Prov_Auto!$A$3:$A1000,$C450,Prov_Auto!$C$3:$C1000,"&gt;="&amp;$A450 ,Prov_Auto!$D$3:$D1000, "&gt;="&amp;DATE(J$2,1,1), Prov_Auto!$D$3:$D1000,"&lt;="&amp;DATE(J$2,12,31))*$D450), "")))))</f>
        <v/>
      </c>
      <c r="K450" s="42" t="str">
        <f>IF($A450="","",IF($C450="","",IF($D450="","", IF($B450="C",  SUMIFS(Prov_Auto!$E$3:$E1000,Prov_Auto!$A$3:$A1000,$C450,Prov_Auto!$C$3:$C1000,"&gt;="&amp;$A450 ,Prov_Auto!$D$3:$D1000, "&gt;="&amp;DATE(K$2,1, 1), Prov_Auto!$D$3:$D1000,"&lt;="&amp;DATE(K$2, 12, 31))*$D450, IF($B450="V", -1*(SUMIFS(Prov_Auto!$E$3:$E1000,Prov_Auto!$A$3:$A1000,$C450,Prov_Auto!$C$3:$C1000,"&gt;="&amp;$A450 ,Prov_Auto!$D$3:$D1000, "&gt;="&amp;DATE(K$2,1,1), Prov_Auto!$D$3:$D1000,"&lt;="&amp;DATE(K$2,12,31))*$D450), "")))))</f>
        <v/>
      </c>
      <c r="L450" s="42" t="str">
        <f>IF($A450="","",IF($C450="","",IF($D450="","", IF($B450="C",  SUMIFS(Prov_Auto!$E$3:$E1000,Prov_Auto!$A$3:$A1000,$C450,Prov_Auto!$C$3:$C1000,"&gt;="&amp;$A450 ,Prov_Auto!$D$3:$D1000, "&gt;="&amp;DATE(L$2,1, 1), Prov_Auto!$D$3:$D1000,"&lt;="&amp;DATE(L$2, 12, 31))*$D450, IF($B450="V", -1*(SUMIFS(Prov_Auto!$E$3:$E1000,Prov_Auto!$A$3:$A1000,$C450,Prov_Auto!$C$3:$C1000,"&gt;="&amp;$A450 ,Prov_Auto!$D$3:$D1000, "&gt;="&amp;DATE(L$2,1,1), Prov_Auto!$D$3:$D1000,"&lt;="&amp;DATE(L$2,12,31))*$D450), "")))))</f>
        <v/>
      </c>
      <c r="M450" s="43" t="str">
        <f>IF($A450="","",IF($C450="","",IF($D450="","", IF($B450="C",  SUMIFS(Prov_Auto!$E$3:$E1000,Prov_Auto!$A$3:$A1000,$C450,Prov_Auto!$C$3:$C1000,"&gt;="&amp;$A450 ,Prov_Auto!$D$3:$D1000, "&gt;="&amp;DATE(M$2,1, 1), Prov_Auto!$D$3:$D1000,"&lt;="&amp;DATE(M$2, 12, 31))*$D450, IF($B450="V", -1*(SUMIFS(Prov_Auto!$E$3:$E1000,Prov_Auto!$A$3:$A1000,$C450,Prov_Auto!$C$3:$C1000,"&gt;="&amp;$A450 ,Prov_Auto!$D$3:$D1000, "&gt;="&amp;DATE(M$2,1,1), Prov_Auto!$D$3:$D1000,"&lt;="&amp;DATE(M$2,12,31))*$D450), "")))))</f>
        <v/>
      </c>
      <c r="N450" s="30"/>
      <c r="O450" s="31"/>
      <c r="P450" s="31"/>
      <c r="Q450" s="31"/>
      <c r="R450" s="31"/>
      <c r="S450" s="31"/>
      <c r="T450" s="31"/>
      <c r="U450" s="31"/>
      <c r="V450" s="31"/>
      <c r="W450" s="31"/>
    </row>
    <row r="451">
      <c r="A451" s="46"/>
      <c r="B451" s="47"/>
      <c r="C451" s="47"/>
      <c r="D451" s="47"/>
      <c r="E451" s="48"/>
      <c r="F451" s="45" t="str">
        <f t="shared" si="1"/>
        <v/>
      </c>
      <c r="G451" s="40" t="str">
        <f t="shared" si="2"/>
        <v/>
      </c>
      <c r="H451" s="41" t="str">
        <f>IF(A451="","",IF(C451="","",IF(D451="","",IF(B451="C", SUMIFS(Prov_Auto!E$3:E1000,Prov_Auto!A$3:A1000,C451,Prov_Auto!C$3:C1000,"&gt;"&amp;A451,Prov_Auto!D$3:D1000,"&lt;="&amp;TODAY())*D451, IF(B451="V", -1*(SUMIFS(Prov_Auto!E$3:E1000,Prov_Auto!A$3:A1000,C451,Prov_Auto!C$3:C1000,"&gt;"&amp;A451,Prov_Auto!D$3:D1000,"&lt;="&amp;TODAY())*D451), "")))))</f>
        <v/>
      </c>
      <c r="I451" s="42" t="str">
        <f>IF($A451="","",IF($C451="","",IF($D451="","", IF($B451="C",  SUMIFS(Prov_Auto!$E$3:$E1000,Prov_Auto!$A$3:$A1000,$C451,Prov_Auto!$C$3:$C1000,"&gt;="&amp;$A451 ,Prov_Auto!$D$3:$D1000, "&gt;="&amp;DATE(I$2,1, 1), Prov_Auto!$D$3:$D1000,"&lt;="&amp;DATE(I$2, 12, 31))*$D451, IF($B451="V", -1*(SUMIFS(Prov_Auto!$E$3:$E1000,Prov_Auto!$A$3:$A1000,$C451,Prov_Auto!$C$3:$C1000,"&gt;="&amp;$A451 ,Prov_Auto!$D$3:$D1000, "&gt;="&amp;DATE(I$2,1,1), Prov_Auto!$D$3:$D1000,"&lt;="&amp;DATE(I$2,12,31))*$D451), "")))))</f>
        <v/>
      </c>
      <c r="J451" s="42" t="str">
        <f>IF($A451="","",IF($C451="","",IF($D451="","", IF($B451="C",  SUMIFS(Prov_Auto!$E$3:$E1000,Prov_Auto!$A$3:$A1000,$C451,Prov_Auto!$C$3:$C1000,"&gt;="&amp;$A451 ,Prov_Auto!$D$3:$D1000, "&gt;="&amp;DATE(J$2,1, 1), Prov_Auto!$D$3:$D1000,"&lt;="&amp;DATE(J$2, 12, 31))*$D451, IF($B451="V", -1*(SUMIFS(Prov_Auto!$E$3:$E1000,Prov_Auto!$A$3:$A1000,$C451,Prov_Auto!$C$3:$C1000,"&gt;="&amp;$A451 ,Prov_Auto!$D$3:$D1000, "&gt;="&amp;DATE(J$2,1,1), Prov_Auto!$D$3:$D1000,"&lt;="&amp;DATE(J$2,12,31))*$D451), "")))))</f>
        <v/>
      </c>
      <c r="K451" s="42" t="str">
        <f>IF($A451="","",IF($C451="","",IF($D451="","", IF($B451="C",  SUMIFS(Prov_Auto!$E$3:$E1000,Prov_Auto!$A$3:$A1000,$C451,Prov_Auto!$C$3:$C1000,"&gt;="&amp;$A451 ,Prov_Auto!$D$3:$D1000, "&gt;="&amp;DATE(K$2,1, 1), Prov_Auto!$D$3:$D1000,"&lt;="&amp;DATE(K$2, 12, 31))*$D451, IF($B451="V", -1*(SUMIFS(Prov_Auto!$E$3:$E1000,Prov_Auto!$A$3:$A1000,$C451,Prov_Auto!$C$3:$C1000,"&gt;="&amp;$A451 ,Prov_Auto!$D$3:$D1000, "&gt;="&amp;DATE(K$2,1,1), Prov_Auto!$D$3:$D1000,"&lt;="&amp;DATE(K$2,12,31))*$D451), "")))))</f>
        <v/>
      </c>
      <c r="L451" s="42" t="str">
        <f>IF($A451="","",IF($C451="","",IF($D451="","", IF($B451="C",  SUMIFS(Prov_Auto!$E$3:$E1000,Prov_Auto!$A$3:$A1000,$C451,Prov_Auto!$C$3:$C1000,"&gt;="&amp;$A451 ,Prov_Auto!$D$3:$D1000, "&gt;="&amp;DATE(L$2,1, 1), Prov_Auto!$D$3:$D1000,"&lt;="&amp;DATE(L$2, 12, 31))*$D451, IF($B451="V", -1*(SUMIFS(Prov_Auto!$E$3:$E1000,Prov_Auto!$A$3:$A1000,$C451,Prov_Auto!$C$3:$C1000,"&gt;="&amp;$A451 ,Prov_Auto!$D$3:$D1000, "&gt;="&amp;DATE(L$2,1,1), Prov_Auto!$D$3:$D1000,"&lt;="&amp;DATE(L$2,12,31))*$D451), "")))))</f>
        <v/>
      </c>
      <c r="M451" s="43" t="str">
        <f>IF($A451="","",IF($C451="","",IF($D451="","", IF($B451="C",  SUMIFS(Prov_Auto!$E$3:$E1000,Prov_Auto!$A$3:$A1000,$C451,Prov_Auto!$C$3:$C1000,"&gt;="&amp;$A451 ,Prov_Auto!$D$3:$D1000, "&gt;="&amp;DATE(M$2,1, 1), Prov_Auto!$D$3:$D1000,"&lt;="&amp;DATE(M$2, 12, 31))*$D451, IF($B451="V", -1*(SUMIFS(Prov_Auto!$E$3:$E1000,Prov_Auto!$A$3:$A1000,$C451,Prov_Auto!$C$3:$C1000,"&gt;="&amp;$A451 ,Prov_Auto!$D$3:$D1000, "&gt;="&amp;DATE(M$2,1,1), Prov_Auto!$D$3:$D1000,"&lt;="&amp;DATE(M$2,12,31))*$D451), "")))))</f>
        <v/>
      </c>
      <c r="N451" s="30"/>
      <c r="O451" s="31"/>
      <c r="P451" s="31"/>
      <c r="Q451" s="31"/>
      <c r="R451" s="31"/>
      <c r="S451" s="31"/>
      <c r="T451" s="31"/>
      <c r="U451" s="31"/>
      <c r="V451" s="31"/>
      <c r="W451" s="31"/>
    </row>
    <row r="452">
      <c r="A452" s="46"/>
      <c r="B452" s="47"/>
      <c r="C452" s="47"/>
      <c r="D452" s="47"/>
      <c r="E452" s="48"/>
      <c r="F452" s="45" t="str">
        <f t="shared" si="1"/>
        <v/>
      </c>
      <c r="G452" s="40" t="str">
        <f t="shared" si="2"/>
        <v/>
      </c>
      <c r="H452" s="41" t="str">
        <f>IF(A452="","",IF(C452="","",IF(D452="","",IF(B452="C", SUMIFS(Prov_Auto!E$3:E1000,Prov_Auto!A$3:A1000,C452,Prov_Auto!C$3:C1000,"&gt;"&amp;A452,Prov_Auto!D$3:D1000,"&lt;="&amp;TODAY())*D452, IF(B452="V", -1*(SUMIFS(Prov_Auto!E$3:E1000,Prov_Auto!A$3:A1000,C452,Prov_Auto!C$3:C1000,"&gt;"&amp;A452,Prov_Auto!D$3:D1000,"&lt;="&amp;TODAY())*D452), "")))))</f>
        <v/>
      </c>
      <c r="I452" s="42" t="str">
        <f>IF($A452="","",IF($C452="","",IF($D452="","", IF($B452="C",  SUMIFS(Prov_Auto!$E$3:$E1000,Prov_Auto!$A$3:$A1000,$C452,Prov_Auto!$C$3:$C1000,"&gt;="&amp;$A452 ,Prov_Auto!$D$3:$D1000, "&gt;="&amp;DATE(I$2,1, 1), Prov_Auto!$D$3:$D1000,"&lt;="&amp;DATE(I$2, 12, 31))*$D452, IF($B452="V", -1*(SUMIFS(Prov_Auto!$E$3:$E1000,Prov_Auto!$A$3:$A1000,$C452,Prov_Auto!$C$3:$C1000,"&gt;="&amp;$A452 ,Prov_Auto!$D$3:$D1000, "&gt;="&amp;DATE(I$2,1,1), Prov_Auto!$D$3:$D1000,"&lt;="&amp;DATE(I$2,12,31))*$D452), "")))))</f>
        <v/>
      </c>
      <c r="J452" s="42" t="str">
        <f>IF($A452="","",IF($C452="","",IF($D452="","", IF($B452="C",  SUMIFS(Prov_Auto!$E$3:$E1000,Prov_Auto!$A$3:$A1000,$C452,Prov_Auto!$C$3:$C1000,"&gt;="&amp;$A452 ,Prov_Auto!$D$3:$D1000, "&gt;="&amp;DATE(J$2,1, 1), Prov_Auto!$D$3:$D1000,"&lt;="&amp;DATE(J$2, 12, 31))*$D452, IF($B452="V", -1*(SUMIFS(Prov_Auto!$E$3:$E1000,Prov_Auto!$A$3:$A1000,$C452,Prov_Auto!$C$3:$C1000,"&gt;="&amp;$A452 ,Prov_Auto!$D$3:$D1000, "&gt;="&amp;DATE(J$2,1,1), Prov_Auto!$D$3:$D1000,"&lt;="&amp;DATE(J$2,12,31))*$D452), "")))))</f>
        <v/>
      </c>
      <c r="K452" s="42" t="str">
        <f>IF($A452="","",IF($C452="","",IF($D452="","", IF($B452="C",  SUMIFS(Prov_Auto!$E$3:$E1000,Prov_Auto!$A$3:$A1000,$C452,Prov_Auto!$C$3:$C1000,"&gt;="&amp;$A452 ,Prov_Auto!$D$3:$D1000, "&gt;="&amp;DATE(K$2,1, 1), Prov_Auto!$D$3:$D1000,"&lt;="&amp;DATE(K$2, 12, 31))*$D452, IF($B452="V", -1*(SUMIFS(Prov_Auto!$E$3:$E1000,Prov_Auto!$A$3:$A1000,$C452,Prov_Auto!$C$3:$C1000,"&gt;="&amp;$A452 ,Prov_Auto!$D$3:$D1000, "&gt;="&amp;DATE(K$2,1,1), Prov_Auto!$D$3:$D1000,"&lt;="&amp;DATE(K$2,12,31))*$D452), "")))))</f>
        <v/>
      </c>
      <c r="L452" s="42" t="str">
        <f>IF($A452="","",IF($C452="","",IF($D452="","", IF($B452="C",  SUMIFS(Prov_Auto!$E$3:$E1000,Prov_Auto!$A$3:$A1000,$C452,Prov_Auto!$C$3:$C1000,"&gt;="&amp;$A452 ,Prov_Auto!$D$3:$D1000, "&gt;="&amp;DATE(L$2,1, 1), Prov_Auto!$D$3:$D1000,"&lt;="&amp;DATE(L$2, 12, 31))*$D452, IF($B452="V", -1*(SUMIFS(Prov_Auto!$E$3:$E1000,Prov_Auto!$A$3:$A1000,$C452,Prov_Auto!$C$3:$C1000,"&gt;="&amp;$A452 ,Prov_Auto!$D$3:$D1000, "&gt;="&amp;DATE(L$2,1,1), Prov_Auto!$D$3:$D1000,"&lt;="&amp;DATE(L$2,12,31))*$D452), "")))))</f>
        <v/>
      </c>
      <c r="M452" s="43" t="str">
        <f>IF($A452="","",IF($C452="","",IF($D452="","", IF($B452="C",  SUMIFS(Prov_Auto!$E$3:$E1000,Prov_Auto!$A$3:$A1000,$C452,Prov_Auto!$C$3:$C1000,"&gt;="&amp;$A452 ,Prov_Auto!$D$3:$D1000, "&gt;="&amp;DATE(M$2,1, 1), Prov_Auto!$D$3:$D1000,"&lt;="&amp;DATE(M$2, 12, 31))*$D452, IF($B452="V", -1*(SUMIFS(Prov_Auto!$E$3:$E1000,Prov_Auto!$A$3:$A1000,$C452,Prov_Auto!$C$3:$C1000,"&gt;="&amp;$A452 ,Prov_Auto!$D$3:$D1000, "&gt;="&amp;DATE(M$2,1,1), Prov_Auto!$D$3:$D1000,"&lt;="&amp;DATE(M$2,12,31))*$D452), "")))))</f>
        <v/>
      </c>
      <c r="N452" s="30"/>
      <c r="O452" s="31"/>
      <c r="P452" s="31"/>
      <c r="Q452" s="31"/>
      <c r="R452" s="31"/>
      <c r="S452" s="31"/>
      <c r="T452" s="31"/>
      <c r="U452" s="31"/>
      <c r="V452" s="31"/>
      <c r="W452" s="31"/>
    </row>
    <row r="453">
      <c r="A453" s="46"/>
      <c r="B453" s="47"/>
      <c r="C453" s="47"/>
      <c r="D453" s="47"/>
      <c r="E453" s="48"/>
      <c r="F453" s="45" t="str">
        <f t="shared" si="1"/>
        <v/>
      </c>
      <c r="G453" s="40" t="str">
        <f t="shared" si="2"/>
        <v/>
      </c>
      <c r="H453" s="41" t="str">
        <f>IF(A453="","",IF(C453="","",IF(D453="","",IF(B453="C", SUMIFS(Prov_Auto!E$3:E1000,Prov_Auto!A$3:A1000,C453,Prov_Auto!C$3:C1000,"&gt;"&amp;A453,Prov_Auto!D$3:D1000,"&lt;="&amp;TODAY())*D453, IF(B453="V", -1*(SUMIFS(Prov_Auto!E$3:E1000,Prov_Auto!A$3:A1000,C453,Prov_Auto!C$3:C1000,"&gt;"&amp;A453,Prov_Auto!D$3:D1000,"&lt;="&amp;TODAY())*D453), "")))))</f>
        <v/>
      </c>
      <c r="I453" s="42" t="str">
        <f>IF($A453="","",IF($C453="","",IF($D453="","", IF($B453="C",  SUMIFS(Prov_Auto!$E$3:$E1000,Prov_Auto!$A$3:$A1000,$C453,Prov_Auto!$C$3:$C1000,"&gt;="&amp;$A453 ,Prov_Auto!$D$3:$D1000, "&gt;="&amp;DATE(I$2,1, 1), Prov_Auto!$D$3:$D1000,"&lt;="&amp;DATE(I$2, 12, 31))*$D453, IF($B453="V", -1*(SUMIFS(Prov_Auto!$E$3:$E1000,Prov_Auto!$A$3:$A1000,$C453,Prov_Auto!$C$3:$C1000,"&gt;="&amp;$A453 ,Prov_Auto!$D$3:$D1000, "&gt;="&amp;DATE(I$2,1,1), Prov_Auto!$D$3:$D1000,"&lt;="&amp;DATE(I$2,12,31))*$D453), "")))))</f>
        <v/>
      </c>
      <c r="J453" s="42" t="str">
        <f>IF($A453="","",IF($C453="","",IF($D453="","", IF($B453="C",  SUMIFS(Prov_Auto!$E$3:$E1000,Prov_Auto!$A$3:$A1000,$C453,Prov_Auto!$C$3:$C1000,"&gt;="&amp;$A453 ,Prov_Auto!$D$3:$D1000, "&gt;="&amp;DATE(J$2,1, 1), Prov_Auto!$D$3:$D1000,"&lt;="&amp;DATE(J$2, 12, 31))*$D453, IF($B453="V", -1*(SUMIFS(Prov_Auto!$E$3:$E1000,Prov_Auto!$A$3:$A1000,$C453,Prov_Auto!$C$3:$C1000,"&gt;="&amp;$A453 ,Prov_Auto!$D$3:$D1000, "&gt;="&amp;DATE(J$2,1,1), Prov_Auto!$D$3:$D1000,"&lt;="&amp;DATE(J$2,12,31))*$D453), "")))))</f>
        <v/>
      </c>
      <c r="K453" s="42" t="str">
        <f>IF($A453="","",IF($C453="","",IF($D453="","", IF($B453="C",  SUMIFS(Prov_Auto!$E$3:$E1000,Prov_Auto!$A$3:$A1000,$C453,Prov_Auto!$C$3:$C1000,"&gt;="&amp;$A453 ,Prov_Auto!$D$3:$D1000, "&gt;="&amp;DATE(K$2,1, 1), Prov_Auto!$D$3:$D1000,"&lt;="&amp;DATE(K$2, 12, 31))*$D453, IF($B453="V", -1*(SUMIFS(Prov_Auto!$E$3:$E1000,Prov_Auto!$A$3:$A1000,$C453,Prov_Auto!$C$3:$C1000,"&gt;="&amp;$A453 ,Prov_Auto!$D$3:$D1000, "&gt;="&amp;DATE(K$2,1,1), Prov_Auto!$D$3:$D1000,"&lt;="&amp;DATE(K$2,12,31))*$D453), "")))))</f>
        <v/>
      </c>
      <c r="L453" s="42" t="str">
        <f>IF($A453="","",IF($C453="","",IF($D453="","", IF($B453="C",  SUMIFS(Prov_Auto!$E$3:$E1000,Prov_Auto!$A$3:$A1000,$C453,Prov_Auto!$C$3:$C1000,"&gt;="&amp;$A453 ,Prov_Auto!$D$3:$D1000, "&gt;="&amp;DATE(L$2,1, 1), Prov_Auto!$D$3:$D1000,"&lt;="&amp;DATE(L$2, 12, 31))*$D453, IF($B453="V", -1*(SUMIFS(Prov_Auto!$E$3:$E1000,Prov_Auto!$A$3:$A1000,$C453,Prov_Auto!$C$3:$C1000,"&gt;="&amp;$A453 ,Prov_Auto!$D$3:$D1000, "&gt;="&amp;DATE(L$2,1,1), Prov_Auto!$D$3:$D1000,"&lt;="&amp;DATE(L$2,12,31))*$D453), "")))))</f>
        <v/>
      </c>
      <c r="M453" s="43" t="str">
        <f>IF($A453="","",IF($C453="","",IF($D453="","", IF($B453="C",  SUMIFS(Prov_Auto!$E$3:$E1000,Prov_Auto!$A$3:$A1000,$C453,Prov_Auto!$C$3:$C1000,"&gt;="&amp;$A453 ,Prov_Auto!$D$3:$D1000, "&gt;="&amp;DATE(M$2,1, 1), Prov_Auto!$D$3:$D1000,"&lt;="&amp;DATE(M$2, 12, 31))*$D453, IF($B453="V", -1*(SUMIFS(Prov_Auto!$E$3:$E1000,Prov_Auto!$A$3:$A1000,$C453,Prov_Auto!$C$3:$C1000,"&gt;="&amp;$A453 ,Prov_Auto!$D$3:$D1000, "&gt;="&amp;DATE(M$2,1,1), Prov_Auto!$D$3:$D1000,"&lt;="&amp;DATE(M$2,12,31))*$D453), "")))))</f>
        <v/>
      </c>
      <c r="N453" s="30"/>
      <c r="O453" s="31"/>
      <c r="P453" s="31"/>
      <c r="Q453" s="31"/>
      <c r="R453" s="31"/>
      <c r="S453" s="31"/>
      <c r="T453" s="31"/>
      <c r="U453" s="31"/>
      <c r="V453" s="31"/>
      <c r="W453" s="31"/>
    </row>
    <row r="454">
      <c r="A454" s="46"/>
      <c r="B454" s="47"/>
      <c r="C454" s="47"/>
      <c r="D454" s="47"/>
      <c r="E454" s="48"/>
      <c r="F454" s="45" t="str">
        <f t="shared" si="1"/>
        <v/>
      </c>
      <c r="G454" s="40" t="str">
        <f t="shared" si="2"/>
        <v/>
      </c>
      <c r="H454" s="41" t="str">
        <f>IF(A454="","",IF(C454="","",IF(D454="","",IF(B454="C", SUMIFS(Prov_Auto!E$3:E1000,Prov_Auto!A$3:A1000,C454,Prov_Auto!C$3:C1000,"&gt;"&amp;A454,Prov_Auto!D$3:D1000,"&lt;="&amp;TODAY())*D454, IF(B454="V", -1*(SUMIFS(Prov_Auto!E$3:E1000,Prov_Auto!A$3:A1000,C454,Prov_Auto!C$3:C1000,"&gt;"&amp;A454,Prov_Auto!D$3:D1000,"&lt;="&amp;TODAY())*D454), "")))))</f>
        <v/>
      </c>
      <c r="I454" s="42" t="str">
        <f>IF($A454="","",IF($C454="","",IF($D454="","", IF($B454="C",  SUMIFS(Prov_Auto!$E$3:$E1000,Prov_Auto!$A$3:$A1000,$C454,Prov_Auto!$C$3:$C1000,"&gt;="&amp;$A454 ,Prov_Auto!$D$3:$D1000, "&gt;="&amp;DATE(I$2,1, 1), Prov_Auto!$D$3:$D1000,"&lt;="&amp;DATE(I$2, 12, 31))*$D454, IF($B454="V", -1*(SUMIFS(Prov_Auto!$E$3:$E1000,Prov_Auto!$A$3:$A1000,$C454,Prov_Auto!$C$3:$C1000,"&gt;="&amp;$A454 ,Prov_Auto!$D$3:$D1000, "&gt;="&amp;DATE(I$2,1,1), Prov_Auto!$D$3:$D1000,"&lt;="&amp;DATE(I$2,12,31))*$D454), "")))))</f>
        <v/>
      </c>
      <c r="J454" s="42" t="str">
        <f>IF($A454="","",IF($C454="","",IF($D454="","", IF($B454="C",  SUMIFS(Prov_Auto!$E$3:$E1000,Prov_Auto!$A$3:$A1000,$C454,Prov_Auto!$C$3:$C1000,"&gt;="&amp;$A454 ,Prov_Auto!$D$3:$D1000, "&gt;="&amp;DATE(J$2,1, 1), Prov_Auto!$D$3:$D1000,"&lt;="&amp;DATE(J$2, 12, 31))*$D454, IF($B454="V", -1*(SUMIFS(Prov_Auto!$E$3:$E1000,Prov_Auto!$A$3:$A1000,$C454,Prov_Auto!$C$3:$C1000,"&gt;="&amp;$A454 ,Prov_Auto!$D$3:$D1000, "&gt;="&amp;DATE(J$2,1,1), Prov_Auto!$D$3:$D1000,"&lt;="&amp;DATE(J$2,12,31))*$D454), "")))))</f>
        <v/>
      </c>
      <c r="K454" s="42" t="str">
        <f>IF($A454="","",IF($C454="","",IF($D454="","", IF($B454="C",  SUMIFS(Prov_Auto!$E$3:$E1000,Prov_Auto!$A$3:$A1000,$C454,Prov_Auto!$C$3:$C1000,"&gt;="&amp;$A454 ,Prov_Auto!$D$3:$D1000, "&gt;="&amp;DATE(K$2,1, 1), Prov_Auto!$D$3:$D1000,"&lt;="&amp;DATE(K$2, 12, 31))*$D454, IF($B454="V", -1*(SUMIFS(Prov_Auto!$E$3:$E1000,Prov_Auto!$A$3:$A1000,$C454,Prov_Auto!$C$3:$C1000,"&gt;="&amp;$A454 ,Prov_Auto!$D$3:$D1000, "&gt;="&amp;DATE(K$2,1,1), Prov_Auto!$D$3:$D1000,"&lt;="&amp;DATE(K$2,12,31))*$D454), "")))))</f>
        <v/>
      </c>
      <c r="L454" s="42" t="str">
        <f>IF($A454="","",IF($C454="","",IF($D454="","", IF($B454="C",  SUMIFS(Prov_Auto!$E$3:$E1000,Prov_Auto!$A$3:$A1000,$C454,Prov_Auto!$C$3:$C1000,"&gt;="&amp;$A454 ,Prov_Auto!$D$3:$D1000, "&gt;="&amp;DATE(L$2,1, 1), Prov_Auto!$D$3:$D1000,"&lt;="&amp;DATE(L$2, 12, 31))*$D454, IF($B454="V", -1*(SUMIFS(Prov_Auto!$E$3:$E1000,Prov_Auto!$A$3:$A1000,$C454,Prov_Auto!$C$3:$C1000,"&gt;="&amp;$A454 ,Prov_Auto!$D$3:$D1000, "&gt;="&amp;DATE(L$2,1,1), Prov_Auto!$D$3:$D1000,"&lt;="&amp;DATE(L$2,12,31))*$D454), "")))))</f>
        <v/>
      </c>
      <c r="M454" s="43" t="str">
        <f>IF($A454="","",IF($C454="","",IF($D454="","", IF($B454="C",  SUMIFS(Prov_Auto!$E$3:$E1000,Prov_Auto!$A$3:$A1000,$C454,Prov_Auto!$C$3:$C1000,"&gt;="&amp;$A454 ,Prov_Auto!$D$3:$D1000, "&gt;="&amp;DATE(M$2,1, 1), Prov_Auto!$D$3:$D1000,"&lt;="&amp;DATE(M$2, 12, 31))*$D454, IF($B454="V", -1*(SUMIFS(Prov_Auto!$E$3:$E1000,Prov_Auto!$A$3:$A1000,$C454,Prov_Auto!$C$3:$C1000,"&gt;="&amp;$A454 ,Prov_Auto!$D$3:$D1000, "&gt;="&amp;DATE(M$2,1,1), Prov_Auto!$D$3:$D1000,"&lt;="&amp;DATE(M$2,12,31))*$D454), "")))))</f>
        <v/>
      </c>
      <c r="N454" s="30"/>
      <c r="O454" s="31"/>
      <c r="P454" s="31"/>
      <c r="Q454" s="31"/>
      <c r="R454" s="31"/>
      <c r="S454" s="31"/>
      <c r="T454" s="31"/>
      <c r="U454" s="31"/>
      <c r="V454" s="31"/>
      <c r="W454" s="31"/>
    </row>
    <row r="455">
      <c r="A455" s="46"/>
      <c r="B455" s="47"/>
      <c r="C455" s="47"/>
      <c r="D455" s="47"/>
      <c r="E455" s="48"/>
      <c r="F455" s="45" t="str">
        <f t="shared" si="1"/>
        <v/>
      </c>
      <c r="G455" s="40" t="str">
        <f t="shared" si="2"/>
        <v/>
      </c>
      <c r="H455" s="41" t="str">
        <f>IF(A455="","",IF(C455="","",IF(D455="","",IF(B455="C", SUMIFS(Prov_Auto!E$3:E1000,Prov_Auto!A$3:A1000,C455,Prov_Auto!C$3:C1000,"&gt;"&amp;A455,Prov_Auto!D$3:D1000,"&lt;="&amp;TODAY())*D455, IF(B455="V", -1*(SUMIFS(Prov_Auto!E$3:E1000,Prov_Auto!A$3:A1000,C455,Prov_Auto!C$3:C1000,"&gt;"&amp;A455,Prov_Auto!D$3:D1000,"&lt;="&amp;TODAY())*D455), "")))))</f>
        <v/>
      </c>
      <c r="I455" s="42" t="str">
        <f>IF($A455="","",IF($C455="","",IF($D455="","", IF($B455="C",  SUMIFS(Prov_Auto!$E$3:$E1000,Prov_Auto!$A$3:$A1000,$C455,Prov_Auto!$C$3:$C1000,"&gt;="&amp;$A455 ,Prov_Auto!$D$3:$D1000, "&gt;="&amp;DATE(I$2,1, 1), Prov_Auto!$D$3:$D1000,"&lt;="&amp;DATE(I$2, 12, 31))*$D455, IF($B455="V", -1*(SUMIFS(Prov_Auto!$E$3:$E1000,Prov_Auto!$A$3:$A1000,$C455,Prov_Auto!$C$3:$C1000,"&gt;="&amp;$A455 ,Prov_Auto!$D$3:$D1000, "&gt;="&amp;DATE(I$2,1,1), Prov_Auto!$D$3:$D1000,"&lt;="&amp;DATE(I$2,12,31))*$D455), "")))))</f>
        <v/>
      </c>
      <c r="J455" s="42" t="str">
        <f>IF($A455="","",IF($C455="","",IF($D455="","", IF($B455="C",  SUMIFS(Prov_Auto!$E$3:$E1000,Prov_Auto!$A$3:$A1000,$C455,Prov_Auto!$C$3:$C1000,"&gt;="&amp;$A455 ,Prov_Auto!$D$3:$D1000, "&gt;="&amp;DATE(J$2,1, 1), Prov_Auto!$D$3:$D1000,"&lt;="&amp;DATE(J$2, 12, 31))*$D455, IF($B455="V", -1*(SUMIFS(Prov_Auto!$E$3:$E1000,Prov_Auto!$A$3:$A1000,$C455,Prov_Auto!$C$3:$C1000,"&gt;="&amp;$A455 ,Prov_Auto!$D$3:$D1000, "&gt;="&amp;DATE(J$2,1,1), Prov_Auto!$D$3:$D1000,"&lt;="&amp;DATE(J$2,12,31))*$D455), "")))))</f>
        <v/>
      </c>
      <c r="K455" s="42" t="str">
        <f>IF($A455="","",IF($C455="","",IF($D455="","", IF($B455="C",  SUMIFS(Prov_Auto!$E$3:$E1000,Prov_Auto!$A$3:$A1000,$C455,Prov_Auto!$C$3:$C1000,"&gt;="&amp;$A455 ,Prov_Auto!$D$3:$D1000, "&gt;="&amp;DATE(K$2,1, 1), Prov_Auto!$D$3:$D1000,"&lt;="&amp;DATE(K$2, 12, 31))*$D455, IF($B455="V", -1*(SUMIFS(Prov_Auto!$E$3:$E1000,Prov_Auto!$A$3:$A1000,$C455,Prov_Auto!$C$3:$C1000,"&gt;="&amp;$A455 ,Prov_Auto!$D$3:$D1000, "&gt;="&amp;DATE(K$2,1,1), Prov_Auto!$D$3:$D1000,"&lt;="&amp;DATE(K$2,12,31))*$D455), "")))))</f>
        <v/>
      </c>
      <c r="L455" s="42" t="str">
        <f>IF($A455="","",IF($C455="","",IF($D455="","", IF($B455="C",  SUMIFS(Prov_Auto!$E$3:$E1000,Prov_Auto!$A$3:$A1000,$C455,Prov_Auto!$C$3:$C1000,"&gt;="&amp;$A455 ,Prov_Auto!$D$3:$D1000, "&gt;="&amp;DATE(L$2,1, 1), Prov_Auto!$D$3:$D1000,"&lt;="&amp;DATE(L$2, 12, 31))*$D455, IF($B455="V", -1*(SUMIFS(Prov_Auto!$E$3:$E1000,Prov_Auto!$A$3:$A1000,$C455,Prov_Auto!$C$3:$C1000,"&gt;="&amp;$A455 ,Prov_Auto!$D$3:$D1000, "&gt;="&amp;DATE(L$2,1,1), Prov_Auto!$D$3:$D1000,"&lt;="&amp;DATE(L$2,12,31))*$D455), "")))))</f>
        <v/>
      </c>
      <c r="M455" s="43" t="str">
        <f>IF($A455="","",IF($C455="","",IF($D455="","", IF($B455="C",  SUMIFS(Prov_Auto!$E$3:$E1000,Prov_Auto!$A$3:$A1000,$C455,Prov_Auto!$C$3:$C1000,"&gt;="&amp;$A455 ,Prov_Auto!$D$3:$D1000, "&gt;="&amp;DATE(M$2,1, 1), Prov_Auto!$D$3:$D1000,"&lt;="&amp;DATE(M$2, 12, 31))*$D455, IF($B455="V", -1*(SUMIFS(Prov_Auto!$E$3:$E1000,Prov_Auto!$A$3:$A1000,$C455,Prov_Auto!$C$3:$C1000,"&gt;="&amp;$A455 ,Prov_Auto!$D$3:$D1000, "&gt;="&amp;DATE(M$2,1,1), Prov_Auto!$D$3:$D1000,"&lt;="&amp;DATE(M$2,12,31))*$D455), "")))))</f>
        <v/>
      </c>
      <c r="N455" s="30"/>
      <c r="O455" s="31"/>
      <c r="P455" s="31"/>
      <c r="Q455" s="31"/>
      <c r="R455" s="31"/>
      <c r="S455" s="31"/>
      <c r="T455" s="31"/>
      <c r="U455" s="31"/>
      <c r="V455" s="31"/>
      <c r="W455" s="31"/>
    </row>
    <row r="456">
      <c r="A456" s="46"/>
      <c r="B456" s="47"/>
      <c r="C456" s="47"/>
      <c r="D456" s="47"/>
      <c r="E456" s="48"/>
      <c r="F456" s="45" t="str">
        <f t="shared" si="1"/>
        <v/>
      </c>
      <c r="G456" s="40" t="str">
        <f t="shared" si="2"/>
        <v/>
      </c>
      <c r="H456" s="41" t="str">
        <f>IF(A456="","",IF(C456="","",IF(D456="","",IF(B456="C", SUMIFS(Prov_Auto!E$3:E1000,Prov_Auto!A$3:A1000,C456,Prov_Auto!C$3:C1000,"&gt;"&amp;A456,Prov_Auto!D$3:D1000,"&lt;="&amp;TODAY())*D456, IF(B456="V", -1*(SUMIFS(Prov_Auto!E$3:E1000,Prov_Auto!A$3:A1000,C456,Prov_Auto!C$3:C1000,"&gt;"&amp;A456,Prov_Auto!D$3:D1000,"&lt;="&amp;TODAY())*D456), "")))))</f>
        <v/>
      </c>
      <c r="I456" s="42" t="str">
        <f>IF($A456="","",IF($C456="","",IF($D456="","", IF($B456="C",  SUMIFS(Prov_Auto!$E$3:$E1000,Prov_Auto!$A$3:$A1000,$C456,Prov_Auto!$C$3:$C1000,"&gt;="&amp;$A456 ,Prov_Auto!$D$3:$D1000, "&gt;="&amp;DATE(I$2,1, 1), Prov_Auto!$D$3:$D1000,"&lt;="&amp;DATE(I$2, 12, 31))*$D456, IF($B456="V", -1*(SUMIFS(Prov_Auto!$E$3:$E1000,Prov_Auto!$A$3:$A1000,$C456,Prov_Auto!$C$3:$C1000,"&gt;="&amp;$A456 ,Prov_Auto!$D$3:$D1000, "&gt;="&amp;DATE(I$2,1,1), Prov_Auto!$D$3:$D1000,"&lt;="&amp;DATE(I$2,12,31))*$D456), "")))))</f>
        <v/>
      </c>
      <c r="J456" s="42" t="str">
        <f>IF($A456="","",IF($C456="","",IF($D456="","", IF($B456="C",  SUMIFS(Prov_Auto!$E$3:$E1000,Prov_Auto!$A$3:$A1000,$C456,Prov_Auto!$C$3:$C1000,"&gt;="&amp;$A456 ,Prov_Auto!$D$3:$D1000, "&gt;="&amp;DATE(J$2,1, 1), Prov_Auto!$D$3:$D1000,"&lt;="&amp;DATE(J$2, 12, 31))*$D456, IF($B456="V", -1*(SUMIFS(Prov_Auto!$E$3:$E1000,Prov_Auto!$A$3:$A1000,$C456,Prov_Auto!$C$3:$C1000,"&gt;="&amp;$A456 ,Prov_Auto!$D$3:$D1000, "&gt;="&amp;DATE(J$2,1,1), Prov_Auto!$D$3:$D1000,"&lt;="&amp;DATE(J$2,12,31))*$D456), "")))))</f>
        <v/>
      </c>
      <c r="K456" s="42" t="str">
        <f>IF($A456="","",IF($C456="","",IF($D456="","", IF($B456="C",  SUMIFS(Prov_Auto!$E$3:$E1000,Prov_Auto!$A$3:$A1000,$C456,Prov_Auto!$C$3:$C1000,"&gt;="&amp;$A456 ,Prov_Auto!$D$3:$D1000, "&gt;="&amp;DATE(K$2,1, 1), Prov_Auto!$D$3:$D1000,"&lt;="&amp;DATE(K$2, 12, 31))*$D456, IF($B456="V", -1*(SUMIFS(Prov_Auto!$E$3:$E1000,Prov_Auto!$A$3:$A1000,$C456,Prov_Auto!$C$3:$C1000,"&gt;="&amp;$A456 ,Prov_Auto!$D$3:$D1000, "&gt;="&amp;DATE(K$2,1,1), Prov_Auto!$D$3:$D1000,"&lt;="&amp;DATE(K$2,12,31))*$D456), "")))))</f>
        <v/>
      </c>
      <c r="L456" s="42" t="str">
        <f>IF($A456="","",IF($C456="","",IF($D456="","", IF($B456="C",  SUMIFS(Prov_Auto!$E$3:$E1000,Prov_Auto!$A$3:$A1000,$C456,Prov_Auto!$C$3:$C1000,"&gt;="&amp;$A456 ,Prov_Auto!$D$3:$D1000, "&gt;="&amp;DATE(L$2,1, 1), Prov_Auto!$D$3:$D1000,"&lt;="&amp;DATE(L$2, 12, 31))*$D456, IF($B456="V", -1*(SUMIFS(Prov_Auto!$E$3:$E1000,Prov_Auto!$A$3:$A1000,$C456,Prov_Auto!$C$3:$C1000,"&gt;="&amp;$A456 ,Prov_Auto!$D$3:$D1000, "&gt;="&amp;DATE(L$2,1,1), Prov_Auto!$D$3:$D1000,"&lt;="&amp;DATE(L$2,12,31))*$D456), "")))))</f>
        <v/>
      </c>
      <c r="M456" s="43" t="str">
        <f>IF($A456="","",IF($C456="","",IF($D456="","", IF($B456="C",  SUMIFS(Prov_Auto!$E$3:$E1000,Prov_Auto!$A$3:$A1000,$C456,Prov_Auto!$C$3:$C1000,"&gt;="&amp;$A456 ,Prov_Auto!$D$3:$D1000, "&gt;="&amp;DATE(M$2,1, 1), Prov_Auto!$D$3:$D1000,"&lt;="&amp;DATE(M$2, 12, 31))*$D456, IF($B456="V", -1*(SUMIFS(Prov_Auto!$E$3:$E1000,Prov_Auto!$A$3:$A1000,$C456,Prov_Auto!$C$3:$C1000,"&gt;="&amp;$A456 ,Prov_Auto!$D$3:$D1000, "&gt;="&amp;DATE(M$2,1,1), Prov_Auto!$D$3:$D1000,"&lt;="&amp;DATE(M$2,12,31))*$D456), "")))))</f>
        <v/>
      </c>
      <c r="N456" s="30"/>
      <c r="O456" s="31"/>
      <c r="P456" s="31"/>
      <c r="Q456" s="31"/>
      <c r="R456" s="31"/>
      <c r="S456" s="31"/>
      <c r="T456" s="31"/>
      <c r="U456" s="31"/>
      <c r="V456" s="31"/>
      <c r="W456" s="31"/>
    </row>
    <row r="457">
      <c r="A457" s="46"/>
      <c r="B457" s="47"/>
      <c r="C457" s="47"/>
      <c r="D457" s="47"/>
      <c r="E457" s="48"/>
      <c r="F457" s="45" t="str">
        <f t="shared" si="1"/>
        <v/>
      </c>
      <c r="G457" s="40" t="str">
        <f t="shared" si="2"/>
        <v/>
      </c>
      <c r="H457" s="41" t="str">
        <f>IF(A457="","",IF(C457="","",IF(D457="","",IF(B457="C", SUMIFS(Prov_Auto!E$3:E1000,Prov_Auto!A$3:A1000,C457,Prov_Auto!C$3:C1000,"&gt;"&amp;A457,Prov_Auto!D$3:D1000,"&lt;="&amp;TODAY())*D457, IF(B457="V", -1*(SUMIFS(Prov_Auto!E$3:E1000,Prov_Auto!A$3:A1000,C457,Prov_Auto!C$3:C1000,"&gt;"&amp;A457,Prov_Auto!D$3:D1000,"&lt;="&amp;TODAY())*D457), "")))))</f>
        <v/>
      </c>
      <c r="I457" s="42" t="str">
        <f>IF($A457="","",IF($C457="","",IF($D457="","", IF($B457="C",  SUMIFS(Prov_Auto!$E$3:$E1000,Prov_Auto!$A$3:$A1000,$C457,Prov_Auto!$C$3:$C1000,"&gt;="&amp;$A457 ,Prov_Auto!$D$3:$D1000, "&gt;="&amp;DATE(I$2,1, 1), Prov_Auto!$D$3:$D1000,"&lt;="&amp;DATE(I$2, 12, 31))*$D457, IF($B457="V", -1*(SUMIFS(Prov_Auto!$E$3:$E1000,Prov_Auto!$A$3:$A1000,$C457,Prov_Auto!$C$3:$C1000,"&gt;="&amp;$A457 ,Prov_Auto!$D$3:$D1000, "&gt;="&amp;DATE(I$2,1,1), Prov_Auto!$D$3:$D1000,"&lt;="&amp;DATE(I$2,12,31))*$D457), "")))))</f>
        <v/>
      </c>
      <c r="J457" s="42" t="str">
        <f>IF($A457="","",IF($C457="","",IF($D457="","", IF($B457="C",  SUMIFS(Prov_Auto!$E$3:$E1000,Prov_Auto!$A$3:$A1000,$C457,Prov_Auto!$C$3:$C1000,"&gt;="&amp;$A457 ,Prov_Auto!$D$3:$D1000, "&gt;="&amp;DATE(J$2,1, 1), Prov_Auto!$D$3:$D1000,"&lt;="&amp;DATE(J$2, 12, 31))*$D457, IF($B457="V", -1*(SUMIFS(Prov_Auto!$E$3:$E1000,Prov_Auto!$A$3:$A1000,$C457,Prov_Auto!$C$3:$C1000,"&gt;="&amp;$A457 ,Prov_Auto!$D$3:$D1000, "&gt;="&amp;DATE(J$2,1,1), Prov_Auto!$D$3:$D1000,"&lt;="&amp;DATE(J$2,12,31))*$D457), "")))))</f>
        <v/>
      </c>
      <c r="K457" s="42" t="str">
        <f>IF($A457="","",IF($C457="","",IF($D457="","", IF($B457="C",  SUMIFS(Prov_Auto!$E$3:$E1000,Prov_Auto!$A$3:$A1000,$C457,Prov_Auto!$C$3:$C1000,"&gt;="&amp;$A457 ,Prov_Auto!$D$3:$D1000, "&gt;="&amp;DATE(K$2,1, 1), Prov_Auto!$D$3:$D1000,"&lt;="&amp;DATE(K$2, 12, 31))*$D457, IF($B457="V", -1*(SUMIFS(Prov_Auto!$E$3:$E1000,Prov_Auto!$A$3:$A1000,$C457,Prov_Auto!$C$3:$C1000,"&gt;="&amp;$A457 ,Prov_Auto!$D$3:$D1000, "&gt;="&amp;DATE(K$2,1,1), Prov_Auto!$D$3:$D1000,"&lt;="&amp;DATE(K$2,12,31))*$D457), "")))))</f>
        <v/>
      </c>
      <c r="L457" s="42" t="str">
        <f>IF($A457="","",IF($C457="","",IF($D457="","", IF($B457="C",  SUMIFS(Prov_Auto!$E$3:$E1000,Prov_Auto!$A$3:$A1000,$C457,Prov_Auto!$C$3:$C1000,"&gt;="&amp;$A457 ,Prov_Auto!$D$3:$D1000, "&gt;="&amp;DATE(L$2,1, 1), Prov_Auto!$D$3:$D1000,"&lt;="&amp;DATE(L$2, 12, 31))*$D457, IF($B457="V", -1*(SUMIFS(Prov_Auto!$E$3:$E1000,Prov_Auto!$A$3:$A1000,$C457,Prov_Auto!$C$3:$C1000,"&gt;="&amp;$A457 ,Prov_Auto!$D$3:$D1000, "&gt;="&amp;DATE(L$2,1,1), Prov_Auto!$D$3:$D1000,"&lt;="&amp;DATE(L$2,12,31))*$D457), "")))))</f>
        <v/>
      </c>
      <c r="M457" s="43" t="str">
        <f>IF($A457="","",IF($C457="","",IF($D457="","", IF($B457="C",  SUMIFS(Prov_Auto!$E$3:$E1000,Prov_Auto!$A$3:$A1000,$C457,Prov_Auto!$C$3:$C1000,"&gt;="&amp;$A457 ,Prov_Auto!$D$3:$D1000, "&gt;="&amp;DATE(M$2,1, 1), Prov_Auto!$D$3:$D1000,"&lt;="&amp;DATE(M$2, 12, 31))*$D457, IF($B457="V", -1*(SUMIFS(Prov_Auto!$E$3:$E1000,Prov_Auto!$A$3:$A1000,$C457,Prov_Auto!$C$3:$C1000,"&gt;="&amp;$A457 ,Prov_Auto!$D$3:$D1000, "&gt;="&amp;DATE(M$2,1,1), Prov_Auto!$D$3:$D1000,"&lt;="&amp;DATE(M$2,12,31))*$D457), "")))))</f>
        <v/>
      </c>
      <c r="N457" s="30"/>
      <c r="O457" s="31"/>
      <c r="P457" s="31"/>
      <c r="Q457" s="31"/>
      <c r="R457" s="31"/>
      <c r="S457" s="31"/>
      <c r="T457" s="31"/>
      <c r="U457" s="31"/>
      <c r="V457" s="31"/>
      <c r="W457" s="31"/>
    </row>
    <row r="458">
      <c r="A458" s="46"/>
      <c r="B458" s="47"/>
      <c r="C458" s="47"/>
      <c r="D458" s="47"/>
      <c r="E458" s="48"/>
      <c r="F458" s="45" t="str">
        <f t="shared" si="1"/>
        <v/>
      </c>
      <c r="G458" s="40" t="str">
        <f t="shared" si="2"/>
        <v/>
      </c>
      <c r="H458" s="41" t="str">
        <f>IF(A458="","",IF(C458="","",IF(D458="","",IF(B458="C", SUMIFS(Prov_Auto!E$3:E1000,Prov_Auto!A$3:A1000,C458,Prov_Auto!C$3:C1000,"&gt;"&amp;A458,Prov_Auto!D$3:D1000,"&lt;="&amp;TODAY())*D458, IF(B458="V", -1*(SUMIFS(Prov_Auto!E$3:E1000,Prov_Auto!A$3:A1000,C458,Prov_Auto!C$3:C1000,"&gt;"&amp;A458,Prov_Auto!D$3:D1000,"&lt;="&amp;TODAY())*D458), "")))))</f>
        <v/>
      </c>
      <c r="I458" s="42" t="str">
        <f>IF($A458="","",IF($C458="","",IF($D458="","", IF($B458="C",  SUMIFS(Prov_Auto!$E$3:$E1000,Prov_Auto!$A$3:$A1000,$C458,Prov_Auto!$C$3:$C1000,"&gt;="&amp;$A458 ,Prov_Auto!$D$3:$D1000, "&gt;="&amp;DATE(I$2,1, 1), Prov_Auto!$D$3:$D1000,"&lt;="&amp;DATE(I$2, 12, 31))*$D458, IF($B458="V", -1*(SUMIFS(Prov_Auto!$E$3:$E1000,Prov_Auto!$A$3:$A1000,$C458,Prov_Auto!$C$3:$C1000,"&gt;="&amp;$A458 ,Prov_Auto!$D$3:$D1000, "&gt;="&amp;DATE(I$2,1,1), Prov_Auto!$D$3:$D1000,"&lt;="&amp;DATE(I$2,12,31))*$D458), "")))))</f>
        <v/>
      </c>
      <c r="J458" s="42" t="str">
        <f>IF($A458="","",IF($C458="","",IF($D458="","", IF($B458="C",  SUMIFS(Prov_Auto!$E$3:$E1000,Prov_Auto!$A$3:$A1000,$C458,Prov_Auto!$C$3:$C1000,"&gt;="&amp;$A458 ,Prov_Auto!$D$3:$D1000, "&gt;="&amp;DATE(J$2,1, 1), Prov_Auto!$D$3:$D1000,"&lt;="&amp;DATE(J$2, 12, 31))*$D458, IF($B458="V", -1*(SUMIFS(Prov_Auto!$E$3:$E1000,Prov_Auto!$A$3:$A1000,$C458,Prov_Auto!$C$3:$C1000,"&gt;="&amp;$A458 ,Prov_Auto!$D$3:$D1000, "&gt;="&amp;DATE(J$2,1,1), Prov_Auto!$D$3:$D1000,"&lt;="&amp;DATE(J$2,12,31))*$D458), "")))))</f>
        <v/>
      </c>
      <c r="K458" s="42" t="str">
        <f>IF($A458="","",IF($C458="","",IF($D458="","", IF($B458="C",  SUMIFS(Prov_Auto!$E$3:$E1000,Prov_Auto!$A$3:$A1000,$C458,Prov_Auto!$C$3:$C1000,"&gt;="&amp;$A458 ,Prov_Auto!$D$3:$D1000, "&gt;="&amp;DATE(K$2,1, 1), Prov_Auto!$D$3:$D1000,"&lt;="&amp;DATE(K$2, 12, 31))*$D458, IF($B458="V", -1*(SUMIFS(Prov_Auto!$E$3:$E1000,Prov_Auto!$A$3:$A1000,$C458,Prov_Auto!$C$3:$C1000,"&gt;="&amp;$A458 ,Prov_Auto!$D$3:$D1000, "&gt;="&amp;DATE(K$2,1,1), Prov_Auto!$D$3:$D1000,"&lt;="&amp;DATE(K$2,12,31))*$D458), "")))))</f>
        <v/>
      </c>
      <c r="L458" s="42" t="str">
        <f>IF($A458="","",IF($C458="","",IF($D458="","", IF($B458="C",  SUMIFS(Prov_Auto!$E$3:$E1000,Prov_Auto!$A$3:$A1000,$C458,Prov_Auto!$C$3:$C1000,"&gt;="&amp;$A458 ,Prov_Auto!$D$3:$D1000, "&gt;="&amp;DATE(L$2,1, 1), Prov_Auto!$D$3:$D1000,"&lt;="&amp;DATE(L$2, 12, 31))*$D458, IF($B458="V", -1*(SUMIFS(Prov_Auto!$E$3:$E1000,Prov_Auto!$A$3:$A1000,$C458,Prov_Auto!$C$3:$C1000,"&gt;="&amp;$A458 ,Prov_Auto!$D$3:$D1000, "&gt;="&amp;DATE(L$2,1,1), Prov_Auto!$D$3:$D1000,"&lt;="&amp;DATE(L$2,12,31))*$D458), "")))))</f>
        <v/>
      </c>
      <c r="M458" s="43" t="str">
        <f>IF($A458="","",IF($C458="","",IF($D458="","", IF($B458="C",  SUMIFS(Prov_Auto!$E$3:$E1000,Prov_Auto!$A$3:$A1000,$C458,Prov_Auto!$C$3:$C1000,"&gt;="&amp;$A458 ,Prov_Auto!$D$3:$D1000, "&gt;="&amp;DATE(M$2,1, 1), Prov_Auto!$D$3:$D1000,"&lt;="&amp;DATE(M$2, 12, 31))*$D458, IF($B458="V", -1*(SUMIFS(Prov_Auto!$E$3:$E1000,Prov_Auto!$A$3:$A1000,$C458,Prov_Auto!$C$3:$C1000,"&gt;="&amp;$A458 ,Prov_Auto!$D$3:$D1000, "&gt;="&amp;DATE(M$2,1,1), Prov_Auto!$D$3:$D1000,"&lt;="&amp;DATE(M$2,12,31))*$D458), "")))))</f>
        <v/>
      </c>
      <c r="N458" s="30"/>
      <c r="O458" s="31"/>
      <c r="P458" s="31"/>
      <c r="Q458" s="31"/>
      <c r="R458" s="31"/>
      <c r="S458" s="31"/>
      <c r="T458" s="31"/>
      <c r="U458" s="31"/>
      <c r="V458" s="31"/>
      <c r="W458" s="31"/>
    </row>
    <row r="459">
      <c r="A459" s="46"/>
      <c r="B459" s="47"/>
      <c r="C459" s="47"/>
      <c r="D459" s="47"/>
      <c r="E459" s="48"/>
      <c r="F459" s="45" t="str">
        <f t="shared" si="1"/>
        <v/>
      </c>
      <c r="G459" s="40" t="str">
        <f t="shared" si="2"/>
        <v/>
      </c>
      <c r="H459" s="41" t="str">
        <f>IF(A459="","",IF(C459="","",IF(D459="","",IF(B459="C", SUMIFS(Prov_Auto!E$3:E1000,Prov_Auto!A$3:A1000,C459,Prov_Auto!C$3:C1000,"&gt;"&amp;A459,Prov_Auto!D$3:D1000,"&lt;="&amp;TODAY())*D459, IF(B459="V", -1*(SUMIFS(Prov_Auto!E$3:E1000,Prov_Auto!A$3:A1000,C459,Prov_Auto!C$3:C1000,"&gt;"&amp;A459,Prov_Auto!D$3:D1000,"&lt;="&amp;TODAY())*D459), "")))))</f>
        <v/>
      </c>
      <c r="I459" s="42" t="str">
        <f>IF($A459="","",IF($C459="","",IF($D459="","", IF($B459="C",  SUMIFS(Prov_Auto!$E$3:$E1000,Prov_Auto!$A$3:$A1000,$C459,Prov_Auto!$C$3:$C1000,"&gt;="&amp;$A459 ,Prov_Auto!$D$3:$D1000, "&gt;="&amp;DATE(I$2,1, 1), Prov_Auto!$D$3:$D1000,"&lt;="&amp;DATE(I$2, 12, 31))*$D459, IF($B459="V", -1*(SUMIFS(Prov_Auto!$E$3:$E1000,Prov_Auto!$A$3:$A1000,$C459,Prov_Auto!$C$3:$C1000,"&gt;="&amp;$A459 ,Prov_Auto!$D$3:$D1000, "&gt;="&amp;DATE(I$2,1,1), Prov_Auto!$D$3:$D1000,"&lt;="&amp;DATE(I$2,12,31))*$D459), "")))))</f>
        <v/>
      </c>
      <c r="J459" s="42" t="str">
        <f>IF($A459="","",IF($C459="","",IF($D459="","", IF($B459="C",  SUMIFS(Prov_Auto!$E$3:$E1000,Prov_Auto!$A$3:$A1000,$C459,Prov_Auto!$C$3:$C1000,"&gt;="&amp;$A459 ,Prov_Auto!$D$3:$D1000, "&gt;="&amp;DATE(J$2,1, 1), Prov_Auto!$D$3:$D1000,"&lt;="&amp;DATE(J$2, 12, 31))*$D459, IF($B459="V", -1*(SUMIFS(Prov_Auto!$E$3:$E1000,Prov_Auto!$A$3:$A1000,$C459,Prov_Auto!$C$3:$C1000,"&gt;="&amp;$A459 ,Prov_Auto!$D$3:$D1000, "&gt;="&amp;DATE(J$2,1,1), Prov_Auto!$D$3:$D1000,"&lt;="&amp;DATE(J$2,12,31))*$D459), "")))))</f>
        <v/>
      </c>
      <c r="K459" s="42" t="str">
        <f>IF($A459="","",IF($C459="","",IF($D459="","", IF($B459="C",  SUMIFS(Prov_Auto!$E$3:$E1000,Prov_Auto!$A$3:$A1000,$C459,Prov_Auto!$C$3:$C1000,"&gt;="&amp;$A459 ,Prov_Auto!$D$3:$D1000, "&gt;="&amp;DATE(K$2,1, 1), Prov_Auto!$D$3:$D1000,"&lt;="&amp;DATE(K$2, 12, 31))*$D459, IF($B459="V", -1*(SUMIFS(Prov_Auto!$E$3:$E1000,Prov_Auto!$A$3:$A1000,$C459,Prov_Auto!$C$3:$C1000,"&gt;="&amp;$A459 ,Prov_Auto!$D$3:$D1000, "&gt;="&amp;DATE(K$2,1,1), Prov_Auto!$D$3:$D1000,"&lt;="&amp;DATE(K$2,12,31))*$D459), "")))))</f>
        <v/>
      </c>
      <c r="L459" s="42" t="str">
        <f>IF($A459="","",IF($C459="","",IF($D459="","", IF($B459="C",  SUMIFS(Prov_Auto!$E$3:$E1000,Prov_Auto!$A$3:$A1000,$C459,Prov_Auto!$C$3:$C1000,"&gt;="&amp;$A459 ,Prov_Auto!$D$3:$D1000, "&gt;="&amp;DATE(L$2,1, 1), Prov_Auto!$D$3:$D1000,"&lt;="&amp;DATE(L$2, 12, 31))*$D459, IF($B459="V", -1*(SUMIFS(Prov_Auto!$E$3:$E1000,Prov_Auto!$A$3:$A1000,$C459,Prov_Auto!$C$3:$C1000,"&gt;="&amp;$A459 ,Prov_Auto!$D$3:$D1000, "&gt;="&amp;DATE(L$2,1,1), Prov_Auto!$D$3:$D1000,"&lt;="&amp;DATE(L$2,12,31))*$D459), "")))))</f>
        <v/>
      </c>
      <c r="M459" s="43" t="str">
        <f>IF($A459="","",IF($C459="","",IF($D459="","", IF($B459="C",  SUMIFS(Prov_Auto!$E$3:$E1000,Prov_Auto!$A$3:$A1000,$C459,Prov_Auto!$C$3:$C1000,"&gt;="&amp;$A459 ,Prov_Auto!$D$3:$D1000, "&gt;="&amp;DATE(M$2,1, 1), Prov_Auto!$D$3:$D1000,"&lt;="&amp;DATE(M$2, 12, 31))*$D459, IF($B459="V", -1*(SUMIFS(Prov_Auto!$E$3:$E1000,Prov_Auto!$A$3:$A1000,$C459,Prov_Auto!$C$3:$C1000,"&gt;="&amp;$A459 ,Prov_Auto!$D$3:$D1000, "&gt;="&amp;DATE(M$2,1,1), Prov_Auto!$D$3:$D1000,"&lt;="&amp;DATE(M$2,12,31))*$D459), "")))))</f>
        <v/>
      </c>
      <c r="N459" s="30"/>
      <c r="O459" s="31"/>
      <c r="P459" s="31"/>
      <c r="Q459" s="31"/>
      <c r="R459" s="31"/>
      <c r="S459" s="31"/>
      <c r="T459" s="31"/>
      <c r="U459" s="31"/>
      <c r="V459" s="31"/>
      <c r="W459" s="31"/>
    </row>
    <row r="460">
      <c r="A460" s="46"/>
      <c r="B460" s="47"/>
      <c r="C460" s="47"/>
      <c r="D460" s="47"/>
      <c r="E460" s="48"/>
      <c r="F460" s="45" t="str">
        <f t="shared" si="1"/>
        <v/>
      </c>
      <c r="G460" s="40" t="str">
        <f t="shared" si="2"/>
        <v/>
      </c>
      <c r="H460" s="41" t="str">
        <f>IF(A460="","",IF(C460="","",IF(D460="","",IF(B460="C", SUMIFS(Prov_Auto!E$3:E1000,Prov_Auto!A$3:A1000,C460,Prov_Auto!C$3:C1000,"&gt;"&amp;A460,Prov_Auto!D$3:D1000,"&lt;="&amp;TODAY())*D460, IF(B460="V", -1*(SUMIFS(Prov_Auto!E$3:E1000,Prov_Auto!A$3:A1000,C460,Prov_Auto!C$3:C1000,"&gt;"&amp;A460,Prov_Auto!D$3:D1000,"&lt;="&amp;TODAY())*D460), "")))))</f>
        <v/>
      </c>
      <c r="I460" s="42" t="str">
        <f>IF($A460="","",IF($C460="","",IF($D460="","", IF($B460="C",  SUMIFS(Prov_Auto!$E$3:$E1000,Prov_Auto!$A$3:$A1000,$C460,Prov_Auto!$C$3:$C1000,"&gt;="&amp;$A460 ,Prov_Auto!$D$3:$D1000, "&gt;="&amp;DATE(I$2,1, 1), Prov_Auto!$D$3:$D1000,"&lt;="&amp;DATE(I$2, 12, 31))*$D460, IF($B460="V", -1*(SUMIFS(Prov_Auto!$E$3:$E1000,Prov_Auto!$A$3:$A1000,$C460,Prov_Auto!$C$3:$C1000,"&gt;="&amp;$A460 ,Prov_Auto!$D$3:$D1000, "&gt;="&amp;DATE(I$2,1,1), Prov_Auto!$D$3:$D1000,"&lt;="&amp;DATE(I$2,12,31))*$D460), "")))))</f>
        <v/>
      </c>
      <c r="J460" s="42" t="str">
        <f>IF($A460="","",IF($C460="","",IF($D460="","", IF($B460="C",  SUMIFS(Prov_Auto!$E$3:$E1000,Prov_Auto!$A$3:$A1000,$C460,Prov_Auto!$C$3:$C1000,"&gt;="&amp;$A460 ,Prov_Auto!$D$3:$D1000, "&gt;="&amp;DATE(J$2,1, 1), Prov_Auto!$D$3:$D1000,"&lt;="&amp;DATE(J$2, 12, 31))*$D460, IF($B460="V", -1*(SUMIFS(Prov_Auto!$E$3:$E1000,Prov_Auto!$A$3:$A1000,$C460,Prov_Auto!$C$3:$C1000,"&gt;="&amp;$A460 ,Prov_Auto!$D$3:$D1000, "&gt;="&amp;DATE(J$2,1,1), Prov_Auto!$D$3:$D1000,"&lt;="&amp;DATE(J$2,12,31))*$D460), "")))))</f>
        <v/>
      </c>
      <c r="K460" s="42" t="str">
        <f>IF($A460="","",IF($C460="","",IF($D460="","", IF($B460="C",  SUMIFS(Prov_Auto!$E$3:$E1000,Prov_Auto!$A$3:$A1000,$C460,Prov_Auto!$C$3:$C1000,"&gt;="&amp;$A460 ,Prov_Auto!$D$3:$D1000, "&gt;="&amp;DATE(K$2,1, 1), Prov_Auto!$D$3:$D1000,"&lt;="&amp;DATE(K$2, 12, 31))*$D460, IF($B460="V", -1*(SUMIFS(Prov_Auto!$E$3:$E1000,Prov_Auto!$A$3:$A1000,$C460,Prov_Auto!$C$3:$C1000,"&gt;="&amp;$A460 ,Prov_Auto!$D$3:$D1000, "&gt;="&amp;DATE(K$2,1,1), Prov_Auto!$D$3:$D1000,"&lt;="&amp;DATE(K$2,12,31))*$D460), "")))))</f>
        <v/>
      </c>
      <c r="L460" s="42" t="str">
        <f>IF($A460="","",IF($C460="","",IF($D460="","", IF($B460="C",  SUMIFS(Prov_Auto!$E$3:$E1000,Prov_Auto!$A$3:$A1000,$C460,Prov_Auto!$C$3:$C1000,"&gt;="&amp;$A460 ,Prov_Auto!$D$3:$D1000, "&gt;="&amp;DATE(L$2,1, 1), Prov_Auto!$D$3:$D1000,"&lt;="&amp;DATE(L$2, 12, 31))*$D460, IF($B460="V", -1*(SUMIFS(Prov_Auto!$E$3:$E1000,Prov_Auto!$A$3:$A1000,$C460,Prov_Auto!$C$3:$C1000,"&gt;="&amp;$A460 ,Prov_Auto!$D$3:$D1000, "&gt;="&amp;DATE(L$2,1,1), Prov_Auto!$D$3:$D1000,"&lt;="&amp;DATE(L$2,12,31))*$D460), "")))))</f>
        <v/>
      </c>
      <c r="M460" s="43" t="str">
        <f>IF($A460="","",IF($C460="","",IF($D460="","", IF($B460="C",  SUMIFS(Prov_Auto!$E$3:$E1000,Prov_Auto!$A$3:$A1000,$C460,Prov_Auto!$C$3:$C1000,"&gt;="&amp;$A460 ,Prov_Auto!$D$3:$D1000, "&gt;="&amp;DATE(M$2,1, 1), Prov_Auto!$D$3:$D1000,"&lt;="&amp;DATE(M$2, 12, 31))*$D460, IF($B460="V", -1*(SUMIFS(Prov_Auto!$E$3:$E1000,Prov_Auto!$A$3:$A1000,$C460,Prov_Auto!$C$3:$C1000,"&gt;="&amp;$A460 ,Prov_Auto!$D$3:$D1000, "&gt;="&amp;DATE(M$2,1,1), Prov_Auto!$D$3:$D1000,"&lt;="&amp;DATE(M$2,12,31))*$D460), "")))))</f>
        <v/>
      </c>
      <c r="N460" s="30"/>
      <c r="O460" s="31"/>
      <c r="P460" s="31"/>
      <c r="Q460" s="31"/>
      <c r="R460" s="31"/>
      <c r="S460" s="31"/>
      <c r="T460" s="31"/>
      <c r="U460" s="31"/>
      <c r="V460" s="31"/>
      <c r="W460" s="31"/>
    </row>
    <row r="461">
      <c r="A461" s="46"/>
      <c r="B461" s="47"/>
      <c r="C461" s="47"/>
      <c r="D461" s="47"/>
      <c r="E461" s="48"/>
      <c r="F461" s="45" t="str">
        <f t="shared" si="1"/>
        <v/>
      </c>
      <c r="G461" s="40" t="str">
        <f t="shared" si="2"/>
        <v/>
      </c>
      <c r="H461" s="41" t="str">
        <f>IF(A461="","",IF(C461="","",IF(D461="","",IF(B461="C", SUMIFS(Prov_Auto!E$3:E1000,Prov_Auto!A$3:A1000,C461,Prov_Auto!C$3:C1000,"&gt;"&amp;A461,Prov_Auto!D$3:D1000,"&lt;="&amp;TODAY())*D461, IF(B461="V", -1*(SUMIFS(Prov_Auto!E$3:E1000,Prov_Auto!A$3:A1000,C461,Prov_Auto!C$3:C1000,"&gt;"&amp;A461,Prov_Auto!D$3:D1000,"&lt;="&amp;TODAY())*D461), "")))))</f>
        <v/>
      </c>
      <c r="I461" s="42" t="str">
        <f>IF($A461="","",IF($C461="","",IF($D461="","", IF($B461="C",  SUMIFS(Prov_Auto!$E$3:$E1000,Prov_Auto!$A$3:$A1000,$C461,Prov_Auto!$C$3:$C1000,"&gt;="&amp;$A461 ,Prov_Auto!$D$3:$D1000, "&gt;="&amp;DATE(I$2,1, 1), Prov_Auto!$D$3:$D1000,"&lt;="&amp;DATE(I$2, 12, 31))*$D461, IF($B461="V", -1*(SUMIFS(Prov_Auto!$E$3:$E1000,Prov_Auto!$A$3:$A1000,$C461,Prov_Auto!$C$3:$C1000,"&gt;="&amp;$A461 ,Prov_Auto!$D$3:$D1000, "&gt;="&amp;DATE(I$2,1,1), Prov_Auto!$D$3:$D1000,"&lt;="&amp;DATE(I$2,12,31))*$D461), "")))))</f>
        <v/>
      </c>
      <c r="J461" s="42" t="str">
        <f>IF($A461="","",IF($C461="","",IF($D461="","", IF($B461="C",  SUMIFS(Prov_Auto!$E$3:$E1000,Prov_Auto!$A$3:$A1000,$C461,Prov_Auto!$C$3:$C1000,"&gt;="&amp;$A461 ,Prov_Auto!$D$3:$D1000, "&gt;="&amp;DATE(J$2,1, 1), Prov_Auto!$D$3:$D1000,"&lt;="&amp;DATE(J$2, 12, 31))*$D461, IF($B461="V", -1*(SUMIFS(Prov_Auto!$E$3:$E1000,Prov_Auto!$A$3:$A1000,$C461,Prov_Auto!$C$3:$C1000,"&gt;="&amp;$A461 ,Prov_Auto!$D$3:$D1000, "&gt;="&amp;DATE(J$2,1,1), Prov_Auto!$D$3:$D1000,"&lt;="&amp;DATE(J$2,12,31))*$D461), "")))))</f>
        <v/>
      </c>
      <c r="K461" s="42" t="str">
        <f>IF($A461="","",IF($C461="","",IF($D461="","", IF($B461="C",  SUMIFS(Prov_Auto!$E$3:$E1000,Prov_Auto!$A$3:$A1000,$C461,Prov_Auto!$C$3:$C1000,"&gt;="&amp;$A461 ,Prov_Auto!$D$3:$D1000, "&gt;="&amp;DATE(K$2,1, 1), Prov_Auto!$D$3:$D1000,"&lt;="&amp;DATE(K$2, 12, 31))*$D461, IF($B461="V", -1*(SUMIFS(Prov_Auto!$E$3:$E1000,Prov_Auto!$A$3:$A1000,$C461,Prov_Auto!$C$3:$C1000,"&gt;="&amp;$A461 ,Prov_Auto!$D$3:$D1000, "&gt;="&amp;DATE(K$2,1,1), Prov_Auto!$D$3:$D1000,"&lt;="&amp;DATE(K$2,12,31))*$D461), "")))))</f>
        <v/>
      </c>
      <c r="L461" s="42" t="str">
        <f>IF($A461="","",IF($C461="","",IF($D461="","", IF($B461="C",  SUMIFS(Prov_Auto!$E$3:$E1000,Prov_Auto!$A$3:$A1000,$C461,Prov_Auto!$C$3:$C1000,"&gt;="&amp;$A461 ,Prov_Auto!$D$3:$D1000, "&gt;="&amp;DATE(L$2,1, 1), Prov_Auto!$D$3:$D1000,"&lt;="&amp;DATE(L$2, 12, 31))*$D461, IF($B461="V", -1*(SUMIFS(Prov_Auto!$E$3:$E1000,Prov_Auto!$A$3:$A1000,$C461,Prov_Auto!$C$3:$C1000,"&gt;="&amp;$A461 ,Prov_Auto!$D$3:$D1000, "&gt;="&amp;DATE(L$2,1,1), Prov_Auto!$D$3:$D1000,"&lt;="&amp;DATE(L$2,12,31))*$D461), "")))))</f>
        <v/>
      </c>
      <c r="M461" s="43" t="str">
        <f>IF($A461="","",IF($C461="","",IF($D461="","", IF($B461="C",  SUMIFS(Prov_Auto!$E$3:$E1000,Prov_Auto!$A$3:$A1000,$C461,Prov_Auto!$C$3:$C1000,"&gt;="&amp;$A461 ,Prov_Auto!$D$3:$D1000, "&gt;="&amp;DATE(M$2,1, 1), Prov_Auto!$D$3:$D1000,"&lt;="&amp;DATE(M$2, 12, 31))*$D461, IF($B461="V", -1*(SUMIFS(Prov_Auto!$E$3:$E1000,Prov_Auto!$A$3:$A1000,$C461,Prov_Auto!$C$3:$C1000,"&gt;="&amp;$A461 ,Prov_Auto!$D$3:$D1000, "&gt;="&amp;DATE(M$2,1,1), Prov_Auto!$D$3:$D1000,"&lt;="&amp;DATE(M$2,12,31))*$D461), "")))))</f>
        <v/>
      </c>
      <c r="N461" s="30"/>
      <c r="O461" s="31"/>
      <c r="P461" s="31"/>
      <c r="Q461" s="31"/>
      <c r="R461" s="31"/>
      <c r="S461" s="31"/>
      <c r="T461" s="31"/>
      <c r="U461" s="31"/>
      <c r="V461" s="31"/>
      <c r="W461" s="31"/>
    </row>
    <row r="462">
      <c r="A462" s="46"/>
      <c r="B462" s="47"/>
      <c r="C462" s="47"/>
      <c r="D462" s="47"/>
      <c r="E462" s="48"/>
      <c r="F462" s="45" t="str">
        <f t="shared" si="1"/>
        <v/>
      </c>
      <c r="G462" s="40" t="str">
        <f t="shared" si="2"/>
        <v/>
      </c>
      <c r="H462" s="41" t="str">
        <f>IF(A462="","",IF(C462="","",IF(D462="","",IF(B462="C", SUMIFS(Prov_Auto!E$3:E1000,Prov_Auto!A$3:A1000,C462,Prov_Auto!C$3:C1000,"&gt;"&amp;A462,Prov_Auto!D$3:D1000,"&lt;="&amp;TODAY())*D462, IF(B462="V", -1*(SUMIFS(Prov_Auto!E$3:E1000,Prov_Auto!A$3:A1000,C462,Prov_Auto!C$3:C1000,"&gt;"&amp;A462,Prov_Auto!D$3:D1000,"&lt;="&amp;TODAY())*D462), "")))))</f>
        <v/>
      </c>
      <c r="I462" s="42" t="str">
        <f>IF($A462="","",IF($C462="","",IF($D462="","", IF($B462="C",  SUMIFS(Prov_Auto!$E$3:$E1000,Prov_Auto!$A$3:$A1000,$C462,Prov_Auto!$C$3:$C1000,"&gt;="&amp;$A462 ,Prov_Auto!$D$3:$D1000, "&gt;="&amp;DATE(I$2,1, 1), Prov_Auto!$D$3:$D1000,"&lt;="&amp;DATE(I$2, 12, 31))*$D462, IF($B462="V", -1*(SUMIFS(Prov_Auto!$E$3:$E1000,Prov_Auto!$A$3:$A1000,$C462,Prov_Auto!$C$3:$C1000,"&gt;="&amp;$A462 ,Prov_Auto!$D$3:$D1000, "&gt;="&amp;DATE(I$2,1,1), Prov_Auto!$D$3:$D1000,"&lt;="&amp;DATE(I$2,12,31))*$D462), "")))))</f>
        <v/>
      </c>
      <c r="J462" s="42" t="str">
        <f>IF($A462="","",IF($C462="","",IF($D462="","", IF($B462="C",  SUMIFS(Prov_Auto!$E$3:$E1000,Prov_Auto!$A$3:$A1000,$C462,Prov_Auto!$C$3:$C1000,"&gt;="&amp;$A462 ,Prov_Auto!$D$3:$D1000, "&gt;="&amp;DATE(J$2,1, 1), Prov_Auto!$D$3:$D1000,"&lt;="&amp;DATE(J$2, 12, 31))*$D462, IF($B462="V", -1*(SUMIFS(Prov_Auto!$E$3:$E1000,Prov_Auto!$A$3:$A1000,$C462,Prov_Auto!$C$3:$C1000,"&gt;="&amp;$A462 ,Prov_Auto!$D$3:$D1000, "&gt;="&amp;DATE(J$2,1,1), Prov_Auto!$D$3:$D1000,"&lt;="&amp;DATE(J$2,12,31))*$D462), "")))))</f>
        <v/>
      </c>
      <c r="K462" s="42" t="str">
        <f>IF($A462="","",IF($C462="","",IF($D462="","", IF($B462="C",  SUMIFS(Prov_Auto!$E$3:$E1000,Prov_Auto!$A$3:$A1000,$C462,Prov_Auto!$C$3:$C1000,"&gt;="&amp;$A462 ,Prov_Auto!$D$3:$D1000, "&gt;="&amp;DATE(K$2,1, 1), Prov_Auto!$D$3:$D1000,"&lt;="&amp;DATE(K$2, 12, 31))*$D462, IF($B462="V", -1*(SUMIFS(Prov_Auto!$E$3:$E1000,Prov_Auto!$A$3:$A1000,$C462,Prov_Auto!$C$3:$C1000,"&gt;="&amp;$A462 ,Prov_Auto!$D$3:$D1000, "&gt;="&amp;DATE(K$2,1,1), Prov_Auto!$D$3:$D1000,"&lt;="&amp;DATE(K$2,12,31))*$D462), "")))))</f>
        <v/>
      </c>
      <c r="L462" s="42" t="str">
        <f>IF($A462="","",IF($C462="","",IF($D462="","", IF($B462="C",  SUMIFS(Prov_Auto!$E$3:$E1000,Prov_Auto!$A$3:$A1000,$C462,Prov_Auto!$C$3:$C1000,"&gt;="&amp;$A462 ,Prov_Auto!$D$3:$D1000, "&gt;="&amp;DATE(L$2,1, 1), Prov_Auto!$D$3:$D1000,"&lt;="&amp;DATE(L$2, 12, 31))*$D462, IF($B462="V", -1*(SUMIFS(Prov_Auto!$E$3:$E1000,Prov_Auto!$A$3:$A1000,$C462,Prov_Auto!$C$3:$C1000,"&gt;="&amp;$A462 ,Prov_Auto!$D$3:$D1000, "&gt;="&amp;DATE(L$2,1,1), Prov_Auto!$D$3:$D1000,"&lt;="&amp;DATE(L$2,12,31))*$D462), "")))))</f>
        <v/>
      </c>
      <c r="M462" s="43" t="str">
        <f>IF($A462="","",IF($C462="","",IF($D462="","", IF($B462="C",  SUMIFS(Prov_Auto!$E$3:$E1000,Prov_Auto!$A$3:$A1000,$C462,Prov_Auto!$C$3:$C1000,"&gt;="&amp;$A462 ,Prov_Auto!$D$3:$D1000, "&gt;="&amp;DATE(M$2,1, 1), Prov_Auto!$D$3:$D1000,"&lt;="&amp;DATE(M$2, 12, 31))*$D462, IF($B462="V", -1*(SUMIFS(Prov_Auto!$E$3:$E1000,Prov_Auto!$A$3:$A1000,$C462,Prov_Auto!$C$3:$C1000,"&gt;="&amp;$A462 ,Prov_Auto!$D$3:$D1000, "&gt;="&amp;DATE(M$2,1,1), Prov_Auto!$D$3:$D1000,"&lt;="&amp;DATE(M$2,12,31))*$D462), "")))))</f>
        <v/>
      </c>
      <c r="N462" s="30"/>
      <c r="O462" s="31"/>
      <c r="P462" s="31"/>
      <c r="Q462" s="31"/>
      <c r="R462" s="31"/>
      <c r="S462" s="31"/>
      <c r="T462" s="31"/>
      <c r="U462" s="31"/>
      <c r="V462" s="31"/>
      <c r="W462" s="31"/>
    </row>
    <row r="463">
      <c r="A463" s="46"/>
      <c r="B463" s="47"/>
      <c r="C463" s="47"/>
      <c r="D463" s="47"/>
      <c r="E463" s="48"/>
      <c r="F463" s="45" t="str">
        <f t="shared" si="1"/>
        <v/>
      </c>
      <c r="G463" s="40" t="str">
        <f t="shared" si="2"/>
        <v/>
      </c>
      <c r="H463" s="41" t="str">
        <f>IF(A463="","",IF(C463="","",IF(D463="","",IF(B463="C", SUMIFS(Prov_Auto!E$3:E1000,Prov_Auto!A$3:A1000,C463,Prov_Auto!C$3:C1000,"&gt;"&amp;A463,Prov_Auto!D$3:D1000,"&lt;="&amp;TODAY())*D463, IF(B463="V", -1*(SUMIFS(Prov_Auto!E$3:E1000,Prov_Auto!A$3:A1000,C463,Prov_Auto!C$3:C1000,"&gt;"&amp;A463,Prov_Auto!D$3:D1000,"&lt;="&amp;TODAY())*D463), "")))))</f>
        <v/>
      </c>
      <c r="I463" s="42" t="str">
        <f>IF($A463="","",IF($C463="","",IF($D463="","", IF($B463="C",  SUMIFS(Prov_Auto!$E$3:$E1000,Prov_Auto!$A$3:$A1000,$C463,Prov_Auto!$C$3:$C1000,"&gt;="&amp;$A463 ,Prov_Auto!$D$3:$D1000, "&gt;="&amp;DATE(I$2,1, 1), Prov_Auto!$D$3:$D1000,"&lt;="&amp;DATE(I$2, 12, 31))*$D463, IF($B463="V", -1*(SUMIFS(Prov_Auto!$E$3:$E1000,Prov_Auto!$A$3:$A1000,$C463,Prov_Auto!$C$3:$C1000,"&gt;="&amp;$A463 ,Prov_Auto!$D$3:$D1000, "&gt;="&amp;DATE(I$2,1,1), Prov_Auto!$D$3:$D1000,"&lt;="&amp;DATE(I$2,12,31))*$D463), "")))))</f>
        <v/>
      </c>
      <c r="J463" s="42" t="str">
        <f>IF($A463="","",IF($C463="","",IF($D463="","", IF($B463="C",  SUMIFS(Prov_Auto!$E$3:$E1000,Prov_Auto!$A$3:$A1000,$C463,Prov_Auto!$C$3:$C1000,"&gt;="&amp;$A463 ,Prov_Auto!$D$3:$D1000, "&gt;="&amp;DATE(J$2,1, 1), Prov_Auto!$D$3:$D1000,"&lt;="&amp;DATE(J$2, 12, 31))*$D463, IF($B463="V", -1*(SUMIFS(Prov_Auto!$E$3:$E1000,Prov_Auto!$A$3:$A1000,$C463,Prov_Auto!$C$3:$C1000,"&gt;="&amp;$A463 ,Prov_Auto!$D$3:$D1000, "&gt;="&amp;DATE(J$2,1,1), Prov_Auto!$D$3:$D1000,"&lt;="&amp;DATE(J$2,12,31))*$D463), "")))))</f>
        <v/>
      </c>
      <c r="K463" s="42" t="str">
        <f>IF($A463="","",IF($C463="","",IF($D463="","", IF($B463="C",  SUMIFS(Prov_Auto!$E$3:$E1000,Prov_Auto!$A$3:$A1000,$C463,Prov_Auto!$C$3:$C1000,"&gt;="&amp;$A463 ,Prov_Auto!$D$3:$D1000, "&gt;="&amp;DATE(K$2,1, 1), Prov_Auto!$D$3:$D1000,"&lt;="&amp;DATE(K$2, 12, 31))*$D463, IF($B463="V", -1*(SUMIFS(Prov_Auto!$E$3:$E1000,Prov_Auto!$A$3:$A1000,$C463,Prov_Auto!$C$3:$C1000,"&gt;="&amp;$A463 ,Prov_Auto!$D$3:$D1000, "&gt;="&amp;DATE(K$2,1,1), Prov_Auto!$D$3:$D1000,"&lt;="&amp;DATE(K$2,12,31))*$D463), "")))))</f>
        <v/>
      </c>
      <c r="L463" s="42" t="str">
        <f>IF($A463="","",IF($C463="","",IF($D463="","", IF($B463="C",  SUMIFS(Prov_Auto!$E$3:$E1000,Prov_Auto!$A$3:$A1000,$C463,Prov_Auto!$C$3:$C1000,"&gt;="&amp;$A463 ,Prov_Auto!$D$3:$D1000, "&gt;="&amp;DATE(L$2,1, 1), Prov_Auto!$D$3:$D1000,"&lt;="&amp;DATE(L$2, 12, 31))*$D463, IF($B463="V", -1*(SUMIFS(Prov_Auto!$E$3:$E1000,Prov_Auto!$A$3:$A1000,$C463,Prov_Auto!$C$3:$C1000,"&gt;="&amp;$A463 ,Prov_Auto!$D$3:$D1000, "&gt;="&amp;DATE(L$2,1,1), Prov_Auto!$D$3:$D1000,"&lt;="&amp;DATE(L$2,12,31))*$D463), "")))))</f>
        <v/>
      </c>
      <c r="M463" s="43" t="str">
        <f>IF($A463="","",IF($C463="","",IF($D463="","", IF($B463="C",  SUMIFS(Prov_Auto!$E$3:$E1000,Prov_Auto!$A$3:$A1000,$C463,Prov_Auto!$C$3:$C1000,"&gt;="&amp;$A463 ,Prov_Auto!$D$3:$D1000, "&gt;="&amp;DATE(M$2,1, 1), Prov_Auto!$D$3:$D1000,"&lt;="&amp;DATE(M$2, 12, 31))*$D463, IF($B463="V", -1*(SUMIFS(Prov_Auto!$E$3:$E1000,Prov_Auto!$A$3:$A1000,$C463,Prov_Auto!$C$3:$C1000,"&gt;="&amp;$A463 ,Prov_Auto!$D$3:$D1000, "&gt;="&amp;DATE(M$2,1,1), Prov_Auto!$D$3:$D1000,"&lt;="&amp;DATE(M$2,12,31))*$D463), "")))))</f>
        <v/>
      </c>
      <c r="N463" s="30"/>
      <c r="O463" s="31"/>
      <c r="P463" s="31"/>
      <c r="Q463" s="31"/>
      <c r="R463" s="31"/>
      <c r="S463" s="31"/>
      <c r="T463" s="31"/>
      <c r="U463" s="31"/>
      <c r="V463" s="31"/>
      <c r="W463" s="31"/>
    </row>
    <row r="464">
      <c r="A464" s="46"/>
      <c r="B464" s="47"/>
      <c r="C464" s="47"/>
      <c r="D464" s="47"/>
      <c r="E464" s="48"/>
      <c r="F464" s="45" t="str">
        <f t="shared" si="1"/>
        <v/>
      </c>
      <c r="G464" s="40" t="str">
        <f t="shared" si="2"/>
        <v/>
      </c>
      <c r="H464" s="41" t="str">
        <f>IF(A464="","",IF(C464="","",IF(D464="","",IF(B464="C", SUMIFS(Prov_Auto!E$3:E1000,Prov_Auto!A$3:A1000,C464,Prov_Auto!C$3:C1000,"&gt;"&amp;A464,Prov_Auto!D$3:D1000,"&lt;="&amp;TODAY())*D464, IF(B464="V", -1*(SUMIFS(Prov_Auto!E$3:E1000,Prov_Auto!A$3:A1000,C464,Prov_Auto!C$3:C1000,"&gt;"&amp;A464,Prov_Auto!D$3:D1000,"&lt;="&amp;TODAY())*D464), "")))))</f>
        <v/>
      </c>
      <c r="I464" s="42" t="str">
        <f>IF($A464="","",IF($C464="","",IF($D464="","", IF($B464="C",  SUMIFS(Prov_Auto!$E$3:$E1000,Prov_Auto!$A$3:$A1000,$C464,Prov_Auto!$C$3:$C1000,"&gt;="&amp;$A464 ,Prov_Auto!$D$3:$D1000, "&gt;="&amp;DATE(I$2,1, 1), Prov_Auto!$D$3:$D1000,"&lt;="&amp;DATE(I$2, 12, 31))*$D464, IF($B464="V", -1*(SUMIFS(Prov_Auto!$E$3:$E1000,Prov_Auto!$A$3:$A1000,$C464,Prov_Auto!$C$3:$C1000,"&gt;="&amp;$A464 ,Prov_Auto!$D$3:$D1000, "&gt;="&amp;DATE(I$2,1,1), Prov_Auto!$D$3:$D1000,"&lt;="&amp;DATE(I$2,12,31))*$D464), "")))))</f>
        <v/>
      </c>
      <c r="J464" s="42" t="str">
        <f>IF($A464="","",IF($C464="","",IF($D464="","", IF($B464="C",  SUMIFS(Prov_Auto!$E$3:$E1000,Prov_Auto!$A$3:$A1000,$C464,Prov_Auto!$C$3:$C1000,"&gt;="&amp;$A464 ,Prov_Auto!$D$3:$D1000, "&gt;="&amp;DATE(J$2,1, 1), Prov_Auto!$D$3:$D1000,"&lt;="&amp;DATE(J$2, 12, 31))*$D464, IF($B464="V", -1*(SUMIFS(Prov_Auto!$E$3:$E1000,Prov_Auto!$A$3:$A1000,$C464,Prov_Auto!$C$3:$C1000,"&gt;="&amp;$A464 ,Prov_Auto!$D$3:$D1000, "&gt;="&amp;DATE(J$2,1,1), Prov_Auto!$D$3:$D1000,"&lt;="&amp;DATE(J$2,12,31))*$D464), "")))))</f>
        <v/>
      </c>
      <c r="K464" s="42" t="str">
        <f>IF($A464="","",IF($C464="","",IF($D464="","", IF($B464="C",  SUMIFS(Prov_Auto!$E$3:$E1000,Prov_Auto!$A$3:$A1000,$C464,Prov_Auto!$C$3:$C1000,"&gt;="&amp;$A464 ,Prov_Auto!$D$3:$D1000, "&gt;="&amp;DATE(K$2,1, 1), Prov_Auto!$D$3:$D1000,"&lt;="&amp;DATE(K$2, 12, 31))*$D464, IF($B464="V", -1*(SUMIFS(Prov_Auto!$E$3:$E1000,Prov_Auto!$A$3:$A1000,$C464,Prov_Auto!$C$3:$C1000,"&gt;="&amp;$A464 ,Prov_Auto!$D$3:$D1000, "&gt;="&amp;DATE(K$2,1,1), Prov_Auto!$D$3:$D1000,"&lt;="&amp;DATE(K$2,12,31))*$D464), "")))))</f>
        <v/>
      </c>
      <c r="L464" s="42" t="str">
        <f>IF($A464="","",IF($C464="","",IF($D464="","", IF($B464="C",  SUMIFS(Prov_Auto!$E$3:$E1000,Prov_Auto!$A$3:$A1000,$C464,Prov_Auto!$C$3:$C1000,"&gt;="&amp;$A464 ,Prov_Auto!$D$3:$D1000, "&gt;="&amp;DATE(L$2,1, 1), Prov_Auto!$D$3:$D1000,"&lt;="&amp;DATE(L$2, 12, 31))*$D464, IF($B464="V", -1*(SUMIFS(Prov_Auto!$E$3:$E1000,Prov_Auto!$A$3:$A1000,$C464,Prov_Auto!$C$3:$C1000,"&gt;="&amp;$A464 ,Prov_Auto!$D$3:$D1000, "&gt;="&amp;DATE(L$2,1,1), Prov_Auto!$D$3:$D1000,"&lt;="&amp;DATE(L$2,12,31))*$D464), "")))))</f>
        <v/>
      </c>
      <c r="M464" s="43" t="str">
        <f>IF($A464="","",IF($C464="","",IF($D464="","", IF($B464="C",  SUMIFS(Prov_Auto!$E$3:$E1000,Prov_Auto!$A$3:$A1000,$C464,Prov_Auto!$C$3:$C1000,"&gt;="&amp;$A464 ,Prov_Auto!$D$3:$D1000, "&gt;="&amp;DATE(M$2,1, 1), Prov_Auto!$D$3:$D1000,"&lt;="&amp;DATE(M$2, 12, 31))*$D464, IF($B464="V", -1*(SUMIFS(Prov_Auto!$E$3:$E1000,Prov_Auto!$A$3:$A1000,$C464,Prov_Auto!$C$3:$C1000,"&gt;="&amp;$A464 ,Prov_Auto!$D$3:$D1000, "&gt;="&amp;DATE(M$2,1,1), Prov_Auto!$D$3:$D1000,"&lt;="&amp;DATE(M$2,12,31))*$D464), "")))))</f>
        <v/>
      </c>
      <c r="N464" s="30"/>
      <c r="O464" s="31"/>
      <c r="P464" s="31"/>
      <c r="Q464" s="31"/>
      <c r="R464" s="31"/>
      <c r="S464" s="31"/>
      <c r="T464" s="31"/>
      <c r="U464" s="31"/>
      <c r="V464" s="31"/>
      <c r="W464" s="31"/>
    </row>
    <row r="465">
      <c r="A465" s="46"/>
      <c r="B465" s="47"/>
      <c r="C465" s="47"/>
      <c r="D465" s="47"/>
      <c r="E465" s="48"/>
      <c r="F465" s="45" t="str">
        <f t="shared" si="1"/>
        <v/>
      </c>
      <c r="G465" s="40" t="str">
        <f t="shared" si="2"/>
        <v/>
      </c>
      <c r="H465" s="41" t="str">
        <f>IF(A465="","",IF(C465="","",IF(D465="","",IF(B465="C", SUMIFS(Prov_Auto!E$3:E1000,Prov_Auto!A$3:A1000,C465,Prov_Auto!C$3:C1000,"&gt;"&amp;A465,Prov_Auto!D$3:D1000,"&lt;="&amp;TODAY())*D465, IF(B465="V", -1*(SUMIFS(Prov_Auto!E$3:E1000,Prov_Auto!A$3:A1000,C465,Prov_Auto!C$3:C1000,"&gt;"&amp;A465,Prov_Auto!D$3:D1000,"&lt;="&amp;TODAY())*D465), "")))))</f>
        <v/>
      </c>
      <c r="I465" s="42" t="str">
        <f>IF($A465="","",IF($C465="","",IF($D465="","", IF($B465="C",  SUMIFS(Prov_Auto!$E$3:$E1000,Prov_Auto!$A$3:$A1000,$C465,Prov_Auto!$C$3:$C1000,"&gt;="&amp;$A465 ,Prov_Auto!$D$3:$D1000, "&gt;="&amp;DATE(I$2,1, 1), Prov_Auto!$D$3:$D1000,"&lt;="&amp;DATE(I$2, 12, 31))*$D465, IF($B465="V", -1*(SUMIFS(Prov_Auto!$E$3:$E1000,Prov_Auto!$A$3:$A1000,$C465,Prov_Auto!$C$3:$C1000,"&gt;="&amp;$A465 ,Prov_Auto!$D$3:$D1000, "&gt;="&amp;DATE(I$2,1,1), Prov_Auto!$D$3:$D1000,"&lt;="&amp;DATE(I$2,12,31))*$D465), "")))))</f>
        <v/>
      </c>
      <c r="J465" s="42" t="str">
        <f>IF($A465="","",IF($C465="","",IF($D465="","", IF($B465="C",  SUMIFS(Prov_Auto!$E$3:$E1000,Prov_Auto!$A$3:$A1000,$C465,Prov_Auto!$C$3:$C1000,"&gt;="&amp;$A465 ,Prov_Auto!$D$3:$D1000, "&gt;="&amp;DATE(J$2,1, 1), Prov_Auto!$D$3:$D1000,"&lt;="&amp;DATE(J$2, 12, 31))*$D465, IF($B465="V", -1*(SUMIFS(Prov_Auto!$E$3:$E1000,Prov_Auto!$A$3:$A1000,$C465,Prov_Auto!$C$3:$C1000,"&gt;="&amp;$A465 ,Prov_Auto!$D$3:$D1000, "&gt;="&amp;DATE(J$2,1,1), Prov_Auto!$D$3:$D1000,"&lt;="&amp;DATE(J$2,12,31))*$D465), "")))))</f>
        <v/>
      </c>
      <c r="K465" s="42" t="str">
        <f>IF($A465="","",IF($C465="","",IF($D465="","", IF($B465="C",  SUMIFS(Prov_Auto!$E$3:$E1000,Prov_Auto!$A$3:$A1000,$C465,Prov_Auto!$C$3:$C1000,"&gt;="&amp;$A465 ,Prov_Auto!$D$3:$D1000, "&gt;="&amp;DATE(K$2,1, 1), Prov_Auto!$D$3:$D1000,"&lt;="&amp;DATE(K$2, 12, 31))*$D465, IF($B465="V", -1*(SUMIFS(Prov_Auto!$E$3:$E1000,Prov_Auto!$A$3:$A1000,$C465,Prov_Auto!$C$3:$C1000,"&gt;="&amp;$A465 ,Prov_Auto!$D$3:$D1000, "&gt;="&amp;DATE(K$2,1,1), Prov_Auto!$D$3:$D1000,"&lt;="&amp;DATE(K$2,12,31))*$D465), "")))))</f>
        <v/>
      </c>
      <c r="L465" s="42" t="str">
        <f>IF($A465="","",IF($C465="","",IF($D465="","", IF($B465="C",  SUMIFS(Prov_Auto!$E$3:$E1000,Prov_Auto!$A$3:$A1000,$C465,Prov_Auto!$C$3:$C1000,"&gt;="&amp;$A465 ,Prov_Auto!$D$3:$D1000, "&gt;="&amp;DATE(L$2,1, 1), Prov_Auto!$D$3:$D1000,"&lt;="&amp;DATE(L$2, 12, 31))*$D465, IF($B465="V", -1*(SUMIFS(Prov_Auto!$E$3:$E1000,Prov_Auto!$A$3:$A1000,$C465,Prov_Auto!$C$3:$C1000,"&gt;="&amp;$A465 ,Prov_Auto!$D$3:$D1000, "&gt;="&amp;DATE(L$2,1,1), Prov_Auto!$D$3:$D1000,"&lt;="&amp;DATE(L$2,12,31))*$D465), "")))))</f>
        <v/>
      </c>
      <c r="M465" s="43" t="str">
        <f>IF($A465="","",IF($C465="","",IF($D465="","", IF($B465="C",  SUMIFS(Prov_Auto!$E$3:$E1000,Prov_Auto!$A$3:$A1000,$C465,Prov_Auto!$C$3:$C1000,"&gt;="&amp;$A465 ,Prov_Auto!$D$3:$D1000, "&gt;="&amp;DATE(M$2,1, 1), Prov_Auto!$D$3:$D1000,"&lt;="&amp;DATE(M$2, 12, 31))*$D465, IF($B465="V", -1*(SUMIFS(Prov_Auto!$E$3:$E1000,Prov_Auto!$A$3:$A1000,$C465,Prov_Auto!$C$3:$C1000,"&gt;="&amp;$A465 ,Prov_Auto!$D$3:$D1000, "&gt;="&amp;DATE(M$2,1,1), Prov_Auto!$D$3:$D1000,"&lt;="&amp;DATE(M$2,12,31))*$D465), "")))))</f>
        <v/>
      </c>
      <c r="N465" s="30"/>
      <c r="O465" s="31"/>
      <c r="P465" s="31"/>
      <c r="Q465" s="31"/>
      <c r="R465" s="31"/>
      <c r="S465" s="31"/>
      <c r="T465" s="31"/>
      <c r="U465" s="31"/>
      <c r="V465" s="31"/>
      <c r="W465" s="31"/>
    </row>
    <row r="466">
      <c r="A466" s="46"/>
      <c r="B466" s="47"/>
      <c r="C466" s="47"/>
      <c r="D466" s="47"/>
      <c r="E466" s="48"/>
      <c r="F466" s="45" t="str">
        <f t="shared" si="1"/>
        <v/>
      </c>
      <c r="G466" s="40" t="str">
        <f t="shared" si="2"/>
        <v/>
      </c>
      <c r="H466" s="41" t="str">
        <f>IF(A466="","",IF(C466="","",IF(D466="","",IF(B466="C", SUMIFS(Prov_Auto!E$3:E1000,Prov_Auto!A$3:A1000,C466,Prov_Auto!C$3:C1000,"&gt;"&amp;A466,Prov_Auto!D$3:D1000,"&lt;="&amp;TODAY())*D466, IF(B466="V", -1*(SUMIFS(Prov_Auto!E$3:E1000,Prov_Auto!A$3:A1000,C466,Prov_Auto!C$3:C1000,"&gt;"&amp;A466,Prov_Auto!D$3:D1000,"&lt;="&amp;TODAY())*D466), "")))))</f>
        <v/>
      </c>
      <c r="I466" s="42" t="str">
        <f>IF($A466="","",IF($C466="","",IF($D466="","", IF($B466="C",  SUMIFS(Prov_Auto!$E$3:$E1000,Prov_Auto!$A$3:$A1000,$C466,Prov_Auto!$C$3:$C1000,"&gt;="&amp;$A466 ,Prov_Auto!$D$3:$D1000, "&gt;="&amp;DATE(I$2,1, 1), Prov_Auto!$D$3:$D1000,"&lt;="&amp;DATE(I$2, 12, 31))*$D466, IF($B466="V", -1*(SUMIFS(Prov_Auto!$E$3:$E1000,Prov_Auto!$A$3:$A1000,$C466,Prov_Auto!$C$3:$C1000,"&gt;="&amp;$A466 ,Prov_Auto!$D$3:$D1000, "&gt;="&amp;DATE(I$2,1,1), Prov_Auto!$D$3:$D1000,"&lt;="&amp;DATE(I$2,12,31))*$D466), "")))))</f>
        <v/>
      </c>
      <c r="J466" s="42" t="str">
        <f>IF($A466="","",IF($C466="","",IF($D466="","", IF($B466="C",  SUMIFS(Prov_Auto!$E$3:$E1000,Prov_Auto!$A$3:$A1000,$C466,Prov_Auto!$C$3:$C1000,"&gt;="&amp;$A466 ,Prov_Auto!$D$3:$D1000, "&gt;="&amp;DATE(J$2,1, 1), Prov_Auto!$D$3:$D1000,"&lt;="&amp;DATE(J$2, 12, 31))*$D466, IF($B466="V", -1*(SUMIFS(Prov_Auto!$E$3:$E1000,Prov_Auto!$A$3:$A1000,$C466,Prov_Auto!$C$3:$C1000,"&gt;="&amp;$A466 ,Prov_Auto!$D$3:$D1000, "&gt;="&amp;DATE(J$2,1,1), Prov_Auto!$D$3:$D1000,"&lt;="&amp;DATE(J$2,12,31))*$D466), "")))))</f>
        <v/>
      </c>
      <c r="K466" s="42" t="str">
        <f>IF($A466="","",IF($C466="","",IF($D466="","", IF($B466="C",  SUMIFS(Prov_Auto!$E$3:$E1000,Prov_Auto!$A$3:$A1000,$C466,Prov_Auto!$C$3:$C1000,"&gt;="&amp;$A466 ,Prov_Auto!$D$3:$D1000, "&gt;="&amp;DATE(K$2,1, 1), Prov_Auto!$D$3:$D1000,"&lt;="&amp;DATE(K$2, 12, 31))*$D466, IF($B466="V", -1*(SUMIFS(Prov_Auto!$E$3:$E1000,Prov_Auto!$A$3:$A1000,$C466,Prov_Auto!$C$3:$C1000,"&gt;="&amp;$A466 ,Prov_Auto!$D$3:$D1000, "&gt;="&amp;DATE(K$2,1,1), Prov_Auto!$D$3:$D1000,"&lt;="&amp;DATE(K$2,12,31))*$D466), "")))))</f>
        <v/>
      </c>
      <c r="L466" s="42" t="str">
        <f>IF($A466="","",IF($C466="","",IF($D466="","", IF($B466="C",  SUMIFS(Prov_Auto!$E$3:$E1000,Prov_Auto!$A$3:$A1000,$C466,Prov_Auto!$C$3:$C1000,"&gt;="&amp;$A466 ,Prov_Auto!$D$3:$D1000, "&gt;="&amp;DATE(L$2,1, 1), Prov_Auto!$D$3:$D1000,"&lt;="&amp;DATE(L$2, 12, 31))*$D466, IF($B466="V", -1*(SUMIFS(Prov_Auto!$E$3:$E1000,Prov_Auto!$A$3:$A1000,$C466,Prov_Auto!$C$3:$C1000,"&gt;="&amp;$A466 ,Prov_Auto!$D$3:$D1000, "&gt;="&amp;DATE(L$2,1,1), Prov_Auto!$D$3:$D1000,"&lt;="&amp;DATE(L$2,12,31))*$D466), "")))))</f>
        <v/>
      </c>
      <c r="M466" s="43" t="str">
        <f>IF($A466="","",IF($C466="","",IF($D466="","", IF($B466="C",  SUMIFS(Prov_Auto!$E$3:$E1000,Prov_Auto!$A$3:$A1000,$C466,Prov_Auto!$C$3:$C1000,"&gt;="&amp;$A466 ,Prov_Auto!$D$3:$D1000, "&gt;="&amp;DATE(M$2,1, 1), Prov_Auto!$D$3:$D1000,"&lt;="&amp;DATE(M$2, 12, 31))*$D466, IF($B466="V", -1*(SUMIFS(Prov_Auto!$E$3:$E1000,Prov_Auto!$A$3:$A1000,$C466,Prov_Auto!$C$3:$C1000,"&gt;="&amp;$A466 ,Prov_Auto!$D$3:$D1000, "&gt;="&amp;DATE(M$2,1,1), Prov_Auto!$D$3:$D1000,"&lt;="&amp;DATE(M$2,12,31))*$D466), "")))))</f>
        <v/>
      </c>
      <c r="N466" s="30"/>
      <c r="O466" s="31"/>
      <c r="P466" s="31"/>
      <c r="Q466" s="31"/>
      <c r="R466" s="31"/>
      <c r="S466" s="31"/>
      <c r="T466" s="31"/>
      <c r="U466" s="31"/>
      <c r="V466" s="31"/>
      <c r="W466" s="31"/>
    </row>
    <row r="467">
      <c r="A467" s="46"/>
      <c r="B467" s="47"/>
      <c r="C467" s="47"/>
      <c r="D467" s="47"/>
      <c r="E467" s="48"/>
      <c r="F467" s="45" t="str">
        <f t="shared" si="1"/>
        <v/>
      </c>
      <c r="G467" s="40" t="str">
        <f t="shared" si="2"/>
        <v/>
      </c>
      <c r="H467" s="41" t="str">
        <f>IF(A467="","",IF(C467="","",IF(D467="","",IF(B467="C", SUMIFS(Prov_Auto!E$3:E1000,Prov_Auto!A$3:A1000,C467,Prov_Auto!C$3:C1000,"&gt;"&amp;A467,Prov_Auto!D$3:D1000,"&lt;="&amp;TODAY())*D467, IF(B467="V", -1*(SUMIFS(Prov_Auto!E$3:E1000,Prov_Auto!A$3:A1000,C467,Prov_Auto!C$3:C1000,"&gt;"&amp;A467,Prov_Auto!D$3:D1000,"&lt;="&amp;TODAY())*D467), "")))))</f>
        <v/>
      </c>
      <c r="I467" s="42" t="str">
        <f>IF($A467="","",IF($C467="","",IF($D467="","", IF($B467="C",  SUMIFS(Prov_Auto!$E$3:$E1000,Prov_Auto!$A$3:$A1000,$C467,Prov_Auto!$C$3:$C1000,"&gt;="&amp;$A467 ,Prov_Auto!$D$3:$D1000, "&gt;="&amp;DATE(I$2,1, 1), Prov_Auto!$D$3:$D1000,"&lt;="&amp;DATE(I$2, 12, 31))*$D467, IF($B467="V", -1*(SUMIFS(Prov_Auto!$E$3:$E1000,Prov_Auto!$A$3:$A1000,$C467,Prov_Auto!$C$3:$C1000,"&gt;="&amp;$A467 ,Prov_Auto!$D$3:$D1000, "&gt;="&amp;DATE(I$2,1,1), Prov_Auto!$D$3:$D1000,"&lt;="&amp;DATE(I$2,12,31))*$D467), "")))))</f>
        <v/>
      </c>
      <c r="J467" s="42" t="str">
        <f>IF($A467="","",IF($C467="","",IF($D467="","", IF($B467="C",  SUMIFS(Prov_Auto!$E$3:$E1000,Prov_Auto!$A$3:$A1000,$C467,Prov_Auto!$C$3:$C1000,"&gt;="&amp;$A467 ,Prov_Auto!$D$3:$D1000, "&gt;="&amp;DATE(J$2,1, 1), Prov_Auto!$D$3:$D1000,"&lt;="&amp;DATE(J$2, 12, 31))*$D467, IF($B467="V", -1*(SUMIFS(Prov_Auto!$E$3:$E1000,Prov_Auto!$A$3:$A1000,$C467,Prov_Auto!$C$3:$C1000,"&gt;="&amp;$A467 ,Prov_Auto!$D$3:$D1000, "&gt;="&amp;DATE(J$2,1,1), Prov_Auto!$D$3:$D1000,"&lt;="&amp;DATE(J$2,12,31))*$D467), "")))))</f>
        <v/>
      </c>
      <c r="K467" s="42" t="str">
        <f>IF($A467="","",IF($C467="","",IF($D467="","", IF($B467="C",  SUMIFS(Prov_Auto!$E$3:$E1000,Prov_Auto!$A$3:$A1000,$C467,Prov_Auto!$C$3:$C1000,"&gt;="&amp;$A467 ,Prov_Auto!$D$3:$D1000, "&gt;="&amp;DATE(K$2,1, 1), Prov_Auto!$D$3:$D1000,"&lt;="&amp;DATE(K$2, 12, 31))*$D467, IF($B467="V", -1*(SUMIFS(Prov_Auto!$E$3:$E1000,Prov_Auto!$A$3:$A1000,$C467,Prov_Auto!$C$3:$C1000,"&gt;="&amp;$A467 ,Prov_Auto!$D$3:$D1000, "&gt;="&amp;DATE(K$2,1,1), Prov_Auto!$D$3:$D1000,"&lt;="&amp;DATE(K$2,12,31))*$D467), "")))))</f>
        <v/>
      </c>
      <c r="L467" s="42" t="str">
        <f>IF($A467="","",IF($C467="","",IF($D467="","", IF($B467="C",  SUMIFS(Prov_Auto!$E$3:$E1000,Prov_Auto!$A$3:$A1000,$C467,Prov_Auto!$C$3:$C1000,"&gt;="&amp;$A467 ,Prov_Auto!$D$3:$D1000, "&gt;="&amp;DATE(L$2,1, 1), Prov_Auto!$D$3:$D1000,"&lt;="&amp;DATE(L$2, 12, 31))*$D467, IF($B467="V", -1*(SUMIFS(Prov_Auto!$E$3:$E1000,Prov_Auto!$A$3:$A1000,$C467,Prov_Auto!$C$3:$C1000,"&gt;="&amp;$A467 ,Prov_Auto!$D$3:$D1000, "&gt;="&amp;DATE(L$2,1,1), Prov_Auto!$D$3:$D1000,"&lt;="&amp;DATE(L$2,12,31))*$D467), "")))))</f>
        <v/>
      </c>
      <c r="M467" s="43" t="str">
        <f>IF($A467="","",IF($C467="","",IF($D467="","", IF($B467="C",  SUMIFS(Prov_Auto!$E$3:$E1000,Prov_Auto!$A$3:$A1000,$C467,Prov_Auto!$C$3:$C1000,"&gt;="&amp;$A467 ,Prov_Auto!$D$3:$D1000, "&gt;="&amp;DATE(M$2,1, 1), Prov_Auto!$D$3:$D1000,"&lt;="&amp;DATE(M$2, 12, 31))*$D467, IF($B467="V", -1*(SUMIFS(Prov_Auto!$E$3:$E1000,Prov_Auto!$A$3:$A1000,$C467,Prov_Auto!$C$3:$C1000,"&gt;="&amp;$A467 ,Prov_Auto!$D$3:$D1000, "&gt;="&amp;DATE(M$2,1,1), Prov_Auto!$D$3:$D1000,"&lt;="&amp;DATE(M$2,12,31))*$D467), "")))))</f>
        <v/>
      </c>
      <c r="N467" s="30"/>
      <c r="O467" s="31"/>
      <c r="P467" s="31"/>
      <c r="Q467" s="31"/>
      <c r="R467" s="31"/>
      <c r="S467" s="31"/>
      <c r="T467" s="31"/>
      <c r="U467" s="31"/>
      <c r="V467" s="31"/>
      <c r="W467" s="31"/>
    </row>
    <row r="468">
      <c r="A468" s="46"/>
      <c r="B468" s="47"/>
      <c r="C468" s="47"/>
      <c r="D468" s="47"/>
      <c r="E468" s="48"/>
      <c r="F468" s="45" t="str">
        <f t="shared" si="1"/>
        <v/>
      </c>
      <c r="G468" s="40" t="str">
        <f t="shared" si="2"/>
        <v/>
      </c>
      <c r="H468" s="41" t="str">
        <f>IF(A468="","",IF(C468="","",IF(D468="","",IF(B468="C", SUMIFS(Prov_Auto!E$3:E1000,Prov_Auto!A$3:A1000,C468,Prov_Auto!C$3:C1000,"&gt;"&amp;A468,Prov_Auto!D$3:D1000,"&lt;="&amp;TODAY())*D468, IF(B468="V", -1*(SUMIFS(Prov_Auto!E$3:E1000,Prov_Auto!A$3:A1000,C468,Prov_Auto!C$3:C1000,"&gt;"&amp;A468,Prov_Auto!D$3:D1000,"&lt;="&amp;TODAY())*D468), "")))))</f>
        <v/>
      </c>
      <c r="I468" s="42" t="str">
        <f>IF($A468="","",IF($C468="","",IF($D468="","", IF($B468="C",  SUMIFS(Prov_Auto!$E$3:$E1000,Prov_Auto!$A$3:$A1000,$C468,Prov_Auto!$C$3:$C1000,"&gt;="&amp;$A468 ,Prov_Auto!$D$3:$D1000, "&gt;="&amp;DATE(I$2,1, 1), Prov_Auto!$D$3:$D1000,"&lt;="&amp;DATE(I$2, 12, 31))*$D468, IF($B468="V", -1*(SUMIFS(Prov_Auto!$E$3:$E1000,Prov_Auto!$A$3:$A1000,$C468,Prov_Auto!$C$3:$C1000,"&gt;="&amp;$A468 ,Prov_Auto!$D$3:$D1000, "&gt;="&amp;DATE(I$2,1,1), Prov_Auto!$D$3:$D1000,"&lt;="&amp;DATE(I$2,12,31))*$D468), "")))))</f>
        <v/>
      </c>
      <c r="J468" s="42" t="str">
        <f>IF($A468="","",IF($C468="","",IF($D468="","", IF($B468="C",  SUMIFS(Prov_Auto!$E$3:$E1000,Prov_Auto!$A$3:$A1000,$C468,Prov_Auto!$C$3:$C1000,"&gt;="&amp;$A468 ,Prov_Auto!$D$3:$D1000, "&gt;="&amp;DATE(J$2,1, 1), Prov_Auto!$D$3:$D1000,"&lt;="&amp;DATE(J$2, 12, 31))*$D468, IF($B468="V", -1*(SUMIFS(Prov_Auto!$E$3:$E1000,Prov_Auto!$A$3:$A1000,$C468,Prov_Auto!$C$3:$C1000,"&gt;="&amp;$A468 ,Prov_Auto!$D$3:$D1000, "&gt;="&amp;DATE(J$2,1,1), Prov_Auto!$D$3:$D1000,"&lt;="&amp;DATE(J$2,12,31))*$D468), "")))))</f>
        <v/>
      </c>
      <c r="K468" s="42" t="str">
        <f>IF($A468="","",IF($C468="","",IF($D468="","", IF($B468="C",  SUMIFS(Prov_Auto!$E$3:$E1000,Prov_Auto!$A$3:$A1000,$C468,Prov_Auto!$C$3:$C1000,"&gt;="&amp;$A468 ,Prov_Auto!$D$3:$D1000, "&gt;="&amp;DATE(K$2,1, 1), Prov_Auto!$D$3:$D1000,"&lt;="&amp;DATE(K$2, 12, 31))*$D468, IF($B468="V", -1*(SUMIFS(Prov_Auto!$E$3:$E1000,Prov_Auto!$A$3:$A1000,$C468,Prov_Auto!$C$3:$C1000,"&gt;="&amp;$A468 ,Prov_Auto!$D$3:$D1000, "&gt;="&amp;DATE(K$2,1,1), Prov_Auto!$D$3:$D1000,"&lt;="&amp;DATE(K$2,12,31))*$D468), "")))))</f>
        <v/>
      </c>
      <c r="L468" s="42" t="str">
        <f>IF($A468="","",IF($C468="","",IF($D468="","", IF($B468="C",  SUMIFS(Prov_Auto!$E$3:$E1000,Prov_Auto!$A$3:$A1000,$C468,Prov_Auto!$C$3:$C1000,"&gt;="&amp;$A468 ,Prov_Auto!$D$3:$D1000, "&gt;="&amp;DATE(L$2,1, 1), Prov_Auto!$D$3:$D1000,"&lt;="&amp;DATE(L$2, 12, 31))*$D468, IF($B468="V", -1*(SUMIFS(Prov_Auto!$E$3:$E1000,Prov_Auto!$A$3:$A1000,$C468,Prov_Auto!$C$3:$C1000,"&gt;="&amp;$A468 ,Prov_Auto!$D$3:$D1000, "&gt;="&amp;DATE(L$2,1,1), Prov_Auto!$D$3:$D1000,"&lt;="&amp;DATE(L$2,12,31))*$D468), "")))))</f>
        <v/>
      </c>
      <c r="M468" s="43" t="str">
        <f>IF($A468="","",IF($C468="","",IF($D468="","", IF($B468="C",  SUMIFS(Prov_Auto!$E$3:$E1000,Prov_Auto!$A$3:$A1000,$C468,Prov_Auto!$C$3:$C1000,"&gt;="&amp;$A468 ,Prov_Auto!$D$3:$D1000, "&gt;="&amp;DATE(M$2,1, 1), Prov_Auto!$D$3:$D1000,"&lt;="&amp;DATE(M$2, 12, 31))*$D468, IF($B468="V", -1*(SUMIFS(Prov_Auto!$E$3:$E1000,Prov_Auto!$A$3:$A1000,$C468,Prov_Auto!$C$3:$C1000,"&gt;="&amp;$A468 ,Prov_Auto!$D$3:$D1000, "&gt;="&amp;DATE(M$2,1,1), Prov_Auto!$D$3:$D1000,"&lt;="&amp;DATE(M$2,12,31))*$D468), "")))))</f>
        <v/>
      </c>
      <c r="N468" s="30"/>
      <c r="O468" s="31"/>
      <c r="P468" s="31"/>
      <c r="Q468" s="31"/>
      <c r="R468" s="31"/>
      <c r="S468" s="31"/>
      <c r="T468" s="31"/>
      <c r="U468" s="31"/>
      <c r="V468" s="31"/>
      <c r="W468" s="31"/>
    </row>
    <row r="469">
      <c r="A469" s="46"/>
      <c r="B469" s="47"/>
      <c r="C469" s="47"/>
      <c r="D469" s="47"/>
      <c r="E469" s="48"/>
      <c r="F469" s="45" t="str">
        <f t="shared" si="1"/>
        <v/>
      </c>
      <c r="G469" s="40" t="str">
        <f t="shared" si="2"/>
        <v/>
      </c>
      <c r="H469" s="41" t="str">
        <f>IF(A469="","",IF(C469="","",IF(D469="","",IF(B469="C", SUMIFS(Prov_Auto!E$3:E1000,Prov_Auto!A$3:A1000,C469,Prov_Auto!C$3:C1000,"&gt;"&amp;A469,Prov_Auto!D$3:D1000,"&lt;="&amp;TODAY())*D469, IF(B469="V", -1*(SUMIFS(Prov_Auto!E$3:E1000,Prov_Auto!A$3:A1000,C469,Prov_Auto!C$3:C1000,"&gt;"&amp;A469,Prov_Auto!D$3:D1000,"&lt;="&amp;TODAY())*D469), "")))))</f>
        <v/>
      </c>
      <c r="I469" s="42" t="str">
        <f>IF($A469="","",IF($C469="","",IF($D469="","", IF($B469="C",  SUMIFS(Prov_Auto!$E$3:$E1000,Prov_Auto!$A$3:$A1000,$C469,Prov_Auto!$C$3:$C1000,"&gt;="&amp;$A469 ,Prov_Auto!$D$3:$D1000, "&gt;="&amp;DATE(I$2,1, 1), Prov_Auto!$D$3:$D1000,"&lt;="&amp;DATE(I$2, 12, 31))*$D469, IF($B469="V", -1*(SUMIFS(Prov_Auto!$E$3:$E1000,Prov_Auto!$A$3:$A1000,$C469,Prov_Auto!$C$3:$C1000,"&gt;="&amp;$A469 ,Prov_Auto!$D$3:$D1000, "&gt;="&amp;DATE(I$2,1,1), Prov_Auto!$D$3:$D1000,"&lt;="&amp;DATE(I$2,12,31))*$D469), "")))))</f>
        <v/>
      </c>
      <c r="J469" s="42" t="str">
        <f>IF($A469="","",IF($C469="","",IF($D469="","", IF($B469="C",  SUMIFS(Prov_Auto!$E$3:$E1000,Prov_Auto!$A$3:$A1000,$C469,Prov_Auto!$C$3:$C1000,"&gt;="&amp;$A469 ,Prov_Auto!$D$3:$D1000, "&gt;="&amp;DATE(J$2,1, 1), Prov_Auto!$D$3:$D1000,"&lt;="&amp;DATE(J$2, 12, 31))*$D469, IF($B469="V", -1*(SUMIFS(Prov_Auto!$E$3:$E1000,Prov_Auto!$A$3:$A1000,$C469,Prov_Auto!$C$3:$C1000,"&gt;="&amp;$A469 ,Prov_Auto!$D$3:$D1000, "&gt;="&amp;DATE(J$2,1,1), Prov_Auto!$D$3:$D1000,"&lt;="&amp;DATE(J$2,12,31))*$D469), "")))))</f>
        <v/>
      </c>
      <c r="K469" s="42" t="str">
        <f>IF($A469="","",IF($C469="","",IF($D469="","", IF($B469="C",  SUMIFS(Prov_Auto!$E$3:$E1000,Prov_Auto!$A$3:$A1000,$C469,Prov_Auto!$C$3:$C1000,"&gt;="&amp;$A469 ,Prov_Auto!$D$3:$D1000, "&gt;="&amp;DATE(K$2,1, 1), Prov_Auto!$D$3:$D1000,"&lt;="&amp;DATE(K$2, 12, 31))*$D469, IF($B469="V", -1*(SUMIFS(Prov_Auto!$E$3:$E1000,Prov_Auto!$A$3:$A1000,$C469,Prov_Auto!$C$3:$C1000,"&gt;="&amp;$A469 ,Prov_Auto!$D$3:$D1000, "&gt;="&amp;DATE(K$2,1,1), Prov_Auto!$D$3:$D1000,"&lt;="&amp;DATE(K$2,12,31))*$D469), "")))))</f>
        <v/>
      </c>
      <c r="L469" s="42" t="str">
        <f>IF($A469="","",IF($C469="","",IF($D469="","", IF($B469="C",  SUMIFS(Prov_Auto!$E$3:$E1000,Prov_Auto!$A$3:$A1000,$C469,Prov_Auto!$C$3:$C1000,"&gt;="&amp;$A469 ,Prov_Auto!$D$3:$D1000, "&gt;="&amp;DATE(L$2,1, 1), Prov_Auto!$D$3:$D1000,"&lt;="&amp;DATE(L$2, 12, 31))*$D469, IF($B469="V", -1*(SUMIFS(Prov_Auto!$E$3:$E1000,Prov_Auto!$A$3:$A1000,$C469,Prov_Auto!$C$3:$C1000,"&gt;="&amp;$A469 ,Prov_Auto!$D$3:$D1000, "&gt;="&amp;DATE(L$2,1,1), Prov_Auto!$D$3:$D1000,"&lt;="&amp;DATE(L$2,12,31))*$D469), "")))))</f>
        <v/>
      </c>
      <c r="M469" s="43" t="str">
        <f>IF($A469="","",IF($C469="","",IF($D469="","", IF($B469="C",  SUMIFS(Prov_Auto!$E$3:$E1000,Prov_Auto!$A$3:$A1000,$C469,Prov_Auto!$C$3:$C1000,"&gt;="&amp;$A469 ,Prov_Auto!$D$3:$D1000, "&gt;="&amp;DATE(M$2,1, 1), Prov_Auto!$D$3:$D1000,"&lt;="&amp;DATE(M$2, 12, 31))*$D469, IF($B469="V", -1*(SUMIFS(Prov_Auto!$E$3:$E1000,Prov_Auto!$A$3:$A1000,$C469,Prov_Auto!$C$3:$C1000,"&gt;="&amp;$A469 ,Prov_Auto!$D$3:$D1000, "&gt;="&amp;DATE(M$2,1,1), Prov_Auto!$D$3:$D1000,"&lt;="&amp;DATE(M$2,12,31))*$D469), "")))))</f>
        <v/>
      </c>
      <c r="N469" s="30"/>
      <c r="O469" s="31"/>
      <c r="P469" s="31"/>
      <c r="Q469" s="31"/>
      <c r="R469" s="31"/>
      <c r="S469" s="31"/>
      <c r="T469" s="31"/>
      <c r="U469" s="31"/>
      <c r="V469" s="31"/>
      <c r="W469" s="31"/>
    </row>
    <row r="470">
      <c r="A470" s="46"/>
      <c r="B470" s="47"/>
      <c r="C470" s="47"/>
      <c r="D470" s="47"/>
      <c r="E470" s="48"/>
      <c r="F470" s="45" t="str">
        <f t="shared" si="1"/>
        <v/>
      </c>
      <c r="G470" s="40" t="str">
        <f t="shared" si="2"/>
        <v/>
      </c>
      <c r="H470" s="41" t="str">
        <f>IF(A470="","",IF(C470="","",IF(D470="","",IF(B470="C", SUMIFS(Prov_Auto!E$3:E1000,Prov_Auto!A$3:A1000,C470,Prov_Auto!C$3:C1000,"&gt;"&amp;A470,Prov_Auto!D$3:D1000,"&lt;="&amp;TODAY())*D470, IF(B470="V", -1*(SUMIFS(Prov_Auto!E$3:E1000,Prov_Auto!A$3:A1000,C470,Prov_Auto!C$3:C1000,"&gt;"&amp;A470,Prov_Auto!D$3:D1000,"&lt;="&amp;TODAY())*D470), "")))))</f>
        <v/>
      </c>
      <c r="I470" s="42" t="str">
        <f>IF($A470="","",IF($C470="","",IF($D470="","", IF($B470="C",  SUMIFS(Prov_Auto!$E$3:$E1000,Prov_Auto!$A$3:$A1000,$C470,Prov_Auto!$C$3:$C1000,"&gt;="&amp;$A470 ,Prov_Auto!$D$3:$D1000, "&gt;="&amp;DATE(I$2,1, 1), Prov_Auto!$D$3:$D1000,"&lt;="&amp;DATE(I$2, 12, 31))*$D470, IF($B470="V", -1*(SUMIFS(Prov_Auto!$E$3:$E1000,Prov_Auto!$A$3:$A1000,$C470,Prov_Auto!$C$3:$C1000,"&gt;="&amp;$A470 ,Prov_Auto!$D$3:$D1000, "&gt;="&amp;DATE(I$2,1,1), Prov_Auto!$D$3:$D1000,"&lt;="&amp;DATE(I$2,12,31))*$D470), "")))))</f>
        <v/>
      </c>
      <c r="J470" s="42" t="str">
        <f>IF($A470="","",IF($C470="","",IF($D470="","", IF($B470="C",  SUMIFS(Prov_Auto!$E$3:$E1000,Prov_Auto!$A$3:$A1000,$C470,Prov_Auto!$C$3:$C1000,"&gt;="&amp;$A470 ,Prov_Auto!$D$3:$D1000, "&gt;="&amp;DATE(J$2,1, 1), Prov_Auto!$D$3:$D1000,"&lt;="&amp;DATE(J$2, 12, 31))*$D470, IF($B470="V", -1*(SUMIFS(Prov_Auto!$E$3:$E1000,Prov_Auto!$A$3:$A1000,$C470,Prov_Auto!$C$3:$C1000,"&gt;="&amp;$A470 ,Prov_Auto!$D$3:$D1000, "&gt;="&amp;DATE(J$2,1,1), Prov_Auto!$D$3:$D1000,"&lt;="&amp;DATE(J$2,12,31))*$D470), "")))))</f>
        <v/>
      </c>
      <c r="K470" s="42" t="str">
        <f>IF($A470="","",IF($C470="","",IF($D470="","", IF($B470="C",  SUMIFS(Prov_Auto!$E$3:$E1000,Prov_Auto!$A$3:$A1000,$C470,Prov_Auto!$C$3:$C1000,"&gt;="&amp;$A470 ,Prov_Auto!$D$3:$D1000, "&gt;="&amp;DATE(K$2,1, 1), Prov_Auto!$D$3:$D1000,"&lt;="&amp;DATE(K$2, 12, 31))*$D470, IF($B470="V", -1*(SUMIFS(Prov_Auto!$E$3:$E1000,Prov_Auto!$A$3:$A1000,$C470,Prov_Auto!$C$3:$C1000,"&gt;="&amp;$A470 ,Prov_Auto!$D$3:$D1000, "&gt;="&amp;DATE(K$2,1,1), Prov_Auto!$D$3:$D1000,"&lt;="&amp;DATE(K$2,12,31))*$D470), "")))))</f>
        <v/>
      </c>
      <c r="L470" s="42" t="str">
        <f>IF($A470="","",IF($C470="","",IF($D470="","", IF($B470="C",  SUMIFS(Prov_Auto!$E$3:$E1000,Prov_Auto!$A$3:$A1000,$C470,Prov_Auto!$C$3:$C1000,"&gt;="&amp;$A470 ,Prov_Auto!$D$3:$D1000, "&gt;="&amp;DATE(L$2,1, 1), Prov_Auto!$D$3:$D1000,"&lt;="&amp;DATE(L$2, 12, 31))*$D470, IF($B470="V", -1*(SUMIFS(Prov_Auto!$E$3:$E1000,Prov_Auto!$A$3:$A1000,$C470,Prov_Auto!$C$3:$C1000,"&gt;="&amp;$A470 ,Prov_Auto!$D$3:$D1000, "&gt;="&amp;DATE(L$2,1,1), Prov_Auto!$D$3:$D1000,"&lt;="&amp;DATE(L$2,12,31))*$D470), "")))))</f>
        <v/>
      </c>
      <c r="M470" s="43" t="str">
        <f>IF($A470="","",IF($C470="","",IF($D470="","", IF($B470="C",  SUMIFS(Prov_Auto!$E$3:$E1000,Prov_Auto!$A$3:$A1000,$C470,Prov_Auto!$C$3:$C1000,"&gt;="&amp;$A470 ,Prov_Auto!$D$3:$D1000, "&gt;="&amp;DATE(M$2,1, 1), Prov_Auto!$D$3:$D1000,"&lt;="&amp;DATE(M$2, 12, 31))*$D470, IF($B470="V", -1*(SUMIFS(Prov_Auto!$E$3:$E1000,Prov_Auto!$A$3:$A1000,$C470,Prov_Auto!$C$3:$C1000,"&gt;="&amp;$A470 ,Prov_Auto!$D$3:$D1000, "&gt;="&amp;DATE(M$2,1,1), Prov_Auto!$D$3:$D1000,"&lt;="&amp;DATE(M$2,12,31))*$D470), "")))))</f>
        <v/>
      </c>
      <c r="N470" s="30"/>
      <c r="O470" s="31"/>
      <c r="P470" s="31"/>
      <c r="Q470" s="31"/>
      <c r="R470" s="31"/>
      <c r="S470" s="31"/>
      <c r="T470" s="31"/>
      <c r="U470" s="31"/>
      <c r="V470" s="31"/>
      <c r="W470" s="31"/>
    </row>
    <row r="471">
      <c r="A471" s="46"/>
      <c r="B471" s="47"/>
      <c r="C471" s="47"/>
      <c r="D471" s="47"/>
      <c r="E471" s="48"/>
      <c r="F471" s="45" t="str">
        <f t="shared" si="1"/>
        <v/>
      </c>
      <c r="G471" s="40" t="str">
        <f t="shared" si="2"/>
        <v/>
      </c>
      <c r="H471" s="41" t="str">
        <f>IF(A471="","",IF(C471="","",IF(D471="","",IF(B471="C", SUMIFS(Prov_Auto!E$3:E1000,Prov_Auto!A$3:A1000,C471,Prov_Auto!C$3:C1000,"&gt;"&amp;A471,Prov_Auto!D$3:D1000,"&lt;="&amp;TODAY())*D471, IF(B471="V", -1*(SUMIFS(Prov_Auto!E$3:E1000,Prov_Auto!A$3:A1000,C471,Prov_Auto!C$3:C1000,"&gt;"&amp;A471,Prov_Auto!D$3:D1000,"&lt;="&amp;TODAY())*D471), "")))))</f>
        <v/>
      </c>
      <c r="I471" s="42" t="str">
        <f>IF($A471="","",IF($C471="","",IF($D471="","", IF($B471="C",  SUMIFS(Prov_Auto!$E$3:$E1000,Prov_Auto!$A$3:$A1000,$C471,Prov_Auto!$C$3:$C1000,"&gt;="&amp;$A471 ,Prov_Auto!$D$3:$D1000, "&gt;="&amp;DATE(I$2,1, 1), Prov_Auto!$D$3:$D1000,"&lt;="&amp;DATE(I$2, 12, 31))*$D471, IF($B471="V", -1*(SUMIFS(Prov_Auto!$E$3:$E1000,Prov_Auto!$A$3:$A1000,$C471,Prov_Auto!$C$3:$C1000,"&gt;="&amp;$A471 ,Prov_Auto!$D$3:$D1000, "&gt;="&amp;DATE(I$2,1,1), Prov_Auto!$D$3:$D1000,"&lt;="&amp;DATE(I$2,12,31))*$D471), "")))))</f>
        <v/>
      </c>
      <c r="J471" s="42" t="str">
        <f>IF($A471="","",IF($C471="","",IF($D471="","", IF($B471="C",  SUMIFS(Prov_Auto!$E$3:$E1000,Prov_Auto!$A$3:$A1000,$C471,Prov_Auto!$C$3:$C1000,"&gt;="&amp;$A471 ,Prov_Auto!$D$3:$D1000, "&gt;="&amp;DATE(J$2,1, 1), Prov_Auto!$D$3:$D1000,"&lt;="&amp;DATE(J$2, 12, 31))*$D471, IF($B471="V", -1*(SUMIFS(Prov_Auto!$E$3:$E1000,Prov_Auto!$A$3:$A1000,$C471,Prov_Auto!$C$3:$C1000,"&gt;="&amp;$A471 ,Prov_Auto!$D$3:$D1000, "&gt;="&amp;DATE(J$2,1,1), Prov_Auto!$D$3:$D1000,"&lt;="&amp;DATE(J$2,12,31))*$D471), "")))))</f>
        <v/>
      </c>
      <c r="K471" s="42" t="str">
        <f>IF($A471="","",IF($C471="","",IF($D471="","", IF($B471="C",  SUMIFS(Prov_Auto!$E$3:$E1000,Prov_Auto!$A$3:$A1000,$C471,Prov_Auto!$C$3:$C1000,"&gt;="&amp;$A471 ,Prov_Auto!$D$3:$D1000, "&gt;="&amp;DATE(K$2,1, 1), Prov_Auto!$D$3:$D1000,"&lt;="&amp;DATE(K$2, 12, 31))*$D471, IF($B471="V", -1*(SUMIFS(Prov_Auto!$E$3:$E1000,Prov_Auto!$A$3:$A1000,$C471,Prov_Auto!$C$3:$C1000,"&gt;="&amp;$A471 ,Prov_Auto!$D$3:$D1000, "&gt;="&amp;DATE(K$2,1,1), Prov_Auto!$D$3:$D1000,"&lt;="&amp;DATE(K$2,12,31))*$D471), "")))))</f>
        <v/>
      </c>
      <c r="L471" s="42" t="str">
        <f>IF($A471="","",IF($C471="","",IF($D471="","", IF($B471="C",  SUMIFS(Prov_Auto!$E$3:$E1000,Prov_Auto!$A$3:$A1000,$C471,Prov_Auto!$C$3:$C1000,"&gt;="&amp;$A471 ,Prov_Auto!$D$3:$D1000, "&gt;="&amp;DATE(L$2,1, 1), Prov_Auto!$D$3:$D1000,"&lt;="&amp;DATE(L$2, 12, 31))*$D471, IF($B471="V", -1*(SUMIFS(Prov_Auto!$E$3:$E1000,Prov_Auto!$A$3:$A1000,$C471,Prov_Auto!$C$3:$C1000,"&gt;="&amp;$A471 ,Prov_Auto!$D$3:$D1000, "&gt;="&amp;DATE(L$2,1,1), Prov_Auto!$D$3:$D1000,"&lt;="&amp;DATE(L$2,12,31))*$D471), "")))))</f>
        <v/>
      </c>
      <c r="M471" s="43" t="str">
        <f>IF($A471="","",IF($C471="","",IF($D471="","", IF($B471="C",  SUMIFS(Prov_Auto!$E$3:$E1000,Prov_Auto!$A$3:$A1000,$C471,Prov_Auto!$C$3:$C1000,"&gt;="&amp;$A471 ,Prov_Auto!$D$3:$D1000, "&gt;="&amp;DATE(M$2,1, 1), Prov_Auto!$D$3:$D1000,"&lt;="&amp;DATE(M$2, 12, 31))*$D471, IF($B471="V", -1*(SUMIFS(Prov_Auto!$E$3:$E1000,Prov_Auto!$A$3:$A1000,$C471,Prov_Auto!$C$3:$C1000,"&gt;="&amp;$A471 ,Prov_Auto!$D$3:$D1000, "&gt;="&amp;DATE(M$2,1,1), Prov_Auto!$D$3:$D1000,"&lt;="&amp;DATE(M$2,12,31))*$D471), "")))))</f>
        <v/>
      </c>
      <c r="N471" s="30"/>
      <c r="O471" s="31"/>
      <c r="P471" s="31"/>
      <c r="Q471" s="31"/>
      <c r="R471" s="31"/>
      <c r="S471" s="31"/>
      <c r="T471" s="31"/>
      <c r="U471" s="31"/>
      <c r="V471" s="31"/>
      <c r="W471" s="31"/>
    </row>
    <row r="472">
      <c r="A472" s="46"/>
      <c r="B472" s="47"/>
      <c r="C472" s="47"/>
      <c r="D472" s="47"/>
      <c r="E472" s="48"/>
      <c r="F472" s="45" t="str">
        <f t="shared" si="1"/>
        <v/>
      </c>
      <c r="G472" s="40" t="str">
        <f t="shared" si="2"/>
        <v/>
      </c>
      <c r="H472" s="41" t="str">
        <f>IF(A472="","",IF(C472="","",IF(D472="","",IF(B472="C", SUMIFS(Prov_Auto!E$3:E1000,Prov_Auto!A$3:A1000,C472,Prov_Auto!C$3:C1000,"&gt;"&amp;A472,Prov_Auto!D$3:D1000,"&lt;="&amp;TODAY())*D472, IF(B472="V", -1*(SUMIFS(Prov_Auto!E$3:E1000,Prov_Auto!A$3:A1000,C472,Prov_Auto!C$3:C1000,"&gt;"&amp;A472,Prov_Auto!D$3:D1000,"&lt;="&amp;TODAY())*D472), "")))))</f>
        <v/>
      </c>
      <c r="I472" s="42" t="str">
        <f>IF($A472="","",IF($C472="","",IF($D472="","", IF($B472="C",  SUMIFS(Prov_Auto!$E$3:$E1000,Prov_Auto!$A$3:$A1000,$C472,Prov_Auto!$C$3:$C1000,"&gt;="&amp;$A472 ,Prov_Auto!$D$3:$D1000, "&gt;="&amp;DATE(I$2,1, 1), Prov_Auto!$D$3:$D1000,"&lt;="&amp;DATE(I$2, 12, 31))*$D472, IF($B472="V", -1*(SUMIFS(Prov_Auto!$E$3:$E1000,Prov_Auto!$A$3:$A1000,$C472,Prov_Auto!$C$3:$C1000,"&gt;="&amp;$A472 ,Prov_Auto!$D$3:$D1000, "&gt;="&amp;DATE(I$2,1,1), Prov_Auto!$D$3:$D1000,"&lt;="&amp;DATE(I$2,12,31))*$D472), "")))))</f>
        <v/>
      </c>
      <c r="J472" s="42" t="str">
        <f>IF($A472="","",IF($C472="","",IF($D472="","", IF($B472="C",  SUMIFS(Prov_Auto!$E$3:$E1000,Prov_Auto!$A$3:$A1000,$C472,Prov_Auto!$C$3:$C1000,"&gt;="&amp;$A472 ,Prov_Auto!$D$3:$D1000, "&gt;="&amp;DATE(J$2,1, 1), Prov_Auto!$D$3:$D1000,"&lt;="&amp;DATE(J$2, 12, 31))*$D472, IF($B472="V", -1*(SUMIFS(Prov_Auto!$E$3:$E1000,Prov_Auto!$A$3:$A1000,$C472,Prov_Auto!$C$3:$C1000,"&gt;="&amp;$A472 ,Prov_Auto!$D$3:$D1000, "&gt;="&amp;DATE(J$2,1,1), Prov_Auto!$D$3:$D1000,"&lt;="&amp;DATE(J$2,12,31))*$D472), "")))))</f>
        <v/>
      </c>
      <c r="K472" s="42" t="str">
        <f>IF($A472="","",IF($C472="","",IF($D472="","", IF($B472="C",  SUMIFS(Prov_Auto!$E$3:$E1000,Prov_Auto!$A$3:$A1000,$C472,Prov_Auto!$C$3:$C1000,"&gt;="&amp;$A472 ,Prov_Auto!$D$3:$D1000, "&gt;="&amp;DATE(K$2,1, 1), Prov_Auto!$D$3:$D1000,"&lt;="&amp;DATE(K$2, 12, 31))*$D472, IF($B472="V", -1*(SUMIFS(Prov_Auto!$E$3:$E1000,Prov_Auto!$A$3:$A1000,$C472,Prov_Auto!$C$3:$C1000,"&gt;="&amp;$A472 ,Prov_Auto!$D$3:$D1000, "&gt;="&amp;DATE(K$2,1,1), Prov_Auto!$D$3:$D1000,"&lt;="&amp;DATE(K$2,12,31))*$D472), "")))))</f>
        <v/>
      </c>
      <c r="L472" s="42" t="str">
        <f>IF($A472="","",IF($C472="","",IF($D472="","", IF($B472="C",  SUMIFS(Prov_Auto!$E$3:$E1000,Prov_Auto!$A$3:$A1000,$C472,Prov_Auto!$C$3:$C1000,"&gt;="&amp;$A472 ,Prov_Auto!$D$3:$D1000, "&gt;="&amp;DATE(L$2,1, 1), Prov_Auto!$D$3:$D1000,"&lt;="&amp;DATE(L$2, 12, 31))*$D472, IF($B472="V", -1*(SUMIFS(Prov_Auto!$E$3:$E1000,Prov_Auto!$A$3:$A1000,$C472,Prov_Auto!$C$3:$C1000,"&gt;="&amp;$A472 ,Prov_Auto!$D$3:$D1000, "&gt;="&amp;DATE(L$2,1,1), Prov_Auto!$D$3:$D1000,"&lt;="&amp;DATE(L$2,12,31))*$D472), "")))))</f>
        <v/>
      </c>
      <c r="M472" s="43" t="str">
        <f>IF($A472="","",IF($C472="","",IF($D472="","", IF($B472="C",  SUMIFS(Prov_Auto!$E$3:$E1000,Prov_Auto!$A$3:$A1000,$C472,Prov_Auto!$C$3:$C1000,"&gt;="&amp;$A472 ,Prov_Auto!$D$3:$D1000, "&gt;="&amp;DATE(M$2,1, 1), Prov_Auto!$D$3:$D1000,"&lt;="&amp;DATE(M$2, 12, 31))*$D472, IF($B472="V", -1*(SUMIFS(Prov_Auto!$E$3:$E1000,Prov_Auto!$A$3:$A1000,$C472,Prov_Auto!$C$3:$C1000,"&gt;="&amp;$A472 ,Prov_Auto!$D$3:$D1000, "&gt;="&amp;DATE(M$2,1,1), Prov_Auto!$D$3:$D1000,"&lt;="&amp;DATE(M$2,12,31))*$D472), "")))))</f>
        <v/>
      </c>
      <c r="N472" s="30"/>
      <c r="O472" s="31"/>
      <c r="P472" s="31"/>
      <c r="Q472" s="31"/>
      <c r="R472" s="31"/>
      <c r="S472" s="31"/>
      <c r="T472" s="31"/>
      <c r="U472" s="31"/>
      <c r="V472" s="31"/>
      <c r="W472" s="31"/>
    </row>
    <row r="473">
      <c r="A473" s="46"/>
      <c r="B473" s="47"/>
      <c r="C473" s="47"/>
      <c r="D473" s="47"/>
      <c r="E473" s="48"/>
      <c r="F473" s="45" t="str">
        <f t="shared" si="1"/>
        <v/>
      </c>
      <c r="G473" s="40" t="str">
        <f t="shared" si="2"/>
        <v/>
      </c>
      <c r="H473" s="41" t="str">
        <f>IF(A473="","",IF(C473="","",IF(D473="","",IF(B473="C", SUMIFS(Prov_Auto!E$3:E1000,Prov_Auto!A$3:A1000,C473,Prov_Auto!C$3:C1000,"&gt;"&amp;A473,Prov_Auto!D$3:D1000,"&lt;="&amp;TODAY())*D473, IF(B473="V", -1*(SUMIFS(Prov_Auto!E$3:E1000,Prov_Auto!A$3:A1000,C473,Prov_Auto!C$3:C1000,"&gt;"&amp;A473,Prov_Auto!D$3:D1000,"&lt;="&amp;TODAY())*D473), "")))))</f>
        <v/>
      </c>
      <c r="I473" s="42" t="str">
        <f>IF($A473="","",IF($C473="","",IF($D473="","", IF($B473="C",  SUMIFS(Prov_Auto!$E$3:$E1000,Prov_Auto!$A$3:$A1000,$C473,Prov_Auto!$C$3:$C1000,"&gt;="&amp;$A473 ,Prov_Auto!$D$3:$D1000, "&gt;="&amp;DATE(I$2,1, 1), Prov_Auto!$D$3:$D1000,"&lt;="&amp;DATE(I$2, 12, 31))*$D473, IF($B473="V", -1*(SUMIFS(Prov_Auto!$E$3:$E1000,Prov_Auto!$A$3:$A1000,$C473,Prov_Auto!$C$3:$C1000,"&gt;="&amp;$A473 ,Prov_Auto!$D$3:$D1000, "&gt;="&amp;DATE(I$2,1,1), Prov_Auto!$D$3:$D1000,"&lt;="&amp;DATE(I$2,12,31))*$D473), "")))))</f>
        <v/>
      </c>
      <c r="J473" s="42" t="str">
        <f>IF($A473="","",IF($C473="","",IF($D473="","", IF($B473="C",  SUMIFS(Prov_Auto!$E$3:$E1000,Prov_Auto!$A$3:$A1000,$C473,Prov_Auto!$C$3:$C1000,"&gt;="&amp;$A473 ,Prov_Auto!$D$3:$D1000, "&gt;="&amp;DATE(J$2,1, 1), Prov_Auto!$D$3:$D1000,"&lt;="&amp;DATE(J$2, 12, 31))*$D473, IF($B473="V", -1*(SUMIFS(Prov_Auto!$E$3:$E1000,Prov_Auto!$A$3:$A1000,$C473,Prov_Auto!$C$3:$C1000,"&gt;="&amp;$A473 ,Prov_Auto!$D$3:$D1000, "&gt;="&amp;DATE(J$2,1,1), Prov_Auto!$D$3:$D1000,"&lt;="&amp;DATE(J$2,12,31))*$D473), "")))))</f>
        <v/>
      </c>
      <c r="K473" s="42" t="str">
        <f>IF($A473="","",IF($C473="","",IF($D473="","", IF($B473="C",  SUMIFS(Prov_Auto!$E$3:$E1000,Prov_Auto!$A$3:$A1000,$C473,Prov_Auto!$C$3:$C1000,"&gt;="&amp;$A473 ,Prov_Auto!$D$3:$D1000, "&gt;="&amp;DATE(K$2,1, 1), Prov_Auto!$D$3:$D1000,"&lt;="&amp;DATE(K$2, 12, 31))*$D473, IF($B473="V", -1*(SUMIFS(Prov_Auto!$E$3:$E1000,Prov_Auto!$A$3:$A1000,$C473,Prov_Auto!$C$3:$C1000,"&gt;="&amp;$A473 ,Prov_Auto!$D$3:$D1000, "&gt;="&amp;DATE(K$2,1,1), Prov_Auto!$D$3:$D1000,"&lt;="&amp;DATE(K$2,12,31))*$D473), "")))))</f>
        <v/>
      </c>
      <c r="L473" s="42" t="str">
        <f>IF($A473="","",IF($C473="","",IF($D473="","", IF($B473="C",  SUMIFS(Prov_Auto!$E$3:$E1000,Prov_Auto!$A$3:$A1000,$C473,Prov_Auto!$C$3:$C1000,"&gt;="&amp;$A473 ,Prov_Auto!$D$3:$D1000, "&gt;="&amp;DATE(L$2,1, 1), Prov_Auto!$D$3:$D1000,"&lt;="&amp;DATE(L$2, 12, 31))*$D473, IF($B473="V", -1*(SUMIFS(Prov_Auto!$E$3:$E1000,Prov_Auto!$A$3:$A1000,$C473,Prov_Auto!$C$3:$C1000,"&gt;="&amp;$A473 ,Prov_Auto!$D$3:$D1000, "&gt;="&amp;DATE(L$2,1,1), Prov_Auto!$D$3:$D1000,"&lt;="&amp;DATE(L$2,12,31))*$D473), "")))))</f>
        <v/>
      </c>
      <c r="M473" s="43" t="str">
        <f>IF($A473="","",IF($C473="","",IF($D473="","", IF($B473="C",  SUMIFS(Prov_Auto!$E$3:$E1000,Prov_Auto!$A$3:$A1000,$C473,Prov_Auto!$C$3:$C1000,"&gt;="&amp;$A473 ,Prov_Auto!$D$3:$D1000, "&gt;="&amp;DATE(M$2,1, 1), Prov_Auto!$D$3:$D1000,"&lt;="&amp;DATE(M$2, 12, 31))*$D473, IF($B473="V", -1*(SUMIFS(Prov_Auto!$E$3:$E1000,Prov_Auto!$A$3:$A1000,$C473,Prov_Auto!$C$3:$C1000,"&gt;="&amp;$A473 ,Prov_Auto!$D$3:$D1000, "&gt;="&amp;DATE(M$2,1,1), Prov_Auto!$D$3:$D1000,"&lt;="&amp;DATE(M$2,12,31))*$D473), "")))))</f>
        <v/>
      </c>
      <c r="N473" s="30"/>
      <c r="O473" s="31"/>
      <c r="P473" s="31"/>
      <c r="Q473" s="31"/>
      <c r="R473" s="31"/>
      <c r="S473" s="31"/>
      <c r="T473" s="31"/>
      <c r="U473" s="31"/>
      <c r="V473" s="31"/>
      <c r="W473" s="31"/>
    </row>
    <row r="474">
      <c r="A474" s="46"/>
      <c r="B474" s="47"/>
      <c r="C474" s="47"/>
      <c r="D474" s="47"/>
      <c r="E474" s="48"/>
      <c r="F474" s="45" t="str">
        <f t="shared" si="1"/>
        <v/>
      </c>
      <c r="G474" s="40" t="str">
        <f t="shared" si="2"/>
        <v/>
      </c>
      <c r="H474" s="41" t="str">
        <f>IF(A474="","",IF(C474="","",IF(D474="","",IF(B474="C", SUMIFS(Prov_Auto!E$3:E1000,Prov_Auto!A$3:A1000,C474,Prov_Auto!C$3:C1000,"&gt;"&amp;A474,Prov_Auto!D$3:D1000,"&lt;="&amp;TODAY())*D474, IF(B474="V", -1*(SUMIFS(Prov_Auto!E$3:E1000,Prov_Auto!A$3:A1000,C474,Prov_Auto!C$3:C1000,"&gt;"&amp;A474,Prov_Auto!D$3:D1000,"&lt;="&amp;TODAY())*D474), "")))))</f>
        <v/>
      </c>
      <c r="I474" s="42" t="str">
        <f>IF($A474="","",IF($C474="","",IF($D474="","", IF($B474="C",  SUMIFS(Prov_Auto!$E$3:$E1000,Prov_Auto!$A$3:$A1000,$C474,Prov_Auto!$C$3:$C1000,"&gt;="&amp;$A474 ,Prov_Auto!$D$3:$D1000, "&gt;="&amp;DATE(I$2,1, 1), Prov_Auto!$D$3:$D1000,"&lt;="&amp;DATE(I$2, 12, 31))*$D474, IF($B474="V", -1*(SUMIFS(Prov_Auto!$E$3:$E1000,Prov_Auto!$A$3:$A1000,$C474,Prov_Auto!$C$3:$C1000,"&gt;="&amp;$A474 ,Prov_Auto!$D$3:$D1000, "&gt;="&amp;DATE(I$2,1,1), Prov_Auto!$D$3:$D1000,"&lt;="&amp;DATE(I$2,12,31))*$D474), "")))))</f>
        <v/>
      </c>
      <c r="J474" s="42" t="str">
        <f>IF($A474="","",IF($C474="","",IF($D474="","", IF($B474="C",  SUMIFS(Prov_Auto!$E$3:$E1000,Prov_Auto!$A$3:$A1000,$C474,Prov_Auto!$C$3:$C1000,"&gt;="&amp;$A474 ,Prov_Auto!$D$3:$D1000, "&gt;="&amp;DATE(J$2,1, 1), Prov_Auto!$D$3:$D1000,"&lt;="&amp;DATE(J$2, 12, 31))*$D474, IF($B474="V", -1*(SUMIFS(Prov_Auto!$E$3:$E1000,Prov_Auto!$A$3:$A1000,$C474,Prov_Auto!$C$3:$C1000,"&gt;="&amp;$A474 ,Prov_Auto!$D$3:$D1000, "&gt;="&amp;DATE(J$2,1,1), Prov_Auto!$D$3:$D1000,"&lt;="&amp;DATE(J$2,12,31))*$D474), "")))))</f>
        <v/>
      </c>
      <c r="K474" s="42" t="str">
        <f>IF($A474="","",IF($C474="","",IF($D474="","", IF($B474="C",  SUMIFS(Prov_Auto!$E$3:$E1000,Prov_Auto!$A$3:$A1000,$C474,Prov_Auto!$C$3:$C1000,"&gt;="&amp;$A474 ,Prov_Auto!$D$3:$D1000, "&gt;="&amp;DATE(K$2,1, 1), Prov_Auto!$D$3:$D1000,"&lt;="&amp;DATE(K$2, 12, 31))*$D474, IF($B474="V", -1*(SUMIFS(Prov_Auto!$E$3:$E1000,Prov_Auto!$A$3:$A1000,$C474,Prov_Auto!$C$3:$C1000,"&gt;="&amp;$A474 ,Prov_Auto!$D$3:$D1000, "&gt;="&amp;DATE(K$2,1,1), Prov_Auto!$D$3:$D1000,"&lt;="&amp;DATE(K$2,12,31))*$D474), "")))))</f>
        <v/>
      </c>
      <c r="L474" s="42" t="str">
        <f>IF($A474="","",IF($C474="","",IF($D474="","", IF($B474="C",  SUMIFS(Prov_Auto!$E$3:$E1000,Prov_Auto!$A$3:$A1000,$C474,Prov_Auto!$C$3:$C1000,"&gt;="&amp;$A474 ,Prov_Auto!$D$3:$D1000, "&gt;="&amp;DATE(L$2,1, 1), Prov_Auto!$D$3:$D1000,"&lt;="&amp;DATE(L$2, 12, 31))*$D474, IF($B474="V", -1*(SUMIFS(Prov_Auto!$E$3:$E1000,Prov_Auto!$A$3:$A1000,$C474,Prov_Auto!$C$3:$C1000,"&gt;="&amp;$A474 ,Prov_Auto!$D$3:$D1000, "&gt;="&amp;DATE(L$2,1,1), Prov_Auto!$D$3:$D1000,"&lt;="&amp;DATE(L$2,12,31))*$D474), "")))))</f>
        <v/>
      </c>
      <c r="M474" s="43" t="str">
        <f>IF($A474="","",IF($C474="","",IF($D474="","", IF($B474="C",  SUMIFS(Prov_Auto!$E$3:$E1000,Prov_Auto!$A$3:$A1000,$C474,Prov_Auto!$C$3:$C1000,"&gt;="&amp;$A474 ,Prov_Auto!$D$3:$D1000, "&gt;="&amp;DATE(M$2,1, 1), Prov_Auto!$D$3:$D1000,"&lt;="&amp;DATE(M$2, 12, 31))*$D474, IF($B474="V", -1*(SUMIFS(Prov_Auto!$E$3:$E1000,Prov_Auto!$A$3:$A1000,$C474,Prov_Auto!$C$3:$C1000,"&gt;="&amp;$A474 ,Prov_Auto!$D$3:$D1000, "&gt;="&amp;DATE(M$2,1,1), Prov_Auto!$D$3:$D1000,"&lt;="&amp;DATE(M$2,12,31))*$D474), "")))))</f>
        <v/>
      </c>
      <c r="N474" s="30"/>
      <c r="O474" s="31"/>
      <c r="P474" s="31"/>
      <c r="Q474" s="31"/>
      <c r="R474" s="31"/>
      <c r="S474" s="31"/>
      <c r="T474" s="31"/>
      <c r="U474" s="31"/>
      <c r="V474" s="31"/>
      <c r="W474" s="31"/>
    </row>
    <row r="475">
      <c r="A475" s="46"/>
      <c r="B475" s="47"/>
      <c r="C475" s="47"/>
      <c r="D475" s="47"/>
      <c r="E475" s="48"/>
      <c r="F475" s="45" t="str">
        <f t="shared" si="1"/>
        <v/>
      </c>
      <c r="G475" s="40" t="str">
        <f t="shared" si="2"/>
        <v/>
      </c>
      <c r="H475" s="41" t="str">
        <f>IF(A475="","",IF(C475="","",IF(D475="","",IF(B475="C", SUMIFS(Prov_Auto!E$3:E1000,Prov_Auto!A$3:A1000,C475,Prov_Auto!C$3:C1000,"&gt;"&amp;A475,Prov_Auto!D$3:D1000,"&lt;="&amp;TODAY())*D475, IF(B475="V", -1*(SUMIFS(Prov_Auto!E$3:E1000,Prov_Auto!A$3:A1000,C475,Prov_Auto!C$3:C1000,"&gt;"&amp;A475,Prov_Auto!D$3:D1000,"&lt;="&amp;TODAY())*D475), "")))))</f>
        <v/>
      </c>
      <c r="I475" s="42" t="str">
        <f>IF($A475="","",IF($C475="","",IF($D475="","", IF($B475="C",  SUMIFS(Prov_Auto!$E$3:$E1000,Prov_Auto!$A$3:$A1000,$C475,Prov_Auto!$C$3:$C1000,"&gt;="&amp;$A475 ,Prov_Auto!$D$3:$D1000, "&gt;="&amp;DATE(I$2,1, 1), Prov_Auto!$D$3:$D1000,"&lt;="&amp;DATE(I$2, 12, 31))*$D475, IF($B475="V", -1*(SUMIFS(Prov_Auto!$E$3:$E1000,Prov_Auto!$A$3:$A1000,$C475,Prov_Auto!$C$3:$C1000,"&gt;="&amp;$A475 ,Prov_Auto!$D$3:$D1000, "&gt;="&amp;DATE(I$2,1,1), Prov_Auto!$D$3:$D1000,"&lt;="&amp;DATE(I$2,12,31))*$D475), "")))))</f>
        <v/>
      </c>
      <c r="J475" s="42" t="str">
        <f>IF($A475="","",IF($C475="","",IF($D475="","", IF($B475="C",  SUMIFS(Prov_Auto!$E$3:$E1000,Prov_Auto!$A$3:$A1000,$C475,Prov_Auto!$C$3:$C1000,"&gt;="&amp;$A475 ,Prov_Auto!$D$3:$D1000, "&gt;="&amp;DATE(J$2,1, 1), Prov_Auto!$D$3:$D1000,"&lt;="&amp;DATE(J$2, 12, 31))*$D475, IF($B475="V", -1*(SUMIFS(Prov_Auto!$E$3:$E1000,Prov_Auto!$A$3:$A1000,$C475,Prov_Auto!$C$3:$C1000,"&gt;="&amp;$A475 ,Prov_Auto!$D$3:$D1000, "&gt;="&amp;DATE(J$2,1,1), Prov_Auto!$D$3:$D1000,"&lt;="&amp;DATE(J$2,12,31))*$D475), "")))))</f>
        <v/>
      </c>
      <c r="K475" s="42" t="str">
        <f>IF($A475="","",IF($C475="","",IF($D475="","", IF($B475="C",  SUMIFS(Prov_Auto!$E$3:$E1000,Prov_Auto!$A$3:$A1000,$C475,Prov_Auto!$C$3:$C1000,"&gt;="&amp;$A475 ,Prov_Auto!$D$3:$D1000, "&gt;="&amp;DATE(K$2,1, 1), Prov_Auto!$D$3:$D1000,"&lt;="&amp;DATE(K$2, 12, 31))*$D475, IF($B475="V", -1*(SUMIFS(Prov_Auto!$E$3:$E1000,Prov_Auto!$A$3:$A1000,$C475,Prov_Auto!$C$3:$C1000,"&gt;="&amp;$A475 ,Prov_Auto!$D$3:$D1000, "&gt;="&amp;DATE(K$2,1,1), Prov_Auto!$D$3:$D1000,"&lt;="&amp;DATE(K$2,12,31))*$D475), "")))))</f>
        <v/>
      </c>
      <c r="L475" s="42" t="str">
        <f>IF($A475="","",IF($C475="","",IF($D475="","", IF($B475="C",  SUMIFS(Prov_Auto!$E$3:$E1000,Prov_Auto!$A$3:$A1000,$C475,Prov_Auto!$C$3:$C1000,"&gt;="&amp;$A475 ,Prov_Auto!$D$3:$D1000, "&gt;="&amp;DATE(L$2,1, 1), Prov_Auto!$D$3:$D1000,"&lt;="&amp;DATE(L$2, 12, 31))*$D475, IF($B475="V", -1*(SUMIFS(Prov_Auto!$E$3:$E1000,Prov_Auto!$A$3:$A1000,$C475,Prov_Auto!$C$3:$C1000,"&gt;="&amp;$A475 ,Prov_Auto!$D$3:$D1000, "&gt;="&amp;DATE(L$2,1,1), Prov_Auto!$D$3:$D1000,"&lt;="&amp;DATE(L$2,12,31))*$D475), "")))))</f>
        <v/>
      </c>
      <c r="M475" s="43" t="str">
        <f>IF($A475="","",IF($C475="","",IF($D475="","", IF($B475="C",  SUMIFS(Prov_Auto!$E$3:$E1000,Prov_Auto!$A$3:$A1000,$C475,Prov_Auto!$C$3:$C1000,"&gt;="&amp;$A475 ,Prov_Auto!$D$3:$D1000, "&gt;="&amp;DATE(M$2,1, 1), Prov_Auto!$D$3:$D1000,"&lt;="&amp;DATE(M$2, 12, 31))*$D475, IF($B475="V", -1*(SUMIFS(Prov_Auto!$E$3:$E1000,Prov_Auto!$A$3:$A1000,$C475,Prov_Auto!$C$3:$C1000,"&gt;="&amp;$A475 ,Prov_Auto!$D$3:$D1000, "&gt;="&amp;DATE(M$2,1,1), Prov_Auto!$D$3:$D1000,"&lt;="&amp;DATE(M$2,12,31))*$D475), "")))))</f>
        <v/>
      </c>
      <c r="N475" s="30"/>
      <c r="O475" s="31"/>
      <c r="P475" s="31"/>
      <c r="Q475" s="31"/>
      <c r="R475" s="31"/>
      <c r="S475" s="31"/>
      <c r="T475" s="31"/>
      <c r="U475" s="31"/>
      <c r="V475" s="31"/>
      <c r="W475" s="31"/>
    </row>
    <row r="476">
      <c r="A476" s="46"/>
      <c r="B476" s="47"/>
      <c r="C476" s="47"/>
      <c r="D476" s="47"/>
      <c r="E476" s="48"/>
      <c r="F476" s="45" t="str">
        <f t="shared" si="1"/>
        <v/>
      </c>
      <c r="G476" s="40" t="str">
        <f t="shared" si="2"/>
        <v/>
      </c>
      <c r="H476" s="41" t="str">
        <f>IF(A476="","",IF(C476="","",IF(D476="","",IF(B476="C", SUMIFS(Prov_Auto!E$3:E1000,Prov_Auto!A$3:A1000,C476,Prov_Auto!C$3:C1000,"&gt;"&amp;A476,Prov_Auto!D$3:D1000,"&lt;="&amp;TODAY())*D476, IF(B476="V", -1*(SUMIFS(Prov_Auto!E$3:E1000,Prov_Auto!A$3:A1000,C476,Prov_Auto!C$3:C1000,"&gt;"&amp;A476,Prov_Auto!D$3:D1000,"&lt;="&amp;TODAY())*D476), "")))))</f>
        <v/>
      </c>
      <c r="I476" s="42" t="str">
        <f>IF($A476="","",IF($C476="","",IF($D476="","", IF($B476="C",  SUMIFS(Prov_Auto!$E$3:$E1000,Prov_Auto!$A$3:$A1000,$C476,Prov_Auto!$C$3:$C1000,"&gt;="&amp;$A476 ,Prov_Auto!$D$3:$D1000, "&gt;="&amp;DATE(I$2,1, 1), Prov_Auto!$D$3:$D1000,"&lt;="&amp;DATE(I$2, 12, 31))*$D476, IF($B476="V", -1*(SUMIFS(Prov_Auto!$E$3:$E1000,Prov_Auto!$A$3:$A1000,$C476,Prov_Auto!$C$3:$C1000,"&gt;="&amp;$A476 ,Prov_Auto!$D$3:$D1000, "&gt;="&amp;DATE(I$2,1,1), Prov_Auto!$D$3:$D1000,"&lt;="&amp;DATE(I$2,12,31))*$D476), "")))))</f>
        <v/>
      </c>
      <c r="J476" s="42" t="str">
        <f>IF($A476="","",IF($C476="","",IF($D476="","", IF($B476="C",  SUMIFS(Prov_Auto!$E$3:$E1000,Prov_Auto!$A$3:$A1000,$C476,Prov_Auto!$C$3:$C1000,"&gt;="&amp;$A476 ,Prov_Auto!$D$3:$D1000, "&gt;="&amp;DATE(J$2,1, 1), Prov_Auto!$D$3:$D1000,"&lt;="&amp;DATE(J$2, 12, 31))*$D476, IF($B476="V", -1*(SUMIFS(Prov_Auto!$E$3:$E1000,Prov_Auto!$A$3:$A1000,$C476,Prov_Auto!$C$3:$C1000,"&gt;="&amp;$A476 ,Prov_Auto!$D$3:$D1000, "&gt;="&amp;DATE(J$2,1,1), Prov_Auto!$D$3:$D1000,"&lt;="&amp;DATE(J$2,12,31))*$D476), "")))))</f>
        <v/>
      </c>
      <c r="K476" s="42" t="str">
        <f>IF($A476="","",IF($C476="","",IF($D476="","", IF($B476="C",  SUMIFS(Prov_Auto!$E$3:$E1000,Prov_Auto!$A$3:$A1000,$C476,Prov_Auto!$C$3:$C1000,"&gt;="&amp;$A476 ,Prov_Auto!$D$3:$D1000, "&gt;="&amp;DATE(K$2,1, 1), Prov_Auto!$D$3:$D1000,"&lt;="&amp;DATE(K$2, 12, 31))*$D476, IF($B476="V", -1*(SUMIFS(Prov_Auto!$E$3:$E1000,Prov_Auto!$A$3:$A1000,$C476,Prov_Auto!$C$3:$C1000,"&gt;="&amp;$A476 ,Prov_Auto!$D$3:$D1000, "&gt;="&amp;DATE(K$2,1,1), Prov_Auto!$D$3:$D1000,"&lt;="&amp;DATE(K$2,12,31))*$D476), "")))))</f>
        <v/>
      </c>
      <c r="L476" s="42" t="str">
        <f>IF($A476="","",IF($C476="","",IF($D476="","", IF($B476="C",  SUMIFS(Prov_Auto!$E$3:$E1000,Prov_Auto!$A$3:$A1000,$C476,Prov_Auto!$C$3:$C1000,"&gt;="&amp;$A476 ,Prov_Auto!$D$3:$D1000, "&gt;="&amp;DATE(L$2,1, 1), Prov_Auto!$D$3:$D1000,"&lt;="&amp;DATE(L$2, 12, 31))*$D476, IF($B476="V", -1*(SUMIFS(Prov_Auto!$E$3:$E1000,Prov_Auto!$A$3:$A1000,$C476,Prov_Auto!$C$3:$C1000,"&gt;="&amp;$A476 ,Prov_Auto!$D$3:$D1000, "&gt;="&amp;DATE(L$2,1,1), Prov_Auto!$D$3:$D1000,"&lt;="&amp;DATE(L$2,12,31))*$D476), "")))))</f>
        <v/>
      </c>
      <c r="M476" s="43" t="str">
        <f>IF($A476="","",IF($C476="","",IF($D476="","", IF($B476="C",  SUMIFS(Prov_Auto!$E$3:$E1000,Prov_Auto!$A$3:$A1000,$C476,Prov_Auto!$C$3:$C1000,"&gt;="&amp;$A476 ,Prov_Auto!$D$3:$D1000, "&gt;="&amp;DATE(M$2,1, 1), Prov_Auto!$D$3:$D1000,"&lt;="&amp;DATE(M$2, 12, 31))*$D476, IF($B476="V", -1*(SUMIFS(Prov_Auto!$E$3:$E1000,Prov_Auto!$A$3:$A1000,$C476,Prov_Auto!$C$3:$C1000,"&gt;="&amp;$A476 ,Prov_Auto!$D$3:$D1000, "&gt;="&amp;DATE(M$2,1,1), Prov_Auto!$D$3:$D1000,"&lt;="&amp;DATE(M$2,12,31))*$D476), "")))))</f>
        <v/>
      </c>
      <c r="N476" s="30"/>
      <c r="O476" s="31"/>
      <c r="P476" s="31"/>
      <c r="Q476" s="31"/>
      <c r="R476" s="31"/>
      <c r="S476" s="31"/>
      <c r="T476" s="31"/>
      <c r="U476" s="31"/>
      <c r="V476" s="31"/>
      <c r="W476" s="31"/>
    </row>
    <row r="477">
      <c r="A477" s="46"/>
      <c r="B477" s="47"/>
      <c r="C477" s="47"/>
      <c r="D477" s="47"/>
      <c r="E477" s="48"/>
      <c r="F477" s="45" t="str">
        <f t="shared" si="1"/>
        <v/>
      </c>
      <c r="G477" s="40" t="str">
        <f t="shared" si="2"/>
        <v/>
      </c>
      <c r="H477" s="41" t="str">
        <f>IF(A477="","",IF(C477="","",IF(D477="","",IF(B477="C", SUMIFS(Prov_Auto!E$3:E1000,Prov_Auto!A$3:A1000,C477,Prov_Auto!C$3:C1000,"&gt;"&amp;A477,Prov_Auto!D$3:D1000,"&lt;="&amp;TODAY())*D477, IF(B477="V", -1*(SUMIFS(Prov_Auto!E$3:E1000,Prov_Auto!A$3:A1000,C477,Prov_Auto!C$3:C1000,"&gt;"&amp;A477,Prov_Auto!D$3:D1000,"&lt;="&amp;TODAY())*D477), "")))))</f>
        <v/>
      </c>
      <c r="I477" s="42" t="str">
        <f>IF($A477="","",IF($C477="","",IF($D477="","", IF($B477="C",  SUMIFS(Prov_Auto!$E$3:$E1000,Prov_Auto!$A$3:$A1000,$C477,Prov_Auto!$C$3:$C1000,"&gt;="&amp;$A477 ,Prov_Auto!$D$3:$D1000, "&gt;="&amp;DATE(I$2,1, 1), Prov_Auto!$D$3:$D1000,"&lt;="&amp;DATE(I$2, 12, 31))*$D477, IF($B477="V", -1*(SUMIFS(Prov_Auto!$E$3:$E1000,Prov_Auto!$A$3:$A1000,$C477,Prov_Auto!$C$3:$C1000,"&gt;="&amp;$A477 ,Prov_Auto!$D$3:$D1000, "&gt;="&amp;DATE(I$2,1,1), Prov_Auto!$D$3:$D1000,"&lt;="&amp;DATE(I$2,12,31))*$D477), "")))))</f>
        <v/>
      </c>
      <c r="J477" s="42" t="str">
        <f>IF($A477="","",IF($C477="","",IF($D477="","", IF($B477="C",  SUMIFS(Prov_Auto!$E$3:$E1000,Prov_Auto!$A$3:$A1000,$C477,Prov_Auto!$C$3:$C1000,"&gt;="&amp;$A477 ,Prov_Auto!$D$3:$D1000, "&gt;="&amp;DATE(J$2,1, 1), Prov_Auto!$D$3:$D1000,"&lt;="&amp;DATE(J$2, 12, 31))*$D477, IF($B477="V", -1*(SUMIFS(Prov_Auto!$E$3:$E1000,Prov_Auto!$A$3:$A1000,$C477,Prov_Auto!$C$3:$C1000,"&gt;="&amp;$A477 ,Prov_Auto!$D$3:$D1000, "&gt;="&amp;DATE(J$2,1,1), Prov_Auto!$D$3:$D1000,"&lt;="&amp;DATE(J$2,12,31))*$D477), "")))))</f>
        <v/>
      </c>
      <c r="K477" s="42" t="str">
        <f>IF($A477="","",IF($C477="","",IF($D477="","", IF($B477="C",  SUMIFS(Prov_Auto!$E$3:$E1000,Prov_Auto!$A$3:$A1000,$C477,Prov_Auto!$C$3:$C1000,"&gt;="&amp;$A477 ,Prov_Auto!$D$3:$D1000, "&gt;="&amp;DATE(K$2,1, 1), Prov_Auto!$D$3:$D1000,"&lt;="&amp;DATE(K$2, 12, 31))*$D477, IF($B477="V", -1*(SUMIFS(Prov_Auto!$E$3:$E1000,Prov_Auto!$A$3:$A1000,$C477,Prov_Auto!$C$3:$C1000,"&gt;="&amp;$A477 ,Prov_Auto!$D$3:$D1000, "&gt;="&amp;DATE(K$2,1,1), Prov_Auto!$D$3:$D1000,"&lt;="&amp;DATE(K$2,12,31))*$D477), "")))))</f>
        <v/>
      </c>
      <c r="L477" s="42" t="str">
        <f>IF($A477="","",IF($C477="","",IF($D477="","", IF($B477="C",  SUMIFS(Prov_Auto!$E$3:$E1000,Prov_Auto!$A$3:$A1000,$C477,Prov_Auto!$C$3:$C1000,"&gt;="&amp;$A477 ,Prov_Auto!$D$3:$D1000, "&gt;="&amp;DATE(L$2,1, 1), Prov_Auto!$D$3:$D1000,"&lt;="&amp;DATE(L$2, 12, 31))*$D477, IF($B477="V", -1*(SUMIFS(Prov_Auto!$E$3:$E1000,Prov_Auto!$A$3:$A1000,$C477,Prov_Auto!$C$3:$C1000,"&gt;="&amp;$A477 ,Prov_Auto!$D$3:$D1000, "&gt;="&amp;DATE(L$2,1,1), Prov_Auto!$D$3:$D1000,"&lt;="&amp;DATE(L$2,12,31))*$D477), "")))))</f>
        <v/>
      </c>
      <c r="M477" s="43" t="str">
        <f>IF($A477="","",IF($C477="","",IF($D477="","", IF($B477="C",  SUMIFS(Prov_Auto!$E$3:$E1000,Prov_Auto!$A$3:$A1000,$C477,Prov_Auto!$C$3:$C1000,"&gt;="&amp;$A477 ,Prov_Auto!$D$3:$D1000, "&gt;="&amp;DATE(M$2,1, 1), Prov_Auto!$D$3:$D1000,"&lt;="&amp;DATE(M$2, 12, 31))*$D477, IF($B477="V", -1*(SUMIFS(Prov_Auto!$E$3:$E1000,Prov_Auto!$A$3:$A1000,$C477,Prov_Auto!$C$3:$C1000,"&gt;="&amp;$A477 ,Prov_Auto!$D$3:$D1000, "&gt;="&amp;DATE(M$2,1,1), Prov_Auto!$D$3:$D1000,"&lt;="&amp;DATE(M$2,12,31))*$D477), "")))))</f>
        <v/>
      </c>
      <c r="N477" s="30"/>
      <c r="O477" s="31"/>
      <c r="P477" s="31"/>
      <c r="Q477" s="31"/>
      <c r="R477" s="31"/>
      <c r="S477" s="31"/>
      <c r="T477" s="31"/>
      <c r="U477" s="31"/>
      <c r="V477" s="31"/>
      <c r="W477" s="31"/>
    </row>
    <row r="478">
      <c r="A478" s="46"/>
      <c r="B478" s="47"/>
      <c r="C478" s="47"/>
      <c r="D478" s="47"/>
      <c r="E478" s="48"/>
      <c r="F478" s="45" t="str">
        <f t="shared" si="1"/>
        <v/>
      </c>
      <c r="G478" s="40" t="str">
        <f t="shared" si="2"/>
        <v/>
      </c>
      <c r="H478" s="41" t="str">
        <f>IF(A478="","",IF(C478="","",IF(D478="","",IF(B478="C", SUMIFS(Prov_Auto!E$3:E1000,Prov_Auto!A$3:A1000,C478,Prov_Auto!C$3:C1000,"&gt;"&amp;A478,Prov_Auto!D$3:D1000,"&lt;="&amp;TODAY())*D478, IF(B478="V", -1*(SUMIFS(Prov_Auto!E$3:E1000,Prov_Auto!A$3:A1000,C478,Prov_Auto!C$3:C1000,"&gt;"&amp;A478,Prov_Auto!D$3:D1000,"&lt;="&amp;TODAY())*D478), "")))))</f>
        <v/>
      </c>
      <c r="I478" s="42" t="str">
        <f>IF($A478="","",IF($C478="","",IF($D478="","", IF($B478="C",  SUMIFS(Prov_Auto!$E$3:$E1000,Prov_Auto!$A$3:$A1000,$C478,Prov_Auto!$C$3:$C1000,"&gt;="&amp;$A478 ,Prov_Auto!$D$3:$D1000, "&gt;="&amp;DATE(I$2,1, 1), Prov_Auto!$D$3:$D1000,"&lt;="&amp;DATE(I$2, 12, 31))*$D478, IF($B478="V", -1*(SUMIFS(Prov_Auto!$E$3:$E1000,Prov_Auto!$A$3:$A1000,$C478,Prov_Auto!$C$3:$C1000,"&gt;="&amp;$A478 ,Prov_Auto!$D$3:$D1000, "&gt;="&amp;DATE(I$2,1,1), Prov_Auto!$D$3:$D1000,"&lt;="&amp;DATE(I$2,12,31))*$D478), "")))))</f>
        <v/>
      </c>
      <c r="J478" s="42" t="str">
        <f>IF($A478="","",IF($C478="","",IF($D478="","", IF($B478="C",  SUMIFS(Prov_Auto!$E$3:$E1000,Prov_Auto!$A$3:$A1000,$C478,Prov_Auto!$C$3:$C1000,"&gt;="&amp;$A478 ,Prov_Auto!$D$3:$D1000, "&gt;="&amp;DATE(J$2,1, 1), Prov_Auto!$D$3:$D1000,"&lt;="&amp;DATE(J$2, 12, 31))*$D478, IF($B478="V", -1*(SUMIFS(Prov_Auto!$E$3:$E1000,Prov_Auto!$A$3:$A1000,$C478,Prov_Auto!$C$3:$C1000,"&gt;="&amp;$A478 ,Prov_Auto!$D$3:$D1000, "&gt;="&amp;DATE(J$2,1,1), Prov_Auto!$D$3:$D1000,"&lt;="&amp;DATE(J$2,12,31))*$D478), "")))))</f>
        <v/>
      </c>
      <c r="K478" s="42" t="str">
        <f>IF($A478="","",IF($C478="","",IF($D478="","", IF($B478="C",  SUMIFS(Prov_Auto!$E$3:$E1000,Prov_Auto!$A$3:$A1000,$C478,Prov_Auto!$C$3:$C1000,"&gt;="&amp;$A478 ,Prov_Auto!$D$3:$D1000, "&gt;="&amp;DATE(K$2,1, 1), Prov_Auto!$D$3:$D1000,"&lt;="&amp;DATE(K$2, 12, 31))*$D478, IF($B478="V", -1*(SUMIFS(Prov_Auto!$E$3:$E1000,Prov_Auto!$A$3:$A1000,$C478,Prov_Auto!$C$3:$C1000,"&gt;="&amp;$A478 ,Prov_Auto!$D$3:$D1000, "&gt;="&amp;DATE(K$2,1,1), Prov_Auto!$D$3:$D1000,"&lt;="&amp;DATE(K$2,12,31))*$D478), "")))))</f>
        <v/>
      </c>
      <c r="L478" s="42" t="str">
        <f>IF($A478="","",IF($C478="","",IF($D478="","", IF($B478="C",  SUMIFS(Prov_Auto!$E$3:$E1000,Prov_Auto!$A$3:$A1000,$C478,Prov_Auto!$C$3:$C1000,"&gt;="&amp;$A478 ,Prov_Auto!$D$3:$D1000, "&gt;="&amp;DATE(L$2,1, 1), Prov_Auto!$D$3:$D1000,"&lt;="&amp;DATE(L$2, 12, 31))*$D478, IF($B478="V", -1*(SUMIFS(Prov_Auto!$E$3:$E1000,Prov_Auto!$A$3:$A1000,$C478,Prov_Auto!$C$3:$C1000,"&gt;="&amp;$A478 ,Prov_Auto!$D$3:$D1000, "&gt;="&amp;DATE(L$2,1,1), Prov_Auto!$D$3:$D1000,"&lt;="&amp;DATE(L$2,12,31))*$D478), "")))))</f>
        <v/>
      </c>
      <c r="M478" s="43" t="str">
        <f>IF($A478="","",IF($C478="","",IF($D478="","", IF($B478="C",  SUMIFS(Prov_Auto!$E$3:$E1000,Prov_Auto!$A$3:$A1000,$C478,Prov_Auto!$C$3:$C1000,"&gt;="&amp;$A478 ,Prov_Auto!$D$3:$D1000, "&gt;="&amp;DATE(M$2,1, 1), Prov_Auto!$D$3:$D1000,"&lt;="&amp;DATE(M$2, 12, 31))*$D478, IF($B478="V", -1*(SUMIFS(Prov_Auto!$E$3:$E1000,Prov_Auto!$A$3:$A1000,$C478,Prov_Auto!$C$3:$C1000,"&gt;="&amp;$A478 ,Prov_Auto!$D$3:$D1000, "&gt;="&amp;DATE(M$2,1,1), Prov_Auto!$D$3:$D1000,"&lt;="&amp;DATE(M$2,12,31))*$D478), "")))))</f>
        <v/>
      </c>
      <c r="N478" s="30"/>
      <c r="O478" s="31"/>
      <c r="P478" s="31"/>
      <c r="Q478" s="31"/>
      <c r="R478" s="31"/>
      <c r="S478" s="31"/>
      <c r="T478" s="31"/>
      <c r="U478" s="31"/>
      <c r="V478" s="31"/>
      <c r="W478" s="31"/>
    </row>
    <row r="479">
      <c r="A479" s="46"/>
      <c r="B479" s="47"/>
      <c r="C479" s="47"/>
      <c r="D479" s="47"/>
      <c r="E479" s="48"/>
      <c r="F479" s="45" t="str">
        <f t="shared" si="1"/>
        <v/>
      </c>
      <c r="G479" s="40" t="str">
        <f t="shared" si="2"/>
        <v/>
      </c>
      <c r="H479" s="41" t="str">
        <f>IF(A479="","",IF(C479="","",IF(D479="","",IF(B479="C", SUMIFS(Prov_Auto!E$3:E1000,Prov_Auto!A$3:A1000,C479,Prov_Auto!C$3:C1000,"&gt;"&amp;A479,Prov_Auto!D$3:D1000,"&lt;="&amp;TODAY())*D479, IF(B479="V", -1*(SUMIFS(Prov_Auto!E$3:E1000,Prov_Auto!A$3:A1000,C479,Prov_Auto!C$3:C1000,"&gt;"&amp;A479,Prov_Auto!D$3:D1000,"&lt;="&amp;TODAY())*D479), "")))))</f>
        <v/>
      </c>
      <c r="I479" s="42" t="str">
        <f>IF($A479="","",IF($C479="","",IF($D479="","", IF($B479="C",  SUMIFS(Prov_Auto!$E$3:$E1000,Prov_Auto!$A$3:$A1000,$C479,Prov_Auto!$C$3:$C1000,"&gt;="&amp;$A479 ,Prov_Auto!$D$3:$D1000, "&gt;="&amp;DATE(I$2,1, 1), Prov_Auto!$D$3:$D1000,"&lt;="&amp;DATE(I$2, 12, 31))*$D479, IF($B479="V", -1*(SUMIFS(Prov_Auto!$E$3:$E1000,Prov_Auto!$A$3:$A1000,$C479,Prov_Auto!$C$3:$C1000,"&gt;="&amp;$A479 ,Prov_Auto!$D$3:$D1000, "&gt;="&amp;DATE(I$2,1,1), Prov_Auto!$D$3:$D1000,"&lt;="&amp;DATE(I$2,12,31))*$D479), "")))))</f>
        <v/>
      </c>
      <c r="J479" s="42" t="str">
        <f>IF($A479="","",IF($C479="","",IF($D479="","", IF($B479="C",  SUMIFS(Prov_Auto!$E$3:$E1000,Prov_Auto!$A$3:$A1000,$C479,Prov_Auto!$C$3:$C1000,"&gt;="&amp;$A479 ,Prov_Auto!$D$3:$D1000, "&gt;="&amp;DATE(J$2,1, 1), Prov_Auto!$D$3:$D1000,"&lt;="&amp;DATE(J$2, 12, 31))*$D479, IF($B479="V", -1*(SUMIFS(Prov_Auto!$E$3:$E1000,Prov_Auto!$A$3:$A1000,$C479,Prov_Auto!$C$3:$C1000,"&gt;="&amp;$A479 ,Prov_Auto!$D$3:$D1000, "&gt;="&amp;DATE(J$2,1,1), Prov_Auto!$D$3:$D1000,"&lt;="&amp;DATE(J$2,12,31))*$D479), "")))))</f>
        <v/>
      </c>
      <c r="K479" s="42" t="str">
        <f>IF($A479="","",IF($C479="","",IF($D479="","", IF($B479="C",  SUMIFS(Prov_Auto!$E$3:$E1000,Prov_Auto!$A$3:$A1000,$C479,Prov_Auto!$C$3:$C1000,"&gt;="&amp;$A479 ,Prov_Auto!$D$3:$D1000, "&gt;="&amp;DATE(K$2,1, 1), Prov_Auto!$D$3:$D1000,"&lt;="&amp;DATE(K$2, 12, 31))*$D479, IF($B479="V", -1*(SUMIFS(Prov_Auto!$E$3:$E1000,Prov_Auto!$A$3:$A1000,$C479,Prov_Auto!$C$3:$C1000,"&gt;="&amp;$A479 ,Prov_Auto!$D$3:$D1000, "&gt;="&amp;DATE(K$2,1,1), Prov_Auto!$D$3:$D1000,"&lt;="&amp;DATE(K$2,12,31))*$D479), "")))))</f>
        <v/>
      </c>
      <c r="L479" s="42" t="str">
        <f>IF($A479="","",IF($C479="","",IF($D479="","", IF($B479="C",  SUMIFS(Prov_Auto!$E$3:$E1000,Prov_Auto!$A$3:$A1000,$C479,Prov_Auto!$C$3:$C1000,"&gt;="&amp;$A479 ,Prov_Auto!$D$3:$D1000, "&gt;="&amp;DATE(L$2,1, 1), Prov_Auto!$D$3:$D1000,"&lt;="&amp;DATE(L$2, 12, 31))*$D479, IF($B479="V", -1*(SUMIFS(Prov_Auto!$E$3:$E1000,Prov_Auto!$A$3:$A1000,$C479,Prov_Auto!$C$3:$C1000,"&gt;="&amp;$A479 ,Prov_Auto!$D$3:$D1000, "&gt;="&amp;DATE(L$2,1,1), Prov_Auto!$D$3:$D1000,"&lt;="&amp;DATE(L$2,12,31))*$D479), "")))))</f>
        <v/>
      </c>
      <c r="M479" s="43" t="str">
        <f>IF($A479="","",IF($C479="","",IF($D479="","", IF($B479="C",  SUMIFS(Prov_Auto!$E$3:$E1000,Prov_Auto!$A$3:$A1000,$C479,Prov_Auto!$C$3:$C1000,"&gt;="&amp;$A479 ,Prov_Auto!$D$3:$D1000, "&gt;="&amp;DATE(M$2,1, 1), Prov_Auto!$D$3:$D1000,"&lt;="&amp;DATE(M$2, 12, 31))*$D479, IF($B479="V", -1*(SUMIFS(Prov_Auto!$E$3:$E1000,Prov_Auto!$A$3:$A1000,$C479,Prov_Auto!$C$3:$C1000,"&gt;="&amp;$A479 ,Prov_Auto!$D$3:$D1000, "&gt;="&amp;DATE(M$2,1,1), Prov_Auto!$D$3:$D1000,"&lt;="&amp;DATE(M$2,12,31))*$D479), "")))))</f>
        <v/>
      </c>
      <c r="N479" s="30"/>
      <c r="O479" s="31"/>
      <c r="P479" s="31"/>
      <c r="Q479" s="31"/>
      <c r="R479" s="31"/>
      <c r="S479" s="31"/>
      <c r="T479" s="31"/>
      <c r="U479" s="31"/>
      <c r="V479" s="31"/>
      <c r="W479" s="31"/>
    </row>
    <row r="480">
      <c r="A480" s="46"/>
      <c r="B480" s="47"/>
      <c r="C480" s="47"/>
      <c r="D480" s="47"/>
      <c r="E480" s="48"/>
      <c r="F480" s="45" t="str">
        <f t="shared" si="1"/>
        <v/>
      </c>
      <c r="G480" s="40" t="str">
        <f t="shared" si="2"/>
        <v/>
      </c>
      <c r="H480" s="41" t="str">
        <f>IF(A480="","",IF(C480="","",IF(D480="","",IF(B480="C", SUMIFS(Prov_Auto!E$3:E1000,Prov_Auto!A$3:A1000,C480,Prov_Auto!C$3:C1000,"&gt;"&amp;A480,Prov_Auto!D$3:D1000,"&lt;="&amp;TODAY())*D480, IF(B480="V", -1*(SUMIFS(Prov_Auto!E$3:E1000,Prov_Auto!A$3:A1000,C480,Prov_Auto!C$3:C1000,"&gt;"&amp;A480,Prov_Auto!D$3:D1000,"&lt;="&amp;TODAY())*D480), "")))))</f>
        <v/>
      </c>
      <c r="I480" s="42" t="str">
        <f>IF($A480="","",IF($C480="","",IF($D480="","", IF($B480="C",  SUMIFS(Prov_Auto!$E$3:$E1000,Prov_Auto!$A$3:$A1000,$C480,Prov_Auto!$C$3:$C1000,"&gt;="&amp;$A480 ,Prov_Auto!$D$3:$D1000, "&gt;="&amp;DATE(I$2,1, 1), Prov_Auto!$D$3:$D1000,"&lt;="&amp;DATE(I$2, 12, 31))*$D480, IF($B480="V", -1*(SUMIFS(Prov_Auto!$E$3:$E1000,Prov_Auto!$A$3:$A1000,$C480,Prov_Auto!$C$3:$C1000,"&gt;="&amp;$A480 ,Prov_Auto!$D$3:$D1000, "&gt;="&amp;DATE(I$2,1,1), Prov_Auto!$D$3:$D1000,"&lt;="&amp;DATE(I$2,12,31))*$D480), "")))))</f>
        <v/>
      </c>
      <c r="J480" s="42" t="str">
        <f>IF($A480="","",IF($C480="","",IF($D480="","", IF($B480="C",  SUMIFS(Prov_Auto!$E$3:$E1000,Prov_Auto!$A$3:$A1000,$C480,Prov_Auto!$C$3:$C1000,"&gt;="&amp;$A480 ,Prov_Auto!$D$3:$D1000, "&gt;="&amp;DATE(J$2,1, 1), Prov_Auto!$D$3:$D1000,"&lt;="&amp;DATE(J$2, 12, 31))*$D480, IF($B480="V", -1*(SUMIFS(Prov_Auto!$E$3:$E1000,Prov_Auto!$A$3:$A1000,$C480,Prov_Auto!$C$3:$C1000,"&gt;="&amp;$A480 ,Prov_Auto!$D$3:$D1000, "&gt;="&amp;DATE(J$2,1,1), Prov_Auto!$D$3:$D1000,"&lt;="&amp;DATE(J$2,12,31))*$D480), "")))))</f>
        <v/>
      </c>
      <c r="K480" s="42" t="str">
        <f>IF($A480="","",IF($C480="","",IF($D480="","", IF($B480="C",  SUMIFS(Prov_Auto!$E$3:$E1000,Prov_Auto!$A$3:$A1000,$C480,Prov_Auto!$C$3:$C1000,"&gt;="&amp;$A480 ,Prov_Auto!$D$3:$D1000, "&gt;="&amp;DATE(K$2,1, 1), Prov_Auto!$D$3:$D1000,"&lt;="&amp;DATE(K$2, 12, 31))*$D480, IF($B480="V", -1*(SUMIFS(Prov_Auto!$E$3:$E1000,Prov_Auto!$A$3:$A1000,$C480,Prov_Auto!$C$3:$C1000,"&gt;="&amp;$A480 ,Prov_Auto!$D$3:$D1000, "&gt;="&amp;DATE(K$2,1,1), Prov_Auto!$D$3:$D1000,"&lt;="&amp;DATE(K$2,12,31))*$D480), "")))))</f>
        <v/>
      </c>
      <c r="L480" s="42" t="str">
        <f>IF($A480="","",IF($C480="","",IF($D480="","", IF($B480="C",  SUMIFS(Prov_Auto!$E$3:$E1000,Prov_Auto!$A$3:$A1000,$C480,Prov_Auto!$C$3:$C1000,"&gt;="&amp;$A480 ,Prov_Auto!$D$3:$D1000, "&gt;="&amp;DATE(L$2,1, 1), Prov_Auto!$D$3:$D1000,"&lt;="&amp;DATE(L$2, 12, 31))*$D480, IF($B480="V", -1*(SUMIFS(Prov_Auto!$E$3:$E1000,Prov_Auto!$A$3:$A1000,$C480,Prov_Auto!$C$3:$C1000,"&gt;="&amp;$A480 ,Prov_Auto!$D$3:$D1000, "&gt;="&amp;DATE(L$2,1,1), Prov_Auto!$D$3:$D1000,"&lt;="&amp;DATE(L$2,12,31))*$D480), "")))))</f>
        <v/>
      </c>
      <c r="M480" s="43" t="str">
        <f>IF($A480="","",IF($C480="","",IF($D480="","", IF($B480="C",  SUMIFS(Prov_Auto!$E$3:$E1000,Prov_Auto!$A$3:$A1000,$C480,Prov_Auto!$C$3:$C1000,"&gt;="&amp;$A480 ,Prov_Auto!$D$3:$D1000, "&gt;="&amp;DATE(M$2,1, 1), Prov_Auto!$D$3:$D1000,"&lt;="&amp;DATE(M$2, 12, 31))*$D480, IF($B480="V", -1*(SUMIFS(Prov_Auto!$E$3:$E1000,Prov_Auto!$A$3:$A1000,$C480,Prov_Auto!$C$3:$C1000,"&gt;="&amp;$A480 ,Prov_Auto!$D$3:$D1000, "&gt;="&amp;DATE(M$2,1,1), Prov_Auto!$D$3:$D1000,"&lt;="&amp;DATE(M$2,12,31))*$D480), "")))))</f>
        <v/>
      </c>
      <c r="N480" s="30"/>
      <c r="O480" s="31"/>
      <c r="P480" s="31"/>
      <c r="Q480" s="31"/>
      <c r="R480" s="31"/>
      <c r="S480" s="31"/>
      <c r="T480" s="31"/>
      <c r="U480" s="31"/>
      <c r="V480" s="31"/>
      <c r="W480" s="31"/>
    </row>
    <row r="481">
      <c r="A481" s="46"/>
      <c r="B481" s="47"/>
      <c r="C481" s="47"/>
      <c r="D481" s="47"/>
      <c r="E481" s="48"/>
      <c r="F481" s="45" t="str">
        <f t="shared" si="1"/>
        <v/>
      </c>
      <c r="G481" s="40" t="str">
        <f t="shared" si="2"/>
        <v/>
      </c>
      <c r="H481" s="41" t="str">
        <f>IF(A481="","",IF(C481="","",IF(D481="","",IF(B481="C", SUMIFS(Prov_Auto!E$3:E1000,Prov_Auto!A$3:A1000,C481,Prov_Auto!C$3:C1000,"&gt;"&amp;A481,Prov_Auto!D$3:D1000,"&lt;="&amp;TODAY())*D481, IF(B481="V", -1*(SUMIFS(Prov_Auto!E$3:E1000,Prov_Auto!A$3:A1000,C481,Prov_Auto!C$3:C1000,"&gt;"&amp;A481,Prov_Auto!D$3:D1000,"&lt;="&amp;TODAY())*D481), "")))))</f>
        <v/>
      </c>
      <c r="I481" s="42" t="str">
        <f>IF($A481="","",IF($C481="","",IF($D481="","", IF($B481="C",  SUMIFS(Prov_Auto!$E$3:$E1000,Prov_Auto!$A$3:$A1000,$C481,Prov_Auto!$C$3:$C1000,"&gt;="&amp;$A481 ,Prov_Auto!$D$3:$D1000, "&gt;="&amp;DATE(I$2,1, 1), Prov_Auto!$D$3:$D1000,"&lt;="&amp;DATE(I$2, 12, 31))*$D481, IF($B481="V", -1*(SUMIFS(Prov_Auto!$E$3:$E1000,Prov_Auto!$A$3:$A1000,$C481,Prov_Auto!$C$3:$C1000,"&gt;="&amp;$A481 ,Prov_Auto!$D$3:$D1000, "&gt;="&amp;DATE(I$2,1,1), Prov_Auto!$D$3:$D1000,"&lt;="&amp;DATE(I$2,12,31))*$D481), "")))))</f>
        <v/>
      </c>
      <c r="J481" s="42" t="str">
        <f>IF($A481="","",IF($C481="","",IF($D481="","", IF($B481="C",  SUMIFS(Prov_Auto!$E$3:$E1000,Prov_Auto!$A$3:$A1000,$C481,Prov_Auto!$C$3:$C1000,"&gt;="&amp;$A481 ,Prov_Auto!$D$3:$D1000, "&gt;="&amp;DATE(J$2,1, 1), Prov_Auto!$D$3:$D1000,"&lt;="&amp;DATE(J$2, 12, 31))*$D481, IF($B481="V", -1*(SUMIFS(Prov_Auto!$E$3:$E1000,Prov_Auto!$A$3:$A1000,$C481,Prov_Auto!$C$3:$C1000,"&gt;="&amp;$A481 ,Prov_Auto!$D$3:$D1000, "&gt;="&amp;DATE(J$2,1,1), Prov_Auto!$D$3:$D1000,"&lt;="&amp;DATE(J$2,12,31))*$D481), "")))))</f>
        <v/>
      </c>
      <c r="K481" s="42" t="str">
        <f>IF($A481="","",IF($C481="","",IF($D481="","", IF($B481="C",  SUMIFS(Prov_Auto!$E$3:$E1000,Prov_Auto!$A$3:$A1000,$C481,Prov_Auto!$C$3:$C1000,"&gt;="&amp;$A481 ,Prov_Auto!$D$3:$D1000, "&gt;="&amp;DATE(K$2,1, 1), Prov_Auto!$D$3:$D1000,"&lt;="&amp;DATE(K$2, 12, 31))*$D481, IF($B481="V", -1*(SUMIFS(Prov_Auto!$E$3:$E1000,Prov_Auto!$A$3:$A1000,$C481,Prov_Auto!$C$3:$C1000,"&gt;="&amp;$A481 ,Prov_Auto!$D$3:$D1000, "&gt;="&amp;DATE(K$2,1,1), Prov_Auto!$D$3:$D1000,"&lt;="&amp;DATE(K$2,12,31))*$D481), "")))))</f>
        <v/>
      </c>
      <c r="L481" s="42" t="str">
        <f>IF($A481="","",IF($C481="","",IF($D481="","", IF($B481="C",  SUMIFS(Prov_Auto!$E$3:$E1000,Prov_Auto!$A$3:$A1000,$C481,Prov_Auto!$C$3:$C1000,"&gt;="&amp;$A481 ,Prov_Auto!$D$3:$D1000, "&gt;="&amp;DATE(L$2,1, 1), Prov_Auto!$D$3:$D1000,"&lt;="&amp;DATE(L$2, 12, 31))*$D481, IF($B481="V", -1*(SUMIFS(Prov_Auto!$E$3:$E1000,Prov_Auto!$A$3:$A1000,$C481,Prov_Auto!$C$3:$C1000,"&gt;="&amp;$A481 ,Prov_Auto!$D$3:$D1000, "&gt;="&amp;DATE(L$2,1,1), Prov_Auto!$D$3:$D1000,"&lt;="&amp;DATE(L$2,12,31))*$D481), "")))))</f>
        <v/>
      </c>
      <c r="M481" s="43" t="str">
        <f>IF($A481="","",IF($C481="","",IF($D481="","", IF($B481="C",  SUMIFS(Prov_Auto!$E$3:$E1000,Prov_Auto!$A$3:$A1000,$C481,Prov_Auto!$C$3:$C1000,"&gt;="&amp;$A481 ,Prov_Auto!$D$3:$D1000, "&gt;="&amp;DATE(M$2,1, 1), Prov_Auto!$D$3:$D1000,"&lt;="&amp;DATE(M$2, 12, 31))*$D481, IF($B481="V", -1*(SUMIFS(Prov_Auto!$E$3:$E1000,Prov_Auto!$A$3:$A1000,$C481,Prov_Auto!$C$3:$C1000,"&gt;="&amp;$A481 ,Prov_Auto!$D$3:$D1000, "&gt;="&amp;DATE(M$2,1,1), Prov_Auto!$D$3:$D1000,"&lt;="&amp;DATE(M$2,12,31))*$D481), "")))))</f>
        <v/>
      </c>
      <c r="N481" s="30"/>
      <c r="O481" s="31"/>
      <c r="P481" s="31"/>
      <c r="Q481" s="31"/>
      <c r="R481" s="31"/>
      <c r="S481" s="31"/>
      <c r="T481" s="31"/>
      <c r="U481" s="31"/>
      <c r="V481" s="31"/>
      <c r="W481" s="31"/>
    </row>
    <row r="482">
      <c r="A482" s="46"/>
      <c r="B482" s="47"/>
      <c r="C482" s="47"/>
      <c r="D482" s="47"/>
      <c r="E482" s="48"/>
      <c r="F482" s="45" t="str">
        <f t="shared" si="1"/>
        <v/>
      </c>
      <c r="G482" s="40" t="str">
        <f t="shared" si="2"/>
        <v/>
      </c>
      <c r="H482" s="41" t="str">
        <f>IF(A482="","",IF(C482="","",IF(D482="","",IF(B482="C", SUMIFS(Prov_Auto!E$3:E1000,Prov_Auto!A$3:A1000,C482,Prov_Auto!C$3:C1000,"&gt;"&amp;A482,Prov_Auto!D$3:D1000,"&lt;="&amp;TODAY())*D482, IF(B482="V", -1*(SUMIFS(Prov_Auto!E$3:E1000,Prov_Auto!A$3:A1000,C482,Prov_Auto!C$3:C1000,"&gt;"&amp;A482,Prov_Auto!D$3:D1000,"&lt;="&amp;TODAY())*D482), "")))))</f>
        <v/>
      </c>
      <c r="I482" s="42" t="str">
        <f>IF($A482="","",IF($C482="","",IF($D482="","", IF($B482="C",  SUMIFS(Prov_Auto!$E$3:$E1000,Prov_Auto!$A$3:$A1000,$C482,Prov_Auto!$C$3:$C1000,"&gt;="&amp;$A482 ,Prov_Auto!$D$3:$D1000, "&gt;="&amp;DATE(I$2,1, 1), Prov_Auto!$D$3:$D1000,"&lt;="&amp;DATE(I$2, 12, 31))*$D482, IF($B482="V", -1*(SUMIFS(Prov_Auto!$E$3:$E1000,Prov_Auto!$A$3:$A1000,$C482,Prov_Auto!$C$3:$C1000,"&gt;="&amp;$A482 ,Prov_Auto!$D$3:$D1000, "&gt;="&amp;DATE(I$2,1,1), Prov_Auto!$D$3:$D1000,"&lt;="&amp;DATE(I$2,12,31))*$D482), "")))))</f>
        <v/>
      </c>
      <c r="J482" s="42" t="str">
        <f>IF($A482="","",IF($C482="","",IF($D482="","", IF($B482="C",  SUMIFS(Prov_Auto!$E$3:$E1000,Prov_Auto!$A$3:$A1000,$C482,Prov_Auto!$C$3:$C1000,"&gt;="&amp;$A482 ,Prov_Auto!$D$3:$D1000, "&gt;="&amp;DATE(J$2,1, 1), Prov_Auto!$D$3:$D1000,"&lt;="&amp;DATE(J$2, 12, 31))*$D482, IF($B482="V", -1*(SUMIFS(Prov_Auto!$E$3:$E1000,Prov_Auto!$A$3:$A1000,$C482,Prov_Auto!$C$3:$C1000,"&gt;="&amp;$A482 ,Prov_Auto!$D$3:$D1000, "&gt;="&amp;DATE(J$2,1,1), Prov_Auto!$D$3:$D1000,"&lt;="&amp;DATE(J$2,12,31))*$D482), "")))))</f>
        <v/>
      </c>
      <c r="K482" s="42" t="str">
        <f>IF($A482="","",IF($C482="","",IF($D482="","", IF($B482="C",  SUMIFS(Prov_Auto!$E$3:$E1000,Prov_Auto!$A$3:$A1000,$C482,Prov_Auto!$C$3:$C1000,"&gt;="&amp;$A482 ,Prov_Auto!$D$3:$D1000, "&gt;="&amp;DATE(K$2,1, 1), Prov_Auto!$D$3:$D1000,"&lt;="&amp;DATE(K$2, 12, 31))*$D482, IF($B482="V", -1*(SUMIFS(Prov_Auto!$E$3:$E1000,Prov_Auto!$A$3:$A1000,$C482,Prov_Auto!$C$3:$C1000,"&gt;="&amp;$A482 ,Prov_Auto!$D$3:$D1000, "&gt;="&amp;DATE(K$2,1,1), Prov_Auto!$D$3:$D1000,"&lt;="&amp;DATE(K$2,12,31))*$D482), "")))))</f>
        <v/>
      </c>
      <c r="L482" s="42" t="str">
        <f>IF($A482="","",IF($C482="","",IF($D482="","", IF($B482="C",  SUMIFS(Prov_Auto!$E$3:$E1000,Prov_Auto!$A$3:$A1000,$C482,Prov_Auto!$C$3:$C1000,"&gt;="&amp;$A482 ,Prov_Auto!$D$3:$D1000, "&gt;="&amp;DATE(L$2,1, 1), Prov_Auto!$D$3:$D1000,"&lt;="&amp;DATE(L$2, 12, 31))*$D482, IF($B482="V", -1*(SUMIFS(Prov_Auto!$E$3:$E1000,Prov_Auto!$A$3:$A1000,$C482,Prov_Auto!$C$3:$C1000,"&gt;="&amp;$A482 ,Prov_Auto!$D$3:$D1000, "&gt;="&amp;DATE(L$2,1,1), Prov_Auto!$D$3:$D1000,"&lt;="&amp;DATE(L$2,12,31))*$D482), "")))))</f>
        <v/>
      </c>
      <c r="M482" s="43" t="str">
        <f>IF($A482="","",IF($C482="","",IF($D482="","", IF($B482="C",  SUMIFS(Prov_Auto!$E$3:$E1000,Prov_Auto!$A$3:$A1000,$C482,Prov_Auto!$C$3:$C1000,"&gt;="&amp;$A482 ,Prov_Auto!$D$3:$D1000, "&gt;="&amp;DATE(M$2,1, 1), Prov_Auto!$D$3:$D1000,"&lt;="&amp;DATE(M$2, 12, 31))*$D482, IF($B482="V", -1*(SUMIFS(Prov_Auto!$E$3:$E1000,Prov_Auto!$A$3:$A1000,$C482,Prov_Auto!$C$3:$C1000,"&gt;="&amp;$A482 ,Prov_Auto!$D$3:$D1000, "&gt;="&amp;DATE(M$2,1,1), Prov_Auto!$D$3:$D1000,"&lt;="&amp;DATE(M$2,12,31))*$D482), "")))))</f>
        <v/>
      </c>
      <c r="N482" s="30"/>
      <c r="O482" s="31"/>
      <c r="P482" s="31"/>
      <c r="Q482" s="31"/>
      <c r="R482" s="31"/>
      <c r="S482" s="31"/>
      <c r="T482" s="31"/>
      <c r="U482" s="31"/>
      <c r="V482" s="31"/>
      <c r="W482" s="31"/>
    </row>
    <row r="483">
      <c r="A483" s="46"/>
      <c r="B483" s="47"/>
      <c r="C483" s="47"/>
      <c r="D483" s="47"/>
      <c r="E483" s="48"/>
      <c r="F483" s="45" t="str">
        <f t="shared" si="1"/>
        <v/>
      </c>
      <c r="G483" s="40" t="str">
        <f t="shared" si="2"/>
        <v/>
      </c>
      <c r="H483" s="41" t="str">
        <f>IF(A483="","",IF(C483="","",IF(D483="","",IF(B483="C", SUMIFS(Prov_Auto!E$3:E1000,Prov_Auto!A$3:A1000,C483,Prov_Auto!C$3:C1000,"&gt;"&amp;A483,Prov_Auto!D$3:D1000,"&lt;="&amp;TODAY())*D483, IF(B483="V", -1*(SUMIFS(Prov_Auto!E$3:E1000,Prov_Auto!A$3:A1000,C483,Prov_Auto!C$3:C1000,"&gt;"&amp;A483,Prov_Auto!D$3:D1000,"&lt;="&amp;TODAY())*D483), "")))))</f>
        <v/>
      </c>
      <c r="I483" s="42" t="str">
        <f>IF($A483="","",IF($C483="","",IF($D483="","", IF($B483="C",  SUMIFS(Prov_Auto!$E$3:$E1000,Prov_Auto!$A$3:$A1000,$C483,Prov_Auto!$C$3:$C1000,"&gt;="&amp;$A483 ,Prov_Auto!$D$3:$D1000, "&gt;="&amp;DATE(I$2,1, 1), Prov_Auto!$D$3:$D1000,"&lt;="&amp;DATE(I$2, 12, 31))*$D483, IF($B483="V", -1*(SUMIFS(Prov_Auto!$E$3:$E1000,Prov_Auto!$A$3:$A1000,$C483,Prov_Auto!$C$3:$C1000,"&gt;="&amp;$A483 ,Prov_Auto!$D$3:$D1000, "&gt;="&amp;DATE(I$2,1,1), Prov_Auto!$D$3:$D1000,"&lt;="&amp;DATE(I$2,12,31))*$D483), "")))))</f>
        <v/>
      </c>
      <c r="J483" s="42" t="str">
        <f>IF($A483="","",IF($C483="","",IF($D483="","", IF($B483="C",  SUMIFS(Prov_Auto!$E$3:$E1000,Prov_Auto!$A$3:$A1000,$C483,Prov_Auto!$C$3:$C1000,"&gt;="&amp;$A483 ,Prov_Auto!$D$3:$D1000, "&gt;="&amp;DATE(J$2,1, 1), Prov_Auto!$D$3:$D1000,"&lt;="&amp;DATE(J$2, 12, 31))*$D483, IF($B483="V", -1*(SUMIFS(Prov_Auto!$E$3:$E1000,Prov_Auto!$A$3:$A1000,$C483,Prov_Auto!$C$3:$C1000,"&gt;="&amp;$A483 ,Prov_Auto!$D$3:$D1000, "&gt;="&amp;DATE(J$2,1,1), Prov_Auto!$D$3:$D1000,"&lt;="&amp;DATE(J$2,12,31))*$D483), "")))))</f>
        <v/>
      </c>
      <c r="K483" s="42" t="str">
        <f>IF($A483="","",IF($C483="","",IF($D483="","", IF($B483="C",  SUMIFS(Prov_Auto!$E$3:$E1000,Prov_Auto!$A$3:$A1000,$C483,Prov_Auto!$C$3:$C1000,"&gt;="&amp;$A483 ,Prov_Auto!$D$3:$D1000, "&gt;="&amp;DATE(K$2,1, 1), Prov_Auto!$D$3:$D1000,"&lt;="&amp;DATE(K$2, 12, 31))*$D483, IF($B483="V", -1*(SUMIFS(Prov_Auto!$E$3:$E1000,Prov_Auto!$A$3:$A1000,$C483,Prov_Auto!$C$3:$C1000,"&gt;="&amp;$A483 ,Prov_Auto!$D$3:$D1000, "&gt;="&amp;DATE(K$2,1,1), Prov_Auto!$D$3:$D1000,"&lt;="&amp;DATE(K$2,12,31))*$D483), "")))))</f>
        <v/>
      </c>
      <c r="L483" s="42" t="str">
        <f>IF($A483="","",IF($C483="","",IF($D483="","", IF($B483="C",  SUMIFS(Prov_Auto!$E$3:$E1000,Prov_Auto!$A$3:$A1000,$C483,Prov_Auto!$C$3:$C1000,"&gt;="&amp;$A483 ,Prov_Auto!$D$3:$D1000, "&gt;="&amp;DATE(L$2,1, 1), Prov_Auto!$D$3:$D1000,"&lt;="&amp;DATE(L$2, 12, 31))*$D483, IF($B483="V", -1*(SUMIFS(Prov_Auto!$E$3:$E1000,Prov_Auto!$A$3:$A1000,$C483,Prov_Auto!$C$3:$C1000,"&gt;="&amp;$A483 ,Prov_Auto!$D$3:$D1000, "&gt;="&amp;DATE(L$2,1,1), Prov_Auto!$D$3:$D1000,"&lt;="&amp;DATE(L$2,12,31))*$D483), "")))))</f>
        <v/>
      </c>
      <c r="M483" s="43" t="str">
        <f>IF($A483="","",IF($C483="","",IF($D483="","", IF($B483="C",  SUMIFS(Prov_Auto!$E$3:$E1000,Prov_Auto!$A$3:$A1000,$C483,Prov_Auto!$C$3:$C1000,"&gt;="&amp;$A483 ,Prov_Auto!$D$3:$D1000, "&gt;="&amp;DATE(M$2,1, 1), Prov_Auto!$D$3:$D1000,"&lt;="&amp;DATE(M$2, 12, 31))*$D483, IF($B483="V", -1*(SUMIFS(Prov_Auto!$E$3:$E1000,Prov_Auto!$A$3:$A1000,$C483,Prov_Auto!$C$3:$C1000,"&gt;="&amp;$A483 ,Prov_Auto!$D$3:$D1000, "&gt;="&amp;DATE(M$2,1,1), Prov_Auto!$D$3:$D1000,"&lt;="&amp;DATE(M$2,12,31))*$D483), "")))))</f>
        <v/>
      </c>
      <c r="N483" s="30"/>
      <c r="O483" s="31"/>
      <c r="P483" s="31"/>
      <c r="Q483" s="31"/>
      <c r="R483" s="31"/>
      <c r="S483" s="31"/>
      <c r="T483" s="31"/>
      <c r="U483" s="31"/>
      <c r="V483" s="31"/>
      <c r="W483" s="31"/>
    </row>
    <row r="484">
      <c r="A484" s="46"/>
      <c r="B484" s="47"/>
      <c r="C484" s="47"/>
      <c r="D484" s="47"/>
      <c r="E484" s="48"/>
      <c r="F484" s="45" t="str">
        <f t="shared" si="1"/>
        <v/>
      </c>
      <c r="G484" s="40" t="str">
        <f t="shared" si="2"/>
        <v/>
      </c>
      <c r="H484" s="41" t="str">
        <f>IF(A484="","",IF(C484="","",IF(D484="","",IF(B484="C", SUMIFS(Prov_Auto!E$3:E1000,Prov_Auto!A$3:A1000,C484,Prov_Auto!C$3:C1000,"&gt;"&amp;A484,Prov_Auto!D$3:D1000,"&lt;="&amp;TODAY())*D484, IF(B484="V", -1*(SUMIFS(Prov_Auto!E$3:E1000,Prov_Auto!A$3:A1000,C484,Prov_Auto!C$3:C1000,"&gt;"&amp;A484,Prov_Auto!D$3:D1000,"&lt;="&amp;TODAY())*D484), "")))))</f>
        <v/>
      </c>
      <c r="I484" s="42" t="str">
        <f>IF($A484="","",IF($C484="","",IF($D484="","", IF($B484="C",  SUMIFS(Prov_Auto!$E$3:$E1000,Prov_Auto!$A$3:$A1000,$C484,Prov_Auto!$C$3:$C1000,"&gt;="&amp;$A484 ,Prov_Auto!$D$3:$D1000, "&gt;="&amp;DATE(I$2,1, 1), Prov_Auto!$D$3:$D1000,"&lt;="&amp;DATE(I$2, 12, 31))*$D484, IF($B484="V", -1*(SUMIFS(Prov_Auto!$E$3:$E1000,Prov_Auto!$A$3:$A1000,$C484,Prov_Auto!$C$3:$C1000,"&gt;="&amp;$A484 ,Prov_Auto!$D$3:$D1000, "&gt;="&amp;DATE(I$2,1,1), Prov_Auto!$D$3:$D1000,"&lt;="&amp;DATE(I$2,12,31))*$D484), "")))))</f>
        <v/>
      </c>
      <c r="J484" s="42" t="str">
        <f>IF($A484="","",IF($C484="","",IF($D484="","", IF($B484="C",  SUMIFS(Prov_Auto!$E$3:$E1000,Prov_Auto!$A$3:$A1000,$C484,Prov_Auto!$C$3:$C1000,"&gt;="&amp;$A484 ,Prov_Auto!$D$3:$D1000, "&gt;="&amp;DATE(J$2,1, 1), Prov_Auto!$D$3:$D1000,"&lt;="&amp;DATE(J$2, 12, 31))*$D484, IF($B484="V", -1*(SUMIFS(Prov_Auto!$E$3:$E1000,Prov_Auto!$A$3:$A1000,$C484,Prov_Auto!$C$3:$C1000,"&gt;="&amp;$A484 ,Prov_Auto!$D$3:$D1000, "&gt;="&amp;DATE(J$2,1,1), Prov_Auto!$D$3:$D1000,"&lt;="&amp;DATE(J$2,12,31))*$D484), "")))))</f>
        <v/>
      </c>
      <c r="K484" s="42" t="str">
        <f>IF($A484="","",IF($C484="","",IF($D484="","", IF($B484="C",  SUMIFS(Prov_Auto!$E$3:$E1000,Prov_Auto!$A$3:$A1000,$C484,Prov_Auto!$C$3:$C1000,"&gt;="&amp;$A484 ,Prov_Auto!$D$3:$D1000, "&gt;="&amp;DATE(K$2,1, 1), Prov_Auto!$D$3:$D1000,"&lt;="&amp;DATE(K$2, 12, 31))*$D484, IF($B484="V", -1*(SUMIFS(Prov_Auto!$E$3:$E1000,Prov_Auto!$A$3:$A1000,$C484,Prov_Auto!$C$3:$C1000,"&gt;="&amp;$A484 ,Prov_Auto!$D$3:$D1000, "&gt;="&amp;DATE(K$2,1,1), Prov_Auto!$D$3:$D1000,"&lt;="&amp;DATE(K$2,12,31))*$D484), "")))))</f>
        <v/>
      </c>
      <c r="L484" s="42" t="str">
        <f>IF($A484="","",IF($C484="","",IF($D484="","", IF($B484="C",  SUMIFS(Prov_Auto!$E$3:$E1000,Prov_Auto!$A$3:$A1000,$C484,Prov_Auto!$C$3:$C1000,"&gt;="&amp;$A484 ,Prov_Auto!$D$3:$D1000, "&gt;="&amp;DATE(L$2,1, 1), Prov_Auto!$D$3:$D1000,"&lt;="&amp;DATE(L$2, 12, 31))*$D484, IF($B484="V", -1*(SUMIFS(Prov_Auto!$E$3:$E1000,Prov_Auto!$A$3:$A1000,$C484,Prov_Auto!$C$3:$C1000,"&gt;="&amp;$A484 ,Prov_Auto!$D$3:$D1000, "&gt;="&amp;DATE(L$2,1,1), Prov_Auto!$D$3:$D1000,"&lt;="&amp;DATE(L$2,12,31))*$D484), "")))))</f>
        <v/>
      </c>
      <c r="M484" s="43" t="str">
        <f>IF($A484="","",IF($C484="","",IF($D484="","", IF($B484="C",  SUMIFS(Prov_Auto!$E$3:$E1000,Prov_Auto!$A$3:$A1000,$C484,Prov_Auto!$C$3:$C1000,"&gt;="&amp;$A484 ,Prov_Auto!$D$3:$D1000, "&gt;="&amp;DATE(M$2,1, 1), Prov_Auto!$D$3:$D1000,"&lt;="&amp;DATE(M$2, 12, 31))*$D484, IF($B484="V", -1*(SUMIFS(Prov_Auto!$E$3:$E1000,Prov_Auto!$A$3:$A1000,$C484,Prov_Auto!$C$3:$C1000,"&gt;="&amp;$A484 ,Prov_Auto!$D$3:$D1000, "&gt;="&amp;DATE(M$2,1,1), Prov_Auto!$D$3:$D1000,"&lt;="&amp;DATE(M$2,12,31))*$D484), "")))))</f>
        <v/>
      </c>
      <c r="N484" s="30"/>
      <c r="O484" s="31"/>
      <c r="P484" s="31"/>
      <c r="Q484" s="31"/>
      <c r="R484" s="31"/>
      <c r="S484" s="31"/>
      <c r="T484" s="31"/>
      <c r="U484" s="31"/>
      <c r="V484" s="31"/>
      <c r="W484" s="31"/>
    </row>
    <row r="485">
      <c r="A485" s="46"/>
      <c r="B485" s="47"/>
      <c r="C485" s="47"/>
      <c r="D485" s="47"/>
      <c r="E485" s="48"/>
      <c r="F485" s="45" t="str">
        <f t="shared" si="1"/>
        <v/>
      </c>
      <c r="G485" s="40" t="str">
        <f t="shared" si="2"/>
        <v/>
      </c>
      <c r="H485" s="41" t="str">
        <f>IF(A485="","",IF(C485="","",IF(D485="","",IF(B485="C", SUMIFS(Prov_Auto!E$3:E1000,Prov_Auto!A$3:A1000,C485,Prov_Auto!C$3:C1000,"&gt;"&amp;A485,Prov_Auto!D$3:D1000,"&lt;="&amp;TODAY())*D485, IF(B485="V", -1*(SUMIFS(Prov_Auto!E$3:E1000,Prov_Auto!A$3:A1000,C485,Prov_Auto!C$3:C1000,"&gt;"&amp;A485,Prov_Auto!D$3:D1000,"&lt;="&amp;TODAY())*D485), "")))))</f>
        <v/>
      </c>
      <c r="I485" s="42" t="str">
        <f>IF($A485="","",IF($C485="","",IF($D485="","", IF($B485="C",  SUMIFS(Prov_Auto!$E$3:$E1000,Prov_Auto!$A$3:$A1000,$C485,Prov_Auto!$C$3:$C1000,"&gt;="&amp;$A485 ,Prov_Auto!$D$3:$D1000, "&gt;="&amp;DATE(I$2,1, 1), Prov_Auto!$D$3:$D1000,"&lt;="&amp;DATE(I$2, 12, 31))*$D485, IF($B485="V", -1*(SUMIFS(Prov_Auto!$E$3:$E1000,Prov_Auto!$A$3:$A1000,$C485,Prov_Auto!$C$3:$C1000,"&gt;="&amp;$A485 ,Prov_Auto!$D$3:$D1000, "&gt;="&amp;DATE(I$2,1,1), Prov_Auto!$D$3:$D1000,"&lt;="&amp;DATE(I$2,12,31))*$D485), "")))))</f>
        <v/>
      </c>
      <c r="J485" s="42" t="str">
        <f>IF($A485="","",IF($C485="","",IF($D485="","", IF($B485="C",  SUMIFS(Prov_Auto!$E$3:$E1000,Prov_Auto!$A$3:$A1000,$C485,Prov_Auto!$C$3:$C1000,"&gt;="&amp;$A485 ,Prov_Auto!$D$3:$D1000, "&gt;="&amp;DATE(J$2,1, 1), Prov_Auto!$D$3:$D1000,"&lt;="&amp;DATE(J$2, 12, 31))*$D485, IF($B485="V", -1*(SUMIFS(Prov_Auto!$E$3:$E1000,Prov_Auto!$A$3:$A1000,$C485,Prov_Auto!$C$3:$C1000,"&gt;="&amp;$A485 ,Prov_Auto!$D$3:$D1000, "&gt;="&amp;DATE(J$2,1,1), Prov_Auto!$D$3:$D1000,"&lt;="&amp;DATE(J$2,12,31))*$D485), "")))))</f>
        <v/>
      </c>
      <c r="K485" s="42" t="str">
        <f>IF($A485="","",IF($C485="","",IF($D485="","", IF($B485="C",  SUMIFS(Prov_Auto!$E$3:$E1000,Prov_Auto!$A$3:$A1000,$C485,Prov_Auto!$C$3:$C1000,"&gt;="&amp;$A485 ,Prov_Auto!$D$3:$D1000, "&gt;="&amp;DATE(K$2,1, 1), Prov_Auto!$D$3:$D1000,"&lt;="&amp;DATE(K$2, 12, 31))*$D485, IF($B485="V", -1*(SUMIFS(Prov_Auto!$E$3:$E1000,Prov_Auto!$A$3:$A1000,$C485,Prov_Auto!$C$3:$C1000,"&gt;="&amp;$A485 ,Prov_Auto!$D$3:$D1000, "&gt;="&amp;DATE(K$2,1,1), Prov_Auto!$D$3:$D1000,"&lt;="&amp;DATE(K$2,12,31))*$D485), "")))))</f>
        <v/>
      </c>
      <c r="L485" s="42" t="str">
        <f>IF($A485="","",IF($C485="","",IF($D485="","", IF($B485="C",  SUMIFS(Prov_Auto!$E$3:$E1000,Prov_Auto!$A$3:$A1000,$C485,Prov_Auto!$C$3:$C1000,"&gt;="&amp;$A485 ,Prov_Auto!$D$3:$D1000, "&gt;="&amp;DATE(L$2,1, 1), Prov_Auto!$D$3:$D1000,"&lt;="&amp;DATE(L$2, 12, 31))*$D485, IF($B485="V", -1*(SUMIFS(Prov_Auto!$E$3:$E1000,Prov_Auto!$A$3:$A1000,$C485,Prov_Auto!$C$3:$C1000,"&gt;="&amp;$A485 ,Prov_Auto!$D$3:$D1000, "&gt;="&amp;DATE(L$2,1,1), Prov_Auto!$D$3:$D1000,"&lt;="&amp;DATE(L$2,12,31))*$D485), "")))))</f>
        <v/>
      </c>
      <c r="M485" s="43" t="str">
        <f>IF($A485="","",IF($C485="","",IF($D485="","", IF($B485="C",  SUMIFS(Prov_Auto!$E$3:$E1000,Prov_Auto!$A$3:$A1000,$C485,Prov_Auto!$C$3:$C1000,"&gt;="&amp;$A485 ,Prov_Auto!$D$3:$D1000, "&gt;="&amp;DATE(M$2,1, 1), Prov_Auto!$D$3:$D1000,"&lt;="&amp;DATE(M$2, 12, 31))*$D485, IF($B485="V", -1*(SUMIFS(Prov_Auto!$E$3:$E1000,Prov_Auto!$A$3:$A1000,$C485,Prov_Auto!$C$3:$C1000,"&gt;="&amp;$A485 ,Prov_Auto!$D$3:$D1000, "&gt;="&amp;DATE(M$2,1,1), Prov_Auto!$D$3:$D1000,"&lt;="&amp;DATE(M$2,12,31))*$D485), "")))))</f>
        <v/>
      </c>
      <c r="N485" s="30"/>
      <c r="O485" s="31"/>
      <c r="P485" s="31"/>
      <c r="Q485" s="31"/>
      <c r="R485" s="31"/>
      <c r="S485" s="31"/>
      <c r="T485" s="31"/>
      <c r="U485" s="31"/>
      <c r="V485" s="31"/>
      <c r="W485" s="31"/>
    </row>
    <row r="486">
      <c r="A486" s="46"/>
      <c r="B486" s="47"/>
      <c r="C486" s="47"/>
      <c r="D486" s="47"/>
      <c r="E486" s="48"/>
      <c r="F486" s="45" t="str">
        <f t="shared" si="1"/>
        <v/>
      </c>
      <c r="G486" s="40" t="str">
        <f t="shared" si="2"/>
        <v/>
      </c>
      <c r="H486" s="41" t="str">
        <f>IF(A486="","",IF(C486="","",IF(D486="","",IF(B486="C", SUMIFS(Prov_Auto!E$3:E1000,Prov_Auto!A$3:A1000,C486,Prov_Auto!C$3:C1000,"&gt;"&amp;A486,Prov_Auto!D$3:D1000,"&lt;="&amp;TODAY())*D486, IF(B486="V", -1*(SUMIFS(Prov_Auto!E$3:E1000,Prov_Auto!A$3:A1000,C486,Prov_Auto!C$3:C1000,"&gt;"&amp;A486,Prov_Auto!D$3:D1000,"&lt;="&amp;TODAY())*D486), "")))))</f>
        <v/>
      </c>
      <c r="I486" s="42" t="str">
        <f>IF($A486="","",IF($C486="","",IF($D486="","", IF($B486="C",  SUMIFS(Prov_Auto!$E$3:$E1000,Prov_Auto!$A$3:$A1000,$C486,Prov_Auto!$C$3:$C1000,"&gt;="&amp;$A486 ,Prov_Auto!$D$3:$D1000, "&gt;="&amp;DATE(I$2,1, 1), Prov_Auto!$D$3:$D1000,"&lt;="&amp;DATE(I$2, 12, 31))*$D486, IF($B486="V", -1*(SUMIFS(Prov_Auto!$E$3:$E1000,Prov_Auto!$A$3:$A1000,$C486,Prov_Auto!$C$3:$C1000,"&gt;="&amp;$A486 ,Prov_Auto!$D$3:$D1000, "&gt;="&amp;DATE(I$2,1,1), Prov_Auto!$D$3:$D1000,"&lt;="&amp;DATE(I$2,12,31))*$D486), "")))))</f>
        <v/>
      </c>
      <c r="J486" s="42" t="str">
        <f>IF($A486="","",IF($C486="","",IF($D486="","", IF($B486="C",  SUMIFS(Prov_Auto!$E$3:$E1000,Prov_Auto!$A$3:$A1000,$C486,Prov_Auto!$C$3:$C1000,"&gt;="&amp;$A486 ,Prov_Auto!$D$3:$D1000, "&gt;="&amp;DATE(J$2,1, 1), Prov_Auto!$D$3:$D1000,"&lt;="&amp;DATE(J$2, 12, 31))*$D486, IF($B486="V", -1*(SUMIFS(Prov_Auto!$E$3:$E1000,Prov_Auto!$A$3:$A1000,$C486,Prov_Auto!$C$3:$C1000,"&gt;="&amp;$A486 ,Prov_Auto!$D$3:$D1000, "&gt;="&amp;DATE(J$2,1,1), Prov_Auto!$D$3:$D1000,"&lt;="&amp;DATE(J$2,12,31))*$D486), "")))))</f>
        <v/>
      </c>
      <c r="K486" s="42" t="str">
        <f>IF($A486="","",IF($C486="","",IF($D486="","", IF($B486="C",  SUMIFS(Prov_Auto!$E$3:$E1000,Prov_Auto!$A$3:$A1000,$C486,Prov_Auto!$C$3:$C1000,"&gt;="&amp;$A486 ,Prov_Auto!$D$3:$D1000, "&gt;="&amp;DATE(K$2,1, 1), Prov_Auto!$D$3:$D1000,"&lt;="&amp;DATE(K$2, 12, 31))*$D486, IF($B486="V", -1*(SUMIFS(Prov_Auto!$E$3:$E1000,Prov_Auto!$A$3:$A1000,$C486,Prov_Auto!$C$3:$C1000,"&gt;="&amp;$A486 ,Prov_Auto!$D$3:$D1000, "&gt;="&amp;DATE(K$2,1,1), Prov_Auto!$D$3:$D1000,"&lt;="&amp;DATE(K$2,12,31))*$D486), "")))))</f>
        <v/>
      </c>
      <c r="L486" s="42" t="str">
        <f>IF($A486="","",IF($C486="","",IF($D486="","", IF($B486="C",  SUMIFS(Prov_Auto!$E$3:$E1000,Prov_Auto!$A$3:$A1000,$C486,Prov_Auto!$C$3:$C1000,"&gt;="&amp;$A486 ,Prov_Auto!$D$3:$D1000, "&gt;="&amp;DATE(L$2,1, 1), Prov_Auto!$D$3:$D1000,"&lt;="&amp;DATE(L$2, 12, 31))*$D486, IF($B486="V", -1*(SUMIFS(Prov_Auto!$E$3:$E1000,Prov_Auto!$A$3:$A1000,$C486,Prov_Auto!$C$3:$C1000,"&gt;="&amp;$A486 ,Prov_Auto!$D$3:$D1000, "&gt;="&amp;DATE(L$2,1,1), Prov_Auto!$D$3:$D1000,"&lt;="&amp;DATE(L$2,12,31))*$D486), "")))))</f>
        <v/>
      </c>
      <c r="M486" s="43" t="str">
        <f>IF($A486="","",IF($C486="","",IF($D486="","", IF($B486="C",  SUMIFS(Prov_Auto!$E$3:$E1000,Prov_Auto!$A$3:$A1000,$C486,Prov_Auto!$C$3:$C1000,"&gt;="&amp;$A486 ,Prov_Auto!$D$3:$D1000, "&gt;="&amp;DATE(M$2,1, 1), Prov_Auto!$D$3:$D1000,"&lt;="&amp;DATE(M$2, 12, 31))*$D486, IF($B486="V", -1*(SUMIFS(Prov_Auto!$E$3:$E1000,Prov_Auto!$A$3:$A1000,$C486,Prov_Auto!$C$3:$C1000,"&gt;="&amp;$A486 ,Prov_Auto!$D$3:$D1000, "&gt;="&amp;DATE(M$2,1,1), Prov_Auto!$D$3:$D1000,"&lt;="&amp;DATE(M$2,12,31))*$D486), "")))))</f>
        <v/>
      </c>
      <c r="N486" s="30"/>
      <c r="O486" s="31"/>
      <c r="P486" s="31"/>
      <c r="Q486" s="31"/>
      <c r="R486" s="31"/>
      <c r="S486" s="31"/>
      <c r="T486" s="31"/>
      <c r="U486" s="31"/>
      <c r="V486" s="31"/>
      <c r="W486" s="31"/>
    </row>
    <row r="487">
      <c r="A487" s="46"/>
      <c r="B487" s="47"/>
      <c r="C487" s="47"/>
      <c r="D487" s="47"/>
      <c r="E487" s="48"/>
      <c r="F487" s="45" t="str">
        <f t="shared" si="1"/>
        <v/>
      </c>
      <c r="G487" s="40" t="str">
        <f t="shared" si="2"/>
        <v/>
      </c>
      <c r="H487" s="41" t="str">
        <f>IF(A487="","",IF(C487="","",IF(D487="","",IF(B487="C", SUMIFS(Prov_Auto!E$3:E1000,Prov_Auto!A$3:A1000,C487,Prov_Auto!C$3:C1000,"&gt;"&amp;A487,Prov_Auto!D$3:D1000,"&lt;="&amp;TODAY())*D487, IF(B487="V", -1*(SUMIFS(Prov_Auto!E$3:E1000,Prov_Auto!A$3:A1000,C487,Prov_Auto!C$3:C1000,"&gt;"&amp;A487,Prov_Auto!D$3:D1000,"&lt;="&amp;TODAY())*D487), "")))))</f>
        <v/>
      </c>
      <c r="I487" s="42" t="str">
        <f>IF($A487="","",IF($C487="","",IF($D487="","", IF($B487="C",  SUMIFS(Prov_Auto!$E$3:$E1000,Prov_Auto!$A$3:$A1000,$C487,Prov_Auto!$C$3:$C1000,"&gt;="&amp;$A487 ,Prov_Auto!$D$3:$D1000, "&gt;="&amp;DATE(I$2,1, 1), Prov_Auto!$D$3:$D1000,"&lt;="&amp;DATE(I$2, 12, 31))*$D487, IF($B487="V", -1*(SUMIFS(Prov_Auto!$E$3:$E1000,Prov_Auto!$A$3:$A1000,$C487,Prov_Auto!$C$3:$C1000,"&gt;="&amp;$A487 ,Prov_Auto!$D$3:$D1000, "&gt;="&amp;DATE(I$2,1,1), Prov_Auto!$D$3:$D1000,"&lt;="&amp;DATE(I$2,12,31))*$D487), "")))))</f>
        <v/>
      </c>
      <c r="J487" s="42" t="str">
        <f>IF($A487="","",IF($C487="","",IF($D487="","", IF($B487="C",  SUMIFS(Prov_Auto!$E$3:$E1000,Prov_Auto!$A$3:$A1000,$C487,Prov_Auto!$C$3:$C1000,"&gt;="&amp;$A487 ,Prov_Auto!$D$3:$D1000, "&gt;="&amp;DATE(J$2,1, 1), Prov_Auto!$D$3:$D1000,"&lt;="&amp;DATE(J$2, 12, 31))*$D487, IF($B487="V", -1*(SUMIFS(Prov_Auto!$E$3:$E1000,Prov_Auto!$A$3:$A1000,$C487,Prov_Auto!$C$3:$C1000,"&gt;="&amp;$A487 ,Prov_Auto!$D$3:$D1000, "&gt;="&amp;DATE(J$2,1,1), Prov_Auto!$D$3:$D1000,"&lt;="&amp;DATE(J$2,12,31))*$D487), "")))))</f>
        <v/>
      </c>
      <c r="K487" s="42" t="str">
        <f>IF($A487="","",IF($C487="","",IF($D487="","", IF($B487="C",  SUMIFS(Prov_Auto!$E$3:$E1000,Prov_Auto!$A$3:$A1000,$C487,Prov_Auto!$C$3:$C1000,"&gt;="&amp;$A487 ,Prov_Auto!$D$3:$D1000, "&gt;="&amp;DATE(K$2,1, 1), Prov_Auto!$D$3:$D1000,"&lt;="&amp;DATE(K$2, 12, 31))*$D487, IF($B487="V", -1*(SUMIFS(Prov_Auto!$E$3:$E1000,Prov_Auto!$A$3:$A1000,$C487,Prov_Auto!$C$3:$C1000,"&gt;="&amp;$A487 ,Prov_Auto!$D$3:$D1000, "&gt;="&amp;DATE(K$2,1,1), Prov_Auto!$D$3:$D1000,"&lt;="&amp;DATE(K$2,12,31))*$D487), "")))))</f>
        <v/>
      </c>
      <c r="L487" s="42" t="str">
        <f>IF($A487="","",IF($C487="","",IF($D487="","", IF($B487="C",  SUMIFS(Prov_Auto!$E$3:$E1000,Prov_Auto!$A$3:$A1000,$C487,Prov_Auto!$C$3:$C1000,"&gt;="&amp;$A487 ,Prov_Auto!$D$3:$D1000, "&gt;="&amp;DATE(L$2,1, 1), Prov_Auto!$D$3:$D1000,"&lt;="&amp;DATE(L$2, 12, 31))*$D487, IF($B487="V", -1*(SUMIFS(Prov_Auto!$E$3:$E1000,Prov_Auto!$A$3:$A1000,$C487,Prov_Auto!$C$3:$C1000,"&gt;="&amp;$A487 ,Prov_Auto!$D$3:$D1000, "&gt;="&amp;DATE(L$2,1,1), Prov_Auto!$D$3:$D1000,"&lt;="&amp;DATE(L$2,12,31))*$D487), "")))))</f>
        <v/>
      </c>
      <c r="M487" s="43" t="str">
        <f>IF($A487="","",IF($C487="","",IF($D487="","", IF($B487="C",  SUMIFS(Prov_Auto!$E$3:$E1000,Prov_Auto!$A$3:$A1000,$C487,Prov_Auto!$C$3:$C1000,"&gt;="&amp;$A487 ,Prov_Auto!$D$3:$D1000, "&gt;="&amp;DATE(M$2,1, 1), Prov_Auto!$D$3:$D1000,"&lt;="&amp;DATE(M$2, 12, 31))*$D487, IF($B487="V", -1*(SUMIFS(Prov_Auto!$E$3:$E1000,Prov_Auto!$A$3:$A1000,$C487,Prov_Auto!$C$3:$C1000,"&gt;="&amp;$A487 ,Prov_Auto!$D$3:$D1000, "&gt;="&amp;DATE(M$2,1,1), Prov_Auto!$D$3:$D1000,"&lt;="&amp;DATE(M$2,12,31))*$D487), "")))))</f>
        <v/>
      </c>
      <c r="N487" s="30"/>
      <c r="O487" s="31"/>
      <c r="P487" s="31"/>
      <c r="Q487" s="31"/>
      <c r="R487" s="31"/>
      <c r="S487" s="31"/>
      <c r="T487" s="31"/>
      <c r="U487" s="31"/>
      <c r="V487" s="31"/>
      <c r="W487" s="31"/>
    </row>
    <row r="488">
      <c r="A488" s="46"/>
      <c r="B488" s="47"/>
      <c r="C488" s="47"/>
      <c r="D488" s="47"/>
      <c r="E488" s="48"/>
      <c r="F488" s="45" t="str">
        <f t="shared" si="1"/>
        <v/>
      </c>
      <c r="G488" s="40" t="str">
        <f t="shared" si="2"/>
        <v/>
      </c>
      <c r="H488" s="41" t="str">
        <f>IF(A488="","",IF(C488="","",IF(D488="","",IF(B488="C", SUMIFS(Prov_Auto!E$3:E1000,Prov_Auto!A$3:A1000,C488,Prov_Auto!C$3:C1000,"&gt;"&amp;A488,Prov_Auto!D$3:D1000,"&lt;="&amp;TODAY())*D488, IF(B488="V", -1*(SUMIFS(Prov_Auto!E$3:E1000,Prov_Auto!A$3:A1000,C488,Prov_Auto!C$3:C1000,"&gt;"&amp;A488,Prov_Auto!D$3:D1000,"&lt;="&amp;TODAY())*D488), "")))))</f>
        <v/>
      </c>
      <c r="I488" s="42" t="str">
        <f>IF($A488="","",IF($C488="","",IF($D488="","", IF($B488="C",  SUMIFS(Prov_Auto!$E$3:$E1000,Prov_Auto!$A$3:$A1000,$C488,Prov_Auto!$C$3:$C1000,"&gt;="&amp;$A488 ,Prov_Auto!$D$3:$D1000, "&gt;="&amp;DATE(I$2,1, 1), Prov_Auto!$D$3:$D1000,"&lt;="&amp;DATE(I$2, 12, 31))*$D488, IF($B488="V", -1*(SUMIFS(Prov_Auto!$E$3:$E1000,Prov_Auto!$A$3:$A1000,$C488,Prov_Auto!$C$3:$C1000,"&gt;="&amp;$A488 ,Prov_Auto!$D$3:$D1000, "&gt;="&amp;DATE(I$2,1,1), Prov_Auto!$D$3:$D1000,"&lt;="&amp;DATE(I$2,12,31))*$D488), "")))))</f>
        <v/>
      </c>
      <c r="J488" s="42" t="str">
        <f>IF($A488="","",IF($C488="","",IF($D488="","", IF($B488="C",  SUMIFS(Prov_Auto!$E$3:$E1000,Prov_Auto!$A$3:$A1000,$C488,Prov_Auto!$C$3:$C1000,"&gt;="&amp;$A488 ,Prov_Auto!$D$3:$D1000, "&gt;="&amp;DATE(J$2,1, 1), Prov_Auto!$D$3:$D1000,"&lt;="&amp;DATE(J$2, 12, 31))*$D488, IF($B488="V", -1*(SUMIFS(Prov_Auto!$E$3:$E1000,Prov_Auto!$A$3:$A1000,$C488,Prov_Auto!$C$3:$C1000,"&gt;="&amp;$A488 ,Prov_Auto!$D$3:$D1000, "&gt;="&amp;DATE(J$2,1,1), Prov_Auto!$D$3:$D1000,"&lt;="&amp;DATE(J$2,12,31))*$D488), "")))))</f>
        <v/>
      </c>
      <c r="K488" s="42" t="str">
        <f>IF($A488="","",IF($C488="","",IF($D488="","", IF($B488="C",  SUMIFS(Prov_Auto!$E$3:$E1000,Prov_Auto!$A$3:$A1000,$C488,Prov_Auto!$C$3:$C1000,"&gt;="&amp;$A488 ,Prov_Auto!$D$3:$D1000, "&gt;="&amp;DATE(K$2,1, 1), Prov_Auto!$D$3:$D1000,"&lt;="&amp;DATE(K$2, 12, 31))*$D488, IF($B488="V", -1*(SUMIFS(Prov_Auto!$E$3:$E1000,Prov_Auto!$A$3:$A1000,$C488,Prov_Auto!$C$3:$C1000,"&gt;="&amp;$A488 ,Prov_Auto!$D$3:$D1000, "&gt;="&amp;DATE(K$2,1,1), Prov_Auto!$D$3:$D1000,"&lt;="&amp;DATE(K$2,12,31))*$D488), "")))))</f>
        <v/>
      </c>
      <c r="L488" s="42" t="str">
        <f>IF($A488="","",IF($C488="","",IF($D488="","", IF($B488="C",  SUMIFS(Prov_Auto!$E$3:$E1000,Prov_Auto!$A$3:$A1000,$C488,Prov_Auto!$C$3:$C1000,"&gt;="&amp;$A488 ,Prov_Auto!$D$3:$D1000, "&gt;="&amp;DATE(L$2,1, 1), Prov_Auto!$D$3:$D1000,"&lt;="&amp;DATE(L$2, 12, 31))*$D488, IF($B488="V", -1*(SUMIFS(Prov_Auto!$E$3:$E1000,Prov_Auto!$A$3:$A1000,$C488,Prov_Auto!$C$3:$C1000,"&gt;="&amp;$A488 ,Prov_Auto!$D$3:$D1000, "&gt;="&amp;DATE(L$2,1,1), Prov_Auto!$D$3:$D1000,"&lt;="&amp;DATE(L$2,12,31))*$D488), "")))))</f>
        <v/>
      </c>
      <c r="M488" s="43" t="str">
        <f>IF($A488="","",IF($C488="","",IF($D488="","", IF($B488="C",  SUMIFS(Prov_Auto!$E$3:$E1000,Prov_Auto!$A$3:$A1000,$C488,Prov_Auto!$C$3:$C1000,"&gt;="&amp;$A488 ,Prov_Auto!$D$3:$D1000, "&gt;="&amp;DATE(M$2,1, 1), Prov_Auto!$D$3:$D1000,"&lt;="&amp;DATE(M$2, 12, 31))*$D488, IF($B488="V", -1*(SUMIFS(Prov_Auto!$E$3:$E1000,Prov_Auto!$A$3:$A1000,$C488,Prov_Auto!$C$3:$C1000,"&gt;="&amp;$A488 ,Prov_Auto!$D$3:$D1000, "&gt;="&amp;DATE(M$2,1,1), Prov_Auto!$D$3:$D1000,"&lt;="&amp;DATE(M$2,12,31))*$D488), "")))))</f>
        <v/>
      </c>
      <c r="N488" s="30"/>
      <c r="O488" s="31"/>
      <c r="P488" s="31"/>
      <c r="Q488" s="31"/>
      <c r="R488" s="31"/>
      <c r="S488" s="31"/>
      <c r="T488" s="31"/>
      <c r="U488" s="31"/>
      <c r="V488" s="31"/>
      <c r="W488" s="31"/>
    </row>
    <row r="489">
      <c r="A489" s="46"/>
      <c r="B489" s="47"/>
      <c r="C489" s="47"/>
      <c r="D489" s="47"/>
      <c r="E489" s="48"/>
      <c r="F489" s="45" t="str">
        <f t="shared" si="1"/>
        <v/>
      </c>
      <c r="G489" s="40" t="str">
        <f t="shared" si="2"/>
        <v/>
      </c>
      <c r="H489" s="41" t="str">
        <f>IF(A489="","",IF(C489="","",IF(D489="","",IF(B489="C", SUMIFS(Prov_Auto!E$3:E1000,Prov_Auto!A$3:A1000,C489,Prov_Auto!C$3:C1000,"&gt;"&amp;A489,Prov_Auto!D$3:D1000,"&lt;="&amp;TODAY())*D489, IF(B489="V", -1*(SUMIFS(Prov_Auto!E$3:E1000,Prov_Auto!A$3:A1000,C489,Prov_Auto!C$3:C1000,"&gt;"&amp;A489,Prov_Auto!D$3:D1000,"&lt;="&amp;TODAY())*D489), "")))))</f>
        <v/>
      </c>
      <c r="I489" s="42" t="str">
        <f>IF($A489="","",IF($C489="","",IF($D489="","", IF($B489="C",  SUMIFS(Prov_Auto!$E$3:$E1000,Prov_Auto!$A$3:$A1000,$C489,Prov_Auto!$C$3:$C1000,"&gt;="&amp;$A489 ,Prov_Auto!$D$3:$D1000, "&gt;="&amp;DATE(I$2,1, 1), Prov_Auto!$D$3:$D1000,"&lt;="&amp;DATE(I$2, 12, 31))*$D489, IF($B489="V", -1*(SUMIFS(Prov_Auto!$E$3:$E1000,Prov_Auto!$A$3:$A1000,$C489,Prov_Auto!$C$3:$C1000,"&gt;="&amp;$A489 ,Prov_Auto!$D$3:$D1000, "&gt;="&amp;DATE(I$2,1,1), Prov_Auto!$D$3:$D1000,"&lt;="&amp;DATE(I$2,12,31))*$D489), "")))))</f>
        <v/>
      </c>
      <c r="J489" s="42" t="str">
        <f>IF($A489="","",IF($C489="","",IF($D489="","", IF($B489="C",  SUMIFS(Prov_Auto!$E$3:$E1000,Prov_Auto!$A$3:$A1000,$C489,Prov_Auto!$C$3:$C1000,"&gt;="&amp;$A489 ,Prov_Auto!$D$3:$D1000, "&gt;="&amp;DATE(J$2,1, 1), Prov_Auto!$D$3:$D1000,"&lt;="&amp;DATE(J$2, 12, 31))*$D489, IF($B489="V", -1*(SUMIFS(Prov_Auto!$E$3:$E1000,Prov_Auto!$A$3:$A1000,$C489,Prov_Auto!$C$3:$C1000,"&gt;="&amp;$A489 ,Prov_Auto!$D$3:$D1000, "&gt;="&amp;DATE(J$2,1,1), Prov_Auto!$D$3:$D1000,"&lt;="&amp;DATE(J$2,12,31))*$D489), "")))))</f>
        <v/>
      </c>
      <c r="K489" s="42" t="str">
        <f>IF($A489="","",IF($C489="","",IF($D489="","", IF($B489="C",  SUMIFS(Prov_Auto!$E$3:$E1000,Prov_Auto!$A$3:$A1000,$C489,Prov_Auto!$C$3:$C1000,"&gt;="&amp;$A489 ,Prov_Auto!$D$3:$D1000, "&gt;="&amp;DATE(K$2,1, 1), Prov_Auto!$D$3:$D1000,"&lt;="&amp;DATE(K$2, 12, 31))*$D489, IF($B489="V", -1*(SUMIFS(Prov_Auto!$E$3:$E1000,Prov_Auto!$A$3:$A1000,$C489,Prov_Auto!$C$3:$C1000,"&gt;="&amp;$A489 ,Prov_Auto!$D$3:$D1000, "&gt;="&amp;DATE(K$2,1,1), Prov_Auto!$D$3:$D1000,"&lt;="&amp;DATE(K$2,12,31))*$D489), "")))))</f>
        <v/>
      </c>
      <c r="L489" s="42" t="str">
        <f>IF($A489="","",IF($C489="","",IF($D489="","", IF($B489="C",  SUMIFS(Prov_Auto!$E$3:$E1000,Prov_Auto!$A$3:$A1000,$C489,Prov_Auto!$C$3:$C1000,"&gt;="&amp;$A489 ,Prov_Auto!$D$3:$D1000, "&gt;="&amp;DATE(L$2,1, 1), Prov_Auto!$D$3:$D1000,"&lt;="&amp;DATE(L$2, 12, 31))*$D489, IF($B489="V", -1*(SUMIFS(Prov_Auto!$E$3:$E1000,Prov_Auto!$A$3:$A1000,$C489,Prov_Auto!$C$3:$C1000,"&gt;="&amp;$A489 ,Prov_Auto!$D$3:$D1000, "&gt;="&amp;DATE(L$2,1,1), Prov_Auto!$D$3:$D1000,"&lt;="&amp;DATE(L$2,12,31))*$D489), "")))))</f>
        <v/>
      </c>
      <c r="M489" s="43" t="str">
        <f>IF($A489="","",IF($C489="","",IF($D489="","", IF($B489="C",  SUMIFS(Prov_Auto!$E$3:$E1000,Prov_Auto!$A$3:$A1000,$C489,Prov_Auto!$C$3:$C1000,"&gt;="&amp;$A489 ,Prov_Auto!$D$3:$D1000, "&gt;="&amp;DATE(M$2,1, 1), Prov_Auto!$D$3:$D1000,"&lt;="&amp;DATE(M$2, 12, 31))*$D489, IF($B489="V", -1*(SUMIFS(Prov_Auto!$E$3:$E1000,Prov_Auto!$A$3:$A1000,$C489,Prov_Auto!$C$3:$C1000,"&gt;="&amp;$A489 ,Prov_Auto!$D$3:$D1000, "&gt;="&amp;DATE(M$2,1,1), Prov_Auto!$D$3:$D1000,"&lt;="&amp;DATE(M$2,12,31))*$D489), "")))))</f>
        <v/>
      </c>
      <c r="N489" s="30"/>
      <c r="O489" s="31"/>
      <c r="P489" s="31"/>
      <c r="Q489" s="31"/>
      <c r="R489" s="31"/>
      <c r="S489" s="31"/>
      <c r="T489" s="31"/>
      <c r="U489" s="31"/>
      <c r="V489" s="31"/>
      <c r="W489" s="31"/>
    </row>
    <row r="490">
      <c r="A490" s="46"/>
      <c r="B490" s="47"/>
      <c r="C490" s="47"/>
      <c r="D490" s="47"/>
      <c r="E490" s="48"/>
      <c r="F490" s="45" t="str">
        <f t="shared" si="1"/>
        <v/>
      </c>
      <c r="G490" s="40" t="str">
        <f t="shared" si="2"/>
        <v/>
      </c>
      <c r="H490" s="41" t="str">
        <f>IF(A490="","",IF(C490="","",IF(D490="","",IF(B490="C", SUMIFS(Prov_Auto!E$3:E1000,Prov_Auto!A$3:A1000,C490,Prov_Auto!C$3:C1000,"&gt;"&amp;A490,Prov_Auto!D$3:D1000,"&lt;="&amp;TODAY())*D490, IF(B490="V", -1*(SUMIFS(Prov_Auto!E$3:E1000,Prov_Auto!A$3:A1000,C490,Prov_Auto!C$3:C1000,"&gt;"&amp;A490,Prov_Auto!D$3:D1000,"&lt;="&amp;TODAY())*D490), "")))))</f>
        <v/>
      </c>
      <c r="I490" s="42" t="str">
        <f>IF($A490="","",IF($C490="","",IF($D490="","", IF($B490="C",  SUMIFS(Prov_Auto!$E$3:$E1000,Prov_Auto!$A$3:$A1000,$C490,Prov_Auto!$C$3:$C1000,"&gt;="&amp;$A490 ,Prov_Auto!$D$3:$D1000, "&gt;="&amp;DATE(I$2,1, 1), Prov_Auto!$D$3:$D1000,"&lt;="&amp;DATE(I$2, 12, 31))*$D490, IF($B490="V", -1*(SUMIFS(Prov_Auto!$E$3:$E1000,Prov_Auto!$A$3:$A1000,$C490,Prov_Auto!$C$3:$C1000,"&gt;="&amp;$A490 ,Prov_Auto!$D$3:$D1000, "&gt;="&amp;DATE(I$2,1,1), Prov_Auto!$D$3:$D1000,"&lt;="&amp;DATE(I$2,12,31))*$D490), "")))))</f>
        <v/>
      </c>
      <c r="J490" s="42" t="str">
        <f>IF($A490="","",IF($C490="","",IF($D490="","", IF($B490="C",  SUMIFS(Prov_Auto!$E$3:$E1000,Prov_Auto!$A$3:$A1000,$C490,Prov_Auto!$C$3:$C1000,"&gt;="&amp;$A490 ,Prov_Auto!$D$3:$D1000, "&gt;="&amp;DATE(J$2,1, 1), Prov_Auto!$D$3:$D1000,"&lt;="&amp;DATE(J$2, 12, 31))*$D490, IF($B490="V", -1*(SUMIFS(Prov_Auto!$E$3:$E1000,Prov_Auto!$A$3:$A1000,$C490,Prov_Auto!$C$3:$C1000,"&gt;="&amp;$A490 ,Prov_Auto!$D$3:$D1000, "&gt;="&amp;DATE(J$2,1,1), Prov_Auto!$D$3:$D1000,"&lt;="&amp;DATE(J$2,12,31))*$D490), "")))))</f>
        <v/>
      </c>
      <c r="K490" s="42" t="str">
        <f>IF($A490="","",IF($C490="","",IF($D490="","", IF($B490="C",  SUMIFS(Prov_Auto!$E$3:$E1000,Prov_Auto!$A$3:$A1000,$C490,Prov_Auto!$C$3:$C1000,"&gt;="&amp;$A490 ,Prov_Auto!$D$3:$D1000, "&gt;="&amp;DATE(K$2,1, 1), Prov_Auto!$D$3:$D1000,"&lt;="&amp;DATE(K$2, 12, 31))*$D490, IF($B490="V", -1*(SUMIFS(Prov_Auto!$E$3:$E1000,Prov_Auto!$A$3:$A1000,$C490,Prov_Auto!$C$3:$C1000,"&gt;="&amp;$A490 ,Prov_Auto!$D$3:$D1000, "&gt;="&amp;DATE(K$2,1,1), Prov_Auto!$D$3:$D1000,"&lt;="&amp;DATE(K$2,12,31))*$D490), "")))))</f>
        <v/>
      </c>
      <c r="L490" s="42" t="str">
        <f>IF($A490="","",IF($C490="","",IF($D490="","", IF($B490="C",  SUMIFS(Prov_Auto!$E$3:$E1000,Prov_Auto!$A$3:$A1000,$C490,Prov_Auto!$C$3:$C1000,"&gt;="&amp;$A490 ,Prov_Auto!$D$3:$D1000, "&gt;="&amp;DATE(L$2,1, 1), Prov_Auto!$D$3:$D1000,"&lt;="&amp;DATE(L$2, 12, 31))*$D490, IF($B490="V", -1*(SUMIFS(Prov_Auto!$E$3:$E1000,Prov_Auto!$A$3:$A1000,$C490,Prov_Auto!$C$3:$C1000,"&gt;="&amp;$A490 ,Prov_Auto!$D$3:$D1000, "&gt;="&amp;DATE(L$2,1,1), Prov_Auto!$D$3:$D1000,"&lt;="&amp;DATE(L$2,12,31))*$D490), "")))))</f>
        <v/>
      </c>
      <c r="M490" s="43" t="str">
        <f>IF($A490="","",IF($C490="","",IF($D490="","", IF($B490="C",  SUMIFS(Prov_Auto!$E$3:$E1000,Prov_Auto!$A$3:$A1000,$C490,Prov_Auto!$C$3:$C1000,"&gt;="&amp;$A490 ,Prov_Auto!$D$3:$D1000, "&gt;="&amp;DATE(M$2,1, 1), Prov_Auto!$D$3:$D1000,"&lt;="&amp;DATE(M$2, 12, 31))*$D490, IF($B490="V", -1*(SUMIFS(Prov_Auto!$E$3:$E1000,Prov_Auto!$A$3:$A1000,$C490,Prov_Auto!$C$3:$C1000,"&gt;="&amp;$A490 ,Prov_Auto!$D$3:$D1000, "&gt;="&amp;DATE(M$2,1,1), Prov_Auto!$D$3:$D1000,"&lt;="&amp;DATE(M$2,12,31))*$D490), "")))))</f>
        <v/>
      </c>
      <c r="N490" s="30"/>
      <c r="O490" s="31"/>
      <c r="P490" s="31"/>
      <c r="Q490" s="31"/>
      <c r="R490" s="31"/>
      <c r="S490" s="31"/>
      <c r="T490" s="31"/>
      <c r="U490" s="31"/>
      <c r="V490" s="31"/>
      <c r="W490" s="31"/>
    </row>
    <row r="491">
      <c r="A491" s="46"/>
      <c r="B491" s="47"/>
      <c r="C491" s="47"/>
      <c r="D491" s="47"/>
      <c r="E491" s="48"/>
      <c r="F491" s="45" t="str">
        <f t="shared" si="1"/>
        <v/>
      </c>
      <c r="G491" s="40" t="str">
        <f t="shared" si="2"/>
        <v/>
      </c>
      <c r="H491" s="41" t="str">
        <f>IF(A491="","",IF(C491="","",IF(D491="","",IF(B491="C", SUMIFS(Prov_Auto!E$3:E1000,Prov_Auto!A$3:A1000,C491,Prov_Auto!C$3:C1000,"&gt;"&amp;A491,Prov_Auto!D$3:D1000,"&lt;="&amp;TODAY())*D491, IF(B491="V", -1*(SUMIFS(Prov_Auto!E$3:E1000,Prov_Auto!A$3:A1000,C491,Prov_Auto!C$3:C1000,"&gt;"&amp;A491,Prov_Auto!D$3:D1000,"&lt;="&amp;TODAY())*D491), "")))))</f>
        <v/>
      </c>
      <c r="I491" s="42" t="str">
        <f>IF($A491="","",IF($C491="","",IF($D491="","", IF($B491="C",  SUMIFS(Prov_Auto!$E$3:$E1000,Prov_Auto!$A$3:$A1000,$C491,Prov_Auto!$C$3:$C1000,"&gt;="&amp;$A491 ,Prov_Auto!$D$3:$D1000, "&gt;="&amp;DATE(I$2,1, 1), Prov_Auto!$D$3:$D1000,"&lt;="&amp;DATE(I$2, 12, 31))*$D491, IF($B491="V", -1*(SUMIFS(Prov_Auto!$E$3:$E1000,Prov_Auto!$A$3:$A1000,$C491,Prov_Auto!$C$3:$C1000,"&gt;="&amp;$A491 ,Prov_Auto!$D$3:$D1000, "&gt;="&amp;DATE(I$2,1,1), Prov_Auto!$D$3:$D1000,"&lt;="&amp;DATE(I$2,12,31))*$D491), "")))))</f>
        <v/>
      </c>
      <c r="J491" s="42" t="str">
        <f>IF($A491="","",IF($C491="","",IF($D491="","", IF($B491="C",  SUMIFS(Prov_Auto!$E$3:$E1000,Prov_Auto!$A$3:$A1000,$C491,Prov_Auto!$C$3:$C1000,"&gt;="&amp;$A491 ,Prov_Auto!$D$3:$D1000, "&gt;="&amp;DATE(J$2,1, 1), Prov_Auto!$D$3:$D1000,"&lt;="&amp;DATE(J$2, 12, 31))*$D491, IF($B491="V", -1*(SUMIFS(Prov_Auto!$E$3:$E1000,Prov_Auto!$A$3:$A1000,$C491,Prov_Auto!$C$3:$C1000,"&gt;="&amp;$A491 ,Prov_Auto!$D$3:$D1000, "&gt;="&amp;DATE(J$2,1,1), Prov_Auto!$D$3:$D1000,"&lt;="&amp;DATE(J$2,12,31))*$D491), "")))))</f>
        <v/>
      </c>
      <c r="K491" s="42" t="str">
        <f>IF($A491="","",IF($C491="","",IF($D491="","", IF($B491="C",  SUMIFS(Prov_Auto!$E$3:$E1000,Prov_Auto!$A$3:$A1000,$C491,Prov_Auto!$C$3:$C1000,"&gt;="&amp;$A491 ,Prov_Auto!$D$3:$D1000, "&gt;="&amp;DATE(K$2,1, 1), Prov_Auto!$D$3:$D1000,"&lt;="&amp;DATE(K$2, 12, 31))*$D491, IF($B491="V", -1*(SUMIFS(Prov_Auto!$E$3:$E1000,Prov_Auto!$A$3:$A1000,$C491,Prov_Auto!$C$3:$C1000,"&gt;="&amp;$A491 ,Prov_Auto!$D$3:$D1000, "&gt;="&amp;DATE(K$2,1,1), Prov_Auto!$D$3:$D1000,"&lt;="&amp;DATE(K$2,12,31))*$D491), "")))))</f>
        <v/>
      </c>
      <c r="L491" s="42" t="str">
        <f>IF($A491="","",IF($C491="","",IF($D491="","", IF($B491="C",  SUMIFS(Prov_Auto!$E$3:$E1000,Prov_Auto!$A$3:$A1000,$C491,Prov_Auto!$C$3:$C1000,"&gt;="&amp;$A491 ,Prov_Auto!$D$3:$D1000, "&gt;="&amp;DATE(L$2,1, 1), Prov_Auto!$D$3:$D1000,"&lt;="&amp;DATE(L$2, 12, 31))*$D491, IF($B491="V", -1*(SUMIFS(Prov_Auto!$E$3:$E1000,Prov_Auto!$A$3:$A1000,$C491,Prov_Auto!$C$3:$C1000,"&gt;="&amp;$A491 ,Prov_Auto!$D$3:$D1000, "&gt;="&amp;DATE(L$2,1,1), Prov_Auto!$D$3:$D1000,"&lt;="&amp;DATE(L$2,12,31))*$D491), "")))))</f>
        <v/>
      </c>
      <c r="M491" s="43" t="str">
        <f>IF($A491="","",IF($C491="","",IF($D491="","", IF($B491="C",  SUMIFS(Prov_Auto!$E$3:$E1000,Prov_Auto!$A$3:$A1000,$C491,Prov_Auto!$C$3:$C1000,"&gt;="&amp;$A491 ,Prov_Auto!$D$3:$D1000, "&gt;="&amp;DATE(M$2,1, 1), Prov_Auto!$D$3:$D1000,"&lt;="&amp;DATE(M$2, 12, 31))*$D491, IF($B491="V", -1*(SUMIFS(Prov_Auto!$E$3:$E1000,Prov_Auto!$A$3:$A1000,$C491,Prov_Auto!$C$3:$C1000,"&gt;="&amp;$A491 ,Prov_Auto!$D$3:$D1000, "&gt;="&amp;DATE(M$2,1,1), Prov_Auto!$D$3:$D1000,"&lt;="&amp;DATE(M$2,12,31))*$D491), "")))))</f>
        <v/>
      </c>
      <c r="N491" s="30"/>
      <c r="O491" s="31"/>
      <c r="P491" s="31"/>
      <c r="Q491" s="31"/>
      <c r="R491" s="31"/>
      <c r="S491" s="31"/>
      <c r="T491" s="31"/>
      <c r="U491" s="31"/>
      <c r="V491" s="31"/>
      <c r="W491" s="31"/>
    </row>
    <row r="492">
      <c r="A492" s="46"/>
      <c r="B492" s="47"/>
      <c r="C492" s="47"/>
      <c r="D492" s="47"/>
      <c r="E492" s="48"/>
      <c r="F492" s="45" t="str">
        <f t="shared" si="1"/>
        <v/>
      </c>
      <c r="G492" s="40" t="str">
        <f t="shared" si="2"/>
        <v/>
      </c>
      <c r="H492" s="41" t="str">
        <f>IF(A492="","",IF(C492="","",IF(D492="","",IF(B492="C", SUMIFS(Prov_Auto!E$3:E1000,Prov_Auto!A$3:A1000,C492,Prov_Auto!C$3:C1000,"&gt;"&amp;A492,Prov_Auto!D$3:D1000,"&lt;="&amp;TODAY())*D492, IF(B492="V", -1*(SUMIFS(Prov_Auto!E$3:E1000,Prov_Auto!A$3:A1000,C492,Prov_Auto!C$3:C1000,"&gt;"&amp;A492,Prov_Auto!D$3:D1000,"&lt;="&amp;TODAY())*D492), "")))))</f>
        <v/>
      </c>
      <c r="I492" s="42" t="str">
        <f>IF($A492="","",IF($C492="","",IF($D492="","", IF($B492="C",  SUMIFS(Prov_Auto!$E$3:$E1000,Prov_Auto!$A$3:$A1000,$C492,Prov_Auto!$C$3:$C1000,"&gt;="&amp;$A492 ,Prov_Auto!$D$3:$D1000, "&gt;="&amp;DATE(I$2,1, 1), Prov_Auto!$D$3:$D1000,"&lt;="&amp;DATE(I$2, 12, 31))*$D492, IF($B492="V", -1*(SUMIFS(Prov_Auto!$E$3:$E1000,Prov_Auto!$A$3:$A1000,$C492,Prov_Auto!$C$3:$C1000,"&gt;="&amp;$A492 ,Prov_Auto!$D$3:$D1000, "&gt;="&amp;DATE(I$2,1,1), Prov_Auto!$D$3:$D1000,"&lt;="&amp;DATE(I$2,12,31))*$D492), "")))))</f>
        <v/>
      </c>
      <c r="J492" s="42" t="str">
        <f>IF($A492="","",IF($C492="","",IF($D492="","", IF($B492="C",  SUMIFS(Prov_Auto!$E$3:$E1000,Prov_Auto!$A$3:$A1000,$C492,Prov_Auto!$C$3:$C1000,"&gt;="&amp;$A492 ,Prov_Auto!$D$3:$D1000, "&gt;="&amp;DATE(J$2,1, 1), Prov_Auto!$D$3:$D1000,"&lt;="&amp;DATE(J$2, 12, 31))*$D492, IF($B492="V", -1*(SUMIFS(Prov_Auto!$E$3:$E1000,Prov_Auto!$A$3:$A1000,$C492,Prov_Auto!$C$3:$C1000,"&gt;="&amp;$A492 ,Prov_Auto!$D$3:$D1000, "&gt;="&amp;DATE(J$2,1,1), Prov_Auto!$D$3:$D1000,"&lt;="&amp;DATE(J$2,12,31))*$D492), "")))))</f>
        <v/>
      </c>
      <c r="K492" s="42" t="str">
        <f>IF($A492="","",IF($C492="","",IF($D492="","", IF($B492="C",  SUMIFS(Prov_Auto!$E$3:$E1000,Prov_Auto!$A$3:$A1000,$C492,Prov_Auto!$C$3:$C1000,"&gt;="&amp;$A492 ,Prov_Auto!$D$3:$D1000, "&gt;="&amp;DATE(K$2,1, 1), Prov_Auto!$D$3:$D1000,"&lt;="&amp;DATE(K$2, 12, 31))*$D492, IF($B492="V", -1*(SUMIFS(Prov_Auto!$E$3:$E1000,Prov_Auto!$A$3:$A1000,$C492,Prov_Auto!$C$3:$C1000,"&gt;="&amp;$A492 ,Prov_Auto!$D$3:$D1000, "&gt;="&amp;DATE(K$2,1,1), Prov_Auto!$D$3:$D1000,"&lt;="&amp;DATE(K$2,12,31))*$D492), "")))))</f>
        <v/>
      </c>
      <c r="L492" s="42" t="str">
        <f>IF($A492="","",IF($C492="","",IF($D492="","", IF($B492="C",  SUMIFS(Prov_Auto!$E$3:$E1000,Prov_Auto!$A$3:$A1000,$C492,Prov_Auto!$C$3:$C1000,"&gt;="&amp;$A492 ,Prov_Auto!$D$3:$D1000, "&gt;="&amp;DATE(L$2,1, 1), Prov_Auto!$D$3:$D1000,"&lt;="&amp;DATE(L$2, 12, 31))*$D492, IF($B492="V", -1*(SUMIFS(Prov_Auto!$E$3:$E1000,Prov_Auto!$A$3:$A1000,$C492,Prov_Auto!$C$3:$C1000,"&gt;="&amp;$A492 ,Prov_Auto!$D$3:$D1000, "&gt;="&amp;DATE(L$2,1,1), Prov_Auto!$D$3:$D1000,"&lt;="&amp;DATE(L$2,12,31))*$D492), "")))))</f>
        <v/>
      </c>
      <c r="M492" s="43" t="str">
        <f>IF($A492="","",IF($C492="","",IF($D492="","", IF($B492="C",  SUMIFS(Prov_Auto!$E$3:$E1000,Prov_Auto!$A$3:$A1000,$C492,Prov_Auto!$C$3:$C1000,"&gt;="&amp;$A492 ,Prov_Auto!$D$3:$D1000, "&gt;="&amp;DATE(M$2,1, 1), Prov_Auto!$D$3:$D1000,"&lt;="&amp;DATE(M$2, 12, 31))*$D492, IF($B492="V", -1*(SUMIFS(Prov_Auto!$E$3:$E1000,Prov_Auto!$A$3:$A1000,$C492,Prov_Auto!$C$3:$C1000,"&gt;="&amp;$A492 ,Prov_Auto!$D$3:$D1000, "&gt;="&amp;DATE(M$2,1,1), Prov_Auto!$D$3:$D1000,"&lt;="&amp;DATE(M$2,12,31))*$D492), "")))))</f>
        <v/>
      </c>
      <c r="N492" s="30"/>
      <c r="O492" s="31"/>
      <c r="P492" s="31"/>
      <c r="Q492" s="31"/>
      <c r="R492" s="31"/>
      <c r="S492" s="31"/>
      <c r="T492" s="31"/>
      <c r="U492" s="31"/>
      <c r="V492" s="31"/>
      <c r="W492" s="31"/>
    </row>
    <row r="493">
      <c r="A493" s="46"/>
      <c r="B493" s="47"/>
      <c r="C493" s="47"/>
      <c r="D493" s="47"/>
      <c r="E493" s="48"/>
      <c r="F493" s="45" t="str">
        <f t="shared" si="1"/>
        <v/>
      </c>
      <c r="G493" s="40" t="str">
        <f t="shared" si="2"/>
        <v/>
      </c>
      <c r="H493" s="41" t="str">
        <f>IF(A493="","",IF(C493="","",IF(D493="","",IF(B493="C", SUMIFS(Prov_Auto!E$3:E1000,Prov_Auto!A$3:A1000,C493,Prov_Auto!C$3:C1000,"&gt;"&amp;A493,Prov_Auto!D$3:D1000,"&lt;="&amp;TODAY())*D493, IF(B493="V", -1*(SUMIFS(Prov_Auto!E$3:E1000,Prov_Auto!A$3:A1000,C493,Prov_Auto!C$3:C1000,"&gt;"&amp;A493,Prov_Auto!D$3:D1000,"&lt;="&amp;TODAY())*D493), "")))))</f>
        <v/>
      </c>
      <c r="I493" s="42" t="str">
        <f>IF($A493="","",IF($C493="","",IF($D493="","", IF($B493="C",  SUMIFS(Prov_Auto!$E$3:$E1000,Prov_Auto!$A$3:$A1000,$C493,Prov_Auto!$C$3:$C1000,"&gt;="&amp;$A493 ,Prov_Auto!$D$3:$D1000, "&gt;="&amp;DATE(I$2,1, 1), Prov_Auto!$D$3:$D1000,"&lt;="&amp;DATE(I$2, 12, 31))*$D493, IF($B493="V", -1*(SUMIFS(Prov_Auto!$E$3:$E1000,Prov_Auto!$A$3:$A1000,$C493,Prov_Auto!$C$3:$C1000,"&gt;="&amp;$A493 ,Prov_Auto!$D$3:$D1000, "&gt;="&amp;DATE(I$2,1,1), Prov_Auto!$D$3:$D1000,"&lt;="&amp;DATE(I$2,12,31))*$D493), "")))))</f>
        <v/>
      </c>
      <c r="J493" s="42" t="str">
        <f>IF($A493="","",IF($C493="","",IF($D493="","", IF($B493="C",  SUMIFS(Prov_Auto!$E$3:$E1000,Prov_Auto!$A$3:$A1000,$C493,Prov_Auto!$C$3:$C1000,"&gt;="&amp;$A493 ,Prov_Auto!$D$3:$D1000, "&gt;="&amp;DATE(J$2,1, 1), Prov_Auto!$D$3:$D1000,"&lt;="&amp;DATE(J$2, 12, 31))*$D493, IF($B493="V", -1*(SUMIFS(Prov_Auto!$E$3:$E1000,Prov_Auto!$A$3:$A1000,$C493,Prov_Auto!$C$3:$C1000,"&gt;="&amp;$A493 ,Prov_Auto!$D$3:$D1000, "&gt;="&amp;DATE(J$2,1,1), Prov_Auto!$D$3:$D1000,"&lt;="&amp;DATE(J$2,12,31))*$D493), "")))))</f>
        <v/>
      </c>
      <c r="K493" s="42" t="str">
        <f>IF($A493="","",IF($C493="","",IF($D493="","", IF($B493="C",  SUMIFS(Prov_Auto!$E$3:$E1000,Prov_Auto!$A$3:$A1000,$C493,Prov_Auto!$C$3:$C1000,"&gt;="&amp;$A493 ,Prov_Auto!$D$3:$D1000, "&gt;="&amp;DATE(K$2,1, 1), Prov_Auto!$D$3:$D1000,"&lt;="&amp;DATE(K$2, 12, 31))*$D493, IF($B493="V", -1*(SUMIFS(Prov_Auto!$E$3:$E1000,Prov_Auto!$A$3:$A1000,$C493,Prov_Auto!$C$3:$C1000,"&gt;="&amp;$A493 ,Prov_Auto!$D$3:$D1000, "&gt;="&amp;DATE(K$2,1,1), Prov_Auto!$D$3:$D1000,"&lt;="&amp;DATE(K$2,12,31))*$D493), "")))))</f>
        <v/>
      </c>
      <c r="L493" s="42" t="str">
        <f>IF($A493="","",IF($C493="","",IF($D493="","", IF($B493="C",  SUMIFS(Prov_Auto!$E$3:$E1000,Prov_Auto!$A$3:$A1000,$C493,Prov_Auto!$C$3:$C1000,"&gt;="&amp;$A493 ,Prov_Auto!$D$3:$D1000, "&gt;="&amp;DATE(L$2,1, 1), Prov_Auto!$D$3:$D1000,"&lt;="&amp;DATE(L$2, 12, 31))*$D493, IF($B493="V", -1*(SUMIFS(Prov_Auto!$E$3:$E1000,Prov_Auto!$A$3:$A1000,$C493,Prov_Auto!$C$3:$C1000,"&gt;="&amp;$A493 ,Prov_Auto!$D$3:$D1000, "&gt;="&amp;DATE(L$2,1,1), Prov_Auto!$D$3:$D1000,"&lt;="&amp;DATE(L$2,12,31))*$D493), "")))))</f>
        <v/>
      </c>
      <c r="M493" s="43" t="str">
        <f>IF($A493="","",IF($C493="","",IF($D493="","", IF($B493="C",  SUMIFS(Prov_Auto!$E$3:$E1000,Prov_Auto!$A$3:$A1000,$C493,Prov_Auto!$C$3:$C1000,"&gt;="&amp;$A493 ,Prov_Auto!$D$3:$D1000, "&gt;="&amp;DATE(M$2,1, 1), Prov_Auto!$D$3:$D1000,"&lt;="&amp;DATE(M$2, 12, 31))*$D493, IF($B493="V", -1*(SUMIFS(Prov_Auto!$E$3:$E1000,Prov_Auto!$A$3:$A1000,$C493,Prov_Auto!$C$3:$C1000,"&gt;="&amp;$A493 ,Prov_Auto!$D$3:$D1000, "&gt;="&amp;DATE(M$2,1,1), Prov_Auto!$D$3:$D1000,"&lt;="&amp;DATE(M$2,12,31))*$D493), "")))))</f>
        <v/>
      </c>
      <c r="N493" s="30"/>
      <c r="O493" s="31"/>
      <c r="P493" s="31"/>
      <c r="Q493" s="31"/>
      <c r="R493" s="31"/>
      <c r="S493" s="31"/>
      <c r="T493" s="31"/>
      <c r="U493" s="31"/>
      <c r="V493" s="31"/>
      <c r="W493" s="31"/>
    </row>
    <row r="494">
      <c r="A494" s="46"/>
      <c r="B494" s="47"/>
      <c r="C494" s="47"/>
      <c r="D494" s="47"/>
      <c r="E494" s="48"/>
      <c r="F494" s="45" t="str">
        <f t="shared" si="1"/>
        <v/>
      </c>
      <c r="G494" s="40" t="str">
        <f t="shared" si="2"/>
        <v/>
      </c>
      <c r="H494" s="41" t="str">
        <f>IF(A494="","",IF(C494="","",IF(D494="","",IF(B494="C", SUMIFS(Prov_Auto!E$3:E1000,Prov_Auto!A$3:A1000,C494,Prov_Auto!C$3:C1000,"&gt;"&amp;A494,Prov_Auto!D$3:D1000,"&lt;="&amp;TODAY())*D494, IF(B494="V", -1*(SUMIFS(Prov_Auto!E$3:E1000,Prov_Auto!A$3:A1000,C494,Prov_Auto!C$3:C1000,"&gt;"&amp;A494,Prov_Auto!D$3:D1000,"&lt;="&amp;TODAY())*D494), "")))))</f>
        <v/>
      </c>
      <c r="I494" s="42" t="str">
        <f>IF($A494="","",IF($C494="","",IF($D494="","", IF($B494="C",  SUMIFS(Prov_Auto!$E$3:$E1000,Prov_Auto!$A$3:$A1000,$C494,Prov_Auto!$C$3:$C1000,"&gt;="&amp;$A494 ,Prov_Auto!$D$3:$D1000, "&gt;="&amp;DATE(I$2,1, 1), Prov_Auto!$D$3:$D1000,"&lt;="&amp;DATE(I$2, 12, 31))*$D494, IF($B494="V", -1*(SUMIFS(Prov_Auto!$E$3:$E1000,Prov_Auto!$A$3:$A1000,$C494,Prov_Auto!$C$3:$C1000,"&gt;="&amp;$A494 ,Prov_Auto!$D$3:$D1000, "&gt;="&amp;DATE(I$2,1,1), Prov_Auto!$D$3:$D1000,"&lt;="&amp;DATE(I$2,12,31))*$D494), "")))))</f>
        <v/>
      </c>
      <c r="J494" s="42" t="str">
        <f>IF($A494="","",IF($C494="","",IF($D494="","", IF($B494="C",  SUMIFS(Prov_Auto!$E$3:$E1000,Prov_Auto!$A$3:$A1000,$C494,Prov_Auto!$C$3:$C1000,"&gt;="&amp;$A494 ,Prov_Auto!$D$3:$D1000, "&gt;="&amp;DATE(J$2,1, 1), Prov_Auto!$D$3:$D1000,"&lt;="&amp;DATE(J$2, 12, 31))*$D494, IF($B494="V", -1*(SUMIFS(Prov_Auto!$E$3:$E1000,Prov_Auto!$A$3:$A1000,$C494,Prov_Auto!$C$3:$C1000,"&gt;="&amp;$A494 ,Prov_Auto!$D$3:$D1000, "&gt;="&amp;DATE(J$2,1,1), Prov_Auto!$D$3:$D1000,"&lt;="&amp;DATE(J$2,12,31))*$D494), "")))))</f>
        <v/>
      </c>
      <c r="K494" s="42" t="str">
        <f>IF($A494="","",IF($C494="","",IF($D494="","", IF($B494="C",  SUMIFS(Prov_Auto!$E$3:$E1000,Prov_Auto!$A$3:$A1000,$C494,Prov_Auto!$C$3:$C1000,"&gt;="&amp;$A494 ,Prov_Auto!$D$3:$D1000, "&gt;="&amp;DATE(K$2,1, 1), Prov_Auto!$D$3:$D1000,"&lt;="&amp;DATE(K$2, 12, 31))*$D494, IF($B494="V", -1*(SUMIFS(Prov_Auto!$E$3:$E1000,Prov_Auto!$A$3:$A1000,$C494,Prov_Auto!$C$3:$C1000,"&gt;="&amp;$A494 ,Prov_Auto!$D$3:$D1000, "&gt;="&amp;DATE(K$2,1,1), Prov_Auto!$D$3:$D1000,"&lt;="&amp;DATE(K$2,12,31))*$D494), "")))))</f>
        <v/>
      </c>
      <c r="L494" s="42" t="str">
        <f>IF($A494="","",IF($C494="","",IF($D494="","", IF($B494="C",  SUMIFS(Prov_Auto!$E$3:$E1000,Prov_Auto!$A$3:$A1000,$C494,Prov_Auto!$C$3:$C1000,"&gt;="&amp;$A494 ,Prov_Auto!$D$3:$D1000, "&gt;="&amp;DATE(L$2,1, 1), Prov_Auto!$D$3:$D1000,"&lt;="&amp;DATE(L$2, 12, 31))*$D494, IF($B494="V", -1*(SUMIFS(Prov_Auto!$E$3:$E1000,Prov_Auto!$A$3:$A1000,$C494,Prov_Auto!$C$3:$C1000,"&gt;="&amp;$A494 ,Prov_Auto!$D$3:$D1000, "&gt;="&amp;DATE(L$2,1,1), Prov_Auto!$D$3:$D1000,"&lt;="&amp;DATE(L$2,12,31))*$D494), "")))))</f>
        <v/>
      </c>
      <c r="M494" s="43" t="str">
        <f>IF($A494="","",IF($C494="","",IF($D494="","", IF($B494="C",  SUMIFS(Prov_Auto!$E$3:$E1000,Prov_Auto!$A$3:$A1000,$C494,Prov_Auto!$C$3:$C1000,"&gt;="&amp;$A494 ,Prov_Auto!$D$3:$D1000, "&gt;="&amp;DATE(M$2,1, 1), Prov_Auto!$D$3:$D1000,"&lt;="&amp;DATE(M$2, 12, 31))*$D494, IF($B494="V", -1*(SUMIFS(Prov_Auto!$E$3:$E1000,Prov_Auto!$A$3:$A1000,$C494,Prov_Auto!$C$3:$C1000,"&gt;="&amp;$A494 ,Prov_Auto!$D$3:$D1000, "&gt;="&amp;DATE(M$2,1,1), Prov_Auto!$D$3:$D1000,"&lt;="&amp;DATE(M$2,12,31))*$D494), "")))))</f>
        <v/>
      </c>
      <c r="N494" s="30"/>
      <c r="O494" s="31"/>
      <c r="P494" s="31"/>
      <c r="Q494" s="31"/>
      <c r="R494" s="31"/>
      <c r="S494" s="31"/>
      <c r="T494" s="31"/>
      <c r="U494" s="31"/>
      <c r="V494" s="31"/>
      <c r="W494" s="31"/>
    </row>
    <row r="495">
      <c r="A495" s="46"/>
      <c r="B495" s="47"/>
      <c r="C495" s="47"/>
      <c r="D495" s="47"/>
      <c r="E495" s="48"/>
      <c r="F495" s="45" t="str">
        <f t="shared" si="1"/>
        <v/>
      </c>
      <c r="G495" s="40" t="str">
        <f t="shared" si="2"/>
        <v/>
      </c>
      <c r="H495" s="41" t="str">
        <f>IF(A495="","",IF(C495="","",IF(D495="","",IF(B495="C", SUMIFS(Prov_Auto!E$3:E1000,Prov_Auto!A$3:A1000,C495,Prov_Auto!C$3:C1000,"&gt;"&amp;A495,Prov_Auto!D$3:D1000,"&lt;="&amp;TODAY())*D495, IF(B495="V", -1*(SUMIFS(Prov_Auto!E$3:E1000,Prov_Auto!A$3:A1000,C495,Prov_Auto!C$3:C1000,"&gt;"&amp;A495,Prov_Auto!D$3:D1000,"&lt;="&amp;TODAY())*D495), "")))))</f>
        <v/>
      </c>
      <c r="I495" s="42" t="str">
        <f>IF($A495="","",IF($C495="","",IF($D495="","", IF($B495="C",  SUMIFS(Prov_Auto!$E$3:$E1000,Prov_Auto!$A$3:$A1000,$C495,Prov_Auto!$C$3:$C1000,"&gt;="&amp;$A495 ,Prov_Auto!$D$3:$D1000, "&gt;="&amp;DATE(I$2,1, 1), Prov_Auto!$D$3:$D1000,"&lt;="&amp;DATE(I$2, 12, 31))*$D495, IF($B495="V", -1*(SUMIFS(Prov_Auto!$E$3:$E1000,Prov_Auto!$A$3:$A1000,$C495,Prov_Auto!$C$3:$C1000,"&gt;="&amp;$A495 ,Prov_Auto!$D$3:$D1000, "&gt;="&amp;DATE(I$2,1,1), Prov_Auto!$D$3:$D1000,"&lt;="&amp;DATE(I$2,12,31))*$D495), "")))))</f>
        <v/>
      </c>
      <c r="J495" s="42" t="str">
        <f>IF($A495="","",IF($C495="","",IF($D495="","", IF($B495="C",  SUMIFS(Prov_Auto!$E$3:$E1000,Prov_Auto!$A$3:$A1000,$C495,Prov_Auto!$C$3:$C1000,"&gt;="&amp;$A495 ,Prov_Auto!$D$3:$D1000, "&gt;="&amp;DATE(J$2,1, 1), Prov_Auto!$D$3:$D1000,"&lt;="&amp;DATE(J$2, 12, 31))*$D495, IF($B495="V", -1*(SUMIFS(Prov_Auto!$E$3:$E1000,Prov_Auto!$A$3:$A1000,$C495,Prov_Auto!$C$3:$C1000,"&gt;="&amp;$A495 ,Prov_Auto!$D$3:$D1000, "&gt;="&amp;DATE(J$2,1,1), Prov_Auto!$D$3:$D1000,"&lt;="&amp;DATE(J$2,12,31))*$D495), "")))))</f>
        <v/>
      </c>
      <c r="K495" s="42" t="str">
        <f>IF($A495="","",IF($C495="","",IF($D495="","", IF($B495="C",  SUMIFS(Prov_Auto!$E$3:$E1000,Prov_Auto!$A$3:$A1000,$C495,Prov_Auto!$C$3:$C1000,"&gt;="&amp;$A495 ,Prov_Auto!$D$3:$D1000, "&gt;="&amp;DATE(K$2,1, 1), Prov_Auto!$D$3:$D1000,"&lt;="&amp;DATE(K$2, 12, 31))*$D495, IF($B495="V", -1*(SUMIFS(Prov_Auto!$E$3:$E1000,Prov_Auto!$A$3:$A1000,$C495,Prov_Auto!$C$3:$C1000,"&gt;="&amp;$A495 ,Prov_Auto!$D$3:$D1000, "&gt;="&amp;DATE(K$2,1,1), Prov_Auto!$D$3:$D1000,"&lt;="&amp;DATE(K$2,12,31))*$D495), "")))))</f>
        <v/>
      </c>
      <c r="L495" s="42" t="str">
        <f>IF($A495="","",IF($C495="","",IF($D495="","", IF($B495="C",  SUMIFS(Prov_Auto!$E$3:$E1000,Prov_Auto!$A$3:$A1000,$C495,Prov_Auto!$C$3:$C1000,"&gt;="&amp;$A495 ,Prov_Auto!$D$3:$D1000, "&gt;="&amp;DATE(L$2,1, 1), Prov_Auto!$D$3:$D1000,"&lt;="&amp;DATE(L$2, 12, 31))*$D495, IF($B495="V", -1*(SUMIFS(Prov_Auto!$E$3:$E1000,Prov_Auto!$A$3:$A1000,$C495,Prov_Auto!$C$3:$C1000,"&gt;="&amp;$A495 ,Prov_Auto!$D$3:$D1000, "&gt;="&amp;DATE(L$2,1,1), Prov_Auto!$D$3:$D1000,"&lt;="&amp;DATE(L$2,12,31))*$D495), "")))))</f>
        <v/>
      </c>
      <c r="M495" s="43" t="str">
        <f>IF($A495="","",IF($C495="","",IF($D495="","", IF($B495="C",  SUMIFS(Prov_Auto!$E$3:$E1000,Prov_Auto!$A$3:$A1000,$C495,Prov_Auto!$C$3:$C1000,"&gt;="&amp;$A495 ,Prov_Auto!$D$3:$D1000, "&gt;="&amp;DATE(M$2,1, 1), Prov_Auto!$D$3:$D1000,"&lt;="&amp;DATE(M$2, 12, 31))*$D495, IF($B495="V", -1*(SUMIFS(Prov_Auto!$E$3:$E1000,Prov_Auto!$A$3:$A1000,$C495,Prov_Auto!$C$3:$C1000,"&gt;="&amp;$A495 ,Prov_Auto!$D$3:$D1000, "&gt;="&amp;DATE(M$2,1,1), Prov_Auto!$D$3:$D1000,"&lt;="&amp;DATE(M$2,12,31))*$D495), "")))))</f>
        <v/>
      </c>
      <c r="N495" s="30"/>
      <c r="O495" s="31"/>
      <c r="P495" s="31"/>
      <c r="Q495" s="31"/>
      <c r="R495" s="31"/>
      <c r="S495" s="31"/>
      <c r="T495" s="31"/>
      <c r="U495" s="31"/>
      <c r="V495" s="31"/>
      <c r="W495" s="31"/>
    </row>
    <row r="496">
      <c r="A496" s="46"/>
      <c r="B496" s="47"/>
      <c r="C496" s="47"/>
      <c r="D496" s="47"/>
      <c r="E496" s="48"/>
      <c r="F496" s="45" t="str">
        <f t="shared" si="1"/>
        <v/>
      </c>
      <c r="G496" s="40" t="str">
        <f t="shared" si="2"/>
        <v/>
      </c>
      <c r="H496" s="41" t="str">
        <f>IF(A496="","",IF(C496="","",IF(D496="","",IF(B496="C", SUMIFS(Prov_Auto!E$3:E1000,Prov_Auto!A$3:A1000,C496,Prov_Auto!C$3:C1000,"&gt;"&amp;A496,Prov_Auto!D$3:D1000,"&lt;="&amp;TODAY())*D496, IF(B496="V", -1*(SUMIFS(Prov_Auto!E$3:E1000,Prov_Auto!A$3:A1000,C496,Prov_Auto!C$3:C1000,"&gt;"&amp;A496,Prov_Auto!D$3:D1000,"&lt;="&amp;TODAY())*D496), "")))))</f>
        <v/>
      </c>
      <c r="I496" s="42" t="str">
        <f>IF($A496="","",IF($C496="","",IF($D496="","", IF($B496="C",  SUMIFS(Prov_Auto!$E$3:$E1000,Prov_Auto!$A$3:$A1000,$C496,Prov_Auto!$C$3:$C1000,"&gt;="&amp;$A496 ,Prov_Auto!$D$3:$D1000, "&gt;="&amp;DATE(I$2,1, 1), Prov_Auto!$D$3:$D1000,"&lt;="&amp;DATE(I$2, 12, 31))*$D496, IF($B496="V", -1*(SUMIFS(Prov_Auto!$E$3:$E1000,Prov_Auto!$A$3:$A1000,$C496,Prov_Auto!$C$3:$C1000,"&gt;="&amp;$A496 ,Prov_Auto!$D$3:$D1000, "&gt;="&amp;DATE(I$2,1,1), Prov_Auto!$D$3:$D1000,"&lt;="&amp;DATE(I$2,12,31))*$D496), "")))))</f>
        <v/>
      </c>
      <c r="J496" s="42" t="str">
        <f>IF($A496="","",IF($C496="","",IF($D496="","", IF($B496="C",  SUMIFS(Prov_Auto!$E$3:$E1000,Prov_Auto!$A$3:$A1000,$C496,Prov_Auto!$C$3:$C1000,"&gt;="&amp;$A496 ,Prov_Auto!$D$3:$D1000, "&gt;="&amp;DATE(J$2,1, 1), Prov_Auto!$D$3:$D1000,"&lt;="&amp;DATE(J$2, 12, 31))*$D496, IF($B496="V", -1*(SUMIFS(Prov_Auto!$E$3:$E1000,Prov_Auto!$A$3:$A1000,$C496,Prov_Auto!$C$3:$C1000,"&gt;="&amp;$A496 ,Prov_Auto!$D$3:$D1000, "&gt;="&amp;DATE(J$2,1,1), Prov_Auto!$D$3:$D1000,"&lt;="&amp;DATE(J$2,12,31))*$D496), "")))))</f>
        <v/>
      </c>
      <c r="K496" s="42" t="str">
        <f>IF($A496="","",IF($C496="","",IF($D496="","", IF($B496="C",  SUMIFS(Prov_Auto!$E$3:$E1000,Prov_Auto!$A$3:$A1000,$C496,Prov_Auto!$C$3:$C1000,"&gt;="&amp;$A496 ,Prov_Auto!$D$3:$D1000, "&gt;="&amp;DATE(K$2,1, 1), Prov_Auto!$D$3:$D1000,"&lt;="&amp;DATE(K$2, 12, 31))*$D496, IF($B496="V", -1*(SUMIFS(Prov_Auto!$E$3:$E1000,Prov_Auto!$A$3:$A1000,$C496,Prov_Auto!$C$3:$C1000,"&gt;="&amp;$A496 ,Prov_Auto!$D$3:$D1000, "&gt;="&amp;DATE(K$2,1,1), Prov_Auto!$D$3:$D1000,"&lt;="&amp;DATE(K$2,12,31))*$D496), "")))))</f>
        <v/>
      </c>
      <c r="L496" s="42" t="str">
        <f>IF($A496="","",IF($C496="","",IF($D496="","", IF($B496="C",  SUMIFS(Prov_Auto!$E$3:$E1000,Prov_Auto!$A$3:$A1000,$C496,Prov_Auto!$C$3:$C1000,"&gt;="&amp;$A496 ,Prov_Auto!$D$3:$D1000, "&gt;="&amp;DATE(L$2,1, 1), Prov_Auto!$D$3:$D1000,"&lt;="&amp;DATE(L$2, 12, 31))*$D496, IF($B496="V", -1*(SUMIFS(Prov_Auto!$E$3:$E1000,Prov_Auto!$A$3:$A1000,$C496,Prov_Auto!$C$3:$C1000,"&gt;="&amp;$A496 ,Prov_Auto!$D$3:$D1000, "&gt;="&amp;DATE(L$2,1,1), Prov_Auto!$D$3:$D1000,"&lt;="&amp;DATE(L$2,12,31))*$D496), "")))))</f>
        <v/>
      </c>
      <c r="M496" s="43" t="str">
        <f>IF($A496="","",IF($C496="","",IF($D496="","", IF($B496="C",  SUMIFS(Prov_Auto!$E$3:$E1000,Prov_Auto!$A$3:$A1000,$C496,Prov_Auto!$C$3:$C1000,"&gt;="&amp;$A496 ,Prov_Auto!$D$3:$D1000, "&gt;="&amp;DATE(M$2,1, 1), Prov_Auto!$D$3:$D1000,"&lt;="&amp;DATE(M$2, 12, 31))*$D496, IF($B496="V", -1*(SUMIFS(Prov_Auto!$E$3:$E1000,Prov_Auto!$A$3:$A1000,$C496,Prov_Auto!$C$3:$C1000,"&gt;="&amp;$A496 ,Prov_Auto!$D$3:$D1000, "&gt;="&amp;DATE(M$2,1,1), Prov_Auto!$D$3:$D1000,"&lt;="&amp;DATE(M$2,12,31))*$D496), "")))))</f>
        <v/>
      </c>
      <c r="N496" s="30"/>
      <c r="O496" s="31"/>
      <c r="P496" s="31"/>
      <c r="Q496" s="31"/>
      <c r="R496" s="31"/>
      <c r="S496" s="31"/>
      <c r="T496" s="31"/>
      <c r="U496" s="31"/>
      <c r="V496" s="31"/>
      <c r="W496" s="31"/>
    </row>
    <row r="497">
      <c r="A497" s="46"/>
      <c r="B497" s="47"/>
      <c r="C497" s="47"/>
      <c r="D497" s="47"/>
      <c r="E497" s="48"/>
      <c r="F497" s="45" t="str">
        <f t="shared" si="1"/>
        <v/>
      </c>
      <c r="G497" s="40" t="str">
        <f t="shared" si="2"/>
        <v/>
      </c>
      <c r="H497" s="41" t="str">
        <f>IF(A497="","",IF(C497="","",IF(D497="","",IF(B497="C", SUMIFS(Prov_Auto!E$3:E1000,Prov_Auto!A$3:A1000,C497,Prov_Auto!C$3:C1000,"&gt;"&amp;A497,Prov_Auto!D$3:D1000,"&lt;="&amp;TODAY())*D497, IF(B497="V", -1*(SUMIFS(Prov_Auto!E$3:E1000,Prov_Auto!A$3:A1000,C497,Prov_Auto!C$3:C1000,"&gt;"&amp;A497,Prov_Auto!D$3:D1000,"&lt;="&amp;TODAY())*D497), "")))))</f>
        <v/>
      </c>
      <c r="I497" s="42" t="str">
        <f>IF($A497="","",IF($C497="","",IF($D497="","", IF($B497="C",  SUMIFS(Prov_Auto!$E$3:$E1000,Prov_Auto!$A$3:$A1000,$C497,Prov_Auto!$C$3:$C1000,"&gt;="&amp;$A497 ,Prov_Auto!$D$3:$D1000, "&gt;="&amp;DATE(I$2,1, 1), Prov_Auto!$D$3:$D1000,"&lt;="&amp;DATE(I$2, 12, 31))*$D497, IF($B497="V", -1*(SUMIFS(Prov_Auto!$E$3:$E1000,Prov_Auto!$A$3:$A1000,$C497,Prov_Auto!$C$3:$C1000,"&gt;="&amp;$A497 ,Prov_Auto!$D$3:$D1000, "&gt;="&amp;DATE(I$2,1,1), Prov_Auto!$D$3:$D1000,"&lt;="&amp;DATE(I$2,12,31))*$D497), "")))))</f>
        <v/>
      </c>
      <c r="J497" s="42" t="str">
        <f>IF($A497="","",IF($C497="","",IF($D497="","", IF($B497="C",  SUMIFS(Prov_Auto!$E$3:$E1000,Prov_Auto!$A$3:$A1000,$C497,Prov_Auto!$C$3:$C1000,"&gt;="&amp;$A497 ,Prov_Auto!$D$3:$D1000, "&gt;="&amp;DATE(J$2,1, 1), Prov_Auto!$D$3:$D1000,"&lt;="&amp;DATE(J$2, 12, 31))*$D497, IF($B497="V", -1*(SUMIFS(Prov_Auto!$E$3:$E1000,Prov_Auto!$A$3:$A1000,$C497,Prov_Auto!$C$3:$C1000,"&gt;="&amp;$A497 ,Prov_Auto!$D$3:$D1000, "&gt;="&amp;DATE(J$2,1,1), Prov_Auto!$D$3:$D1000,"&lt;="&amp;DATE(J$2,12,31))*$D497), "")))))</f>
        <v/>
      </c>
      <c r="K497" s="42" t="str">
        <f>IF($A497="","",IF($C497="","",IF($D497="","", IF($B497="C",  SUMIFS(Prov_Auto!$E$3:$E1000,Prov_Auto!$A$3:$A1000,$C497,Prov_Auto!$C$3:$C1000,"&gt;="&amp;$A497 ,Prov_Auto!$D$3:$D1000, "&gt;="&amp;DATE(K$2,1, 1), Prov_Auto!$D$3:$D1000,"&lt;="&amp;DATE(K$2, 12, 31))*$D497, IF($B497="V", -1*(SUMIFS(Prov_Auto!$E$3:$E1000,Prov_Auto!$A$3:$A1000,$C497,Prov_Auto!$C$3:$C1000,"&gt;="&amp;$A497 ,Prov_Auto!$D$3:$D1000, "&gt;="&amp;DATE(K$2,1,1), Prov_Auto!$D$3:$D1000,"&lt;="&amp;DATE(K$2,12,31))*$D497), "")))))</f>
        <v/>
      </c>
      <c r="L497" s="42" t="str">
        <f>IF($A497="","",IF($C497="","",IF($D497="","", IF($B497="C",  SUMIFS(Prov_Auto!$E$3:$E1000,Prov_Auto!$A$3:$A1000,$C497,Prov_Auto!$C$3:$C1000,"&gt;="&amp;$A497 ,Prov_Auto!$D$3:$D1000, "&gt;="&amp;DATE(L$2,1, 1), Prov_Auto!$D$3:$D1000,"&lt;="&amp;DATE(L$2, 12, 31))*$D497, IF($B497="V", -1*(SUMIFS(Prov_Auto!$E$3:$E1000,Prov_Auto!$A$3:$A1000,$C497,Prov_Auto!$C$3:$C1000,"&gt;="&amp;$A497 ,Prov_Auto!$D$3:$D1000, "&gt;="&amp;DATE(L$2,1,1), Prov_Auto!$D$3:$D1000,"&lt;="&amp;DATE(L$2,12,31))*$D497), "")))))</f>
        <v/>
      </c>
      <c r="M497" s="43" t="str">
        <f>IF($A497="","",IF($C497="","",IF($D497="","", IF($B497="C",  SUMIFS(Prov_Auto!$E$3:$E1000,Prov_Auto!$A$3:$A1000,$C497,Prov_Auto!$C$3:$C1000,"&gt;="&amp;$A497 ,Prov_Auto!$D$3:$D1000, "&gt;="&amp;DATE(M$2,1, 1), Prov_Auto!$D$3:$D1000,"&lt;="&amp;DATE(M$2, 12, 31))*$D497, IF($B497="V", -1*(SUMIFS(Prov_Auto!$E$3:$E1000,Prov_Auto!$A$3:$A1000,$C497,Prov_Auto!$C$3:$C1000,"&gt;="&amp;$A497 ,Prov_Auto!$D$3:$D1000, "&gt;="&amp;DATE(M$2,1,1), Prov_Auto!$D$3:$D1000,"&lt;="&amp;DATE(M$2,12,31))*$D497), "")))))</f>
        <v/>
      </c>
      <c r="N497" s="30"/>
      <c r="O497" s="31"/>
      <c r="P497" s="31"/>
      <c r="Q497" s="31"/>
      <c r="R497" s="31"/>
      <c r="S497" s="31"/>
      <c r="T497" s="31"/>
      <c r="U497" s="31"/>
      <c r="V497" s="31"/>
      <c r="W497" s="31"/>
    </row>
    <row r="498">
      <c r="A498" s="46"/>
      <c r="B498" s="47"/>
      <c r="C498" s="47"/>
      <c r="D498" s="47"/>
      <c r="E498" s="48"/>
      <c r="F498" s="45" t="str">
        <f t="shared" si="1"/>
        <v/>
      </c>
      <c r="G498" s="40" t="str">
        <f t="shared" si="2"/>
        <v/>
      </c>
      <c r="H498" s="41" t="str">
        <f>IF(A498="","",IF(C498="","",IF(D498="","",IF(B498="C", SUMIFS(Prov_Auto!E$3:E1000,Prov_Auto!A$3:A1000,C498,Prov_Auto!C$3:C1000,"&gt;"&amp;A498,Prov_Auto!D$3:D1000,"&lt;="&amp;TODAY())*D498, IF(B498="V", -1*(SUMIFS(Prov_Auto!E$3:E1000,Prov_Auto!A$3:A1000,C498,Prov_Auto!C$3:C1000,"&gt;"&amp;A498,Prov_Auto!D$3:D1000,"&lt;="&amp;TODAY())*D498), "")))))</f>
        <v/>
      </c>
      <c r="I498" s="42" t="str">
        <f>IF($A498="","",IF($C498="","",IF($D498="","", IF($B498="C",  SUMIFS(Prov_Auto!$E$3:$E1000,Prov_Auto!$A$3:$A1000,$C498,Prov_Auto!$C$3:$C1000,"&gt;="&amp;$A498 ,Prov_Auto!$D$3:$D1000, "&gt;="&amp;DATE(I$2,1, 1), Prov_Auto!$D$3:$D1000,"&lt;="&amp;DATE(I$2, 12, 31))*$D498, IF($B498="V", -1*(SUMIFS(Prov_Auto!$E$3:$E1000,Prov_Auto!$A$3:$A1000,$C498,Prov_Auto!$C$3:$C1000,"&gt;="&amp;$A498 ,Prov_Auto!$D$3:$D1000, "&gt;="&amp;DATE(I$2,1,1), Prov_Auto!$D$3:$D1000,"&lt;="&amp;DATE(I$2,12,31))*$D498), "")))))</f>
        <v/>
      </c>
      <c r="J498" s="42" t="str">
        <f>IF($A498="","",IF($C498="","",IF($D498="","", IF($B498="C",  SUMIFS(Prov_Auto!$E$3:$E1000,Prov_Auto!$A$3:$A1000,$C498,Prov_Auto!$C$3:$C1000,"&gt;="&amp;$A498 ,Prov_Auto!$D$3:$D1000, "&gt;="&amp;DATE(J$2,1, 1), Prov_Auto!$D$3:$D1000,"&lt;="&amp;DATE(J$2, 12, 31))*$D498, IF($B498="V", -1*(SUMIFS(Prov_Auto!$E$3:$E1000,Prov_Auto!$A$3:$A1000,$C498,Prov_Auto!$C$3:$C1000,"&gt;="&amp;$A498 ,Prov_Auto!$D$3:$D1000, "&gt;="&amp;DATE(J$2,1,1), Prov_Auto!$D$3:$D1000,"&lt;="&amp;DATE(J$2,12,31))*$D498), "")))))</f>
        <v/>
      </c>
      <c r="K498" s="42" t="str">
        <f>IF($A498="","",IF($C498="","",IF($D498="","", IF($B498="C",  SUMIFS(Prov_Auto!$E$3:$E1000,Prov_Auto!$A$3:$A1000,$C498,Prov_Auto!$C$3:$C1000,"&gt;="&amp;$A498 ,Prov_Auto!$D$3:$D1000, "&gt;="&amp;DATE(K$2,1, 1), Prov_Auto!$D$3:$D1000,"&lt;="&amp;DATE(K$2, 12, 31))*$D498, IF($B498="V", -1*(SUMIFS(Prov_Auto!$E$3:$E1000,Prov_Auto!$A$3:$A1000,$C498,Prov_Auto!$C$3:$C1000,"&gt;="&amp;$A498 ,Prov_Auto!$D$3:$D1000, "&gt;="&amp;DATE(K$2,1,1), Prov_Auto!$D$3:$D1000,"&lt;="&amp;DATE(K$2,12,31))*$D498), "")))))</f>
        <v/>
      </c>
      <c r="L498" s="42" t="str">
        <f>IF($A498="","",IF($C498="","",IF($D498="","", IF($B498="C",  SUMIFS(Prov_Auto!$E$3:$E1000,Prov_Auto!$A$3:$A1000,$C498,Prov_Auto!$C$3:$C1000,"&gt;="&amp;$A498 ,Prov_Auto!$D$3:$D1000, "&gt;="&amp;DATE(L$2,1, 1), Prov_Auto!$D$3:$D1000,"&lt;="&amp;DATE(L$2, 12, 31))*$D498, IF($B498="V", -1*(SUMIFS(Prov_Auto!$E$3:$E1000,Prov_Auto!$A$3:$A1000,$C498,Prov_Auto!$C$3:$C1000,"&gt;="&amp;$A498 ,Prov_Auto!$D$3:$D1000, "&gt;="&amp;DATE(L$2,1,1), Prov_Auto!$D$3:$D1000,"&lt;="&amp;DATE(L$2,12,31))*$D498), "")))))</f>
        <v/>
      </c>
      <c r="M498" s="43" t="str">
        <f>IF($A498="","",IF($C498="","",IF($D498="","", IF($B498="C",  SUMIFS(Prov_Auto!$E$3:$E1000,Prov_Auto!$A$3:$A1000,$C498,Prov_Auto!$C$3:$C1000,"&gt;="&amp;$A498 ,Prov_Auto!$D$3:$D1000, "&gt;="&amp;DATE(M$2,1, 1), Prov_Auto!$D$3:$D1000,"&lt;="&amp;DATE(M$2, 12, 31))*$D498, IF($B498="V", -1*(SUMIFS(Prov_Auto!$E$3:$E1000,Prov_Auto!$A$3:$A1000,$C498,Prov_Auto!$C$3:$C1000,"&gt;="&amp;$A498 ,Prov_Auto!$D$3:$D1000, "&gt;="&amp;DATE(M$2,1,1), Prov_Auto!$D$3:$D1000,"&lt;="&amp;DATE(M$2,12,31))*$D498), "")))))</f>
        <v/>
      </c>
      <c r="N498" s="30"/>
      <c r="O498" s="31"/>
      <c r="P498" s="31"/>
      <c r="Q498" s="31"/>
      <c r="R498" s="31"/>
      <c r="S498" s="31"/>
      <c r="T498" s="31"/>
      <c r="U498" s="31"/>
      <c r="V498" s="31"/>
      <c r="W498" s="31"/>
    </row>
    <row r="499">
      <c r="A499" s="46"/>
      <c r="B499" s="47"/>
      <c r="C499" s="47"/>
      <c r="D499" s="47"/>
      <c r="E499" s="48"/>
      <c r="F499" s="45" t="str">
        <f t="shared" si="1"/>
        <v/>
      </c>
      <c r="G499" s="40" t="str">
        <f t="shared" si="2"/>
        <v/>
      </c>
      <c r="H499" s="41" t="str">
        <f>IF(A499="","",IF(C499="","",IF(D499="","",IF(B499="C", SUMIFS(Prov_Auto!E$3:E1000,Prov_Auto!A$3:A1000,C499,Prov_Auto!C$3:C1000,"&gt;"&amp;A499,Prov_Auto!D$3:D1000,"&lt;="&amp;TODAY())*D499, IF(B499="V", -1*(SUMIFS(Prov_Auto!E$3:E1000,Prov_Auto!A$3:A1000,C499,Prov_Auto!C$3:C1000,"&gt;"&amp;A499,Prov_Auto!D$3:D1000,"&lt;="&amp;TODAY())*D499), "")))))</f>
        <v/>
      </c>
      <c r="I499" s="42" t="str">
        <f>IF($A499="","",IF($C499="","",IF($D499="","", IF($B499="C",  SUMIFS(Prov_Auto!$E$3:$E1000,Prov_Auto!$A$3:$A1000,$C499,Prov_Auto!$C$3:$C1000,"&gt;="&amp;$A499 ,Prov_Auto!$D$3:$D1000, "&gt;="&amp;DATE(I$2,1, 1), Prov_Auto!$D$3:$D1000,"&lt;="&amp;DATE(I$2, 12, 31))*$D499, IF($B499="V", -1*(SUMIFS(Prov_Auto!$E$3:$E1000,Prov_Auto!$A$3:$A1000,$C499,Prov_Auto!$C$3:$C1000,"&gt;="&amp;$A499 ,Prov_Auto!$D$3:$D1000, "&gt;="&amp;DATE(I$2,1,1), Prov_Auto!$D$3:$D1000,"&lt;="&amp;DATE(I$2,12,31))*$D499), "")))))</f>
        <v/>
      </c>
      <c r="J499" s="42" t="str">
        <f>IF($A499="","",IF($C499="","",IF($D499="","", IF($B499="C",  SUMIFS(Prov_Auto!$E$3:$E1000,Prov_Auto!$A$3:$A1000,$C499,Prov_Auto!$C$3:$C1000,"&gt;="&amp;$A499 ,Prov_Auto!$D$3:$D1000, "&gt;="&amp;DATE(J$2,1, 1), Prov_Auto!$D$3:$D1000,"&lt;="&amp;DATE(J$2, 12, 31))*$D499, IF($B499="V", -1*(SUMIFS(Prov_Auto!$E$3:$E1000,Prov_Auto!$A$3:$A1000,$C499,Prov_Auto!$C$3:$C1000,"&gt;="&amp;$A499 ,Prov_Auto!$D$3:$D1000, "&gt;="&amp;DATE(J$2,1,1), Prov_Auto!$D$3:$D1000,"&lt;="&amp;DATE(J$2,12,31))*$D499), "")))))</f>
        <v/>
      </c>
      <c r="K499" s="42" t="str">
        <f>IF($A499="","",IF($C499="","",IF($D499="","", IF($B499="C",  SUMIFS(Prov_Auto!$E$3:$E1000,Prov_Auto!$A$3:$A1000,$C499,Prov_Auto!$C$3:$C1000,"&gt;="&amp;$A499 ,Prov_Auto!$D$3:$D1000, "&gt;="&amp;DATE(K$2,1, 1), Prov_Auto!$D$3:$D1000,"&lt;="&amp;DATE(K$2, 12, 31))*$D499, IF($B499="V", -1*(SUMIFS(Prov_Auto!$E$3:$E1000,Prov_Auto!$A$3:$A1000,$C499,Prov_Auto!$C$3:$C1000,"&gt;="&amp;$A499 ,Prov_Auto!$D$3:$D1000, "&gt;="&amp;DATE(K$2,1,1), Prov_Auto!$D$3:$D1000,"&lt;="&amp;DATE(K$2,12,31))*$D499), "")))))</f>
        <v/>
      </c>
      <c r="L499" s="42" t="str">
        <f>IF($A499="","",IF($C499="","",IF($D499="","", IF($B499="C",  SUMIFS(Prov_Auto!$E$3:$E1000,Prov_Auto!$A$3:$A1000,$C499,Prov_Auto!$C$3:$C1000,"&gt;="&amp;$A499 ,Prov_Auto!$D$3:$D1000, "&gt;="&amp;DATE(L$2,1, 1), Prov_Auto!$D$3:$D1000,"&lt;="&amp;DATE(L$2, 12, 31))*$D499, IF($B499="V", -1*(SUMIFS(Prov_Auto!$E$3:$E1000,Prov_Auto!$A$3:$A1000,$C499,Prov_Auto!$C$3:$C1000,"&gt;="&amp;$A499 ,Prov_Auto!$D$3:$D1000, "&gt;="&amp;DATE(L$2,1,1), Prov_Auto!$D$3:$D1000,"&lt;="&amp;DATE(L$2,12,31))*$D499), "")))))</f>
        <v/>
      </c>
      <c r="M499" s="43" t="str">
        <f>IF($A499="","",IF($C499="","",IF($D499="","", IF($B499="C",  SUMIFS(Prov_Auto!$E$3:$E1000,Prov_Auto!$A$3:$A1000,$C499,Prov_Auto!$C$3:$C1000,"&gt;="&amp;$A499 ,Prov_Auto!$D$3:$D1000, "&gt;="&amp;DATE(M$2,1, 1), Prov_Auto!$D$3:$D1000,"&lt;="&amp;DATE(M$2, 12, 31))*$D499, IF($B499="V", -1*(SUMIFS(Prov_Auto!$E$3:$E1000,Prov_Auto!$A$3:$A1000,$C499,Prov_Auto!$C$3:$C1000,"&gt;="&amp;$A499 ,Prov_Auto!$D$3:$D1000, "&gt;="&amp;DATE(M$2,1,1), Prov_Auto!$D$3:$D1000,"&lt;="&amp;DATE(M$2,12,31))*$D499), "")))))</f>
        <v/>
      </c>
      <c r="N499" s="30"/>
      <c r="O499" s="31"/>
      <c r="P499" s="31"/>
      <c r="Q499" s="31"/>
      <c r="R499" s="31"/>
      <c r="S499" s="31"/>
      <c r="T499" s="31"/>
      <c r="U499" s="31"/>
      <c r="V499" s="31"/>
      <c r="W499" s="31"/>
    </row>
    <row r="500">
      <c r="A500" s="46"/>
      <c r="B500" s="47"/>
      <c r="C500" s="47"/>
      <c r="D500" s="47"/>
      <c r="E500" s="48"/>
      <c r="F500" s="45" t="str">
        <f t="shared" si="1"/>
        <v/>
      </c>
      <c r="G500" s="40" t="str">
        <f t="shared" si="2"/>
        <v/>
      </c>
      <c r="H500" s="41" t="str">
        <f>IF(A500="","",IF(C500="","",IF(D500="","",IF(B500="C", SUMIFS(Prov_Auto!E$3:E1000,Prov_Auto!A$3:A1000,C500,Prov_Auto!C$3:C1000,"&gt;"&amp;A500,Prov_Auto!D$3:D1000,"&lt;="&amp;TODAY())*D500, IF(B500="V", -1*(SUMIFS(Prov_Auto!E$3:E1000,Prov_Auto!A$3:A1000,C500,Prov_Auto!C$3:C1000,"&gt;"&amp;A500,Prov_Auto!D$3:D1000,"&lt;="&amp;TODAY())*D500), "")))))</f>
        <v/>
      </c>
      <c r="I500" s="42" t="str">
        <f>IF($A500="","",IF($C500="","",IF($D500="","", IF($B500="C",  SUMIFS(Prov_Auto!$E$3:$E1000,Prov_Auto!$A$3:$A1000,$C500,Prov_Auto!$C$3:$C1000,"&gt;="&amp;$A500 ,Prov_Auto!$D$3:$D1000, "&gt;="&amp;DATE(I$2,1, 1), Prov_Auto!$D$3:$D1000,"&lt;="&amp;DATE(I$2, 12, 31))*$D500, IF($B500="V", -1*(SUMIFS(Prov_Auto!$E$3:$E1000,Prov_Auto!$A$3:$A1000,$C500,Prov_Auto!$C$3:$C1000,"&gt;="&amp;$A500 ,Prov_Auto!$D$3:$D1000, "&gt;="&amp;DATE(I$2,1,1), Prov_Auto!$D$3:$D1000,"&lt;="&amp;DATE(I$2,12,31))*$D500), "")))))</f>
        <v/>
      </c>
      <c r="J500" s="42" t="str">
        <f>IF($A500="","",IF($C500="","",IF($D500="","", IF($B500="C",  SUMIFS(Prov_Auto!$E$3:$E1000,Prov_Auto!$A$3:$A1000,$C500,Prov_Auto!$C$3:$C1000,"&gt;="&amp;$A500 ,Prov_Auto!$D$3:$D1000, "&gt;="&amp;DATE(J$2,1, 1), Prov_Auto!$D$3:$D1000,"&lt;="&amp;DATE(J$2, 12, 31))*$D500, IF($B500="V", -1*(SUMIFS(Prov_Auto!$E$3:$E1000,Prov_Auto!$A$3:$A1000,$C500,Prov_Auto!$C$3:$C1000,"&gt;="&amp;$A500 ,Prov_Auto!$D$3:$D1000, "&gt;="&amp;DATE(J$2,1,1), Prov_Auto!$D$3:$D1000,"&lt;="&amp;DATE(J$2,12,31))*$D500), "")))))</f>
        <v/>
      </c>
      <c r="K500" s="42" t="str">
        <f>IF($A500="","",IF($C500="","",IF($D500="","", IF($B500="C",  SUMIFS(Prov_Auto!$E$3:$E1000,Prov_Auto!$A$3:$A1000,$C500,Prov_Auto!$C$3:$C1000,"&gt;="&amp;$A500 ,Prov_Auto!$D$3:$D1000, "&gt;="&amp;DATE(K$2,1, 1), Prov_Auto!$D$3:$D1000,"&lt;="&amp;DATE(K$2, 12, 31))*$D500, IF($B500="V", -1*(SUMIFS(Prov_Auto!$E$3:$E1000,Prov_Auto!$A$3:$A1000,$C500,Prov_Auto!$C$3:$C1000,"&gt;="&amp;$A500 ,Prov_Auto!$D$3:$D1000, "&gt;="&amp;DATE(K$2,1,1), Prov_Auto!$D$3:$D1000,"&lt;="&amp;DATE(K$2,12,31))*$D500), "")))))</f>
        <v/>
      </c>
      <c r="L500" s="42" t="str">
        <f>IF($A500="","",IF($C500="","",IF($D500="","", IF($B500="C",  SUMIFS(Prov_Auto!$E$3:$E1000,Prov_Auto!$A$3:$A1000,$C500,Prov_Auto!$C$3:$C1000,"&gt;="&amp;$A500 ,Prov_Auto!$D$3:$D1000, "&gt;="&amp;DATE(L$2,1, 1), Prov_Auto!$D$3:$D1000,"&lt;="&amp;DATE(L$2, 12, 31))*$D500, IF($B500="V", -1*(SUMIFS(Prov_Auto!$E$3:$E1000,Prov_Auto!$A$3:$A1000,$C500,Prov_Auto!$C$3:$C1000,"&gt;="&amp;$A500 ,Prov_Auto!$D$3:$D1000, "&gt;="&amp;DATE(L$2,1,1), Prov_Auto!$D$3:$D1000,"&lt;="&amp;DATE(L$2,12,31))*$D500), "")))))</f>
        <v/>
      </c>
      <c r="M500" s="43" t="str">
        <f>IF($A500="","",IF($C500="","",IF($D500="","", IF($B500="C",  SUMIFS(Prov_Auto!$E$3:$E1000,Prov_Auto!$A$3:$A1000,$C500,Prov_Auto!$C$3:$C1000,"&gt;="&amp;$A500 ,Prov_Auto!$D$3:$D1000, "&gt;="&amp;DATE(M$2,1, 1), Prov_Auto!$D$3:$D1000,"&lt;="&amp;DATE(M$2, 12, 31))*$D500, IF($B500="V", -1*(SUMIFS(Prov_Auto!$E$3:$E1000,Prov_Auto!$A$3:$A1000,$C500,Prov_Auto!$C$3:$C1000,"&gt;="&amp;$A500 ,Prov_Auto!$D$3:$D1000, "&gt;="&amp;DATE(M$2,1,1), Prov_Auto!$D$3:$D1000,"&lt;="&amp;DATE(M$2,12,31))*$D500), "")))))</f>
        <v/>
      </c>
      <c r="N500" s="30"/>
      <c r="O500" s="31"/>
      <c r="P500" s="31"/>
      <c r="Q500" s="31"/>
      <c r="R500" s="31"/>
      <c r="S500" s="31"/>
      <c r="T500" s="31"/>
      <c r="U500" s="31"/>
      <c r="V500" s="31"/>
      <c r="W500" s="31"/>
    </row>
    <row r="501">
      <c r="A501" s="46"/>
      <c r="B501" s="47"/>
      <c r="C501" s="47"/>
      <c r="D501" s="47"/>
      <c r="E501" s="48"/>
      <c r="F501" s="45" t="str">
        <f t="shared" si="1"/>
        <v/>
      </c>
      <c r="G501" s="40" t="str">
        <f t="shared" si="2"/>
        <v/>
      </c>
      <c r="H501" s="41" t="str">
        <f>IF(A501="","",IF(C501="","",IF(D501="","",IF(B501="C", SUMIFS(Prov_Auto!E$3:E1000,Prov_Auto!A$3:A1000,C501,Prov_Auto!C$3:C1000,"&gt;"&amp;A501,Prov_Auto!D$3:D1000,"&lt;="&amp;TODAY())*D501, IF(B501="V", -1*(SUMIFS(Prov_Auto!E$3:E1000,Prov_Auto!A$3:A1000,C501,Prov_Auto!C$3:C1000,"&gt;"&amp;A501,Prov_Auto!D$3:D1000,"&lt;="&amp;TODAY())*D501), "")))))</f>
        <v/>
      </c>
      <c r="I501" s="42" t="str">
        <f>IF($A501="","",IF($C501="","",IF($D501="","", IF($B501="C",  SUMIFS(Prov_Auto!$E$3:$E1000,Prov_Auto!$A$3:$A1000,$C501,Prov_Auto!$C$3:$C1000,"&gt;="&amp;$A501 ,Prov_Auto!$D$3:$D1000, "&gt;="&amp;DATE(I$2,1, 1), Prov_Auto!$D$3:$D1000,"&lt;="&amp;DATE(I$2, 12, 31))*$D501, IF($B501="V", -1*(SUMIFS(Prov_Auto!$E$3:$E1000,Prov_Auto!$A$3:$A1000,$C501,Prov_Auto!$C$3:$C1000,"&gt;="&amp;$A501 ,Prov_Auto!$D$3:$D1000, "&gt;="&amp;DATE(I$2,1,1), Prov_Auto!$D$3:$D1000,"&lt;="&amp;DATE(I$2,12,31))*$D501), "")))))</f>
        <v/>
      </c>
      <c r="J501" s="42" t="str">
        <f>IF($A501="","",IF($C501="","",IF($D501="","", IF($B501="C",  SUMIFS(Prov_Auto!$E$3:$E1000,Prov_Auto!$A$3:$A1000,$C501,Prov_Auto!$C$3:$C1000,"&gt;="&amp;$A501 ,Prov_Auto!$D$3:$D1000, "&gt;="&amp;DATE(J$2,1, 1), Prov_Auto!$D$3:$D1000,"&lt;="&amp;DATE(J$2, 12, 31))*$D501, IF($B501="V", -1*(SUMIFS(Prov_Auto!$E$3:$E1000,Prov_Auto!$A$3:$A1000,$C501,Prov_Auto!$C$3:$C1000,"&gt;="&amp;$A501 ,Prov_Auto!$D$3:$D1000, "&gt;="&amp;DATE(J$2,1,1), Prov_Auto!$D$3:$D1000,"&lt;="&amp;DATE(J$2,12,31))*$D501), "")))))</f>
        <v/>
      </c>
      <c r="K501" s="42" t="str">
        <f>IF($A501="","",IF($C501="","",IF($D501="","", IF($B501="C",  SUMIFS(Prov_Auto!$E$3:$E1000,Prov_Auto!$A$3:$A1000,$C501,Prov_Auto!$C$3:$C1000,"&gt;="&amp;$A501 ,Prov_Auto!$D$3:$D1000, "&gt;="&amp;DATE(K$2,1, 1), Prov_Auto!$D$3:$D1000,"&lt;="&amp;DATE(K$2, 12, 31))*$D501, IF($B501="V", -1*(SUMIFS(Prov_Auto!$E$3:$E1000,Prov_Auto!$A$3:$A1000,$C501,Prov_Auto!$C$3:$C1000,"&gt;="&amp;$A501 ,Prov_Auto!$D$3:$D1000, "&gt;="&amp;DATE(K$2,1,1), Prov_Auto!$D$3:$D1000,"&lt;="&amp;DATE(K$2,12,31))*$D501), "")))))</f>
        <v/>
      </c>
      <c r="L501" s="42" t="str">
        <f>IF($A501="","",IF($C501="","",IF($D501="","", IF($B501="C",  SUMIFS(Prov_Auto!$E$3:$E1000,Prov_Auto!$A$3:$A1000,$C501,Prov_Auto!$C$3:$C1000,"&gt;="&amp;$A501 ,Prov_Auto!$D$3:$D1000, "&gt;="&amp;DATE(L$2,1, 1), Prov_Auto!$D$3:$D1000,"&lt;="&amp;DATE(L$2, 12, 31))*$D501, IF($B501="V", -1*(SUMIFS(Prov_Auto!$E$3:$E1000,Prov_Auto!$A$3:$A1000,$C501,Prov_Auto!$C$3:$C1000,"&gt;="&amp;$A501 ,Prov_Auto!$D$3:$D1000, "&gt;="&amp;DATE(L$2,1,1), Prov_Auto!$D$3:$D1000,"&lt;="&amp;DATE(L$2,12,31))*$D501), "")))))</f>
        <v/>
      </c>
      <c r="M501" s="43" t="str">
        <f>IF($A501="","",IF($C501="","",IF($D501="","", IF($B501="C",  SUMIFS(Prov_Auto!$E$3:$E1000,Prov_Auto!$A$3:$A1000,$C501,Prov_Auto!$C$3:$C1000,"&gt;="&amp;$A501 ,Prov_Auto!$D$3:$D1000, "&gt;="&amp;DATE(M$2,1, 1), Prov_Auto!$D$3:$D1000,"&lt;="&amp;DATE(M$2, 12, 31))*$D501, IF($B501="V", -1*(SUMIFS(Prov_Auto!$E$3:$E1000,Prov_Auto!$A$3:$A1000,$C501,Prov_Auto!$C$3:$C1000,"&gt;="&amp;$A501 ,Prov_Auto!$D$3:$D1000, "&gt;="&amp;DATE(M$2,1,1), Prov_Auto!$D$3:$D1000,"&lt;="&amp;DATE(M$2,12,31))*$D501), "")))))</f>
        <v/>
      </c>
      <c r="N501" s="30"/>
      <c r="O501" s="31"/>
      <c r="P501" s="31"/>
      <c r="Q501" s="31"/>
      <c r="R501" s="31"/>
      <c r="S501" s="31"/>
      <c r="T501" s="31"/>
      <c r="U501" s="31"/>
      <c r="V501" s="31"/>
      <c r="W501" s="31"/>
    </row>
    <row r="502">
      <c r="A502" s="46"/>
      <c r="B502" s="47"/>
      <c r="C502" s="47"/>
      <c r="D502" s="47"/>
      <c r="E502" s="48"/>
      <c r="F502" s="45" t="str">
        <f t="shared" si="1"/>
        <v/>
      </c>
      <c r="G502" s="40" t="str">
        <f t="shared" si="2"/>
        <v/>
      </c>
      <c r="H502" s="41" t="str">
        <f>IF(A502="","",IF(C502="","",IF(D502="","",IF(B502="C", SUMIFS(Prov_Auto!E$3:E1000,Prov_Auto!A$3:A1000,C502,Prov_Auto!C$3:C1000,"&gt;"&amp;A502,Prov_Auto!D$3:D1000,"&lt;="&amp;TODAY())*D502, IF(B502="V", -1*(SUMIFS(Prov_Auto!E$3:E1000,Prov_Auto!A$3:A1000,C502,Prov_Auto!C$3:C1000,"&gt;"&amp;A502,Prov_Auto!D$3:D1000,"&lt;="&amp;TODAY())*D502), "")))))</f>
        <v/>
      </c>
      <c r="I502" s="42" t="str">
        <f>IF($A502="","",IF($C502="","",IF($D502="","", IF($B502="C",  SUMIFS(Prov_Auto!$E$3:$E1000,Prov_Auto!$A$3:$A1000,$C502,Prov_Auto!$C$3:$C1000,"&gt;="&amp;$A502 ,Prov_Auto!$D$3:$D1000, "&gt;="&amp;DATE(I$2,1, 1), Prov_Auto!$D$3:$D1000,"&lt;="&amp;DATE(I$2, 12, 31))*$D502, IF($B502="V", -1*(SUMIFS(Prov_Auto!$E$3:$E1000,Prov_Auto!$A$3:$A1000,$C502,Prov_Auto!$C$3:$C1000,"&gt;="&amp;$A502 ,Prov_Auto!$D$3:$D1000, "&gt;="&amp;DATE(I$2,1,1), Prov_Auto!$D$3:$D1000,"&lt;="&amp;DATE(I$2,12,31))*$D502), "")))))</f>
        <v/>
      </c>
      <c r="J502" s="42" t="str">
        <f>IF($A502="","",IF($C502="","",IF($D502="","", IF($B502="C",  SUMIFS(Prov_Auto!$E$3:$E1000,Prov_Auto!$A$3:$A1000,$C502,Prov_Auto!$C$3:$C1000,"&gt;="&amp;$A502 ,Prov_Auto!$D$3:$D1000, "&gt;="&amp;DATE(J$2,1, 1), Prov_Auto!$D$3:$D1000,"&lt;="&amp;DATE(J$2, 12, 31))*$D502, IF($B502="V", -1*(SUMIFS(Prov_Auto!$E$3:$E1000,Prov_Auto!$A$3:$A1000,$C502,Prov_Auto!$C$3:$C1000,"&gt;="&amp;$A502 ,Prov_Auto!$D$3:$D1000, "&gt;="&amp;DATE(J$2,1,1), Prov_Auto!$D$3:$D1000,"&lt;="&amp;DATE(J$2,12,31))*$D502), "")))))</f>
        <v/>
      </c>
      <c r="K502" s="42" t="str">
        <f>IF($A502="","",IF($C502="","",IF($D502="","", IF($B502="C",  SUMIFS(Prov_Auto!$E$3:$E1000,Prov_Auto!$A$3:$A1000,$C502,Prov_Auto!$C$3:$C1000,"&gt;="&amp;$A502 ,Prov_Auto!$D$3:$D1000, "&gt;="&amp;DATE(K$2,1, 1), Prov_Auto!$D$3:$D1000,"&lt;="&amp;DATE(K$2, 12, 31))*$D502, IF($B502="V", -1*(SUMIFS(Prov_Auto!$E$3:$E1000,Prov_Auto!$A$3:$A1000,$C502,Prov_Auto!$C$3:$C1000,"&gt;="&amp;$A502 ,Prov_Auto!$D$3:$D1000, "&gt;="&amp;DATE(K$2,1,1), Prov_Auto!$D$3:$D1000,"&lt;="&amp;DATE(K$2,12,31))*$D502), "")))))</f>
        <v/>
      </c>
      <c r="L502" s="42" t="str">
        <f>IF($A502="","",IF($C502="","",IF($D502="","", IF($B502="C",  SUMIFS(Prov_Auto!$E$3:$E1000,Prov_Auto!$A$3:$A1000,$C502,Prov_Auto!$C$3:$C1000,"&gt;="&amp;$A502 ,Prov_Auto!$D$3:$D1000, "&gt;="&amp;DATE(L$2,1, 1), Prov_Auto!$D$3:$D1000,"&lt;="&amp;DATE(L$2, 12, 31))*$D502, IF($B502="V", -1*(SUMIFS(Prov_Auto!$E$3:$E1000,Prov_Auto!$A$3:$A1000,$C502,Prov_Auto!$C$3:$C1000,"&gt;="&amp;$A502 ,Prov_Auto!$D$3:$D1000, "&gt;="&amp;DATE(L$2,1,1), Prov_Auto!$D$3:$D1000,"&lt;="&amp;DATE(L$2,12,31))*$D502), "")))))</f>
        <v/>
      </c>
      <c r="M502" s="43" t="str">
        <f>IF($A502="","",IF($C502="","",IF($D502="","", IF($B502="C",  SUMIFS(Prov_Auto!$E$3:$E1000,Prov_Auto!$A$3:$A1000,$C502,Prov_Auto!$C$3:$C1000,"&gt;="&amp;$A502 ,Prov_Auto!$D$3:$D1000, "&gt;="&amp;DATE(M$2,1, 1), Prov_Auto!$D$3:$D1000,"&lt;="&amp;DATE(M$2, 12, 31))*$D502, IF($B502="V", -1*(SUMIFS(Prov_Auto!$E$3:$E1000,Prov_Auto!$A$3:$A1000,$C502,Prov_Auto!$C$3:$C1000,"&gt;="&amp;$A502 ,Prov_Auto!$D$3:$D1000, "&gt;="&amp;DATE(M$2,1,1), Prov_Auto!$D$3:$D1000,"&lt;="&amp;DATE(M$2,12,31))*$D502), "")))))</f>
        <v/>
      </c>
      <c r="N502" s="30"/>
      <c r="O502" s="31"/>
      <c r="P502" s="31"/>
      <c r="Q502" s="31"/>
      <c r="R502" s="31"/>
      <c r="S502" s="31"/>
      <c r="T502" s="31"/>
      <c r="U502" s="31"/>
      <c r="V502" s="31"/>
      <c r="W502" s="31"/>
    </row>
    <row r="503">
      <c r="A503" s="46"/>
      <c r="B503" s="47"/>
      <c r="C503" s="47"/>
      <c r="D503" s="47"/>
      <c r="E503" s="48"/>
      <c r="F503" s="45" t="str">
        <f t="shared" si="1"/>
        <v/>
      </c>
      <c r="G503" s="40" t="str">
        <f t="shared" si="2"/>
        <v/>
      </c>
      <c r="H503" s="41" t="str">
        <f>IF(A503="","",IF(C503="","",IF(D503="","",IF(B503="C", SUMIFS(Prov_Auto!E$3:E1000,Prov_Auto!A$3:A1000,C503,Prov_Auto!C$3:C1000,"&gt;"&amp;A503,Prov_Auto!D$3:D1000,"&lt;="&amp;TODAY())*D503, IF(B503="V", -1*(SUMIFS(Prov_Auto!E$3:E1000,Prov_Auto!A$3:A1000,C503,Prov_Auto!C$3:C1000,"&gt;"&amp;A503,Prov_Auto!D$3:D1000,"&lt;="&amp;TODAY())*D503), "")))))</f>
        <v/>
      </c>
      <c r="I503" s="42" t="str">
        <f>IF($A503="","",IF($C503="","",IF($D503="","", IF($B503="C",  SUMIFS(Prov_Auto!$E$3:$E1000,Prov_Auto!$A$3:$A1000,$C503,Prov_Auto!$C$3:$C1000,"&gt;="&amp;$A503 ,Prov_Auto!$D$3:$D1000, "&gt;="&amp;DATE(I$2,1, 1), Prov_Auto!$D$3:$D1000,"&lt;="&amp;DATE(I$2, 12, 31))*$D503, IF($B503="V", -1*(SUMIFS(Prov_Auto!$E$3:$E1000,Prov_Auto!$A$3:$A1000,$C503,Prov_Auto!$C$3:$C1000,"&gt;="&amp;$A503 ,Prov_Auto!$D$3:$D1000, "&gt;="&amp;DATE(I$2,1,1), Prov_Auto!$D$3:$D1000,"&lt;="&amp;DATE(I$2,12,31))*$D503), "")))))</f>
        <v/>
      </c>
      <c r="J503" s="42" t="str">
        <f>IF($A503="","",IF($C503="","",IF($D503="","", IF($B503="C",  SUMIFS(Prov_Auto!$E$3:$E1000,Prov_Auto!$A$3:$A1000,$C503,Prov_Auto!$C$3:$C1000,"&gt;="&amp;$A503 ,Prov_Auto!$D$3:$D1000, "&gt;="&amp;DATE(J$2,1, 1), Prov_Auto!$D$3:$D1000,"&lt;="&amp;DATE(J$2, 12, 31))*$D503, IF($B503="V", -1*(SUMIFS(Prov_Auto!$E$3:$E1000,Prov_Auto!$A$3:$A1000,$C503,Prov_Auto!$C$3:$C1000,"&gt;="&amp;$A503 ,Prov_Auto!$D$3:$D1000, "&gt;="&amp;DATE(J$2,1,1), Prov_Auto!$D$3:$D1000,"&lt;="&amp;DATE(J$2,12,31))*$D503), "")))))</f>
        <v/>
      </c>
      <c r="K503" s="42" t="str">
        <f>IF($A503="","",IF($C503="","",IF($D503="","", IF($B503="C",  SUMIFS(Prov_Auto!$E$3:$E1000,Prov_Auto!$A$3:$A1000,$C503,Prov_Auto!$C$3:$C1000,"&gt;="&amp;$A503 ,Prov_Auto!$D$3:$D1000, "&gt;="&amp;DATE(K$2,1, 1), Prov_Auto!$D$3:$D1000,"&lt;="&amp;DATE(K$2, 12, 31))*$D503, IF($B503="V", -1*(SUMIFS(Prov_Auto!$E$3:$E1000,Prov_Auto!$A$3:$A1000,$C503,Prov_Auto!$C$3:$C1000,"&gt;="&amp;$A503 ,Prov_Auto!$D$3:$D1000, "&gt;="&amp;DATE(K$2,1,1), Prov_Auto!$D$3:$D1000,"&lt;="&amp;DATE(K$2,12,31))*$D503), "")))))</f>
        <v/>
      </c>
      <c r="L503" s="42" t="str">
        <f>IF($A503="","",IF($C503="","",IF($D503="","", IF($B503="C",  SUMIFS(Prov_Auto!$E$3:$E1000,Prov_Auto!$A$3:$A1000,$C503,Prov_Auto!$C$3:$C1000,"&gt;="&amp;$A503 ,Prov_Auto!$D$3:$D1000, "&gt;="&amp;DATE(L$2,1, 1), Prov_Auto!$D$3:$D1000,"&lt;="&amp;DATE(L$2, 12, 31))*$D503, IF($B503="V", -1*(SUMIFS(Prov_Auto!$E$3:$E1000,Prov_Auto!$A$3:$A1000,$C503,Prov_Auto!$C$3:$C1000,"&gt;="&amp;$A503 ,Prov_Auto!$D$3:$D1000, "&gt;="&amp;DATE(L$2,1,1), Prov_Auto!$D$3:$D1000,"&lt;="&amp;DATE(L$2,12,31))*$D503), "")))))</f>
        <v/>
      </c>
      <c r="M503" s="43" t="str">
        <f>IF($A503="","",IF($C503="","",IF($D503="","", IF($B503="C",  SUMIFS(Prov_Auto!$E$3:$E1000,Prov_Auto!$A$3:$A1000,$C503,Prov_Auto!$C$3:$C1000,"&gt;="&amp;$A503 ,Prov_Auto!$D$3:$D1000, "&gt;="&amp;DATE(M$2,1, 1), Prov_Auto!$D$3:$D1000,"&lt;="&amp;DATE(M$2, 12, 31))*$D503, IF($B503="V", -1*(SUMIFS(Prov_Auto!$E$3:$E1000,Prov_Auto!$A$3:$A1000,$C503,Prov_Auto!$C$3:$C1000,"&gt;="&amp;$A503 ,Prov_Auto!$D$3:$D1000, "&gt;="&amp;DATE(M$2,1,1), Prov_Auto!$D$3:$D1000,"&lt;="&amp;DATE(M$2,12,31))*$D503), "")))))</f>
        <v/>
      </c>
      <c r="N503" s="30"/>
      <c r="O503" s="31"/>
      <c r="P503" s="31"/>
      <c r="Q503" s="31"/>
      <c r="R503" s="31"/>
      <c r="S503" s="31"/>
      <c r="T503" s="31"/>
      <c r="U503" s="31"/>
      <c r="V503" s="31"/>
      <c r="W503" s="31"/>
    </row>
    <row r="504">
      <c r="A504" s="46"/>
      <c r="B504" s="47"/>
      <c r="C504" s="47"/>
      <c r="D504" s="47"/>
      <c r="E504" s="48"/>
      <c r="F504" s="45" t="str">
        <f t="shared" si="1"/>
        <v/>
      </c>
      <c r="G504" s="40" t="str">
        <f t="shared" si="2"/>
        <v/>
      </c>
      <c r="H504" s="41" t="str">
        <f>IF(A504="","",IF(C504="","",IF(D504="","",IF(B504="C", SUMIFS(Prov_Auto!E$3:E1000,Prov_Auto!A$3:A1000,C504,Prov_Auto!C$3:C1000,"&gt;"&amp;A504,Prov_Auto!D$3:D1000,"&lt;="&amp;TODAY())*D504, IF(B504="V", -1*(SUMIFS(Prov_Auto!E$3:E1000,Prov_Auto!A$3:A1000,C504,Prov_Auto!C$3:C1000,"&gt;"&amp;A504,Prov_Auto!D$3:D1000,"&lt;="&amp;TODAY())*D504), "")))))</f>
        <v/>
      </c>
      <c r="I504" s="42" t="str">
        <f>IF($A504="","",IF($C504="","",IF($D504="","", IF($B504="C",  SUMIFS(Prov_Auto!$E$3:$E1000,Prov_Auto!$A$3:$A1000,$C504,Prov_Auto!$C$3:$C1000,"&gt;="&amp;$A504 ,Prov_Auto!$D$3:$D1000, "&gt;="&amp;DATE(I$2,1, 1), Prov_Auto!$D$3:$D1000,"&lt;="&amp;DATE(I$2, 12, 31))*$D504, IF($B504="V", -1*(SUMIFS(Prov_Auto!$E$3:$E1000,Prov_Auto!$A$3:$A1000,$C504,Prov_Auto!$C$3:$C1000,"&gt;="&amp;$A504 ,Prov_Auto!$D$3:$D1000, "&gt;="&amp;DATE(I$2,1,1), Prov_Auto!$D$3:$D1000,"&lt;="&amp;DATE(I$2,12,31))*$D504), "")))))</f>
        <v/>
      </c>
      <c r="J504" s="42" t="str">
        <f>IF($A504="","",IF($C504="","",IF($D504="","", IF($B504="C",  SUMIFS(Prov_Auto!$E$3:$E1000,Prov_Auto!$A$3:$A1000,$C504,Prov_Auto!$C$3:$C1000,"&gt;="&amp;$A504 ,Prov_Auto!$D$3:$D1000, "&gt;="&amp;DATE(J$2,1, 1), Prov_Auto!$D$3:$D1000,"&lt;="&amp;DATE(J$2, 12, 31))*$D504, IF($B504="V", -1*(SUMIFS(Prov_Auto!$E$3:$E1000,Prov_Auto!$A$3:$A1000,$C504,Prov_Auto!$C$3:$C1000,"&gt;="&amp;$A504 ,Prov_Auto!$D$3:$D1000, "&gt;="&amp;DATE(J$2,1,1), Prov_Auto!$D$3:$D1000,"&lt;="&amp;DATE(J$2,12,31))*$D504), "")))))</f>
        <v/>
      </c>
      <c r="K504" s="42" t="str">
        <f>IF($A504="","",IF($C504="","",IF($D504="","", IF($B504="C",  SUMIFS(Prov_Auto!$E$3:$E1000,Prov_Auto!$A$3:$A1000,$C504,Prov_Auto!$C$3:$C1000,"&gt;="&amp;$A504 ,Prov_Auto!$D$3:$D1000, "&gt;="&amp;DATE(K$2,1, 1), Prov_Auto!$D$3:$D1000,"&lt;="&amp;DATE(K$2, 12, 31))*$D504, IF($B504="V", -1*(SUMIFS(Prov_Auto!$E$3:$E1000,Prov_Auto!$A$3:$A1000,$C504,Prov_Auto!$C$3:$C1000,"&gt;="&amp;$A504 ,Prov_Auto!$D$3:$D1000, "&gt;="&amp;DATE(K$2,1,1), Prov_Auto!$D$3:$D1000,"&lt;="&amp;DATE(K$2,12,31))*$D504), "")))))</f>
        <v/>
      </c>
      <c r="L504" s="42" t="str">
        <f>IF($A504="","",IF($C504="","",IF($D504="","", IF($B504="C",  SUMIFS(Prov_Auto!$E$3:$E1000,Prov_Auto!$A$3:$A1000,$C504,Prov_Auto!$C$3:$C1000,"&gt;="&amp;$A504 ,Prov_Auto!$D$3:$D1000, "&gt;="&amp;DATE(L$2,1, 1), Prov_Auto!$D$3:$D1000,"&lt;="&amp;DATE(L$2, 12, 31))*$D504, IF($B504="V", -1*(SUMIFS(Prov_Auto!$E$3:$E1000,Prov_Auto!$A$3:$A1000,$C504,Prov_Auto!$C$3:$C1000,"&gt;="&amp;$A504 ,Prov_Auto!$D$3:$D1000, "&gt;="&amp;DATE(L$2,1,1), Prov_Auto!$D$3:$D1000,"&lt;="&amp;DATE(L$2,12,31))*$D504), "")))))</f>
        <v/>
      </c>
      <c r="M504" s="43" t="str">
        <f>IF($A504="","",IF($C504="","",IF($D504="","", IF($B504="C",  SUMIFS(Prov_Auto!$E$3:$E1000,Prov_Auto!$A$3:$A1000,$C504,Prov_Auto!$C$3:$C1000,"&gt;="&amp;$A504 ,Prov_Auto!$D$3:$D1000, "&gt;="&amp;DATE(M$2,1, 1), Prov_Auto!$D$3:$D1000,"&lt;="&amp;DATE(M$2, 12, 31))*$D504, IF($B504="V", -1*(SUMIFS(Prov_Auto!$E$3:$E1000,Prov_Auto!$A$3:$A1000,$C504,Prov_Auto!$C$3:$C1000,"&gt;="&amp;$A504 ,Prov_Auto!$D$3:$D1000, "&gt;="&amp;DATE(M$2,1,1), Prov_Auto!$D$3:$D1000,"&lt;="&amp;DATE(M$2,12,31))*$D504), "")))))</f>
        <v/>
      </c>
      <c r="N504" s="30"/>
      <c r="O504" s="31"/>
      <c r="P504" s="31"/>
      <c r="Q504" s="31"/>
      <c r="R504" s="31"/>
      <c r="S504" s="31"/>
      <c r="T504" s="31"/>
      <c r="U504" s="31"/>
      <c r="V504" s="31"/>
      <c r="W504" s="31"/>
    </row>
    <row r="505">
      <c r="A505" s="46"/>
      <c r="B505" s="47"/>
      <c r="C505" s="47"/>
      <c r="D505" s="47"/>
      <c r="E505" s="48"/>
      <c r="F505" s="45" t="str">
        <f t="shared" si="1"/>
        <v/>
      </c>
      <c r="G505" s="40" t="str">
        <f t="shared" si="2"/>
        <v/>
      </c>
      <c r="H505" s="41" t="str">
        <f>IF(A505="","",IF(C505="","",IF(D505="","",IF(B505="C", SUMIFS(Prov_Auto!E$3:E1000,Prov_Auto!A$3:A1000,C505,Prov_Auto!C$3:C1000,"&gt;"&amp;A505,Prov_Auto!D$3:D1000,"&lt;="&amp;TODAY())*D505, IF(B505="V", -1*(SUMIFS(Prov_Auto!E$3:E1000,Prov_Auto!A$3:A1000,C505,Prov_Auto!C$3:C1000,"&gt;"&amp;A505,Prov_Auto!D$3:D1000,"&lt;="&amp;TODAY())*D505), "")))))</f>
        <v/>
      </c>
      <c r="I505" s="42" t="str">
        <f>IF($A505="","",IF($C505="","",IF($D505="","", IF($B505="C",  SUMIFS(Prov_Auto!$E$3:$E1000,Prov_Auto!$A$3:$A1000,$C505,Prov_Auto!$C$3:$C1000,"&gt;="&amp;$A505 ,Prov_Auto!$D$3:$D1000, "&gt;="&amp;DATE(I$2,1, 1), Prov_Auto!$D$3:$D1000,"&lt;="&amp;DATE(I$2, 12, 31))*$D505, IF($B505="V", -1*(SUMIFS(Prov_Auto!$E$3:$E1000,Prov_Auto!$A$3:$A1000,$C505,Prov_Auto!$C$3:$C1000,"&gt;="&amp;$A505 ,Prov_Auto!$D$3:$D1000, "&gt;="&amp;DATE(I$2,1,1), Prov_Auto!$D$3:$D1000,"&lt;="&amp;DATE(I$2,12,31))*$D505), "")))))</f>
        <v/>
      </c>
      <c r="J505" s="42" t="str">
        <f>IF($A505="","",IF($C505="","",IF($D505="","", IF($B505="C",  SUMIFS(Prov_Auto!$E$3:$E1000,Prov_Auto!$A$3:$A1000,$C505,Prov_Auto!$C$3:$C1000,"&gt;="&amp;$A505 ,Prov_Auto!$D$3:$D1000, "&gt;="&amp;DATE(J$2,1, 1), Prov_Auto!$D$3:$D1000,"&lt;="&amp;DATE(J$2, 12, 31))*$D505, IF($B505="V", -1*(SUMIFS(Prov_Auto!$E$3:$E1000,Prov_Auto!$A$3:$A1000,$C505,Prov_Auto!$C$3:$C1000,"&gt;="&amp;$A505 ,Prov_Auto!$D$3:$D1000, "&gt;="&amp;DATE(J$2,1,1), Prov_Auto!$D$3:$D1000,"&lt;="&amp;DATE(J$2,12,31))*$D505), "")))))</f>
        <v/>
      </c>
      <c r="K505" s="42" t="str">
        <f>IF($A505="","",IF($C505="","",IF($D505="","", IF($B505="C",  SUMIFS(Prov_Auto!$E$3:$E1000,Prov_Auto!$A$3:$A1000,$C505,Prov_Auto!$C$3:$C1000,"&gt;="&amp;$A505 ,Prov_Auto!$D$3:$D1000, "&gt;="&amp;DATE(K$2,1, 1), Prov_Auto!$D$3:$D1000,"&lt;="&amp;DATE(K$2, 12, 31))*$D505, IF($B505="V", -1*(SUMIFS(Prov_Auto!$E$3:$E1000,Prov_Auto!$A$3:$A1000,$C505,Prov_Auto!$C$3:$C1000,"&gt;="&amp;$A505 ,Prov_Auto!$D$3:$D1000, "&gt;="&amp;DATE(K$2,1,1), Prov_Auto!$D$3:$D1000,"&lt;="&amp;DATE(K$2,12,31))*$D505), "")))))</f>
        <v/>
      </c>
      <c r="L505" s="42" t="str">
        <f>IF($A505="","",IF($C505="","",IF($D505="","", IF($B505="C",  SUMIFS(Prov_Auto!$E$3:$E1000,Prov_Auto!$A$3:$A1000,$C505,Prov_Auto!$C$3:$C1000,"&gt;="&amp;$A505 ,Prov_Auto!$D$3:$D1000, "&gt;="&amp;DATE(L$2,1, 1), Prov_Auto!$D$3:$D1000,"&lt;="&amp;DATE(L$2, 12, 31))*$D505, IF($B505="V", -1*(SUMIFS(Prov_Auto!$E$3:$E1000,Prov_Auto!$A$3:$A1000,$C505,Prov_Auto!$C$3:$C1000,"&gt;="&amp;$A505 ,Prov_Auto!$D$3:$D1000, "&gt;="&amp;DATE(L$2,1,1), Prov_Auto!$D$3:$D1000,"&lt;="&amp;DATE(L$2,12,31))*$D505), "")))))</f>
        <v/>
      </c>
      <c r="M505" s="43" t="str">
        <f>IF($A505="","",IF($C505="","",IF($D505="","", IF($B505="C",  SUMIFS(Prov_Auto!$E$3:$E1000,Prov_Auto!$A$3:$A1000,$C505,Prov_Auto!$C$3:$C1000,"&gt;="&amp;$A505 ,Prov_Auto!$D$3:$D1000, "&gt;="&amp;DATE(M$2,1, 1), Prov_Auto!$D$3:$D1000,"&lt;="&amp;DATE(M$2, 12, 31))*$D505, IF($B505="V", -1*(SUMIFS(Prov_Auto!$E$3:$E1000,Prov_Auto!$A$3:$A1000,$C505,Prov_Auto!$C$3:$C1000,"&gt;="&amp;$A505 ,Prov_Auto!$D$3:$D1000, "&gt;="&amp;DATE(M$2,1,1), Prov_Auto!$D$3:$D1000,"&lt;="&amp;DATE(M$2,12,31))*$D505), "")))))</f>
        <v/>
      </c>
      <c r="N505" s="30"/>
      <c r="O505" s="31"/>
      <c r="P505" s="31"/>
      <c r="Q505" s="31"/>
      <c r="R505" s="31"/>
      <c r="S505" s="31"/>
      <c r="T505" s="31"/>
      <c r="U505" s="31"/>
      <c r="V505" s="31"/>
      <c r="W505" s="31"/>
    </row>
    <row r="506">
      <c r="A506" s="46"/>
      <c r="B506" s="47"/>
      <c r="C506" s="47"/>
      <c r="D506" s="47"/>
      <c r="E506" s="48"/>
      <c r="F506" s="45" t="str">
        <f t="shared" si="1"/>
        <v/>
      </c>
      <c r="G506" s="40" t="str">
        <f t="shared" si="2"/>
        <v/>
      </c>
      <c r="H506" s="41" t="str">
        <f>IF(A506="","",IF(C506="","",IF(D506="","",IF(B506="C", SUMIFS(Prov_Auto!E$3:E1000,Prov_Auto!A$3:A1000,C506,Prov_Auto!C$3:C1000,"&gt;"&amp;A506,Prov_Auto!D$3:D1000,"&lt;="&amp;TODAY())*D506, IF(B506="V", -1*(SUMIFS(Prov_Auto!E$3:E1000,Prov_Auto!A$3:A1000,C506,Prov_Auto!C$3:C1000,"&gt;"&amp;A506,Prov_Auto!D$3:D1000,"&lt;="&amp;TODAY())*D506), "")))))</f>
        <v/>
      </c>
      <c r="I506" s="42" t="str">
        <f>IF($A506="","",IF($C506="","",IF($D506="","", IF($B506="C",  SUMIFS(Prov_Auto!$E$3:$E1000,Prov_Auto!$A$3:$A1000,$C506,Prov_Auto!$C$3:$C1000,"&gt;="&amp;$A506 ,Prov_Auto!$D$3:$D1000, "&gt;="&amp;DATE(I$2,1, 1), Prov_Auto!$D$3:$D1000,"&lt;="&amp;DATE(I$2, 12, 31))*$D506, IF($B506="V", -1*(SUMIFS(Prov_Auto!$E$3:$E1000,Prov_Auto!$A$3:$A1000,$C506,Prov_Auto!$C$3:$C1000,"&gt;="&amp;$A506 ,Prov_Auto!$D$3:$D1000, "&gt;="&amp;DATE(I$2,1,1), Prov_Auto!$D$3:$D1000,"&lt;="&amp;DATE(I$2,12,31))*$D506), "")))))</f>
        <v/>
      </c>
      <c r="J506" s="42" t="str">
        <f>IF($A506="","",IF($C506="","",IF($D506="","", IF($B506="C",  SUMIFS(Prov_Auto!$E$3:$E1000,Prov_Auto!$A$3:$A1000,$C506,Prov_Auto!$C$3:$C1000,"&gt;="&amp;$A506 ,Prov_Auto!$D$3:$D1000, "&gt;="&amp;DATE(J$2,1, 1), Prov_Auto!$D$3:$D1000,"&lt;="&amp;DATE(J$2, 12, 31))*$D506, IF($B506="V", -1*(SUMIFS(Prov_Auto!$E$3:$E1000,Prov_Auto!$A$3:$A1000,$C506,Prov_Auto!$C$3:$C1000,"&gt;="&amp;$A506 ,Prov_Auto!$D$3:$D1000, "&gt;="&amp;DATE(J$2,1,1), Prov_Auto!$D$3:$D1000,"&lt;="&amp;DATE(J$2,12,31))*$D506), "")))))</f>
        <v/>
      </c>
      <c r="K506" s="42" t="str">
        <f>IF($A506="","",IF($C506="","",IF($D506="","", IF($B506="C",  SUMIFS(Prov_Auto!$E$3:$E1000,Prov_Auto!$A$3:$A1000,$C506,Prov_Auto!$C$3:$C1000,"&gt;="&amp;$A506 ,Prov_Auto!$D$3:$D1000, "&gt;="&amp;DATE(K$2,1, 1), Prov_Auto!$D$3:$D1000,"&lt;="&amp;DATE(K$2, 12, 31))*$D506, IF($B506="V", -1*(SUMIFS(Prov_Auto!$E$3:$E1000,Prov_Auto!$A$3:$A1000,$C506,Prov_Auto!$C$3:$C1000,"&gt;="&amp;$A506 ,Prov_Auto!$D$3:$D1000, "&gt;="&amp;DATE(K$2,1,1), Prov_Auto!$D$3:$D1000,"&lt;="&amp;DATE(K$2,12,31))*$D506), "")))))</f>
        <v/>
      </c>
      <c r="L506" s="42" t="str">
        <f>IF($A506="","",IF($C506="","",IF($D506="","", IF($B506="C",  SUMIFS(Prov_Auto!$E$3:$E1000,Prov_Auto!$A$3:$A1000,$C506,Prov_Auto!$C$3:$C1000,"&gt;="&amp;$A506 ,Prov_Auto!$D$3:$D1000, "&gt;="&amp;DATE(L$2,1, 1), Prov_Auto!$D$3:$D1000,"&lt;="&amp;DATE(L$2, 12, 31))*$D506, IF($B506="V", -1*(SUMIFS(Prov_Auto!$E$3:$E1000,Prov_Auto!$A$3:$A1000,$C506,Prov_Auto!$C$3:$C1000,"&gt;="&amp;$A506 ,Prov_Auto!$D$3:$D1000, "&gt;="&amp;DATE(L$2,1,1), Prov_Auto!$D$3:$D1000,"&lt;="&amp;DATE(L$2,12,31))*$D506), "")))))</f>
        <v/>
      </c>
      <c r="M506" s="43" t="str">
        <f>IF($A506="","",IF($C506="","",IF($D506="","", IF($B506="C",  SUMIFS(Prov_Auto!$E$3:$E1000,Prov_Auto!$A$3:$A1000,$C506,Prov_Auto!$C$3:$C1000,"&gt;="&amp;$A506 ,Prov_Auto!$D$3:$D1000, "&gt;="&amp;DATE(M$2,1, 1), Prov_Auto!$D$3:$D1000,"&lt;="&amp;DATE(M$2, 12, 31))*$D506, IF($B506="V", -1*(SUMIFS(Prov_Auto!$E$3:$E1000,Prov_Auto!$A$3:$A1000,$C506,Prov_Auto!$C$3:$C1000,"&gt;="&amp;$A506 ,Prov_Auto!$D$3:$D1000, "&gt;="&amp;DATE(M$2,1,1), Prov_Auto!$D$3:$D1000,"&lt;="&amp;DATE(M$2,12,31))*$D506), "")))))</f>
        <v/>
      </c>
      <c r="N506" s="30"/>
      <c r="O506" s="31"/>
      <c r="P506" s="31"/>
      <c r="Q506" s="31"/>
      <c r="R506" s="31"/>
      <c r="S506" s="31"/>
      <c r="T506" s="31"/>
      <c r="U506" s="31"/>
      <c r="V506" s="31"/>
      <c r="W506" s="31"/>
    </row>
    <row r="507">
      <c r="A507" s="46"/>
      <c r="B507" s="47"/>
      <c r="C507" s="47"/>
      <c r="D507" s="47"/>
      <c r="E507" s="48"/>
      <c r="F507" s="45" t="str">
        <f t="shared" si="1"/>
        <v/>
      </c>
      <c r="G507" s="40" t="str">
        <f t="shared" si="2"/>
        <v/>
      </c>
      <c r="H507" s="41" t="str">
        <f>IF(A507="","",IF(C507="","",IF(D507="","",IF(B507="C", SUMIFS(Prov_Auto!E$3:E1000,Prov_Auto!A$3:A1000,C507,Prov_Auto!C$3:C1000,"&gt;"&amp;A507,Prov_Auto!D$3:D1000,"&lt;="&amp;TODAY())*D507, IF(B507="V", -1*(SUMIFS(Prov_Auto!E$3:E1000,Prov_Auto!A$3:A1000,C507,Prov_Auto!C$3:C1000,"&gt;"&amp;A507,Prov_Auto!D$3:D1000,"&lt;="&amp;TODAY())*D507), "")))))</f>
        <v/>
      </c>
      <c r="I507" s="42" t="str">
        <f>IF($A507="","",IF($C507="","",IF($D507="","", IF($B507="C",  SUMIFS(Prov_Auto!$E$3:$E1000,Prov_Auto!$A$3:$A1000,$C507,Prov_Auto!$C$3:$C1000,"&gt;="&amp;$A507 ,Prov_Auto!$D$3:$D1000, "&gt;="&amp;DATE(I$2,1, 1), Prov_Auto!$D$3:$D1000,"&lt;="&amp;DATE(I$2, 12, 31))*$D507, IF($B507="V", -1*(SUMIFS(Prov_Auto!$E$3:$E1000,Prov_Auto!$A$3:$A1000,$C507,Prov_Auto!$C$3:$C1000,"&gt;="&amp;$A507 ,Prov_Auto!$D$3:$D1000, "&gt;="&amp;DATE(I$2,1,1), Prov_Auto!$D$3:$D1000,"&lt;="&amp;DATE(I$2,12,31))*$D507), "")))))</f>
        <v/>
      </c>
      <c r="J507" s="42" t="str">
        <f>IF($A507="","",IF($C507="","",IF($D507="","", IF($B507="C",  SUMIFS(Prov_Auto!$E$3:$E1000,Prov_Auto!$A$3:$A1000,$C507,Prov_Auto!$C$3:$C1000,"&gt;="&amp;$A507 ,Prov_Auto!$D$3:$D1000, "&gt;="&amp;DATE(J$2,1, 1), Prov_Auto!$D$3:$D1000,"&lt;="&amp;DATE(J$2, 12, 31))*$D507, IF($B507="V", -1*(SUMIFS(Prov_Auto!$E$3:$E1000,Prov_Auto!$A$3:$A1000,$C507,Prov_Auto!$C$3:$C1000,"&gt;="&amp;$A507 ,Prov_Auto!$D$3:$D1000, "&gt;="&amp;DATE(J$2,1,1), Prov_Auto!$D$3:$D1000,"&lt;="&amp;DATE(J$2,12,31))*$D507), "")))))</f>
        <v/>
      </c>
      <c r="K507" s="42" t="str">
        <f>IF($A507="","",IF($C507="","",IF($D507="","", IF($B507="C",  SUMIFS(Prov_Auto!$E$3:$E1000,Prov_Auto!$A$3:$A1000,$C507,Prov_Auto!$C$3:$C1000,"&gt;="&amp;$A507 ,Prov_Auto!$D$3:$D1000, "&gt;="&amp;DATE(K$2,1, 1), Prov_Auto!$D$3:$D1000,"&lt;="&amp;DATE(K$2, 12, 31))*$D507, IF($B507="V", -1*(SUMIFS(Prov_Auto!$E$3:$E1000,Prov_Auto!$A$3:$A1000,$C507,Prov_Auto!$C$3:$C1000,"&gt;="&amp;$A507 ,Prov_Auto!$D$3:$D1000, "&gt;="&amp;DATE(K$2,1,1), Prov_Auto!$D$3:$D1000,"&lt;="&amp;DATE(K$2,12,31))*$D507), "")))))</f>
        <v/>
      </c>
      <c r="L507" s="42" t="str">
        <f>IF($A507="","",IF($C507="","",IF($D507="","", IF($B507="C",  SUMIFS(Prov_Auto!$E$3:$E1000,Prov_Auto!$A$3:$A1000,$C507,Prov_Auto!$C$3:$C1000,"&gt;="&amp;$A507 ,Prov_Auto!$D$3:$D1000, "&gt;="&amp;DATE(L$2,1, 1), Prov_Auto!$D$3:$D1000,"&lt;="&amp;DATE(L$2, 12, 31))*$D507, IF($B507="V", -1*(SUMIFS(Prov_Auto!$E$3:$E1000,Prov_Auto!$A$3:$A1000,$C507,Prov_Auto!$C$3:$C1000,"&gt;="&amp;$A507 ,Prov_Auto!$D$3:$D1000, "&gt;="&amp;DATE(L$2,1,1), Prov_Auto!$D$3:$D1000,"&lt;="&amp;DATE(L$2,12,31))*$D507), "")))))</f>
        <v/>
      </c>
      <c r="M507" s="43" t="str">
        <f>IF($A507="","",IF($C507="","",IF($D507="","", IF($B507="C",  SUMIFS(Prov_Auto!$E$3:$E1000,Prov_Auto!$A$3:$A1000,$C507,Prov_Auto!$C$3:$C1000,"&gt;="&amp;$A507 ,Prov_Auto!$D$3:$D1000, "&gt;="&amp;DATE(M$2,1, 1), Prov_Auto!$D$3:$D1000,"&lt;="&amp;DATE(M$2, 12, 31))*$D507, IF($B507="V", -1*(SUMIFS(Prov_Auto!$E$3:$E1000,Prov_Auto!$A$3:$A1000,$C507,Prov_Auto!$C$3:$C1000,"&gt;="&amp;$A507 ,Prov_Auto!$D$3:$D1000, "&gt;="&amp;DATE(M$2,1,1), Prov_Auto!$D$3:$D1000,"&lt;="&amp;DATE(M$2,12,31))*$D507), "")))))</f>
        <v/>
      </c>
      <c r="N507" s="30"/>
      <c r="O507" s="31"/>
      <c r="P507" s="31"/>
      <c r="Q507" s="31"/>
      <c r="R507" s="31"/>
      <c r="S507" s="31"/>
      <c r="T507" s="31"/>
      <c r="U507" s="31"/>
      <c r="V507" s="31"/>
      <c r="W507" s="31"/>
    </row>
    <row r="508">
      <c r="A508" s="46"/>
      <c r="B508" s="47"/>
      <c r="C508" s="47"/>
      <c r="D508" s="47"/>
      <c r="E508" s="48"/>
      <c r="F508" s="45" t="str">
        <f t="shared" si="1"/>
        <v/>
      </c>
      <c r="G508" s="40" t="str">
        <f t="shared" si="2"/>
        <v/>
      </c>
      <c r="H508" s="41" t="str">
        <f>IF(A508="","",IF(C508="","",IF(D508="","",IF(B508="C", SUMIFS(Prov_Auto!E$3:E1000,Prov_Auto!A$3:A1000,C508,Prov_Auto!C$3:C1000,"&gt;"&amp;A508,Prov_Auto!D$3:D1000,"&lt;="&amp;TODAY())*D508, IF(B508="V", -1*(SUMIFS(Prov_Auto!E$3:E1000,Prov_Auto!A$3:A1000,C508,Prov_Auto!C$3:C1000,"&gt;"&amp;A508,Prov_Auto!D$3:D1000,"&lt;="&amp;TODAY())*D508), "")))))</f>
        <v/>
      </c>
      <c r="I508" s="42" t="str">
        <f>IF($A508="","",IF($C508="","",IF($D508="","", IF($B508="C",  SUMIFS(Prov_Auto!$E$3:$E1000,Prov_Auto!$A$3:$A1000,$C508,Prov_Auto!$C$3:$C1000,"&gt;="&amp;$A508 ,Prov_Auto!$D$3:$D1000, "&gt;="&amp;DATE(I$2,1, 1), Prov_Auto!$D$3:$D1000,"&lt;="&amp;DATE(I$2, 12, 31))*$D508, IF($B508="V", -1*(SUMIFS(Prov_Auto!$E$3:$E1000,Prov_Auto!$A$3:$A1000,$C508,Prov_Auto!$C$3:$C1000,"&gt;="&amp;$A508 ,Prov_Auto!$D$3:$D1000, "&gt;="&amp;DATE(I$2,1,1), Prov_Auto!$D$3:$D1000,"&lt;="&amp;DATE(I$2,12,31))*$D508), "")))))</f>
        <v/>
      </c>
      <c r="J508" s="42" t="str">
        <f>IF($A508="","",IF($C508="","",IF($D508="","", IF($B508="C",  SUMIFS(Prov_Auto!$E$3:$E1000,Prov_Auto!$A$3:$A1000,$C508,Prov_Auto!$C$3:$C1000,"&gt;="&amp;$A508 ,Prov_Auto!$D$3:$D1000, "&gt;="&amp;DATE(J$2,1, 1), Prov_Auto!$D$3:$D1000,"&lt;="&amp;DATE(J$2, 12, 31))*$D508, IF($B508="V", -1*(SUMIFS(Prov_Auto!$E$3:$E1000,Prov_Auto!$A$3:$A1000,$C508,Prov_Auto!$C$3:$C1000,"&gt;="&amp;$A508 ,Prov_Auto!$D$3:$D1000, "&gt;="&amp;DATE(J$2,1,1), Prov_Auto!$D$3:$D1000,"&lt;="&amp;DATE(J$2,12,31))*$D508), "")))))</f>
        <v/>
      </c>
      <c r="K508" s="42" t="str">
        <f>IF($A508="","",IF($C508="","",IF($D508="","", IF($B508="C",  SUMIFS(Prov_Auto!$E$3:$E1000,Prov_Auto!$A$3:$A1000,$C508,Prov_Auto!$C$3:$C1000,"&gt;="&amp;$A508 ,Prov_Auto!$D$3:$D1000, "&gt;="&amp;DATE(K$2,1, 1), Prov_Auto!$D$3:$D1000,"&lt;="&amp;DATE(K$2, 12, 31))*$D508, IF($B508="V", -1*(SUMIFS(Prov_Auto!$E$3:$E1000,Prov_Auto!$A$3:$A1000,$C508,Prov_Auto!$C$3:$C1000,"&gt;="&amp;$A508 ,Prov_Auto!$D$3:$D1000, "&gt;="&amp;DATE(K$2,1,1), Prov_Auto!$D$3:$D1000,"&lt;="&amp;DATE(K$2,12,31))*$D508), "")))))</f>
        <v/>
      </c>
      <c r="L508" s="42" t="str">
        <f>IF($A508="","",IF($C508="","",IF($D508="","", IF($B508="C",  SUMIFS(Prov_Auto!$E$3:$E1000,Prov_Auto!$A$3:$A1000,$C508,Prov_Auto!$C$3:$C1000,"&gt;="&amp;$A508 ,Prov_Auto!$D$3:$D1000, "&gt;="&amp;DATE(L$2,1, 1), Prov_Auto!$D$3:$D1000,"&lt;="&amp;DATE(L$2, 12, 31))*$D508, IF($B508="V", -1*(SUMIFS(Prov_Auto!$E$3:$E1000,Prov_Auto!$A$3:$A1000,$C508,Prov_Auto!$C$3:$C1000,"&gt;="&amp;$A508 ,Prov_Auto!$D$3:$D1000, "&gt;="&amp;DATE(L$2,1,1), Prov_Auto!$D$3:$D1000,"&lt;="&amp;DATE(L$2,12,31))*$D508), "")))))</f>
        <v/>
      </c>
      <c r="M508" s="43" t="str">
        <f>IF($A508="","",IF($C508="","",IF($D508="","", IF($B508="C",  SUMIFS(Prov_Auto!$E$3:$E1000,Prov_Auto!$A$3:$A1000,$C508,Prov_Auto!$C$3:$C1000,"&gt;="&amp;$A508 ,Prov_Auto!$D$3:$D1000, "&gt;="&amp;DATE(M$2,1, 1), Prov_Auto!$D$3:$D1000,"&lt;="&amp;DATE(M$2, 12, 31))*$D508, IF($B508="V", -1*(SUMIFS(Prov_Auto!$E$3:$E1000,Prov_Auto!$A$3:$A1000,$C508,Prov_Auto!$C$3:$C1000,"&gt;="&amp;$A508 ,Prov_Auto!$D$3:$D1000, "&gt;="&amp;DATE(M$2,1,1), Prov_Auto!$D$3:$D1000,"&lt;="&amp;DATE(M$2,12,31))*$D508), "")))))</f>
        <v/>
      </c>
      <c r="N508" s="30"/>
      <c r="O508" s="31"/>
      <c r="P508" s="31"/>
      <c r="Q508" s="31"/>
      <c r="R508" s="31"/>
      <c r="S508" s="31"/>
      <c r="T508" s="31"/>
      <c r="U508" s="31"/>
      <c r="V508" s="31"/>
      <c r="W508" s="31"/>
    </row>
    <row r="509">
      <c r="A509" s="46"/>
      <c r="B509" s="47"/>
      <c r="C509" s="47"/>
      <c r="D509" s="47"/>
      <c r="E509" s="48"/>
      <c r="F509" s="45" t="str">
        <f t="shared" si="1"/>
        <v/>
      </c>
      <c r="G509" s="40" t="str">
        <f t="shared" si="2"/>
        <v/>
      </c>
      <c r="H509" s="41" t="str">
        <f>IF(A509="","",IF(C509="","",IF(D509="","",IF(B509="C", SUMIFS(Prov_Auto!E$3:E1000,Prov_Auto!A$3:A1000,C509,Prov_Auto!C$3:C1000,"&gt;"&amp;A509,Prov_Auto!D$3:D1000,"&lt;="&amp;TODAY())*D509, IF(B509="V", -1*(SUMIFS(Prov_Auto!E$3:E1000,Prov_Auto!A$3:A1000,C509,Prov_Auto!C$3:C1000,"&gt;"&amp;A509,Prov_Auto!D$3:D1000,"&lt;="&amp;TODAY())*D509), "")))))</f>
        <v/>
      </c>
      <c r="I509" s="42" t="str">
        <f>IF($A509="","",IF($C509="","",IF($D509="","", IF($B509="C",  SUMIFS(Prov_Auto!$E$3:$E1000,Prov_Auto!$A$3:$A1000,$C509,Prov_Auto!$C$3:$C1000,"&gt;="&amp;$A509 ,Prov_Auto!$D$3:$D1000, "&gt;="&amp;DATE(I$2,1, 1), Prov_Auto!$D$3:$D1000,"&lt;="&amp;DATE(I$2, 12, 31))*$D509, IF($B509="V", -1*(SUMIFS(Prov_Auto!$E$3:$E1000,Prov_Auto!$A$3:$A1000,$C509,Prov_Auto!$C$3:$C1000,"&gt;="&amp;$A509 ,Prov_Auto!$D$3:$D1000, "&gt;="&amp;DATE(I$2,1,1), Prov_Auto!$D$3:$D1000,"&lt;="&amp;DATE(I$2,12,31))*$D509), "")))))</f>
        <v/>
      </c>
      <c r="J509" s="42" t="str">
        <f>IF($A509="","",IF($C509="","",IF($D509="","", IF($B509="C",  SUMIFS(Prov_Auto!$E$3:$E1000,Prov_Auto!$A$3:$A1000,$C509,Prov_Auto!$C$3:$C1000,"&gt;="&amp;$A509 ,Prov_Auto!$D$3:$D1000, "&gt;="&amp;DATE(J$2,1, 1), Prov_Auto!$D$3:$D1000,"&lt;="&amp;DATE(J$2, 12, 31))*$D509, IF($B509="V", -1*(SUMIFS(Prov_Auto!$E$3:$E1000,Prov_Auto!$A$3:$A1000,$C509,Prov_Auto!$C$3:$C1000,"&gt;="&amp;$A509 ,Prov_Auto!$D$3:$D1000, "&gt;="&amp;DATE(J$2,1,1), Prov_Auto!$D$3:$D1000,"&lt;="&amp;DATE(J$2,12,31))*$D509), "")))))</f>
        <v/>
      </c>
      <c r="K509" s="42" t="str">
        <f>IF($A509="","",IF($C509="","",IF($D509="","", IF($B509="C",  SUMIFS(Prov_Auto!$E$3:$E1000,Prov_Auto!$A$3:$A1000,$C509,Prov_Auto!$C$3:$C1000,"&gt;="&amp;$A509 ,Prov_Auto!$D$3:$D1000, "&gt;="&amp;DATE(K$2,1, 1), Prov_Auto!$D$3:$D1000,"&lt;="&amp;DATE(K$2, 12, 31))*$D509, IF($B509="V", -1*(SUMIFS(Prov_Auto!$E$3:$E1000,Prov_Auto!$A$3:$A1000,$C509,Prov_Auto!$C$3:$C1000,"&gt;="&amp;$A509 ,Prov_Auto!$D$3:$D1000, "&gt;="&amp;DATE(K$2,1,1), Prov_Auto!$D$3:$D1000,"&lt;="&amp;DATE(K$2,12,31))*$D509), "")))))</f>
        <v/>
      </c>
      <c r="L509" s="42" t="str">
        <f>IF($A509="","",IF($C509="","",IF($D509="","", IF($B509="C",  SUMIFS(Prov_Auto!$E$3:$E1000,Prov_Auto!$A$3:$A1000,$C509,Prov_Auto!$C$3:$C1000,"&gt;="&amp;$A509 ,Prov_Auto!$D$3:$D1000, "&gt;="&amp;DATE(L$2,1, 1), Prov_Auto!$D$3:$D1000,"&lt;="&amp;DATE(L$2, 12, 31))*$D509, IF($B509="V", -1*(SUMIFS(Prov_Auto!$E$3:$E1000,Prov_Auto!$A$3:$A1000,$C509,Prov_Auto!$C$3:$C1000,"&gt;="&amp;$A509 ,Prov_Auto!$D$3:$D1000, "&gt;="&amp;DATE(L$2,1,1), Prov_Auto!$D$3:$D1000,"&lt;="&amp;DATE(L$2,12,31))*$D509), "")))))</f>
        <v/>
      </c>
      <c r="M509" s="43" t="str">
        <f>IF($A509="","",IF($C509="","",IF($D509="","", IF($B509="C",  SUMIFS(Prov_Auto!$E$3:$E1000,Prov_Auto!$A$3:$A1000,$C509,Prov_Auto!$C$3:$C1000,"&gt;="&amp;$A509 ,Prov_Auto!$D$3:$D1000, "&gt;="&amp;DATE(M$2,1, 1), Prov_Auto!$D$3:$D1000,"&lt;="&amp;DATE(M$2, 12, 31))*$D509, IF($B509="V", -1*(SUMIFS(Prov_Auto!$E$3:$E1000,Prov_Auto!$A$3:$A1000,$C509,Prov_Auto!$C$3:$C1000,"&gt;="&amp;$A509 ,Prov_Auto!$D$3:$D1000, "&gt;="&amp;DATE(M$2,1,1), Prov_Auto!$D$3:$D1000,"&lt;="&amp;DATE(M$2,12,31))*$D509), "")))))</f>
        <v/>
      </c>
      <c r="N509" s="30"/>
      <c r="O509" s="31"/>
      <c r="P509" s="31"/>
      <c r="Q509" s="31"/>
      <c r="R509" s="31"/>
      <c r="S509" s="31"/>
      <c r="T509" s="31"/>
      <c r="U509" s="31"/>
      <c r="V509" s="31"/>
      <c r="W509" s="31"/>
    </row>
    <row r="510">
      <c r="A510" s="46"/>
      <c r="B510" s="47"/>
      <c r="C510" s="47"/>
      <c r="D510" s="47"/>
      <c r="E510" s="48"/>
      <c r="F510" s="45" t="str">
        <f t="shared" si="1"/>
        <v/>
      </c>
      <c r="G510" s="40" t="str">
        <f t="shared" si="2"/>
        <v/>
      </c>
      <c r="H510" s="41" t="str">
        <f>IF(A510="","",IF(C510="","",IF(D510="","",IF(B510="C", SUMIFS(Prov_Auto!E$3:E1000,Prov_Auto!A$3:A1000,C510,Prov_Auto!C$3:C1000,"&gt;"&amp;A510,Prov_Auto!D$3:D1000,"&lt;="&amp;TODAY())*D510, IF(B510="V", -1*(SUMIFS(Prov_Auto!E$3:E1000,Prov_Auto!A$3:A1000,C510,Prov_Auto!C$3:C1000,"&gt;"&amp;A510,Prov_Auto!D$3:D1000,"&lt;="&amp;TODAY())*D510), "")))))</f>
        <v/>
      </c>
      <c r="I510" s="42" t="str">
        <f>IF($A510="","",IF($C510="","",IF($D510="","", IF($B510="C",  SUMIFS(Prov_Auto!$E$3:$E1000,Prov_Auto!$A$3:$A1000,$C510,Prov_Auto!$C$3:$C1000,"&gt;="&amp;$A510 ,Prov_Auto!$D$3:$D1000, "&gt;="&amp;DATE(I$2,1, 1), Prov_Auto!$D$3:$D1000,"&lt;="&amp;DATE(I$2, 12, 31))*$D510, IF($B510="V", -1*(SUMIFS(Prov_Auto!$E$3:$E1000,Prov_Auto!$A$3:$A1000,$C510,Prov_Auto!$C$3:$C1000,"&gt;="&amp;$A510 ,Prov_Auto!$D$3:$D1000, "&gt;="&amp;DATE(I$2,1,1), Prov_Auto!$D$3:$D1000,"&lt;="&amp;DATE(I$2,12,31))*$D510), "")))))</f>
        <v/>
      </c>
      <c r="J510" s="42" t="str">
        <f>IF($A510="","",IF($C510="","",IF($D510="","", IF($B510="C",  SUMIFS(Prov_Auto!$E$3:$E1000,Prov_Auto!$A$3:$A1000,$C510,Prov_Auto!$C$3:$C1000,"&gt;="&amp;$A510 ,Prov_Auto!$D$3:$D1000, "&gt;="&amp;DATE(J$2,1, 1), Prov_Auto!$D$3:$D1000,"&lt;="&amp;DATE(J$2, 12, 31))*$D510, IF($B510="V", -1*(SUMIFS(Prov_Auto!$E$3:$E1000,Prov_Auto!$A$3:$A1000,$C510,Prov_Auto!$C$3:$C1000,"&gt;="&amp;$A510 ,Prov_Auto!$D$3:$D1000, "&gt;="&amp;DATE(J$2,1,1), Prov_Auto!$D$3:$D1000,"&lt;="&amp;DATE(J$2,12,31))*$D510), "")))))</f>
        <v/>
      </c>
      <c r="K510" s="42" t="str">
        <f>IF($A510="","",IF($C510="","",IF($D510="","", IF($B510="C",  SUMIFS(Prov_Auto!$E$3:$E1000,Prov_Auto!$A$3:$A1000,$C510,Prov_Auto!$C$3:$C1000,"&gt;="&amp;$A510 ,Prov_Auto!$D$3:$D1000, "&gt;="&amp;DATE(K$2,1, 1), Prov_Auto!$D$3:$D1000,"&lt;="&amp;DATE(K$2, 12, 31))*$D510, IF($B510="V", -1*(SUMIFS(Prov_Auto!$E$3:$E1000,Prov_Auto!$A$3:$A1000,$C510,Prov_Auto!$C$3:$C1000,"&gt;="&amp;$A510 ,Prov_Auto!$D$3:$D1000, "&gt;="&amp;DATE(K$2,1,1), Prov_Auto!$D$3:$D1000,"&lt;="&amp;DATE(K$2,12,31))*$D510), "")))))</f>
        <v/>
      </c>
      <c r="L510" s="42" t="str">
        <f>IF($A510="","",IF($C510="","",IF($D510="","", IF($B510="C",  SUMIFS(Prov_Auto!$E$3:$E1000,Prov_Auto!$A$3:$A1000,$C510,Prov_Auto!$C$3:$C1000,"&gt;="&amp;$A510 ,Prov_Auto!$D$3:$D1000, "&gt;="&amp;DATE(L$2,1, 1), Prov_Auto!$D$3:$D1000,"&lt;="&amp;DATE(L$2, 12, 31))*$D510, IF($B510="V", -1*(SUMIFS(Prov_Auto!$E$3:$E1000,Prov_Auto!$A$3:$A1000,$C510,Prov_Auto!$C$3:$C1000,"&gt;="&amp;$A510 ,Prov_Auto!$D$3:$D1000, "&gt;="&amp;DATE(L$2,1,1), Prov_Auto!$D$3:$D1000,"&lt;="&amp;DATE(L$2,12,31))*$D510), "")))))</f>
        <v/>
      </c>
      <c r="M510" s="43" t="str">
        <f>IF($A510="","",IF($C510="","",IF($D510="","", IF($B510="C",  SUMIFS(Prov_Auto!$E$3:$E1000,Prov_Auto!$A$3:$A1000,$C510,Prov_Auto!$C$3:$C1000,"&gt;="&amp;$A510 ,Prov_Auto!$D$3:$D1000, "&gt;="&amp;DATE(M$2,1, 1), Prov_Auto!$D$3:$D1000,"&lt;="&amp;DATE(M$2, 12, 31))*$D510, IF($B510="V", -1*(SUMIFS(Prov_Auto!$E$3:$E1000,Prov_Auto!$A$3:$A1000,$C510,Prov_Auto!$C$3:$C1000,"&gt;="&amp;$A510 ,Prov_Auto!$D$3:$D1000, "&gt;="&amp;DATE(M$2,1,1), Prov_Auto!$D$3:$D1000,"&lt;="&amp;DATE(M$2,12,31))*$D510), "")))))</f>
        <v/>
      </c>
      <c r="N510" s="30"/>
      <c r="O510" s="31"/>
      <c r="P510" s="31"/>
      <c r="Q510" s="31"/>
      <c r="R510" s="31"/>
      <c r="S510" s="31"/>
      <c r="T510" s="31"/>
      <c r="U510" s="31"/>
      <c r="V510" s="31"/>
      <c r="W510" s="31"/>
    </row>
    <row r="511">
      <c r="A511" s="46"/>
      <c r="B511" s="47"/>
      <c r="C511" s="47"/>
      <c r="D511" s="47"/>
      <c r="E511" s="48"/>
      <c r="F511" s="45" t="str">
        <f t="shared" si="1"/>
        <v/>
      </c>
      <c r="G511" s="40" t="str">
        <f t="shared" si="2"/>
        <v/>
      </c>
      <c r="H511" s="41" t="str">
        <f>IF(A511="","",IF(C511="","",IF(D511="","",IF(B511="C", SUMIFS(Prov_Auto!E$3:E1000,Prov_Auto!A$3:A1000,C511,Prov_Auto!C$3:C1000,"&gt;"&amp;A511,Prov_Auto!D$3:D1000,"&lt;="&amp;TODAY())*D511, IF(B511="V", -1*(SUMIFS(Prov_Auto!E$3:E1000,Prov_Auto!A$3:A1000,C511,Prov_Auto!C$3:C1000,"&gt;"&amp;A511,Prov_Auto!D$3:D1000,"&lt;="&amp;TODAY())*D511), "")))))</f>
        <v/>
      </c>
      <c r="I511" s="42" t="str">
        <f>IF($A511="","",IF($C511="","",IF($D511="","", IF($B511="C",  SUMIFS(Prov_Auto!$E$3:$E1000,Prov_Auto!$A$3:$A1000,$C511,Prov_Auto!$C$3:$C1000,"&gt;="&amp;$A511 ,Prov_Auto!$D$3:$D1000, "&gt;="&amp;DATE(I$2,1, 1), Prov_Auto!$D$3:$D1000,"&lt;="&amp;DATE(I$2, 12, 31))*$D511, IF($B511="V", -1*(SUMIFS(Prov_Auto!$E$3:$E1000,Prov_Auto!$A$3:$A1000,$C511,Prov_Auto!$C$3:$C1000,"&gt;="&amp;$A511 ,Prov_Auto!$D$3:$D1000, "&gt;="&amp;DATE(I$2,1,1), Prov_Auto!$D$3:$D1000,"&lt;="&amp;DATE(I$2,12,31))*$D511), "")))))</f>
        <v/>
      </c>
      <c r="J511" s="42" t="str">
        <f>IF($A511="","",IF($C511="","",IF($D511="","", IF($B511="C",  SUMIFS(Prov_Auto!$E$3:$E1000,Prov_Auto!$A$3:$A1000,$C511,Prov_Auto!$C$3:$C1000,"&gt;="&amp;$A511 ,Prov_Auto!$D$3:$D1000, "&gt;="&amp;DATE(J$2,1, 1), Prov_Auto!$D$3:$D1000,"&lt;="&amp;DATE(J$2, 12, 31))*$D511, IF($B511="V", -1*(SUMIFS(Prov_Auto!$E$3:$E1000,Prov_Auto!$A$3:$A1000,$C511,Prov_Auto!$C$3:$C1000,"&gt;="&amp;$A511 ,Prov_Auto!$D$3:$D1000, "&gt;="&amp;DATE(J$2,1,1), Prov_Auto!$D$3:$D1000,"&lt;="&amp;DATE(J$2,12,31))*$D511), "")))))</f>
        <v/>
      </c>
      <c r="K511" s="42" t="str">
        <f>IF($A511="","",IF($C511="","",IF($D511="","", IF($B511="C",  SUMIFS(Prov_Auto!$E$3:$E1000,Prov_Auto!$A$3:$A1000,$C511,Prov_Auto!$C$3:$C1000,"&gt;="&amp;$A511 ,Prov_Auto!$D$3:$D1000, "&gt;="&amp;DATE(K$2,1, 1), Prov_Auto!$D$3:$D1000,"&lt;="&amp;DATE(K$2, 12, 31))*$D511, IF($B511="V", -1*(SUMIFS(Prov_Auto!$E$3:$E1000,Prov_Auto!$A$3:$A1000,$C511,Prov_Auto!$C$3:$C1000,"&gt;="&amp;$A511 ,Prov_Auto!$D$3:$D1000, "&gt;="&amp;DATE(K$2,1,1), Prov_Auto!$D$3:$D1000,"&lt;="&amp;DATE(K$2,12,31))*$D511), "")))))</f>
        <v/>
      </c>
      <c r="L511" s="42" t="str">
        <f>IF($A511="","",IF($C511="","",IF($D511="","", IF($B511="C",  SUMIFS(Prov_Auto!$E$3:$E1000,Prov_Auto!$A$3:$A1000,$C511,Prov_Auto!$C$3:$C1000,"&gt;="&amp;$A511 ,Prov_Auto!$D$3:$D1000, "&gt;="&amp;DATE(L$2,1, 1), Prov_Auto!$D$3:$D1000,"&lt;="&amp;DATE(L$2, 12, 31))*$D511, IF($B511="V", -1*(SUMIFS(Prov_Auto!$E$3:$E1000,Prov_Auto!$A$3:$A1000,$C511,Prov_Auto!$C$3:$C1000,"&gt;="&amp;$A511 ,Prov_Auto!$D$3:$D1000, "&gt;="&amp;DATE(L$2,1,1), Prov_Auto!$D$3:$D1000,"&lt;="&amp;DATE(L$2,12,31))*$D511), "")))))</f>
        <v/>
      </c>
      <c r="M511" s="43" t="str">
        <f>IF($A511="","",IF($C511="","",IF($D511="","", IF($B511="C",  SUMIFS(Prov_Auto!$E$3:$E1000,Prov_Auto!$A$3:$A1000,$C511,Prov_Auto!$C$3:$C1000,"&gt;="&amp;$A511 ,Prov_Auto!$D$3:$D1000, "&gt;="&amp;DATE(M$2,1, 1), Prov_Auto!$D$3:$D1000,"&lt;="&amp;DATE(M$2, 12, 31))*$D511, IF($B511="V", -1*(SUMIFS(Prov_Auto!$E$3:$E1000,Prov_Auto!$A$3:$A1000,$C511,Prov_Auto!$C$3:$C1000,"&gt;="&amp;$A511 ,Prov_Auto!$D$3:$D1000, "&gt;="&amp;DATE(M$2,1,1), Prov_Auto!$D$3:$D1000,"&lt;="&amp;DATE(M$2,12,31))*$D511), "")))))</f>
        <v/>
      </c>
      <c r="N511" s="30"/>
      <c r="O511" s="31"/>
      <c r="P511" s="31"/>
      <c r="Q511" s="31"/>
      <c r="R511" s="31"/>
      <c r="S511" s="31"/>
      <c r="T511" s="31"/>
      <c r="U511" s="31"/>
      <c r="V511" s="31"/>
      <c r="W511" s="31"/>
    </row>
    <row r="512">
      <c r="A512" s="46"/>
      <c r="B512" s="47"/>
      <c r="C512" s="47"/>
      <c r="D512" s="47"/>
      <c r="E512" s="48"/>
      <c r="F512" s="45" t="str">
        <f t="shared" si="1"/>
        <v/>
      </c>
      <c r="G512" s="40" t="str">
        <f t="shared" si="2"/>
        <v/>
      </c>
      <c r="H512" s="41" t="str">
        <f>IF(A512="","",IF(C512="","",IF(D512="","",IF(B512="C", SUMIFS(Prov_Auto!E$3:E1000,Prov_Auto!A$3:A1000,C512,Prov_Auto!C$3:C1000,"&gt;"&amp;A512,Prov_Auto!D$3:D1000,"&lt;="&amp;TODAY())*D512, IF(B512="V", -1*(SUMIFS(Prov_Auto!E$3:E1000,Prov_Auto!A$3:A1000,C512,Prov_Auto!C$3:C1000,"&gt;"&amp;A512,Prov_Auto!D$3:D1000,"&lt;="&amp;TODAY())*D512), "")))))</f>
        <v/>
      </c>
      <c r="I512" s="42" t="str">
        <f>IF($A512="","",IF($C512="","",IF($D512="","", IF($B512="C",  SUMIFS(Prov_Auto!$E$3:$E1000,Prov_Auto!$A$3:$A1000,$C512,Prov_Auto!$C$3:$C1000,"&gt;="&amp;$A512 ,Prov_Auto!$D$3:$D1000, "&gt;="&amp;DATE(I$2,1, 1), Prov_Auto!$D$3:$D1000,"&lt;="&amp;DATE(I$2, 12, 31))*$D512, IF($B512="V", -1*(SUMIFS(Prov_Auto!$E$3:$E1000,Prov_Auto!$A$3:$A1000,$C512,Prov_Auto!$C$3:$C1000,"&gt;="&amp;$A512 ,Prov_Auto!$D$3:$D1000, "&gt;="&amp;DATE(I$2,1,1), Prov_Auto!$D$3:$D1000,"&lt;="&amp;DATE(I$2,12,31))*$D512), "")))))</f>
        <v/>
      </c>
      <c r="J512" s="42" t="str">
        <f>IF($A512="","",IF($C512="","",IF($D512="","", IF($B512="C",  SUMIFS(Prov_Auto!$E$3:$E1000,Prov_Auto!$A$3:$A1000,$C512,Prov_Auto!$C$3:$C1000,"&gt;="&amp;$A512 ,Prov_Auto!$D$3:$D1000, "&gt;="&amp;DATE(J$2,1, 1), Prov_Auto!$D$3:$D1000,"&lt;="&amp;DATE(J$2, 12, 31))*$D512, IF($B512="V", -1*(SUMIFS(Prov_Auto!$E$3:$E1000,Prov_Auto!$A$3:$A1000,$C512,Prov_Auto!$C$3:$C1000,"&gt;="&amp;$A512 ,Prov_Auto!$D$3:$D1000, "&gt;="&amp;DATE(J$2,1,1), Prov_Auto!$D$3:$D1000,"&lt;="&amp;DATE(J$2,12,31))*$D512), "")))))</f>
        <v/>
      </c>
      <c r="K512" s="42" t="str">
        <f>IF($A512="","",IF($C512="","",IF($D512="","", IF($B512="C",  SUMIFS(Prov_Auto!$E$3:$E1000,Prov_Auto!$A$3:$A1000,$C512,Prov_Auto!$C$3:$C1000,"&gt;="&amp;$A512 ,Prov_Auto!$D$3:$D1000, "&gt;="&amp;DATE(K$2,1, 1), Prov_Auto!$D$3:$D1000,"&lt;="&amp;DATE(K$2, 12, 31))*$D512, IF($B512="V", -1*(SUMIFS(Prov_Auto!$E$3:$E1000,Prov_Auto!$A$3:$A1000,$C512,Prov_Auto!$C$3:$C1000,"&gt;="&amp;$A512 ,Prov_Auto!$D$3:$D1000, "&gt;="&amp;DATE(K$2,1,1), Prov_Auto!$D$3:$D1000,"&lt;="&amp;DATE(K$2,12,31))*$D512), "")))))</f>
        <v/>
      </c>
      <c r="L512" s="42" t="str">
        <f>IF($A512="","",IF($C512="","",IF($D512="","", IF($B512="C",  SUMIFS(Prov_Auto!$E$3:$E1000,Prov_Auto!$A$3:$A1000,$C512,Prov_Auto!$C$3:$C1000,"&gt;="&amp;$A512 ,Prov_Auto!$D$3:$D1000, "&gt;="&amp;DATE(L$2,1, 1), Prov_Auto!$D$3:$D1000,"&lt;="&amp;DATE(L$2, 12, 31))*$D512, IF($B512="V", -1*(SUMIFS(Prov_Auto!$E$3:$E1000,Prov_Auto!$A$3:$A1000,$C512,Prov_Auto!$C$3:$C1000,"&gt;="&amp;$A512 ,Prov_Auto!$D$3:$D1000, "&gt;="&amp;DATE(L$2,1,1), Prov_Auto!$D$3:$D1000,"&lt;="&amp;DATE(L$2,12,31))*$D512), "")))))</f>
        <v/>
      </c>
      <c r="M512" s="43" t="str">
        <f>IF($A512="","",IF($C512="","",IF($D512="","", IF($B512="C",  SUMIFS(Prov_Auto!$E$3:$E1000,Prov_Auto!$A$3:$A1000,$C512,Prov_Auto!$C$3:$C1000,"&gt;="&amp;$A512 ,Prov_Auto!$D$3:$D1000, "&gt;="&amp;DATE(M$2,1, 1), Prov_Auto!$D$3:$D1000,"&lt;="&amp;DATE(M$2, 12, 31))*$D512, IF($B512="V", -1*(SUMIFS(Prov_Auto!$E$3:$E1000,Prov_Auto!$A$3:$A1000,$C512,Prov_Auto!$C$3:$C1000,"&gt;="&amp;$A512 ,Prov_Auto!$D$3:$D1000, "&gt;="&amp;DATE(M$2,1,1), Prov_Auto!$D$3:$D1000,"&lt;="&amp;DATE(M$2,12,31))*$D512), "")))))</f>
        <v/>
      </c>
      <c r="N512" s="30"/>
      <c r="O512" s="31"/>
      <c r="P512" s="31"/>
      <c r="Q512" s="31"/>
      <c r="R512" s="31"/>
      <c r="S512" s="31"/>
      <c r="T512" s="31"/>
      <c r="U512" s="31"/>
      <c r="V512" s="31"/>
      <c r="W512" s="31"/>
    </row>
    <row r="513">
      <c r="A513" s="46"/>
      <c r="B513" s="47"/>
      <c r="C513" s="47"/>
      <c r="D513" s="47"/>
      <c r="E513" s="48"/>
      <c r="F513" s="45" t="str">
        <f t="shared" si="1"/>
        <v/>
      </c>
      <c r="G513" s="40" t="str">
        <f t="shared" si="2"/>
        <v/>
      </c>
      <c r="H513" s="41" t="str">
        <f>IF(A513="","",IF(C513="","",IF(D513="","",IF(B513="C", SUMIFS(Prov_Auto!E$3:E1000,Prov_Auto!A$3:A1000,C513,Prov_Auto!C$3:C1000,"&gt;"&amp;A513,Prov_Auto!D$3:D1000,"&lt;="&amp;TODAY())*D513, IF(B513="V", -1*(SUMIFS(Prov_Auto!E$3:E1000,Prov_Auto!A$3:A1000,C513,Prov_Auto!C$3:C1000,"&gt;"&amp;A513,Prov_Auto!D$3:D1000,"&lt;="&amp;TODAY())*D513), "")))))</f>
        <v/>
      </c>
      <c r="I513" s="42" t="str">
        <f>IF($A513="","",IF($C513="","",IF($D513="","", IF($B513="C",  SUMIFS(Prov_Auto!$E$3:$E1000,Prov_Auto!$A$3:$A1000,$C513,Prov_Auto!$C$3:$C1000,"&gt;="&amp;$A513 ,Prov_Auto!$D$3:$D1000, "&gt;="&amp;DATE(I$2,1, 1), Prov_Auto!$D$3:$D1000,"&lt;="&amp;DATE(I$2, 12, 31))*$D513, IF($B513="V", -1*(SUMIFS(Prov_Auto!$E$3:$E1000,Prov_Auto!$A$3:$A1000,$C513,Prov_Auto!$C$3:$C1000,"&gt;="&amp;$A513 ,Prov_Auto!$D$3:$D1000, "&gt;="&amp;DATE(I$2,1,1), Prov_Auto!$D$3:$D1000,"&lt;="&amp;DATE(I$2,12,31))*$D513), "")))))</f>
        <v/>
      </c>
      <c r="J513" s="42" t="str">
        <f>IF($A513="","",IF($C513="","",IF($D513="","", IF($B513="C",  SUMIFS(Prov_Auto!$E$3:$E1000,Prov_Auto!$A$3:$A1000,$C513,Prov_Auto!$C$3:$C1000,"&gt;="&amp;$A513 ,Prov_Auto!$D$3:$D1000, "&gt;="&amp;DATE(J$2,1, 1), Prov_Auto!$D$3:$D1000,"&lt;="&amp;DATE(J$2, 12, 31))*$D513, IF($B513="V", -1*(SUMIFS(Prov_Auto!$E$3:$E1000,Prov_Auto!$A$3:$A1000,$C513,Prov_Auto!$C$3:$C1000,"&gt;="&amp;$A513 ,Prov_Auto!$D$3:$D1000, "&gt;="&amp;DATE(J$2,1,1), Prov_Auto!$D$3:$D1000,"&lt;="&amp;DATE(J$2,12,31))*$D513), "")))))</f>
        <v/>
      </c>
      <c r="K513" s="42" t="str">
        <f>IF($A513="","",IF($C513="","",IF($D513="","", IF($B513="C",  SUMIFS(Prov_Auto!$E$3:$E1000,Prov_Auto!$A$3:$A1000,$C513,Prov_Auto!$C$3:$C1000,"&gt;="&amp;$A513 ,Prov_Auto!$D$3:$D1000, "&gt;="&amp;DATE(K$2,1, 1), Prov_Auto!$D$3:$D1000,"&lt;="&amp;DATE(K$2, 12, 31))*$D513, IF($B513="V", -1*(SUMIFS(Prov_Auto!$E$3:$E1000,Prov_Auto!$A$3:$A1000,$C513,Prov_Auto!$C$3:$C1000,"&gt;="&amp;$A513 ,Prov_Auto!$D$3:$D1000, "&gt;="&amp;DATE(K$2,1,1), Prov_Auto!$D$3:$D1000,"&lt;="&amp;DATE(K$2,12,31))*$D513), "")))))</f>
        <v/>
      </c>
      <c r="L513" s="42" t="str">
        <f>IF($A513="","",IF($C513="","",IF($D513="","", IF($B513="C",  SUMIFS(Prov_Auto!$E$3:$E1000,Prov_Auto!$A$3:$A1000,$C513,Prov_Auto!$C$3:$C1000,"&gt;="&amp;$A513 ,Prov_Auto!$D$3:$D1000, "&gt;="&amp;DATE(L$2,1, 1), Prov_Auto!$D$3:$D1000,"&lt;="&amp;DATE(L$2, 12, 31))*$D513, IF($B513="V", -1*(SUMIFS(Prov_Auto!$E$3:$E1000,Prov_Auto!$A$3:$A1000,$C513,Prov_Auto!$C$3:$C1000,"&gt;="&amp;$A513 ,Prov_Auto!$D$3:$D1000, "&gt;="&amp;DATE(L$2,1,1), Prov_Auto!$D$3:$D1000,"&lt;="&amp;DATE(L$2,12,31))*$D513), "")))))</f>
        <v/>
      </c>
      <c r="M513" s="43" t="str">
        <f>IF($A513="","",IF($C513="","",IF($D513="","", IF($B513="C",  SUMIFS(Prov_Auto!$E$3:$E1000,Prov_Auto!$A$3:$A1000,$C513,Prov_Auto!$C$3:$C1000,"&gt;="&amp;$A513 ,Prov_Auto!$D$3:$D1000, "&gt;="&amp;DATE(M$2,1, 1), Prov_Auto!$D$3:$D1000,"&lt;="&amp;DATE(M$2, 12, 31))*$D513, IF($B513="V", -1*(SUMIFS(Prov_Auto!$E$3:$E1000,Prov_Auto!$A$3:$A1000,$C513,Prov_Auto!$C$3:$C1000,"&gt;="&amp;$A513 ,Prov_Auto!$D$3:$D1000, "&gt;="&amp;DATE(M$2,1,1), Prov_Auto!$D$3:$D1000,"&lt;="&amp;DATE(M$2,12,31))*$D513), "")))))</f>
        <v/>
      </c>
      <c r="N513" s="30"/>
      <c r="O513" s="31"/>
      <c r="P513" s="31"/>
      <c r="Q513" s="31"/>
      <c r="R513" s="31"/>
      <c r="S513" s="31"/>
      <c r="T513" s="31"/>
      <c r="U513" s="31"/>
      <c r="V513" s="31"/>
      <c r="W513" s="31"/>
    </row>
    <row r="514">
      <c r="A514" s="46"/>
      <c r="B514" s="47"/>
      <c r="C514" s="47"/>
      <c r="D514" s="47"/>
      <c r="E514" s="48"/>
      <c r="F514" s="45" t="str">
        <f t="shared" si="1"/>
        <v/>
      </c>
      <c r="G514" s="40" t="str">
        <f t="shared" si="2"/>
        <v/>
      </c>
      <c r="H514" s="41" t="str">
        <f>IF(A514="","",IF(C514="","",IF(D514="","",IF(B514="C", SUMIFS(Prov_Auto!E$3:E1000,Prov_Auto!A$3:A1000,C514,Prov_Auto!C$3:C1000,"&gt;"&amp;A514,Prov_Auto!D$3:D1000,"&lt;="&amp;TODAY())*D514, IF(B514="V", -1*(SUMIFS(Prov_Auto!E$3:E1000,Prov_Auto!A$3:A1000,C514,Prov_Auto!C$3:C1000,"&gt;"&amp;A514,Prov_Auto!D$3:D1000,"&lt;="&amp;TODAY())*D514), "")))))</f>
        <v/>
      </c>
      <c r="I514" s="42" t="str">
        <f>IF($A514="","",IF($C514="","",IF($D514="","", IF($B514="C",  SUMIFS(Prov_Auto!$E$3:$E1000,Prov_Auto!$A$3:$A1000,$C514,Prov_Auto!$C$3:$C1000,"&gt;="&amp;$A514 ,Prov_Auto!$D$3:$D1000, "&gt;="&amp;DATE(I$2,1, 1), Prov_Auto!$D$3:$D1000,"&lt;="&amp;DATE(I$2, 12, 31))*$D514, IF($B514="V", -1*(SUMIFS(Prov_Auto!$E$3:$E1000,Prov_Auto!$A$3:$A1000,$C514,Prov_Auto!$C$3:$C1000,"&gt;="&amp;$A514 ,Prov_Auto!$D$3:$D1000, "&gt;="&amp;DATE(I$2,1,1), Prov_Auto!$D$3:$D1000,"&lt;="&amp;DATE(I$2,12,31))*$D514), "")))))</f>
        <v/>
      </c>
      <c r="J514" s="42" t="str">
        <f>IF($A514="","",IF($C514="","",IF($D514="","", IF($B514="C",  SUMIFS(Prov_Auto!$E$3:$E1000,Prov_Auto!$A$3:$A1000,$C514,Prov_Auto!$C$3:$C1000,"&gt;="&amp;$A514 ,Prov_Auto!$D$3:$D1000, "&gt;="&amp;DATE(J$2,1, 1), Prov_Auto!$D$3:$D1000,"&lt;="&amp;DATE(J$2, 12, 31))*$D514, IF($B514="V", -1*(SUMIFS(Prov_Auto!$E$3:$E1000,Prov_Auto!$A$3:$A1000,$C514,Prov_Auto!$C$3:$C1000,"&gt;="&amp;$A514 ,Prov_Auto!$D$3:$D1000, "&gt;="&amp;DATE(J$2,1,1), Prov_Auto!$D$3:$D1000,"&lt;="&amp;DATE(J$2,12,31))*$D514), "")))))</f>
        <v/>
      </c>
      <c r="K514" s="42" t="str">
        <f>IF($A514="","",IF($C514="","",IF($D514="","", IF($B514="C",  SUMIFS(Prov_Auto!$E$3:$E1000,Prov_Auto!$A$3:$A1000,$C514,Prov_Auto!$C$3:$C1000,"&gt;="&amp;$A514 ,Prov_Auto!$D$3:$D1000, "&gt;="&amp;DATE(K$2,1, 1), Prov_Auto!$D$3:$D1000,"&lt;="&amp;DATE(K$2, 12, 31))*$D514, IF($B514="V", -1*(SUMIFS(Prov_Auto!$E$3:$E1000,Prov_Auto!$A$3:$A1000,$C514,Prov_Auto!$C$3:$C1000,"&gt;="&amp;$A514 ,Prov_Auto!$D$3:$D1000, "&gt;="&amp;DATE(K$2,1,1), Prov_Auto!$D$3:$D1000,"&lt;="&amp;DATE(K$2,12,31))*$D514), "")))))</f>
        <v/>
      </c>
      <c r="L514" s="42" t="str">
        <f>IF($A514="","",IF($C514="","",IF($D514="","", IF($B514="C",  SUMIFS(Prov_Auto!$E$3:$E1000,Prov_Auto!$A$3:$A1000,$C514,Prov_Auto!$C$3:$C1000,"&gt;="&amp;$A514 ,Prov_Auto!$D$3:$D1000, "&gt;="&amp;DATE(L$2,1, 1), Prov_Auto!$D$3:$D1000,"&lt;="&amp;DATE(L$2, 12, 31))*$D514, IF($B514="V", -1*(SUMIFS(Prov_Auto!$E$3:$E1000,Prov_Auto!$A$3:$A1000,$C514,Prov_Auto!$C$3:$C1000,"&gt;="&amp;$A514 ,Prov_Auto!$D$3:$D1000, "&gt;="&amp;DATE(L$2,1,1), Prov_Auto!$D$3:$D1000,"&lt;="&amp;DATE(L$2,12,31))*$D514), "")))))</f>
        <v/>
      </c>
      <c r="M514" s="43" t="str">
        <f>IF($A514="","",IF($C514="","",IF($D514="","", IF($B514="C",  SUMIFS(Prov_Auto!$E$3:$E1000,Prov_Auto!$A$3:$A1000,$C514,Prov_Auto!$C$3:$C1000,"&gt;="&amp;$A514 ,Prov_Auto!$D$3:$D1000, "&gt;="&amp;DATE(M$2,1, 1), Prov_Auto!$D$3:$D1000,"&lt;="&amp;DATE(M$2, 12, 31))*$D514, IF($B514="V", -1*(SUMIFS(Prov_Auto!$E$3:$E1000,Prov_Auto!$A$3:$A1000,$C514,Prov_Auto!$C$3:$C1000,"&gt;="&amp;$A514 ,Prov_Auto!$D$3:$D1000, "&gt;="&amp;DATE(M$2,1,1), Prov_Auto!$D$3:$D1000,"&lt;="&amp;DATE(M$2,12,31))*$D514), "")))))</f>
        <v/>
      </c>
      <c r="N514" s="30"/>
      <c r="O514" s="31"/>
      <c r="P514" s="31"/>
      <c r="Q514" s="31"/>
      <c r="R514" s="31"/>
      <c r="S514" s="31"/>
      <c r="T514" s="31"/>
      <c r="U514" s="31"/>
      <c r="V514" s="31"/>
      <c r="W514" s="31"/>
    </row>
    <row r="515">
      <c r="A515" s="46"/>
      <c r="B515" s="47"/>
      <c r="C515" s="47"/>
      <c r="D515" s="47"/>
      <c r="E515" s="48"/>
      <c r="F515" s="45" t="str">
        <f t="shared" si="1"/>
        <v/>
      </c>
      <c r="G515" s="40" t="str">
        <f t="shared" si="2"/>
        <v/>
      </c>
      <c r="H515" s="41" t="str">
        <f>IF(A515="","",IF(C515="","",IF(D515="","",IF(B515="C", SUMIFS(Prov_Auto!E$3:E1000,Prov_Auto!A$3:A1000,C515,Prov_Auto!C$3:C1000,"&gt;"&amp;A515,Prov_Auto!D$3:D1000,"&lt;="&amp;TODAY())*D515, IF(B515="V", -1*(SUMIFS(Prov_Auto!E$3:E1000,Prov_Auto!A$3:A1000,C515,Prov_Auto!C$3:C1000,"&gt;"&amp;A515,Prov_Auto!D$3:D1000,"&lt;="&amp;TODAY())*D515), "")))))</f>
        <v/>
      </c>
      <c r="I515" s="42" t="str">
        <f>IF($A515="","",IF($C515="","",IF($D515="","", IF($B515="C",  SUMIFS(Prov_Auto!$E$3:$E1000,Prov_Auto!$A$3:$A1000,$C515,Prov_Auto!$C$3:$C1000,"&gt;="&amp;$A515 ,Prov_Auto!$D$3:$D1000, "&gt;="&amp;DATE(I$2,1, 1), Prov_Auto!$D$3:$D1000,"&lt;="&amp;DATE(I$2, 12, 31))*$D515, IF($B515="V", -1*(SUMIFS(Prov_Auto!$E$3:$E1000,Prov_Auto!$A$3:$A1000,$C515,Prov_Auto!$C$3:$C1000,"&gt;="&amp;$A515 ,Prov_Auto!$D$3:$D1000, "&gt;="&amp;DATE(I$2,1,1), Prov_Auto!$D$3:$D1000,"&lt;="&amp;DATE(I$2,12,31))*$D515), "")))))</f>
        <v/>
      </c>
      <c r="J515" s="42" t="str">
        <f>IF($A515="","",IF($C515="","",IF($D515="","", IF($B515="C",  SUMIFS(Prov_Auto!$E$3:$E1000,Prov_Auto!$A$3:$A1000,$C515,Prov_Auto!$C$3:$C1000,"&gt;="&amp;$A515 ,Prov_Auto!$D$3:$D1000, "&gt;="&amp;DATE(J$2,1, 1), Prov_Auto!$D$3:$D1000,"&lt;="&amp;DATE(J$2, 12, 31))*$D515, IF($B515="V", -1*(SUMIFS(Prov_Auto!$E$3:$E1000,Prov_Auto!$A$3:$A1000,$C515,Prov_Auto!$C$3:$C1000,"&gt;="&amp;$A515 ,Prov_Auto!$D$3:$D1000, "&gt;="&amp;DATE(J$2,1,1), Prov_Auto!$D$3:$D1000,"&lt;="&amp;DATE(J$2,12,31))*$D515), "")))))</f>
        <v/>
      </c>
      <c r="K515" s="42" t="str">
        <f>IF($A515="","",IF($C515="","",IF($D515="","", IF($B515="C",  SUMIFS(Prov_Auto!$E$3:$E1000,Prov_Auto!$A$3:$A1000,$C515,Prov_Auto!$C$3:$C1000,"&gt;="&amp;$A515 ,Prov_Auto!$D$3:$D1000, "&gt;="&amp;DATE(K$2,1, 1), Prov_Auto!$D$3:$D1000,"&lt;="&amp;DATE(K$2, 12, 31))*$D515, IF($B515="V", -1*(SUMIFS(Prov_Auto!$E$3:$E1000,Prov_Auto!$A$3:$A1000,$C515,Prov_Auto!$C$3:$C1000,"&gt;="&amp;$A515 ,Prov_Auto!$D$3:$D1000, "&gt;="&amp;DATE(K$2,1,1), Prov_Auto!$D$3:$D1000,"&lt;="&amp;DATE(K$2,12,31))*$D515), "")))))</f>
        <v/>
      </c>
      <c r="L515" s="42" t="str">
        <f>IF($A515="","",IF($C515="","",IF($D515="","", IF($B515="C",  SUMIFS(Prov_Auto!$E$3:$E1000,Prov_Auto!$A$3:$A1000,$C515,Prov_Auto!$C$3:$C1000,"&gt;="&amp;$A515 ,Prov_Auto!$D$3:$D1000, "&gt;="&amp;DATE(L$2,1, 1), Prov_Auto!$D$3:$D1000,"&lt;="&amp;DATE(L$2, 12, 31))*$D515, IF($B515="V", -1*(SUMIFS(Prov_Auto!$E$3:$E1000,Prov_Auto!$A$3:$A1000,$C515,Prov_Auto!$C$3:$C1000,"&gt;="&amp;$A515 ,Prov_Auto!$D$3:$D1000, "&gt;="&amp;DATE(L$2,1,1), Prov_Auto!$D$3:$D1000,"&lt;="&amp;DATE(L$2,12,31))*$D515), "")))))</f>
        <v/>
      </c>
      <c r="M515" s="43" t="str">
        <f>IF($A515="","",IF($C515="","",IF($D515="","", IF($B515="C",  SUMIFS(Prov_Auto!$E$3:$E1000,Prov_Auto!$A$3:$A1000,$C515,Prov_Auto!$C$3:$C1000,"&gt;="&amp;$A515 ,Prov_Auto!$D$3:$D1000, "&gt;="&amp;DATE(M$2,1, 1), Prov_Auto!$D$3:$D1000,"&lt;="&amp;DATE(M$2, 12, 31))*$D515, IF($B515="V", -1*(SUMIFS(Prov_Auto!$E$3:$E1000,Prov_Auto!$A$3:$A1000,$C515,Prov_Auto!$C$3:$C1000,"&gt;="&amp;$A515 ,Prov_Auto!$D$3:$D1000, "&gt;="&amp;DATE(M$2,1,1), Prov_Auto!$D$3:$D1000,"&lt;="&amp;DATE(M$2,12,31))*$D515), "")))))</f>
        <v/>
      </c>
      <c r="N515" s="30"/>
      <c r="O515" s="31"/>
      <c r="P515" s="31"/>
      <c r="Q515" s="31"/>
      <c r="R515" s="31"/>
      <c r="S515" s="31"/>
      <c r="T515" s="31"/>
      <c r="U515" s="31"/>
      <c r="V515" s="31"/>
      <c r="W515" s="31"/>
    </row>
    <row r="516">
      <c r="A516" s="46"/>
      <c r="B516" s="47"/>
      <c r="C516" s="47"/>
      <c r="D516" s="47"/>
      <c r="E516" s="48"/>
      <c r="F516" s="45" t="str">
        <f t="shared" si="1"/>
        <v/>
      </c>
      <c r="G516" s="40" t="str">
        <f t="shared" si="2"/>
        <v/>
      </c>
      <c r="H516" s="41" t="str">
        <f>IF(A516="","",IF(C516="","",IF(D516="","",IF(B516="C", SUMIFS(Prov_Auto!E$3:E1000,Prov_Auto!A$3:A1000,C516,Prov_Auto!C$3:C1000,"&gt;"&amp;A516,Prov_Auto!D$3:D1000,"&lt;="&amp;TODAY())*D516, IF(B516="V", -1*(SUMIFS(Prov_Auto!E$3:E1000,Prov_Auto!A$3:A1000,C516,Prov_Auto!C$3:C1000,"&gt;"&amp;A516,Prov_Auto!D$3:D1000,"&lt;="&amp;TODAY())*D516), "")))))</f>
        <v/>
      </c>
      <c r="I516" s="42" t="str">
        <f>IF($A516="","",IF($C516="","",IF($D516="","", IF($B516="C",  SUMIFS(Prov_Auto!$E$3:$E1000,Prov_Auto!$A$3:$A1000,$C516,Prov_Auto!$C$3:$C1000,"&gt;="&amp;$A516 ,Prov_Auto!$D$3:$D1000, "&gt;="&amp;DATE(I$2,1, 1), Prov_Auto!$D$3:$D1000,"&lt;="&amp;DATE(I$2, 12, 31))*$D516, IF($B516="V", -1*(SUMIFS(Prov_Auto!$E$3:$E1000,Prov_Auto!$A$3:$A1000,$C516,Prov_Auto!$C$3:$C1000,"&gt;="&amp;$A516 ,Prov_Auto!$D$3:$D1000, "&gt;="&amp;DATE(I$2,1,1), Prov_Auto!$D$3:$D1000,"&lt;="&amp;DATE(I$2,12,31))*$D516), "")))))</f>
        <v/>
      </c>
      <c r="J516" s="42" t="str">
        <f>IF($A516="","",IF($C516="","",IF($D516="","", IF($B516="C",  SUMIFS(Prov_Auto!$E$3:$E1000,Prov_Auto!$A$3:$A1000,$C516,Prov_Auto!$C$3:$C1000,"&gt;="&amp;$A516 ,Prov_Auto!$D$3:$D1000, "&gt;="&amp;DATE(J$2,1, 1), Prov_Auto!$D$3:$D1000,"&lt;="&amp;DATE(J$2, 12, 31))*$D516, IF($B516="V", -1*(SUMIFS(Prov_Auto!$E$3:$E1000,Prov_Auto!$A$3:$A1000,$C516,Prov_Auto!$C$3:$C1000,"&gt;="&amp;$A516 ,Prov_Auto!$D$3:$D1000, "&gt;="&amp;DATE(J$2,1,1), Prov_Auto!$D$3:$D1000,"&lt;="&amp;DATE(J$2,12,31))*$D516), "")))))</f>
        <v/>
      </c>
      <c r="K516" s="42" t="str">
        <f>IF($A516="","",IF($C516="","",IF($D516="","", IF($B516="C",  SUMIFS(Prov_Auto!$E$3:$E1000,Prov_Auto!$A$3:$A1000,$C516,Prov_Auto!$C$3:$C1000,"&gt;="&amp;$A516 ,Prov_Auto!$D$3:$D1000, "&gt;="&amp;DATE(K$2,1, 1), Prov_Auto!$D$3:$D1000,"&lt;="&amp;DATE(K$2, 12, 31))*$D516, IF($B516="V", -1*(SUMIFS(Prov_Auto!$E$3:$E1000,Prov_Auto!$A$3:$A1000,$C516,Prov_Auto!$C$3:$C1000,"&gt;="&amp;$A516 ,Prov_Auto!$D$3:$D1000, "&gt;="&amp;DATE(K$2,1,1), Prov_Auto!$D$3:$D1000,"&lt;="&amp;DATE(K$2,12,31))*$D516), "")))))</f>
        <v/>
      </c>
      <c r="L516" s="42" t="str">
        <f>IF($A516="","",IF($C516="","",IF($D516="","", IF($B516="C",  SUMIFS(Prov_Auto!$E$3:$E1000,Prov_Auto!$A$3:$A1000,$C516,Prov_Auto!$C$3:$C1000,"&gt;="&amp;$A516 ,Prov_Auto!$D$3:$D1000, "&gt;="&amp;DATE(L$2,1, 1), Prov_Auto!$D$3:$D1000,"&lt;="&amp;DATE(L$2, 12, 31))*$D516, IF($B516="V", -1*(SUMIFS(Prov_Auto!$E$3:$E1000,Prov_Auto!$A$3:$A1000,$C516,Prov_Auto!$C$3:$C1000,"&gt;="&amp;$A516 ,Prov_Auto!$D$3:$D1000, "&gt;="&amp;DATE(L$2,1,1), Prov_Auto!$D$3:$D1000,"&lt;="&amp;DATE(L$2,12,31))*$D516), "")))))</f>
        <v/>
      </c>
      <c r="M516" s="43" t="str">
        <f>IF($A516="","",IF($C516="","",IF($D516="","", IF($B516="C",  SUMIFS(Prov_Auto!$E$3:$E1000,Prov_Auto!$A$3:$A1000,$C516,Prov_Auto!$C$3:$C1000,"&gt;="&amp;$A516 ,Prov_Auto!$D$3:$D1000, "&gt;="&amp;DATE(M$2,1, 1), Prov_Auto!$D$3:$D1000,"&lt;="&amp;DATE(M$2, 12, 31))*$D516, IF($B516="V", -1*(SUMIFS(Prov_Auto!$E$3:$E1000,Prov_Auto!$A$3:$A1000,$C516,Prov_Auto!$C$3:$C1000,"&gt;="&amp;$A516 ,Prov_Auto!$D$3:$D1000, "&gt;="&amp;DATE(M$2,1,1), Prov_Auto!$D$3:$D1000,"&lt;="&amp;DATE(M$2,12,31))*$D516), "")))))</f>
        <v/>
      </c>
      <c r="N516" s="30"/>
      <c r="O516" s="31"/>
      <c r="P516" s="31"/>
      <c r="Q516" s="31"/>
      <c r="R516" s="31"/>
      <c r="S516" s="31"/>
      <c r="T516" s="31"/>
      <c r="U516" s="31"/>
      <c r="V516" s="31"/>
      <c r="W516" s="31"/>
    </row>
    <row r="517">
      <c r="A517" s="46"/>
      <c r="B517" s="47"/>
      <c r="C517" s="47"/>
      <c r="D517" s="47"/>
      <c r="E517" s="48"/>
      <c r="F517" s="45" t="str">
        <f t="shared" si="1"/>
        <v/>
      </c>
      <c r="G517" s="40" t="str">
        <f t="shared" si="2"/>
        <v/>
      </c>
      <c r="H517" s="41" t="str">
        <f>IF(A517="","",IF(C517="","",IF(D517="","",IF(B517="C", SUMIFS(Prov_Auto!E$3:E1000,Prov_Auto!A$3:A1000,C517,Prov_Auto!C$3:C1000,"&gt;"&amp;A517,Prov_Auto!D$3:D1000,"&lt;="&amp;TODAY())*D517, IF(B517="V", -1*(SUMIFS(Prov_Auto!E$3:E1000,Prov_Auto!A$3:A1000,C517,Prov_Auto!C$3:C1000,"&gt;"&amp;A517,Prov_Auto!D$3:D1000,"&lt;="&amp;TODAY())*D517), "")))))</f>
        <v/>
      </c>
      <c r="I517" s="42" t="str">
        <f>IF($A517="","",IF($C517="","",IF($D517="","", IF($B517="C",  SUMIFS(Prov_Auto!$E$3:$E1000,Prov_Auto!$A$3:$A1000,$C517,Prov_Auto!$C$3:$C1000,"&gt;="&amp;$A517 ,Prov_Auto!$D$3:$D1000, "&gt;="&amp;DATE(I$2,1, 1), Prov_Auto!$D$3:$D1000,"&lt;="&amp;DATE(I$2, 12, 31))*$D517, IF($B517="V", -1*(SUMIFS(Prov_Auto!$E$3:$E1000,Prov_Auto!$A$3:$A1000,$C517,Prov_Auto!$C$3:$C1000,"&gt;="&amp;$A517 ,Prov_Auto!$D$3:$D1000, "&gt;="&amp;DATE(I$2,1,1), Prov_Auto!$D$3:$D1000,"&lt;="&amp;DATE(I$2,12,31))*$D517), "")))))</f>
        <v/>
      </c>
      <c r="J517" s="42" t="str">
        <f>IF($A517="","",IF($C517="","",IF($D517="","", IF($B517="C",  SUMIFS(Prov_Auto!$E$3:$E1000,Prov_Auto!$A$3:$A1000,$C517,Prov_Auto!$C$3:$C1000,"&gt;="&amp;$A517 ,Prov_Auto!$D$3:$D1000, "&gt;="&amp;DATE(J$2,1, 1), Prov_Auto!$D$3:$D1000,"&lt;="&amp;DATE(J$2, 12, 31))*$D517, IF($B517="V", -1*(SUMIFS(Prov_Auto!$E$3:$E1000,Prov_Auto!$A$3:$A1000,$C517,Prov_Auto!$C$3:$C1000,"&gt;="&amp;$A517 ,Prov_Auto!$D$3:$D1000, "&gt;="&amp;DATE(J$2,1,1), Prov_Auto!$D$3:$D1000,"&lt;="&amp;DATE(J$2,12,31))*$D517), "")))))</f>
        <v/>
      </c>
      <c r="K517" s="42" t="str">
        <f>IF($A517="","",IF($C517="","",IF($D517="","", IF($B517="C",  SUMIFS(Prov_Auto!$E$3:$E1000,Prov_Auto!$A$3:$A1000,$C517,Prov_Auto!$C$3:$C1000,"&gt;="&amp;$A517 ,Prov_Auto!$D$3:$D1000, "&gt;="&amp;DATE(K$2,1, 1), Prov_Auto!$D$3:$D1000,"&lt;="&amp;DATE(K$2, 12, 31))*$D517, IF($B517="V", -1*(SUMIFS(Prov_Auto!$E$3:$E1000,Prov_Auto!$A$3:$A1000,$C517,Prov_Auto!$C$3:$C1000,"&gt;="&amp;$A517 ,Prov_Auto!$D$3:$D1000, "&gt;="&amp;DATE(K$2,1,1), Prov_Auto!$D$3:$D1000,"&lt;="&amp;DATE(K$2,12,31))*$D517), "")))))</f>
        <v/>
      </c>
      <c r="L517" s="42" t="str">
        <f>IF($A517="","",IF($C517="","",IF($D517="","", IF($B517="C",  SUMIFS(Prov_Auto!$E$3:$E1000,Prov_Auto!$A$3:$A1000,$C517,Prov_Auto!$C$3:$C1000,"&gt;="&amp;$A517 ,Prov_Auto!$D$3:$D1000, "&gt;="&amp;DATE(L$2,1, 1), Prov_Auto!$D$3:$D1000,"&lt;="&amp;DATE(L$2, 12, 31))*$D517, IF($B517="V", -1*(SUMIFS(Prov_Auto!$E$3:$E1000,Prov_Auto!$A$3:$A1000,$C517,Prov_Auto!$C$3:$C1000,"&gt;="&amp;$A517 ,Prov_Auto!$D$3:$D1000, "&gt;="&amp;DATE(L$2,1,1), Prov_Auto!$D$3:$D1000,"&lt;="&amp;DATE(L$2,12,31))*$D517), "")))))</f>
        <v/>
      </c>
      <c r="M517" s="43" t="str">
        <f>IF($A517="","",IF($C517="","",IF($D517="","", IF($B517="C",  SUMIFS(Prov_Auto!$E$3:$E1000,Prov_Auto!$A$3:$A1000,$C517,Prov_Auto!$C$3:$C1000,"&gt;="&amp;$A517 ,Prov_Auto!$D$3:$D1000, "&gt;="&amp;DATE(M$2,1, 1), Prov_Auto!$D$3:$D1000,"&lt;="&amp;DATE(M$2, 12, 31))*$D517, IF($B517="V", -1*(SUMIFS(Prov_Auto!$E$3:$E1000,Prov_Auto!$A$3:$A1000,$C517,Prov_Auto!$C$3:$C1000,"&gt;="&amp;$A517 ,Prov_Auto!$D$3:$D1000, "&gt;="&amp;DATE(M$2,1,1), Prov_Auto!$D$3:$D1000,"&lt;="&amp;DATE(M$2,12,31))*$D517), "")))))</f>
        <v/>
      </c>
      <c r="N517" s="30"/>
      <c r="O517" s="31"/>
      <c r="P517" s="31"/>
      <c r="Q517" s="31"/>
      <c r="R517" s="31"/>
      <c r="S517" s="31"/>
      <c r="T517" s="31"/>
      <c r="U517" s="31"/>
      <c r="V517" s="31"/>
      <c r="W517" s="31"/>
    </row>
    <row r="518">
      <c r="A518" s="46"/>
      <c r="B518" s="47"/>
      <c r="C518" s="47"/>
      <c r="D518" s="47"/>
      <c r="E518" s="48"/>
      <c r="F518" s="45" t="str">
        <f t="shared" si="1"/>
        <v/>
      </c>
      <c r="G518" s="40" t="str">
        <f t="shared" si="2"/>
        <v/>
      </c>
      <c r="H518" s="41" t="str">
        <f>IF(A518="","",IF(C518="","",IF(D518="","",IF(B518="C", SUMIFS(Prov_Auto!E$3:E1000,Prov_Auto!A$3:A1000,C518,Prov_Auto!C$3:C1000,"&gt;"&amp;A518,Prov_Auto!D$3:D1000,"&lt;="&amp;TODAY())*D518, IF(B518="V", -1*(SUMIFS(Prov_Auto!E$3:E1000,Prov_Auto!A$3:A1000,C518,Prov_Auto!C$3:C1000,"&gt;"&amp;A518,Prov_Auto!D$3:D1000,"&lt;="&amp;TODAY())*D518), "")))))</f>
        <v/>
      </c>
      <c r="I518" s="42" t="str">
        <f>IF($A518="","",IF($C518="","",IF($D518="","", IF($B518="C",  SUMIFS(Prov_Auto!$E$3:$E1000,Prov_Auto!$A$3:$A1000,$C518,Prov_Auto!$C$3:$C1000,"&gt;="&amp;$A518 ,Prov_Auto!$D$3:$D1000, "&gt;="&amp;DATE(I$2,1, 1), Prov_Auto!$D$3:$D1000,"&lt;="&amp;DATE(I$2, 12, 31))*$D518, IF($B518="V", -1*(SUMIFS(Prov_Auto!$E$3:$E1000,Prov_Auto!$A$3:$A1000,$C518,Prov_Auto!$C$3:$C1000,"&gt;="&amp;$A518 ,Prov_Auto!$D$3:$D1000, "&gt;="&amp;DATE(I$2,1,1), Prov_Auto!$D$3:$D1000,"&lt;="&amp;DATE(I$2,12,31))*$D518), "")))))</f>
        <v/>
      </c>
      <c r="J518" s="42" t="str">
        <f>IF($A518="","",IF($C518="","",IF($D518="","", IF($B518="C",  SUMIFS(Prov_Auto!$E$3:$E1000,Prov_Auto!$A$3:$A1000,$C518,Prov_Auto!$C$3:$C1000,"&gt;="&amp;$A518 ,Prov_Auto!$D$3:$D1000, "&gt;="&amp;DATE(J$2,1, 1), Prov_Auto!$D$3:$D1000,"&lt;="&amp;DATE(J$2, 12, 31))*$D518, IF($B518="V", -1*(SUMIFS(Prov_Auto!$E$3:$E1000,Prov_Auto!$A$3:$A1000,$C518,Prov_Auto!$C$3:$C1000,"&gt;="&amp;$A518 ,Prov_Auto!$D$3:$D1000, "&gt;="&amp;DATE(J$2,1,1), Prov_Auto!$D$3:$D1000,"&lt;="&amp;DATE(J$2,12,31))*$D518), "")))))</f>
        <v/>
      </c>
      <c r="K518" s="42" t="str">
        <f>IF($A518="","",IF($C518="","",IF($D518="","", IF($B518="C",  SUMIFS(Prov_Auto!$E$3:$E1000,Prov_Auto!$A$3:$A1000,$C518,Prov_Auto!$C$3:$C1000,"&gt;="&amp;$A518 ,Prov_Auto!$D$3:$D1000, "&gt;="&amp;DATE(K$2,1, 1), Prov_Auto!$D$3:$D1000,"&lt;="&amp;DATE(K$2, 12, 31))*$D518, IF($B518="V", -1*(SUMIFS(Prov_Auto!$E$3:$E1000,Prov_Auto!$A$3:$A1000,$C518,Prov_Auto!$C$3:$C1000,"&gt;="&amp;$A518 ,Prov_Auto!$D$3:$D1000, "&gt;="&amp;DATE(K$2,1,1), Prov_Auto!$D$3:$D1000,"&lt;="&amp;DATE(K$2,12,31))*$D518), "")))))</f>
        <v/>
      </c>
      <c r="L518" s="42" t="str">
        <f>IF($A518="","",IF($C518="","",IF($D518="","", IF($B518="C",  SUMIFS(Prov_Auto!$E$3:$E1000,Prov_Auto!$A$3:$A1000,$C518,Prov_Auto!$C$3:$C1000,"&gt;="&amp;$A518 ,Prov_Auto!$D$3:$D1000, "&gt;="&amp;DATE(L$2,1, 1), Prov_Auto!$D$3:$D1000,"&lt;="&amp;DATE(L$2, 12, 31))*$D518, IF($B518="V", -1*(SUMIFS(Prov_Auto!$E$3:$E1000,Prov_Auto!$A$3:$A1000,$C518,Prov_Auto!$C$3:$C1000,"&gt;="&amp;$A518 ,Prov_Auto!$D$3:$D1000, "&gt;="&amp;DATE(L$2,1,1), Prov_Auto!$D$3:$D1000,"&lt;="&amp;DATE(L$2,12,31))*$D518), "")))))</f>
        <v/>
      </c>
      <c r="M518" s="43" t="str">
        <f>IF($A518="","",IF($C518="","",IF($D518="","", IF($B518="C",  SUMIFS(Prov_Auto!$E$3:$E1000,Prov_Auto!$A$3:$A1000,$C518,Prov_Auto!$C$3:$C1000,"&gt;="&amp;$A518 ,Prov_Auto!$D$3:$D1000, "&gt;="&amp;DATE(M$2,1, 1), Prov_Auto!$D$3:$D1000,"&lt;="&amp;DATE(M$2, 12, 31))*$D518, IF($B518="V", -1*(SUMIFS(Prov_Auto!$E$3:$E1000,Prov_Auto!$A$3:$A1000,$C518,Prov_Auto!$C$3:$C1000,"&gt;="&amp;$A518 ,Prov_Auto!$D$3:$D1000, "&gt;="&amp;DATE(M$2,1,1), Prov_Auto!$D$3:$D1000,"&lt;="&amp;DATE(M$2,12,31))*$D518), "")))))</f>
        <v/>
      </c>
      <c r="N518" s="30"/>
      <c r="O518" s="31"/>
      <c r="P518" s="31"/>
      <c r="Q518" s="31"/>
      <c r="R518" s="31"/>
      <c r="S518" s="31"/>
      <c r="T518" s="31"/>
      <c r="U518" s="31"/>
      <c r="V518" s="31"/>
      <c r="W518" s="31"/>
    </row>
    <row r="519">
      <c r="A519" s="46"/>
      <c r="B519" s="47"/>
      <c r="C519" s="47"/>
      <c r="D519" s="47"/>
      <c r="E519" s="48"/>
      <c r="F519" s="45" t="str">
        <f t="shared" si="1"/>
        <v/>
      </c>
      <c r="G519" s="40" t="str">
        <f t="shared" si="2"/>
        <v/>
      </c>
      <c r="H519" s="41" t="str">
        <f>IF(A519="","",IF(C519="","",IF(D519="","",IF(B519="C", SUMIFS(Prov_Auto!E$3:E1000,Prov_Auto!A$3:A1000,C519,Prov_Auto!C$3:C1000,"&gt;"&amp;A519,Prov_Auto!D$3:D1000,"&lt;="&amp;TODAY())*D519, IF(B519="V", -1*(SUMIFS(Prov_Auto!E$3:E1000,Prov_Auto!A$3:A1000,C519,Prov_Auto!C$3:C1000,"&gt;"&amp;A519,Prov_Auto!D$3:D1000,"&lt;="&amp;TODAY())*D519), "")))))</f>
        <v/>
      </c>
      <c r="I519" s="42" t="str">
        <f>IF($A519="","",IF($C519="","",IF($D519="","", IF($B519="C",  SUMIFS(Prov_Auto!$E$3:$E1000,Prov_Auto!$A$3:$A1000,$C519,Prov_Auto!$C$3:$C1000,"&gt;="&amp;$A519 ,Prov_Auto!$D$3:$D1000, "&gt;="&amp;DATE(I$2,1, 1), Prov_Auto!$D$3:$D1000,"&lt;="&amp;DATE(I$2, 12, 31))*$D519, IF($B519="V", -1*(SUMIFS(Prov_Auto!$E$3:$E1000,Prov_Auto!$A$3:$A1000,$C519,Prov_Auto!$C$3:$C1000,"&gt;="&amp;$A519 ,Prov_Auto!$D$3:$D1000, "&gt;="&amp;DATE(I$2,1,1), Prov_Auto!$D$3:$D1000,"&lt;="&amp;DATE(I$2,12,31))*$D519), "")))))</f>
        <v/>
      </c>
      <c r="J519" s="42" t="str">
        <f>IF($A519="","",IF($C519="","",IF($D519="","", IF($B519="C",  SUMIFS(Prov_Auto!$E$3:$E1000,Prov_Auto!$A$3:$A1000,$C519,Prov_Auto!$C$3:$C1000,"&gt;="&amp;$A519 ,Prov_Auto!$D$3:$D1000, "&gt;="&amp;DATE(J$2,1, 1), Prov_Auto!$D$3:$D1000,"&lt;="&amp;DATE(J$2, 12, 31))*$D519, IF($B519="V", -1*(SUMIFS(Prov_Auto!$E$3:$E1000,Prov_Auto!$A$3:$A1000,$C519,Prov_Auto!$C$3:$C1000,"&gt;="&amp;$A519 ,Prov_Auto!$D$3:$D1000, "&gt;="&amp;DATE(J$2,1,1), Prov_Auto!$D$3:$D1000,"&lt;="&amp;DATE(J$2,12,31))*$D519), "")))))</f>
        <v/>
      </c>
      <c r="K519" s="42" t="str">
        <f>IF($A519="","",IF($C519="","",IF($D519="","", IF($B519="C",  SUMIFS(Prov_Auto!$E$3:$E1000,Prov_Auto!$A$3:$A1000,$C519,Prov_Auto!$C$3:$C1000,"&gt;="&amp;$A519 ,Prov_Auto!$D$3:$D1000, "&gt;="&amp;DATE(K$2,1, 1), Prov_Auto!$D$3:$D1000,"&lt;="&amp;DATE(K$2, 12, 31))*$D519, IF($B519="V", -1*(SUMIFS(Prov_Auto!$E$3:$E1000,Prov_Auto!$A$3:$A1000,$C519,Prov_Auto!$C$3:$C1000,"&gt;="&amp;$A519 ,Prov_Auto!$D$3:$D1000, "&gt;="&amp;DATE(K$2,1,1), Prov_Auto!$D$3:$D1000,"&lt;="&amp;DATE(K$2,12,31))*$D519), "")))))</f>
        <v/>
      </c>
      <c r="L519" s="42" t="str">
        <f>IF($A519="","",IF($C519="","",IF($D519="","", IF($B519="C",  SUMIFS(Prov_Auto!$E$3:$E1000,Prov_Auto!$A$3:$A1000,$C519,Prov_Auto!$C$3:$C1000,"&gt;="&amp;$A519 ,Prov_Auto!$D$3:$D1000, "&gt;="&amp;DATE(L$2,1, 1), Prov_Auto!$D$3:$D1000,"&lt;="&amp;DATE(L$2, 12, 31))*$D519, IF($B519="V", -1*(SUMIFS(Prov_Auto!$E$3:$E1000,Prov_Auto!$A$3:$A1000,$C519,Prov_Auto!$C$3:$C1000,"&gt;="&amp;$A519 ,Prov_Auto!$D$3:$D1000, "&gt;="&amp;DATE(L$2,1,1), Prov_Auto!$D$3:$D1000,"&lt;="&amp;DATE(L$2,12,31))*$D519), "")))))</f>
        <v/>
      </c>
      <c r="M519" s="43" t="str">
        <f>IF($A519="","",IF($C519="","",IF($D519="","", IF($B519="C",  SUMIFS(Prov_Auto!$E$3:$E1000,Prov_Auto!$A$3:$A1000,$C519,Prov_Auto!$C$3:$C1000,"&gt;="&amp;$A519 ,Prov_Auto!$D$3:$D1000, "&gt;="&amp;DATE(M$2,1, 1), Prov_Auto!$D$3:$D1000,"&lt;="&amp;DATE(M$2, 12, 31))*$D519, IF($B519="V", -1*(SUMIFS(Prov_Auto!$E$3:$E1000,Prov_Auto!$A$3:$A1000,$C519,Prov_Auto!$C$3:$C1000,"&gt;="&amp;$A519 ,Prov_Auto!$D$3:$D1000, "&gt;="&amp;DATE(M$2,1,1), Prov_Auto!$D$3:$D1000,"&lt;="&amp;DATE(M$2,12,31))*$D519), "")))))</f>
        <v/>
      </c>
      <c r="N519" s="30"/>
      <c r="O519" s="31"/>
      <c r="P519" s="31"/>
      <c r="Q519" s="31"/>
      <c r="R519" s="31"/>
      <c r="S519" s="31"/>
      <c r="T519" s="31"/>
      <c r="U519" s="31"/>
      <c r="V519" s="31"/>
      <c r="W519" s="31"/>
    </row>
    <row r="520">
      <c r="A520" s="46"/>
      <c r="B520" s="47"/>
      <c r="C520" s="47"/>
      <c r="D520" s="47"/>
      <c r="E520" s="48"/>
      <c r="F520" s="45" t="str">
        <f t="shared" si="1"/>
        <v/>
      </c>
      <c r="G520" s="40" t="str">
        <f t="shared" si="2"/>
        <v/>
      </c>
      <c r="H520" s="41" t="str">
        <f>IF(A520="","",IF(C520="","",IF(D520="","",IF(B520="C", SUMIFS(Prov_Auto!E$3:E1000,Prov_Auto!A$3:A1000,C520,Prov_Auto!C$3:C1000,"&gt;"&amp;A520,Prov_Auto!D$3:D1000,"&lt;="&amp;TODAY())*D520, IF(B520="V", -1*(SUMIFS(Prov_Auto!E$3:E1000,Prov_Auto!A$3:A1000,C520,Prov_Auto!C$3:C1000,"&gt;"&amp;A520,Prov_Auto!D$3:D1000,"&lt;="&amp;TODAY())*D520), "")))))</f>
        <v/>
      </c>
      <c r="I520" s="42" t="str">
        <f>IF($A520="","",IF($C520="","",IF($D520="","", IF($B520="C",  SUMIFS(Prov_Auto!$E$3:$E1000,Prov_Auto!$A$3:$A1000,$C520,Prov_Auto!$C$3:$C1000,"&gt;="&amp;$A520 ,Prov_Auto!$D$3:$D1000, "&gt;="&amp;DATE(I$2,1, 1), Prov_Auto!$D$3:$D1000,"&lt;="&amp;DATE(I$2, 12, 31))*$D520, IF($B520="V", -1*(SUMIFS(Prov_Auto!$E$3:$E1000,Prov_Auto!$A$3:$A1000,$C520,Prov_Auto!$C$3:$C1000,"&gt;="&amp;$A520 ,Prov_Auto!$D$3:$D1000, "&gt;="&amp;DATE(I$2,1,1), Prov_Auto!$D$3:$D1000,"&lt;="&amp;DATE(I$2,12,31))*$D520), "")))))</f>
        <v/>
      </c>
      <c r="J520" s="42" t="str">
        <f>IF($A520="","",IF($C520="","",IF($D520="","", IF($B520="C",  SUMIFS(Prov_Auto!$E$3:$E1000,Prov_Auto!$A$3:$A1000,$C520,Prov_Auto!$C$3:$C1000,"&gt;="&amp;$A520 ,Prov_Auto!$D$3:$D1000, "&gt;="&amp;DATE(J$2,1, 1), Prov_Auto!$D$3:$D1000,"&lt;="&amp;DATE(J$2, 12, 31))*$D520, IF($B520="V", -1*(SUMIFS(Prov_Auto!$E$3:$E1000,Prov_Auto!$A$3:$A1000,$C520,Prov_Auto!$C$3:$C1000,"&gt;="&amp;$A520 ,Prov_Auto!$D$3:$D1000, "&gt;="&amp;DATE(J$2,1,1), Prov_Auto!$D$3:$D1000,"&lt;="&amp;DATE(J$2,12,31))*$D520), "")))))</f>
        <v/>
      </c>
      <c r="K520" s="42" t="str">
        <f>IF($A520="","",IF($C520="","",IF($D520="","", IF($B520="C",  SUMIFS(Prov_Auto!$E$3:$E1000,Prov_Auto!$A$3:$A1000,$C520,Prov_Auto!$C$3:$C1000,"&gt;="&amp;$A520 ,Prov_Auto!$D$3:$D1000, "&gt;="&amp;DATE(K$2,1, 1), Prov_Auto!$D$3:$D1000,"&lt;="&amp;DATE(K$2, 12, 31))*$D520, IF($B520="V", -1*(SUMIFS(Prov_Auto!$E$3:$E1000,Prov_Auto!$A$3:$A1000,$C520,Prov_Auto!$C$3:$C1000,"&gt;="&amp;$A520 ,Prov_Auto!$D$3:$D1000, "&gt;="&amp;DATE(K$2,1,1), Prov_Auto!$D$3:$D1000,"&lt;="&amp;DATE(K$2,12,31))*$D520), "")))))</f>
        <v/>
      </c>
      <c r="L520" s="42" t="str">
        <f>IF($A520="","",IF($C520="","",IF($D520="","", IF($B520="C",  SUMIFS(Prov_Auto!$E$3:$E1000,Prov_Auto!$A$3:$A1000,$C520,Prov_Auto!$C$3:$C1000,"&gt;="&amp;$A520 ,Prov_Auto!$D$3:$D1000, "&gt;="&amp;DATE(L$2,1, 1), Prov_Auto!$D$3:$D1000,"&lt;="&amp;DATE(L$2, 12, 31))*$D520, IF($B520="V", -1*(SUMIFS(Prov_Auto!$E$3:$E1000,Prov_Auto!$A$3:$A1000,$C520,Prov_Auto!$C$3:$C1000,"&gt;="&amp;$A520 ,Prov_Auto!$D$3:$D1000, "&gt;="&amp;DATE(L$2,1,1), Prov_Auto!$D$3:$D1000,"&lt;="&amp;DATE(L$2,12,31))*$D520), "")))))</f>
        <v/>
      </c>
      <c r="M520" s="43" t="str">
        <f>IF($A520="","",IF($C520="","",IF($D520="","", IF($B520="C",  SUMIFS(Prov_Auto!$E$3:$E1000,Prov_Auto!$A$3:$A1000,$C520,Prov_Auto!$C$3:$C1000,"&gt;="&amp;$A520 ,Prov_Auto!$D$3:$D1000, "&gt;="&amp;DATE(M$2,1, 1), Prov_Auto!$D$3:$D1000,"&lt;="&amp;DATE(M$2, 12, 31))*$D520, IF($B520="V", -1*(SUMIFS(Prov_Auto!$E$3:$E1000,Prov_Auto!$A$3:$A1000,$C520,Prov_Auto!$C$3:$C1000,"&gt;="&amp;$A520 ,Prov_Auto!$D$3:$D1000, "&gt;="&amp;DATE(M$2,1,1), Prov_Auto!$D$3:$D1000,"&lt;="&amp;DATE(M$2,12,31))*$D520), "")))))</f>
        <v/>
      </c>
      <c r="N520" s="30"/>
      <c r="O520" s="31"/>
      <c r="P520" s="31"/>
      <c r="Q520" s="31"/>
      <c r="R520" s="31"/>
      <c r="S520" s="31"/>
      <c r="T520" s="31"/>
      <c r="U520" s="31"/>
      <c r="V520" s="31"/>
      <c r="W520" s="31"/>
    </row>
    <row r="521">
      <c r="A521" s="46"/>
      <c r="B521" s="47"/>
      <c r="C521" s="47"/>
      <c r="D521" s="47"/>
      <c r="E521" s="48"/>
      <c r="F521" s="45" t="str">
        <f t="shared" si="1"/>
        <v/>
      </c>
      <c r="G521" s="40" t="str">
        <f t="shared" si="2"/>
        <v/>
      </c>
      <c r="H521" s="41" t="str">
        <f>IF(A521="","",IF(C521="","",IF(D521="","",IF(B521="C", SUMIFS(Prov_Auto!E$3:E1000,Prov_Auto!A$3:A1000,C521,Prov_Auto!C$3:C1000,"&gt;"&amp;A521,Prov_Auto!D$3:D1000,"&lt;="&amp;TODAY())*D521, IF(B521="V", -1*(SUMIFS(Prov_Auto!E$3:E1000,Prov_Auto!A$3:A1000,C521,Prov_Auto!C$3:C1000,"&gt;"&amp;A521,Prov_Auto!D$3:D1000,"&lt;="&amp;TODAY())*D521), "")))))</f>
        <v/>
      </c>
      <c r="I521" s="42" t="str">
        <f>IF($A521="","",IF($C521="","",IF($D521="","", IF($B521="C",  SUMIFS(Prov_Auto!$E$3:$E1000,Prov_Auto!$A$3:$A1000,$C521,Prov_Auto!$C$3:$C1000,"&gt;="&amp;$A521 ,Prov_Auto!$D$3:$D1000, "&gt;="&amp;DATE(I$2,1, 1), Prov_Auto!$D$3:$D1000,"&lt;="&amp;DATE(I$2, 12, 31))*$D521, IF($B521="V", -1*(SUMIFS(Prov_Auto!$E$3:$E1000,Prov_Auto!$A$3:$A1000,$C521,Prov_Auto!$C$3:$C1000,"&gt;="&amp;$A521 ,Prov_Auto!$D$3:$D1000, "&gt;="&amp;DATE(I$2,1,1), Prov_Auto!$D$3:$D1000,"&lt;="&amp;DATE(I$2,12,31))*$D521), "")))))</f>
        <v/>
      </c>
      <c r="J521" s="42" t="str">
        <f>IF($A521="","",IF($C521="","",IF($D521="","", IF($B521="C",  SUMIFS(Prov_Auto!$E$3:$E1000,Prov_Auto!$A$3:$A1000,$C521,Prov_Auto!$C$3:$C1000,"&gt;="&amp;$A521 ,Prov_Auto!$D$3:$D1000, "&gt;="&amp;DATE(J$2,1, 1), Prov_Auto!$D$3:$D1000,"&lt;="&amp;DATE(J$2, 12, 31))*$D521, IF($B521="V", -1*(SUMIFS(Prov_Auto!$E$3:$E1000,Prov_Auto!$A$3:$A1000,$C521,Prov_Auto!$C$3:$C1000,"&gt;="&amp;$A521 ,Prov_Auto!$D$3:$D1000, "&gt;="&amp;DATE(J$2,1,1), Prov_Auto!$D$3:$D1000,"&lt;="&amp;DATE(J$2,12,31))*$D521), "")))))</f>
        <v/>
      </c>
      <c r="K521" s="42" t="str">
        <f>IF($A521="","",IF($C521="","",IF($D521="","", IF($B521="C",  SUMIFS(Prov_Auto!$E$3:$E1000,Prov_Auto!$A$3:$A1000,$C521,Prov_Auto!$C$3:$C1000,"&gt;="&amp;$A521 ,Prov_Auto!$D$3:$D1000, "&gt;="&amp;DATE(K$2,1, 1), Prov_Auto!$D$3:$D1000,"&lt;="&amp;DATE(K$2, 12, 31))*$D521, IF($B521="V", -1*(SUMIFS(Prov_Auto!$E$3:$E1000,Prov_Auto!$A$3:$A1000,$C521,Prov_Auto!$C$3:$C1000,"&gt;="&amp;$A521 ,Prov_Auto!$D$3:$D1000, "&gt;="&amp;DATE(K$2,1,1), Prov_Auto!$D$3:$D1000,"&lt;="&amp;DATE(K$2,12,31))*$D521), "")))))</f>
        <v/>
      </c>
      <c r="L521" s="42" t="str">
        <f>IF($A521="","",IF($C521="","",IF($D521="","", IF($B521="C",  SUMIFS(Prov_Auto!$E$3:$E1000,Prov_Auto!$A$3:$A1000,$C521,Prov_Auto!$C$3:$C1000,"&gt;="&amp;$A521 ,Prov_Auto!$D$3:$D1000, "&gt;="&amp;DATE(L$2,1, 1), Prov_Auto!$D$3:$D1000,"&lt;="&amp;DATE(L$2, 12, 31))*$D521, IF($B521="V", -1*(SUMIFS(Prov_Auto!$E$3:$E1000,Prov_Auto!$A$3:$A1000,$C521,Prov_Auto!$C$3:$C1000,"&gt;="&amp;$A521 ,Prov_Auto!$D$3:$D1000, "&gt;="&amp;DATE(L$2,1,1), Prov_Auto!$D$3:$D1000,"&lt;="&amp;DATE(L$2,12,31))*$D521), "")))))</f>
        <v/>
      </c>
      <c r="M521" s="43" t="str">
        <f>IF($A521="","",IF($C521="","",IF($D521="","", IF($B521="C",  SUMIFS(Prov_Auto!$E$3:$E1000,Prov_Auto!$A$3:$A1000,$C521,Prov_Auto!$C$3:$C1000,"&gt;="&amp;$A521 ,Prov_Auto!$D$3:$D1000, "&gt;="&amp;DATE(M$2,1, 1), Prov_Auto!$D$3:$D1000,"&lt;="&amp;DATE(M$2, 12, 31))*$D521, IF($B521="V", -1*(SUMIFS(Prov_Auto!$E$3:$E1000,Prov_Auto!$A$3:$A1000,$C521,Prov_Auto!$C$3:$C1000,"&gt;="&amp;$A521 ,Prov_Auto!$D$3:$D1000, "&gt;="&amp;DATE(M$2,1,1), Prov_Auto!$D$3:$D1000,"&lt;="&amp;DATE(M$2,12,31))*$D521), "")))))</f>
        <v/>
      </c>
      <c r="N521" s="30"/>
      <c r="O521" s="31"/>
      <c r="P521" s="31"/>
      <c r="Q521" s="31"/>
      <c r="R521" s="31"/>
      <c r="S521" s="31"/>
      <c r="T521" s="31"/>
      <c r="U521" s="31"/>
      <c r="V521" s="31"/>
      <c r="W521" s="31"/>
    </row>
    <row r="522">
      <c r="A522" s="46"/>
      <c r="B522" s="47"/>
      <c r="C522" s="47"/>
      <c r="D522" s="47"/>
      <c r="E522" s="48"/>
      <c r="F522" s="45" t="str">
        <f t="shared" si="1"/>
        <v/>
      </c>
      <c r="G522" s="40" t="str">
        <f t="shared" si="2"/>
        <v/>
      </c>
      <c r="H522" s="41" t="str">
        <f>IF(A522="","",IF(C522="","",IF(D522="","",IF(B522="C", SUMIFS(Prov_Auto!E$3:E1000,Prov_Auto!A$3:A1000,C522,Prov_Auto!C$3:C1000,"&gt;"&amp;A522,Prov_Auto!D$3:D1000,"&lt;="&amp;TODAY())*D522, IF(B522="V", -1*(SUMIFS(Prov_Auto!E$3:E1000,Prov_Auto!A$3:A1000,C522,Prov_Auto!C$3:C1000,"&gt;"&amp;A522,Prov_Auto!D$3:D1000,"&lt;="&amp;TODAY())*D522), "")))))</f>
        <v/>
      </c>
      <c r="I522" s="42" t="str">
        <f>IF($A522="","",IF($C522="","",IF($D522="","", IF($B522="C",  SUMIFS(Prov_Auto!$E$3:$E1000,Prov_Auto!$A$3:$A1000,$C522,Prov_Auto!$C$3:$C1000,"&gt;="&amp;$A522 ,Prov_Auto!$D$3:$D1000, "&gt;="&amp;DATE(I$2,1, 1), Prov_Auto!$D$3:$D1000,"&lt;="&amp;DATE(I$2, 12, 31))*$D522, IF($B522="V", -1*(SUMIFS(Prov_Auto!$E$3:$E1000,Prov_Auto!$A$3:$A1000,$C522,Prov_Auto!$C$3:$C1000,"&gt;="&amp;$A522 ,Prov_Auto!$D$3:$D1000, "&gt;="&amp;DATE(I$2,1,1), Prov_Auto!$D$3:$D1000,"&lt;="&amp;DATE(I$2,12,31))*$D522), "")))))</f>
        <v/>
      </c>
      <c r="J522" s="42" t="str">
        <f>IF($A522="","",IF($C522="","",IF($D522="","", IF($B522="C",  SUMIFS(Prov_Auto!$E$3:$E1000,Prov_Auto!$A$3:$A1000,$C522,Prov_Auto!$C$3:$C1000,"&gt;="&amp;$A522 ,Prov_Auto!$D$3:$D1000, "&gt;="&amp;DATE(J$2,1, 1), Prov_Auto!$D$3:$D1000,"&lt;="&amp;DATE(J$2, 12, 31))*$D522, IF($B522="V", -1*(SUMIFS(Prov_Auto!$E$3:$E1000,Prov_Auto!$A$3:$A1000,$C522,Prov_Auto!$C$3:$C1000,"&gt;="&amp;$A522 ,Prov_Auto!$D$3:$D1000, "&gt;="&amp;DATE(J$2,1,1), Prov_Auto!$D$3:$D1000,"&lt;="&amp;DATE(J$2,12,31))*$D522), "")))))</f>
        <v/>
      </c>
      <c r="K522" s="42" t="str">
        <f>IF($A522="","",IF($C522="","",IF($D522="","", IF($B522="C",  SUMIFS(Prov_Auto!$E$3:$E1000,Prov_Auto!$A$3:$A1000,$C522,Prov_Auto!$C$3:$C1000,"&gt;="&amp;$A522 ,Prov_Auto!$D$3:$D1000, "&gt;="&amp;DATE(K$2,1, 1), Prov_Auto!$D$3:$D1000,"&lt;="&amp;DATE(K$2, 12, 31))*$D522, IF($B522="V", -1*(SUMIFS(Prov_Auto!$E$3:$E1000,Prov_Auto!$A$3:$A1000,$C522,Prov_Auto!$C$3:$C1000,"&gt;="&amp;$A522 ,Prov_Auto!$D$3:$D1000, "&gt;="&amp;DATE(K$2,1,1), Prov_Auto!$D$3:$D1000,"&lt;="&amp;DATE(K$2,12,31))*$D522), "")))))</f>
        <v/>
      </c>
      <c r="L522" s="42" t="str">
        <f>IF($A522="","",IF($C522="","",IF($D522="","", IF($B522="C",  SUMIFS(Prov_Auto!$E$3:$E1000,Prov_Auto!$A$3:$A1000,$C522,Prov_Auto!$C$3:$C1000,"&gt;="&amp;$A522 ,Prov_Auto!$D$3:$D1000, "&gt;="&amp;DATE(L$2,1, 1), Prov_Auto!$D$3:$D1000,"&lt;="&amp;DATE(L$2, 12, 31))*$D522, IF($B522="V", -1*(SUMIFS(Prov_Auto!$E$3:$E1000,Prov_Auto!$A$3:$A1000,$C522,Prov_Auto!$C$3:$C1000,"&gt;="&amp;$A522 ,Prov_Auto!$D$3:$D1000, "&gt;="&amp;DATE(L$2,1,1), Prov_Auto!$D$3:$D1000,"&lt;="&amp;DATE(L$2,12,31))*$D522), "")))))</f>
        <v/>
      </c>
      <c r="M522" s="43" t="str">
        <f>IF($A522="","",IF($C522="","",IF($D522="","", IF($B522="C",  SUMIFS(Prov_Auto!$E$3:$E1000,Prov_Auto!$A$3:$A1000,$C522,Prov_Auto!$C$3:$C1000,"&gt;="&amp;$A522 ,Prov_Auto!$D$3:$D1000, "&gt;="&amp;DATE(M$2,1, 1), Prov_Auto!$D$3:$D1000,"&lt;="&amp;DATE(M$2, 12, 31))*$D522, IF($B522="V", -1*(SUMIFS(Prov_Auto!$E$3:$E1000,Prov_Auto!$A$3:$A1000,$C522,Prov_Auto!$C$3:$C1000,"&gt;="&amp;$A522 ,Prov_Auto!$D$3:$D1000, "&gt;="&amp;DATE(M$2,1,1), Prov_Auto!$D$3:$D1000,"&lt;="&amp;DATE(M$2,12,31))*$D522), "")))))</f>
        <v/>
      </c>
      <c r="N522" s="30"/>
      <c r="O522" s="31"/>
      <c r="P522" s="31"/>
      <c r="Q522" s="31"/>
      <c r="R522" s="31"/>
      <c r="S522" s="31"/>
      <c r="T522" s="31"/>
      <c r="U522" s="31"/>
      <c r="V522" s="31"/>
      <c r="W522" s="31"/>
    </row>
    <row r="523">
      <c r="A523" s="46"/>
      <c r="B523" s="47"/>
      <c r="C523" s="47"/>
      <c r="D523" s="47"/>
      <c r="E523" s="48"/>
      <c r="F523" s="45" t="str">
        <f t="shared" si="1"/>
        <v/>
      </c>
      <c r="G523" s="40" t="str">
        <f t="shared" si="2"/>
        <v/>
      </c>
      <c r="H523" s="41" t="str">
        <f>IF(A523="","",IF(C523="","",IF(D523="","",IF(B523="C", SUMIFS(Prov_Auto!E$3:E1000,Prov_Auto!A$3:A1000,C523,Prov_Auto!C$3:C1000,"&gt;"&amp;A523,Prov_Auto!D$3:D1000,"&lt;="&amp;TODAY())*D523, IF(B523="V", -1*(SUMIFS(Prov_Auto!E$3:E1000,Prov_Auto!A$3:A1000,C523,Prov_Auto!C$3:C1000,"&gt;"&amp;A523,Prov_Auto!D$3:D1000,"&lt;="&amp;TODAY())*D523), "")))))</f>
        <v/>
      </c>
      <c r="I523" s="42" t="str">
        <f>IF($A523="","",IF($C523="","",IF($D523="","", IF($B523="C",  SUMIFS(Prov_Auto!$E$3:$E1000,Prov_Auto!$A$3:$A1000,$C523,Prov_Auto!$C$3:$C1000,"&gt;="&amp;$A523 ,Prov_Auto!$D$3:$D1000, "&gt;="&amp;DATE(I$2,1, 1), Prov_Auto!$D$3:$D1000,"&lt;="&amp;DATE(I$2, 12, 31))*$D523, IF($B523="V", -1*(SUMIFS(Prov_Auto!$E$3:$E1000,Prov_Auto!$A$3:$A1000,$C523,Prov_Auto!$C$3:$C1000,"&gt;="&amp;$A523 ,Prov_Auto!$D$3:$D1000, "&gt;="&amp;DATE(I$2,1,1), Prov_Auto!$D$3:$D1000,"&lt;="&amp;DATE(I$2,12,31))*$D523), "")))))</f>
        <v/>
      </c>
      <c r="J523" s="42" t="str">
        <f>IF($A523="","",IF($C523="","",IF($D523="","", IF($B523="C",  SUMIFS(Prov_Auto!$E$3:$E1000,Prov_Auto!$A$3:$A1000,$C523,Prov_Auto!$C$3:$C1000,"&gt;="&amp;$A523 ,Prov_Auto!$D$3:$D1000, "&gt;="&amp;DATE(J$2,1, 1), Prov_Auto!$D$3:$D1000,"&lt;="&amp;DATE(J$2, 12, 31))*$D523, IF($B523="V", -1*(SUMIFS(Prov_Auto!$E$3:$E1000,Prov_Auto!$A$3:$A1000,$C523,Prov_Auto!$C$3:$C1000,"&gt;="&amp;$A523 ,Prov_Auto!$D$3:$D1000, "&gt;="&amp;DATE(J$2,1,1), Prov_Auto!$D$3:$D1000,"&lt;="&amp;DATE(J$2,12,31))*$D523), "")))))</f>
        <v/>
      </c>
      <c r="K523" s="42" t="str">
        <f>IF($A523="","",IF($C523="","",IF($D523="","", IF($B523="C",  SUMIFS(Prov_Auto!$E$3:$E1000,Prov_Auto!$A$3:$A1000,$C523,Prov_Auto!$C$3:$C1000,"&gt;="&amp;$A523 ,Prov_Auto!$D$3:$D1000, "&gt;="&amp;DATE(K$2,1, 1), Prov_Auto!$D$3:$D1000,"&lt;="&amp;DATE(K$2, 12, 31))*$D523, IF($B523="V", -1*(SUMIFS(Prov_Auto!$E$3:$E1000,Prov_Auto!$A$3:$A1000,$C523,Prov_Auto!$C$3:$C1000,"&gt;="&amp;$A523 ,Prov_Auto!$D$3:$D1000, "&gt;="&amp;DATE(K$2,1,1), Prov_Auto!$D$3:$D1000,"&lt;="&amp;DATE(K$2,12,31))*$D523), "")))))</f>
        <v/>
      </c>
      <c r="L523" s="42" t="str">
        <f>IF($A523="","",IF($C523="","",IF($D523="","", IF($B523="C",  SUMIFS(Prov_Auto!$E$3:$E1000,Prov_Auto!$A$3:$A1000,$C523,Prov_Auto!$C$3:$C1000,"&gt;="&amp;$A523 ,Prov_Auto!$D$3:$D1000, "&gt;="&amp;DATE(L$2,1, 1), Prov_Auto!$D$3:$D1000,"&lt;="&amp;DATE(L$2, 12, 31))*$D523, IF($B523="V", -1*(SUMIFS(Prov_Auto!$E$3:$E1000,Prov_Auto!$A$3:$A1000,$C523,Prov_Auto!$C$3:$C1000,"&gt;="&amp;$A523 ,Prov_Auto!$D$3:$D1000, "&gt;="&amp;DATE(L$2,1,1), Prov_Auto!$D$3:$D1000,"&lt;="&amp;DATE(L$2,12,31))*$D523), "")))))</f>
        <v/>
      </c>
      <c r="M523" s="43" t="str">
        <f>IF($A523="","",IF($C523="","",IF($D523="","", IF($B523="C",  SUMIFS(Prov_Auto!$E$3:$E1000,Prov_Auto!$A$3:$A1000,$C523,Prov_Auto!$C$3:$C1000,"&gt;="&amp;$A523 ,Prov_Auto!$D$3:$D1000, "&gt;="&amp;DATE(M$2,1, 1), Prov_Auto!$D$3:$D1000,"&lt;="&amp;DATE(M$2, 12, 31))*$D523, IF($B523="V", -1*(SUMIFS(Prov_Auto!$E$3:$E1000,Prov_Auto!$A$3:$A1000,$C523,Prov_Auto!$C$3:$C1000,"&gt;="&amp;$A523 ,Prov_Auto!$D$3:$D1000, "&gt;="&amp;DATE(M$2,1,1), Prov_Auto!$D$3:$D1000,"&lt;="&amp;DATE(M$2,12,31))*$D523), "")))))</f>
        <v/>
      </c>
      <c r="N523" s="30"/>
      <c r="O523" s="31"/>
      <c r="P523" s="31"/>
      <c r="Q523" s="31"/>
      <c r="R523" s="31"/>
      <c r="S523" s="31"/>
      <c r="T523" s="31"/>
      <c r="U523" s="31"/>
      <c r="V523" s="31"/>
      <c r="W523" s="31"/>
    </row>
    <row r="524">
      <c r="A524" s="46"/>
      <c r="B524" s="47"/>
      <c r="C524" s="47"/>
      <c r="D524" s="47"/>
      <c r="E524" s="48"/>
      <c r="F524" s="45" t="str">
        <f t="shared" si="1"/>
        <v/>
      </c>
      <c r="G524" s="40" t="str">
        <f t="shared" si="2"/>
        <v/>
      </c>
      <c r="H524" s="41" t="str">
        <f>IF(A524="","",IF(C524="","",IF(D524="","",IF(B524="C", SUMIFS(Prov_Auto!E$3:E1000,Prov_Auto!A$3:A1000,C524,Prov_Auto!C$3:C1000,"&gt;"&amp;A524,Prov_Auto!D$3:D1000,"&lt;="&amp;TODAY())*D524, IF(B524="V", -1*(SUMIFS(Prov_Auto!E$3:E1000,Prov_Auto!A$3:A1000,C524,Prov_Auto!C$3:C1000,"&gt;"&amp;A524,Prov_Auto!D$3:D1000,"&lt;="&amp;TODAY())*D524), "")))))</f>
        <v/>
      </c>
      <c r="I524" s="42" t="str">
        <f>IF($A524="","",IF($C524="","",IF($D524="","", IF($B524="C",  SUMIFS(Prov_Auto!$E$3:$E1000,Prov_Auto!$A$3:$A1000,$C524,Prov_Auto!$C$3:$C1000,"&gt;="&amp;$A524 ,Prov_Auto!$D$3:$D1000, "&gt;="&amp;DATE(I$2,1, 1), Prov_Auto!$D$3:$D1000,"&lt;="&amp;DATE(I$2, 12, 31))*$D524, IF($B524="V", -1*(SUMIFS(Prov_Auto!$E$3:$E1000,Prov_Auto!$A$3:$A1000,$C524,Prov_Auto!$C$3:$C1000,"&gt;="&amp;$A524 ,Prov_Auto!$D$3:$D1000, "&gt;="&amp;DATE(I$2,1,1), Prov_Auto!$D$3:$D1000,"&lt;="&amp;DATE(I$2,12,31))*$D524), "")))))</f>
        <v/>
      </c>
      <c r="J524" s="42" t="str">
        <f>IF($A524="","",IF($C524="","",IF($D524="","", IF($B524="C",  SUMIFS(Prov_Auto!$E$3:$E1000,Prov_Auto!$A$3:$A1000,$C524,Prov_Auto!$C$3:$C1000,"&gt;="&amp;$A524 ,Prov_Auto!$D$3:$D1000, "&gt;="&amp;DATE(J$2,1, 1), Prov_Auto!$D$3:$D1000,"&lt;="&amp;DATE(J$2, 12, 31))*$D524, IF($B524="V", -1*(SUMIFS(Prov_Auto!$E$3:$E1000,Prov_Auto!$A$3:$A1000,$C524,Prov_Auto!$C$3:$C1000,"&gt;="&amp;$A524 ,Prov_Auto!$D$3:$D1000, "&gt;="&amp;DATE(J$2,1,1), Prov_Auto!$D$3:$D1000,"&lt;="&amp;DATE(J$2,12,31))*$D524), "")))))</f>
        <v/>
      </c>
      <c r="K524" s="42" t="str">
        <f>IF($A524="","",IF($C524="","",IF($D524="","", IF($B524="C",  SUMIFS(Prov_Auto!$E$3:$E1000,Prov_Auto!$A$3:$A1000,$C524,Prov_Auto!$C$3:$C1000,"&gt;="&amp;$A524 ,Prov_Auto!$D$3:$D1000, "&gt;="&amp;DATE(K$2,1, 1), Prov_Auto!$D$3:$D1000,"&lt;="&amp;DATE(K$2, 12, 31))*$D524, IF($B524="V", -1*(SUMIFS(Prov_Auto!$E$3:$E1000,Prov_Auto!$A$3:$A1000,$C524,Prov_Auto!$C$3:$C1000,"&gt;="&amp;$A524 ,Prov_Auto!$D$3:$D1000, "&gt;="&amp;DATE(K$2,1,1), Prov_Auto!$D$3:$D1000,"&lt;="&amp;DATE(K$2,12,31))*$D524), "")))))</f>
        <v/>
      </c>
      <c r="L524" s="42" t="str">
        <f>IF($A524="","",IF($C524="","",IF($D524="","", IF($B524="C",  SUMIFS(Prov_Auto!$E$3:$E1000,Prov_Auto!$A$3:$A1000,$C524,Prov_Auto!$C$3:$C1000,"&gt;="&amp;$A524 ,Prov_Auto!$D$3:$D1000, "&gt;="&amp;DATE(L$2,1, 1), Prov_Auto!$D$3:$D1000,"&lt;="&amp;DATE(L$2, 12, 31))*$D524, IF($B524="V", -1*(SUMIFS(Prov_Auto!$E$3:$E1000,Prov_Auto!$A$3:$A1000,$C524,Prov_Auto!$C$3:$C1000,"&gt;="&amp;$A524 ,Prov_Auto!$D$3:$D1000, "&gt;="&amp;DATE(L$2,1,1), Prov_Auto!$D$3:$D1000,"&lt;="&amp;DATE(L$2,12,31))*$D524), "")))))</f>
        <v/>
      </c>
      <c r="M524" s="43" t="str">
        <f>IF($A524="","",IF($C524="","",IF($D524="","", IF($B524="C",  SUMIFS(Prov_Auto!$E$3:$E1000,Prov_Auto!$A$3:$A1000,$C524,Prov_Auto!$C$3:$C1000,"&gt;="&amp;$A524 ,Prov_Auto!$D$3:$D1000, "&gt;="&amp;DATE(M$2,1, 1), Prov_Auto!$D$3:$D1000,"&lt;="&amp;DATE(M$2, 12, 31))*$D524, IF($B524="V", -1*(SUMIFS(Prov_Auto!$E$3:$E1000,Prov_Auto!$A$3:$A1000,$C524,Prov_Auto!$C$3:$C1000,"&gt;="&amp;$A524 ,Prov_Auto!$D$3:$D1000, "&gt;="&amp;DATE(M$2,1,1), Prov_Auto!$D$3:$D1000,"&lt;="&amp;DATE(M$2,12,31))*$D524), "")))))</f>
        <v/>
      </c>
      <c r="N524" s="30"/>
      <c r="O524" s="31"/>
      <c r="P524" s="31"/>
      <c r="Q524" s="31"/>
      <c r="R524" s="31"/>
      <c r="S524" s="31"/>
      <c r="T524" s="31"/>
      <c r="U524" s="31"/>
      <c r="V524" s="31"/>
      <c r="W524" s="31"/>
    </row>
    <row r="525">
      <c r="A525" s="46"/>
      <c r="B525" s="47"/>
      <c r="C525" s="47"/>
      <c r="D525" s="47"/>
      <c r="E525" s="48"/>
      <c r="F525" s="45" t="str">
        <f t="shared" si="1"/>
        <v/>
      </c>
      <c r="G525" s="40" t="str">
        <f t="shared" si="2"/>
        <v/>
      </c>
      <c r="H525" s="41" t="str">
        <f>IF(A525="","",IF(C525="","",IF(D525="","",IF(B525="C", SUMIFS(Prov_Auto!E$3:E1000,Prov_Auto!A$3:A1000,C525,Prov_Auto!C$3:C1000,"&gt;"&amp;A525,Prov_Auto!D$3:D1000,"&lt;="&amp;TODAY())*D525, IF(B525="V", -1*(SUMIFS(Prov_Auto!E$3:E1000,Prov_Auto!A$3:A1000,C525,Prov_Auto!C$3:C1000,"&gt;"&amp;A525,Prov_Auto!D$3:D1000,"&lt;="&amp;TODAY())*D525), "")))))</f>
        <v/>
      </c>
      <c r="I525" s="42" t="str">
        <f>IF($A525="","",IF($C525="","",IF($D525="","", IF($B525="C",  SUMIFS(Prov_Auto!$E$3:$E1000,Prov_Auto!$A$3:$A1000,$C525,Prov_Auto!$C$3:$C1000,"&gt;="&amp;$A525 ,Prov_Auto!$D$3:$D1000, "&gt;="&amp;DATE(I$2,1, 1), Prov_Auto!$D$3:$D1000,"&lt;="&amp;DATE(I$2, 12, 31))*$D525, IF($B525="V", -1*(SUMIFS(Prov_Auto!$E$3:$E1000,Prov_Auto!$A$3:$A1000,$C525,Prov_Auto!$C$3:$C1000,"&gt;="&amp;$A525 ,Prov_Auto!$D$3:$D1000, "&gt;="&amp;DATE(I$2,1,1), Prov_Auto!$D$3:$D1000,"&lt;="&amp;DATE(I$2,12,31))*$D525), "")))))</f>
        <v/>
      </c>
      <c r="J525" s="42" t="str">
        <f>IF($A525="","",IF($C525="","",IF($D525="","", IF($B525="C",  SUMIFS(Prov_Auto!$E$3:$E1000,Prov_Auto!$A$3:$A1000,$C525,Prov_Auto!$C$3:$C1000,"&gt;="&amp;$A525 ,Prov_Auto!$D$3:$D1000, "&gt;="&amp;DATE(J$2,1, 1), Prov_Auto!$D$3:$D1000,"&lt;="&amp;DATE(J$2, 12, 31))*$D525, IF($B525="V", -1*(SUMIFS(Prov_Auto!$E$3:$E1000,Prov_Auto!$A$3:$A1000,$C525,Prov_Auto!$C$3:$C1000,"&gt;="&amp;$A525 ,Prov_Auto!$D$3:$D1000, "&gt;="&amp;DATE(J$2,1,1), Prov_Auto!$D$3:$D1000,"&lt;="&amp;DATE(J$2,12,31))*$D525), "")))))</f>
        <v/>
      </c>
      <c r="K525" s="42" t="str">
        <f>IF($A525="","",IF($C525="","",IF($D525="","", IF($B525="C",  SUMIFS(Prov_Auto!$E$3:$E1000,Prov_Auto!$A$3:$A1000,$C525,Prov_Auto!$C$3:$C1000,"&gt;="&amp;$A525 ,Prov_Auto!$D$3:$D1000, "&gt;="&amp;DATE(K$2,1, 1), Prov_Auto!$D$3:$D1000,"&lt;="&amp;DATE(K$2, 12, 31))*$D525, IF($B525="V", -1*(SUMIFS(Prov_Auto!$E$3:$E1000,Prov_Auto!$A$3:$A1000,$C525,Prov_Auto!$C$3:$C1000,"&gt;="&amp;$A525 ,Prov_Auto!$D$3:$D1000, "&gt;="&amp;DATE(K$2,1,1), Prov_Auto!$D$3:$D1000,"&lt;="&amp;DATE(K$2,12,31))*$D525), "")))))</f>
        <v/>
      </c>
      <c r="L525" s="42" t="str">
        <f>IF($A525="","",IF($C525="","",IF($D525="","", IF($B525="C",  SUMIFS(Prov_Auto!$E$3:$E1000,Prov_Auto!$A$3:$A1000,$C525,Prov_Auto!$C$3:$C1000,"&gt;="&amp;$A525 ,Prov_Auto!$D$3:$D1000, "&gt;="&amp;DATE(L$2,1, 1), Prov_Auto!$D$3:$D1000,"&lt;="&amp;DATE(L$2, 12, 31))*$D525, IF($B525="V", -1*(SUMIFS(Prov_Auto!$E$3:$E1000,Prov_Auto!$A$3:$A1000,$C525,Prov_Auto!$C$3:$C1000,"&gt;="&amp;$A525 ,Prov_Auto!$D$3:$D1000, "&gt;="&amp;DATE(L$2,1,1), Prov_Auto!$D$3:$D1000,"&lt;="&amp;DATE(L$2,12,31))*$D525), "")))))</f>
        <v/>
      </c>
      <c r="M525" s="43" t="str">
        <f>IF($A525="","",IF($C525="","",IF($D525="","", IF($B525="C",  SUMIFS(Prov_Auto!$E$3:$E1000,Prov_Auto!$A$3:$A1000,$C525,Prov_Auto!$C$3:$C1000,"&gt;="&amp;$A525 ,Prov_Auto!$D$3:$D1000, "&gt;="&amp;DATE(M$2,1, 1), Prov_Auto!$D$3:$D1000,"&lt;="&amp;DATE(M$2, 12, 31))*$D525, IF($B525="V", -1*(SUMIFS(Prov_Auto!$E$3:$E1000,Prov_Auto!$A$3:$A1000,$C525,Prov_Auto!$C$3:$C1000,"&gt;="&amp;$A525 ,Prov_Auto!$D$3:$D1000, "&gt;="&amp;DATE(M$2,1,1), Prov_Auto!$D$3:$D1000,"&lt;="&amp;DATE(M$2,12,31))*$D525), "")))))</f>
        <v/>
      </c>
      <c r="N525" s="30"/>
      <c r="O525" s="31"/>
      <c r="P525" s="31"/>
      <c r="Q525" s="31"/>
      <c r="R525" s="31"/>
      <c r="S525" s="31"/>
      <c r="T525" s="31"/>
      <c r="U525" s="31"/>
      <c r="V525" s="31"/>
      <c r="W525" s="31"/>
    </row>
    <row r="526">
      <c r="A526" s="46"/>
      <c r="B526" s="47"/>
      <c r="C526" s="47"/>
      <c r="D526" s="47"/>
      <c r="E526" s="48"/>
      <c r="F526" s="45" t="str">
        <f t="shared" si="1"/>
        <v/>
      </c>
      <c r="G526" s="40" t="str">
        <f t="shared" si="2"/>
        <v/>
      </c>
      <c r="H526" s="41" t="str">
        <f>IF(A526="","",IF(C526="","",IF(D526="","",IF(B526="C", SUMIFS(Prov_Auto!E$3:E1000,Prov_Auto!A$3:A1000,C526,Prov_Auto!C$3:C1000,"&gt;"&amp;A526,Prov_Auto!D$3:D1000,"&lt;="&amp;TODAY())*D526, IF(B526="V", -1*(SUMIFS(Prov_Auto!E$3:E1000,Prov_Auto!A$3:A1000,C526,Prov_Auto!C$3:C1000,"&gt;"&amp;A526,Prov_Auto!D$3:D1000,"&lt;="&amp;TODAY())*D526), "")))))</f>
        <v/>
      </c>
      <c r="I526" s="42" t="str">
        <f>IF($A526="","",IF($C526="","",IF($D526="","", IF($B526="C",  SUMIFS(Prov_Auto!$E$3:$E1000,Prov_Auto!$A$3:$A1000,$C526,Prov_Auto!$C$3:$C1000,"&gt;="&amp;$A526 ,Prov_Auto!$D$3:$D1000, "&gt;="&amp;DATE(I$2,1, 1), Prov_Auto!$D$3:$D1000,"&lt;="&amp;DATE(I$2, 12, 31))*$D526, IF($B526="V", -1*(SUMIFS(Prov_Auto!$E$3:$E1000,Prov_Auto!$A$3:$A1000,$C526,Prov_Auto!$C$3:$C1000,"&gt;="&amp;$A526 ,Prov_Auto!$D$3:$D1000, "&gt;="&amp;DATE(I$2,1,1), Prov_Auto!$D$3:$D1000,"&lt;="&amp;DATE(I$2,12,31))*$D526), "")))))</f>
        <v/>
      </c>
      <c r="J526" s="42" t="str">
        <f>IF($A526="","",IF($C526="","",IF($D526="","", IF($B526="C",  SUMIFS(Prov_Auto!$E$3:$E1000,Prov_Auto!$A$3:$A1000,$C526,Prov_Auto!$C$3:$C1000,"&gt;="&amp;$A526 ,Prov_Auto!$D$3:$D1000, "&gt;="&amp;DATE(J$2,1, 1), Prov_Auto!$D$3:$D1000,"&lt;="&amp;DATE(J$2, 12, 31))*$D526, IF($B526="V", -1*(SUMIFS(Prov_Auto!$E$3:$E1000,Prov_Auto!$A$3:$A1000,$C526,Prov_Auto!$C$3:$C1000,"&gt;="&amp;$A526 ,Prov_Auto!$D$3:$D1000, "&gt;="&amp;DATE(J$2,1,1), Prov_Auto!$D$3:$D1000,"&lt;="&amp;DATE(J$2,12,31))*$D526), "")))))</f>
        <v/>
      </c>
      <c r="K526" s="42" t="str">
        <f>IF($A526="","",IF($C526="","",IF($D526="","", IF($B526="C",  SUMIFS(Prov_Auto!$E$3:$E1000,Prov_Auto!$A$3:$A1000,$C526,Prov_Auto!$C$3:$C1000,"&gt;="&amp;$A526 ,Prov_Auto!$D$3:$D1000, "&gt;="&amp;DATE(K$2,1, 1), Prov_Auto!$D$3:$D1000,"&lt;="&amp;DATE(K$2, 12, 31))*$D526, IF($B526="V", -1*(SUMIFS(Prov_Auto!$E$3:$E1000,Prov_Auto!$A$3:$A1000,$C526,Prov_Auto!$C$3:$C1000,"&gt;="&amp;$A526 ,Prov_Auto!$D$3:$D1000, "&gt;="&amp;DATE(K$2,1,1), Prov_Auto!$D$3:$D1000,"&lt;="&amp;DATE(K$2,12,31))*$D526), "")))))</f>
        <v/>
      </c>
      <c r="L526" s="42" t="str">
        <f>IF($A526="","",IF($C526="","",IF($D526="","", IF($B526="C",  SUMIFS(Prov_Auto!$E$3:$E1000,Prov_Auto!$A$3:$A1000,$C526,Prov_Auto!$C$3:$C1000,"&gt;="&amp;$A526 ,Prov_Auto!$D$3:$D1000, "&gt;="&amp;DATE(L$2,1, 1), Prov_Auto!$D$3:$D1000,"&lt;="&amp;DATE(L$2, 12, 31))*$D526, IF($B526="V", -1*(SUMIFS(Prov_Auto!$E$3:$E1000,Prov_Auto!$A$3:$A1000,$C526,Prov_Auto!$C$3:$C1000,"&gt;="&amp;$A526 ,Prov_Auto!$D$3:$D1000, "&gt;="&amp;DATE(L$2,1,1), Prov_Auto!$D$3:$D1000,"&lt;="&amp;DATE(L$2,12,31))*$D526), "")))))</f>
        <v/>
      </c>
      <c r="M526" s="43" t="str">
        <f>IF($A526="","",IF($C526="","",IF($D526="","", IF($B526="C",  SUMIFS(Prov_Auto!$E$3:$E1000,Prov_Auto!$A$3:$A1000,$C526,Prov_Auto!$C$3:$C1000,"&gt;="&amp;$A526 ,Prov_Auto!$D$3:$D1000, "&gt;="&amp;DATE(M$2,1, 1), Prov_Auto!$D$3:$D1000,"&lt;="&amp;DATE(M$2, 12, 31))*$D526, IF($B526="V", -1*(SUMIFS(Prov_Auto!$E$3:$E1000,Prov_Auto!$A$3:$A1000,$C526,Prov_Auto!$C$3:$C1000,"&gt;="&amp;$A526 ,Prov_Auto!$D$3:$D1000, "&gt;="&amp;DATE(M$2,1,1), Prov_Auto!$D$3:$D1000,"&lt;="&amp;DATE(M$2,12,31))*$D526), "")))))</f>
        <v/>
      </c>
      <c r="N526" s="30"/>
      <c r="O526" s="31"/>
      <c r="P526" s="31"/>
      <c r="Q526" s="31"/>
      <c r="R526" s="31"/>
      <c r="S526" s="31"/>
      <c r="T526" s="31"/>
      <c r="U526" s="31"/>
      <c r="V526" s="31"/>
      <c r="W526" s="31"/>
    </row>
    <row r="527">
      <c r="A527" s="46"/>
      <c r="B527" s="47"/>
      <c r="C527" s="47"/>
      <c r="D527" s="47"/>
      <c r="E527" s="48"/>
      <c r="F527" s="45" t="str">
        <f t="shared" si="1"/>
        <v/>
      </c>
      <c r="G527" s="40" t="str">
        <f t="shared" si="2"/>
        <v/>
      </c>
      <c r="H527" s="41" t="str">
        <f>IF(A527="","",IF(C527="","",IF(D527="","",IF(B527="C", SUMIFS(Prov_Auto!E$3:E1000,Prov_Auto!A$3:A1000,C527,Prov_Auto!C$3:C1000,"&gt;"&amp;A527,Prov_Auto!D$3:D1000,"&lt;="&amp;TODAY())*D527, IF(B527="V", -1*(SUMIFS(Prov_Auto!E$3:E1000,Prov_Auto!A$3:A1000,C527,Prov_Auto!C$3:C1000,"&gt;"&amp;A527,Prov_Auto!D$3:D1000,"&lt;="&amp;TODAY())*D527), "")))))</f>
        <v/>
      </c>
      <c r="I527" s="42" t="str">
        <f>IF($A527="","",IF($C527="","",IF($D527="","", IF($B527="C",  SUMIFS(Prov_Auto!$E$3:$E1000,Prov_Auto!$A$3:$A1000,$C527,Prov_Auto!$C$3:$C1000,"&gt;="&amp;$A527 ,Prov_Auto!$D$3:$D1000, "&gt;="&amp;DATE(I$2,1, 1), Prov_Auto!$D$3:$D1000,"&lt;="&amp;DATE(I$2, 12, 31))*$D527, IF($B527="V", -1*(SUMIFS(Prov_Auto!$E$3:$E1000,Prov_Auto!$A$3:$A1000,$C527,Prov_Auto!$C$3:$C1000,"&gt;="&amp;$A527 ,Prov_Auto!$D$3:$D1000, "&gt;="&amp;DATE(I$2,1,1), Prov_Auto!$D$3:$D1000,"&lt;="&amp;DATE(I$2,12,31))*$D527), "")))))</f>
        <v/>
      </c>
      <c r="J527" s="42" t="str">
        <f>IF($A527="","",IF($C527="","",IF($D527="","", IF($B527="C",  SUMIFS(Prov_Auto!$E$3:$E1000,Prov_Auto!$A$3:$A1000,$C527,Prov_Auto!$C$3:$C1000,"&gt;="&amp;$A527 ,Prov_Auto!$D$3:$D1000, "&gt;="&amp;DATE(J$2,1, 1), Prov_Auto!$D$3:$D1000,"&lt;="&amp;DATE(J$2, 12, 31))*$D527, IF($B527="V", -1*(SUMIFS(Prov_Auto!$E$3:$E1000,Prov_Auto!$A$3:$A1000,$C527,Prov_Auto!$C$3:$C1000,"&gt;="&amp;$A527 ,Prov_Auto!$D$3:$D1000, "&gt;="&amp;DATE(J$2,1,1), Prov_Auto!$D$3:$D1000,"&lt;="&amp;DATE(J$2,12,31))*$D527), "")))))</f>
        <v/>
      </c>
      <c r="K527" s="42" t="str">
        <f>IF($A527="","",IF($C527="","",IF($D527="","", IF($B527="C",  SUMIFS(Prov_Auto!$E$3:$E1000,Prov_Auto!$A$3:$A1000,$C527,Prov_Auto!$C$3:$C1000,"&gt;="&amp;$A527 ,Prov_Auto!$D$3:$D1000, "&gt;="&amp;DATE(K$2,1, 1), Prov_Auto!$D$3:$D1000,"&lt;="&amp;DATE(K$2, 12, 31))*$D527, IF($B527="V", -1*(SUMIFS(Prov_Auto!$E$3:$E1000,Prov_Auto!$A$3:$A1000,$C527,Prov_Auto!$C$3:$C1000,"&gt;="&amp;$A527 ,Prov_Auto!$D$3:$D1000, "&gt;="&amp;DATE(K$2,1,1), Prov_Auto!$D$3:$D1000,"&lt;="&amp;DATE(K$2,12,31))*$D527), "")))))</f>
        <v/>
      </c>
      <c r="L527" s="42" t="str">
        <f>IF($A527="","",IF($C527="","",IF($D527="","", IF($B527="C",  SUMIFS(Prov_Auto!$E$3:$E1000,Prov_Auto!$A$3:$A1000,$C527,Prov_Auto!$C$3:$C1000,"&gt;="&amp;$A527 ,Prov_Auto!$D$3:$D1000, "&gt;="&amp;DATE(L$2,1, 1), Prov_Auto!$D$3:$D1000,"&lt;="&amp;DATE(L$2, 12, 31))*$D527, IF($B527="V", -1*(SUMIFS(Prov_Auto!$E$3:$E1000,Prov_Auto!$A$3:$A1000,$C527,Prov_Auto!$C$3:$C1000,"&gt;="&amp;$A527 ,Prov_Auto!$D$3:$D1000, "&gt;="&amp;DATE(L$2,1,1), Prov_Auto!$D$3:$D1000,"&lt;="&amp;DATE(L$2,12,31))*$D527), "")))))</f>
        <v/>
      </c>
      <c r="M527" s="43" t="str">
        <f>IF($A527="","",IF($C527="","",IF($D527="","", IF($B527="C",  SUMIFS(Prov_Auto!$E$3:$E1000,Prov_Auto!$A$3:$A1000,$C527,Prov_Auto!$C$3:$C1000,"&gt;="&amp;$A527 ,Prov_Auto!$D$3:$D1000, "&gt;="&amp;DATE(M$2,1, 1), Prov_Auto!$D$3:$D1000,"&lt;="&amp;DATE(M$2, 12, 31))*$D527, IF($B527="V", -1*(SUMIFS(Prov_Auto!$E$3:$E1000,Prov_Auto!$A$3:$A1000,$C527,Prov_Auto!$C$3:$C1000,"&gt;="&amp;$A527 ,Prov_Auto!$D$3:$D1000, "&gt;="&amp;DATE(M$2,1,1), Prov_Auto!$D$3:$D1000,"&lt;="&amp;DATE(M$2,12,31))*$D527), "")))))</f>
        <v/>
      </c>
      <c r="N527" s="30"/>
      <c r="O527" s="31"/>
      <c r="P527" s="31"/>
      <c r="Q527" s="31"/>
      <c r="R527" s="31"/>
      <c r="S527" s="31"/>
      <c r="T527" s="31"/>
      <c r="U527" s="31"/>
      <c r="V527" s="31"/>
      <c r="W527" s="31"/>
    </row>
    <row r="528">
      <c r="A528" s="46"/>
      <c r="B528" s="47"/>
      <c r="C528" s="47"/>
      <c r="D528" s="47"/>
      <c r="E528" s="48"/>
      <c r="F528" s="45" t="str">
        <f t="shared" si="1"/>
        <v/>
      </c>
      <c r="G528" s="40" t="str">
        <f t="shared" si="2"/>
        <v/>
      </c>
      <c r="H528" s="41" t="str">
        <f>IF(A528="","",IF(C528="","",IF(D528="","",IF(B528="C", SUMIFS(Prov_Auto!E$3:E1000,Prov_Auto!A$3:A1000,C528,Prov_Auto!C$3:C1000,"&gt;"&amp;A528,Prov_Auto!D$3:D1000,"&lt;="&amp;TODAY())*D528, IF(B528="V", -1*(SUMIFS(Prov_Auto!E$3:E1000,Prov_Auto!A$3:A1000,C528,Prov_Auto!C$3:C1000,"&gt;"&amp;A528,Prov_Auto!D$3:D1000,"&lt;="&amp;TODAY())*D528), "")))))</f>
        <v/>
      </c>
      <c r="I528" s="42" t="str">
        <f>IF($A528="","",IF($C528="","",IF($D528="","", IF($B528="C",  SUMIFS(Prov_Auto!$E$3:$E1000,Prov_Auto!$A$3:$A1000,$C528,Prov_Auto!$C$3:$C1000,"&gt;="&amp;$A528 ,Prov_Auto!$D$3:$D1000, "&gt;="&amp;DATE(I$2,1, 1), Prov_Auto!$D$3:$D1000,"&lt;="&amp;DATE(I$2, 12, 31))*$D528, IF($B528="V", -1*(SUMIFS(Prov_Auto!$E$3:$E1000,Prov_Auto!$A$3:$A1000,$C528,Prov_Auto!$C$3:$C1000,"&gt;="&amp;$A528 ,Prov_Auto!$D$3:$D1000, "&gt;="&amp;DATE(I$2,1,1), Prov_Auto!$D$3:$D1000,"&lt;="&amp;DATE(I$2,12,31))*$D528), "")))))</f>
        <v/>
      </c>
      <c r="J528" s="42" t="str">
        <f>IF($A528="","",IF($C528="","",IF($D528="","", IF($B528="C",  SUMIFS(Prov_Auto!$E$3:$E1000,Prov_Auto!$A$3:$A1000,$C528,Prov_Auto!$C$3:$C1000,"&gt;="&amp;$A528 ,Prov_Auto!$D$3:$D1000, "&gt;="&amp;DATE(J$2,1, 1), Prov_Auto!$D$3:$D1000,"&lt;="&amp;DATE(J$2, 12, 31))*$D528, IF($B528="V", -1*(SUMIFS(Prov_Auto!$E$3:$E1000,Prov_Auto!$A$3:$A1000,$C528,Prov_Auto!$C$3:$C1000,"&gt;="&amp;$A528 ,Prov_Auto!$D$3:$D1000, "&gt;="&amp;DATE(J$2,1,1), Prov_Auto!$D$3:$D1000,"&lt;="&amp;DATE(J$2,12,31))*$D528), "")))))</f>
        <v/>
      </c>
      <c r="K528" s="42" t="str">
        <f>IF($A528="","",IF($C528="","",IF($D528="","", IF($B528="C",  SUMIFS(Prov_Auto!$E$3:$E1000,Prov_Auto!$A$3:$A1000,$C528,Prov_Auto!$C$3:$C1000,"&gt;="&amp;$A528 ,Prov_Auto!$D$3:$D1000, "&gt;="&amp;DATE(K$2,1, 1), Prov_Auto!$D$3:$D1000,"&lt;="&amp;DATE(K$2, 12, 31))*$D528, IF($B528="V", -1*(SUMIFS(Prov_Auto!$E$3:$E1000,Prov_Auto!$A$3:$A1000,$C528,Prov_Auto!$C$3:$C1000,"&gt;="&amp;$A528 ,Prov_Auto!$D$3:$D1000, "&gt;="&amp;DATE(K$2,1,1), Prov_Auto!$D$3:$D1000,"&lt;="&amp;DATE(K$2,12,31))*$D528), "")))))</f>
        <v/>
      </c>
      <c r="L528" s="42" t="str">
        <f>IF($A528="","",IF($C528="","",IF($D528="","", IF($B528="C",  SUMIFS(Prov_Auto!$E$3:$E1000,Prov_Auto!$A$3:$A1000,$C528,Prov_Auto!$C$3:$C1000,"&gt;="&amp;$A528 ,Prov_Auto!$D$3:$D1000, "&gt;="&amp;DATE(L$2,1, 1), Prov_Auto!$D$3:$D1000,"&lt;="&amp;DATE(L$2, 12, 31))*$D528, IF($B528="V", -1*(SUMIFS(Prov_Auto!$E$3:$E1000,Prov_Auto!$A$3:$A1000,$C528,Prov_Auto!$C$3:$C1000,"&gt;="&amp;$A528 ,Prov_Auto!$D$3:$D1000, "&gt;="&amp;DATE(L$2,1,1), Prov_Auto!$D$3:$D1000,"&lt;="&amp;DATE(L$2,12,31))*$D528), "")))))</f>
        <v/>
      </c>
      <c r="M528" s="43" t="str">
        <f>IF($A528="","",IF($C528="","",IF($D528="","", IF($B528="C",  SUMIFS(Prov_Auto!$E$3:$E1000,Prov_Auto!$A$3:$A1000,$C528,Prov_Auto!$C$3:$C1000,"&gt;="&amp;$A528 ,Prov_Auto!$D$3:$D1000, "&gt;="&amp;DATE(M$2,1, 1), Prov_Auto!$D$3:$D1000,"&lt;="&amp;DATE(M$2, 12, 31))*$D528, IF($B528="V", -1*(SUMIFS(Prov_Auto!$E$3:$E1000,Prov_Auto!$A$3:$A1000,$C528,Prov_Auto!$C$3:$C1000,"&gt;="&amp;$A528 ,Prov_Auto!$D$3:$D1000, "&gt;="&amp;DATE(M$2,1,1), Prov_Auto!$D$3:$D1000,"&lt;="&amp;DATE(M$2,12,31))*$D528), "")))))</f>
        <v/>
      </c>
      <c r="N528" s="30"/>
      <c r="O528" s="31"/>
      <c r="P528" s="31"/>
      <c r="Q528" s="31"/>
      <c r="R528" s="31"/>
      <c r="S528" s="31"/>
      <c r="T528" s="31"/>
      <c r="U528" s="31"/>
      <c r="V528" s="31"/>
      <c r="W528" s="31"/>
    </row>
    <row r="529">
      <c r="A529" s="46"/>
      <c r="B529" s="47"/>
      <c r="C529" s="47"/>
      <c r="D529" s="47"/>
      <c r="E529" s="48"/>
      <c r="F529" s="45" t="str">
        <f t="shared" si="1"/>
        <v/>
      </c>
      <c r="G529" s="40" t="str">
        <f t="shared" si="2"/>
        <v/>
      </c>
      <c r="H529" s="41" t="str">
        <f>IF(A529="","",IF(C529="","",IF(D529="","",IF(B529="C", SUMIFS(Prov_Auto!E$3:E1000,Prov_Auto!A$3:A1000,C529,Prov_Auto!C$3:C1000,"&gt;"&amp;A529,Prov_Auto!D$3:D1000,"&lt;="&amp;TODAY())*D529, IF(B529="V", -1*(SUMIFS(Prov_Auto!E$3:E1000,Prov_Auto!A$3:A1000,C529,Prov_Auto!C$3:C1000,"&gt;"&amp;A529,Prov_Auto!D$3:D1000,"&lt;="&amp;TODAY())*D529), "")))))</f>
        <v/>
      </c>
      <c r="I529" s="42" t="str">
        <f>IF($A529="","",IF($C529="","",IF($D529="","", IF($B529="C",  SUMIFS(Prov_Auto!$E$3:$E1000,Prov_Auto!$A$3:$A1000,$C529,Prov_Auto!$C$3:$C1000,"&gt;="&amp;$A529 ,Prov_Auto!$D$3:$D1000, "&gt;="&amp;DATE(I$2,1, 1), Prov_Auto!$D$3:$D1000,"&lt;="&amp;DATE(I$2, 12, 31))*$D529, IF($B529="V", -1*(SUMIFS(Prov_Auto!$E$3:$E1000,Prov_Auto!$A$3:$A1000,$C529,Prov_Auto!$C$3:$C1000,"&gt;="&amp;$A529 ,Prov_Auto!$D$3:$D1000, "&gt;="&amp;DATE(I$2,1,1), Prov_Auto!$D$3:$D1000,"&lt;="&amp;DATE(I$2,12,31))*$D529), "")))))</f>
        <v/>
      </c>
      <c r="J529" s="42" t="str">
        <f>IF($A529="","",IF($C529="","",IF($D529="","", IF($B529="C",  SUMIFS(Prov_Auto!$E$3:$E1000,Prov_Auto!$A$3:$A1000,$C529,Prov_Auto!$C$3:$C1000,"&gt;="&amp;$A529 ,Prov_Auto!$D$3:$D1000, "&gt;="&amp;DATE(J$2,1, 1), Prov_Auto!$D$3:$D1000,"&lt;="&amp;DATE(J$2, 12, 31))*$D529, IF($B529="V", -1*(SUMIFS(Prov_Auto!$E$3:$E1000,Prov_Auto!$A$3:$A1000,$C529,Prov_Auto!$C$3:$C1000,"&gt;="&amp;$A529 ,Prov_Auto!$D$3:$D1000, "&gt;="&amp;DATE(J$2,1,1), Prov_Auto!$D$3:$D1000,"&lt;="&amp;DATE(J$2,12,31))*$D529), "")))))</f>
        <v/>
      </c>
      <c r="K529" s="42" t="str">
        <f>IF($A529="","",IF($C529="","",IF($D529="","", IF($B529="C",  SUMIFS(Prov_Auto!$E$3:$E1000,Prov_Auto!$A$3:$A1000,$C529,Prov_Auto!$C$3:$C1000,"&gt;="&amp;$A529 ,Prov_Auto!$D$3:$D1000, "&gt;="&amp;DATE(K$2,1, 1), Prov_Auto!$D$3:$D1000,"&lt;="&amp;DATE(K$2, 12, 31))*$D529, IF($B529="V", -1*(SUMIFS(Prov_Auto!$E$3:$E1000,Prov_Auto!$A$3:$A1000,$C529,Prov_Auto!$C$3:$C1000,"&gt;="&amp;$A529 ,Prov_Auto!$D$3:$D1000, "&gt;="&amp;DATE(K$2,1,1), Prov_Auto!$D$3:$D1000,"&lt;="&amp;DATE(K$2,12,31))*$D529), "")))))</f>
        <v/>
      </c>
      <c r="L529" s="42" t="str">
        <f>IF($A529="","",IF($C529="","",IF($D529="","", IF($B529="C",  SUMIFS(Prov_Auto!$E$3:$E1000,Prov_Auto!$A$3:$A1000,$C529,Prov_Auto!$C$3:$C1000,"&gt;="&amp;$A529 ,Prov_Auto!$D$3:$D1000, "&gt;="&amp;DATE(L$2,1, 1), Prov_Auto!$D$3:$D1000,"&lt;="&amp;DATE(L$2, 12, 31))*$D529, IF($B529="V", -1*(SUMIFS(Prov_Auto!$E$3:$E1000,Prov_Auto!$A$3:$A1000,$C529,Prov_Auto!$C$3:$C1000,"&gt;="&amp;$A529 ,Prov_Auto!$D$3:$D1000, "&gt;="&amp;DATE(L$2,1,1), Prov_Auto!$D$3:$D1000,"&lt;="&amp;DATE(L$2,12,31))*$D529), "")))))</f>
        <v/>
      </c>
      <c r="M529" s="43" t="str">
        <f>IF($A529="","",IF($C529="","",IF($D529="","", IF($B529="C",  SUMIFS(Prov_Auto!$E$3:$E1000,Prov_Auto!$A$3:$A1000,$C529,Prov_Auto!$C$3:$C1000,"&gt;="&amp;$A529 ,Prov_Auto!$D$3:$D1000, "&gt;="&amp;DATE(M$2,1, 1), Prov_Auto!$D$3:$D1000,"&lt;="&amp;DATE(M$2, 12, 31))*$D529, IF($B529="V", -1*(SUMIFS(Prov_Auto!$E$3:$E1000,Prov_Auto!$A$3:$A1000,$C529,Prov_Auto!$C$3:$C1000,"&gt;="&amp;$A529 ,Prov_Auto!$D$3:$D1000, "&gt;="&amp;DATE(M$2,1,1), Prov_Auto!$D$3:$D1000,"&lt;="&amp;DATE(M$2,12,31))*$D529), "")))))</f>
        <v/>
      </c>
      <c r="N529" s="30"/>
      <c r="O529" s="31"/>
      <c r="P529" s="31"/>
      <c r="Q529" s="31"/>
      <c r="R529" s="31"/>
      <c r="S529" s="31"/>
      <c r="T529" s="31"/>
      <c r="U529" s="31"/>
      <c r="V529" s="31"/>
      <c r="W529" s="31"/>
    </row>
    <row r="530">
      <c r="A530" s="46"/>
      <c r="B530" s="47"/>
      <c r="C530" s="47"/>
      <c r="D530" s="47"/>
      <c r="E530" s="48"/>
      <c r="F530" s="45" t="str">
        <f t="shared" si="1"/>
        <v/>
      </c>
      <c r="G530" s="40" t="str">
        <f t="shared" si="2"/>
        <v/>
      </c>
      <c r="H530" s="41" t="str">
        <f>IF(A530="","",IF(C530="","",IF(D530="","",IF(B530="C", SUMIFS(Prov_Auto!E$3:E1000,Prov_Auto!A$3:A1000,C530,Prov_Auto!C$3:C1000,"&gt;"&amp;A530,Prov_Auto!D$3:D1000,"&lt;="&amp;TODAY())*D530, IF(B530="V", -1*(SUMIFS(Prov_Auto!E$3:E1000,Prov_Auto!A$3:A1000,C530,Prov_Auto!C$3:C1000,"&gt;"&amp;A530,Prov_Auto!D$3:D1000,"&lt;="&amp;TODAY())*D530), "")))))</f>
        <v/>
      </c>
      <c r="I530" s="42" t="str">
        <f>IF($A530="","",IF($C530="","",IF($D530="","", IF($B530="C",  SUMIFS(Prov_Auto!$E$3:$E1000,Prov_Auto!$A$3:$A1000,$C530,Prov_Auto!$C$3:$C1000,"&gt;="&amp;$A530 ,Prov_Auto!$D$3:$D1000, "&gt;="&amp;DATE(I$2,1, 1), Prov_Auto!$D$3:$D1000,"&lt;="&amp;DATE(I$2, 12, 31))*$D530, IF($B530="V", -1*(SUMIFS(Prov_Auto!$E$3:$E1000,Prov_Auto!$A$3:$A1000,$C530,Prov_Auto!$C$3:$C1000,"&gt;="&amp;$A530 ,Prov_Auto!$D$3:$D1000, "&gt;="&amp;DATE(I$2,1,1), Prov_Auto!$D$3:$D1000,"&lt;="&amp;DATE(I$2,12,31))*$D530), "")))))</f>
        <v/>
      </c>
      <c r="J530" s="42" t="str">
        <f>IF($A530="","",IF($C530="","",IF($D530="","", IF($B530="C",  SUMIFS(Prov_Auto!$E$3:$E1000,Prov_Auto!$A$3:$A1000,$C530,Prov_Auto!$C$3:$C1000,"&gt;="&amp;$A530 ,Prov_Auto!$D$3:$D1000, "&gt;="&amp;DATE(J$2,1, 1), Prov_Auto!$D$3:$D1000,"&lt;="&amp;DATE(J$2, 12, 31))*$D530, IF($B530="V", -1*(SUMIFS(Prov_Auto!$E$3:$E1000,Prov_Auto!$A$3:$A1000,$C530,Prov_Auto!$C$3:$C1000,"&gt;="&amp;$A530 ,Prov_Auto!$D$3:$D1000, "&gt;="&amp;DATE(J$2,1,1), Prov_Auto!$D$3:$D1000,"&lt;="&amp;DATE(J$2,12,31))*$D530), "")))))</f>
        <v/>
      </c>
      <c r="K530" s="42" t="str">
        <f>IF($A530="","",IF($C530="","",IF($D530="","", IF($B530="C",  SUMIFS(Prov_Auto!$E$3:$E1000,Prov_Auto!$A$3:$A1000,$C530,Prov_Auto!$C$3:$C1000,"&gt;="&amp;$A530 ,Prov_Auto!$D$3:$D1000, "&gt;="&amp;DATE(K$2,1, 1), Prov_Auto!$D$3:$D1000,"&lt;="&amp;DATE(K$2, 12, 31))*$D530, IF($B530="V", -1*(SUMIFS(Prov_Auto!$E$3:$E1000,Prov_Auto!$A$3:$A1000,$C530,Prov_Auto!$C$3:$C1000,"&gt;="&amp;$A530 ,Prov_Auto!$D$3:$D1000, "&gt;="&amp;DATE(K$2,1,1), Prov_Auto!$D$3:$D1000,"&lt;="&amp;DATE(K$2,12,31))*$D530), "")))))</f>
        <v/>
      </c>
      <c r="L530" s="42" t="str">
        <f>IF($A530="","",IF($C530="","",IF($D530="","", IF($B530="C",  SUMIFS(Prov_Auto!$E$3:$E1000,Prov_Auto!$A$3:$A1000,$C530,Prov_Auto!$C$3:$C1000,"&gt;="&amp;$A530 ,Prov_Auto!$D$3:$D1000, "&gt;="&amp;DATE(L$2,1, 1), Prov_Auto!$D$3:$D1000,"&lt;="&amp;DATE(L$2, 12, 31))*$D530, IF($B530="V", -1*(SUMIFS(Prov_Auto!$E$3:$E1000,Prov_Auto!$A$3:$A1000,$C530,Prov_Auto!$C$3:$C1000,"&gt;="&amp;$A530 ,Prov_Auto!$D$3:$D1000, "&gt;="&amp;DATE(L$2,1,1), Prov_Auto!$D$3:$D1000,"&lt;="&amp;DATE(L$2,12,31))*$D530), "")))))</f>
        <v/>
      </c>
      <c r="M530" s="43" t="str">
        <f>IF($A530="","",IF($C530="","",IF($D530="","", IF($B530="C",  SUMIFS(Prov_Auto!$E$3:$E1000,Prov_Auto!$A$3:$A1000,$C530,Prov_Auto!$C$3:$C1000,"&gt;="&amp;$A530 ,Prov_Auto!$D$3:$D1000, "&gt;="&amp;DATE(M$2,1, 1), Prov_Auto!$D$3:$D1000,"&lt;="&amp;DATE(M$2, 12, 31))*$D530, IF($B530="V", -1*(SUMIFS(Prov_Auto!$E$3:$E1000,Prov_Auto!$A$3:$A1000,$C530,Prov_Auto!$C$3:$C1000,"&gt;="&amp;$A530 ,Prov_Auto!$D$3:$D1000, "&gt;="&amp;DATE(M$2,1,1), Prov_Auto!$D$3:$D1000,"&lt;="&amp;DATE(M$2,12,31))*$D530), "")))))</f>
        <v/>
      </c>
      <c r="N530" s="30"/>
      <c r="O530" s="31"/>
      <c r="P530" s="31"/>
      <c r="Q530" s="31"/>
      <c r="R530" s="31"/>
      <c r="S530" s="31"/>
      <c r="T530" s="31"/>
      <c r="U530" s="31"/>
      <c r="V530" s="31"/>
      <c r="W530" s="31"/>
    </row>
    <row r="531">
      <c r="A531" s="46"/>
      <c r="B531" s="47"/>
      <c r="C531" s="47"/>
      <c r="D531" s="47"/>
      <c r="E531" s="48"/>
      <c r="F531" s="45" t="str">
        <f t="shared" si="1"/>
        <v/>
      </c>
      <c r="G531" s="40" t="str">
        <f t="shared" si="2"/>
        <v/>
      </c>
      <c r="H531" s="41" t="str">
        <f>IF(A531="","",IF(C531="","",IF(D531="","",IF(B531="C", SUMIFS(Prov_Auto!E$3:E1000,Prov_Auto!A$3:A1000,C531,Prov_Auto!C$3:C1000,"&gt;"&amp;A531,Prov_Auto!D$3:D1000,"&lt;="&amp;TODAY())*D531, IF(B531="V", -1*(SUMIFS(Prov_Auto!E$3:E1000,Prov_Auto!A$3:A1000,C531,Prov_Auto!C$3:C1000,"&gt;"&amp;A531,Prov_Auto!D$3:D1000,"&lt;="&amp;TODAY())*D531), "")))))</f>
        <v/>
      </c>
      <c r="I531" s="42" t="str">
        <f>IF($A531="","",IF($C531="","",IF($D531="","", IF($B531="C",  SUMIFS(Prov_Auto!$E$3:$E1000,Prov_Auto!$A$3:$A1000,$C531,Prov_Auto!$C$3:$C1000,"&gt;="&amp;$A531 ,Prov_Auto!$D$3:$D1000, "&gt;="&amp;DATE(I$2,1, 1), Prov_Auto!$D$3:$D1000,"&lt;="&amp;DATE(I$2, 12, 31))*$D531, IF($B531="V", -1*(SUMIFS(Prov_Auto!$E$3:$E1000,Prov_Auto!$A$3:$A1000,$C531,Prov_Auto!$C$3:$C1000,"&gt;="&amp;$A531 ,Prov_Auto!$D$3:$D1000, "&gt;="&amp;DATE(I$2,1,1), Prov_Auto!$D$3:$D1000,"&lt;="&amp;DATE(I$2,12,31))*$D531), "")))))</f>
        <v/>
      </c>
      <c r="J531" s="42" t="str">
        <f>IF($A531="","",IF($C531="","",IF($D531="","", IF($B531="C",  SUMIFS(Prov_Auto!$E$3:$E1000,Prov_Auto!$A$3:$A1000,$C531,Prov_Auto!$C$3:$C1000,"&gt;="&amp;$A531 ,Prov_Auto!$D$3:$D1000, "&gt;="&amp;DATE(J$2,1, 1), Prov_Auto!$D$3:$D1000,"&lt;="&amp;DATE(J$2, 12, 31))*$D531, IF($B531="V", -1*(SUMIFS(Prov_Auto!$E$3:$E1000,Prov_Auto!$A$3:$A1000,$C531,Prov_Auto!$C$3:$C1000,"&gt;="&amp;$A531 ,Prov_Auto!$D$3:$D1000, "&gt;="&amp;DATE(J$2,1,1), Prov_Auto!$D$3:$D1000,"&lt;="&amp;DATE(J$2,12,31))*$D531), "")))))</f>
        <v/>
      </c>
      <c r="K531" s="42" t="str">
        <f>IF($A531="","",IF($C531="","",IF($D531="","", IF($B531="C",  SUMIFS(Prov_Auto!$E$3:$E1000,Prov_Auto!$A$3:$A1000,$C531,Prov_Auto!$C$3:$C1000,"&gt;="&amp;$A531 ,Prov_Auto!$D$3:$D1000, "&gt;="&amp;DATE(K$2,1, 1), Prov_Auto!$D$3:$D1000,"&lt;="&amp;DATE(K$2, 12, 31))*$D531, IF($B531="V", -1*(SUMIFS(Prov_Auto!$E$3:$E1000,Prov_Auto!$A$3:$A1000,$C531,Prov_Auto!$C$3:$C1000,"&gt;="&amp;$A531 ,Prov_Auto!$D$3:$D1000, "&gt;="&amp;DATE(K$2,1,1), Prov_Auto!$D$3:$D1000,"&lt;="&amp;DATE(K$2,12,31))*$D531), "")))))</f>
        <v/>
      </c>
      <c r="L531" s="42" t="str">
        <f>IF($A531="","",IF($C531="","",IF($D531="","", IF($B531="C",  SUMIFS(Prov_Auto!$E$3:$E1000,Prov_Auto!$A$3:$A1000,$C531,Prov_Auto!$C$3:$C1000,"&gt;="&amp;$A531 ,Prov_Auto!$D$3:$D1000, "&gt;="&amp;DATE(L$2,1, 1), Prov_Auto!$D$3:$D1000,"&lt;="&amp;DATE(L$2, 12, 31))*$D531, IF($B531="V", -1*(SUMIFS(Prov_Auto!$E$3:$E1000,Prov_Auto!$A$3:$A1000,$C531,Prov_Auto!$C$3:$C1000,"&gt;="&amp;$A531 ,Prov_Auto!$D$3:$D1000, "&gt;="&amp;DATE(L$2,1,1), Prov_Auto!$D$3:$D1000,"&lt;="&amp;DATE(L$2,12,31))*$D531), "")))))</f>
        <v/>
      </c>
      <c r="M531" s="43" t="str">
        <f>IF($A531="","",IF($C531="","",IF($D531="","", IF($B531="C",  SUMIFS(Prov_Auto!$E$3:$E1000,Prov_Auto!$A$3:$A1000,$C531,Prov_Auto!$C$3:$C1000,"&gt;="&amp;$A531 ,Prov_Auto!$D$3:$D1000, "&gt;="&amp;DATE(M$2,1, 1), Prov_Auto!$D$3:$D1000,"&lt;="&amp;DATE(M$2, 12, 31))*$D531, IF($B531="V", -1*(SUMIFS(Prov_Auto!$E$3:$E1000,Prov_Auto!$A$3:$A1000,$C531,Prov_Auto!$C$3:$C1000,"&gt;="&amp;$A531 ,Prov_Auto!$D$3:$D1000, "&gt;="&amp;DATE(M$2,1,1), Prov_Auto!$D$3:$D1000,"&lt;="&amp;DATE(M$2,12,31))*$D531), "")))))</f>
        <v/>
      </c>
      <c r="N531" s="30"/>
      <c r="O531" s="31"/>
      <c r="P531" s="31"/>
      <c r="Q531" s="31"/>
      <c r="R531" s="31"/>
      <c r="S531" s="31"/>
      <c r="T531" s="31"/>
      <c r="U531" s="31"/>
      <c r="V531" s="31"/>
      <c r="W531" s="31"/>
    </row>
    <row r="532">
      <c r="A532" s="46"/>
      <c r="B532" s="47"/>
      <c r="C532" s="47"/>
      <c r="D532" s="47"/>
      <c r="E532" s="48"/>
      <c r="F532" s="45" t="str">
        <f t="shared" si="1"/>
        <v/>
      </c>
      <c r="G532" s="40" t="str">
        <f t="shared" si="2"/>
        <v/>
      </c>
      <c r="H532" s="41" t="str">
        <f>IF(A532="","",IF(C532="","",IF(D532="","",IF(B532="C", SUMIFS(Prov_Auto!E$3:E1000,Prov_Auto!A$3:A1000,C532,Prov_Auto!C$3:C1000,"&gt;"&amp;A532,Prov_Auto!D$3:D1000,"&lt;="&amp;TODAY())*D532, IF(B532="V", -1*(SUMIFS(Prov_Auto!E$3:E1000,Prov_Auto!A$3:A1000,C532,Prov_Auto!C$3:C1000,"&gt;"&amp;A532,Prov_Auto!D$3:D1000,"&lt;="&amp;TODAY())*D532), "")))))</f>
        <v/>
      </c>
      <c r="I532" s="42" t="str">
        <f>IF($A532="","",IF($C532="","",IF($D532="","", IF($B532="C",  SUMIFS(Prov_Auto!$E$3:$E1000,Prov_Auto!$A$3:$A1000,$C532,Prov_Auto!$C$3:$C1000,"&gt;="&amp;$A532 ,Prov_Auto!$D$3:$D1000, "&gt;="&amp;DATE(I$2,1, 1), Prov_Auto!$D$3:$D1000,"&lt;="&amp;DATE(I$2, 12, 31))*$D532, IF($B532="V", -1*(SUMIFS(Prov_Auto!$E$3:$E1000,Prov_Auto!$A$3:$A1000,$C532,Prov_Auto!$C$3:$C1000,"&gt;="&amp;$A532 ,Prov_Auto!$D$3:$D1000, "&gt;="&amp;DATE(I$2,1,1), Prov_Auto!$D$3:$D1000,"&lt;="&amp;DATE(I$2,12,31))*$D532), "")))))</f>
        <v/>
      </c>
      <c r="J532" s="42" t="str">
        <f>IF($A532="","",IF($C532="","",IF($D532="","", IF($B532="C",  SUMIFS(Prov_Auto!$E$3:$E1000,Prov_Auto!$A$3:$A1000,$C532,Prov_Auto!$C$3:$C1000,"&gt;="&amp;$A532 ,Prov_Auto!$D$3:$D1000, "&gt;="&amp;DATE(J$2,1, 1), Prov_Auto!$D$3:$D1000,"&lt;="&amp;DATE(J$2, 12, 31))*$D532, IF($B532="V", -1*(SUMIFS(Prov_Auto!$E$3:$E1000,Prov_Auto!$A$3:$A1000,$C532,Prov_Auto!$C$3:$C1000,"&gt;="&amp;$A532 ,Prov_Auto!$D$3:$D1000, "&gt;="&amp;DATE(J$2,1,1), Prov_Auto!$D$3:$D1000,"&lt;="&amp;DATE(J$2,12,31))*$D532), "")))))</f>
        <v/>
      </c>
      <c r="K532" s="42" t="str">
        <f>IF($A532="","",IF($C532="","",IF($D532="","", IF($B532="C",  SUMIFS(Prov_Auto!$E$3:$E1000,Prov_Auto!$A$3:$A1000,$C532,Prov_Auto!$C$3:$C1000,"&gt;="&amp;$A532 ,Prov_Auto!$D$3:$D1000, "&gt;="&amp;DATE(K$2,1, 1), Prov_Auto!$D$3:$D1000,"&lt;="&amp;DATE(K$2, 12, 31))*$D532, IF($B532="V", -1*(SUMIFS(Prov_Auto!$E$3:$E1000,Prov_Auto!$A$3:$A1000,$C532,Prov_Auto!$C$3:$C1000,"&gt;="&amp;$A532 ,Prov_Auto!$D$3:$D1000, "&gt;="&amp;DATE(K$2,1,1), Prov_Auto!$D$3:$D1000,"&lt;="&amp;DATE(K$2,12,31))*$D532), "")))))</f>
        <v/>
      </c>
      <c r="L532" s="42" t="str">
        <f>IF($A532="","",IF($C532="","",IF($D532="","", IF($B532="C",  SUMIFS(Prov_Auto!$E$3:$E1000,Prov_Auto!$A$3:$A1000,$C532,Prov_Auto!$C$3:$C1000,"&gt;="&amp;$A532 ,Prov_Auto!$D$3:$D1000, "&gt;="&amp;DATE(L$2,1, 1), Prov_Auto!$D$3:$D1000,"&lt;="&amp;DATE(L$2, 12, 31))*$D532, IF($B532="V", -1*(SUMIFS(Prov_Auto!$E$3:$E1000,Prov_Auto!$A$3:$A1000,$C532,Prov_Auto!$C$3:$C1000,"&gt;="&amp;$A532 ,Prov_Auto!$D$3:$D1000, "&gt;="&amp;DATE(L$2,1,1), Prov_Auto!$D$3:$D1000,"&lt;="&amp;DATE(L$2,12,31))*$D532), "")))))</f>
        <v/>
      </c>
      <c r="M532" s="43" t="str">
        <f>IF($A532="","",IF($C532="","",IF($D532="","", IF($B532="C",  SUMIFS(Prov_Auto!$E$3:$E1000,Prov_Auto!$A$3:$A1000,$C532,Prov_Auto!$C$3:$C1000,"&gt;="&amp;$A532 ,Prov_Auto!$D$3:$D1000, "&gt;="&amp;DATE(M$2,1, 1), Prov_Auto!$D$3:$D1000,"&lt;="&amp;DATE(M$2, 12, 31))*$D532, IF($B532="V", -1*(SUMIFS(Prov_Auto!$E$3:$E1000,Prov_Auto!$A$3:$A1000,$C532,Prov_Auto!$C$3:$C1000,"&gt;="&amp;$A532 ,Prov_Auto!$D$3:$D1000, "&gt;="&amp;DATE(M$2,1,1), Prov_Auto!$D$3:$D1000,"&lt;="&amp;DATE(M$2,12,31))*$D532), "")))))</f>
        <v/>
      </c>
      <c r="N532" s="30"/>
      <c r="O532" s="31"/>
      <c r="P532" s="31"/>
      <c r="Q532" s="31"/>
      <c r="R532" s="31"/>
      <c r="S532" s="31"/>
      <c r="T532" s="31"/>
      <c r="U532" s="31"/>
      <c r="V532" s="31"/>
      <c r="W532" s="31"/>
    </row>
    <row r="533">
      <c r="A533" s="46"/>
      <c r="B533" s="47"/>
      <c r="C533" s="47"/>
      <c r="D533" s="47"/>
      <c r="E533" s="48"/>
      <c r="F533" s="45" t="str">
        <f t="shared" si="1"/>
        <v/>
      </c>
      <c r="G533" s="40" t="str">
        <f t="shared" si="2"/>
        <v/>
      </c>
      <c r="H533" s="41" t="str">
        <f>IF(A533="","",IF(C533="","",IF(D533="","",IF(B533="C", SUMIFS(Prov_Auto!E$3:E1000,Prov_Auto!A$3:A1000,C533,Prov_Auto!C$3:C1000,"&gt;"&amp;A533,Prov_Auto!D$3:D1000,"&lt;="&amp;TODAY())*D533, IF(B533="V", -1*(SUMIFS(Prov_Auto!E$3:E1000,Prov_Auto!A$3:A1000,C533,Prov_Auto!C$3:C1000,"&gt;"&amp;A533,Prov_Auto!D$3:D1000,"&lt;="&amp;TODAY())*D533), "")))))</f>
        <v/>
      </c>
      <c r="I533" s="42" t="str">
        <f>IF($A533="","",IF($C533="","",IF($D533="","", IF($B533="C",  SUMIFS(Prov_Auto!$E$3:$E1000,Prov_Auto!$A$3:$A1000,$C533,Prov_Auto!$C$3:$C1000,"&gt;="&amp;$A533 ,Prov_Auto!$D$3:$D1000, "&gt;="&amp;DATE(I$2,1, 1), Prov_Auto!$D$3:$D1000,"&lt;="&amp;DATE(I$2, 12, 31))*$D533, IF($B533="V", -1*(SUMIFS(Prov_Auto!$E$3:$E1000,Prov_Auto!$A$3:$A1000,$C533,Prov_Auto!$C$3:$C1000,"&gt;="&amp;$A533 ,Prov_Auto!$D$3:$D1000, "&gt;="&amp;DATE(I$2,1,1), Prov_Auto!$D$3:$D1000,"&lt;="&amp;DATE(I$2,12,31))*$D533), "")))))</f>
        <v/>
      </c>
      <c r="J533" s="42" t="str">
        <f>IF($A533="","",IF($C533="","",IF($D533="","", IF($B533="C",  SUMIFS(Prov_Auto!$E$3:$E1000,Prov_Auto!$A$3:$A1000,$C533,Prov_Auto!$C$3:$C1000,"&gt;="&amp;$A533 ,Prov_Auto!$D$3:$D1000, "&gt;="&amp;DATE(J$2,1, 1), Prov_Auto!$D$3:$D1000,"&lt;="&amp;DATE(J$2, 12, 31))*$D533, IF($B533="V", -1*(SUMIFS(Prov_Auto!$E$3:$E1000,Prov_Auto!$A$3:$A1000,$C533,Prov_Auto!$C$3:$C1000,"&gt;="&amp;$A533 ,Prov_Auto!$D$3:$D1000, "&gt;="&amp;DATE(J$2,1,1), Prov_Auto!$D$3:$D1000,"&lt;="&amp;DATE(J$2,12,31))*$D533), "")))))</f>
        <v/>
      </c>
      <c r="K533" s="42" t="str">
        <f>IF($A533="","",IF($C533="","",IF($D533="","", IF($B533="C",  SUMIFS(Prov_Auto!$E$3:$E1000,Prov_Auto!$A$3:$A1000,$C533,Prov_Auto!$C$3:$C1000,"&gt;="&amp;$A533 ,Prov_Auto!$D$3:$D1000, "&gt;="&amp;DATE(K$2,1, 1), Prov_Auto!$D$3:$D1000,"&lt;="&amp;DATE(K$2, 12, 31))*$D533, IF($B533="V", -1*(SUMIFS(Prov_Auto!$E$3:$E1000,Prov_Auto!$A$3:$A1000,$C533,Prov_Auto!$C$3:$C1000,"&gt;="&amp;$A533 ,Prov_Auto!$D$3:$D1000, "&gt;="&amp;DATE(K$2,1,1), Prov_Auto!$D$3:$D1000,"&lt;="&amp;DATE(K$2,12,31))*$D533), "")))))</f>
        <v/>
      </c>
      <c r="L533" s="42" t="str">
        <f>IF($A533="","",IF($C533="","",IF($D533="","", IF($B533="C",  SUMIFS(Prov_Auto!$E$3:$E1000,Prov_Auto!$A$3:$A1000,$C533,Prov_Auto!$C$3:$C1000,"&gt;="&amp;$A533 ,Prov_Auto!$D$3:$D1000, "&gt;="&amp;DATE(L$2,1, 1), Prov_Auto!$D$3:$D1000,"&lt;="&amp;DATE(L$2, 12, 31))*$D533, IF($B533="V", -1*(SUMIFS(Prov_Auto!$E$3:$E1000,Prov_Auto!$A$3:$A1000,$C533,Prov_Auto!$C$3:$C1000,"&gt;="&amp;$A533 ,Prov_Auto!$D$3:$D1000, "&gt;="&amp;DATE(L$2,1,1), Prov_Auto!$D$3:$D1000,"&lt;="&amp;DATE(L$2,12,31))*$D533), "")))))</f>
        <v/>
      </c>
      <c r="M533" s="43" t="str">
        <f>IF($A533="","",IF($C533="","",IF($D533="","", IF($B533="C",  SUMIFS(Prov_Auto!$E$3:$E1000,Prov_Auto!$A$3:$A1000,$C533,Prov_Auto!$C$3:$C1000,"&gt;="&amp;$A533 ,Prov_Auto!$D$3:$D1000, "&gt;="&amp;DATE(M$2,1, 1), Prov_Auto!$D$3:$D1000,"&lt;="&amp;DATE(M$2, 12, 31))*$D533, IF($B533="V", -1*(SUMIFS(Prov_Auto!$E$3:$E1000,Prov_Auto!$A$3:$A1000,$C533,Prov_Auto!$C$3:$C1000,"&gt;="&amp;$A533 ,Prov_Auto!$D$3:$D1000, "&gt;="&amp;DATE(M$2,1,1), Prov_Auto!$D$3:$D1000,"&lt;="&amp;DATE(M$2,12,31))*$D533), "")))))</f>
        <v/>
      </c>
      <c r="N533" s="30"/>
      <c r="O533" s="31"/>
      <c r="P533" s="31"/>
      <c r="Q533" s="31"/>
      <c r="R533" s="31"/>
      <c r="S533" s="31"/>
      <c r="T533" s="31"/>
      <c r="U533" s="31"/>
      <c r="V533" s="31"/>
      <c r="W533" s="31"/>
    </row>
    <row r="534">
      <c r="A534" s="46"/>
      <c r="B534" s="47"/>
      <c r="C534" s="47"/>
      <c r="D534" s="47"/>
      <c r="E534" s="48"/>
      <c r="F534" s="45" t="str">
        <f t="shared" si="1"/>
        <v/>
      </c>
      <c r="G534" s="40" t="str">
        <f t="shared" si="2"/>
        <v/>
      </c>
      <c r="H534" s="41" t="str">
        <f>IF(A534="","",IF(C534="","",IF(D534="","",IF(B534="C", SUMIFS(Prov_Auto!E$3:E1000,Prov_Auto!A$3:A1000,C534,Prov_Auto!C$3:C1000,"&gt;"&amp;A534,Prov_Auto!D$3:D1000,"&lt;="&amp;TODAY())*D534, IF(B534="V", -1*(SUMIFS(Prov_Auto!E$3:E1000,Prov_Auto!A$3:A1000,C534,Prov_Auto!C$3:C1000,"&gt;"&amp;A534,Prov_Auto!D$3:D1000,"&lt;="&amp;TODAY())*D534), "")))))</f>
        <v/>
      </c>
      <c r="I534" s="42" t="str">
        <f>IF($A534="","",IF($C534="","",IF($D534="","", IF($B534="C",  SUMIFS(Prov_Auto!$E$3:$E1000,Prov_Auto!$A$3:$A1000,$C534,Prov_Auto!$C$3:$C1000,"&gt;="&amp;$A534 ,Prov_Auto!$D$3:$D1000, "&gt;="&amp;DATE(I$2,1, 1), Prov_Auto!$D$3:$D1000,"&lt;="&amp;DATE(I$2, 12, 31))*$D534, IF($B534="V", -1*(SUMIFS(Prov_Auto!$E$3:$E1000,Prov_Auto!$A$3:$A1000,$C534,Prov_Auto!$C$3:$C1000,"&gt;="&amp;$A534 ,Prov_Auto!$D$3:$D1000, "&gt;="&amp;DATE(I$2,1,1), Prov_Auto!$D$3:$D1000,"&lt;="&amp;DATE(I$2,12,31))*$D534), "")))))</f>
        <v/>
      </c>
      <c r="J534" s="42" t="str">
        <f>IF($A534="","",IF($C534="","",IF($D534="","", IF($B534="C",  SUMIFS(Prov_Auto!$E$3:$E1000,Prov_Auto!$A$3:$A1000,$C534,Prov_Auto!$C$3:$C1000,"&gt;="&amp;$A534 ,Prov_Auto!$D$3:$D1000, "&gt;="&amp;DATE(J$2,1, 1), Prov_Auto!$D$3:$D1000,"&lt;="&amp;DATE(J$2, 12, 31))*$D534, IF($B534="V", -1*(SUMIFS(Prov_Auto!$E$3:$E1000,Prov_Auto!$A$3:$A1000,$C534,Prov_Auto!$C$3:$C1000,"&gt;="&amp;$A534 ,Prov_Auto!$D$3:$D1000, "&gt;="&amp;DATE(J$2,1,1), Prov_Auto!$D$3:$D1000,"&lt;="&amp;DATE(J$2,12,31))*$D534), "")))))</f>
        <v/>
      </c>
      <c r="K534" s="42" t="str">
        <f>IF($A534="","",IF($C534="","",IF($D534="","", IF($B534="C",  SUMIFS(Prov_Auto!$E$3:$E1000,Prov_Auto!$A$3:$A1000,$C534,Prov_Auto!$C$3:$C1000,"&gt;="&amp;$A534 ,Prov_Auto!$D$3:$D1000, "&gt;="&amp;DATE(K$2,1, 1), Prov_Auto!$D$3:$D1000,"&lt;="&amp;DATE(K$2, 12, 31))*$D534, IF($B534="V", -1*(SUMIFS(Prov_Auto!$E$3:$E1000,Prov_Auto!$A$3:$A1000,$C534,Prov_Auto!$C$3:$C1000,"&gt;="&amp;$A534 ,Prov_Auto!$D$3:$D1000, "&gt;="&amp;DATE(K$2,1,1), Prov_Auto!$D$3:$D1000,"&lt;="&amp;DATE(K$2,12,31))*$D534), "")))))</f>
        <v/>
      </c>
      <c r="L534" s="42" t="str">
        <f>IF($A534="","",IF($C534="","",IF($D534="","", IF($B534="C",  SUMIFS(Prov_Auto!$E$3:$E1000,Prov_Auto!$A$3:$A1000,$C534,Prov_Auto!$C$3:$C1000,"&gt;="&amp;$A534 ,Prov_Auto!$D$3:$D1000, "&gt;="&amp;DATE(L$2,1, 1), Prov_Auto!$D$3:$D1000,"&lt;="&amp;DATE(L$2, 12, 31))*$D534, IF($B534="V", -1*(SUMIFS(Prov_Auto!$E$3:$E1000,Prov_Auto!$A$3:$A1000,$C534,Prov_Auto!$C$3:$C1000,"&gt;="&amp;$A534 ,Prov_Auto!$D$3:$D1000, "&gt;="&amp;DATE(L$2,1,1), Prov_Auto!$D$3:$D1000,"&lt;="&amp;DATE(L$2,12,31))*$D534), "")))))</f>
        <v/>
      </c>
      <c r="M534" s="43" t="str">
        <f>IF($A534="","",IF($C534="","",IF($D534="","", IF($B534="C",  SUMIFS(Prov_Auto!$E$3:$E1000,Prov_Auto!$A$3:$A1000,$C534,Prov_Auto!$C$3:$C1000,"&gt;="&amp;$A534 ,Prov_Auto!$D$3:$D1000, "&gt;="&amp;DATE(M$2,1, 1), Prov_Auto!$D$3:$D1000,"&lt;="&amp;DATE(M$2, 12, 31))*$D534, IF($B534="V", -1*(SUMIFS(Prov_Auto!$E$3:$E1000,Prov_Auto!$A$3:$A1000,$C534,Prov_Auto!$C$3:$C1000,"&gt;="&amp;$A534 ,Prov_Auto!$D$3:$D1000, "&gt;="&amp;DATE(M$2,1,1), Prov_Auto!$D$3:$D1000,"&lt;="&amp;DATE(M$2,12,31))*$D534), "")))))</f>
        <v/>
      </c>
      <c r="N534" s="30"/>
      <c r="O534" s="31"/>
      <c r="P534" s="31"/>
      <c r="Q534" s="31"/>
      <c r="R534" s="31"/>
      <c r="S534" s="31"/>
      <c r="T534" s="31"/>
      <c r="U534" s="31"/>
      <c r="V534" s="31"/>
      <c r="W534" s="31"/>
    </row>
    <row r="535">
      <c r="A535" s="46"/>
      <c r="B535" s="47"/>
      <c r="C535" s="47"/>
      <c r="D535" s="47"/>
      <c r="E535" s="48"/>
      <c r="F535" s="45" t="str">
        <f t="shared" si="1"/>
        <v/>
      </c>
      <c r="G535" s="40" t="str">
        <f t="shared" si="2"/>
        <v/>
      </c>
      <c r="H535" s="41" t="str">
        <f>IF(A535="","",IF(C535="","",IF(D535="","",IF(B535="C", SUMIFS(Prov_Auto!E$3:E1000,Prov_Auto!A$3:A1000,C535,Prov_Auto!C$3:C1000,"&gt;"&amp;A535,Prov_Auto!D$3:D1000,"&lt;="&amp;TODAY())*D535, IF(B535="V", -1*(SUMIFS(Prov_Auto!E$3:E1000,Prov_Auto!A$3:A1000,C535,Prov_Auto!C$3:C1000,"&gt;"&amp;A535,Prov_Auto!D$3:D1000,"&lt;="&amp;TODAY())*D535), "")))))</f>
        <v/>
      </c>
      <c r="I535" s="42" t="str">
        <f>IF($A535="","",IF($C535="","",IF($D535="","", IF($B535="C",  SUMIFS(Prov_Auto!$E$3:$E1000,Prov_Auto!$A$3:$A1000,$C535,Prov_Auto!$C$3:$C1000,"&gt;="&amp;$A535 ,Prov_Auto!$D$3:$D1000, "&gt;="&amp;DATE(I$2,1, 1), Prov_Auto!$D$3:$D1000,"&lt;="&amp;DATE(I$2, 12, 31))*$D535, IF($B535="V", -1*(SUMIFS(Prov_Auto!$E$3:$E1000,Prov_Auto!$A$3:$A1000,$C535,Prov_Auto!$C$3:$C1000,"&gt;="&amp;$A535 ,Prov_Auto!$D$3:$D1000, "&gt;="&amp;DATE(I$2,1,1), Prov_Auto!$D$3:$D1000,"&lt;="&amp;DATE(I$2,12,31))*$D535), "")))))</f>
        <v/>
      </c>
      <c r="J535" s="42" t="str">
        <f>IF($A535="","",IF($C535="","",IF($D535="","", IF($B535="C",  SUMIFS(Prov_Auto!$E$3:$E1000,Prov_Auto!$A$3:$A1000,$C535,Prov_Auto!$C$3:$C1000,"&gt;="&amp;$A535 ,Prov_Auto!$D$3:$D1000, "&gt;="&amp;DATE(J$2,1, 1), Prov_Auto!$D$3:$D1000,"&lt;="&amp;DATE(J$2, 12, 31))*$D535, IF($B535="V", -1*(SUMIFS(Prov_Auto!$E$3:$E1000,Prov_Auto!$A$3:$A1000,$C535,Prov_Auto!$C$3:$C1000,"&gt;="&amp;$A535 ,Prov_Auto!$D$3:$D1000, "&gt;="&amp;DATE(J$2,1,1), Prov_Auto!$D$3:$D1000,"&lt;="&amp;DATE(J$2,12,31))*$D535), "")))))</f>
        <v/>
      </c>
      <c r="K535" s="42" t="str">
        <f>IF($A535="","",IF($C535="","",IF($D535="","", IF($B535="C",  SUMIFS(Prov_Auto!$E$3:$E1000,Prov_Auto!$A$3:$A1000,$C535,Prov_Auto!$C$3:$C1000,"&gt;="&amp;$A535 ,Prov_Auto!$D$3:$D1000, "&gt;="&amp;DATE(K$2,1, 1), Prov_Auto!$D$3:$D1000,"&lt;="&amp;DATE(K$2, 12, 31))*$D535, IF($B535="V", -1*(SUMIFS(Prov_Auto!$E$3:$E1000,Prov_Auto!$A$3:$A1000,$C535,Prov_Auto!$C$3:$C1000,"&gt;="&amp;$A535 ,Prov_Auto!$D$3:$D1000, "&gt;="&amp;DATE(K$2,1,1), Prov_Auto!$D$3:$D1000,"&lt;="&amp;DATE(K$2,12,31))*$D535), "")))))</f>
        <v/>
      </c>
      <c r="L535" s="42" t="str">
        <f>IF($A535="","",IF($C535="","",IF($D535="","", IF($B535="C",  SUMIFS(Prov_Auto!$E$3:$E1000,Prov_Auto!$A$3:$A1000,$C535,Prov_Auto!$C$3:$C1000,"&gt;="&amp;$A535 ,Prov_Auto!$D$3:$D1000, "&gt;="&amp;DATE(L$2,1, 1), Prov_Auto!$D$3:$D1000,"&lt;="&amp;DATE(L$2, 12, 31))*$D535, IF($B535="V", -1*(SUMIFS(Prov_Auto!$E$3:$E1000,Prov_Auto!$A$3:$A1000,$C535,Prov_Auto!$C$3:$C1000,"&gt;="&amp;$A535 ,Prov_Auto!$D$3:$D1000, "&gt;="&amp;DATE(L$2,1,1), Prov_Auto!$D$3:$D1000,"&lt;="&amp;DATE(L$2,12,31))*$D535), "")))))</f>
        <v/>
      </c>
      <c r="M535" s="43" t="str">
        <f>IF($A535="","",IF($C535="","",IF($D535="","", IF($B535="C",  SUMIFS(Prov_Auto!$E$3:$E1000,Prov_Auto!$A$3:$A1000,$C535,Prov_Auto!$C$3:$C1000,"&gt;="&amp;$A535 ,Prov_Auto!$D$3:$D1000, "&gt;="&amp;DATE(M$2,1, 1), Prov_Auto!$D$3:$D1000,"&lt;="&amp;DATE(M$2, 12, 31))*$D535, IF($B535="V", -1*(SUMIFS(Prov_Auto!$E$3:$E1000,Prov_Auto!$A$3:$A1000,$C535,Prov_Auto!$C$3:$C1000,"&gt;="&amp;$A535 ,Prov_Auto!$D$3:$D1000, "&gt;="&amp;DATE(M$2,1,1), Prov_Auto!$D$3:$D1000,"&lt;="&amp;DATE(M$2,12,31))*$D535), "")))))</f>
        <v/>
      </c>
      <c r="N535" s="30"/>
      <c r="O535" s="31"/>
      <c r="P535" s="31"/>
      <c r="Q535" s="31"/>
      <c r="R535" s="31"/>
      <c r="S535" s="31"/>
      <c r="T535" s="31"/>
      <c r="U535" s="31"/>
      <c r="V535" s="31"/>
      <c r="W535" s="31"/>
    </row>
    <row r="536">
      <c r="A536" s="46"/>
      <c r="B536" s="47"/>
      <c r="C536" s="47"/>
      <c r="D536" s="47"/>
      <c r="E536" s="48"/>
      <c r="F536" s="45" t="str">
        <f t="shared" si="1"/>
        <v/>
      </c>
      <c r="G536" s="40" t="str">
        <f t="shared" si="2"/>
        <v/>
      </c>
      <c r="H536" s="41" t="str">
        <f>IF(A536="","",IF(C536="","",IF(D536="","",IF(B536="C", SUMIFS(Prov_Auto!E$3:E1000,Prov_Auto!A$3:A1000,C536,Prov_Auto!C$3:C1000,"&gt;"&amp;A536,Prov_Auto!D$3:D1000,"&lt;="&amp;TODAY())*D536, IF(B536="V", -1*(SUMIFS(Prov_Auto!E$3:E1000,Prov_Auto!A$3:A1000,C536,Prov_Auto!C$3:C1000,"&gt;"&amp;A536,Prov_Auto!D$3:D1000,"&lt;="&amp;TODAY())*D536), "")))))</f>
        <v/>
      </c>
      <c r="I536" s="42" t="str">
        <f>IF($A536="","",IF($C536="","",IF($D536="","", IF($B536="C",  SUMIFS(Prov_Auto!$E$3:$E1000,Prov_Auto!$A$3:$A1000,$C536,Prov_Auto!$C$3:$C1000,"&gt;="&amp;$A536 ,Prov_Auto!$D$3:$D1000, "&gt;="&amp;DATE(I$2,1, 1), Prov_Auto!$D$3:$D1000,"&lt;="&amp;DATE(I$2, 12, 31))*$D536, IF($B536="V", -1*(SUMIFS(Prov_Auto!$E$3:$E1000,Prov_Auto!$A$3:$A1000,$C536,Prov_Auto!$C$3:$C1000,"&gt;="&amp;$A536 ,Prov_Auto!$D$3:$D1000, "&gt;="&amp;DATE(I$2,1,1), Prov_Auto!$D$3:$D1000,"&lt;="&amp;DATE(I$2,12,31))*$D536), "")))))</f>
        <v/>
      </c>
      <c r="J536" s="42" t="str">
        <f>IF($A536="","",IF($C536="","",IF($D536="","", IF($B536="C",  SUMIFS(Prov_Auto!$E$3:$E1000,Prov_Auto!$A$3:$A1000,$C536,Prov_Auto!$C$3:$C1000,"&gt;="&amp;$A536 ,Prov_Auto!$D$3:$D1000, "&gt;="&amp;DATE(J$2,1, 1), Prov_Auto!$D$3:$D1000,"&lt;="&amp;DATE(J$2, 12, 31))*$D536, IF($B536="V", -1*(SUMIFS(Prov_Auto!$E$3:$E1000,Prov_Auto!$A$3:$A1000,$C536,Prov_Auto!$C$3:$C1000,"&gt;="&amp;$A536 ,Prov_Auto!$D$3:$D1000, "&gt;="&amp;DATE(J$2,1,1), Prov_Auto!$D$3:$D1000,"&lt;="&amp;DATE(J$2,12,31))*$D536), "")))))</f>
        <v/>
      </c>
      <c r="K536" s="42" t="str">
        <f>IF($A536="","",IF($C536="","",IF($D536="","", IF($B536="C",  SUMIFS(Prov_Auto!$E$3:$E1000,Prov_Auto!$A$3:$A1000,$C536,Prov_Auto!$C$3:$C1000,"&gt;="&amp;$A536 ,Prov_Auto!$D$3:$D1000, "&gt;="&amp;DATE(K$2,1, 1), Prov_Auto!$D$3:$D1000,"&lt;="&amp;DATE(K$2, 12, 31))*$D536, IF($B536="V", -1*(SUMIFS(Prov_Auto!$E$3:$E1000,Prov_Auto!$A$3:$A1000,$C536,Prov_Auto!$C$3:$C1000,"&gt;="&amp;$A536 ,Prov_Auto!$D$3:$D1000, "&gt;="&amp;DATE(K$2,1,1), Prov_Auto!$D$3:$D1000,"&lt;="&amp;DATE(K$2,12,31))*$D536), "")))))</f>
        <v/>
      </c>
      <c r="L536" s="42" t="str">
        <f>IF($A536="","",IF($C536="","",IF($D536="","", IF($B536="C",  SUMIFS(Prov_Auto!$E$3:$E1000,Prov_Auto!$A$3:$A1000,$C536,Prov_Auto!$C$3:$C1000,"&gt;="&amp;$A536 ,Prov_Auto!$D$3:$D1000, "&gt;="&amp;DATE(L$2,1, 1), Prov_Auto!$D$3:$D1000,"&lt;="&amp;DATE(L$2, 12, 31))*$D536, IF($B536="V", -1*(SUMIFS(Prov_Auto!$E$3:$E1000,Prov_Auto!$A$3:$A1000,$C536,Prov_Auto!$C$3:$C1000,"&gt;="&amp;$A536 ,Prov_Auto!$D$3:$D1000, "&gt;="&amp;DATE(L$2,1,1), Prov_Auto!$D$3:$D1000,"&lt;="&amp;DATE(L$2,12,31))*$D536), "")))))</f>
        <v/>
      </c>
      <c r="M536" s="43" t="str">
        <f>IF($A536="","",IF($C536="","",IF($D536="","", IF($B536="C",  SUMIFS(Prov_Auto!$E$3:$E1000,Prov_Auto!$A$3:$A1000,$C536,Prov_Auto!$C$3:$C1000,"&gt;="&amp;$A536 ,Prov_Auto!$D$3:$D1000, "&gt;="&amp;DATE(M$2,1, 1), Prov_Auto!$D$3:$D1000,"&lt;="&amp;DATE(M$2, 12, 31))*$D536, IF($B536="V", -1*(SUMIFS(Prov_Auto!$E$3:$E1000,Prov_Auto!$A$3:$A1000,$C536,Prov_Auto!$C$3:$C1000,"&gt;="&amp;$A536 ,Prov_Auto!$D$3:$D1000, "&gt;="&amp;DATE(M$2,1,1), Prov_Auto!$D$3:$D1000,"&lt;="&amp;DATE(M$2,12,31))*$D536), "")))))</f>
        <v/>
      </c>
      <c r="N536" s="30"/>
      <c r="O536" s="31"/>
      <c r="P536" s="31"/>
      <c r="Q536" s="31"/>
      <c r="R536" s="31"/>
      <c r="S536" s="31"/>
      <c r="T536" s="31"/>
      <c r="U536" s="31"/>
      <c r="V536" s="31"/>
      <c r="W536" s="31"/>
    </row>
    <row r="537">
      <c r="A537" s="46"/>
      <c r="B537" s="47"/>
      <c r="C537" s="47"/>
      <c r="D537" s="47"/>
      <c r="E537" s="48"/>
      <c r="F537" s="45" t="str">
        <f t="shared" si="1"/>
        <v/>
      </c>
      <c r="G537" s="40" t="str">
        <f t="shared" si="2"/>
        <v/>
      </c>
      <c r="H537" s="41" t="str">
        <f>IF(A537="","",IF(C537="","",IF(D537="","",IF(B537="C", SUMIFS(Prov_Auto!E$3:E1000,Prov_Auto!A$3:A1000,C537,Prov_Auto!C$3:C1000,"&gt;"&amp;A537,Prov_Auto!D$3:D1000,"&lt;="&amp;TODAY())*D537, IF(B537="V", -1*(SUMIFS(Prov_Auto!E$3:E1000,Prov_Auto!A$3:A1000,C537,Prov_Auto!C$3:C1000,"&gt;"&amp;A537,Prov_Auto!D$3:D1000,"&lt;="&amp;TODAY())*D537), "")))))</f>
        <v/>
      </c>
      <c r="I537" s="42" t="str">
        <f>IF($A537="","",IF($C537="","",IF($D537="","", IF($B537="C",  SUMIFS(Prov_Auto!$E$3:$E1000,Prov_Auto!$A$3:$A1000,$C537,Prov_Auto!$C$3:$C1000,"&gt;="&amp;$A537 ,Prov_Auto!$D$3:$D1000, "&gt;="&amp;DATE(I$2,1, 1), Prov_Auto!$D$3:$D1000,"&lt;="&amp;DATE(I$2, 12, 31))*$D537, IF($B537="V", -1*(SUMIFS(Prov_Auto!$E$3:$E1000,Prov_Auto!$A$3:$A1000,$C537,Prov_Auto!$C$3:$C1000,"&gt;="&amp;$A537 ,Prov_Auto!$D$3:$D1000, "&gt;="&amp;DATE(I$2,1,1), Prov_Auto!$D$3:$D1000,"&lt;="&amp;DATE(I$2,12,31))*$D537), "")))))</f>
        <v/>
      </c>
      <c r="J537" s="42" t="str">
        <f>IF($A537="","",IF($C537="","",IF($D537="","", IF($B537="C",  SUMIFS(Prov_Auto!$E$3:$E1000,Prov_Auto!$A$3:$A1000,$C537,Prov_Auto!$C$3:$C1000,"&gt;="&amp;$A537 ,Prov_Auto!$D$3:$D1000, "&gt;="&amp;DATE(J$2,1, 1), Prov_Auto!$D$3:$D1000,"&lt;="&amp;DATE(J$2, 12, 31))*$D537, IF($B537="V", -1*(SUMIFS(Prov_Auto!$E$3:$E1000,Prov_Auto!$A$3:$A1000,$C537,Prov_Auto!$C$3:$C1000,"&gt;="&amp;$A537 ,Prov_Auto!$D$3:$D1000, "&gt;="&amp;DATE(J$2,1,1), Prov_Auto!$D$3:$D1000,"&lt;="&amp;DATE(J$2,12,31))*$D537), "")))))</f>
        <v/>
      </c>
      <c r="K537" s="42" t="str">
        <f>IF($A537="","",IF($C537="","",IF($D537="","", IF($B537="C",  SUMIFS(Prov_Auto!$E$3:$E1000,Prov_Auto!$A$3:$A1000,$C537,Prov_Auto!$C$3:$C1000,"&gt;="&amp;$A537 ,Prov_Auto!$D$3:$D1000, "&gt;="&amp;DATE(K$2,1, 1), Prov_Auto!$D$3:$D1000,"&lt;="&amp;DATE(K$2, 12, 31))*$D537, IF($B537="V", -1*(SUMIFS(Prov_Auto!$E$3:$E1000,Prov_Auto!$A$3:$A1000,$C537,Prov_Auto!$C$3:$C1000,"&gt;="&amp;$A537 ,Prov_Auto!$D$3:$D1000, "&gt;="&amp;DATE(K$2,1,1), Prov_Auto!$D$3:$D1000,"&lt;="&amp;DATE(K$2,12,31))*$D537), "")))))</f>
        <v/>
      </c>
      <c r="L537" s="42" t="str">
        <f>IF($A537="","",IF($C537="","",IF($D537="","", IF($B537="C",  SUMIFS(Prov_Auto!$E$3:$E1000,Prov_Auto!$A$3:$A1000,$C537,Prov_Auto!$C$3:$C1000,"&gt;="&amp;$A537 ,Prov_Auto!$D$3:$D1000, "&gt;="&amp;DATE(L$2,1, 1), Prov_Auto!$D$3:$D1000,"&lt;="&amp;DATE(L$2, 12, 31))*$D537, IF($B537="V", -1*(SUMIFS(Prov_Auto!$E$3:$E1000,Prov_Auto!$A$3:$A1000,$C537,Prov_Auto!$C$3:$C1000,"&gt;="&amp;$A537 ,Prov_Auto!$D$3:$D1000, "&gt;="&amp;DATE(L$2,1,1), Prov_Auto!$D$3:$D1000,"&lt;="&amp;DATE(L$2,12,31))*$D537), "")))))</f>
        <v/>
      </c>
      <c r="M537" s="43" t="str">
        <f>IF($A537="","",IF($C537="","",IF($D537="","", IF($B537="C",  SUMIFS(Prov_Auto!$E$3:$E1000,Prov_Auto!$A$3:$A1000,$C537,Prov_Auto!$C$3:$C1000,"&gt;="&amp;$A537 ,Prov_Auto!$D$3:$D1000, "&gt;="&amp;DATE(M$2,1, 1), Prov_Auto!$D$3:$D1000,"&lt;="&amp;DATE(M$2, 12, 31))*$D537, IF($B537="V", -1*(SUMIFS(Prov_Auto!$E$3:$E1000,Prov_Auto!$A$3:$A1000,$C537,Prov_Auto!$C$3:$C1000,"&gt;="&amp;$A537 ,Prov_Auto!$D$3:$D1000, "&gt;="&amp;DATE(M$2,1,1), Prov_Auto!$D$3:$D1000,"&lt;="&amp;DATE(M$2,12,31))*$D537), "")))))</f>
        <v/>
      </c>
      <c r="N537" s="30"/>
      <c r="O537" s="31"/>
      <c r="P537" s="31"/>
      <c r="Q537" s="31"/>
      <c r="R537" s="31"/>
      <c r="S537" s="31"/>
      <c r="T537" s="31"/>
      <c r="U537" s="31"/>
      <c r="V537" s="31"/>
      <c r="W537" s="31"/>
    </row>
    <row r="538">
      <c r="A538" s="46"/>
      <c r="B538" s="47"/>
      <c r="C538" s="47"/>
      <c r="D538" s="47"/>
      <c r="E538" s="48"/>
      <c r="F538" s="45" t="str">
        <f t="shared" si="1"/>
        <v/>
      </c>
      <c r="G538" s="40" t="str">
        <f t="shared" si="2"/>
        <v/>
      </c>
      <c r="H538" s="41" t="str">
        <f>IF(A538="","",IF(C538="","",IF(D538="","",IF(B538="C", SUMIFS(Prov_Auto!E$3:E1000,Prov_Auto!A$3:A1000,C538,Prov_Auto!C$3:C1000,"&gt;"&amp;A538,Prov_Auto!D$3:D1000,"&lt;="&amp;TODAY())*D538, IF(B538="V", -1*(SUMIFS(Prov_Auto!E$3:E1000,Prov_Auto!A$3:A1000,C538,Prov_Auto!C$3:C1000,"&gt;"&amp;A538,Prov_Auto!D$3:D1000,"&lt;="&amp;TODAY())*D538), "")))))</f>
        <v/>
      </c>
      <c r="I538" s="42" t="str">
        <f>IF($A538="","",IF($C538="","",IF($D538="","", IF($B538="C",  SUMIFS(Prov_Auto!$E$3:$E1000,Prov_Auto!$A$3:$A1000,$C538,Prov_Auto!$C$3:$C1000,"&gt;="&amp;$A538 ,Prov_Auto!$D$3:$D1000, "&gt;="&amp;DATE(I$2,1, 1), Prov_Auto!$D$3:$D1000,"&lt;="&amp;DATE(I$2, 12, 31))*$D538, IF($B538="V", -1*(SUMIFS(Prov_Auto!$E$3:$E1000,Prov_Auto!$A$3:$A1000,$C538,Prov_Auto!$C$3:$C1000,"&gt;="&amp;$A538 ,Prov_Auto!$D$3:$D1000, "&gt;="&amp;DATE(I$2,1,1), Prov_Auto!$D$3:$D1000,"&lt;="&amp;DATE(I$2,12,31))*$D538), "")))))</f>
        <v/>
      </c>
      <c r="J538" s="42" t="str">
        <f>IF($A538="","",IF($C538="","",IF($D538="","", IF($B538="C",  SUMIFS(Prov_Auto!$E$3:$E1000,Prov_Auto!$A$3:$A1000,$C538,Prov_Auto!$C$3:$C1000,"&gt;="&amp;$A538 ,Prov_Auto!$D$3:$D1000, "&gt;="&amp;DATE(J$2,1, 1), Prov_Auto!$D$3:$D1000,"&lt;="&amp;DATE(J$2, 12, 31))*$D538, IF($B538="V", -1*(SUMIFS(Prov_Auto!$E$3:$E1000,Prov_Auto!$A$3:$A1000,$C538,Prov_Auto!$C$3:$C1000,"&gt;="&amp;$A538 ,Prov_Auto!$D$3:$D1000, "&gt;="&amp;DATE(J$2,1,1), Prov_Auto!$D$3:$D1000,"&lt;="&amp;DATE(J$2,12,31))*$D538), "")))))</f>
        <v/>
      </c>
      <c r="K538" s="42" t="str">
        <f>IF($A538="","",IF($C538="","",IF($D538="","", IF($B538="C",  SUMIFS(Prov_Auto!$E$3:$E1000,Prov_Auto!$A$3:$A1000,$C538,Prov_Auto!$C$3:$C1000,"&gt;="&amp;$A538 ,Prov_Auto!$D$3:$D1000, "&gt;="&amp;DATE(K$2,1, 1), Prov_Auto!$D$3:$D1000,"&lt;="&amp;DATE(K$2, 12, 31))*$D538, IF($B538="V", -1*(SUMIFS(Prov_Auto!$E$3:$E1000,Prov_Auto!$A$3:$A1000,$C538,Prov_Auto!$C$3:$C1000,"&gt;="&amp;$A538 ,Prov_Auto!$D$3:$D1000, "&gt;="&amp;DATE(K$2,1,1), Prov_Auto!$D$3:$D1000,"&lt;="&amp;DATE(K$2,12,31))*$D538), "")))))</f>
        <v/>
      </c>
      <c r="L538" s="42" t="str">
        <f>IF($A538="","",IF($C538="","",IF($D538="","", IF($B538="C",  SUMIFS(Prov_Auto!$E$3:$E1000,Prov_Auto!$A$3:$A1000,$C538,Prov_Auto!$C$3:$C1000,"&gt;="&amp;$A538 ,Prov_Auto!$D$3:$D1000, "&gt;="&amp;DATE(L$2,1, 1), Prov_Auto!$D$3:$D1000,"&lt;="&amp;DATE(L$2, 12, 31))*$D538, IF($B538="V", -1*(SUMIFS(Prov_Auto!$E$3:$E1000,Prov_Auto!$A$3:$A1000,$C538,Prov_Auto!$C$3:$C1000,"&gt;="&amp;$A538 ,Prov_Auto!$D$3:$D1000, "&gt;="&amp;DATE(L$2,1,1), Prov_Auto!$D$3:$D1000,"&lt;="&amp;DATE(L$2,12,31))*$D538), "")))))</f>
        <v/>
      </c>
      <c r="M538" s="43" t="str">
        <f>IF($A538="","",IF($C538="","",IF($D538="","", IF($B538="C",  SUMIFS(Prov_Auto!$E$3:$E1000,Prov_Auto!$A$3:$A1000,$C538,Prov_Auto!$C$3:$C1000,"&gt;="&amp;$A538 ,Prov_Auto!$D$3:$D1000, "&gt;="&amp;DATE(M$2,1, 1), Prov_Auto!$D$3:$D1000,"&lt;="&amp;DATE(M$2, 12, 31))*$D538, IF($B538="V", -1*(SUMIFS(Prov_Auto!$E$3:$E1000,Prov_Auto!$A$3:$A1000,$C538,Prov_Auto!$C$3:$C1000,"&gt;="&amp;$A538 ,Prov_Auto!$D$3:$D1000, "&gt;="&amp;DATE(M$2,1,1), Prov_Auto!$D$3:$D1000,"&lt;="&amp;DATE(M$2,12,31))*$D538), "")))))</f>
        <v/>
      </c>
      <c r="N538" s="30"/>
      <c r="O538" s="31"/>
      <c r="P538" s="31"/>
      <c r="Q538" s="31"/>
      <c r="R538" s="31"/>
      <c r="S538" s="31"/>
      <c r="T538" s="31"/>
      <c r="U538" s="31"/>
      <c r="V538" s="31"/>
      <c r="W538" s="31"/>
    </row>
    <row r="539">
      <c r="A539" s="46"/>
      <c r="B539" s="47"/>
      <c r="C539" s="47"/>
      <c r="D539" s="47"/>
      <c r="E539" s="48"/>
      <c r="F539" s="45" t="str">
        <f t="shared" si="1"/>
        <v/>
      </c>
      <c r="G539" s="40" t="str">
        <f t="shared" si="2"/>
        <v/>
      </c>
      <c r="H539" s="41" t="str">
        <f>IF(A539="","",IF(C539="","",IF(D539="","",IF(B539="C", SUMIFS(Prov_Auto!E$3:E1000,Prov_Auto!A$3:A1000,C539,Prov_Auto!C$3:C1000,"&gt;"&amp;A539,Prov_Auto!D$3:D1000,"&lt;="&amp;TODAY())*D539, IF(B539="V", -1*(SUMIFS(Prov_Auto!E$3:E1000,Prov_Auto!A$3:A1000,C539,Prov_Auto!C$3:C1000,"&gt;"&amp;A539,Prov_Auto!D$3:D1000,"&lt;="&amp;TODAY())*D539), "")))))</f>
        <v/>
      </c>
      <c r="I539" s="42" t="str">
        <f>IF($A539="","",IF($C539="","",IF($D539="","", IF($B539="C",  SUMIFS(Prov_Auto!$E$3:$E1000,Prov_Auto!$A$3:$A1000,$C539,Prov_Auto!$C$3:$C1000,"&gt;="&amp;$A539 ,Prov_Auto!$D$3:$D1000, "&gt;="&amp;DATE(I$2,1, 1), Prov_Auto!$D$3:$D1000,"&lt;="&amp;DATE(I$2, 12, 31))*$D539, IF($B539="V", -1*(SUMIFS(Prov_Auto!$E$3:$E1000,Prov_Auto!$A$3:$A1000,$C539,Prov_Auto!$C$3:$C1000,"&gt;="&amp;$A539 ,Prov_Auto!$D$3:$D1000, "&gt;="&amp;DATE(I$2,1,1), Prov_Auto!$D$3:$D1000,"&lt;="&amp;DATE(I$2,12,31))*$D539), "")))))</f>
        <v/>
      </c>
      <c r="J539" s="42" t="str">
        <f>IF($A539="","",IF($C539="","",IF($D539="","", IF($B539="C",  SUMIFS(Prov_Auto!$E$3:$E1000,Prov_Auto!$A$3:$A1000,$C539,Prov_Auto!$C$3:$C1000,"&gt;="&amp;$A539 ,Prov_Auto!$D$3:$D1000, "&gt;="&amp;DATE(J$2,1, 1), Prov_Auto!$D$3:$D1000,"&lt;="&amp;DATE(J$2, 12, 31))*$D539, IF($B539="V", -1*(SUMIFS(Prov_Auto!$E$3:$E1000,Prov_Auto!$A$3:$A1000,$C539,Prov_Auto!$C$3:$C1000,"&gt;="&amp;$A539 ,Prov_Auto!$D$3:$D1000, "&gt;="&amp;DATE(J$2,1,1), Prov_Auto!$D$3:$D1000,"&lt;="&amp;DATE(J$2,12,31))*$D539), "")))))</f>
        <v/>
      </c>
      <c r="K539" s="42" t="str">
        <f>IF($A539="","",IF($C539="","",IF($D539="","", IF($B539="C",  SUMIFS(Prov_Auto!$E$3:$E1000,Prov_Auto!$A$3:$A1000,$C539,Prov_Auto!$C$3:$C1000,"&gt;="&amp;$A539 ,Prov_Auto!$D$3:$D1000, "&gt;="&amp;DATE(K$2,1, 1), Prov_Auto!$D$3:$D1000,"&lt;="&amp;DATE(K$2, 12, 31))*$D539, IF($B539="V", -1*(SUMIFS(Prov_Auto!$E$3:$E1000,Prov_Auto!$A$3:$A1000,$C539,Prov_Auto!$C$3:$C1000,"&gt;="&amp;$A539 ,Prov_Auto!$D$3:$D1000, "&gt;="&amp;DATE(K$2,1,1), Prov_Auto!$D$3:$D1000,"&lt;="&amp;DATE(K$2,12,31))*$D539), "")))))</f>
        <v/>
      </c>
      <c r="L539" s="42" t="str">
        <f>IF($A539="","",IF($C539="","",IF($D539="","", IF($B539="C",  SUMIFS(Prov_Auto!$E$3:$E1000,Prov_Auto!$A$3:$A1000,$C539,Prov_Auto!$C$3:$C1000,"&gt;="&amp;$A539 ,Prov_Auto!$D$3:$D1000, "&gt;="&amp;DATE(L$2,1, 1), Prov_Auto!$D$3:$D1000,"&lt;="&amp;DATE(L$2, 12, 31))*$D539, IF($B539="V", -1*(SUMIFS(Prov_Auto!$E$3:$E1000,Prov_Auto!$A$3:$A1000,$C539,Prov_Auto!$C$3:$C1000,"&gt;="&amp;$A539 ,Prov_Auto!$D$3:$D1000, "&gt;="&amp;DATE(L$2,1,1), Prov_Auto!$D$3:$D1000,"&lt;="&amp;DATE(L$2,12,31))*$D539), "")))))</f>
        <v/>
      </c>
      <c r="M539" s="43" t="str">
        <f>IF($A539="","",IF($C539="","",IF($D539="","", IF($B539="C",  SUMIFS(Prov_Auto!$E$3:$E1000,Prov_Auto!$A$3:$A1000,$C539,Prov_Auto!$C$3:$C1000,"&gt;="&amp;$A539 ,Prov_Auto!$D$3:$D1000, "&gt;="&amp;DATE(M$2,1, 1), Prov_Auto!$D$3:$D1000,"&lt;="&amp;DATE(M$2, 12, 31))*$D539, IF($B539="V", -1*(SUMIFS(Prov_Auto!$E$3:$E1000,Prov_Auto!$A$3:$A1000,$C539,Prov_Auto!$C$3:$C1000,"&gt;="&amp;$A539 ,Prov_Auto!$D$3:$D1000, "&gt;="&amp;DATE(M$2,1,1), Prov_Auto!$D$3:$D1000,"&lt;="&amp;DATE(M$2,12,31))*$D539), "")))))</f>
        <v/>
      </c>
      <c r="N539" s="30"/>
      <c r="O539" s="31"/>
      <c r="P539" s="31"/>
      <c r="Q539" s="31"/>
      <c r="R539" s="31"/>
      <c r="S539" s="31"/>
      <c r="T539" s="31"/>
      <c r="U539" s="31"/>
      <c r="V539" s="31"/>
      <c r="W539" s="31"/>
    </row>
    <row r="540">
      <c r="A540" s="46"/>
      <c r="B540" s="47"/>
      <c r="C540" s="47"/>
      <c r="D540" s="47"/>
      <c r="E540" s="48"/>
      <c r="F540" s="45" t="str">
        <f t="shared" si="1"/>
        <v/>
      </c>
      <c r="G540" s="40" t="str">
        <f t="shared" si="2"/>
        <v/>
      </c>
      <c r="H540" s="41" t="str">
        <f>IF(A540="","",IF(C540="","",IF(D540="","",IF(B540="C", SUMIFS(Prov_Auto!E$3:E1000,Prov_Auto!A$3:A1000,C540,Prov_Auto!C$3:C1000,"&gt;"&amp;A540,Prov_Auto!D$3:D1000,"&lt;="&amp;TODAY())*D540, IF(B540="V", -1*(SUMIFS(Prov_Auto!E$3:E1000,Prov_Auto!A$3:A1000,C540,Prov_Auto!C$3:C1000,"&gt;"&amp;A540,Prov_Auto!D$3:D1000,"&lt;="&amp;TODAY())*D540), "")))))</f>
        <v/>
      </c>
      <c r="I540" s="42" t="str">
        <f>IF($A540="","",IF($C540="","",IF($D540="","", IF($B540="C",  SUMIFS(Prov_Auto!$E$3:$E1000,Prov_Auto!$A$3:$A1000,$C540,Prov_Auto!$C$3:$C1000,"&gt;="&amp;$A540 ,Prov_Auto!$D$3:$D1000, "&gt;="&amp;DATE(I$2,1, 1), Prov_Auto!$D$3:$D1000,"&lt;="&amp;DATE(I$2, 12, 31))*$D540, IF($B540="V", -1*(SUMIFS(Prov_Auto!$E$3:$E1000,Prov_Auto!$A$3:$A1000,$C540,Prov_Auto!$C$3:$C1000,"&gt;="&amp;$A540 ,Prov_Auto!$D$3:$D1000, "&gt;="&amp;DATE(I$2,1,1), Prov_Auto!$D$3:$D1000,"&lt;="&amp;DATE(I$2,12,31))*$D540), "")))))</f>
        <v/>
      </c>
      <c r="J540" s="42" t="str">
        <f>IF($A540="","",IF($C540="","",IF($D540="","", IF($B540="C",  SUMIFS(Prov_Auto!$E$3:$E1000,Prov_Auto!$A$3:$A1000,$C540,Prov_Auto!$C$3:$C1000,"&gt;="&amp;$A540 ,Prov_Auto!$D$3:$D1000, "&gt;="&amp;DATE(J$2,1, 1), Prov_Auto!$D$3:$D1000,"&lt;="&amp;DATE(J$2, 12, 31))*$D540, IF($B540="V", -1*(SUMIFS(Prov_Auto!$E$3:$E1000,Prov_Auto!$A$3:$A1000,$C540,Prov_Auto!$C$3:$C1000,"&gt;="&amp;$A540 ,Prov_Auto!$D$3:$D1000, "&gt;="&amp;DATE(J$2,1,1), Prov_Auto!$D$3:$D1000,"&lt;="&amp;DATE(J$2,12,31))*$D540), "")))))</f>
        <v/>
      </c>
      <c r="K540" s="42" t="str">
        <f>IF($A540="","",IF($C540="","",IF($D540="","", IF($B540="C",  SUMIFS(Prov_Auto!$E$3:$E1000,Prov_Auto!$A$3:$A1000,$C540,Prov_Auto!$C$3:$C1000,"&gt;="&amp;$A540 ,Prov_Auto!$D$3:$D1000, "&gt;="&amp;DATE(K$2,1, 1), Prov_Auto!$D$3:$D1000,"&lt;="&amp;DATE(K$2, 12, 31))*$D540, IF($B540="V", -1*(SUMIFS(Prov_Auto!$E$3:$E1000,Prov_Auto!$A$3:$A1000,$C540,Prov_Auto!$C$3:$C1000,"&gt;="&amp;$A540 ,Prov_Auto!$D$3:$D1000, "&gt;="&amp;DATE(K$2,1,1), Prov_Auto!$D$3:$D1000,"&lt;="&amp;DATE(K$2,12,31))*$D540), "")))))</f>
        <v/>
      </c>
      <c r="L540" s="42" t="str">
        <f>IF($A540="","",IF($C540="","",IF($D540="","", IF($B540="C",  SUMIFS(Prov_Auto!$E$3:$E1000,Prov_Auto!$A$3:$A1000,$C540,Prov_Auto!$C$3:$C1000,"&gt;="&amp;$A540 ,Prov_Auto!$D$3:$D1000, "&gt;="&amp;DATE(L$2,1, 1), Prov_Auto!$D$3:$D1000,"&lt;="&amp;DATE(L$2, 12, 31))*$D540, IF($B540="V", -1*(SUMIFS(Prov_Auto!$E$3:$E1000,Prov_Auto!$A$3:$A1000,$C540,Prov_Auto!$C$3:$C1000,"&gt;="&amp;$A540 ,Prov_Auto!$D$3:$D1000, "&gt;="&amp;DATE(L$2,1,1), Prov_Auto!$D$3:$D1000,"&lt;="&amp;DATE(L$2,12,31))*$D540), "")))))</f>
        <v/>
      </c>
      <c r="M540" s="43" t="str">
        <f>IF($A540="","",IF($C540="","",IF($D540="","", IF($B540="C",  SUMIFS(Prov_Auto!$E$3:$E1000,Prov_Auto!$A$3:$A1000,$C540,Prov_Auto!$C$3:$C1000,"&gt;="&amp;$A540 ,Prov_Auto!$D$3:$D1000, "&gt;="&amp;DATE(M$2,1, 1), Prov_Auto!$D$3:$D1000,"&lt;="&amp;DATE(M$2, 12, 31))*$D540, IF($B540="V", -1*(SUMIFS(Prov_Auto!$E$3:$E1000,Prov_Auto!$A$3:$A1000,$C540,Prov_Auto!$C$3:$C1000,"&gt;="&amp;$A540 ,Prov_Auto!$D$3:$D1000, "&gt;="&amp;DATE(M$2,1,1), Prov_Auto!$D$3:$D1000,"&lt;="&amp;DATE(M$2,12,31))*$D540), "")))))</f>
        <v/>
      </c>
      <c r="N540" s="30"/>
      <c r="O540" s="31"/>
      <c r="P540" s="31"/>
      <c r="Q540" s="31"/>
      <c r="R540" s="31"/>
      <c r="S540" s="31"/>
      <c r="T540" s="31"/>
      <c r="U540" s="31"/>
      <c r="V540" s="31"/>
      <c r="W540" s="31"/>
    </row>
    <row r="541">
      <c r="A541" s="46"/>
      <c r="B541" s="47"/>
      <c r="C541" s="47"/>
      <c r="D541" s="47"/>
      <c r="E541" s="48"/>
      <c r="F541" s="45" t="str">
        <f t="shared" si="1"/>
        <v/>
      </c>
      <c r="G541" s="40" t="str">
        <f t="shared" si="2"/>
        <v/>
      </c>
      <c r="H541" s="41" t="str">
        <f>IF(A541="","",IF(C541="","",IF(D541="","",IF(B541="C", SUMIFS(Prov_Auto!E$3:E1000,Prov_Auto!A$3:A1000,C541,Prov_Auto!C$3:C1000,"&gt;"&amp;A541,Prov_Auto!D$3:D1000,"&lt;="&amp;TODAY())*D541, IF(B541="V", -1*(SUMIFS(Prov_Auto!E$3:E1000,Prov_Auto!A$3:A1000,C541,Prov_Auto!C$3:C1000,"&gt;"&amp;A541,Prov_Auto!D$3:D1000,"&lt;="&amp;TODAY())*D541), "")))))</f>
        <v/>
      </c>
      <c r="I541" s="42" t="str">
        <f>IF($A541="","",IF($C541="","",IF($D541="","", IF($B541="C",  SUMIFS(Prov_Auto!$E$3:$E1000,Prov_Auto!$A$3:$A1000,$C541,Prov_Auto!$C$3:$C1000,"&gt;="&amp;$A541 ,Prov_Auto!$D$3:$D1000, "&gt;="&amp;DATE(I$2,1, 1), Prov_Auto!$D$3:$D1000,"&lt;="&amp;DATE(I$2, 12, 31))*$D541, IF($B541="V", -1*(SUMIFS(Prov_Auto!$E$3:$E1000,Prov_Auto!$A$3:$A1000,$C541,Prov_Auto!$C$3:$C1000,"&gt;="&amp;$A541 ,Prov_Auto!$D$3:$D1000, "&gt;="&amp;DATE(I$2,1,1), Prov_Auto!$D$3:$D1000,"&lt;="&amp;DATE(I$2,12,31))*$D541), "")))))</f>
        <v/>
      </c>
      <c r="J541" s="42" t="str">
        <f>IF($A541="","",IF($C541="","",IF($D541="","", IF($B541="C",  SUMIFS(Prov_Auto!$E$3:$E1000,Prov_Auto!$A$3:$A1000,$C541,Prov_Auto!$C$3:$C1000,"&gt;="&amp;$A541 ,Prov_Auto!$D$3:$D1000, "&gt;="&amp;DATE(J$2,1, 1), Prov_Auto!$D$3:$D1000,"&lt;="&amp;DATE(J$2, 12, 31))*$D541, IF($B541="V", -1*(SUMIFS(Prov_Auto!$E$3:$E1000,Prov_Auto!$A$3:$A1000,$C541,Prov_Auto!$C$3:$C1000,"&gt;="&amp;$A541 ,Prov_Auto!$D$3:$D1000, "&gt;="&amp;DATE(J$2,1,1), Prov_Auto!$D$3:$D1000,"&lt;="&amp;DATE(J$2,12,31))*$D541), "")))))</f>
        <v/>
      </c>
      <c r="K541" s="42" t="str">
        <f>IF($A541="","",IF($C541="","",IF($D541="","", IF($B541="C",  SUMIFS(Prov_Auto!$E$3:$E1000,Prov_Auto!$A$3:$A1000,$C541,Prov_Auto!$C$3:$C1000,"&gt;="&amp;$A541 ,Prov_Auto!$D$3:$D1000, "&gt;="&amp;DATE(K$2,1, 1), Prov_Auto!$D$3:$D1000,"&lt;="&amp;DATE(K$2, 12, 31))*$D541, IF($B541="V", -1*(SUMIFS(Prov_Auto!$E$3:$E1000,Prov_Auto!$A$3:$A1000,$C541,Prov_Auto!$C$3:$C1000,"&gt;="&amp;$A541 ,Prov_Auto!$D$3:$D1000, "&gt;="&amp;DATE(K$2,1,1), Prov_Auto!$D$3:$D1000,"&lt;="&amp;DATE(K$2,12,31))*$D541), "")))))</f>
        <v/>
      </c>
      <c r="L541" s="42" t="str">
        <f>IF($A541="","",IF($C541="","",IF($D541="","", IF($B541="C",  SUMIFS(Prov_Auto!$E$3:$E1000,Prov_Auto!$A$3:$A1000,$C541,Prov_Auto!$C$3:$C1000,"&gt;="&amp;$A541 ,Prov_Auto!$D$3:$D1000, "&gt;="&amp;DATE(L$2,1, 1), Prov_Auto!$D$3:$D1000,"&lt;="&amp;DATE(L$2, 12, 31))*$D541, IF($B541="V", -1*(SUMIFS(Prov_Auto!$E$3:$E1000,Prov_Auto!$A$3:$A1000,$C541,Prov_Auto!$C$3:$C1000,"&gt;="&amp;$A541 ,Prov_Auto!$D$3:$D1000, "&gt;="&amp;DATE(L$2,1,1), Prov_Auto!$D$3:$D1000,"&lt;="&amp;DATE(L$2,12,31))*$D541), "")))))</f>
        <v/>
      </c>
      <c r="M541" s="43" t="str">
        <f>IF($A541="","",IF($C541="","",IF($D541="","", IF($B541="C",  SUMIFS(Prov_Auto!$E$3:$E1000,Prov_Auto!$A$3:$A1000,$C541,Prov_Auto!$C$3:$C1000,"&gt;="&amp;$A541 ,Prov_Auto!$D$3:$D1000, "&gt;="&amp;DATE(M$2,1, 1), Prov_Auto!$D$3:$D1000,"&lt;="&amp;DATE(M$2, 12, 31))*$D541, IF($B541="V", -1*(SUMIFS(Prov_Auto!$E$3:$E1000,Prov_Auto!$A$3:$A1000,$C541,Prov_Auto!$C$3:$C1000,"&gt;="&amp;$A541 ,Prov_Auto!$D$3:$D1000, "&gt;="&amp;DATE(M$2,1,1), Prov_Auto!$D$3:$D1000,"&lt;="&amp;DATE(M$2,12,31))*$D541), "")))))</f>
        <v/>
      </c>
      <c r="N541" s="30"/>
      <c r="O541" s="31"/>
      <c r="P541" s="31"/>
      <c r="Q541" s="31"/>
      <c r="R541" s="31"/>
      <c r="S541" s="31"/>
      <c r="T541" s="31"/>
      <c r="U541" s="31"/>
      <c r="V541" s="31"/>
      <c r="W541" s="31"/>
    </row>
    <row r="542">
      <c r="A542" s="46"/>
      <c r="B542" s="47"/>
      <c r="C542" s="47"/>
      <c r="D542" s="47"/>
      <c r="E542" s="48"/>
      <c r="F542" s="45" t="str">
        <f t="shared" si="1"/>
        <v/>
      </c>
      <c r="G542" s="40" t="str">
        <f t="shared" si="2"/>
        <v/>
      </c>
      <c r="H542" s="41" t="str">
        <f>IF(A542="","",IF(C542="","",IF(D542="","",IF(B542="C", SUMIFS(Prov_Auto!E$3:E1000,Prov_Auto!A$3:A1000,C542,Prov_Auto!C$3:C1000,"&gt;"&amp;A542,Prov_Auto!D$3:D1000,"&lt;="&amp;TODAY())*D542, IF(B542="V", -1*(SUMIFS(Prov_Auto!E$3:E1000,Prov_Auto!A$3:A1000,C542,Prov_Auto!C$3:C1000,"&gt;"&amp;A542,Prov_Auto!D$3:D1000,"&lt;="&amp;TODAY())*D542), "")))))</f>
        <v/>
      </c>
      <c r="I542" s="42" t="str">
        <f>IF($A542="","",IF($C542="","",IF($D542="","", IF($B542="C",  SUMIFS(Prov_Auto!$E$3:$E1000,Prov_Auto!$A$3:$A1000,$C542,Prov_Auto!$C$3:$C1000,"&gt;="&amp;$A542 ,Prov_Auto!$D$3:$D1000, "&gt;="&amp;DATE(I$2,1, 1), Prov_Auto!$D$3:$D1000,"&lt;="&amp;DATE(I$2, 12, 31))*$D542, IF($B542="V", -1*(SUMIFS(Prov_Auto!$E$3:$E1000,Prov_Auto!$A$3:$A1000,$C542,Prov_Auto!$C$3:$C1000,"&gt;="&amp;$A542 ,Prov_Auto!$D$3:$D1000, "&gt;="&amp;DATE(I$2,1,1), Prov_Auto!$D$3:$D1000,"&lt;="&amp;DATE(I$2,12,31))*$D542), "")))))</f>
        <v/>
      </c>
      <c r="J542" s="42" t="str">
        <f>IF($A542="","",IF($C542="","",IF($D542="","", IF($B542="C",  SUMIFS(Prov_Auto!$E$3:$E1000,Prov_Auto!$A$3:$A1000,$C542,Prov_Auto!$C$3:$C1000,"&gt;="&amp;$A542 ,Prov_Auto!$D$3:$D1000, "&gt;="&amp;DATE(J$2,1, 1), Prov_Auto!$D$3:$D1000,"&lt;="&amp;DATE(J$2, 12, 31))*$D542, IF($B542="V", -1*(SUMIFS(Prov_Auto!$E$3:$E1000,Prov_Auto!$A$3:$A1000,$C542,Prov_Auto!$C$3:$C1000,"&gt;="&amp;$A542 ,Prov_Auto!$D$3:$D1000, "&gt;="&amp;DATE(J$2,1,1), Prov_Auto!$D$3:$D1000,"&lt;="&amp;DATE(J$2,12,31))*$D542), "")))))</f>
        <v/>
      </c>
      <c r="K542" s="42" t="str">
        <f>IF($A542="","",IF($C542="","",IF($D542="","", IF($B542="C",  SUMIFS(Prov_Auto!$E$3:$E1000,Prov_Auto!$A$3:$A1000,$C542,Prov_Auto!$C$3:$C1000,"&gt;="&amp;$A542 ,Prov_Auto!$D$3:$D1000, "&gt;="&amp;DATE(K$2,1, 1), Prov_Auto!$D$3:$D1000,"&lt;="&amp;DATE(K$2, 12, 31))*$D542, IF($B542="V", -1*(SUMIFS(Prov_Auto!$E$3:$E1000,Prov_Auto!$A$3:$A1000,$C542,Prov_Auto!$C$3:$C1000,"&gt;="&amp;$A542 ,Prov_Auto!$D$3:$D1000, "&gt;="&amp;DATE(K$2,1,1), Prov_Auto!$D$3:$D1000,"&lt;="&amp;DATE(K$2,12,31))*$D542), "")))))</f>
        <v/>
      </c>
      <c r="L542" s="42" t="str">
        <f>IF($A542="","",IF($C542="","",IF($D542="","", IF($B542="C",  SUMIFS(Prov_Auto!$E$3:$E1000,Prov_Auto!$A$3:$A1000,$C542,Prov_Auto!$C$3:$C1000,"&gt;="&amp;$A542 ,Prov_Auto!$D$3:$D1000, "&gt;="&amp;DATE(L$2,1, 1), Prov_Auto!$D$3:$D1000,"&lt;="&amp;DATE(L$2, 12, 31))*$D542, IF($B542="V", -1*(SUMIFS(Prov_Auto!$E$3:$E1000,Prov_Auto!$A$3:$A1000,$C542,Prov_Auto!$C$3:$C1000,"&gt;="&amp;$A542 ,Prov_Auto!$D$3:$D1000, "&gt;="&amp;DATE(L$2,1,1), Prov_Auto!$D$3:$D1000,"&lt;="&amp;DATE(L$2,12,31))*$D542), "")))))</f>
        <v/>
      </c>
      <c r="M542" s="43" t="str">
        <f>IF($A542="","",IF($C542="","",IF($D542="","", IF($B542="C",  SUMIFS(Prov_Auto!$E$3:$E1000,Prov_Auto!$A$3:$A1000,$C542,Prov_Auto!$C$3:$C1000,"&gt;="&amp;$A542 ,Prov_Auto!$D$3:$D1000, "&gt;="&amp;DATE(M$2,1, 1), Prov_Auto!$D$3:$D1000,"&lt;="&amp;DATE(M$2, 12, 31))*$D542, IF($B542="V", -1*(SUMIFS(Prov_Auto!$E$3:$E1000,Prov_Auto!$A$3:$A1000,$C542,Prov_Auto!$C$3:$C1000,"&gt;="&amp;$A542 ,Prov_Auto!$D$3:$D1000, "&gt;="&amp;DATE(M$2,1,1), Prov_Auto!$D$3:$D1000,"&lt;="&amp;DATE(M$2,12,31))*$D542), "")))))</f>
        <v/>
      </c>
      <c r="N542" s="30"/>
      <c r="O542" s="31"/>
      <c r="P542" s="31"/>
      <c r="Q542" s="31"/>
      <c r="R542" s="31"/>
      <c r="S542" s="31"/>
      <c r="T542" s="31"/>
      <c r="U542" s="31"/>
      <c r="V542" s="31"/>
      <c r="W542" s="31"/>
    </row>
    <row r="543">
      <c r="A543" s="46"/>
      <c r="B543" s="47"/>
      <c r="C543" s="47"/>
      <c r="D543" s="47"/>
      <c r="E543" s="48"/>
      <c r="F543" s="45" t="str">
        <f t="shared" si="1"/>
        <v/>
      </c>
      <c r="G543" s="40" t="str">
        <f t="shared" si="2"/>
        <v/>
      </c>
      <c r="H543" s="41" t="str">
        <f>IF(A543="","",IF(C543="","",IF(D543="","",IF(B543="C", SUMIFS(Prov_Auto!E$3:E1000,Prov_Auto!A$3:A1000,C543,Prov_Auto!C$3:C1000,"&gt;"&amp;A543,Prov_Auto!D$3:D1000,"&lt;="&amp;TODAY())*D543, IF(B543="V", -1*(SUMIFS(Prov_Auto!E$3:E1000,Prov_Auto!A$3:A1000,C543,Prov_Auto!C$3:C1000,"&gt;"&amp;A543,Prov_Auto!D$3:D1000,"&lt;="&amp;TODAY())*D543), "")))))</f>
        <v/>
      </c>
      <c r="I543" s="42" t="str">
        <f>IF($A543="","",IF($C543="","",IF($D543="","", IF($B543="C",  SUMIFS(Prov_Auto!$E$3:$E1000,Prov_Auto!$A$3:$A1000,$C543,Prov_Auto!$C$3:$C1000,"&gt;="&amp;$A543 ,Prov_Auto!$D$3:$D1000, "&gt;="&amp;DATE(I$2,1, 1), Prov_Auto!$D$3:$D1000,"&lt;="&amp;DATE(I$2, 12, 31))*$D543, IF($B543="V", -1*(SUMIFS(Prov_Auto!$E$3:$E1000,Prov_Auto!$A$3:$A1000,$C543,Prov_Auto!$C$3:$C1000,"&gt;="&amp;$A543 ,Prov_Auto!$D$3:$D1000, "&gt;="&amp;DATE(I$2,1,1), Prov_Auto!$D$3:$D1000,"&lt;="&amp;DATE(I$2,12,31))*$D543), "")))))</f>
        <v/>
      </c>
      <c r="J543" s="42" t="str">
        <f>IF($A543="","",IF($C543="","",IF($D543="","", IF($B543="C",  SUMIFS(Prov_Auto!$E$3:$E1000,Prov_Auto!$A$3:$A1000,$C543,Prov_Auto!$C$3:$C1000,"&gt;="&amp;$A543 ,Prov_Auto!$D$3:$D1000, "&gt;="&amp;DATE(J$2,1, 1), Prov_Auto!$D$3:$D1000,"&lt;="&amp;DATE(J$2, 12, 31))*$D543, IF($B543="V", -1*(SUMIFS(Prov_Auto!$E$3:$E1000,Prov_Auto!$A$3:$A1000,$C543,Prov_Auto!$C$3:$C1000,"&gt;="&amp;$A543 ,Prov_Auto!$D$3:$D1000, "&gt;="&amp;DATE(J$2,1,1), Prov_Auto!$D$3:$D1000,"&lt;="&amp;DATE(J$2,12,31))*$D543), "")))))</f>
        <v/>
      </c>
      <c r="K543" s="42" t="str">
        <f>IF($A543="","",IF($C543="","",IF($D543="","", IF($B543="C",  SUMIFS(Prov_Auto!$E$3:$E1000,Prov_Auto!$A$3:$A1000,$C543,Prov_Auto!$C$3:$C1000,"&gt;="&amp;$A543 ,Prov_Auto!$D$3:$D1000, "&gt;="&amp;DATE(K$2,1, 1), Prov_Auto!$D$3:$D1000,"&lt;="&amp;DATE(K$2, 12, 31))*$D543, IF($B543="V", -1*(SUMIFS(Prov_Auto!$E$3:$E1000,Prov_Auto!$A$3:$A1000,$C543,Prov_Auto!$C$3:$C1000,"&gt;="&amp;$A543 ,Prov_Auto!$D$3:$D1000, "&gt;="&amp;DATE(K$2,1,1), Prov_Auto!$D$3:$D1000,"&lt;="&amp;DATE(K$2,12,31))*$D543), "")))))</f>
        <v/>
      </c>
      <c r="L543" s="42" t="str">
        <f>IF($A543="","",IF($C543="","",IF($D543="","", IF($B543="C",  SUMIFS(Prov_Auto!$E$3:$E1000,Prov_Auto!$A$3:$A1000,$C543,Prov_Auto!$C$3:$C1000,"&gt;="&amp;$A543 ,Prov_Auto!$D$3:$D1000, "&gt;="&amp;DATE(L$2,1, 1), Prov_Auto!$D$3:$D1000,"&lt;="&amp;DATE(L$2, 12, 31))*$D543, IF($B543="V", -1*(SUMIFS(Prov_Auto!$E$3:$E1000,Prov_Auto!$A$3:$A1000,$C543,Prov_Auto!$C$3:$C1000,"&gt;="&amp;$A543 ,Prov_Auto!$D$3:$D1000, "&gt;="&amp;DATE(L$2,1,1), Prov_Auto!$D$3:$D1000,"&lt;="&amp;DATE(L$2,12,31))*$D543), "")))))</f>
        <v/>
      </c>
      <c r="M543" s="43" t="str">
        <f>IF($A543="","",IF($C543="","",IF($D543="","", IF($B543="C",  SUMIFS(Prov_Auto!$E$3:$E1000,Prov_Auto!$A$3:$A1000,$C543,Prov_Auto!$C$3:$C1000,"&gt;="&amp;$A543 ,Prov_Auto!$D$3:$D1000, "&gt;="&amp;DATE(M$2,1, 1), Prov_Auto!$D$3:$D1000,"&lt;="&amp;DATE(M$2, 12, 31))*$D543, IF($B543="V", -1*(SUMIFS(Prov_Auto!$E$3:$E1000,Prov_Auto!$A$3:$A1000,$C543,Prov_Auto!$C$3:$C1000,"&gt;="&amp;$A543 ,Prov_Auto!$D$3:$D1000, "&gt;="&amp;DATE(M$2,1,1), Prov_Auto!$D$3:$D1000,"&lt;="&amp;DATE(M$2,12,31))*$D543), "")))))</f>
        <v/>
      </c>
      <c r="N543" s="30"/>
      <c r="O543" s="31"/>
      <c r="P543" s="31"/>
      <c r="Q543" s="31"/>
      <c r="R543" s="31"/>
      <c r="S543" s="31"/>
      <c r="T543" s="31"/>
      <c r="U543" s="31"/>
      <c r="V543" s="31"/>
      <c r="W543" s="31"/>
    </row>
    <row r="544">
      <c r="A544" s="46"/>
      <c r="B544" s="47"/>
      <c r="C544" s="47"/>
      <c r="D544" s="47"/>
      <c r="E544" s="48"/>
      <c r="F544" s="45" t="str">
        <f t="shared" si="1"/>
        <v/>
      </c>
      <c r="G544" s="40" t="str">
        <f t="shared" si="2"/>
        <v/>
      </c>
      <c r="H544" s="41" t="str">
        <f>IF(A544="","",IF(C544="","",IF(D544="","",IF(B544="C", SUMIFS(Prov_Auto!E$3:E1000,Prov_Auto!A$3:A1000,C544,Prov_Auto!C$3:C1000,"&gt;"&amp;A544,Prov_Auto!D$3:D1000,"&lt;="&amp;TODAY())*D544, IF(B544="V", -1*(SUMIFS(Prov_Auto!E$3:E1000,Prov_Auto!A$3:A1000,C544,Prov_Auto!C$3:C1000,"&gt;"&amp;A544,Prov_Auto!D$3:D1000,"&lt;="&amp;TODAY())*D544), "")))))</f>
        <v/>
      </c>
      <c r="I544" s="42" t="str">
        <f>IF($A544="","",IF($C544="","",IF($D544="","", IF($B544="C",  SUMIFS(Prov_Auto!$E$3:$E1000,Prov_Auto!$A$3:$A1000,$C544,Prov_Auto!$C$3:$C1000,"&gt;="&amp;$A544 ,Prov_Auto!$D$3:$D1000, "&gt;="&amp;DATE(I$2,1, 1), Prov_Auto!$D$3:$D1000,"&lt;="&amp;DATE(I$2, 12, 31))*$D544, IF($B544="V", -1*(SUMIFS(Prov_Auto!$E$3:$E1000,Prov_Auto!$A$3:$A1000,$C544,Prov_Auto!$C$3:$C1000,"&gt;="&amp;$A544 ,Prov_Auto!$D$3:$D1000, "&gt;="&amp;DATE(I$2,1,1), Prov_Auto!$D$3:$D1000,"&lt;="&amp;DATE(I$2,12,31))*$D544), "")))))</f>
        <v/>
      </c>
      <c r="J544" s="42" t="str">
        <f>IF($A544="","",IF($C544="","",IF($D544="","", IF($B544="C",  SUMIFS(Prov_Auto!$E$3:$E1000,Prov_Auto!$A$3:$A1000,$C544,Prov_Auto!$C$3:$C1000,"&gt;="&amp;$A544 ,Prov_Auto!$D$3:$D1000, "&gt;="&amp;DATE(J$2,1, 1), Prov_Auto!$D$3:$D1000,"&lt;="&amp;DATE(J$2, 12, 31))*$D544, IF($B544="V", -1*(SUMIFS(Prov_Auto!$E$3:$E1000,Prov_Auto!$A$3:$A1000,$C544,Prov_Auto!$C$3:$C1000,"&gt;="&amp;$A544 ,Prov_Auto!$D$3:$D1000, "&gt;="&amp;DATE(J$2,1,1), Prov_Auto!$D$3:$D1000,"&lt;="&amp;DATE(J$2,12,31))*$D544), "")))))</f>
        <v/>
      </c>
      <c r="K544" s="42" t="str">
        <f>IF($A544="","",IF($C544="","",IF($D544="","", IF($B544="C",  SUMIFS(Prov_Auto!$E$3:$E1000,Prov_Auto!$A$3:$A1000,$C544,Prov_Auto!$C$3:$C1000,"&gt;="&amp;$A544 ,Prov_Auto!$D$3:$D1000, "&gt;="&amp;DATE(K$2,1, 1), Prov_Auto!$D$3:$D1000,"&lt;="&amp;DATE(K$2, 12, 31))*$D544, IF($B544="V", -1*(SUMIFS(Prov_Auto!$E$3:$E1000,Prov_Auto!$A$3:$A1000,$C544,Prov_Auto!$C$3:$C1000,"&gt;="&amp;$A544 ,Prov_Auto!$D$3:$D1000, "&gt;="&amp;DATE(K$2,1,1), Prov_Auto!$D$3:$D1000,"&lt;="&amp;DATE(K$2,12,31))*$D544), "")))))</f>
        <v/>
      </c>
      <c r="L544" s="42" t="str">
        <f>IF($A544="","",IF($C544="","",IF($D544="","", IF($B544="C",  SUMIFS(Prov_Auto!$E$3:$E1000,Prov_Auto!$A$3:$A1000,$C544,Prov_Auto!$C$3:$C1000,"&gt;="&amp;$A544 ,Prov_Auto!$D$3:$D1000, "&gt;="&amp;DATE(L$2,1, 1), Prov_Auto!$D$3:$D1000,"&lt;="&amp;DATE(L$2, 12, 31))*$D544, IF($B544="V", -1*(SUMIFS(Prov_Auto!$E$3:$E1000,Prov_Auto!$A$3:$A1000,$C544,Prov_Auto!$C$3:$C1000,"&gt;="&amp;$A544 ,Prov_Auto!$D$3:$D1000, "&gt;="&amp;DATE(L$2,1,1), Prov_Auto!$D$3:$D1000,"&lt;="&amp;DATE(L$2,12,31))*$D544), "")))))</f>
        <v/>
      </c>
      <c r="M544" s="43" t="str">
        <f>IF($A544="","",IF($C544="","",IF($D544="","", IF($B544="C",  SUMIFS(Prov_Auto!$E$3:$E1000,Prov_Auto!$A$3:$A1000,$C544,Prov_Auto!$C$3:$C1000,"&gt;="&amp;$A544 ,Prov_Auto!$D$3:$D1000, "&gt;="&amp;DATE(M$2,1, 1), Prov_Auto!$D$3:$D1000,"&lt;="&amp;DATE(M$2, 12, 31))*$D544, IF($B544="V", -1*(SUMIFS(Prov_Auto!$E$3:$E1000,Prov_Auto!$A$3:$A1000,$C544,Prov_Auto!$C$3:$C1000,"&gt;="&amp;$A544 ,Prov_Auto!$D$3:$D1000, "&gt;="&amp;DATE(M$2,1,1), Prov_Auto!$D$3:$D1000,"&lt;="&amp;DATE(M$2,12,31))*$D544), "")))))</f>
        <v/>
      </c>
      <c r="N544" s="30"/>
      <c r="O544" s="31"/>
      <c r="P544" s="31"/>
      <c r="Q544" s="31"/>
      <c r="R544" s="31"/>
      <c r="S544" s="31"/>
      <c r="T544" s="31"/>
      <c r="U544" s="31"/>
      <c r="V544" s="31"/>
      <c r="W544" s="31"/>
    </row>
    <row r="545">
      <c r="A545" s="46"/>
      <c r="B545" s="47"/>
      <c r="C545" s="47"/>
      <c r="D545" s="47"/>
      <c r="E545" s="48"/>
      <c r="F545" s="45" t="str">
        <f t="shared" si="1"/>
        <v/>
      </c>
      <c r="G545" s="40" t="str">
        <f t="shared" si="2"/>
        <v/>
      </c>
      <c r="H545" s="41" t="str">
        <f>IF(A545="","",IF(C545="","",IF(D545="","",IF(B545="C", SUMIFS(Prov_Auto!E$3:E1000,Prov_Auto!A$3:A1000,C545,Prov_Auto!C$3:C1000,"&gt;"&amp;A545,Prov_Auto!D$3:D1000,"&lt;="&amp;TODAY())*D545, IF(B545="V", -1*(SUMIFS(Prov_Auto!E$3:E1000,Prov_Auto!A$3:A1000,C545,Prov_Auto!C$3:C1000,"&gt;"&amp;A545,Prov_Auto!D$3:D1000,"&lt;="&amp;TODAY())*D545), "")))))</f>
        <v/>
      </c>
      <c r="I545" s="42" t="str">
        <f>IF($A545="","",IF($C545="","",IF($D545="","", IF($B545="C",  SUMIFS(Prov_Auto!$E$3:$E1000,Prov_Auto!$A$3:$A1000,$C545,Prov_Auto!$C$3:$C1000,"&gt;="&amp;$A545 ,Prov_Auto!$D$3:$D1000, "&gt;="&amp;DATE(I$2,1, 1), Prov_Auto!$D$3:$D1000,"&lt;="&amp;DATE(I$2, 12, 31))*$D545, IF($B545="V", -1*(SUMIFS(Prov_Auto!$E$3:$E1000,Prov_Auto!$A$3:$A1000,$C545,Prov_Auto!$C$3:$C1000,"&gt;="&amp;$A545 ,Prov_Auto!$D$3:$D1000, "&gt;="&amp;DATE(I$2,1,1), Prov_Auto!$D$3:$D1000,"&lt;="&amp;DATE(I$2,12,31))*$D545), "")))))</f>
        <v/>
      </c>
      <c r="J545" s="42" t="str">
        <f>IF($A545="","",IF($C545="","",IF($D545="","", IF($B545="C",  SUMIFS(Prov_Auto!$E$3:$E1000,Prov_Auto!$A$3:$A1000,$C545,Prov_Auto!$C$3:$C1000,"&gt;="&amp;$A545 ,Prov_Auto!$D$3:$D1000, "&gt;="&amp;DATE(J$2,1, 1), Prov_Auto!$D$3:$D1000,"&lt;="&amp;DATE(J$2, 12, 31))*$D545, IF($B545="V", -1*(SUMIFS(Prov_Auto!$E$3:$E1000,Prov_Auto!$A$3:$A1000,$C545,Prov_Auto!$C$3:$C1000,"&gt;="&amp;$A545 ,Prov_Auto!$D$3:$D1000, "&gt;="&amp;DATE(J$2,1,1), Prov_Auto!$D$3:$D1000,"&lt;="&amp;DATE(J$2,12,31))*$D545), "")))))</f>
        <v/>
      </c>
      <c r="K545" s="42" t="str">
        <f>IF($A545="","",IF($C545="","",IF($D545="","", IF($B545="C",  SUMIFS(Prov_Auto!$E$3:$E1000,Prov_Auto!$A$3:$A1000,$C545,Prov_Auto!$C$3:$C1000,"&gt;="&amp;$A545 ,Prov_Auto!$D$3:$D1000, "&gt;="&amp;DATE(K$2,1, 1), Prov_Auto!$D$3:$D1000,"&lt;="&amp;DATE(K$2, 12, 31))*$D545, IF($B545="V", -1*(SUMIFS(Prov_Auto!$E$3:$E1000,Prov_Auto!$A$3:$A1000,$C545,Prov_Auto!$C$3:$C1000,"&gt;="&amp;$A545 ,Prov_Auto!$D$3:$D1000, "&gt;="&amp;DATE(K$2,1,1), Prov_Auto!$D$3:$D1000,"&lt;="&amp;DATE(K$2,12,31))*$D545), "")))))</f>
        <v/>
      </c>
      <c r="L545" s="42" t="str">
        <f>IF($A545="","",IF($C545="","",IF($D545="","", IF($B545="C",  SUMIFS(Prov_Auto!$E$3:$E1000,Prov_Auto!$A$3:$A1000,$C545,Prov_Auto!$C$3:$C1000,"&gt;="&amp;$A545 ,Prov_Auto!$D$3:$D1000, "&gt;="&amp;DATE(L$2,1, 1), Prov_Auto!$D$3:$D1000,"&lt;="&amp;DATE(L$2, 12, 31))*$D545, IF($B545="V", -1*(SUMIFS(Prov_Auto!$E$3:$E1000,Prov_Auto!$A$3:$A1000,$C545,Prov_Auto!$C$3:$C1000,"&gt;="&amp;$A545 ,Prov_Auto!$D$3:$D1000, "&gt;="&amp;DATE(L$2,1,1), Prov_Auto!$D$3:$D1000,"&lt;="&amp;DATE(L$2,12,31))*$D545), "")))))</f>
        <v/>
      </c>
      <c r="M545" s="43" t="str">
        <f>IF($A545="","",IF($C545="","",IF($D545="","", IF($B545="C",  SUMIFS(Prov_Auto!$E$3:$E1000,Prov_Auto!$A$3:$A1000,$C545,Prov_Auto!$C$3:$C1000,"&gt;="&amp;$A545 ,Prov_Auto!$D$3:$D1000, "&gt;="&amp;DATE(M$2,1, 1), Prov_Auto!$D$3:$D1000,"&lt;="&amp;DATE(M$2, 12, 31))*$D545, IF($B545="V", -1*(SUMIFS(Prov_Auto!$E$3:$E1000,Prov_Auto!$A$3:$A1000,$C545,Prov_Auto!$C$3:$C1000,"&gt;="&amp;$A545 ,Prov_Auto!$D$3:$D1000, "&gt;="&amp;DATE(M$2,1,1), Prov_Auto!$D$3:$D1000,"&lt;="&amp;DATE(M$2,12,31))*$D545), "")))))</f>
        <v/>
      </c>
      <c r="N545" s="30"/>
      <c r="O545" s="31"/>
      <c r="P545" s="31"/>
      <c r="Q545" s="31"/>
      <c r="R545" s="31"/>
      <c r="S545" s="31"/>
      <c r="T545" s="31"/>
      <c r="U545" s="31"/>
      <c r="V545" s="31"/>
      <c r="W545" s="31"/>
    </row>
    <row r="546">
      <c r="A546" s="46"/>
      <c r="B546" s="47"/>
      <c r="C546" s="47"/>
      <c r="D546" s="47"/>
      <c r="E546" s="48"/>
      <c r="F546" s="45" t="str">
        <f t="shared" si="1"/>
        <v/>
      </c>
      <c r="G546" s="40" t="str">
        <f t="shared" si="2"/>
        <v/>
      </c>
      <c r="H546" s="41" t="str">
        <f>IF(A546="","",IF(C546="","",IF(D546="","",IF(B546="C", SUMIFS(Prov_Auto!E$3:E1000,Prov_Auto!A$3:A1000,C546,Prov_Auto!C$3:C1000,"&gt;"&amp;A546,Prov_Auto!D$3:D1000,"&lt;="&amp;TODAY())*D546, IF(B546="V", -1*(SUMIFS(Prov_Auto!E$3:E1000,Prov_Auto!A$3:A1000,C546,Prov_Auto!C$3:C1000,"&gt;"&amp;A546,Prov_Auto!D$3:D1000,"&lt;="&amp;TODAY())*D546), "")))))</f>
        <v/>
      </c>
      <c r="I546" s="42" t="str">
        <f>IF($A546="","",IF($C546="","",IF($D546="","", IF($B546="C",  SUMIFS(Prov_Auto!$E$3:$E1000,Prov_Auto!$A$3:$A1000,$C546,Prov_Auto!$C$3:$C1000,"&gt;="&amp;$A546 ,Prov_Auto!$D$3:$D1000, "&gt;="&amp;DATE(I$2,1, 1), Prov_Auto!$D$3:$D1000,"&lt;="&amp;DATE(I$2, 12, 31))*$D546, IF($B546="V", -1*(SUMIFS(Prov_Auto!$E$3:$E1000,Prov_Auto!$A$3:$A1000,$C546,Prov_Auto!$C$3:$C1000,"&gt;="&amp;$A546 ,Prov_Auto!$D$3:$D1000, "&gt;="&amp;DATE(I$2,1,1), Prov_Auto!$D$3:$D1000,"&lt;="&amp;DATE(I$2,12,31))*$D546), "")))))</f>
        <v/>
      </c>
      <c r="J546" s="42" t="str">
        <f>IF($A546="","",IF($C546="","",IF($D546="","", IF($B546="C",  SUMIFS(Prov_Auto!$E$3:$E1000,Prov_Auto!$A$3:$A1000,$C546,Prov_Auto!$C$3:$C1000,"&gt;="&amp;$A546 ,Prov_Auto!$D$3:$D1000, "&gt;="&amp;DATE(J$2,1, 1), Prov_Auto!$D$3:$D1000,"&lt;="&amp;DATE(J$2, 12, 31))*$D546, IF($B546="V", -1*(SUMIFS(Prov_Auto!$E$3:$E1000,Prov_Auto!$A$3:$A1000,$C546,Prov_Auto!$C$3:$C1000,"&gt;="&amp;$A546 ,Prov_Auto!$D$3:$D1000, "&gt;="&amp;DATE(J$2,1,1), Prov_Auto!$D$3:$D1000,"&lt;="&amp;DATE(J$2,12,31))*$D546), "")))))</f>
        <v/>
      </c>
      <c r="K546" s="42" t="str">
        <f>IF($A546="","",IF($C546="","",IF($D546="","", IF($B546="C",  SUMIFS(Prov_Auto!$E$3:$E1000,Prov_Auto!$A$3:$A1000,$C546,Prov_Auto!$C$3:$C1000,"&gt;="&amp;$A546 ,Prov_Auto!$D$3:$D1000, "&gt;="&amp;DATE(K$2,1, 1), Prov_Auto!$D$3:$D1000,"&lt;="&amp;DATE(K$2, 12, 31))*$D546, IF($B546="V", -1*(SUMIFS(Prov_Auto!$E$3:$E1000,Prov_Auto!$A$3:$A1000,$C546,Prov_Auto!$C$3:$C1000,"&gt;="&amp;$A546 ,Prov_Auto!$D$3:$D1000, "&gt;="&amp;DATE(K$2,1,1), Prov_Auto!$D$3:$D1000,"&lt;="&amp;DATE(K$2,12,31))*$D546), "")))))</f>
        <v/>
      </c>
      <c r="L546" s="42" t="str">
        <f>IF($A546="","",IF($C546="","",IF($D546="","", IF($B546="C",  SUMIFS(Prov_Auto!$E$3:$E1000,Prov_Auto!$A$3:$A1000,$C546,Prov_Auto!$C$3:$C1000,"&gt;="&amp;$A546 ,Prov_Auto!$D$3:$D1000, "&gt;="&amp;DATE(L$2,1, 1), Prov_Auto!$D$3:$D1000,"&lt;="&amp;DATE(L$2, 12, 31))*$D546, IF($B546="V", -1*(SUMIFS(Prov_Auto!$E$3:$E1000,Prov_Auto!$A$3:$A1000,$C546,Prov_Auto!$C$3:$C1000,"&gt;="&amp;$A546 ,Prov_Auto!$D$3:$D1000, "&gt;="&amp;DATE(L$2,1,1), Prov_Auto!$D$3:$D1000,"&lt;="&amp;DATE(L$2,12,31))*$D546), "")))))</f>
        <v/>
      </c>
      <c r="M546" s="43" t="str">
        <f>IF($A546="","",IF($C546="","",IF($D546="","", IF($B546="C",  SUMIFS(Prov_Auto!$E$3:$E1000,Prov_Auto!$A$3:$A1000,$C546,Prov_Auto!$C$3:$C1000,"&gt;="&amp;$A546 ,Prov_Auto!$D$3:$D1000, "&gt;="&amp;DATE(M$2,1, 1), Prov_Auto!$D$3:$D1000,"&lt;="&amp;DATE(M$2, 12, 31))*$D546, IF($B546="V", -1*(SUMIFS(Prov_Auto!$E$3:$E1000,Prov_Auto!$A$3:$A1000,$C546,Prov_Auto!$C$3:$C1000,"&gt;="&amp;$A546 ,Prov_Auto!$D$3:$D1000, "&gt;="&amp;DATE(M$2,1,1), Prov_Auto!$D$3:$D1000,"&lt;="&amp;DATE(M$2,12,31))*$D546), "")))))</f>
        <v/>
      </c>
      <c r="N546" s="30"/>
      <c r="O546" s="31"/>
      <c r="P546" s="31"/>
      <c r="Q546" s="31"/>
      <c r="R546" s="31"/>
      <c r="S546" s="31"/>
      <c r="T546" s="31"/>
      <c r="U546" s="31"/>
      <c r="V546" s="31"/>
      <c r="W546" s="31"/>
    </row>
    <row r="547">
      <c r="A547" s="46"/>
      <c r="B547" s="47"/>
      <c r="C547" s="47"/>
      <c r="D547" s="47"/>
      <c r="E547" s="48"/>
      <c r="F547" s="45" t="str">
        <f t="shared" si="1"/>
        <v/>
      </c>
      <c r="G547" s="40" t="str">
        <f t="shared" si="2"/>
        <v/>
      </c>
      <c r="H547" s="41" t="str">
        <f>IF(A547="","",IF(C547="","",IF(D547="","",IF(B547="C", SUMIFS(Prov_Auto!E$3:E1000,Prov_Auto!A$3:A1000,C547,Prov_Auto!C$3:C1000,"&gt;"&amp;A547,Prov_Auto!D$3:D1000,"&lt;="&amp;TODAY())*D547, IF(B547="V", -1*(SUMIFS(Prov_Auto!E$3:E1000,Prov_Auto!A$3:A1000,C547,Prov_Auto!C$3:C1000,"&gt;"&amp;A547,Prov_Auto!D$3:D1000,"&lt;="&amp;TODAY())*D547), "")))))</f>
        <v/>
      </c>
      <c r="I547" s="42" t="str">
        <f>IF($A547="","",IF($C547="","",IF($D547="","", IF($B547="C",  SUMIFS(Prov_Auto!$E$3:$E1000,Prov_Auto!$A$3:$A1000,$C547,Prov_Auto!$C$3:$C1000,"&gt;="&amp;$A547 ,Prov_Auto!$D$3:$D1000, "&gt;="&amp;DATE(I$2,1, 1), Prov_Auto!$D$3:$D1000,"&lt;="&amp;DATE(I$2, 12, 31))*$D547, IF($B547="V", -1*(SUMIFS(Prov_Auto!$E$3:$E1000,Prov_Auto!$A$3:$A1000,$C547,Prov_Auto!$C$3:$C1000,"&gt;="&amp;$A547 ,Prov_Auto!$D$3:$D1000, "&gt;="&amp;DATE(I$2,1,1), Prov_Auto!$D$3:$D1000,"&lt;="&amp;DATE(I$2,12,31))*$D547), "")))))</f>
        <v/>
      </c>
      <c r="J547" s="42" t="str">
        <f>IF($A547="","",IF($C547="","",IF($D547="","", IF($B547="C",  SUMIFS(Prov_Auto!$E$3:$E1000,Prov_Auto!$A$3:$A1000,$C547,Prov_Auto!$C$3:$C1000,"&gt;="&amp;$A547 ,Prov_Auto!$D$3:$D1000, "&gt;="&amp;DATE(J$2,1, 1), Prov_Auto!$D$3:$D1000,"&lt;="&amp;DATE(J$2, 12, 31))*$D547, IF($B547="V", -1*(SUMIFS(Prov_Auto!$E$3:$E1000,Prov_Auto!$A$3:$A1000,$C547,Prov_Auto!$C$3:$C1000,"&gt;="&amp;$A547 ,Prov_Auto!$D$3:$D1000, "&gt;="&amp;DATE(J$2,1,1), Prov_Auto!$D$3:$D1000,"&lt;="&amp;DATE(J$2,12,31))*$D547), "")))))</f>
        <v/>
      </c>
      <c r="K547" s="42" t="str">
        <f>IF($A547="","",IF($C547="","",IF($D547="","", IF($B547="C",  SUMIFS(Prov_Auto!$E$3:$E1000,Prov_Auto!$A$3:$A1000,$C547,Prov_Auto!$C$3:$C1000,"&gt;="&amp;$A547 ,Prov_Auto!$D$3:$D1000, "&gt;="&amp;DATE(K$2,1, 1), Prov_Auto!$D$3:$D1000,"&lt;="&amp;DATE(K$2, 12, 31))*$D547, IF($B547="V", -1*(SUMIFS(Prov_Auto!$E$3:$E1000,Prov_Auto!$A$3:$A1000,$C547,Prov_Auto!$C$3:$C1000,"&gt;="&amp;$A547 ,Prov_Auto!$D$3:$D1000, "&gt;="&amp;DATE(K$2,1,1), Prov_Auto!$D$3:$D1000,"&lt;="&amp;DATE(K$2,12,31))*$D547), "")))))</f>
        <v/>
      </c>
      <c r="L547" s="42" t="str">
        <f>IF($A547="","",IF($C547="","",IF($D547="","", IF($B547="C",  SUMIFS(Prov_Auto!$E$3:$E1000,Prov_Auto!$A$3:$A1000,$C547,Prov_Auto!$C$3:$C1000,"&gt;="&amp;$A547 ,Prov_Auto!$D$3:$D1000, "&gt;="&amp;DATE(L$2,1, 1), Prov_Auto!$D$3:$D1000,"&lt;="&amp;DATE(L$2, 12, 31))*$D547, IF($B547="V", -1*(SUMIFS(Prov_Auto!$E$3:$E1000,Prov_Auto!$A$3:$A1000,$C547,Prov_Auto!$C$3:$C1000,"&gt;="&amp;$A547 ,Prov_Auto!$D$3:$D1000, "&gt;="&amp;DATE(L$2,1,1), Prov_Auto!$D$3:$D1000,"&lt;="&amp;DATE(L$2,12,31))*$D547), "")))))</f>
        <v/>
      </c>
      <c r="M547" s="43" t="str">
        <f>IF($A547="","",IF($C547="","",IF($D547="","", IF($B547="C",  SUMIFS(Prov_Auto!$E$3:$E1000,Prov_Auto!$A$3:$A1000,$C547,Prov_Auto!$C$3:$C1000,"&gt;="&amp;$A547 ,Prov_Auto!$D$3:$D1000, "&gt;="&amp;DATE(M$2,1, 1), Prov_Auto!$D$3:$D1000,"&lt;="&amp;DATE(M$2, 12, 31))*$D547, IF($B547="V", -1*(SUMIFS(Prov_Auto!$E$3:$E1000,Prov_Auto!$A$3:$A1000,$C547,Prov_Auto!$C$3:$C1000,"&gt;="&amp;$A547 ,Prov_Auto!$D$3:$D1000, "&gt;="&amp;DATE(M$2,1,1), Prov_Auto!$D$3:$D1000,"&lt;="&amp;DATE(M$2,12,31))*$D547), "")))))</f>
        <v/>
      </c>
      <c r="N547" s="30"/>
      <c r="O547" s="31"/>
      <c r="P547" s="31"/>
      <c r="Q547" s="31"/>
      <c r="R547" s="31"/>
      <c r="S547" s="31"/>
      <c r="T547" s="31"/>
      <c r="U547" s="31"/>
      <c r="V547" s="31"/>
      <c r="W547" s="31"/>
    </row>
    <row r="548">
      <c r="A548" s="46"/>
      <c r="B548" s="47"/>
      <c r="C548" s="47"/>
      <c r="D548" s="47"/>
      <c r="E548" s="48"/>
      <c r="F548" s="45" t="str">
        <f t="shared" si="1"/>
        <v/>
      </c>
      <c r="G548" s="40" t="str">
        <f t="shared" si="2"/>
        <v/>
      </c>
      <c r="H548" s="41" t="str">
        <f>IF(A548="","",IF(C548="","",IF(D548="","",IF(B548="C", SUMIFS(Prov_Auto!E$3:E1000,Prov_Auto!A$3:A1000,C548,Prov_Auto!C$3:C1000,"&gt;"&amp;A548,Prov_Auto!D$3:D1000,"&lt;="&amp;TODAY())*D548, IF(B548="V", -1*(SUMIFS(Prov_Auto!E$3:E1000,Prov_Auto!A$3:A1000,C548,Prov_Auto!C$3:C1000,"&gt;"&amp;A548,Prov_Auto!D$3:D1000,"&lt;="&amp;TODAY())*D548), "")))))</f>
        <v/>
      </c>
      <c r="I548" s="42" t="str">
        <f>IF($A548="","",IF($C548="","",IF($D548="","", IF($B548="C",  SUMIFS(Prov_Auto!$E$3:$E1000,Prov_Auto!$A$3:$A1000,$C548,Prov_Auto!$C$3:$C1000,"&gt;="&amp;$A548 ,Prov_Auto!$D$3:$D1000, "&gt;="&amp;DATE(I$2,1, 1), Prov_Auto!$D$3:$D1000,"&lt;="&amp;DATE(I$2, 12, 31))*$D548, IF($B548="V", -1*(SUMIFS(Prov_Auto!$E$3:$E1000,Prov_Auto!$A$3:$A1000,$C548,Prov_Auto!$C$3:$C1000,"&gt;="&amp;$A548 ,Prov_Auto!$D$3:$D1000, "&gt;="&amp;DATE(I$2,1,1), Prov_Auto!$D$3:$D1000,"&lt;="&amp;DATE(I$2,12,31))*$D548), "")))))</f>
        <v/>
      </c>
      <c r="J548" s="42" t="str">
        <f>IF($A548="","",IF($C548="","",IF($D548="","", IF($B548="C",  SUMIFS(Prov_Auto!$E$3:$E1000,Prov_Auto!$A$3:$A1000,$C548,Prov_Auto!$C$3:$C1000,"&gt;="&amp;$A548 ,Prov_Auto!$D$3:$D1000, "&gt;="&amp;DATE(J$2,1, 1), Prov_Auto!$D$3:$D1000,"&lt;="&amp;DATE(J$2, 12, 31))*$D548, IF($B548="V", -1*(SUMIFS(Prov_Auto!$E$3:$E1000,Prov_Auto!$A$3:$A1000,$C548,Prov_Auto!$C$3:$C1000,"&gt;="&amp;$A548 ,Prov_Auto!$D$3:$D1000, "&gt;="&amp;DATE(J$2,1,1), Prov_Auto!$D$3:$D1000,"&lt;="&amp;DATE(J$2,12,31))*$D548), "")))))</f>
        <v/>
      </c>
      <c r="K548" s="42" t="str">
        <f>IF($A548="","",IF($C548="","",IF($D548="","", IF($B548="C",  SUMIFS(Prov_Auto!$E$3:$E1000,Prov_Auto!$A$3:$A1000,$C548,Prov_Auto!$C$3:$C1000,"&gt;="&amp;$A548 ,Prov_Auto!$D$3:$D1000, "&gt;="&amp;DATE(K$2,1, 1), Prov_Auto!$D$3:$D1000,"&lt;="&amp;DATE(K$2, 12, 31))*$D548, IF($B548="V", -1*(SUMIFS(Prov_Auto!$E$3:$E1000,Prov_Auto!$A$3:$A1000,$C548,Prov_Auto!$C$3:$C1000,"&gt;="&amp;$A548 ,Prov_Auto!$D$3:$D1000, "&gt;="&amp;DATE(K$2,1,1), Prov_Auto!$D$3:$D1000,"&lt;="&amp;DATE(K$2,12,31))*$D548), "")))))</f>
        <v/>
      </c>
      <c r="L548" s="42" t="str">
        <f>IF($A548="","",IF($C548="","",IF($D548="","", IF($B548="C",  SUMIFS(Prov_Auto!$E$3:$E1000,Prov_Auto!$A$3:$A1000,$C548,Prov_Auto!$C$3:$C1000,"&gt;="&amp;$A548 ,Prov_Auto!$D$3:$D1000, "&gt;="&amp;DATE(L$2,1, 1), Prov_Auto!$D$3:$D1000,"&lt;="&amp;DATE(L$2, 12, 31))*$D548, IF($B548="V", -1*(SUMIFS(Prov_Auto!$E$3:$E1000,Prov_Auto!$A$3:$A1000,$C548,Prov_Auto!$C$3:$C1000,"&gt;="&amp;$A548 ,Prov_Auto!$D$3:$D1000, "&gt;="&amp;DATE(L$2,1,1), Prov_Auto!$D$3:$D1000,"&lt;="&amp;DATE(L$2,12,31))*$D548), "")))))</f>
        <v/>
      </c>
      <c r="M548" s="43" t="str">
        <f>IF($A548="","",IF($C548="","",IF($D548="","", IF($B548="C",  SUMIFS(Prov_Auto!$E$3:$E1000,Prov_Auto!$A$3:$A1000,$C548,Prov_Auto!$C$3:$C1000,"&gt;="&amp;$A548 ,Prov_Auto!$D$3:$D1000, "&gt;="&amp;DATE(M$2,1, 1), Prov_Auto!$D$3:$D1000,"&lt;="&amp;DATE(M$2, 12, 31))*$D548, IF($B548="V", -1*(SUMIFS(Prov_Auto!$E$3:$E1000,Prov_Auto!$A$3:$A1000,$C548,Prov_Auto!$C$3:$C1000,"&gt;="&amp;$A548 ,Prov_Auto!$D$3:$D1000, "&gt;="&amp;DATE(M$2,1,1), Prov_Auto!$D$3:$D1000,"&lt;="&amp;DATE(M$2,12,31))*$D548), "")))))</f>
        <v/>
      </c>
      <c r="N548" s="30"/>
      <c r="O548" s="31"/>
      <c r="P548" s="31"/>
      <c r="Q548" s="31"/>
      <c r="R548" s="31"/>
      <c r="S548" s="31"/>
      <c r="T548" s="31"/>
      <c r="U548" s="31"/>
      <c r="V548" s="31"/>
      <c r="W548" s="31"/>
    </row>
    <row r="549">
      <c r="A549" s="46"/>
      <c r="B549" s="47"/>
      <c r="C549" s="47"/>
      <c r="D549" s="47"/>
      <c r="E549" s="48"/>
      <c r="F549" s="45" t="str">
        <f t="shared" si="1"/>
        <v/>
      </c>
      <c r="G549" s="40" t="str">
        <f t="shared" si="2"/>
        <v/>
      </c>
      <c r="H549" s="41" t="str">
        <f>IF(A549="","",IF(C549="","",IF(D549="","",IF(B549="C", SUMIFS(Prov_Auto!E$3:E1000,Prov_Auto!A$3:A1000,C549,Prov_Auto!C$3:C1000,"&gt;"&amp;A549,Prov_Auto!D$3:D1000,"&lt;="&amp;TODAY())*D549, IF(B549="V", -1*(SUMIFS(Prov_Auto!E$3:E1000,Prov_Auto!A$3:A1000,C549,Prov_Auto!C$3:C1000,"&gt;"&amp;A549,Prov_Auto!D$3:D1000,"&lt;="&amp;TODAY())*D549), "")))))</f>
        <v/>
      </c>
      <c r="I549" s="42" t="str">
        <f>IF($A549="","",IF($C549="","",IF($D549="","", IF($B549="C",  SUMIFS(Prov_Auto!$E$3:$E1000,Prov_Auto!$A$3:$A1000,$C549,Prov_Auto!$C$3:$C1000,"&gt;="&amp;$A549 ,Prov_Auto!$D$3:$D1000, "&gt;="&amp;DATE(I$2,1, 1), Prov_Auto!$D$3:$D1000,"&lt;="&amp;DATE(I$2, 12, 31))*$D549, IF($B549="V", -1*(SUMIFS(Prov_Auto!$E$3:$E1000,Prov_Auto!$A$3:$A1000,$C549,Prov_Auto!$C$3:$C1000,"&gt;="&amp;$A549 ,Prov_Auto!$D$3:$D1000, "&gt;="&amp;DATE(I$2,1,1), Prov_Auto!$D$3:$D1000,"&lt;="&amp;DATE(I$2,12,31))*$D549), "")))))</f>
        <v/>
      </c>
      <c r="J549" s="42" t="str">
        <f>IF($A549="","",IF($C549="","",IF($D549="","", IF($B549="C",  SUMIFS(Prov_Auto!$E$3:$E1000,Prov_Auto!$A$3:$A1000,$C549,Prov_Auto!$C$3:$C1000,"&gt;="&amp;$A549 ,Prov_Auto!$D$3:$D1000, "&gt;="&amp;DATE(J$2,1, 1), Prov_Auto!$D$3:$D1000,"&lt;="&amp;DATE(J$2, 12, 31))*$D549, IF($B549="V", -1*(SUMIFS(Prov_Auto!$E$3:$E1000,Prov_Auto!$A$3:$A1000,$C549,Prov_Auto!$C$3:$C1000,"&gt;="&amp;$A549 ,Prov_Auto!$D$3:$D1000, "&gt;="&amp;DATE(J$2,1,1), Prov_Auto!$D$3:$D1000,"&lt;="&amp;DATE(J$2,12,31))*$D549), "")))))</f>
        <v/>
      </c>
      <c r="K549" s="42" t="str">
        <f>IF($A549="","",IF($C549="","",IF($D549="","", IF($B549="C",  SUMIFS(Prov_Auto!$E$3:$E1000,Prov_Auto!$A$3:$A1000,$C549,Prov_Auto!$C$3:$C1000,"&gt;="&amp;$A549 ,Prov_Auto!$D$3:$D1000, "&gt;="&amp;DATE(K$2,1, 1), Prov_Auto!$D$3:$D1000,"&lt;="&amp;DATE(K$2, 12, 31))*$D549, IF($B549="V", -1*(SUMIFS(Prov_Auto!$E$3:$E1000,Prov_Auto!$A$3:$A1000,$C549,Prov_Auto!$C$3:$C1000,"&gt;="&amp;$A549 ,Prov_Auto!$D$3:$D1000, "&gt;="&amp;DATE(K$2,1,1), Prov_Auto!$D$3:$D1000,"&lt;="&amp;DATE(K$2,12,31))*$D549), "")))))</f>
        <v/>
      </c>
      <c r="L549" s="42" t="str">
        <f>IF($A549="","",IF($C549="","",IF($D549="","", IF($B549="C",  SUMIFS(Prov_Auto!$E$3:$E1000,Prov_Auto!$A$3:$A1000,$C549,Prov_Auto!$C$3:$C1000,"&gt;="&amp;$A549 ,Prov_Auto!$D$3:$D1000, "&gt;="&amp;DATE(L$2,1, 1), Prov_Auto!$D$3:$D1000,"&lt;="&amp;DATE(L$2, 12, 31))*$D549, IF($B549="V", -1*(SUMIFS(Prov_Auto!$E$3:$E1000,Prov_Auto!$A$3:$A1000,$C549,Prov_Auto!$C$3:$C1000,"&gt;="&amp;$A549 ,Prov_Auto!$D$3:$D1000, "&gt;="&amp;DATE(L$2,1,1), Prov_Auto!$D$3:$D1000,"&lt;="&amp;DATE(L$2,12,31))*$D549), "")))))</f>
        <v/>
      </c>
      <c r="M549" s="43" t="str">
        <f>IF($A549="","",IF($C549="","",IF($D549="","", IF($B549="C",  SUMIFS(Prov_Auto!$E$3:$E1000,Prov_Auto!$A$3:$A1000,$C549,Prov_Auto!$C$3:$C1000,"&gt;="&amp;$A549 ,Prov_Auto!$D$3:$D1000, "&gt;="&amp;DATE(M$2,1, 1), Prov_Auto!$D$3:$D1000,"&lt;="&amp;DATE(M$2, 12, 31))*$D549, IF($B549="V", -1*(SUMIFS(Prov_Auto!$E$3:$E1000,Prov_Auto!$A$3:$A1000,$C549,Prov_Auto!$C$3:$C1000,"&gt;="&amp;$A549 ,Prov_Auto!$D$3:$D1000, "&gt;="&amp;DATE(M$2,1,1), Prov_Auto!$D$3:$D1000,"&lt;="&amp;DATE(M$2,12,31))*$D549), "")))))</f>
        <v/>
      </c>
      <c r="N549" s="30"/>
      <c r="O549" s="31"/>
      <c r="P549" s="31"/>
      <c r="Q549" s="31"/>
      <c r="R549" s="31"/>
      <c r="S549" s="31"/>
      <c r="T549" s="31"/>
      <c r="U549" s="31"/>
      <c r="V549" s="31"/>
      <c r="W549" s="31"/>
    </row>
    <row r="550">
      <c r="A550" s="46"/>
      <c r="B550" s="47"/>
      <c r="C550" s="47"/>
      <c r="D550" s="47"/>
      <c r="E550" s="48"/>
      <c r="F550" s="45" t="str">
        <f t="shared" si="1"/>
        <v/>
      </c>
      <c r="G550" s="40" t="str">
        <f t="shared" si="2"/>
        <v/>
      </c>
      <c r="H550" s="41" t="str">
        <f>IF(A550="","",IF(C550="","",IF(D550="","",IF(B550="C", SUMIFS(Prov_Auto!E$3:E1000,Prov_Auto!A$3:A1000,C550,Prov_Auto!C$3:C1000,"&gt;"&amp;A550,Prov_Auto!D$3:D1000,"&lt;="&amp;TODAY())*D550, IF(B550="V", -1*(SUMIFS(Prov_Auto!E$3:E1000,Prov_Auto!A$3:A1000,C550,Prov_Auto!C$3:C1000,"&gt;"&amp;A550,Prov_Auto!D$3:D1000,"&lt;="&amp;TODAY())*D550), "")))))</f>
        <v/>
      </c>
      <c r="I550" s="42" t="str">
        <f>IF($A550="","",IF($C550="","",IF($D550="","", IF($B550="C",  SUMIFS(Prov_Auto!$E$3:$E1000,Prov_Auto!$A$3:$A1000,$C550,Prov_Auto!$C$3:$C1000,"&gt;="&amp;$A550 ,Prov_Auto!$D$3:$D1000, "&gt;="&amp;DATE(I$2,1, 1), Prov_Auto!$D$3:$D1000,"&lt;="&amp;DATE(I$2, 12, 31))*$D550, IF($B550="V", -1*(SUMIFS(Prov_Auto!$E$3:$E1000,Prov_Auto!$A$3:$A1000,$C550,Prov_Auto!$C$3:$C1000,"&gt;="&amp;$A550 ,Prov_Auto!$D$3:$D1000, "&gt;="&amp;DATE(I$2,1,1), Prov_Auto!$D$3:$D1000,"&lt;="&amp;DATE(I$2,12,31))*$D550), "")))))</f>
        <v/>
      </c>
      <c r="J550" s="42" t="str">
        <f>IF($A550="","",IF($C550="","",IF($D550="","", IF($B550="C",  SUMIFS(Prov_Auto!$E$3:$E1000,Prov_Auto!$A$3:$A1000,$C550,Prov_Auto!$C$3:$C1000,"&gt;="&amp;$A550 ,Prov_Auto!$D$3:$D1000, "&gt;="&amp;DATE(J$2,1, 1), Prov_Auto!$D$3:$D1000,"&lt;="&amp;DATE(J$2, 12, 31))*$D550, IF($B550="V", -1*(SUMIFS(Prov_Auto!$E$3:$E1000,Prov_Auto!$A$3:$A1000,$C550,Prov_Auto!$C$3:$C1000,"&gt;="&amp;$A550 ,Prov_Auto!$D$3:$D1000, "&gt;="&amp;DATE(J$2,1,1), Prov_Auto!$D$3:$D1000,"&lt;="&amp;DATE(J$2,12,31))*$D550), "")))))</f>
        <v/>
      </c>
      <c r="K550" s="42" t="str">
        <f>IF($A550="","",IF($C550="","",IF($D550="","", IF($B550="C",  SUMIFS(Prov_Auto!$E$3:$E1000,Prov_Auto!$A$3:$A1000,$C550,Prov_Auto!$C$3:$C1000,"&gt;="&amp;$A550 ,Prov_Auto!$D$3:$D1000, "&gt;="&amp;DATE(K$2,1, 1), Prov_Auto!$D$3:$D1000,"&lt;="&amp;DATE(K$2, 12, 31))*$D550, IF($B550="V", -1*(SUMIFS(Prov_Auto!$E$3:$E1000,Prov_Auto!$A$3:$A1000,$C550,Prov_Auto!$C$3:$C1000,"&gt;="&amp;$A550 ,Prov_Auto!$D$3:$D1000, "&gt;="&amp;DATE(K$2,1,1), Prov_Auto!$D$3:$D1000,"&lt;="&amp;DATE(K$2,12,31))*$D550), "")))))</f>
        <v/>
      </c>
      <c r="L550" s="42" t="str">
        <f>IF($A550="","",IF($C550="","",IF($D550="","", IF($B550="C",  SUMIFS(Prov_Auto!$E$3:$E1000,Prov_Auto!$A$3:$A1000,$C550,Prov_Auto!$C$3:$C1000,"&gt;="&amp;$A550 ,Prov_Auto!$D$3:$D1000, "&gt;="&amp;DATE(L$2,1, 1), Prov_Auto!$D$3:$D1000,"&lt;="&amp;DATE(L$2, 12, 31))*$D550, IF($B550="V", -1*(SUMIFS(Prov_Auto!$E$3:$E1000,Prov_Auto!$A$3:$A1000,$C550,Prov_Auto!$C$3:$C1000,"&gt;="&amp;$A550 ,Prov_Auto!$D$3:$D1000, "&gt;="&amp;DATE(L$2,1,1), Prov_Auto!$D$3:$D1000,"&lt;="&amp;DATE(L$2,12,31))*$D550), "")))))</f>
        <v/>
      </c>
      <c r="M550" s="43" t="str">
        <f>IF($A550="","",IF($C550="","",IF($D550="","", IF($B550="C",  SUMIFS(Prov_Auto!$E$3:$E1000,Prov_Auto!$A$3:$A1000,$C550,Prov_Auto!$C$3:$C1000,"&gt;="&amp;$A550 ,Prov_Auto!$D$3:$D1000, "&gt;="&amp;DATE(M$2,1, 1), Prov_Auto!$D$3:$D1000,"&lt;="&amp;DATE(M$2, 12, 31))*$D550, IF($B550="V", -1*(SUMIFS(Prov_Auto!$E$3:$E1000,Prov_Auto!$A$3:$A1000,$C550,Prov_Auto!$C$3:$C1000,"&gt;="&amp;$A550 ,Prov_Auto!$D$3:$D1000, "&gt;="&amp;DATE(M$2,1,1), Prov_Auto!$D$3:$D1000,"&lt;="&amp;DATE(M$2,12,31))*$D550), "")))))</f>
        <v/>
      </c>
      <c r="N550" s="30"/>
      <c r="O550" s="31"/>
      <c r="P550" s="31"/>
      <c r="Q550" s="31"/>
      <c r="R550" s="31"/>
      <c r="S550" s="31"/>
      <c r="T550" s="31"/>
      <c r="U550" s="31"/>
      <c r="V550" s="31"/>
      <c r="W550" s="31"/>
    </row>
    <row r="551">
      <c r="A551" s="46"/>
      <c r="B551" s="47"/>
      <c r="C551" s="47"/>
      <c r="D551" s="47"/>
      <c r="E551" s="48"/>
      <c r="F551" s="45" t="str">
        <f t="shared" si="1"/>
        <v/>
      </c>
      <c r="G551" s="40" t="str">
        <f t="shared" si="2"/>
        <v/>
      </c>
      <c r="H551" s="41" t="str">
        <f>IF(A551="","",IF(C551="","",IF(D551="","",IF(B551="C", SUMIFS(Prov_Auto!E$3:E1000,Prov_Auto!A$3:A1000,C551,Prov_Auto!C$3:C1000,"&gt;"&amp;A551,Prov_Auto!D$3:D1000,"&lt;="&amp;TODAY())*D551, IF(B551="V", -1*(SUMIFS(Prov_Auto!E$3:E1000,Prov_Auto!A$3:A1000,C551,Prov_Auto!C$3:C1000,"&gt;"&amp;A551,Prov_Auto!D$3:D1000,"&lt;="&amp;TODAY())*D551), "")))))</f>
        <v/>
      </c>
      <c r="I551" s="42" t="str">
        <f>IF($A551="","",IF($C551="","",IF($D551="","", IF($B551="C",  SUMIFS(Prov_Auto!$E$3:$E1000,Prov_Auto!$A$3:$A1000,$C551,Prov_Auto!$C$3:$C1000,"&gt;="&amp;$A551 ,Prov_Auto!$D$3:$D1000, "&gt;="&amp;DATE(I$2,1, 1), Prov_Auto!$D$3:$D1000,"&lt;="&amp;DATE(I$2, 12, 31))*$D551, IF($B551="V", -1*(SUMIFS(Prov_Auto!$E$3:$E1000,Prov_Auto!$A$3:$A1000,$C551,Prov_Auto!$C$3:$C1000,"&gt;="&amp;$A551 ,Prov_Auto!$D$3:$D1000, "&gt;="&amp;DATE(I$2,1,1), Prov_Auto!$D$3:$D1000,"&lt;="&amp;DATE(I$2,12,31))*$D551), "")))))</f>
        <v/>
      </c>
      <c r="J551" s="42" t="str">
        <f>IF($A551="","",IF($C551="","",IF($D551="","", IF($B551="C",  SUMIFS(Prov_Auto!$E$3:$E1000,Prov_Auto!$A$3:$A1000,$C551,Prov_Auto!$C$3:$C1000,"&gt;="&amp;$A551 ,Prov_Auto!$D$3:$D1000, "&gt;="&amp;DATE(J$2,1, 1), Prov_Auto!$D$3:$D1000,"&lt;="&amp;DATE(J$2, 12, 31))*$D551, IF($B551="V", -1*(SUMIFS(Prov_Auto!$E$3:$E1000,Prov_Auto!$A$3:$A1000,$C551,Prov_Auto!$C$3:$C1000,"&gt;="&amp;$A551 ,Prov_Auto!$D$3:$D1000, "&gt;="&amp;DATE(J$2,1,1), Prov_Auto!$D$3:$D1000,"&lt;="&amp;DATE(J$2,12,31))*$D551), "")))))</f>
        <v/>
      </c>
      <c r="K551" s="42" t="str">
        <f>IF($A551="","",IF($C551="","",IF($D551="","", IF($B551="C",  SUMIFS(Prov_Auto!$E$3:$E1000,Prov_Auto!$A$3:$A1000,$C551,Prov_Auto!$C$3:$C1000,"&gt;="&amp;$A551 ,Prov_Auto!$D$3:$D1000, "&gt;="&amp;DATE(K$2,1, 1), Prov_Auto!$D$3:$D1000,"&lt;="&amp;DATE(K$2, 12, 31))*$D551, IF($B551="V", -1*(SUMIFS(Prov_Auto!$E$3:$E1000,Prov_Auto!$A$3:$A1000,$C551,Prov_Auto!$C$3:$C1000,"&gt;="&amp;$A551 ,Prov_Auto!$D$3:$D1000, "&gt;="&amp;DATE(K$2,1,1), Prov_Auto!$D$3:$D1000,"&lt;="&amp;DATE(K$2,12,31))*$D551), "")))))</f>
        <v/>
      </c>
      <c r="L551" s="42" t="str">
        <f>IF($A551="","",IF($C551="","",IF($D551="","", IF($B551="C",  SUMIFS(Prov_Auto!$E$3:$E1000,Prov_Auto!$A$3:$A1000,$C551,Prov_Auto!$C$3:$C1000,"&gt;="&amp;$A551 ,Prov_Auto!$D$3:$D1000, "&gt;="&amp;DATE(L$2,1, 1), Prov_Auto!$D$3:$D1000,"&lt;="&amp;DATE(L$2, 12, 31))*$D551, IF($B551="V", -1*(SUMIFS(Prov_Auto!$E$3:$E1000,Prov_Auto!$A$3:$A1000,$C551,Prov_Auto!$C$3:$C1000,"&gt;="&amp;$A551 ,Prov_Auto!$D$3:$D1000, "&gt;="&amp;DATE(L$2,1,1), Prov_Auto!$D$3:$D1000,"&lt;="&amp;DATE(L$2,12,31))*$D551), "")))))</f>
        <v/>
      </c>
      <c r="M551" s="43" t="str">
        <f>IF($A551="","",IF($C551="","",IF($D551="","", IF($B551="C",  SUMIFS(Prov_Auto!$E$3:$E1000,Prov_Auto!$A$3:$A1000,$C551,Prov_Auto!$C$3:$C1000,"&gt;="&amp;$A551 ,Prov_Auto!$D$3:$D1000, "&gt;="&amp;DATE(M$2,1, 1), Prov_Auto!$D$3:$D1000,"&lt;="&amp;DATE(M$2, 12, 31))*$D551, IF($B551="V", -1*(SUMIFS(Prov_Auto!$E$3:$E1000,Prov_Auto!$A$3:$A1000,$C551,Prov_Auto!$C$3:$C1000,"&gt;="&amp;$A551 ,Prov_Auto!$D$3:$D1000, "&gt;="&amp;DATE(M$2,1,1), Prov_Auto!$D$3:$D1000,"&lt;="&amp;DATE(M$2,12,31))*$D551), "")))))</f>
        <v/>
      </c>
      <c r="N551" s="30"/>
      <c r="O551" s="31"/>
      <c r="P551" s="31"/>
      <c r="Q551" s="31"/>
      <c r="R551" s="31"/>
      <c r="S551" s="31"/>
      <c r="T551" s="31"/>
      <c r="U551" s="31"/>
      <c r="V551" s="31"/>
      <c r="W551" s="31"/>
    </row>
    <row r="552">
      <c r="A552" s="46"/>
      <c r="B552" s="47"/>
      <c r="C552" s="47"/>
      <c r="D552" s="47"/>
      <c r="E552" s="48"/>
      <c r="F552" s="45" t="str">
        <f t="shared" si="1"/>
        <v/>
      </c>
      <c r="G552" s="40" t="str">
        <f t="shared" si="2"/>
        <v/>
      </c>
      <c r="H552" s="41" t="str">
        <f>IF(A552="","",IF(C552="","",IF(D552="","",IF(B552="C", SUMIFS(Prov_Auto!E$3:E1000,Prov_Auto!A$3:A1000,C552,Prov_Auto!C$3:C1000,"&gt;"&amp;A552,Prov_Auto!D$3:D1000,"&lt;="&amp;TODAY())*D552, IF(B552="V", -1*(SUMIFS(Prov_Auto!E$3:E1000,Prov_Auto!A$3:A1000,C552,Prov_Auto!C$3:C1000,"&gt;"&amp;A552,Prov_Auto!D$3:D1000,"&lt;="&amp;TODAY())*D552), "")))))</f>
        <v/>
      </c>
      <c r="I552" s="42" t="str">
        <f>IF($A552="","",IF($C552="","",IF($D552="","", IF($B552="C",  SUMIFS(Prov_Auto!$E$3:$E1000,Prov_Auto!$A$3:$A1000,$C552,Prov_Auto!$C$3:$C1000,"&gt;="&amp;$A552 ,Prov_Auto!$D$3:$D1000, "&gt;="&amp;DATE(I$2,1, 1), Prov_Auto!$D$3:$D1000,"&lt;="&amp;DATE(I$2, 12, 31))*$D552, IF($B552="V", -1*(SUMIFS(Prov_Auto!$E$3:$E1000,Prov_Auto!$A$3:$A1000,$C552,Prov_Auto!$C$3:$C1000,"&gt;="&amp;$A552 ,Prov_Auto!$D$3:$D1000, "&gt;="&amp;DATE(I$2,1,1), Prov_Auto!$D$3:$D1000,"&lt;="&amp;DATE(I$2,12,31))*$D552), "")))))</f>
        <v/>
      </c>
      <c r="J552" s="42" t="str">
        <f>IF($A552="","",IF($C552="","",IF($D552="","", IF($B552="C",  SUMIFS(Prov_Auto!$E$3:$E1000,Prov_Auto!$A$3:$A1000,$C552,Prov_Auto!$C$3:$C1000,"&gt;="&amp;$A552 ,Prov_Auto!$D$3:$D1000, "&gt;="&amp;DATE(J$2,1, 1), Prov_Auto!$D$3:$D1000,"&lt;="&amp;DATE(J$2, 12, 31))*$D552, IF($B552="V", -1*(SUMIFS(Prov_Auto!$E$3:$E1000,Prov_Auto!$A$3:$A1000,$C552,Prov_Auto!$C$3:$C1000,"&gt;="&amp;$A552 ,Prov_Auto!$D$3:$D1000, "&gt;="&amp;DATE(J$2,1,1), Prov_Auto!$D$3:$D1000,"&lt;="&amp;DATE(J$2,12,31))*$D552), "")))))</f>
        <v/>
      </c>
      <c r="K552" s="42" t="str">
        <f>IF($A552="","",IF($C552="","",IF($D552="","", IF($B552="C",  SUMIFS(Prov_Auto!$E$3:$E1000,Prov_Auto!$A$3:$A1000,$C552,Prov_Auto!$C$3:$C1000,"&gt;="&amp;$A552 ,Prov_Auto!$D$3:$D1000, "&gt;="&amp;DATE(K$2,1, 1), Prov_Auto!$D$3:$D1000,"&lt;="&amp;DATE(K$2, 12, 31))*$D552, IF($B552="V", -1*(SUMIFS(Prov_Auto!$E$3:$E1000,Prov_Auto!$A$3:$A1000,$C552,Prov_Auto!$C$3:$C1000,"&gt;="&amp;$A552 ,Prov_Auto!$D$3:$D1000, "&gt;="&amp;DATE(K$2,1,1), Prov_Auto!$D$3:$D1000,"&lt;="&amp;DATE(K$2,12,31))*$D552), "")))))</f>
        <v/>
      </c>
      <c r="L552" s="42" t="str">
        <f>IF($A552="","",IF($C552="","",IF($D552="","", IF($B552="C",  SUMIFS(Prov_Auto!$E$3:$E1000,Prov_Auto!$A$3:$A1000,$C552,Prov_Auto!$C$3:$C1000,"&gt;="&amp;$A552 ,Prov_Auto!$D$3:$D1000, "&gt;="&amp;DATE(L$2,1, 1), Prov_Auto!$D$3:$D1000,"&lt;="&amp;DATE(L$2, 12, 31))*$D552, IF($B552="V", -1*(SUMIFS(Prov_Auto!$E$3:$E1000,Prov_Auto!$A$3:$A1000,$C552,Prov_Auto!$C$3:$C1000,"&gt;="&amp;$A552 ,Prov_Auto!$D$3:$D1000, "&gt;="&amp;DATE(L$2,1,1), Prov_Auto!$D$3:$D1000,"&lt;="&amp;DATE(L$2,12,31))*$D552), "")))))</f>
        <v/>
      </c>
      <c r="M552" s="43" t="str">
        <f>IF($A552="","",IF($C552="","",IF($D552="","", IF($B552="C",  SUMIFS(Prov_Auto!$E$3:$E1000,Prov_Auto!$A$3:$A1000,$C552,Prov_Auto!$C$3:$C1000,"&gt;="&amp;$A552 ,Prov_Auto!$D$3:$D1000, "&gt;="&amp;DATE(M$2,1, 1), Prov_Auto!$D$3:$D1000,"&lt;="&amp;DATE(M$2, 12, 31))*$D552, IF($B552="V", -1*(SUMIFS(Prov_Auto!$E$3:$E1000,Prov_Auto!$A$3:$A1000,$C552,Prov_Auto!$C$3:$C1000,"&gt;="&amp;$A552 ,Prov_Auto!$D$3:$D1000, "&gt;="&amp;DATE(M$2,1,1), Prov_Auto!$D$3:$D1000,"&lt;="&amp;DATE(M$2,12,31))*$D552), "")))))</f>
        <v/>
      </c>
      <c r="N552" s="30"/>
      <c r="O552" s="31"/>
      <c r="P552" s="31"/>
      <c r="Q552" s="31"/>
      <c r="R552" s="31"/>
      <c r="S552" s="31"/>
      <c r="T552" s="31"/>
      <c r="U552" s="31"/>
      <c r="V552" s="31"/>
      <c r="W552" s="31"/>
    </row>
    <row r="553">
      <c r="A553" s="46"/>
      <c r="B553" s="47"/>
      <c r="C553" s="47"/>
      <c r="D553" s="47"/>
      <c r="E553" s="48"/>
      <c r="F553" s="45" t="str">
        <f t="shared" si="1"/>
        <v/>
      </c>
      <c r="G553" s="40" t="str">
        <f t="shared" si="2"/>
        <v/>
      </c>
      <c r="H553" s="41" t="str">
        <f>IF(A553="","",IF(C553="","",IF(D553="","",IF(B553="C", SUMIFS(Prov_Auto!E$3:E1000,Prov_Auto!A$3:A1000,C553,Prov_Auto!C$3:C1000,"&gt;"&amp;A553,Prov_Auto!D$3:D1000,"&lt;="&amp;TODAY())*D553, IF(B553="V", -1*(SUMIFS(Prov_Auto!E$3:E1000,Prov_Auto!A$3:A1000,C553,Prov_Auto!C$3:C1000,"&gt;"&amp;A553,Prov_Auto!D$3:D1000,"&lt;="&amp;TODAY())*D553), "")))))</f>
        <v/>
      </c>
      <c r="I553" s="42" t="str">
        <f>IF($A553="","",IF($C553="","",IF($D553="","", IF($B553="C",  SUMIFS(Prov_Auto!$E$3:$E1000,Prov_Auto!$A$3:$A1000,$C553,Prov_Auto!$C$3:$C1000,"&gt;="&amp;$A553 ,Prov_Auto!$D$3:$D1000, "&gt;="&amp;DATE(I$2,1, 1), Prov_Auto!$D$3:$D1000,"&lt;="&amp;DATE(I$2, 12, 31))*$D553, IF($B553="V", -1*(SUMIFS(Prov_Auto!$E$3:$E1000,Prov_Auto!$A$3:$A1000,$C553,Prov_Auto!$C$3:$C1000,"&gt;="&amp;$A553 ,Prov_Auto!$D$3:$D1000, "&gt;="&amp;DATE(I$2,1,1), Prov_Auto!$D$3:$D1000,"&lt;="&amp;DATE(I$2,12,31))*$D553), "")))))</f>
        <v/>
      </c>
      <c r="J553" s="42" t="str">
        <f>IF($A553="","",IF($C553="","",IF($D553="","", IF($B553="C",  SUMIFS(Prov_Auto!$E$3:$E1000,Prov_Auto!$A$3:$A1000,$C553,Prov_Auto!$C$3:$C1000,"&gt;="&amp;$A553 ,Prov_Auto!$D$3:$D1000, "&gt;="&amp;DATE(J$2,1, 1), Prov_Auto!$D$3:$D1000,"&lt;="&amp;DATE(J$2, 12, 31))*$D553, IF($B553="V", -1*(SUMIFS(Prov_Auto!$E$3:$E1000,Prov_Auto!$A$3:$A1000,$C553,Prov_Auto!$C$3:$C1000,"&gt;="&amp;$A553 ,Prov_Auto!$D$3:$D1000, "&gt;="&amp;DATE(J$2,1,1), Prov_Auto!$D$3:$D1000,"&lt;="&amp;DATE(J$2,12,31))*$D553), "")))))</f>
        <v/>
      </c>
      <c r="K553" s="42" t="str">
        <f>IF($A553="","",IF($C553="","",IF($D553="","", IF($B553="C",  SUMIFS(Prov_Auto!$E$3:$E1000,Prov_Auto!$A$3:$A1000,$C553,Prov_Auto!$C$3:$C1000,"&gt;="&amp;$A553 ,Prov_Auto!$D$3:$D1000, "&gt;="&amp;DATE(K$2,1, 1), Prov_Auto!$D$3:$D1000,"&lt;="&amp;DATE(K$2, 12, 31))*$D553, IF($B553="V", -1*(SUMIFS(Prov_Auto!$E$3:$E1000,Prov_Auto!$A$3:$A1000,$C553,Prov_Auto!$C$3:$C1000,"&gt;="&amp;$A553 ,Prov_Auto!$D$3:$D1000, "&gt;="&amp;DATE(K$2,1,1), Prov_Auto!$D$3:$D1000,"&lt;="&amp;DATE(K$2,12,31))*$D553), "")))))</f>
        <v/>
      </c>
      <c r="L553" s="42" t="str">
        <f>IF($A553="","",IF($C553="","",IF($D553="","", IF($B553="C",  SUMIFS(Prov_Auto!$E$3:$E1000,Prov_Auto!$A$3:$A1000,$C553,Prov_Auto!$C$3:$C1000,"&gt;="&amp;$A553 ,Prov_Auto!$D$3:$D1000, "&gt;="&amp;DATE(L$2,1, 1), Prov_Auto!$D$3:$D1000,"&lt;="&amp;DATE(L$2, 12, 31))*$D553, IF($B553="V", -1*(SUMIFS(Prov_Auto!$E$3:$E1000,Prov_Auto!$A$3:$A1000,$C553,Prov_Auto!$C$3:$C1000,"&gt;="&amp;$A553 ,Prov_Auto!$D$3:$D1000, "&gt;="&amp;DATE(L$2,1,1), Prov_Auto!$D$3:$D1000,"&lt;="&amp;DATE(L$2,12,31))*$D553), "")))))</f>
        <v/>
      </c>
      <c r="M553" s="43" t="str">
        <f>IF($A553="","",IF($C553="","",IF($D553="","", IF($B553="C",  SUMIFS(Prov_Auto!$E$3:$E1000,Prov_Auto!$A$3:$A1000,$C553,Prov_Auto!$C$3:$C1000,"&gt;="&amp;$A553 ,Prov_Auto!$D$3:$D1000, "&gt;="&amp;DATE(M$2,1, 1), Prov_Auto!$D$3:$D1000,"&lt;="&amp;DATE(M$2, 12, 31))*$D553, IF($B553="V", -1*(SUMIFS(Prov_Auto!$E$3:$E1000,Prov_Auto!$A$3:$A1000,$C553,Prov_Auto!$C$3:$C1000,"&gt;="&amp;$A553 ,Prov_Auto!$D$3:$D1000, "&gt;="&amp;DATE(M$2,1,1), Prov_Auto!$D$3:$D1000,"&lt;="&amp;DATE(M$2,12,31))*$D553), "")))))</f>
        <v/>
      </c>
      <c r="N553" s="30"/>
      <c r="O553" s="31"/>
      <c r="P553" s="31"/>
      <c r="Q553" s="31"/>
      <c r="R553" s="31"/>
      <c r="S553" s="31"/>
      <c r="T553" s="31"/>
      <c r="U553" s="31"/>
      <c r="V553" s="31"/>
      <c r="W553" s="31"/>
    </row>
    <row r="554">
      <c r="A554" s="46"/>
      <c r="B554" s="47"/>
      <c r="C554" s="47"/>
      <c r="D554" s="47"/>
      <c r="E554" s="48"/>
      <c r="F554" s="45" t="str">
        <f t="shared" si="1"/>
        <v/>
      </c>
      <c r="G554" s="40" t="str">
        <f t="shared" si="2"/>
        <v/>
      </c>
      <c r="H554" s="41" t="str">
        <f>IF(A554="","",IF(C554="","",IF(D554="","",IF(B554="C", SUMIFS(Prov_Auto!E$3:E1000,Prov_Auto!A$3:A1000,C554,Prov_Auto!C$3:C1000,"&gt;"&amp;A554,Prov_Auto!D$3:D1000,"&lt;="&amp;TODAY())*D554, IF(B554="V", -1*(SUMIFS(Prov_Auto!E$3:E1000,Prov_Auto!A$3:A1000,C554,Prov_Auto!C$3:C1000,"&gt;"&amp;A554,Prov_Auto!D$3:D1000,"&lt;="&amp;TODAY())*D554), "")))))</f>
        <v/>
      </c>
      <c r="I554" s="42" t="str">
        <f>IF($A554="","",IF($C554="","",IF($D554="","", IF($B554="C",  SUMIFS(Prov_Auto!$E$3:$E1000,Prov_Auto!$A$3:$A1000,$C554,Prov_Auto!$C$3:$C1000,"&gt;="&amp;$A554 ,Prov_Auto!$D$3:$D1000, "&gt;="&amp;DATE(I$2,1, 1), Prov_Auto!$D$3:$D1000,"&lt;="&amp;DATE(I$2, 12, 31))*$D554, IF($B554="V", -1*(SUMIFS(Prov_Auto!$E$3:$E1000,Prov_Auto!$A$3:$A1000,$C554,Prov_Auto!$C$3:$C1000,"&gt;="&amp;$A554 ,Prov_Auto!$D$3:$D1000, "&gt;="&amp;DATE(I$2,1,1), Prov_Auto!$D$3:$D1000,"&lt;="&amp;DATE(I$2,12,31))*$D554), "")))))</f>
        <v/>
      </c>
      <c r="J554" s="42" t="str">
        <f>IF($A554="","",IF($C554="","",IF($D554="","", IF($B554="C",  SUMIFS(Prov_Auto!$E$3:$E1000,Prov_Auto!$A$3:$A1000,$C554,Prov_Auto!$C$3:$C1000,"&gt;="&amp;$A554 ,Prov_Auto!$D$3:$D1000, "&gt;="&amp;DATE(J$2,1, 1), Prov_Auto!$D$3:$D1000,"&lt;="&amp;DATE(J$2, 12, 31))*$D554, IF($B554="V", -1*(SUMIFS(Prov_Auto!$E$3:$E1000,Prov_Auto!$A$3:$A1000,$C554,Prov_Auto!$C$3:$C1000,"&gt;="&amp;$A554 ,Prov_Auto!$D$3:$D1000, "&gt;="&amp;DATE(J$2,1,1), Prov_Auto!$D$3:$D1000,"&lt;="&amp;DATE(J$2,12,31))*$D554), "")))))</f>
        <v/>
      </c>
      <c r="K554" s="42" t="str">
        <f>IF($A554="","",IF($C554="","",IF($D554="","", IF($B554="C",  SUMIFS(Prov_Auto!$E$3:$E1000,Prov_Auto!$A$3:$A1000,$C554,Prov_Auto!$C$3:$C1000,"&gt;="&amp;$A554 ,Prov_Auto!$D$3:$D1000, "&gt;="&amp;DATE(K$2,1, 1), Prov_Auto!$D$3:$D1000,"&lt;="&amp;DATE(K$2, 12, 31))*$D554, IF($B554="V", -1*(SUMIFS(Prov_Auto!$E$3:$E1000,Prov_Auto!$A$3:$A1000,$C554,Prov_Auto!$C$3:$C1000,"&gt;="&amp;$A554 ,Prov_Auto!$D$3:$D1000, "&gt;="&amp;DATE(K$2,1,1), Prov_Auto!$D$3:$D1000,"&lt;="&amp;DATE(K$2,12,31))*$D554), "")))))</f>
        <v/>
      </c>
      <c r="L554" s="42" t="str">
        <f>IF($A554="","",IF($C554="","",IF($D554="","", IF($B554="C",  SUMIFS(Prov_Auto!$E$3:$E1000,Prov_Auto!$A$3:$A1000,$C554,Prov_Auto!$C$3:$C1000,"&gt;="&amp;$A554 ,Prov_Auto!$D$3:$D1000, "&gt;="&amp;DATE(L$2,1, 1), Prov_Auto!$D$3:$D1000,"&lt;="&amp;DATE(L$2, 12, 31))*$D554, IF($B554="V", -1*(SUMIFS(Prov_Auto!$E$3:$E1000,Prov_Auto!$A$3:$A1000,$C554,Prov_Auto!$C$3:$C1000,"&gt;="&amp;$A554 ,Prov_Auto!$D$3:$D1000, "&gt;="&amp;DATE(L$2,1,1), Prov_Auto!$D$3:$D1000,"&lt;="&amp;DATE(L$2,12,31))*$D554), "")))))</f>
        <v/>
      </c>
      <c r="M554" s="43" t="str">
        <f>IF($A554="","",IF($C554="","",IF($D554="","", IF($B554="C",  SUMIFS(Prov_Auto!$E$3:$E1000,Prov_Auto!$A$3:$A1000,$C554,Prov_Auto!$C$3:$C1000,"&gt;="&amp;$A554 ,Prov_Auto!$D$3:$D1000, "&gt;="&amp;DATE(M$2,1, 1), Prov_Auto!$D$3:$D1000,"&lt;="&amp;DATE(M$2, 12, 31))*$D554, IF($B554="V", -1*(SUMIFS(Prov_Auto!$E$3:$E1000,Prov_Auto!$A$3:$A1000,$C554,Prov_Auto!$C$3:$C1000,"&gt;="&amp;$A554 ,Prov_Auto!$D$3:$D1000, "&gt;="&amp;DATE(M$2,1,1), Prov_Auto!$D$3:$D1000,"&lt;="&amp;DATE(M$2,12,31))*$D554), "")))))</f>
        <v/>
      </c>
      <c r="N554" s="30"/>
      <c r="O554" s="31"/>
      <c r="P554" s="31"/>
      <c r="Q554" s="31"/>
      <c r="R554" s="31"/>
      <c r="S554" s="31"/>
      <c r="T554" s="31"/>
      <c r="U554" s="31"/>
      <c r="V554" s="31"/>
      <c r="W554" s="31"/>
    </row>
    <row r="555">
      <c r="A555" s="46"/>
      <c r="B555" s="47"/>
      <c r="C555" s="47"/>
      <c r="D555" s="47"/>
      <c r="E555" s="48"/>
      <c r="F555" s="45" t="str">
        <f t="shared" si="1"/>
        <v/>
      </c>
      <c r="G555" s="40" t="str">
        <f t="shared" si="2"/>
        <v/>
      </c>
      <c r="H555" s="41" t="str">
        <f>IF(A555="","",IF(C555="","",IF(D555="","",IF(B555="C", SUMIFS(Prov_Auto!E$3:E1000,Prov_Auto!A$3:A1000,C555,Prov_Auto!C$3:C1000,"&gt;"&amp;A555,Prov_Auto!D$3:D1000,"&lt;="&amp;TODAY())*D555, IF(B555="V", -1*(SUMIFS(Prov_Auto!E$3:E1000,Prov_Auto!A$3:A1000,C555,Prov_Auto!C$3:C1000,"&gt;"&amp;A555,Prov_Auto!D$3:D1000,"&lt;="&amp;TODAY())*D555), "")))))</f>
        <v/>
      </c>
      <c r="I555" s="42" t="str">
        <f>IF($A555="","",IF($C555="","",IF($D555="","", IF($B555="C",  SUMIFS(Prov_Auto!$E$3:$E1000,Prov_Auto!$A$3:$A1000,$C555,Prov_Auto!$C$3:$C1000,"&gt;="&amp;$A555 ,Prov_Auto!$D$3:$D1000, "&gt;="&amp;DATE(I$2,1, 1), Prov_Auto!$D$3:$D1000,"&lt;="&amp;DATE(I$2, 12, 31))*$D555, IF($B555="V", -1*(SUMIFS(Prov_Auto!$E$3:$E1000,Prov_Auto!$A$3:$A1000,$C555,Prov_Auto!$C$3:$C1000,"&gt;="&amp;$A555 ,Prov_Auto!$D$3:$D1000, "&gt;="&amp;DATE(I$2,1,1), Prov_Auto!$D$3:$D1000,"&lt;="&amp;DATE(I$2,12,31))*$D555), "")))))</f>
        <v/>
      </c>
      <c r="J555" s="42" t="str">
        <f>IF($A555="","",IF($C555="","",IF($D555="","", IF($B555="C",  SUMIFS(Prov_Auto!$E$3:$E1000,Prov_Auto!$A$3:$A1000,$C555,Prov_Auto!$C$3:$C1000,"&gt;="&amp;$A555 ,Prov_Auto!$D$3:$D1000, "&gt;="&amp;DATE(J$2,1, 1), Prov_Auto!$D$3:$D1000,"&lt;="&amp;DATE(J$2, 12, 31))*$D555, IF($B555="V", -1*(SUMIFS(Prov_Auto!$E$3:$E1000,Prov_Auto!$A$3:$A1000,$C555,Prov_Auto!$C$3:$C1000,"&gt;="&amp;$A555 ,Prov_Auto!$D$3:$D1000, "&gt;="&amp;DATE(J$2,1,1), Prov_Auto!$D$3:$D1000,"&lt;="&amp;DATE(J$2,12,31))*$D555), "")))))</f>
        <v/>
      </c>
      <c r="K555" s="42" t="str">
        <f>IF($A555="","",IF($C555="","",IF($D555="","", IF($B555="C",  SUMIFS(Prov_Auto!$E$3:$E1000,Prov_Auto!$A$3:$A1000,$C555,Prov_Auto!$C$3:$C1000,"&gt;="&amp;$A555 ,Prov_Auto!$D$3:$D1000, "&gt;="&amp;DATE(K$2,1, 1), Prov_Auto!$D$3:$D1000,"&lt;="&amp;DATE(K$2, 12, 31))*$D555, IF($B555="V", -1*(SUMIFS(Prov_Auto!$E$3:$E1000,Prov_Auto!$A$3:$A1000,$C555,Prov_Auto!$C$3:$C1000,"&gt;="&amp;$A555 ,Prov_Auto!$D$3:$D1000, "&gt;="&amp;DATE(K$2,1,1), Prov_Auto!$D$3:$D1000,"&lt;="&amp;DATE(K$2,12,31))*$D555), "")))))</f>
        <v/>
      </c>
      <c r="L555" s="42" t="str">
        <f>IF($A555="","",IF($C555="","",IF($D555="","", IF($B555="C",  SUMIFS(Prov_Auto!$E$3:$E1000,Prov_Auto!$A$3:$A1000,$C555,Prov_Auto!$C$3:$C1000,"&gt;="&amp;$A555 ,Prov_Auto!$D$3:$D1000, "&gt;="&amp;DATE(L$2,1, 1), Prov_Auto!$D$3:$D1000,"&lt;="&amp;DATE(L$2, 12, 31))*$D555, IF($B555="V", -1*(SUMIFS(Prov_Auto!$E$3:$E1000,Prov_Auto!$A$3:$A1000,$C555,Prov_Auto!$C$3:$C1000,"&gt;="&amp;$A555 ,Prov_Auto!$D$3:$D1000, "&gt;="&amp;DATE(L$2,1,1), Prov_Auto!$D$3:$D1000,"&lt;="&amp;DATE(L$2,12,31))*$D555), "")))))</f>
        <v/>
      </c>
      <c r="M555" s="43" t="str">
        <f>IF($A555="","",IF($C555="","",IF($D555="","", IF($B555="C",  SUMIFS(Prov_Auto!$E$3:$E1000,Prov_Auto!$A$3:$A1000,$C555,Prov_Auto!$C$3:$C1000,"&gt;="&amp;$A555 ,Prov_Auto!$D$3:$D1000, "&gt;="&amp;DATE(M$2,1, 1), Prov_Auto!$D$3:$D1000,"&lt;="&amp;DATE(M$2, 12, 31))*$D555, IF($B555="V", -1*(SUMIFS(Prov_Auto!$E$3:$E1000,Prov_Auto!$A$3:$A1000,$C555,Prov_Auto!$C$3:$C1000,"&gt;="&amp;$A555 ,Prov_Auto!$D$3:$D1000, "&gt;="&amp;DATE(M$2,1,1), Prov_Auto!$D$3:$D1000,"&lt;="&amp;DATE(M$2,12,31))*$D555), "")))))</f>
        <v/>
      </c>
      <c r="N555" s="30"/>
      <c r="O555" s="31"/>
      <c r="P555" s="31"/>
      <c r="Q555" s="31"/>
      <c r="R555" s="31"/>
      <c r="S555" s="31"/>
      <c r="T555" s="31"/>
      <c r="U555" s="31"/>
      <c r="V555" s="31"/>
      <c r="W555" s="31"/>
    </row>
    <row r="556">
      <c r="A556" s="46"/>
      <c r="B556" s="47"/>
      <c r="C556" s="47"/>
      <c r="D556" s="47"/>
      <c r="E556" s="48"/>
      <c r="F556" s="45" t="str">
        <f t="shared" si="1"/>
        <v/>
      </c>
      <c r="G556" s="40" t="str">
        <f t="shared" si="2"/>
        <v/>
      </c>
      <c r="H556" s="41" t="str">
        <f>IF(A556="","",IF(C556="","",IF(D556="","",IF(B556="C", SUMIFS(Prov_Auto!E$3:E1000,Prov_Auto!A$3:A1000,C556,Prov_Auto!C$3:C1000,"&gt;"&amp;A556,Prov_Auto!D$3:D1000,"&lt;="&amp;TODAY())*D556, IF(B556="V", -1*(SUMIFS(Prov_Auto!E$3:E1000,Prov_Auto!A$3:A1000,C556,Prov_Auto!C$3:C1000,"&gt;"&amp;A556,Prov_Auto!D$3:D1000,"&lt;="&amp;TODAY())*D556), "")))))</f>
        <v/>
      </c>
      <c r="I556" s="42" t="str">
        <f>IF($A556="","",IF($C556="","",IF($D556="","", IF($B556="C",  SUMIFS(Prov_Auto!$E$3:$E1000,Prov_Auto!$A$3:$A1000,$C556,Prov_Auto!$C$3:$C1000,"&gt;="&amp;$A556 ,Prov_Auto!$D$3:$D1000, "&gt;="&amp;DATE(I$2,1, 1), Prov_Auto!$D$3:$D1000,"&lt;="&amp;DATE(I$2, 12, 31))*$D556, IF($B556="V", -1*(SUMIFS(Prov_Auto!$E$3:$E1000,Prov_Auto!$A$3:$A1000,$C556,Prov_Auto!$C$3:$C1000,"&gt;="&amp;$A556 ,Prov_Auto!$D$3:$D1000, "&gt;="&amp;DATE(I$2,1,1), Prov_Auto!$D$3:$D1000,"&lt;="&amp;DATE(I$2,12,31))*$D556), "")))))</f>
        <v/>
      </c>
      <c r="J556" s="42" t="str">
        <f>IF($A556="","",IF($C556="","",IF($D556="","", IF($B556="C",  SUMIFS(Prov_Auto!$E$3:$E1000,Prov_Auto!$A$3:$A1000,$C556,Prov_Auto!$C$3:$C1000,"&gt;="&amp;$A556 ,Prov_Auto!$D$3:$D1000, "&gt;="&amp;DATE(J$2,1, 1), Prov_Auto!$D$3:$D1000,"&lt;="&amp;DATE(J$2, 12, 31))*$D556, IF($B556="V", -1*(SUMIFS(Prov_Auto!$E$3:$E1000,Prov_Auto!$A$3:$A1000,$C556,Prov_Auto!$C$3:$C1000,"&gt;="&amp;$A556 ,Prov_Auto!$D$3:$D1000, "&gt;="&amp;DATE(J$2,1,1), Prov_Auto!$D$3:$D1000,"&lt;="&amp;DATE(J$2,12,31))*$D556), "")))))</f>
        <v/>
      </c>
      <c r="K556" s="42" t="str">
        <f>IF($A556="","",IF($C556="","",IF($D556="","", IF($B556="C",  SUMIFS(Prov_Auto!$E$3:$E1000,Prov_Auto!$A$3:$A1000,$C556,Prov_Auto!$C$3:$C1000,"&gt;="&amp;$A556 ,Prov_Auto!$D$3:$D1000, "&gt;="&amp;DATE(K$2,1, 1), Prov_Auto!$D$3:$D1000,"&lt;="&amp;DATE(K$2, 12, 31))*$D556, IF($B556="V", -1*(SUMIFS(Prov_Auto!$E$3:$E1000,Prov_Auto!$A$3:$A1000,$C556,Prov_Auto!$C$3:$C1000,"&gt;="&amp;$A556 ,Prov_Auto!$D$3:$D1000, "&gt;="&amp;DATE(K$2,1,1), Prov_Auto!$D$3:$D1000,"&lt;="&amp;DATE(K$2,12,31))*$D556), "")))))</f>
        <v/>
      </c>
      <c r="L556" s="42" t="str">
        <f>IF($A556="","",IF($C556="","",IF($D556="","", IF($B556="C",  SUMIFS(Prov_Auto!$E$3:$E1000,Prov_Auto!$A$3:$A1000,$C556,Prov_Auto!$C$3:$C1000,"&gt;="&amp;$A556 ,Prov_Auto!$D$3:$D1000, "&gt;="&amp;DATE(L$2,1, 1), Prov_Auto!$D$3:$D1000,"&lt;="&amp;DATE(L$2, 12, 31))*$D556, IF($B556="V", -1*(SUMIFS(Prov_Auto!$E$3:$E1000,Prov_Auto!$A$3:$A1000,$C556,Prov_Auto!$C$3:$C1000,"&gt;="&amp;$A556 ,Prov_Auto!$D$3:$D1000, "&gt;="&amp;DATE(L$2,1,1), Prov_Auto!$D$3:$D1000,"&lt;="&amp;DATE(L$2,12,31))*$D556), "")))))</f>
        <v/>
      </c>
      <c r="M556" s="43" t="str">
        <f>IF($A556="","",IF($C556="","",IF($D556="","", IF($B556="C",  SUMIFS(Prov_Auto!$E$3:$E1000,Prov_Auto!$A$3:$A1000,$C556,Prov_Auto!$C$3:$C1000,"&gt;="&amp;$A556 ,Prov_Auto!$D$3:$D1000, "&gt;="&amp;DATE(M$2,1, 1), Prov_Auto!$D$3:$D1000,"&lt;="&amp;DATE(M$2, 12, 31))*$D556, IF($B556="V", -1*(SUMIFS(Prov_Auto!$E$3:$E1000,Prov_Auto!$A$3:$A1000,$C556,Prov_Auto!$C$3:$C1000,"&gt;="&amp;$A556 ,Prov_Auto!$D$3:$D1000, "&gt;="&amp;DATE(M$2,1,1), Prov_Auto!$D$3:$D1000,"&lt;="&amp;DATE(M$2,12,31))*$D556), "")))))</f>
        <v/>
      </c>
      <c r="N556" s="30"/>
      <c r="O556" s="31"/>
      <c r="P556" s="31"/>
      <c r="Q556" s="31"/>
      <c r="R556" s="31"/>
      <c r="S556" s="31"/>
      <c r="T556" s="31"/>
      <c r="U556" s="31"/>
      <c r="V556" s="31"/>
      <c r="W556" s="31"/>
    </row>
    <row r="557">
      <c r="A557" s="46"/>
      <c r="B557" s="47"/>
      <c r="C557" s="47"/>
      <c r="D557" s="47"/>
      <c r="E557" s="48"/>
      <c r="F557" s="45" t="str">
        <f t="shared" si="1"/>
        <v/>
      </c>
      <c r="G557" s="40" t="str">
        <f t="shared" si="2"/>
        <v/>
      </c>
      <c r="H557" s="41" t="str">
        <f>IF(A557="","",IF(C557="","",IF(D557="","",IF(B557="C", SUMIFS(Prov_Auto!E$3:E1000,Prov_Auto!A$3:A1000,C557,Prov_Auto!C$3:C1000,"&gt;"&amp;A557,Prov_Auto!D$3:D1000,"&lt;="&amp;TODAY())*D557, IF(B557="V", -1*(SUMIFS(Prov_Auto!E$3:E1000,Prov_Auto!A$3:A1000,C557,Prov_Auto!C$3:C1000,"&gt;"&amp;A557,Prov_Auto!D$3:D1000,"&lt;="&amp;TODAY())*D557), "")))))</f>
        <v/>
      </c>
      <c r="I557" s="42" t="str">
        <f>IF($A557="","",IF($C557="","",IF($D557="","", IF($B557="C",  SUMIFS(Prov_Auto!$E$3:$E1000,Prov_Auto!$A$3:$A1000,$C557,Prov_Auto!$C$3:$C1000,"&gt;="&amp;$A557 ,Prov_Auto!$D$3:$D1000, "&gt;="&amp;DATE(I$2,1, 1), Prov_Auto!$D$3:$D1000,"&lt;="&amp;DATE(I$2, 12, 31))*$D557, IF($B557="V", -1*(SUMIFS(Prov_Auto!$E$3:$E1000,Prov_Auto!$A$3:$A1000,$C557,Prov_Auto!$C$3:$C1000,"&gt;="&amp;$A557 ,Prov_Auto!$D$3:$D1000, "&gt;="&amp;DATE(I$2,1,1), Prov_Auto!$D$3:$D1000,"&lt;="&amp;DATE(I$2,12,31))*$D557), "")))))</f>
        <v/>
      </c>
      <c r="J557" s="42" t="str">
        <f>IF($A557="","",IF($C557="","",IF($D557="","", IF($B557="C",  SUMIFS(Prov_Auto!$E$3:$E1000,Prov_Auto!$A$3:$A1000,$C557,Prov_Auto!$C$3:$C1000,"&gt;="&amp;$A557 ,Prov_Auto!$D$3:$D1000, "&gt;="&amp;DATE(J$2,1, 1), Prov_Auto!$D$3:$D1000,"&lt;="&amp;DATE(J$2, 12, 31))*$D557, IF($B557="V", -1*(SUMIFS(Prov_Auto!$E$3:$E1000,Prov_Auto!$A$3:$A1000,$C557,Prov_Auto!$C$3:$C1000,"&gt;="&amp;$A557 ,Prov_Auto!$D$3:$D1000, "&gt;="&amp;DATE(J$2,1,1), Prov_Auto!$D$3:$D1000,"&lt;="&amp;DATE(J$2,12,31))*$D557), "")))))</f>
        <v/>
      </c>
      <c r="K557" s="42" t="str">
        <f>IF($A557="","",IF($C557="","",IF($D557="","", IF($B557="C",  SUMIFS(Prov_Auto!$E$3:$E1000,Prov_Auto!$A$3:$A1000,$C557,Prov_Auto!$C$3:$C1000,"&gt;="&amp;$A557 ,Prov_Auto!$D$3:$D1000, "&gt;="&amp;DATE(K$2,1, 1), Prov_Auto!$D$3:$D1000,"&lt;="&amp;DATE(K$2, 12, 31))*$D557, IF($B557="V", -1*(SUMIFS(Prov_Auto!$E$3:$E1000,Prov_Auto!$A$3:$A1000,$C557,Prov_Auto!$C$3:$C1000,"&gt;="&amp;$A557 ,Prov_Auto!$D$3:$D1000, "&gt;="&amp;DATE(K$2,1,1), Prov_Auto!$D$3:$D1000,"&lt;="&amp;DATE(K$2,12,31))*$D557), "")))))</f>
        <v/>
      </c>
      <c r="L557" s="42" t="str">
        <f>IF($A557="","",IF($C557="","",IF($D557="","", IF($B557="C",  SUMIFS(Prov_Auto!$E$3:$E1000,Prov_Auto!$A$3:$A1000,$C557,Prov_Auto!$C$3:$C1000,"&gt;="&amp;$A557 ,Prov_Auto!$D$3:$D1000, "&gt;="&amp;DATE(L$2,1, 1), Prov_Auto!$D$3:$D1000,"&lt;="&amp;DATE(L$2, 12, 31))*$D557, IF($B557="V", -1*(SUMIFS(Prov_Auto!$E$3:$E1000,Prov_Auto!$A$3:$A1000,$C557,Prov_Auto!$C$3:$C1000,"&gt;="&amp;$A557 ,Prov_Auto!$D$3:$D1000, "&gt;="&amp;DATE(L$2,1,1), Prov_Auto!$D$3:$D1000,"&lt;="&amp;DATE(L$2,12,31))*$D557), "")))))</f>
        <v/>
      </c>
      <c r="M557" s="43" t="str">
        <f>IF($A557="","",IF($C557="","",IF($D557="","", IF($B557="C",  SUMIFS(Prov_Auto!$E$3:$E1000,Prov_Auto!$A$3:$A1000,$C557,Prov_Auto!$C$3:$C1000,"&gt;="&amp;$A557 ,Prov_Auto!$D$3:$D1000, "&gt;="&amp;DATE(M$2,1, 1), Prov_Auto!$D$3:$D1000,"&lt;="&amp;DATE(M$2, 12, 31))*$D557, IF($B557="V", -1*(SUMIFS(Prov_Auto!$E$3:$E1000,Prov_Auto!$A$3:$A1000,$C557,Prov_Auto!$C$3:$C1000,"&gt;="&amp;$A557 ,Prov_Auto!$D$3:$D1000, "&gt;="&amp;DATE(M$2,1,1), Prov_Auto!$D$3:$D1000,"&lt;="&amp;DATE(M$2,12,31))*$D557), "")))))</f>
        <v/>
      </c>
      <c r="N557" s="30"/>
      <c r="O557" s="31"/>
      <c r="P557" s="31"/>
      <c r="Q557" s="31"/>
      <c r="R557" s="31"/>
      <c r="S557" s="31"/>
      <c r="T557" s="31"/>
      <c r="U557" s="31"/>
      <c r="V557" s="31"/>
      <c r="W557" s="31"/>
    </row>
    <row r="558">
      <c r="A558" s="46"/>
      <c r="B558" s="47"/>
      <c r="C558" s="47"/>
      <c r="D558" s="47"/>
      <c r="E558" s="48"/>
      <c r="F558" s="45" t="str">
        <f t="shared" si="1"/>
        <v/>
      </c>
      <c r="G558" s="40" t="str">
        <f t="shared" si="2"/>
        <v/>
      </c>
      <c r="H558" s="41" t="str">
        <f>IF(A558="","",IF(C558="","",IF(D558="","",IF(B558="C", SUMIFS(Prov_Auto!E$3:E1000,Prov_Auto!A$3:A1000,C558,Prov_Auto!C$3:C1000,"&gt;"&amp;A558,Prov_Auto!D$3:D1000,"&lt;="&amp;TODAY())*D558, IF(B558="V", -1*(SUMIFS(Prov_Auto!E$3:E1000,Prov_Auto!A$3:A1000,C558,Prov_Auto!C$3:C1000,"&gt;"&amp;A558,Prov_Auto!D$3:D1000,"&lt;="&amp;TODAY())*D558), "")))))</f>
        <v/>
      </c>
      <c r="I558" s="42" t="str">
        <f>IF($A558="","",IF($C558="","",IF($D558="","", IF($B558="C",  SUMIFS(Prov_Auto!$E$3:$E1000,Prov_Auto!$A$3:$A1000,$C558,Prov_Auto!$C$3:$C1000,"&gt;="&amp;$A558 ,Prov_Auto!$D$3:$D1000, "&gt;="&amp;DATE(I$2,1, 1), Prov_Auto!$D$3:$D1000,"&lt;="&amp;DATE(I$2, 12, 31))*$D558, IF($B558="V", -1*(SUMIFS(Prov_Auto!$E$3:$E1000,Prov_Auto!$A$3:$A1000,$C558,Prov_Auto!$C$3:$C1000,"&gt;="&amp;$A558 ,Prov_Auto!$D$3:$D1000, "&gt;="&amp;DATE(I$2,1,1), Prov_Auto!$D$3:$D1000,"&lt;="&amp;DATE(I$2,12,31))*$D558), "")))))</f>
        <v/>
      </c>
      <c r="J558" s="42" t="str">
        <f>IF($A558="","",IF($C558="","",IF($D558="","", IF($B558="C",  SUMIFS(Prov_Auto!$E$3:$E1000,Prov_Auto!$A$3:$A1000,$C558,Prov_Auto!$C$3:$C1000,"&gt;="&amp;$A558 ,Prov_Auto!$D$3:$D1000, "&gt;="&amp;DATE(J$2,1, 1), Prov_Auto!$D$3:$D1000,"&lt;="&amp;DATE(J$2, 12, 31))*$D558, IF($B558="V", -1*(SUMIFS(Prov_Auto!$E$3:$E1000,Prov_Auto!$A$3:$A1000,$C558,Prov_Auto!$C$3:$C1000,"&gt;="&amp;$A558 ,Prov_Auto!$D$3:$D1000, "&gt;="&amp;DATE(J$2,1,1), Prov_Auto!$D$3:$D1000,"&lt;="&amp;DATE(J$2,12,31))*$D558), "")))))</f>
        <v/>
      </c>
      <c r="K558" s="42" t="str">
        <f>IF($A558="","",IF($C558="","",IF($D558="","", IF($B558="C",  SUMIFS(Prov_Auto!$E$3:$E1000,Prov_Auto!$A$3:$A1000,$C558,Prov_Auto!$C$3:$C1000,"&gt;="&amp;$A558 ,Prov_Auto!$D$3:$D1000, "&gt;="&amp;DATE(K$2,1, 1), Prov_Auto!$D$3:$D1000,"&lt;="&amp;DATE(K$2, 12, 31))*$D558, IF($B558="V", -1*(SUMIFS(Prov_Auto!$E$3:$E1000,Prov_Auto!$A$3:$A1000,$C558,Prov_Auto!$C$3:$C1000,"&gt;="&amp;$A558 ,Prov_Auto!$D$3:$D1000, "&gt;="&amp;DATE(K$2,1,1), Prov_Auto!$D$3:$D1000,"&lt;="&amp;DATE(K$2,12,31))*$D558), "")))))</f>
        <v/>
      </c>
      <c r="L558" s="42" t="str">
        <f>IF($A558="","",IF($C558="","",IF($D558="","", IF($B558="C",  SUMIFS(Prov_Auto!$E$3:$E1000,Prov_Auto!$A$3:$A1000,$C558,Prov_Auto!$C$3:$C1000,"&gt;="&amp;$A558 ,Prov_Auto!$D$3:$D1000, "&gt;="&amp;DATE(L$2,1, 1), Prov_Auto!$D$3:$D1000,"&lt;="&amp;DATE(L$2, 12, 31))*$D558, IF($B558="V", -1*(SUMIFS(Prov_Auto!$E$3:$E1000,Prov_Auto!$A$3:$A1000,$C558,Prov_Auto!$C$3:$C1000,"&gt;="&amp;$A558 ,Prov_Auto!$D$3:$D1000, "&gt;="&amp;DATE(L$2,1,1), Prov_Auto!$D$3:$D1000,"&lt;="&amp;DATE(L$2,12,31))*$D558), "")))))</f>
        <v/>
      </c>
      <c r="M558" s="43" t="str">
        <f>IF($A558="","",IF($C558="","",IF($D558="","", IF($B558="C",  SUMIFS(Prov_Auto!$E$3:$E1000,Prov_Auto!$A$3:$A1000,$C558,Prov_Auto!$C$3:$C1000,"&gt;="&amp;$A558 ,Prov_Auto!$D$3:$D1000, "&gt;="&amp;DATE(M$2,1, 1), Prov_Auto!$D$3:$D1000,"&lt;="&amp;DATE(M$2, 12, 31))*$D558, IF($B558="V", -1*(SUMIFS(Prov_Auto!$E$3:$E1000,Prov_Auto!$A$3:$A1000,$C558,Prov_Auto!$C$3:$C1000,"&gt;="&amp;$A558 ,Prov_Auto!$D$3:$D1000, "&gt;="&amp;DATE(M$2,1,1), Prov_Auto!$D$3:$D1000,"&lt;="&amp;DATE(M$2,12,31))*$D558), "")))))</f>
        <v/>
      </c>
      <c r="N558" s="30"/>
      <c r="O558" s="31"/>
      <c r="P558" s="31"/>
      <c r="Q558" s="31"/>
      <c r="R558" s="31"/>
      <c r="S558" s="31"/>
      <c r="T558" s="31"/>
      <c r="U558" s="31"/>
      <c r="V558" s="31"/>
      <c r="W558" s="31"/>
    </row>
    <row r="559">
      <c r="A559" s="46"/>
      <c r="B559" s="47"/>
      <c r="C559" s="47"/>
      <c r="D559" s="47"/>
      <c r="E559" s="48"/>
      <c r="F559" s="45" t="str">
        <f t="shared" si="1"/>
        <v/>
      </c>
      <c r="G559" s="40" t="str">
        <f t="shared" si="2"/>
        <v/>
      </c>
      <c r="H559" s="41" t="str">
        <f>IF(A559="","",IF(C559="","",IF(D559="","",IF(B559="C", SUMIFS(Prov_Auto!E$3:E1000,Prov_Auto!A$3:A1000,C559,Prov_Auto!C$3:C1000,"&gt;"&amp;A559,Prov_Auto!D$3:D1000,"&lt;="&amp;TODAY())*D559, IF(B559="V", -1*(SUMIFS(Prov_Auto!E$3:E1000,Prov_Auto!A$3:A1000,C559,Prov_Auto!C$3:C1000,"&gt;"&amp;A559,Prov_Auto!D$3:D1000,"&lt;="&amp;TODAY())*D559), "")))))</f>
        <v/>
      </c>
      <c r="I559" s="42" t="str">
        <f>IF($A559="","",IF($C559="","",IF($D559="","", IF($B559="C",  SUMIFS(Prov_Auto!$E$3:$E1000,Prov_Auto!$A$3:$A1000,$C559,Prov_Auto!$C$3:$C1000,"&gt;="&amp;$A559 ,Prov_Auto!$D$3:$D1000, "&gt;="&amp;DATE(I$2,1, 1), Prov_Auto!$D$3:$D1000,"&lt;="&amp;DATE(I$2, 12, 31))*$D559, IF($B559="V", -1*(SUMIFS(Prov_Auto!$E$3:$E1000,Prov_Auto!$A$3:$A1000,$C559,Prov_Auto!$C$3:$C1000,"&gt;="&amp;$A559 ,Prov_Auto!$D$3:$D1000, "&gt;="&amp;DATE(I$2,1,1), Prov_Auto!$D$3:$D1000,"&lt;="&amp;DATE(I$2,12,31))*$D559), "")))))</f>
        <v/>
      </c>
      <c r="J559" s="42" t="str">
        <f>IF($A559="","",IF($C559="","",IF($D559="","", IF($B559="C",  SUMIFS(Prov_Auto!$E$3:$E1000,Prov_Auto!$A$3:$A1000,$C559,Prov_Auto!$C$3:$C1000,"&gt;="&amp;$A559 ,Prov_Auto!$D$3:$D1000, "&gt;="&amp;DATE(J$2,1, 1), Prov_Auto!$D$3:$D1000,"&lt;="&amp;DATE(J$2, 12, 31))*$D559, IF($B559="V", -1*(SUMIFS(Prov_Auto!$E$3:$E1000,Prov_Auto!$A$3:$A1000,$C559,Prov_Auto!$C$3:$C1000,"&gt;="&amp;$A559 ,Prov_Auto!$D$3:$D1000, "&gt;="&amp;DATE(J$2,1,1), Prov_Auto!$D$3:$D1000,"&lt;="&amp;DATE(J$2,12,31))*$D559), "")))))</f>
        <v/>
      </c>
      <c r="K559" s="42" t="str">
        <f>IF($A559="","",IF($C559="","",IF($D559="","", IF($B559="C",  SUMIFS(Prov_Auto!$E$3:$E1000,Prov_Auto!$A$3:$A1000,$C559,Prov_Auto!$C$3:$C1000,"&gt;="&amp;$A559 ,Prov_Auto!$D$3:$D1000, "&gt;="&amp;DATE(K$2,1, 1), Prov_Auto!$D$3:$D1000,"&lt;="&amp;DATE(K$2, 12, 31))*$D559, IF($B559="V", -1*(SUMIFS(Prov_Auto!$E$3:$E1000,Prov_Auto!$A$3:$A1000,$C559,Prov_Auto!$C$3:$C1000,"&gt;="&amp;$A559 ,Prov_Auto!$D$3:$D1000, "&gt;="&amp;DATE(K$2,1,1), Prov_Auto!$D$3:$D1000,"&lt;="&amp;DATE(K$2,12,31))*$D559), "")))))</f>
        <v/>
      </c>
      <c r="L559" s="42" t="str">
        <f>IF($A559="","",IF($C559="","",IF($D559="","", IF($B559="C",  SUMIFS(Prov_Auto!$E$3:$E1000,Prov_Auto!$A$3:$A1000,$C559,Prov_Auto!$C$3:$C1000,"&gt;="&amp;$A559 ,Prov_Auto!$D$3:$D1000, "&gt;="&amp;DATE(L$2,1, 1), Prov_Auto!$D$3:$D1000,"&lt;="&amp;DATE(L$2, 12, 31))*$D559, IF($B559="V", -1*(SUMIFS(Prov_Auto!$E$3:$E1000,Prov_Auto!$A$3:$A1000,$C559,Prov_Auto!$C$3:$C1000,"&gt;="&amp;$A559 ,Prov_Auto!$D$3:$D1000, "&gt;="&amp;DATE(L$2,1,1), Prov_Auto!$D$3:$D1000,"&lt;="&amp;DATE(L$2,12,31))*$D559), "")))))</f>
        <v/>
      </c>
      <c r="M559" s="43" t="str">
        <f>IF($A559="","",IF($C559="","",IF($D559="","", IF($B559="C",  SUMIFS(Prov_Auto!$E$3:$E1000,Prov_Auto!$A$3:$A1000,$C559,Prov_Auto!$C$3:$C1000,"&gt;="&amp;$A559 ,Prov_Auto!$D$3:$D1000, "&gt;="&amp;DATE(M$2,1, 1), Prov_Auto!$D$3:$D1000,"&lt;="&amp;DATE(M$2, 12, 31))*$D559, IF($B559="V", -1*(SUMIFS(Prov_Auto!$E$3:$E1000,Prov_Auto!$A$3:$A1000,$C559,Prov_Auto!$C$3:$C1000,"&gt;="&amp;$A559 ,Prov_Auto!$D$3:$D1000, "&gt;="&amp;DATE(M$2,1,1), Prov_Auto!$D$3:$D1000,"&lt;="&amp;DATE(M$2,12,31))*$D559), "")))))</f>
        <v/>
      </c>
      <c r="N559" s="30"/>
      <c r="O559" s="31"/>
      <c r="P559" s="31"/>
      <c r="Q559" s="31"/>
      <c r="R559" s="31"/>
      <c r="S559" s="31"/>
      <c r="T559" s="31"/>
      <c r="U559" s="31"/>
      <c r="V559" s="31"/>
      <c r="W559" s="31"/>
    </row>
    <row r="560">
      <c r="A560" s="46"/>
      <c r="B560" s="47"/>
      <c r="C560" s="47"/>
      <c r="D560" s="47"/>
      <c r="E560" s="48"/>
      <c r="F560" s="45" t="str">
        <f t="shared" si="1"/>
        <v/>
      </c>
      <c r="G560" s="40" t="str">
        <f t="shared" si="2"/>
        <v/>
      </c>
      <c r="H560" s="41" t="str">
        <f>IF(A560="","",IF(C560="","",IF(D560="","",IF(B560="C", SUMIFS(Prov_Auto!E$3:E1000,Prov_Auto!A$3:A1000,C560,Prov_Auto!C$3:C1000,"&gt;"&amp;A560,Prov_Auto!D$3:D1000,"&lt;="&amp;TODAY())*D560, IF(B560="V", -1*(SUMIFS(Prov_Auto!E$3:E1000,Prov_Auto!A$3:A1000,C560,Prov_Auto!C$3:C1000,"&gt;"&amp;A560,Prov_Auto!D$3:D1000,"&lt;="&amp;TODAY())*D560), "")))))</f>
        <v/>
      </c>
      <c r="I560" s="42" t="str">
        <f>IF($A560="","",IF($C560="","",IF($D560="","", IF($B560="C",  SUMIFS(Prov_Auto!$E$3:$E1000,Prov_Auto!$A$3:$A1000,$C560,Prov_Auto!$C$3:$C1000,"&gt;="&amp;$A560 ,Prov_Auto!$D$3:$D1000, "&gt;="&amp;DATE(I$2,1, 1), Prov_Auto!$D$3:$D1000,"&lt;="&amp;DATE(I$2, 12, 31))*$D560, IF($B560="V", -1*(SUMIFS(Prov_Auto!$E$3:$E1000,Prov_Auto!$A$3:$A1000,$C560,Prov_Auto!$C$3:$C1000,"&gt;="&amp;$A560 ,Prov_Auto!$D$3:$D1000, "&gt;="&amp;DATE(I$2,1,1), Prov_Auto!$D$3:$D1000,"&lt;="&amp;DATE(I$2,12,31))*$D560), "")))))</f>
        <v/>
      </c>
      <c r="J560" s="42" t="str">
        <f>IF($A560="","",IF($C560="","",IF($D560="","", IF($B560="C",  SUMIFS(Prov_Auto!$E$3:$E1000,Prov_Auto!$A$3:$A1000,$C560,Prov_Auto!$C$3:$C1000,"&gt;="&amp;$A560 ,Prov_Auto!$D$3:$D1000, "&gt;="&amp;DATE(J$2,1, 1), Prov_Auto!$D$3:$D1000,"&lt;="&amp;DATE(J$2, 12, 31))*$D560, IF($B560="V", -1*(SUMIFS(Prov_Auto!$E$3:$E1000,Prov_Auto!$A$3:$A1000,$C560,Prov_Auto!$C$3:$C1000,"&gt;="&amp;$A560 ,Prov_Auto!$D$3:$D1000, "&gt;="&amp;DATE(J$2,1,1), Prov_Auto!$D$3:$D1000,"&lt;="&amp;DATE(J$2,12,31))*$D560), "")))))</f>
        <v/>
      </c>
      <c r="K560" s="42" t="str">
        <f>IF($A560="","",IF($C560="","",IF($D560="","", IF($B560="C",  SUMIFS(Prov_Auto!$E$3:$E1000,Prov_Auto!$A$3:$A1000,$C560,Prov_Auto!$C$3:$C1000,"&gt;="&amp;$A560 ,Prov_Auto!$D$3:$D1000, "&gt;="&amp;DATE(K$2,1, 1), Prov_Auto!$D$3:$D1000,"&lt;="&amp;DATE(K$2, 12, 31))*$D560, IF($B560="V", -1*(SUMIFS(Prov_Auto!$E$3:$E1000,Prov_Auto!$A$3:$A1000,$C560,Prov_Auto!$C$3:$C1000,"&gt;="&amp;$A560 ,Prov_Auto!$D$3:$D1000, "&gt;="&amp;DATE(K$2,1,1), Prov_Auto!$D$3:$D1000,"&lt;="&amp;DATE(K$2,12,31))*$D560), "")))))</f>
        <v/>
      </c>
      <c r="L560" s="42" t="str">
        <f>IF($A560="","",IF($C560="","",IF($D560="","", IF($B560="C",  SUMIFS(Prov_Auto!$E$3:$E1000,Prov_Auto!$A$3:$A1000,$C560,Prov_Auto!$C$3:$C1000,"&gt;="&amp;$A560 ,Prov_Auto!$D$3:$D1000, "&gt;="&amp;DATE(L$2,1, 1), Prov_Auto!$D$3:$D1000,"&lt;="&amp;DATE(L$2, 12, 31))*$D560, IF($B560="V", -1*(SUMIFS(Prov_Auto!$E$3:$E1000,Prov_Auto!$A$3:$A1000,$C560,Prov_Auto!$C$3:$C1000,"&gt;="&amp;$A560 ,Prov_Auto!$D$3:$D1000, "&gt;="&amp;DATE(L$2,1,1), Prov_Auto!$D$3:$D1000,"&lt;="&amp;DATE(L$2,12,31))*$D560), "")))))</f>
        <v/>
      </c>
      <c r="M560" s="43" t="str">
        <f>IF($A560="","",IF($C560="","",IF($D560="","", IF($B560="C",  SUMIFS(Prov_Auto!$E$3:$E1000,Prov_Auto!$A$3:$A1000,$C560,Prov_Auto!$C$3:$C1000,"&gt;="&amp;$A560 ,Prov_Auto!$D$3:$D1000, "&gt;="&amp;DATE(M$2,1, 1), Prov_Auto!$D$3:$D1000,"&lt;="&amp;DATE(M$2, 12, 31))*$D560, IF($B560="V", -1*(SUMIFS(Prov_Auto!$E$3:$E1000,Prov_Auto!$A$3:$A1000,$C560,Prov_Auto!$C$3:$C1000,"&gt;="&amp;$A560 ,Prov_Auto!$D$3:$D1000, "&gt;="&amp;DATE(M$2,1,1), Prov_Auto!$D$3:$D1000,"&lt;="&amp;DATE(M$2,12,31))*$D560), "")))))</f>
        <v/>
      </c>
      <c r="N560" s="30"/>
      <c r="O560" s="31"/>
      <c r="P560" s="31"/>
      <c r="Q560" s="31"/>
      <c r="R560" s="31"/>
      <c r="S560" s="31"/>
      <c r="T560" s="31"/>
      <c r="U560" s="31"/>
      <c r="V560" s="31"/>
      <c r="W560" s="31"/>
    </row>
    <row r="561">
      <c r="A561" s="46"/>
      <c r="B561" s="47"/>
      <c r="C561" s="47"/>
      <c r="D561" s="47"/>
      <c r="E561" s="48"/>
      <c r="F561" s="45" t="str">
        <f t="shared" si="1"/>
        <v/>
      </c>
      <c r="G561" s="40" t="str">
        <f t="shared" si="2"/>
        <v/>
      </c>
      <c r="H561" s="41" t="str">
        <f>IF(A561="","",IF(C561="","",IF(D561="","",IF(B561="C", SUMIFS(Prov_Auto!E$3:E1000,Prov_Auto!A$3:A1000,C561,Prov_Auto!C$3:C1000,"&gt;"&amp;A561,Prov_Auto!D$3:D1000,"&lt;="&amp;TODAY())*D561, IF(B561="V", -1*(SUMIFS(Prov_Auto!E$3:E1000,Prov_Auto!A$3:A1000,C561,Prov_Auto!C$3:C1000,"&gt;"&amp;A561,Prov_Auto!D$3:D1000,"&lt;="&amp;TODAY())*D561), "")))))</f>
        <v/>
      </c>
      <c r="I561" s="42" t="str">
        <f>IF($A561="","",IF($C561="","",IF($D561="","", IF($B561="C",  SUMIFS(Prov_Auto!$E$3:$E1000,Prov_Auto!$A$3:$A1000,$C561,Prov_Auto!$C$3:$C1000,"&gt;="&amp;$A561 ,Prov_Auto!$D$3:$D1000, "&gt;="&amp;DATE(I$2,1, 1), Prov_Auto!$D$3:$D1000,"&lt;="&amp;DATE(I$2, 12, 31))*$D561, IF($B561="V", -1*(SUMIFS(Prov_Auto!$E$3:$E1000,Prov_Auto!$A$3:$A1000,$C561,Prov_Auto!$C$3:$C1000,"&gt;="&amp;$A561 ,Prov_Auto!$D$3:$D1000, "&gt;="&amp;DATE(I$2,1,1), Prov_Auto!$D$3:$D1000,"&lt;="&amp;DATE(I$2,12,31))*$D561), "")))))</f>
        <v/>
      </c>
      <c r="J561" s="42" t="str">
        <f>IF($A561="","",IF($C561="","",IF($D561="","", IF($B561="C",  SUMIFS(Prov_Auto!$E$3:$E1000,Prov_Auto!$A$3:$A1000,$C561,Prov_Auto!$C$3:$C1000,"&gt;="&amp;$A561 ,Prov_Auto!$D$3:$D1000, "&gt;="&amp;DATE(J$2,1, 1), Prov_Auto!$D$3:$D1000,"&lt;="&amp;DATE(J$2, 12, 31))*$D561, IF($B561="V", -1*(SUMIFS(Prov_Auto!$E$3:$E1000,Prov_Auto!$A$3:$A1000,$C561,Prov_Auto!$C$3:$C1000,"&gt;="&amp;$A561 ,Prov_Auto!$D$3:$D1000, "&gt;="&amp;DATE(J$2,1,1), Prov_Auto!$D$3:$D1000,"&lt;="&amp;DATE(J$2,12,31))*$D561), "")))))</f>
        <v/>
      </c>
      <c r="K561" s="42" t="str">
        <f>IF($A561="","",IF($C561="","",IF($D561="","", IF($B561="C",  SUMIFS(Prov_Auto!$E$3:$E1000,Prov_Auto!$A$3:$A1000,$C561,Prov_Auto!$C$3:$C1000,"&gt;="&amp;$A561 ,Prov_Auto!$D$3:$D1000, "&gt;="&amp;DATE(K$2,1, 1), Prov_Auto!$D$3:$D1000,"&lt;="&amp;DATE(K$2, 12, 31))*$D561, IF($B561="V", -1*(SUMIFS(Prov_Auto!$E$3:$E1000,Prov_Auto!$A$3:$A1000,$C561,Prov_Auto!$C$3:$C1000,"&gt;="&amp;$A561 ,Prov_Auto!$D$3:$D1000, "&gt;="&amp;DATE(K$2,1,1), Prov_Auto!$D$3:$D1000,"&lt;="&amp;DATE(K$2,12,31))*$D561), "")))))</f>
        <v/>
      </c>
      <c r="L561" s="42" t="str">
        <f>IF($A561="","",IF($C561="","",IF($D561="","", IF($B561="C",  SUMIFS(Prov_Auto!$E$3:$E1000,Prov_Auto!$A$3:$A1000,$C561,Prov_Auto!$C$3:$C1000,"&gt;="&amp;$A561 ,Prov_Auto!$D$3:$D1000, "&gt;="&amp;DATE(L$2,1, 1), Prov_Auto!$D$3:$D1000,"&lt;="&amp;DATE(L$2, 12, 31))*$D561, IF($B561="V", -1*(SUMIFS(Prov_Auto!$E$3:$E1000,Prov_Auto!$A$3:$A1000,$C561,Prov_Auto!$C$3:$C1000,"&gt;="&amp;$A561 ,Prov_Auto!$D$3:$D1000, "&gt;="&amp;DATE(L$2,1,1), Prov_Auto!$D$3:$D1000,"&lt;="&amp;DATE(L$2,12,31))*$D561), "")))))</f>
        <v/>
      </c>
      <c r="M561" s="43" t="str">
        <f>IF($A561="","",IF($C561="","",IF($D561="","", IF($B561="C",  SUMIFS(Prov_Auto!$E$3:$E1000,Prov_Auto!$A$3:$A1000,$C561,Prov_Auto!$C$3:$C1000,"&gt;="&amp;$A561 ,Prov_Auto!$D$3:$D1000, "&gt;="&amp;DATE(M$2,1, 1), Prov_Auto!$D$3:$D1000,"&lt;="&amp;DATE(M$2, 12, 31))*$D561, IF($B561="V", -1*(SUMIFS(Prov_Auto!$E$3:$E1000,Prov_Auto!$A$3:$A1000,$C561,Prov_Auto!$C$3:$C1000,"&gt;="&amp;$A561 ,Prov_Auto!$D$3:$D1000, "&gt;="&amp;DATE(M$2,1,1), Prov_Auto!$D$3:$D1000,"&lt;="&amp;DATE(M$2,12,31))*$D561), "")))))</f>
        <v/>
      </c>
      <c r="N561" s="30"/>
      <c r="O561" s="31"/>
      <c r="P561" s="31"/>
      <c r="Q561" s="31"/>
      <c r="R561" s="31"/>
      <c r="S561" s="31"/>
      <c r="T561" s="31"/>
      <c r="U561" s="31"/>
      <c r="V561" s="31"/>
      <c r="W561" s="31"/>
    </row>
    <row r="562">
      <c r="A562" s="46"/>
      <c r="B562" s="47"/>
      <c r="C562" s="47"/>
      <c r="D562" s="47"/>
      <c r="E562" s="48"/>
      <c r="F562" s="45" t="str">
        <f t="shared" si="1"/>
        <v/>
      </c>
      <c r="G562" s="40" t="str">
        <f t="shared" si="2"/>
        <v/>
      </c>
      <c r="H562" s="41" t="str">
        <f>IF(A562="","",IF(C562="","",IF(D562="","",IF(B562="C", SUMIFS(Prov_Auto!E$3:E1000,Prov_Auto!A$3:A1000,C562,Prov_Auto!C$3:C1000,"&gt;"&amp;A562,Prov_Auto!D$3:D1000,"&lt;="&amp;TODAY())*D562, IF(B562="V", -1*(SUMIFS(Prov_Auto!E$3:E1000,Prov_Auto!A$3:A1000,C562,Prov_Auto!C$3:C1000,"&gt;"&amp;A562,Prov_Auto!D$3:D1000,"&lt;="&amp;TODAY())*D562), "")))))</f>
        <v/>
      </c>
      <c r="I562" s="42" t="str">
        <f>IF($A562="","",IF($C562="","",IF($D562="","", IF($B562="C",  SUMIFS(Prov_Auto!$E$3:$E1000,Prov_Auto!$A$3:$A1000,$C562,Prov_Auto!$C$3:$C1000,"&gt;="&amp;$A562 ,Prov_Auto!$D$3:$D1000, "&gt;="&amp;DATE(I$2,1, 1), Prov_Auto!$D$3:$D1000,"&lt;="&amp;DATE(I$2, 12, 31))*$D562, IF($B562="V", -1*(SUMIFS(Prov_Auto!$E$3:$E1000,Prov_Auto!$A$3:$A1000,$C562,Prov_Auto!$C$3:$C1000,"&gt;="&amp;$A562 ,Prov_Auto!$D$3:$D1000, "&gt;="&amp;DATE(I$2,1,1), Prov_Auto!$D$3:$D1000,"&lt;="&amp;DATE(I$2,12,31))*$D562), "")))))</f>
        <v/>
      </c>
      <c r="J562" s="42" t="str">
        <f>IF($A562="","",IF($C562="","",IF($D562="","", IF($B562="C",  SUMIFS(Prov_Auto!$E$3:$E1000,Prov_Auto!$A$3:$A1000,$C562,Prov_Auto!$C$3:$C1000,"&gt;="&amp;$A562 ,Prov_Auto!$D$3:$D1000, "&gt;="&amp;DATE(J$2,1, 1), Prov_Auto!$D$3:$D1000,"&lt;="&amp;DATE(J$2, 12, 31))*$D562, IF($B562="V", -1*(SUMIFS(Prov_Auto!$E$3:$E1000,Prov_Auto!$A$3:$A1000,$C562,Prov_Auto!$C$3:$C1000,"&gt;="&amp;$A562 ,Prov_Auto!$D$3:$D1000, "&gt;="&amp;DATE(J$2,1,1), Prov_Auto!$D$3:$D1000,"&lt;="&amp;DATE(J$2,12,31))*$D562), "")))))</f>
        <v/>
      </c>
      <c r="K562" s="42" t="str">
        <f>IF($A562="","",IF($C562="","",IF($D562="","", IF($B562="C",  SUMIFS(Prov_Auto!$E$3:$E1000,Prov_Auto!$A$3:$A1000,$C562,Prov_Auto!$C$3:$C1000,"&gt;="&amp;$A562 ,Prov_Auto!$D$3:$D1000, "&gt;="&amp;DATE(K$2,1, 1), Prov_Auto!$D$3:$D1000,"&lt;="&amp;DATE(K$2, 12, 31))*$D562, IF($B562="V", -1*(SUMIFS(Prov_Auto!$E$3:$E1000,Prov_Auto!$A$3:$A1000,$C562,Prov_Auto!$C$3:$C1000,"&gt;="&amp;$A562 ,Prov_Auto!$D$3:$D1000, "&gt;="&amp;DATE(K$2,1,1), Prov_Auto!$D$3:$D1000,"&lt;="&amp;DATE(K$2,12,31))*$D562), "")))))</f>
        <v/>
      </c>
      <c r="L562" s="42" t="str">
        <f>IF($A562="","",IF($C562="","",IF($D562="","", IF($B562="C",  SUMIFS(Prov_Auto!$E$3:$E1000,Prov_Auto!$A$3:$A1000,$C562,Prov_Auto!$C$3:$C1000,"&gt;="&amp;$A562 ,Prov_Auto!$D$3:$D1000, "&gt;="&amp;DATE(L$2,1, 1), Prov_Auto!$D$3:$D1000,"&lt;="&amp;DATE(L$2, 12, 31))*$D562, IF($B562="V", -1*(SUMIFS(Prov_Auto!$E$3:$E1000,Prov_Auto!$A$3:$A1000,$C562,Prov_Auto!$C$3:$C1000,"&gt;="&amp;$A562 ,Prov_Auto!$D$3:$D1000, "&gt;="&amp;DATE(L$2,1,1), Prov_Auto!$D$3:$D1000,"&lt;="&amp;DATE(L$2,12,31))*$D562), "")))))</f>
        <v/>
      </c>
      <c r="M562" s="43" t="str">
        <f>IF($A562="","",IF($C562="","",IF($D562="","", IF($B562="C",  SUMIFS(Prov_Auto!$E$3:$E1000,Prov_Auto!$A$3:$A1000,$C562,Prov_Auto!$C$3:$C1000,"&gt;="&amp;$A562 ,Prov_Auto!$D$3:$D1000, "&gt;="&amp;DATE(M$2,1, 1), Prov_Auto!$D$3:$D1000,"&lt;="&amp;DATE(M$2, 12, 31))*$D562, IF($B562="V", -1*(SUMIFS(Prov_Auto!$E$3:$E1000,Prov_Auto!$A$3:$A1000,$C562,Prov_Auto!$C$3:$C1000,"&gt;="&amp;$A562 ,Prov_Auto!$D$3:$D1000, "&gt;="&amp;DATE(M$2,1,1), Prov_Auto!$D$3:$D1000,"&lt;="&amp;DATE(M$2,12,31))*$D562), "")))))</f>
        <v/>
      </c>
      <c r="N562" s="30"/>
      <c r="O562" s="31"/>
      <c r="P562" s="31"/>
      <c r="Q562" s="31"/>
      <c r="R562" s="31"/>
      <c r="S562" s="31"/>
      <c r="T562" s="31"/>
      <c r="U562" s="31"/>
      <c r="V562" s="31"/>
      <c r="W562" s="31"/>
    </row>
    <row r="563">
      <c r="A563" s="46"/>
      <c r="B563" s="47"/>
      <c r="C563" s="47"/>
      <c r="D563" s="47"/>
      <c r="E563" s="48"/>
      <c r="F563" s="45" t="str">
        <f t="shared" si="1"/>
        <v/>
      </c>
      <c r="G563" s="40" t="str">
        <f t="shared" si="2"/>
        <v/>
      </c>
      <c r="H563" s="41" t="str">
        <f>IF(A563="","",IF(C563="","",IF(D563="","",IF(B563="C", SUMIFS(Prov_Auto!E$3:E1000,Prov_Auto!A$3:A1000,C563,Prov_Auto!C$3:C1000,"&gt;"&amp;A563,Prov_Auto!D$3:D1000,"&lt;="&amp;TODAY())*D563, IF(B563="V", -1*(SUMIFS(Prov_Auto!E$3:E1000,Prov_Auto!A$3:A1000,C563,Prov_Auto!C$3:C1000,"&gt;"&amp;A563,Prov_Auto!D$3:D1000,"&lt;="&amp;TODAY())*D563), "")))))</f>
        <v/>
      </c>
      <c r="I563" s="42" t="str">
        <f>IF($A563="","",IF($C563="","",IF($D563="","", IF($B563="C",  SUMIFS(Prov_Auto!$E$3:$E1000,Prov_Auto!$A$3:$A1000,$C563,Prov_Auto!$C$3:$C1000,"&gt;="&amp;$A563 ,Prov_Auto!$D$3:$D1000, "&gt;="&amp;DATE(I$2,1, 1), Prov_Auto!$D$3:$D1000,"&lt;="&amp;DATE(I$2, 12, 31))*$D563, IF($B563="V", -1*(SUMIFS(Prov_Auto!$E$3:$E1000,Prov_Auto!$A$3:$A1000,$C563,Prov_Auto!$C$3:$C1000,"&gt;="&amp;$A563 ,Prov_Auto!$D$3:$D1000, "&gt;="&amp;DATE(I$2,1,1), Prov_Auto!$D$3:$D1000,"&lt;="&amp;DATE(I$2,12,31))*$D563), "")))))</f>
        <v/>
      </c>
      <c r="J563" s="42" t="str">
        <f>IF($A563="","",IF($C563="","",IF($D563="","", IF($B563="C",  SUMIFS(Prov_Auto!$E$3:$E1000,Prov_Auto!$A$3:$A1000,$C563,Prov_Auto!$C$3:$C1000,"&gt;="&amp;$A563 ,Prov_Auto!$D$3:$D1000, "&gt;="&amp;DATE(J$2,1, 1), Prov_Auto!$D$3:$D1000,"&lt;="&amp;DATE(J$2, 12, 31))*$D563, IF($B563="V", -1*(SUMIFS(Prov_Auto!$E$3:$E1000,Prov_Auto!$A$3:$A1000,$C563,Prov_Auto!$C$3:$C1000,"&gt;="&amp;$A563 ,Prov_Auto!$D$3:$D1000, "&gt;="&amp;DATE(J$2,1,1), Prov_Auto!$D$3:$D1000,"&lt;="&amp;DATE(J$2,12,31))*$D563), "")))))</f>
        <v/>
      </c>
      <c r="K563" s="42" t="str">
        <f>IF($A563="","",IF($C563="","",IF($D563="","", IF($B563="C",  SUMIFS(Prov_Auto!$E$3:$E1000,Prov_Auto!$A$3:$A1000,$C563,Prov_Auto!$C$3:$C1000,"&gt;="&amp;$A563 ,Prov_Auto!$D$3:$D1000, "&gt;="&amp;DATE(K$2,1, 1), Prov_Auto!$D$3:$D1000,"&lt;="&amp;DATE(K$2, 12, 31))*$D563, IF($B563="V", -1*(SUMIFS(Prov_Auto!$E$3:$E1000,Prov_Auto!$A$3:$A1000,$C563,Prov_Auto!$C$3:$C1000,"&gt;="&amp;$A563 ,Prov_Auto!$D$3:$D1000, "&gt;="&amp;DATE(K$2,1,1), Prov_Auto!$D$3:$D1000,"&lt;="&amp;DATE(K$2,12,31))*$D563), "")))))</f>
        <v/>
      </c>
      <c r="L563" s="42" t="str">
        <f>IF($A563="","",IF($C563="","",IF($D563="","", IF($B563="C",  SUMIFS(Prov_Auto!$E$3:$E1000,Prov_Auto!$A$3:$A1000,$C563,Prov_Auto!$C$3:$C1000,"&gt;="&amp;$A563 ,Prov_Auto!$D$3:$D1000, "&gt;="&amp;DATE(L$2,1, 1), Prov_Auto!$D$3:$D1000,"&lt;="&amp;DATE(L$2, 12, 31))*$D563, IF($B563="V", -1*(SUMIFS(Prov_Auto!$E$3:$E1000,Prov_Auto!$A$3:$A1000,$C563,Prov_Auto!$C$3:$C1000,"&gt;="&amp;$A563 ,Prov_Auto!$D$3:$D1000, "&gt;="&amp;DATE(L$2,1,1), Prov_Auto!$D$3:$D1000,"&lt;="&amp;DATE(L$2,12,31))*$D563), "")))))</f>
        <v/>
      </c>
      <c r="M563" s="43" t="str">
        <f>IF($A563="","",IF($C563="","",IF($D563="","", IF($B563="C",  SUMIFS(Prov_Auto!$E$3:$E1000,Prov_Auto!$A$3:$A1000,$C563,Prov_Auto!$C$3:$C1000,"&gt;="&amp;$A563 ,Prov_Auto!$D$3:$D1000, "&gt;="&amp;DATE(M$2,1, 1), Prov_Auto!$D$3:$D1000,"&lt;="&amp;DATE(M$2, 12, 31))*$D563, IF($B563="V", -1*(SUMIFS(Prov_Auto!$E$3:$E1000,Prov_Auto!$A$3:$A1000,$C563,Prov_Auto!$C$3:$C1000,"&gt;="&amp;$A563 ,Prov_Auto!$D$3:$D1000, "&gt;="&amp;DATE(M$2,1,1), Prov_Auto!$D$3:$D1000,"&lt;="&amp;DATE(M$2,12,31))*$D563), "")))))</f>
        <v/>
      </c>
      <c r="N563" s="30"/>
      <c r="O563" s="31"/>
      <c r="P563" s="31"/>
      <c r="Q563" s="31"/>
      <c r="R563" s="31"/>
      <c r="S563" s="31"/>
      <c r="T563" s="31"/>
      <c r="U563" s="31"/>
      <c r="V563" s="31"/>
      <c r="W563" s="31"/>
    </row>
    <row r="564">
      <c r="A564" s="46"/>
      <c r="B564" s="47"/>
      <c r="C564" s="47"/>
      <c r="D564" s="47"/>
      <c r="E564" s="48"/>
      <c r="F564" s="45" t="str">
        <f t="shared" si="1"/>
        <v/>
      </c>
      <c r="G564" s="40" t="str">
        <f t="shared" si="2"/>
        <v/>
      </c>
      <c r="H564" s="41" t="str">
        <f>IF(A564="","",IF(C564="","",IF(D564="","",IF(B564="C", SUMIFS(Prov_Auto!E$3:E1000,Prov_Auto!A$3:A1000,C564,Prov_Auto!C$3:C1000,"&gt;"&amp;A564,Prov_Auto!D$3:D1000,"&lt;="&amp;TODAY())*D564, IF(B564="V", -1*(SUMIFS(Prov_Auto!E$3:E1000,Prov_Auto!A$3:A1000,C564,Prov_Auto!C$3:C1000,"&gt;"&amp;A564,Prov_Auto!D$3:D1000,"&lt;="&amp;TODAY())*D564), "")))))</f>
        <v/>
      </c>
      <c r="I564" s="42" t="str">
        <f>IF($A564="","",IF($C564="","",IF($D564="","", IF($B564="C",  SUMIFS(Prov_Auto!$E$3:$E1000,Prov_Auto!$A$3:$A1000,$C564,Prov_Auto!$C$3:$C1000,"&gt;="&amp;$A564 ,Prov_Auto!$D$3:$D1000, "&gt;="&amp;DATE(I$2,1, 1), Prov_Auto!$D$3:$D1000,"&lt;="&amp;DATE(I$2, 12, 31))*$D564, IF($B564="V", -1*(SUMIFS(Prov_Auto!$E$3:$E1000,Prov_Auto!$A$3:$A1000,$C564,Prov_Auto!$C$3:$C1000,"&gt;="&amp;$A564 ,Prov_Auto!$D$3:$D1000, "&gt;="&amp;DATE(I$2,1,1), Prov_Auto!$D$3:$D1000,"&lt;="&amp;DATE(I$2,12,31))*$D564), "")))))</f>
        <v/>
      </c>
      <c r="J564" s="42" t="str">
        <f>IF($A564="","",IF($C564="","",IF($D564="","", IF($B564="C",  SUMIFS(Prov_Auto!$E$3:$E1000,Prov_Auto!$A$3:$A1000,$C564,Prov_Auto!$C$3:$C1000,"&gt;="&amp;$A564 ,Prov_Auto!$D$3:$D1000, "&gt;="&amp;DATE(J$2,1, 1), Prov_Auto!$D$3:$D1000,"&lt;="&amp;DATE(J$2, 12, 31))*$D564, IF($B564="V", -1*(SUMIFS(Prov_Auto!$E$3:$E1000,Prov_Auto!$A$3:$A1000,$C564,Prov_Auto!$C$3:$C1000,"&gt;="&amp;$A564 ,Prov_Auto!$D$3:$D1000, "&gt;="&amp;DATE(J$2,1,1), Prov_Auto!$D$3:$D1000,"&lt;="&amp;DATE(J$2,12,31))*$D564), "")))))</f>
        <v/>
      </c>
      <c r="K564" s="42" t="str">
        <f>IF($A564="","",IF($C564="","",IF($D564="","", IF($B564="C",  SUMIFS(Prov_Auto!$E$3:$E1000,Prov_Auto!$A$3:$A1000,$C564,Prov_Auto!$C$3:$C1000,"&gt;="&amp;$A564 ,Prov_Auto!$D$3:$D1000, "&gt;="&amp;DATE(K$2,1, 1), Prov_Auto!$D$3:$D1000,"&lt;="&amp;DATE(K$2, 12, 31))*$D564, IF($B564="V", -1*(SUMIFS(Prov_Auto!$E$3:$E1000,Prov_Auto!$A$3:$A1000,$C564,Prov_Auto!$C$3:$C1000,"&gt;="&amp;$A564 ,Prov_Auto!$D$3:$D1000, "&gt;="&amp;DATE(K$2,1,1), Prov_Auto!$D$3:$D1000,"&lt;="&amp;DATE(K$2,12,31))*$D564), "")))))</f>
        <v/>
      </c>
      <c r="L564" s="42" t="str">
        <f>IF($A564="","",IF($C564="","",IF($D564="","", IF($B564="C",  SUMIFS(Prov_Auto!$E$3:$E1000,Prov_Auto!$A$3:$A1000,$C564,Prov_Auto!$C$3:$C1000,"&gt;="&amp;$A564 ,Prov_Auto!$D$3:$D1000, "&gt;="&amp;DATE(L$2,1, 1), Prov_Auto!$D$3:$D1000,"&lt;="&amp;DATE(L$2, 12, 31))*$D564, IF($B564="V", -1*(SUMIFS(Prov_Auto!$E$3:$E1000,Prov_Auto!$A$3:$A1000,$C564,Prov_Auto!$C$3:$C1000,"&gt;="&amp;$A564 ,Prov_Auto!$D$3:$D1000, "&gt;="&amp;DATE(L$2,1,1), Prov_Auto!$D$3:$D1000,"&lt;="&amp;DATE(L$2,12,31))*$D564), "")))))</f>
        <v/>
      </c>
      <c r="M564" s="43" t="str">
        <f>IF($A564="","",IF($C564="","",IF($D564="","", IF($B564="C",  SUMIFS(Prov_Auto!$E$3:$E1000,Prov_Auto!$A$3:$A1000,$C564,Prov_Auto!$C$3:$C1000,"&gt;="&amp;$A564 ,Prov_Auto!$D$3:$D1000, "&gt;="&amp;DATE(M$2,1, 1), Prov_Auto!$D$3:$D1000,"&lt;="&amp;DATE(M$2, 12, 31))*$D564, IF($B564="V", -1*(SUMIFS(Prov_Auto!$E$3:$E1000,Prov_Auto!$A$3:$A1000,$C564,Prov_Auto!$C$3:$C1000,"&gt;="&amp;$A564 ,Prov_Auto!$D$3:$D1000, "&gt;="&amp;DATE(M$2,1,1), Prov_Auto!$D$3:$D1000,"&lt;="&amp;DATE(M$2,12,31))*$D564), "")))))</f>
        <v/>
      </c>
      <c r="N564" s="30"/>
      <c r="O564" s="31"/>
      <c r="P564" s="31"/>
      <c r="Q564" s="31"/>
      <c r="R564" s="31"/>
      <c r="S564" s="31"/>
      <c r="T564" s="31"/>
      <c r="U564" s="31"/>
      <c r="V564" s="31"/>
      <c r="W564" s="31"/>
    </row>
    <row r="565">
      <c r="A565" s="46"/>
      <c r="B565" s="47"/>
      <c r="C565" s="47"/>
      <c r="D565" s="47"/>
      <c r="E565" s="48"/>
      <c r="F565" s="45" t="str">
        <f t="shared" si="1"/>
        <v/>
      </c>
      <c r="G565" s="40" t="str">
        <f t="shared" si="2"/>
        <v/>
      </c>
      <c r="H565" s="41" t="str">
        <f>IF(A565="","",IF(C565="","",IF(D565="","",IF(B565="C", SUMIFS(Prov_Auto!E$3:E1000,Prov_Auto!A$3:A1000,C565,Prov_Auto!C$3:C1000,"&gt;"&amp;A565,Prov_Auto!D$3:D1000,"&lt;="&amp;TODAY())*D565, IF(B565="V", -1*(SUMIFS(Prov_Auto!E$3:E1000,Prov_Auto!A$3:A1000,C565,Prov_Auto!C$3:C1000,"&gt;"&amp;A565,Prov_Auto!D$3:D1000,"&lt;="&amp;TODAY())*D565), "")))))</f>
        <v/>
      </c>
      <c r="I565" s="42" t="str">
        <f>IF($A565="","",IF($C565="","",IF($D565="","", IF($B565="C",  SUMIFS(Prov_Auto!$E$3:$E1000,Prov_Auto!$A$3:$A1000,$C565,Prov_Auto!$C$3:$C1000,"&gt;="&amp;$A565 ,Prov_Auto!$D$3:$D1000, "&gt;="&amp;DATE(I$2,1, 1), Prov_Auto!$D$3:$D1000,"&lt;="&amp;DATE(I$2, 12, 31))*$D565, IF($B565="V", -1*(SUMIFS(Prov_Auto!$E$3:$E1000,Prov_Auto!$A$3:$A1000,$C565,Prov_Auto!$C$3:$C1000,"&gt;="&amp;$A565 ,Prov_Auto!$D$3:$D1000, "&gt;="&amp;DATE(I$2,1,1), Prov_Auto!$D$3:$D1000,"&lt;="&amp;DATE(I$2,12,31))*$D565), "")))))</f>
        <v/>
      </c>
      <c r="J565" s="42" t="str">
        <f>IF($A565="","",IF($C565="","",IF($D565="","", IF($B565="C",  SUMIFS(Prov_Auto!$E$3:$E1000,Prov_Auto!$A$3:$A1000,$C565,Prov_Auto!$C$3:$C1000,"&gt;="&amp;$A565 ,Prov_Auto!$D$3:$D1000, "&gt;="&amp;DATE(J$2,1, 1), Prov_Auto!$D$3:$D1000,"&lt;="&amp;DATE(J$2, 12, 31))*$D565, IF($B565="V", -1*(SUMIFS(Prov_Auto!$E$3:$E1000,Prov_Auto!$A$3:$A1000,$C565,Prov_Auto!$C$3:$C1000,"&gt;="&amp;$A565 ,Prov_Auto!$D$3:$D1000, "&gt;="&amp;DATE(J$2,1,1), Prov_Auto!$D$3:$D1000,"&lt;="&amp;DATE(J$2,12,31))*$D565), "")))))</f>
        <v/>
      </c>
      <c r="K565" s="42" t="str">
        <f>IF($A565="","",IF($C565="","",IF($D565="","", IF($B565="C",  SUMIFS(Prov_Auto!$E$3:$E1000,Prov_Auto!$A$3:$A1000,$C565,Prov_Auto!$C$3:$C1000,"&gt;="&amp;$A565 ,Prov_Auto!$D$3:$D1000, "&gt;="&amp;DATE(K$2,1, 1), Prov_Auto!$D$3:$D1000,"&lt;="&amp;DATE(K$2, 12, 31))*$D565, IF($B565="V", -1*(SUMIFS(Prov_Auto!$E$3:$E1000,Prov_Auto!$A$3:$A1000,$C565,Prov_Auto!$C$3:$C1000,"&gt;="&amp;$A565 ,Prov_Auto!$D$3:$D1000, "&gt;="&amp;DATE(K$2,1,1), Prov_Auto!$D$3:$D1000,"&lt;="&amp;DATE(K$2,12,31))*$D565), "")))))</f>
        <v/>
      </c>
      <c r="L565" s="42" t="str">
        <f>IF($A565="","",IF($C565="","",IF($D565="","", IF($B565="C",  SUMIFS(Prov_Auto!$E$3:$E1000,Prov_Auto!$A$3:$A1000,$C565,Prov_Auto!$C$3:$C1000,"&gt;="&amp;$A565 ,Prov_Auto!$D$3:$D1000, "&gt;="&amp;DATE(L$2,1, 1), Prov_Auto!$D$3:$D1000,"&lt;="&amp;DATE(L$2, 12, 31))*$D565, IF($B565="V", -1*(SUMIFS(Prov_Auto!$E$3:$E1000,Prov_Auto!$A$3:$A1000,$C565,Prov_Auto!$C$3:$C1000,"&gt;="&amp;$A565 ,Prov_Auto!$D$3:$D1000, "&gt;="&amp;DATE(L$2,1,1), Prov_Auto!$D$3:$D1000,"&lt;="&amp;DATE(L$2,12,31))*$D565), "")))))</f>
        <v/>
      </c>
      <c r="M565" s="43" t="str">
        <f>IF($A565="","",IF($C565="","",IF($D565="","", IF($B565="C",  SUMIFS(Prov_Auto!$E$3:$E1000,Prov_Auto!$A$3:$A1000,$C565,Prov_Auto!$C$3:$C1000,"&gt;="&amp;$A565 ,Prov_Auto!$D$3:$D1000, "&gt;="&amp;DATE(M$2,1, 1), Prov_Auto!$D$3:$D1000,"&lt;="&amp;DATE(M$2, 12, 31))*$D565, IF($B565="V", -1*(SUMIFS(Prov_Auto!$E$3:$E1000,Prov_Auto!$A$3:$A1000,$C565,Prov_Auto!$C$3:$C1000,"&gt;="&amp;$A565 ,Prov_Auto!$D$3:$D1000, "&gt;="&amp;DATE(M$2,1,1), Prov_Auto!$D$3:$D1000,"&lt;="&amp;DATE(M$2,12,31))*$D565), "")))))</f>
        <v/>
      </c>
      <c r="N565" s="30"/>
      <c r="O565" s="31"/>
      <c r="P565" s="31"/>
      <c r="Q565" s="31"/>
      <c r="R565" s="31"/>
      <c r="S565" s="31"/>
      <c r="T565" s="31"/>
      <c r="U565" s="31"/>
      <c r="V565" s="31"/>
      <c r="W565" s="31"/>
    </row>
    <row r="566">
      <c r="A566" s="46"/>
      <c r="B566" s="47"/>
      <c r="C566" s="47"/>
      <c r="D566" s="47"/>
      <c r="E566" s="48"/>
      <c r="F566" s="45" t="str">
        <f t="shared" si="1"/>
        <v/>
      </c>
      <c r="G566" s="40" t="str">
        <f t="shared" si="2"/>
        <v/>
      </c>
      <c r="H566" s="41" t="str">
        <f>IF(A566="","",IF(C566="","",IF(D566="","",IF(B566="C", SUMIFS(Prov_Auto!E$3:E1000,Prov_Auto!A$3:A1000,C566,Prov_Auto!C$3:C1000,"&gt;"&amp;A566,Prov_Auto!D$3:D1000,"&lt;="&amp;TODAY())*D566, IF(B566="V", -1*(SUMIFS(Prov_Auto!E$3:E1000,Prov_Auto!A$3:A1000,C566,Prov_Auto!C$3:C1000,"&gt;"&amp;A566,Prov_Auto!D$3:D1000,"&lt;="&amp;TODAY())*D566), "")))))</f>
        <v/>
      </c>
      <c r="I566" s="42" t="str">
        <f>IF($A566="","",IF($C566="","",IF($D566="","", IF($B566="C",  SUMIFS(Prov_Auto!$E$3:$E1000,Prov_Auto!$A$3:$A1000,$C566,Prov_Auto!$C$3:$C1000,"&gt;="&amp;$A566 ,Prov_Auto!$D$3:$D1000, "&gt;="&amp;DATE(I$2,1, 1), Prov_Auto!$D$3:$D1000,"&lt;="&amp;DATE(I$2, 12, 31))*$D566, IF($B566="V", -1*(SUMIFS(Prov_Auto!$E$3:$E1000,Prov_Auto!$A$3:$A1000,$C566,Prov_Auto!$C$3:$C1000,"&gt;="&amp;$A566 ,Prov_Auto!$D$3:$D1000, "&gt;="&amp;DATE(I$2,1,1), Prov_Auto!$D$3:$D1000,"&lt;="&amp;DATE(I$2,12,31))*$D566), "")))))</f>
        <v/>
      </c>
      <c r="J566" s="42" t="str">
        <f>IF($A566="","",IF($C566="","",IF($D566="","", IF($B566="C",  SUMIFS(Prov_Auto!$E$3:$E1000,Prov_Auto!$A$3:$A1000,$C566,Prov_Auto!$C$3:$C1000,"&gt;="&amp;$A566 ,Prov_Auto!$D$3:$D1000, "&gt;="&amp;DATE(J$2,1, 1), Prov_Auto!$D$3:$D1000,"&lt;="&amp;DATE(J$2, 12, 31))*$D566, IF($B566="V", -1*(SUMIFS(Prov_Auto!$E$3:$E1000,Prov_Auto!$A$3:$A1000,$C566,Prov_Auto!$C$3:$C1000,"&gt;="&amp;$A566 ,Prov_Auto!$D$3:$D1000, "&gt;="&amp;DATE(J$2,1,1), Prov_Auto!$D$3:$D1000,"&lt;="&amp;DATE(J$2,12,31))*$D566), "")))))</f>
        <v/>
      </c>
      <c r="K566" s="42" t="str">
        <f>IF($A566="","",IF($C566="","",IF($D566="","", IF($B566="C",  SUMIFS(Prov_Auto!$E$3:$E1000,Prov_Auto!$A$3:$A1000,$C566,Prov_Auto!$C$3:$C1000,"&gt;="&amp;$A566 ,Prov_Auto!$D$3:$D1000, "&gt;="&amp;DATE(K$2,1, 1), Prov_Auto!$D$3:$D1000,"&lt;="&amp;DATE(K$2, 12, 31))*$D566, IF($B566="V", -1*(SUMIFS(Prov_Auto!$E$3:$E1000,Prov_Auto!$A$3:$A1000,$C566,Prov_Auto!$C$3:$C1000,"&gt;="&amp;$A566 ,Prov_Auto!$D$3:$D1000, "&gt;="&amp;DATE(K$2,1,1), Prov_Auto!$D$3:$D1000,"&lt;="&amp;DATE(K$2,12,31))*$D566), "")))))</f>
        <v/>
      </c>
      <c r="L566" s="42" t="str">
        <f>IF($A566="","",IF($C566="","",IF($D566="","", IF($B566="C",  SUMIFS(Prov_Auto!$E$3:$E1000,Prov_Auto!$A$3:$A1000,$C566,Prov_Auto!$C$3:$C1000,"&gt;="&amp;$A566 ,Prov_Auto!$D$3:$D1000, "&gt;="&amp;DATE(L$2,1, 1), Prov_Auto!$D$3:$D1000,"&lt;="&amp;DATE(L$2, 12, 31))*$D566, IF($B566="V", -1*(SUMIFS(Prov_Auto!$E$3:$E1000,Prov_Auto!$A$3:$A1000,$C566,Prov_Auto!$C$3:$C1000,"&gt;="&amp;$A566 ,Prov_Auto!$D$3:$D1000, "&gt;="&amp;DATE(L$2,1,1), Prov_Auto!$D$3:$D1000,"&lt;="&amp;DATE(L$2,12,31))*$D566), "")))))</f>
        <v/>
      </c>
      <c r="M566" s="43" t="str">
        <f>IF($A566="","",IF($C566="","",IF($D566="","", IF($B566="C",  SUMIFS(Prov_Auto!$E$3:$E1000,Prov_Auto!$A$3:$A1000,$C566,Prov_Auto!$C$3:$C1000,"&gt;="&amp;$A566 ,Prov_Auto!$D$3:$D1000, "&gt;="&amp;DATE(M$2,1, 1), Prov_Auto!$D$3:$D1000,"&lt;="&amp;DATE(M$2, 12, 31))*$D566, IF($B566="V", -1*(SUMIFS(Prov_Auto!$E$3:$E1000,Prov_Auto!$A$3:$A1000,$C566,Prov_Auto!$C$3:$C1000,"&gt;="&amp;$A566 ,Prov_Auto!$D$3:$D1000, "&gt;="&amp;DATE(M$2,1,1), Prov_Auto!$D$3:$D1000,"&lt;="&amp;DATE(M$2,12,31))*$D566), "")))))</f>
        <v/>
      </c>
      <c r="N566" s="30"/>
      <c r="O566" s="31"/>
      <c r="P566" s="31"/>
      <c r="Q566" s="31"/>
      <c r="R566" s="31"/>
      <c r="S566" s="31"/>
      <c r="T566" s="31"/>
      <c r="U566" s="31"/>
      <c r="V566" s="31"/>
      <c r="W566" s="31"/>
    </row>
    <row r="567">
      <c r="A567" s="46"/>
      <c r="B567" s="47"/>
      <c r="C567" s="47"/>
      <c r="D567" s="47"/>
      <c r="E567" s="48"/>
      <c r="F567" s="45" t="str">
        <f t="shared" si="1"/>
        <v/>
      </c>
      <c r="G567" s="40" t="str">
        <f t="shared" si="2"/>
        <v/>
      </c>
      <c r="H567" s="41" t="str">
        <f>IF(A567="","",IF(C567="","",IF(D567="","",IF(B567="C", SUMIFS(Prov_Auto!E$3:E1000,Prov_Auto!A$3:A1000,C567,Prov_Auto!C$3:C1000,"&gt;"&amp;A567,Prov_Auto!D$3:D1000,"&lt;="&amp;TODAY())*D567, IF(B567="V", -1*(SUMIFS(Prov_Auto!E$3:E1000,Prov_Auto!A$3:A1000,C567,Prov_Auto!C$3:C1000,"&gt;"&amp;A567,Prov_Auto!D$3:D1000,"&lt;="&amp;TODAY())*D567), "")))))</f>
        <v/>
      </c>
      <c r="I567" s="42" t="str">
        <f>IF($A567="","",IF($C567="","",IF($D567="","", IF($B567="C",  SUMIFS(Prov_Auto!$E$3:$E1000,Prov_Auto!$A$3:$A1000,$C567,Prov_Auto!$C$3:$C1000,"&gt;="&amp;$A567 ,Prov_Auto!$D$3:$D1000, "&gt;="&amp;DATE(I$2,1, 1), Prov_Auto!$D$3:$D1000,"&lt;="&amp;DATE(I$2, 12, 31))*$D567, IF($B567="V", -1*(SUMIFS(Prov_Auto!$E$3:$E1000,Prov_Auto!$A$3:$A1000,$C567,Prov_Auto!$C$3:$C1000,"&gt;="&amp;$A567 ,Prov_Auto!$D$3:$D1000, "&gt;="&amp;DATE(I$2,1,1), Prov_Auto!$D$3:$D1000,"&lt;="&amp;DATE(I$2,12,31))*$D567), "")))))</f>
        <v/>
      </c>
      <c r="J567" s="42" t="str">
        <f>IF($A567="","",IF($C567="","",IF($D567="","", IF($B567="C",  SUMIFS(Prov_Auto!$E$3:$E1000,Prov_Auto!$A$3:$A1000,$C567,Prov_Auto!$C$3:$C1000,"&gt;="&amp;$A567 ,Prov_Auto!$D$3:$D1000, "&gt;="&amp;DATE(J$2,1, 1), Prov_Auto!$D$3:$D1000,"&lt;="&amp;DATE(J$2, 12, 31))*$D567, IF($B567="V", -1*(SUMIFS(Prov_Auto!$E$3:$E1000,Prov_Auto!$A$3:$A1000,$C567,Prov_Auto!$C$3:$C1000,"&gt;="&amp;$A567 ,Prov_Auto!$D$3:$D1000, "&gt;="&amp;DATE(J$2,1,1), Prov_Auto!$D$3:$D1000,"&lt;="&amp;DATE(J$2,12,31))*$D567), "")))))</f>
        <v/>
      </c>
      <c r="K567" s="42" t="str">
        <f>IF($A567="","",IF($C567="","",IF($D567="","", IF($B567="C",  SUMIFS(Prov_Auto!$E$3:$E1000,Prov_Auto!$A$3:$A1000,$C567,Prov_Auto!$C$3:$C1000,"&gt;="&amp;$A567 ,Prov_Auto!$D$3:$D1000, "&gt;="&amp;DATE(K$2,1, 1), Prov_Auto!$D$3:$D1000,"&lt;="&amp;DATE(K$2, 12, 31))*$D567, IF($B567="V", -1*(SUMIFS(Prov_Auto!$E$3:$E1000,Prov_Auto!$A$3:$A1000,$C567,Prov_Auto!$C$3:$C1000,"&gt;="&amp;$A567 ,Prov_Auto!$D$3:$D1000, "&gt;="&amp;DATE(K$2,1,1), Prov_Auto!$D$3:$D1000,"&lt;="&amp;DATE(K$2,12,31))*$D567), "")))))</f>
        <v/>
      </c>
      <c r="L567" s="42" t="str">
        <f>IF($A567="","",IF($C567="","",IF($D567="","", IF($B567="C",  SUMIFS(Prov_Auto!$E$3:$E1000,Prov_Auto!$A$3:$A1000,$C567,Prov_Auto!$C$3:$C1000,"&gt;="&amp;$A567 ,Prov_Auto!$D$3:$D1000, "&gt;="&amp;DATE(L$2,1, 1), Prov_Auto!$D$3:$D1000,"&lt;="&amp;DATE(L$2, 12, 31))*$D567, IF($B567="V", -1*(SUMIFS(Prov_Auto!$E$3:$E1000,Prov_Auto!$A$3:$A1000,$C567,Prov_Auto!$C$3:$C1000,"&gt;="&amp;$A567 ,Prov_Auto!$D$3:$D1000, "&gt;="&amp;DATE(L$2,1,1), Prov_Auto!$D$3:$D1000,"&lt;="&amp;DATE(L$2,12,31))*$D567), "")))))</f>
        <v/>
      </c>
      <c r="M567" s="43" t="str">
        <f>IF($A567="","",IF($C567="","",IF($D567="","", IF($B567="C",  SUMIFS(Prov_Auto!$E$3:$E1000,Prov_Auto!$A$3:$A1000,$C567,Prov_Auto!$C$3:$C1000,"&gt;="&amp;$A567 ,Prov_Auto!$D$3:$D1000, "&gt;="&amp;DATE(M$2,1, 1), Prov_Auto!$D$3:$D1000,"&lt;="&amp;DATE(M$2, 12, 31))*$D567, IF($B567="V", -1*(SUMIFS(Prov_Auto!$E$3:$E1000,Prov_Auto!$A$3:$A1000,$C567,Prov_Auto!$C$3:$C1000,"&gt;="&amp;$A567 ,Prov_Auto!$D$3:$D1000, "&gt;="&amp;DATE(M$2,1,1), Prov_Auto!$D$3:$D1000,"&lt;="&amp;DATE(M$2,12,31))*$D567), "")))))</f>
        <v/>
      </c>
      <c r="N567" s="30"/>
      <c r="O567" s="31"/>
      <c r="P567" s="31"/>
      <c r="Q567" s="31"/>
      <c r="R567" s="31"/>
      <c r="S567" s="31"/>
      <c r="T567" s="31"/>
      <c r="U567" s="31"/>
      <c r="V567" s="31"/>
      <c r="W567" s="31"/>
    </row>
    <row r="568">
      <c r="A568" s="46"/>
      <c r="B568" s="47"/>
      <c r="C568" s="47"/>
      <c r="D568" s="47"/>
      <c r="E568" s="48"/>
      <c r="F568" s="45" t="str">
        <f t="shared" si="1"/>
        <v/>
      </c>
      <c r="G568" s="40" t="str">
        <f t="shared" si="2"/>
        <v/>
      </c>
      <c r="H568" s="41" t="str">
        <f>IF(A568="","",IF(C568="","",IF(D568="","",IF(B568="C", SUMIFS(Prov_Auto!E$3:E1000,Prov_Auto!A$3:A1000,C568,Prov_Auto!C$3:C1000,"&gt;"&amp;A568,Prov_Auto!D$3:D1000,"&lt;="&amp;TODAY())*D568, IF(B568="V", -1*(SUMIFS(Prov_Auto!E$3:E1000,Prov_Auto!A$3:A1000,C568,Prov_Auto!C$3:C1000,"&gt;"&amp;A568,Prov_Auto!D$3:D1000,"&lt;="&amp;TODAY())*D568), "")))))</f>
        <v/>
      </c>
      <c r="I568" s="42" t="str">
        <f>IF($A568="","",IF($C568="","",IF($D568="","", IF($B568="C",  SUMIFS(Prov_Auto!$E$3:$E1000,Prov_Auto!$A$3:$A1000,$C568,Prov_Auto!$C$3:$C1000,"&gt;="&amp;$A568 ,Prov_Auto!$D$3:$D1000, "&gt;="&amp;DATE(I$2,1, 1), Prov_Auto!$D$3:$D1000,"&lt;="&amp;DATE(I$2, 12, 31))*$D568, IF($B568="V", -1*(SUMIFS(Prov_Auto!$E$3:$E1000,Prov_Auto!$A$3:$A1000,$C568,Prov_Auto!$C$3:$C1000,"&gt;="&amp;$A568 ,Prov_Auto!$D$3:$D1000, "&gt;="&amp;DATE(I$2,1,1), Prov_Auto!$D$3:$D1000,"&lt;="&amp;DATE(I$2,12,31))*$D568), "")))))</f>
        <v/>
      </c>
      <c r="J568" s="42" t="str">
        <f>IF($A568="","",IF($C568="","",IF($D568="","", IF($B568="C",  SUMIFS(Prov_Auto!$E$3:$E1000,Prov_Auto!$A$3:$A1000,$C568,Prov_Auto!$C$3:$C1000,"&gt;="&amp;$A568 ,Prov_Auto!$D$3:$D1000, "&gt;="&amp;DATE(J$2,1, 1), Prov_Auto!$D$3:$D1000,"&lt;="&amp;DATE(J$2, 12, 31))*$D568, IF($B568="V", -1*(SUMIFS(Prov_Auto!$E$3:$E1000,Prov_Auto!$A$3:$A1000,$C568,Prov_Auto!$C$3:$C1000,"&gt;="&amp;$A568 ,Prov_Auto!$D$3:$D1000, "&gt;="&amp;DATE(J$2,1,1), Prov_Auto!$D$3:$D1000,"&lt;="&amp;DATE(J$2,12,31))*$D568), "")))))</f>
        <v/>
      </c>
      <c r="K568" s="42" t="str">
        <f>IF($A568="","",IF($C568="","",IF($D568="","", IF($B568="C",  SUMIFS(Prov_Auto!$E$3:$E1000,Prov_Auto!$A$3:$A1000,$C568,Prov_Auto!$C$3:$C1000,"&gt;="&amp;$A568 ,Prov_Auto!$D$3:$D1000, "&gt;="&amp;DATE(K$2,1, 1), Prov_Auto!$D$3:$D1000,"&lt;="&amp;DATE(K$2, 12, 31))*$D568, IF($B568="V", -1*(SUMIFS(Prov_Auto!$E$3:$E1000,Prov_Auto!$A$3:$A1000,$C568,Prov_Auto!$C$3:$C1000,"&gt;="&amp;$A568 ,Prov_Auto!$D$3:$D1000, "&gt;="&amp;DATE(K$2,1,1), Prov_Auto!$D$3:$D1000,"&lt;="&amp;DATE(K$2,12,31))*$D568), "")))))</f>
        <v/>
      </c>
      <c r="L568" s="42" t="str">
        <f>IF($A568="","",IF($C568="","",IF($D568="","", IF($B568="C",  SUMIFS(Prov_Auto!$E$3:$E1000,Prov_Auto!$A$3:$A1000,$C568,Prov_Auto!$C$3:$C1000,"&gt;="&amp;$A568 ,Prov_Auto!$D$3:$D1000, "&gt;="&amp;DATE(L$2,1, 1), Prov_Auto!$D$3:$D1000,"&lt;="&amp;DATE(L$2, 12, 31))*$D568, IF($B568="V", -1*(SUMIFS(Prov_Auto!$E$3:$E1000,Prov_Auto!$A$3:$A1000,$C568,Prov_Auto!$C$3:$C1000,"&gt;="&amp;$A568 ,Prov_Auto!$D$3:$D1000, "&gt;="&amp;DATE(L$2,1,1), Prov_Auto!$D$3:$D1000,"&lt;="&amp;DATE(L$2,12,31))*$D568), "")))))</f>
        <v/>
      </c>
      <c r="M568" s="43" t="str">
        <f>IF($A568="","",IF($C568="","",IF($D568="","", IF($B568="C",  SUMIFS(Prov_Auto!$E$3:$E1000,Prov_Auto!$A$3:$A1000,$C568,Prov_Auto!$C$3:$C1000,"&gt;="&amp;$A568 ,Prov_Auto!$D$3:$D1000, "&gt;="&amp;DATE(M$2,1, 1), Prov_Auto!$D$3:$D1000,"&lt;="&amp;DATE(M$2, 12, 31))*$D568, IF($B568="V", -1*(SUMIFS(Prov_Auto!$E$3:$E1000,Prov_Auto!$A$3:$A1000,$C568,Prov_Auto!$C$3:$C1000,"&gt;="&amp;$A568 ,Prov_Auto!$D$3:$D1000, "&gt;="&amp;DATE(M$2,1,1), Prov_Auto!$D$3:$D1000,"&lt;="&amp;DATE(M$2,12,31))*$D568), "")))))</f>
        <v/>
      </c>
      <c r="N568" s="30"/>
      <c r="O568" s="31"/>
      <c r="P568" s="31"/>
      <c r="Q568" s="31"/>
      <c r="R568" s="31"/>
      <c r="S568" s="31"/>
      <c r="T568" s="31"/>
      <c r="U568" s="31"/>
      <c r="V568" s="31"/>
      <c r="W568" s="31"/>
    </row>
    <row r="569">
      <c r="A569" s="46"/>
      <c r="B569" s="47"/>
      <c r="C569" s="47"/>
      <c r="D569" s="47"/>
      <c r="E569" s="48"/>
      <c r="F569" s="45" t="str">
        <f t="shared" si="1"/>
        <v/>
      </c>
      <c r="G569" s="40" t="str">
        <f t="shared" si="2"/>
        <v/>
      </c>
      <c r="H569" s="41" t="str">
        <f>IF(A569="","",IF(C569="","",IF(D569="","",IF(B569="C", SUMIFS(Prov_Auto!E$3:E1000,Prov_Auto!A$3:A1000,C569,Prov_Auto!C$3:C1000,"&gt;"&amp;A569,Prov_Auto!D$3:D1000,"&lt;="&amp;TODAY())*D569, IF(B569="V", -1*(SUMIFS(Prov_Auto!E$3:E1000,Prov_Auto!A$3:A1000,C569,Prov_Auto!C$3:C1000,"&gt;"&amp;A569,Prov_Auto!D$3:D1000,"&lt;="&amp;TODAY())*D569), "")))))</f>
        <v/>
      </c>
      <c r="I569" s="42" t="str">
        <f>IF($A569="","",IF($C569="","",IF($D569="","", IF($B569="C",  SUMIFS(Prov_Auto!$E$3:$E1000,Prov_Auto!$A$3:$A1000,$C569,Prov_Auto!$C$3:$C1000,"&gt;="&amp;$A569 ,Prov_Auto!$D$3:$D1000, "&gt;="&amp;DATE(I$2,1, 1), Prov_Auto!$D$3:$D1000,"&lt;="&amp;DATE(I$2, 12, 31))*$D569, IF($B569="V", -1*(SUMIFS(Prov_Auto!$E$3:$E1000,Prov_Auto!$A$3:$A1000,$C569,Prov_Auto!$C$3:$C1000,"&gt;="&amp;$A569 ,Prov_Auto!$D$3:$D1000, "&gt;="&amp;DATE(I$2,1,1), Prov_Auto!$D$3:$D1000,"&lt;="&amp;DATE(I$2,12,31))*$D569), "")))))</f>
        <v/>
      </c>
      <c r="J569" s="42" t="str">
        <f>IF($A569="","",IF($C569="","",IF($D569="","", IF($B569="C",  SUMIFS(Prov_Auto!$E$3:$E1000,Prov_Auto!$A$3:$A1000,$C569,Prov_Auto!$C$3:$C1000,"&gt;="&amp;$A569 ,Prov_Auto!$D$3:$D1000, "&gt;="&amp;DATE(J$2,1, 1), Prov_Auto!$D$3:$D1000,"&lt;="&amp;DATE(J$2, 12, 31))*$D569, IF($B569="V", -1*(SUMIFS(Prov_Auto!$E$3:$E1000,Prov_Auto!$A$3:$A1000,$C569,Prov_Auto!$C$3:$C1000,"&gt;="&amp;$A569 ,Prov_Auto!$D$3:$D1000, "&gt;="&amp;DATE(J$2,1,1), Prov_Auto!$D$3:$D1000,"&lt;="&amp;DATE(J$2,12,31))*$D569), "")))))</f>
        <v/>
      </c>
      <c r="K569" s="42" t="str">
        <f>IF($A569="","",IF($C569="","",IF($D569="","", IF($B569="C",  SUMIFS(Prov_Auto!$E$3:$E1000,Prov_Auto!$A$3:$A1000,$C569,Prov_Auto!$C$3:$C1000,"&gt;="&amp;$A569 ,Prov_Auto!$D$3:$D1000, "&gt;="&amp;DATE(K$2,1, 1), Prov_Auto!$D$3:$D1000,"&lt;="&amp;DATE(K$2, 12, 31))*$D569, IF($B569="V", -1*(SUMIFS(Prov_Auto!$E$3:$E1000,Prov_Auto!$A$3:$A1000,$C569,Prov_Auto!$C$3:$C1000,"&gt;="&amp;$A569 ,Prov_Auto!$D$3:$D1000, "&gt;="&amp;DATE(K$2,1,1), Prov_Auto!$D$3:$D1000,"&lt;="&amp;DATE(K$2,12,31))*$D569), "")))))</f>
        <v/>
      </c>
      <c r="L569" s="42" t="str">
        <f>IF($A569="","",IF($C569="","",IF($D569="","", IF($B569="C",  SUMIFS(Prov_Auto!$E$3:$E1000,Prov_Auto!$A$3:$A1000,$C569,Prov_Auto!$C$3:$C1000,"&gt;="&amp;$A569 ,Prov_Auto!$D$3:$D1000, "&gt;="&amp;DATE(L$2,1, 1), Prov_Auto!$D$3:$D1000,"&lt;="&amp;DATE(L$2, 12, 31))*$D569, IF($B569="V", -1*(SUMIFS(Prov_Auto!$E$3:$E1000,Prov_Auto!$A$3:$A1000,$C569,Prov_Auto!$C$3:$C1000,"&gt;="&amp;$A569 ,Prov_Auto!$D$3:$D1000, "&gt;="&amp;DATE(L$2,1,1), Prov_Auto!$D$3:$D1000,"&lt;="&amp;DATE(L$2,12,31))*$D569), "")))))</f>
        <v/>
      </c>
      <c r="M569" s="43" t="str">
        <f>IF($A569="","",IF($C569="","",IF($D569="","", IF($B569="C",  SUMIFS(Prov_Auto!$E$3:$E1000,Prov_Auto!$A$3:$A1000,$C569,Prov_Auto!$C$3:$C1000,"&gt;="&amp;$A569 ,Prov_Auto!$D$3:$D1000, "&gt;="&amp;DATE(M$2,1, 1), Prov_Auto!$D$3:$D1000,"&lt;="&amp;DATE(M$2, 12, 31))*$D569, IF($B569="V", -1*(SUMIFS(Prov_Auto!$E$3:$E1000,Prov_Auto!$A$3:$A1000,$C569,Prov_Auto!$C$3:$C1000,"&gt;="&amp;$A569 ,Prov_Auto!$D$3:$D1000, "&gt;="&amp;DATE(M$2,1,1), Prov_Auto!$D$3:$D1000,"&lt;="&amp;DATE(M$2,12,31))*$D569), "")))))</f>
        <v/>
      </c>
      <c r="N569" s="30"/>
      <c r="O569" s="31"/>
      <c r="P569" s="31"/>
      <c r="Q569" s="31"/>
      <c r="R569" s="31"/>
      <c r="S569" s="31"/>
      <c r="T569" s="31"/>
      <c r="U569" s="31"/>
      <c r="V569" s="31"/>
      <c r="W569" s="31"/>
    </row>
    <row r="570">
      <c r="A570" s="46"/>
      <c r="B570" s="47"/>
      <c r="C570" s="47"/>
      <c r="D570" s="47"/>
      <c r="E570" s="48"/>
      <c r="F570" s="45" t="str">
        <f t="shared" si="1"/>
        <v/>
      </c>
      <c r="G570" s="40" t="str">
        <f t="shared" si="2"/>
        <v/>
      </c>
      <c r="H570" s="41" t="str">
        <f>IF(A570="","",IF(C570="","",IF(D570="","",IF(B570="C", SUMIFS(Prov_Auto!E$3:E1000,Prov_Auto!A$3:A1000,C570,Prov_Auto!C$3:C1000,"&gt;"&amp;A570,Prov_Auto!D$3:D1000,"&lt;="&amp;TODAY())*D570, IF(B570="V", -1*(SUMIFS(Prov_Auto!E$3:E1000,Prov_Auto!A$3:A1000,C570,Prov_Auto!C$3:C1000,"&gt;"&amp;A570,Prov_Auto!D$3:D1000,"&lt;="&amp;TODAY())*D570), "")))))</f>
        <v/>
      </c>
      <c r="I570" s="42" t="str">
        <f>IF($A570="","",IF($C570="","",IF($D570="","", IF($B570="C",  SUMIFS(Prov_Auto!$E$3:$E1000,Prov_Auto!$A$3:$A1000,$C570,Prov_Auto!$C$3:$C1000,"&gt;="&amp;$A570 ,Prov_Auto!$D$3:$D1000, "&gt;="&amp;DATE(I$2,1, 1), Prov_Auto!$D$3:$D1000,"&lt;="&amp;DATE(I$2, 12, 31))*$D570, IF($B570="V", -1*(SUMIFS(Prov_Auto!$E$3:$E1000,Prov_Auto!$A$3:$A1000,$C570,Prov_Auto!$C$3:$C1000,"&gt;="&amp;$A570 ,Prov_Auto!$D$3:$D1000, "&gt;="&amp;DATE(I$2,1,1), Prov_Auto!$D$3:$D1000,"&lt;="&amp;DATE(I$2,12,31))*$D570), "")))))</f>
        <v/>
      </c>
      <c r="J570" s="42" t="str">
        <f>IF($A570="","",IF($C570="","",IF($D570="","", IF($B570="C",  SUMIFS(Prov_Auto!$E$3:$E1000,Prov_Auto!$A$3:$A1000,$C570,Prov_Auto!$C$3:$C1000,"&gt;="&amp;$A570 ,Prov_Auto!$D$3:$D1000, "&gt;="&amp;DATE(J$2,1, 1), Prov_Auto!$D$3:$D1000,"&lt;="&amp;DATE(J$2, 12, 31))*$D570, IF($B570="V", -1*(SUMIFS(Prov_Auto!$E$3:$E1000,Prov_Auto!$A$3:$A1000,$C570,Prov_Auto!$C$3:$C1000,"&gt;="&amp;$A570 ,Prov_Auto!$D$3:$D1000, "&gt;="&amp;DATE(J$2,1,1), Prov_Auto!$D$3:$D1000,"&lt;="&amp;DATE(J$2,12,31))*$D570), "")))))</f>
        <v/>
      </c>
      <c r="K570" s="42" t="str">
        <f>IF($A570="","",IF($C570="","",IF($D570="","", IF($B570="C",  SUMIFS(Prov_Auto!$E$3:$E1000,Prov_Auto!$A$3:$A1000,$C570,Prov_Auto!$C$3:$C1000,"&gt;="&amp;$A570 ,Prov_Auto!$D$3:$D1000, "&gt;="&amp;DATE(K$2,1, 1), Prov_Auto!$D$3:$D1000,"&lt;="&amp;DATE(K$2, 12, 31))*$D570, IF($B570="V", -1*(SUMIFS(Prov_Auto!$E$3:$E1000,Prov_Auto!$A$3:$A1000,$C570,Prov_Auto!$C$3:$C1000,"&gt;="&amp;$A570 ,Prov_Auto!$D$3:$D1000, "&gt;="&amp;DATE(K$2,1,1), Prov_Auto!$D$3:$D1000,"&lt;="&amp;DATE(K$2,12,31))*$D570), "")))))</f>
        <v/>
      </c>
      <c r="L570" s="42" t="str">
        <f>IF($A570="","",IF($C570="","",IF($D570="","", IF($B570="C",  SUMIFS(Prov_Auto!$E$3:$E1000,Prov_Auto!$A$3:$A1000,$C570,Prov_Auto!$C$3:$C1000,"&gt;="&amp;$A570 ,Prov_Auto!$D$3:$D1000, "&gt;="&amp;DATE(L$2,1, 1), Prov_Auto!$D$3:$D1000,"&lt;="&amp;DATE(L$2, 12, 31))*$D570, IF($B570="V", -1*(SUMIFS(Prov_Auto!$E$3:$E1000,Prov_Auto!$A$3:$A1000,$C570,Prov_Auto!$C$3:$C1000,"&gt;="&amp;$A570 ,Prov_Auto!$D$3:$D1000, "&gt;="&amp;DATE(L$2,1,1), Prov_Auto!$D$3:$D1000,"&lt;="&amp;DATE(L$2,12,31))*$D570), "")))))</f>
        <v/>
      </c>
      <c r="M570" s="43" t="str">
        <f>IF($A570="","",IF($C570="","",IF($D570="","", IF($B570="C",  SUMIFS(Prov_Auto!$E$3:$E1000,Prov_Auto!$A$3:$A1000,$C570,Prov_Auto!$C$3:$C1000,"&gt;="&amp;$A570 ,Prov_Auto!$D$3:$D1000, "&gt;="&amp;DATE(M$2,1, 1), Prov_Auto!$D$3:$D1000,"&lt;="&amp;DATE(M$2, 12, 31))*$D570, IF($B570="V", -1*(SUMIFS(Prov_Auto!$E$3:$E1000,Prov_Auto!$A$3:$A1000,$C570,Prov_Auto!$C$3:$C1000,"&gt;="&amp;$A570 ,Prov_Auto!$D$3:$D1000, "&gt;="&amp;DATE(M$2,1,1), Prov_Auto!$D$3:$D1000,"&lt;="&amp;DATE(M$2,12,31))*$D570), "")))))</f>
        <v/>
      </c>
      <c r="N570" s="30"/>
      <c r="O570" s="31"/>
      <c r="P570" s="31"/>
      <c r="Q570" s="31"/>
      <c r="R570" s="31"/>
      <c r="S570" s="31"/>
      <c r="T570" s="31"/>
      <c r="U570" s="31"/>
      <c r="V570" s="31"/>
      <c r="W570" s="31"/>
    </row>
    <row r="571">
      <c r="A571" s="46"/>
      <c r="B571" s="47"/>
      <c r="C571" s="47"/>
      <c r="D571" s="47"/>
      <c r="E571" s="48"/>
      <c r="F571" s="45" t="str">
        <f t="shared" si="1"/>
        <v/>
      </c>
      <c r="G571" s="40" t="str">
        <f t="shared" si="2"/>
        <v/>
      </c>
      <c r="H571" s="41" t="str">
        <f>IF(A571="","",IF(C571="","",IF(D571="","",IF(B571="C", SUMIFS(Prov_Auto!E$3:E1000,Prov_Auto!A$3:A1000,C571,Prov_Auto!C$3:C1000,"&gt;"&amp;A571,Prov_Auto!D$3:D1000,"&lt;="&amp;TODAY())*D571, IF(B571="V", -1*(SUMIFS(Prov_Auto!E$3:E1000,Prov_Auto!A$3:A1000,C571,Prov_Auto!C$3:C1000,"&gt;"&amp;A571,Prov_Auto!D$3:D1000,"&lt;="&amp;TODAY())*D571), "")))))</f>
        <v/>
      </c>
      <c r="I571" s="42" t="str">
        <f>IF($A571="","",IF($C571="","",IF($D571="","", IF($B571="C",  SUMIFS(Prov_Auto!$E$3:$E1000,Prov_Auto!$A$3:$A1000,$C571,Prov_Auto!$C$3:$C1000,"&gt;="&amp;$A571 ,Prov_Auto!$D$3:$D1000, "&gt;="&amp;DATE(I$2,1, 1), Prov_Auto!$D$3:$D1000,"&lt;="&amp;DATE(I$2, 12, 31))*$D571, IF($B571="V", -1*(SUMIFS(Prov_Auto!$E$3:$E1000,Prov_Auto!$A$3:$A1000,$C571,Prov_Auto!$C$3:$C1000,"&gt;="&amp;$A571 ,Prov_Auto!$D$3:$D1000, "&gt;="&amp;DATE(I$2,1,1), Prov_Auto!$D$3:$D1000,"&lt;="&amp;DATE(I$2,12,31))*$D571), "")))))</f>
        <v/>
      </c>
      <c r="J571" s="42" t="str">
        <f>IF($A571="","",IF($C571="","",IF($D571="","", IF($B571="C",  SUMIFS(Prov_Auto!$E$3:$E1000,Prov_Auto!$A$3:$A1000,$C571,Prov_Auto!$C$3:$C1000,"&gt;="&amp;$A571 ,Prov_Auto!$D$3:$D1000, "&gt;="&amp;DATE(J$2,1, 1), Prov_Auto!$D$3:$D1000,"&lt;="&amp;DATE(J$2, 12, 31))*$D571, IF($B571="V", -1*(SUMIFS(Prov_Auto!$E$3:$E1000,Prov_Auto!$A$3:$A1000,$C571,Prov_Auto!$C$3:$C1000,"&gt;="&amp;$A571 ,Prov_Auto!$D$3:$D1000, "&gt;="&amp;DATE(J$2,1,1), Prov_Auto!$D$3:$D1000,"&lt;="&amp;DATE(J$2,12,31))*$D571), "")))))</f>
        <v/>
      </c>
      <c r="K571" s="42" t="str">
        <f>IF($A571="","",IF($C571="","",IF($D571="","", IF($B571="C",  SUMIFS(Prov_Auto!$E$3:$E1000,Prov_Auto!$A$3:$A1000,$C571,Prov_Auto!$C$3:$C1000,"&gt;="&amp;$A571 ,Prov_Auto!$D$3:$D1000, "&gt;="&amp;DATE(K$2,1, 1), Prov_Auto!$D$3:$D1000,"&lt;="&amp;DATE(K$2, 12, 31))*$D571, IF($B571="V", -1*(SUMIFS(Prov_Auto!$E$3:$E1000,Prov_Auto!$A$3:$A1000,$C571,Prov_Auto!$C$3:$C1000,"&gt;="&amp;$A571 ,Prov_Auto!$D$3:$D1000, "&gt;="&amp;DATE(K$2,1,1), Prov_Auto!$D$3:$D1000,"&lt;="&amp;DATE(K$2,12,31))*$D571), "")))))</f>
        <v/>
      </c>
      <c r="L571" s="42" t="str">
        <f>IF($A571="","",IF($C571="","",IF($D571="","", IF($B571="C",  SUMIFS(Prov_Auto!$E$3:$E1000,Prov_Auto!$A$3:$A1000,$C571,Prov_Auto!$C$3:$C1000,"&gt;="&amp;$A571 ,Prov_Auto!$D$3:$D1000, "&gt;="&amp;DATE(L$2,1, 1), Prov_Auto!$D$3:$D1000,"&lt;="&amp;DATE(L$2, 12, 31))*$D571, IF($B571="V", -1*(SUMIFS(Prov_Auto!$E$3:$E1000,Prov_Auto!$A$3:$A1000,$C571,Prov_Auto!$C$3:$C1000,"&gt;="&amp;$A571 ,Prov_Auto!$D$3:$D1000, "&gt;="&amp;DATE(L$2,1,1), Prov_Auto!$D$3:$D1000,"&lt;="&amp;DATE(L$2,12,31))*$D571), "")))))</f>
        <v/>
      </c>
      <c r="M571" s="43" t="str">
        <f>IF($A571="","",IF($C571="","",IF($D571="","", IF($B571="C",  SUMIFS(Prov_Auto!$E$3:$E1000,Prov_Auto!$A$3:$A1000,$C571,Prov_Auto!$C$3:$C1000,"&gt;="&amp;$A571 ,Prov_Auto!$D$3:$D1000, "&gt;="&amp;DATE(M$2,1, 1), Prov_Auto!$D$3:$D1000,"&lt;="&amp;DATE(M$2, 12, 31))*$D571, IF($B571="V", -1*(SUMIFS(Prov_Auto!$E$3:$E1000,Prov_Auto!$A$3:$A1000,$C571,Prov_Auto!$C$3:$C1000,"&gt;="&amp;$A571 ,Prov_Auto!$D$3:$D1000, "&gt;="&amp;DATE(M$2,1,1), Prov_Auto!$D$3:$D1000,"&lt;="&amp;DATE(M$2,12,31))*$D571), "")))))</f>
        <v/>
      </c>
      <c r="N571" s="30"/>
      <c r="O571" s="31"/>
      <c r="P571" s="31"/>
      <c r="Q571" s="31"/>
      <c r="R571" s="31"/>
      <c r="S571" s="31"/>
      <c r="T571" s="31"/>
      <c r="U571" s="31"/>
      <c r="V571" s="31"/>
      <c r="W571" s="31"/>
    </row>
    <row r="572">
      <c r="A572" s="46"/>
      <c r="B572" s="47"/>
      <c r="C572" s="47"/>
      <c r="D572" s="47"/>
      <c r="E572" s="48"/>
      <c r="F572" s="45" t="str">
        <f t="shared" si="1"/>
        <v/>
      </c>
      <c r="G572" s="40" t="str">
        <f t="shared" si="2"/>
        <v/>
      </c>
      <c r="H572" s="41" t="str">
        <f>IF(A572="","",IF(C572="","",IF(D572="","",IF(B572="C", SUMIFS(Prov_Auto!E$3:E1000,Prov_Auto!A$3:A1000,C572,Prov_Auto!C$3:C1000,"&gt;"&amp;A572,Prov_Auto!D$3:D1000,"&lt;="&amp;TODAY())*D572, IF(B572="V", -1*(SUMIFS(Prov_Auto!E$3:E1000,Prov_Auto!A$3:A1000,C572,Prov_Auto!C$3:C1000,"&gt;"&amp;A572,Prov_Auto!D$3:D1000,"&lt;="&amp;TODAY())*D572), "")))))</f>
        <v/>
      </c>
      <c r="I572" s="42" t="str">
        <f>IF($A572="","",IF($C572="","",IF($D572="","", IF($B572="C",  SUMIFS(Prov_Auto!$E$3:$E1000,Prov_Auto!$A$3:$A1000,$C572,Prov_Auto!$C$3:$C1000,"&gt;="&amp;$A572 ,Prov_Auto!$D$3:$D1000, "&gt;="&amp;DATE(I$2,1, 1), Prov_Auto!$D$3:$D1000,"&lt;="&amp;DATE(I$2, 12, 31))*$D572, IF($B572="V", -1*(SUMIFS(Prov_Auto!$E$3:$E1000,Prov_Auto!$A$3:$A1000,$C572,Prov_Auto!$C$3:$C1000,"&gt;="&amp;$A572 ,Prov_Auto!$D$3:$D1000, "&gt;="&amp;DATE(I$2,1,1), Prov_Auto!$D$3:$D1000,"&lt;="&amp;DATE(I$2,12,31))*$D572), "")))))</f>
        <v/>
      </c>
      <c r="J572" s="42" t="str">
        <f>IF($A572="","",IF($C572="","",IF($D572="","", IF($B572="C",  SUMIFS(Prov_Auto!$E$3:$E1000,Prov_Auto!$A$3:$A1000,$C572,Prov_Auto!$C$3:$C1000,"&gt;="&amp;$A572 ,Prov_Auto!$D$3:$D1000, "&gt;="&amp;DATE(J$2,1, 1), Prov_Auto!$D$3:$D1000,"&lt;="&amp;DATE(J$2, 12, 31))*$D572, IF($B572="V", -1*(SUMIFS(Prov_Auto!$E$3:$E1000,Prov_Auto!$A$3:$A1000,$C572,Prov_Auto!$C$3:$C1000,"&gt;="&amp;$A572 ,Prov_Auto!$D$3:$D1000, "&gt;="&amp;DATE(J$2,1,1), Prov_Auto!$D$3:$D1000,"&lt;="&amp;DATE(J$2,12,31))*$D572), "")))))</f>
        <v/>
      </c>
      <c r="K572" s="42" t="str">
        <f>IF($A572="","",IF($C572="","",IF($D572="","", IF($B572="C",  SUMIFS(Prov_Auto!$E$3:$E1000,Prov_Auto!$A$3:$A1000,$C572,Prov_Auto!$C$3:$C1000,"&gt;="&amp;$A572 ,Prov_Auto!$D$3:$D1000, "&gt;="&amp;DATE(K$2,1, 1), Prov_Auto!$D$3:$D1000,"&lt;="&amp;DATE(K$2, 12, 31))*$D572, IF($B572="V", -1*(SUMIFS(Prov_Auto!$E$3:$E1000,Prov_Auto!$A$3:$A1000,$C572,Prov_Auto!$C$3:$C1000,"&gt;="&amp;$A572 ,Prov_Auto!$D$3:$D1000, "&gt;="&amp;DATE(K$2,1,1), Prov_Auto!$D$3:$D1000,"&lt;="&amp;DATE(K$2,12,31))*$D572), "")))))</f>
        <v/>
      </c>
      <c r="L572" s="42" t="str">
        <f>IF($A572="","",IF($C572="","",IF($D572="","", IF($B572="C",  SUMIFS(Prov_Auto!$E$3:$E1000,Prov_Auto!$A$3:$A1000,$C572,Prov_Auto!$C$3:$C1000,"&gt;="&amp;$A572 ,Prov_Auto!$D$3:$D1000, "&gt;="&amp;DATE(L$2,1, 1), Prov_Auto!$D$3:$D1000,"&lt;="&amp;DATE(L$2, 12, 31))*$D572, IF($B572="V", -1*(SUMIFS(Prov_Auto!$E$3:$E1000,Prov_Auto!$A$3:$A1000,$C572,Prov_Auto!$C$3:$C1000,"&gt;="&amp;$A572 ,Prov_Auto!$D$3:$D1000, "&gt;="&amp;DATE(L$2,1,1), Prov_Auto!$D$3:$D1000,"&lt;="&amp;DATE(L$2,12,31))*$D572), "")))))</f>
        <v/>
      </c>
      <c r="M572" s="43" t="str">
        <f>IF($A572="","",IF($C572="","",IF($D572="","", IF($B572="C",  SUMIFS(Prov_Auto!$E$3:$E1000,Prov_Auto!$A$3:$A1000,$C572,Prov_Auto!$C$3:$C1000,"&gt;="&amp;$A572 ,Prov_Auto!$D$3:$D1000, "&gt;="&amp;DATE(M$2,1, 1), Prov_Auto!$D$3:$D1000,"&lt;="&amp;DATE(M$2, 12, 31))*$D572, IF($B572="V", -1*(SUMIFS(Prov_Auto!$E$3:$E1000,Prov_Auto!$A$3:$A1000,$C572,Prov_Auto!$C$3:$C1000,"&gt;="&amp;$A572 ,Prov_Auto!$D$3:$D1000, "&gt;="&amp;DATE(M$2,1,1), Prov_Auto!$D$3:$D1000,"&lt;="&amp;DATE(M$2,12,31))*$D572), "")))))</f>
        <v/>
      </c>
      <c r="N572" s="30"/>
      <c r="O572" s="31"/>
      <c r="P572" s="31"/>
      <c r="Q572" s="31"/>
      <c r="R572" s="31"/>
      <c r="S572" s="31"/>
      <c r="T572" s="31"/>
      <c r="U572" s="31"/>
      <c r="V572" s="31"/>
      <c r="W572" s="31"/>
    </row>
    <row r="573">
      <c r="A573" s="46"/>
      <c r="B573" s="47"/>
      <c r="C573" s="47"/>
      <c r="D573" s="47"/>
      <c r="E573" s="48"/>
      <c r="F573" s="45" t="str">
        <f t="shared" si="1"/>
        <v/>
      </c>
      <c r="G573" s="40" t="str">
        <f t="shared" si="2"/>
        <v/>
      </c>
      <c r="H573" s="41" t="str">
        <f>IF(A573="","",IF(C573="","",IF(D573="","",IF(B573="C", SUMIFS(Prov_Auto!E$3:E1000,Prov_Auto!A$3:A1000,C573,Prov_Auto!C$3:C1000,"&gt;"&amp;A573,Prov_Auto!D$3:D1000,"&lt;="&amp;TODAY())*D573, IF(B573="V", -1*(SUMIFS(Prov_Auto!E$3:E1000,Prov_Auto!A$3:A1000,C573,Prov_Auto!C$3:C1000,"&gt;"&amp;A573,Prov_Auto!D$3:D1000,"&lt;="&amp;TODAY())*D573), "")))))</f>
        <v/>
      </c>
      <c r="I573" s="42" t="str">
        <f>IF($A573="","",IF($C573="","",IF($D573="","", IF($B573="C",  SUMIFS(Prov_Auto!$E$3:$E1000,Prov_Auto!$A$3:$A1000,$C573,Prov_Auto!$C$3:$C1000,"&gt;="&amp;$A573 ,Prov_Auto!$D$3:$D1000, "&gt;="&amp;DATE(I$2,1, 1), Prov_Auto!$D$3:$D1000,"&lt;="&amp;DATE(I$2, 12, 31))*$D573, IF($B573="V", -1*(SUMIFS(Prov_Auto!$E$3:$E1000,Prov_Auto!$A$3:$A1000,$C573,Prov_Auto!$C$3:$C1000,"&gt;="&amp;$A573 ,Prov_Auto!$D$3:$D1000, "&gt;="&amp;DATE(I$2,1,1), Prov_Auto!$D$3:$D1000,"&lt;="&amp;DATE(I$2,12,31))*$D573), "")))))</f>
        <v/>
      </c>
      <c r="J573" s="42" t="str">
        <f>IF($A573="","",IF($C573="","",IF($D573="","", IF($B573="C",  SUMIFS(Prov_Auto!$E$3:$E1000,Prov_Auto!$A$3:$A1000,$C573,Prov_Auto!$C$3:$C1000,"&gt;="&amp;$A573 ,Prov_Auto!$D$3:$D1000, "&gt;="&amp;DATE(J$2,1, 1), Prov_Auto!$D$3:$D1000,"&lt;="&amp;DATE(J$2, 12, 31))*$D573, IF($B573="V", -1*(SUMIFS(Prov_Auto!$E$3:$E1000,Prov_Auto!$A$3:$A1000,$C573,Prov_Auto!$C$3:$C1000,"&gt;="&amp;$A573 ,Prov_Auto!$D$3:$D1000, "&gt;="&amp;DATE(J$2,1,1), Prov_Auto!$D$3:$D1000,"&lt;="&amp;DATE(J$2,12,31))*$D573), "")))))</f>
        <v/>
      </c>
      <c r="K573" s="42" t="str">
        <f>IF($A573="","",IF($C573="","",IF($D573="","", IF($B573="C",  SUMIFS(Prov_Auto!$E$3:$E1000,Prov_Auto!$A$3:$A1000,$C573,Prov_Auto!$C$3:$C1000,"&gt;="&amp;$A573 ,Prov_Auto!$D$3:$D1000, "&gt;="&amp;DATE(K$2,1, 1), Prov_Auto!$D$3:$D1000,"&lt;="&amp;DATE(K$2, 12, 31))*$D573, IF($B573="V", -1*(SUMIFS(Prov_Auto!$E$3:$E1000,Prov_Auto!$A$3:$A1000,$C573,Prov_Auto!$C$3:$C1000,"&gt;="&amp;$A573 ,Prov_Auto!$D$3:$D1000, "&gt;="&amp;DATE(K$2,1,1), Prov_Auto!$D$3:$D1000,"&lt;="&amp;DATE(K$2,12,31))*$D573), "")))))</f>
        <v/>
      </c>
      <c r="L573" s="42" t="str">
        <f>IF($A573="","",IF($C573="","",IF($D573="","", IF($B573="C",  SUMIFS(Prov_Auto!$E$3:$E1000,Prov_Auto!$A$3:$A1000,$C573,Prov_Auto!$C$3:$C1000,"&gt;="&amp;$A573 ,Prov_Auto!$D$3:$D1000, "&gt;="&amp;DATE(L$2,1, 1), Prov_Auto!$D$3:$D1000,"&lt;="&amp;DATE(L$2, 12, 31))*$D573, IF($B573="V", -1*(SUMIFS(Prov_Auto!$E$3:$E1000,Prov_Auto!$A$3:$A1000,$C573,Prov_Auto!$C$3:$C1000,"&gt;="&amp;$A573 ,Prov_Auto!$D$3:$D1000, "&gt;="&amp;DATE(L$2,1,1), Prov_Auto!$D$3:$D1000,"&lt;="&amp;DATE(L$2,12,31))*$D573), "")))))</f>
        <v/>
      </c>
      <c r="M573" s="43" t="str">
        <f>IF($A573="","",IF($C573="","",IF($D573="","", IF($B573="C",  SUMIFS(Prov_Auto!$E$3:$E1000,Prov_Auto!$A$3:$A1000,$C573,Prov_Auto!$C$3:$C1000,"&gt;="&amp;$A573 ,Prov_Auto!$D$3:$D1000, "&gt;="&amp;DATE(M$2,1, 1), Prov_Auto!$D$3:$D1000,"&lt;="&amp;DATE(M$2, 12, 31))*$D573, IF($B573="V", -1*(SUMIFS(Prov_Auto!$E$3:$E1000,Prov_Auto!$A$3:$A1000,$C573,Prov_Auto!$C$3:$C1000,"&gt;="&amp;$A573 ,Prov_Auto!$D$3:$D1000, "&gt;="&amp;DATE(M$2,1,1), Prov_Auto!$D$3:$D1000,"&lt;="&amp;DATE(M$2,12,31))*$D573), "")))))</f>
        <v/>
      </c>
      <c r="N573" s="30"/>
      <c r="O573" s="31"/>
      <c r="P573" s="31"/>
      <c r="Q573" s="31"/>
      <c r="R573" s="31"/>
      <c r="S573" s="31"/>
      <c r="T573" s="31"/>
      <c r="U573" s="31"/>
      <c r="V573" s="31"/>
      <c r="W573" s="31"/>
    </row>
    <row r="574">
      <c r="A574" s="46"/>
      <c r="B574" s="47"/>
      <c r="C574" s="47"/>
      <c r="D574" s="47"/>
      <c r="E574" s="48"/>
      <c r="F574" s="45" t="str">
        <f t="shared" si="1"/>
        <v/>
      </c>
      <c r="G574" s="40" t="str">
        <f t="shared" si="2"/>
        <v/>
      </c>
      <c r="H574" s="41" t="str">
        <f>IF(A574="","",IF(C574="","",IF(D574="","",IF(B574="C", SUMIFS(Prov_Auto!E$3:E1000,Prov_Auto!A$3:A1000,C574,Prov_Auto!C$3:C1000,"&gt;"&amp;A574,Prov_Auto!D$3:D1000,"&lt;="&amp;TODAY())*D574, IF(B574="V", -1*(SUMIFS(Prov_Auto!E$3:E1000,Prov_Auto!A$3:A1000,C574,Prov_Auto!C$3:C1000,"&gt;"&amp;A574,Prov_Auto!D$3:D1000,"&lt;="&amp;TODAY())*D574), "")))))</f>
        <v/>
      </c>
      <c r="I574" s="42" t="str">
        <f>IF($A574="","",IF($C574="","",IF($D574="","", IF($B574="C",  SUMIFS(Prov_Auto!$E$3:$E1000,Prov_Auto!$A$3:$A1000,$C574,Prov_Auto!$C$3:$C1000,"&gt;="&amp;$A574 ,Prov_Auto!$D$3:$D1000, "&gt;="&amp;DATE(I$2,1, 1), Prov_Auto!$D$3:$D1000,"&lt;="&amp;DATE(I$2, 12, 31))*$D574, IF($B574="V", -1*(SUMIFS(Prov_Auto!$E$3:$E1000,Prov_Auto!$A$3:$A1000,$C574,Prov_Auto!$C$3:$C1000,"&gt;="&amp;$A574 ,Prov_Auto!$D$3:$D1000, "&gt;="&amp;DATE(I$2,1,1), Prov_Auto!$D$3:$D1000,"&lt;="&amp;DATE(I$2,12,31))*$D574), "")))))</f>
        <v/>
      </c>
      <c r="J574" s="42" t="str">
        <f>IF($A574="","",IF($C574="","",IF($D574="","", IF($B574="C",  SUMIFS(Prov_Auto!$E$3:$E1000,Prov_Auto!$A$3:$A1000,$C574,Prov_Auto!$C$3:$C1000,"&gt;="&amp;$A574 ,Prov_Auto!$D$3:$D1000, "&gt;="&amp;DATE(J$2,1, 1), Prov_Auto!$D$3:$D1000,"&lt;="&amp;DATE(J$2, 12, 31))*$D574, IF($B574="V", -1*(SUMIFS(Prov_Auto!$E$3:$E1000,Prov_Auto!$A$3:$A1000,$C574,Prov_Auto!$C$3:$C1000,"&gt;="&amp;$A574 ,Prov_Auto!$D$3:$D1000, "&gt;="&amp;DATE(J$2,1,1), Prov_Auto!$D$3:$D1000,"&lt;="&amp;DATE(J$2,12,31))*$D574), "")))))</f>
        <v/>
      </c>
      <c r="K574" s="42" t="str">
        <f>IF($A574="","",IF($C574="","",IF($D574="","", IF($B574="C",  SUMIFS(Prov_Auto!$E$3:$E1000,Prov_Auto!$A$3:$A1000,$C574,Prov_Auto!$C$3:$C1000,"&gt;="&amp;$A574 ,Prov_Auto!$D$3:$D1000, "&gt;="&amp;DATE(K$2,1, 1), Prov_Auto!$D$3:$D1000,"&lt;="&amp;DATE(K$2, 12, 31))*$D574, IF($B574="V", -1*(SUMIFS(Prov_Auto!$E$3:$E1000,Prov_Auto!$A$3:$A1000,$C574,Prov_Auto!$C$3:$C1000,"&gt;="&amp;$A574 ,Prov_Auto!$D$3:$D1000, "&gt;="&amp;DATE(K$2,1,1), Prov_Auto!$D$3:$D1000,"&lt;="&amp;DATE(K$2,12,31))*$D574), "")))))</f>
        <v/>
      </c>
      <c r="L574" s="42" t="str">
        <f>IF($A574="","",IF($C574="","",IF($D574="","", IF($B574="C",  SUMIFS(Prov_Auto!$E$3:$E1000,Prov_Auto!$A$3:$A1000,$C574,Prov_Auto!$C$3:$C1000,"&gt;="&amp;$A574 ,Prov_Auto!$D$3:$D1000, "&gt;="&amp;DATE(L$2,1, 1), Prov_Auto!$D$3:$D1000,"&lt;="&amp;DATE(L$2, 12, 31))*$D574, IF($B574="V", -1*(SUMIFS(Prov_Auto!$E$3:$E1000,Prov_Auto!$A$3:$A1000,$C574,Prov_Auto!$C$3:$C1000,"&gt;="&amp;$A574 ,Prov_Auto!$D$3:$D1000, "&gt;="&amp;DATE(L$2,1,1), Prov_Auto!$D$3:$D1000,"&lt;="&amp;DATE(L$2,12,31))*$D574), "")))))</f>
        <v/>
      </c>
      <c r="M574" s="43" t="str">
        <f>IF($A574="","",IF($C574="","",IF($D574="","", IF($B574="C",  SUMIFS(Prov_Auto!$E$3:$E1000,Prov_Auto!$A$3:$A1000,$C574,Prov_Auto!$C$3:$C1000,"&gt;="&amp;$A574 ,Prov_Auto!$D$3:$D1000, "&gt;="&amp;DATE(M$2,1, 1), Prov_Auto!$D$3:$D1000,"&lt;="&amp;DATE(M$2, 12, 31))*$D574, IF($B574="V", -1*(SUMIFS(Prov_Auto!$E$3:$E1000,Prov_Auto!$A$3:$A1000,$C574,Prov_Auto!$C$3:$C1000,"&gt;="&amp;$A574 ,Prov_Auto!$D$3:$D1000, "&gt;="&amp;DATE(M$2,1,1), Prov_Auto!$D$3:$D1000,"&lt;="&amp;DATE(M$2,12,31))*$D574), "")))))</f>
        <v/>
      </c>
      <c r="N574" s="30"/>
      <c r="O574" s="31"/>
      <c r="P574" s="31"/>
      <c r="Q574" s="31"/>
      <c r="R574" s="31"/>
      <c r="S574" s="31"/>
      <c r="T574" s="31"/>
      <c r="U574" s="31"/>
      <c r="V574" s="31"/>
      <c r="W574" s="31"/>
    </row>
    <row r="575">
      <c r="A575" s="46"/>
      <c r="B575" s="47"/>
      <c r="C575" s="47"/>
      <c r="D575" s="47"/>
      <c r="E575" s="48"/>
      <c r="F575" s="45" t="str">
        <f t="shared" si="1"/>
        <v/>
      </c>
      <c r="G575" s="40" t="str">
        <f t="shared" si="2"/>
        <v/>
      </c>
      <c r="H575" s="41" t="str">
        <f>IF(A575="","",IF(C575="","",IF(D575="","",IF(B575="C", SUMIFS(Prov_Auto!E$3:E1000,Prov_Auto!A$3:A1000,C575,Prov_Auto!C$3:C1000,"&gt;"&amp;A575,Prov_Auto!D$3:D1000,"&lt;="&amp;TODAY())*D575, IF(B575="V", -1*(SUMIFS(Prov_Auto!E$3:E1000,Prov_Auto!A$3:A1000,C575,Prov_Auto!C$3:C1000,"&gt;"&amp;A575,Prov_Auto!D$3:D1000,"&lt;="&amp;TODAY())*D575), "")))))</f>
        <v/>
      </c>
      <c r="I575" s="42" t="str">
        <f>IF($A575="","",IF($C575="","",IF($D575="","", IF($B575="C",  SUMIFS(Prov_Auto!$E$3:$E1000,Prov_Auto!$A$3:$A1000,$C575,Prov_Auto!$C$3:$C1000,"&gt;="&amp;$A575 ,Prov_Auto!$D$3:$D1000, "&gt;="&amp;DATE(I$2,1, 1), Prov_Auto!$D$3:$D1000,"&lt;="&amp;DATE(I$2, 12, 31))*$D575, IF($B575="V", -1*(SUMIFS(Prov_Auto!$E$3:$E1000,Prov_Auto!$A$3:$A1000,$C575,Prov_Auto!$C$3:$C1000,"&gt;="&amp;$A575 ,Prov_Auto!$D$3:$D1000, "&gt;="&amp;DATE(I$2,1,1), Prov_Auto!$D$3:$D1000,"&lt;="&amp;DATE(I$2,12,31))*$D575), "")))))</f>
        <v/>
      </c>
      <c r="J575" s="42" t="str">
        <f>IF($A575="","",IF($C575="","",IF($D575="","", IF($B575="C",  SUMIFS(Prov_Auto!$E$3:$E1000,Prov_Auto!$A$3:$A1000,$C575,Prov_Auto!$C$3:$C1000,"&gt;="&amp;$A575 ,Prov_Auto!$D$3:$D1000, "&gt;="&amp;DATE(J$2,1, 1), Prov_Auto!$D$3:$D1000,"&lt;="&amp;DATE(J$2, 12, 31))*$D575, IF($B575="V", -1*(SUMIFS(Prov_Auto!$E$3:$E1000,Prov_Auto!$A$3:$A1000,$C575,Prov_Auto!$C$3:$C1000,"&gt;="&amp;$A575 ,Prov_Auto!$D$3:$D1000, "&gt;="&amp;DATE(J$2,1,1), Prov_Auto!$D$3:$D1000,"&lt;="&amp;DATE(J$2,12,31))*$D575), "")))))</f>
        <v/>
      </c>
      <c r="K575" s="42" t="str">
        <f>IF($A575="","",IF($C575="","",IF($D575="","", IF($B575="C",  SUMIFS(Prov_Auto!$E$3:$E1000,Prov_Auto!$A$3:$A1000,$C575,Prov_Auto!$C$3:$C1000,"&gt;="&amp;$A575 ,Prov_Auto!$D$3:$D1000, "&gt;="&amp;DATE(K$2,1, 1), Prov_Auto!$D$3:$D1000,"&lt;="&amp;DATE(K$2, 12, 31))*$D575, IF($B575="V", -1*(SUMIFS(Prov_Auto!$E$3:$E1000,Prov_Auto!$A$3:$A1000,$C575,Prov_Auto!$C$3:$C1000,"&gt;="&amp;$A575 ,Prov_Auto!$D$3:$D1000, "&gt;="&amp;DATE(K$2,1,1), Prov_Auto!$D$3:$D1000,"&lt;="&amp;DATE(K$2,12,31))*$D575), "")))))</f>
        <v/>
      </c>
      <c r="L575" s="42" t="str">
        <f>IF($A575="","",IF($C575="","",IF($D575="","", IF($B575="C",  SUMIFS(Prov_Auto!$E$3:$E1000,Prov_Auto!$A$3:$A1000,$C575,Prov_Auto!$C$3:$C1000,"&gt;="&amp;$A575 ,Prov_Auto!$D$3:$D1000, "&gt;="&amp;DATE(L$2,1, 1), Prov_Auto!$D$3:$D1000,"&lt;="&amp;DATE(L$2, 12, 31))*$D575, IF($B575="V", -1*(SUMIFS(Prov_Auto!$E$3:$E1000,Prov_Auto!$A$3:$A1000,$C575,Prov_Auto!$C$3:$C1000,"&gt;="&amp;$A575 ,Prov_Auto!$D$3:$D1000, "&gt;="&amp;DATE(L$2,1,1), Prov_Auto!$D$3:$D1000,"&lt;="&amp;DATE(L$2,12,31))*$D575), "")))))</f>
        <v/>
      </c>
      <c r="M575" s="43" t="str">
        <f>IF($A575="","",IF($C575="","",IF($D575="","", IF($B575="C",  SUMIFS(Prov_Auto!$E$3:$E1000,Prov_Auto!$A$3:$A1000,$C575,Prov_Auto!$C$3:$C1000,"&gt;="&amp;$A575 ,Prov_Auto!$D$3:$D1000, "&gt;="&amp;DATE(M$2,1, 1), Prov_Auto!$D$3:$D1000,"&lt;="&amp;DATE(M$2, 12, 31))*$D575, IF($B575="V", -1*(SUMIFS(Prov_Auto!$E$3:$E1000,Prov_Auto!$A$3:$A1000,$C575,Prov_Auto!$C$3:$C1000,"&gt;="&amp;$A575 ,Prov_Auto!$D$3:$D1000, "&gt;="&amp;DATE(M$2,1,1), Prov_Auto!$D$3:$D1000,"&lt;="&amp;DATE(M$2,12,31))*$D575), "")))))</f>
        <v/>
      </c>
      <c r="N575" s="30"/>
      <c r="O575" s="31"/>
      <c r="P575" s="31"/>
      <c r="Q575" s="31"/>
      <c r="R575" s="31"/>
      <c r="S575" s="31"/>
      <c r="T575" s="31"/>
      <c r="U575" s="31"/>
      <c r="V575" s="31"/>
      <c r="W575" s="31"/>
    </row>
    <row r="576">
      <c r="A576" s="46"/>
      <c r="B576" s="47"/>
      <c r="C576" s="47"/>
      <c r="D576" s="47"/>
      <c r="E576" s="48"/>
      <c r="F576" s="45" t="str">
        <f t="shared" si="1"/>
        <v/>
      </c>
      <c r="G576" s="40" t="str">
        <f t="shared" si="2"/>
        <v/>
      </c>
      <c r="H576" s="41" t="str">
        <f>IF(A576="","",IF(C576="","",IF(D576="","",IF(B576="C", SUMIFS(Prov_Auto!E$3:E1000,Prov_Auto!A$3:A1000,C576,Prov_Auto!C$3:C1000,"&gt;"&amp;A576,Prov_Auto!D$3:D1000,"&lt;="&amp;TODAY())*D576, IF(B576="V", -1*(SUMIFS(Prov_Auto!E$3:E1000,Prov_Auto!A$3:A1000,C576,Prov_Auto!C$3:C1000,"&gt;"&amp;A576,Prov_Auto!D$3:D1000,"&lt;="&amp;TODAY())*D576), "")))))</f>
        <v/>
      </c>
      <c r="I576" s="42" t="str">
        <f>IF($A576="","",IF($C576="","",IF($D576="","", IF($B576="C",  SUMIFS(Prov_Auto!$E$3:$E1000,Prov_Auto!$A$3:$A1000,$C576,Prov_Auto!$C$3:$C1000,"&gt;="&amp;$A576 ,Prov_Auto!$D$3:$D1000, "&gt;="&amp;DATE(I$2,1, 1), Prov_Auto!$D$3:$D1000,"&lt;="&amp;DATE(I$2, 12, 31))*$D576, IF($B576="V", -1*(SUMIFS(Prov_Auto!$E$3:$E1000,Prov_Auto!$A$3:$A1000,$C576,Prov_Auto!$C$3:$C1000,"&gt;="&amp;$A576 ,Prov_Auto!$D$3:$D1000, "&gt;="&amp;DATE(I$2,1,1), Prov_Auto!$D$3:$D1000,"&lt;="&amp;DATE(I$2,12,31))*$D576), "")))))</f>
        <v/>
      </c>
      <c r="J576" s="42" t="str">
        <f>IF($A576="","",IF($C576="","",IF($D576="","", IF($B576="C",  SUMIFS(Prov_Auto!$E$3:$E1000,Prov_Auto!$A$3:$A1000,$C576,Prov_Auto!$C$3:$C1000,"&gt;="&amp;$A576 ,Prov_Auto!$D$3:$D1000, "&gt;="&amp;DATE(J$2,1, 1), Prov_Auto!$D$3:$D1000,"&lt;="&amp;DATE(J$2, 12, 31))*$D576, IF($B576="V", -1*(SUMIFS(Prov_Auto!$E$3:$E1000,Prov_Auto!$A$3:$A1000,$C576,Prov_Auto!$C$3:$C1000,"&gt;="&amp;$A576 ,Prov_Auto!$D$3:$D1000, "&gt;="&amp;DATE(J$2,1,1), Prov_Auto!$D$3:$D1000,"&lt;="&amp;DATE(J$2,12,31))*$D576), "")))))</f>
        <v/>
      </c>
      <c r="K576" s="42" t="str">
        <f>IF($A576="","",IF($C576="","",IF($D576="","", IF($B576="C",  SUMIFS(Prov_Auto!$E$3:$E1000,Prov_Auto!$A$3:$A1000,$C576,Prov_Auto!$C$3:$C1000,"&gt;="&amp;$A576 ,Prov_Auto!$D$3:$D1000, "&gt;="&amp;DATE(K$2,1, 1), Prov_Auto!$D$3:$D1000,"&lt;="&amp;DATE(K$2, 12, 31))*$D576, IF($B576="V", -1*(SUMIFS(Prov_Auto!$E$3:$E1000,Prov_Auto!$A$3:$A1000,$C576,Prov_Auto!$C$3:$C1000,"&gt;="&amp;$A576 ,Prov_Auto!$D$3:$D1000, "&gt;="&amp;DATE(K$2,1,1), Prov_Auto!$D$3:$D1000,"&lt;="&amp;DATE(K$2,12,31))*$D576), "")))))</f>
        <v/>
      </c>
      <c r="L576" s="42" t="str">
        <f>IF($A576="","",IF($C576="","",IF($D576="","", IF($B576="C",  SUMIFS(Prov_Auto!$E$3:$E1000,Prov_Auto!$A$3:$A1000,$C576,Prov_Auto!$C$3:$C1000,"&gt;="&amp;$A576 ,Prov_Auto!$D$3:$D1000, "&gt;="&amp;DATE(L$2,1, 1), Prov_Auto!$D$3:$D1000,"&lt;="&amp;DATE(L$2, 12, 31))*$D576, IF($B576="V", -1*(SUMIFS(Prov_Auto!$E$3:$E1000,Prov_Auto!$A$3:$A1000,$C576,Prov_Auto!$C$3:$C1000,"&gt;="&amp;$A576 ,Prov_Auto!$D$3:$D1000, "&gt;="&amp;DATE(L$2,1,1), Prov_Auto!$D$3:$D1000,"&lt;="&amp;DATE(L$2,12,31))*$D576), "")))))</f>
        <v/>
      </c>
      <c r="M576" s="43" t="str">
        <f>IF($A576="","",IF($C576="","",IF($D576="","", IF($B576="C",  SUMIFS(Prov_Auto!$E$3:$E1000,Prov_Auto!$A$3:$A1000,$C576,Prov_Auto!$C$3:$C1000,"&gt;="&amp;$A576 ,Prov_Auto!$D$3:$D1000, "&gt;="&amp;DATE(M$2,1, 1), Prov_Auto!$D$3:$D1000,"&lt;="&amp;DATE(M$2, 12, 31))*$D576, IF($B576="V", -1*(SUMIFS(Prov_Auto!$E$3:$E1000,Prov_Auto!$A$3:$A1000,$C576,Prov_Auto!$C$3:$C1000,"&gt;="&amp;$A576 ,Prov_Auto!$D$3:$D1000, "&gt;="&amp;DATE(M$2,1,1), Prov_Auto!$D$3:$D1000,"&lt;="&amp;DATE(M$2,12,31))*$D576), "")))))</f>
        <v/>
      </c>
      <c r="N576" s="30"/>
      <c r="O576" s="31"/>
      <c r="P576" s="31"/>
      <c r="Q576" s="31"/>
      <c r="R576" s="31"/>
      <c r="S576" s="31"/>
      <c r="T576" s="31"/>
      <c r="U576" s="31"/>
      <c r="V576" s="31"/>
      <c r="W576" s="31"/>
    </row>
    <row r="577">
      <c r="A577" s="46"/>
      <c r="B577" s="47"/>
      <c r="C577" s="47"/>
      <c r="D577" s="47"/>
      <c r="E577" s="48"/>
      <c r="F577" s="45" t="str">
        <f t="shared" si="1"/>
        <v/>
      </c>
      <c r="G577" s="40" t="str">
        <f t="shared" si="2"/>
        <v/>
      </c>
      <c r="H577" s="41" t="str">
        <f>IF(A577="","",IF(C577="","",IF(D577="","",IF(B577="C", SUMIFS(Prov_Auto!E$3:E1000,Prov_Auto!A$3:A1000,C577,Prov_Auto!C$3:C1000,"&gt;"&amp;A577,Prov_Auto!D$3:D1000,"&lt;="&amp;TODAY())*D577, IF(B577="V", -1*(SUMIFS(Prov_Auto!E$3:E1000,Prov_Auto!A$3:A1000,C577,Prov_Auto!C$3:C1000,"&gt;"&amp;A577,Prov_Auto!D$3:D1000,"&lt;="&amp;TODAY())*D577), "")))))</f>
        <v/>
      </c>
      <c r="I577" s="42" t="str">
        <f>IF($A577="","",IF($C577="","",IF($D577="","", IF($B577="C",  SUMIFS(Prov_Auto!$E$3:$E1000,Prov_Auto!$A$3:$A1000,$C577,Prov_Auto!$C$3:$C1000,"&gt;="&amp;$A577 ,Prov_Auto!$D$3:$D1000, "&gt;="&amp;DATE(I$2,1, 1), Prov_Auto!$D$3:$D1000,"&lt;="&amp;DATE(I$2, 12, 31))*$D577, IF($B577="V", -1*(SUMIFS(Prov_Auto!$E$3:$E1000,Prov_Auto!$A$3:$A1000,$C577,Prov_Auto!$C$3:$C1000,"&gt;="&amp;$A577 ,Prov_Auto!$D$3:$D1000, "&gt;="&amp;DATE(I$2,1,1), Prov_Auto!$D$3:$D1000,"&lt;="&amp;DATE(I$2,12,31))*$D577), "")))))</f>
        <v/>
      </c>
      <c r="J577" s="42" t="str">
        <f>IF($A577="","",IF($C577="","",IF($D577="","", IF($B577="C",  SUMIFS(Prov_Auto!$E$3:$E1000,Prov_Auto!$A$3:$A1000,$C577,Prov_Auto!$C$3:$C1000,"&gt;="&amp;$A577 ,Prov_Auto!$D$3:$D1000, "&gt;="&amp;DATE(J$2,1, 1), Prov_Auto!$D$3:$D1000,"&lt;="&amp;DATE(J$2, 12, 31))*$D577, IF($B577="V", -1*(SUMIFS(Prov_Auto!$E$3:$E1000,Prov_Auto!$A$3:$A1000,$C577,Prov_Auto!$C$3:$C1000,"&gt;="&amp;$A577 ,Prov_Auto!$D$3:$D1000, "&gt;="&amp;DATE(J$2,1,1), Prov_Auto!$D$3:$D1000,"&lt;="&amp;DATE(J$2,12,31))*$D577), "")))))</f>
        <v/>
      </c>
      <c r="K577" s="42" t="str">
        <f>IF($A577="","",IF($C577="","",IF($D577="","", IF($B577="C",  SUMIFS(Prov_Auto!$E$3:$E1000,Prov_Auto!$A$3:$A1000,$C577,Prov_Auto!$C$3:$C1000,"&gt;="&amp;$A577 ,Prov_Auto!$D$3:$D1000, "&gt;="&amp;DATE(K$2,1, 1), Prov_Auto!$D$3:$D1000,"&lt;="&amp;DATE(K$2, 12, 31))*$D577, IF($B577="V", -1*(SUMIFS(Prov_Auto!$E$3:$E1000,Prov_Auto!$A$3:$A1000,$C577,Prov_Auto!$C$3:$C1000,"&gt;="&amp;$A577 ,Prov_Auto!$D$3:$D1000, "&gt;="&amp;DATE(K$2,1,1), Prov_Auto!$D$3:$D1000,"&lt;="&amp;DATE(K$2,12,31))*$D577), "")))))</f>
        <v/>
      </c>
      <c r="L577" s="42" t="str">
        <f>IF($A577="","",IF($C577="","",IF($D577="","", IF($B577="C",  SUMIFS(Prov_Auto!$E$3:$E1000,Prov_Auto!$A$3:$A1000,$C577,Prov_Auto!$C$3:$C1000,"&gt;="&amp;$A577 ,Prov_Auto!$D$3:$D1000, "&gt;="&amp;DATE(L$2,1, 1), Prov_Auto!$D$3:$D1000,"&lt;="&amp;DATE(L$2, 12, 31))*$D577, IF($B577="V", -1*(SUMIFS(Prov_Auto!$E$3:$E1000,Prov_Auto!$A$3:$A1000,$C577,Prov_Auto!$C$3:$C1000,"&gt;="&amp;$A577 ,Prov_Auto!$D$3:$D1000, "&gt;="&amp;DATE(L$2,1,1), Prov_Auto!$D$3:$D1000,"&lt;="&amp;DATE(L$2,12,31))*$D577), "")))))</f>
        <v/>
      </c>
      <c r="M577" s="43" t="str">
        <f>IF($A577="","",IF($C577="","",IF($D577="","", IF($B577="C",  SUMIFS(Prov_Auto!$E$3:$E1000,Prov_Auto!$A$3:$A1000,$C577,Prov_Auto!$C$3:$C1000,"&gt;="&amp;$A577 ,Prov_Auto!$D$3:$D1000, "&gt;="&amp;DATE(M$2,1, 1), Prov_Auto!$D$3:$D1000,"&lt;="&amp;DATE(M$2, 12, 31))*$D577, IF($B577="V", -1*(SUMIFS(Prov_Auto!$E$3:$E1000,Prov_Auto!$A$3:$A1000,$C577,Prov_Auto!$C$3:$C1000,"&gt;="&amp;$A577 ,Prov_Auto!$D$3:$D1000, "&gt;="&amp;DATE(M$2,1,1), Prov_Auto!$D$3:$D1000,"&lt;="&amp;DATE(M$2,12,31))*$D577), "")))))</f>
        <v/>
      </c>
      <c r="N577" s="30"/>
      <c r="O577" s="31"/>
      <c r="P577" s="31"/>
      <c r="Q577" s="31"/>
      <c r="R577" s="31"/>
      <c r="S577" s="31"/>
      <c r="T577" s="31"/>
      <c r="U577" s="31"/>
      <c r="V577" s="31"/>
      <c r="W577" s="31"/>
    </row>
    <row r="578">
      <c r="A578" s="46"/>
      <c r="B578" s="47"/>
      <c r="C578" s="47"/>
      <c r="D578" s="47"/>
      <c r="E578" s="48"/>
      <c r="F578" s="45" t="str">
        <f t="shared" si="1"/>
        <v/>
      </c>
      <c r="G578" s="40" t="str">
        <f t="shared" si="2"/>
        <v/>
      </c>
      <c r="H578" s="41" t="str">
        <f>IF(A578="","",IF(C578="","",IF(D578="","",IF(B578="C", SUMIFS(Prov_Auto!E$3:E1000,Prov_Auto!A$3:A1000,C578,Prov_Auto!C$3:C1000,"&gt;"&amp;A578,Prov_Auto!D$3:D1000,"&lt;="&amp;TODAY())*D578, IF(B578="V", -1*(SUMIFS(Prov_Auto!E$3:E1000,Prov_Auto!A$3:A1000,C578,Prov_Auto!C$3:C1000,"&gt;"&amp;A578,Prov_Auto!D$3:D1000,"&lt;="&amp;TODAY())*D578), "")))))</f>
        <v/>
      </c>
      <c r="I578" s="42" t="str">
        <f>IF($A578="","",IF($C578="","",IF($D578="","", IF($B578="C",  SUMIFS(Prov_Auto!$E$3:$E1000,Prov_Auto!$A$3:$A1000,$C578,Prov_Auto!$C$3:$C1000,"&gt;="&amp;$A578 ,Prov_Auto!$D$3:$D1000, "&gt;="&amp;DATE(I$2,1, 1), Prov_Auto!$D$3:$D1000,"&lt;="&amp;DATE(I$2, 12, 31))*$D578, IF($B578="V", -1*(SUMIFS(Prov_Auto!$E$3:$E1000,Prov_Auto!$A$3:$A1000,$C578,Prov_Auto!$C$3:$C1000,"&gt;="&amp;$A578 ,Prov_Auto!$D$3:$D1000, "&gt;="&amp;DATE(I$2,1,1), Prov_Auto!$D$3:$D1000,"&lt;="&amp;DATE(I$2,12,31))*$D578), "")))))</f>
        <v/>
      </c>
      <c r="J578" s="42" t="str">
        <f>IF($A578="","",IF($C578="","",IF($D578="","", IF($B578="C",  SUMIFS(Prov_Auto!$E$3:$E1000,Prov_Auto!$A$3:$A1000,$C578,Prov_Auto!$C$3:$C1000,"&gt;="&amp;$A578 ,Prov_Auto!$D$3:$D1000, "&gt;="&amp;DATE(J$2,1, 1), Prov_Auto!$D$3:$D1000,"&lt;="&amp;DATE(J$2, 12, 31))*$D578, IF($B578="V", -1*(SUMIFS(Prov_Auto!$E$3:$E1000,Prov_Auto!$A$3:$A1000,$C578,Prov_Auto!$C$3:$C1000,"&gt;="&amp;$A578 ,Prov_Auto!$D$3:$D1000, "&gt;="&amp;DATE(J$2,1,1), Prov_Auto!$D$3:$D1000,"&lt;="&amp;DATE(J$2,12,31))*$D578), "")))))</f>
        <v/>
      </c>
      <c r="K578" s="42" t="str">
        <f>IF($A578="","",IF($C578="","",IF($D578="","", IF($B578="C",  SUMIFS(Prov_Auto!$E$3:$E1000,Prov_Auto!$A$3:$A1000,$C578,Prov_Auto!$C$3:$C1000,"&gt;="&amp;$A578 ,Prov_Auto!$D$3:$D1000, "&gt;="&amp;DATE(K$2,1, 1), Prov_Auto!$D$3:$D1000,"&lt;="&amp;DATE(K$2, 12, 31))*$D578, IF($B578="V", -1*(SUMIFS(Prov_Auto!$E$3:$E1000,Prov_Auto!$A$3:$A1000,$C578,Prov_Auto!$C$3:$C1000,"&gt;="&amp;$A578 ,Prov_Auto!$D$3:$D1000, "&gt;="&amp;DATE(K$2,1,1), Prov_Auto!$D$3:$D1000,"&lt;="&amp;DATE(K$2,12,31))*$D578), "")))))</f>
        <v/>
      </c>
      <c r="L578" s="42" t="str">
        <f>IF($A578="","",IF($C578="","",IF($D578="","", IF($B578="C",  SUMIFS(Prov_Auto!$E$3:$E1000,Prov_Auto!$A$3:$A1000,$C578,Prov_Auto!$C$3:$C1000,"&gt;="&amp;$A578 ,Prov_Auto!$D$3:$D1000, "&gt;="&amp;DATE(L$2,1, 1), Prov_Auto!$D$3:$D1000,"&lt;="&amp;DATE(L$2, 12, 31))*$D578, IF($B578="V", -1*(SUMIFS(Prov_Auto!$E$3:$E1000,Prov_Auto!$A$3:$A1000,$C578,Prov_Auto!$C$3:$C1000,"&gt;="&amp;$A578 ,Prov_Auto!$D$3:$D1000, "&gt;="&amp;DATE(L$2,1,1), Prov_Auto!$D$3:$D1000,"&lt;="&amp;DATE(L$2,12,31))*$D578), "")))))</f>
        <v/>
      </c>
      <c r="M578" s="43" t="str">
        <f>IF($A578="","",IF($C578="","",IF($D578="","", IF($B578="C",  SUMIFS(Prov_Auto!$E$3:$E1000,Prov_Auto!$A$3:$A1000,$C578,Prov_Auto!$C$3:$C1000,"&gt;="&amp;$A578 ,Prov_Auto!$D$3:$D1000, "&gt;="&amp;DATE(M$2,1, 1), Prov_Auto!$D$3:$D1000,"&lt;="&amp;DATE(M$2, 12, 31))*$D578, IF($B578="V", -1*(SUMIFS(Prov_Auto!$E$3:$E1000,Prov_Auto!$A$3:$A1000,$C578,Prov_Auto!$C$3:$C1000,"&gt;="&amp;$A578 ,Prov_Auto!$D$3:$D1000, "&gt;="&amp;DATE(M$2,1,1), Prov_Auto!$D$3:$D1000,"&lt;="&amp;DATE(M$2,12,31))*$D578), "")))))</f>
        <v/>
      </c>
      <c r="N578" s="30"/>
      <c r="O578" s="31"/>
      <c r="P578" s="31"/>
      <c r="Q578" s="31"/>
      <c r="R578" s="31"/>
      <c r="S578" s="31"/>
      <c r="T578" s="31"/>
      <c r="U578" s="31"/>
      <c r="V578" s="31"/>
      <c r="W578" s="31"/>
    </row>
    <row r="579">
      <c r="A579" s="46"/>
      <c r="B579" s="47"/>
      <c r="C579" s="47"/>
      <c r="D579" s="47"/>
      <c r="E579" s="48"/>
      <c r="F579" s="45" t="str">
        <f t="shared" si="1"/>
        <v/>
      </c>
      <c r="G579" s="40" t="str">
        <f t="shared" si="2"/>
        <v/>
      </c>
      <c r="H579" s="41" t="str">
        <f>IF(A579="","",IF(C579="","",IF(D579="","",IF(B579="C", SUMIFS(Prov_Auto!E$3:E1000,Prov_Auto!A$3:A1000,C579,Prov_Auto!C$3:C1000,"&gt;"&amp;A579,Prov_Auto!D$3:D1000,"&lt;="&amp;TODAY())*D579, IF(B579="V", -1*(SUMIFS(Prov_Auto!E$3:E1000,Prov_Auto!A$3:A1000,C579,Prov_Auto!C$3:C1000,"&gt;"&amp;A579,Prov_Auto!D$3:D1000,"&lt;="&amp;TODAY())*D579), "")))))</f>
        <v/>
      </c>
      <c r="I579" s="42" t="str">
        <f>IF($A579="","",IF($C579="","",IF($D579="","", IF($B579="C",  SUMIFS(Prov_Auto!$E$3:$E1000,Prov_Auto!$A$3:$A1000,$C579,Prov_Auto!$C$3:$C1000,"&gt;="&amp;$A579 ,Prov_Auto!$D$3:$D1000, "&gt;="&amp;DATE(I$2,1, 1), Prov_Auto!$D$3:$D1000,"&lt;="&amp;DATE(I$2, 12, 31))*$D579, IF($B579="V", -1*(SUMIFS(Prov_Auto!$E$3:$E1000,Prov_Auto!$A$3:$A1000,$C579,Prov_Auto!$C$3:$C1000,"&gt;="&amp;$A579 ,Prov_Auto!$D$3:$D1000, "&gt;="&amp;DATE(I$2,1,1), Prov_Auto!$D$3:$D1000,"&lt;="&amp;DATE(I$2,12,31))*$D579), "")))))</f>
        <v/>
      </c>
      <c r="J579" s="42" t="str">
        <f>IF($A579="","",IF($C579="","",IF($D579="","", IF($B579="C",  SUMIFS(Prov_Auto!$E$3:$E1000,Prov_Auto!$A$3:$A1000,$C579,Prov_Auto!$C$3:$C1000,"&gt;="&amp;$A579 ,Prov_Auto!$D$3:$D1000, "&gt;="&amp;DATE(J$2,1, 1), Prov_Auto!$D$3:$D1000,"&lt;="&amp;DATE(J$2, 12, 31))*$D579, IF($B579="V", -1*(SUMIFS(Prov_Auto!$E$3:$E1000,Prov_Auto!$A$3:$A1000,$C579,Prov_Auto!$C$3:$C1000,"&gt;="&amp;$A579 ,Prov_Auto!$D$3:$D1000, "&gt;="&amp;DATE(J$2,1,1), Prov_Auto!$D$3:$D1000,"&lt;="&amp;DATE(J$2,12,31))*$D579), "")))))</f>
        <v/>
      </c>
      <c r="K579" s="42" t="str">
        <f>IF($A579="","",IF($C579="","",IF($D579="","", IF($B579="C",  SUMIFS(Prov_Auto!$E$3:$E1000,Prov_Auto!$A$3:$A1000,$C579,Prov_Auto!$C$3:$C1000,"&gt;="&amp;$A579 ,Prov_Auto!$D$3:$D1000, "&gt;="&amp;DATE(K$2,1, 1), Prov_Auto!$D$3:$D1000,"&lt;="&amp;DATE(K$2, 12, 31))*$D579, IF($B579="V", -1*(SUMIFS(Prov_Auto!$E$3:$E1000,Prov_Auto!$A$3:$A1000,$C579,Prov_Auto!$C$3:$C1000,"&gt;="&amp;$A579 ,Prov_Auto!$D$3:$D1000, "&gt;="&amp;DATE(K$2,1,1), Prov_Auto!$D$3:$D1000,"&lt;="&amp;DATE(K$2,12,31))*$D579), "")))))</f>
        <v/>
      </c>
      <c r="L579" s="42" t="str">
        <f>IF($A579="","",IF($C579="","",IF($D579="","", IF($B579="C",  SUMIFS(Prov_Auto!$E$3:$E1000,Prov_Auto!$A$3:$A1000,$C579,Prov_Auto!$C$3:$C1000,"&gt;="&amp;$A579 ,Prov_Auto!$D$3:$D1000, "&gt;="&amp;DATE(L$2,1, 1), Prov_Auto!$D$3:$D1000,"&lt;="&amp;DATE(L$2, 12, 31))*$D579, IF($B579="V", -1*(SUMIFS(Prov_Auto!$E$3:$E1000,Prov_Auto!$A$3:$A1000,$C579,Prov_Auto!$C$3:$C1000,"&gt;="&amp;$A579 ,Prov_Auto!$D$3:$D1000, "&gt;="&amp;DATE(L$2,1,1), Prov_Auto!$D$3:$D1000,"&lt;="&amp;DATE(L$2,12,31))*$D579), "")))))</f>
        <v/>
      </c>
      <c r="M579" s="43" t="str">
        <f>IF($A579="","",IF($C579="","",IF($D579="","", IF($B579="C",  SUMIFS(Prov_Auto!$E$3:$E1000,Prov_Auto!$A$3:$A1000,$C579,Prov_Auto!$C$3:$C1000,"&gt;="&amp;$A579 ,Prov_Auto!$D$3:$D1000, "&gt;="&amp;DATE(M$2,1, 1), Prov_Auto!$D$3:$D1000,"&lt;="&amp;DATE(M$2, 12, 31))*$D579, IF($B579="V", -1*(SUMIFS(Prov_Auto!$E$3:$E1000,Prov_Auto!$A$3:$A1000,$C579,Prov_Auto!$C$3:$C1000,"&gt;="&amp;$A579 ,Prov_Auto!$D$3:$D1000, "&gt;="&amp;DATE(M$2,1,1), Prov_Auto!$D$3:$D1000,"&lt;="&amp;DATE(M$2,12,31))*$D579), "")))))</f>
        <v/>
      </c>
      <c r="N579" s="30"/>
      <c r="O579" s="31"/>
      <c r="P579" s="31"/>
      <c r="Q579" s="31"/>
      <c r="R579" s="31"/>
      <c r="S579" s="31"/>
      <c r="T579" s="31"/>
      <c r="U579" s="31"/>
      <c r="V579" s="31"/>
      <c r="W579" s="31"/>
    </row>
    <row r="580">
      <c r="A580" s="46"/>
      <c r="B580" s="47"/>
      <c r="C580" s="47"/>
      <c r="D580" s="47"/>
      <c r="E580" s="48"/>
      <c r="F580" s="45" t="str">
        <f t="shared" si="1"/>
        <v/>
      </c>
      <c r="G580" s="40" t="str">
        <f t="shared" si="2"/>
        <v/>
      </c>
      <c r="H580" s="41" t="str">
        <f>IF(A580="","",IF(C580="","",IF(D580="","",IF(B580="C", SUMIFS(Prov_Auto!E$3:E1000,Prov_Auto!A$3:A1000,C580,Prov_Auto!C$3:C1000,"&gt;"&amp;A580,Prov_Auto!D$3:D1000,"&lt;="&amp;TODAY())*D580, IF(B580="V", -1*(SUMIFS(Prov_Auto!E$3:E1000,Prov_Auto!A$3:A1000,C580,Prov_Auto!C$3:C1000,"&gt;"&amp;A580,Prov_Auto!D$3:D1000,"&lt;="&amp;TODAY())*D580), "")))))</f>
        <v/>
      </c>
      <c r="I580" s="42" t="str">
        <f>IF($A580="","",IF($C580="","",IF($D580="","", IF($B580="C",  SUMIFS(Prov_Auto!$E$3:$E1000,Prov_Auto!$A$3:$A1000,$C580,Prov_Auto!$C$3:$C1000,"&gt;="&amp;$A580 ,Prov_Auto!$D$3:$D1000, "&gt;="&amp;DATE(I$2,1, 1), Prov_Auto!$D$3:$D1000,"&lt;="&amp;DATE(I$2, 12, 31))*$D580, IF($B580="V", -1*(SUMIFS(Prov_Auto!$E$3:$E1000,Prov_Auto!$A$3:$A1000,$C580,Prov_Auto!$C$3:$C1000,"&gt;="&amp;$A580 ,Prov_Auto!$D$3:$D1000, "&gt;="&amp;DATE(I$2,1,1), Prov_Auto!$D$3:$D1000,"&lt;="&amp;DATE(I$2,12,31))*$D580), "")))))</f>
        <v/>
      </c>
      <c r="J580" s="42" t="str">
        <f>IF($A580="","",IF($C580="","",IF($D580="","", IF($B580="C",  SUMIFS(Prov_Auto!$E$3:$E1000,Prov_Auto!$A$3:$A1000,$C580,Prov_Auto!$C$3:$C1000,"&gt;="&amp;$A580 ,Prov_Auto!$D$3:$D1000, "&gt;="&amp;DATE(J$2,1, 1), Prov_Auto!$D$3:$D1000,"&lt;="&amp;DATE(J$2, 12, 31))*$D580, IF($B580="V", -1*(SUMIFS(Prov_Auto!$E$3:$E1000,Prov_Auto!$A$3:$A1000,$C580,Prov_Auto!$C$3:$C1000,"&gt;="&amp;$A580 ,Prov_Auto!$D$3:$D1000, "&gt;="&amp;DATE(J$2,1,1), Prov_Auto!$D$3:$D1000,"&lt;="&amp;DATE(J$2,12,31))*$D580), "")))))</f>
        <v/>
      </c>
      <c r="K580" s="42" t="str">
        <f>IF($A580="","",IF($C580="","",IF($D580="","", IF($B580="C",  SUMIFS(Prov_Auto!$E$3:$E1000,Prov_Auto!$A$3:$A1000,$C580,Prov_Auto!$C$3:$C1000,"&gt;="&amp;$A580 ,Prov_Auto!$D$3:$D1000, "&gt;="&amp;DATE(K$2,1, 1), Prov_Auto!$D$3:$D1000,"&lt;="&amp;DATE(K$2, 12, 31))*$D580, IF($B580="V", -1*(SUMIFS(Prov_Auto!$E$3:$E1000,Prov_Auto!$A$3:$A1000,$C580,Prov_Auto!$C$3:$C1000,"&gt;="&amp;$A580 ,Prov_Auto!$D$3:$D1000, "&gt;="&amp;DATE(K$2,1,1), Prov_Auto!$D$3:$D1000,"&lt;="&amp;DATE(K$2,12,31))*$D580), "")))))</f>
        <v/>
      </c>
      <c r="L580" s="42" t="str">
        <f>IF($A580="","",IF($C580="","",IF($D580="","", IF($B580="C",  SUMIFS(Prov_Auto!$E$3:$E1000,Prov_Auto!$A$3:$A1000,$C580,Prov_Auto!$C$3:$C1000,"&gt;="&amp;$A580 ,Prov_Auto!$D$3:$D1000, "&gt;="&amp;DATE(L$2,1, 1), Prov_Auto!$D$3:$D1000,"&lt;="&amp;DATE(L$2, 12, 31))*$D580, IF($B580="V", -1*(SUMIFS(Prov_Auto!$E$3:$E1000,Prov_Auto!$A$3:$A1000,$C580,Prov_Auto!$C$3:$C1000,"&gt;="&amp;$A580 ,Prov_Auto!$D$3:$D1000, "&gt;="&amp;DATE(L$2,1,1), Prov_Auto!$D$3:$D1000,"&lt;="&amp;DATE(L$2,12,31))*$D580), "")))))</f>
        <v/>
      </c>
      <c r="M580" s="43" t="str">
        <f>IF($A580="","",IF($C580="","",IF($D580="","", IF($B580="C",  SUMIFS(Prov_Auto!$E$3:$E1000,Prov_Auto!$A$3:$A1000,$C580,Prov_Auto!$C$3:$C1000,"&gt;="&amp;$A580 ,Prov_Auto!$D$3:$D1000, "&gt;="&amp;DATE(M$2,1, 1), Prov_Auto!$D$3:$D1000,"&lt;="&amp;DATE(M$2, 12, 31))*$D580, IF($B580="V", -1*(SUMIFS(Prov_Auto!$E$3:$E1000,Prov_Auto!$A$3:$A1000,$C580,Prov_Auto!$C$3:$C1000,"&gt;="&amp;$A580 ,Prov_Auto!$D$3:$D1000, "&gt;="&amp;DATE(M$2,1,1), Prov_Auto!$D$3:$D1000,"&lt;="&amp;DATE(M$2,12,31))*$D580), "")))))</f>
        <v/>
      </c>
      <c r="N580" s="30"/>
      <c r="O580" s="31"/>
      <c r="P580" s="31"/>
      <c r="Q580" s="31"/>
      <c r="R580" s="31"/>
      <c r="S580" s="31"/>
      <c r="T580" s="31"/>
      <c r="U580" s="31"/>
      <c r="V580" s="31"/>
      <c r="W580" s="31"/>
    </row>
    <row r="581">
      <c r="A581" s="46"/>
      <c r="B581" s="47"/>
      <c r="C581" s="47"/>
      <c r="D581" s="47"/>
      <c r="E581" s="48"/>
      <c r="F581" s="45" t="str">
        <f t="shared" si="1"/>
        <v/>
      </c>
      <c r="G581" s="40" t="str">
        <f t="shared" si="2"/>
        <v/>
      </c>
      <c r="H581" s="41" t="str">
        <f>IF(A581="","",IF(C581="","",IF(D581="","",IF(B581="C", SUMIFS(Prov_Auto!E$3:E1000,Prov_Auto!A$3:A1000,C581,Prov_Auto!C$3:C1000,"&gt;"&amp;A581,Prov_Auto!D$3:D1000,"&lt;="&amp;TODAY())*D581, IF(B581="V", -1*(SUMIFS(Prov_Auto!E$3:E1000,Prov_Auto!A$3:A1000,C581,Prov_Auto!C$3:C1000,"&gt;"&amp;A581,Prov_Auto!D$3:D1000,"&lt;="&amp;TODAY())*D581), "")))))</f>
        <v/>
      </c>
      <c r="I581" s="42" t="str">
        <f>IF($A581="","",IF($C581="","",IF($D581="","", IF($B581="C",  SUMIFS(Prov_Auto!$E$3:$E1000,Prov_Auto!$A$3:$A1000,$C581,Prov_Auto!$C$3:$C1000,"&gt;="&amp;$A581 ,Prov_Auto!$D$3:$D1000, "&gt;="&amp;DATE(I$2,1, 1), Prov_Auto!$D$3:$D1000,"&lt;="&amp;DATE(I$2, 12, 31))*$D581, IF($B581="V", -1*(SUMIFS(Prov_Auto!$E$3:$E1000,Prov_Auto!$A$3:$A1000,$C581,Prov_Auto!$C$3:$C1000,"&gt;="&amp;$A581 ,Prov_Auto!$D$3:$D1000, "&gt;="&amp;DATE(I$2,1,1), Prov_Auto!$D$3:$D1000,"&lt;="&amp;DATE(I$2,12,31))*$D581), "")))))</f>
        <v/>
      </c>
      <c r="J581" s="42" t="str">
        <f>IF($A581="","",IF($C581="","",IF($D581="","", IF($B581="C",  SUMIFS(Prov_Auto!$E$3:$E1000,Prov_Auto!$A$3:$A1000,$C581,Prov_Auto!$C$3:$C1000,"&gt;="&amp;$A581 ,Prov_Auto!$D$3:$D1000, "&gt;="&amp;DATE(J$2,1, 1), Prov_Auto!$D$3:$D1000,"&lt;="&amp;DATE(J$2, 12, 31))*$D581, IF($B581="V", -1*(SUMIFS(Prov_Auto!$E$3:$E1000,Prov_Auto!$A$3:$A1000,$C581,Prov_Auto!$C$3:$C1000,"&gt;="&amp;$A581 ,Prov_Auto!$D$3:$D1000, "&gt;="&amp;DATE(J$2,1,1), Prov_Auto!$D$3:$D1000,"&lt;="&amp;DATE(J$2,12,31))*$D581), "")))))</f>
        <v/>
      </c>
      <c r="K581" s="42" t="str">
        <f>IF($A581="","",IF($C581="","",IF($D581="","", IF($B581="C",  SUMIFS(Prov_Auto!$E$3:$E1000,Prov_Auto!$A$3:$A1000,$C581,Prov_Auto!$C$3:$C1000,"&gt;="&amp;$A581 ,Prov_Auto!$D$3:$D1000, "&gt;="&amp;DATE(K$2,1, 1), Prov_Auto!$D$3:$D1000,"&lt;="&amp;DATE(K$2, 12, 31))*$D581, IF($B581="V", -1*(SUMIFS(Prov_Auto!$E$3:$E1000,Prov_Auto!$A$3:$A1000,$C581,Prov_Auto!$C$3:$C1000,"&gt;="&amp;$A581 ,Prov_Auto!$D$3:$D1000, "&gt;="&amp;DATE(K$2,1,1), Prov_Auto!$D$3:$D1000,"&lt;="&amp;DATE(K$2,12,31))*$D581), "")))))</f>
        <v/>
      </c>
      <c r="L581" s="42" t="str">
        <f>IF($A581="","",IF($C581="","",IF($D581="","", IF($B581="C",  SUMIFS(Prov_Auto!$E$3:$E1000,Prov_Auto!$A$3:$A1000,$C581,Prov_Auto!$C$3:$C1000,"&gt;="&amp;$A581 ,Prov_Auto!$D$3:$D1000, "&gt;="&amp;DATE(L$2,1, 1), Prov_Auto!$D$3:$D1000,"&lt;="&amp;DATE(L$2, 12, 31))*$D581, IF($B581="V", -1*(SUMIFS(Prov_Auto!$E$3:$E1000,Prov_Auto!$A$3:$A1000,$C581,Prov_Auto!$C$3:$C1000,"&gt;="&amp;$A581 ,Prov_Auto!$D$3:$D1000, "&gt;="&amp;DATE(L$2,1,1), Prov_Auto!$D$3:$D1000,"&lt;="&amp;DATE(L$2,12,31))*$D581), "")))))</f>
        <v/>
      </c>
      <c r="M581" s="43" t="str">
        <f>IF($A581="","",IF($C581="","",IF($D581="","", IF($B581="C",  SUMIFS(Prov_Auto!$E$3:$E1000,Prov_Auto!$A$3:$A1000,$C581,Prov_Auto!$C$3:$C1000,"&gt;="&amp;$A581 ,Prov_Auto!$D$3:$D1000, "&gt;="&amp;DATE(M$2,1, 1), Prov_Auto!$D$3:$D1000,"&lt;="&amp;DATE(M$2, 12, 31))*$D581, IF($B581="V", -1*(SUMIFS(Prov_Auto!$E$3:$E1000,Prov_Auto!$A$3:$A1000,$C581,Prov_Auto!$C$3:$C1000,"&gt;="&amp;$A581 ,Prov_Auto!$D$3:$D1000, "&gt;="&amp;DATE(M$2,1,1), Prov_Auto!$D$3:$D1000,"&lt;="&amp;DATE(M$2,12,31))*$D581), "")))))</f>
        <v/>
      </c>
      <c r="N581" s="30"/>
      <c r="O581" s="31"/>
      <c r="P581" s="31"/>
      <c r="Q581" s="31"/>
      <c r="R581" s="31"/>
      <c r="S581" s="31"/>
      <c r="T581" s="31"/>
      <c r="U581" s="31"/>
      <c r="V581" s="31"/>
      <c r="W581" s="31"/>
    </row>
    <row r="582">
      <c r="A582" s="46"/>
      <c r="B582" s="47"/>
      <c r="C582" s="47"/>
      <c r="D582" s="47"/>
      <c r="E582" s="48"/>
      <c r="F582" s="45" t="str">
        <f t="shared" si="1"/>
        <v/>
      </c>
      <c r="G582" s="40" t="str">
        <f t="shared" si="2"/>
        <v/>
      </c>
      <c r="H582" s="41" t="str">
        <f>IF(A582="","",IF(C582="","",IF(D582="","",IF(B582="C", SUMIFS(Prov_Auto!E$3:E1000,Prov_Auto!A$3:A1000,C582,Prov_Auto!C$3:C1000,"&gt;"&amp;A582,Prov_Auto!D$3:D1000,"&lt;="&amp;TODAY())*D582, IF(B582="V", -1*(SUMIFS(Prov_Auto!E$3:E1000,Prov_Auto!A$3:A1000,C582,Prov_Auto!C$3:C1000,"&gt;"&amp;A582,Prov_Auto!D$3:D1000,"&lt;="&amp;TODAY())*D582), "")))))</f>
        <v/>
      </c>
      <c r="I582" s="42" t="str">
        <f>IF($A582="","",IF($C582="","",IF($D582="","", IF($B582="C",  SUMIFS(Prov_Auto!$E$3:$E1000,Prov_Auto!$A$3:$A1000,$C582,Prov_Auto!$C$3:$C1000,"&gt;="&amp;$A582 ,Prov_Auto!$D$3:$D1000, "&gt;="&amp;DATE(I$2,1, 1), Prov_Auto!$D$3:$D1000,"&lt;="&amp;DATE(I$2, 12, 31))*$D582, IF($B582="V", -1*(SUMIFS(Prov_Auto!$E$3:$E1000,Prov_Auto!$A$3:$A1000,$C582,Prov_Auto!$C$3:$C1000,"&gt;="&amp;$A582 ,Prov_Auto!$D$3:$D1000, "&gt;="&amp;DATE(I$2,1,1), Prov_Auto!$D$3:$D1000,"&lt;="&amp;DATE(I$2,12,31))*$D582), "")))))</f>
        <v/>
      </c>
      <c r="J582" s="42" t="str">
        <f>IF($A582="","",IF($C582="","",IF($D582="","", IF($B582="C",  SUMIFS(Prov_Auto!$E$3:$E1000,Prov_Auto!$A$3:$A1000,$C582,Prov_Auto!$C$3:$C1000,"&gt;="&amp;$A582 ,Prov_Auto!$D$3:$D1000, "&gt;="&amp;DATE(J$2,1, 1), Prov_Auto!$D$3:$D1000,"&lt;="&amp;DATE(J$2, 12, 31))*$D582, IF($B582="V", -1*(SUMIFS(Prov_Auto!$E$3:$E1000,Prov_Auto!$A$3:$A1000,$C582,Prov_Auto!$C$3:$C1000,"&gt;="&amp;$A582 ,Prov_Auto!$D$3:$D1000, "&gt;="&amp;DATE(J$2,1,1), Prov_Auto!$D$3:$D1000,"&lt;="&amp;DATE(J$2,12,31))*$D582), "")))))</f>
        <v/>
      </c>
      <c r="K582" s="42" t="str">
        <f>IF($A582="","",IF($C582="","",IF($D582="","", IF($B582="C",  SUMIFS(Prov_Auto!$E$3:$E1000,Prov_Auto!$A$3:$A1000,$C582,Prov_Auto!$C$3:$C1000,"&gt;="&amp;$A582 ,Prov_Auto!$D$3:$D1000, "&gt;="&amp;DATE(K$2,1, 1), Prov_Auto!$D$3:$D1000,"&lt;="&amp;DATE(K$2, 12, 31))*$D582, IF($B582="V", -1*(SUMIFS(Prov_Auto!$E$3:$E1000,Prov_Auto!$A$3:$A1000,$C582,Prov_Auto!$C$3:$C1000,"&gt;="&amp;$A582 ,Prov_Auto!$D$3:$D1000, "&gt;="&amp;DATE(K$2,1,1), Prov_Auto!$D$3:$D1000,"&lt;="&amp;DATE(K$2,12,31))*$D582), "")))))</f>
        <v/>
      </c>
      <c r="L582" s="42" t="str">
        <f>IF($A582="","",IF($C582="","",IF($D582="","", IF($B582="C",  SUMIFS(Prov_Auto!$E$3:$E1000,Prov_Auto!$A$3:$A1000,$C582,Prov_Auto!$C$3:$C1000,"&gt;="&amp;$A582 ,Prov_Auto!$D$3:$D1000, "&gt;="&amp;DATE(L$2,1, 1), Prov_Auto!$D$3:$D1000,"&lt;="&amp;DATE(L$2, 12, 31))*$D582, IF($B582="V", -1*(SUMIFS(Prov_Auto!$E$3:$E1000,Prov_Auto!$A$3:$A1000,$C582,Prov_Auto!$C$3:$C1000,"&gt;="&amp;$A582 ,Prov_Auto!$D$3:$D1000, "&gt;="&amp;DATE(L$2,1,1), Prov_Auto!$D$3:$D1000,"&lt;="&amp;DATE(L$2,12,31))*$D582), "")))))</f>
        <v/>
      </c>
      <c r="M582" s="43" t="str">
        <f>IF($A582="","",IF($C582="","",IF($D582="","", IF($B582="C",  SUMIFS(Prov_Auto!$E$3:$E1000,Prov_Auto!$A$3:$A1000,$C582,Prov_Auto!$C$3:$C1000,"&gt;="&amp;$A582 ,Prov_Auto!$D$3:$D1000, "&gt;="&amp;DATE(M$2,1, 1), Prov_Auto!$D$3:$D1000,"&lt;="&amp;DATE(M$2, 12, 31))*$D582, IF($B582="V", -1*(SUMIFS(Prov_Auto!$E$3:$E1000,Prov_Auto!$A$3:$A1000,$C582,Prov_Auto!$C$3:$C1000,"&gt;="&amp;$A582 ,Prov_Auto!$D$3:$D1000, "&gt;="&amp;DATE(M$2,1,1), Prov_Auto!$D$3:$D1000,"&lt;="&amp;DATE(M$2,12,31))*$D582), "")))))</f>
        <v/>
      </c>
      <c r="N582" s="30"/>
      <c r="O582" s="31"/>
      <c r="P582" s="31"/>
      <c r="Q582" s="31"/>
      <c r="R582" s="31"/>
      <c r="S582" s="31"/>
      <c r="T582" s="31"/>
      <c r="U582" s="31"/>
      <c r="V582" s="31"/>
      <c r="W582" s="31"/>
    </row>
    <row r="583">
      <c r="A583" s="46"/>
      <c r="B583" s="47"/>
      <c r="C583" s="47"/>
      <c r="D583" s="47"/>
      <c r="E583" s="48"/>
      <c r="F583" s="45" t="str">
        <f t="shared" si="1"/>
        <v/>
      </c>
      <c r="G583" s="40" t="str">
        <f t="shared" si="2"/>
        <v/>
      </c>
      <c r="H583" s="41" t="str">
        <f>IF(A583="","",IF(C583="","",IF(D583="","",IF(B583="C", SUMIFS(Prov_Auto!E$3:E1000,Prov_Auto!A$3:A1000,C583,Prov_Auto!C$3:C1000,"&gt;"&amp;A583,Prov_Auto!D$3:D1000,"&lt;="&amp;TODAY())*D583, IF(B583="V", -1*(SUMIFS(Prov_Auto!E$3:E1000,Prov_Auto!A$3:A1000,C583,Prov_Auto!C$3:C1000,"&gt;"&amp;A583,Prov_Auto!D$3:D1000,"&lt;="&amp;TODAY())*D583), "")))))</f>
        <v/>
      </c>
      <c r="I583" s="42" t="str">
        <f>IF($A583="","",IF($C583="","",IF($D583="","", IF($B583="C",  SUMIFS(Prov_Auto!$E$3:$E1000,Prov_Auto!$A$3:$A1000,$C583,Prov_Auto!$C$3:$C1000,"&gt;="&amp;$A583 ,Prov_Auto!$D$3:$D1000, "&gt;="&amp;DATE(I$2,1, 1), Prov_Auto!$D$3:$D1000,"&lt;="&amp;DATE(I$2, 12, 31))*$D583, IF($B583="V", -1*(SUMIFS(Prov_Auto!$E$3:$E1000,Prov_Auto!$A$3:$A1000,$C583,Prov_Auto!$C$3:$C1000,"&gt;="&amp;$A583 ,Prov_Auto!$D$3:$D1000, "&gt;="&amp;DATE(I$2,1,1), Prov_Auto!$D$3:$D1000,"&lt;="&amp;DATE(I$2,12,31))*$D583), "")))))</f>
        <v/>
      </c>
      <c r="J583" s="42" t="str">
        <f>IF($A583="","",IF($C583="","",IF($D583="","", IF($B583="C",  SUMIFS(Prov_Auto!$E$3:$E1000,Prov_Auto!$A$3:$A1000,$C583,Prov_Auto!$C$3:$C1000,"&gt;="&amp;$A583 ,Prov_Auto!$D$3:$D1000, "&gt;="&amp;DATE(J$2,1, 1), Prov_Auto!$D$3:$D1000,"&lt;="&amp;DATE(J$2, 12, 31))*$D583, IF($B583="V", -1*(SUMIFS(Prov_Auto!$E$3:$E1000,Prov_Auto!$A$3:$A1000,$C583,Prov_Auto!$C$3:$C1000,"&gt;="&amp;$A583 ,Prov_Auto!$D$3:$D1000, "&gt;="&amp;DATE(J$2,1,1), Prov_Auto!$D$3:$D1000,"&lt;="&amp;DATE(J$2,12,31))*$D583), "")))))</f>
        <v/>
      </c>
      <c r="K583" s="42" t="str">
        <f>IF($A583="","",IF($C583="","",IF($D583="","", IF($B583="C",  SUMIFS(Prov_Auto!$E$3:$E1000,Prov_Auto!$A$3:$A1000,$C583,Prov_Auto!$C$3:$C1000,"&gt;="&amp;$A583 ,Prov_Auto!$D$3:$D1000, "&gt;="&amp;DATE(K$2,1, 1), Prov_Auto!$D$3:$D1000,"&lt;="&amp;DATE(K$2, 12, 31))*$D583, IF($B583="V", -1*(SUMIFS(Prov_Auto!$E$3:$E1000,Prov_Auto!$A$3:$A1000,$C583,Prov_Auto!$C$3:$C1000,"&gt;="&amp;$A583 ,Prov_Auto!$D$3:$D1000, "&gt;="&amp;DATE(K$2,1,1), Prov_Auto!$D$3:$D1000,"&lt;="&amp;DATE(K$2,12,31))*$D583), "")))))</f>
        <v/>
      </c>
      <c r="L583" s="42" t="str">
        <f>IF($A583="","",IF($C583="","",IF($D583="","", IF($B583="C",  SUMIFS(Prov_Auto!$E$3:$E1000,Prov_Auto!$A$3:$A1000,$C583,Prov_Auto!$C$3:$C1000,"&gt;="&amp;$A583 ,Prov_Auto!$D$3:$D1000, "&gt;="&amp;DATE(L$2,1, 1), Prov_Auto!$D$3:$D1000,"&lt;="&amp;DATE(L$2, 12, 31))*$D583, IF($B583="V", -1*(SUMIFS(Prov_Auto!$E$3:$E1000,Prov_Auto!$A$3:$A1000,$C583,Prov_Auto!$C$3:$C1000,"&gt;="&amp;$A583 ,Prov_Auto!$D$3:$D1000, "&gt;="&amp;DATE(L$2,1,1), Prov_Auto!$D$3:$D1000,"&lt;="&amp;DATE(L$2,12,31))*$D583), "")))))</f>
        <v/>
      </c>
      <c r="M583" s="43" t="str">
        <f>IF($A583="","",IF($C583="","",IF($D583="","", IF($B583="C",  SUMIFS(Prov_Auto!$E$3:$E1000,Prov_Auto!$A$3:$A1000,$C583,Prov_Auto!$C$3:$C1000,"&gt;="&amp;$A583 ,Prov_Auto!$D$3:$D1000, "&gt;="&amp;DATE(M$2,1, 1), Prov_Auto!$D$3:$D1000,"&lt;="&amp;DATE(M$2, 12, 31))*$D583, IF($B583="V", -1*(SUMIFS(Prov_Auto!$E$3:$E1000,Prov_Auto!$A$3:$A1000,$C583,Prov_Auto!$C$3:$C1000,"&gt;="&amp;$A583 ,Prov_Auto!$D$3:$D1000, "&gt;="&amp;DATE(M$2,1,1), Prov_Auto!$D$3:$D1000,"&lt;="&amp;DATE(M$2,12,31))*$D583), "")))))</f>
        <v/>
      </c>
      <c r="N583" s="30"/>
      <c r="O583" s="31"/>
      <c r="P583" s="31"/>
      <c r="Q583" s="31"/>
      <c r="R583" s="31"/>
      <c r="S583" s="31"/>
      <c r="T583" s="31"/>
      <c r="U583" s="31"/>
      <c r="V583" s="31"/>
      <c r="W583" s="31"/>
    </row>
    <row r="584">
      <c r="A584" s="46"/>
      <c r="B584" s="47"/>
      <c r="C584" s="47"/>
      <c r="D584" s="47"/>
      <c r="E584" s="48"/>
      <c r="F584" s="45" t="str">
        <f t="shared" si="1"/>
        <v/>
      </c>
      <c r="G584" s="40" t="str">
        <f t="shared" si="2"/>
        <v/>
      </c>
      <c r="H584" s="41" t="str">
        <f>IF(A584="","",IF(C584="","",IF(D584="","",IF(B584="C", SUMIFS(Prov_Auto!E$3:E1000,Prov_Auto!A$3:A1000,C584,Prov_Auto!C$3:C1000,"&gt;"&amp;A584,Prov_Auto!D$3:D1000,"&lt;="&amp;TODAY())*D584, IF(B584="V", -1*(SUMIFS(Prov_Auto!E$3:E1000,Prov_Auto!A$3:A1000,C584,Prov_Auto!C$3:C1000,"&gt;"&amp;A584,Prov_Auto!D$3:D1000,"&lt;="&amp;TODAY())*D584), "")))))</f>
        <v/>
      </c>
      <c r="I584" s="42" t="str">
        <f>IF($A584="","",IF($C584="","",IF($D584="","", IF($B584="C",  SUMIFS(Prov_Auto!$E$3:$E1000,Prov_Auto!$A$3:$A1000,$C584,Prov_Auto!$C$3:$C1000,"&gt;="&amp;$A584 ,Prov_Auto!$D$3:$D1000, "&gt;="&amp;DATE(I$2,1, 1), Prov_Auto!$D$3:$D1000,"&lt;="&amp;DATE(I$2, 12, 31))*$D584, IF($B584="V", -1*(SUMIFS(Prov_Auto!$E$3:$E1000,Prov_Auto!$A$3:$A1000,$C584,Prov_Auto!$C$3:$C1000,"&gt;="&amp;$A584 ,Prov_Auto!$D$3:$D1000, "&gt;="&amp;DATE(I$2,1,1), Prov_Auto!$D$3:$D1000,"&lt;="&amp;DATE(I$2,12,31))*$D584), "")))))</f>
        <v/>
      </c>
      <c r="J584" s="42" t="str">
        <f>IF($A584="","",IF($C584="","",IF($D584="","", IF($B584="C",  SUMIFS(Prov_Auto!$E$3:$E1000,Prov_Auto!$A$3:$A1000,$C584,Prov_Auto!$C$3:$C1000,"&gt;="&amp;$A584 ,Prov_Auto!$D$3:$D1000, "&gt;="&amp;DATE(J$2,1, 1), Prov_Auto!$D$3:$D1000,"&lt;="&amp;DATE(J$2, 12, 31))*$D584, IF($B584="V", -1*(SUMIFS(Prov_Auto!$E$3:$E1000,Prov_Auto!$A$3:$A1000,$C584,Prov_Auto!$C$3:$C1000,"&gt;="&amp;$A584 ,Prov_Auto!$D$3:$D1000, "&gt;="&amp;DATE(J$2,1,1), Prov_Auto!$D$3:$D1000,"&lt;="&amp;DATE(J$2,12,31))*$D584), "")))))</f>
        <v/>
      </c>
      <c r="K584" s="42" t="str">
        <f>IF($A584="","",IF($C584="","",IF($D584="","", IF($B584="C",  SUMIFS(Prov_Auto!$E$3:$E1000,Prov_Auto!$A$3:$A1000,$C584,Prov_Auto!$C$3:$C1000,"&gt;="&amp;$A584 ,Prov_Auto!$D$3:$D1000, "&gt;="&amp;DATE(K$2,1, 1), Prov_Auto!$D$3:$D1000,"&lt;="&amp;DATE(K$2, 12, 31))*$D584, IF($B584="V", -1*(SUMIFS(Prov_Auto!$E$3:$E1000,Prov_Auto!$A$3:$A1000,$C584,Prov_Auto!$C$3:$C1000,"&gt;="&amp;$A584 ,Prov_Auto!$D$3:$D1000, "&gt;="&amp;DATE(K$2,1,1), Prov_Auto!$D$3:$D1000,"&lt;="&amp;DATE(K$2,12,31))*$D584), "")))))</f>
        <v/>
      </c>
      <c r="L584" s="42" t="str">
        <f>IF($A584="","",IF($C584="","",IF($D584="","", IF($B584="C",  SUMIFS(Prov_Auto!$E$3:$E1000,Prov_Auto!$A$3:$A1000,$C584,Prov_Auto!$C$3:$C1000,"&gt;="&amp;$A584 ,Prov_Auto!$D$3:$D1000, "&gt;="&amp;DATE(L$2,1, 1), Prov_Auto!$D$3:$D1000,"&lt;="&amp;DATE(L$2, 12, 31))*$D584, IF($B584="V", -1*(SUMIFS(Prov_Auto!$E$3:$E1000,Prov_Auto!$A$3:$A1000,$C584,Prov_Auto!$C$3:$C1000,"&gt;="&amp;$A584 ,Prov_Auto!$D$3:$D1000, "&gt;="&amp;DATE(L$2,1,1), Prov_Auto!$D$3:$D1000,"&lt;="&amp;DATE(L$2,12,31))*$D584), "")))))</f>
        <v/>
      </c>
      <c r="M584" s="43" t="str">
        <f>IF($A584="","",IF($C584="","",IF($D584="","", IF($B584="C",  SUMIFS(Prov_Auto!$E$3:$E1000,Prov_Auto!$A$3:$A1000,$C584,Prov_Auto!$C$3:$C1000,"&gt;="&amp;$A584 ,Prov_Auto!$D$3:$D1000, "&gt;="&amp;DATE(M$2,1, 1), Prov_Auto!$D$3:$D1000,"&lt;="&amp;DATE(M$2, 12, 31))*$D584, IF($B584="V", -1*(SUMIFS(Prov_Auto!$E$3:$E1000,Prov_Auto!$A$3:$A1000,$C584,Prov_Auto!$C$3:$C1000,"&gt;="&amp;$A584 ,Prov_Auto!$D$3:$D1000, "&gt;="&amp;DATE(M$2,1,1), Prov_Auto!$D$3:$D1000,"&lt;="&amp;DATE(M$2,12,31))*$D584), "")))))</f>
        <v/>
      </c>
      <c r="N584" s="30"/>
      <c r="O584" s="31"/>
      <c r="P584" s="31"/>
      <c r="Q584" s="31"/>
      <c r="R584" s="31"/>
      <c r="S584" s="31"/>
      <c r="T584" s="31"/>
      <c r="U584" s="31"/>
      <c r="V584" s="31"/>
      <c r="W584" s="31"/>
    </row>
    <row r="585">
      <c r="A585" s="46"/>
      <c r="B585" s="47"/>
      <c r="C585" s="47"/>
      <c r="D585" s="47"/>
      <c r="E585" s="48"/>
      <c r="F585" s="45" t="str">
        <f t="shared" si="1"/>
        <v/>
      </c>
      <c r="G585" s="40" t="str">
        <f t="shared" si="2"/>
        <v/>
      </c>
      <c r="H585" s="41" t="str">
        <f>IF(A585="","",IF(C585="","",IF(D585="","",IF(B585="C", SUMIFS(Prov_Auto!E$3:E1000,Prov_Auto!A$3:A1000,C585,Prov_Auto!C$3:C1000,"&gt;"&amp;A585,Prov_Auto!D$3:D1000,"&lt;="&amp;TODAY())*D585, IF(B585="V", -1*(SUMIFS(Prov_Auto!E$3:E1000,Prov_Auto!A$3:A1000,C585,Prov_Auto!C$3:C1000,"&gt;"&amp;A585,Prov_Auto!D$3:D1000,"&lt;="&amp;TODAY())*D585), "")))))</f>
        <v/>
      </c>
      <c r="I585" s="42" t="str">
        <f>IF($A585="","",IF($C585="","",IF($D585="","", IF($B585="C",  SUMIFS(Prov_Auto!$E$3:$E1000,Prov_Auto!$A$3:$A1000,$C585,Prov_Auto!$C$3:$C1000,"&gt;="&amp;$A585 ,Prov_Auto!$D$3:$D1000, "&gt;="&amp;DATE(I$2,1, 1), Prov_Auto!$D$3:$D1000,"&lt;="&amp;DATE(I$2, 12, 31))*$D585, IF($B585="V", -1*(SUMIFS(Prov_Auto!$E$3:$E1000,Prov_Auto!$A$3:$A1000,$C585,Prov_Auto!$C$3:$C1000,"&gt;="&amp;$A585 ,Prov_Auto!$D$3:$D1000, "&gt;="&amp;DATE(I$2,1,1), Prov_Auto!$D$3:$D1000,"&lt;="&amp;DATE(I$2,12,31))*$D585), "")))))</f>
        <v/>
      </c>
      <c r="J585" s="42" t="str">
        <f>IF($A585="","",IF($C585="","",IF($D585="","", IF($B585="C",  SUMIFS(Prov_Auto!$E$3:$E1000,Prov_Auto!$A$3:$A1000,$C585,Prov_Auto!$C$3:$C1000,"&gt;="&amp;$A585 ,Prov_Auto!$D$3:$D1000, "&gt;="&amp;DATE(J$2,1, 1), Prov_Auto!$D$3:$D1000,"&lt;="&amp;DATE(J$2, 12, 31))*$D585, IF($B585="V", -1*(SUMIFS(Prov_Auto!$E$3:$E1000,Prov_Auto!$A$3:$A1000,$C585,Prov_Auto!$C$3:$C1000,"&gt;="&amp;$A585 ,Prov_Auto!$D$3:$D1000, "&gt;="&amp;DATE(J$2,1,1), Prov_Auto!$D$3:$D1000,"&lt;="&amp;DATE(J$2,12,31))*$D585), "")))))</f>
        <v/>
      </c>
      <c r="K585" s="42" t="str">
        <f>IF($A585="","",IF($C585="","",IF($D585="","", IF($B585="C",  SUMIFS(Prov_Auto!$E$3:$E1000,Prov_Auto!$A$3:$A1000,$C585,Prov_Auto!$C$3:$C1000,"&gt;="&amp;$A585 ,Prov_Auto!$D$3:$D1000, "&gt;="&amp;DATE(K$2,1, 1), Prov_Auto!$D$3:$D1000,"&lt;="&amp;DATE(K$2, 12, 31))*$D585, IF($B585="V", -1*(SUMIFS(Prov_Auto!$E$3:$E1000,Prov_Auto!$A$3:$A1000,$C585,Prov_Auto!$C$3:$C1000,"&gt;="&amp;$A585 ,Prov_Auto!$D$3:$D1000, "&gt;="&amp;DATE(K$2,1,1), Prov_Auto!$D$3:$D1000,"&lt;="&amp;DATE(K$2,12,31))*$D585), "")))))</f>
        <v/>
      </c>
      <c r="L585" s="42" t="str">
        <f>IF($A585="","",IF($C585="","",IF($D585="","", IF($B585="C",  SUMIFS(Prov_Auto!$E$3:$E1000,Prov_Auto!$A$3:$A1000,$C585,Prov_Auto!$C$3:$C1000,"&gt;="&amp;$A585 ,Prov_Auto!$D$3:$D1000, "&gt;="&amp;DATE(L$2,1, 1), Prov_Auto!$D$3:$D1000,"&lt;="&amp;DATE(L$2, 12, 31))*$D585, IF($B585="V", -1*(SUMIFS(Prov_Auto!$E$3:$E1000,Prov_Auto!$A$3:$A1000,$C585,Prov_Auto!$C$3:$C1000,"&gt;="&amp;$A585 ,Prov_Auto!$D$3:$D1000, "&gt;="&amp;DATE(L$2,1,1), Prov_Auto!$D$3:$D1000,"&lt;="&amp;DATE(L$2,12,31))*$D585), "")))))</f>
        <v/>
      </c>
      <c r="M585" s="43" t="str">
        <f>IF($A585="","",IF($C585="","",IF($D585="","", IF($B585="C",  SUMIFS(Prov_Auto!$E$3:$E1000,Prov_Auto!$A$3:$A1000,$C585,Prov_Auto!$C$3:$C1000,"&gt;="&amp;$A585 ,Prov_Auto!$D$3:$D1000, "&gt;="&amp;DATE(M$2,1, 1), Prov_Auto!$D$3:$D1000,"&lt;="&amp;DATE(M$2, 12, 31))*$D585, IF($B585="V", -1*(SUMIFS(Prov_Auto!$E$3:$E1000,Prov_Auto!$A$3:$A1000,$C585,Prov_Auto!$C$3:$C1000,"&gt;="&amp;$A585 ,Prov_Auto!$D$3:$D1000, "&gt;="&amp;DATE(M$2,1,1), Prov_Auto!$D$3:$D1000,"&lt;="&amp;DATE(M$2,12,31))*$D585), "")))))</f>
        <v/>
      </c>
      <c r="N585" s="30"/>
      <c r="O585" s="31"/>
      <c r="P585" s="31"/>
      <c r="Q585" s="31"/>
      <c r="R585" s="31"/>
      <c r="S585" s="31"/>
      <c r="T585" s="31"/>
      <c r="U585" s="31"/>
      <c r="V585" s="31"/>
      <c r="W585" s="31"/>
    </row>
    <row r="586">
      <c r="A586" s="46"/>
      <c r="B586" s="47"/>
      <c r="C586" s="47"/>
      <c r="D586" s="47"/>
      <c r="E586" s="48"/>
      <c r="F586" s="45" t="str">
        <f t="shared" si="1"/>
        <v/>
      </c>
      <c r="G586" s="40" t="str">
        <f t="shared" si="2"/>
        <v/>
      </c>
      <c r="H586" s="41" t="str">
        <f>IF(A586="","",IF(C586="","",IF(D586="","",IF(B586="C", SUMIFS(Prov_Auto!E$3:E1000,Prov_Auto!A$3:A1000,C586,Prov_Auto!C$3:C1000,"&gt;"&amp;A586,Prov_Auto!D$3:D1000,"&lt;="&amp;TODAY())*D586, IF(B586="V", -1*(SUMIFS(Prov_Auto!E$3:E1000,Prov_Auto!A$3:A1000,C586,Prov_Auto!C$3:C1000,"&gt;"&amp;A586,Prov_Auto!D$3:D1000,"&lt;="&amp;TODAY())*D586), "")))))</f>
        <v/>
      </c>
      <c r="I586" s="42" t="str">
        <f>IF($A586="","",IF($C586="","",IF($D586="","", IF($B586="C",  SUMIFS(Prov_Auto!$E$3:$E1000,Prov_Auto!$A$3:$A1000,$C586,Prov_Auto!$C$3:$C1000,"&gt;="&amp;$A586 ,Prov_Auto!$D$3:$D1000, "&gt;="&amp;DATE(I$2,1, 1), Prov_Auto!$D$3:$D1000,"&lt;="&amp;DATE(I$2, 12, 31))*$D586, IF($B586="V", -1*(SUMIFS(Prov_Auto!$E$3:$E1000,Prov_Auto!$A$3:$A1000,$C586,Prov_Auto!$C$3:$C1000,"&gt;="&amp;$A586 ,Prov_Auto!$D$3:$D1000, "&gt;="&amp;DATE(I$2,1,1), Prov_Auto!$D$3:$D1000,"&lt;="&amp;DATE(I$2,12,31))*$D586), "")))))</f>
        <v/>
      </c>
      <c r="J586" s="42" t="str">
        <f>IF($A586="","",IF($C586="","",IF($D586="","", IF($B586="C",  SUMIFS(Prov_Auto!$E$3:$E1000,Prov_Auto!$A$3:$A1000,$C586,Prov_Auto!$C$3:$C1000,"&gt;="&amp;$A586 ,Prov_Auto!$D$3:$D1000, "&gt;="&amp;DATE(J$2,1, 1), Prov_Auto!$D$3:$D1000,"&lt;="&amp;DATE(J$2, 12, 31))*$D586, IF($B586="V", -1*(SUMIFS(Prov_Auto!$E$3:$E1000,Prov_Auto!$A$3:$A1000,$C586,Prov_Auto!$C$3:$C1000,"&gt;="&amp;$A586 ,Prov_Auto!$D$3:$D1000, "&gt;="&amp;DATE(J$2,1,1), Prov_Auto!$D$3:$D1000,"&lt;="&amp;DATE(J$2,12,31))*$D586), "")))))</f>
        <v/>
      </c>
      <c r="K586" s="42" t="str">
        <f>IF($A586="","",IF($C586="","",IF($D586="","", IF($B586="C",  SUMIFS(Prov_Auto!$E$3:$E1000,Prov_Auto!$A$3:$A1000,$C586,Prov_Auto!$C$3:$C1000,"&gt;="&amp;$A586 ,Prov_Auto!$D$3:$D1000, "&gt;="&amp;DATE(K$2,1, 1), Prov_Auto!$D$3:$D1000,"&lt;="&amp;DATE(K$2, 12, 31))*$D586, IF($B586="V", -1*(SUMIFS(Prov_Auto!$E$3:$E1000,Prov_Auto!$A$3:$A1000,$C586,Prov_Auto!$C$3:$C1000,"&gt;="&amp;$A586 ,Prov_Auto!$D$3:$D1000, "&gt;="&amp;DATE(K$2,1,1), Prov_Auto!$D$3:$D1000,"&lt;="&amp;DATE(K$2,12,31))*$D586), "")))))</f>
        <v/>
      </c>
      <c r="L586" s="42" t="str">
        <f>IF($A586="","",IF($C586="","",IF($D586="","", IF($B586="C",  SUMIFS(Prov_Auto!$E$3:$E1000,Prov_Auto!$A$3:$A1000,$C586,Prov_Auto!$C$3:$C1000,"&gt;="&amp;$A586 ,Prov_Auto!$D$3:$D1000, "&gt;="&amp;DATE(L$2,1, 1), Prov_Auto!$D$3:$D1000,"&lt;="&amp;DATE(L$2, 12, 31))*$D586, IF($B586="V", -1*(SUMIFS(Prov_Auto!$E$3:$E1000,Prov_Auto!$A$3:$A1000,$C586,Prov_Auto!$C$3:$C1000,"&gt;="&amp;$A586 ,Prov_Auto!$D$3:$D1000, "&gt;="&amp;DATE(L$2,1,1), Prov_Auto!$D$3:$D1000,"&lt;="&amp;DATE(L$2,12,31))*$D586), "")))))</f>
        <v/>
      </c>
      <c r="M586" s="43" t="str">
        <f>IF($A586="","",IF($C586="","",IF($D586="","", IF($B586="C",  SUMIFS(Prov_Auto!$E$3:$E1000,Prov_Auto!$A$3:$A1000,$C586,Prov_Auto!$C$3:$C1000,"&gt;="&amp;$A586 ,Prov_Auto!$D$3:$D1000, "&gt;="&amp;DATE(M$2,1, 1), Prov_Auto!$D$3:$D1000,"&lt;="&amp;DATE(M$2, 12, 31))*$D586, IF($B586="V", -1*(SUMIFS(Prov_Auto!$E$3:$E1000,Prov_Auto!$A$3:$A1000,$C586,Prov_Auto!$C$3:$C1000,"&gt;="&amp;$A586 ,Prov_Auto!$D$3:$D1000, "&gt;="&amp;DATE(M$2,1,1), Prov_Auto!$D$3:$D1000,"&lt;="&amp;DATE(M$2,12,31))*$D586), "")))))</f>
        <v/>
      </c>
      <c r="N586" s="30"/>
      <c r="O586" s="31"/>
      <c r="P586" s="31"/>
      <c r="Q586" s="31"/>
      <c r="R586" s="31"/>
      <c r="S586" s="31"/>
      <c r="T586" s="31"/>
      <c r="U586" s="31"/>
      <c r="V586" s="31"/>
      <c r="W586" s="31"/>
    </row>
    <row r="587">
      <c r="A587" s="46"/>
      <c r="B587" s="47"/>
      <c r="C587" s="47"/>
      <c r="D587" s="47"/>
      <c r="E587" s="48"/>
      <c r="F587" s="45" t="str">
        <f t="shared" si="1"/>
        <v/>
      </c>
      <c r="G587" s="40" t="str">
        <f t="shared" si="2"/>
        <v/>
      </c>
      <c r="H587" s="41" t="str">
        <f>IF(A587="","",IF(C587="","",IF(D587="","",IF(B587="C", SUMIFS(Prov_Auto!E$3:E1000,Prov_Auto!A$3:A1000,C587,Prov_Auto!C$3:C1000,"&gt;"&amp;A587,Prov_Auto!D$3:D1000,"&lt;="&amp;TODAY())*D587, IF(B587="V", -1*(SUMIFS(Prov_Auto!E$3:E1000,Prov_Auto!A$3:A1000,C587,Prov_Auto!C$3:C1000,"&gt;"&amp;A587,Prov_Auto!D$3:D1000,"&lt;="&amp;TODAY())*D587), "")))))</f>
        <v/>
      </c>
      <c r="I587" s="42" t="str">
        <f>IF($A587="","",IF($C587="","",IF($D587="","", IF($B587="C",  SUMIFS(Prov_Auto!$E$3:$E1000,Prov_Auto!$A$3:$A1000,$C587,Prov_Auto!$C$3:$C1000,"&gt;="&amp;$A587 ,Prov_Auto!$D$3:$D1000, "&gt;="&amp;DATE(I$2,1, 1), Prov_Auto!$D$3:$D1000,"&lt;="&amp;DATE(I$2, 12, 31))*$D587, IF($B587="V", -1*(SUMIFS(Prov_Auto!$E$3:$E1000,Prov_Auto!$A$3:$A1000,$C587,Prov_Auto!$C$3:$C1000,"&gt;="&amp;$A587 ,Prov_Auto!$D$3:$D1000, "&gt;="&amp;DATE(I$2,1,1), Prov_Auto!$D$3:$D1000,"&lt;="&amp;DATE(I$2,12,31))*$D587), "")))))</f>
        <v/>
      </c>
      <c r="J587" s="42" t="str">
        <f>IF($A587="","",IF($C587="","",IF($D587="","", IF($B587="C",  SUMIFS(Prov_Auto!$E$3:$E1000,Prov_Auto!$A$3:$A1000,$C587,Prov_Auto!$C$3:$C1000,"&gt;="&amp;$A587 ,Prov_Auto!$D$3:$D1000, "&gt;="&amp;DATE(J$2,1, 1), Prov_Auto!$D$3:$D1000,"&lt;="&amp;DATE(J$2, 12, 31))*$D587, IF($B587="V", -1*(SUMIFS(Prov_Auto!$E$3:$E1000,Prov_Auto!$A$3:$A1000,$C587,Prov_Auto!$C$3:$C1000,"&gt;="&amp;$A587 ,Prov_Auto!$D$3:$D1000, "&gt;="&amp;DATE(J$2,1,1), Prov_Auto!$D$3:$D1000,"&lt;="&amp;DATE(J$2,12,31))*$D587), "")))))</f>
        <v/>
      </c>
      <c r="K587" s="42" t="str">
        <f>IF($A587="","",IF($C587="","",IF($D587="","", IF($B587="C",  SUMIFS(Prov_Auto!$E$3:$E1000,Prov_Auto!$A$3:$A1000,$C587,Prov_Auto!$C$3:$C1000,"&gt;="&amp;$A587 ,Prov_Auto!$D$3:$D1000, "&gt;="&amp;DATE(K$2,1, 1), Prov_Auto!$D$3:$D1000,"&lt;="&amp;DATE(K$2, 12, 31))*$D587, IF($B587="V", -1*(SUMIFS(Prov_Auto!$E$3:$E1000,Prov_Auto!$A$3:$A1000,$C587,Prov_Auto!$C$3:$C1000,"&gt;="&amp;$A587 ,Prov_Auto!$D$3:$D1000, "&gt;="&amp;DATE(K$2,1,1), Prov_Auto!$D$3:$D1000,"&lt;="&amp;DATE(K$2,12,31))*$D587), "")))))</f>
        <v/>
      </c>
      <c r="L587" s="42" t="str">
        <f>IF($A587="","",IF($C587="","",IF($D587="","", IF($B587="C",  SUMIFS(Prov_Auto!$E$3:$E1000,Prov_Auto!$A$3:$A1000,$C587,Prov_Auto!$C$3:$C1000,"&gt;="&amp;$A587 ,Prov_Auto!$D$3:$D1000, "&gt;="&amp;DATE(L$2,1, 1), Prov_Auto!$D$3:$D1000,"&lt;="&amp;DATE(L$2, 12, 31))*$D587, IF($B587="V", -1*(SUMIFS(Prov_Auto!$E$3:$E1000,Prov_Auto!$A$3:$A1000,$C587,Prov_Auto!$C$3:$C1000,"&gt;="&amp;$A587 ,Prov_Auto!$D$3:$D1000, "&gt;="&amp;DATE(L$2,1,1), Prov_Auto!$D$3:$D1000,"&lt;="&amp;DATE(L$2,12,31))*$D587), "")))))</f>
        <v/>
      </c>
      <c r="M587" s="43" t="str">
        <f>IF($A587="","",IF($C587="","",IF($D587="","", IF($B587="C",  SUMIFS(Prov_Auto!$E$3:$E1000,Prov_Auto!$A$3:$A1000,$C587,Prov_Auto!$C$3:$C1000,"&gt;="&amp;$A587 ,Prov_Auto!$D$3:$D1000, "&gt;="&amp;DATE(M$2,1, 1), Prov_Auto!$D$3:$D1000,"&lt;="&amp;DATE(M$2, 12, 31))*$D587, IF($B587="V", -1*(SUMIFS(Prov_Auto!$E$3:$E1000,Prov_Auto!$A$3:$A1000,$C587,Prov_Auto!$C$3:$C1000,"&gt;="&amp;$A587 ,Prov_Auto!$D$3:$D1000, "&gt;="&amp;DATE(M$2,1,1), Prov_Auto!$D$3:$D1000,"&lt;="&amp;DATE(M$2,12,31))*$D587), "")))))</f>
        <v/>
      </c>
      <c r="N587" s="30"/>
      <c r="O587" s="31"/>
      <c r="P587" s="31"/>
      <c r="Q587" s="31"/>
      <c r="R587" s="31"/>
      <c r="S587" s="31"/>
      <c r="T587" s="31"/>
      <c r="U587" s="31"/>
      <c r="V587" s="31"/>
      <c r="W587" s="31"/>
    </row>
    <row r="588">
      <c r="A588" s="46"/>
      <c r="B588" s="47"/>
      <c r="C588" s="47"/>
      <c r="D588" s="47"/>
      <c r="E588" s="48"/>
      <c r="F588" s="45" t="str">
        <f t="shared" si="1"/>
        <v/>
      </c>
      <c r="G588" s="40" t="str">
        <f t="shared" si="2"/>
        <v/>
      </c>
      <c r="H588" s="41" t="str">
        <f>IF(A588="","",IF(C588="","",IF(D588="","",IF(B588="C", SUMIFS(Prov_Auto!E$3:E1000,Prov_Auto!A$3:A1000,C588,Prov_Auto!C$3:C1000,"&gt;"&amp;A588,Prov_Auto!D$3:D1000,"&lt;="&amp;TODAY())*D588, IF(B588="V", -1*(SUMIFS(Prov_Auto!E$3:E1000,Prov_Auto!A$3:A1000,C588,Prov_Auto!C$3:C1000,"&gt;"&amp;A588,Prov_Auto!D$3:D1000,"&lt;="&amp;TODAY())*D588), "")))))</f>
        <v/>
      </c>
      <c r="I588" s="42" t="str">
        <f>IF($A588="","",IF($C588="","",IF($D588="","", IF($B588="C",  SUMIFS(Prov_Auto!$E$3:$E1000,Prov_Auto!$A$3:$A1000,$C588,Prov_Auto!$C$3:$C1000,"&gt;="&amp;$A588 ,Prov_Auto!$D$3:$D1000, "&gt;="&amp;DATE(I$2,1, 1), Prov_Auto!$D$3:$D1000,"&lt;="&amp;DATE(I$2, 12, 31))*$D588, IF($B588="V", -1*(SUMIFS(Prov_Auto!$E$3:$E1000,Prov_Auto!$A$3:$A1000,$C588,Prov_Auto!$C$3:$C1000,"&gt;="&amp;$A588 ,Prov_Auto!$D$3:$D1000, "&gt;="&amp;DATE(I$2,1,1), Prov_Auto!$D$3:$D1000,"&lt;="&amp;DATE(I$2,12,31))*$D588), "")))))</f>
        <v/>
      </c>
      <c r="J588" s="42" t="str">
        <f>IF($A588="","",IF($C588="","",IF($D588="","", IF($B588="C",  SUMIFS(Prov_Auto!$E$3:$E1000,Prov_Auto!$A$3:$A1000,$C588,Prov_Auto!$C$3:$C1000,"&gt;="&amp;$A588 ,Prov_Auto!$D$3:$D1000, "&gt;="&amp;DATE(J$2,1, 1), Prov_Auto!$D$3:$D1000,"&lt;="&amp;DATE(J$2, 12, 31))*$D588, IF($B588="V", -1*(SUMIFS(Prov_Auto!$E$3:$E1000,Prov_Auto!$A$3:$A1000,$C588,Prov_Auto!$C$3:$C1000,"&gt;="&amp;$A588 ,Prov_Auto!$D$3:$D1000, "&gt;="&amp;DATE(J$2,1,1), Prov_Auto!$D$3:$D1000,"&lt;="&amp;DATE(J$2,12,31))*$D588), "")))))</f>
        <v/>
      </c>
      <c r="K588" s="42" t="str">
        <f>IF($A588="","",IF($C588="","",IF($D588="","", IF($B588="C",  SUMIFS(Prov_Auto!$E$3:$E1000,Prov_Auto!$A$3:$A1000,$C588,Prov_Auto!$C$3:$C1000,"&gt;="&amp;$A588 ,Prov_Auto!$D$3:$D1000, "&gt;="&amp;DATE(K$2,1, 1), Prov_Auto!$D$3:$D1000,"&lt;="&amp;DATE(K$2, 12, 31))*$D588, IF($B588="V", -1*(SUMIFS(Prov_Auto!$E$3:$E1000,Prov_Auto!$A$3:$A1000,$C588,Prov_Auto!$C$3:$C1000,"&gt;="&amp;$A588 ,Prov_Auto!$D$3:$D1000, "&gt;="&amp;DATE(K$2,1,1), Prov_Auto!$D$3:$D1000,"&lt;="&amp;DATE(K$2,12,31))*$D588), "")))))</f>
        <v/>
      </c>
      <c r="L588" s="42" t="str">
        <f>IF($A588="","",IF($C588="","",IF($D588="","", IF($B588="C",  SUMIFS(Prov_Auto!$E$3:$E1000,Prov_Auto!$A$3:$A1000,$C588,Prov_Auto!$C$3:$C1000,"&gt;="&amp;$A588 ,Prov_Auto!$D$3:$D1000, "&gt;="&amp;DATE(L$2,1, 1), Prov_Auto!$D$3:$D1000,"&lt;="&amp;DATE(L$2, 12, 31))*$D588, IF($B588="V", -1*(SUMIFS(Prov_Auto!$E$3:$E1000,Prov_Auto!$A$3:$A1000,$C588,Prov_Auto!$C$3:$C1000,"&gt;="&amp;$A588 ,Prov_Auto!$D$3:$D1000, "&gt;="&amp;DATE(L$2,1,1), Prov_Auto!$D$3:$D1000,"&lt;="&amp;DATE(L$2,12,31))*$D588), "")))))</f>
        <v/>
      </c>
      <c r="M588" s="43" t="str">
        <f>IF($A588="","",IF($C588="","",IF($D588="","", IF($B588="C",  SUMIFS(Prov_Auto!$E$3:$E1000,Prov_Auto!$A$3:$A1000,$C588,Prov_Auto!$C$3:$C1000,"&gt;="&amp;$A588 ,Prov_Auto!$D$3:$D1000, "&gt;="&amp;DATE(M$2,1, 1), Prov_Auto!$D$3:$D1000,"&lt;="&amp;DATE(M$2, 12, 31))*$D588, IF($B588="V", -1*(SUMIFS(Prov_Auto!$E$3:$E1000,Prov_Auto!$A$3:$A1000,$C588,Prov_Auto!$C$3:$C1000,"&gt;="&amp;$A588 ,Prov_Auto!$D$3:$D1000, "&gt;="&amp;DATE(M$2,1,1), Prov_Auto!$D$3:$D1000,"&lt;="&amp;DATE(M$2,12,31))*$D588), "")))))</f>
        <v/>
      </c>
      <c r="N588" s="30"/>
      <c r="O588" s="31"/>
      <c r="P588" s="31"/>
      <c r="Q588" s="31"/>
      <c r="R588" s="31"/>
      <c r="S588" s="31"/>
      <c r="T588" s="31"/>
      <c r="U588" s="31"/>
      <c r="V588" s="31"/>
      <c r="W588" s="31"/>
    </row>
    <row r="589">
      <c r="A589" s="46"/>
      <c r="B589" s="47"/>
      <c r="C589" s="47"/>
      <c r="D589" s="47"/>
      <c r="E589" s="48"/>
      <c r="F589" s="45" t="str">
        <f t="shared" si="1"/>
        <v/>
      </c>
      <c r="G589" s="40" t="str">
        <f t="shared" si="2"/>
        <v/>
      </c>
      <c r="H589" s="41" t="str">
        <f>IF(A589="","",IF(C589="","",IF(D589="","",IF(B589="C", SUMIFS(Prov_Auto!E$3:E1000,Prov_Auto!A$3:A1000,C589,Prov_Auto!C$3:C1000,"&gt;"&amp;A589,Prov_Auto!D$3:D1000,"&lt;="&amp;TODAY())*D589, IF(B589="V", -1*(SUMIFS(Prov_Auto!E$3:E1000,Prov_Auto!A$3:A1000,C589,Prov_Auto!C$3:C1000,"&gt;"&amp;A589,Prov_Auto!D$3:D1000,"&lt;="&amp;TODAY())*D589), "")))))</f>
        <v/>
      </c>
      <c r="I589" s="42" t="str">
        <f>IF($A589="","",IF($C589="","",IF($D589="","", IF($B589="C",  SUMIFS(Prov_Auto!$E$3:$E1000,Prov_Auto!$A$3:$A1000,$C589,Prov_Auto!$C$3:$C1000,"&gt;="&amp;$A589 ,Prov_Auto!$D$3:$D1000, "&gt;="&amp;DATE(I$2,1, 1), Prov_Auto!$D$3:$D1000,"&lt;="&amp;DATE(I$2, 12, 31))*$D589, IF($B589="V", -1*(SUMIFS(Prov_Auto!$E$3:$E1000,Prov_Auto!$A$3:$A1000,$C589,Prov_Auto!$C$3:$C1000,"&gt;="&amp;$A589 ,Prov_Auto!$D$3:$D1000, "&gt;="&amp;DATE(I$2,1,1), Prov_Auto!$D$3:$D1000,"&lt;="&amp;DATE(I$2,12,31))*$D589), "")))))</f>
        <v/>
      </c>
      <c r="J589" s="42" t="str">
        <f>IF($A589="","",IF($C589="","",IF($D589="","", IF($B589="C",  SUMIFS(Prov_Auto!$E$3:$E1000,Prov_Auto!$A$3:$A1000,$C589,Prov_Auto!$C$3:$C1000,"&gt;="&amp;$A589 ,Prov_Auto!$D$3:$D1000, "&gt;="&amp;DATE(J$2,1, 1), Prov_Auto!$D$3:$D1000,"&lt;="&amp;DATE(J$2, 12, 31))*$D589, IF($B589="V", -1*(SUMIFS(Prov_Auto!$E$3:$E1000,Prov_Auto!$A$3:$A1000,$C589,Prov_Auto!$C$3:$C1000,"&gt;="&amp;$A589 ,Prov_Auto!$D$3:$D1000, "&gt;="&amp;DATE(J$2,1,1), Prov_Auto!$D$3:$D1000,"&lt;="&amp;DATE(J$2,12,31))*$D589), "")))))</f>
        <v/>
      </c>
      <c r="K589" s="42" t="str">
        <f>IF($A589="","",IF($C589="","",IF($D589="","", IF($B589="C",  SUMIFS(Prov_Auto!$E$3:$E1000,Prov_Auto!$A$3:$A1000,$C589,Prov_Auto!$C$3:$C1000,"&gt;="&amp;$A589 ,Prov_Auto!$D$3:$D1000, "&gt;="&amp;DATE(K$2,1, 1), Prov_Auto!$D$3:$D1000,"&lt;="&amp;DATE(K$2, 12, 31))*$D589, IF($B589="V", -1*(SUMIFS(Prov_Auto!$E$3:$E1000,Prov_Auto!$A$3:$A1000,$C589,Prov_Auto!$C$3:$C1000,"&gt;="&amp;$A589 ,Prov_Auto!$D$3:$D1000, "&gt;="&amp;DATE(K$2,1,1), Prov_Auto!$D$3:$D1000,"&lt;="&amp;DATE(K$2,12,31))*$D589), "")))))</f>
        <v/>
      </c>
      <c r="L589" s="42" t="str">
        <f>IF($A589="","",IF($C589="","",IF($D589="","", IF($B589="C",  SUMIFS(Prov_Auto!$E$3:$E1000,Prov_Auto!$A$3:$A1000,$C589,Prov_Auto!$C$3:$C1000,"&gt;="&amp;$A589 ,Prov_Auto!$D$3:$D1000, "&gt;="&amp;DATE(L$2,1, 1), Prov_Auto!$D$3:$D1000,"&lt;="&amp;DATE(L$2, 12, 31))*$D589, IF($B589="V", -1*(SUMIFS(Prov_Auto!$E$3:$E1000,Prov_Auto!$A$3:$A1000,$C589,Prov_Auto!$C$3:$C1000,"&gt;="&amp;$A589 ,Prov_Auto!$D$3:$D1000, "&gt;="&amp;DATE(L$2,1,1), Prov_Auto!$D$3:$D1000,"&lt;="&amp;DATE(L$2,12,31))*$D589), "")))))</f>
        <v/>
      </c>
      <c r="M589" s="43" t="str">
        <f>IF($A589="","",IF($C589="","",IF($D589="","", IF($B589="C",  SUMIFS(Prov_Auto!$E$3:$E1000,Prov_Auto!$A$3:$A1000,$C589,Prov_Auto!$C$3:$C1000,"&gt;="&amp;$A589 ,Prov_Auto!$D$3:$D1000, "&gt;="&amp;DATE(M$2,1, 1), Prov_Auto!$D$3:$D1000,"&lt;="&amp;DATE(M$2, 12, 31))*$D589, IF($B589="V", -1*(SUMIFS(Prov_Auto!$E$3:$E1000,Prov_Auto!$A$3:$A1000,$C589,Prov_Auto!$C$3:$C1000,"&gt;="&amp;$A589 ,Prov_Auto!$D$3:$D1000, "&gt;="&amp;DATE(M$2,1,1), Prov_Auto!$D$3:$D1000,"&lt;="&amp;DATE(M$2,12,31))*$D589), "")))))</f>
        <v/>
      </c>
      <c r="N589" s="30"/>
      <c r="O589" s="31"/>
      <c r="P589" s="31"/>
      <c r="Q589" s="31"/>
      <c r="R589" s="31"/>
      <c r="S589" s="31"/>
      <c r="T589" s="31"/>
      <c r="U589" s="31"/>
      <c r="V589" s="31"/>
      <c r="W589" s="31"/>
    </row>
    <row r="590">
      <c r="A590" s="46"/>
      <c r="B590" s="47"/>
      <c r="C590" s="47"/>
      <c r="D590" s="47"/>
      <c r="E590" s="48"/>
      <c r="F590" s="45" t="str">
        <f t="shared" si="1"/>
        <v/>
      </c>
      <c r="G590" s="40" t="str">
        <f t="shared" si="2"/>
        <v/>
      </c>
      <c r="H590" s="41" t="str">
        <f>IF(A590="","",IF(C590="","",IF(D590="","",IF(B590="C", SUMIFS(Prov_Auto!E$3:E1000,Prov_Auto!A$3:A1000,C590,Prov_Auto!C$3:C1000,"&gt;"&amp;A590,Prov_Auto!D$3:D1000,"&lt;="&amp;TODAY())*D590, IF(B590="V", -1*(SUMIFS(Prov_Auto!E$3:E1000,Prov_Auto!A$3:A1000,C590,Prov_Auto!C$3:C1000,"&gt;"&amp;A590,Prov_Auto!D$3:D1000,"&lt;="&amp;TODAY())*D590), "")))))</f>
        <v/>
      </c>
      <c r="I590" s="42" t="str">
        <f>IF($A590="","",IF($C590="","",IF($D590="","", IF($B590="C",  SUMIFS(Prov_Auto!$E$3:$E1000,Prov_Auto!$A$3:$A1000,$C590,Prov_Auto!$C$3:$C1000,"&gt;="&amp;$A590 ,Prov_Auto!$D$3:$D1000, "&gt;="&amp;DATE(I$2,1, 1), Prov_Auto!$D$3:$D1000,"&lt;="&amp;DATE(I$2, 12, 31))*$D590, IF($B590="V", -1*(SUMIFS(Prov_Auto!$E$3:$E1000,Prov_Auto!$A$3:$A1000,$C590,Prov_Auto!$C$3:$C1000,"&gt;="&amp;$A590 ,Prov_Auto!$D$3:$D1000, "&gt;="&amp;DATE(I$2,1,1), Prov_Auto!$D$3:$D1000,"&lt;="&amp;DATE(I$2,12,31))*$D590), "")))))</f>
        <v/>
      </c>
      <c r="J590" s="42" t="str">
        <f>IF($A590="","",IF($C590="","",IF($D590="","", IF($B590="C",  SUMIFS(Prov_Auto!$E$3:$E1000,Prov_Auto!$A$3:$A1000,$C590,Prov_Auto!$C$3:$C1000,"&gt;="&amp;$A590 ,Prov_Auto!$D$3:$D1000, "&gt;="&amp;DATE(J$2,1, 1), Prov_Auto!$D$3:$D1000,"&lt;="&amp;DATE(J$2, 12, 31))*$D590, IF($B590="V", -1*(SUMIFS(Prov_Auto!$E$3:$E1000,Prov_Auto!$A$3:$A1000,$C590,Prov_Auto!$C$3:$C1000,"&gt;="&amp;$A590 ,Prov_Auto!$D$3:$D1000, "&gt;="&amp;DATE(J$2,1,1), Prov_Auto!$D$3:$D1000,"&lt;="&amp;DATE(J$2,12,31))*$D590), "")))))</f>
        <v/>
      </c>
      <c r="K590" s="42" t="str">
        <f>IF($A590="","",IF($C590="","",IF($D590="","", IF($B590="C",  SUMIFS(Prov_Auto!$E$3:$E1000,Prov_Auto!$A$3:$A1000,$C590,Prov_Auto!$C$3:$C1000,"&gt;="&amp;$A590 ,Prov_Auto!$D$3:$D1000, "&gt;="&amp;DATE(K$2,1, 1), Prov_Auto!$D$3:$D1000,"&lt;="&amp;DATE(K$2, 12, 31))*$D590, IF($B590="V", -1*(SUMIFS(Prov_Auto!$E$3:$E1000,Prov_Auto!$A$3:$A1000,$C590,Prov_Auto!$C$3:$C1000,"&gt;="&amp;$A590 ,Prov_Auto!$D$3:$D1000, "&gt;="&amp;DATE(K$2,1,1), Prov_Auto!$D$3:$D1000,"&lt;="&amp;DATE(K$2,12,31))*$D590), "")))))</f>
        <v/>
      </c>
      <c r="L590" s="42" t="str">
        <f>IF($A590="","",IF($C590="","",IF($D590="","", IF($B590="C",  SUMIFS(Prov_Auto!$E$3:$E1000,Prov_Auto!$A$3:$A1000,$C590,Prov_Auto!$C$3:$C1000,"&gt;="&amp;$A590 ,Prov_Auto!$D$3:$D1000, "&gt;="&amp;DATE(L$2,1, 1), Prov_Auto!$D$3:$D1000,"&lt;="&amp;DATE(L$2, 12, 31))*$D590, IF($B590="V", -1*(SUMIFS(Prov_Auto!$E$3:$E1000,Prov_Auto!$A$3:$A1000,$C590,Prov_Auto!$C$3:$C1000,"&gt;="&amp;$A590 ,Prov_Auto!$D$3:$D1000, "&gt;="&amp;DATE(L$2,1,1), Prov_Auto!$D$3:$D1000,"&lt;="&amp;DATE(L$2,12,31))*$D590), "")))))</f>
        <v/>
      </c>
      <c r="M590" s="43" t="str">
        <f>IF($A590="","",IF($C590="","",IF($D590="","", IF($B590="C",  SUMIFS(Prov_Auto!$E$3:$E1000,Prov_Auto!$A$3:$A1000,$C590,Prov_Auto!$C$3:$C1000,"&gt;="&amp;$A590 ,Prov_Auto!$D$3:$D1000, "&gt;="&amp;DATE(M$2,1, 1), Prov_Auto!$D$3:$D1000,"&lt;="&amp;DATE(M$2, 12, 31))*$D590, IF($B590="V", -1*(SUMIFS(Prov_Auto!$E$3:$E1000,Prov_Auto!$A$3:$A1000,$C590,Prov_Auto!$C$3:$C1000,"&gt;="&amp;$A590 ,Prov_Auto!$D$3:$D1000, "&gt;="&amp;DATE(M$2,1,1), Prov_Auto!$D$3:$D1000,"&lt;="&amp;DATE(M$2,12,31))*$D590), "")))))</f>
        <v/>
      </c>
      <c r="N590" s="30"/>
      <c r="O590" s="31"/>
      <c r="P590" s="31"/>
      <c r="Q590" s="31"/>
      <c r="R590" s="31"/>
      <c r="S590" s="31"/>
      <c r="T590" s="31"/>
      <c r="U590" s="31"/>
      <c r="V590" s="31"/>
      <c r="W590" s="31"/>
    </row>
    <row r="591">
      <c r="A591" s="46"/>
      <c r="B591" s="47"/>
      <c r="C591" s="47"/>
      <c r="D591" s="47"/>
      <c r="E591" s="48"/>
      <c r="F591" s="45" t="str">
        <f t="shared" si="1"/>
        <v/>
      </c>
      <c r="G591" s="40" t="str">
        <f t="shared" si="2"/>
        <v/>
      </c>
      <c r="H591" s="41" t="str">
        <f>IF(A591="","",IF(C591="","",IF(D591="","",IF(B591="C", SUMIFS(Prov_Auto!E$3:E1000,Prov_Auto!A$3:A1000,C591,Prov_Auto!C$3:C1000,"&gt;"&amp;A591,Prov_Auto!D$3:D1000,"&lt;="&amp;TODAY())*D591, IF(B591="V", -1*(SUMIFS(Prov_Auto!E$3:E1000,Prov_Auto!A$3:A1000,C591,Prov_Auto!C$3:C1000,"&gt;"&amp;A591,Prov_Auto!D$3:D1000,"&lt;="&amp;TODAY())*D591), "")))))</f>
        <v/>
      </c>
      <c r="I591" s="42" t="str">
        <f>IF($A591="","",IF($C591="","",IF($D591="","", IF($B591="C",  SUMIFS(Prov_Auto!$E$3:$E1000,Prov_Auto!$A$3:$A1000,$C591,Prov_Auto!$C$3:$C1000,"&gt;="&amp;$A591 ,Prov_Auto!$D$3:$D1000, "&gt;="&amp;DATE(I$2,1, 1), Prov_Auto!$D$3:$D1000,"&lt;="&amp;DATE(I$2, 12, 31))*$D591, IF($B591="V", -1*(SUMIFS(Prov_Auto!$E$3:$E1000,Prov_Auto!$A$3:$A1000,$C591,Prov_Auto!$C$3:$C1000,"&gt;="&amp;$A591 ,Prov_Auto!$D$3:$D1000, "&gt;="&amp;DATE(I$2,1,1), Prov_Auto!$D$3:$D1000,"&lt;="&amp;DATE(I$2,12,31))*$D591), "")))))</f>
        <v/>
      </c>
      <c r="J591" s="42" t="str">
        <f>IF($A591="","",IF($C591="","",IF($D591="","", IF($B591="C",  SUMIFS(Prov_Auto!$E$3:$E1000,Prov_Auto!$A$3:$A1000,$C591,Prov_Auto!$C$3:$C1000,"&gt;="&amp;$A591 ,Prov_Auto!$D$3:$D1000, "&gt;="&amp;DATE(J$2,1, 1), Prov_Auto!$D$3:$D1000,"&lt;="&amp;DATE(J$2, 12, 31))*$D591, IF($B591="V", -1*(SUMIFS(Prov_Auto!$E$3:$E1000,Prov_Auto!$A$3:$A1000,$C591,Prov_Auto!$C$3:$C1000,"&gt;="&amp;$A591 ,Prov_Auto!$D$3:$D1000, "&gt;="&amp;DATE(J$2,1,1), Prov_Auto!$D$3:$D1000,"&lt;="&amp;DATE(J$2,12,31))*$D591), "")))))</f>
        <v/>
      </c>
      <c r="K591" s="42" t="str">
        <f>IF($A591="","",IF($C591="","",IF($D591="","", IF($B591="C",  SUMIFS(Prov_Auto!$E$3:$E1000,Prov_Auto!$A$3:$A1000,$C591,Prov_Auto!$C$3:$C1000,"&gt;="&amp;$A591 ,Prov_Auto!$D$3:$D1000, "&gt;="&amp;DATE(K$2,1, 1), Prov_Auto!$D$3:$D1000,"&lt;="&amp;DATE(K$2, 12, 31))*$D591, IF($B591="V", -1*(SUMIFS(Prov_Auto!$E$3:$E1000,Prov_Auto!$A$3:$A1000,$C591,Prov_Auto!$C$3:$C1000,"&gt;="&amp;$A591 ,Prov_Auto!$D$3:$D1000, "&gt;="&amp;DATE(K$2,1,1), Prov_Auto!$D$3:$D1000,"&lt;="&amp;DATE(K$2,12,31))*$D591), "")))))</f>
        <v/>
      </c>
      <c r="L591" s="42" t="str">
        <f>IF($A591="","",IF($C591="","",IF($D591="","", IF($B591="C",  SUMIFS(Prov_Auto!$E$3:$E1000,Prov_Auto!$A$3:$A1000,$C591,Prov_Auto!$C$3:$C1000,"&gt;="&amp;$A591 ,Prov_Auto!$D$3:$D1000, "&gt;="&amp;DATE(L$2,1, 1), Prov_Auto!$D$3:$D1000,"&lt;="&amp;DATE(L$2, 12, 31))*$D591, IF($B591="V", -1*(SUMIFS(Prov_Auto!$E$3:$E1000,Prov_Auto!$A$3:$A1000,$C591,Prov_Auto!$C$3:$C1000,"&gt;="&amp;$A591 ,Prov_Auto!$D$3:$D1000, "&gt;="&amp;DATE(L$2,1,1), Prov_Auto!$D$3:$D1000,"&lt;="&amp;DATE(L$2,12,31))*$D591), "")))))</f>
        <v/>
      </c>
      <c r="M591" s="43" t="str">
        <f>IF($A591="","",IF($C591="","",IF($D591="","", IF($B591="C",  SUMIFS(Prov_Auto!$E$3:$E1000,Prov_Auto!$A$3:$A1000,$C591,Prov_Auto!$C$3:$C1000,"&gt;="&amp;$A591 ,Prov_Auto!$D$3:$D1000, "&gt;="&amp;DATE(M$2,1, 1), Prov_Auto!$D$3:$D1000,"&lt;="&amp;DATE(M$2, 12, 31))*$D591, IF($B591="V", -1*(SUMIFS(Prov_Auto!$E$3:$E1000,Prov_Auto!$A$3:$A1000,$C591,Prov_Auto!$C$3:$C1000,"&gt;="&amp;$A591 ,Prov_Auto!$D$3:$D1000, "&gt;="&amp;DATE(M$2,1,1), Prov_Auto!$D$3:$D1000,"&lt;="&amp;DATE(M$2,12,31))*$D591), "")))))</f>
        <v/>
      </c>
      <c r="N591" s="30"/>
      <c r="O591" s="31"/>
      <c r="P591" s="31"/>
      <c r="Q591" s="31"/>
      <c r="R591" s="31"/>
      <c r="S591" s="31"/>
      <c r="T591" s="31"/>
      <c r="U591" s="31"/>
      <c r="V591" s="31"/>
      <c r="W591" s="31"/>
    </row>
    <row r="592">
      <c r="A592" s="46"/>
      <c r="B592" s="47"/>
      <c r="C592" s="47"/>
      <c r="D592" s="47"/>
      <c r="E592" s="48"/>
      <c r="F592" s="45" t="str">
        <f t="shared" si="1"/>
        <v/>
      </c>
      <c r="G592" s="40" t="str">
        <f t="shared" si="2"/>
        <v/>
      </c>
      <c r="H592" s="41" t="str">
        <f>IF(A592="","",IF(C592="","",IF(D592="","",IF(B592="C", SUMIFS(Prov_Auto!E$3:E1000,Prov_Auto!A$3:A1000,C592,Prov_Auto!C$3:C1000,"&gt;"&amp;A592,Prov_Auto!D$3:D1000,"&lt;="&amp;TODAY())*D592, IF(B592="V", -1*(SUMIFS(Prov_Auto!E$3:E1000,Prov_Auto!A$3:A1000,C592,Prov_Auto!C$3:C1000,"&gt;"&amp;A592,Prov_Auto!D$3:D1000,"&lt;="&amp;TODAY())*D592), "")))))</f>
        <v/>
      </c>
      <c r="I592" s="42" t="str">
        <f>IF($A592="","",IF($C592="","",IF($D592="","", IF($B592="C",  SUMIFS(Prov_Auto!$E$3:$E1000,Prov_Auto!$A$3:$A1000,$C592,Prov_Auto!$C$3:$C1000,"&gt;="&amp;$A592 ,Prov_Auto!$D$3:$D1000, "&gt;="&amp;DATE(I$2,1, 1), Prov_Auto!$D$3:$D1000,"&lt;="&amp;DATE(I$2, 12, 31))*$D592, IF($B592="V", -1*(SUMIFS(Prov_Auto!$E$3:$E1000,Prov_Auto!$A$3:$A1000,$C592,Prov_Auto!$C$3:$C1000,"&gt;="&amp;$A592 ,Prov_Auto!$D$3:$D1000, "&gt;="&amp;DATE(I$2,1,1), Prov_Auto!$D$3:$D1000,"&lt;="&amp;DATE(I$2,12,31))*$D592), "")))))</f>
        <v/>
      </c>
      <c r="J592" s="42" t="str">
        <f>IF($A592="","",IF($C592="","",IF($D592="","", IF($B592="C",  SUMIFS(Prov_Auto!$E$3:$E1000,Prov_Auto!$A$3:$A1000,$C592,Prov_Auto!$C$3:$C1000,"&gt;="&amp;$A592 ,Prov_Auto!$D$3:$D1000, "&gt;="&amp;DATE(J$2,1, 1), Prov_Auto!$D$3:$D1000,"&lt;="&amp;DATE(J$2, 12, 31))*$D592, IF($B592="V", -1*(SUMIFS(Prov_Auto!$E$3:$E1000,Prov_Auto!$A$3:$A1000,$C592,Prov_Auto!$C$3:$C1000,"&gt;="&amp;$A592 ,Prov_Auto!$D$3:$D1000, "&gt;="&amp;DATE(J$2,1,1), Prov_Auto!$D$3:$D1000,"&lt;="&amp;DATE(J$2,12,31))*$D592), "")))))</f>
        <v/>
      </c>
      <c r="K592" s="42" t="str">
        <f>IF($A592="","",IF($C592="","",IF($D592="","", IF($B592="C",  SUMIFS(Prov_Auto!$E$3:$E1000,Prov_Auto!$A$3:$A1000,$C592,Prov_Auto!$C$3:$C1000,"&gt;="&amp;$A592 ,Prov_Auto!$D$3:$D1000, "&gt;="&amp;DATE(K$2,1, 1), Prov_Auto!$D$3:$D1000,"&lt;="&amp;DATE(K$2, 12, 31))*$D592, IF($B592="V", -1*(SUMIFS(Prov_Auto!$E$3:$E1000,Prov_Auto!$A$3:$A1000,$C592,Prov_Auto!$C$3:$C1000,"&gt;="&amp;$A592 ,Prov_Auto!$D$3:$D1000, "&gt;="&amp;DATE(K$2,1,1), Prov_Auto!$D$3:$D1000,"&lt;="&amp;DATE(K$2,12,31))*$D592), "")))))</f>
        <v/>
      </c>
      <c r="L592" s="42" t="str">
        <f>IF($A592="","",IF($C592="","",IF($D592="","", IF($B592="C",  SUMIFS(Prov_Auto!$E$3:$E1000,Prov_Auto!$A$3:$A1000,$C592,Prov_Auto!$C$3:$C1000,"&gt;="&amp;$A592 ,Prov_Auto!$D$3:$D1000, "&gt;="&amp;DATE(L$2,1, 1), Prov_Auto!$D$3:$D1000,"&lt;="&amp;DATE(L$2, 12, 31))*$D592, IF($B592="V", -1*(SUMIFS(Prov_Auto!$E$3:$E1000,Prov_Auto!$A$3:$A1000,$C592,Prov_Auto!$C$3:$C1000,"&gt;="&amp;$A592 ,Prov_Auto!$D$3:$D1000, "&gt;="&amp;DATE(L$2,1,1), Prov_Auto!$D$3:$D1000,"&lt;="&amp;DATE(L$2,12,31))*$D592), "")))))</f>
        <v/>
      </c>
      <c r="M592" s="43" t="str">
        <f>IF($A592="","",IF($C592="","",IF($D592="","", IF($B592="C",  SUMIFS(Prov_Auto!$E$3:$E1000,Prov_Auto!$A$3:$A1000,$C592,Prov_Auto!$C$3:$C1000,"&gt;="&amp;$A592 ,Prov_Auto!$D$3:$D1000, "&gt;="&amp;DATE(M$2,1, 1), Prov_Auto!$D$3:$D1000,"&lt;="&amp;DATE(M$2, 12, 31))*$D592, IF($B592="V", -1*(SUMIFS(Prov_Auto!$E$3:$E1000,Prov_Auto!$A$3:$A1000,$C592,Prov_Auto!$C$3:$C1000,"&gt;="&amp;$A592 ,Prov_Auto!$D$3:$D1000, "&gt;="&amp;DATE(M$2,1,1), Prov_Auto!$D$3:$D1000,"&lt;="&amp;DATE(M$2,12,31))*$D592), "")))))</f>
        <v/>
      </c>
      <c r="N592" s="30"/>
      <c r="O592" s="31"/>
      <c r="P592" s="31"/>
      <c r="Q592" s="31"/>
      <c r="R592" s="31"/>
      <c r="S592" s="31"/>
      <c r="T592" s="31"/>
      <c r="U592" s="31"/>
      <c r="V592" s="31"/>
      <c r="W592" s="31"/>
    </row>
    <row r="593">
      <c r="A593" s="46"/>
      <c r="B593" s="47"/>
      <c r="C593" s="47"/>
      <c r="D593" s="47"/>
      <c r="E593" s="48"/>
      <c r="F593" s="45" t="str">
        <f t="shared" si="1"/>
        <v/>
      </c>
      <c r="G593" s="40" t="str">
        <f t="shared" si="2"/>
        <v/>
      </c>
      <c r="H593" s="41" t="str">
        <f>IF(A593="","",IF(C593="","",IF(D593="","",IF(B593="C", SUMIFS(Prov_Auto!E$3:E1000,Prov_Auto!A$3:A1000,C593,Prov_Auto!C$3:C1000,"&gt;"&amp;A593,Prov_Auto!D$3:D1000,"&lt;="&amp;TODAY())*D593, IF(B593="V", -1*(SUMIFS(Prov_Auto!E$3:E1000,Prov_Auto!A$3:A1000,C593,Prov_Auto!C$3:C1000,"&gt;"&amp;A593,Prov_Auto!D$3:D1000,"&lt;="&amp;TODAY())*D593), "")))))</f>
        <v/>
      </c>
      <c r="I593" s="42" t="str">
        <f>IF($A593="","",IF($C593="","",IF($D593="","", IF($B593="C",  SUMIFS(Prov_Auto!$E$3:$E1000,Prov_Auto!$A$3:$A1000,$C593,Prov_Auto!$C$3:$C1000,"&gt;="&amp;$A593 ,Prov_Auto!$D$3:$D1000, "&gt;="&amp;DATE(I$2,1, 1), Prov_Auto!$D$3:$D1000,"&lt;="&amp;DATE(I$2, 12, 31))*$D593, IF($B593="V", -1*(SUMIFS(Prov_Auto!$E$3:$E1000,Prov_Auto!$A$3:$A1000,$C593,Prov_Auto!$C$3:$C1000,"&gt;="&amp;$A593 ,Prov_Auto!$D$3:$D1000, "&gt;="&amp;DATE(I$2,1,1), Prov_Auto!$D$3:$D1000,"&lt;="&amp;DATE(I$2,12,31))*$D593), "")))))</f>
        <v/>
      </c>
      <c r="J593" s="42" t="str">
        <f>IF($A593="","",IF($C593="","",IF($D593="","", IF($B593="C",  SUMIFS(Prov_Auto!$E$3:$E1000,Prov_Auto!$A$3:$A1000,$C593,Prov_Auto!$C$3:$C1000,"&gt;="&amp;$A593 ,Prov_Auto!$D$3:$D1000, "&gt;="&amp;DATE(J$2,1, 1), Prov_Auto!$D$3:$D1000,"&lt;="&amp;DATE(J$2, 12, 31))*$D593, IF($B593="V", -1*(SUMIFS(Prov_Auto!$E$3:$E1000,Prov_Auto!$A$3:$A1000,$C593,Prov_Auto!$C$3:$C1000,"&gt;="&amp;$A593 ,Prov_Auto!$D$3:$D1000, "&gt;="&amp;DATE(J$2,1,1), Prov_Auto!$D$3:$D1000,"&lt;="&amp;DATE(J$2,12,31))*$D593), "")))))</f>
        <v/>
      </c>
      <c r="K593" s="42" t="str">
        <f>IF($A593="","",IF($C593="","",IF($D593="","", IF($B593="C",  SUMIFS(Prov_Auto!$E$3:$E1000,Prov_Auto!$A$3:$A1000,$C593,Prov_Auto!$C$3:$C1000,"&gt;="&amp;$A593 ,Prov_Auto!$D$3:$D1000, "&gt;="&amp;DATE(K$2,1, 1), Prov_Auto!$D$3:$D1000,"&lt;="&amp;DATE(K$2, 12, 31))*$D593, IF($B593="V", -1*(SUMIFS(Prov_Auto!$E$3:$E1000,Prov_Auto!$A$3:$A1000,$C593,Prov_Auto!$C$3:$C1000,"&gt;="&amp;$A593 ,Prov_Auto!$D$3:$D1000, "&gt;="&amp;DATE(K$2,1,1), Prov_Auto!$D$3:$D1000,"&lt;="&amp;DATE(K$2,12,31))*$D593), "")))))</f>
        <v/>
      </c>
      <c r="L593" s="42" t="str">
        <f>IF($A593="","",IF($C593="","",IF($D593="","", IF($B593="C",  SUMIFS(Prov_Auto!$E$3:$E1000,Prov_Auto!$A$3:$A1000,$C593,Prov_Auto!$C$3:$C1000,"&gt;="&amp;$A593 ,Prov_Auto!$D$3:$D1000, "&gt;="&amp;DATE(L$2,1, 1), Prov_Auto!$D$3:$D1000,"&lt;="&amp;DATE(L$2, 12, 31))*$D593, IF($B593="V", -1*(SUMIFS(Prov_Auto!$E$3:$E1000,Prov_Auto!$A$3:$A1000,$C593,Prov_Auto!$C$3:$C1000,"&gt;="&amp;$A593 ,Prov_Auto!$D$3:$D1000, "&gt;="&amp;DATE(L$2,1,1), Prov_Auto!$D$3:$D1000,"&lt;="&amp;DATE(L$2,12,31))*$D593), "")))))</f>
        <v/>
      </c>
      <c r="M593" s="43" t="str">
        <f>IF($A593="","",IF($C593="","",IF($D593="","", IF($B593="C",  SUMIFS(Prov_Auto!$E$3:$E1000,Prov_Auto!$A$3:$A1000,$C593,Prov_Auto!$C$3:$C1000,"&gt;="&amp;$A593 ,Prov_Auto!$D$3:$D1000, "&gt;="&amp;DATE(M$2,1, 1), Prov_Auto!$D$3:$D1000,"&lt;="&amp;DATE(M$2, 12, 31))*$D593, IF($B593="V", -1*(SUMIFS(Prov_Auto!$E$3:$E1000,Prov_Auto!$A$3:$A1000,$C593,Prov_Auto!$C$3:$C1000,"&gt;="&amp;$A593 ,Prov_Auto!$D$3:$D1000, "&gt;="&amp;DATE(M$2,1,1), Prov_Auto!$D$3:$D1000,"&lt;="&amp;DATE(M$2,12,31))*$D593), "")))))</f>
        <v/>
      </c>
      <c r="N593" s="30"/>
      <c r="O593" s="31"/>
      <c r="P593" s="31"/>
      <c r="Q593" s="31"/>
      <c r="R593" s="31"/>
      <c r="S593" s="31"/>
      <c r="T593" s="31"/>
      <c r="U593" s="31"/>
      <c r="V593" s="31"/>
      <c r="W593" s="31"/>
    </row>
    <row r="594">
      <c r="A594" s="46"/>
      <c r="B594" s="47"/>
      <c r="C594" s="47"/>
      <c r="D594" s="47"/>
      <c r="E594" s="48"/>
      <c r="F594" s="45" t="str">
        <f t="shared" si="1"/>
        <v/>
      </c>
      <c r="G594" s="40" t="str">
        <f t="shared" si="2"/>
        <v/>
      </c>
      <c r="H594" s="41" t="str">
        <f>IF(A594="","",IF(C594="","",IF(D594="","",IF(B594="C", SUMIFS(Prov_Auto!E$3:E1000,Prov_Auto!A$3:A1000,C594,Prov_Auto!C$3:C1000,"&gt;"&amp;A594,Prov_Auto!D$3:D1000,"&lt;="&amp;TODAY())*D594, IF(B594="V", -1*(SUMIFS(Prov_Auto!E$3:E1000,Prov_Auto!A$3:A1000,C594,Prov_Auto!C$3:C1000,"&gt;"&amp;A594,Prov_Auto!D$3:D1000,"&lt;="&amp;TODAY())*D594), "")))))</f>
        <v/>
      </c>
      <c r="I594" s="42" t="str">
        <f>IF($A594="","",IF($C594="","",IF($D594="","", IF($B594="C",  SUMIFS(Prov_Auto!$E$3:$E1000,Prov_Auto!$A$3:$A1000,$C594,Prov_Auto!$C$3:$C1000,"&gt;="&amp;$A594 ,Prov_Auto!$D$3:$D1000, "&gt;="&amp;DATE(I$2,1, 1), Prov_Auto!$D$3:$D1000,"&lt;="&amp;DATE(I$2, 12, 31))*$D594, IF($B594="V", -1*(SUMIFS(Prov_Auto!$E$3:$E1000,Prov_Auto!$A$3:$A1000,$C594,Prov_Auto!$C$3:$C1000,"&gt;="&amp;$A594 ,Prov_Auto!$D$3:$D1000, "&gt;="&amp;DATE(I$2,1,1), Prov_Auto!$D$3:$D1000,"&lt;="&amp;DATE(I$2,12,31))*$D594), "")))))</f>
        <v/>
      </c>
      <c r="J594" s="42" t="str">
        <f>IF($A594="","",IF($C594="","",IF($D594="","", IF($B594="C",  SUMIFS(Prov_Auto!$E$3:$E1000,Prov_Auto!$A$3:$A1000,$C594,Prov_Auto!$C$3:$C1000,"&gt;="&amp;$A594 ,Prov_Auto!$D$3:$D1000, "&gt;="&amp;DATE(J$2,1, 1), Prov_Auto!$D$3:$D1000,"&lt;="&amp;DATE(J$2, 12, 31))*$D594, IF($B594="V", -1*(SUMIFS(Prov_Auto!$E$3:$E1000,Prov_Auto!$A$3:$A1000,$C594,Prov_Auto!$C$3:$C1000,"&gt;="&amp;$A594 ,Prov_Auto!$D$3:$D1000, "&gt;="&amp;DATE(J$2,1,1), Prov_Auto!$D$3:$D1000,"&lt;="&amp;DATE(J$2,12,31))*$D594), "")))))</f>
        <v/>
      </c>
      <c r="K594" s="42" t="str">
        <f>IF($A594="","",IF($C594="","",IF($D594="","", IF($B594="C",  SUMIFS(Prov_Auto!$E$3:$E1000,Prov_Auto!$A$3:$A1000,$C594,Prov_Auto!$C$3:$C1000,"&gt;="&amp;$A594 ,Prov_Auto!$D$3:$D1000, "&gt;="&amp;DATE(K$2,1, 1), Prov_Auto!$D$3:$D1000,"&lt;="&amp;DATE(K$2, 12, 31))*$D594, IF($B594="V", -1*(SUMIFS(Prov_Auto!$E$3:$E1000,Prov_Auto!$A$3:$A1000,$C594,Prov_Auto!$C$3:$C1000,"&gt;="&amp;$A594 ,Prov_Auto!$D$3:$D1000, "&gt;="&amp;DATE(K$2,1,1), Prov_Auto!$D$3:$D1000,"&lt;="&amp;DATE(K$2,12,31))*$D594), "")))))</f>
        <v/>
      </c>
      <c r="L594" s="42" t="str">
        <f>IF($A594="","",IF($C594="","",IF($D594="","", IF($B594="C",  SUMIFS(Prov_Auto!$E$3:$E1000,Prov_Auto!$A$3:$A1000,$C594,Prov_Auto!$C$3:$C1000,"&gt;="&amp;$A594 ,Prov_Auto!$D$3:$D1000, "&gt;="&amp;DATE(L$2,1, 1), Prov_Auto!$D$3:$D1000,"&lt;="&amp;DATE(L$2, 12, 31))*$D594, IF($B594="V", -1*(SUMIFS(Prov_Auto!$E$3:$E1000,Prov_Auto!$A$3:$A1000,$C594,Prov_Auto!$C$3:$C1000,"&gt;="&amp;$A594 ,Prov_Auto!$D$3:$D1000, "&gt;="&amp;DATE(L$2,1,1), Prov_Auto!$D$3:$D1000,"&lt;="&amp;DATE(L$2,12,31))*$D594), "")))))</f>
        <v/>
      </c>
      <c r="M594" s="43" t="str">
        <f>IF($A594="","",IF($C594="","",IF($D594="","", IF($B594="C",  SUMIFS(Prov_Auto!$E$3:$E1000,Prov_Auto!$A$3:$A1000,$C594,Prov_Auto!$C$3:$C1000,"&gt;="&amp;$A594 ,Prov_Auto!$D$3:$D1000, "&gt;="&amp;DATE(M$2,1, 1), Prov_Auto!$D$3:$D1000,"&lt;="&amp;DATE(M$2, 12, 31))*$D594, IF($B594="V", -1*(SUMIFS(Prov_Auto!$E$3:$E1000,Prov_Auto!$A$3:$A1000,$C594,Prov_Auto!$C$3:$C1000,"&gt;="&amp;$A594 ,Prov_Auto!$D$3:$D1000, "&gt;="&amp;DATE(M$2,1,1), Prov_Auto!$D$3:$D1000,"&lt;="&amp;DATE(M$2,12,31))*$D594), "")))))</f>
        <v/>
      </c>
      <c r="N594" s="30"/>
      <c r="O594" s="31"/>
      <c r="P594" s="31"/>
      <c r="Q594" s="31"/>
      <c r="R594" s="31"/>
      <c r="S594" s="31"/>
      <c r="T594" s="31"/>
      <c r="U594" s="31"/>
      <c r="V594" s="31"/>
      <c r="W594" s="31"/>
    </row>
    <row r="595">
      <c r="A595" s="46"/>
      <c r="B595" s="47"/>
      <c r="C595" s="47"/>
      <c r="D595" s="47"/>
      <c r="E595" s="48"/>
      <c r="F595" s="45" t="str">
        <f t="shared" si="1"/>
        <v/>
      </c>
      <c r="G595" s="40" t="str">
        <f t="shared" si="2"/>
        <v/>
      </c>
      <c r="H595" s="41" t="str">
        <f>IF(A595="","",IF(C595="","",IF(D595="","",IF(B595="C", SUMIFS(Prov_Auto!E$3:E1000,Prov_Auto!A$3:A1000,C595,Prov_Auto!C$3:C1000,"&gt;"&amp;A595,Prov_Auto!D$3:D1000,"&lt;="&amp;TODAY())*D595, IF(B595="V", -1*(SUMIFS(Prov_Auto!E$3:E1000,Prov_Auto!A$3:A1000,C595,Prov_Auto!C$3:C1000,"&gt;"&amp;A595,Prov_Auto!D$3:D1000,"&lt;="&amp;TODAY())*D595), "")))))</f>
        <v/>
      </c>
      <c r="I595" s="42" t="str">
        <f>IF($A595="","",IF($C595="","",IF($D595="","", IF($B595="C",  SUMIFS(Prov_Auto!$E$3:$E1000,Prov_Auto!$A$3:$A1000,$C595,Prov_Auto!$C$3:$C1000,"&gt;="&amp;$A595 ,Prov_Auto!$D$3:$D1000, "&gt;="&amp;DATE(I$2,1, 1), Prov_Auto!$D$3:$D1000,"&lt;="&amp;DATE(I$2, 12, 31))*$D595, IF($B595="V", -1*(SUMIFS(Prov_Auto!$E$3:$E1000,Prov_Auto!$A$3:$A1000,$C595,Prov_Auto!$C$3:$C1000,"&gt;="&amp;$A595 ,Prov_Auto!$D$3:$D1000, "&gt;="&amp;DATE(I$2,1,1), Prov_Auto!$D$3:$D1000,"&lt;="&amp;DATE(I$2,12,31))*$D595), "")))))</f>
        <v/>
      </c>
      <c r="J595" s="42" t="str">
        <f>IF($A595="","",IF($C595="","",IF($D595="","", IF($B595="C",  SUMIFS(Prov_Auto!$E$3:$E1000,Prov_Auto!$A$3:$A1000,$C595,Prov_Auto!$C$3:$C1000,"&gt;="&amp;$A595 ,Prov_Auto!$D$3:$D1000, "&gt;="&amp;DATE(J$2,1, 1), Prov_Auto!$D$3:$D1000,"&lt;="&amp;DATE(J$2, 12, 31))*$D595, IF($B595="V", -1*(SUMIFS(Prov_Auto!$E$3:$E1000,Prov_Auto!$A$3:$A1000,$C595,Prov_Auto!$C$3:$C1000,"&gt;="&amp;$A595 ,Prov_Auto!$D$3:$D1000, "&gt;="&amp;DATE(J$2,1,1), Prov_Auto!$D$3:$D1000,"&lt;="&amp;DATE(J$2,12,31))*$D595), "")))))</f>
        <v/>
      </c>
      <c r="K595" s="42" t="str">
        <f>IF($A595="","",IF($C595="","",IF($D595="","", IF($B595="C",  SUMIFS(Prov_Auto!$E$3:$E1000,Prov_Auto!$A$3:$A1000,$C595,Prov_Auto!$C$3:$C1000,"&gt;="&amp;$A595 ,Prov_Auto!$D$3:$D1000, "&gt;="&amp;DATE(K$2,1, 1), Prov_Auto!$D$3:$D1000,"&lt;="&amp;DATE(K$2, 12, 31))*$D595, IF($B595="V", -1*(SUMIFS(Prov_Auto!$E$3:$E1000,Prov_Auto!$A$3:$A1000,$C595,Prov_Auto!$C$3:$C1000,"&gt;="&amp;$A595 ,Prov_Auto!$D$3:$D1000, "&gt;="&amp;DATE(K$2,1,1), Prov_Auto!$D$3:$D1000,"&lt;="&amp;DATE(K$2,12,31))*$D595), "")))))</f>
        <v/>
      </c>
      <c r="L595" s="42" t="str">
        <f>IF($A595="","",IF($C595="","",IF($D595="","", IF($B595="C",  SUMIFS(Prov_Auto!$E$3:$E1000,Prov_Auto!$A$3:$A1000,$C595,Prov_Auto!$C$3:$C1000,"&gt;="&amp;$A595 ,Prov_Auto!$D$3:$D1000, "&gt;="&amp;DATE(L$2,1, 1), Prov_Auto!$D$3:$D1000,"&lt;="&amp;DATE(L$2, 12, 31))*$D595, IF($B595="V", -1*(SUMIFS(Prov_Auto!$E$3:$E1000,Prov_Auto!$A$3:$A1000,$C595,Prov_Auto!$C$3:$C1000,"&gt;="&amp;$A595 ,Prov_Auto!$D$3:$D1000, "&gt;="&amp;DATE(L$2,1,1), Prov_Auto!$D$3:$D1000,"&lt;="&amp;DATE(L$2,12,31))*$D595), "")))))</f>
        <v/>
      </c>
      <c r="M595" s="43" t="str">
        <f>IF($A595="","",IF($C595="","",IF($D595="","", IF($B595="C",  SUMIFS(Prov_Auto!$E$3:$E1000,Prov_Auto!$A$3:$A1000,$C595,Prov_Auto!$C$3:$C1000,"&gt;="&amp;$A595 ,Prov_Auto!$D$3:$D1000, "&gt;="&amp;DATE(M$2,1, 1), Prov_Auto!$D$3:$D1000,"&lt;="&amp;DATE(M$2, 12, 31))*$D595, IF($B595="V", -1*(SUMIFS(Prov_Auto!$E$3:$E1000,Prov_Auto!$A$3:$A1000,$C595,Prov_Auto!$C$3:$C1000,"&gt;="&amp;$A595 ,Prov_Auto!$D$3:$D1000, "&gt;="&amp;DATE(M$2,1,1), Prov_Auto!$D$3:$D1000,"&lt;="&amp;DATE(M$2,12,31))*$D595), "")))))</f>
        <v/>
      </c>
      <c r="N595" s="30"/>
      <c r="O595" s="31"/>
      <c r="P595" s="31"/>
      <c r="Q595" s="31"/>
      <c r="R595" s="31"/>
      <c r="S595" s="31"/>
      <c r="T595" s="31"/>
      <c r="U595" s="31"/>
      <c r="V595" s="31"/>
      <c r="W595" s="31"/>
    </row>
    <row r="596">
      <c r="A596" s="46"/>
      <c r="B596" s="47"/>
      <c r="C596" s="47"/>
      <c r="D596" s="47"/>
      <c r="E596" s="48"/>
      <c r="F596" s="45" t="str">
        <f t="shared" si="1"/>
        <v/>
      </c>
      <c r="G596" s="40" t="str">
        <f t="shared" si="2"/>
        <v/>
      </c>
      <c r="H596" s="41" t="str">
        <f>IF(A596="","",IF(C596="","",IF(D596="","",IF(B596="C", SUMIFS(Prov_Auto!E$3:E1000,Prov_Auto!A$3:A1000,C596,Prov_Auto!C$3:C1000,"&gt;"&amp;A596,Prov_Auto!D$3:D1000,"&lt;="&amp;TODAY())*D596, IF(B596="V", -1*(SUMIFS(Prov_Auto!E$3:E1000,Prov_Auto!A$3:A1000,C596,Prov_Auto!C$3:C1000,"&gt;"&amp;A596,Prov_Auto!D$3:D1000,"&lt;="&amp;TODAY())*D596), "")))))</f>
        <v/>
      </c>
      <c r="I596" s="42" t="str">
        <f>IF($A596="","",IF($C596="","",IF($D596="","", IF($B596="C",  SUMIFS(Prov_Auto!$E$3:$E1000,Prov_Auto!$A$3:$A1000,$C596,Prov_Auto!$C$3:$C1000,"&gt;="&amp;$A596 ,Prov_Auto!$D$3:$D1000, "&gt;="&amp;DATE(I$2,1, 1), Prov_Auto!$D$3:$D1000,"&lt;="&amp;DATE(I$2, 12, 31))*$D596, IF($B596="V", -1*(SUMIFS(Prov_Auto!$E$3:$E1000,Prov_Auto!$A$3:$A1000,$C596,Prov_Auto!$C$3:$C1000,"&gt;="&amp;$A596 ,Prov_Auto!$D$3:$D1000, "&gt;="&amp;DATE(I$2,1,1), Prov_Auto!$D$3:$D1000,"&lt;="&amp;DATE(I$2,12,31))*$D596), "")))))</f>
        <v/>
      </c>
      <c r="J596" s="42" t="str">
        <f>IF($A596="","",IF($C596="","",IF($D596="","", IF($B596="C",  SUMIFS(Prov_Auto!$E$3:$E1000,Prov_Auto!$A$3:$A1000,$C596,Prov_Auto!$C$3:$C1000,"&gt;="&amp;$A596 ,Prov_Auto!$D$3:$D1000, "&gt;="&amp;DATE(J$2,1, 1), Prov_Auto!$D$3:$D1000,"&lt;="&amp;DATE(J$2, 12, 31))*$D596, IF($B596="V", -1*(SUMIFS(Prov_Auto!$E$3:$E1000,Prov_Auto!$A$3:$A1000,$C596,Prov_Auto!$C$3:$C1000,"&gt;="&amp;$A596 ,Prov_Auto!$D$3:$D1000, "&gt;="&amp;DATE(J$2,1,1), Prov_Auto!$D$3:$D1000,"&lt;="&amp;DATE(J$2,12,31))*$D596), "")))))</f>
        <v/>
      </c>
      <c r="K596" s="42" t="str">
        <f>IF($A596="","",IF($C596="","",IF($D596="","", IF($B596="C",  SUMIFS(Prov_Auto!$E$3:$E1000,Prov_Auto!$A$3:$A1000,$C596,Prov_Auto!$C$3:$C1000,"&gt;="&amp;$A596 ,Prov_Auto!$D$3:$D1000, "&gt;="&amp;DATE(K$2,1, 1), Prov_Auto!$D$3:$D1000,"&lt;="&amp;DATE(K$2, 12, 31))*$D596, IF($B596="V", -1*(SUMIFS(Prov_Auto!$E$3:$E1000,Prov_Auto!$A$3:$A1000,$C596,Prov_Auto!$C$3:$C1000,"&gt;="&amp;$A596 ,Prov_Auto!$D$3:$D1000, "&gt;="&amp;DATE(K$2,1,1), Prov_Auto!$D$3:$D1000,"&lt;="&amp;DATE(K$2,12,31))*$D596), "")))))</f>
        <v/>
      </c>
      <c r="L596" s="42" t="str">
        <f>IF($A596="","",IF($C596="","",IF($D596="","", IF($B596="C",  SUMIFS(Prov_Auto!$E$3:$E1000,Prov_Auto!$A$3:$A1000,$C596,Prov_Auto!$C$3:$C1000,"&gt;="&amp;$A596 ,Prov_Auto!$D$3:$D1000, "&gt;="&amp;DATE(L$2,1, 1), Prov_Auto!$D$3:$D1000,"&lt;="&amp;DATE(L$2, 12, 31))*$D596, IF($B596="V", -1*(SUMIFS(Prov_Auto!$E$3:$E1000,Prov_Auto!$A$3:$A1000,$C596,Prov_Auto!$C$3:$C1000,"&gt;="&amp;$A596 ,Prov_Auto!$D$3:$D1000, "&gt;="&amp;DATE(L$2,1,1), Prov_Auto!$D$3:$D1000,"&lt;="&amp;DATE(L$2,12,31))*$D596), "")))))</f>
        <v/>
      </c>
      <c r="M596" s="43" t="str">
        <f>IF($A596="","",IF($C596="","",IF($D596="","", IF($B596="C",  SUMIFS(Prov_Auto!$E$3:$E1000,Prov_Auto!$A$3:$A1000,$C596,Prov_Auto!$C$3:$C1000,"&gt;="&amp;$A596 ,Prov_Auto!$D$3:$D1000, "&gt;="&amp;DATE(M$2,1, 1), Prov_Auto!$D$3:$D1000,"&lt;="&amp;DATE(M$2, 12, 31))*$D596, IF($B596="V", -1*(SUMIFS(Prov_Auto!$E$3:$E1000,Prov_Auto!$A$3:$A1000,$C596,Prov_Auto!$C$3:$C1000,"&gt;="&amp;$A596 ,Prov_Auto!$D$3:$D1000, "&gt;="&amp;DATE(M$2,1,1), Prov_Auto!$D$3:$D1000,"&lt;="&amp;DATE(M$2,12,31))*$D596), "")))))</f>
        <v/>
      </c>
      <c r="N596" s="30"/>
      <c r="O596" s="31"/>
      <c r="P596" s="31"/>
      <c r="Q596" s="31"/>
      <c r="R596" s="31"/>
      <c r="S596" s="31"/>
      <c r="T596" s="31"/>
      <c r="U596" s="31"/>
      <c r="V596" s="31"/>
      <c r="W596" s="31"/>
    </row>
    <row r="597">
      <c r="A597" s="46"/>
      <c r="B597" s="47"/>
      <c r="C597" s="47"/>
      <c r="D597" s="47"/>
      <c r="E597" s="48"/>
      <c r="F597" s="45" t="str">
        <f t="shared" si="1"/>
        <v/>
      </c>
      <c r="G597" s="40" t="str">
        <f t="shared" si="2"/>
        <v/>
      </c>
      <c r="H597" s="41" t="str">
        <f>IF(A597="","",IF(C597="","",IF(D597="","",IF(B597="C", SUMIFS(Prov_Auto!E$3:E1000,Prov_Auto!A$3:A1000,C597,Prov_Auto!C$3:C1000,"&gt;"&amp;A597,Prov_Auto!D$3:D1000,"&lt;="&amp;TODAY())*D597, IF(B597="V", -1*(SUMIFS(Prov_Auto!E$3:E1000,Prov_Auto!A$3:A1000,C597,Prov_Auto!C$3:C1000,"&gt;"&amp;A597,Prov_Auto!D$3:D1000,"&lt;="&amp;TODAY())*D597), "")))))</f>
        <v/>
      </c>
      <c r="I597" s="42" t="str">
        <f>IF($A597="","",IF($C597="","",IF($D597="","", IF($B597="C",  SUMIFS(Prov_Auto!$E$3:$E1000,Prov_Auto!$A$3:$A1000,$C597,Prov_Auto!$C$3:$C1000,"&gt;="&amp;$A597 ,Prov_Auto!$D$3:$D1000, "&gt;="&amp;DATE(I$2,1, 1), Prov_Auto!$D$3:$D1000,"&lt;="&amp;DATE(I$2, 12, 31))*$D597, IF($B597="V", -1*(SUMIFS(Prov_Auto!$E$3:$E1000,Prov_Auto!$A$3:$A1000,$C597,Prov_Auto!$C$3:$C1000,"&gt;="&amp;$A597 ,Prov_Auto!$D$3:$D1000, "&gt;="&amp;DATE(I$2,1,1), Prov_Auto!$D$3:$D1000,"&lt;="&amp;DATE(I$2,12,31))*$D597), "")))))</f>
        <v/>
      </c>
      <c r="J597" s="42" t="str">
        <f>IF($A597="","",IF($C597="","",IF($D597="","", IF($B597="C",  SUMIFS(Prov_Auto!$E$3:$E1000,Prov_Auto!$A$3:$A1000,$C597,Prov_Auto!$C$3:$C1000,"&gt;="&amp;$A597 ,Prov_Auto!$D$3:$D1000, "&gt;="&amp;DATE(J$2,1, 1), Prov_Auto!$D$3:$D1000,"&lt;="&amp;DATE(J$2, 12, 31))*$D597, IF($B597="V", -1*(SUMIFS(Prov_Auto!$E$3:$E1000,Prov_Auto!$A$3:$A1000,$C597,Prov_Auto!$C$3:$C1000,"&gt;="&amp;$A597 ,Prov_Auto!$D$3:$D1000, "&gt;="&amp;DATE(J$2,1,1), Prov_Auto!$D$3:$D1000,"&lt;="&amp;DATE(J$2,12,31))*$D597), "")))))</f>
        <v/>
      </c>
      <c r="K597" s="42" t="str">
        <f>IF($A597="","",IF($C597="","",IF($D597="","", IF($B597="C",  SUMIFS(Prov_Auto!$E$3:$E1000,Prov_Auto!$A$3:$A1000,$C597,Prov_Auto!$C$3:$C1000,"&gt;="&amp;$A597 ,Prov_Auto!$D$3:$D1000, "&gt;="&amp;DATE(K$2,1, 1), Prov_Auto!$D$3:$D1000,"&lt;="&amp;DATE(K$2, 12, 31))*$D597, IF($B597="V", -1*(SUMIFS(Prov_Auto!$E$3:$E1000,Prov_Auto!$A$3:$A1000,$C597,Prov_Auto!$C$3:$C1000,"&gt;="&amp;$A597 ,Prov_Auto!$D$3:$D1000, "&gt;="&amp;DATE(K$2,1,1), Prov_Auto!$D$3:$D1000,"&lt;="&amp;DATE(K$2,12,31))*$D597), "")))))</f>
        <v/>
      </c>
      <c r="L597" s="42" t="str">
        <f>IF($A597="","",IF($C597="","",IF($D597="","", IF($B597="C",  SUMIFS(Prov_Auto!$E$3:$E1000,Prov_Auto!$A$3:$A1000,$C597,Prov_Auto!$C$3:$C1000,"&gt;="&amp;$A597 ,Prov_Auto!$D$3:$D1000, "&gt;="&amp;DATE(L$2,1, 1), Prov_Auto!$D$3:$D1000,"&lt;="&amp;DATE(L$2, 12, 31))*$D597, IF($B597="V", -1*(SUMIFS(Prov_Auto!$E$3:$E1000,Prov_Auto!$A$3:$A1000,$C597,Prov_Auto!$C$3:$C1000,"&gt;="&amp;$A597 ,Prov_Auto!$D$3:$D1000, "&gt;="&amp;DATE(L$2,1,1), Prov_Auto!$D$3:$D1000,"&lt;="&amp;DATE(L$2,12,31))*$D597), "")))))</f>
        <v/>
      </c>
      <c r="M597" s="43" t="str">
        <f>IF($A597="","",IF($C597="","",IF($D597="","", IF($B597="C",  SUMIFS(Prov_Auto!$E$3:$E1000,Prov_Auto!$A$3:$A1000,$C597,Prov_Auto!$C$3:$C1000,"&gt;="&amp;$A597 ,Prov_Auto!$D$3:$D1000, "&gt;="&amp;DATE(M$2,1, 1), Prov_Auto!$D$3:$D1000,"&lt;="&amp;DATE(M$2, 12, 31))*$D597, IF($B597="V", -1*(SUMIFS(Prov_Auto!$E$3:$E1000,Prov_Auto!$A$3:$A1000,$C597,Prov_Auto!$C$3:$C1000,"&gt;="&amp;$A597 ,Prov_Auto!$D$3:$D1000, "&gt;="&amp;DATE(M$2,1,1), Prov_Auto!$D$3:$D1000,"&lt;="&amp;DATE(M$2,12,31))*$D597), "")))))</f>
        <v/>
      </c>
      <c r="N597" s="30"/>
      <c r="O597" s="31"/>
      <c r="P597" s="31"/>
      <c r="Q597" s="31"/>
      <c r="R597" s="31"/>
      <c r="S597" s="31"/>
      <c r="T597" s="31"/>
      <c r="U597" s="31"/>
      <c r="V597" s="31"/>
      <c r="W597" s="31"/>
    </row>
    <row r="598">
      <c r="A598" s="46"/>
      <c r="B598" s="47"/>
      <c r="C598" s="47"/>
      <c r="D598" s="47"/>
      <c r="E598" s="48"/>
      <c r="F598" s="45" t="str">
        <f t="shared" si="1"/>
        <v/>
      </c>
      <c r="G598" s="40" t="str">
        <f t="shared" si="2"/>
        <v/>
      </c>
      <c r="H598" s="41" t="str">
        <f>IF(A598="","",IF(C598="","",IF(D598="","",IF(B598="C", SUMIFS(Prov_Auto!E$3:E1000,Prov_Auto!A$3:A1000,C598,Prov_Auto!C$3:C1000,"&gt;"&amp;A598,Prov_Auto!D$3:D1000,"&lt;="&amp;TODAY())*D598, IF(B598="V", -1*(SUMIFS(Prov_Auto!E$3:E1000,Prov_Auto!A$3:A1000,C598,Prov_Auto!C$3:C1000,"&gt;"&amp;A598,Prov_Auto!D$3:D1000,"&lt;="&amp;TODAY())*D598), "")))))</f>
        <v/>
      </c>
      <c r="I598" s="42" t="str">
        <f>IF($A598="","",IF($C598="","",IF($D598="","", IF($B598="C",  SUMIFS(Prov_Auto!$E$3:$E1000,Prov_Auto!$A$3:$A1000,$C598,Prov_Auto!$C$3:$C1000,"&gt;="&amp;$A598 ,Prov_Auto!$D$3:$D1000, "&gt;="&amp;DATE(I$2,1, 1), Prov_Auto!$D$3:$D1000,"&lt;="&amp;DATE(I$2, 12, 31))*$D598, IF($B598="V", -1*(SUMIFS(Prov_Auto!$E$3:$E1000,Prov_Auto!$A$3:$A1000,$C598,Prov_Auto!$C$3:$C1000,"&gt;="&amp;$A598 ,Prov_Auto!$D$3:$D1000, "&gt;="&amp;DATE(I$2,1,1), Prov_Auto!$D$3:$D1000,"&lt;="&amp;DATE(I$2,12,31))*$D598), "")))))</f>
        <v/>
      </c>
      <c r="J598" s="42" t="str">
        <f>IF($A598="","",IF($C598="","",IF($D598="","", IF($B598="C",  SUMIFS(Prov_Auto!$E$3:$E1000,Prov_Auto!$A$3:$A1000,$C598,Prov_Auto!$C$3:$C1000,"&gt;="&amp;$A598 ,Prov_Auto!$D$3:$D1000, "&gt;="&amp;DATE(J$2,1, 1), Prov_Auto!$D$3:$D1000,"&lt;="&amp;DATE(J$2, 12, 31))*$D598, IF($B598="V", -1*(SUMIFS(Prov_Auto!$E$3:$E1000,Prov_Auto!$A$3:$A1000,$C598,Prov_Auto!$C$3:$C1000,"&gt;="&amp;$A598 ,Prov_Auto!$D$3:$D1000, "&gt;="&amp;DATE(J$2,1,1), Prov_Auto!$D$3:$D1000,"&lt;="&amp;DATE(J$2,12,31))*$D598), "")))))</f>
        <v/>
      </c>
      <c r="K598" s="42" t="str">
        <f>IF($A598="","",IF($C598="","",IF($D598="","", IF($B598="C",  SUMIFS(Prov_Auto!$E$3:$E1000,Prov_Auto!$A$3:$A1000,$C598,Prov_Auto!$C$3:$C1000,"&gt;="&amp;$A598 ,Prov_Auto!$D$3:$D1000, "&gt;="&amp;DATE(K$2,1, 1), Prov_Auto!$D$3:$D1000,"&lt;="&amp;DATE(K$2, 12, 31))*$D598, IF($B598="V", -1*(SUMIFS(Prov_Auto!$E$3:$E1000,Prov_Auto!$A$3:$A1000,$C598,Prov_Auto!$C$3:$C1000,"&gt;="&amp;$A598 ,Prov_Auto!$D$3:$D1000, "&gt;="&amp;DATE(K$2,1,1), Prov_Auto!$D$3:$D1000,"&lt;="&amp;DATE(K$2,12,31))*$D598), "")))))</f>
        <v/>
      </c>
      <c r="L598" s="42" t="str">
        <f>IF($A598="","",IF($C598="","",IF($D598="","", IF($B598="C",  SUMIFS(Prov_Auto!$E$3:$E1000,Prov_Auto!$A$3:$A1000,$C598,Prov_Auto!$C$3:$C1000,"&gt;="&amp;$A598 ,Prov_Auto!$D$3:$D1000, "&gt;="&amp;DATE(L$2,1, 1), Prov_Auto!$D$3:$D1000,"&lt;="&amp;DATE(L$2, 12, 31))*$D598, IF($B598="V", -1*(SUMIFS(Prov_Auto!$E$3:$E1000,Prov_Auto!$A$3:$A1000,$C598,Prov_Auto!$C$3:$C1000,"&gt;="&amp;$A598 ,Prov_Auto!$D$3:$D1000, "&gt;="&amp;DATE(L$2,1,1), Prov_Auto!$D$3:$D1000,"&lt;="&amp;DATE(L$2,12,31))*$D598), "")))))</f>
        <v/>
      </c>
      <c r="M598" s="43" t="str">
        <f>IF($A598="","",IF($C598="","",IF($D598="","", IF($B598="C",  SUMIFS(Prov_Auto!$E$3:$E1000,Prov_Auto!$A$3:$A1000,$C598,Prov_Auto!$C$3:$C1000,"&gt;="&amp;$A598 ,Prov_Auto!$D$3:$D1000, "&gt;="&amp;DATE(M$2,1, 1), Prov_Auto!$D$3:$D1000,"&lt;="&amp;DATE(M$2, 12, 31))*$D598, IF($B598="V", -1*(SUMIFS(Prov_Auto!$E$3:$E1000,Prov_Auto!$A$3:$A1000,$C598,Prov_Auto!$C$3:$C1000,"&gt;="&amp;$A598 ,Prov_Auto!$D$3:$D1000, "&gt;="&amp;DATE(M$2,1,1), Prov_Auto!$D$3:$D1000,"&lt;="&amp;DATE(M$2,12,31))*$D598), "")))))</f>
        <v/>
      </c>
      <c r="N598" s="30"/>
      <c r="O598" s="31"/>
      <c r="P598" s="31"/>
      <c r="Q598" s="31"/>
      <c r="R598" s="31"/>
      <c r="S598" s="31"/>
      <c r="T598" s="31"/>
      <c r="U598" s="31"/>
      <c r="V598" s="31"/>
      <c r="W598" s="31"/>
    </row>
    <row r="599">
      <c r="A599" s="46"/>
      <c r="B599" s="47"/>
      <c r="C599" s="47"/>
      <c r="D599" s="47"/>
      <c r="E599" s="48"/>
      <c r="F599" s="45" t="str">
        <f t="shared" si="1"/>
        <v/>
      </c>
      <c r="G599" s="40" t="str">
        <f t="shared" si="2"/>
        <v/>
      </c>
      <c r="H599" s="41" t="str">
        <f>IF(A599="","",IF(C599="","",IF(D599="","",IF(B599="C", SUMIFS(Prov_Auto!E$3:E1000,Prov_Auto!A$3:A1000,C599,Prov_Auto!C$3:C1000,"&gt;"&amp;A599,Prov_Auto!D$3:D1000,"&lt;="&amp;TODAY())*D599, IF(B599="V", -1*(SUMIFS(Prov_Auto!E$3:E1000,Prov_Auto!A$3:A1000,C599,Prov_Auto!C$3:C1000,"&gt;"&amp;A599,Prov_Auto!D$3:D1000,"&lt;="&amp;TODAY())*D599), "")))))</f>
        <v/>
      </c>
      <c r="I599" s="42" t="str">
        <f>IF($A599="","",IF($C599="","",IF($D599="","", IF($B599="C",  SUMIFS(Prov_Auto!$E$3:$E1000,Prov_Auto!$A$3:$A1000,$C599,Prov_Auto!$C$3:$C1000,"&gt;="&amp;$A599 ,Prov_Auto!$D$3:$D1000, "&gt;="&amp;DATE(I$2,1, 1), Prov_Auto!$D$3:$D1000,"&lt;="&amp;DATE(I$2, 12, 31))*$D599, IF($B599="V", -1*(SUMIFS(Prov_Auto!$E$3:$E1000,Prov_Auto!$A$3:$A1000,$C599,Prov_Auto!$C$3:$C1000,"&gt;="&amp;$A599 ,Prov_Auto!$D$3:$D1000, "&gt;="&amp;DATE(I$2,1,1), Prov_Auto!$D$3:$D1000,"&lt;="&amp;DATE(I$2,12,31))*$D599), "")))))</f>
        <v/>
      </c>
      <c r="J599" s="42" t="str">
        <f>IF($A599="","",IF($C599="","",IF($D599="","", IF($B599="C",  SUMIFS(Prov_Auto!$E$3:$E1000,Prov_Auto!$A$3:$A1000,$C599,Prov_Auto!$C$3:$C1000,"&gt;="&amp;$A599 ,Prov_Auto!$D$3:$D1000, "&gt;="&amp;DATE(J$2,1, 1), Prov_Auto!$D$3:$D1000,"&lt;="&amp;DATE(J$2, 12, 31))*$D599, IF($B599="V", -1*(SUMIFS(Prov_Auto!$E$3:$E1000,Prov_Auto!$A$3:$A1000,$C599,Prov_Auto!$C$3:$C1000,"&gt;="&amp;$A599 ,Prov_Auto!$D$3:$D1000, "&gt;="&amp;DATE(J$2,1,1), Prov_Auto!$D$3:$D1000,"&lt;="&amp;DATE(J$2,12,31))*$D599), "")))))</f>
        <v/>
      </c>
      <c r="K599" s="42" t="str">
        <f>IF($A599="","",IF($C599="","",IF($D599="","", IF($B599="C",  SUMIFS(Prov_Auto!$E$3:$E1000,Prov_Auto!$A$3:$A1000,$C599,Prov_Auto!$C$3:$C1000,"&gt;="&amp;$A599 ,Prov_Auto!$D$3:$D1000, "&gt;="&amp;DATE(K$2,1, 1), Prov_Auto!$D$3:$D1000,"&lt;="&amp;DATE(K$2, 12, 31))*$D599, IF($B599="V", -1*(SUMIFS(Prov_Auto!$E$3:$E1000,Prov_Auto!$A$3:$A1000,$C599,Prov_Auto!$C$3:$C1000,"&gt;="&amp;$A599 ,Prov_Auto!$D$3:$D1000, "&gt;="&amp;DATE(K$2,1,1), Prov_Auto!$D$3:$D1000,"&lt;="&amp;DATE(K$2,12,31))*$D599), "")))))</f>
        <v/>
      </c>
      <c r="L599" s="42" t="str">
        <f>IF($A599="","",IF($C599="","",IF($D599="","", IF($B599="C",  SUMIFS(Prov_Auto!$E$3:$E1000,Prov_Auto!$A$3:$A1000,$C599,Prov_Auto!$C$3:$C1000,"&gt;="&amp;$A599 ,Prov_Auto!$D$3:$D1000, "&gt;="&amp;DATE(L$2,1, 1), Prov_Auto!$D$3:$D1000,"&lt;="&amp;DATE(L$2, 12, 31))*$D599, IF($B599="V", -1*(SUMIFS(Prov_Auto!$E$3:$E1000,Prov_Auto!$A$3:$A1000,$C599,Prov_Auto!$C$3:$C1000,"&gt;="&amp;$A599 ,Prov_Auto!$D$3:$D1000, "&gt;="&amp;DATE(L$2,1,1), Prov_Auto!$D$3:$D1000,"&lt;="&amp;DATE(L$2,12,31))*$D599), "")))))</f>
        <v/>
      </c>
      <c r="M599" s="43" t="str">
        <f>IF($A599="","",IF($C599="","",IF($D599="","", IF($B599="C",  SUMIFS(Prov_Auto!$E$3:$E1000,Prov_Auto!$A$3:$A1000,$C599,Prov_Auto!$C$3:$C1000,"&gt;="&amp;$A599 ,Prov_Auto!$D$3:$D1000, "&gt;="&amp;DATE(M$2,1, 1), Prov_Auto!$D$3:$D1000,"&lt;="&amp;DATE(M$2, 12, 31))*$D599, IF($B599="V", -1*(SUMIFS(Prov_Auto!$E$3:$E1000,Prov_Auto!$A$3:$A1000,$C599,Prov_Auto!$C$3:$C1000,"&gt;="&amp;$A599 ,Prov_Auto!$D$3:$D1000, "&gt;="&amp;DATE(M$2,1,1), Prov_Auto!$D$3:$D1000,"&lt;="&amp;DATE(M$2,12,31))*$D599), "")))))</f>
        <v/>
      </c>
      <c r="N599" s="30"/>
      <c r="O599" s="31"/>
      <c r="P599" s="31"/>
      <c r="Q599" s="31"/>
      <c r="R599" s="31"/>
      <c r="S599" s="31"/>
      <c r="T599" s="31"/>
      <c r="U599" s="31"/>
      <c r="V599" s="31"/>
      <c r="W599" s="31"/>
    </row>
    <row r="600">
      <c r="A600" s="46"/>
      <c r="B600" s="47"/>
      <c r="C600" s="47"/>
      <c r="D600" s="47"/>
      <c r="E600" s="48"/>
      <c r="F600" s="45" t="str">
        <f t="shared" si="1"/>
        <v/>
      </c>
      <c r="G600" s="40" t="str">
        <f t="shared" si="2"/>
        <v/>
      </c>
      <c r="H600" s="41" t="str">
        <f>IF(A600="","",IF(C600="","",IF(D600="","",IF(B600="C", SUMIFS(Prov_Auto!E$3:E1000,Prov_Auto!A$3:A1000,C600,Prov_Auto!C$3:C1000,"&gt;"&amp;A600,Prov_Auto!D$3:D1000,"&lt;="&amp;TODAY())*D600, IF(B600="V", -1*(SUMIFS(Prov_Auto!E$3:E1000,Prov_Auto!A$3:A1000,C600,Prov_Auto!C$3:C1000,"&gt;"&amp;A600,Prov_Auto!D$3:D1000,"&lt;="&amp;TODAY())*D600), "")))))</f>
        <v/>
      </c>
      <c r="I600" s="42" t="str">
        <f>IF($A600="","",IF($C600="","",IF($D600="","", IF($B600="C",  SUMIFS(Prov_Auto!$E$3:$E1000,Prov_Auto!$A$3:$A1000,$C600,Prov_Auto!$C$3:$C1000,"&gt;="&amp;$A600 ,Prov_Auto!$D$3:$D1000, "&gt;="&amp;DATE(I$2,1, 1), Prov_Auto!$D$3:$D1000,"&lt;="&amp;DATE(I$2, 12, 31))*$D600, IF($B600="V", -1*(SUMIFS(Prov_Auto!$E$3:$E1000,Prov_Auto!$A$3:$A1000,$C600,Prov_Auto!$C$3:$C1000,"&gt;="&amp;$A600 ,Prov_Auto!$D$3:$D1000, "&gt;="&amp;DATE(I$2,1,1), Prov_Auto!$D$3:$D1000,"&lt;="&amp;DATE(I$2,12,31))*$D600), "")))))</f>
        <v/>
      </c>
      <c r="J600" s="42" t="str">
        <f>IF($A600="","",IF($C600="","",IF($D600="","", IF($B600="C",  SUMIFS(Prov_Auto!$E$3:$E1000,Prov_Auto!$A$3:$A1000,$C600,Prov_Auto!$C$3:$C1000,"&gt;="&amp;$A600 ,Prov_Auto!$D$3:$D1000, "&gt;="&amp;DATE(J$2,1, 1), Prov_Auto!$D$3:$D1000,"&lt;="&amp;DATE(J$2, 12, 31))*$D600, IF($B600="V", -1*(SUMIFS(Prov_Auto!$E$3:$E1000,Prov_Auto!$A$3:$A1000,$C600,Prov_Auto!$C$3:$C1000,"&gt;="&amp;$A600 ,Prov_Auto!$D$3:$D1000, "&gt;="&amp;DATE(J$2,1,1), Prov_Auto!$D$3:$D1000,"&lt;="&amp;DATE(J$2,12,31))*$D600), "")))))</f>
        <v/>
      </c>
      <c r="K600" s="42" t="str">
        <f>IF($A600="","",IF($C600="","",IF($D600="","", IF($B600="C",  SUMIFS(Prov_Auto!$E$3:$E1000,Prov_Auto!$A$3:$A1000,$C600,Prov_Auto!$C$3:$C1000,"&gt;="&amp;$A600 ,Prov_Auto!$D$3:$D1000, "&gt;="&amp;DATE(K$2,1, 1), Prov_Auto!$D$3:$D1000,"&lt;="&amp;DATE(K$2, 12, 31))*$D600, IF($B600="V", -1*(SUMIFS(Prov_Auto!$E$3:$E1000,Prov_Auto!$A$3:$A1000,$C600,Prov_Auto!$C$3:$C1000,"&gt;="&amp;$A600 ,Prov_Auto!$D$3:$D1000, "&gt;="&amp;DATE(K$2,1,1), Prov_Auto!$D$3:$D1000,"&lt;="&amp;DATE(K$2,12,31))*$D600), "")))))</f>
        <v/>
      </c>
      <c r="L600" s="42" t="str">
        <f>IF($A600="","",IF($C600="","",IF($D600="","", IF($B600="C",  SUMIFS(Prov_Auto!$E$3:$E1000,Prov_Auto!$A$3:$A1000,$C600,Prov_Auto!$C$3:$C1000,"&gt;="&amp;$A600 ,Prov_Auto!$D$3:$D1000, "&gt;="&amp;DATE(L$2,1, 1), Prov_Auto!$D$3:$D1000,"&lt;="&amp;DATE(L$2, 12, 31))*$D600, IF($B600="V", -1*(SUMIFS(Prov_Auto!$E$3:$E1000,Prov_Auto!$A$3:$A1000,$C600,Prov_Auto!$C$3:$C1000,"&gt;="&amp;$A600 ,Prov_Auto!$D$3:$D1000, "&gt;="&amp;DATE(L$2,1,1), Prov_Auto!$D$3:$D1000,"&lt;="&amp;DATE(L$2,12,31))*$D600), "")))))</f>
        <v/>
      </c>
      <c r="M600" s="43" t="str">
        <f>IF($A600="","",IF($C600="","",IF($D600="","", IF($B600="C",  SUMIFS(Prov_Auto!$E$3:$E1000,Prov_Auto!$A$3:$A1000,$C600,Prov_Auto!$C$3:$C1000,"&gt;="&amp;$A600 ,Prov_Auto!$D$3:$D1000, "&gt;="&amp;DATE(M$2,1, 1), Prov_Auto!$D$3:$D1000,"&lt;="&amp;DATE(M$2, 12, 31))*$D600, IF($B600="V", -1*(SUMIFS(Prov_Auto!$E$3:$E1000,Prov_Auto!$A$3:$A1000,$C600,Prov_Auto!$C$3:$C1000,"&gt;="&amp;$A600 ,Prov_Auto!$D$3:$D1000, "&gt;="&amp;DATE(M$2,1,1), Prov_Auto!$D$3:$D1000,"&lt;="&amp;DATE(M$2,12,31))*$D600), "")))))</f>
        <v/>
      </c>
      <c r="N600" s="30"/>
      <c r="O600" s="31"/>
      <c r="P600" s="31"/>
      <c r="Q600" s="31"/>
      <c r="R600" s="31"/>
      <c r="S600" s="31"/>
      <c r="T600" s="31"/>
      <c r="U600" s="31"/>
      <c r="V600" s="31"/>
      <c r="W600" s="31"/>
    </row>
    <row r="601">
      <c r="A601" s="46"/>
      <c r="B601" s="47"/>
      <c r="C601" s="47"/>
      <c r="D601" s="47"/>
      <c r="E601" s="48"/>
      <c r="F601" s="45" t="str">
        <f t="shared" si="1"/>
        <v/>
      </c>
      <c r="G601" s="40" t="str">
        <f t="shared" si="2"/>
        <v/>
      </c>
      <c r="H601" s="41" t="str">
        <f>IF(A601="","",IF(C601="","",IF(D601="","",IF(B601="C", SUMIFS(Prov_Auto!E$3:E1000,Prov_Auto!A$3:A1000,C601,Prov_Auto!C$3:C1000,"&gt;"&amp;A601,Prov_Auto!D$3:D1000,"&lt;="&amp;TODAY())*D601, IF(B601="V", -1*(SUMIFS(Prov_Auto!E$3:E1000,Prov_Auto!A$3:A1000,C601,Prov_Auto!C$3:C1000,"&gt;"&amp;A601,Prov_Auto!D$3:D1000,"&lt;="&amp;TODAY())*D601), "")))))</f>
        <v/>
      </c>
      <c r="I601" s="42" t="str">
        <f>IF($A601="","",IF($C601="","",IF($D601="","", IF($B601="C",  SUMIFS(Prov_Auto!$E$3:$E1000,Prov_Auto!$A$3:$A1000,$C601,Prov_Auto!$C$3:$C1000,"&gt;="&amp;$A601 ,Prov_Auto!$D$3:$D1000, "&gt;="&amp;DATE(I$2,1, 1), Prov_Auto!$D$3:$D1000,"&lt;="&amp;DATE(I$2, 12, 31))*$D601, IF($B601="V", -1*(SUMIFS(Prov_Auto!$E$3:$E1000,Prov_Auto!$A$3:$A1000,$C601,Prov_Auto!$C$3:$C1000,"&gt;="&amp;$A601 ,Prov_Auto!$D$3:$D1000, "&gt;="&amp;DATE(I$2,1,1), Prov_Auto!$D$3:$D1000,"&lt;="&amp;DATE(I$2,12,31))*$D601), "")))))</f>
        <v/>
      </c>
      <c r="J601" s="42" t="str">
        <f>IF($A601="","",IF($C601="","",IF($D601="","", IF($B601="C",  SUMIFS(Prov_Auto!$E$3:$E1000,Prov_Auto!$A$3:$A1000,$C601,Prov_Auto!$C$3:$C1000,"&gt;="&amp;$A601 ,Prov_Auto!$D$3:$D1000, "&gt;="&amp;DATE(J$2,1, 1), Prov_Auto!$D$3:$D1000,"&lt;="&amp;DATE(J$2, 12, 31))*$D601, IF($B601="V", -1*(SUMIFS(Prov_Auto!$E$3:$E1000,Prov_Auto!$A$3:$A1000,$C601,Prov_Auto!$C$3:$C1000,"&gt;="&amp;$A601 ,Prov_Auto!$D$3:$D1000, "&gt;="&amp;DATE(J$2,1,1), Prov_Auto!$D$3:$D1000,"&lt;="&amp;DATE(J$2,12,31))*$D601), "")))))</f>
        <v/>
      </c>
      <c r="K601" s="42" t="str">
        <f>IF($A601="","",IF($C601="","",IF($D601="","", IF($B601="C",  SUMIFS(Prov_Auto!$E$3:$E1000,Prov_Auto!$A$3:$A1000,$C601,Prov_Auto!$C$3:$C1000,"&gt;="&amp;$A601 ,Prov_Auto!$D$3:$D1000, "&gt;="&amp;DATE(K$2,1, 1), Prov_Auto!$D$3:$D1000,"&lt;="&amp;DATE(K$2, 12, 31))*$D601, IF($B601="V", -1*(SUMIFS(Prov_Auto!$E$3:$E1000,Prov_Auto!$A$3:$A1000,$C601,Prov_Auto!$C$3:$C1000,"&gt;="&amp;$A601 ,Prov_Auto!$D$3:$D1000, "&gt;="&amp;DATE(K$2,1,1), Prov_Auto!$D$3:$D1000,"&lt;="&amp;DATE(K$2,12,31))*$D601), "")))))</f>
        <v/>
      </c>
      <c r="L601" s="42" t="str">
        <f>IF($A601="","",IF($C601="","",IF($D601="","", IF($B601="C",  SUMIFS(Prov_Auto!$E$3:$E1000,Prov_Auto!$A$3:$A1000,$C601,Prov_Auto!$C$3:$C1000,"&gt;="&amp;$A601 ,Prov_Auto!$D$3:$D1000, "&gt;="&amp;DATE(L$2,1, 1), Prov_Auto!$D$3:$D1000,"&lt;="&amp;DATE(L$2, 12, 31))*$D601, IF($B601="V", -1*(SUMIFS(Prov_Auto!$E$3:$E1000,Prov_Auto!$A$3:$A1000,$C601,Prov_Auto!$C$3:$C1000,"&gt;="&amp;$A601 ,Prov_Auto!$D$3:$D1000, "&gt;="&amp;DATE(L$2,1,1), Prov_Auto!$D$3:$D1000,"&lt;="&amp;DATE(L$2,12,31))*$D601), "")))))</f>
        <v/>
      </c>
      <c r="M601" s="43" t="str">
        <f>IF($A601="","",IF($C601="","",IF($D601="","", IF($B601="C",  SUMIFS(Prov_Auto!$E$3:$E1000,Prov_Auto!$A$3:$A1000,$C601,Prov_Auto!$C$3:$C1000,"&gt;="&amp;$A601 ,Prov_Auto!$D$3:$D1000, "&gt;="&amp;DATE(M$2,1, 1), Prov_Auto!$D$3:$D1000,"&lt;="&amp;DATE(M$2, 12, 31))*$D601, IF($B601="V", -1*(SUMIFS(Prov_Auto!$E$3:$E1000,Prov_Auto!$A$3:$A1000,$C601,Prov_Auto!$C$3:$C1000,"&gt;="&amp;$A601 ,Prov_Auto!$D$3:$D1000, "&gt;="&amp;DATE(M$2,1,1), Prov_Auto!$D$3:$D1000,"&lt;="&amp;DATE(M$2,12,31))*$D601), "")))))</f>
        <v/>
      </c>
      <c r="N601" s="30"/>
      <c r="O601" s="31"/>
      <c r="P601" s="31"/>
      <c r="Q601" s="31"/>
      <c r="R601" s="31"/>
      <c r="S601" s="31"/>
      <c r="T601" s="31"/>
      <c r="U601" s="31"/>
      <c r="V601" s="31"/>
      <c r="W601" s="31"/>
    </row>
    <row r="602">
      <c r="A602" s="46"/>
      <c r="B602" s="47"/>
      <c r="C602" s="47"/>
      <c r="D602" s="47"/>
      <c r="E602" s="48"/>
      <c r="F602" s="45" t="str">
        <f t="shared" si="1"/>
        <v/>
      </c>
      <c r="G602" s="40" t="str">
        <f t="shared" si="2"/>
        <v/>
      </c>
      <c r="H602" s="41" t="str">
        <f>IF(A602="","",IF(C602="","",IF(D602="","",IF(B602="C", SUMIFS(Prov_Auto!E$3:E1000,Prov_Auto!A$3:A1000,C602,Prov_Auto!C$3:C1000,"&gt;"&amp;A602,Prov_Auto!D$3:D1000,"&lt;="&amp;TODAY())*D602, IF(B602="V", -1*(SUMIFS(Prov_Auto!E$3:E1000,Prov_Auto!A$3:A1000,C602,Prov_Auto!C$3:C1000,"&gt;"&amp;A602,Prov_Auto!D$3:D1000,"&lt;="&amp;TODAY())*D602), "")))))</f>
        <v/>
      </c>
      <c r="I602" s="42" t="str">
        <f>IF($A602="","",IF($C602="","",IF($D602="","", IF($B602="C",  SUMIFS(Prov_Auto!$E$3:$E1000,Prov_Auto!$A$3:$A1000,$C602,Prov_Auto!$C$3:$C1000,"&gt;="&amp;$A602 ,Prov_Auto!$D$3:$D1000, "&gt;="&amp;DATE(I$2,1, 1), Prov_Auto!$D$3:$D1000,"&lt;="&amp;DATE(I$2, 12, 31))*$D602, IF($B602="V", -1*(SUMIFS(Prov_Auto!$E$3:$E1000,Prov_Auto!$A$3:$A1000,$C602,Prov_Auto!$C$3:$C1000,"&gt;="&amp;$A602 ,Prov_Auto!$D$3:$D1000, "&gt;="&amp;DATE(I$2,1,1), Prov_Auto!$D$3:$D1000,"&lt;="&amp;DATE(I$2,12,31))*$D602), "")))))</f>
        <v/>
      </c>
      <c r="J602" s="42" t="str">
        <f>IF($A602="","",IF($C602="","",IF($D602="","", IF($B602="C",  SUMIFS(Prov_Auto!$E$3:$E1000,Prov_Auto!$A$3:$A1000,$C602,Prov_Auto!$C$3:$C1000,"&gt;="&amp;$A602 ,Prov_Auto!$D$3:$D1000, "&gt;="&amp;DATE(J$2,1, 1), Prov_Auto!$D$3:$D1000,"&lt;="&amp;DATE(J$2, 12, 31))*$D602, IF($B602="V", -1*(SUMIFS(Prov_Auto!$E$3:$E1000,Prov_Auto!$A$3:$A1000,$C602,Prov_Auto!$C$3:$C1000,"&gt;="&amp;$A602 ,Prov_Auto!$D$3:$D1000, "&gt;="&amp;DATE(J$2,1,1), Prov_Auto!$D$3:$D1000,"&lt;="&amp;DATE(J$2,12,31))*$D602), "")))))</f>
        <v/>
      </c>
      <c r="K602" s="42" t="str">
        <f>IF($A602="","",IF($C602="","",IF($D602="","", IF($B602="C",  SUMIFS(Prov_Auto!$E$3:$E1000,Prov_Auto!$A$3:$A1000,$C602,Prov_Auto!$C$3:$C1000,"&gt;="&amp;$A602 ,Prov_Auto!$D$3:$D1000, "&gt;="&amp;DATE(K$2,1, 1), Prov_Auto!$D$3:$D1000,"&lt;="&amp;DATE(K$2, 12, 31))*$D602, IF($B602="V", -1*(SUMIFS(Prov_Auto!$E$3:$E1000,Prov_Auto!$A$3:$A1000,$C602,Prov_Auto!$C$3:$C1000,"&gt;="&amp;$A602 ,Prov_Auto!$D$3:$D1000, "&gt;="&amp;DATE(K$2,1,1), Prov_Auto!$D$3:$D1000,"&lt;="&amp;DATE(K$2,12,31))*$D602), "")))))</f>
        <v/>
      </c>
      <c r="L602" s="42" t="str">
        <f>IF($A602="","",IF($C602="","",IF($D602="","", IF($B602="C",  SUMIFS(Prov_Auto!$E$3:$E1000,Prov_Auto!$A$3:$A1000,$C602,Prov_Auto!$C$3:$C1000,"&gt;="&amp;$A602 ,Prov_Auto!$D$3:$D1000, "&gt;="&amp;DATE(L$2,1, 1), Prov_Auto!$D$3:$D1000,"&lt;="&amp;DATE(L$2, 12, 31))*$D602, IF($B602="V", -1*(SUMIFS(Prov_Auto!$E$3:$E1000,Prov_Auto!$A$3:$A1000,$C602,Prov_Auto!$C$3:$C1000,"&gt;="&amp;$A602 ,Prov_Auto!$D$3:$D1000, "&gt;="&amp;DATE(L$2,1,1), Prov_Auto!$D$3:$D1000,"&lt;="&amp;DATE(L$2,12,31))*$D602), "")))))</f>
        <v/>
      </c>
      <c r="M602" s="43" t="str">
        <f>IF($A602="","",IF($C602="","",IF($D602="","", IF($B602="C",  SUMIFS(Prov_Auto!$E$3:$E1000,Prov_Auto!$A$3:$A1000,$C602,Prov_Auto!$C$3:$C1000,"&gt;="&amp;$A602 ,Prov_Auto!$D$3:$D1000, "&gt;="&amp;DATE(M$2,1, 1), Prov_Auto!$D$3:$D1000,"&lt;="&amp;DATE(M$2, 12, 31))*$D602, IF($B602="V", -1*(SUMIFS(Prov_Auto!$E$3:$E1000,Prov_Auto!$A$3:$A1000,$C602,Prov_Auto!$C$3:$C1000,"&gt;="&amp;$A602 ,Prov_Auto!$D$3:$D1000, "&gt;="&amp;DATE(M$2,1,1), Prov_Auto!$D$3:$D1000,"&lt;="&amp;DATE(M$2,12,31))*$D602), "")))))</f>
        <v/>
      </c>
      <c r="N602" s="30"/>
      <c r="O602" s="31"/>
      <c r="P602" s="31"/>
      <c r="Q602" s="31"/>
      <c r="R602" s="31"/>
      <c r="S602" s="31"/>
      <c r="T602" s="31"/>
      <c r="U602" s="31"/>
      <c r="V602" s="31"/>
      <c r="W602" s="31"/>
    </row>
    <row r="603">
      <c r="A603" s="46"/>
      <c r="B603" s="47"/>
      <c r="C603" s="47"/>
      <c r="D603" s="47"/>
      <c r="E603" s="48"/>
      <c r="F603" s="45" t="str">
        <f t="shared" si="1"/>
        <v/>
      </c>
      <c r="G603" s="40" t="str">
        <f t="shared" si="2"/>
        <v/>
      </c>
      <c r="H603" s="41" t="str">
        <f>IF(A603="","",IF(C603="","",IF(D603="","",IF(B603="C", SUMIFS(Prov_Auto!E$3:E1000,Prov_Auto!A$3:A1000,C603,Prov_Auto!C$3:C1000,"&gt;"&amp;A603,Prov_Auto!D$3:D1000,"&lt;="&amp;TODAY())*D603, IF(B603="V", -1*(SUMIFS(Prov_Auto!E$3:E1000,Prov_Auto!A$3:A1000,C603,Prov_Auto!C$3:C1000,"&gt;"&amp;A603,Prov_Auto!D$3:D1000,"&lt;="&amp;TODAY())*D603), "")))))</f>
        <v/>
      </c>
      <c r="I603" s="42" t="str">
        <f>IF($A603="","",IF($C603="","",IF($D603="","", IF($B603="C",  SUMIFS(Prov_Auto!$E$3:$E1000,Prov_Auto!$A$3:$A1000,$C603,Prov_Auto!$C$3:$C1000,"&gt;="&amp;$A603 ,Prov_Auto!$D$3:$D1000, "&gt;="&amp;DATE(I$2,1, 1), Prov_Auto!$D$3:$D1000,"&lt;="&amp;DATE(I$2, 12, 31))*$D603, IF($B603="V", -1*(SUMIFS(Prov_Auto!$E$3:$E1000,Prov_Auto!$A$3:$A1000,$C603,Prov_Auto!$C$3:$C1000,"&gt;="&amp;$A603 ,Prov_Auto!$D$3:$D1000, "&gt;="&amp;DATE(I$2,1,1), Prov_Auto!$D$3:$D1000,"&lt;="&amp;DATE(I$2,12,31))*$D603), "")))))</f>
        <v/>
      </c>
      <c r="J603" s="42" t="str">
        <f>IF($A603="","",IF($C603="","",IF($D603="","", IF($B603="C",  SUMIFS(Prov_Auto!$E$3:$E1000,Prov_Auto!$A$3:$A1000,$C603,Prov_Auto!$C$3:$C1000,"&gt;="&amp;$A603 ,Prov_Auto!$D$3:$D1000, "&gt;="&amp;DATE(J$2,1, 1), Prov_Auto!$D$3:$D1000,"&lt;="&amp;DATE(J$2, 12, 31))*$D603, IF($B603="V", -1*(SUMIFS(Prov_Auto!$E$3:$E1000,Prov_Auto!$A$3:$A1000,$C603,Prov_Auto!$C$3:$C1000,"&gt;="&amp;$A603 ,Prov_Auto!$D$3:$D1000, "&gt;="&amp;DATE(J$2,1,1), Prov_Auto!$D$3:$D1000,"&lt;="&amp;DATE(J$2,12,31))*$D603), "")))))</f>
        <v/>
      </c>
      <c r="K603" s="42" t="str">
        <f>IF($A603="","",IF($C603="","",IF($D603="","", IF($B603="C",  SUMIFS(Prov_Auto!$E$3:$E1000,Prov_Auto!$A$3:$A1000,$C603,Prov_Auto!$C$3:$C1000,"&gt;="&amp;$A603 ,Prov_Auto!$D$3:$D1000, "&gt;="&amp;DATE(K$2,1, 1), Prov_Auto!$D$3:$D1000,"&lt;="&amp;DATE(K$2, 12, 31))*$D603, IF($B603="V", -1*(SUMIFS(Prov_Auto!$E$3:$E1000,Prov_Auto!$A$3:$A1000,$C603,Prov_Auto!$C$3:$C1000,"&gt;="&amp;$A603 ,Prov_Auto!$D$3:$D1000, "&gt;="&amp;DATE(K$2,1,1), Prov_Auto!$D$3:$D1000,"&lt;="&amp;DATE(K$2,12,31))*$D603), "")))))</f>
        <v/>
      </c>
      <c r="L603" s="42" t="str">
        <f>IF($A603="","",IF($C603="","",IF($D603="","", IF($B603="C",  SUMIFS(Prov_Auto!$E$3:$E1000,Prov_Auto!$A$3:$A1000,$C603,Prov_Auto!$C$3:$C1000,"&gt;="&amp;$A603 ,Prov_Auto!$D$3:$D1000, "&gt;="&amp;DATE(L$2,1, 1), Prov_Auto!$D$3:$D1000,"&lt;="&amp;DATE(L$2, 12, 31))*$D603, IF($B603="V", -1*(SUMIFS(Prov_Auto!$E$3:$E1000,Prov_Auto!$A$3:$A1000,$C603,Prov_Auto!$C$3:$C1000,"&gt;="&amp;$A603 ,Prov_Auto!$D$3:$D1000, "&gt;="&amp;DATE(L$2,1,1), Prov_Auto!$D$3:$D1000,"&lt;="&amp;DATE(L$2,12,31))*$D603), "")))))</f>
        <v/>
      </c>
      <c r="M603" s="43" t="str">
        <f>IF($A603="","",IF($C603="","",IF($D603="","", IF($B603="C",  SUMIFS(Prov_Auto!$E$3:$E1000,Prov_Auto!$A$3:$A1000,$C603,Prov_Auto!$C$3:$C1000,"&gt;="&amp;$A603 ,Prov_Auto!$D$3:$D1000, "&gt;="&amp;DATE(M$2,1, 1), Prov_Auto!$D$3:$D1000,"&lt;="&amp;DATE(M$2, 12, 31))*$D603, IF($B603="V", -1*(SUMIFS(Prov_Auto!$E$3:$E1000,Prov_Auto!$A$3:$A1000,$C603,Prov_Auto!$C$3:$C1000,"&gt;="&amp;$A603 ,Prov_Auto!$D$3:$D1000, "&gt;="&amp;DATE(M$2,1,1), Prov_Auto!$D$3:$D1000,"&lt;="&amp;DATE(M$2,12,31))*$D603), "")))))</f>
        <v/>
      </c>
      <c r="N603" s="30"/>
      <c r="O603" s="31"/>
      <c r="P603" s="31"/>
      <c r="Q603" s="31"/>
      <c r="R603" s="31"/>
      <c r="S603" s="31"/>
      <c r="T603" s="31"/>
      <c r="U603" s="31"/>
      <c r="V603" s="31"/>
      <c r="W603" s="31"/>
    </row>
    <row r="604">
      <c r="A604" s="46"/>
      <c r="B604" s="47"/>
      <c r="C604" s="47"/>
      <c r="D604" s="47"/>
      <c r="E604" s="48"/>
      <c r="F604" s="45" t="str">
        <f t="shared" si="1"/>
        <v/>
      </c>
      <c r="G604" s="40" t="str">
        <f t="shared" si="2"/>
        <v/>
      </c>
      <c r="H604" s="41" t="str">
        <f>IF(A604="","",IF(C604="","",IF(D604="","",IF(B604="C", SUMIFS(Prov_Auto!E$3:E1000,Prov_Auto!A$3:A1000,C604,Prov_Auto!C$3:C1000,"&gt;"&amp;A604,Prov_Auto!D$3:D1000,"&lt;="&amp;TODAY())*D604, IF(B604="V", -1*(SUMIFS(Prov_Auto!E$3:E1000,Prov_Auto!A$3:A1000,C604,Prov_Auto!C$3:C1000,"&gt;"&amp;A604,Prov_Auto!D$3:D1000,"&lt;="&amp;TODAY())*D604), "")))))</f>
        <v/>
      </c>
      <c r="I604" s="42" t="str">
        <f>IF($A604="","",IF($C604="","",IF($D604="","", IF($B604="C",  SUMIFS(Prov_Auto!$E$3:$E1000,Prov_Auto!$A$3:$A1000,$C604,Prov_Auto!$C$3:$C1000,"&gt;="&amp;$A604 ,Prov_Auto!$D$3:$D1000, "&gt;="&amp;DATE(I$2,1, 1), Prov_Auto!$D$3:$D1000,"&lt;="&amp;DATE(I$2, 12, 31))*$D604, IF($B604="V", -1*(SUMIFS(Prov_Auto!$E$3:$E1000,Prov_Auto!$A$3:$A1000,$C604,Prov_Auto!$C$3:$C1000,"&gt;="&amp;$A604 ,Prov_Auto!$D$3:$D1000, "&gt;="&amp;DATE(I$2,1,1), Prov_Auto!$D$3:$D1000,"&lt;="&amp;DATE(I$2,12,31))*$D604), "")))))</f>
        <v/>
      </c>
      <c r="J604" s="42" t="str">
        <f>IF($A604="","",IF($C604="","",IF($D604="","", IF($B604="C",  SUMIFS(Prov_Auto!$E$3:$E1000,Prov_Auto!$A$3:$A1000,$C604,Prov_Auto!$C$3:$C1000,"&gt;="&amp;$A604 ,Prov_Auto!$D$3:$D1000, "&gt;="&amp;DATE(J$2,1, 1), Prov_Auto!$D$3:$D1000,"&lt;="&amp;DATE(J$2, 12, 31))*$D604, IF($B604="V", -1*(SUMIFS(Prov_Auto!$E$3:$E1000,Prov_Auto!$A$3:$A1000,$C604,Prov_Auto!$C$3:$C1000,"&gt;="&amp;$A604 ,Prov_Auto!$D$3:$D1000, "&gt;="&amp;DATE(J$2,1,1), Prov_Auto!$D$3:$D1000,"&lt;="&amp;DATE(J$2,12,31))*$D604), "")))))</f>
        <v/>
      </c>
      <c r="K604" s="42" t="str">
        <f>IF($A604="","",IF($C604="","",IF($D604="","", IF($B604="C",  SUMIFS(Prov_Auto!$E$3:$E1000,Prov_Auto!$A$3:$A1000,$C604,Prov_Auto!$C$3:$C1000,"&gt;="&amp;$A604 ,Prov_Auto!$D$3:$D1000, "&gt;="&amp;DATE(K$2,1, 1), Prov_Auto!$D$3:$D1000,"&lt;="&amp;DATE(K$2, 12, 31))*$D604, IF($B604="V", -1*(SUMIFS(Prov_Auto!$E$3:$E1000,Prov_Auto!$A$3:$A1000,$C604,Prov_Auto!$C$3:$C1000,"&gt;="&amp;$A604 ,Prov_Auto!$D$3:$D1000, "&gt;="&amp;DATE(K$2,1,1), Prov_Auto!$D$3:$D1000,"&lt;="&amp;DATE(K$2,12,31))*$D604), "")))))</f>
        <v/>
      </c>
      <c r="L604" s="42" t="str">
        <f>IF($A604="","",IF($C604="","",IF($D604="","", IF($B604="C",  SUMIFS(Prov_Auto!$E$3:$E1000,Prov_Auto!$A$3:$A1000,$C604,Prov_Auto!$C$3:$C1000,"&gt;="&amp;$A604 ,Prov_Auto!$D$3:$D1000, "&gt;="&amp;DATE(L$2,1, 1), Prov_Auto!$D$3:$D1000,"&lt;="&amp;DATE(L$2, 12, 31))*$D604, IF($B604="V", -1*(SUMIFS(Prov_Auto!$E$3:$E1000,Prov_Auto!$A$3:$A1000,$C604,Prov_Auto!$C$3:$C1000,"&gt;="&amp;$A604 ,Prov_Auto!$D$3:$D1000, "&gt;="&amp;DATE(L$2,1,1), Prov_Auto!$D$3:$D1000,"&lt;="&amp;DATE(L$2,12,31))*$D604), "")))))</f>
        <v/>
      </c>
      <c r="M604" s="43" t="str">
        <f>IF($A604="","",IF($C604="","",IF($D604="","", IF($B604="C",  SUMIFS(Prov_Auto!$E$3:$E1000,Prov_Auto!$A$3:$A1000,$C604,Prov_Auto!$C$3:$C1000,"&gt;="&amp;$A604 ,Prov_Auto!$D$3:$D1000, "&gt;="&amp;DATE(M$2,1, 1), Prov_Auto!$D$3:$D1000,"&lt;="&amp;DATE(M$2, 12, 31))*$D604, IF($B604="V", -1*(SUMIFS(Prov_Auto!$E$3:$E1000,Prov_Auto!$A$3:$A1000,$C604,Prov_Auto!$C$3:$C1000,"&gt;="&amp;$A604 ,Prov_Auto!$D$3:$D1000, "&gt;="&amp;DATE(M$2,1,1), Prov_Auto!$D$3:$D1000,"&lt;="&amp;DATE(M$2,12,31))*$D604), "")))))</f>
        <v/>
      </c>
      <c r="N604" s="30"/>
      <c r="O604" s="31"/>
      <c r="P604" s="31"/>
      <c r="Q604" s="31"/>
      <c r="R604" s="31"/>
      <c r="S604" s="31"/>
      <c r="T604" s="31"/>
      <c r="U604" s="31"/>
      <c r="V604" s="31"/>
      <c r="W604" s="31"/>
    </row>
    <row r="605">
      <c r="A605" s="46"/>
      <c r="B605" s="47"/>
      <c r="C605" s="47"/>
      <c r="D605" s="47"/>
      <c r="E605" s="48"/>
      <c r="F605" s="45" t="str">
        <f t="shared" si="1"/>
        <v/>
      </c>
      <c r="G605" s="40" t="str">
        <f t="shared" si="2"/>
        <v/>
      </c>
      <c r="H605" s="41" t="str">
        <f>IF(A605="","",IF(C605="","",IF(D605="","",IF(B605="C", SUMIFS(Prov_Auto!E$3:E1000,Prov_Auto!A$3:A1000,C605,Prov_Auto!C$3:C1000,"&gt;"&amp;A605,Prov_Auto!D$3:D1000,"&lt;="&amp;TODAY())*D605, IF(B605="V", -1*(SUMIFS(Prov_Auto!E$3:E1000,Prov_Auto!A$3:A1000,C605,Prov_Auto!C$3:C1000,"&gt;"&amp;A605,Prov_Auto!D$3:D1000,"&lt;="&amp;TODAY())*D605), "")))))</f>
        <v/>
      </c>
      <c r="I605" s="42" t="str">
        <f>IF($A605="","",IF($C605="","",IF($D605="","", IF($B605="C",  SUMIFS(Prov_Auto!$E$3:$E1000,Prov_Auto!$A$3:$A1000,$C605,Prov_Auto!$C$3:$C1000,"&gt;="&amp;$A605 ,Prov_Auto!$D$3:$D1000, "&gt;="&amp;DATE(I$2,1, 1), Prov_Auto!$D$3:$D1000,"&lt;="&amp;DATE(I$2, 12, 31))*$D605, IF($B605="V", -1*(SUMIFS(Prov_Auto!$E$3:$E1000,Prov_Auto!$A$3:$A1000,$C605,Prov_Auto!$C$3:$C1000,"&gt;="&amp;$A605 ,Prov_Auto!$D$3:$D1000, "&gt;="&amp;DATE(I$2,1,1), Prov_Auto!$D$3:$D1000,"&lt;="&amp;DATE(I$2,12,31))*$D605), "")))))</f>
        <v/>
      </c>
      <c r="J605" s="42" t="str">
        <f>IF($A605="","",IF($C605="","",IF($D605="","", IF($B605="C",  SUMIFS(Prov_Auto!$E$3:$E1000,Prov_Auto!$A$3:$A1000,$C605,Prov_Auto!$C$3:$C1000,"&gt;="&amp;$A605 ,Prov_Auto!$D$3:$D1000, "&gt;="&amp;DATE(J$2,1, 1), Prov_Auto!$D$3:$D1000,"&lt;="&amp;DATE(J$2, 12, 31))*$D605, IF($B605="V", -1*(SUMIFS(Prov_Auto!$E$3:$E1000,Prov_Auto!$A$3:$A1000,$C605,Prov_Auto!$C$3:$C1000,"&gt;="&amp;$A605 ,Prov_Auto!$D$3:$D1000, "&gt;="&amp;DATE(J$2,1,1), Prov_Auto!$D$3:$D1000,"&lt;="&amp;DATE(J$2,12,31))*$D605), "")))))</f>
        <v/>
      </c>
      <c r="K605" s="42" t="str">
        <f>IF($A605="","",IF($C605="","",IF($D605="","", IF($B605="C",  SUMIFS(Prov_Auto!$E$3:$E1000,Prov_Auto!$A$3:$A1000,$C605,Prov_Auto!$C$3:$C1000,"&gt;="&amp;$A605 ,Prov_Auto!$D$3:$D1000, "&gt;="&amp;DATE(K$2,1, 1), Prov_Auto!$D$3:$D1000,"&lt;="&amp;DATE(K$2, 12, 31))*$D605, IF($B605="V", -1*(SUMIFS(Prov_Auto!$E$3:$E1000,Prov_Auto!$A$3:$A1000,$C605,Prov_Auto!$C$3:$C1000,"&gt;="&amp;$A605 ,Prov_Auto!$D$3:$D1000, "&gt;="&amp;DATE(K$2,1,1), Prov_Auto!$D$3:$D1000,"&lt;="&amp;DATE(K$2,12,31))*$D605), "")))))</f>
        <v/>
      </c>
      <c r="L605" s="42" t="str">
        <f>IF($A605="","",IF($C605="","",IF($D605="","", IF($B605="C",  SUMIFS(Prov_Auto!$E$3:$E1000,Prov_Auto!$A$3:$A1000,$C605,Prov_Auto!$C$3:$C1000,"&gt;="&amp;$A605 ,Prov_Auto!$D$3:$D1000, "&gt;="&amp;DATE(L$2,1, 1), Prov_Auto!$D$3:$D1000,"&lt;="&amp;DATE(L$2, 12, 31))*$D605, IF($B605="V", -1*(SUMIFS(Prov_Auto!$E$3:$E1000,Prov_Auto!$A$3:$A1000,$C605,Prov_Auto!$C$3:$C1000,"&gt;="&amp;$A605 ,Prov_Auto!$D$3:$D1000, "&gt;="&amp;DATE(L$2,1,1), Prov_Auto!$D$3:$D1000,"&lt;="&amp;DATE(L$2,12,31))*$D605), "")))))</f>
        <v/>
      </c>
      <c r="M605" s="43" t="str">
        <f>IF($A605="","",IF($C605="","",IF($D605="","", IF($B605="C",  SUMIFS(Prov_Auto!$E$3:$E1000,Prov_Auto!$A$3:$A1000,$C605,Prov_Auto!$C$3:$C1000,"&gt;="&amp;$A605 ,Prov_Auto!$D$3:$D1000, "&gt;="&amp;DATE(M$2,1, 1), Prov_Auto!$D$3:$D1000,"&lt;="&amp;DATE(M$2, 12, 31))*$D605, IF($B605="V", -1*(SUMIFS(Prov_Auto!$E$3:$E1000,Prov_Auto!$A$3:$A1000,$C605,Prov_Auto!$C$3:$C1000,"&gt;="&amp;$A605 ,Prov_Auto!$D$3:$D1000, "&gt;="&amp;DATE(M$2,1,1), Prov_Auto!$D$3:$D1000,"&lt;="&amp;DATE(M$2,12,31))*$D605), "")))))</f>
        <v/>
      </c>
      <c r="N605" s="30"/>
      <c r="O605" s="31"/>
      <c r="P605" s="31"/>
      <c r="Q605" s="31"/>
      <c r="R605" s="31"/>
      <c r="S605" s="31"/>
      <c r="T605" s="31"/>
      <c r="U605" s="31"/>
      <c r="V605" s="31"/>
      <c r="W605" s="31"/>
    </row>
    <row r="606">
      <c r="A606" s="46"/>
      <c r="B606" s="47"/>
      <c r="C606" s="47"/>
      <c r="D606" s="47"/>
      <c r="E606" s="48"/>
      <c r="F606" s="45" t="str">
        <f t="shared" si="1"/>
        <v/>
      </c>
      <c r="G606" s="40" t="str">
        <f t="shared" si="2"/>
        <v/>
      </c>
      <c r="H606" s="41" t="str">
        <f>IF(A606="","",IF(C606="","",IF(D606="","",IF(B606="C", SUMIFS(Prov_Auto!E$3:E1000,Prov_Auto!A$3:A1000,C606,Prov_Auto!C$3:C1000,"&gt;"&amp;A606,Prov_Auto!D$3:D1000,"&lt;="&amp;TODAY())*D606, IF(B606="V", -1*(SUMIFS(Prov_Auto!E$3:E1000,Prov_Auto!A$3:A1000,C606,Prov_Auto!C$3:C1000,"&gt;"&amp;A606,Prov_Auto!D$3:D1000,"&lt;="&amp;TODAY())*D606), "")))))</f>
        <v/>
      </c>
      <c r="I606" s="42" t="str">
        <f>IF($A606="","",IF($C606="","",IF($D606="","", IF($B606="C",  SUMIFS(Prov_Auto!$E$3:$E1000,Prov_Auto!$A$3:$A1000,$C606,Prov_Auto!$C$3:$C1000,"&gt;="&amp;$A606 ,Prov_Auto!$D$3:$D1000, "&gt;="&amp;DATE(I$2,1, 1), Prov_Auto!$D$3:$D1000,"&lt;="&amp;DATE(I$2, 12, 31))*$D606, IF($B606="V", -1*(SUMIFS(Prov_Auto!$E$3:$E1000,Prov_Auto!$A$3:$A1000,$C606,Prov_Auto!$C$3:$C1000,"&gt;="&amp;$A606 ,Prov_Auto!$D$3:$D1000, "&gt;="&amp;DATE(I$2,1,1), Prov_Auto!$D$3:$D1000,"&lt;="&amp;DATE(I$2,12,31))*$D606), "")))))</f>
        <v/>
      </c>
      <c r="J606" s="42" t="str">
        <f>IF($A606="","",IF($C606="","",IF($D606="","", IF($B606="C",  SUMIFS(Prov_Auto!$E$3:$E1000,Prov_Auto!$A$3:$A1000,$C606,Prov_Auto!$C$3:$C1000,"&gt;="&amp;$A606 ,Prov_Auto!$D$3:$D1000, "&gt;="&amp;DATE(J$2,1, 1), Prov_Auto!$D$3:$D1000,"&lt;="&amp;DATE(J$2, 12, 31))*$D606, IF($B606="V", -1*(SUMIFS(Prov_Auto!$E$3:$E1000,Prov_Auto!$A$3:$A1000,$C606,Prov_Auto!$C$3:$C1000,"&gt;="&amp;$A606 ,Prov_Auto!$D$3:$D1000, "&gt;="&amp;DATE(J$2,1,1), Prov_Auto!$D$3:$D1000,"&lt;="&amp;DATE(J$2,12,31))*$D606), "")))))</f>
        <v/>
      </c>
      <c r="K606" s="42" t="str">
        <f>IF($A606="","",IF($C606="","",IF($D606="","", IF($B606="C",  SUMIFS(Prov_Auto!$E$3:$E1000,Prov_Auto!$A$3:$A1000,$C606,Prov_Auto!$C$3:$C1000,"&gt;="&amp;$A606 ,Prov_Auto!$D$3:$D1000, "&gt;="&amp;DATE(K$2,1, 1), Prov_Auto!$D$3:$D1000,"&lt;="&amp;DATE(K$2, 12, 31))*$D606, IF($B606="V", -1*(SUMIFS(Prov_Auto!$E$3:$E1000,Prov_Auto!$A$3:$A1000,$C606,Prov_Auto!$C$3:$C1000,"&gt;="&amp;$A606 ,Prov_Auto!$D$3:$D1000, "&gt;="&amp;DATE(K$2,1,1), Prov_Auto!$D$3:$D1000,"&lt;="&amp;DATE(K$2,12,31))*$D606), "")))))</f>
        <v/>
      </c>
      <c r="L606" s="42" t="str">
        <f>IF($A606="","",IF($C606="","",IF($D606="","", IF($B606="C",  SUMIFS(Prov_Auto!$E$3:$E1000,Prov_Auto!$A$3:$A1000,$C606,Prov_Auto!$C$3:$C1000,"&gt;="&amp;$A606 ,Prov_Auto!$D$3:$D1000, "&gt;="&amp;DATE(L$2,1, 1), Prov_Auto!$D$3:$D1000,"&lt;="&amp;DATE(L$2, 12, 31))*$D606, IF($B606="V", -1*(SUMIFS(Prov_Auto!$E$3:$E1000,Prov_Auto!$A$3:$A1000,$C606,Prov_Auto!$C$3:$C1000,"&gt;="&amp;$A606 ,Prov_Auto!$D$3:$D1000, "&gt;="&amp;DATE(L$2,1,1), Prov_Auto!$D$3:$D1000,"&lt;="&amp;DATE(L$2,12,31))*$D606), "")))))</f>
        <v/>
      </c>
      <c r="M606" s="43" t="str">
        <f>IF($A606="","",IF($C606="","",IF($D606="","", IF($B606="C",  SUMIFS(Prov_Auto!$E$3:$E1000,Prov_Auto!$A$3:$A1000,$C606,Prov_Auto!$C$3:$C1000,"&gt;="&amp;$A606 ,Prov_Auto!$D$3:$D1000, "&gt;="&amp;DATE(M$2,1, 1), Prov_Auto!$D$3:$D1000,"&lt;="&amp;DATE(M$2, 12, 31))*$D606, IF($B606="V", -1*(SUMIFS(Prov_Auto!$E$3:$E1000,Prov_Auto!$A$3:$A1000,$C606,Prov_Auto!$C$3:$C1000,"&gt;="&amp;$A606 ,Prov_Auto!$D$3:$D1000, "&gt;="&amp;DATE(M$2,1,1), Prov_Auto!$D$3:$D1000,"&lt;="&amp;DATE(M$2,12,31))*$D606), "")))))</f>
        <v/>
      </c>
      <c r="N606" s="30"/>
      <c r="O606" s="31"/>
      <c r="P606" s="31"/>
      <c r="Q606" s="31"/>
      <c r="R606" s="31"/>
      <c r="S606" s="31"/>
      <c r="T606" s="31"/>
      <c r="U606" s="31"/>
      <c r="V606" s="31"/>
      <c r="W606" s="31"/>
    </row>
    <row r="607">
      <c r="A607" s="46"/>
      <c r="B607" s="47"/>
      <c r="C607" s="47"/>
      <c r="D607" s="47"/>
      <c r="E607" s="48"/>
      <c r="F607" s="45" t="str">
        <f t="shared" si="1"/>
        <v/>
      </c>
      <c r="G607" s="40" t="str">
        <f t="shared" si="2"/>
        <v/>
      </c>
      <c r="H607" s="41" t="str">
        <f>IF(A607="","",IF(C607="","",IF(D607="","",IF(B607="C", SUMIFS(Prov_Auto!E$3:E1000,Prov_Auto!A$3:A1000,C607,Prov_Auto!C$3:C1000,"&gt;"&amp;A607,Prov_Auto!D$3:D1000,"&lt;="&amp;TODAY())*D607, IF(B607="V", -1*(SUMIFS(Prov_Auto!E$3:E1000,Prov_Auto!A$3:A1000,C607,Prov_Auto!C$3:C1000,"&gt;"&amp;A607,Prov_Auto!D$3:D1000,"&lt;="&amp;TODAY())*D607), "")))))</f>
        <v/>
      </c>
      <c r="I607" s="42" t="str">
        <f>IF($A607="","",IF($C607="","",IF($D607="","", IF($B607="C",  SUMIFS(Prov_Auto!$E$3:$E1000,Prov_Auto!$A$3:$A1000,$C607,Prov_Auto!$C$3:$C1000,"&gt;="&amp;$A607 ,Prov_Auto!$D$3:$D1000, "&gt;="&amp;DATE(I$2,1, 1), Prov_Auto!$D$3:$D1000,"&lt;="&amp;DATE(I$2, 12, 31))*$D607, IF($B607="V", -1*(SUMIFS(Prov_Auto!$E$3:$E1000,Prov_Auto!$A$3:$A1000,$C607,Prov_Auto!$C$3:$C1000,"&gt;="&amp;$A607 ,Prov_Auto!$D$3:$D1000, "&gt;="&amp;DATE(I$2,1,1), Prov_Auto!$D$3:$D1000,"&lt;="&amp;DATE(I$2,12,31))*$D607), "")))))</f>
        <v/>
      </c>
      <c r="J607" s="42" t="str">
        <f>IF($A607="","",IF($C607="","",IF($D607="","", IF($B607="C",  SUMIFS(Prov_Auto!$E$3:$E1000,Prov_Auto!$A$3:$A1000,$C607,Prov_Auto!$C$3:$C1000,"&gt;="&amp;$A607 ,Prov_Auto!$D$3:$D1000, "&gt;="&amp;DATE(J$2,1, 1), Prov_Auto!$D$3:$D1000,"&lt;="&amp;DATE(J$2, 12, 31))*$D607, IF($B607="V", -1*(SUMIFS(Prov_Auto!$E$3:$E1000,Prov_Auto!$A$3:$A1000,$C607,Prov_Auto!$C$3:$C1000,"&gt;="&amp;$A607 ,Prov_Auto!$D$3:$D1000, "&gt;="&amp;DATE(J$2,1,1), Prov_Auto!$D$3:$D1000,"&lt;="&amp;DATE(J$2,12,31))*$D607), "")))))</f>
        <v/>
      </c>
      <c r="K607" s="42" t="str">
        <f>IF($A607="","",IF($C607="","",IF($D607="","", IF($B607="C",  SUMIFS(Prov_Auto!$E$3:$E1000,Prov_Auto!$A$3:$A1000,$C607,Prov_Auto!$C$3:$C1000,"&gt;="&amp;$A607 ,Prov_Auto!$D$3:$D1000, "&gt;="&amp;DATE(K$2,1, 1), Prov_Auto!$D$3:$D1000,"&lt;="&amp;DATE(K$2, 12, 31))*$D607, IF($B607="V", -1*(SUMIFS(Prov_Auto!$E$3:$E1000,Prov_Auto!$A$3:$A1000,$C607,Prov_Auto!$C$3:$C1000,"&gt;="&amp;$A607 ,Prov_Auto!$D$3:$D1000, "&gt;="&amp;DATE(K$2,1,1), Prov_Auto!$D$3:$D1000,"&lt;="&amp;DATE(K$2,12,31))*$D607), "")))))</f>
        <v/>
      </c>
      <c r="L607" s="42" t="str">
        <f>IF($A607="","",IF($C607="","",IF($D607="","", IF($B607="C",  SUMIFS(Prov_Auto!$E$3:$E1000,Prov_Auto!$A$3:$A1000,$C607,Prov_Auto!$C$3:$C1000,"&gt;="&amp;$A607 ,Prov_Auto!$D$3:$D1000, "&gt;="&amp;DATE(L$2,1, 1), Prov_Auto!$D$3:$D1000,"&lt;="&amp;DATE(L$2, 12, 31))*$D607, IF($B607="V", -1*(SUMIFS(Prov_Auto!$E$3:$E1000,Prov_Auto!$A$3:$A1000,$C607,Prov_Auto!$C$3:$C1000,"&gt;="&amp;$A607 ,Prov_Auto!$D$3:$D1000, "&gt;="&amp;DATE(L$2,1,1), Prov_Auto!$D$3:$D1000,"&lt;="&amp;DATE(L$2,12,31))*$D607), "")))))</f>
        <v/>
      </c>
      <c r="M607" s="43" t="str">
        <f>IF($A607="","",IF($C607="","",IF($D607="","", IF($B607="C",  SUMIFS(Prov_Auto!$E$3:$E1000,Prov_Auto!$A$3:$A1000,$C607,Prov_Auto!$C$3:$C1000,"&gt;="&amp;$A607 ,Prov_Auto!$D$3:$D1000, "&gt;="&amp;DATE(M$2,1, 1), Prov_Auto!$D$3:$D1000,"&lt;="&amp;DATE(M$2, 12, 31))*$D607, IF($B607="V", -1*(SUMIFS(Prov_Auto!$E$3:$E1000,Prov_Auto!$A$3:$A1000,$C607,Prov_Auto!$C$3:$C1000,"&gt;="&amp;$A607 ,Prov_Auto!$D$3:$D1000, "&gt;="&amp;DATE(M$2,1,1), Prov_Auto!$D$3:$D1000,"&lt;="&amp;DATE(M$2,12,31))*$D607), "")))))</f>
        <v/>
      </c>
      <c r="N607" s="30"/>
      <c r="O607" s="31"/>
      <c r="P607" s="31"/>
      <c r="Q607" s="31"/>
      <c r="R607" s="31"/>
      <c r="S607" s="31"/>
      <c r="T607" s="31"/>
      <c r="U607" s="31"/>
      <c r="V607" s="31"/>
      <c r="W607" s="31"/>
    </row>
    <row r="608">
      <c r="A608" s="46"/>
      <c r="B608" s="47"/>
      <c r="C608" s="47"/>
      <c r="D608" s="47"/>
      <c r="E608" s="48"/>
      <c r="F608" s="45" t="str">
        <f t="shared" si="1"/>
        <v/>
      </c>
      <c r="G608" s="40" t="str">
        <f t="shared" si="2"/>
        <v/>
      </c>
      <c r="H608" s="41" t="str">
        <f>IF(A608="","",IF(C608="","",IF(D608="","",IF(B608="C", SUMIFS(Prov_Auto!E$3:E1000,Prov_Auto!A$3:A1000,C608,Prov_Auto!C$3:C1000,"&gt;"&amp;A608,Prov_Auto!D$3:D1000,"&lt;="&amp;TODAY())*D608, IF(B608="V", -1*(SUMIFS(Prov_Auto!E$3:E1000,Prov_Auto!A$3:A1000,C608,Prov_Auto!C$3:C1000,"&gt;"&amp;A608,Prov_Auto!D$3:D1000,"&lt;="&amp;TODAY())*D608), "")))))</f>
        <v/>
      </c>
      <c r="I608" s="42" t="str">
        <f>IF($A608="","",IF($C608="","",IF($D608="","", IF($B608="C",  SUMIFS(Prov_Auto!$E$3:$E1000,Prov_Auto!$A$3:$A1000,$C608,Prov_Auto!$C$3:$C1000,"&gt;="&amp;$A608 ,Prov_Auto!$D$3:$D1000, "&gt;="&amp;DATE(I$2,1, 1), Prov_Auto!$D$3:$D1000,"&lt;="&amp;DATE(I$2, 12, 31))*$D608, IF($B608="V", -1*(SUMIFS(Prov_Auto!$E$3:$E1000,Prov_Auto!$A$3:$A1000,$C608,Prov_Auto!$C$3:$C1000,"&gt;="&amp;$A608 ,Prov_Auto!$D$3:$D1000, "&gt;="&amp;DATE(I$2,1,1), Prov_Auto!$D$3:$D1000,"&lt;="&amp;DATE(I$2,12,31))*$D608), "")))))</f>
        <v/>
      </c>
      <c r="J608" s="42" t="str">
        <f>IF($A608="","",IF($C608="","",IF($D608="","", IF($B608="C",  SUMIFS(Prov_Auto!$E$3:$E1000,Prov_Auto!$A$3:$A1000,$C608,Prov_Auto!$C$3:$C1000,"&gt;="&amp;$A608 ,Prov_Auto!$D$3:$D1000, "&gt;="&amp;DATE(J$2,1, 1), Prov_Auto!$D$3:$D1000,"&lt;="&amp;DATE(J$2, 12, 31))*$D608, IF($B608="V", -1*(SUMIFS(Prov_Auto!$E$3:$E1000,Prov_Auto!$A$3:$A1000,$C608,Prov_Auto!$C$3:$C1000,"&gt;="&amp;$A608 ,Prov_Auto!$D$3:$D1000, "&gt;="&amp;DATE(J$2,1,1), Prov_Auto!$D$3:$D1000,"&lt;="&amp;DATE(J$2,12,31))*$D608), "")))))</f>
        <v/>
      </c>
      <c r="K608" s="42" t="str">
        <f>IF($A608="","",IF($C608="","",IF($D608="","", IF($B608="C",  SUMIFS(Prov_Auto!$E$3:$E1000,Prov_Auto!$A$3:$A1000,$C608,Prov_Auto!$C$3:$C1000,"&gt;="&amp;$A608 ,Prov_Auto!$D$3:$D1000, "&gt;="&amp;DATE(K$2,1, 1), Prov_Auto!$D$3:$D1000,"&lt;="&amp;DATE(K$2, 12, 31))*$D608, IF($B608="V", -1*(SUMIFS(Prov_Auto!$E$3:$E1000,Prov_Auto!$A$3:$A1000,$C608,Prov_Auto!$C$3:$C1000,"&gt;="&amp;$A608 ,Prov_Auto!$D$3:$D1000, "&gt;="&amp;DATE(K$2,1,1), Prov_Auto!$D$3:$D1000,"&lt;="&amp;DATE(K$2,12,31))*$D608), "")))))</f>
        <v/>
      </c>
      <c r="L608" s="42" t="str">
        <f>IF($A608="","",IF($C608="","",IF($D608="","", IF($B608="C",  SUMIFS(Prov_Auto!$E$3:$E1000,Prov_Auto!$A$3:$A1000,$C608,Prov_Auto!$C$3:$C1000,"&gt;="&amp;$A608 ,Prov_Auto!$D$3:$D1000, "&gt;="&amp;DATE(L$2,1, 1), Prov_Auto!$D$3:$D1000,"&lt;="&amp;DATE(L$2, 12, 31))*$D608, IF($B608="V", -1*(SUMIFS(Prov_Auto!$E$3:$E1000,Prov_Auto!$A$3:$A1000,$C608,Prov_Auto!$C$3:$C1000,"&gt;="&amp;$A608 ,Prov_Auto!$D$3:$D1000, "&gt;="&amp;DATE(L$2,1,1), Prov_Auto!$D$3:$D1000,"&lt;="&amp;DATE(L$2,12,31))*$D608), "")))))</f>
        <v/>
      </c>
      <c r="M608" s="43" t="str">
        <f>IF($A608="","",IF($C608="","",IF($D608="","", IF($B608="C",  SUMIFS(Prov_Auto!$E$3:$E1000,Prov_Auto!$A$3:$A1000,$C608,Prov_Auto!$C$3:$C1000,"&gt;="&amp;$A608 ,Prov_Auto!$D$3:$D1000, "&gt;="&amp;DATE(M$2,1, 1), Prov_Auto!$D$3:$D1000,"&lt;="&amp;DATE(M$2, 12, 31))*$D608, IF($B608="V", -1*(SUMIFS(Prov_Auto!$E$3:$E1000,Prov_Auto!$A$3:$A1000,$C608,Prov_Auto!$C$3:$C1000,"&gt;="&amp;$A608 ,Prov_Auto!$D$3:$D1000, "&gt;="&amp;DATE(M$2,1,1), Prov_Auto!$D$3:$D1000,"&lt;="&amp;DATE(M$2,12,31))*$D608), "")))))</f>
        <v/>
      </c>
      <c r="N608" s="30"/>
      <c r="O608" s="31"/>
      <c r="P608" s="31"/>
      <c r="Q608" s="31"/>
      <c r="R608" s="31"/>
      <c r="S608" s="31"/>
      <c r="T608" s="31"/>
      <c r="U608" s="31"/>
      <c r="V608" s="31"/>
      <c r="W608" s="31"/>
    </row>
    <row r="609">
      <c r="A609" s="46"/>
      <c r="B609" s="47"/>
      <c r="C609" s="47"/>
      <c r="D609" s="47"/>
      <c r="E609" s="48"/>
      <c r="F609" s="45" t="str">
        <f t="shared" si="1"/>
        <v/>
      </c>
      <c r="G609" s="40" t="str">
        <f t="shared" si="2"/>
        <v/>
      </c>
      <c r="H609" s="41" t="str">
        <f>IF(A609="","",IF(C609="","",IF(D609="","",IF(B609="C", SUMIFS(Prov_Auto!E$3:E1000,Prov_Auto!A$3:A1000,C609,Prov_Auto!C$3:C1000,"&gt;"&amp;A609,Prov_Auto!D$3:D1000,"&lt;="&amp;TODAY())*D609, IF(B609="V", -1*(SUMIFS(Prov_Auto!E$3:E1000,Prov_Auto!A$3:A1000,C609,Prov_Auto!C$3:C1000,"&gt;"&amp;A609,Prov_Auto!D$3:D1000,"&lt;="&amp;TODAY())*D609), "")))))</f>
        <v/>
      </c>
      <c r="I609" s="42" t="str">
        <f>IF($A609="","",IF($C609="","",IF($D609="","", IF($B609="C",  SUMIFS(Prov_Auto!$E$3:$E1000,Prov_Auto!$A$3:$A1000,$C609,Prov_Auto!$C$3:$C1000,"&gt;="&amp;$A609 ,Prov_Auto!$D$3:$D1000, "&gt;="&amp;DATE(I$2,1, 1), Prov_Auto!$D$3:$D1000,"&lt;="&amp;DATE(I$2, 12, 31))*$D609, IF($B609="V", -1*(SUMIFS(Prov_Auto!$E$3:$E1000,Prov_Auto!$A$3:$A1000,$C609,Prov_Auto!$C$3:$C1000,"&gt;="&amp;$A609 ,Prov_Auto!$D$3:$D1000, "&gt;="&amp;DATE(I$2,1,1), Prov_Auto!$D$3:$D1000,"&lt;="&amp;DATE(I$2,12,31))*$D609), "")))))</f>
        <v/>
      </c>
      <c r="J609" s="42" t="str">
        <f>IF($A609="","",IF($C609="","",IF($D609="","", IF($B609="C",  SUMIFS(Prov_Auto!$E$3:$E1000,Prov_Auto!$A$3:$A1000,$C609,Prov_Auto!$C$3:$C1000,"&gt;="&amp;$A609 ,Prov_Auto!$D$3:$D1000, "&gt;="&amp;DATE(J$2,1, 1), Prov_Auto!$D$3:$D1000,"&lt;="&amp;DATE(J$2, 12, 31))*$D609, IF($B609="V", -1*(SUMIFS(Prov_Auto!$E$3:$E1000,Prov_Auto!$A$3:$A1000,$C609,Prov_Auto!$C$3:$C1000,"&gt;="&amp;$A609 ,Prov_Auto!$D$3:$D1000, "&gt;="&amp;DATE(J$2,1,1), Prov_Auto!$D$3:$D1000,"&lt;="&amp;DATE(J$2,12,31))*$D609), "")))))</f>
        <v/>
      </c>
      <c r="K609" s="42" t="str">
        <f>IF($A609="","",IF($C609="","",IF($D609="","", IF($B609="C",  SUMIFS(Prov_Auto!$E$3:$E1000,Prov_Auto!$A$3:$A1000,$C609,Prov_Auto!$C$3:$C1000,"&gt;="&amp;$A609 ,Prov_Auto!$D$3:$D1000, "&gt;="&amp;DATE(K$2,1, 1), Prov_Auto!$D$3:$D1000,"&lt;="&amp;DATE(K$2, 12, 31))*$D609, IF($B609="V", -1*(SUMIFS(Prov_Auto!$E$3:$E1000,Prov_Auto!$A$3:$A1000,$C609,Prov_Auto!$C$3:$C1000,"&gt;="&amp;$A609 ,Prov_Auto!$D$3:$D1000, "&gt;="&amp;DATE(K$2,1,1), Prov_Auto!$D$3:$D1000,"&lt;="&amp;DATE(K$2,12,31))*$D609), "")))))</f>
        <v/>
      </c>
      <c r="L609" s="42" t="str">
        <f>IF($A609="","",IF($C609="","",IF($D609="","", IF($B609="C",  SUMIFS(Prov_Auto!$E$3:$E1000,Prov_Auto!$A$3:$A1000,$C609,Prov_Auto!$C$3:$C1000,"&gt;="&amp;$A609 ,Prov_Auto!$D$3:$D1000, "&gt;="&amp;DATE(L$2,1, 1), Prov_Auto!$D$3:$D1000,"&lt;="&amp;DATE(L$2, 12, 31))*$D609, IF($B609="V", -1*(SUMIFS(Prov_Auto!$E$3:$E1000,Prov_Auto!$A$3:$A1000,$C609,Prov_Auto!$C$3:$C1000,"&gt;="&amp;$A609 ,Prov_Auto!$D$3:$D1000, "&gt;="&amp;DATE(L$2,1,1), Prov_Auto!$D$3:$D1000,"&lt;="&amp;DATE(L$2,12,31))*$D609), "")))))</f>
        <v/>
      </c>
      <c r="M609" s="43" t="str">
        <f>IF($A609="","",IF($C609="","",IF($D609="","", IF($B609="C",  SUMIFS(Prov_Auto!$E$3:$E1000,Prov_Auto!$A$3:$A1000,$C609,Prov_Auto!$C$3:$C1000,"&gt;="&amp;$A609 ,Prov_Auto!$D$3:$D1000, "&gt;="&amp;DATE(M$2,1, 1), Prov_Auto!$D$3:$D1000,"&lt;="&amp;DATE(M$2, 12, 31))*$D609, IF($B609="V", -1*(SUMIFS(Prov_Auto!$E$3:$E1000,Prov_Auto!$A$3:$A1000,$C609,Prov_Auto!$C$3:$C1000,"&gt;="&amp;$A609 ,Prov_Auto!$D$3:$D1000, "&gt;="&amp;DATE(M$2,1,1), Prov_Auto!$D$3:$D1000,"&lt;="&amp;DATE(M$2,12,31))*$D609), "")))))</f>
        <v/>
      </c>
      <c r="N609" s="30"/>
      <c r="O609" s="31"/>
      <c r="P609" s="31"/>
      <c r="Q609" s="31"/>
      <c r="R609" s="31"/>
      <c r="S609" s="31"/>
      <c r="T609" s="31"/>
      <c r="U609" s="31"/>
      <c r="V609" s="31"/>
      <c r="W609" s="31"/>
    </row>
    <row r="610">
      <c r="A610" s="46"/>
      <c r="B610" s="47"/>
      <c r="C610" s="47"/>
      <c r="D610" s="47"/>
      <c r="E610" s="48"/>
      <c r="F610" s="45" t="str">
        <f t="shared" si="1"/>
        <v/>
      </c>
      <c r="G610" s="40" t="str">
        <f t="shared" si="2"/>
        <v/>
      </c>
      <c r="H610" s="41" t="str">
        <f>IF(A610="","",IF(C610="","",IF(D610="","",IF(B610="C", SUMIFS(Prov_Auto!E$3:E1000,Prov_Auto!A$3:A1000,C610,Prov_Auto!C$3:C1000,"&gt;"&amp;A610,Prov_Auto!D$3:D1000,"&lt;="&amp;TODAY())*D610, IF(B610="V", -1*(SUMIFS(Prov_Auto!E$3:E1000,Prov_Auto!A$3:A1000,C610,Prov_Auto!C$3:C1000,"&gt;"&amp;A610,Prov_Auto!D$3:D1000,"&lt;="&amp;TODAY())*D610), "")))))</f>
        <v/>
      </c>
      <c r="I610" s="42" t="str">
        <f>IF($A610="","",IF($C610="","",IF($D610="","", IF($B610="C",  SUMIFS(Prov_Auto!$E$3:$E1000,Prov_Auto!$A$3:$A1000,$C610,Prov_Auto!$C$3:$C1000,"&gt;="&amp;$A610 ,Prov_Auto!$D$3:$D1000, "&gt;="&amp;DATE(I$2,1, 1), Prov_Auto!$D$3:$D1000,"&lt;="&amp;DATE(I$2, 12, 31))*$D610, IF($B610="V", -1*(SUMIFS(Prov_Auto!$E$3:$E1000,Prov_Auto!$A$3:$A1000,$C610,Prov_Auto!$C$3:$C1000,"&gt;="&amp;$A610 ,Prov_Auto!$D$3:$D1000, "&gt;="&amp;DATE(I$2,1,1), Prov_Auto!$D$3:$D1000,"&lt;="&amp;DATE(I$2,12,31))*$D610), "")))))</f>
        <v/>
      </c>
      <c r="J610" s="42" t="str">
        <f>IF($A610="","",IF($C610="","",IF($D610="","", IF($B610="C",  SUMIFS(Prov_Auto!$E$3:$E1000,Prov_Auto!$A$3:$A1000,$C610,Prov_Auto!$C$3:$C1000,"&gt;="&amp;$A610 ,Prov_Auto!$D$3:$D1000, "&gt;="&amp;DATE(J$2,1, 1), Prov_Auto!$D$3:$D1000,"&lt;="&amp;DATE(J$2, 12, 31))*$D610, IF($B610="V", -1*(SUMIFS(Prov_Auto!$E$3:$E1000,Prov_Auto!$A$3:$A1000,$C610,Prov_Auto!$C$3:$C1000,"&gt;="&amp;$A610 ,Prov_Auto!$D$3:$D1000, "&gt;="&amp;DATE(J$2,1,1), Prov_Auto!$D$3:$D1000,"&lt;="&amp;DATE(J$2,12,31))*$D610), "")))))</f>
        <v/>
      </c>
      <c r="K610" s="42" t="str">
        <f>IF($A610="","",IF($C610="","",IF($D610="","", IF($B610="C",  SUMIFS(Prov_Auto!$E$3:$E1000,Prov_Auto!$A$3:$A1000,$C610,Prov_Auto!$C$3:$C1000,"&gt;="&amp;$A610 ,Prov_Auto!$D$3:$D1000, "&gt;="&amp;DATE(K$2,1, 1), Prov_Auto!$D$3:$D1000,"&lt;="&amp;DATE(K$2, 12, 31))*$D610, IF($B610="V", -1*(SUMIFS(Prov_Auto!$E$3:$E1000,Prov_Auto!$A$3:$A1000,$C610,Prov_Auto!$C$3:$C1000,"&gt;="&amp;$A610 ,Prov_Auto!$D$3:$D1000, "&gt;="&amp;DATE(K$2,1,1), Prov_Auto!$D$3:$D1000,"&lt;="&amp;DATE(K$2,12,31))*$D610), "")))))</f>
        <v/>
      </c>
      <c r="L610" s="42" t="str">
        <f>IF($A610="","",IF($C610="","",IF($D610="","", IF($B610="C",  SUMIFS(Prov_Auto!$E$3:$E1000,Prov_Auto!$A$3:$A1000,$C610,Prov_Auto!$C$3:$C1000,"&gt;="&amp;$A610 ,Prov_Auto!$D$3:$D1000, "&gt;="&amp;DATE(L$2,1, 1), Prov_Auto!$D$3:$D1000,"&lt;="&amp;DATE(L$2, 12, 31))*$D610, IF($B610="V", -1*(SUMIFS(Prov_Auto!$E$3:$E1000,Prov_Auto!$A$3:$A1000,$C610,Prov_Auto!$C$3:$C1000,"&gt;="&amp;$A610 ,Prov_Auto!$D$3:$D1000, "&gt;="&amp;DATE(L$2,1,1), Prov_Auto!$D$3:$D1000,"&lt;="&amp;DATE(L$2,12,31))*$D610), "")))))</f>
        <v/>
      </c>
      <c r="M610" s="43" t="str">
        <f>IF($A610="","",IF($C610="","",IF($D610="","", IF($B610="C",  SUMIFS(Prov_Auto!$E$3:$E1000,Prov_Auto!$A$3:$A1000,$C610,Prov_Auto!$C$3:$C1000,"&gt;="&amp;$A610 ,Prov_Auto!$D$3:$D1000, "&gt;="&amp;DATE(M$2,1, 1), Prov_Auto!$D$3:$D1000,"&lt;="&amp;DATE(M$2, 12, 31))*$D610, IF($B610="V", -1*(SUMIFS(Prov_Auto!$E$3:$E1000,Prov_Auto!$A$3:$A1000,$C610,Prov_Auto!$C$3:$C1000,"&gt;="&amp;$A610 ,Prov_Auto!$D$3:$D1000, "&gt;="&amp;DATE(M$2,1,1), Prov_Auto!$D$3:$D1000,"&lt;="&amp;DATE(M$2,12,31))*$D610), "")))))</f>
        <v/>
      </c>
      <c r="N610" s="30"/>
      <c r="O610" s="31"/>
      <c r="P610" s="31"/>
      <c r="Q610" s="31"/>
      <c r="R610" s="31"/>
      <c r="S610" s="31"/>
      <c r="T610" s="31"/>
      <c r="U610" s="31"/>
      <c r="V610" s="31"/>
      <c r="W610" s="31"/>
    </row>
    <row r="611">
      <c r="A611" s="46"/>
      <c r="B611" s="47"/>
      <c r="C611" s="47"/>
      <c r="D611" s="47"/>
      <c r="E611" s="48"/>
      <c r="F611" s="45" t="str">
        <f t="shared" si="1"/>
        <v/>
      </c>
      <c r="G611" s="40" t="str">
        <f t="shared" si="2"/>
        <v/>
      </c>
      <c r="H611" s="41" t="str">
        <f>IF(A611="","",IF(C611="","",IF(D611="","",IF(B611="C", SUMIFS(Prov_Auto!E$3:E1000,Prov_Auto!A$3:A1000,C611,Prov_Auto!C$3:C1000,"&gt;"&amp;A611,Prov_Auto!D$3:D1000,"&lt;="&amp;TODAY())*D611, IF(B611="V", -1*(SUMIFS(Prov_Auto!E$3:E1000,Prov_Auto!A$3:A1000,C611,Prov_Auto!C$3:C1000,"&gt;"&amp;A611,Prov_Auto!D$3:D1000,"&lt;="&amp;TODAY())*D611), "")))))</f>
        <v/>
      </c>
      <c r="I611" s="42" t="str">
        <f>IF($A611="","",IF($C611="","",IF($D611="","", IF($B611="C",  SUMIFS(Prov_Auto!$E$3:$E1000,Prov_Auto!$A$3:$A1000,$C611,Prov_Auto!$C$3:$C1000,"&gt;="&amp;$A611 ,Prov_Auto!$D$3:$D1000, "&gt;="&amp;DATE(I$2,1, 1), Prov_Auto!$D$3:$D1000,"&lt;="&amp;DATE(I$2, 12, 31))*$D611, IF($B611="V", -1*(SUMIFS(Prov_Auto!$E$3:$E1000,Prov_Auto!$A$3:$A1000,$C611,Prov_Auto!$C$3:$C1000,"&gt;="&amp;$A611 ,Prov_Auto!$D$3:$D1000, "&gt;="&amp;DATE(I$2,1,1), Prov_Auto!$D$3:$D1000,"&lt;="&amp;DATE(I$2,12,31))*$D611), "")))))</f>
        <v/>
      </c>
      <c r="J611" s="42" t="str">
        <f>IF($A611="","",IF($C611="","",IF($D611="","", IF($B611="C",  SUMIFS(Prov_Auto!$E$3:$E1000,Prov_Auto!$A$3:$A1000,$C611,Prov_Auto!$C$3:$C1000,"&gt;="&amp;$A611 ,Prov_Auto!$D$3:$D1000, "&gt;="&amp;DATE(J$2,1, 1), Prov_Auto!$D$3:$D1000,"&lt;="&amp;DATE(J$2, 12, 31))*$D611, IF($B611="V", -1*(SUMIFS(Prov_Auto!$E$3:$E1000,Prov_Auto!$A$3:$A1000,$C611,Prov_Auto!$C$3:$C1000,"&gt;="&amp;$A611 ,Prov_Auto!$D$3:$D1000, "&gt;="&amp;DATE(J$2,1,1), Prov_Auto!$D$3:$D1000,"&lt;="&amp;DATE(J$2,12,31))*$D611), "")))))</f>
        <v/>
      </c>
      <c r="K611" s="42" t="str">
        <f>IF($A611="","",IF($C611="","",IF($D611="","", IF($B611="C",  SUMIFS(Prov_Auto!$E$3:$E1000,Prov_Auto!$A$3:$A1000,$C611,Prov_Auto!$C$3:$C1000,"&gt;="&amp;$A611 ,Prov_Auto!$D$3:$D1000, "&gt;="&amp;DATE(K$2,1, 1), Prov_Auto!$D$3:$D1000,"&lt;="&amp;DATE(K$2, 12, 31))*$D611, IF($B611="V", -1*(SUMIFS(Prov_Auto!$E$3:$E1000,Prov_Auto!$A$3:$A1000,$C611,Prov_Auto!$C$3:$C1000,"&gt;="&amp;$A611 ,Prov_Auto!$D$3:$D1000, "&gt;="&amp;DATE(K$2,1,1), Prov_Auto!$D$3:$D1000,"&lt;="&amp;DATE(K$2,12,31))*$D611), "")))))</f>
        <v/>
      </c>
      <c r="L611" s="42" t="str">
        <f>IF($A611="","",IF($C611="","",IF($D611="","", IF($B611="C",  SUMIFS(Prov_Auto!$E$3:$E1000,Prov_Auto!$A$3:$A1000,$C611,Prov_Auto!$C$3:$C1000,"&gt;="&amp;$A611 ,Prov_Auto!$D$3:$D1000, "&gt;="&amp;DATE(L$2,1, 1), Prov_Auto!$D$3:$D1000,"&lt;="&amp;DATE(L$2, 12, 31))*$D611, IF($B611="V", -1*(SUMIFS(Prov_Auto!$E$3:$E1000,Prov_Auto!$A$3:$A1000,$C611,Prov_Auto!$C$3:$C1000,"&gt;="&amp;$A611 ,Prov_Auto!$D$3:$D1000, "&gt;="&amp;DATE(L$2,1,1), Prov_Auto!$D$3:$D1000,"&lt;="&amp;DATE(L$2,12,31))*$D611), "")))))</f>
        <v/>
      </c>
      <c r="M611" s="43" t="str">
        <f>IF($A611="","",IF($C611="","",IF($D611="","", IF($B611="C",  SUMIFS(Prov_Auto!$E$3:$E1000,Prov_Auto!$A$3:$A1000,$C611,Prov_Auto!$C$3:$C1000,"&gt;="&amp;$A611 ,Prov_Auto!$D$3:$D1000, "&gt;="&amp;DATE(M$2,1, 1), Prov_Auto!$D$3:$D1000,"&lt;="&amp;DATE(M$2, 12, 31))*$D611, IF($B611="V", -1*(SUMIFS(Prov_Auto!$E$3:$E1000,Prov_Auto!$A$3:$A1000,$C611,Prov_Auto!$C$3:$C1000,"&gt;="&amp;$A611 ,Prov_Auto!$D$3:$D1000, "&gt;="&amp;DATE(M$2,1,1), Prov_Auto!$D$3:$D1000,"&lt;="&amp;DATE(M$2,12,31))*$D611), "")))))</f>
        <v/>
      </c>
      <c r="N611" s="30"/>
      <c r="O611" s="31"/>
      <c r="P611" s="31"/>
      <c r="Q611" s="31"/>
      <c r="R611" s="31"/>
      <c r="S611" s="31"/>
      <c r="T611" s="31"/>
      <c r="U611" s="31"/>
      <c r="V611" s="31"/>
      <c r="W611" s="31"/>
    </row>
    <row r="612">
      <c r="A612" s="46"/>
      <c r="B612" s="47"/>
      <c r="C612" s="47"/>
      <c r="D612" s="47"/>
      <c r="E612" s="48"/>
      <c r="F612" s="45" t="str">
        <f t="shared" si="1"/>
        <v/>
      </c>
      <c r="G612" s="40" t="str">
        <f t="shared" si="2"/>
        <v/>
      </c>
      <c r="H612" s="41" t="str">
        <f>IF(A612="","",IF(C612="","",IF(D612="","",IF(B612="C", SUMIFS(Prov_Auto!E$3:E1000,Prov_Auto!A$3:A1000,C612,Prov_Auto!C$3:C1000,"&gt;"&amp;A612,Prov_Auto!D$3:D1000,"&lt;="&amp;TODAY())*D612, IF(B612="V", -1*(SUMIFS(Prov_Auto!E$3:E1000,Prov_Auto!A$3:A1000,C612,Prov_Auto!C$3:C1000,"&gt;"&amp;A612,Prov_Auto!D$3:D1000,"&lt;="&amp;TODAY())*D612), "")))))</f>
        <v/>
      </c>
      <c r="I612" s="42" t="str">
        <f>IF($A612="","",IF($C612="","",IF($D612="","", IF($B612="C",  SUMIFS(Prov_Auto!$E$3:$E1000,Prov_Auto!$A$3:$A1000,$C612,Prov_Auto!$C$3:$C1000,"&gt;="&amp;$A612 ,Prov_Auto!$D$3:$D1000, "&gt;="&amp;DATE(I$2,1, 1), Prov_Auto!$D$3:$D1000,"&lt;="&amp;DATE(I$2, 12, 31))*$D612, IF($B612="V", -1*(SUMIFS(Prov_Auto!$E$3:$E1000,Prov_Auto!$A$3:$A1000,$C612,Prov_Auto!$C$3:$C1000,"&gt;="&amp;$A612 ,Prov_Auto!$D$3:$D1000, "&gt;="&amp;DATE(I$2,1,1), Prov_Auto!$D$3:$D1000,"&lt;="&amp;DATE(I$2,12,31))*$D612), "")))))</f>
        <v/>
      </c>
      <c r="J612" s="42" t="str">
        <f>IF($A612="","",IF($C612="","",IF($D612="","", IF($B612="C",  SUMIFS(Prov_Auto!$E$3:$E1000,Prov_Auto!$A$3:$A1000,$C612,Prov_Auto!$C$3:$C1000,"&gt;="&amp;$A612 ,Prov_Auto!$D$3:$D1000, "&gt;="&amp;DATE(J$2,1, 1), Prov_Auto!$D$3:$D1000,"&lt;="&amp;DATE(J$2, 12, 31))*$D612, IF($B612="V", -1*(SUMIFS(Prov_Auto!$E$3:$E1000,Prov_Auto!$A$3:$A1000,$C612,Prov_Auto!$C$3:$C1000,"&gt;="&amp;$A612 ,Prov_Auto!$D$3:$D1000, "&gt;="&amp;DATE(J$2,1,1), Prov_Auto!$D$3:$D1000,"&lt;="&amp;DATE(J$2,12,31))*$D612), "")))))</f>
        <v/>
      </c>
      <c r="K612" s="42" t="str">
        <f>IF($A612="","",IF($C612="","",IF($D612="","", IF($B612="C",  SUMIFS(Prov_Auto!$E$3:$E1000,Prov_Auto!$A$3:$A1000,$C612,Prov_Auto!$C$3:$C1000,"&gt;="&amp;$A612 ,Prov_Auto!$D$3:$D1000, "&gt;="&amp;DATE(K$2,1, 1), Prov_Auto!$D$3:$D1000,"&lt;="&amp;DATE(K$2, 12, 31))*$D612, IF($B612="V", -1*(SUMIFS(Prov_Auto!$E$3:$E1000,Prov_Auto!$A$3:$A1000,$C612,Prov_Auto!$C$3:$C1000,"&gt;="&amp;$A612 ,Prov_Auto!$D$3:$D1000, "&gt;="&amp;DATE(K$2,1,1), Prov_Auto!$D$3:$D1000,"&lt;="&amp;DATE(K$2,12,31))*$D612), "")))))</f>
        <v/>
      </c>
      <c r="L612" s="42" t="str">
        <f>IF($A612="","",IF($C612="","",IF($D612="","", IF($B612="C",  SUMIFS(Prov_Auto!$E$3:$E1000,Prov_Auto!$A$3:$A1000,$C612,Prov_Auto!$C$3:$C1000,"&gt;="&amp;$A612 ,Prov_Auto!$D$3:$D1000, "&gt;="&amp;DATE(L$2,1, 1), Prov_Auto!$D$3:$D1000,"&lt;="&amp;DATE(L$2, 12, 31))*$D612, IF($B612="V", -1*(SUMIFS(Prov_Auto!$E$3:$E1000,Prov_Auto!$A$3:$A1000,$C612,Prov_Auto!$C$3:$C1000,"&gt;="&amp;$A612 ,Prov_Auto!$D$3:$D1000, "&gt;="&amp;DATE(L$2,1,1), Prov_Auto!$D$3:$D1000,"&lt;="&amp;DATE(L$2,12,31))*$D612), "")))))</f>
        <v/>
      </c>
      <c r="M612" s="43" t="str">
        <f>IF($A612="","",IF($C612="","",IF($D612="","", IF($B612="C",  SUMIFS(Prov_Auto!$E$3:$E1000,Prov_Auto!$A$3:$A1000,$C612,Prov_Auto!$C$3:$C1000,"&gt;="&amp;$A612 ,Prov_Auto!$D$3:$D1000, "&gt;="&amp;DATE(M$2,1, 1), Prov_Auto!$D$3:$D1000,"&lt;="&amp;DATE(M$2, 12, 31))*$D612, IF($B612="V", -1*(SUMIFS(Prov_Auto!$E$3:$E1000,Prov_Auto!$A$3:$A1000,$C612,Prov_Auto!$C$3:$C1000,"&gt;="&amp;$A612 ,Prov_Auto!$D$3:$D1000, "&gt;="&amp;DATE(M$2,1,1), Prov_Auto!$D$3:$D1000,"&lt;="&amp;DATE(M$2,12,31))*$D612), "")))))</f>
        <v/>
      </c>
      <c r="N612" s="30"/>
      <c r="O612" s="31"/>
      <c r="P612" s="31"/>
      <c r="Q612" s="31"/>
      <c r="R612" s="31"/>
      <c r="S612" s="31"/>
      <c r="T612" s="31"/>
      <c r="U612" s="31"/>
      <c r="V612" s="31"/>
      <c r="W612" s="31"/>
    </row>
    <row r="613">
      <c r="A613" s="46"/>
      <c r="B613" s="47"/>
      <c r="C613" s="47"/>
      <c r="D613" s="47"/>
      <c r="E613" s="48"/>
      <c r="F613" s="45" t="str">
        <f t="shared" si="1"/>
        <v/>
      </c>
      <c r="G613" s="40" t="str">
        <f t="shared" si="2"/>
        <v/>
      </c>
      <c r="H613" s="41" t="str">
        <f>IF(A613="","",IF(C613="","",IF(D613="","",IF(B613="C", SUMIFS(Prov_Auto!E$3:E1000,Prov_Auto!A$3:A1000,C613,Prov_Auto!C$3:C1000,"&gt;"&amp;A613,Prov_Auto!D$3:D1000,"&lt;="&amp;TODAY())*D613, IF(B613="V", -1*(SUMIFS(Prov_Auto!E$3:E1000,Prov_Auto!A$3:A1000,C613,Prov_Auto!C$3:C1000,"&gt;"&amp;A613,Prov_Auto!D$3:D1000,"&lt;="&amp;TODAY())*D613), "")))))</f>
        <v/>
      </c>
      <c r="I613" s="42" t="str">
        <f>IF($A613="","",IF($C613="","",IF($D613="","", IF($B613="C",  SUMIFS(Prov_Auto!$E$3:$E1000,Prov_Auto!$A$3:$A1000,$C613,Prov_Auto!$C$3:$C1000,"&gt;="&amp;$A613 ,Prov_Auto!$D$3:$D1000, "&gt;="&amp;DATE(I$2,1, 1), Prov_Auto!$D$3:$D1000,"&lt;="&amp;DATE(I$2, 12, 31))*$D613, IF($B613="V", -1*(SUMIFS(Prov_Auto!$E$3:$E1000,Prov_Auto!$A$3:$A1000,$C613,Prov_Auto!$C$3:$C1000,"&gt;="&amp;$A613 ,Prov_Auto!$D$3:$D1000, "&gt;="&amp;DATE(I$2,1,1), Prov_Auto!$D$3:$D1000,"&lt;="&amp;DATE(I$2,12,31))*$D613), "")))))</f>
        <v/>
      </c>
      <c r="J613" s="42" t="str">
        <f>IF($A613="","",IF($C613="","",IF($D613="","", IF($B613="C",  SUMIFS(Prov_Auto!$E$3:$E1000,Prov_Auto!$A$3:$A1000,$C613,Prov_Auto!$C$3:$C1000,"&gt;="&amp;$A613 ,Prov_Auto!$D$3:$D1000, "&gt;="&amp;DATE(J$2,1, 1), Prov_Auto!$D$3:$D1000,"&lt;="&amp;DATE(J$2, 12, 31))*$D613, IF($B613="V", -1*(SUMIFS(Prov_Auto!$E$3:$E1000,Prov_Auto!$A$3:$A1000,$C613,Prov_Auto!$C$3:$C1000,"&gt;="&amp;$A613 ,Prov_Auto!$D$3:$D1000, "&gt;="&amp;DATE(J$2,1,1), Prov_Auto!$D$3:$D1000,"&lt;="&amp;DATE(J$2,12,31))*$D613), "")))))</f>
        <v/>
      </c>
      <c r="K613" s="42" t="str">
        <f>IF($A613="","",IF($C613="","",IF($D613="","", IF($B613="C",  SUMIFS(Prov_Auto!$E$3:$E1000,Prov_Auto!$A$3:$A1000,$C613,Prov_Auto!$C$3:$C1000,"&gt;="&amp;$A613 ,Prov_Auto!$D$3:$D1000, "&gt;="&amp;DATE(K$2,1, 1), Prov_Auto!$D$3:$D1000,"&lt;="&amp;DATE(K$2, 12, 31))*$D613, IF($B613="V", -1*(SUMIFS(Prov_Auto!$E$3:$E1000,Prov_Auto!$A$3:$A1000,$C613,Prov_Auto!$C$3:$C1000,"&gt;="&amp;$A613 ,Prov_Auto!$D$3:$D1000, "&gt;="&amp;DATE(K$2,1,1), Prov_Auto!$D$3:$D1000,"&lt;="&amp;DATE(K$2,12,31))*$D613), "")))))</f>
        <v/>
      </c>
      <c r="L613" s="42" t="str">
        <f>IF($A613="","",IF($C613="","",IF($D613="","", IF($B613="C",  SUMIFS(Prov_Auto!$E$3:$E1000,Prov_Auto!$A$3:$A1000,$C613,Prov_Auto!$C$3:$C1000,"&gt;="&amp;$A613 ,Prov_Auto!$D$3:$D1000, "&gt;="&amp;DATE(L$2,1, 1), Prov_Auto!$D$3:$D1000,"&lt;="&amp;DATE(L$2, 12, 31))*$D613, IF($B613="V", -1*(SUMIFS(Prov_Auto!$E$3:$E1000,Prov_Auto!$A$3:$A1000,$C613,Prov_Auto!$C$3:$C1000,"&gt;="&amp;$A613 ,Prov_Auto!$D$3:$D1000, "&gt;="&amp;DATE(L$2,1,1), Prov_Auto!$D$3:$D1000,"&lt;="&amp;DATE(L$2,12,31))*$D613), "")))))</f>
        <v/>
      </c>
      <c r="M613" s="43" t="str">
        <f>IF($A613="","",IF($C613="","",IF($D613="","", IF($B613="C",  SUMIFS(Prov_Auto!$E$3:$E1000,Prov_Auto!$A$3:$A1000,$C613,Prov_Auto!$C$3:$C1000,"&gt;="&amp;$A613 ,Prov_Auto!$D$3:$D1000, "&gt;="&amp;DATE(M$2,1, 1), Prov_Auto!$D$3:$D1000,"&lt;="&amp;DATE(M$2, 12, 31))*$D613, IF($B613="V", -1*(SUMIFS(Prov_Auto!$E$3:$E1000,Prov_Auto!$A$3:$A1000,$C613,Prov_Auto!$C$3:$C1000,"&gt;="&amp;$A613 ,Prov_Auto!$D$3:$D1000, "&gt;="&amp;DATE(M$2,1,1), Prov_Auto!$D$3:$D1000,"&lt;="&amp;DATE(M$2,12,31))*$D613), "")))))</f>
        <v/>
      </c>
      <c r="N613" s="30"/>
      <c r="O613" s="31"/>
      <c r="P613" s="31"/>
      <c r="Q613" s="31"/>
      <c r="R613" s="31"/>
      <c r="S613" s="31"/>
      <c r="T613" s="31"/>
      <c r="U613" s="31"/>
      <c r="V613" s="31"/>
      <c r="W613" s="31"/>
    </row>
    <row r="614">
      <c r="A614" s="46"/>
      <c r="B614" s="47"/>
      <c r="C614" s="47"/>
      <c r="D614" s="47"/>
      <c r="E614" s="48"/>
      <c r="F614" s="45" t="str">
        <f t="shared" si="1"/>
        <v/>
      </c>
      <c r="G614" s="40" t="str">
        <f t="shared" si="2"/>
        <v/>
      </c>
      <c r="H614" s="41" t="str">
        <f>IF(A614="","",IF(C614="","",IF(D614="","",IF(B614="C", SUMIFS(Prov_Auto!E$3:E1000,Prov_Auto!A$3:A1000,C614,Prov_Auto!C$3:C1000,"&gt;"&amp;A614,Prov_Auto!D$3:D1000,"&lt;="&amp;TODAY())*D614, IF(B614="V", -1*(SUMIFS(Prov_Auto!E$3:E1000,Prov_Auto!A$3:A1000,C614,Prov_Auto!C$3:C1000,"&gt;"&amp;A614,Prov_Auto!D$3:D1000,"&lt;="&amp;TODAY())*D614), "")))))</f>
        <v/>
      </c>
      <c r="I614" s="42" t="str">
        <f>IF($A614="","",IF($C614="","",IF($D614="","", IF($B614="C",  SUMIFS(Prov_Auto!$E$3:$E1000,Prov_Auto!$A$3:$A1000,$C614,Prov_Auto!$C$3:$C1000,"&gt;="&amp;$A614 ,Prov_Auto!$D$3:$D1000, "&gt;="&amp;DATE(I$2,1, 1), Prov_Auto!$D$3:$D1000,"&lt;="&amp;DATE(I$2, 12, 31))*$D614, IF($B614="V", -1*(SUMIFS(Prov_Auto!$E$3:$E1000,Prov_Auto!$A$3:$A1000,$C614,Prov_Auto!$C$3:$C1000,"&gt;="&amp;$A614 ,Prov_Auto!$D$3:$D1000, "&gt;="&amp;DATE(I$2,1,1), Prov_Auto!$D$3:$D1000,"&lt;="&amp;DATE(I$2,12,31))*$D614), "")))))</f>
        <v/>
      </c>
      <c r="J614" s="42" t="str">
        <f>IF($A614="","",IF($C614="","",IF($D614="","", IF($B614="C",  SUMIFS(Prov_Auto!$E$3:$E1000,Prov_Auto!$A$3:$A1000,$C614,Prov_Auto!$C$3:$C1000,"&gt;="&amp;$A614 ,Prov_Auto!$D$3:$D1000, "&gt;="&amp;DATE(J$2,1, 1), Prov_Auto!$D$3:$D1000,"&lt;="&amp;DATE(J$2, 12, 31))*$D614, IF($B614="V", -1*(SUMIFS(Prov_Auto!$E$3:$E1000,Prov_Auto!$A$3:$A1000,$C614,Prov_Auto!$C$3:$C1000,"&gt;="&amp;$A614 ,Prov_Auto!$D$3:$D1000, "&gt;="&amp;DATE(J$2,1,1), Prov_Auto!$D$3:$D1000,"&lt;="&amp;DATE(J$2,12,31))*$D614), "")))))</f>
        <v/>
      </c>
      <c r="K614" s="42" t="str">
        <f>IF($A614="","",IF($C614="","",IF($D614="","", IF($B614="C",  SUMIFS(Prov_Auto!$E$3:$E1000,Prov_Auto!$A$3:$A1000,$C614,Prov_Auto!$C$3:$C1000,"&gt;="&amp;$A614 ,Prov_Auto!$D$3:$D1000, "&gt;="&amp;DATE(K$2,1, 1), Prov_Auto!$D$3:$D1000,"&lt;="&amp;DATE(K$2, 12, 31))*$D614, IF($B614="V", -1*(SUMIFS(Prov_Auto!$E$3:$E1000,Prov_Auto!$A$3:$A1000,$C614,Prov_Auto!$C$3:$C1000,"&gt;="&amp;$A614 ,Prov_Auto!$D$3:$D1000, "&gt;="&amp;DATE(K$2,1,1), Prov_Auto!$D$3:$D1000,"&lt;="&amp;DATE(K$2,12,31))*$D614), "")))))</f>
        <v/>
      </c>
      <c r="L614" s="42" t="str">
        <f>IF($A614="","",IF($C614="","",IF($D614="","", IF($B614="C",  SUMIFS(Prov_Auto!$E$3:$E1000,Prov_Auto!$A$3:$A1000,$C614,Prov_Auto!$C$3:$C1000,"&gt;="&amp;$A614 ,Prov_Auto!$D$3:$D1000, "&gt;="&amp;DATE(L$2,1, 1), Prov_Auto!$D$3:$D1000,"&lt;="&amp;DATE(L$2, 12, 31))*$D614, IF($B614="V", -1*(SUMIFS(Prov_Auto!$E$3:$E1000,Prov_Auto!$A$3:$A1000,$C614,Prov_Auto!$C$3:$C1000,"&gt;="&amp;$A614 ,Prov_Auto!$D$3:$D1000, "&gt;="&amp;DATE(L$2,1,1), Prov_Auto!$D$3:$D1000,"&lt;="&amp;DATE(L$2,12,31))*$D614), "")))))</f>
        <v/>
      </c>
      <c r="M614" s="43" t="str">
        <f>IF($A614="","",IF($C614="","",IF($D614="","", IF($B614="C",  SUMIFS(Prov_Auto!$E$3:$E1000,Prov_Auto!$A$3:$A1000,$C614,Prov_Auto!$C$3:$C1000,"&gt;="&amp;$A614 ,Prov_Auto!$D$3:$D1000, "&gt;="&amp;DATE(M$2,1, 1), Prov_Auto!$D$3:$D1000,"&lt;="&amp;DATE(M$2, 12, 31))*$D614, IF($B614="V", -1*(SUMIFS(Prov_Auto!$E$3:$E1000,Prov_Auto!$A$3:$A1000,$C614,Prov_Auto!$C$3:$C1000,"&gt;="&amp;$A614 ,Prov_Auto!$D$3:$D1000, "&gt;="&amp;DATE(M$2,1,1), Prov_Auto!$D$3:$D1000,"&lt;="&amp;DATE(M$2,12,31))*$D614), "")))))</f>
        <v/>
      </c>
      <c r="N614" s="30"/>
      <c r="O614" s="31"/>
      <c r="P614" s="31"/>
      <c r="Q614" s="31"/>
      <c r="R614" s="31"/>
      <c r="S614" s="31"/>
      <c r="T614" s="31"/>
      <c r="U614" s="31"/>
      <c r="V614" s="31"/>
      <c r="W614" s="31"/>
    </row>
    <row r="615">
      <c r="A615" s="46"/>
      <c r="B615" s="47"/>
      <c r="C615" s="47"/>
      <c r="D615" s="47"/>
      <c r="E615" s="48"/>
      <c r="F615" s="45" t="str">
        <f t="shared" si="1"/>
        <v/>
      </c>
      <c r="G615" s="40" t="str">
        <f t="shared" si="2"/>
        <v/>
      </c>
      <c r="H615" s="41" t="str">
        <f>IF(A615="","",IF(C615="","",IF(D615="","",IF(B615="C", SUMIFS(Prov_Auto!E$3:E1000,Prov_Auto!A$3:A1000,C615,Prov_Auto!C$3:C1000,"&gt;"&amp;A615,Prov_Auto!D$3:D1000,"&lt;="&amp;TODAY())*D615, IF(B615="V", -1*(SUMIFS(Prov_Auto!E$3:E1000,Prov_Auto!A$3:A1000,C615,Prov_Auto!C$3:C1000,"&gt;"&amp;A615,Prov_Auto!D$3:D1000,"&lt;="&amp;TODAY())*D615), "")))))</f>
        <v/>
      </c>
      <c r="I615" s="42" t="str">
        <f>IF($A615="","",IF($C615="","",IF($D615="","", IF($B615="C",  SUMIFS(Prov_Auto!$E$3:$E1000,Prov_Auto!$A$3:$A1000,$C615,Prov_Auto!$C$3:$C1000,"&gt;="&amp;$A615 ,Prov_Auto!$D$3:$D1000, "&gt;="&amp;DATE(I$2,1, 1), Prov_Auto!$D$3:$D1000,"&lt;="&amp;DATE(I$2, 12, 31))*$D615, IF($B615="V", -1*(SUMIFS(Prov_Auto!$E$3:$E1000,Prov_Auto!$A$3:$A1000,$C615,Prov_Auto!$C$3:$C1000,"&gt;="&amp;$A615 ,Prov_Auto!$D$3:$D1000, "&gt;="&amp;DATE(I$2,1,1), Prov_Auto!$D$3:$D1000,"&lt;="&amp;DATE(I$2,12,31))*$D615), "")))))</f>
        <v/>
      </c>
      <c r="J615" s="42" t="str">
        <f>IF($A615="","",IF($C615="","",IF($D615="","", IF($B615="C",  SUMIFS(Prov_Auto!$E$3:$E1000,Prov_Auto!$A$3:$A1000,$C615,Prov_Auto!$C$3:$C1000,"&gt;="&amp;$A615 ,Prov_Auto!$D$3:$D1000, "&gt;="&amp;DATE(J$2,1, 1), Prov_Auto!$D$3:$D1000,"&lt;="&amp;DATE(J$2, 12, 31))*$D615, IF($B615="V", -1*(SUMIFS(Prov_Auto!$E$3:$E1000,Prov_Auto!$A$3:$A1000,$C615,Prov_Auto!$C$3:$C1000,"&gt;="&amp;$A615 ,Prov_Auto!$D$3:$D1000, "&gt;="&amp;DATE(J$2,1,1), Prov_Auto!$D$3:$D1000,"&lt;="&amp;DATE(J$2,12,31))*$D615), "")))))</f>
        <v/>
      </c>
      <c r="K615" s="42" t="str">
        <f>IF($A615="","",IF($C615="","",IF($D615="","", IF($B615="C",  SUMIFS(Prov_Auto!$E$3:$E1000,Prov_Auto!$A$3:$A1000,$C615,Prov_Auto!$C$3:$C1000,"&gt;="&amp;$A615 ,Prov_Auto!$D$3:$D1000, "&gt;="&amp;DATE(K$2,1, 1), Prov_Auto!$D$3:$D1000,"&lt;="&amp;DATE(K$2, 12, 31))*$D615, IF($B615="V", -1*(SUMIFS(Prov_Auto!$E$3:$E1000,Prov_Auto!$A$3:$A1000,$C615,Prov_Auto!$C$3:$C1000,"&gt;="&amp;$A615 ,Prov_Auto!$D$3:$D1000, "&gt;="&amp;DATE(K$2,1,1), Prov_Auto!$D$3:$D1000,"&lt;="&amp;DATE(K$2,12,31))*$D615), "")))))</f>
        <v/>
      </c>
      <c r="L615" s="42" t="str">
        <f>IF($A615="","",IF($C615="","",IF($D615="","", IF($B615="C",  SUMIFS(Prov_Auto!$E$3:$E1000,Prov_Auto!$A$3:$A1000,$C615,Prov_Auto!$C$3:$C1000,"&gt;="&amp;$A615 ,Prov_Auto!$D$3:$D1000, "&gt;="&amp;DATE(L$2,1, 1), Prov_Auto!$D$3:$D1000,"&lt;="&amp;DATE(L$2, 12, 31))*$D615, IF($B615="V", -1*(SUMIFS(Prov_Auto!$E$3:$E1000,Prov_Auto!$A$3:$A1000,$C615,Prov_Auto!$C$3:$C1000,"&gt;="&amp;$A615 ,Prov_Auto!$D$3:$D1000, "&gt;="&amp;DATE(L$2,1,1), Prov_Auto!$D$3:$D1000,"&lt;="&amp;DATE(L$2,12,31))*$D615), "")))))</f>
        <v/>
      </c>
      <c r="M615" s="43" t="str">
        <f>IF($A615="","",IF($C615="","",IF($D615="","", IF($B615="C",  SUMIFS(Prov_Auto!$E$3:$E1000,Prov_Auto!$A$3:$A1000,$C615,Prov_Auto!$C$3:$C1000,"&gt;="&amp;$A615 ,Prov_Auto!$D$3:$D1000, "&gt;="&amp;DATE(M$2,1, 1), Prov_Auto!$D$3:$D1000,"&lt;="&amp;DATE(M$2, 12, 31))*$D615, IF($B615="V", -1*(SUMIFS(Prov_Auto!$E$3:$E1000,Prov_Auto!$A$3:$A1000,$C615,Prov_Auto!$C$3:$C1000,"&gt;="&amp;$A615 ,Prov_Auto!$D$3:$D1000, "&gt;="&amp;DATE(M$2,1,1), Prov_Auto!$D$3:$D1000,"&lt;="&amp;DATE(M$2,12,31))*$D615), "")))))</f>
        <v/>
      </c>
      <c r="N615" s="30"/>
      <c r="O615" s="31"/>
      <c r="P615" s="31"/>
      <c r="Q615" s="31"/>
      <c r="R615" s="31"/>
      <c r="S615" s="31"/>
      <c r="T615" s="31"/>
      <c r="U615" s="31"/>
      <c r="V615" s="31"/>
      <c r="W615" s="31"/>
    </row>
    <row r="616">
      <c r="A616" s="46"/>
      <c r="B616" s="47"/>
      <c r="C616" s="47"/>
      <c r="D616" s="47"/>
      <c r="E616" s="48"/>
      <c r="F616" s="45" t="str">
        <f t="shared" si="1"/>
        <v/>
      </c>
      <c r="G616" s="40" t="str">
        <f t="shared" si="2"/>
        <v/>
      </c>
      <c r="H616" s="41" t="str">
        <f>IF(A616="","",IF(C616="","",IF(D616="","",IF(B616="C", SUMIFS(Prov_Auto!E$3:E1000,Prov_Auto!A$3:A1000,C616,Prov_Auto!C$3:C1000,"&gt;"&amp;A616,Prov_Auto!D$3:D1000,"&lt;="&amp;TODAY())*D616, IF(B616="V", -1*(SUMIFS(Prov_Auto!E$3:E1000,Prov_Auto!A$3:A1000,C616,Prov_Auto!C$3:C1000,"&gt;"&amp;A616,Prov_Auto!D$3:D1000,"&lt;="&amp;TODAY())*D616), "")))))</f>
        <v/>
      </c>
      <c r="I616" s="42" t="str">
        <f>IF($A616="","",IF($C616="","",IF($D616="","", IF($B616="C",  SUMIFS(Prov_Auto!$E$3:$E1000,Prov_Auto!$A$3:$A1000,$C616,Prov_Auto!$C$3:$C1000,"&gt;="&amp;$A616 ,Prov_Auto!$D$3:$D1000, "&gt;="&amp;DATE(I$2,1, 1), Prov_Auto!$D$3:$D1000,"&lt;="&amp;DATE(I$2, 12, 31))*$D616, IF($B616="V", -1*(SUMIFS(Prov_Auto!$E$3:$E1000,Prov_Auto!$A$3:$A1000,$C616,Prov_Auto!$C$3:$C1000,"&gt;="&amp;$A616 ,Prov_Auto!$D$3:$D1000, "&gt;="&amp;DATE(I$2,1,1), Prov_Auto!$D$3:$D1000,"&lt;="&amp;DATE(I$2,12,31))*$D616), "")))))</f>
        <v/>
      </c>
      <c r="J616" s="42" t="str">
        <f>IF($A616="","",IF($C616="","",IF($D616="","", IF($B616="C",  SUMIFS(Prov_Auto!$E$3:$E1000,Prov_Auto!$A$3:$A1000,$C616,Prov_Auto!$C$3:$C1000,"&gt;="&amp;$A616 ,Prov_Auto!$D$3:$D1000, "&gt;="&amp;DATE(J$2,1, 1), Prov_Auto!$D$3:$D1000,"&lt;="&amp;DATE(J$2, 12, 31))*$D616, IF($B616="V", -1*(SUMIFS(Prov_Auto!$E$3:$E1000,Prov_Auto!$A$3:$A1000,$C616,Prov_Auto!$C$3:$C1000,"&gt;="&amp;$A616 ,Prov_Auto!$D$3:$D1000, "&gt;="&amp;DATE(J$2,1,1), Prov_Auto!$D$3:$D1000,"&lt;="&amp;DATE(J$2,12,31))*$D616), "")))))</f>
        <v/>
      </c>
      <c r="K616" s="42" t="str">
        <f>IF($A616="","",IF($C616="","",IF($D616="","", IF($B616="C",  SUMIFS(Prov_Auto!$E$3:$E1000,Prov_Auto!$A$3:$A1000,$C616,Prov_Auto!$C$3:$C1000,"&gt;="&amp;$A616 ,Prov_Auto!$D$3:$D1000, "&gt;="&amp;DATE(K$2,1, 1), Prov_Auto!$D$3:$D1000,"&lt;="&amp;DATE(K$2, 12, 31))*$D616, IF($B616="V", -1*(SUMIFS(Prov_Auto!$E$3:$E1000,Prov_Auto!$A$3:$A1000,$C616,Prov_Auto!$C$3:$C1000,"&gt;="&amp;$A616 ,Prov_Auto!$D$3:$D1000, "&gt;="&amp;DATE(K$2,1,1), Prov_Auto!$D$3:$D1000,"&lt;="&amp;DATE(K$2,12,31))*$D616), "")))))</f>
        <v/>
      </c>
      <c r="L616" s="42" t="str">
        <f>IF($A616="","",IF($C616="","",IF($D616="","", IF($B616="C",  SUMIFS(Prov_Auto!$E$3:$E1000,Prov_Auto!$A$3:$A1000,$C616,Prov_Auto!$C$3:$C1000,"&gt;="&amp;$A616 ,Prov_Auto!$D$3:$D1000, "&gt;="&amp;DATE(L$2,1, 1), Prov_Auto!$D$3:$D1000,"&lt;="&amp;DATE(L$2, 12, 31))*$D616, IF($B616="V", -1*(SUMIFS(Prov_Auto!$E$3:$E1000,Prov_Auto!$A$3:$A1000,$C616,Prov_Auto!$C$3:$C1000,"&gt;="&amp;$A616 ,Prov_Auto!$D$3:$D1000, "&gt;="&amp;DATE(L$2,1,1), Prov_Auto!$D$3:$D1000,"&lt;="&amp;DATE(L$2,12,31))*$D616), "")))))</f>
        <v/>
      </c>
      <c r="M616" s="43" t="str">
        <f>IF($A616="","",IF($C616="","",IF($D616="","", IF($B616="C",  SUMIFS(Prov_Auto!$E$3:$E1000,Prov_Auto!$A$3:$A1000,$C616,Prov_Auto!$C$3:$C1000,"&gt;="&amp;$A616 ,Prov_Auto!$D$3:$D1000, "&gt;="&amp;DATE(M$2,1, 1), Prov_Auto!$D$3:$D1000,"&lt;="&amp;DATE(M$2, 12, 31))*$D616, IF($B616="V", -1*(SUMIFS(Prov_Auto!$E$3:$E1000,Prov_Auto!$A$3:$A1000,$C616,Prov_Auto!$C$3:$C1000,"&gt;="&amp;$A616 ,Prov_Auto!$D$3:$D1000, "&gt;="&amp;DATE(M$2,1,1), Prov_Auto!$D$3:$D1000,"&lt;="&amp;DATE(M$2,12,31))*$D616), "")))))</f>
        <v/>
      </c>
      <c r="N616" s="30"/>
      <c r="O616" s="31"/>
      <c r="P616" s="31"/>
      <c r="Q616" s="31"/>
      <c r="R616" s="31"/>
      <c r="S616" s="31"/>
      <c r="T616" s="31"/>
      <c r="U616" s="31"/>
      <c r="V616" s="31"/>
      <c r="W616" s="31"/>
    </row>
    <row r="617">
      <c r="A617" s="46"/>
      <c r="B617" s="47"/>
      <c r="C617" s="47"/>
      <c r="D617" s="47"/>
      <c r="E617" s="48"/>
      <c r="F617" s="45" t="str">
        <f t="shared" si="1"/>
        <v/>
      </c>
      <c r="G617" s="40" t="str">
        <f t="shared" si="2"/>
        <v/>
      </c>
      <c r="H617" s="41" t="str">
        <f>IF(A617="","",IF(C617="","",IF(D617="","",IF(B617="C", SUMIFS(Prov_Auto!E$3:E1000,Prov_Auto!A$3:A1000,C617,Prov_Auto!C$3:C1000,"&gt;"&amp;A617,Prov_Auto!D$3:D1000,"&lt;="&amp;TODAY())*D617, IF(B617="V", -1*(SUMIFS(Prov_Auto!E$3:E1000,Prov_Auto!A$3:A1000,C617,Prov_Auto!C$3:C1000,"&gt;"&amp;A617,Prov_Auto!D$3:D1000,"&lt;="&amp;TODAY())*D617), "")))))</f>
        <v/>
      </c>
      <c r="I617" s="42" t="str">
        <f>IF($A617="","",IF($C617="","",IF($D617="","", IF($B617="C",  SUMIFS(Prov_Auto!$E$3:$E1000,Prov_Auto!$A$3:$A1000,$C617,Prov_Auto!$C$3:$C1000,"&gt;="&amp;$A617 ,Prov_Auto!$D$3:$D1000, "&gt;="&amp;DATE(I$2,1, 1), Prov_Auto!$D$3:$D1000,"&lt;="&amp;DATE(I$2, 12, 31))*$D617, IF($B617="V", -1*(SUMIFS(Prov_Auto!$E$3:$E1000,Prov_Auto!$A$3:$A1000,$C617,Prov_Auto!$C$3:$C1000,"&gt;="&amp;$A617 ,Prov_Auto!$D$3:$D1000, "&gt;="&amp;DATE(I$2,1,1), Prov_Auto!$D$3:$D1000,"&lt;="&amp;DATE(I$2,12,31))*$D617), "")))))</f>
        <v/>
      </c>
      <c r="J617" s="42" t="str">
        <f>IF($A617="","",IF($C617="","",IF($D617="","", IF($B617="C",  SUMIFS(Prov_Auto!$E$3:$E1000,Prov_Auto!$A$3:$A1000,$C617,Prov_Auto!$C$3:$C1000,"&gt;="&amp;$A617 ,Prov_Auto!$D$3:$D1000, "&gt;="&amp;DATE(J$2,1, 1), Prov_Auto!$D$3:$D1000,"&lt;="&amp;DATE(J$2, 12, 31))*$D617, IF($B617="V", -1*(SUMIFS(Prov_Auto!$E$3:$E1000,Prov_Auto!$A$3:$A1000,$C617,Prov_Auto!$C$3:$C1000,"&gt;="&amp;$A617 ,Prov_Auto!$D$3:$D1000, "&gt;="&amp;DATE(J$2,1,1), Prov_Auto!$D$3:$D1000,"&lt;="&amp;DATE(J$2,12,31))*$D617), "")))))</f>
        <v/>
      </c>
      <c r="K617" s="42" t="str">
        <f>IF($A617="","",IF($C617="","",IF($D617="","", IF($B617="C",  SUMIFS(Prov_Auto!$E$3:$E1000,Prov_Auto!$A$3:$A1000,$C617,Prov_Auto!$C$3:$C1000,"&gt;="&amp;$A617 ,Prov_Auto!$D$3:$D1000, "&gt;="&amp;DATE(K$2,1, 1), Prov_Auto!$D$3:$D1000,"&lt;="&amp;DATE(K$2, 12, 31))*$D617, IF($B617="V", -1*(SUMIFS(Prov_Auto!$E$3:$E1000,Prov_Auto!$A$3:$A1000,$C617,Prov_Auto!$C$3:$C1000,"&gt;="&amp;$A617 ,Prov_Auto!$D$3:$D1000, "&gt;="&amp;DATE(K$2,1,1), Prov_Auto!$D$3:$D1000,"&lt;="&amp;DATE(K$2,12,31))*$D617), "")))))</f>
        <v/>
      </c>
      <c r="L617" s="42" t="str">
        <f>IF($A617="","",IF($C617="","",IF($D617="","", IF($B617="C",  SUMIFS(Prov_Auto!$E$3:$E1000,Prov_Auto!$A$3:$A1000,$C617,Prov_Auto!$C$3:$C1000,"&gt;="&amp;$A617 ,Prov_Auto!$D$3:$D1000, "&gt;="&amp;DATE(L$2,1, 1), Prov_Auto!$D$3:$D1000,"&lt;="&amp;DATE(L$2, 12, 31))*$D617, IF($B617="V", -1*(SUMIFS(Prov_Auto!$E$3:$E1000,Prov_Auto!$A$3:$A1000,$C617,Prov_Auto!$C$3:$C1000,"&gt;="&amp;$A617 ,Prov_Auto!$D$3:$D1000, "&gt;="&amp;DATE(L$2,1,1), Prov_Auto!$D$3:$D1000,"&lt;="&amp;DATE(L$2,12,31))*$D617), "")))))</f>
        <v/>
      </c>
      <c r="M617" s="43" t="str">
        <f>IF($A617="","",IF($C617="","",IF($D617="","", IF($B617="C",  SUMIFS(Prov_Auto!$E$3:$E1000,Prov_Auto!$A$3:$A1000,$C617,Prov_Auto!$C$3:$C1000,"&gt;="&amp;$A617 ,Prov_Auto!$D$3:$D1000, "&gt;="&amp;DATE(M$2,1, 1), Prov_Auto!$D$3:$D1000,"&lt;="&amp;DATE(M$2, 12, 31))*$D617, IF($B617="V", -1*(SUMIFS(Prov_Auto!$E$3:$E1000,Prov_Auto!$A$3:$A1000,$C617,Prov_Auto!$C$3:$C1000,"&gt;="&amp;$A617 ,Prov_Auto!$D$3:$D1000, "&gt;="&amp;DATE(M$2,1,1), Prov_Auto!$D$3:$D1000,"&lt;="&amp;DATE(M$2,12,31))*$D617), "")))))</f>
        <v/>
      </c>
      <c r="N617" s="30"/>
      <c r="O617" s="31"/>
      <c r="P617" s="31"/>
      <c r="Q617" s="31"/>
      <c r="R617" s="31"/>
      <c r="S617" s="31"/>
      <c r="T617" s="31"/>
      <c r="U617" s="31"/>
      <c r="V617" s="31"/>
      <c r="W617" s="31"/>
    </row>
    <row r="618">
      <c r="A618" s="46"/>
      <c r="B618" s="47"/>
      <c r="C618" s="47"/>
      <c r="D618" s="47"/>
      <c r="E618" s="48"/>
      <c r="F618" s="45" t="str">
        <f t="shared" si="1"/>
        <v/>
      </c>
      <c r="G618" s="40" t="str">
        <f t="shared" si="2"/>
        <v/>
      </c>
      <c r="H618" s="41" t="str">
        <f>IF(A618="","",IF(C618="","",IF(D618="","",IF(B618="C", SUMIFS(Prov_Auto!E$3:E1000,Prov_Auto!A$3:A1000,C618,Prov_Auto!C$3:C1000,"&gt;"&amp;A618,Prov_Auto!D$3:D1000,"&lt;="&amp;TODAY())*D618, IF(B618="V", -1*(SUMIFS(Prov_Auto!E$3:E1000,Prov_Auto!A$3:A1000,C618,Prov_Auto!C$3:C1000,"&gt;"&amp;A618,Prov_Auto!D$3:D1000,"&lt;="&amp;TODAY())*D618), "")))))</f>
        <v/>
      </c>
      <c r="I618" s="42" t="str">
        <f>IF($A618="","",IF($C618="","",IF($D618="","", IF($B618="C",  SUMIFS(Prov_Auto!$E$3:$E1000,Prov_Auto!$A$3:$A1000,$C618,Prov_Auto!$C$3:$C1000,"&gt;="&amp;$A618 ,Prov_Auto!$D$3:$D1000, "&gt;="&amp;DATE(I$2,1, 1), Prov_Auto!$D$3:$D1000,"&lt;="&amp;DATE(I$2, 12, 31))*$D618, IF($B618="V", -1*(SUMIFS(Prov_Auto!$E$3:$E1000,Prov_Auto!$A$3:$A1000,$C618,Prov_Auto!$C$3:$C1000,"&gt;="&amp;$A618 ,Prov_Auto!$D$3:$D1000, "&gt;="&amp;DATE(I$2,1,1), Prov_Auto!$D$3:$D1000,"&lt;="&amp;DATE(I$2,12,31))*$D618), "")))))</f>
        <v/>
      </c>
      <c r="J618" s="42" t="str">
        <f>IF($A618="","",IF($C618="","",IF($D618="","", IF($B618="C",  SUMIFS(Prov_Auto!$E$3:$E1000,Prov_Auto!$A$3:$A1000,$C618,Prov_Auto!$C$3:$C1000,"&gt;="&amp;$A618 ,Prov_Auto!$D$3:$D1000, "&gt;="&amp;DATE(J$2,1, 1), Prov_Auto!$D$3:$D1000,"&lt;="&amp;DATE(J$2, 12, 31))*$D618, IF($B618="V", -1*(SUMIFS(Prov_Auto!$E$3:$E1000,Prov_Auto!$A$3:$A1000,$C618,Prov_Auto!$C$3:$C1000,"&gt;="&amp;$A618 ,Prov_Auto!$D$3:$D1000, "&gt;="&amp;DATE(J$2,1,1), Prov_Auto!$D$3:$D1000,"&lt;="&amp;DATE(J$2,12,31))*$D618), "")))))</f>
        <v/>
      </c>
      <c r="K618" s="42" t="str">
        <f>IF($A618="","",IF($C618="","",IF($D618="","", IF($B618="C",  SUMIFS(Prov_Auto!$E$3:$E1000,Prov_Auto!$A$3:$A1000,$C618,Prov_Auto!$C$3:$C1000,"&gt;="&amp;$A618 ,Prov_Auto!$D$3:$D1000, "&gt;="&amp;DATE(K$2,1, 1), Prov_Auto!$D$3:$D1000,"&lt;="&amp;DATE(K$2, 12, 31))*$D618, IF($B618="V", -1*(SUMIFS(Prov_Auto!$E$3:$E1000,Prov_Auto!$A$3:$A1000,$C618,Prov_Auto!$C$3:$C1000,"&gt;="&amp;$A618 ,Prov_Auto!$D$3:$D1000, "&gt;="&amp;DATE(K$2,1,1), Prov_Auto!$D$3:$D1000,"&lt;="&amp;DATE(K$2,12,31))*$D618), "")))))</f>
        <v/>
      </c>
      <c r="L618" s="42" t="str">
        <f>IF($A618="","",IF($C618="","",IF($D618="","", IF($B618="C",  SUMIFS(Prov_Auto!$E$3:$E1000,Prov_Auto!$A$3:$A1000,$C618,Prov_Auto!$C$3:$C1000,"&gt;="&amp;$A618 ,Prov_Auto!$D$3:$D1000, "&gt;="&amp;DATE(L$2,1, 1), Prov_Auto!$D$3:$D1000,"&lt;="&amp;DATE(L$2, 12, 31))*$D618, IF($B618="V", -1*(SUMIFS(Prov_Auto!$E$3:$E1000,Prov_Auto!$A$3:$A1000,$C618,Prov_Auto!$C$3:$C1000,"&gt;="&amp;$A618 ,Prov_Auto!$D$3:$D1000, "&gt;="&amp;DATE(L$2,1,1), Prov_Auto!$D$3:$D1000,"&lt;="&amp;DATE(L$2,12,31))*$D618), "")))))</f>
        <v/>
      </c>
      <c r="M618" s="43" t="str">
        <f>IF($A618="","",IF($C618="","",IF($D618="","", IF($B618="C",  SUMIFS(Prov_Auto!$E$3:$E1000,Prov_Auto!$A$3:$A1000,$C618,Prov_Auto!$C$3:$C1000,"&gt;="&amp;$A618 ,Prov_Auto!$D$3:$D1000, "&gt;="&amp;DATE(M$2,1, 1), Prov_Auto!$D$3:$D1000,"&lt;="&amp;DATE(M$2, 12, 31))*$D618, IF($B618="V", -1*(SUMIFS(Prov_Auto!$E$3:$E1000,Prov_Auto!$A$3:$A1000,$C618,Prov_Auto!$C$3:$C1000,"&gt;="&amp;$A618 ,Prov_Auto!$D$3:$D1000, "&gt;="&amp;DATE(M$2,1,1), Prov_Auto!$D$3:$D1000,"&lt;="&amp;DATE(M$2,12,31))*$D618), "")))))</f>
        <v/>
      </c>
      <c r="N618" s="30"/>
      <c r="O618" s="31"/>
      <c r="P618" s="31"/>
      <c r="Q618" s="31"/>
      <c r="R618" s="31"/>
      <c r="S618" s="31"/>
      <c r="T618" s="31"/>
      <c r="U618" s="31"/>
      <c r="V618" s="31"/>
      <c r="W618" s="31"/>
    </row>
    <row r="619">
      <c r="A619" s="46"/>
      <c r="B619" s="47"/>
      <c r="C619" s="47"/>
      <c r="D619" s="47"/>
      <c r="E619" s="48"/>
      <c r="F619" s="45" t="str">
        <f t="shared" si="1"/>
        <v/>
      </c>
      <c r="G619" s="40" t="str">
        <f t="shared" si="2"/>
        <v/>
      </c>
      <c r="H619" s="41" t="str">
        <f>IF(A619="","",IF(C619="","",IF(D619="","",IF(B619="C", SUMIFS(Prov_Auto!E$3:E1000,Prov_Auto!A$3:A1000,C619,Prov_Auto!C$3:C1000,"&gt;"&amp;A619,Prov_Auto!D$3:D1000,"&lt;="&amp;TODAY())*D619, IF(B619="V", -1*(SUMIFS(Prov_Auto!E$3:E1000,Prov_Auto!A$3:A1000,C619,Prov_Auto!C$3:C1000,"&gt;"&amp;A619,Prov_Auto!D$3:D1000,"&lt;="&amp;TODAY())*D619), "")))))</f>
        <v/>
      </c>
      <c r="I619" s="42" t="str">
        <f>IF($A619="","",IF($C619="","",IF($D619="","", IF($B619="C",  SUMIFS(Prov_Auto!$E$3:$E1000,Prov_Auto!$A$3:$A1000,$C619,Prov_Auto!$C$3:$C1000,"&gt;="&amp;$A619 ,Prov_Auto!$D$3:$D1000, "&gt;="&amp;DATE(I$2,1, 1), Prov_Auto!$D$3:$D1000,"&lt;="&amp;DATE(I$2, 12, 31))*$D619, IF($B619="V", -1*(SUMIFS(Prov_Auto!$E$3:$E1000,Prov_Auto!$A$3:$A1000,$C619,Prov_Auto!$C$3:$C1000,"&gt;="&amp;$A619 ,Prov_Auto!$D$3:$D1000, "&gt;="&amp;DATE(I$2,1,1), Prov_Auto!$D$3:$D1000,"&lt;="&amp;DATE(I$2,12,31))*$D619), "")))))</f>
        <v/>
      </c>
      <c r="J619" s="42" t="str">
        <f>IF($A619="","",IF($C619="","",IF($D619="","", IF($B619="C",  SUMIFS(Prov_Auto!$E$3:$E1000,Prov_Auto!$A$3:$A1000,$C619,Prov_Auto!$C$3:$C1000,"&gt;="&amp;$A619 ,Prov_Auto!$D$3:$D1000, "&gt;="&amp;DATE(J$2,1, 1), Prov_Auto!$D$3:$D1000,"&lt;="&amp;DATE(J$2, 12, 31))*$D619, IF($B619="V", -1*(SUMIFS(Prov_Auto!$E$3:$E1000,Prov_Auto!$A$3:$A1000,$C619,Prov_Auto!$C$3:$C1000,"&gt;="&amp;$A619 ,Prov_Auto!$D$3:$D1000, "&gt;="&amp;DATE(J$2,1,1), Prov_Auto!$D$3:$D1000,"&lt;="&amp;DATE(J$2,12,31))*$D619), "")))))</f>
        <v/>
      </c>
      <c r="K619" s="42" t="str">
        <f>IF($A619="","",IF($C619="","",IF($D619="","", IF($B619="C",  SUMIFS(Prov_Auto!$E$3:$E1000,Prov_Auto!$A$3:$A1000,$C619,Prov_Auto!$C$3:$C1000,"&gt;="&amp;$A619 ,Prov_Auto!$D$3:$D1000, "&gt;="&amp;DATE(K$2,1, 1), Prov_Auto!$D$3:$D1000,"&lt;="&amp;DATE(K$2, 12, 31))*$D619, IF($B619="V", -1*(SUMIFS(Prov_Auto!$E$3:$E1000,Prov_Auto!$A$3:$A1000,$C619,Prov_Auto!$C$3:$C1000,"&gt;="&amp;$A619 ,Prov_Auto!$D$3:$D1000, "&gt;="&amp;DATE(K$2,1,1), Prov_Auto!$D$3:$D1000,"&lt;="&amp;DATE(K$2,12,31))*$D619), "")))))</f>
        <v/>
      </c>
      <c r="L619" s="42" t="str">
        <f>IF($A619="","",IF($C619="","",IF($D619="","", IF($B619="C",  SUMIFS(Prov_Auto!$E$3:$E1000,Prov_Auto!$A$3:$A1000,$C619,Prov_Auto!$C$3:$C1000,"&gt;="&amp;$A619 ,Prov_Auto!$D$3:$D1000, "&gt;="&amp;DATE(L$2,1, 1), Prov_Auto!$D$3:$D1000,"&lt;="&amp;DATE(L$2, 12, 31))*$D619, IF($B619="V", -1*(SUMIFS(Prov_Auto!$E$3:$E1000,Prov_Auto!$A$3:$A1000,$C619,Prov_Auto!$C$3:$C1000,"&gt;="&amp;$A619 ,Prov_Auto!$D$3:$D1000, "&gt;="&amp;DATE(L$2,1,1), Prov_Auto!$D$3:$D1000,"&lt;="&amp;DATE(L$2,12,31))*$D619), "")))))</f>
        <v/>
      </c>
      <c r="M619" s="43" t="str">
        <f>IF($A619="","",IF($C619="","",IF($D619="","", IF($B619="C",  SUMIFS(Prov_Auto!$E$3:$E1000,Prov_Auto!$A$3:$A1000,$C619,Prov_Auto!$C$3:$C1000,"&gt;="&amp;$A619 ,Prov_Auto!$D$3:$D1000, "&gt;="&amp;DATE(M$2,1, 1), Prov_Auto!$D$3:$D1000,"&lt;="&amp;DATE(M$2, 12, 31))*$D619, IF($B619="V", -1*(SUMIFS(Prov_Auto!$E$3:$E1000,Prov_Auto!$A$3:$A1000,$C619,Prov_Auto!$C$3:$C1000,"&gt;="&amp;$A619 ,Prov_Auto!$D$3:$D1000, "&gt;="&amp;DATE(M$2,1,1), Prov_Auto!$D$3:$D1000,"&lt;="&amp;DATE(M$2,12,31))*$D619), "")))))</f>
        <v/>
      </c>
      <c r="N619" s="30"/>
      <c r="O619" s="31"/>
      <c r="P619" s="31"/>
      <c r="Q619" s="31"/>
      <c r="R619" s="31"/>
      <c r="S619" s="31"/>
      <c r="T619" s="31"/>
      <c r="U619" s="31"/>
      <c r="V619" s="31"/>
      <c r="W619" s="31"/>
    </row>
    <row r="620">
      <c r="A620" s="46"/>
      <c r="B620" s="47"/>
      <c r="C620" s="47"/>
      <c r="D620" s="47"/>
      <c r="E620" s="48"/>
      <c r="F620" s="45" t="str">
        <f t="shared" si="1"/>
        <v/>
      </c>
      <c r="G620" s="40" t="str">
        <f t="shared" si="2"/>
        <v/>
      </c>
      <c r="H620" s="41" t="str">
        <f>IF(A620="","",IF(C620="","",IF(D620="","",IF(B620="C", SUMIFS(Prov_Auto!E$3:E1000,Prov_Auto!A$3:A1000,C620,Prov_Auto!C$3:C1000,"&gt;"&amp;A620,Prov_Auto!D$3:D1000,"&lt;="&amp;TODAY())*D620, IF(B620="V", -1*(SUMIFS(Prov_Auto!E$3:E1000,Prov_Auto!A$3:A1000,C620,Prov_Auto!C$3:C1000,"&gt;"&amp;A620,Prov_Auto!D$3:D1000,"&lt;="&amp;TODAY())*D620), "")))))</f>
        <v/>
      </c>
      <c r="I620" s="42" t="str">
        <f>IF($A620="","",IF($C620="","",IF($D620="","", IF($B620="C",  SUMIFS(Prov_Auto!$E$3:$E1000,Prov_Auto!$A$3:$A1000,$C620,Prov_Auto!$C$3:$C1000,"&gt;="&amp;$A620 ,Prov_Auto!$D$3:$D1000, "&gt;="&amp;DATE(I$2,1, 1), Prov_Auto!$D$3:$D1000,"&lt;="&amp;DATE(I$2, 12, 31))*$D620, IF($B620="V", -1*(SUMIFS(Prov_Auto!$E$3:$E1000,Prov_Auto!$A$3:$A1000,$C620,Prov_Auto!$C$3:$C1000,"&gt;="&amp;$A620 ,Prov_Auto!$D$3:$D1000, "&gt;="&amp;DATE(I$2,1,1), Prov_Auto!$D$3:$D1000,"&lt;="&amp;DATE(I$2,12,31))*$D620), "")))))</f>
        <v/>
      </c>
      <c r="J620" s="42" t="str">
        <f>IF($A620="","",IF($C620="","",IF($D620="","", IF($B620="C",  SUMIFS(Prov_Auto!$E$3:$E1000,Prov_Auto!$A$3:$A1000,$C620,Prov_Auto!$C$3:$C1000,"&gt;="&amp;$A620 ,Prov_Auto!$D$3:$D1000, "&gt;="&amp;DATE(J$2,1, 1), Prov_Auto!$D$3:$D1000,"&lt;="&amp;DATE(J$2, 12, 31))*$D620, IF($B620="V", -1*(SUMIFS(Prov_Auto!$E$3:$E1000,Prov_Auto!$A$3:$A1000,$C620,Prov_Auto!$C$3:$C1000,"&gt;="&amp;$A620 ,Prov_Auto!$D$3:$D1000, "&gt;="&amp;DATE(J$2,1,1), Prov_Auto!$D$3:$D1000,"&lt;="&amp;DATE(J$2,12,31))*$D620), "")))))</f>
        <v/>
      </c>
      <c r="K620" s="42" t="str">
        <f>IF($A620="","",IF($C620="","",IF($D620="","", IF($B620="C",  SUMIFS(Prov_Auto!$E$3:$E1000,Prov_Auto!$A$3:$A1000,$C620,Prov_Auto!$C$3:$C1000,"&gt;="&amp;$A620 ,Prov_Auto!$D$3:$D1000, "&gt;="&amp;DATE(K$2,1, 1), Prov_Auto!$D$3:$D1000,"&lt;="&amp;DATE(K$2, 12, 31))*$D620, IF($B620="V", -1*(SUMIFS(Prov_Auto!$E$3:$E1000,Prov_Auto!$A$3:$A1000,$C620,Prov_Auto!$C$3:$C1000,"&gt;="&amp;$A620 ,Prov_Auto!$D$3:$D1000, "&gt;="&amp;DATE(K$2,1,1), Prov_Auto!$D$3:$D1000,"&lt;="&amp;DATE(K$2,12,31))*$D620), "")))))</f>
        <v/>
      </c>
      <c r="L620" s="42" t="str">
        <f>IF($A620="","",IF($C620="","",IF($D620="","", IF($B620="C",  SUMIFS(Prov_Auto!$E$3:$E1000,Prov_Auto!$A$3:$A1000,$C620,Prov_Auto!$C$3:$C1000,"&gt;="&amp;$A620 ,Prov_Auto!$D$3:$D1000, "&gt;="&amp;DATE(L$2,1, 1), Prov_Auto!$D$3:$D1000,"&lt;="&amp;DATE(L$2, 12, 31))*$D620, IF($B620="V", -1*(SUMIFS(Prov_Auto!$E$3:$E1000,Prov_Auto!$A$3:$A1000,$C620,Prov_Auto!$C$3:$C1000,"&gt;="&amp;$A620 ,Prov_Auto!$D$3:$D1000, "&gt;="&amp;DATE(L$2,1,1), Prov_Auto!$D$3:$D1000,"&lt;="&amp;DATE(L$2,12,31))*$D620), "")))))</f>
        <v/>
      </c>
      <c r="M620" s="43" t="str">
        <f>IF($A620="","",IF($C620="","",IF($D620="","", IF($B620="C",  SUMIFS(Prov_Auto!$E$3:$E1000,Prov_Auto!$A$3:$A1000,$C620,Prov_Auto!$C$3:$C1000,"&gt;="&amp;$A620 ,Prov_Auto!$D$3:$D1000, "&gt;="&amp;DATE(M$2,1, 1), Prov_Auto!$D$3:$D1000,"&lt;="&amp;DATE(M$2, 12, 31))*$D620, IF($B620="V", -1*(SUMIFS(Prov_Auto!$E$3:$E1000,Prov_Auto!$A$3:$A1000,$C620,Prov_Auto!$C$3:$C1000,"&gt;="&amp;$A620 ,Prov_Auto!$D$3:$D1000, "&gt;="&amp;DATE(M$2,1,1), Prov_Auto!$D$3:$D1000,"&lt;="&amp;DATE(M$2,12,31))*$D620), "")))))</f>
        <v/>
      </c>
      <c r="N620" s="30"/>
      <c r="O620" s="31"/>
      <c r="P620" s="31"/>
      <c r="Q620" s="31"/>
      <c r="R620" s="31"/>
      <c r="S620" s="31"/>
      <c r="T620" s="31"/>
      <c r="U620" s="31"/>
      <c r="V620" s="31"/>
      <c r="W620" s="31"/>
    </row>
    <row r="621">
      <c r="A621" s="46"/>
      <c r="B621" s="47"/>
      <c r="C621" s="47"/>
      <c r="D621" s="47"/>
      <c r="E621" s="48"/>
      <c r="F621" s="45" t="str">
        <f t="shared" si="1"/>
        <v/>
      </c>
      <c r="G621" s="40" t="str">
        <f t="shared" si="2"/>
        <v/>
      </c>
      <c r="H621" s="41" t="str">
        <f>IF(A621="","",IF(C621="","",IF(D621="","",IF(B621="C", SUMIFS(Prov_Auto!E$3:E1000,Prov_Auto!A$3:A1000,C621,Prov_Auto!C$3:C1000,"&gt;"&amp;A621,Prov_Auto!D$3:D1000,"&lt;="&amp;TODAY())*D621, IF(B621="V", -1*(SUMIFS(Prov_Auto!E$3:E1000,Prov_Auto!A$3:A1000,C621,Prov_Auto!C$3:C1000,"&gt;"&amp;A621,Prov_Auto!D$3:D1000,"&lt;="&amp;TODAY())*D621), "")))))</f>
        <v/>
      </c>
      <c r="I621" s="42" t="str">
        <f>IF($A621="","",IF($C621="","",IF($D621="","", IF($B621="C",  SUMIFS(Prov_Auto!$E$3:$E1000,Prov_Auto!$A$3:$A1000,$C621,Prov_Auto!$C$3:$C1000,"&gt;="&amp;$A621 ,Prov_Auto!$D$3:$D1000, "&gt;="&amp;DATE(I$2,1, 1), Prov_Auto!$D$3:$D1000,"&lt;="&amp;DATE(I$2, 12, 31))*$D621, IF($B621="V", -1*(SUMIFS(Prov_Auto!$E$3:$E1000,Prov_Auto!$A$3:$A1000,$C621,Prov_Auto!$C$3:$C1000,"&gt;="&amp;$A621 ,Prov_Auto!$D$3:$D1000, "&gt;="&amp;DATE(I$2,1,1), Prov_Auto!$D$3:$D1000,"&lt;="&amp;DATE(I$2,12,31))*$D621), "")))))</f>
        <v/>
      </c>
      <c r="J621" s="42" t="str">
        <f>IF($A621="","",IF($C621="","",IF($D621="","", IF($B621="C",  SUMIFS(Prov_Auto!$E$3:$E1000,Prov_Auto!$A$3:$A1000,$C621,Prov_Auto!$C$3:$C1000,"&gt;="&amp;$A621 ,Prov_Auto!$D$3:$D1000, "&gt;="&amp;DATE(J$2,1, 1), Prov_Auto!$D$3:$D1000,"&lt;="&amp;DATE(J$2, 12, 31))*$D621, IF($B621="V", -1*(SUMIFS(Prov_Auto!$E$3:$E1000,Prov_Auto!$A$3:$A1000,$C621,Prov_Auto!$C$3:$C1000,"&gt;="&amp;$A621 ,Prov_Auto!$D$3:$D1000, "&gt;="&amp;DATE(J$2,1,1), Prov_Auto!$D$3:$D1000,"&lt;="&amp;DATE(J$2,12,31))*$D621), "")))))</f>
        <v/>
      </c>
      <c r="K621" s="42" t="str">
        <f>IF($A621="","",IF($C621="","",IF($D621="","", IF($B621="C",  SUMIFS(Prov_Auto!$E$3:$E1000,Prov_Auto!$A$3:$A1000,$C621,Prov_Auto!$C$3:$C1000,"&gt;="&amp;$A621 ,Prov_Auto!$D$3:$D1000, "&gt;="&amp;DATE(K$2,1, 1), Prov_Auto!$D$3:$D1000,"&lt;="&amp;DATE(K$2, 12, 31))*$D621, IF($B621="V", -1*(SUMIFS(Prov_Auto!$E$3:$E1000,Prov_Auto!$A$3:$A1000,$C621,Prov_Auto!$C$3:$C1000,"&gt;="&amp;$A621 ,Prov_Auto!$D$3:$D1000, "&gt;="&amp;DATE(K$2,1,1), Prov_Auto!$D$3:$D1000,"&lt;="&amp;DATE(K$2,12,31))*$D621), "")))))</f>
        <v/>
      </c>
      <c r="L621" s="42" t="str">
        <f>IF($A621="","",IF($C621="","",IF($D621="","", IF($B621="C",  SUMIFS(Prov_Auto!$E$3:$E1000,Prov_Auto!$A$3:$A1000,$C621,Prov_Auto!$C$3:$C1000,"&gt;="&amp;$A621 ,Prov_Auto!$D$3:$D1000, "&gt;="&amp;DATE(L$2,1, 1), Prov_Auto!$D$3:$D1000,"&lt;="&amp;DATE(L$2, 12, 31))*$D621, IF($B621="V", -1*(SUMIFS(Prov_Auto!$E$3:$E1000,Prov_Auto!$A$3:$A1000,$C621,Prov_Auto!$C$3:$C1000,"&gt;="&amp;$A621 ,Prov_Auto!$D$3:$D1000, "&gt;="&amp;DATE(L$2,1,1), Prov_Auto!$D$3:$D1000,"&lt;="&amp;DATE(L$2,12,31))*$D621), "")))))</f>
        <v/>
      </c>
      <c r="M621" s="43" t="str">
        <f>IF($A621="","",IF($C621="","",IF($D621="","", IF($B621="C",  SUMIFS(Prov_Auto!$E$3:$E1000,Prov_Auto!$A$3:$A1000,$C621,Prov_Auto!$C$3:$C1000,"&gt;="&amp;$A621 ,Prov_Auto!$D$3:$D1000, "&gt;="&amp;DATE(M$2,1, 1), Prov_Auto!$D$3:$D1000,"&lt;="&amp;DATE(M$2, 12, 31))*$D621, IF($B621="V", -1*(SUMIFS(Prov_Auto!$E$3:$E1000,Prov_Auto!$A$3:$A1000,$C621,Prov_Auto!$C$3:$C1000,"&gt;="&amp;$A621 ,Prov_Auto!$D$3:$D1000, "&gt;="&amp;DATE(M$2,1,1), Prov_Auto!$D$3:$D1000,"&lt;="&amp;DATE(M$2,12,31))*$D621), "")))))</f>
        <v/>
      </c>
      <c r="N621" s="30"/>
      <c r="O621" s="31"/>
      <c r="P621" s="31"/>
      <c r="Q621" s="31"/>
      <c r="R621" s="31"/>
      <c r="S621" s="31"/>
      <c r="T621" s="31"/>
      <c r="U621" s="31"/>
      <c r="V621" s="31"/>
      <c r="W621" s="31"/>
    </row>
    <row r="622">
      <c r="A622" s="46"/>
      <c r="B622" s="47"/>
      <c r="C622" s="47"/>
      <c r="D622" s="47"/>
      <c r="E622" s="48"/>
      <c r="F622" s="45" t="str">
        <f t="shared" si="1"/>
        <v/>
      </c>
      <c r="G622" s="40" t="str">
        <f t="shared" si="2"/>
        <v/>
      </c>
      <c r="H622" s="41" t="str">
        <f>IF(A622="","",IF(C622="","",IF(D622="","",IF(B622="C", SUMIFS(Prov_Auto!E$3:E1000,Prov_Auto!A$3:A1000,C622,Prov_Auto!C$3:C1000,"&gt;"&amp;A622,Prov_Auto!D$3:D1000,"&lt;="&amp;TODAY())*D622, IF(B622="V", -1*(SUMIFS(Prov_Auto!E$3:E1000,Prov_Auto!A$3:A1000,C622,Prov_Auto!C$3:C1000,"&gt;"&amp;A622,Prov_Auto!D$3:D1000,"&lt;="&amp;TODAY())*D622), "")))))</f>
        <v/>
      </c>
      <c r="I622" s="42" t="str">
        <f>IF($A622="","",IF($C622="","",IF($D622="","", IF($B622="C",  SUMIFS(Prov_Auto!$E$3:$E1000,Prov_Auto!$A$3:$A1000,$C622,Prov_Auto!$C$3:$C1000,"&gt;="&amp;$A622 ,Prov_Auto!$D$3:$D1000, "&gt;="&amp;DATE(I$2,1, 1), Prov_Auto!$D$3:$D1000,"&lt;="&amp;DATE(I$2, 12, 31))*$D622, IF($B622="V", -1*(SUMIFS(Prov_Auto!$E$3:$E1000,Prov_Auto!$A$3:$A1000,$C622,Prov_Auto!$C$3:$C1000,"&gt;="&amp;$A622 ,Prov_Auto!$D$3:$D1000, "&gt;="&amp;DATE(I$2,1,1), Prov_Auto!$D$3:$D1000,"&lt;="&amp;DATE(I$2,12,31))*$D622), "")))))</f>
        <v/>
      </c>
      <c r="J622" s="42" t="str">
        <f>IF($A622="","",IF($C622="","",IF($D622="","", IF($B622="C",  SUMIFS(Prov_Auto!$E$3:$E1000,Prov_Auto!$A$3:$A1000,$C622,Prov_Auto!$C$3:$C1000,"&gt;="&amp;$A622 ,Prov_Auto!$D$3:$D1000, "&gt;="&amp;DATE(J$2,1, 1), Prov_Auto!$D$3:$D1000,"&lt;="&amp;DATE(J$2, 12, 31))*$D622, IF($B622="V", -1*(SUMIFS(Prov_Auto!$E$3:$E1000,Prov_Auto!$A$3:$A1000,$C622,Prov_Auto!$C$3:$C1000,"&gt;="&amp;$A622 ,Prov_Auto!$D$3:$D1000, "&gt;="&amp;DATE(J$2,1,1), Prov_Auto!$D$3:$D1000,"&lt;="&amp;DATE(J$2,12,31))*$D622), "")))))</f>
        <v/>
      </c>
      <c r="K622" s="42" t="str">
        <f>IF($A622="","",IF($C622="","",IF($D622="","", IF($B622="C",  SUMIFS(Prov_Auto!$E$3:$E1000,Prov_Auto!$A$3:$A1000,$C622,Prov_Auto!$C$3:$C1000,"&gt;="&amp;$A622 ,Prov_Auto!$D$3:$D1000, "&gt;="&amp;DATE(K$2,1, 1), Prov_Auto!$D$3:$D1000,"&lt;="&amp;DATE(K$2, 12, 31))*$D622, IF($B622="V", -1*(SUMIFS(Prov_Auto!$E$3:$E1000,Prov_Auto!$A$3:$A1000,$C622,Prov_Auto!$C$3:$C1000,"&gt;="&amp;$A622 ,Prov_Auto!$D$3:$D1000, "&gt;="&amp;DATE(K$2,1,1), Prov_Auto!$D$3:$D1000,"&lt;="&amp;DATE(K$2,12,31))*$D622), "")))))</f>
        <v/>
      </c>
      <c r="L622" s="42" t="str">
        <f>IF($A622="","",IF($C622="","",IF($D622="","", IF($B622="C",  SUMIFS(Prov_Auto!$E$3:$E1000,Prov_Auto!$A$3:$A1000,$C622,Prov_Auto!$C$3:$C1000,"&gt;="&amp;$A622 ,Prov_Auto!$D$3:$D1000, "&gt;="&amp;DATE(L$2,1, 1), Prov_Auto!$D$3:$D1000,"&lt;="&amp;DATE(L$2, 12, 31))*$D622, IF($B622="V", -1*(SUMIFS(Prov_Auto!$E$3:$E1000,Prov_Auto!$A$3:$A1000,$C622,Prov_Auto!$C$3:$C1000,"&gt;="&amp;$A622 ,Prov_Auto!$D$3:$D1000, "&gt;="&amp;DATE(L$2,1,1), Prov_Auto!$D$3:$D1000,"&lt;="&amp;DATE(L$2,12,31))*$D622), "")))))</f>
        <v/>
      </c>
      <c r="M622" s="43" t="str">
        <f>IF($A622="","",IF($C622="","",IF($D622="","", IF($B622="C",  SUMIFS(Prov_Auto!$E$3:$E1000,Prov_Auto!$A$3:$A1000,$C622,Prov_Auto!$C$3:$C1000,"&gt;="&amp;$A622 ,Prov_Auto!$D$3:$D1000, "&gt;="&amp;DATE(M$2,1, 1), Prov_Auto!$D$3:$D1000,"&lt;="&amp;DATE(M$2, 12, 31))*$D622, IF($B622="V", -1*(SUMIFS(Prov_Auto!$E$3:$E1000,Prov_Auto!$A$3:$A1000,$C622,Prov_Auto!$C$3:$C1000,"&gt;="&amp;$A622 ,Prov_Auto!$D$3:$D1000, "&gt;="&amp;DATE(M$2,1,1), Prov_Auto!$D$3:$D1000,"&lt;="&amp;DATE(M$2,12,31))*$D622), "")))))</f>
        <v/>
      </c>
      <c r="N622" s="30"/>
      <c r="O622" s="31"/>
      <c r="P622" s="31"/>
      <c r="Q622" s="31"/>
      <c r="R622" s="31"/>
      <c r="S622" s="31"/>
      <c r="T622" s="31"/>
      <c r="U622" s="31"/>
      <c r="V622" s="31"/>
      <c r="W622" s="31"/>
    </row>
    <row r="623">
      <c r="A623" s="46"/>
      <c r="B623" s="47"/>
      <c r="C623" s="47"/>
      <c r="D623" s="47"/>
      <c r="E623" s="48"/>
      <c r="F623" s="45" t="str">
        <f t="shared" si="1"/>
        <v/>
      </c>
      <c r="G623" s="40" t="str">
        <f t="shared" si="2"/>
        <v/>
      </c>
      <c r="H623" s="41" t="str">
        <f>IF(A623="","",IF(C623="","",IF(D623="","",IF(B623="C", SUMIFS(Prov_Auto!E$3:E1000,Prov_Auto!A$3:A1000,C623,Prov_Auto!C$3:C1000,"&gt;"&amp;A623,Prov_Auto!D$3:D1000,"&lt;="&amp;TODAY())*D623, IF(B623="V", -1*(SUMIFS(Prov_Auto!E$3:E1000,Prov_Auto!A$3:A1000,C623,Prov_Auto!C$3:C1000,"&gt;"&amp;A623,Prov_Auto!D$3:D1000,"&lt;="&amp;TODAY())*D623), "")))))</f>
        <v/>
      </c>
      <c r="I623" s="42" t="str">
        <f>IF($A623="","",IF($C623="","",IF($D623="","", IF($B623="C",  SUMIFS(Prov_Auto!$E$3:$E1000,Prov_Auto!$A$3:$A1000,$C623,Prov_Auto!$C$3:$C1000,"&gt;="&amp;$A623 ,Prov_Auto!$D$3:$D1000, "&gt;="&amp;DATE(I$2,1, 1), Prov_Auto!$D$3:$D1000,"&lt;="&amp;DATE(I$2, 12, 31))*$D623, IF($B623="V", -1*(SUMIFS(Prov_Auto!$E$3:$E1000,Prov_Auto!$A$3:$A1000,$C623,Prov_Auto!$C$3:$C1000,"&gt;="&amp;$A623 ,Prov_Auto!$D$3:$D1000, "&gt;="&amp;DATE(I$2,1,1), Prov_Auto!$D$3:$D1000,"&lt;="&amp;DATE(I$2,12,31))*$D623), "")))))</f>
        <v/>
      </c>
      <c r="J623" s="42" t="str">
        <f>IF($A623="","",IF($C623="","",IF($D623="","", IF($B623="C",  SUMIFS(Prov_Auto!$E$3:$E1000,Prov_Auto!$A$3:$A1000,$C623,Prov_Auto!$C$3:$C1000,"&gt;="&amp;$A623 ,Prov_Auto!$D$3:$D1000, "&gt;="&amp;DATE(J$2,1, 1), Prov_Auto!$D$3:$D1000,"&lt;="&amp;DATE(J$2, 12, 31))*$D623, IF($B623="V", -1*(SUMIFS(Prov_Auto!$E$3:$E1000,Prov_Auto!$A$3:$A1000,$C623,Prov_Auto!$C$3:$C1000,"&gt;="&amp;$A623 ,Prov_Auto!$D$3:$D1000, "&gt;="&amp;DATE(J$2,1,1), Prov_Auto!$D$3:$D1000,"&lt;="&amp;DATE(J$2,12,31))*$D623), "")))))</f>
        <v/>
      </c>
      <c r="K623" s="42" t="str">
        <f>IF($A623="","",IF($C623="","",IF($D623="","", IF($B623="C",  SUMIFS(Prov_Auto!$E$3:$E1000,Prov_Auto!$A$3:$A1000,$C623,Prov_Auto!$C$3:$C1000,"&gt;="&amp;$A623 ,Prov_Auto!$D$3:$D1000, "&gt;="&amp;DATE(K$2,1, 1), Prov_Auto!$D$3:$D1000,"&lt;="&amp;DATE(K$2, 12, 31))*$D623, IF($B623="V", -1*(SUMIFS(Prov_Auto!$E$3:$E1000,Prov_Auto!$A$3:$A1000,$C623,Prov_Auto!$C$3:$C1000,"&gt;="&amp;$A623 ,Prov_Auto!$D$3:$D1000, "&gt;="&amp;DATE(K$2,1,1), Prov_Auto!$D$3:$D1000,"&lt;="&amp;DATE(K$2,12,31))*$D623), "")))))</f>
        <v/>
      </c>
      <c r="L623" s="42" t="str">
        <f>IF($A623="","",IF($C623="","",IF($D623="","", IF($B623="C",  SUMIFS(Prov_Auto!$E$3:$E1000,Prov_Auto!$A$3:$A1000,$C623,Prov_Auto!$C$3:$C1000,"&gt;="&amp;$A623 ,Prov_Auto!$D$3:$D1000, "&gt;="&amp;DATE(L$2,1, 1), Prov_Auto!$D$3:$D1000,"&lt;="&amp;DATE(L$2, 12, 31))*$D623, IF($B623="V", -1*(SUMIFS(Prov_Auto!$E$3:$E1000,Prov_Auto!$A$3:$A1000,$C623,Prov_Auto!$C$3:$C1000,"&gt;="&amp;$A623 ,Prov_Auto!$D$3:$D1000, "&gt;="&amp;DATE(L$2,1,1), Prov_Auto!$D$3:$D1000,"&lt;="&amp;DATE(L$2,12,31))*$D623), "")))))</f>
        <v/>
      </c>
      <c r="M623" s="43" t="str">
        <f>IF($A623="","",IF($C623="","",IF($D623="","", IF($B623="C",  SUMIFS(Prov_Auto!$E$3:$E1000,Prov_Auto!$A$3:$A1000,$C623,Prov_Auto!$C$3:$C1000,"&gt;="&amp;$A623 ,Prov_Auto!$D$3:$D1000, "&gt;="&amp;DATE(M$2,1, 1), Prov_Auto!$D$3:$D1000,"&lt;="&amp;DATE(M$2, 12, 31))*$D623, IF($B623="V", -1*(SUMIFS(Prov_Auto!$E$3:$E1000,Prov_Auto!$A$3:$A1000,$C623,Prov_Auto!$C$3:$C1000,"&gt;="&amp;$A623 ,Prov_Auto!$D$3:$D1000, "&gt;="&amp;DATE(M$2,1,1), Prov_Auto!$D$3:$D1000,"&lt;="&amp;DATE(M$2,12,31))*$D623), "")))))</f>
        <v/>
      </c>
      <c r="N623" s="30"/>
      <c r="O623" s="31"/>
      <c r="P623" s="31"/>
      <c r="Q623" s="31"/>
      <c r="R623" s="31"/>
      <c r="S623" s="31"/>
      <c r="T623" s="31"/>
      <c r="U623" s="31"/>
      <c r="V623" s="31"/>
      <c r="W623" s="31"/>
    </row>
    <row r="624">
      <c r="A624" s="46"/>
      <c r="B624" s="47"/>
      <c r="C624" s="47"/>
      <c r="D624" s="47"/>
      <c r="E624" s="48"/>
      <c r="F624" s="45" t="str">
        <f t="shared" si="1"/>
        <v/>
      </c>
      <c r="G624" s="40" t="str">
        <f t="shared" si="2"/>
        <v/>
      </c>
      <c r="H624" s="41" t="str">
        <f>IF(A624="","",IF(C624="","",IF(D624="","",IF(B624="C", SUMIFS(Prov_Auto!E$3:E1000,Prov_Auto!A$3:A1000,C624,Prov_Auto!C$3:C1000,"&gt;"&amp;A624,Prov_Auto!D$3:D1000,"&lt;="&amp;TODAY())*D624, IF(B624="V", -1*(SUMIFS(Prov_Auto!E$3:E1000,Prov_Auto!A$3:A1000,C624,Prov_Auto!C$3:C1000,"&gt;"&amp;A624,Prov_Auto!D$3:D1000,"&lt;="&amp;TODAY())*D624), "")))))</f>
        <v/>
      </c>
      <c r="I624" s="42" t="str">
        <f>IF($A624="","",IF($C624="","",IF($D624="","", IF($B624="C",  SUMIFS(Prov_Auto!$E$3:$E1000,Prov_Auto!$A$3:$A1000,$C624,Prov_Auto!$C$3:$C1000,"&gt;="&amp;$A624 ,Prov_Auto!$D$3:$D1000, "&gt;="&amp;DATE(I$2,1, 1), Prov_Auto!$D$3:$D1000,"&lt;="&amp;DATE(I$2, 12, 31))*$D624, IF($B624="V", -1*(SUMIFS(Prov_Auto!$E$3:$E1000,Prov_Auto!$A$3:$A1000,$C624,Prov_Auto!$C$3:$C1000,"&gt;="&amp;$A624 ,Prov_Auto!$D$3:$D1000, "&gt;="&amp;DATE(I$2,1,1), Prov_Auto!$D$3:$D1000,"&lt;="&amp;DATE(I$2,12,31))*$D624), "")))))</f>
        <v/>
      </c>
      <c r="J624" s="42" t="str">
        <f>IF($A624="","",IF($C624="","",IF($D624="","", IF($B624="C",  SUMIFS(Prov_Auto!$E$3:$E1000,Prov_Auto!$A$3:$A1000,$C624,Prov_Auto!$C$3:$C1000,"&gt;="&amp;$A624 ,Prov_Auto!$D$3:$D1000, "&gt;="&amp;DATE(J$2,1, 1), Prov_Auto!$D$3:$D1000,"&lt;="&amp;DATE(J$2, 12, 31))*$D624, IF($B624="V", -1*(SUMIFS(Prov_Auto!$E$3:$E1000,Prov_Auto!$A$3:$A1000,$C624,Prov_Auto!$C$3:$C1000,"&gt;="&amp;$A624 ,Prov_Auto!$D$3:$D1000, "&gt;="&amp;DATE(J$2,1,1), Prov_Auto!$D$3:$D1000,"&lt;="&amp;DATE(J$2,12,31))*$D624), "")))))</f>
        <v/>
      </c>
      <c r="K624" s="42" t="str">
        <f>IF($A624="","",IF($C624="","",IF($D624="","", IF($B624="C",  SUMIFS(Prov_Auto!$E$3:$E1000,Prov_Auto!$A$3:$A1000,$C624,Prov_Auto!$C$3:$C1000,"&gt;="&amp;$A624 ,Prov_Auto!$D$3:$D1000, "&gt;="&amp;DATE(K$2,1, 1), Prov_Auto!$D$3:$D1000,"&lt;="&amp;DATE(K$2, 12, 31))*$D624, IF($B624="V", -1*(SUMIFS(Prov_Auto!$E$3:$E1000,Prov_Auto!$A$3:$A1000,$C624,Prov_Auto!$C$3:$C1000,"&gt;="&amp;$A624 ,Prov_Auto!$D$3:$D1000, "&gt;="&amp;DATE(K$2,1,1), Prov_Auto!$D$3:$D1000,"&lt;="&amp;DATE(K$2,12,31))*$D624), "")))))</f>
        <v/>
      </c>
      <c r="L624" s="42" t="str">
        <f>IF($A624="","",IF($C624="","",IF($D624="","", IF($B624="C",  SUMIFS(Prov_Auto!$E$3:$E1000,Prov_Auto!$A$3:$A1000,$C624,Prov_Auto!$C$3:$C1000,"&gt;="&amp;$A624 ,Prov_Auto!$D$3:$D1000, "&gt;="&amp;DATE(L$2,1, 1), Prov_Auto!$D$3:$D1000,"&lt;="&amp;DATE(L$2, 12, 31))*$D624, IF($B624="V", -1*(SUMIFS(Prov_Auto!$E$3:$E1000,Prov_Auto!$A$3:$A1000,$C624,Prov_Auto!$C$3:$C1000,"&gt;="&amp;$A624 ,Prov_Auto!$D$3:$D1000, "&gt;="&amp;DATE(L$2,1,1), Prov_Auto!$D$3:$D1000,"&lt;="&amp;DATE(L$2,12,31))*$D624), "")))))</f>
        <v/>
      </c>
      <c r="M624" s="43" t="str">
        <f>IF($A624="","",IF($C624="","",IF($D624="","", IF($B624="C",  SUMIFS(Prov_Auto!$E$3:$E1000,Prov_Auto!$A$3:$A1000,$C624,Prov_Auto!$C$3:$C1000,"&gt;="&amp;$A624 ,Prov_Auto!$D$3:$D1000, "&gt;="&amp;DATE(M$2,1, 1), Prov_Auto!$D$3:$D1000,"&lt;="&amp;DATE(M$2, 12, 31))*$D624, IF($B624="V", -1*(SUMIFS(Prov_Auto!$E$3:$E1000,Prov_Auto!$A$3:$A1000,$C624,Prov_Auto!$C$3:$C1000,"&gt;="&amp;$A624 ,Prov_Auto!$D$3:$D1000, "&gt;="&amp;DATE(M$2,1,1), Prov_Auto!$D$3:$D1000,"&lt;="&amp;DATE(M$2,12,31))*$D624), "")))))</f>
        <v/>
      </c>
      <c r="N624" s="30"/>
      <c r="O624" s="31"/>
      <c r="P624" s="31"/>
      <c r="Q624" s="31"/>
      <c r="R624" s="31"/>
      <c r="S624" s="31"/>
      <c r="T624" s="31"/>
      <c r="U624" s="31"/>
      <c r="V624" s="31"/>
      <c r="W624" s="31"/>
    </row>
    <row r="625">
      <c r="A625" s="46"/>
      <c r="B625" s="47"/>
      <c r="C625" s="47"/>
      <c r="D625" s="47"/>
      <c r="E625" s="48"/>
      <c r="F625" s="45" t="str">
        <f t="shared" si="1"/>
        <v/>
      </c>
      <c r="G625" s="40" t="str">
        <f t="shared" si="2"/>
        <v/>
      </c>
      <c r="H625" s="41" t="str">
        <f>IF(A625="","",IF(C625="","",IF(D625="","",IF(B625="C", SUMIFS(Prov_Auto!E$3:E1000,Prov_Auto!A$3:A1000,C625,Prov_Auto!C$3:C1000,"&gt;"&amp;A625,Prov_Auto!D$3:D1000,"&lt;="&amp;TODAY())*D625, IF(B625="V", -1*(SUMIFS(Prov_Auto!E$3:E1000,Prov_Auto!A$3:A1000,C625,Prov_Auto!C$3:C1000,"&gt;"&amp;A625,Prov_Auto!D$3:D1000,"&lt;="&amp;TODAY())*D625), "")))))</f>
        <v/>
      </c>
      <c r="I625" s="42" t="str">
        <f>IF($A625="","",IF($C625="","",IF($D625="","", IF($B625="C",  SUMIFS(Prov_Auto!$E$3:$E1000,Prov_Auto!$A$3:$A1000,$C625,Prov_Auto!$C$3:$C1000,"&gt;="&amp;$A625 ,Prov_Auto!$D$3:$D1000, "&gt;="&amp;DATE(I$2,1, 1), Prov_Auto!$D$3:$D1000,"&lt;="&amp;DATE(I$2, 12, 31))*$D625, IF($B625="V", -1*(SUMIFS(Prov_Auto!$E$3:$E1000,Prov_Auto!$A$3:$A1000,$C625,Prov_Auto!$C$3:$C1000,"&gt;="&amp;$A625 ,Prov_Auto!$D$3:$D1000, "&gt;="&amp;DATE(I$2,1,1), Prov_Auto!$D$3:$D1000,"&lt;="&amp;DATE(I$2,12,31))*$D625), "")))))</f>
        <v/>
      </c>
      <c r="J625" s="42" t="str">
        <f>IF($A625="","",IF($C625="","",IF($D625="","", IF($B625="C",  SUMIFS(Prov_Auto!$E$3:$E1000,Prov_Auto!$A$3:$A1000,$C625,Prov_Auto!$C$3:$C1000,"&gt;="&amp;$A625 ,Prov_Auto!$D$3:$D1000, "&gt;="&amp;DATE(J$2,1, 1), Prov_Auto!$D$3:$D1000,"&lt;="&amp;DATE(J$2, 12, 31))*$D625, IF($B625="V", -1*(SUMIFS(Prov_Auto!$E$3:$E1000,Prov_Auto!$A$3:$A1000,$C625,Prov_Auto!$C$3:$C1000,"&gt;="&amp;$A625 ,Prov_Auto!$D$3:$D1000, "&gt;="&amp;DATE(J$2,1,1), Prov_Auto!$D$3:$D1000,"&lt;="&amp;DATE(J$2,12,31))*$D625), "")))))</f>
        <v/>
      </c>
      <c r="K625" s="42" t="str">
        <f>IF($A625="","",IF($C625="","",IF($D625="","", IF($B625="C",  SUMIFS(Prov_Auto!$E$3:$E1000,Prov_Auto!$A$3:$A1000,$C625,Prov_Auto!$C$3:$C1000,"&gt;="&amp;$A625 ,Prov_Auto!$D$3:$D1000, "&gt;="&amp;DATE(K$2,1, 1), Prov_Auto!$D$3:$D1000,"&lt;="&amp;DATE(K$2, 12, 31))*$D625, IF($B625="V", -1*(SUMIFS(Prov_Auto!$E$3:$E1000,Prov_Auto!$A$3:$A1000,$C625,Prov_Auto!$C$3:$C1000,"&gt;="&amp;$A625 ,Prov_Auto!$D$3:$D1000, "&gt;="&amp;DATE(K$2,1,1), Prov_Auto!$D$3:$D1000,"&lt;="&amp;DATE(K$2,12,31))*$D625), "")))))</f>
        <v/>
      </c>
      <c r="L625" s="42" t="str">
        <f>IF($A625="","",IF($C625="","",IF($D625="","", IF($B625="C",  SUMIFS(Prov_Auto!$E$3:$E1000,Prov_Auto!$A$3:$A1000,$C625,Prov_Auto!$C$3:$C1000,"&gt;="&amp;$A625 ,Prov_Auto!$D$3:$D1000, "&gt;="&amp;DATE(L$2,1, 1), Prov_Auto!$D$3:$D1000,"&lt;="&amp;DATE(L$2, 12, 31))*$D625, IF($B625="V", -1*(SUMIFS(Prov_Auto!$E$3:$E1000,Prov_Auto!$A$3:$A1000,$C625,Prov_Auto!$C$3:$C1000,"&gt;="&amp;$A625 ,Prov_Auto!$D$3:$D1000, "&gt;="&amp;DATE(L$2,1,1), Prov_Auto!$D$3:$D1000,"&lt;="&amp;DATE(L$2,12,31))*$D625), "")))))</f>
        <v/>
      </c>
      <c r="M625" s="43" t="str">
        <f>IF($A625="","",IF($C625="","",IF($D625="","", IF($B625="C",  SUMIFS(Prov_Auto!$E$3:$E1000,Prov_Auto!$A$3:$A1000,$C625,Prov_Auto!$C$3:$C1000,"&gt;="&amp;$A625 ,Prov_Auto!$D$3:$D1000, "&gt;="&amp;DATE(M$2,1, 1), Prov_Auto!$D$3:$D1000,"&lt;="&amp;DATE(M$2, 12, 31))*$D625, IF($B625="V", -1*(SUMIFS(Prov_Auto!$E$3:$E1000,Prov_Auto!$A$3:$A1000,$C625,Prov_Auto!$C$3:$C1000,"&gt;="&amp;$A625 ,Prov_Auto!$D$3:$D1000, "&gt;="&amp;DATE(M$2,1,1), Prov_Auto!$D$3:$D1000,"&lt;="&amp;DATE(M$2,12,31))*$D625), "")))))</f>
        <v/>
      </c>
      <c r="N625" s="30"/>
      <c r="O625" s="31"/>
      <c r="P625" s="31"/>
      <c r="Q625" s="31"/>
      <c r="R625" s="31"/>
      <c r="S625" s="31"/>
      <c r="T625" s="31"/>
      <c r="U625" s="31"/>
      <c r="V625" s="31"/>
      <c r="W625" s="31"/>
    </row>
    <row r="626">
      <c r="A626" s="46"/>
      <c r="B626" s="47"/>
      <c r="C626" s="47"/>
      <c r="D626" s="47"/>
      <c r="E626" s="48"/>
      <c r="F626" s="45" t="str">
        <f t="shared" si="1"/>
        <v/>
      </c>
      <c r="G626" s="40" t="str">
        <f t="shared" si="2"/>
        <v/>
      </c>
      <c r="H626" s="41" t="str">
        <f>IF(A626="","",IF(C626="","",IF(D626="","",IF(B626="C", SUMIFS(Prov_Auto!E$3:E1000,Prov_Auto!A$3:A1000,C626,Prov_Auto!C$3:C1000,"&gt;"&amp;A626,Prov_Auto!D$3:D1000,"&lt;="&amp;TODAY())*D626, IF(B626="V", -1*(SUMIFS(Prov_Auto!E$3:E1000,Prov_Auto!A$3:A1000,C626,Prov_Auto!C$3:C1000,"&gt;"&amp;A626,Prov_Auto!D$3:D1000,"&lt;="&amp;TODAY())*D626), "")))))</f>
        <v/>
      </c>
      <c r="I626" s="42" t="str">
        <f>IF($A626="","",IF($C626="","",IF($D626="","", IF($B626="C",  SUMIFS(Prov_Auto!$E$3:$E1000,Prov_Auto!$A$3:$A1000,$C626,Prov_Auto!$C$3:$C1000,"&gt;="&amp;$A626 ,Prov_Auto!$D$3:$D1000, "&gt;="&amp;DATE(I$2,1, 1), Prov_Auto!$D$3:$D1000,"&lt;="&amp;DATE(I$2, 12, 31))*$D626, IF($B626="V", -1*(SUMIFS(Prov_Auto!$E$3:$E1000,Prov_Auto!$A$3:$A1000,$C626,Prov_Auto!$C$3:$C1000,"&gt;="&amp;$A626 ,Prov_Auto!$D$3:$D1000, "&gt;="&amp;DATE(I$2,1,1), Prov_Auto!$D$3:$D1000,"&lt;="&amp;DATE(I$2,12,31))*$D626), "")))))</f>
        <v/>
      </c>
      <c r="J626" s="42" t="str">
        <f>IF($A626="","",IF($C626="","",IF($D626="","", IF($B626="C",  SUMIFS(Prov_Auto!$E$3:$E1000,Prov_Auto!$A$3:$A1000,$C626,Prov_Auto!$C$3:$C1000,"&gt;="&amp;$A626 ,Prov_Auto!$D$3:$D1000, "&gt;="&amp;DATE(J$2,1, 1), Prov_Auto!$D$3:$D1000,"&lt;="&amp;DATE(J$2, 12, 31))*$D626, IF($B626="V", -1*(SUMIFS(Prov_Auto!$E$3:$E1000,Prov_Auto!$A$3:$A1000,$C626,Prov_Auto!$C$3:$C1000,"&gt;="&amp;$A626 ,Prov_Auto!$D$3:$D1000, "&gt;="&amp;DATE(J$2,1,1), Prov_Auto!$D$3:$D1000,"&lt;="&amp;DATE(J$2,12,31))*$D626), "")))))</f>
        <v/>
      </c>
      <c r="K626" s="42" t="str">
        <f>IF($A626="","",IF($C626="","",IF($D626="","", IF($B626="C",  SUMIFS(Prov_Auto!$E$3:$E1000,Prov_Auto!$A$3:$A1000,$C626,Prov_Auto!$C$3:$C1000,"&gt;="&amp;$A626 ,Prov_Auto!$D$3:$D1000, "&gt;="&amp;DATE(K$2,1, 1), Prov_Auto!$D$3:$D1000,"&lt;="&amp;DATE(K$2, 12, 31))*$D626, IF($B626="V", -1*(SUMIFS(Prov_Auto!$E$3:$E1000,Prov_Auto!$A$3:$A1000,$C626,Prov_Auto!$C$3:$C1000,"&gt;="&amp;$A626 ,Prov_Auto!$D$3:$D1000, "&gt;="&amp;DATE(K$2,1,1), Prov_Auto!$D$3:$D1000,"&lt;="&amp;DATE(K$2,12,31))*$D626), "")))))</f>
        <v/>
      </c>
      <c r="L626" s="42" t="str">
        <f>IF($A626="","",IF($C626="","",IF($D626="","", IF($B626="C",  SUMIFS(Prov_Auto!$E$3:$E1000,Prov_Auto!$A$3:$A1000,$C626,Prov_Auto!$C$3:$C1000,"&gt;="&amp;$A626 ,Prov_Auto!$D$3:$D1000, "&gt;="&amp;DATE(L$2,1, 1), Prov_Auto!$D$3:$D1000,"&lt;="&amp;DATE(L$2, 12, 31))*$D626, IF($B626="V", -1*(SUMIFS(Prov_Auto!$E$3:$E1000,Prov_Auto!$A$3:$A1000,$C626,Prov_Auto!$C$3:$C1000,"&gt;="&amp;$A626 ,Prov_Auto!$D$3:$D1000, "&gt;="&amp;DATE(L$2,1,1), Prov_Auto!$D$3:$D1000,"&lt;="&amp;DATE(L$2,12,31))*$D626), "")))))</f>
        <v/>
      </c>
      <c r="M626" s="43" t="str">
        <f>IF($A626="","",IF($C626="","",IF($D626="","", IF($B626="C",  SUMIFS(Prov_Auto!$E$3:$E1000,Prov_Auto!$A$3:$A1000,$C626,Prov_Auto!$C$3:$C1000,"&gt;="&amp;$A626 ,Prov_Auto!$D$3:$D1000, "&gt;="&amp;DATE(M$2,1, 1), Prov_Auto!$D$3:$D1000,"&lt;="&amp;DATE(M$2, 12, 31))*$D626, IF($B626="V", -1*(SUMIFS(Prov_Auto!$E$3:$E1000,Prov_Auto!$A$3:$A1000,$C626,Prov_Auto!$C$3:$C1000,"&gt;="&amp;$A626 ,Prov_Auto!$D$3:$D1000, "&gt;="&amp;DATE(M$2,1,1), Prov_Auto!$D$3:$D1000,"&lt;="&amp;DATE(M$2,12,31))*$D626), "")))))</f>
        <v/>
      </c>
      <c r="N626" s="30"/>
      <c r="O626" s="31"/>
      <c r="P626" s="31"/>
      <c r="Q626" s="31"/>
      <c r="R626" s="31"/>
      <c r="S626" s="31"/>
      <c r="T626" s="31"/>
      <c r="U626" s="31"/>
      <c r="V626" s="31"/>
      <c r="W626" s="31"/>
    </row>
    <row r="627">
      <c r="A627" s="46"/>
      <c r="B627" s="47"/>
      <c r="C627" s="47"/>
      <c r="D627" s="47"/>
      <c r="E627" s="48"/>
      <c r="F627" s="45" t="str">
        <f t="shared" si="1"/>
        <v/>
      </c>
      <c r="G627" s="40" t="str">
        <f t="shared" si="2"/>
        <v/>
      </c>
      <c r="H627" s="41" t="str">
        <f>IF(A627="","",IF(C627="","",IF(D627="","",IF(B627="C", SUMIFS(Prov_Auto!E$3:E1000,Prov_Auto!A$3:A1000,C627,Prov_Auto!C$3:C1000,"&gt;"&amp;A627,Prov_Auto!D$3:D1000,"&lt;="&amp;TODAY())*D627, IF(B627="V", -1*(SUMIFS(Prov_Auto!E$3:E1000,Prov_Auto!A$3:A1000,C627,Prov_Auto!C$3:C1000,"&gt;"&amp;A627,Prov_Auto!D$3:D1000,"&lt;="&amp;TODAY())*D627), "")))))</f>
        <v/>
      </c>
      <c r="I627" s="42" t="str">
        <f>IF($A627="","",IF($C627="","",IF($D627="","", IF($B627="C",  SUMIFS(Prov_Auto!$E$3:$E1000,Prov_Auto!$A$3:$A1000,$C627,Prov_Auto!$C$3:$C1000,"&gt;="&amp;$A627 ,Prov_Auto!$D$3:$D1000, "&gt;="&amp;DATE(I$2,1, 1), Prov_Auto!$D$3:$D1000,"&lt;="&amp;DATE(I$2, 12, 31))*$D627, IF($B627="V", -1*(SUMIFS(Prov_Auto!$E$3:$E1000,Prov_Auto!$A$3:$A1000,$C627,Prov_Auto!$C$3:$C1000,"&gt;="&amp;$A627 ,Prov_Auto!$D$3:$D1000, "&gt;="&amp;DATE(I$2,1,1), Prov_Auto!$D$3:$D1000,"&lt;="&amp;DATE(I$2,12,31))*$D627), "")))))</f>
        <v/>
      </c>
      <c r="J627" s="42" t="str">
        <f>IF($A627="","",IF($C627="","",IF($D627="","", IF($B627="C",  SUMIFS(Prov_Auto!$E$3:$E1000,Prov_Auto!$A$3:$A1000,$C627,Prov_Auto!$C$3:$C1000,"&gt;="&amp;$A627 ,Prov_Auto!$D$3:$D1000, "&gt;="&amp;DATE(J$2,1, 1), Prov_Auto!$D$3:$D1000,"&lt;="&amp;DATE(J$2, 12, 31))*$D627, IF($B627="V", -1*(SUMIFS(Prov_Auto!$E$3:$E1000,Prov_Auto!$A$3:$A1000,$C627,Prov_Auto!$C$3:$C1000,"&gt;="&amp;$A627 ,Prov_Auto!$D$3:$D1000, "&gt;="&amp;DATE(J$2,1,1), Prov_Auto!$D$3:$D1000,"&lt;="&amp;DATE(J$2,12,31))*$D627), "")))))</f>
        <v/>
      </c>
      <c r="K627" s="42" t="str">
        <f>IF($A627="","",IF($C627="","",IF($D627="","", IF($B627="C",  SUMIFS(Prov_Auto!$E$3:$E1000,Prov_Auto!$A$3:$A1000,$C627,Prov_Auto!$C$3:$C1000,"&gt;="&amp;$A627 ,Prov_Auto!$D$3:$D1000, "&gt;="&amp;DATE(K$2,1, 1), Prov_Auto!$D$3:$D1000,"&lt;="&amp;DATE(K$2, 12, 31))*$D627, IF($B627="V", -1*(SUMIFS(Prov_Auto!$E$3:$E1000,Prov_Auto!$A$3:$A1000,$C627,Prov_Auto!$C$3:$C1000,"&gt;="&amp;$A627 ,Prov_Auto!$D$3:$D1000, "&gt;="&amp;DATE(K$2,1,1), Prov_Auto!$D$3:$D1000,"&lt;="&amp;DATE(K$2,12,31))*$D627), "")))))</f>
        <v/>
      </c>
      <c r="L627" s="42" t="str">
        <f>IF($A627="","",IF($C627="","",IF($D627="","", IF($B627="C",  SUMIFS(Prov_Auto!$E$3:$E1000,Prov_Auto!$A$3:$A1000,$C627,Prov_Auto!$C$3:$C1000,"&gt;="&amp;$A627 ,Prov_Auto!$D$3:$D1000, "&gt;="&amp;DATE(L$2,1, 1), Prov_Auto!$D$3:$D1000,"&lt;="&amp;DATE(L$2, 12, 31))*$D627, IF($B627="V", -1*(SUMIFS(Prov_Auto!$E$3:$E1000,Prov_Auto!$A$3:$A1000,$C627,Prov_Auto!$C$3:$C1000,"&gt;="&amp;$A627 ,Prov_Auto!$D$3:$D1000, "&gt;="&amp;DATE(L$2,1,1), Prov_Auto!$D$3:$D1000,"&lt;="&amp;DATE(L$2,12,31))*$D627), "")))))</f>
        <v/>
      </c>
      <c r="M627" s="43" t="str">
        <f>IF($A627="","",IF($C627="","",IF($D627="","", IF($B627="C",  SUMIFS(Prov_Auto!$E$3:$E1000,Prov_Auto!$A$3:$A1000,$C627,Prov_Auto!$C$3:$C1000,"&gt;="&amp;$A627 ,Prov_Auto!$D$3:$D1000, "&gt;="&amp;DATE(M$2,1, 1), Prov_Auto!$D$3:$D1000,"&lt;="&amp;DATE(M$2, 12, 31))*$D627, IF($B627="V", -1*(SUMIFS(Prov_Auto!$E$3:$E1000,Prov_Auto!$A$3:$A1000,$C627,Prov_Auto!$C$3:$C1000,"&gt;="&amp;$A627 ,Prov_Auto!$D$3:$D1000, "&gt;="&amp;DATE(M$2,1,1), Prov_Auto!$D$3:$D1000,"&lt;="&amp;DATE(M$2,12,31))*$D627), "")))))</f>
        <v/>
      </c>
      <c r="N627" s="30"/>
      <c r="O627" s="31"/>
      <c r="P627" s="31"/>
      <c r="Q627" s="31"/>
      <c r="R627" s="31"/>
      <c r="S627" s="31"/>
      <c r="T627" s="31"/>
      <c r="U627" s="31"/>
      <c r="V627" s="31"/>
      <c r="W627" s="31"/>
    </row>
    <row r="628">
      <c r="A628" s="46"/>
      <c r="B628" s="47"/>
      <c r="C628" s="47"/>
      <c r="D628" s="47"/>
      <c r="E628" s="48"/>
      <c r="F628" s="45" t="str">
        <f t="shared" si="1"/>
        <v/>
      </c>
      <c r="G628" s="40" t="str">
        <f t="shared" si="2"/>
        <v/>
      </c>
      <c r="H628" s="41" t="str">
        <f>IF(A628="","",IF(C628="","",IF(D628="","",IF(B628="C", SUMIFS(Prov_Auto!E$3:E1000,Prov_Auto!A$3:A1000,C628,Prov_Auto!C$3:C1000,"&gt;"&amp;A628,Prov_Auto!D$3:D1000,"&lt;="&amp;TODAY())*D628, IF(B628="V", -1*(SUMIFS(Prov_Auto!E$3:E1000,Prov_Auto!A$3:A1000,C628,Prov_Auto!C$3:C1000,"&gt;"&amp;A628,Prov_Auto!D$3:D1000,"&lt;="&amp;TODAY())*D628), "")))))</f>
        <v/>
      </c>
      <c r="I628" s="42" t="str">
        <f>IF($A628="","",IF($C628="","",IF($D628="","", IF($B628="C",  SUMIFS(Prov_Auto!$E$3:$E1000,Prov_Auto!$A$3:$A1000,$C628,Prov_Auto!$C$3:$C1000,"&gt;="&amp;$A628 ,Prov_Auto!$D$3:$D1000, "&gt;="&amp;DATE(I$2,1, 1), Prov_Auto!$D$3:$D1000,"&lt;="&amp;DATE(I$2, 12, 31))*$D628, IF($B628="V", -1*(SUMIFS(Prov_Auto!$E$3:$E1000,Prov_Auto!$A$3:$A1000,$C628,Prov_Auto!$C$3:$C1000,"&gt;="&amp;$A628 ,Prov_Auto!$D$3:$D1000, "&gt;="&amp;DATE(I$2,1,1), Prov_Auto!$D$3:$D1000,"&lt;="&amp;DATE(I$2,12,31))*$D628), "")))))</f>
        <v/>
      </c>
      <c r="J628" s="42" t="str">
        <f>IF($A628="","",IF($C628="","",IF($D628="","", IF($B628="C",  SUMIFS(Prov_Auto!$E$3:$E1000,Prov_Auto!$A$3:$A1000,$C628,Prov_Auto!$C$3:$C1000,"&gt;="&amp;$A628 ,Prov_Auto!$D$3:$D1000, "&gt;="&amp;DATE(J$2,1, 1), Prov_Auto!$D$3:$D1000,"&lt;="&amp;DATE(J$2, 12, 31))*$D628, IF($B628="V", -1*(SUMIFS(Prov_Auto!$E$3:$E1000,Prov_Auto!$A$3:$A1000,$C628,Prov_Auto!$C$3:$C1000,"&gt;="&amp;$A628 ,Prov_Auto!$D$3:$D1000, "&gt;="&amp;DATE(J$2,1,1), Prov_Auto!$D$3:$D1000,"&lt;="&amp;DATE(J$2,12,31))*$D628), "")))))</f>
        <v/>
      </c>
      <c r="K628" s="42" t="str">
        <f>IF($A628="","",IF($C628="","",IF($D628="","", IF($B628="C",  SUMIFS(Prov_Auto!$E$3:$E1000,Prov_Auto!$A$3:$A1000,$C628,Prov_Auto!$C$3:$C1000,"&gt;="&amp;$A628 ,Prov_Auto!$D$3:$D1000, "&gt;="&amp;DATE(K$2,1, 1), Prov_Auto!$D$3:$D1000,"&lt;="&amp;DATE(K$2, 12, 31))*$D628, IF($B628="V", -1*(SUMIFS(Prov_Auto!$E$3:$E1000,Prov_Auto!$A$3:$A1000,$C628,Prov_Auto!$C$3:$C1000,"&gt;="&amp;$A628 ,Prov_Auto!$D$3:$D1000, "&gt;="&amp;DATE(K$2,1,1), Prov_Auto!$D$3:$D1000,"&lt;="&amp;DATE(K$2,12,31))*$D628), "")))))</f>
        <v/>
      </c>
      <c r="L628" s="42" t="str">
        <f>IF($A628="","",IF($C628="","",IF($D628="","", IF($B628="C",  SUMIFS(Prov_Auto!$E$3:$E1000,Prov_Auto!$A$3:$A1000,$C628,Prov_Auto!$C$3:$C1000,"&gt;="&amp;$A628 ,Prov_Auto!$D$3:$D1000, "&gt;="&amp;DATE(L$2,1, 1), Prov_Auto!$D$3:$D1000,"&lt;="&amp;DATE(L$2, 12, 31))*$D628, IF($B628="V", -1*(SUMIFS(Prov_Auto!$E$3:$E1000,Prov_Auto!$A$3:$A1000,$C628,Prov_Auto!$C$3:$C1000,"&gt;="&amp;$A628 ,Prov_Auto!$D$3:$D1000, "&gt;="&amp;DATE(L$2,1,1), Prov_Auto!$D$3:$D1000,"&lt;="&amp;DATE(L$2,12,31))*$D628), "")))))</f>
        <v/>
      </c>
      <c r="M628" s="43" t="str">
        <f>IF($A628="","",IF($C628="","",IF($D628="","", IF($B628="C",  SUMIFS(Prov_Auto!$E$3:$E1000,Prov_Auto!$A$3:$A1000,$C628,Prov_Auto!$C$3:$C1000,"&gt;="&amp;$A628 ,Prov_Auto!$D$3:$D1000, "&gt;="&amp;DATE(M$2,1, 1), Prov_Auto!$D$3:$D1000,"&lt;="&amp;DATE(M$2, 12, 31))*$D628, IF($B628="V", -1*(SUMIFS(Prov_Auto!$E$3:$E1000,Prov_Auto!$A$3:$A1000,$C628,Prov_Auto!$C$3:$C1000,"&gt;="&amp;$A628 ,Prov_Auto!$D$3:$D1000, "&gt;="&amp;DATE(M$2,1,1), Prov_Auto!$D$3:$D1000,"&lt;="&amp;DATE(M$2,12,31))*$D628), "")))))</f>
        <v/>
      </c>
      <c r="N628" s="30"/>
      <c r="O628" s="31"/>
      <c r="P628" s="31"/>
      <c r="Q628" s="31"/>
      <c r="R628" s="31"/>
      <c r="S628" s="31"/>
      <c r="T628" s="31"/>
      <c r="U628" s="31"/>
      <c r="V628" s="31"/>
      <c r="W628" s="31"/>
    </row>
    <row r="629">
      <c r="A629" s="46"/>
      <c r="B629" s="47"/>
      <c r="C629" s="47"/>
      <c r="D629" s="47"/>
      <c r="E629" s="48"/>
      <c r="F629" s="45" t="str">
        <f t="shared" si="1"/>
        <v/>
      </c>
      <c r="G629" s="40" t="str">
        <f t="shared" si="2"/>
        <v/>
      </c>
      <c r="H629" s="41" t="str">
        <f>IF(A629="","",IF(C629="","",IF(D629="","",IF(B629="C", SUMIFS(Prov_Auto!E$3:E1000,Prov_Auto!A$3:A1000,C629,Prov_Auto!C$3:C1000,"&gt;"&amp;A629,Prov_Auto!D$3:D1000,"&lt;="&amp;TODAY())*D629, IF(B629="V", -1*(SUMIFS(Prov_Auto!E$3:E1000,Prov_Auto!A$3:A1000,C629,Prov_Auto!C$3:C1000,"&gt;"&amp;A629,Prov_Auto!D$3:D1000,"&lt;="&amp;TODAY())*D629), "")))))</f>
        <v/>
      </c>
      <c r="I629" s="42" t="str">
        <f>IF($A629="","",IF($C629="","",IF($D629="","", IF($B629="C",  SUMIFS(Prov_Auto!$E$3:$E1000,Prov_Auto!$A$3:$A1000,$C629,Prov_Auto!$C$3:$C1000,"&gt;="&amp;$A629 ,Prov_Auto!$D$3:$D1000, "&gt;="&amp;DATE(I$2,1, 1), Prov_Auto!$D$3:$D1000,"&lt;="&amp;DATE(I$2, 12, 31))*$D629, IF($B629="V", -1*(SUMIFS(Prov_Auto!$E$3:$E1000,Prov_Auto!$A$3:$A1000,$C629,Prov_Auto!$C$3:$C1000,"&gt;="&amp;$A629 ,Prov_Auto!$D$3:$D1000, "&gt;="&amp;DATE(I$2,1,1), Prov_Auto!$D$3:$D1000,"&lt;="&amp;DATE(I$2,12,31))*$D629), "")))))</f>
        <v/>
      </c>
      <c r="J629" s="42" t="str">
        <f>IF($A629="","",IF($C629="","",IF($D629="","", IF($B629="C",  SUMIFS(Prov_Auto!$E$3:$E1000,Prov_Auto!$A$3:$A1000,$C629,Prov_Auto!$C$3:$C1000,"&gt;="&amp;$A629 ,Prov_Auto!$D$3:$D1000, "&gt;="&amp;DATE(J$2,1, 1), Prov_Auto!$D$3:$D1000,"&lt;="&amp;DATE(J$2, 12, 31))*$D629, IF($B629="V", -1*(SUMIFS(Prov_Auto!$E$3:$E1000,Prov_Auto!$A$3:$A1000,$C629,Prov_Auto!$C$3:$C1000,"&gt;="&amp;$A629 ,Prov_Auto!$D$3:$D1000, "&gt;="&amp;DATE(J$2,1,1), Prov_Auto!$D$3:$D1000,"&lt;="&amp;DATE(J$2,12,31))*$D629), "")))))</f>
        <v/>
      </c>
      <c r="K629" s="42" t="str">
        <f>IF($A629="","",IF($C629="","",IF($D629="","", IF($B629="C",  SUMIFS(Prov_Auto!$E$3:$E1000,Prov_Auto!$A$3:$A1000,$C629,Prov_Auto!$C$3:$C1000,"&gt;="&amp;$A629 ,Prov_Auto!$D$3:$D1000, "&gt;="&amp;DATE(K$2,1, 1), Prov_Auto!$D$3:$D1000,"&lt;="&amp;DATE(K$2, 12, 31))*$D629, IF($B629="V", -1*(SUMIFS(Prov_Auto!$E$3:$E1000,Prov_Auto!$A$3:$A1000,$C629,Prov_Auto!$C$3:$C1000,"&gt;="&amp;$A629 ,Prov_Auto!$D$3:$D1000, "&gt;="&amp;DATE(K$2,1,1), Prov_Auto!$D$3:$D1000,"&lt;="&amp;DATE(K$2,12,31))*$D629), "")))))</f>
        <v/>
      </c>
      <c r="L629" s="42" t="str">
        <f>IF($A629="","",IF($C629="","",IF($D629="","", IF($B629="C",  SUMIFS(Prov_Auto!$E$3:$E1000,Prov_Auto!$A$3:$A1000,$C629,Prov_Auto!$C$3:$C1000,"&gt;="&amp;$A629 ,Prov_Auto!$D$3:$D1000, "&gt;="&amp;DATE(L$2,1, 1), Prov_Auto!$D$3:$D1000,"&lt;="&amp;DATE(L$2, 12, 31))*$D629, IF($B629="V", -1*(SUMIFS(Prov_Auto!$E$3:$E1000,Prov_Auto!$A$3:$A1000,$C629,Prov_Auto!$C$3:$C1000,"&gt;="&amp;$A629 ,Prov_Auto!$D$3:$D1000, "&gt;="&amp;DATE(L$2,1,1), Prov_Auto!$D$3:$D1000,"&lt;="&amp;DATE(L$2,12,31))*$D629), "")))))</f>
        <v/>
      </c>
      <c r="M629" s="43" t="str">
        <f>IF($A629="","",IF($C629="","",IF($D629="","", IF($B629="C",  SUMIFS(Prov_Auto!$E$3:$E1000,Prov_Auto!$A$3:$A1000,$C629,Prov_Auto!$C$3:$C1000,"&gt;="&amp;$A629 ,Prov_Auto!$D$3:$D1000, "&gt;="&amp;DATE(M$2,1, 1), Prov_Auto!$D$3:$D1000,"&lt;="&amp;DATE(M$2, 12, 31))*$D629, IF($B629="V", -1*(SUMIFS(Prov_Auto!$E$3:$E1000,Prov_Auto!$A$3:$A1000,$C629,Prov_Auto!$C$3:$C1000,"&gt;="&amp;$A629 ,Prov_Auto!$D$3:$D1000, "&gt;="&amp;DATE(M$2,1,1), Prov_Auto!$D$3:$D1000,"&lt;="&amp;DATE(M$2,12,31))*$D629), "")))))</f>
        <v/>
      </c>
      <c r="N629" s="30"/>
      <c r="O629" s="31"/>
      <c r="P629" s="31"/>
      <c r="Q629" s="31"/>
      <c r="R629" s="31"/>
      <c r="S629" s="31"/>
      <c r="T629" s="31"/>
      <c r="U629" s="31"/>
      <c r="V629" s="31"/>
      <c r="W629" s="31"/>
    </row>
    <row r="630">
      <c r="A630" s="46"/>
      <c r="B630" s="47"/>
      <c r="C630" s="47"/>
      <c r="D630" s="47"/>
      <c r="E630" s="48"/>
      <c r="F630" s="45" t="str">
        <f t="shared" si="1"/>
        <v/>
      </c>
      <c r="G630" s="40" t="str">
        <f t="shared" si="2"/>
        <v/>
      </c>
      <c r="H630" s="41" t="str">
        <f>IF(A630="","",IF(C630="","",IF(D630="","",IF(B630="C", SUMIFS(Prov_Auto!E$3:E1000,Prov_Auto!A$3:A1000,C630,Prov_Auto!C$3:C1000,"&gt;"&amp;A630,Prov_Auto!D$3:D1000,"&lt;="&amp;TODAY())*D630, IF(B630="V", -1*(SUMIFS(Prov_Auto!E$3:E1000,Prov_Auto!A$3:A1000,C630,Prov_Auto!C$3:C1000,"&gt;"&amp;A630,Prov_Auto!D$3:D1000,"&lt;="&amp;TODAY())*D630), "")))))</f>
        <v/>
      </c>
      <c r="I630" s="42" t="str">
        <f>IF($A630="","",IF($C630="","",IF($D630="","", IF($B630="C",  SUMIFS(Prov_Auto!$E$3:$E1000,Prov_Auto!$A$3:$A1000,$C630,Prov_Auto!$C$3:$C1000,"&gt;="&amp;$A630 ,Prov_Auto!$D$3:$D1000, "&gt;="&amp;DATE(I$2,1, 1), Prov_Auto!$D$3:$D1000,"&lt;="&amp;DATE(I$2, 12, 31))*$D630, IF($B630="V", -1*(SUMIFS(Prov_Auto!$E$3:$E1000,Prov_Auto!$A$3:$A1000,$C630,Prov_Auto!$C$3:$C1000,"&gt;="&amp;$A630 ,Prov_Auto!$D$3:$D1000, "&gt;="&amp;DATE(I$2,1,1), Prov_Auto!$D$3:$D1000,"&lt;="&amp;DATE(I$2,12,31))*$D630), "")))))</f>
        <v/>
      </c>
      <c r="J630" s="42" t="str">
        <f>IF($A630="","",IF($C630="","",IF($D630="","", IF($B630="C",  SUMIFS(Prov_Auto!$E$3:$E1000,Prov_Auto!$A$3:$A1000,$C630,Prov_Auto!$C$3:$C1000,"&gt;="&amp;$A630 ,Prov_Auto!$D$3:$D1000, "&gt;="&amp;DATE(J$2,1, 1), Prov_Auto!$D$3:$D1000,"&lt;="&amp;DATE(J$2, 12, 31))*$D630, IF($B630="V", -1*(SUMIFS(Prov_Auto!$E$3:$E1000,Prov_Auto!$A$3:$A1000,$C630,Prov_Auto!$C$3:$C1000,"&gt;="&amp;$A630 ,Prov_Auto!$D$3:$D1000, "&gt;="&amp;DATE(J$2,1,1), Prov_Auto!$D$3:$D1000,"&lt;="&amp;DATE(J$2,12,31))*$D630), "")))))</f>
        <v/>
      </c>
      <c r="K630" s="42" t="str">
        <f>IF($A630="","",IF($C630="","",IF($D630="","", IF($B630="C",  SUMIFS(Prov_Auto!$E$3:$E1000,Prov_Auto!$A$3:$A1000,$C630,Prov_Auto!$C$3:$C1000,"&gt;="&amp;$A630 ,Prov_Auto!$D$3:$D1000, "&gt;="&amp;DATE(K$2,1, 1), Prov_Auto!$D$3:$D1000,"&lt;="&amp;DATE(K$2, 12, 31))*$D630, IF($B630="V", -1*(SUMIFS(Prov_Auto!$E$3:$E1000,Prov_Auto!$A$3:$A1000,$C630,Prov_Auto!$C$3:$C1000,"&gt;="&amp;$A630 ,Prov_Auto!$D$3:$D1000, "&gt;="&amp;DATE(K$2,1,1), Prov_Auto!$D$3:$D1000,"&lt;="&amp;DATE(K$2,12,31))*$D630), "")))))</f>
        <v/>
      </c>
      <c r="L630" s="42" t="str">
        <f>IF($A630="","",IF($C630="","",IF($D630="","", IF($B630="C",  SUMIFS(Prov_Auto!$E$3:$E1000,Prov_Auto!$A$3:$A1000,$C630,Prov_Auto!$C$3:$C1000,"&gt;="&amp;$A630 ,Prov_Auto!$D$3:$D1000, "&gt;="&amp;DATE(L$2,1, 1), Prov_Auto!$D$3:$D1000,"&lt;="&amp;DATE(L$2, 12, 31))*$D630, IF($B630="V", -1*(SUMIFS(Prov_Auto!$E$3:$E1000,Prov_Auto!$A$3:$A1000,$C630,Prov_Auto!$C$3:$C1000,"&gt;="&amp;$A630 ,Prov_Auto!$D$3:$D1000, "&gt;="&amp;DATE(L$2,1,1), Prov_Auto!$D$3:$D1000,"&lt;="&amp;DATE(L$2,12,31))*$D630), "")))))</f>
        <v/>
      </c>
      <c r="M630" s="43" t="str">
        <f>IF($A630="","",IF($C630="","",IF($D630="","", IF($B630="C",  SUMIFS(Prov_Auto!$E$3:$E1000,Prov_Auto!$A$3:$A1000,$C630,Prov_Auto!$C$3:$C1000,"&gt;="&amp;$A630 ,Prov_Auto!$D$3:$D1000, "&gt;="&amp;DATE(M$2,1, 1), Prov_Auto!$D$3:$D1000,"&lt;="&amp;DATE(M$2, 12, 31))*$D630, IF($B630="V", -1*(SUMIFS(Prov_Auto!$E$3:$E1000,Prov_Auto!$A$3:$A1000,$C630,Prov_Auto!$C$3:$C1000,"&gt;="&amp;$A630 ,Prov_Auto!$D$3:$D1000, "&gt;="&amp;DATE(M$2,1,1), Prov_Auto!$D$3:$D1000,"&lt;="&amp;DATE(M$2,12,31))*$D630), "")))))</f>
        <v/>
      </c>
      <c r="N630" s="30"/>
      <c r="O630" s="31"/>
      <c r="P630" s="31"/>
      <c r="Q630" s="31"/>
      <c r="R630" s="31"/>
      <c r="S630" s="31"/>
      <c r="T630" s="31"/>
      <c r="U630" s="31"/>
      <c r="V630" s="31"/>
      <c r="W630" s="31"/>
    </row>
    <row r="631">
      <c r="A631" s="46"/>
      <c r="B631" s="47"/>
      <c r="C631" s="47"/>
      <c r="D631" s="47"/>
      <c r="E631" s="48"/>
      <c r="F631" s="45" t="str">
        <f t="shared" si="1"/>
        <v/>
      </c>
      <c r="G631" s="40" t="str">
        <f t="shared" si="2"/>
        <v/>
      </c>
      <c r="H631" s="41" t="str">
        <f>IF(A631="","",IF(C631="","",IF(D631="","",IF(B631="C", SUMIFS(Prov_Auto!E$3:E1000,Prov_Auto!A$3:A1000,C631,Prov_Auto!C$3:C1000,"&gt;"&amp;A631,Prov_Auto!D$3:D1000,"&lt;="&amp;TODAY())*D631, IF(B631="V", -1*(SUMIFS(Prov_Auto!E$3:E1000,Prov_Auto!A$3:A1000,C631,Prov_Auto!C$3:C1000,"&gt;"&amp;A631,Prov_Auto!D$3:D1000,"&lt;="&amp;TODAY())*D631), "")))))</f>
        <v/>
      </c>
      <c r="I631" s="42" t="str">
        <f>IF($A631="","",IF($C631="","",IF($D631="","", IF($B631="C",  SUMIFS(Prov_Auto!$E$3:$E1000,Prov_Auto!$A$3:$A1000,$C631,Prov_Auto!$C$3:$C1000,"&gt;="&amp;$A631 ,Prov_Auto!$D$3:$D1000, "&gt;="&amp;DATE(I$2,1, 1), Prov_Auto!$D$3:$D1000,"&lt;="&amp;DATE(I$2, 12, 31))*$D631, IF($B631="V", -1*(SUMIFS(Prov_Auto!$E$3:$E1000,Prov_Auto!$A$3:$A1000,$C631,Prov_Auto!$C$3:$C1000,"&gt;="&amp;$A631 ,Prov_Auto!$D$3:$D1000, "&gt;="&amp;DATE(I$2,1,1), Prov_Auto!$D$3:$D1000,"&lt;="&amp;DATE(I$2,12,31))*$D631), "")))))</f>
        <v/>
      </c>
      <c r="J631" s="42" t="str">
        <f>IF($A631="","",IF($C631="","",IF($D631="","", IF($B631="C",  SUMIFS(Prov_Auto!$E$3:$E1000,Prov_Auto!$A$3:$A1000,$C631,Prov_Auto!$C$3:$C1000,"&gt;="&amp;$A631 ,Prov_Auto!$D$3:$D1000, "&gt;="&amp;DATE(J$2,1, 1), Prov_Auto!$D$3:$D1000,"&lt;="&amp;DATE(J$2, 12, 31))*$D631, IF($B631="V", -1*(SUMIFS(Prov_Auto!$E$3:$E1000,Prov_Auto!$A$3:$A1000,$C631,Prov_Auto!$C$3:$C1000,"&gt;="&amp;$A631 ,Prov_Auto!$D$3:$D1000, "&gt;="&amp;DATE(J$2,1,1), Prov_Auto!$D$3:$D1000,"&lt;="&amp;DATE(J$2,12,31))*$D631), "")))))</f>
        <v/>
      </c>
      <c r="K631" s="42" t="str">
        <f>IF($A631="","",IF($C631="","",IF($D631="","", IF($B631="C",  SUMIFS(Prov_Auto!$E$3:$E1000,Prov_Auto!$A$3:$A1000,$C631,Prov_Auto!$C$3:$C1000,"&gt;="&amp;$A631 ,Prov_Auto!$D$3:$D1000, "&gt;="&amp;DATE(K$2,1, 1), Prov_Auto!$D$3:$D1000,"&lt;="&amp;DATE(K$2, 12, 31))*$D631, IF($B631="V", -1*(SUMIFS(Prov_Auto!$E$3:$E1000,Prov_Auto!$A$3:$A1000,$C631,Prov_Auto!$C$3:$C1000,"&gt;="&amp;$A631 ,Prov_Auto!$D$3:$D1000, "&gt;="&amp;DATE(K$2,1,1), Prov_Auto!$D$3:$D1000,"&lt;="&amp;DATE(K$2,12,31))*$D631), "")))))</f>
        <v/>
      </c>
      <c r="L631" s="42" t="str">
        <f>IF($A631="","",IF($C631="","",IF($D631="","", IF($B631="C",  SUMIFS(Prov_Auto!$E$3:$E1000,Prov_Auto!$A$3:$A1000,$C631,Prov_Auto!$C$3:$C1000,"&gt;="&amp;$A631 ,Prov_Auto!$D$3:$D1000, "&gt;="&amp;DATE(L$2,1, 1), Prov_Auto!$D$3:$D1000,"&lt;="&amp;DATE(L$2, 12, 31))*$D631, IF($B631="V", -1*(SUMIFS(Prov_Auto!$E$3:$E1000,Prov_Auto!$A$3:$A1000,$C631,Prov_Auto!$C$3:$C1000,"&gt;="&amp;$A631 ,Prov_Auto!$D$3:$D1000, "&gt;="&amp;DATE(L$2,1,1), Prov_Auto!$D$3:$D1000,"&lt;="&amp;DATE(L$2,12,31))*$D631), "")))))</f>
        <v/>
      </c>
      <c r="M631" s="43" t="str">
        <f>IF($A631="","",IF($C631="","",IF($D631="","", IF($B631="C",  SUMIFS(Prov_Auto!$E$3:$E1000,Prov_Auto!$A$3:$A1000,$C631,Prov_Auto!$C$3:$C1000,"&gt;="&amp;$A631 ,Prov_Auto!$D$3:$D1000, "&gt;="&amp;DATE(M$2,1, 1), Prov_Auto!$D$3:$D1000,"&lt;="&amp;DATE(M$2, 12, 31))*$D631, IF($B631="V", -1*(SUMIFS(Prov_Auto!$E$3:$E1000,Prov_Auto!$A$3:$A1000,$C631,Prov_Auto!$C$3:$C1000,"&gt;="&amp;$A631 ,Prov_Auto!$D$3:$D1000, "&gt;="&amp;DATE(M$2,1,1), Prov_Auto!$D$3:$D1000,"&lt;="&amp;DATE(M$2,12,31))*$D631), "")))))</f>
        <v/>
      </c>
      <c r="N631" s="30"/>
      <c r="O631" s="31"/>
      <c r="P631" s="31"/>
      <c r="Q631" s="31"/>
      <c r="R631" s="31"/>
      <c r="S631" s="31"/>
      <c r="T631" s="31"/>
      <c r="U631" s="31"/>
      <c r="V631" s="31"/>
      <c r="W631" s="31"/>
    </row>
    <row r="632">
      <c r="A632" s="46"/>
      <c r="B632" s="47"/>
      <c r="C632" s="47"/>
      <c r="D632" s="47"/>
      <c r="E632" s="48"/>
      <c r="F632" s="45" t="str">
        <f t="shared" si="1"/>
        <v/>
      </c>
      <c r="G632" s="40" t="str">
        <f t="shared" si="2"/>
        <v/>
      </c>
      <c r="H632" s="41" t="str">
        <f>IF(A632="","",IF(C632="","",IF(D632="","",IF(B632="C", SUMIFS(Prov_Auto!E$3:E1000,Prov_Auto!A$3:A1000,C632,Prov_Auto!C$3:C1000,"&gt;"&amp;A632,Prov_Auto!D$3:D1000,"&lt;="&amp;TODAY())*D632, IF(B632="V", -1*(SUMIFS(Prov_Auto!E$3:E1000,Prov_Auto!A$3:A1000,C632,Prov_Auto!C$3:C1000,"&gt;"&amp;A632,Prov_Auto!D$3:D1000,"&lt;="&amp;TODAY())*D632), "")))))</f>
        <v/>
      </c>
      <c r="I632" s="42" t="str">
        <f>IF($A632="","",IF($C632="","",IF($D632="","", IF($B632="C",  SUMIFS(Prov_Auto!$E$3:$E1000,Prov_Auto!$A$3:$A1000,$C632,Prov_Auto!$C$3:$C1000,"&gt;="&amp;$A632 ,Prov_Auto!$D$3:$D1000, "&gt;="&amp;DATE(I$2,1, 1), Prov_Auto!$D$3:$D1000,"&lt;="&amp;DATE(I$2, 12, 31))*$D632, IF($B632="V", -1*(SUMIFS(Prov_Auto!$E$3:$E1000,Prov_Auto!$A$3:$A1000,$C632,Prov_Auto!$C$3:$C1000,"&gt;="&amp;$A632 ,Prov_Auto!$D$3:$D1000, "&gt;="&amp;DATE(I$2,1,1), Prov_Auto!$D$3:$D1000,"&lt;="&amp;DATE(I$2,12,31))*$D632), "")))))</f>
        <v/>
      </c>
      <c r="J632" s="42" t="str">
        <f>IF($A632="","",IF($C632="","",IF($D632="","", IF($B632="C",  SUMIFS(Prov_Auto!$E$3:$E1000,Prov_Auto!$A$3:$A1000,$C632,Prov_Auto!$C$3:$C1000,"&gt;="&amp;$A632 ,Prov_Auto!$D$3:$D1000, "&gt;="&amp;DATE(J$2,1, 1), Prov_Auto!$D$3:$D1000,"&lt;="&amp;DATE(J$2, 12, 31))*$D632, IF($B632="V", -1*(SUMIFS(Prov_Auto!$E$3:$E1000,Prov_Auto!$A$3:$A1000,$C632,Prov_Auto!$C$3:$C1000,"&gt;="&amp;$A632 ,Prov_Auto!$D$3:$D1000, "&gt;="&amp;DATE(J$2,1,1), Prov_Auto!$D$3:$D1000,"&lt;="&amp;DATE(J$2,12,31))*$D632), "")))))</f>
        <v/>
      </c>
      <c r="K632" s="42" t="str">
        <f>IF($A632="","",IF($C632="","",IF($D632="","", IF($B632="C",  SUMIFS(Prov_Auto!$E$3:$E1000,Prov_Auto!$A$3:$A1000,$C632,Prov_Auto!$C$3:$C1000,"&gt;="&amp;$A632 ,Prov_Auto!$D$3:$D1000, "&gt;="&amp;DATE(K$2,1, 1), Prov_Auto!$D$3:$D1000,"&lt;="&amp;DATE(K$2, 12, 31))*$D632, IF($B632="V", -1*(SUMIFS(Prov_Auto!$E$3:$E1000,Prov_Auto!$A$3:$A1000,$C632,Prov_Auto!$C$3:$C1000,"&gt;="&amp;$A632 ,Prov_Auto!$D$3:$D1000, "&gt;="&amp;DATE(K$2,1,1), Prov_Auto!$D$3:$D1000,"&lt;="&amp;DATE(K$2,12,31))*$D632), "")))))</f>
        <v/>
      </c>
      <c r="L632" s="42" t="str">
        <f>IF($A632="","",IF($C632="","",IF($D632="","", IF($B632="C",  SUMIFS(Prov_Auto!$E$3:$E1000,Prov_Auto!$A$3:$A1000,$C632,Prov_Auto!$C$3:$C1000,"&gt;="&amp;$A632 ,Prov_Auto!$D$3:$D1000, "&gt;="&amp;DATE(L$2,1, 1), Prov_Auto!$D$3:$D1000,"&lt;="&amp;DATE(L$2, 12, 31))*$D632, IF($B632="V", -1*(SUMIFS(Prov_Auto!$E$3:$E1000,Prov_Auto!$A$3:$A1000,$C632,Prov_Auto!$C$3:$C1000,"&gt;="&amp;$A632 ,Prov_Auto!$D$3:$D1000, "&gt;="&amp;DATE(L$2,1,1), Prov_Auto!$D$3:$D1000,"&lt;="&amp;DATE(L$2,12,31))*$D632), "")))))</f>
        <v/>
      </c>
      <c r="M632" s="43" t="str">
        <f>IF($A632="","",IF($C632="","",IF($D632="","", IF($B632="C",  SUMIFS(Prov_Auto!$E$3:$E1000,Prov_Auto!$A$3:$A1000,$C632,Prov_Auto!$C$3:$C1000,"&gt;="&amp;$A632 ,Prov_Auto!$D$3:$D1000, "&gt;="&amp;DATE(M$2,1, 1), Prov_Auto!$D$3:$D1000,"&lt;="&amp;DATE(M$2, 12, 31))*$D632, IF($B632="V", -1*(SUMIFS(Prov_Auto!$E$3:$E1000,Prov_Auto!$A$3:$A1000,$C632,Prov_Auto!$C$3:$C1000,"&gt;="&amp;$A632 ,Prov_Auto!$D$3:$D1000, "&gt;="&amp;DATE(M$2,1,1), Prov_Auto!$D$3:$D1000,"&lt;="&amp;DATE(M$2,12,31))*$D632), "")))))</f>
        <v/>
      </c>
      <c r="N632" s="30"/>
      <c r="O632" s="31"/>
      <c r="P632" s="31"/>
      <c r="Q632" s="31"/>
      <c r="R632" s="31"/>
      <c r="S632" s="31"/>
      <c r="T632" s="31"/>
      <c r="U632" s="31"/>
      <c r="V632" s="31"/>
      <c r="W632" s="31"/>
    </row>
    <row r="633">
      <c r="A633" s="46"/>
      <c r="B633" s="47"/>
      <c r="C633" s="47"/>
      <c r="D633" s="47"/>
      <c r="E633" s="48"/>
      <c r="F633" s="45" t="str">
        <f t="shared" si="1"/>
        <v/>
      </c>
      <c r="G633" s="40" t="str">
        <f t="shared" si="2"/>
        <v/>
      </c>
      <c r="H633" s="41" t="str">
        <f>IF(A633="","",IF(C633="","",IF(D633="","",IF(B633="C", SUMIFS(Prov_Auto!E$3:E1000,Prov_Auto!A$3:A1000,C633,Prov_Auto!C$3:C1000,"&gt;"&amp;A633,Prov_Auto!D$3:D1000,"&lt;="&amp;TODAY())*D633, IF(B633="V", -1*(SUMIFS(Prov_Auto!E$3:E1000,Prov_Auto!A$3:A1000,C633,Prov_Auto!C$3:C1000,"&gt;"&amp;A633,Prov_Auto!D$3:D1000,"&lt;="&amp;TODAY())*D633), "")))))</f>
        <v/>
      </c>
      <c r="I633" s="42" t="str">
        <f>IF($A633="","",IF($C633="","",IF($D633="","", IF($B633="C",  SUMIFS(Prov_Auto!$E$3:$E1000,Prov_Auto!$A$3:$A1000,$C633,Prov_Auto!$C$3:$C1000,"&gt;="&amp;$A633 ,Prov_Auto!$D$3:$D1000, "&gt;="&amp;DATE(I$2,1, 1), Prov_Auto!$D$3:$D1000,"&lt;="&amp;DATE(I$2, 12, 31))*$D633, IF($B633="V", -1*(SUMIFS(Prov_Auto!$E$3:$E1000,Prov_Auto!$A$3:$A1000,$C633,Prov_Auto!$C$3:$C1000,"&gt;="&amp;$A633 ,Prov_Auto!$D$3:$D1000, "&gt;="&amp;DATE(I$2,1,1), Prov_Auto!$D$3:$D1000,"&lt;="&amp;DATE(I$2,12,31))*$D633), "")))))</f>
        <v/>
      </c>
      <c r="J633" s="42" t="str">
        <f>IF($A633="","",IF($C633="","",IF($D633="","", IF($B633="C",  SUMIFS(Prov_Auto!$E$3:$E1000,Prov_Auto!$A$3:$A1000,$C633,Prov_Auto!$C$3:$C1000,"&gt;="&amp;$A633 ,Prov_Auto!$D$3:$D1000, "&gt;="&amp;DATE(J$2,1, 1), Prov_Auto!$D$3:$D1000,"&lt;="&amp;DATE(J$2, 12, 31))*$D633, IF($B633="V", -1*(SUMIFS(Prov_Auto!$E$3:$E1000,Prov_Auto!$A$3:$A1000,$C633,Prov_Auto!$C$3:$C1000,"&gt;="&amp;$A633 ,Prov_Auto!$D$3:$D1000, "&gt;="&amp;DATE(J$2,1,1), Prov_Auto!$D$3:$D1000,"&lt;="&amp;DATE(J$2,12,31))*$D633), "")))))</f>
        <v/>
      </c>
      <c r="K633" s="42" t="str">
        <f>IF($A633="","",IF($C633="","",IF($D633="","", IF($B633="C",  SUMIFS(Prov_Auto!$E$3:$E1000,Prov_Auto!$A$3:$A1000,$C633,Prov_Auto!$C$3:$C1000,"&gt;="&amp;$A633 ,Prov_Auto!$D$3:$D1000, "&gt;="&amp;DATE(K$2,1, 1), Prov_Auto!$D$3:$D1000,"&lt;="&amp;DATE(K$2, 12, 31))*$D633, IF($B633="V", -1*(SUMIFS(Prov_Auto!$E$3:$E1000,Prov_Auto!$A$3:$A1000,$C633,Prov_Auto!$C$3:$C1000,"&gt;="&amp;$A633 ,Prov_Auto!$D$3:$D1000, "&gt;="&amp;DATE(K$2,1,1), Prov_Auto!$D$3:$D1000,"&lt;="&amp;DATE(K$2,12,31))*$D633), "")))))</f>
        <v/>
      </c>
      <c r="L633" s="42" t="str">
        <f>IF($A633="","",IF($C633="","",IF($D633="","", IF($B633="C",  SUMIFS(Prov_Auto!$E$3:$E1000,Prov_Auto!$A$3:$A1000,$C633,Prov_Auto!$C$3:$C1000,"&gt;="&amp;$A633 ,Prov_Auto!$D$3:$D1000, "&gt;="&amp;DATE(L$2,1, 1), Prov_Auto!$D$3:$D1000,"&lt;="&amp;DATE(L$2, 12, 31))*$D633, IF($B633="V", -1*(SUMIFS(Prov_Auto!$E$3:$E1000,Prov_Auto!$A$3:$A1000,$C633,Prov_Auto!$C$3:$C1000,"&gt;="&amp;$A633 ,Prov_Auto!$D$3:$D1000, "&gt;="&amp;DATE(L$2,1,1), Prov_Auto!$D$3:$D1000,"&lt;="&amp;DATE(L$2,12,31))*$D633), "")))))</f>
        <v/>
      </c>
      <c r="M633" s="43" t="str">
        <f>IF($A633="","",IF($C633="","",IF($D633="","", IF($B633="C",  SUMIFS(Prov_Auto!$E$3:$E1000,Prov_Auto!$A$3:$A1000,$C633,Prov_Auto!$C$3:$C1000,"&gt;="&amp;$A633 ,Prov_Auto!$D$3:$D1000, "&gt;="&amp;DATE(M$2,1, 1), Prov_Auto!$D$3:$D1000,"&lt;="&amp;DATE(M$2, 12, 31))*$D633, IF($B633="V", -1*(SUMIFS(Prov_Auto!$E$3:$E1000,Prov_Auto!$A$3:$A1000,$C633,Prov_Auto!$C$3:$C1000,"&gt;="&amp;$A633 ,Prov_Auto!$D$3:$D1000, "&gt;="&amp;DATE(M$2,1,1), Prov_Auto!$D$3:$D1000,"&lt;="&amp;DATE(M$2,12,31))*$D633), "")))))</f>
        <v/>
      </c>
      <c r="N633" s="30"/>
      <c r="O633" s="31"/>
      <c r="P633" s="31"/>
      <c r="Q633" s="31"/>
      <c r="R633" s="31"/>
      <c r="S633" s="31"/>
      <c r="T633" s="31"/>
      <c r="U633" s="31"/>
      <c r="V633" s="31"/>
      <c r="W633" s="31"/>
    </row>
    <row r="634">
      <c r="A634" s="46"/>
      <c r="B634" s="47"/>
      <c r="C634" s="47"/>
      <c r="D634" s="47"/>
      <c r="E634" s="48"/>
      <c r="F634" s="45" t="str">
        <f t="shared" si="1"/>
        <v/>
      </c>
      <c r="G634" s="40" t="str">
        <f t="shared" si="2"/>
        <v/>
      </c>
      <c r="H634" s="41" t="str">
        <f>IF(A634="","",IF(C634="","",IF(D634="","",IF(B634="C", SUMIFS(Prov_Auto!E$3:E1000,Prov_Auto!A$3:A1000,C634,Prov_Auto!C$3:C1000,"&gt;"&amp;A634,Prov_Auto!D$3:D1000,"&lt;="&amp;TODAY())*D634, IF(B634="V", -1*(SUMIFS(Prov_Auto!E$3:E1000,Prov_Auto!A$3:A1000,C634,Prov_Auto!C$3:C1000,"&gt;"&amp;A634,Prov_Auto!D$3:D1000,"&lt;="&amp;TODAY())*D634), "")))))</f>
        <v/>
      </c>
      <c r="I634" s="42" t="str">
        <f>IF($A634="","",IF($C634="","",IF($D634="","", IF($B634="C",  SUMIFS(Prov_Auto!$E$3:$E1000,Prov_Auto!$A$3:$A1000,$C634,Prov_Auto!$C$3:$C1000,"&gt;="&amp;$A634 ,Prov_Auto!$D$3:$D1000, "&gt;="&amp;DATE(I$2,1, 1), Prov_Auto!$D$3:$D1000,"&lt;="&amp;DATE(I$2, 12, 31))*$D634, IF($B634="V", -1*(SUMIFS(Prov_Auto!$E$3:$E1000,Prov_Auto!$A$3:$A1000,$C634,Prov_Auto!$C$3:$C1000,"&gt;="&amp;$A634 ,Prov_Auto!$D$3:$D1000, "&gt;="&amp;DATE(I$2,1,1), Prov_Auto!$D$3:$D1000,"&lt;="&amp;DATE(I$2,12,31))*$D634), "")))))</f>
        <v/>
      </c>
      <c r="J634" s="42" t="str">
        <f>IF($A634="","",IF($C634="","",IF($D634="","", IF($B634="C",  SUMIFS(Prov_Auto!$E$3:$E1000,Prov_Auto!$A$3:$A1000,$C634,Prov_Auto!$C$3:$C1000,"&gt;="&amp;$A634 ,Prov_Auto!$D$3:$D1000, "&gt;="&amp;DATE(J$2,1, 1), Prov_Auto!$D$3:$D1000,"&lt;="&amp;DATE(J$2, 12, 31))*$D634, IF($B634="V", -1*(SUMIFS(Prov_Auto!$E$3:$E1000,Prov_Auto!$A$3:$A1000,$C634,Prov_Auto!$C$3:$C1000,"&gt;="&amp;$A634 ,Prov_Auto!$D$3:$D1000, "&gt;="&amp;DATE(J$2,1,1), Prov_Auto!$D$3:$D1000,"&lt;="&amp;DATE(J$2,12,31))*$D634), "")))))</f>
        <v/>
      </c>
      <c r="K634" s="42" t="str">
        <f>IF($A634="","",IF($C634="","",IF($D634="","", IF($B634="C",  SUMIFS(Prov_Auto!$E$3:$E1000,Prov_Auto!$A$3:$A1000,$C634,Prov_Auto!$C$3:$C1000,"&gt;="&amp;$A634 ,Prov_Auto!$D$3:$D1000, "&gt;="&amp;DATE(K$2,1, 1), Prov_Auto!$D$3:$D1000,"&lt;="&amp;DATE(K$2, 12, 31))*$D634, IF($B634="V", -1*(SUMIFS(Prov_Auto!$E$3:$E1000,Prov_Auto!$A$3:$A1000,$C634,Prov_Auto!$C$3:$C1000,"&gt;="&amp;$A634 ,Prov_Auto!$D$3:$D1000, "&gt;="&amp;DATE(K$2,1,1), Prov_Auto!$D$3:$D1000,"&lt;="&amp;DATE(K$2,12,31))*$D634), "")))))</f>
        <v/>
      </c>
      <c r="L634" s="42" t="str">
        <f>IF($A634="","",IF($C634="","",IF($D634="","", IF($B634="C",  SUMIFS(Prov_Auto!$E$3:$E1000,Prov_Auto!$A$3:$A1000,$C634,Prov_Auto!$C$3:$C1000,"&gt;="&amp;$A634 ,Prov_Auto!$D$3:$D1000, "&gt;="&amp;DATE(L$2,1, 1), Prov_Auto!$D$3:$D1000,"&lt;="&amp;DATE(L$2, 12, 31))*$D634, IF($B634="V", -1*(SUMIFS(Prov_Auto!$E$3:$E1000,Prov_Auto!$A$3:$A1000,$C634,Prov_Auto!$C$3:$C1000,"&gt;="&amp;$A634 ,Prov_Auto!$D$3:$D1000, "&gt;="&amp;DATE(L$2,1,1), Prov_Auto!$D$3:$D1000,"&lt;="&amp;DATE(L$2,12,31))*$D634), "")))))</f>
        <v/>
      </c>
      <c r="M634" s="43" t="str">
        <f>IF($A634="","",IF($C634="","",IF($D634="","", IF($B634="C",  SUMIFS(Prov_Auto!$E$3:$E1000,Prov_Auto!$A$3:$A1000,$C634,Prov_Auto!$C$3:$C1000,"&gt;="&amp;$A634 ,Prov_Auto!$D$3:$D1000, "&gt;="&amp;DATE(M$2,1, 1), Prov_Auto!$D$3:$D1000,"&lt;="&amp;DATE(M$2, 12, 31))*$D634, IF($B634="V", -1*(SUMIFS(Prov_Auto!$E$3:$E1000,Prov_Auto!$A$3:$A1000,$C634,Prov_Auto!$C$3:$C1000,"&gt;="&amp;$A634 ,Prov_Auto!$D$3:$D1000, "&gt;="&amp;DATE(M$2,1,1), Prov_Auto!$D$3:$D1000,"&lt;="&amp;DATE(M$2,12,31))*$D634), "")))))</f>
        <v/>
      </c>
      <c r="N634" s="30"/>
      <c r="O634" s="31"/>
      <c r="P634" s="31"/>
      <c r="Q634" s="31"/>
      <c r="R634" s="31"/>
      <c r="S634" s="31"/>
      <c r="T634" s="31"/>
      <c r="U634" s="31"/>
      <c r="V634" s="31"/>
      <c r="W634" s="31"/>
    </row>
    <row r="635">
      <c r="A635" s="46"/>
      <c r="B635" s="47"/>
      <c r="C635" s="47"/>
      <c r="D635" s="47"/>
      <c r="E635" s="48"/>
      <c r="F635" s="45" t="str">
        <f t="shared" si="1"/>
        <v/>
      </c>
      <c r="G635" s="40" t="str">
        <f t="shared" si="2"/>
        <v/>
      </c>
      <c r="H635" s="41" t="str">
        <f>IF(A635="","",IF(C635="","",IF(D635="","",IF(B635="C", SUMIFS(Prov_Auto!E$3:E1000,Prov_Auto!A$3:A1000,C635,Prov_Auto!C$3:C1000,"&gt;"&amp;A635,Prov_Auto!D$3:D1000,"&lt;="&amp;TODAY())*D635, IF(B635="V", -1*(SUMIFS(Prov_Auto!E$3:E1000,Prov_Auto!A$3:A1000,C635,Prov_Auto!C$3:C1000,"&gt;"&amp;A635,Prov_Auto!D$3:D1000,"&lt;="&amp;TODAY())*D635), "")))))</f>
        <v/>
      </c>
      <c r="I635" s="42" t="str">
        <f>IF($A635="","",IF($C635="","",IF($D635="","", IF($B635="C",  SUMIFS(Prov_Auto!$E$3:$E1000,Prov_Auto!$A$3:$A1000,$C635,Prov_Auto!$C$3:$C1000,"&gt;="&amp;$A635 ,Prov_Auto!$D$3:$D1000, "&gt;="&amp;DATE(I$2,1, 1), Prov_Auto!$D$3:$D1000,"&lt;="&amp;DATE(I$2, 12, 31))*$D635, IF($B635="V", -1*(SUMIFS(Prov_Auto!$E$3:$E1000,Prov_Auto!$A$3:$A1000,$C635,Prov_Auto!$C$3:$C1000,"&gt;="&amp;$A635 ,Prov_Auto!$D$3:$D1000, "&gt;="&amp;DATE(I$2,1,1), Prov_Auto!$D$3:$D1000,"&lt;="&amp;DATE(I$2,12,31))*$D635), "")))))</f>
        <v/>
      </c>
      <c r="J635" s="42" t="str">
        <f>IF($A635="","",IF($C635="","",IF($D635="","", IF($B635="C",  SUMIFS(Prov_Auto!$E$3:$E1000,Prov_Auto!$A$3:$A1000,$C635,Prov_Auto!$C$3:$C1000,"&gt;="&amp;$A635 ,Prov_Auto!$D$3:$D1000, "&gt;="&amp;DATE(J$2,1, 1), Prov_Auto!$D$3:$D1000,"&lt;="&amp;DATE(J$2, 12, 31))*$D635, IF($B635="V", -1*(SUMIFS(Prov_Auto!$E$3:$E1000,Prov_Auto!$A$3:$A1000,$C635,Prov_Auto!$C$3:$C1000,"&gt;="&amp;$A635 ,Prov_Auto!$D$3:$D1000, "&gt;="&amp;DATE(J$2,1,1), Prov_Auto!$D$3:$D1000,"&lt;="&amp;DATE(J$2,12,31))*$D635), "")))))</f>
        <v/>
      </c>
      <c r="K635" s="42" t="str">
        <f>IF($A635="","",IF($C635="","",IF($D635="","", IF($B635="C",  SUMIFS(Prov_Auto!$E$3:$E1000,Prov_Auto!$A$3:$A1000,$C635,Prov_Auto!$C$3:$C1000,"&gt;="&amp;$A635 ,Prov_Auto!$D$3:$D1000, "&gt;="&amp;DATE(K$2,1, 1), Prov_Auto!$D$3:$D1000,"&lt;="&amp;DATE(K$2, 12, 31))*$D635, IF($B635="V", -1*(SUMIFS(Prov_Auto!$E$3:$E1000,Prov_Auto!$A$3:$A1000,$C635,Prov_Auto!$C$3:$C1000,"&gt;="&amp;$A635 ,Prov_Auto!$D$3:$D1000, "&gt;="&amp;DATE(K$2,1,1), Prov_Auto!$D$3:$D1000,"&lt;="&amp;DATE(K$2,12,31))*$D635), "")))))</f>
        <v/>
      </c>
      <c r="L635" s="42" t="str">
        <f>IF($A635="","",IF($C635="","",IF($D635="","", IF($B635="C",  SUMIFS(Prov_Auto!$E$3:$E1000,Prov_Auto!$A$3:$A1000,$C635,Prov_Auto!$C$3:$C1000,"&gt;="&amp;$A635 ,Prov_Auto!$D$3:$D1000, "&gt;="&amp;DATE(L$2,1, 1), Prov_Auto!$D$3:$D1000,"&lt;="&amp;DATE(L$2, 12, 31))*$D635, IF($B635="V", -1*(SUMIFS(Prov_Auto!$E$3:$E1000,Prov_Auto!$A$3:$A1000,$C635,Prov_Auto!$C$3:$C1000,"&gt;="&amp;$A635 ,Prov_Auto!$D$3:$D1000, "&gt;="&amp;DATE(L$2,1,1), Prov_Auto!$D$3:$D1000,"&lt;="&amp;DATE(L$2,12,31))*$D635), "")))))</f>
        <v/>
      </c>
      <c r="M635" s="43" t="str">
        <f>IF($A635="","",IF($C635="","",IF($D635="","", IF($B635="C",  SUMIFS(Prov_Auto!$E$3:$E1000,Prov_Auto!$A$3:$A1000,$C635,Prov_Auto!$C$3:$C1000,"&gt;="&amp;$A635 ,Prov_Auto!$D$3:$D1000, "&gt;="&amp;DATE(M$2,1, 1), Prov_Auto!$D$3:$D1000,"&lt;="&amp;DATE(M$2, 12, 31))*$D635, IF($B635="V", -1*(SUMIFS(Prov_Auto!$E$3:$E1000,Prov_Auto!$A$3:$A1000,$C635,Prov_Auto!$C$3:$C1000,"&gt;="&amp;$A635 ,Prov_Auto!$D$3:$D1000, "&gt;="&amp;DATE(M$2,1,1), Prov_Auto!$D$3:$D1000,"&lt;="&amp;DATE(M$2,12,31))*$D635), "")))))</f>
        <v/>
      </c>
      <c r="N635" s="30"/>
      <c r="O635" s="31"/>
      <c r="P635" s="31"/>
      <c r="Q635" s="31"/>
      <c r="R635" s="31"/>
      <c r="S635" s="31"/>
      <c r="T635" s="31"/>
      <c r="U635" s="31"/>
      <c r="V635" s="31"/>
      <c r="W635" s="31"/>
    </row>
    <row r="636">
      <c r="A636" s="46"/>
      <c r="B636" s="47"/>
      <c r="C636" s="47"/>
      <c r="D636" s="47"/>
      <c r="E636" s="48"/>
      <c r="F636" s="45" t="str">
        <f t="shared" si="1"/>
        <v/>
      </c>
      <c r="G636" s="40" t="str">
        <f t="shared" si="2"/>
        <v/>
      </c>
      <c r="H636" s="41" t="str">
        <f>IF(A636="","",IF(C636="","",IF(D636="","",IF(B636="C", SUMIFS(Prov_Auto!E$3:E1000,Prov_Auto!A$3:A1000,C636,Prov_Auto!C$3:C1000,"&gt;"&amp;A636,Prov_Auto!D$3:D1000,"&lt;="&amp;TODAY())*D636, IF(B636="V", -1*(SUMIFS(Prov_Auto!E$3:E1000,Prov_Auto!A$3:A1000,C636,Prov_Auto!C$3:C1000,"&gt;"&amp;A636,Prov_Auto!D$3:D1000,"&lt;="&amp;TODAY())*D636), "")))))</f>
        <v/>
      </c>
      <c r="I636" s="42" t="str">
        <f>IF($A636="","",IF($C636="","",IF($D636="","", IF($B636="C",  SUMIFS(Prov_Auto!$E$3:$E1000,Prov_Auto!$A$3:$A1000,$C636,Prov_Auto!$C$3:$C1000,"&gt;="&amp;$A636 ,Prov_Auto!$D$3:$D1000, "&gt;="&amp;DATE(I$2,1, 1), Prov_Auto!$D$3:$D1000,"&lt;="&amp;DATE(I$2, 12, 31))*$D636, IF($B636="V", -1*(SUMIFS(Prov_Auto!$E$3:$E1000,Prov_Auto!$A$3:$A1000,$C636,Prov_Auto!$C$3:$C1000,"&gt;="&amp;$A636 ,Prov_Auto!$D$3:$D1000, "&gt;="&amp;DATE(I$2,1,1), Prov_Auto!$D$3:$D1000,"&lt;="&amp;DATE(I$2,12,31))*$D636), "")))))</f>
        <v/>
      </c>
      <c r="J636" s="42" t="str">
        <f>IF($A636="","",IF($C636="","",IF($D636="","", IF($B636="C",  SUMIFS(Prov_Auto!$E$3:$E1000,Prov_Auto!$A$3:$A1000,$C636,Prov_Auto!$C$3:$C1000,"&gt;="&amp;$A636 ,Prov_Auto!$D$3:$D1000, "&gt;="&amp;DATE(J$2,1, 1), Prov_Auto!$D$3:$D1000,"&lt;="&amp;DATE(J$2, 12, 31))*$D636, IF($B636="V", -1*(SUMIFS(Prov_Auto!$E$3:$E1000,Prov_Auto!$A$3:$A1000,$C636,Prov_Auto!$C$3:$C1000,"&gt;="&amp;$A636 ,Prov_Auto!$D$3:$D1000, "&gt;="&amp;DATE(J$2,1,1), Prov_Auto!$D$3:$D1000,"&lt;="&amp;DATE(J$2,12,31))*$D636), "")))))</f>
        <v/>
      </c>
      <c r="K636" s="42" t="str">
        <f>IF($A636="","",IF($C636="","",IF($D636="","", IF($B636="C",  SUMIFS(Prov_Auto!$E$3:$E1000,Prov_Auto!$A$3:$A1000,$C636,Prov_Auto!$C$3:$C1000,"&gt;="&amp;$A636 ,Prov_Auto!$D$3:$D1000, "&gt;="&amp;DATE(K$2,1, 1), Prov_Auto!$D$3:$D1000,"&lt;="&amp;DATE(K$2, 12, 31))*$D636, IF($B636="V", -1*(SUMIFS(Prov_Auto!$E$3:$E1000,Prov_Auto!$A$3:$A1000,$C636,Prov_Auto!$C$3:$C1000,"&gt;="&amp;$A636 ,Prov_Auto!$D$3:$D1000, "&gt;="&amp;DATE(K$2,1,1), Prov_Auto!$D$3:$D1000,"&lt;="&amp;DATE(K$2,12,31))*$D636), "")))))</f>
        <v/>
      </c>
      <c r="L636" s="42" t="str">
        <f>IF($A636="","",IF($C636="","",IF($D636="","", IF($B636="C",  SUMIFS(Prov_Auto!$E$3:$E1000,Prov_Auto!$A$3:$A1000,$C636,Prov_Auto!$C$3:$C1000,"&gt;="&amp;$A636 ,Prov_Auto!$D$3:$D1000, "&gt;="&amp;DATE(L$2,1, 1), Prov_Auto!$D$3:$D1000,"&lt;="&amp;DATE(L$2, 12, 31))*$D636, IF($B636="V", -1*(SUMIFS(Prov_Auto!$E$3:$E1000,Prov_Auto!$A$3:$A1000,$C636,Prov_Auto!$C$3:$C1000,"&gt;="&amp;$A636 ,Prov_Auto!$D$3:$D1000, "&gt;="&amp;DATE(L$2,1,1), Prov_Auto!$D$3:$D1000,"&lt;="&amp;DATE(L$2,12,31))*$D636), "")))))</f>
        <v/>
      </c>
      <c r="M636" s="43" t="str">
        <f>IF($A636="","",IF($C636="","",IF($D636="","", IF($B636="C",  SUMIFS(Prov_Auto!$E$3:$E1000,Prov_Auto!$A$3:$A1000,$C636,Prov_Auto!$C$3:$C1000,"&gt;="&amp;$A636 ,Prov_Auto!$D$3:$D1000, "&gt;="&amp;DATE(M$2,1, 1), Prov_Auto!$D$3:$D1000,"&lt;="&amp;DATE(M$2, 12, 31))*$D636, IF($B636="V", -1*(SUMIFS(Prov_Auto!$E$3:$E1000,Prov_Auto!$A$3:$A1000,$C636,Prov_Auto!$C$3:$C1000,"&gt;="&amp;$A636 ,Prov_Auto!$D$3:$D1000, "&gt;="&amp;DATE(M$2,1,1), Prov_Auto!$D$3:$D1000,"&lt;="&amp;DATE(M$2,12,31))*$D636), "")))))</f>
        <v/>
      </c>
      <c r="N636" s="30"/>
      <c r="O636" s="31"/>
      <c r="P636" s="31"/>
      <c r="Q636" s="31"/>
      <c r="R636" s="31"/>
      <c r="S636" s="31"/>
      <c r="T636" s="31"/>
      <c r="U636" s="31"/>
      <c r="V636" s="31"/>
      <c r="W636" s="31"/>
    </row>
    <row r="637">
      <c r="A637" s="46"/>
      <c r="B637" s="47"/>
      <c r="C637" s="47"/>
      <c r="D637" s="47"/>
      <c r="E637" s="48"/>
      <c r="F637" s="45" t="str">
        <f t="shared" si="1"/>
        <v/>
      </c>
      <c r="G637" s="40" t="str">
        <f t="shared" si="2"/>
        <v/>
      </c>
      <c r="H637" s="41" t="str">
        <f>IF(A637="","",IF(C637="","",IF(D637="","",IF(B637="C", SUMIFS(Prov_Auto!E$3:E1000,Prov_Auto!A$3:A1000,C637,Prov_Auto!C$3:C1000,"&gt;"&amp;A637,Prov_Auto!D$3:D1000,"&lt;="&amp;TODAY())*D637, IF(B637="V", -1*(SUMIFS(Prov_Auto!E$3:E1000,Prov_Auto!A$3:A1000,C637,Prov_Auto!C$3:C1000,"&gt;"&amp;A637,Prov_Auto!D$3:D1000,"&lt;="&amp;TODAY())*D637), "")))))</f>
        <v/>
      </c>
      <c r="I637" s="42" t="str">
        <f>IF($A637="","",IF($C637="","",IF($D637="","", IF($B637="C",  SUMIFS(Prov_Auto!$E$3:$E1000,Prov_Auto!$A$3:$A1000,$C637,Prov_Auto!$C$3:$C1000,"&gt;="&amp;$A637 ,Prov_Auto!$D$3:$D1000, "&gt;="&amp;DATE(I$2,1, 1), Prov_Auto!$D$3:$D1000,"&lt;="&amp;DATE(I$2, 12, 31))*$D637, IF($B637="V", -1*(SUMIFS(Prov_Auto!$E$3:$E1000,Prov_Auto!$A$3:$A1000,$C637,Prov_Auto!$C$3:$C1000,"&gt;="&amp;$A637 ,Prov_Auto!$D$3:$D1000, "&gt;="&amp;DATE(I$2,1,1), Prov_Auto!$D$3:$D1000,"&lt;="&amp;DATE(I$2,12,31))*$D637), "")))))</f>
        <v/>
      </c>
      <c r="J637" s="42" t="str">
        <f>IF($A637="","",IF($C637="","",IF($D637="","", IF($B637="C",  SUMIFS(Prov_Auto!$E$3:$E1000,Prov_Auto!$A$3:$A1000,$C637,Prov_Auto!$C$3:$C1000,"&gt;="&amp;$A637 ,Prov_Auto!$D$3:$D1000, "&gt;="&amp;DATE(J$2,1, 1), Prov_Auto!$D$3:$D1000,"&lt;="&amp;DATE(J$2, 12, 31))*$D637, IF($B637="V", -1*(SUMIFS(Prov_Auto!$E$3:$E1000,Prov_Auto!$A$3:$A1000,$C637,Prov_Auto!$C$3:$C1000,"&gt;="&amp;$A637 ,Prov_Auto!$D$3:$D1000, "&gt;="&amp;DATE(J$2,1,1), Prov_Auto!$D$3:$D1000,"&lt;="&amp;DATE(J$2,12,31))*$D637), "")))))</f>
        <v/>
      </c>
      <c r="K637" s="42" t="str">
        <f>IF($A637="","",IF($C637="","",IF($D637="","", IF($B637="C",  SUMIFS(Prov_Auto!$E$3:$E1000,Prov_Auto!$A$3:$A1000,$C637,Prov_Auto!$C$3:$C1000,"&gt;="&amp;$A637 ,Prov_Auto!$D$3:$D1000, "&gt;="&amp;DATE(K$2,1, 1), Prov_Auto!$D$3:$D1000,"&lt;="&amp;DATE(K$2, 12, 31))*$D637, IF($B637="V", -1*(SUMIFS(Prov_Auto!$E$3:$E1000,Prov_Auto!$A$3:$A1000,$C637,Prov_Auto!$C$3:$C1000,"&gt;="&amp;$A637 ,Prov_Auto!$D$3:$D1000, "&gt;="&amp;DATE(K$2,1,1), Prov_Auto!$D$3:$D1000,"&lt;="&amp;DATE(K$2,12,31))*$D637), "")))))</f>
        <v/>
      </c>
      <c r="L637" s="42" t="str">
        <f>IF($A637="","",IF($C637="","",IF($D637="","", IF($B637="C",  SUMIFS(Prov_Auto!$E$3:$E1000,Prov_Auto!$A$3:$A1000,$C637,Prov_Auto!$C$3:$C1000,"&gt;="&amp;$A637 ,Prov_Auto!$D$3:$D1000, "&gt;="&amp;DATE(L$2,1, 1), Prov_Auto!$D$3:$D1000,"&lt;="&amp;DATE(L$2, 12, 31))*$D637, IF($B637="V", -1*(SUMIFS(Prov_Auto!$E$3:$E1000,Prov_Auto!$A$3:$A1000,$C637,Prov_Auto!$C$3:$C1000,"&gt;="&amp;$A637 ,Prov_Auto!$D$3:$D1000, "&gt;="&amp;DATE(L$2,1,1), Prov_Auto!$D$3:$D1000,"&lt;="&amp;DATE(L$2,12,31))*$D637), "")))))</f>
        <v/>
      </c>
      <c r="M637" s="43" t="str">
        <f>IF($A637="","",IF($C637="","",IF($D637="","", IF($B637="C",  SUMIFS(Prov_Auto!$E$3:$E1000,Prov_Auto!$A$3:$A1000,$C637,Prov_Auto!$C$3:$C1000,"&gt;="&amp;$A637 ,Prov_Auto!$D$3:$D1000, "&gt;="&amp;DATE(M$2,1, 1), Prov_Auto!$D$3:$D1000,"&lt;="&amp;DATE(M$2, 12, 31))*$D637, IF($B637="V", -1*(SUMIFS(Prov_Auto!$E$3:$E1000,Prov_Auto!$A$3:$A1000,$C637,Prov_Auto!$C$3:$C1000,"&gt;="&amp;$A637 ,Prov_Auto!$D$3:$D1000, "&gt;="&amp;DATE(M$2,1,1), Prov_Auto!$D$3:$D1000,"&lt;="&amp;DATE(M$2,12,31))*$D637), "")))))</f>
        <v/>
      </c>
      <c r="N637" s="30"/>
      <c r="O637" s="31"/>
      <c r="P637" s="31"/>
      <c r="Q637" s="31"/>
      <c r="R637" s="31"/>
      <c r="S637" s="31"/>
      <c r="T637" s="31"/>
      <c r="U637" s="31"/>
      <c r="V637" s="31"/>
      <c r="W637" s="31"/>
    </row>
    <row r="638">
      <c r="A638" s="46"/>
      <c r="B638" s="47"/>
      <c r="C638" s="47"/>
      <c r="D638" s="47"/>
      <c r="E638" s="48"/>
      <c r="F638" s="45" t="str">
        <f t="shared" si="1"/>
        <v/>
      </c>
      <c r="G638" s="40" t="str">
        <f t="shared" si="2"/>
        <v/>
      </c>
      <c r="H638" s="41" t="str">
        <f>IF(A638="","",IF(C638="","",IF(D638="","",IF(B638="C", SUMIFS(Prov_Auto!E$3:E1000,Prov_Auto!A$3:A1000,C638,Prov_Auto!C$3:C1000,"&gt;"&amp;A638,Prov_Auto!D$3:D1000,"&lt;="&amp;TODAY())*D638, IF(B638="V", -1*(SUMIFS(Prov_Auto!E$3:E1000,Prov_Auto!A$3:A1000,C638,Prov_Auto!C$3:C1000,"&gt;"&amp;A638,Prov_Auto!D$3:D1000,"&lt;="&amp;TODAY())*D638), "")))))</f>
        <v/>
      </c>
      <c r="I638" s="42" t="str">
        <f>IF($A638="","",IF($C638="","",IF($D638="","", IF($B638="C",  SUMIFS(Prov_Auto!$E$3:$E1000,Prov_Auto!$A$3:$A1000,$C638,Prov_Auto!$C$3:$C1000,"&gt;="&amp;$A638 ,Prov_Auto!$D$3:$D1000, "&gt;="&amp;DATE(I$2,1, 1), Prov_Auto!$D$3:$D1000,"&lt;="&amp;DATE(I$2, 12, 31))*$D638, IF($B638="V", -1*(SUMIFS(Prov_Auto!$E$3:$E1000,Prov_Auto!$A$3:$A1000,$C638,Prov_Auto!$C$3:$C1000,"&gt;="&amp;$A638 ,Prov_Auto!$D$3:$D1000, "&gt;="&amp;DATE(I$2,1,1), Prov_Auto!$D$3:$D1000,"&lt;="&amp;DATE(I$2,12,31))*$D638), "")))))</f>
        <v/>
      </c>
      <c r="J638" s="42" t="str">
        <f>IF($A638="","",IF($C638="","",IF($D638="","", IF($B638="C",  SUMIFS(Prov_Auto!$E$3:$E1000,Prov_Auto!$A$3:$A1000,$C638,Prov_Auto!$C$3:$C1000,"&gt;="&amp;$A638 ,Prov_Auto!$D$3:$D1000, "&gt;="&amp;DATE(J$2,1, 1), Prov_Auto!$D$3:$D1000,"&lt;="&amp;DATE(J$2, 12, 31))*$D638, IF($B638="V", -1*(SUMIFS(Prov_Auto!$E$3:$E1000,Prov_Auto!$A$3:$A1000,$C638,Prov_Auto!$C$3:$C1000,"&gt;="&amp;$A638 ,Prov_Auto!$D$3:$D1000, "&gt;="&amp;DATE(J$2,1,1), Prov_Auto!$D$3:$D1000,"&lt;="&amp;DATE(J$2,12,31))*$D638), "")))))</f>
        <v/>
      </c>
      <c r="K638" s="42" t="str">
        <f>IF($A638="","",IF($C638="","",IF($D638="","", IF($B638="C",  SUMIFS(Prov_Auto!$E$3:$E1000,Prov_Auto!$A$3:$A1000,$C638,Prov_Auto!$C$3:$C1000,"&gt;="&amp;$A638 ,Prov_Auto!$D$3:$D1000, "&gt;="&amp;DATE(K$2,1, 1), Prov_Auto!$D$3:$D1000,"&lt;="&amp;DATE(K$2, 12, 31))*$D638, IF($B638="V", -1*(SUMIFS(Prov_Auto!$E$3:$E1000,Prov_Auto!$A$3:$A1000,$C638,Prov_Auto!$C$3:$C1000,"&gt;="&amp;$A638 ,Prov_Auto!$D$3:$D1000, "&gt;="&amp;DATE(K$2,1,1), Prov_Auto!$D$3:$D1000,"&lt;="&amp;DATE(K$2,12,31))*$D638), "")))))</f>
        <v/>
      </c>
      <c r="L638" s="42" t="str">
        <f>IF($A638="","",IF($C638="","",IF($D638="","", IF($B638="C",  SUMIFS(Prov_Auto!$E$3:$E1000,Prov_Auto!$A$3:$A1000,$C638,Prov_Auto!$C$3:$C1000,"&gt;="&amp;$A638 ,Prov_Auto!$D$3:$D1000, "&gt;="&amp;DATE(L$2,1, 1), Prov_Auto!$D$3:$D1000,"&lt;="&amp;DATE(L$2, 12, 31))*$D638, IF($B638="V", -1*(SUMIFS(Prov_Auto!$E$3:$E1000,Prov_Auto!$A$3:$A1000,$C638,Prov_Auto!$C$3:$C1000,"&gt;="&amp;$A638 ,Prov_Auto!$D$3:$D1000, "&gt;="&amp;DATE(L$2,1,1), Prov_Auto!$D$3:$D1000,"&lt;="&amp;DATE(L$2,12,31))*$D638), "")))))</f>
        <v/>
      </c>
      <c r="M638" s="43" t="str">
        <f>IF($A638="","",IF($C638="","",IF($D638="","", IF($B638="C",  SUMIFS(Prov_Auto!$E$3:$E1000,Prov_Auto!$A$3:$A1000,$C638,Prov_Auto!$C$3:$C1000,"&gt;="&amp;$A638 ,Prov_Auto!$D$3:$D1000, "&gt;="&amp;DATE(M$2,1, 1), Prov_Auto!$D$3:$D1000,"&lt;="&amp;DATE(M$2, 12, 31))*$D638, IF($B638="V", -1*(SUMIFS(Prov_Auto!$E$3:$E1000,Prov_Auto!$A$3:$A1000,$C638,Prov_Auto!$C$3:$C1000,"&gt;="&amp;$A638 ,Prov_Auto!$D$3:$D1000, "&gt;="&amp;DATE(M$2,1,1), Prov_Auto!$D$3:$D1000,"&lt;="&amp;DATE(M$2,12,31))*$D638), "")))))</f>
        <v/>
      </c>
      <c r="N638" s="30"/>
      <c r="O638" s="31"/>
      <c r="P638" s="31"/>
      <c r="Q638" s="31"/>
      <c r="R638" s="31"/>
      <c r="S638" s="31"/>
      <c r="T638" s="31"/>
      <c r="U638" s="31"/>
      <c r="V638" s="31"/>
      <c r="W638" s="31"/>
    </row>
    <row r="639">
      <c r="A639" s="46"/>
      <c r="B639" s="47"/>
      <c r="C639" s="47"/>
      <c r="D639" s="47"/>
      <c r="E639" s="48"/>
      <c r="F639" s="45" t="str">
        <f t="shared" si="1"/>
        <v/>
      </c>
      <c r="G639" s="40" t="str">
        <f t="shared" si="2"/>
        <v/>
      </c>
      <c r="H639" s="41" t="str">
        <f>IF(A639="","",IF(C639="","",IF(D639="","",IF(B639="C", SUMIFS(Prov_Auto!E$3:E1000,Prov_Auto!A$3:A1000,C639,Prov_Auto!C$3:C1000,"&gt;"&amp;A639,Prov_Auto!D$3:D1000,"&lt;="&amp;TODAY())*D639, IF(B639="V", -1*(SUMIFS(Prov_Auto!E$3:E1000,Prov_Auto!A$3:A1000,C639,Prov_Auto!C$3:C1000,"&gt;"&amp;A639,Prov_Auto!D$3:D1000,"&lt;="&amp;TODAY())*D639), "")))))</f>
        <v/>
      </c>
      <c r="I639" s="42" t="str">
        <f>IF($A639="","",IF($C639="","",IF($D639="","", IF($B639="C",  SUMIFS(Prov_Auto!$E$3:$E1000,Prov_Auto!$A$3:$A1000,$C639,Prov_Auto!$C$3:$C1000,"&gt;="&amp;$A639 ,Prov_Auto!$D$3:$D1000, "&gt;="&amp;DATE(I$2,1, 1), Prov_Auto!$D$3:$D1000,"&lt;="&amp;DATE(I$2, 12, 31))*$D639, IF($B639="V", -1*(SUMIFS(Prov_Auto!$E$3:$E1000,Prov_Auto!$A$3:$A1000,$C639,Prov_Auto!$C$3:$C1000,"&gt;="&amp;$A639 ,Prov_Auto!$D$3:$D1000, "&gt;="&amp;DATE(I$2,1,1), Prov_Auto!$D$3:$D1000,"&lt;="&amp;DATE(I$2,12,31))*$D639), "")))))</f>
        <v/>
      </c>
      <c r="J639" s="42" t="str">
        <f>IF($A639="","",IF($C639="","",IF($D639="","", IF($B639="C",  SUMIFS(Prov_Auto!$E$3:$E1000,Prov_Auto!$A$3:$A1000,$C639,Prov_Auto!$C$3:$C1000,"&gt;="&amp;$A639 ,Prov_Auto!$D$3:$D1000, "&gt;="&amp;DATE(J$2,1, 1), Prov_Auto!$D$3:$D1000,"&lt;="&amp;DATE(J$2, 12, 31))*$D639, IF($B639="V", -1*(SUMIFS(Prov_Auto!$E$3:$E1000,Prov_Auto!$A$3:$A1000,$C639,Prov_Auto!$C$3:$C1000,"&gt;="&amp;$A639 ,Prov_Auto!$D$3:$D1000, "&gt;="&amp;DATE(J$2,1,1), Prov_Auto!$D$3:$D1000,"&lt;="&amp;DATE(J$2,12,31))*$D639), "")))))</f>
        <v/>
      </c>
      <c r="K639" s="42" t="str">
        <f>IF($A639="","",IF($C639="","",IF($D639="","", IF($B639="C",  SUMIFS(Prov_Auto!$E$3:$E1000,Prov_Auto!$A$3:$A1000,$C639,Prov_Auto!$C$3:$C1000,"&gt;="&amp;$A639 ,Prov_Auto!$D$3:$D1000, "&gt;="&amp;DATE(K$2,1, 1), Prov_Auto!$D$3:$D1000,"&lt;="&amp;DATE(K$2, 12, 31))*$D639, IF($B639="V", -1*(SUMIFS(Prov_Auto!$E$3:$E1000,Prov_Auto!$A$3:$A1000,$C639,Prov_Auto!$C$3:$C1000,"&gt;="&amp;$A639 ,Prov_Auto!$D$3:$D1000, "&gt;="&amp;DATE(K$2,1,1), Prov_Auto!$D$3:$D1000,"&lt;="&amp;DATE(K$2,12,31))*$D639), "")))))</f>
        <v/>
      </c>
      <c r="L639" s="42" t="str">
        <f>IF($A639="","",IF($C639="","",IF($D639="","", IF($B639="C",  SUMIFS(Prov_Auto!$E$3:$E1000,Prov_Auto!$A$3:$A1000,$C639,Prov_Auto!$C$3:$C1000,"&gt;="&amp;$A639 ,Prov_Auto!$D$3:$D1000, "&gt;="&amp;DATE(L$2,1, 1), Prov_Auto!$D$3:$D1000,"&lt;="&amp;DATE(L$2, 12, 31))*$D639, IF($B639="V", -1*(SUMIFS(Prov_Auto!$E$3:$E1000,Prov_Auto!$A$3:$A1000,$C639,Prov_Auto!$C$3:$C1000,"&gt;="&amp;$A639 ,Prov_Auto!$D$3:$D1000, "&gt;="&amp;DATE(L$2,1,1), Prov_Auto!$D$3:$D1000,"&lt;="&amp;DATE(L$2,12,31))*$D639), "")))))</f>
        <v/>
      </c>
      <c r="M639" s="43" t="str">
        <f>IF($A639="","",IF($C639="","",IF($D639="","", IF($B639="C",  SUMIFS(Prov_Auto!$E$3:$E1000,Prov_Auto!$A$3:$A1000,$C639,Prov_Auto!$C$3:$C1000,"&gt;="&amp;$A639 ,Prov_Auto!$D$3:$D1000, "&gt;="&amp;DATE(M$2,1, 1), Prov_Auto!$D$3:$D1000,"&lt;="&amp;DATE(M$2, 12, 31))*$D639, IF($B639="V", -1*(SUMIFS(Prov_Auto!$E$3:$E1000,Prov_Auto!$A$3:$A1000,$C639,Prov_Auto!$C$3:$C1000,"&gt;="&amp;$A639 ,Prov_Auto!$D$3:$D1000, "&gt;="&amp;DATE(M$2,1,1), Prov_Auto!$D$3:$D1000,"&lt;="&amp;DATE(M$2,12,31))*$D639), "")))))</f>
        <v/>
      </c>
      <c r="N639" s="30"/>
      <c r="O639" s="31"/>
      <c r="P639" s="31"/>
      <c r="Q639" s="31"/>
      <c r="R639" s="31"/>
      <c r="S639" s="31"/>
      <c r="T639" s="31"/>
      <c r="U639" s="31"/>
      <c r="V639" s="31"/>
      <c r="W639" s="31"/>
    </row>
    <row r="640">
      <c r="A640" s="46"/>
      <c r="B640" s="47"/>
      <c r="C640" s="47"/>
      <c r="D640" s="47"/>
      <c r="E640" s="48"/>
      <c r="F640" s="45" t="str">
        <f t="shared" si="1"/>
        <v/>
      </c>
      <c r="G640" s="40" t="str">
        <f t="shared" si="2"/>
        <v/>
      </c>
      <c r="H640" s="41" t="str">
        <f>IF(A640="","",IF(C640="","",IF(D640="","",IF(B640="C", SUMIFS(Prov_Auto!E$3:E1000,Prov_Auto!A$3:A1000,C640,Prov_Auto!C$3:C1000,"&gt;"&amp;A640,Prov_Auto!D$3:D1000,"&lt;="&amp;TODAY())*D640, IF(B640="V", -1*(SUMIFS(Prov_Auto!E$3:E1000,Prov_Auto!A$3:A1000,C640,Prov_Auto!C$3:C1000,"&gt;"&amp;A640,Prov_Auto!D$3:D1000,"&lt;="&amp;TODAY())*D640), "")))))</f>
        <v/>
      </c>
      <c r="I640" s="42" t="str">
        <f>IF($A640="","",IF($C640="","",IF($D640="","", IF($B640="C",  SUMIFS(Prov_Auto!$E$3:$E1000,Prov_Auto!$A$3:$A1000,$C640,Prov_Auto!$C$3:$C1000,"&gt;="&amp;$A640 ,Prov_Auto!$D$3:$D1000, "&gt;="&amp;DATE(I$2,1, 1), Prov_Auto!$D$3:$D1000,"&lt;="&amp;DATE(I$2, 12, 31))*$D640, IF($B640="V", -1*(SUMIFS(Prov_Auto!$E$3:$E1000,Prov_Auto!$A$3:$A1000,$C640,Prov_Auto!$C$3:$C1000,"&gt;="&amp;$A640 ,Prov_Auto!$D$3:$D1000, "&gt;="&amp;DATE(I$2,1,1), Prov_Auto!$D$3:$D1000,"&lt;="&amp;DATE(I$2,12,31))*$D640), "")))))</f>
        <v/>
      </c>
      <c r="J640" s="42" t="str">
        <f>IF($A640="","",IF($C640="","",IF($D640="","", IF($B640="C",  SUMIFS(Prov_Auto!$E$3:$E1000,Prov_Auto!$A$3:$A1000,$C640,Prov_Auto!$C$3:$C1000,"&gt;="&amp;$A640 ,Prov_Auto!$D$3:$D1000, "&gt;="&amp;DATE(J$2,1, 1), Prov_Auto!$D$3:$D1000,"&lt;="&amp;DATE(J$2, 12, 31))*$D640, IF($B640="V", -1*(SUMIFS(Prov_Auto!$E$3:$E1000,Prov_Auto!$A$3:$A1000,$C640,Prov_Auto!$C$3:$C1000,"&gt;="&amp;$A640 ,Prov_Auto!$D$3:$D1000, "&gt;="&amp;DATE(J$2,1,1), Prov_Auto!$D$3:$D1000,"&lt;="&amp;DATE(J$2,12,31))*$D640), "")))))</f>
        <v/>
      </c>
      <c r="K640" s="42" t="str">
        <f>IF($A640="","",IF($C640="","",IF($D640="","", IF($B640="C",  SUMIFS(Prov_Auto!$E$3:$E1000,Prov_Auto!$A$3:$A1000,$C640,Prov_Auto!$C$3:$C1000,"&gt;="&amp;$A640 ,Prov_Auto!$D$3:$D1000, "&gt;="&amp;DATE(K$2,1, 1), Prov_Auto!$D$3:$D1000,"&lt;="&amp;DATE(K$2, 12, 31))*$D640, IF($B640="V", -1*(SUMIFS(Prov_Auto!$E$3:$E1000,Prov_Auto!$A$3:$A1000,$C640,Prov_Auto!$C$3:$C1000,"&gt;="&amp;$A640 ,Prov_Auto!$D$3:$D1000, "&gt;="&amp;DATE(K$2,1,1), Prov_Auto!$D$3:$D1000,"&lt;="&amp;DATE(K$2,12,31))*$D640), "")))))</f>
        <v/>
      </c>
      <c r="L640" s="42" t="str">
        <f>IF($A640="","",IF($C640="","",IF($D640="","", IF($B640="C",  SUMIFS(Prov_Auto!$E$3:$E1000,Prov_Auto!$A$3:$A1000,$C640,Prov_Auto!$C$3:$C1000,"&gt;="&amp;$A640 ,Prov_Auto!$D$3:$D1000, "&gt;="&amp;DATE(L$2,1, 1), Prov_Auto!$D$3:$D1000,"&lt;="&amp;DATE(L$2, 12, 31))*$D640, IF($B640="V", -1*(SUMIFS(Prov_Auto!$E$3:$E1000,Prov_Auto!$A$3:$A1000,$C640,Prov_Auto!$C$3:$C1000,"&gt;="&amp;$A640 ,Prov_Auto!$D$3:$D1000, "&gt;="&amp;DATE(L$2,1,1), Prov_Auto!$D$3:$D1000,"&lt;="&amp;DATE(L$2,12,31))*$D640), "")))))</f>
        <v/>
      </c>
      <c r="M640" s="43" t="str">
        <f>IF($A640="","",IF($C640="","",IF($D640="","", IF($B640="C",  SUMIFS(Prov_Auto!$E$3:$E1000,Prov_Auto!$A$3:$A1000,$C640,Prov_Auto!$C$3:$C1000,"&gt;="&amp;$A640 ,Prov_Auto!$D$3:$D1000, "&gt;="&amp;DATE(M$2,1, 1), Prov_Auto!$D$3:$D1000,"&lt;="&amp;DATE(M$2, 12, 31))*$D640, IF($B640="V", -1*(SUMIFS(Prov_Auto!$E$3:$E1000,Prov_Auto!$A$3:$A1000,$C640,Prov_Auto!$C$3:$C1000,"&gt;="&amp;$A640 ,Prov_Auto!$D$3:$D1000, "&gt;="&amp;DATE(M$2,1,1), Prov_Auto!$D$3:$D1000,"&lt;="&amp;DATE(M$2,12,31))*$D640), "")))))</f>
        <v/>
      </c>
      <c r="N640" s="30"/>
      <c r="O640" s="31"/>
      <c r="P640" s="31"/>
      <c r="Q640" s="31"/>
      <c r="R640" s="31"/>
      <c r="S640" s="31"/>
      <c r="T640" s="31"/>
      <c r="U640" s="31"/>
      <c r="V640" s="31"/>
      <c r="W640" s="31"/>
    </row>
    <row r="641">
      <c r="A641" s="46"/>
      <c r="B641" s="47"/>
      <c r="C641" s="47"/>
      <c r="D641" s="47"/>
      <c r="E641" s="48"/>
      <c r="F641" s="45" t="str">
        <f t="shared" si="1"/>
        <v/>
      </c>
      <c r="G641" s="40" t="str">
        <f t="shared" si="2"/>
        <v/>
      </c>
      <c r="H641" s="41" t="str">
        <f>IF(A641="","",IF(C641="","",IF(D641="","",IF(B641="C", SUMIFS(Prov_Auto!E$3:E1000,Prov_Auto!A$3:A1000,C641,Prov_Auto!C$3:C1000,"&gt;"&amp;A641,Prov_Auto!D$3:D1000,"&lt;="&amp;TODAY())*D641, IF(B641="V", -1*(SUMIFS(Prov_Auto!E$3:E1000,Prov_Auto!A$3:A1000,C641,Prov_Auto!C$3:C1000,"&gt;"&amp;A641,Prov_Auto!D$3:D1000,"&lt;="&amp;TODAY())*D641), "")))))</f>
        <v/>
      </c>
      <c r="I641" s="42" t="str">
        <f>IF($A641="","",IF($C641="","",IF($D641="","", IF($B641="C",  SUMIFS(Prov_Auto!$E$3:$E1000,Prov_Auto!$A$3:$A1000,$C641,Prov_Auto!$C$3:$C1000,"&gt;="&amp;$A641 ,Prov_Auto!$D$3:$D1000, "&gt;="&amp;DATE(I$2,1, 1), Prov_Auto!$D$3:$D1000,"&lt;="&amp;DATE(I$2, 12, 31))*$D641, IF($B641="V", -1*(SUMIFS(Prov_Auto!$E$3:$E1000,Prov_Auto!$A$3:$A1000,$C641,Prov_Auto!$C$3:$C1000,"&gt;="&amp;$A641 ,Prov_Auto!$D$3:$D1000, "&gt;="&amp;DATE(I$2,1,1), Prov_Auto!$D$3:$D1000,"&lt;="&amp;DATE(I$2,12,31))*$D641), "")))))</f>
        <v/>
      </c>
      <c r="J641" s="42" t="str">
        <f>IF($A641="","",IF($C641="","",IF($D641="","", IF($B641="C",  SUMIFS(Prov_Auto!$E$3:$E1000,Prov_Auto!$A$3:$A1000,$C641,Prov_Auto!$C$3:$C1000,"&gt;="&amp;$A641 ,Prov_Auto!$D$3:$D1000, "&gt;="&amp;DATE(J$2,1, 1), Prov_Auto!$D$3:$D1000,"&lt;="&amp;DATE(J$2, 12, 31))*$D641, IF($B641="V", -1*(SUMIFS(Prov_Auto!$E$3:$E1000,Prov_Auto!$A$3:$A1000,$C641,Prov_Auto!$C$3:$C1000,"&gt;="&amp;$A641 ,Prov_Auto!$D$3:$D1000, "&gt;="&amp;DATE(J$2,1,1), Prov_Auto!$D$3:$D1000,"&lt;="&amp;DATE(J$2,12,31))*$D641), "")))))</f>
        <v/>
      </c>
      <c r="K641" s="42" t="str">
        <f>IF($A641="","",IF($C641="","",IF($D641="","", IF($B641="C",  SUMIFS(Prov_Auto!$E$3:$E1000,Prov_Auto!$A$3:$A1000,$C641,Prov_Auto!$C$3:$C1000,"&gt;="&amp;$A641 ,Prov_Auto!$D$3:$D1000, "&gt;="&amp;DATE(K$2,1, 1), Prov_Auto!$D$3:$D1000,"&lt;="&amp;DATE(K$2, 12, 31))*$D641, IF($B641="V", -1*(SUMIFS(Prov_Auto!$E$3:$E1000,Prov_Auto!$A$3:$A1000,$C641,Prov_Auto!$C$3:$C1000,"&gt;="&amp;$A641 ,Prov_Auto!$D$3:$D1000, "&gt;="&amp;DATE(K$2,1,1), Prov_Auto!$D$3:$D1000,"&lt;="&amp;DATE(K$2,12,31))*$D641), "")))))</f>
        <v/>
      </c>
      <c r="L641" s="42" t="str">
        <f>IF($A641="","",IF($C641="","",IF($D641="","", IF($B641="C",  SUMIFS(Prov_Auto!$E$3:$E1000,Prov_Auto!$A$3:$A1000,$C641,Prov_Auto!$C$3:$C1000,"&gt;="&amp;$A641 ,Prov_Auto!$D$3:$D1000, "&gt;="&amp;DATE(L$2,1, 1), Prov_Auto!$D$3:$D1000,"&lt;="&amp;DATE(L$2, 12, 31))*$D641, IF($B641="V", -1*(SUMIFS(Prov_Auto!$E$3:$E1000,Prov_Auto!$A$3:$A1000,$C641,Prov_Auto!$C$3:$C1000,"&gt;="&amp;$A641 ,Prov_Auto!$D$3:$D1000, "&gt;="&amp;DATE(L$2,1,1), Prov_Auto!$D$3:$D1000,"&lt;="&amp;DATE(L$2,12,31))*$D641), "")))))</f>
        <v/>
      </c>
      <c r="M641" s="43" t="str">
        <f>IF($A641="","",IF($C641="","",IF($D641="","", IF($B641="C",  SUMIFS(Prov_Auto!$E$3:$E1000,Prov_Auto!$A$3:$A1000,$C641,Prov_Auto!$C$3:$C1000,"&gt;="&amp;$A641 ,Prov_Auto!$D$3:$D1000, "&gt;="&amp;DATE(M$2,1, 1), Prov_Auto!$D$3:$D1000,"&lt;="&amp;DATE(M$2, 12, 31))*$D641, IF($B641="V", -1*(SUMIFS(Prov_Auto!$E$3:$E1000,Prov_Auto!$A$3:$A1000,$C641,Prov_Auto!$C$3:$C1000,"&gt;="&amp;$A641 ,Prov_Auto!$D$3:$D1000, "&gt;="&amp;DATE(M$2,1,1), Prov_Auto!$D$3:$D1000,"&lt;="&amp;DATE(M$2,12,31))*$D641), "")))))</f>
        <v/>
      </c>
      <c r="N641" s="30"/>
      <c r="O641" s="31"/>
      <c r="P641" s="31"/>
      <c r="Q641" s="31"/>
      <c r="R641" s="31"/>
      <c r="S641" s="31"/>
      <c r="T641" s="31"/>
      <c r="U641" s="31"/>
      <c r="V641" s="31"/>
      <c r="W641" s="31"/>
    </row>
    <row r="642">
      <c r="A642" s="46"/>
      <c r="B642" s="47"/>
      <c r="C642" s="47"/>
      <c r="D642" s="47"/>
      <c r="E642" s="48"/>
      <c r="F642" s="45" t="str">
        <f t="shared" si="1"/>
        <v/>
      </c>
      <c r="G642" s="40" t="str">
        <f t="shared" si="2"/>
        <v/>
      </c>
      <c r="H642" s="41" t="str">
        <f>IF(A642="","",IF(C642="","",IF(D642="","",IF(B642="C", SUMIFS(Prov_Auto!E$3:E1000,Prov_Auto!A$3:A1000,C642,Prov_Auto!C$3:C1000,"&gt;"&amp;A642,Prov_Auto!D$3:D1000,"&lt;="&amp;TODAY())*D642, IF(B642="V", -1*(SUMIFS(Prov_Auto!E$3:E1000,Prov_Auto!A$3:A1000,C642,Prov_Auto!C$3:C1000,"&gt;"&amp;A642,Prov_Auto!D$3:D1000,"&lt;="&amp;TODAY())*D642), "")))))</f>
        <v/>
      </c>
      <c r="I642" s="42" t="str">
        <f>IF($A642="","",IF($C642="","",IF($D642="","", IF($B642="C",  SUMIFS(Prov_Auto!$E$3:$E1000,Prov_Auto!$A$3:$A1000,$C642,Prov_Auto!$C$3:$C1000,"&gt;="&amp;$A642 ,Prov_Auto!$D$3:$D1000, "&gt;="&amp;DATE(I$2,1, 1), Prov_Auto!$D$3:$D1000,"&lt;="&amp;DATE(I$2, 12, 31))*$D642, IF($B642="V", -1*(SUMIFS(Prov_Auto!$E$3:$E1000,Prov_Auto!$A$3:$A1000,$C642,Prov_Auto!$C$3:$C1000,"&gt;="&amp;$A642 ,Prov_Auto!$D$3:$D1000, "&gt;="&amp;DATE(I$2,1,1), Prov_Auto!$D$3:$D1000,"&lt;="&amp;DATE(I$2,12,31))*$D642), "")))))</f>
        <v/>
      </c>
      <c r="J642" s="42" t="str">
        <f>IF($A642="","",IF($C642="","",IF($D642="","", IF($B642="C",  SUMIFS(Prov_Auto!$E$3:$E1000,Prov_Auto!$A$3:$A1000,$C642,Prov_Auto!$C$3:$C1000,"&gt;="&amp;$A642 ,Prov_Auto!$D$3:$D1000, "&gt;="&amp;DATE(J$2,1, 1), Prov_Auto!$D$3:$D1000,"&lt;="&amp;DATE(J$2, 12, 31))*$D642, IF($B642="V", -1*(SUMIFS(Prov_Auto!$E$3:$E1000,Prov_Auto!$A$3:$A1000,$C642,Prov_Auto!$C$3:$C1000,"&gt;="&amp;$A642 ,Prov_Auto!$D$3:$D1000, "&gt;="&amp;DATE(J$2,1,1), Prov_Auto!$D$3:$D1000,"&lt;="&amp;DATE(J$2,12,31))*$D642), "")))))</f>
        <v/>
      </c>
      <c r="K642" s="42" t="str">
        <f>IF($A642="","",IF($C642="","",IF($D642="","", IF($B642="C",  SUMIFS(Prov_Auto!$E$3:$E1000,Prov_Auto!$A$3:$A1000,$C642,Prov_Auto!$C$3:$C1000,"&gt;="&amp;$A642 ,Prov_Auto!$D$3:$D1000, "&gt;="&amp;DATE(K$2,1, 1), Prov_Auto!$D$3:$D1000,"&lt;="&amp;DATE(K$2, 12, 31))*$D642, IF($B642="V", -1*(SUMIFS(Prov_Auto!$E$3:$E1000,Prov_Auto!$A$3:$A1000,$C642,Prov_Auto!$C$3:$C1000,"&gt;="&amp;$A642 ,Prov_Auto!$D$3:$D1000, "&gt;="&amp;DATE(K$2,1,1), Prov_Auto!$D$3:$D1000,"&lt;="&amp;DATE(K$2,12,31))*$D642), "")))))</f>
        <v/>
      </c>
      <c r="L642" s="42" t="str">
        <f>IF($A642="","",IF($C642="","",IF($D642="","", IF($B642="C",  SUMIFS(Prov_Auto!$E$3:$E1000,Prov_Auto!$A$3:$A1000,$C642,Prov_Auto!$C$3:$C1000,"&gt;="&amp;$A642 ,Prov_Auto!$D$3:$D1000, "&gt;="&amp;DATE(L$2,1, 1), Prov_Auto!$D$3:$D1000,"&lt;="&amp;DATE(L$2, 12, 31))*$D642, IF($B642="V", -1*(SUMIFS(Prov_Auto!$E$3:$E1000,Prov_Auto!$A$3:$A1000,$C642,Prov_Auto!$C$3:$C1000,"&gt;="&amp;$A642 ,Prov_Auto!$D$3:$D1000, "&gt;="&amp;DATE(L$2,1,1), Prov_Auto!$D$3:$D1000,"&lt;="&amp;DATE(L$2,12,31))*$D642), "")))))</f>
        <v/>
      </c>
      <c r="M642" s="43" t="str">
        <f>IF($A642="","",IF($C642="","",IF($D642="","", IF($B642="C",  SUMIFS(Prov_Auto!$E$3:$E1000,Prov_Auto!$A$3:$A1000,$C642,Prov_Auto!$C$3:$C1000,"&gt;="&amp;$A642 ,Prov_Auto!$D$3:$D1000, "&gt;="&amp;DATE(M$2,1, 1), Prov_Auto!$D$3:$D1000,"&lt;="&amp;DATE(M$2, 12, 31))*$D642, IF($B642="V", -1*(SUMIFS(Prov_Auto!$E$3:$E1000,Prov_Auto!$A$3:$A1000,$C642,Prov_Auto!$C$3:$C1000,"&gt;="&amp;$A642 ,Prov_Auto!$D$3:$D1000, "&gt;="&amp;DATE(M$2,1,1), Prov_Auto!$D$3:$D1000,"&lt;="&amp;DATE(M$2,12,31))*$D642), "")))))</f>
        <v/>
      </c>
      <c r="N642" s="30"/>
      <c r="O642" s="31"/>
      <c r="P642" s="31"/>
      <c r="Q642" s="31"/>
      <c r="R642" s="31"/>
      <c r="S642" s="31"/>
      <c r="T642" s="31"/>
      <c r="U642" s="31"/>
      <c r="V642" s="31"/>
      <c r="W642" s="31"/>
    </row>
    <row r="643">
      <c r="A643" s="46"/>
      <c r="B643" s="47"/>
      <c r="C643" s="47"/>
      <c r="D643" s="47"/>
      <c r="E643" s="48"/>
      <c r="F643" s="45" t="str">
        <f t="shared" si="1"/>
        <v/>
      </c>
      <c r="G643" s="40" t="str">
        <f t="shared" si="2"/>
        <v/>
      </c>
      <c r="H643" s="41" t="str">
        <f>IF(A643="","",IF(C643="","",IF(D643="","",IF(B643="C", SUMIFS(Prov_Auto!E$3:E1000,Prov_Auto!A$3:A1000,C643,Prov_Auto!C$3:C1000,"&gt;"&amp;A643,Prov_Auto!D$3:D1000,"&lt;="&amp;TODAY())*D643, IF(B643="V", -1*(SUMIFS(Prov_Auto!E$3:E1000,Prov_Auto!A$3:A1000,C643,Prov_Auto!C$3:C1000,"&gt;"&amp;A643,Prov_Auto!D$3:D1000,"&lt;="&amp;TODAY())*D643), "")))))</f>
        <v/>
      </c>
      <c r="I643" s="42" t="str">
        <f>IF($A643="","",IF($C643="","",IF($D643="","", IF($B643="C",  SUMIFS(Prov_Auto!$E$3:$E1000,Prov_Auto!$A$3:$A1000,$C643,Prov_Auto!$C$3:$C1000,"&gt;="&amp;$A643 ,Prov_Auto!$D$3:$D1000, "&gt;="&amp;DATE(I$2,1, 1), Prov_Auto!$D$3:$D1000,"&lt;="&amp;DATE(I$2, 12, 31))*$D643, IF($B643="V", -1*(SUMIFS(Prov_Auto!$E$3:$E1000,Prov_Auto!$A$3:$A1000,$C643,Prov_Auto!$C$3:$C1000,"&gt;="&amp;$A643 ,Prov_Auto!$D$3:$D1000, "&gt;="&amp;DATE(I$2,1,1), Prov_Auto!$D$3:$D1000,"&lt;="&amp;DATE(I$2,12,31))*$D643), "")))))</f>
        <v/>
      </c>
      <c r="J643" s="42" t="str">
        <f>IF($A643="","",IF($C643="","",IF($D643="","", IF($B643="C",  SUMIFS(Prov_Auto!$E$3:$E1000,Prov_Auto!$A$3:$A1000,$C643,Prov_Auto!$C$3:$C1000,"&gt;="&amp;$A643 ,Prov_Auto!$D$3:$D1000, "&gt;="&amp;DATE(J$2,1, 1), Prov_Auto!$D$3:$D1000,"&lt;="&amp;DATE(J$2, 12, 31))*$D643, IF($B643="V", -1*(SUMIFS(Prov_Auto!$E$3:$E1000,Prov_Auto!$A$3:$A1000,$C643,Prov_Auto!$C$3:$C1000,"&gt;="&amp;$A643 ,Prov_Auto!$D$3:$D1000, "&gt;="&amp;DATE(J$2,1,1), Prov_Auto!$D$3:$D1000,"&lt;="&amp;DATE(J$2,12,31))*$D643), "")))))</f>
        <v/>
      </c>
      <c r="K643" s="42" t="str">
        <f>IF($A643="","",IF($C643="","",IF($D643="","", IF($B643="C",  SUMIFS(Prov_Auto!$E$3:$E1000,Prov_Auto!$A$3:$A1000,$C643,Prov_Auto!$C$3:$C1000,"&gt;="&amp;$A643 ,Prov_Auto!$D$3:$D1000, "&gt;="&amp;DATE(K$2,1, 1), Prov_Auto!$D$3:$D1000,"&lt;="&amp;DATE(K$2, 12, 31))*$D643, IF($B643="V", -1*(SUMIFS(Prov_Auto!$E$3:$E1000,Prov_Auto!$A$3:$A1000,$C643,Prov_Auto!$C$3:$C1000,"&gt;="&amp;$A643 ,Prov_Auto!$D$3:$D1000, "&gt;="&amp;DATE(K$2,1,1), Prov_Auto!$D$3:$D1000,"&lt;="&amp;DATE(K$2,12,31))*$D643), "")))))</f>
        <v/>
      </c>
      <c r="L643" s="42" t="str">
        <f>IF($A643="","",IF($C643="","",IF($D643="","", IF($B643="C",  SUMIFS(Prov_Auto!$E$3:$E1000,Prov_Auto!$A$3:$A1000,$C643,Prov_Auto!$C$3:$C1000,"&gt;="&amp;$A643 ,Prov_Auto!$D$3:$D1000, "&gt;="&amp;DATE(L$2,1, 1), Prov_Auto!$D$3:$D1000,"&lt;="&amp;DATE(L$2, 12, 31))*$D643, IF($B643="V", -1*(SUMIFS(Prov_Auto!$E$3:$E1000,Prov_Auto!$A$3:$A1000,$C643,Prov_Auto!$C$3:$C1000,"&gt;="&amp;$A643 ,Prov_Auto!$D$3:$D1000, "&gt;="&amp;DATE(L$2,1,1), Prov_Auto!$D$3:$D1000,"&lt;="&amp;DATE(L$2,12,31))*$D643), "")))))</f>
        <v/>
      </c>
      <c r="M643" s="43" t="str">
        <f>IF($A643="","",IF($C643="","",IF($D643="","", IF($B643="C",  SUMIFS(Prov_Auto!$E$3:$E1000,Prov_Auto!$A$3:$A1000,$C643,Prov_Auto!$C$3:$C1000,"&gt;="&amp;$A643 ,Prov_Auto!$D$3:$D1000, "&gt;="&amp;DATE(M$2,1, 1), Prov_Auto!$D$3:$D1000,"&lt;="&amp;DATE(M$2, 12, 31))*$D643, IF($B643="V", -1*(SUMIFS(Prov_Auto!$E$3:$E1000,Prov_Auto!$A$3:$A1000,$C643,Prov_Auto!$C$3:$C1000,"&gt;="&amp;$A643 ,Prov_Auto!$D$3:$D1000, "&gt;="&amp;DATE(M$2,1,1), Prov_Auto!$D$3:$D1000,"&lt;="&amp;DATE(M$2,12,31))*$D643), "")))))</f>
        <v/>
      </c>
      <c r="N643" s="30"/>
      <c r="O643" s="31"/>
      <c r="P643" s="31"/>
      <c r="Q643" s="31"/>
      <c r="R643" s="31"/>
      <c r="S643" s="31"/>
      <c r="T643" s="31"/>
      <c r="U643" s="31"/>
      <c r="V643" s="31"/>
      <c r="W643" s="31"/>
    </row>
    <row r="644">
      <c r="A644" s="46"/>
      <c r="B644" s="47"/>
      <c r="C644" s="47"/>
      <c r="D644" s="47"/>
      <c r="E644" s="48"/>
      <c r="F644" s="45" t="str">
        <f t="shared" si="1"/>
        <v/>
      </c>
      <c r="G644" s="40" t="str">
        <f t="shared" si="2"/>
        <v/>
      </c>
      <c r="H644" s="41" t="str">
        <f>IF(A644="","",IF(C644="","",IF(D644="","",IF(B644="C", SUMIFS(Prov_Auto!E$3:E1000,Prov_Auto!A$3:A1000,C644,Prov_Auto!C$3:C1000,"&gt;"&amp;A644,Prov_Auto!D$3:D1000,"&lt;="&amp;TODAY())*D644, IF(B644="V", -1*(SUMIFS(Prov_Auto!E$3:E1000,Prov_Auto!A$3:A1000,C644,Prov_Auto!C$3:C1000,"&gt;"&amp;A644,Prov_Auto!D$3:D1000,"&lt;="&amp;TODAY())*D644), "")))))</f>
        <v/>
      </c>
      <c r="I644" s="42" t="str">
        <f>IF($A644="","",IF($C644="","",IF($D644="","", IF($B644="C",  SUMIFS(Prov_Auto!$E$3:$E1000,Prov_Auto!$A$3:$A1000,$C644,Prov_Auto!$C$3:$C1000,"&gt;="&amp;$A644 ,Prov_Auto!$D$3:$D1000, "&gt;="&amp;DATE(I$2,1, 1), Prov_Auto!$D$3:$D1000,"&lt;="&amp;DATE(I$2, 12, 31))*$D644, IF($B644="V", -1*(SUMIFS(Prov_Auto!$E$3:$E1000,Prov_Auto!$A$3:$A1000,$C644,Prov_Auto!$C$3:$C1000,"&gt;="&amp;$A644 ,Prov_Auto!$D$3:$D1000, "&gt;="&amp;DATE(I$2,1,1), Prov_Auto!$D$3:$D1000,"&lt;="&amp;DATE(I$2,12,31))*$D644), "")))))</f>
        <v/>
      </c>
      <c r="J644" s="42" t="str">
        <f>IF($A644="","",IF($C644="","",IF($D644="","", IF($B644="C",  SUMIFS(Prov_Auto!$E$3:$E1000,Prov_Auto!$A$3:$A1000,$C644,Prov_Auto!$C$3:$C1000,"&gt;="&amp;$A644 ,Prov_Auto!$D$3:$D1000, "&gt;="&amp;DATE(J$2,1, 1), Prov_Auto!$D$3:$D1000,"&lt;="&amp;DATE(J$2, 12, 31))*$D644, IF($B644="V", -1*(SUMIFS(Prov_Auto!$E$3:$E1000,Prov_Auto!$A$3:$A1000,$C644,Prov_Auto!$C$3:$C1000,"&gt;="&amp;$A644 ,Prov_Auto!$D$3:$D1000, "&gt;="&amp;DATE(J$2,1,1), Prov_Auto!$D$3:$D1000,"&lt;="&amp;DATE(J$2,12,31))*$D644), "")))))</f>
        <v/>
      </c>
      <c r="K644" s="42" t="str">
        <f>IF($A644="","",IF($C644="","",IF($D644="","", IF($B644="C",  SUMIFS(Prov_Auto!$E$3:$E1000,Prov_Auto!$A$3:$A1000,$C644,Prov_Auto!$C$3:$C1000,"&gt;="&amp;$A644 ,Prov_Auto!$D$3:$D1000, "&gt;="&amp;DATE(K$2,1, 1), Prov_Auto!$D$3:$D1000,"&lt;="&amp;DATE(K$2, 12, 31))*$D644, IF($B644="V", -1*(SUMIFS(Prov_Auto!$E$3:$E1000,Prov_Auto!$A$3:$A1000,$C644,Prov_Auto!$C$3:$C1000,"&gt;="&amp;$A644 ,Prov_Auto!$D$3:$D1000, "&gt;="&amp;DATE(K$2,1,1), Prov_Auto!$D$3:$D1000,"&lt;="&amp;DATE(K$2,12,31))*$D644), "")))))</f>
        <v/>
      </c>
      <c r="L644" s="42" t="str">
        <f>IF($A644="","",IF($C644="","",IF($D644="","", IF($B644="C",  SUMIFS(Prov_Auto!$E$3:$E1000,Prov_Auto!$A$3:$A1000,$C644,Prov_Auto!$C$3:$C1000,"&gt;="&amp;$A644 ,Prov_Auto!$D$3:$D1000, "&gt;="&amp;DATE(L$2,1, 1), Prov_Auto!$D$3:$D1000,"&lt;="&amp;DATE(L$2, 12, 31))*$D644, IF($B644="V", -1*(SUMIFS(Prov_Auto!$E$3:$E1000,Prov_Auto!$A$3:$A1000,$C644,Prov_Auto!$C$3:$C1000,"&gt;="&amp;$A644 ,Prov_Auto!$D$3:$D1000, "&gt;="&amp;DATE(L$2,1,1), Prov_Auto!$D$3:$D1000,"&lt;="&amp;DATE(L$2,12,31))*$D644), "")))))</f>
        <v/>
      </c>
      <c r="M644" s="43" t="str">
        <f>IF($A644="","",IF($C644="","",IF($D644="","", IF($B644="C",  SUMIFS(Prov_Auto!$E$3:$E1000,Prov_Auto!$A$3:$A1000,$C644,Prov_Auto!$C$3:$C1000,"&gt;="&amp;$A644 ,Prov_Auto!$D$3:$D1000, "&gt;="&amp;DATE(M$2,1, 1), Prov_Auto!$D$3:$D1000,"&lt;="&amp;DATE(M$2, 12, 31))*$D644, IF($B644="V", -1*(SUMIFS(Prov_Auto!$E$3:$E1000,Prov_Auto!$A$3:$A1000,$C644,Prov_Auto!$C$3:$C1000,"&gt;="&amp;$A644 ,Prov_Auto!$D$3:$D1000, "&gt;="&amp;DATE(M$2,1,1), Prov_Auto!$D$3:$D1000,"&lt;="&amp;DATE(M$2,12,31))*$D644), "")))))</f>
        <v/>
      </c>
      <c r="N644" s="30"/>
      <c r="O644" s="31"/>
      <c r="P644" s="31"/>
      <c r="Q644" s="31"/>
      <c r="R644" s="31"/>
      <c r="S644" s="31"/>
      <c r="T644" s="31"/>
      <c r="U644" s="31"/>
      <c r="V644" s="31"/>
      <c r="W644" s="31"/>
    </row>
    <row r="645">
      <c r="A645" s="46"/>
      <c r="B645" s="47"/>
      <c r="C645" s="47"/>
      <c r="D645" s="47"/>
      <c r="E645" s="48"/>
      <c r="F645" s="45" t="str">
        <f t="shared" si="1"/>
        <v/>
      </c>
      <c r="G645" s="40" t="str">
        <f t="shared" si="2"/>
        <v/>
      </c>
      <c r="H645" s="41" t="str">
        <f>IF(A645="","",IF(C645="","",IF(D645="","",IF(B645="C", SUMIFS(Prov_Auto!E$3:E1000,Prov_Auto!A$3:A1000,C645,Prov_Auto!C$3:C1000,"&gt;"&amp;A645,Prov_Auto!D$3:D1000,"&lt;="&amp;TODAY())*D645, IF(B645="V", -1*(SUMIFS(Prov_Auto!E$3:E1000,Prov_Auto!A$3:A1000,C645,Prov_Auto!C$3:C1000,"&gt;"&amp;A645,Prov_Auto!D$3:D1000,"&lt;="&amp;TODAY())*D645), "")))))</f>
        <v/>
      </c>
      <c r="I645" s="42" t="str">
        <f>IF($A645="","",IF($C645="","",IF($D645="","", IF($B645="C",  SUMIFS(Prov_Auto!$E$3:$E1000,Prov_Auto!$A$3:$A1000,$C645,Prov_Auto!$C$3:$C1000,"&gt;="&amp;$A645 ,Prov_Auto!$D$3:$D1000, "&gt;="&amp;DATE(I$2,1, 1), Prov_Auto!$D$3:$D1000,"&lt;="&amp;DATE(I$2, 12, 31))*$D645, IF($B645="V", -1*(SUMIFS(Prov_Auto!$E$3:$E1000,Prov_Auto!$A$3:$A1000,$C645,Prov_Auto!$C$3:$C1000,"&gt;="&amp;$A645 ,Prov_Auto!$D$3:$D1000, "&gt;="&amp;DATE(I$2,1,1), Prov_Auto!$D$3:$D1000,"&lt;="&amp;DATE(I$2,12,31))*$D645), "")))))</f>
        <v/>
      </c>
      <c r="J645" s="42" t="str">
        <f>IF($A645="","",IF($C645="","",IF($D645="","", IF($B645="C",  SUMIFS(Prov_Auto!$E$3:$E1000,Prov_Auto!$A$3:$A1000,$C645,Prov_Auto!$C$3:$C1000,"&gt;="&amp;$A645 ,Prov_Auto!$D$3:$D1000, "&gt;="&amp;DATE(J$2,1, 1), Prov_Auto!$D$3:$D1000,"&lt;="&amp;DATE(J$2, 12, 31))*$D645, IF($B645="V", -1*(SUMIFS(Prov_Auto!$E$3:$E1000,Prov_Auto!$A$3:$A1000,$C645,Prov_Auto!$C$3:$C1000,"&gt;="&amp;$A645 ,Prov_Auto!$D$3:$D1000, "&gt;="&amp;DATE(J$2,1,1), Prov_Auto!$D$3:$D1000,"&lt;="&amp;DATE(J$2,12,31))*$D645), "")))))</f>
        <v/>
      </c>
      <c r="K645" s="42" t="str">
        <f>IF($A645="","",IF($C645="","",IF($D645="","", IF($B645="C",  SUMIFS(Prov_Auto!$E$3:$E1000,Prov_Auto!$A$3:$A1000,$C645,Prov_Auto!$C$3:$C1000,"&gt;="&amp;$A645 ,Prov_Auto!$D$3:$D1000, "&gt;="&amp;DATE(K$2,1, 1), Prov_Auto!$D$3:$D1000,"&lt;="&amp;DATE(K$2, 12, 31))*$D645, IF($B645="V", -1*(SUMIFS(Prov_Auto!$E$3:$E1000,Prov_Auto!$A$3:$A1000,$C645,Prov_Auto!$C$3:$C1000,"&gt;="&amp;$A645 ,Prov_Auto!$D$3:$D1000, "&gt;="&amp;DATE(K$2,1,1), Prov_Auto!$D$3:$D1000,"&lt;="&amp;DATE(K$2,12,31))*$D645), "")))))</f>
        <v/>
      </c>
      <c r="L645" s="42" t="str">
        <f>IF($A645="","",IF($C645="","",IF($D645="","", IF($B645="C",  SUMIFS(Prov_Auto!$E$3:$E1000,Prov_Auto!$A$3:$A1000,$C645,Prov_Auto!$C$3:$C1000,"&gt;="&amp;$A645 ,Prov_Auto!$D$3:$D1000, "&gt;="&amp;DATE(L$2,1, 1), Prov_Auto!$D$3:$D1000,"&lt;="&amp;DATE(L$2, 12, 31))*$D645, IF($B645="V", -1*(SUMIFS(Prov_Auto!$E$3:$E1000,Prov_Auto!$A$3:$A1000,$C645,Prov_Auto!$C$3:$C1000,"&gt;="&amp;$A645 ,Prov_Auto!$D$3:$D1000, "&gt;="&amp;DATE(L$2,1,1), Prov_Auto!$D$3:$D1000,"&lt;="&amp;DATE(L$2,12,31))*$D645), "")))))</f>
        <v/>
      </c>
      <c r="M645" s="43" t="str">
        <f>IF($A645="","",IF($C645="","",IF($D645="","", IF($B645="C",  SUMIFS(Prov_Auto!$E$3:$E1000,Prov_Auto!$A$3:$A1000,$C645,Prov_Auto!$C$3:$C1000,"&gt;="&amp;$A645 ,Prov_Auto!$D$3:$D1000, "&gt;="&amp;DATE(M$2,1, 1), Prov_Auto!$D$3:$D1000,"&lt;="&amp;DATE(M$2, 12, 31))*$D645, IF($B645="V", -1*(SUMIFS(Prov_Auto!$E$3:$E1000,Prov_Auto!$A$3:$A1000,$C645,Prov_Auto!$C$3:$C1000,"&gt;="&amp;$A645 ,Prov_Auto!$D$3:$D1000, "&gt;="&amp;DATE(M$2,1,1), Prov_Auto!$D$3:$D1000,"&lt;="&amp;DATE(M$2,12,31))*$D645), "")))))</f>
        <v/>
      </c>
      <c r="N645" s="30"/>
      <c r="O645" s="31"/>
      <c r="P645" s="31"/>
      <c r="Q645" s="31"/>
      <c r="R645" s="31"/>
      <c r="S645" s="31"/>
      <c r="T645" s="31"/>
      <c r="U645" s="31"/>
      <c r="V645" s="31"/>
      <c r="W645" s="31"/>
    </row>
    <row r="646">
      <c r="A646" s="46"/>
      <c r="B646" s="47"/>
      <c r="C646" s="47"/>
      <c r="D646" s="47"/>
      <c r="E646" s="48"/>
      <c r="F646" s="45" t="str">
        <f t="shared" si="1"/>
        <v/>
      </c>
      <c r="G646" s="40" t="str">
        <f t="shared" si="2"/>
        <v/>
      </c>
      <c r="H646" s="41" t="str">
        <f>IF(A646="","",IF(C646="","",IF(D646="","",IF(B646="C", SUMIFS(Prov_Auto!E$3:E1000,Prov_Auto!A$3:A1000,C646,Prov_Auto!C$3:C1000,"&gt;"&amp;A646,Prov_Auto!D$3:D1000,"&lt;="&amp;TODAY())*D646, IF(B646="V", -1*(SUMIFS(Prov_Auto!E$3:E1000,Prov_Auto!A$3:A1000,C646,Prov_Auto!C$3:C1000,"&gt;"&amp;A646,Prov_Auto!D$3:D1000,"&lt;="&amp;TODAY())*D646), "")))))</f>
        <v/>
      </c>
      <c r="I646" s="42" t="str">
        <f>IF($A646="","",IF($C646="","",IF($D646="","", IF($B646="C",  SUMIFS(Prov_Auto!$E$3:$E1000,Prov_Auto!$A$3:$A1000,$C646,Prov_Auto!$C$3:$C1000,"&gt;="&amp;$A646 ,Prov_Auto!$D$3:$D1000, "&gt;="&amp;DATE(I$2,1, 1), Prov_Auto!$D$3:$D1000,"&lt;="&amp;DATE(I$2, 12, 31))*$D646, IF($B646="V", -1*(SUMIFS(Prov_Auto!$E$3:$E1000,Prov_Auto!$A$3:$A1000,$C646,Prov_Auto!$C$3:$C1000,"&gt;="&amp;$A646 ,Prov_Auto!$D$3:$D1000, "&gt;="&amp;DATE(I$2,1,1), Prov_Auto!$D$3:$D1000,"&lt;="&amp;DATE(I$2,12,31))*$D646), "")))))</f>
        <v/>
      </c>
      <c r="J646" s="42" t="str">
        <f>IF($A646="","",IF($C646="","",IF($D646="","", IF($B646="C",  SUMIFS(Prov_Auto!$E$3:$E1000,Prov_Auto!$A$3:$A1000,$C646,Prov_Auto!$C$3:$C1000,"&gt;="&amp;$A646 ,Prov_Auto!$D$3:$D1000, "&gt;="&amp;DATE(J$2,1, 1), Prov_Auto!$D$3:$D1000,"&lt;="&amp;DATE(J$2, 12, 31))*$D646, IF($B646="V", -1*(SUMIFS(Prov_Auto!$E$3:$E1000,Prov_Auto!$A$3:$A1000,$C646,Prov_Auto!$C$3:$C1000,"&gt;="&amp;$A646 ,Prov_Auto!$D$3:$D1000, "&gt;="&amp;DATE(J$2,1,1), Prov_Auto!$D$3:$D1000,"&lt;="&amp;DATE(J$2,12,31))*$D646), "")))))</f>
        <v/>
      </c>
      <c r="K646" s="42" t="str">
        <f>IF($A646="","",IF($C646="","",IF($D646="","", IF($B646="C",  SUMIFS(Prov_Auto!$E$3:$E1000,Prov_Auto!$A$3:$A1000,$C646,Prov_Auto!$C$3:$C1000,"&gt;="&amp;$A646 ,Prov_Auto!$D$3:$D1000, "&gt;="&amp;DATE(K$2,1, 1), Prov_Auto!$D$3:$D1000,"&lt;="&amp;DATE(K$2, 12, 31))*$D646, IF($B646="V", -1*(SUMIFS(Prov_Auto!$E$3:$E1000,Prov_Auto!$A$3:$A1000,$C646,Prov_Auto!$C$3:$C1000,"&gt;="&amp;$A646 ,Prov_Auto!$D$3:$D1000, "&gt;="&amp;DATE(K$2,1,1), Prov_Auto!$D$3:$D1000,"&lt;="&amp;DATE(K$2,12,31))*$D646), "")))))</f>
        <v/>
      </c>
      <c r="L646" s="42" t="str">
        <f>IF($A646="","",IF($C646="","",IF($D646="","", IF($B646="C",  SUMIFS(Prov_Auto!$E$3:$E1000,Prov_Auto!$A$3:$A1000,$C646,Prov_Auto!$C$3:$C1000,"&gt;="&amp;$A646 ,Prov_Auto!$D$3:$D1000, "&gt;="&amp;DATE(L$2,1, 1), Prov_Auto!$D$3:$D1000,"&lt;="&amp;DATE(L$2, 12, 31))*$D646, IF($B646="V", -1*(SUMIFS(Prov_Auto!$E$3:$E1000,Prov_Auto!$A$3:$A1000,$C646,Prov_Auto!$C$3:$C1000,"&gt;="&amp;$A646 ,Prov_Auto!$D$3:$D1000, "&gt;="&amp;DATE(L$2,1,1), Prov_Auto!$D$3:$D1000,"&lt;="&amp;DATE(L$2,12,31))*$D646), "")))))</f>
        <v/>
      </c>
      <c r="M646" s="43" t="str">
        <f>IF($A646="","",IF($C646="","",IF($D646="","", IF($B646="C",  SUMIFS(Prov_Auto!$E$3:$E1000,Prov_Auto!$A$3:$A1000,$C646,Prov_Auto!$C$3:$C1000,"&gt;="&amp;$A646 ,Prov_Auto!$D$3:$D1000, "&gt;="&amp;DATE(M$2,1, 1), Prov_Auto!$D$3:$D1000,"&lt;="&amp;DATE(M$2, 12, 31))*$D646, IF($B646="V", -1*(SUMIFS(Prov_Auto!$E$3:$E1000,Prov_Auto!$A$3:$A1000,$C646,Prov_Auto!$C$3:$C1000,"&gt;="&amp;$A646 ,Prov_Auto!$D$3:$D1000, "&gt;="&amp;DATE(M$2,1,1), Prov_Auto!$D$3:$D1000,"&lt;="&amp;DATE(M$2,12,31))*$D646), "")))))</f>
        <v/>
      </c>
      <c r="N646" s="30"/>
      <c r="O646" s="31"/>
      <c r="P646" s="31"/>
      <c r="Q646" s="31"/>
      <c r="R646" s="31"/>
      <c r="S646" s="31"/>
      <c r="T646" s="31"/>
      <c r="U646" s="31"/>
      <c r="V646" s="31"/>
      <c r="W646" s="31"/>
    </row>
    <row r="647">
      <c r="A647" s="46"/>
      <c r="B647" s="47"/>
      <c r="C647" s="47"/>
      <c r="D647" s="47"/>
      <c r="E647" s="48"/>
      <c r="F647" s="45" t="str">
        <f t="shared" si="1"/>
        <v/>
      </c>
      <c r="G647" s="40" t="str">
        <f t="shared" si="2"/>
        <v/>
      </c>
      <c r="H647" s="41" t="str">
        <f>IF(A647="","",IF(C647="","",IF(D647="","",IF(B647="C", SUMIFS(Prov_Auto!E$3:E1000,Prov_Auto!A$3:A1000,C647,Prov_Auto!C$3:C1000,"&gt;"&amp;A647,Prov_Auto!D$3:D1000,"&lt;="&amp;TODAY())*D647, IF(B647="V", -1*(SUMIFS(Prov_Auto!E$3:E1000,Prov_Auto!A$3:A1000,C647,Prov_Auto!C$3:C1000,"&gt;"&amp;A647,Prov_Auto!D$3:D1000,"&lt;="&amp;TODAY())*D647), "")))))</f>
        <v/>
      </c>
      <c r="I647" s="42" t="str">
        <f>IF($A647="","",IF($C647="","",IF($D647="","", IF($B647="C",  SUMIFS(Prov_Auto!$E$3:$E1000,Prov_Auto!$A$3:$A1000,$C647,Prov_Auto!$C$3:$C1000,"&gt;="&amp;$A647 ,Prov_Auto!$D$3:$D1000, "&gt;="&amp;DATE(I$2,1, 1), Prov_Auto!$D$3:$D1000,"&lt;="&amp;DATE(I$2, 12, 31))*$D647, IF($B647="V", -1*(SUMIFS(Prov_Auto!$E$3:$E1000,Prov_Auto!$A$3:$A1000,$C647,Prov_Auto!$C$3:$C1000,"&gt;="&amp;$A647 ,Prov_Auto!$D$3:$D1000, "&gt;="&amp;DATE(I$2,1,1), Prov_Auto!$D$3:$D1000,"&lt;="&amp;DATE(I$2,12,31))*$D647), "")))))</f>
        <v/>
      </c>
      <c r="J647" s="42" t="str">
        <f>IF($A647="","",IF($C647="","",IF($D647="","", IF($B647="C",  SUMIFS(Prov_Auto!$E$3:$E1000,Prov_Auto!$A$3:$A1000,$C647,Prov_Auto!$C$3:$C1000,"&gt;="&amp;$A647 ,Prov_Auto!$D$3:$D1000, "&gt;="&amp;DATE(J$2,1, 1), Prov_Auto!$D$3:$D1000,"&lt;="&amp;DATE(J$2, 12, 31))*$D647, IF($B647="V", -1*(SUMIFS(Prov_Auto!$E$3:$E1000,Prov_Auto!$A$3:$A1000,$C647,Prov_Auto!$C$3:$C1000,"&gt;="&amp;$A647 ,Prov_Auto!$D$3:$D1000, "&gt;="&amp;DATE(J$2,1,1), Prov_Auto!$D$3:$D1000,"&lt;="&amp;DATE(J$2,12,31))*$D647), "")))))</f>
        <v/>
      </c>
      <c r="K647" s="42" t="str">
        <f>IF($A647="","",IF($C647="","",IF($D647="","", IF($B647="C",  SUMIFS(Prov_Auto!$E$3:$E1000,Prov_Auto!$A$3:$A1000,$C647,Prov_Auto!$C$3:$C1000,"&gt;="&amp;$A647 ,Prov_Auto!$D$3:$D1000, "&gt;="&amp;DATE(K$2,1, 1), Prov_Auto!$D$3:$D1000,"&lt;="&amp;DATE(K$2, 12, 31))*$D647, IF($B647="V", -1*(SUMIFS(Prov_Auto!$E$3:$E1000,Prov_Auto!$A$3:$A1000,$C647,Prov_Auto!$C$3:$C1000,"&gt;="&amp;$A647 ,Prov_Auto!$D$3:$D1000, "&gt;="&amp;DATE(K$2,1,1), Prov_Auto!$D$3:$D1000,"&lt;="&amp;DATE(K$2,12,31))*$D647), "")))))</f>
        <v/>
      </c>
      <c r="L647" s="42" t="str">
        <f>IF($A647="","",IF($C647="","",IF($D647="","", IF($B647="C",  SUMIFS(Prov_Auto!$E$3:$E1000,Prov_Auto!$A$3:$A1000,$C647,Prov_Auto!$C$3:$C1000,"&gt;="&amp;$A647 ,Prov_Auto!$D$3:$D1000, "&gt;="&amp;DATE(L$2,1, 1), Prov_Auto!$D$3:$D1000,"&lt;="&amp;DATE(L$2, 12, 31))*$D647, IF($B647="V", -1*(SUMIFS(Prov_Auto!$E$3:$E1000,Prov_Auto!$A$3:$A1000,$C647,Prov_Auto!$C$3:$C1000,"&gt;="&amp;$A647 ,Prov_Auto!$D$3:$D1000, "&gt;="&amp;DATE(L$2,1,1), Prov_Auto!$D$3:$D1000,"&lt;="&amp;DATE(L$2,12,31))*$D647), "")))))</f>
        <v/>
      </c>
      <c r="M647" s="43" t="str">
        <f>IF($A647="","",IF($C647="","",IF($D647="","", IF($B647="C",  SUMIFS(Prov_Auto!$E$3:$E1000,Prov_Auto!$A$3:$A1000,$C647,Prov_Auto!$C$3:$C1000,"&gt;="&amp;$A647 ,Prov_Auto!$D$3:$D1000, "&gt;="&amp;DATE(M$2,1, 1), Prov_Auto!$D$3:$D1000,"&lt;="&amp;DATE(M$2, 12, 31))*$D647, IF($B647="V", -1*(SUMIFS(Prov_Auto!$E$3:$E1000,Prov_Auto!$A$3:$A1000,$C647,Prov_Auto!$C$3:$C1000,"&gt;="&amp;$A647 ,Prov_Auto!$D$3:$D1000, "&gt;="&amp;DATE(M$2,1,1), Prov_Auto!$D$3:$D1000,"&lt;="&amp;DATE(M$2,12,31))*$D647), "")))))</f>
        <v/>
      </c>
      <c r="N647" s="30"/>
      <c r="O647" s="31"/>
      <c r="P647" s="31"/>
      <c r="Q647" s="31"/>
      <c r="R647" s="31"/>
      <c r="S647" s="31"/>
      <c r="T647" s="31"/>
      <c r="U647" s="31"/>
      <c r="V647" s="31"/>
      <c r="W647" s="31"/>
    </row>
    <row r="648">
      <c r="A648" s="46"/>
      <c r="B648" s="47"/>
      <c r="C648" s="47"/>
      <c r="D648" s="47"/>
      <c r="E648" s="48"/>
      <c r="F648" s="45" t="str">
        <f t="shared" si="1"/>
        <v/>
      </c>
      <c r="G648" s="40" t="str">
        <f t="shared" si="2"/>
        <v/>
      </c>
      <c r="H648" s="41" t="str">
        <f>IF(A648="","",IF(C648="","",IF(D648="","",IF(B648="C", SUMIFS(Prov_Auto!E$3:E1000,Prov_Auto!A$3:A1000,C648,Prov_Auto!C$3:C1000,"&gt;"&amp;A648,Prov_Auto!D$3:D1000,"&lt;="&amp;TODAY())*D648, IF(B648="V", -1*(SUMIFS(Prov_Auto!E$3:E1000,Prov_Auto!A$3:A1000,C648,Prov_Auto!C$3:C1000,"&gt;"&amp;A648,Prov_Auto!D$3:D1000,"&lt;="&amp;TODAY())*D648), "")))))</f>
        <v/>
      </c>
      <c r="I648" s="42" t="str">
        <f>IF($A648="","",IF($C648="","",IF($D648="","", IF($B648="C",  SUMIFS(Prov_Auto!$E$3:$E1000,Prov_Auto!$A$3:$A1000,$C648,Prov_Auto!$C$3:$C1000,"&gt;="&amp;$A648 ,Prov_Auto!$D$3:$D1000, "&gt;="&amp;DATE(I$2,1, 1), Prov_Auto!$D$3:$D1000,"&lt;="&amp;DATE(I$2, 12, 31))*$D648, IF($B648="V", -1*(SUMIFS(Prov_Auto!$E$3:$E1000,Prov_Auto!$A$3:$A1000,$C648,Prov_Auto!$C$3:$C1000,"&gt;="&amp;$A648 ,Prov_Auto!$D$3:$D1000, "&gt;="&amp;DATE(I$2,1,1), Prov_Auto!$D$3:$D1000,"&lt;="&amp;DATE(I$2,12,31))*$D648), "")))))</f>
        <v/>
      </c>
      <c r="J648" s="42" t="str">
        <f>IF($A648="","",IF($C648="","",IF($D648="","", IF($B648="C",  SUMIFS(Prov_Auto!$E$3:$E1000,Prov_Auto!$A$3:$A1000,$C648,Prov_Auto!$C$3:$C1000,"&gt;="&amp;$A648 ,Prov_Auto!$D$3:$D1000, "&gt;="&amp;DATE(J$2,1, 1), Prov_Auto!$D$3:$D1000,"&lt;="&amp;DATE(J$2, 12, 31))*$D648, IF($B648="V", -1*(SUMIFS(Prov_Auto!$E$3:$E1000,Prov_Auto!$A$3:$A1000,$C648,Prov_Auto!$C$3:$C1000,"&gt;="&amp;$A648 ,Prov_Auto!$D$3:$D1000, "&gt;="&amp;DATE(J$2,1,1), Prov_Auto!$D$3:$D1000,"&lt;="&amp;DATE(J$2,12,31))*$D648), "")))))</f>
        <v/>
      </c>
      <c r="K648" s="42" t="str">
        <f>IF($A648="","",IF($C648="","",IF($D648="","", IF($B648="C",  SUMIFS(Prov_Auto!$E$3:$E1000,Prov_Auto!$A$3:$A1000,$C648,Prov_Auto!$C$3:$C1000,"&gt;="&amp;$A648 ,Prov_Auto!$D$3:$D1000, "&gt;="&amp;DATE(K$2,1, 1), Prov_Auto!$D$3:$D1000,"&lt;="&amp;DATE(K$2, 12, 31))*$D648, IF($B648="V", -1*(SUMIFS(Prov_Auto!$E$3:$E1000,Prov_Auto!$A$3:$A1000,$C648,Prov_Auto!$C$3:$C1000,"&gt;="&amp;$A648 ,Prov_Auto!$D$3:$D1000, "&gt;="&amp;DATE(K$2,1,1), Prov_Auto!$D$3:$D1000,"&lt;="&amp;DATE(K$2,12,31))*$D648), "")))))</f>
        <v/>
      </c>
      <c r="L648" s="42" t="str">
        <f>IF($A648="","",IF($C648="","",IF($D648="","", IF($B648="C",  SUMIFS(Prov_Auto!$E$3:$E1000,Prov_Auto!$A$3:$A1000,$C648,Prov_Auto!$C$3:$C1000,"&gt;="&amp;$A648 ,Prov_Auto!$D$3:$D1000, "&gt;="&amp;DATE(L$2,1, 1), Prov_Auto!$D$3:$D1000,"&lt;="&amp;DATE(L$2, 12, 31))*$D648, IF($B648="V", -1*(SUMIFS(Prov_Auto!$E$3:$E1000,Prov_Auto!$A$3:$A1000,$C648,Prov_Auto!$C$3:$C1000,"&gt;="&amp;$A648 ,Prov_Auto!$D$3:$D1000, "&gt;="&amp;DATE(L$2,1,1), Prov_Auto!$D$3:$D1000,"&lt;="&amp;DATE(L$2,12,31))*$D648), "")))))</f>
        <v/>
      </c>
      <c r="M648" s="43" t="str">
        <f>IF($A648="","",IF($C648="","",IF($D648="","", IF($B648="C",  SUMIFS(Prov_Auto!$E$3:$E1000,Prov_Auto!$A$3:$A1000,$C648,Prov_Auto!$C$3:$C1000,"&gt;="&amp;$A648 ,Prov_Auto!$D$3:$D1000, "&gt;="&amp;DATE(M$2,1, 1), Prov_Auto!$D$3:$D1000,"&lt;="&amp;DATE(M$2, 12, 31))*$D648, IF($B648="V", -1*(SUMIFS(Prov_Auto!$E$3:$E1000,Prov_Auto!$A$3:$A1000,$C648,Prov_Auto!$C$3:$C1000,"&gt;="&amp;$A648 ,Prov_Auto!$D$3:$D1000, "&gt;="&amp;DATE(M$2,1,1), Prov_Auto!$D$3:$D1000,"&lt;="&amp;DATE(M$2,12,31))*$D648), "")))))</f>
        <v/>
      </c>
      <c r="N648" s="30"/>
      <c r="O648" s="31"/>
      <c r="P648" s="31"/>
      <c r="Q648" s="31"/>
      <c r="R648" s="31"/>
      <c r="S648" s="31"/>
      <c r="T648" s="31"/>
      <c r="U648" s="31"/>
      <c r="V648" s="31"/>
      <c r="W648" s="31"/>
    </row>
    <row r="649">
      <c r="A649" s="46"/>
      <c r="B649" s="47"/>
      <c r="C649" s="47"/>
      <c r="D649" s="47"/>
      <c r="E649" s="48"/>
      <c r="F649" s="45" t="str">
        <f t="shared" si="1"/>
        <v/>
      </c>
      <c r="G649" s="40" t="str">
        <f t="shared" si="2"/>
        <v/>
      </c>
      <c r="H649" s="41" t="str">
        <f>IF(A649="","",IF(C649="","",IF(D649="","",IF(B649="C", SUMIFS(Prov_Auto!E$3:E1000,Prov_Auto!A$3:A1000,C649,Prov_Auto!C$3:C1000,"&gt;"&amp;A649,Prov_Auto!D$3:D1000,"&lt;="&amp;TODAY())*D649, IF(B649="V", -1*(SUMIFS(Prov_Auto!E$3:E1000,Prov_Auto!A$3:A1000,C649,Prov_Auto!C$3:C1000,"&gt;"&amp;A649,Prov_Auto!D$3:D1000,"&lt;="&amp;TODAY())*D649), "")))))</f>
        <v/>
      </c>
      <c r="I649" s="42" t="str">
        <f>IF($A649="","",IF($C649="","",IF($D649="","", IF($B649="C",  SUMIFS(Prov_Auto!$E$3:$E1000,Prov_Auto!$A$3:$A1000,$C649,Prov_Auto!$C$3:$C1000,"&gt;="&amp;$A649 ,Prov_Auto!$D$3:$D1000, "&gt;="&amp;DATE(I$2,1, 1), Prov_Auto!$D$3:$D1000,"&lt;="&amp;DATE(I$2, 12, 31))*$D649, IF($B649="V", -1*(SUMIFS(Prov_Auto!$E$3:$E1000,Prov_Auto!$A$3:$A1000,$C649,Prov_Auto!$C$3:$C1000,"&gt;="&amp;$A649 ,Prov_Auto!$D$3:$D1000, "&gt;="&amp;DATE(I$2,1,1), Prov_Auto!$D$3:$D1000,"&lt;="&amp;DATE(I$2,12,31))*$D649), "")))))</f>
        <v/>
      </c>
      <c r="J649" s="42" t="str">
        <f>IF($A649="","",IF($C649="","",IF($D649="","", IF($B649="C",  SUMIFS(Prov_Auto!$E$3:$E1000,Prov_Auto!$A$3:$A1000,$C649,Prov_Auto!$C$3:$C1000,"&gt;="&amp;$A649 ,Prov_Auto!$D$3:$D1000, "&gt;="&amp;DATE(J$2,1, 1), Prov_Auto!$D$3:$D1000,"&lt;="&amp;DATE(J$2, 12, 31))*$D649, IF($B649="V", -1*(SUMIFS(Prov_Auto!$E$3:$E1000,Prov_Auto!$A$3:$A1000,$C649,Prov_Auto!$C$3:$C1000,"&gt;="&amp;$A649 ,Prov_Auto!$D$3:$D1000, "&gt;="&amp;DATE(J$2,1,1), Prov_Auto!$D$3:$D1000,"&lt;="&amp;DATE(J$2,12,31))*$D649), "")))))</f>
        <v/>
      </c>
      <c r="K649" s="42" t="str">
        <f>IF($A649="","",IF($C649="","",IF($D649="","", IF($B649="C",  SUMIFS(Prov_Auto!$E$3:$E1000,Prov_Auto!$A$3:$A1000,$C649,Prov_Auto!$C$3:$C1000,"&gt;="&amp;$A649 ,Prov_Auto!$D$3:$D1000, "&gt;="&amp;DATE(K$2,1, 1), Prov_Auto!$D$3:$D1000,"&lt;="&amp;DATE(K$2, 12, 31))*$D649, IF($B649="V", -1*(SUMIFS(Prov_Auto!$E$3:$E1000,Prov_Auto!$A$3:$A1000,$C649,Prov_Auto!$C$3:$C1000,"&gt;="&amp;$A649 ,Prov_Auto!$D$3:$D1000, "&gt;="&amp;DATE(K$2,1,1), Prov_Auto!$D$3:$D1000,"&lt;="&amp;DATE(K$2,12,31))*$D649), "")))))</f>
        <v/>
      </c>
      <c r="L649" s="42" t="str">
        <f>IF($A649="","",IF($C649="","",IF($D649="","", IF($B649="C",  SUMIFS(Prov_Auto!$E$3:$E1000,Prov_Auto!$A$3:$A1000,$C649,Prov_Auto!$C$3:$C1000,"&gt;="&amp;$A649 ,Prov_Auto!$D$3:$D1000, "&gt;="&amp;DATE(L$2,1, 1), Prov_Auto!$D$3:$D1000,"&lt;="&amp;DATE(L$2, 12, 31))*$D649, IF($B649="V", -1*(SUMIFS(Prov_Auto!$E$3:$E1000,Prov_Auto!$A$3:$A1000,$C649,Prov_Auto!$C$3:$C1000,"&gt;="&amp;$A649 ,Prov_Auto!$D$3:$D1000, "&gt;="&amp;DATE(L$2,1,1), Prov_Auto!$D$3:$D1000,"&lt;="&amp;DATE(L$2,12,31))*$D649), "")))))</f>
        <v/>
      </c>
      <c r="M649" s="43" t="str">
        <f>IF($A649="","",IF($C649="","",IF($D649="","", IF($B649="C",  SUMIFS(Prov_Auto!$E$3:$E1000,Prov_Auto!$A$3:$A1000,$C649,Prov_Auto!$C$3:$C1000,"&gt;="&amp;$A649 ,Prov_Auto!$D$3:$D1000, "&gt;="&amp;DATE(M$2,1, 1), Prov_Auto!$D$3:$D1000,"&lt;="&amp;DATE(M$2, 12, 31))*$D649, IF($B649="V", -1*(SUMIFS(Prov_Auto!$E$3:$E1000,Prov_Auto!$A$3:$A1000,$C649,Prov_Auto!$C$3:$C1000,"&gt;="&amp;$A649 ,Prov_Auto!$D$3:$D1000, "&gt;="&amp;DATE(M$2,1,1), Prov_Auto!$D$3:$D1000,"&lt;="&amp;DATE(M$2,12,31))*$D649), "")))))</f>
        <v/>
      </c>
      <c r="N649" s="30"/>
      <c r="O649" s="31"/>
      <c r="P649" s="31"/>
      <c r="Q649" s="31"/>
      <c r="R649" s="31"/>
      <c r="S649" s="31"/>
      <c r="T649" s="31"/>
      <c r="U649" s="31"/>
      <c r="V649" s="31"/>
      <c r="W649" s="31"/>
    </row>
    <row r="650">
      <c r="A650" s="46"/>
      <c r="B650" s="47"/>
      <c r="C650" s="47"/>
      <c r="D650" s="47"/>
      <c r="E650" s="48"/>
      <c r="F650" s="45" t="str">
        <f t="shared" si="1"/>
        <v/>
      </c>
      <c r="G650" s="40" t="str">
        <f t="shared" si="2"/>
        <v/>
      </c>
      <c r="H650" s="41" t="str">
        <f>IF(A650="","",IF(C650="","",IF(D650="","",IF(B650="C", SUMIFS(Prov_Auto!E$3:E1000,Prov_Auto!A$3:A1000,C650,Prov_Auto!C$3:C1000,"&gt;"&amp;A650,Prov_Auto!D$3:D1000,"&lt;="&amp;TODAY())*D650, IF(B650="V", -1*(SUMIFS(Prov_Auto!E$3:E1000,Prov_Auto!A$3:A1000,C650,Prov_Auto!C$3:C1000,"&gt;"&amp;A650,Prov_Auto!D$3:D1000,"&lt;="&amp;TODAY())*D650), "")))))</f>
        <v/>
      </c>
      <c r="I650" s="42" t="str">
        <f>IF($A650="","",IF($C650="","",IF($D650="","", IF($B650="C",  SUMIFS(Prov_Auto!$E$3:$E1000,Prov_Auto!$A$3:$A1000,$C650,Prov_Auto!$C$3:$C1000,"&gt;="&amp;$A650 ,Prov_Auto!$D$3:$D1000, "&gt;="&amp;DATE(I$2,1, 1), Prov_Auto!$D$3:$D1000,"&lt;="&amp;DATE(I$2, 12, 31))*$D650, IF($B650="V", -1*(SUMIFS(Prov_Auto!$E$3:$E1000,Prov_Auto!$A$3:$A1000,$C650,Prov_Auto!$C$3:$C1000,"&gt;="&amp;$A650 ,Prov_Auto!$D$3:$D1000, "&gt;="&amp;DATE(I$2,1,1), Prov_Auto!$D$3:$D1000,"&lt;="&amp;DATE(I$2,12,31))*$D650), "")))))</f>
        <v/>
      </c>
      <c r="J650" s="42" t="str">
        <f>IF($A650="","",IF($C650="","",IF($D650="","", IF($B650="C",  SUMIFS(Prov_Auto!$E$3:$E1000,Prov_Auto!$A$3:$A1000,$C650,Prov_Auto!$C$3:$C1000,"&gt;="&amp;$A650 ,Prov_Auto!$D$3:$D1000, "&gt;="&amp;DATE(J$2,1, 1), Prov_Auto!$D$3:$D1000,"&lt;="&amp;DATE(J$2, 12, 31))*$D650, IF($B650="V", -1*(SUMIFS(Prov_Auto!$E$3:$E1000,Prov_Auto!$A$3:$A1000,$C650,Prov_Auto!$C$3:$C1000,"&gt;="&amp;$A650 ,Prov_Auto!$D$3:$D1000, "&gt;="&amp;DATE(J$2,1,1), Prov_Auto!$D$3:$D1000,"&lt;="&amp;DATE(J$2,12,31))*$D650), "")))))</f>
        <v/>
      </c>
      <c r="K650" s="42" t="str">
        <f>IF($A650="","",IF($C650="","",IF($D650="","", IF($B650="C",  SUMIFS(Prov_Auto!$E$3:$E1000,Prov_Auto!$A$3:$A1000,$C650,Prov_Auto!$C$3:$C1000,"&gt;="&amp;$A650 ,Prov_Auto!$D$3:$D1000, "&gt;="&amp;DATE(K$2,1, 1), Prov_Auto!$D$3:$D1000,"&lt;="&amp;DATE(K$2, 12, 31))*$D650, IF($B650="V", -1*(SUMIFS(Prov_Auto!$E$3:$E1000,Prov_Auto!$A$3:$A1000,$C650,Prov_Auto!$C$3:$C1000,"&gt;="&amp;$A650 ,Prov_Auto!$D$3:$D1000, "&gt;="&amp;DATE(K$2,1,1), Prov_Auto!$D$3:$D1000,"&lt;="&amp;DATE(K$2,12,31))*$D650), "")))))</f>
        <v/>
      </c>
      <c r="L650" s="42" t="str">
        <f>IF($A650="","",IF($C650="","",IF($D650="","", IF($B650="C",  SUMIFS(Prov_Auto!$E$3:$E1000,Prov_Auto!$A$3:$A1000,$C650,Prov_Auto!$C$3:$C1000,"&gt;="&amp;$A650 ,Prov_Auto!$D$3:$D1000, "&gt;="&amp;DATE(L$2,1, 1), Prov_Auto!$D$3:$D1000,"&lt;="&amp;DATE(L$2, 12, 31))*$D650, IF($B650="V", -1*(SUMIFS(Prov_Auto!$E$3:$E1000,Prov_Auto!$A$3:$A1000,$C650,Prov_Auto!$C$3:$C1000,"&gt;="&amp;$A650 ,Prov_Auto!$D$3:$D1000, "&gt;="&amp;DATE(L$2,1,1), Prov_Auto!$D$3:$D1000,"&lt;="&amp;DATE(L$2,12,31))*$D650), "")))))</f>
        <v/>
      </c>
      <c r="M650" s="43" t="str">
        <f>IF($A650="","",IF($C650="","",IF($D650="","", IF($B650="C",  SUMIFS(Prov_Auto!$E$3:$E1000,Prov_Auto!$A$3:$A1000,$C650,Prov_Auto!$C$3:$C1000,"&gt;="&amp;$A650 ,Prov_Auto!$D$3:$D1000, "&gt;="&amp;DATE(M$2,1, 1), Prov_Auto!$D$3:$D1000,"&lt;="&amp;DATE(M$2, 12, 31))*$D650, IF($B650="V", -1*(SUMIFS(Prov_Auto!$E$3:$E1000,Prov_Auto!$A$3:$A1000,$C650,Prov_Auto!$C$3:$C1000,"&gt;="&amp;$A650 ,Prov_Auto!$D$3:$D1000, "&gt;="&amp;DATE(M$2,1,1), Prov_Auto!$D$3:$D1000,"&lt;="&amp;DATE(M$2,12,31))*$D650), "")))))</f>
        <v/>
      </c>
      <c r="N650" s="30"/>
      <c r="O650" s="31"/>
      <c r="P650" s="31"/>
      <c r="Q650" s="31"/>
      <c r="R650" s="31"/>
      <c r="S650" s="31"/>
      <c r="T650" s="31"/>
      <c r="U650" s="31"/>
      <c r="V650" s="31"/>
      <c r="W650" s="31"/>
    </row>
    <row r="651">
      <c r="A651" s="46"/>
      <c r="B651" s="47"/>
      <c r="C651" s="47"/>
      <c r="D651" s="47"/>
      <c r="E651" s="48"/>
      <c r="F651" s="45" t="str">
        <f t="shared" si="1"/>
        <v/>
      </c>
      <c r="G651" s="40" t="str">
        <f t="shared" si="2"/>
        <v/>
      </c>
      <c r="H651" s="41" t="str">
        <f>IF(A651="","",IF(C651="","",IF(D651="","",IF(B651="C", SUMIFS(Prov_Auto!E$3:E1000,Prov_Auto!A$3:A1000,C651,Prov_Auto!C$3:C1000,"&gt;"&amp;A651,Prov_Auto!D$3:D1000,"&lt;="&amp;TODAY())*D651, IF(B651="V", -1*(SUMIFS(Prov_Auto!E$3:E1000,Prov_Auto!A$3:A1000,C651,Prov_Auto!C$3:C1000,"&gt;"&amp;A651,Prov_Auto!D$3:D1000,"&lt;="&amp;TODAY())*D651), "")))))</f>
        <v/>
      </c>
      <c r="I651" s="42" t="str">
        <f>IF($A651="","",IF($C651="","",IF($D651="","", IF($B651="C",  SUMIFS(Prov_Auto!$E$3:$E1000,Prov_Auto!$A$3:$A1000,$C651,Prov_Auto!$C$3:$C1000,"&gt;="&amp;$A651 ,Prov_Auto!$D$3:$D1000, "&gt;="&amp;DATE(I$2,1, 1), Prov_Auto!$D$3:$D1000,"&lt;="&amp;DATE(I$2, 12, 31))*$D651, IF($B651="V", -1*(SUMIFS(Prov_Auto!$E$3:$E1000,Prov_Auto!$A$3:$A1000,$C651,Prov_Auto!$C$3:$C1000,"&gt;="&amp;$A651 ,Prov_Auto!$D$3:$D1000, "&gt;="&amp;DATE(I$2,1,1), Prov_Auto!$D$3:$D1000,"&lt;="&amp;DATE(I$2,12,31))*$D651), "")))))</f>
        <v/>
      </c>
      <c r="J651" s="42" t="str">
        <f>IF($A651="","",IF($C651="","",IF($D651="","", IF($B651="C",  SUMIFS(Prov_Auto!$E$3:$E1000,Prov_Auto!$A$3:$A1000,$C651,Prov_Auto!$C$3:$C1000,"&gt;="&amp;$A651 ,Prov_Auto!$D$3:$D1000, "&gt;="&amp;DATE(J$2,1, 1), Prov_Auto!$D$3:$D1000,"&lt;="&amp;DATE(J$2, 12, 31))*$D651, IF($B651="V", -1*(SUMIFS(Prov_Auto!$E$3:$E1000,Prov_Auto!$A$3:$A1000,$C651,Prov_Auto!$C$3:$C1000,"&gt;="&amp;$A651 ,Prov_Auto!$D$3:$D1000, "&gt;="&amp;DATE(J$2,1,1), Prov_Auto!$D$3:$D1000,"&lt;="&amp;DATE(J$2,12,31))*$D651), "")))))</f>
        <v/>
      </c>
      <c r="K651" s="42" t="str">
        <f>IF($A651="","",IF($C651="","",IF($D651="","", IF($B651="C",  SUMIFS(Prov_Auto!$E$3:$E1000,Prov_Auto!$A$3:$A1000,$C651,Prov_Auto!$C$3:$C1000,"&gt;="&amp;$A651 ,Prov_Auto!$D$3:$D1000, "&gt;="&amp;DATE(K$2,1, 1), Prov_Auto!$D$3:$D1000,"&lt;="&amp;DATE(K$2, 12, 31))*$D651, IF($B651="V", -1*(SUMIFS(Prov_Auto!$E$3:$E1000,Prov_Auto!$A$3:$A1000,$C651,Prov_Auto!$C$3:$C1000,"&gt;="&amp;$A651 ,Prov_Auto!$D$3:$D1000, "&gt;="&amp;DATE(K$2,1,1), Prov_Auto!$D$3:$D1000,"&lt;="&amp;DATE(K$2,12,31))*$D651), "")))))</f>
        <v/>
      </c>
      <c r="L651" s="42" t="str">
        <f>IF($A651="","",IF($C651="","",IF($D651="","", IF($B651="C",  SUMIFS(Prov_Auto!$E$3:$E1000,Prov_Auto!$A$3:$A1000,$C651,Prov_Auto!$C$3:$C1000,"&gt;="&amp;$A651 ,Prov_Auto!$D$3:$D1000, "&gt;="&amp;DATE(L$2,1, 1), Prov_Auto!$D$3:$D1000,"&lt;="&amp;DATE(L$2, 12, 31))*$D651, IF($B651="V", -1*(SUMIFS(Prov_Auto!$E$3:$E1000,Prov_Auto!$A$3:$A1000,$C651,Prov_Auto!$C$3:$C1000,"&gt;="&amp;$A651 ,Prov_Auto!$D$3:$D1000, "&gt;="&amp;DATE(L$2,1,1), Prov_Auto!$D$3:$D1000,"&lt;="&amp;DATE(L$2,12,31))*$D651), "")))))</f>
        <v/>
      </c>
      <c r="M651" s="43" t="str">
        <f>IF($A651="","",IF($C651="","",IF($D651="","", IF($B651="C",  SUMIFS(Prov_Auto!$E$3:$E1000,Prov_Auto!$A$3:$A1000,$C651,Prov_Auto!$C$3:$C1000,"&gt;="&amp;$A651 ,Prov_Auto!$D$3:$D1000, "&gt;="&amp;DATE(M$2,1, 1), Prov_Auto!$D$3:$D1000,"&lt;="&amp;DATE(M$2, 12, 31))*$D651, IF($B651="V", -1*(SUMIFS(Prov_Auto!$E$3:$E1000,Prov_Auto!$A$3:$A1000,$C651,Prov_Auto!$C$3:$C1000,"&gt;="&amp;$A651 ,Prov_Auto!$D$3:$D1000, "&gt;="&amp;DATE(M$2,1,1), Prov_Auto!$D$3:$D1000,"&lt;="&amp;DATE(M$2,12,31))*$D651), "")))))</f>
        <v/>
      </c>
      <c r="N651" s="30"/>
      <c r="O651" s="31"/>
      <c r="P651" s="31"/>
      <c r="Q651" s="31"/>
      <c r="R651" s="31"/>
      <c r="S651" s="31"/>
      <c r="T651" s="31"/>
      <c r="U651" s="31"/>
      <c r="V651" s="31"/>
      <c r="W651" s="31"/>
    </row>
    <row r="652">
      <c r="A652" s="46"/>
      <c r="B652" s="47"/>
      <c r="C652" s="47"/>
      <c r="D652" s="47"/>
      <c r="E652" s="48"/>
      <c r="F652" s="45" t="str">
        <f t="shared" si="1"/>
        <v/>
      </c>
      <c r="G652" s="40" t="str">
        <f t="shared" si="2"/>
        <v/>
      </c>
      <c r="H652" s="41" t="str">
        <f>IF(A652="","",IF(C652="","",IF(D652="","",IF(B652="C", SUMIFS(Prov_Auto!E$3:E1000,Prov_Auto!A$3:A1000,C652,Prov_Auto!C$3:C1000,"&gt;"&amp;A652,Prov_Auto!D$3:D1000,"&lt;="&amp;TODAY())*D652, IF(B652="V", -1*(SUMIFS(Prov_Auto!E$3:E1000,Prov_Auto!A$3:A1000,C652,Prov_Auto!C$3:C1000,"&gt;"&amp;A652,Prov_Auto!D$3:D1000,"&lt;="&amp;TODAY())*D652), "")))))</f>
        <v/>
      </c>
      <c r="I652" s="42" t="str">
        <f>IF($A652="","",IF($C652="","",IF($D652="","", IF($B652="C",  SUMIFS(Prov_Auto!$E$3:$E1000,Prov_Auto!$A$3:$A1000,$C652,Prov_Auto!$C$3:$C1000,"&gt;="&amp;$A652 ,Prov_Auto!$D$3:$D1000, "&gt;="&amp;DATE(I$2,1, 1), Prov_Auto!$D$3:$D1000,"&lt;="&amp;DATE(I$2, 12, 31))*$D652, IF($B652="V", -1*(SUMIFS(Prov_Auto!$E$3:$E1000,Prov_Auto!$A$3:$A1000,$C652,Prov_Auto!$C$3:$C1000,"&gt;="&amp;$A652 ,Prov_Auto!$D$3:$D1000, "&gt;="&amp;DATE(I$2,1,1), Prov_Auto!$D$3:$D1000,"&lt;="&amp;DATE(I$2,12,31))*$D652), "")))))</f>
        <v/>
      </c>
      <c r="J652" s="42" t="str">
        <f>IF($A652="","",IF($C652="","",IF($D652="","", IF($B652="C",  SUMIFS(Prov_Auto!$E$3:$E1000,Prov_Auto!$A$3:$A1000,$C652,Prov_Auto!$C$3:$C1000,"&gt;="&amp;$A652 ,Prov_Auto!$D$3:$D1000, "&gt;="&amp;DATE(J$2,1, 1), Prov_Auto!$D$3:$D1000,"&lt;="&amp;DATE(J$2, 12, 31))*$D652, IF($B652="V", -1*(SUMIFS(Prov_Auto!$E$3:$E1000,Prov_Auto!$A$3:$A1000,$C652,Prov_Auto!$C$3:$C1000,"&gt;="&amp;$A652 ,Prov_Auto!$D$3:$D1000, "&gt;="&amp;DATE(J$2,1,1), Prov_Auto!$D$3:$D1000,"&lt;="&amp;DATE(J$2,12,31))*$D652), "")))))</f>
        <v/>
      </c>
      <c r="K652" s="42" t="str">
        <f>IF($A652="","",IF($C652="","",IF($D652="","", IF($B652="C",  SUMIFS(Prov_Auto!$E$3:$E1000,Prov_Auto!$A$3:$A1000,$C652,Prov_Auto!$C$3:$C1000,"&gt;="&amp;$A652 ,Prov_Auto!$D$3:$D1000, "&gt;="&amp;DATE(K$2,1, 1), Prov_Auto!$D$3:$D1000,"&lt;="&amp;DATE(K$2, 12, 31))*$D652, IF($B652="V", -1*(SUMIFS(Prov_Auto!$E$3:$E1000,Prov_Auto!$A$3:$A1000,$C652,Prov_Auto!$C$3:$C1000,"&gt;="&amp;$A652 ,Prov_Auto!$D$3:$D1000, "&gt;="&amp;DATE(K$2,1,1), Prov_Auto!$D$3:$D1000,"&lt;="&amp;DATE(K$2,12,31))*$D652), "")))))</f>
        <v/>
      </c>
      <c r="L652" s="42" t="str">
        <f>IF($A652="","",IF($C652="","",IF($D652="","", IF($B652="C",  SUMIFS(Prov_Auto!$E$3:$E1000,Prov_Auto!$A$3:$A1000,$C652,Prov_Auto!$C$3:$C1000,"&gt;="&amp;$A652 ,Prov_Auto!$D$3:$D1000, "&gt;="&amp;DATE(L$2,1, 1), Prov_Auto!$D$3:$D1000,"&lt;="&amp;DATE(L$2, 12, 31))*$D652, IF($B652="V", -1*(SUMIFS(Prov_Auto!$E$3:$E1000,Prov_Auto!$A$3:$A1000,$C652,Prov_Auto!$C$3:$C1000,"&gt;="&amp;$A652 ,Prov_Auto!$D$3:$D1000, "&gt;="&amp;DATE(L$2,1,1), Prov_Auto!$D$3:$D1000,"&lt;="&amp;DATE(L$2,12,31))*$D652), "")))))</f>
        <v/>
      </c>
      <c r="M652" s="43" t="str">
        <f>IF($A652="","",IF($C652="","",IF($D652="","", IF($B652="C",  SUMIFS(Prov_Auto!$E$3:$E1000,Prov_Auto!$A$3:$A1000,$C652,Prov_Auto!$C$3:$C1000,"&gt;="&amp;$A652 ,Prov_Auto!$D$3:$D1000, "&gt;="&amp;DATE(M$2,1, 1), Prov_Auto!$D$3:$D1000,"&lt;="&amp;DATE(M$2, 12, 31))*$D652, IF($B652="V", -1*(SUMIFS(Prov_Auto!$E$3:$E1000,Prov_Auto!$A$3:$A1000,$C652,Prov_Auto!$C$3:$C1000,"&gt;="&amp;$A652 ,Prov_Auto!$D$3:$D1000, "&gt;="&amp;DATE(M$2,1,1), Prov_Auto!$D$3:$D1000,"&lt;="&amp;DATE(M$2,12,31))*$D652), "")))))</f>
        <v/>
      </c>
      <c r="N652" s="30"/>
      <c r="O652" s="31"/>
      <c r="P652" s="31"/>
      <c r="Q652" s="31"/>
      <c r="R652" s="31"/>
      <c r="S652" s="31"/>
      <c r="T652" s="31"/>
      <c r="U652" s="31"/>
      <c r="V652" s="31"/>
      <c r="W652" s="31"/>
    </row>
    <row r="653">
      <c r="A653" s="46"/>
      <c r="B653" s="47"/>
      <c r="C653" s="47"/>
      <c r="D653" s="47"/>
      <c r="E653" s="48"/>
      <c r="F653" s="45" t="str">
        <f t="shared" si="1"/>
        <v/>
      </c>
      <c r="G653" s="40" t="str">
        <f t="shared" si="2"/>
        <v/>
      </c>
      <c r="H653" s="41" t="str">
        <f>IF(A653="","",IF(C653="","",IF(D653="","",IF(B653="C", SUMIFS(Prov_Auto!E$3:E1000,Prov_Auto!A$3:A1000,C653,Prov_Auto!C$3:C1000,"&gt;"&amp;A653,Prov_Auto!D$3:D1000,"&lt;="&amp;TODAY())*D653, IF(B653="V", -1*(SUMIFS(Prov_Auto!E$3:E1000,Prov_Auto!A$3:A1000,C653,Prov_Auto!C$3:C1000,"&gt;"&amp;A653,Prov_Auto!D$3:D1000,"&lt;="&amp;TODAY())*D653), "")))))</f>
        <v/>
      </c>
      <c r="I653" s="42" t="str">
        <f>IF($A653="","",IF($C653="","",IF($D653="","", IF($B653="C",  SUMIFS(Prov_Auto!$E$3:$E1000,Prov_Auto!$A$3:$A1000,$C653,Prov_Auto!$C$3:$C1000,"&gt;="&amp;$A653 ,Prov_Auto!$D$3:$D1000, "&gt;="&amp;DATE(I$2,1, 1), Prov_Auto!$D$3:$D1000,"&lt;="&amp;DATE(I$2, 12, 31))*$D653, IF($B653="V", -1*(SUMIFS(Prov_Auto!$E$3:$E1000,Prov_Auto!$A$3:$A1000,$C653,Prov_Auto!$C$3:$C1000,"&gt;="&amp;$A653 ,Prov_Auto!$D$3:$D1000, "&gt;="&amp;DATE(I$2,1,1), Prov_Auto!$D$3:$D1000,"&lt;="&amp;DATE(I$2,12,31))*$D653), "")))))</f>
        <v/>
      </c>
      <c r="J653" s="42" t="str">
        <f>IF($A653="","",IF($C653="","",IF($D653="","", IF($B653="C",  SUMIFS(Prov_Auto!$E$3:$E1000,Prov_Auto!$A$3:$A1000,$C653,Prov_Auto!$C$3:$C1000,"&gt;="&amp;$A653 ,Prov_Auto!$D$3:$D1000, "&gt;="&amp;DATE(J$2,1, 1), Prov_Auto!$D$3:$D1000,"&lt;="&amp;DATE(J$2, 12, 31))*$D653, IF($B653="V", -1*(SUMIFS(Prov_Auto!$E$3:$E1000,Prov_Auto!$A$3:$A1000,$C653,Prov_Auto!$C$3:$C1000,"&gt;="&amp;$A653 ,Prov_Auto!$D$3:$D1000, "&gt;="&amp;DATE(J$2,1,1), Prov_Auto!$D$3:$D1000,"&lt;="&amp;DATE(J$2,12,31))*$D653), "")))))</f>
        <v/>
      </c>
      <c r="K653" s="42" t="str">
        <f>IF($A653="","",IF($C653="","",IF($D653="","", IF($B653="C",  SUMIFS(Prov_Auto!$E$3:$E1000,Prov_Auto!$A$3:$A1000,$C653,Prov_Auto!$C$3:$C1000,"&gt;="&amp;$A653 ,Prov_Auto!$D$3:$D1000, "&gt;="&amp;DATE(K$2,1, 1), Prov_Auto!$D$3:$D1000,"&lt;="&amp;DATE(K$2, 12, 31))*$D653, IF($B653="V", -1*(SUMIFS(Prov_Auto!$E$3:$E1000,Prov_Auto!$A$3:$A1000,$C653,Prov_Auto!$C$3:$C1000,"&gt;="&amp;$A653 ,Prov_Auto!$D$3:$D1000, "&gt;="&amp;DATE(K$2,1,1), Prov_Auto!$D$3:$D1000,"&lt;="&amp;DATE(K$2,12,31))*$D653), "")))))</f>
        <v/>
      </c>
      <c r="L653" s="42" t="str">
        <f>IF($A653="","",IF($C653="","",IF($D653="","", IF($B653="C",  SUMIFS(Prov_Auto!$E$3:$E1000,Prov_Auto!$A$3:$A1000,$C653,Prov_Auto!$C$3:$C1000,"&gt;="&amp;$A653 ,Prov_Auto!$D$3:$D1000, "&gt;="&amp;DATE(L$2,1, 1), Prov_Auto!$D$3:$D1000,"&lt;="&amp;DATE(L$2, 12, 31))*$D653, IF($B653="V", -1*(SUMIFS(Prov_Auto!$E$3:$E1000,Prov_Auto!$A$3:$A1000,$C653,Prov_Auto!$C$3:$C1000,"&gt;="&amp;$A653 ,Prov_Auto!$D$3:$D1000, "&gt;="&amp;DATE(L$2,1,1), Prov_Auto!$D$3:$D1000,"&lt;="&amp;DATE(L$2,12,31))*$D653), "")))))</f>
        <v/>
      </c>
      <c r="M653" s="43" t="str">
        <f>IF($A653="","",IF($C653="","",IF($D653="","", IF($B653="C",  SUMIFS(Prov_Auto!$E$3:$E1000,Prov_Auto!$A$3:$A1000,$C653,Prov_Auto!$C$3:$C1000,"&gt;="&amp;$A653 ,Prov_Auto!$D$3:$D1000, "&gt;="&amp;DATE(M$2,1, 1), Prov_Auto!$D$3:$D1000,"&lt;="&amp;DATE(M$2, 12, 31))*$D653, IF($B653="V", -1*(SUMIFS(Prov_Auto!$E$3:$E1000,Prov_Auto!$A$3:$A1000,$C653,Prov_Auto!$C$3:$C1000,"&gt;="&amp;$A653 ,Prov_Auto!$D$3:$D1000, "&gt;="&amp;DATE(M$2,1,1), Prov_Auto!$D$3:$D1000,"&lt;="&amp;DATE(M$2,12,31))*$D653), "")))))</f>
        <v/>
      </c>
      <c r="N653" s="30"/>
      <c r="O653" s="31"/>
      <c r="P653" s="31"/>
      <c r="Q653" s="31"/>
      <c r="R653" s="31"/>
      <c r="S653" s="31"/>
      <c r="T653" s="31"/>
      <c r="U653" s="31"/>
      <c r="V653" s="31"/>
      <c r="W653" s="31"/>
    </row>
    <row r="654">
      <c r="A654" s="46"/>
      <c r="B654" s="47"/>
      <c r="C654" s="47"/>
      <c r="D654" s="47"/>
      <c r="E654" s="48"/>
      <c r="F654" s="45" t="str">
        <f t="shared" si="1"/>
        <v/>
      </c>
      <c r="G654" s="40" t="str">
        <f t="shared" si="2"/>
        <v/>
      </c>
      <c r="H654" s="41" t="str">
        <f>IF(A654="","",IF(C654="","",IF(D654="","",IF(B654="C", SUMIFS(Prov_Auto!E$3:E1000,Prov_Auto!A$3:A1000,C654,Prov_Auto!C$3:C1000,"&gt;"&amp;A654,Prov_Auto!D$3:D1000,"&lt;="&amp;TODAY())*D654, IF(B654="V", -1*(SUMIFS(Prov_Auto!E$3:E1000,Prov_Auto!A$3:A1000,C654,Prov_Auto!C$3:C1000,"&gt;"&amp;A654,Prov_Auto!D$3:D1000,"&lt;="&amp;TODAY())*D654), "")))))</f>
        <v/>
      </c>
      <c r="I654" s="42" t="str">
        <f>IF($A654="","",IF($C654="","",IF($D654="","", IF($B654="C",  SUMIFS(Prov_Auto!$E$3:$E1000,Prov_Auto!$A$3:$A1000,$C654,Prov_Auto!$C$3:$C1000,"&gt;="&amp;$A654 ,Prov_Auto!$D$3:$D1000, "&gt;="&amp;DATE(I$2,1, 1), Prov_Auto!$D$3:$D1000,"&lt;="&amp;DATE(I$2, 12, 31))*$D654, IF($B654="V", -1*(SUMIFS(Prov_Auto!$E$3:$E1000,Prov_Auto!$A$3:$A1000,$C654,Prov_Auto!$C$3:$C1000,"&gt;="&amp;$A654 ,Prov_Auto!$D$3:$D1000, "&gt;="&amp;DATE(I$2,1,1), Prov_Auto!$D$3:$D1000,"&lt;="&amp;DATE(I$2,12,31))*$D654), "")))))</f>
        <v/>
      </c>
      <c r="J654" s="42" t="str">
        <f>IF($A654="","",IF($C654="","",IF($D654="","", IF($B654="C",  SUMIFS(Prov_Auto!$E$3:$E1000,Prov_Auto!$A$3:$A1000,$C654,Prov_Auto!$C$3:$C1000,"&gt;="&amp;$A654 ,Prov_Auto!$D$3:$D1000, "&gt;="&amp;DATE(J$2,1, 1), Prov_Auto!$D$3:$D1000,"&lt;="&amp;DATE(J$2, 12, 31))*$D654, IF($B654="V", -1*(SUMIFS(Prov_Auto!$E$3:$E1000,Prov_Auto!$A$3:$A1000,$C654,Prov_Auto!$C$3:$C1000,"&gt;="&amp;$A654 ,Prov_Auto!$D$3:$D1000, "&gt;="&amp;DATE(J$2,1,1), Prov_Auto!$D$3:$D1000,"&lt;="&amp;DATE(J$2,12,31))*$D654), "")))))</f>
        <v/>
      </c>
      <c r="K654" s="42" t="str">
        <f>IF($A654="","",IF($C654="","",IF($D654="","", IF($B654="C",  SUMIFS(Prov_Auto!$E$3:$E1000,Prov_Auto!$A$3:$A1000,$C654,Prov_Auto!$C$3:$C1000,"&gt;="&amp;$A654 ,Prov_Auto!$D$3:$D1000, "&gt;="&amp;DATE(K$2,1, 1), Prov_Auto!$D$3:$D1000,"&lt;="&amp;DATE(K$2, 12, 31))*$D654, IF($B654="V", -1*(SUMIFS(Prov_Auto!$E$3:$E1000,Prov_Auto!$A$3:$A1000,$C654,Prov_Auto!$C$3:$C1000,"&gt;="&amp;$A654 ,Prov_Auto!$D$3:$D1000, "&gt;="&amp;DATE(K$2,1,1), Prov_Auto!$D$3:$D1000,"&lt;="&amp;DATE(K$2,12,31))*$D654), "")))))</f>
        <v/>
      </c>
      <c r="L654" s="42" t="str">
        <f>IF($A654="","",IF($C654="","",IF($D654="","", IF($B654="C",  SUMIFS(Prov_Auto!$E$3:$E1000,Prov_Auto!$A$3:$A1000,$C654,Prov_Auto!$C$3:$C1000,"&gt;="&amp;$A654 ,Prov_Auto!$D$3:$D1000, "&gt;="&amp;DATE(L$2,1, 1), Prov_Auto!$D$3:$D1000,"&lt;="&amp;DATE(L$2, 12, 31))*$D654, IF($B654="V", -1*(SUMIFS(Prov_Auto!$E$3:$E1000,Prov_Auto!$A$3:$A1000,$C654,Prov_Auto!$C$3:$C1000,"&gt;="&amp;$A654 ,Prov_Auto!$D$3:$D1000, "&gt;="&amp;DATE(L$2,1,1), Prov_Auto!$D$3:$D1000,"&lt;="&amp;DATE(L$2,12,31))*$D654), "")))))</f>
        <v/>
      </c>
      <c r="M654" s="43" t="str">
        <f>IF($A654="","",IF($C654="","",IF($D654="","", IF($B654="C",  SUMIFS(Prov_Auto!$E$3:$E1000,Prov_Auto!$A$3:$A1000,$C654,Prov_Auto!$C$3:$C1000,"&gt;="&amp;$A654 ,Prov_Auto!$D$3:$D1000, "&gt;="&amp;DATE(M$2,1, 1), Prov_Auto!$D$3:$D1000,"&lt;="&amp;DATE(M$2, 12, 31))*$D654, IF($B654="V", -1*(SUMIFS(Prov_Auto!$E$3:$E1000,Prov_Auto!$A$3:$A1000,$C654,Prov_Auto!$C$3:$C1000,"&gt;="&amp;$A654 ,Prov_Auto!$D$3:$D1000, "&gt;="&amp;DATE(M$2,1,1), Prov_Auto!$D$3:$D1000,"&lt;="&amp;DATE(M$2,12,31))*$D654), "")))))</f>
        <v/>
      </c>
      <c r="N654" s="30"/>
      <c r="O654" s="31"/>
      <c r="P654" s="31"/>
      <c r="Q654" s="31"/>
      <c r="R654" s="31"/>
      <c r="S654" s="31"/>
      <c r="T654" s="31"/>
      <c r="U654" s="31"/>
      <c r="V654" s="31"/>
      <c r="W654" s="31"/>
    </row>
    <row r="655">
      <c r="A655" s="46"/>
      <c r="B655" s="47"/>
      <c r="C655" s="47"/>
      <c r="D655" s="47"/>
      <c r="E655" s="48"/>
      <c r="F655" s="45" t="str">
        <f t="shared" si="1"/>
        <v/>
      </c>
      <c r="G655" s="40" t="str">
        <f t="shared" si="2"/>
        <v/>
      </c>
      <c r="H655" s="41" t="str">
        <f>IF(A655="","",IF(C655="","",IF(D655="","",IF(B655="C", SUMIFS(Prov_Auto!E$3:E1000,Prov_Auto!A$3:A1000,C655,Prov_Auto!C$3:C1000,"&gt;"&amp;A655,Prov_Auto!D$3:D1000,"&lt;="&amp;TODAY())*D655, IF(B655="V", -1*(SUMIFS(Prov_Auto!E$3:E1000,Prov_Auto!A$3:A1000,C655,Prov_Auto!C$3:C1000,"&gt;"&amp;A655,Prov_Auto!D$3:D1000,"&lt;="&amp;TODAY())*D655), "")))))</f>
        <v/>
      </c>
      <c r="I655" s="42" t="str">
        <f>IF($A655="","",IF($C655="","",IF($D655="","", IF($B655="C",  SUMIFS(Prov_Auto!$E$3:$E1000,Prov_Auto!$A$3:$A1000,$C655,Prov_Auto!$C$3:$C1000,"&gt;="&amp;$A655 ,Prov_Auto!$D$3:$D1000, "&gt;="&amp;DATE(I$2,1, 1), Prov_Auto!$D$3:$D1000,"&lt;="&amp;DATE(I$2, 12, 31))*$D655, IF($B655="V", -1*(SUMIFS(Prov_Auto!$E$3:$E1000,Prov_Auto!$A$3:$A1000,$C655,Prov_Auto!$C$3:$C1000,"&gt;="&amp;$A655 ,Prov_Auto!$D$3:$D1000, "&gt;="&amp;DATE(I$2,1,1), Prov_Auto!$D$3:$D1000,"&lt;="&amp;DATE(I$2,12,31))*$D655), "")))))</f>
        <v/>
      </c>
      <c r="J655" s="42" t="str">
        <f>IF($A655="","",IF($C655="","",IF($D655="","", IF($B655="C",  SUMIFS(Prov_Auto!$E$3:$E1000,Prov_Auto!$A$3:$A1000,$C655,Prov_Auto!$C$3:$C1000,"&gt;="&amp;$A655 ,Prov_Auto!$D$3:$D1000, "&gt;="&amp;DATE(J$2,1, 1), Prov_Auto!$D$3:$D1000,"&lt;="&amp;DATE(J$2, 12, 31))*$D655, IF($B655="V", -1*(SUMIFS(Prov_Auto!$E$3:$E1000,Prov_Auto!$A$3:$A1000,$C655,Prov_Auto!$C$3:$C1000,"&gt;="&amp;$A655 ,Prov_Auto!$D$3:$D1000, "&gt;="&amp;DATE(J$2,1,1), Prov_Auto!$D$3:$D1000,"&lt;="&amp;DATE(J$2,12,31))*$D655), "")))))</f>
        <v/>
      </c>
      <c r="K655" s="42" t="str">
        <f>IF($A655="","",IF($C655="","",IF($D655="","", IF($B655="C",  SUMIFS(Prov_Auto!$E$3:$E1000,Prov_Auto!$A$3:$A1000,$C655,Prov_Auto!$C$3:$C1000,"&gt;="&amp;$A655 ,Prov_Auto!$D$3:$D1000, "&gt;="&amp;DATE(K$2,1, 1), Prov_Auto!$D$3:$D1000,"&lt;="&amp;DATE(K$2, 12, 31))*$D655, IF($B655="V", -1*(SUMIFS(Prov_Auto!$E$3:$E1000,Prov_Auto!$A$3:$A1000,$C655,Prov_Auto!$C$3:$C1000,"&gt;="&amp;$A655 ,Prov_Auto!$D$3:$D1000, "&gt;="&amp;DATE(K$2,1,1), Prov_Auto!$D$3:$D1000,"&lt;="&amp;DATE(K$2,12,31))*$D655), "")))))</f>
        <v/>
      </c>
      <c r="L655" s="42" t="str">
        <f>IF($A655="","",IF($C655="","",IF($D655="","", IF($B655="C",  SUMIFS(Prov_Auto!$E$3:$E1000,Prov_Auto!$A$3:$A1000,$C655,Prov_Auto!$C$3:$C1000,"&gt;="&amp;$A655 ,Prov_Auto!$D$3:$D1000, "&gt;="&amp;DATE(L$2,1, 1), Prov_Auto!$D$3:$D1000,"&lt;="&amp;DATE(L$2, 12, 31))*$D655, IF($B655="V", -1*(SUMIFS(Prov_Auto!$E$3:$E1000,Prov_Auto!$A$3:$A1000,$C655,Prov_Auto!$C$3:$C1000,"&gt;="&amp;$A655 ,Prov_Auto!$D$3:$D1000, "&gt;="&amp;DATE(L$2,1,1), Prov_Auto!$D$3:$D1000,"&lt;="&amp;DATE(L$2,12,31))*$D655), "")))))</f>
        <v/>
      </c>
      <c r="M655" s="43" t="str">
        <f>IF($A655="","",IF($C655="","",IF($D655="","", IF($B655="C",  SUMIFS(Prov_Auto!$E$3:$E1000,Prov_Auto!$A$3:$A1000,$C655,Prov_Auto!$C$3:$C1000,"&gt;="&amp;$A655 ,Prov_Auto!$D$3:$D1000, "&gt;="&amp;DATE(M$2,1, 1), Prov_Auto!$D$3:$D1000,"&lt;="&amp;DATE(M$2, 12, 31))*$D655, IF($B655="V", -1*(SUMIFS(Prov_Auto!$E$3:$E1000,Prov_Auto!$A$3:$A1000,$C655,Prov_Auto!$C$3:$C1000,"&gt;="&amp;$A655 ,Prov_Auto!$D$3:$D1000, "&gt;="&amp;DATE(M$2,1,1), Prov_Auto!$D$3:$D1000,"&lt;="&amp;DATE(M$2,12,31))*$D655), "")))))</f>
        <v/>
      </c>
      <c r="N655" s="30"/>
      <c r="O655" s="31"/>
      <c r="P655" s="31"/>
      <c r="Q655" s="31"/>
      <c r="R655" s="31"/>
      <c r="S655" s="31"/>
      <c r="T655" s="31"/>
      <c r="U655" s="31"/>
      <c r="V655" s="31"/>
      <c r="W655" s="31"/>
    </row>
    <row r="656">
      <c r="A656" s="46"/>
      <c r="B656" s="47"/>
      <c r="C656" s="47"/>
      <c r="D656" s="47"/>
      <c r="E656" s="48"/>
      <c r="F656" s="45" t="str">
        <f t="shared" si="1"/>
        <v/>
      </c>
      <c r="G656" s="40" t="str">
        <f t="shared" si="2"/>
        <v/>
      </c>
      <c r="H656" s="41" t="str">
        <f>IF(A656="","",IF(C656="","",IF(D656="","",IF(B656="C", SUMIFS(Prov_Auto!E$3:E1000,Prov_Auto!A$3:A1000,C656,Prov_Auto!C$3:C1000,"&gt;"&amp;A656,Prov_Auto!D$3:D1000,"&lt;="&amp;TODAY())*D656, IF(B656="V", -1*(SUMIFS(Prov_Auto!E$3:E1000,Prov_Auto!A$3:A1000,C656,Prov_Auto!C$3:C1000,"&gt;"&amp;A656,Prov_Auto!D$3:D1000,"&lt;="&amp;TODAY())*D656), "")))))</f>
        <v/>
      </c>
      <c r="I656" s="42" t="str">
        <f>IF($A656="","",IF($C656="","",IF($D656="","", IF($B656="C",  SUMIFS(Prov_Auto!$E$3:$E1000,Prov_Auto!$A$3:$A1000,$C656,Prov_Auto!$C$3:$C1000,"&gt;="&amp;$A656 ,Prov_Auto!$D$3:$D1000, "&gt;="&amp;DATE(I$2,1, 1), Prov_Auto!$D$3:$D1000,"&lt;="&amp;DATE(I$2, 12, 31))*$D656, IF($B656="V", -1*(SUMIFS(Prov_Auto!$E$3:$E1000,Prov_Auto!$A$3:$A1000,$C656,Prov_Auto!$C$3:$C1000,"&gt;="&amp;$A656 ,Prov_Auto!$D$3:$D1000, "&gt;="&amp;DATE(I$2,1,1), Prov_Auto!$D$3:$D1000,"&lt;="&amp;DATE(I$2,12,31))*$D656), "")))))</f>
        <v/>
      </c>
      <c r="J656" s="42" t="str">
        <f>IF($A656="","",IF($C656="","",IF($D656="","", IF($B656="C",  SUMIFS(Prov_Auto!$E$3:$E1000,Prov_Auto!$A$3:$A1000,$C656,Prov_Auto!$C$3:$C1000,"&gt;="&amp;$A656 ,Prov_Auto!$D$3:$D1000, "&gt;="&amp;DATE(J$2,1, 1), Prov_Auto!$D$3:$D1000,"&lt;="&amp;DATE(J$2, 12, 31))*$D656, IF($B656="V", -1*(SUMIFS(Prov_Auto!$E$3:$E1000,Prov_Auto!$A$3:$A1000,$C656,Prov_Auto!$C$3:$C1000,"&gt;="&amp;$A656 ,Prov_Auto!$D$3:$D1000, "&gt;="&amp;DATE(J$2,1,1), Prov_Auto!$D$3:$D1000,"&lt;="&amp;DATE(J$2,12,31))*$D656), "")))))</f>
        <v/>
      </c>
      <c r="K656" s="42" t="str">
        <f>IF($A656="","",IF($C656="","",IF($D656="","", IF($B656="C",  SUMIFS(Prov_Auto!$E$3:$E1000,Prov_Auto!$A$3:$A1000,$C656,Prov_Auto!$C$3:$C1000,"&gt;="&amp;$A656 ,Prov_Auto!$D$3:$D1000, "&gt;="&amp;DATE(K$2,1, 1), Prov_Auto!$D$3:$D1000,"&lt;="&amp;DATE(K$2, 12, 31))*$D656, IF($B656="V", -1*(SUMIFS(Prov_Auto!$E$3:$E1000,Prov_Auto!$A$3:$A1000,$C656,Prov_Auto!$C$3:$C1000,"&gt;="&amp;$A656 ,Prov_Auto!$D$3:$D1000, "&gt;="&amp;DATE(K$2,1,1), Prov_Auto!$D$3:$D1000,"&lt;="&amp;DATE(K$2,12,31))*$D656), "")))))</f>
        <v/>
      </c>
      <c r="L656" s="42" t="str">
        <f>IF($A656="","",IF($C656="","",IF($D656="","", IF($B656="C",  SUMIFS(Prov_Auto!$E$3:$E1000,Prov_Auto!$A$3:$A1000,$C656,Prov_Auto!$C$3:$C1000,"&gt;="&amp;$A656 ,Prov_Auto!$D$3:$D1000, "&gt;="&amp;DATE(L$2,1, 1), Prov_Auto!$D$3:$D1000,"&lt;="&amp;DATE(L$2, 12, 31))*$D656, IF($B656="V", -1*(SUMIFS(Prov_Auto!$E$3:$E1000,Prov_Auto!$A$3:$A1000,$C656,Prov_Auto!$C$3:$C1000,"&gt;="&amp;$A656 ,Prov_Auto!$D$3:$D1000, "&gt;="&amp;DATE(L$2,1,1), Prov_Auto!$D$3:$D1000,"&lt;="&amp;DATE(L$2,12,31))*$D656), "")))))</f>
        <v/>
      </c>
      <c r="M656" s="43" t="str">
        <f>IF($A656="","",IF($C656="","",IF($D656="","", IF($B656="C",  SUMIFS(Prov_Auto!$E$3:$E1000,Prov_Auto!$A$3:$A1000,$C656,Prov_Auto!$C$3:$C1000,"&gt;="&amp;$A656 ,Prov_Auto!$D$3:$D1000, "&gt;="&amp;DATE(M$2,1, 1), Prov_Auto!$D$3:$D1000,"&lt;="&amp;DATE(M$2, 12, 31))*$D656, IF($B656="V", -1*(SUMIFS(Prov_Auto!$E$3:$E1000,Prov_Auto!$A$3:$A1000,$C656,Prov_Auto!$C$3:$C1000,"&gt;="&amp;$A656 ,Prov_Auto!$D$3:$D1000, "&gt;="&amp;DATE(M$2,1,1), Prov_Auto!$D$3:$D1000,"&lt;="&amp;DATE(M$2,12,31))*$D656), "")))))</f>
        <v/>
      </c>
      <c r="N656" s="30"/>
      <c r="O656" s="31"/>
      <c r="P656" s="31"/>
      <c r="Q656" s="31"/>
      <c r="R656" s="31"/>
      <c r="S656" s="31"/>
      <c r="T656" s="31"/>
      <c r="U656" s="31"/>
      <c r="V656" s="31"/>
      <c r="W656" s="31"/>
    </row>
    <row r="657">
      <c r="A657" s="46"/>
      <c r="B657" s="47"/>
      <c r="C657" s="47"/>
      <c r="D657" s="47"/>
      <c r="E657" s="48"/>
      <c r="F657" s="45" t="str">
        <f t="shared" si="1"/>
        <v/>
      </c>
      <c r="G657" s="40" t="str">
        <f t="shared" si="2"/>
        <v/>
      </c>
      <c r="H657" s="41" t="str">
        <f>IF(A657="","",IF(C657="","",IF(D657="","",IF(B657="C", SUMIFS(Prov_Auto!E$3:E1000,Prov_Auto!A$3:A1000,C657,Prov_Auto!C$3:C1000,"&gt;"&amp;A657,Prov_Auto!D$3:D1000,"&lt;="&amp;TODAY())*D657, IF(B657="V", -1*(SUMIFS(Prov_Auto!E$3:E1000,Prov_Auto!A$3:A1000,C657,Prov_Auto!C$3:C1000,"&gt;"&amp;A657,Prov_Auto!D$3:D1000,"&lt;="&amp;TODAY())*D657), "")))))</f>
        <v/>
      </c>
      <c r="I657" s="42" t="str">
        <f>IF($A657="","",IF($C657="","",IF($D657="","", IF($B657="C",  SUMIFS(Prov_Auto!$E$3:$E1000,Prov_Auto!$A$3:$A1000,$C657,Prov_Auto!$C$3:$C1000,"&gt;="&amp;$A657 ,Prov_Auto!$D$3:$D1000, "&gt;="&amp;DATE(I$2,1, 1), Prov_Auto!$D$3:$D1000,"&lt;="&amp;DATE(I$2, 12, 31))*$D657, IF($B657="V", -1*(SUMIFS(Prov_Auto!$E$3:$E1000,Prov_Auto!$A$3:$A1000,$C657,Prov_Auto!$C$3:$C1000,"&gt;="&amp;$A657 ,Prov_Auto!$D$3:$D1000, "&gt;="&amp;DATE(I$2,1,1), Prov_Auto!$D$3:$D1000,"&lt;="&amp;DATE(I$2,12,31))*$D657), "")))))</f>
        <v/>
      </c>
      <c r="J657" s="42" t="str">
        <f>IF($A657="","",IF($C657="","",IF($D657="","", IF($B657="C",  SUMIFS(Prov_Auto!$E$3:$E1000,Prov_Auto!$A$3:$A1000,$C657,Prov_Auto!$C$3:$C1000,"&gt;="&amp;$A657 ,Prov_Auto!$D$3:$D1000, "&gt;="&amp;DATE(J$2,1, 1), Prov_Auto!$D$3:$D1000,"&lt;="&amp;DATE(J$2, 12, 31))*$D657, IF($B657="V", -1*(SUMIFS(Prov_Auto!$E$3:$E1000,Prov_Auto!$A$3:$A1000,$C657,Prov_Auto!$C$3:$C1000,"&gt;="&amp;$A657 ,Prov_Auto!$D$3:$D1000, "&gt;="&amp;DATE(J$2,1,1), Prov_Auto!$D$3:$D1000,"&lt;="&amp;DATE(J$2,12,31))*$D657), "")))))</f>
        <v/>
      </c>
      <c r="K657" s="42" t="str">
        <f>IF($A657="","",IF($C657="","",IF($D657="","", IF($B657="C",  SUMIFS(Prov_Auto!$E$3:$E1000,Prov_Auto!$A$3:$A1000,$C657,Prov_Auto!$C$3:$C1000,"&gt;="&amp;$A657 ,Prov_Auto!$D$3:$D1000, "&gt;="&amp;DATE(K$2,1, 1), Prov_Auto!$D$3:$D1000,"&lt;="&amp;DATE(K$2, 12, 31))*$D657, IF($B657="V", -1*(SUMIFS(Prov_Auto!$E$3:$E1000,Prov_Auto!$A$3:$A1000,$C657,Prov_Auto!$C$3:$C1000,"&gt;="&amp;$A657 ,Prov_Auto!$D$3:$D1000, "&gt;="&amp;DATE(K$2,1,1), Prov_Auto!$D$3:$D1000,"&lt;="&amp;DATE(K$2,12,31))*$D657), "")))))</f>
        <v/>
      </c>
      <c r="L657" s="42" t="str">
        <f>IF($A657="","",IF($C657="","",IF($D657="","", IF($B657="C",  SUMIFS(Prov_Auto!$E$3:$E1000,Prov_Auto!$A$3:$A1000,$C657,Prov_Auto!$C$3:$C1000,"&gt;="&amp;$A657 ,Prov_Auto!$D$3:$D1000, "&gt;="&amp;DATE(L$2,1, 1), Prov_Auto!$D$3:$D1000,"&lt;="&amp;DATE(L$2, 12, 31))*$D657, IF($B657="V", -1*(SUMIFS(Prov_Auto!$E$3:$E1000,Prov_Auto!$A$3:$A1000,$C657,Prov_Auto!$C$3:$C1000,"&gt;="&amp;$A657 ,Prov_Auto!$D$3:$D1000, "&gt;="&amp;DATE(L$2,1,1), Prov_Auto!$D$3:$D1000,"&lt;="&amp;DATE(L$2,12,31))*$D657), "")))))</f>
        <v/>
      </c>
      <c r="M657" s="43" t="str">
        <f>IF($A657="","",IF($C657="","",IF($D657="","", IF($B657="C",  SUMIFS(Prov_Auto!$E$3:$E1000,Prov_Auto!$A$3:$A1000,$C657,Prov_Auto!$C$3:$C1000,"&gt;="&amp;$A657 ,Prov_Auto!$D$3:$D1000, "&gt;="&amp;DATE(M$2,1, 1), Prov_Auto!$D$3:$D1000,"&lt;="&amp;DATE(M$2, 12, 31))*$D657, IF($B657="V", -1*(SUMIFS(Prov_Auto!$E$3:$E1000,Prov_Auto!$A$3:$A1000,$C657,Prov_Auto!$C$3:$C1000,"&gt;="&amp;$A657 ,Prov_Auto!$D$3:$D1000, "&gt;="&amp;DATE(M$2,1,1), Prov_Auto!$D$3:$D1000,"&lt;="&amp;DATE(M$2,12,31))*$D657), "")))))</f>
        <v/>
      </c>
      <c r="N657" s="30"/>
      <c r="O657" s="31"/>
      <c r="P657" s="31"/>
      <c r="Q657" s="31"/>
      <c r="R657" s="31"/>
      <c r="S657" s="31"/>
      <c r="T657" s="31"/>
      <c r="U657" s="31"/>
      <c r="V657" s="31"/>
      <c r="W657" s="31"/>
    </row>
    <row r="658">
      <c r="A658" s="46"/>
      <c r="B658" s="47"/>
      <c r="C658" s="47"/>
      <c r="D658" s="47"/>
      <c r="E658" s="48"/>
      <c r="F658" s="45" t="str">
        <f t="shared" si="1"/>
        <v/>
      </c>
      <c r="G658" s="40" t="str">
        <f t="shared" si="2"/>
        <v/>
      </c>
      <c r="H658" s="41" t="str">
        <f>IF(A658="","",IF(C658="","",IF(D658="","",IF(B658="C", SUMIFS(Prov_Auto!E$3:E1000,Prov_Auto!A$3:A1000,C658,Prov_Auto!C$3:C1000,"&gt;"&amp;A658,Prov_Auto!D$3:D1000,"&lt;="&amp;TODAY())*D658, IF(B658="V", -1*(SUMIFS(Prov_Auto!E$3:E1000,Prov_Auto!A$3:A1000,C658,Prov_Auto!C$3:C1000,"&gt;"&amp;A658,Prov_Auto!D$3:D1000,"&lt;="&amp;TODAY())*D658), "")))))</f>
        <v/>
      </c>
      <c r="I658" s="42" t="str">
        <f>IF($A658="","",IF($C658="","",IF($D658="","", IF($B658="C",  SUMIFS(Prov_Auto!$E$3:$E1000,Prov_Auto!$A$3:$A1000,$C658,Prov_Auto!$C$3:$C1000,"&gt;="&amp;$A658 ,Prov_Auto!$D$3:$D1000, "&gt;="&amp;DATE(I$2,1, 1), Prov_Auto!$D$3:$D1000,"&lt;="&amp;DATE(I$2, 12, 31))*$D658, IF($B658="V", -1*(SUMIFS(Prov_Auto!$E$3:$E1000,Prov_Auto!$A$3:$A1000,$C658,Prov_Auto!$C$3:$C1000,"&gt;="&amp;$A658 ,Prov_Auto!$D$3:$D1000, "&gt;="&amp;DATE(I$2,1,1), Prov_Auto!$D$3:$D1000,"&lt;="&amp;DATE(I$2,12,31))*$D658), "")))))</f>
        <v/>
      </c>
      <c r="J658" s="42" t="str">
        <f>IF($A658="","",IF($C658="","",IF($D658="","", IF($B658="C",  SUMIFS(Prov_Auto!$E$3:$E1000,Prov_Auto!$A$3:$A1000,$C658,Prov_Auto!$C$3:$C1000,"&gt;="&amp;$A658 ,Prov_Auto!$D$3:$D1000, "&gt;="&amp;DATE(J$2,1, 1), Prov_Auto!$D$3:$D1000,"&lt;="&amp;DATE(J$2, 12, 31))*$D658, IF($B658="V", -1*(SUMIFS(Prov_Auto!$E$3:$E1000,Prov_Auto!$A$3:$A1000,$C658,Prov_Auto!$C$3:$C1000,"&gt;="&amp;$A658 ,Prov_Auto!$D$3:$D1000, "&gt;="&amp;DATE(J$2,1,1), Prov_Auto!$D$3:$D1000,"&lt;="&amp;DATE(J$2,12,31))*$D658), "")))))</f>
        <v/>
      </c>
      <c r="K658" s="42" t="str">
        <f>IF($A658="","",IF($C658="","",IF($D658="","", IF($B658="C",  SUMIFS(Prov_Auto!$E$3:$E1000,Prov_Auto!$A$3:$A1000,$C658,Prov_Auto!$C$3:$C1000,"&gt;="&amp;$A658 ,Prov_Auto!$D$3:$D1000, "&gt;="&amp;DATE(K$2,1, 1), Prov_Auto!$D$3:$D1000,"&lt;="&amp;DATE(K$2, 12, 31))*$D658, IF($B658="V", -1*(SUMIFS(Prov_Auto!$E$3:$E1000,Prov_Auto!$A$3:$A1000,$C658,Prov_Auto!$C$3:$C1000,"&gt;="&amp;$A658 ,Prov_Auto!$D$3:$D1000, "&gt;="&amp;DATE(K$2,1,1), Prov_Auto!$D$3:$D1000,"&lt;="&amp;DATE(K$2,12,31))*$D658), "")))))</f>
        <v/>
      </c>
      <c r="L658" s="42" t="str">
        <f>IF($A658="","",IF($C658="","",IF($D658="","", IF($B658="C",  SUMIFS(Prov_Auto!$E$3:$E1000,Prov_Auto!$A$3:$A1000,$C658,Prov_Auto!$C$3:$C1000,"&gt;="&amp;$A658 ,Prov_Auto!$D$3:$D1000, "&gt;="&amp;DATE(L$2,1, 1), Prov_Auto!$D$3:$D1000,"&lt;="&amp;DATE(L$2, 12, 31))*$D658, IF($B658="V", -1*(SUMIFS(Prov_Auto!$E$3:$E1000,Prov_Auto!$A$3:$A1000,$C658,Prov_Auto!$C$3:$C1000,"&gt;="&amp;$A658 ,Prov_Auto!$D$3:$D1000, "&gt;="&amp;DATE(L$2,1,1), Prov_Auto!$D$3:$D1000,"&lt;="&amp;DATE(L$2,12,31))*$D658), "")))))</f>
        <v/>
      </c>
      <c r="M658" s="43" t="str">
        <f>IF($A658="","",IF($C658="","",IF($D658="","", IF($B658="C",  SUMIFS(Prov_Auto!$E$3:$E1000,Prov_Auto!$A$3:$A1000,$C658,Prov_Auto!$C$3:$C1000,"&gt;="&amp;$A658 ,Prov_Auto!$D$3:$D1000, "&gt;="&amp;DATE(M$2,1, 1), Prov_Auto!$D$3:$D1000,"&lt;="&amp;DATE(M$2, 12, 31))*$D658, IF($B658="V", -1*(SUMIFS(Prov_Auto!$E$3:$E1000,Prov_Auto!$A$3:$A1000,$C658,Prov_Auto!$C$3:$C1000,"&gt;="&amp;$A658 ,Prov_Auto!$D$3:$D1000, "&gt;="&amp;DATE(M$2,1,1), Prov_Auto!$D$3:$D1000,"&lt;="&amp;DATE(M$2,12,31))*$D658), "")))))</f>
        <v/>
      </c>
      <c r="N658" s="30"/>
      <c r="O658" s="31"/>
      <c r="P658" s="31"/>
      <c r="Q658" s="31"/>
      <c r="R658" s="31"/>
      <c r="S658" s="31"/>
      <c r="T658" s="31"/>
      <c r="U658" s="31"/>
      <c r="V658" s="31"/>
      <c r="W658" s="31"/>
    </row>
    <row r="659">
      <c r="A659" s="46"/>
      <c r="B659" s="47"/>
      <c r="C659" s="47"/>
      <c r="D659" s="47"/>
      <c r="E659" s="48"/>
      <c r="F659" s="45" t="str">
        <f t="shared" si="1"/>
        <v/>
      </c>
      <c r="G659" s="40" t="str">
        <f t="shared" si="2"/>
        <v/>
      </c>
      <c r="H659" s="41" t="str">
        <f>IF(A659="","",IF(C659="","",IF(D659="","",IF(B659="C", SUMIFS(Prov_Auto!E$3:E1000,Prov_Auto!A$3:A1000,C659,Prov_Auto!C$3:C1000,"&gt;"&amp;A659,Prov_Auto!D$3:D1000,"&lt;="&amp;TODAY())*D659, IF(B659="V", -1*(SUMIFS(Prov_Auto!E$3:E1000,Prov_Auto!A$3:A1000,C659,Prov_Auto!C$3:C1000,"&gt;"&amp;A659,Prov_Auto!D$3:D1000,"&lt;="&amp;TODAY())*D659), "")))))</f>
        <v/>
      </c>
      <c r="I659" s="42" t="str">
        <f>IF($A659="","",IF($C659="","",IF($D659="","", IF($B659="C",  SUMIFS(Prov_Auto!$E$3:$E1000,Prov_Auto!$A$3:$A1000,$C659,Prov_Auto!$C$3:$C1000,"&gt;="&amp;$A659 ,Prov_Auto!$D$3:$D1000, "&gt;="&amp;DATE(I$2,1, 1), Prov_Auto!$D$3:$D1000,"&lt;="&amp;DATE(I$2, 12, 31))*$D659, IF($B659="V", -1*(SUMIFS(Prov_Auto!$E$3:$E1000,Prov_Auto!$A$3:$A1000,$C659,Prov_Auto!$C$3:$C1000,"&gt;="&amp;$A659 ,Prov_Auto!$D$3:$D1000, "&gt;="&amp;DATE(I$2,1,1), Prov_Auto!$D$3:$D1000,"&lt;="&amp;DATE(I$2,12,31))*$D659), "")))))</f>
        <v/>
      </c>
      <c r="J659" s="42" t="str">
        <f>IF($A659="","",IF($C659="","",IF($D659="","", IF($B659="C",  SUMIFS(Prov_Auto!$E$3:$E1000,Prov_Auto!$A$3:$A1000,$C659,Prov_Auto!$C$3:$C1000,"&gt;="&amp;$A659 ,Prov_Auto!$D$3:$D1000, "&gt;="&amp;DATE(J$2,1, 1), Prov_Auto!$D$3:$D1000,"&lt;="&amp;DATE(J$2, 12, 31))*$D659, IF($B659="V", -1*(SUMIFS(Prov_Auto!$E$3:$E1000,Prov_Auto!$A$3:$A1000,$C659,Prov_Auto!$C$3:$C1000,"&gt;="&amp;$A659 ,Prov_Auto!$D$3:$D1000, "&gt;="&amp;DATE(J$2,1,1), Prov_Auto!$D$3:$D1000,"&lt;="&amp;DATE(J$2,12,31))*$D659), "")))))</f>
        <v/>
      </c>
      <c r="K659" s="42" t="str">
        <f>IF($A659="","",IF($C659="","",IF($D659="","", IF($B659="C",  SUMIFS(Prov_Auto!$E$3:$E1000,Prov_Auto!$A$3:$A1000,$C659,Prov_Auto!$C$3:$C1000,"&gt;="&amp;$A659 ,Prov_Auto!$D$3:$D1000, "&gt;="&amp;DATE(K$2,1, 1), Prov_Auto!$D$3:$D1000,"&lt;="&amp;DATE(K$2, 12, 31))*$D659, IF($B659="V", -1*(SUMIFS(Prov_Auto!$E$3:$E1000,Prov_Auto!$A$3:$A1000,$C659,Prov_Auto!$C$3:$C1000,"&gt;="&amp;$A659 ,Prov_Auto!$D$3:$D1000, "&gt;="&amp;DATE(K$2,1,1), Prov_Auto!$D$3:$D1000,"&lt;="&amp;DATE(K$2,12,31))*$D659), "")))))</f>
        <v/>
      </c>
      <c r="L659" s="42" t="str">
        <f>IF($A659="","",IF($C659="","",IF($D659="","", IF($B659="C",  SUMIFS(Prov_Auto!$E$3:$E1000,Prov_Auto!$A$3:$A1000,$C659,Prov_Auto!$C$3:$C1000,"&gt;="&amp;$A659 ,Prov_Auto!$D$3:$D1000, "&gt;="&amp;DATE(L$2,1, 1), Prov_Auto!$D$3:$D1000,"&lt;="&amp;DATE(L$2, 12, 31))*$D659, IF($B659="V", -1*(SUMIFS(Prov_Auto!$E$3:$E1000,Prov_Auto!$A$3:$A1000,$C659,Prov_Auto!$C$3:$C1000,"&gt;="&amp;$A659 ,Prov_Auto!$D$3:$D1000, "&gt;="&amp;DATE(L$2,1,1), Prov_Auto!$D$3:$D1000,"&lt;="&amp;DATE(L$2,12,31))*$D659), "")))))</f>
        <v/>
      </c>
      <c r="M659" s="43" t="str">
        <f>IF($A659="","",IF($C659="","",IF($D659="","", IF($B659="C",  SUMIFS(Prov_Auto!$E$3:$E1000,Prov_Auto!$A$3:$A1000,$C659,Prov_Auto!$C$3:$C1000,"&gt;="&amp;$A659 ,Prov_Auto!$D$3:$D1000, "&gt;="&amp;DATE(M$2,1, 1), Prov_Auto!$D$3:$D1000,"&lt;="&amp;DATE(M$2, 12, 31))*$D659, IF($B659="V", -1*(SUMIFS(Prov_Auto!$E$3:$E1000,Prov_Auto!$A$3:$A1000,$C659,Prov_Auto!$C$3:$C1000,"&gt;="&amp;$A659 ,Prov_Auto!$D$3:$D1000, "&gt;="&amp;DATE(M$2,1,1), Prov_Auto!$D$3:$D1000,"&lt;="&amp;DATE(M$2,12,31))*$D659), "")))))</f>
        <v/>
      </c>
      <c r="N659" s="30"/>
      <c r="O659" s="31"/>
      <c r="P659" s="31"/>
      <c r="Q659" s="31"/>
      <c r="R659" s="31"/>
      <c r="S659" s="31"/>
      <c r="T659" s="31"/>
      <c r="U659" s="31"/>
      <c r="V659" s="31"/>
      <c r="W659" s="31"/>
    </row>
    <row r="660">
      <c r="A660" s="46"/>
      <c r="B660" s="47"/>
      <c r="C660" s="47"/>
      <c r="D660" s="47"/>
      <c r="E660" s="48"/>
      <c r="F660" s="45" t="str">
        <f t="shared" si="1"/>
        <v/>
      </c>
      <c r="G660" s="40" t="str">
        <f t="shared" si="2"/>
        <v/>
      </c>
      <c r="H660" s="41" t="str">
        <f>IF(A660="","",IF(C660="","",IF(D660="","",IF(B660="C", SUMIFS(Prov_Auto!E$3:E1000,Prov_Auto!A$3:A1000,C660,Prov_Auto!C$3:C1000,"&gt;"&amp;A660,Prov_Auto!D$3:D1000,"&lt;="&amp;TODAY())*D660, IF(B660="V", -1*(SUMIFS(Prov_Auto!E$3:E1000,Prov_Auto!A$3:A1000,C660,Prov_Auto!C$3:C1000,"&gt;"&amp;A660,Prov_Auto!D$3:D1000,"&lt;="&amp;TODAY())*D660), "")))))</f>
        <v/>
      </c>
      <c r="I660" s="42" t="str">
        <f>IF($A660="","",IF($C660="","",IF($D660="","", IF($B660="C",  SUMIFS(Prov_Auto!$E$3:$E1000,Prov_Auto!$A$3:$A1000,$C660,Prov_Auto!$C$3:$C1000,"&gt;="&amp;$A660 ,Prov_Auto!$D$3:$D1000, "&gt;="&amp;DATE(I$2,1, 1), Prov_Auto!$D$3:$D1000,"&lt;="&amp;DATE(I$2, 12, 31))*$D660, IF($B660="V", -1*(SUMIFS(Prov_Auto!$E$3:$E1000,Prov_Auto!$A$3:$A1000,$C660,Prov_Auto!$C$3:$C1000,"&gt;="&amp;$A660 ,Prov_Auto!$D$3:$D1000, "&gt;="&amp;DATE(I$2,1,1), Prov_Auto!$D$3:$D1000,"&lt;="&amp;DATE(I$2,12,31))*$D660), "")))))</f>
        <v/>
      </c>
      <c r="J660" s="42" t="str">
        <f>IF($A660="","",IF($C660="","",IF($D660="","", IF($B660="C",  SUMIFS(Prov_Auto!$E$3:$E1000,Prov_Auto!$A$3:$A1000,$C660,Prov_Auto!$C$3:$C1000,"&gt;="&amp;$A660 ,Prov_Auto!$D$3:$D1000, "&gt;="&amp;DATE(J$2,1, 1), Prov_Auto!$D$3:$D1000,"&lt;="&amp;DATE(J$2, 12, 31))*$D660, IF($B660="V", -1*(SUMIFS(Prov_Auto!$E$3:$E1000,Prov_Auto!$A$3:$A1000,$C660,Prov_Auto!$C$3:$C1000,"&gt;="&amp;$A660 ,Prov_Auto!$D$3:$D1000, "&gt;="&amp;DATE(J$2,1,1), Prov_Auto!$D$3:$D1000,"&lt;="&amp;DATE(J$2,12,31))*$D660), "")))))</f>
        <v/>
      </c>
      <c r="K660" s="42" t="str">
        <f>IF($A660="","",IF($C660="","",IF($D660="","", IF($B660="C",  SUMIFS(Prov_Auto!$E$3:$E1000,Prov_Auto!$A$3:$A1000,$C660,Prov_Auto!$C$3:$C1000,"&gt;="&amp;$A660 ,Prov_Auto!$D$3:$D1000, "&gt;="&amp;DATE(K$2,1, 1), Prov_Auto!$D$3:$D1000,"&lt;="&amp;DATE(K$2, 12, 31))*$D660, IF($B660="V", -1*(SUMIFS(Prov_Auto!$E$3:$E1000,Prov_Auto!$A$3:$A1000,$C660,Prov_Auto!$C$3:$C1000,"&gt;="&amp;$A660 ,Prov_Auto!$D$3:$D1000, "&gt;="&amp;DATE(K$2,1,1), Prov_Auto!$D$3:$D1000,"&lt;="&amp;DATE(K$2,12,31))*$D660), "")))))</f>
        <v/>
      </c>
      <c r="L660" s="42" t="str">
        <f>IF($A660="","",IF($C660="","",IF($D660="","", IF($B660="C",  SUMIFS(Prov_Auto!$E$3:$E1000,Prov_Auto!$A$3:$A1000,$C660,Prov_Auto!$C$3:$C1000,"&gt;="&amp;$A660 ,Prov_Auto!$D$3:$D1000, "&gt;="&amp;DATE(L$2,1, 1), Prov_Auto!$D$3:$D1000,"&lt;="&amp;DATE(L$2, 12, 31))*$D660, IF($B660="V", -1*(SUMIFS(Prov_Auto!$E$3:$E1000,Prov_Auto!$A$3:$A1000,$C660,Prov_Auto!$C$3:$C1000,"&gt;="&amp;$A660 ,Prov_Auto!$D$3:$D1000, "&gt;="&amp;DATE(L$2,1,1), Prov_Auto!$D$3:$D1000,"&lt;="&amp;DATE(L$2,12,31))*$D660), "")))))</f>
        <v/>
      </c>
      <c r="M660" s="43" t="str">
        <f>IF($A660="","",IF($C660="","",IF($D660="","", IF($B660="C",  SUMIFS(Prov_Auto!$E$3:$E1000,Prov_Auto!$A$3:$A1000,$C660,Prov_Auto!$C$3:$C1000,"&gt;="&amp;$A660 ,Prov_Auto!$D$3:$D1000, "&gt;="&amp;DATE(M$2,1, 1), Prov_Auto!$D$3:$D1000,"&lt;="&amp;DATE(M$2, 12, 31))*$D660, IF($B660="V", -1*(SUMIFS(Prov_Auto!$E$3:$E1000,Prov_Auto!$A$3:$A1000,$C660,Prov_Auto!$C$3:$C1000,"&gt;="&amp;$A660 ,Prov_Auto!$D$3:$D1000, "&gt;="&amp;DATE(M$2,1,1), Prov_Auto!$D$3:$D1000,"&lt;="&amp;DATE(M$2,12,31))*$D660), "")))))</f>
        <v/>
      </c>
      <c r="N660" s="30"/>
      <c r="O660" s="31"/>
      <c r="P660" s="31"/>
      <c r="Q660" s="31"/>
      <c r="R660" s="31"/>
      <c r="S660" s="31"/>
      <c r="T660" s="31"/>
      <c r="U660" s="31"/>
      <c r="V660" s="31"/>
      <c r="W660" s="31"/>
    </row>
    <row r="661">
      <c r="A661" s="46"/>
      <c r="B661" s="47"/>
      <c r="C661" s="47"/>
      <c r="D661" s="47"/>
      <c r="E661" s="48"/>
      <c r="F661" s="45" t="str">
        <f t="shared" si="1"/>
        <v/>
      </c>
      <c r="G661" s="40" t="str">
        <f t="shared" si="2"/>
        <v/>
      </c>
      <c r="H661" s="41" t="str">
        <f>IF(A661="","",IF(C661="","",IF(D661="","",IF(B661="C", SUMIFS(Prov_Auto!E$3:E1000,Prov_Auto!A$3:A1000,C661,Prov_Auto!C$3:C1000,"&gt;"&amp;A661,Prov_Auto!D$3:D1000,"&lt;="&amp;TODAY())*D661, IF(B661="V", -1*(SUMIFS(Prov_Auto!E$3:E1000,Prov_Auto!A$3:A1000,C661,Prov_Auto!C$3:C1000,"&gt;"&amp;A661,Prov_Auto!D$3:D1000,"&lt;="&amp;TODAY())*D661), "")))))</f>
        <v/>
      </c>
      <c r="I661" s="42" t="str">
        <f>IF($A661="","",IF($C661="","",IF($D661="","", IF($B661="C",  SUMIFS(Prov_Auto!$E$3:$E1000,Prov_Auto!$A$3:$A1000,$C661,Prov_Auto!$C$3:$C1000,"&gt;="&amp;$A661 ,Prov_Auto!$D$3:$D1000, "&gt;="&amp;DATE(I$2,1, 1), Prov_Auto!$D$3:$D1000,"&lt;="&amp;DATE(I$2, 12, 31))*$D661, IF($B661="V", -1*(SUMIFS(Prov_Auto!$E$3:$E1000,Prov_Auto!$A$3:$A1000,$C661,Prov_Auto!$C$3:$C1000,"&gt;="&amp;$A661 ,Prov_Auto!$D$3:$D1000, "&gt;="&amp;DATE(I$2,1,1), Prov_Auto!$D$3:$D1000,"&lt;="&amp;DATE(I$2,12,31))*$D661), "")))))</f>
        <v/>
      </c>
      <c r="J661" s="42" t="str">
        <f>IF($A661="","",IF($C661="","",IF($D661="","", IF($B661="C",  SUMIFS(Prov_Auto!$E$3:$E1000,Prov_Auto!$A$3:$A1000,$C661,Prov_Auto!$C$3:$C1000,"&gt;="&amp;$A661 ,Prov_Auto!$D$3:$D1000, "&gt;="&amp;DATE(J$2,1, 1), Prov_Auto!$D$3:$D1000,"&lt;="&amp;DATE(J$2, 12, 31))*$D661, IF($B661="V", -1*(SUMIFS(Prov_Auto!$E$3:$E1000,Prov_Auto!$A$3:$A1000,$C661,Prov_Auto!$C$3:$C1000,"&gt;="&amp;$A661 ,Prov_Auto!$D$3:$D1000, "&gt;="&amp;DATE(J$2,1,1), Prov_Auto!$D$3:$D1000,"&lt;="&amp;DATE(J$2,12,31))*$D661), "")))))</f>
        <v/>
      </c>
      <c r="K661" s="42" t="str">
        <f>IF($A661="","",IF($C661="","",IF($D661="","", IF($B661="C",  SUMIFS(Prov_Auto!$E$3:$E1000,Prov_Auto!$A$3:$A1000,$C661,Prov_Auto!$C$3:$C1000,"&gt;="&amp;$A661 ,Prov_Auto!$D$3:$D1000, "&gt;="&amp;DATE(K$2,1, 1), Prov_Auto!$D$3:$D1000,"&lt;="&amp;DATE(K$2, 12, 31))*$D661, IF($B661="V", -1*(SUMIFS(Prov_Auto!$E$3:$E1000,Prov_Auto!$A$3:$A1000,$C661,Prov_Auto!$C$3:$C1000,"&gt;="&amp;$A661 ,Prov_Auto!$D$3:$D1000, "&gt;="&amp;DATE(K$2,1,1), Prov_Auto!$D$3:$D1000,"&lt;="&amp;DATE(K$2,12,31))*$D661), "")))))</f>
        <v/>
      </c>
      <c r="L661" s="42" t="str">
        <f>IF($A661="","",IF($C661="","",IF($D661="","", IF($B661="C",  SUMIFS(Prov_Auto!$E$3:$E1000,Prov_Auto!$A$3:$A1000,$C661,Prov_Auto!$C$3:$C1000,"&gt;="&amp;$A661 ,Prov_Auto!$D$3:$D1000, "&gt;="&amp;DATE(L$2,1, 1), Prov_Auto!$D$3:$D1000,"&lt;="&amp;DATE(L$2, 12, 31))*$D661, IF($B661="V", -1*(SUMIFS(Prov_Auto!$E$3:$E1000,Prov_Auto!$A$3:$A1000,$C661,Prov_Auto!$C$3:$C1000,"&gt;="&amp;$A661 ,Prov_Auto!$D$3:$D1000, "&gt;="&amp;DATE(L$2,1,1), Prov_Auto!$D$3:$D1000,"&lt;="&amp;DATE(L$2,12,31))*$D661), "")))))</f>
        <v/>
      </c>
      <c r="M661" s="43" t="str">
        <f>IF($A661="","",IF($C661="","",IF($D661="","", IF($B661="C",  SUMIFS(Prov_Auto!$E$3:$E1000,Prov_Auto!$A$3:$A1000,$C661,Prov_Auto!$C$3:$C1000,"&gt;="&amp;$A661 ,Prov_Auto!$D$3:$D1000, "&gt;="&amp;DATE(M$2,1, 1), Prov_Auto!$D$3:$D1000,"&lt;="&amp;DATE(M$2, 12, 31))*$D661, IF($B661="V", -1*(SUMIFS(Prov_Auto!$E$3:$E1000,Prov_Auto!$A$3:$A1000,$C661,Prov_Auto!$C$3:$C1000,"&gt;="&amp;$A661 ,Prov_Auto!$D$3:$D1000, "&gt;="&amp;DATE(M$2,1,1), Prov_Auto!$D$3:$D1000,"&lt;="&amp;DATE(M$2,12,31))*$D661), "")))))</f>
        <v/>
      </c>
      <c r="N661" s="30"/>
      <c r="O661" s="31"/>
      <c r="P661" s="31"/>
      <c r="Q661" s="31"/>
      <c r="R661" s="31"/>
      <c r="S661" s="31"/>
      <c r="T661" s="31"/>
      <c r="U661" s="31"/>
      <c r="V661" s="31"/>
      <c r="W661" s="31"/>
    </row>
    <row r="662">
      <c r="A662" s="46"/>
      <c r="B662" s="47"/>
      <c r="C662" s="47"/>
      <c r="D662" s="47"/>
      <c r="E662" s="48"/>
      <c r="F662" s="45" t="str">
        <f t="shared" si="1"/>
        <v/>
      </c>
      <c r="G662" s="40" t="str">
        <f t="shared" si="2"/>
        <v/>
      </c>
      <c r="H662" s="41" t="str">
        <f>IF(A662="","",IF(C662="","",IF(D662="","",IF(B662="C", SUMIFS(Prov_Auto!E$3:E1000,Prov_Auto!A$3:A1000,C662,Prov_Auto!C$3:C1000,"&gt;"&amp;A662,Prov_Auto!D$3:D1000,"&lt;="&amp;TODAY())*D662, IF(B662="V", -1*(SUMIFS(Prov_Auto!E$3:E1000,Prov_Auto!A$3:A1000,C662,Prov_Auto!C$3:C1000,"&gt;"&amp;A662,Prov_Auto!D$3:D1000,"&lt;="&amp;TODAY())*D662), "")))))</f>
        <v/>
      </c>
      <c r="I662" s="42" t="str">
        <f>IF($A662="","",IF($C662="","",IF($D662="","", IF($B662="C",  SUMIFS(Prov_Auto!$E$3:$E1000,Prov_Auto!$A$3:$A1000,$C662,Prov_Auto!$C$3:$C1000,"&gt;="&amp;$A662 ,Prov_Auto!$D$3:$D1000, "&gt;="&amp;DATE(I$2,1, 1), Prov_Auto!$D$3:$D1000,"&lt;="&amp;DATE(I$2, 12, 31))*$D662, IF($B662="V", -1*(SUMIFS(Prov_Auto!$E$3:$E1000,Prov_Auto!$A$3:$A1000,$C662,Prov_Auto!$C$3:$C1000,"&gt;="&amp;$A662 ,Prov_Auto!$D$3:$D1000, "&gt;="&amp;DATE(I$2,1,1), Prov_Auto!$D$3:$D1000,"&lt;="&amp;DATE(I$2,12,31))*$D662), "")))))</f>
        <v/>
      </c>
      <c r="J662" s="42" t="str">
        <f>IF($A662="","",IF($C662="","",IF($D662="","", IF($B662="C",  SUMIFS(Prov_Auto!$E$3:$E1000,Prov_Auto!$A$3:$A1000,$C662,Prov_Auto!$C$3:$C1000,"&gt;="&amp;$A662 ,Prov_Auto!$D$3:$D1000, "&gt;="&amp;DATE(J$2,1, 1), Prov_Auto!$D$3:$D1000,"&lt;="&amp;DATE(J$2, 12, 31))*$D662, IF($B662="V", -1*(SUMIFS(Prov_Auto!$E$3:$E1000,Prov_Auto!$A$3:$A1000,$C662,Prov_Auto!$C$3:$C1000,"&gt;="&amp;$A662 ,Prov_Auto!$D$3:$D1000, "&gt;="&amp;DATE(J$2,1,1), Prov_Auto!$D$3:$D1000,"&lt;="&amp;DATE(J$2,12,31))*$D662), "")))))</f>
        <v/>
      </c>
      <c r="K662" s="42" t="str">
        <f>IF($A662="","",IF($C662="","",IF($D662="","", IF($B662="C",  SUMIFS(Prov_Auto!$E$3:$E1000,Prov_Auto!$A$3:$A1000,$C662,Prov_Auto!$C$3:$C1000,"&gt;="&amp;$A662 ,Prov_Auto!$D$3:$D1000, "&gt;="&amp;DATE(K$2,1, 1), Prov_Auto!$D$3:$D1000,"&lt;="&amp;DATE(K$2, 12, 31))*$D662, IF($B662="V", -1*(SUMIFS(Prov_Auto!$E$3:$E1000,Prov_Auto!$A$3:$A1000,$C662,Prov_Auto!$C$3:$C1000,"&gt;="&amp;$A662 ,Prov_Auto!$D$3:$D1000, "&gt;="&amp;DATE(K$2,1,1), Prov_Auto!$D$3:$D1000,"&lt;="&amp;DATE(K$2,12,31))*$D662), "")))))</f>
        <v/>
      </c>
      <c r="L662" s="42" t="str">
        <f>IF($A662="","",IF($C662="","",IF($D662="","", IF($B662="C",  SUMIFS(Prov_Auto!$E$3:$E1000,Prov_Auto!$A$3:$A1000,$C662,Prov_Auto!$C$3:$C1000,"&gt;="&amp;$A662 ,Prov_Auto!$D$3:$D1000, "&gt;="&amp;DATE(L$2,1, 1), Prov_Auto!$D$3:$D1000,"&lt;="&amp;DATE(L$2, 12, 31))*$D662, IF($B662="V", -1*(SUMIFS(Prov_Auto!$E$3:$E1000,Prov_Auto!$A$3:$A1000,$C662,Prov_Auto!$C$3:$C1000,"&gt;="&amp;$A662 ,Prov_Auto!$D$3:$D1000, "&gt;="&amp;DATE(L$2,1,1), Prov_Auto!$D$3:$D1000,"&lt;="&amp;DATE(L$2,12,31))*$D662), "")))))</f>
        <v/>
      </c>
      <c r="M662" s="43" t="str">
        <f>IF($A662="","",IF($C662="","",IF($D662="","", IF($B662="C",  SUMIFS(Prov_Auto!$E$3:$E1000,Prov_Auto!$A$3:$A1000,$C662,Prov_Auto!$C$3:$C1000,"&gt;="&amp;$A662 ,Prov_Auto!$D$3:$D1000, "&gt;="&amp;DATE(M$2,1, 1), Prov_Auto!$D$3:$D1000,"&lt;="&amp;DATE(M$2, 12, 31))*$D662, IF($B662="V", -1*(SUMIFS(Prov_Auto!$E$3:$E1000,Prov_Auto!$A$3:$A1000,$C662,Prov_Auto!$C$3:$C1000,"&gt;="&amp;$A662 ,Prov_Auto!$D$3:$D1000, "&gt;="&amp;DATE(M$2,1,1), Prov_Auto!$D$3:$D1000,"&lt;="&amp;DATE(M$2,12,31))*$D662), "")))))</f>
        <v/>
      </c>
      <c r="N662" s="30"/>
      <c r="O662" s="31"/>
      <c r="P662" s="31"/>
      <c r="Q662" s="31"/>
      <c r="R662" s="31"/>
      <c r="S662" s="31"/>
      <c r="T662" s="31"/>
      <c r="U662" s="31"/>
      <c r="V662" s="31"/>
      <c r="W662" s="31"/>
    </row>
    <row r="663">
      <c r="A663" s="46"/>
      <c r="B663" s="47"/>
      <c r="C663" s="47"/>
      <c r="D663" s="47"/>
      <c r="E663" s="48"/>
      <c r="F663" s="45" t="str">
        <f t="shared" si="1"/>
        <v/>
      </c>
      <c r="G663" s="40" t="str">
        <f t="shared" si="2"/>
        <v/>
      </c>
      <c r="H663" s="41" t="str">
        <f>IF(A663="","",IF(C663="","",IF(D663="","",IF(B663="C", SUMIFS(Prov_Auto!E$3:E1000,Prov_Auto!A$3:A1000,C663,Prov_Auto!C$3:C1000,"&gt;"&amp;A663,Prov_Auto!D$3:D1000,"&lt;="&amp;TODAY())*D663, IF(B663="V", -1*(SUMIFS(Prov_Auto!E$3:E1000,Prov_Auto!A$3:A1000,C663,Prov_Auto!C$3:C1000,"&gt;"&amp;A663,Prov_Auto!D$3:D1000,"&lt;="&amp;TODAY())*D663), "")))))</f>
        <v/>
      </c>
      <c r="I663" s="42" t="str">
        <f>IF($A663="","",IF($C663="","",IF($D663="","", IF($B663="C",  SUMIFS(Prov_Auto!$E$3:$E1000,Prov_Auto!$A$3:$A1000,$C663,Prov_Auto!$C$3:$C1000,"&gt;="&amp;$A663 ,Prov_Auto!$D$3:$D1000, "&gt;="&amp;DATE(I$2,1, 1), Prov_Auto!$D$3:$D1000,"&lt;="&amp;DATE(I$2, 12, 31))*$D663, IF($B663="V", -1*(SUMIFS(Prov_Auto!$E$3:$E1000,Prov_Auto!$A$3:$A1000,$C663,Prov_Auto!$C$3:$C1000,"&gt;="&amp;$A663 ,Prov_Auto!$D$3:$D1000, "&gt;="&amp;DATE(I$2,1,1), Prov_Auto!$D$3:$D1000,"&lt;="&amp;DATE(I$2,12,31))*$D663), "")))))</f>
        <v/>
      </c>
      <c r="J663" s="42" t="str">
        <f>IF($A663="","",IF($C663="","",IF($D663="","", IF($B663="C",  SUMIFS(Prov_Auto!$E$3:$E1000,Prov_Auto!$A$3:$A1000,$C663,Prov_Auto!$C$3:$C1000,"&gt;="&amp;$A663 ,Prov_Auto!$D$3:$D1000, "&gt;="&amp;DATE(J$2,1, 1), Prov_Auto!$D$3:$D1000,"&lt;="&amp;DATE(J$2, 12, 31))*$D663, IF($B663="V", -1*(SUMIFS(Prov_Auto!$E$3:$E1000,Prov_Auto!$A$3:$A1000,$C663,Prov_Auto!$C$3:$C1000,"&gt;="&amp;$A663 ,Prov_Auto!$D$3:$D1000, "&gt;="&amp;DATE(J$2,1,1), Prov_Auto!$D$3:$D1000,"&lt;="&amp;DATE(J$2,12,31))*$D663), "")))))</f>
        <v/>
      </c>
      <c r="K663" s="42" t="str">
        <f>IF($A663="","",IF($C663="","",IF($D663="","", IF($B663="C",  SUMIFS(Prov_Auto!$E$3:$E1000,Prov_Auto!$A$3:$A1000,$C663,Prov_Auto!$C$3:$C1000,"&gt;="&amp;$A663 ,Prov_Auto!$D$3:$D1000, "&gt;="&amp;DATE(K$2,1, 1), Prov_Auto!$D$3:$D1000,"&lt;="&amp;DATE(K$2, 12, 31))*$D663, IF($B663="V", -1*(SUMIFS(Prov_Auto!$E$3:$E1000,Prov_Auto!$A$3:$A1000,$C663,Prov_Auto!$C$3:$C1000,"&gt;="&amp;$A663 ,Prov_Auto!$D$3:$D1000, "&gt;="&amp;DATE(K$2,1,1), Prov_Auto!$D$3:$D1000,"&lt;="&amp;DATE(K$2,12,31))*$D663), "")))))</f>
        <v/>
      </c>
      <c r="L663" s="42" t="str">
        <f>IF($A663="","",IF($C663="","",IF($D663="","", IF($B663="C",  SUMIFS(Prov_Auto!$E$3:$E1000,Prov_Auto!$A$3:$A1000,$C663,Prov_Auto!$C$3:$C1000,"&gt;="&amp;$A663 ,Prov_Auto!$D$3:$D1000, "&gt;="&amp;DATE(L$2,1, 1), Prov_Auto!$D$3:$D1000,"&lt;="&amp;DATE(L$2, 12, 31))*$D663, IF($B663="V", -1*(SUMIFS(Prov_Auto!$E$3:$E1000,Prov_Auto!$A$3:$A1000,$C663,Prov_Auto!$C$3:$C1000,"&gt;="&amp;$A663 ,Prov_Auto!$D$3:$D1000, "&gt;="&amp;DATE(L$2,1,1), Prov_Auto!$D$3:$D1000,"&lt;="&amp;DATE(L$2,12,31))*$D663), "")))))</f>
        <v/>
      </c>
      <c r="M663" s="43" t="str">
        <f>IF($A663="","",IF($C663="","",IF($D663="","", IF($B663="C",  SUMIFS(Prov_Auto!$E$3:$E1000,Prov_Auto!$A$3:$A1000,$C663,Prov_Auto!$C$3:$C1000,"&gt;="&amp;$A663 ,Prov_Auto!$D$3:$D1000, "&gt;="&amp;DATE(M$2,1, 1), Prov_Auto!$D$3:$D1000,"&lt;="&amp;DATE(M$2, 12, 31))*$D663, IF($B663="V", -1*(SUMIFS(Prov_Auto!$E$3:$E1000,Prov_Auto!$A$3:$A1000,$C663,Prov_Auto!$C$3:$C1000,"&gt;="&amp;$A663 ,Prov_Auto!$D$3:$D1000, "&gt;="&amp;DATE(M$2,1,1), Prov_Auto!$D$3:$D1000,"&lt;="&amp;DATE(M$2,12,31))*$D663), "")))))</f>
        <v/>
      </c>
      <c r="N663" s="30"/>
      <c r="O663" s="31"/>
      <c r="P663" s="31"/>
      <c r="Q663" s="31"/>
      <c r="R663" s="31"/>
      <c r="S663" s="31"/>
      <c r="T663" s="31"/>
      <c r="U663" s="31"/>
      <c r="V663" s="31"/>
      <c r="W663" s="31"/>
    </row>
    <row r="664">
      <c r="A664" s="46"/>
      <c r="B664" s="47"/>
      <c r="C664" s="47"/>
      <c r="D664" s="47"/>
      <c r="E664" s="48"/>
      <c r="F664" s="45" t="str">
        <f t="shared" si="1"/>
        <v/>
      </c>
      <c r="G664" s="40" t="str">
        <f t="shared" si="2"/>
        <v/>
      </c>
      <c r="H664" s="41" t="str">
        <f>IF(A664="","",IF(C664="","",IF(D664="","",IF(B664="C", SUMIFS(Prov_Auto!E$3:E1000,Prov_Auto!A$3:A1000,C664,Prov_Auto!C$3:C1000,"&gt;"&amp;A664,Prov_Auto!D$3:D1000,"&lt;="&amp;TODAY())*D664, IF(B664="V", -1*(SUMIFS(Prov_Auto!E$3:E1000,Prov_Auto!A$3:A1000,C664,Prov_Auto!C$3:C1000,"&gt;"&amp;A664,Prov_Auto!D$3:D1000,"&lt;="&amp;TODAY())*D664), "")))))</f>
        <v/>
      </c>
      <c r="I664" s="42" t="str">
        <f>IF($A664="","",IF($C664="","",IF($D664="","", IF($B664="C",  SUMIFS(Prov_Auto!$E$3:$E1000,Prov_Auto!$A$3:$A1000,$C664,Prov_Auto!$C$3:$C1000,"&gt;="&amp;$A664 ,Prov_Auto!$D$3:$D1000, "&gt;="&amp;DATE(I$2,1, 1), Prov_Auto!$D$3:$D1000,"&lt;="&amp;DATE(I$2, 12, 31))*$D664, IF($B664="V", -1*(SUMIFS(Prov_Auto!$E$3:$E1000,Prov_Auto!$A$3:$A1000,$C664,Prov_Auto!$C$3:$C1000,"&gt;="&amp;$A664 ,Prov_Auto!$D$3:$D1000, "&gt;="&amp;DATE(I$2,1,1), Prov_Auto!$D$3:$D1000,"&lt;="&amp;DATE(I$2,12,31))*$D664), "")))))</f>
        <v/>
      </c>
      <c r="J664" s="42" t="str">
        <f>IF($A664="","",IF($C664="","",IF($D664="","", IF($B664="C",  SUMIFS(Prov_Auto!$E$3:$E1000,Prov_Auto!$A$3:$A1000,$C664,Prov_Auto!$C$3:$C1000,"&gt;="&amp;$A664 ,Prov_Auto!$D$3:$D1000, "&gt;="&amp;DATE(J$2,1, 1), Prov_Auto!$D$3:$D1000,"&lt;="&amp;DATE(J$2, 12, 31))*$D664, IF($B664="V", -1*(SUMIFS(Prov_Auto!$E$3:$E1000,Prov_Auto!$A$3:$A1000,$C664,Prov_Auto!$C$3:$C1000,"&gt;="&amp;$A664 ,Prov_Auto!$D$3:$D1000, "&gt;="&amp;DATE(J$2,1,1), Prov_Auto!$D$3:$D1000,"&lt;="&amp;DATE(J$2,12,31))*$D664), "")))))</f>
        <v/>
      </c>
      <c r="K664" s="42" t="str">
        <f>IF($A664="","",IF($C664="","",IF($D664="","", IF($B664="C",  SUMIFS(Prov_Auto!$E$3:$E1000,Prov_Auto!$A$3:$A1000,$C664,Prov_Auto!$C$3:$C1000,"&gt;="&amp;$A664 ,Prov_Auto!$D$3:$D1000, "&gt;="&amp;DATE(K$2,1, 1), Prov_Auto!$D$3:$D1000,"&lt;="&amp;DATE(K$2, 12, 31))*$D664, IF($B664="V", -1*(SUMIFS(Prov_Auto!$E$3:$E1000,Prov_Auto!$A$3:$A1000,$C664,Prov_Auto!$C$3:$C1000,"&gt;="&amp;$A664 ,Prov_Auto!$D$3:$D1000, "&gt;="&amp;DATE(K$2,1,1), Prov_Auto!$D$3:$D1000,"&lt;="&amp;DATE(K$2,12,31))*$D664), "")))))</f>
        <v/>
      </c>
      <c r="L664" s="42" t="str">
        <f>IF($A664="","",IF($C664="","",IF($D664="","", IF($B664="C",  SUMIFS(Prov_Auto!$E$3:$E1000,Prov_Auto!$A$3:$A1000,$C664,Prov_Auto!$C$3:$C1000,"&gt;="&amp;$A664 ,Prov_Auto!$D$3:$D1000, "&gt;="&amp;DATE(L$2,1, 1), Prov_Auto!$D$3:$D1000,"&lt;="&amp;DATE(L$2, 12, 31))*$D664, IF($B664="V", -1*(SUMIFS(Prov_Auto!$E$3:$E1000,Prov_Auto!$A$3:$A1000,$C664,Prov_Auto!$C$3:$C1000,"&gt;="&amp;$A664 ,Prov_Auto!$D$3:$D1000, "&gt;="&amp;DATE(L$2,1,1), Prov_Auto!$D$3:$D1000,"&lt;="&amp;DATE(L$2,12,31))*$D664), "")))))</f>
        <v/>
      </c>
      <c r="M664" s="43" t="str">
        <f>IF($A664="","",IF($C664="","",IF($D664="","", IF($B664="C",  SUMIFS(Prov_Auto!$E$3:$E1000,Prov_Auto!$A$3:$A1000,$C664,Prov_Auto!$C$3:$C1000,"&gt;="&amp;$A664 ,Prov_Auto!$D$3:$D1000, "&gt;="&amp;DATE(M$2,1, 1), Prov_Auto!$D$3:$D1000,"&lt;="&amp;DATE(M$2, 12, 31))*$D664, IF($B664="V", -1*(SUMIFS(Prov_Auto!$E$3:$E1000,Prov_Auto!$A$3:$A1000,$C664,Prov_Auto!$C$3:$C1000,"&gt;="&amp;$A664 ,Prov_Auto!$D$3:$D1000, "&gt;="&amp;DATE(M$2,1,1), Prov_Auto!$D$3:$D1000,"&lt;="&amp;DATE(M$2,12,31))*$D664), "")))))</f>
        <v/>
      </c>
      <c r="N664" s="30"/>
      <c r="O664" s="31"/>
      <c r="P664" s="31"/>
      <c r="Q664" s="31"/>
      <c r="R664" s="31"/>
      <c r="S664" s="31"/>
      <c r="T664" s="31"/>
      <c r="U664" s="31"/>
      <c r="V664" s="31"/>
      <c r="W664" s="31"/>
    </row>
    <row r="665">
      <c r="A665" s="46"/>
      <c r="B665" s="47"/>
      <c r="C665" s="47"/>
      <c r="D665" s="47"/>
      <c r="E665" s="48"/>
      <c r="F665" s="45" t="str">
        <f t="shared" si="1"/>
        <v/>
      </c>
      <c r="G665" s="40" t="str">
        <f t="shared" si="2"/>
        <v/>
      </c>
      <c r="H665" s="41" t="str">
        <f>IF(A665="","",IF(C665="","",IF(D665="","",IF(B665="C", SUMIFS(Prov_Auto!E$3:E1000,Prov_Auto!A$3:A1000,C665,Prov_Auto!C$3:C1000,"&gt;"&amp;A665,Prov_Auto!D$3:D1000,"&lt;="&amp;TODAY())*D665, IF(B665="V", -1*(SUMIFS(Prov_Auto!E$3:E1000,Prov_Auto!A$3:A1000,C665,Prov_Auto!C$3:C1000,"&gt;"&amp;A665,Prov_Auto!D$3:D1000,"&lt;="&amp;TODAY())*D665), "")))))</f>
        <v/>
      </c>
      <c r="I665" s="42" t="str">
        <f>IF($A665="","",IF($C665="","",IF($D665="","", IF($B665="C",  SUMIFS(Prov_Auto!$E$3:$E1000,Prov_Auto!$A$3:$A1000,$C665,Prov_Auto!$C$3:$C1000,"&gt;="&amp;$A665 ,Prov_Auto!$D$3:$D1000, "&gt;="&amp;DATE(I$2,1, 1), Prov_Auto!$D$3:$D1000,"&lt;="&amp;DATE(I$2, 12, 31))*$D665, IF($B665="V", -1*(SUMIFS(Prov_Auto!$E$3:$E1000,Prov_Auto!$A$3:$A1000,$C665,Prov_Auto!$C$3:$C1000,"&gt;="&amp;$A665 ,Prov_Auto!$D$3:$D1000, "&gt;="&amp;DATE(I$2,1,1), Prov_Auto!$D$3:$D1000,"&lt;="&amp;DATE(I$2,12,31))*$D665), "")))))</f>
        <v/>
      </c>
      <c r="J665" s="42" t="str">
        <f>IF($A665="","",IF($C665="","",IF($D665="","", IF($B665="C",  SUMIFS(Prov_Auto!$E$3:$E1000,Prov_Auto!$A$3:$A1000,$C665,Prov_Auto!$C$3:$C1000,"&gt;="&amp;$A665 ,Prov_Auto!$D$3:$D1000, "&gt;="&amp;DATE(J$2,1, 1), Prov_Auto!$D$3:$D1000,"&lt;="&amp;DATE(J$2, 12, 31))*$D665, IF($B665="V", -1*(SUMIFS(Prov_Auto!$E$3:$E1000,Prov_Auto!$A$3:$A1000,$C665,Prov_Auto!$C$3:$C1000,"&gt;="&amp;$A665 ,Prov_Auto!$D$3:$D1000, "&gt;="&amp;DATE(J$2,1,1), Prov_Auto!$D$3:$D1000,"&lt;="&amp;DATE(J$2,12,31))*$D665), "")))))</f>
        <v/>
      </c>
      <c r="K665" s="42" t="str">
        <f>IF($A665="","",IF($C665="","",IF($D665="","", IF($B665="C",  SUMIFS(Prov_Auto!$E$3:$E1000,Prov_Auto!$A$3:$A1000,$C665,Prov_Auto!$C$3:$C1000,"&gt;="&amp;$A665 ,Prov_Auto!$D$3:$D1000, "&gt;="&amp;DATE(K$2,1, 1), Prov_Auto!$D$3:$D1000,"&lt;="&amp;DATE(K$2, 12, 31))*$D665, IF($B665="V", -1*(SUMIFS(Prov_Auto!$E$3:$E1000,Prov_Auto!$A$3:$A1000,$C665,Prov_Auto!$C$3:$C1000,"&gt;="&amp;$A665 ,Prov_Auto!$D$3:$D1000, "&gt;="&amp;DATE(K$2,1,1), Prov_Auto!$D$3:$D1000,"&lt;="&amp;DATE(K$2,12,31))*$D665), "")))))</f>
        <v/>
      </c>
      <c r="L665" s="42" t="str">
        <f>IF($A665="","",IF($C665="","",IF($D665="","", IF($B665="C",  SUMIFS(Prov_Auto!$E$3:$E1000,Prov_Auto!$A$3:$A1000,$C665,Prov_Auto!$C$3:$C1000,"&gt;="&amp;$A665 ,Prov_Auto!$D$3:$D1000, "&gt;="&amp;DATE(L$2,1, 1), Prov_Auto!$D$3:$D1000,"&lt;="&amp;DATE(L$2, 12, 31))*$D665, IF($B665="V", -1*(SUMIFS(Prov_Auto!$E$3:$E1000,Prov_Auto!$A$3:$A1000,$C665,Prov_Auto!$C$3:$C1000,"&gt;="&amp;$A665 ,Prov_Auto!$D$3:$D1000, "&gt;="&amp;DATE(L$2,1,1), Prov_Auto!$D$3:$D1000,"&lt;="&amp;DATE(L$2,12,31))*$D665), "")))))</f>
        <v/>
      </c>
      <c r="M665" s="43" t="str">
        <f>IF($A665="","",IF($C665="","",IF($D665="","", IF($B665="C",  SUMIFS(Prov_Auto!$E$3:$E1000,Prov_Auto!$A$3:$A1000,$C665,Prov_Auto!$C$3:$C1000,"&gt;="&amp;$A665 ,Prov_Auto!$D$3:$D1000, "&gt;="&amp;DATE(M$2,1, 1), Prov_Auto!$D$3:$D1000,"&lt;="&amp;DATE(M$2, 12, 31))*$D665, IF($B665="V", -1*(SUMIFS(Prov_Auto!$E$3:$E1000,Prov_Auto!$A$3:$A1000,$C665,Prov_Auto!$C$3:$C1000,"&gt;="&amp;$A665 ,Prov_Auto!$D$3:$D1000, "&gt;="&amp;DATE(M$2,1,1), Prov_Auto!$D$3:$D1000,"&lt;="&amp;DATE(M$2,12,31))*$D665), "")))))</f>
        <v/>
      </c>
      <c r="N665" s="30"/>
      <c r="O665" s="31"/>
      <c r="P665" s="31"/>
      <c r="Q665" s="31"/>
      <c r="R665" s="31"/>
      <c r="S665" s="31"/>
      <c r="T665" s="31"/>
      <c r="U665" s="31"/>
      <c r="V665" s="31"/>
      <c r="W665" s="31"/>
    </row>
    <row r="666">
      <c r="A666" s="46"/>
      <c r="B666" s="47"/>
      <c r="C666" s="47"/>
      <c r="D666" s="47"/>
      <c r="E666" s="48"/>
      <c r="F666" s="45" t="str">
        <f t="shared" si="1"/>
        <v/>
      </c>
      <c r="G666" s="40" t="str">
        <f t="shared" si="2"/>
        <v/>
      </c>
      <c r="H666" s="41" t="str">
        <f>IF(A666="","",IF(C666="","",IF(D666="","",IF(B666="C", SUMIFS(Prov_Auto!E$3:E1000,Prov_Auto!A$3:A1000,C666,Prov_Auto!C$3:C1000,"&gt;"&amp;A666,Prov_Auto!D$3:D1000,"&lt;="&amp;TODAY())*D666, IF(B666="V", -1*(SUMIFS(Prov_Auto!E$3:E1000,Prov_Auto!A$3:A1000,C666,Prov_Auto!C$3:C1000,"&gt;"&amp;A666,Prov_Auto!D$3:D1000,"&lt;="&amp;TODAY())*D666), "")))))</f>
        <v/>
      </c>
      <c r="I666" s="42" t="str">
        <f>IF($A666="","",IF($C666="","",IF($D666="","", IF($B666="C",  SUMIFS(Prov_Auto!$E$3:$E1000,Prov_Auto!$A$3:$A1000,$C666,Prov_Auto!$C$3:$C1000,"&gt;="&amp;$A666 ,Prov_Auto!$D$3:$D1000, "&gt;="&amp;DATE(I$2,1, 1), Prov_Auto!$D$3:$D1000,"&lt;="&amp;DATE(I$2, 12, 31))*$D666, IF($B666="V", -1*(SUMIFS(Prov_Auto!$E$3:$E1000,Prov_Auto!$A$3:$A1000,$C666,Prov_Auto!$C$3:$C1000,"&gt;="&amp;$A666 ,Prov_Auto!$D$3:$D1000, "&gt;="&amp;DATE(I$2,1,1), Prov_Auto!$D$3:$D1000,"&lt;="&amp;DATE(I$2,12,31))*$D666), "")))))</f>
        <v/>
      </c>
      <c r="J666" s="42" t="str">
        <f>IF($A666="","",IF($C666="","",IF($D666="","", IF($B666="C",  SUMIFS(Prov_Auto!$E$3:$E1000,Prov_Auto!$A$3:$A1000,$C666,Prov_Auto!$C$3:$C1000,"&gt;="&amp;$A666 ,Prov_Auto!$D$3:$D1000, "&gt;="&amp;DATE(J$2,1, 1), Prov_Auto!$D$3:$D1000,"&lt;="&amp;DATE(J$2, 12, 31))*$D666, IF($B666="V", -1*(SUMIFS(Prov_Auto!$E$3:$E1000,Prov_Auto!$A$3:$A1000,$C666,Prov_Auto!$C$3:$C1000,"&gt;="&amp;$A666 ,Prov_Auto!$D$3:$D1000, "&gt;="&amp;DATE(J$2,1,1), Prov_Auto!$D$3:$D1000,"&lt;="&amp;DATE(J$2,12,31))*$D666), "")))))</f>
        <v/>
      </c>
      <c r="K666" s="42" t="str">
        <f>IF($A666="","",IF($C666="","",IF($D666="","", IF($B666="C",  SUMIFS(Prov_Auto!$E$3:$E1000,Prov_Auto!$A$3:$A1000,$C666,Prov_Auto!$C$3:$C1000,"&gt;="&amp;$A666 ,Prov_Auto!$D$3:$D1000, "&gt;="&amp;DATE(K$2,1, 1), Prov_Auto!$D$3:$D1000,"&lt;="&amp;DATE(K$2, 12, 31))*$D666, IF($B666="V", -1*(SUMIFS(Prov_Auto!$E$3:$E1000,Prov_Auto!$A$3:$A1000,$C666,Prov_Auto!$C$3:$C1000,"&gt;="&amp;$A666 ,Prov_Auto!$D$3:$D1000, "&gt;="&amp;DATE(K$2,1,1), Prov_Auto!$D$3:$D1000,"&lt;="&amp;DATE(K$2,12,31))*$D666), "")))))</f>
        <v/>
      </c>
      <c r="L666" s="42" t="str">
        <f>IF($A666="","",IF($C666="","",IF($D666="","", IF($B666="C",  SUMIFS(Prov_Auto!$E$3:$E1000,Prov_Auto!$A$3:$A1000,$C666,Prov_Auto!$C$3:$C1000,"&gt;="&amp;$A666 ,Prov_Auto!$D$3:$D1000, "&gt;="&amp;DATE(L$2,1, 1), Prov_Auto!$D$3:$D1000,"&lt;="&amp;DATE(L$2, 12, 31))*$D666, IF($B666="V", -1*(SUMIFS(Prov_Auto!$E$3:$E1000,Prov_Auto!$A$3:$A1000,$C666,Prov_Auto!$C$3:$C1000,"&gt;="&amp;$A666 ,Prov_Auto!$D$3:$D1000, "&gt;="&amp;DATE(L$2,1,1), Prov_Auto!$D$3:$D1000,"&lt;="&amp;DATE(L$2,12,31))*$D666), "")))))</f>
        <v/>
      </c>
      <c r="M666" s="43" t="str">
        <f>IF($A666="","",IF($C666="","",IF($D666="","", IF($B666="C",  SUMIFS(Prov_Auto!$E$3:$E1000,Prov_Auto!$A$3:$A1000,$C666,Prov_Auto!$C$3:$C1000,"&gt;="&amp;$A666 ,Prov_Auto!$D$3:$D1000, "&gt;="&amp;DATE(M$2,1, 1), Prov_Auto!$D$3:$D1000,"&lt;="&amp;DATE(M$2, 12, 31))*$D666, IF($B666="V", -1*(SUMIFS(Prov_Auto!$E$3:$E1000,Prov_Auto!$A$3:$A1000,$C666,Prov_Auto!$C$3:$C1000,"&gt;="&amp;$A666 ,Prov_Auto!$D$3:$D1000, "&gt;="&amp;DATE(M$2,1,1), Prov_Auto!$D$3:$D1000,"&lt;="&amp;DATE(M$2,12,31))*$D666), "")))))</f>
        <v/>
      </c>
      <c r="N666" s="30"/>
      <c r="O666" s="31"/>
      <c r="P666" s="31"/>
      <c r="Q666" s="31"/>
      <c r="R666" s="31"/>
      <c r="S666" s="31"/>
      <c r="T666" s="31"/>
      <c r="U666" s="31"/>
      <c r="V666" s="31"/>
      <c r="W666" s="31"/>
    </row>
    <row r="667">
      <c r="A667" s="46"/>
      <c r="B667" s="47"/>
      <c r="C667" s="47"/>
      <c r="D667" s="47"/>
      <c r="E667" s="48"/>
      <c r="F667" s="45" t="str">
        <f t="shared" si="1"/>
        <v/>
      </c>
      <c r="G667" s="40" t="str">
        <f t="shared" si="2"/>
        <v/>
      </c>
      <c r="H667" s="41" t="str">
        <f>IF(A667="","",IF(C667="","",IF(D667="","",IF(B667="C", SUMIFS(Prov_Auto!E$3:E1000,Prov_Auto!A$3:A1000,C667,Prov_Auto!C$3:C1000,"&gt;"&amp;A667,Prov_Auto!D$3:D1000,"&lt;="&amp;TODAY())*D667, IF(B667="V", -1*(SUMIFS(Prov_Auto!E$3:E1000,Prov_Auto!A$3:A1000,C667,Prov_Auto!C$3:C1000,"&gt;"&amp;A667,Prov_Auto!D$3:D1000,"&lt;="&amp;TODAY())*D667), "")))))</f>
        <v/>
      </c>
      <c r="I667" s="42" t="str">
        <f>IF($A667="","",IF($C667="","",IF($D667="","", IF($B667="C",  SUMIFS(Prov_Auto!$E$3:$E1000,Prov_Auto!$A$3:$A1000,$C667,Prov_Auto!$C$3:$C1000,"&gt;="&amp;$A667 ,Prov_Auto!$D$3:$D1000, "&gt;="&amp;DATE(I$2,1, 1), Prov_Auto!$D$3:$D1000,"&lt;="&amp;DATE(I$2, 12, 31))*$D667, IF($B667="V", -1*(SUMIFS(Prov_Auto!$E$3:$E1000,Prov_Auto!$A$3:$A1000,$C667,Prov_Auto!$C$3:$C1000,"&gt;="&amp;$A667 ,Prov_Auto!$D$3:$D1000, "&gt;="&amp;DATE(I$2,1,1), Prov_Auto!$D$3:$D1000,"&lt;="&amp;DATE(I$2,12,31))*$D667), "")))))</f>
        <v/>
      </c>
      <c r="J667" s="42" t="str">
        <f>IF($A667="","",IF($C667="","",IF($D667="","", IF($B667="C",  SUMIFS(Prov_Auto!$E$3:$E1000,Prov_Auto!$A$3:$A1000,$C667,Prov_Auto!$C$3:$C1000,"&gt;="&amp;$A667 ,Prov_Auto!$D$3:$D1000, "&gt;="&amp;DATE(J$2,1, 1), Prov_Auto!$D$3:$D1000,"&lt;="&amp;DATE(J$2, 12, 31))*$D667, IF($B667="V", -1*(SUMIFS(Prov_Auto!$E$3:$E1000,Prov_Auto!$A$3:$A1000,$C667,Prov_Auto!$C$3:$C1000,"&gt;="&amp;$A667 ,Prov_Auto!$D$3:$D1000, "&gt;="&amp;DATE(J$2,1,1), Prov_Auto!$D$3:$D1000,"&lt;="&amp;DATE(J$2,12,31))*$D667), "")))))</f>
        <v/>
      </c>
      <c r="K667" s="42" t="str">
        <f>IF($A667="","",IF($C667="","",IF($D667="","", IF($B667="C",  SUMIFS(Prov_Auto!$E$3:$E1000,Prov_Auto!$A$3:$A1000,$C667,Prov_Auto!$C$3:$C1000,"&gt;="&amp;$A667 ,Prov_Auto!$D$3:$D1000, "&gt;="&amp;DATE(K$2,1, 1), Prov_Auto!$D$3:$D1000,"&lt;="&amp;DATE(K$2, 12, 31))*$D667, IF($B667="V", -1*(SUMIFS(Prov_Auto!$E$3:$E1000,Prov_Auto!$A$3:$A1000,$C667,Prov_Auto!$C$3:$C1000,"&gt;="&amp;$A667 ,Prov_Auto!$D$3:$D1000, "&gt;="&amp;DATE(K$2,1,1), Prov_Auto!$D$3:$D1000,"&lt;="&amp;DATE(K$2,12,31))*$D667), "")))))</f>
        <v/>
      </c>
      <c r="L667" s="42" t="str">
        <f>IF($A667="","",IF($C667="","",IF($D667="","", IF($B667="C",  SUMIFS(Prov_Auto!$E$3:$E1000,Prov_Auto!$A$3:$A1000,$C667,Prov_Auto!$C$3:$C1000,"&gt;="&amp;$A667 ,Prov_Auto!$D$3:$D1000, "&gt;="&amp;DATE(L$2,1, 1), Prov_Auto!$D$3:$D1000,"&lt;="&amp;DATE(L$2, 12, 31))*$D667, IF($B667="V", -1*(SUMIFS(Prov_Auto!$E$3:$E1000,Prov_Auto!$A$3:$A1000,$C667,Prov_Auto!$C$3:$C1000,"&gt;="&amp;$A667 ,Prov_Auto!$D$3:$D1000, "&gt;="&amp;DATE(L$2,1,1), Prov_Auto!$D$3:$D1000,"&lt;="&amp;DATE(L$2,12,31))*$D667), "")))))</f>
        <v/>
      </c>
      <c r="M667" s="43" t="str">
        <f>IF($A667="","",IF($C667="","",IF($D667="","", IF($B667="C",  SUMIFS(Prov_Auto!$E$3:$E1000,Prov_Auto!$A$3:$A1000,$C667,Prov_Auto!$C$3:$C1000,"&gt;="&amp;$A667 ,Prov_Auto!$D$3:$D1000, "&gt;="&amp;DATE(M$2,1, 1), Prov_Auto!$D$3:$D1000,"&lt;="&amp;DATE(M$2, 12, 31))*$D667, IF($B667="V", -1*(SUMIFS(Prov_Auto!$E$3:$E1000,Prov_Auto!$A$3:$A1000,$C667,Prov_Auto!$C$3:$C1000,"&gt;="&amp;$A667 ,Prov_Auto!$D$3:$D1000, "&gt;="&amp;DATE(M$2,1,1), Prov_Auto!$D$3:$D1000,"&lt;="&amp;DATE(M$2,12,31))*$D667), "")))))</f>
        <v/>
      </c>
      <c r="N667" s="30"/>
      <c r="O667" s="31"/>
      <c r="P667" s="31"/>
      <c r="Q667" s="31"/>
      <c r="R667" s="31"/>
      <c r="S667" s="31"/>
      <c r="T667" s="31"/>
      <c r="U667" s="31"/>
      <c r="V667" s="31"/>
      <c r="W667" s="31"/>
    </row>
    <row r="668">
      <c r="A668" s="46"/>
      <c r="B668" s="47"/>
      <c r="C668" s="47"/>
      <c r="D668" s="47"/>
      <c r="E668" s="48"/>
      <c r="F668" s="45" t="str">
        <f t="shared" si="1"/>
        <v/>
      </c>
      <c r="G668" s="40" t="str">
        <f t="shared" si="2"/>
        <v/>
      </c>
      <c r="H668" s="41" t="str">
        <f>IF(A668="","",IF(C668="","",IF(D668="","",IF(B668="C", SUMIFS(Prov_Auto!E$3:E1000,Prov_Auto!A$3:A1000,C668,Prov_Auto!C$3:C1000,"&gt;"&amp;A668,Prov_Auto!D$3:D1000,"&lt;="&amp;TODAY())*D668, IF(B668="V", -1*(SUMIFS(Prov_Auto!E$3:E1000,Prov_Auto!A$3:A1000,C668,Prov_Auto!C$3:C1000,"&gt;"&amp;A668,Prov_Auto!D$3:D1000,"&lt;="&amp;TODAY())*D668), "")))))</f>
        <v/>
      </c>
      <c r="I668" s="42" t="str">
        <f>IF($A668="","",IF($C668="","",IF($D668="","", IF($B668="C",  SUMIFS(Prov_Auto!$E$3:$E1000,Prov_Auto!$A$3:$A1000,$C668,Prov_Auto!$C$3:$C1000,"&gt;="&amp;$A668 ,Prov_Auto!$D$3:$D1000, "&gt;="&amp;DATE(I$2,1, 1), Prov_Auto!$D$3:$D1000,"&lt;="&amp;DATE(I$2, 12, 31))*$D668, IF($B668="V", -1*(SUMIFS(Prov_Auto!$E$3:$E1000,Prov_Auto!$A$3:$A1000,$C668,Prov_Auto!$C$3:$C1000,"&gt;="&amp;$A668 ,Prov_Auto!$D$3:$D1000, "&gt;="&amp;DATE(I$2,1,1), Prov_Auto!$D$3:$D1000,"&lt;="&amp;DATE(I$2,12,31))*$D668), "")))))</f>
        <v/>
      </c>
      <c r="J668" s="42" t="str">
        <f>IF($A668="","",IF($C668="","",IF($D668="","", IF($B668="C",  SUMIFS(Prov_Auto!$E$3:$E1000,Prov_Auto!$A$3:$A1000,$C668,Prov_Auto!$C$3:$C1000,"&gt;="&amp;$A668 ,Prov_Auto!$D$3:$D1000, "&gt;="&amp;DATE(J$2,1, 1), Prov_Auto!$D$3:$D1000,"&lt;="&amp;DATE(J$2, 12, 31))*$D668, IF($B668="V", -1*(SUMIFS(Prov_Auto!$E$3:$E1000,Prov_Auto!$A$3:$A1000,$C668,Prov_Auto!$C$3:$C1000,"&gt;="&amp;$A668 ,Prov_Auto!$D$3:$D1000, "&gt;="&amp;DATE(J$2,1,1), Prov_Auto!$D$3:$D1000,"&lt;="&amp;DATE(J$2,12,31))*$D668), "")))))</f>
        <v/>
      </c>
      <c r="K668" s="42" t="str">
        <f>IF($A668="","",IF($C668="","",IF($D668="","", IF($B668="C",  SUMIFS(Prov_Auto!$E$3:$E1000,Prov_Auto!$A$3:$A1000,$C668,Prov_Auto!$C$3:$C1000,"&gt;="&amp;$A668 ,Prov_Auto!$D$3:$D1000, "&gt;="&amp;DATE(K$2,1, 1), Prov_Auto!$D$3:$D1000,"&lt;="&amp;DATE(K$2, 12, 31))*$D668, IF($B668="V", -1*(SUMIFS(Prov_Auto!$E$3:$E1000,Prov_Auto!$A$3:$A1000,$C668,Prov_Auto!$C$3:$C1000,"&gt;="&amp;$A668 ,Prov_Auto!$D$3:$D1000, "&gt;="&amp;DATE(K$2,1,1), Prov_Auto!$D$3:$D1000,"&lt;="&amp;DATE(K$2,12,31))*$D668), "")))))</f>
        <v/>
      </c>
      <c r="L668" s="42" t="str">
        <f>IF($A668="","",IF($C668="","",IF($D668="","", IF($B668="C",  SUMIFS(Prov_Auto!$E$3:$E1000,Prov_Auto!$A$3:$A1000,$C668,Prov_Auto!$C$3:$C1000,"&gt;="&amp;$A668 ,Prov_Auto!$D$3:$D1000, "&gt;="&amp;DATE(L$2,1, 1), Prov_Auto!$D$3:$D1000,"&lt;="&amp;DATE(L$2, 12, 31))*$D668, IF($B668="V", -1*(SUMIFS(Prov_Auto!$E$3:$E1000,Prov_Auto!$A$3:$A1000,$C668,Prov_Auto!$C$3:$C1000,"&gt;="&amp;$A668 ,Prov_Auto!$D$3:$D1000, "&gt;="&amp;DATE(L$2,1,1), Prov_Auto!$D$3:$D1000,"&lt;="&amp;DATE(L$2,12,31))*$D668), "")))))</f>
        <v/>
      </c>
      <c r="M668" s="43" t="str">
        <f>IF($A668="","",IF($C668="","",IF($D668="","", IF($B668="C",  SUMIFS(Prov_Auto!$E$3:$E1000,Prov_Auto!$A$3:$A1000,$C668,Prov_Auto!$C$3:$C1000,"&gt;="&amp;$A668 ,Prov_Auto!$D$3:$D1000, "&gt;="&amp;DATE(M$2,1, 1), Prov_Auto!$D$3:$D1000,"&lt;="&amp;DATE(M$2, 12, 31))*$D668, IF($B668="V", -1*(SUMIFS(Prov_Auto!$E$3:$E1000,Prov_Auto!$A$3:$A1000,$C668,Prov_Auto!$C$3:$C1000,"&gt;="&amp;$A668 ,Prov_Auto!$D$3:$D1000, "&gt;="&amp;DATE(M$2,1,1), Prov_Auto!$D$3:$D1000,"&lt;="&amp;DATE(M$2,12,31))*$D668), "")))))</f>
        <v/>
      </c>
      <c r="N668" s="30"/>
      <c r="O668" s="31"/>
      <c r="P668" s="31"/>
      <c r="Q668" s="31"/>
      <c r="R668" s="31"/>
      <c r="S668" s="31"/>
      <c r="T668" s="31"/>
      <c r="U668" s="31"/>
      <c r="V668" s="31"/>
      <c r="W668" s="31"/>
    </row>
    <row r="669">
      <c r="A669" s="46"/>
      <c r="B669" s="47"/>
      <c r="C669" s="47"/>
      <c r="D669" s="47"/>
      <c r="E669" s="48"/>
      <c r="F669" s="45" t="str">
        <f t="shared" si="1"/>
        <v/>
      </c>
      <c r="G669" s="40" t="str">
        <f t="shared" si="2"/>
        <v/>
      </c>
      <c r="H669" s="41" t="str">
        <f>IF(A669="","",IF(C669="","",IF(D669="","",IF(B669="C", SUMIFS(Prov_Auto!E$3:E1000,Prov_Auto!A$3:A1000,C669,Prov_Auto!C$3:C1000,"&gt;"&amp;A669,Prov_Auto!D$3:D1000,"&lt;="&amp;TODAY())*D669, IF(B669="V", -1*(SUMIFS(Prov_Auto!E$3:E1000,Prov_Auto!A$3:A1000,C669,Prov_Auto!C$3:C1000,"&gt;"&amp;A669,Prov_Auto!D$3:D1000,"&lt;="&amp;TODAY())*D669), "")))))</f>
        <v/>
      </c>
      <c r="I669" s="42" t="str">
        <f>IF($A669="","",IF($C669="","",IF($D669="","", IF($B669="C",  SUMIFS(Prov_Auto!$E$3:$E1000,Prov_Auto!$A$3:$A1000,$C669,Prov_Auto!$C$3:$C1000,"&gt;="&amp;$A669 ,Prov_Auto!$D$3:$D1000, "&gt;="&amp;DATE(I$2,1, 1), Prov_Auto!$D$3:$D1000,"&lt;="&amp;DATE(I$2, 12, 31))*$D669, IF($B669="V", -1*(SUMIFS(Prov_Auto!$E$3:$E1000,Prov_Auto!$A$3:$A1000,$C669,Prov_Auto!$C$3:$C1000,"&gt;="&amp;$A669 ,Prov_Auto!$D$3:$D1000, "&gt;="&amp;DATE(I$2,1,1), Prov_Auto!$D$3:$D1000,"&lt;="&amp;DATE(I$2,12,31))*$D669), "")))))</f>
        <v/>
      </c>
      <c r="J669" s="42" t="str">
        <f>IF($A669="","",IF($C669="","",IF($D669="","", IF($B669="C",  SUMIFS(Prov_Auto!$E$3:$E1000,Prov_Auto!$A$3:$A1000,$C669,Prov_Auto!$C$3:$C1000,"&gt;="&amp;$A669 ,Prov_Auto!$D$3:$D1000, "&gt;="&amp;DATE(J$2,1, 1), Prov_Auto!$D$3:$D1000,"&lt;="&amp;DATE(J$2, 12, 31))*$D669, IF($B669="V", -1*(SUMIFS(Prov_Auto!$E$3:$E1000,Prov_Auto!$A$3:$A1000,$C669,Prov_Auto!$C$3:$C1000,"&gt;="&amp;$A669 ,Prov_Auto!$D$3:$D1000, "&gt;="&amp;DATE(J$2,1,1), Prov_Auto!$D$3:$D1000,"&lt;="&amp;DATE(J$2,12,31))*$D669), "")))))</f>
        <v/>
      </c>
      <c r="K669" s="42" t="str">
        <f>IF($A669="","",IF($C669="","",IF($D669="","", IF($B669="C",  SUMIFS(Prov_Auto!$E$3:$E1000,Prov_Auto!$A$3:$A1000,$C669,Prov_Auto!$C$3:$C1000,"&gt;="&amp;$A669 ,Prov_Auto!$D$3:$D1000, "&gt;="&amp;DATE(K$2,1, 1), Prov_Auto!$D$3:$D1000,"&lt;="&amp;DATE(K$2, 12, 31))*$D669, IF($B669="V", -1*(SUMIFS(Prov_Auto!$E$3:$E1000,Prov_Auto!$A$3:$A1000,$C669,Prov_Auto!$C$3:$C1000,"&gt;="&amp;$A669 ,Prov_Auto!$D$3:$D1000, "&gt;="&amp;DATE(K$2,1,1), Prov_Auto!$D$3:$D1000,"&lt;="&amp;DATE(K$2,12,31))*$D669), "")))))</f>
        <v/>
      </c>
      <c r="L669" s="42" t="str">
        <f>IF($A669="","",IF($C669="","",IF($D669="","", IF($B669="C",  SUMIFS(Prov_Auto!$E$3:$E1000,Prov_Auto!$A$3:$A1000,$C669,Prov_Auto!$C$3:$C1000,"&gt;="&amp;$A669 ,Prov_Auto!$D$3:$D1000, "&gt;="&amp;DATE(L$2,1, 1), Prov_Auto!$D$3:$D1000,"&lt;="&amp;DATE(L$2, 12, 31))*$D669, IF($B669="V", -1*(SUMIFS(Prov_Auto!$E$3:$E1000,Prov_Auto!$A$3:$A1000,$C669,Prov_Auto!$C$3:$C1000,"&gt;="&amp;$A669 ,Prov_Auto!$D$3:$D1000, "&gt;="&amp;DATE(L$2,1,1), Prov_Auto!$D$3:$D1000,"&lt;="&amp;DATE(L$2,12,31))*$D669), "")))))</f>
        <v/>
      </c>
      <c r="M669" s="43" t="str">
        <f>IF($A669="","",IF($C669="","",IF($D669="","", IF($B669="C",  SUMIFS(Prov_Auto!$E$3:$E1000,Prov_Auto!$A$3:$A1000,$C669,Prov_Auto!$C$3:$C1000,"&gt;="&amp;$A669 ,Prov_Auto!$D$3:$D1000, "&gt;="&amp;DATE(M$2,1, 1), Prov_Auto!$D$3:$D1000,"&lt;="&amp;DATE(M$2, 12, 31))*$D669, IF($B669="V", -1*(SUMIFS(Prov_Auto!$E$3:$E1000,Prov_Auto!$A$3:$A1000,$C669,Prov_Auto!$C$3:$C1000,"&gt;="&amp;$A669 ,Prov_Auto!$D$3:$D1000, "&gt;="&amp;DATE(M$2,1,1), Prov_Auto!$D$3:$D1000,"&lt;="&amp;DATE(M$2,12,31))*$D669), "")))))</f>
        <v/>
      </c>
      <c r="N669" s="30"/>
      <c r="O669" s="31"/>
      <c r="P669" s="31"/>
      <c r="Q669" s="31"/>
      <c r="R669" s="31"/>
      <c r="S669" s="31"/>
      <c r="T669" s="31"/>
      <c r="U669" s="31"/>
      <c r="V669" s="31"/>
      <c r="W669" s="31"/>
    </row>
    <row r="670">
      <c r="A670" s="46"/>
      <c r="B670" s="47"/>
      <c r="C670" s="47"/>
      <c r="D670" s="47"/>
      <c r="E670" s="48"/>
      <c r="F670" s="45" t="str">
        <f t="shared" si="1"/>
        <v/>
      </c>
      <c r="G670" s="40" t="str">
        <f t="shared" si="2"/>
        <v/>
      </c>
      <c r="H670" s="41" t="str">
        <f>IF(A670="","",IF(C670="","",IF(D670="","",IF(B670="C", SUMIFS(Prov_Auto!E$3:E1000,Prov_Auto!A$3:A1000,C670,Prov_Auto!C$3:C1000,"&gt;"&amp;A670,Prov_Auto!D$3:D1000,"&lt;="&amp;TODAY())*D670, IF(B670="V", -1*(SUMIFS(Prov_Auto!E$3:E1000,Prov_Auto!A$3:A1000,C670,Prov_Auto!C$3:C1000,"&gt;"&amp;A670,Prov_Auto!D$3:D1000,"&lt;="&amp;TODAY())*D670), "")))))</f>
        <v/>
      </c>
      <c r="I670" s="42" t="str">
        <f>IF($A670="","",IF($C670="","",IF($D670="","", IF($B670="C",  SUMIFS(Prov_Auto!$E$3:$E1000,Prov_Auto!$A$3:$A1000,$C670,Prov_Auto!$C$3:$C1000,"&gt;="&amp;$A670 ,Prov_Auto!$D$3:$D1000, "&gt;="&amp;DATE(I$2,1, 1), Prov_Auto!$D$3:$D1000,"&lt;="&amp;DATE(I$2, 12, 31))*$D670, IF($B670="V", -1*(SUMIFS(Prov_Auto!$E$3:$E1000,Prov_Auto!$A$3:$A1000,$C670,Prov_Auto!$C$3:$C1000,"&gt;="&amp;$A670 ,Prov_Auto!$D$3:$D1000, "&gt;="&amp;DATE(I$2,1,1), Prov_Auto!$D$3:$D1000,"&lt;="&amp;DATE(I$2,12,31))*$D670), "")))))</f>
        <v/>
      </c>
      <c r="J670" s="42" t="str">
        <f>IF($A670="","",IF($C670="","",IF($D670="","", IF($B670="C",  SUMIFS(Prov_Auto!$E$3:$E1000,Prov_Auto!$A$3:$A1000,$C670,Prov_Auto!$C$3:$C1000,"&gt;="&amp;$A670 ,Prov_Auto!$D$3:$D1000, "&gt;="&amp;DATE(J$2,1, 1), Prov_Auto!$D$3:$D1000,"&lt;="&amp;DATE(J$2, 12, 31))*$D670, IF($B670="V", -1*(SUMIFS(Prov_Auto!$E$3:$E1000,Prov_Auto!$A$3:$A1000,$C670,Prov_Auto!$C$3:$C1000,"&gt;="&amp;$A670 ,Prov_Auto!$D$3:$D1000, "&gt;="&amp;DATE(J$2,1,1), Prov_Auto!$D$3:$D1000,"&lt;="&amp;DATE(J$2,12,31))*$D670), "")))))</f>
        <v/>
      </c>
      <c r="K670" s="42" t="str">
        <f>IF($A670="","",IF($C670="","",IF($D670="","", IF($B670="C",  SUMIFS(Prov_Auto!$E$3:$E1000,Prov_Auto!$A$3:$A1000,$C670,Prov_Auto!$C$3:$C1000,"&gt;="&amp;$A670 ,Prov_Auto!$D$3:$D1000, "&gt;="&amp;DATE(K$2,1, 1), Prov_Auto!$D$3:$D1000,"&lt;="&amp;DATE(K$2, 12, 31))*$D670, IF($B670="V", -1*(SUMIFS(Prov_Auto!$E$3:$E1000,Prov_Auto!$A$3:$A1000,$C670,Prov_Auto!$C$3:$C1000,"&gt;="&amp;$A670 ,Prov_Auto!$D$3:$D1000, "&gt;="&amp;DATE(K$2,1,1), Prov_Auto!$D$3:$D1000,"&lt;="&amp;DATE(K$2,12,31))*$D670), "")))))</f>
        <v/>
      </c>
      <c r="L670" s="42" t="str">
        <f>IF($A670="","",IF($C670="","",IF($D670="","", IF($B670="C",  SUMIFS(Prov_Auto!$E$3:$E1000,Prov_Auto!$A$3:$A1000,$C670,Prov_Auto!$C$3:$C1000,"&gt;="&amp;$A670 ,Prov_Auto!$D$3:$D1000, "&gt;="&amp;DATE(L$2,1, 1), Prov_Auto!$D$3:$D1000,"&lt;="&amp;DATE(L$2, 12, 31))*$D670, IF($B670="V", -1*(SUMIFS(Prov_Auto!$E$3:$E1000,Prov_Auto!$A$3:$A1000,$C670,Prov_Auto!$C$3:$C1000,"&gt;="&amp;$A670 ,Prov_Auto!$D$3:$D1000, "&gt;="&amp;DATE(L$2,1,1), Prov_Auto!$D$3:$D1000,"&lt;="&amp;DATE(L$2,12,31))*$D670), "")))))</f>
        <v/>
      </c>
      <c r="M670" s="43" t="str">
        <f>IF($A670="","",IF($C670="","",IF($D670="","", IF($B670="C",  SUMIFS(Prov_Auto!$E$3:$E1000,Prov_Auto!$A$3:$A1000,$C670,Prov_Auto!$C$3:$C1000,"&gt;="&amp;$A670 ,Prov_Auto!$D$3:$D1000, "&gt;="&amp;DATE(M$2,1, 1), Prov_Auto!$D$3:$D1000,"&lt;="&amp;DATE(M$2, 12, 31))*$D670, IF($B670="V", -1*(SUMIFS(Prov_Auto!$E$3:$E1000,Prov_Auto!$A$3:$A1000,$C670,Prov_Auto!$C$3:$C1000,"&gt;="&amp;$A670 ,Prov_Auto!$D$3:$D1000, "&gt;="&amp;DATE(M$2,1,1), Prov_Auto!$D$3:$D1000,"&lt;="&amp;DATE(M$2,12,31))*$D670), "")))))</f>
        <v/>
      </c>
      <c r="N670" s="30"/>
      <c r="O670" s="31"/>
      <c r="P670" s="31"/>
      <c r="Q670" s="31"/>
      <c r="R670" s="31"/>
      <c r="S670" s="31"/>
      <c r="T670" s="31"/>
      <c r="U670" s="31"/>
      <c r="V670" s="31"/>
      <c r="W670" s="31"/>
    </row>
    <row r="671">
      <c r="A671" s="46"/>
      <c r="B671" s="47"/>
      <c r="C671" s="47"/>
      <c r="D671" s="47"/>
      <c r="E671" s="48"/>
      <c r="F671" s="45" t="str">
        <f t="shared" si="1"/>
        <v/>
      </c>
      <c r="G671" s="40" t="str">
        <f t="shared" si="2"/>
        <v/>
      </c>
      <c r="H671" s="41" t="str">
        <f>IF(A671="","",IF(C671="","",IF(D671="","",IF(B671="C", SUMIFS(Prov_Auto!E$3:E1000,Prov_Auto!A$3:A1000,C671,Prov_Auto!C$3:C1000,"&gt;"&amp;A671,Prov_Auto!D$3:D1000,"&lt;="&amp;TODAY())*D671, IF(B671="V", -1*(SUMIFS(Prov_Auto!E$3:E1000,Prov_Auto!A$3:A1000,C671,Prov_Auto!C$3:C1000,"&gt;"&amp;A671,Prov_Auto!D$3:D1000,"&lt;="&amp;TODAY())*D671), "")))))</f>
        <v/>
      </c>
      <c r="I671" s="42" t="str">
        <f>IF($A671="","",IF($C671="","",IF($D671="","", IF($B671="C",  SUMIFS(Prov_Auto!$E$3:$E1000,Prov_Auto!$A$3:$A1000,$C671,Prov_Auto!$C$3:$C1000,"&gt;="&amp;$A671 ,Prov_Auto!$D$3:$D1000, "&gt;="&amp;DATE(I$2,1, 1), Prov_Auto!$D$3:$D1000,"&lt;="&amp;DATE(I$2, 12, 31))*$D671, IF($B671="V", -1*(SUMIFS(Prov_Auto!$E$3:$E1000,Prov_Auto!$A$3:$A1000,$C671,Prov_Auto!$C$3:$C1000,"&gt;="&amp;$A671 ,Prov_Auto!$D$3:$D1000, "&gt;="&amp;DATE(I$2,1,1), Prov_Auto!$D$3:$D1000,"&lt;="&amp;DATE(I$2,12,31))*$D671), "")))))</f>
        <v/>
      </c>
      <c r="J671" s="42" t="str">
        <f>IF($A671="","",IF($C671="","",IF($D671="","", IF($B671="C",  SUMIFS(Prov_Auto!$E$3:$E1000,Prov_Auto!$A$3:$A1000,$C671,Prov_Auto!$C$3:$C1000,"&gt;="&amp;$A671 ,Prov_Auto!$D$3:$D1000, "&gt;="&amp;DATE(J$2,1, 1), Prov_Auto!$D$3:$D1000,"&lt;="&amp;DATE(J$2, 12, 31))*$D671, IF($B671="V", -1*(SUMIFS(Prov_Auto!$E$3:$E1000,Prov_Auto!$A$3:$A1000,$C671,Prov_Auto!$C$3:$C1000,"&gt;="&amp;$A671 ,Prov_Auto!$D$3:$D1000, "&gt;="&amp;DATE(J$2,1,1), Prov_Auto!$D$3:$D1000,"&lt;="&amp;DATE(J$2,12,31))*$D671), "")))))</f>
        <v/>
      </c>
      <c r="K671" s="42" t="str">
        <f>IF($A671="","",IF($C671="","",IF($D671="","", IF($B671="C",  SUMIFS(Prov_Auto!$E$3:$E1000,Prov_Auto!$A$3:$A1000,$C671,Prov_Auto!$C$3:$C1000,"&gt;="&amp;$A671 ,Prov_Auto!$D$3:$D1000, "&gt;="&amp;DATE(K$2,1, 1), Prov_Auto!$D$3:$D1000,"&lt;="&amp;DATE(K$2, 12, 31))*$D671, IF($B671="V", -1*(SUMIFS(Prov_Auto!$E$3:$E1000,Prov_Auto!$A$3:$A1000,$C671,Prov_Auto!$C$3:$C1000,"&gt;="&amp;$A671 ,Prov_Auto!$D$3:$D1000, "&gt;="&amp;DATE(K$2,1,1), Prov_Auto!$D$3:$D1000,"&lt;="&amp;DATE(K$2,12,31))*$D671), "")))))</f>
        <v/>
      </c>
      <c r="L671" s="42" t="str">
        <f>IF($A671="","",IF($C671="","",IF($D671="","", IF($B671="C",  SUMIFS(Prov_Auto!$E$3:$E1000,Prov_Auto!$A$3:$A1000,$C671,Prov_Auto!$C$3:$C1000,"&gt;="&amp;$A671 ,Prov_Auto!$D$3:$D1000, "&gt;="&amp;DATE(L$2,1, 1), Prov_Auto!$D$3:$D1000,"&lt;="&amp;DATE(L$2, 12, 31))*$D671, IF($B671="V", -1*(SUMIFS(Prov_Auto!$E$3:$E1000,Prov_Auto!$A$3:$A1000,$C671,Prov_Auto!$C$3:$C1000,"&gt;="&amp;$A671 ,Prov_Auto!$D$3:$D1000, "&gt;="&amp;DATE(L$2,1,1), Prov_Auto!$D$3:$D1000,"&lt;="&amp;DATE(L$2,12,31))*$D671), "")))))</f>
        <v/>
      </c>
      <c r="M671" s="43" t="str">
        <f>IF($A671="","",IF($C671="","",IF($D671="","", IF($B671="C",  SUMIFS(Prov_Auto!$E$3:$E1000,Prov_Auto!$A$3:$A1000,$C671,Prov_Auto!$C$3:$C1000,"&gt;="&amp;$A671 ,Prov_Auto!$D$3:$D1000, "&gt;="&amp;DATE(M$2,1, 1), Prov_Auto!$D$3:$D1000,"&lt;="&amp;DATE(M$2, 12, 31))*$D671, IF($B671="V", -1*(SUMIFS(Prov_Auto!$E$3:$E1000,Prov_Auto!$A$3:$A1000,$C671,Prov_Auto!$C$3:$C1000,"&gt;="&amp;$A671 ,Prov_Auto!$D$3:$D1000, "&gt;="&amp;DATE(M$2,1,1), Prov_Auto!$D$3:$D1000,"&lt;="&amp;DATE(M$2,12,31))*$D671), "")))))</f>
        <v/>
      </c>
      <c r="N671" s="30"/>
      <c r="O671" s="31"/>
      <c r="P671" s="31"/>
      <c r="Q671" s="31"/>
      <c r="R671" s="31"/>
      <c r="S671" s="31"/>
      <c r="T671" s="31"/>
      <c r="U671" s="31"/>
      <c r="V671" s="31"/>
      <c r="W671" s="31"/>
    </row>
    <row r="672">
      <c r="A672" s="46"/>
      <c r="B672" s="47"/>
      <c r="C672" s="47"/>
      <c r="D672" s="47"/>
      <c r="E672" s="48"/>
      <c r="F672" s="45" t="str">
        <f t="shared" si="1"/>
        <v/>
      </c>
      <c r="G672" s="40" t="str">
        <f t="shared" si="2"/>
        <v/>
      </c>
      <c r="H672" s="41" t="str">
        <f>IF(A672="","",IF(C672="","",IF(D672="","",IF(B672="C", SUMIFS(Prov_Auto!E$3:E1000,Prov_Auto!A$3:A1000,C672,Prov_Auto!C$3:C1000,"&gt;"&amp;A672,Prov_Auto!D$3:D1000,"&lt;="&amp;TODAY())*D672, IF(B672="V", -1*(SUMIFS(Prov_Auto!E$3:E1000,Prov_Auto!A$3:A1000,C672,Prov_Auto!C$3:C1000,"&gt;"&amp;A672,Prov_Auto!D$3:D1000,"&lt;="&amp;TODAY())*D672), "")))))</f>
        <v/>
      </c>
      <c r="I672" s="42" t="str">
        <f>IF($A672="","",IF($C672="","",IF($D672="","", IF($B672="C",  SUMIFS(Prov_Auto!$E$3:$E1000,Prov_Auto!$A$3:$A1000,$C672,Prov_Auto!$C$3:$C1000,"&gt;="&amp;$A672 ,Prov_Auto!$D$3:$D1000, "&gt;="&amp;DATE(I$2,1, 1), Prov_Auto!$D$3:$D1000,"&lt;="&amp;DATE(I$2, 12, 31))*$D672, IF($B672="V", -1*(SUMIFS(Prov_Auto!$E$3:$E1000,Prov_Auto!$A$3:$A1000,$C672,Prov_Auto!$C$3:$C1000,"&gt;="&amp;$A672 ,Prov_Auto!$D$3:$D1000, "&gt;="&amp;DATE(I$2,1,1), Prov_Auto!$D$3:$D1000,"&lt;="&amp;DATE(I$2,12,31))*$D672), "")))))</f>
        <v/>
      </c>
      <c r="J672" s="42" t="str">
        <f>IF($A672="","",IF($C672="","",IF($D672="","", IF($B672="C",  SUMIFS(Prov_Auto!$E$3:$E1000,Prov_Auto!$A$3:$A1000,$C672,Prov_Auto!$C$3:$C1000,"&gt;="&amp;$A672 ,Prov_Auto!$D$3:$D1000, "&gt;="&amp;DATE(J$2,1, 1), Prov_Auto!$D$3:$D1000,"&lt;="&amp;DATE(J$2, 12, 31))*$D672, IF($B672="V", -1*(SUMIFS(Prov_Auto!$E$3:$E1000,Prov_Auto!$A$3:$A1000,$C672,Prov_Auto!$C$3:$C1000,"&gt;="&amp;$A672 ,Prov_Auto!$D$3:$D1000, "&gt;="&amp;DATE(J$2,1,1), Prov_Auto!$D$3:$D1000,"&lt;="&amp;DATE(J$2,12,31))*$D672), "")))))</f>
        <v/>
      </c>
      <c r="K672" s="42" t="str">
        <f>IF($A672="","",IF($C672="","",IF($D672="","", IF($B672="C",  SUMIFS(Prov_Auto!$E$3:$E1000,Prov_Auto!$A$3:$A1000,$C672,Prov_Auto!$C$3:$C1000,"&gt;="&amp;$A672 ,Prov_Auto!$D$3:$D1000, "&gt;="&amp;DATE(K$2,1, 1), Prov_Auto!$D$3:$D1000,"&lt;="&amp;DATE(K$2, 12, 31))*$D672, IF($B672="V", -1*(SUMIFS(Prov_Auto!$E$3:$E1000,Prov_Auto!$A$3:$A1000,$C672,Prov_Auto!$C$3:$C1000,"&gt;="&amp;$A672 ,Prov_Auto!$D$3:$D1000, "&gt;="&amp;DATE(K$2,1,1), Prov_Auto!$D$3:$D1000,"&lt;="&amp;DATE(K$2,12,31))*$D672), "")))))</f>
        <v/>
      </c>
      <c r="L672" s="42" t="str">
        <f>IF($A672="","",IF($C672="","",IF($D672="","", IF($B672="C",  SUMIFS(Prov_Auto!$E$3:$E1000,Prov_Auto!$A$3:$A1000,$C672,Prov_Auto!$C$3:$C1000,"&gt;="&amp;$A672 ,Prov_Auto!$D$3:$D1000, "&gt;="&amp;DATE(L$2,1, 1), Prov_Auto!$D$3:$D1000,"&lt;="&amp;DATE(L$2, 12, 31))*$D672, IF($B672="V", -1*(SUMIFS(Prov_Auto!$E$3:$E1000,Prov_Auto!$A$3:$A1000,$C672,Prov_Auto!$C$3:$C1000,"&gt;="&amp;$A672 ,Prov_Auto!$D$3:$D1000, "&gt;="&amp;DATE(L$2,1,1), Prov_Auto!$D$3:$D1000,"&lt;="&amp;DATE(L$2,12,31))*$D672), "")))))</f>
        <v/>
      </c>
      <c r="M672" s="43" t="str">
        <f>IF($A672="","",IF($C672="","",IF($D672="","", IF($B672="C",  SUMIFS(Prov_Auto!$E$3:$E1000,Prov_Auto!$A$3:$A1000,$C672,Prov_Auto!$C$3:$C1000,"&gt;="&amp;$A672 ,Prov_Auto!$D$3:$D1000, "&gt;="&amp;DATE(M$2,1, 1), Prov_Auto!$D$3:$D1000,"&lt;="&amp;DATE(M$2, 12, 31))*$D672, IF($B672="V", -1*(SUMIFS(Prov_Auto!$E$3:$E1000,Prov_Auto!$A$3:$A1000,$C672,Prov_Auto!$C$3:$C1000,"&gt;="&amp;$A672 ,Prov_Auto!$D$3:$D1000, "&gt;="&amp;DATE(M$2,1,1), Prov_Auto!$D$3:$D1000,"&lt;="&amp;DATE(M$2,12,31))*$D672), "")))))</f>
        <v/>
      </c>
      <c r="N672" s="30"/>
      <c r="O672" s="31"/>
      <c r="P672" s="31"/>
      <c r="Q672" s="31"/>
      <c r="R672" s="31"/>
      <c r="S672" s="31"/>
      <c r="T672" s="31"/>
      <c r="U672" s="31"/>
      <c r="V672" s="31"/>
      <c r="W672" s="31"/>
    </row>
    <row r="673">
      <c r="A673" s="46"/>
      <c r="B673" s="47"/>
      <c r="C673" s="47"/>
      <c r="D673" s="47"/>
      <c r="E673" s="48"/>
      <c r="F673" s="45" t="str">
        <f t="shared" si="1"/>
        <v/>
      </c>
      <c r="G673" s="40" t="str">
        <f t="shared" si="2"/>
        <v/>
      </c>
      <c r="H673" s="41" t="str">
        <f>IF(A673="","",IF(C673="","",IF(D673="","",IF(B673="C", SUMIFS(Prov_Auto!E$3:E1000,Prov_Auto!A$3:A1000,C673,Prov_Auto!C$3:C1000,"&gt;"&amp;A673,Prov_Auto!D$3:D1000,"&lt;="&amp;TODAY())*D673, IF(B673="V", -1*(SUMIFS(Prov_Auto!E$3:E1000,Prov_Auto!A$3:A1000,C673,Prov_Auto!C$3:C1000,"&gt;"&amp;A673,Prov_Auto!D$3:D1000,"&lt;="&amp;TODAY())*D673), "")))))</f>
        <v/>
      </c>
      <c r="I673" s="42" t="str">
        <f>IF($A673="","",IF($C673="","",IF($D673="","", IF($B673="C",  SUMIFS(Prov_Auto!$E$3:$E1000,Prov_Auto!$A$3:$A1000,$C673,Prov_Auto!$C$3:$C1000,"&gt;="&amp;$A673 ,Prov_Auto!$D$3:$D1000, "&gt;="&amp;DATE(I$2,1, 1), Prov_Auto!$D$3:$D1000,"&lt;="&amp;DATE(I$2, 12, 31))*$D673, IF($B673="V", -1*(SUMIFS(Prov_Auto!$E$3:$E1000,Prov_Auto!$A$3:$A1000,$C673,Prov_Auto!$C$3:$C1000,"&gt;="&amp;$A673 ,Prov_Auto!$D$3:$D1000, "&gt;="&amp;DATE(I$2,1,1), Prov_Auto!$D$3:$D1000,"&lt;="&amp;DATE(I$2,12,31))*$D673), "")))))</f>
        <v/>
      </c>
      <c r="J673" s="42" t="str">
        <f>IF($A673="","",IF($C673="","",IF($D673="","", IF($B673="C",  SUMIFS(Prov_Auto!$E$3:$E1000,Prov_Auto!$A$3:$A1000,$C673,Prov_Auto!$C$3:$C1000,"&gt;="&amp;$A673 ,Prov_Auto!$D$3:$D1000, "&gt;="&amp;DATE(J$2,1, 1), Prov_Auto!$D$3:$D1000,"&lt;="&amp;DATE(J$2, 12, 31))*$D673, IF($B673="V", -1*(SUMIFS(Prov_Auto!$E$3:$E1000,Prov_Auto!$A$3:$A1000,$C673,Prov_Auto!$C$3:$C1000,"&gt;="&amp;$A673 ,Prov_Auto!$D$3:$D1000, "&gt;="&amp;DATE(J$2,1,1), Prov_Auto!$D$3:$D1000,"&lt;="&amp;DATE(J$2,12,31))*$D673), "")))))</f>
        <v/>
      </c>
      <c r="K673" s="42" t="str">
        <f>IF($A673="","",IF($C673="","",IF($D673="","", IF($B673="C",  SUMIFS(Prov_Auto!$E$3:$E1000,Prov_Auto!$A$3:$A1000,$C673,Prov_Auto!$C$3:$C1000,"&gt;="&amp;$A673 ,Prov_Auto!$D$3:$D1000, "&gt;="&amp;DATE(K$2,1, 1), Prov_Auto!$D$3:$D1000,"&lt;="&amp;DATE(K$2, 12, 31))*$D673, IF($B673="V", -1*(SUMIFS(Prov_Auto!$E$3:$E1000,Prov_Auto!$A$3:$A1000,$C673,Prov_Auto!$C$3:$C1000,"&gt;="&amp;$A673 ,Prov_Auto!$D$3:$D1000, "&gt;="&amp;DATE(K$2,1,1), Prov_Auto!$D$3:$D1000,"&lt;="&amp;DATE(K$2,12,31))*$D673), "")))))</f>
        <v/>
      </c>
      <c r="L673" s="42" t="str">
        <f>IF($A673="","",IF($C673="","",IF($D673="","", IF($B673="C",  SUMIFS(Prov_Auto!$E$3:$E1000,Prov_Auto!$A$3:$A1000,$C673,Prov_Auto!$C$3:$C1000,"&gt;="&amp;$A673 ,Prov_Auto!$D$3:$D1000, "&gt;="&amp;DATE(L$2,1, 1), Prov_Auto!$D$3:$D1000,"&lt;="&amp;DATE(L$2, 12, 31))*$D673, IF($B673="V", -1*(SUMIFS(Prov_Auto!$E$3:$E1000,Prov_Auto!$A$3:$A1000,$C673,Prov_Auto!$C$3:$C1000,"&gt;="&amp;$A673 ,Prov_Auto!$D$3:$D1000, "&gt;="&amp;DATE(L$2,1,1), Prov_Auto!$D$3:$D1000,"&lt;="&amp;DATE(L$2,12,31))*$D673), "")))))</f>
        <v/>
      </c>
      <c r="M673" s="43" t="str">
        <f>IF($A673="","",IF($C673="","",IF($D673="","", IF($B673="C",  SUMIFS(Prov_Auto!$E$3:$E1000,Prov_Auto!$A$3:$A1000,$C673,Prov_Auto!$C$3:$C1000,"&gt;="&amp;$A673 ,Prov_Auto!$D$3:$D1000, "&gt;="&amp;DATE(M$2,1, 1), Prov_Auto!$D$3:$D1000,"&lt;="&amp;DATE(M$2, 12, 31))*$D673, IF($B673="V", -1*(SUMIFS(Prov_Auto!$E$3:$E1000,Prov_Auto!$A$3:$A1000,$C673,Prov_Auto!$C$3:$C1000,"&gt;="&amp;$A673 ,Prov_Auto!$D$3:$D1000, "&gt;="&amp;DATE(M$2,1,1), Prov_Auto!$D$3:$D1000,"&lt;="&amp;DATE(M$2,12,31))*$D673), "")))))</f>
        <v/>
      </c>
      <c r="N673" s="30"/>
      <c r="O673" s="31"/>
      <c r="P673" s="31"/>
      <c r="Q673" s="31"/>
      <c r="R673" s="31"/>
      <c r="S673" s="31"/>
      <c r="T673" s="31"/>
      <c r="U673" s="31"/>
      <c r="V673" s="31"/>
      <c r="W673" s="31"/>
    </row>
    <row r="674">
      <c r="A674" s="46"/>
      <c r="B674" s="47"/>
      <c r="C674" s="47"/>
      <c r="D674" s="47"/>
      <c r="E674" s="48"/>
      <c r="F674" s="45" t="str">
        <f t="shared" si="1"/>
        <v/>
      </c>
      <c r="G674" s="40" t="str">
        <f t="shared" si="2"/>
        <v/>
      </c>
      <c r="H674" s="41" t="str">
        <f>IF(A674="","",IF(C674="","",IF(D674="","",IF(B674="C", SUMIFS(Prov_Auto!E$3:E1000,Prov_Auto!A$3:A1000,C674,Prov_Auto!C$3:C1000,"&gt;"&amp;A674,Prov_Auto!D$3:D1000,"&lt;="&amp;TODAY())*D674, IF(B674="V", -1*(SUMIFS(Prov_Auto!E$3:E1000,Prov_Auto!A$3:A1000,C674,Prov_Auto!C$3:C1000,"&gt;"&amp;A674,Prov_Auto!D$3:D1000,"&lt;="&amp;TODAY())*D674), "")))))</f>
        <v/>
      </c>
      <c r="I674" s="42" t="str">
        <f>IF($A674="","",IF($C674="","",IF($D674="","", IF($B674="C",  SUMIFS(Prov_Auto!$E$3:$E1000,Prov_Auto!$A$3:$A1000,$C674,Prov_Auto!$C$3:$C1000,"&gt;="&amp;$A674 ,Prov_Auto!$D$3:$D1000, "&gt;="&amp;DATE(I$2,1, 1), Prov_Auto!$D$3:$D1000,"&lt;="&amp;DATE(I$2, 12, 31))*$D674, IF($B674="V", -1*(SUMIFS(Prov_Auto!$E$3:$E1000,Prov_Auto!$A$3:$A1000,$C674,Prov_Auto!$C$3:$C1000,"&gt;="&amp;$A674 ,Prov_Auto!$D$3:$D1000, "&gt;="&amp;DATE(I$2,1,1), Prov_Auto!$D$3:$D1000,"&lt;="&amp;DATE(I$2,12,31))*$D674), "")))))</f>
        <v/>
      </c>
      <c r="J674" s="42" t="str">
        <f>IF($A674="","",IF($C674="","",IF($D674="","", IF($B674="C",  SUMIFS(Prov_Auto!$E$3:$E1000,Prov_Auto!$A$3:$A1000,$C674,Prov_Auto!$C$3:$C1000,"&gt;="&amp;$A674 ,Prov_Auto!$D$3:$D1000, "&gt;="&amp;DATE(J$2,1, 1), Prov_Auto!$D$3:$D1000,"&lt;="&amp;DATE(J$2, 12, 31))*$D674, IF($B674="V", -1*(SUMIFS(Prov_Auto!$E$3:$E1000,Prov_Auto!$A$3:$A1000,$C674,Prov_Auto!$C$3:$C1000,"&gt;="&amp;$A674 ,Prov_Auto!$D$3:$D1000, "&gt;="&amp;DATE(J$2,1,1), Prov_Auto!$D$3:$D1000,"&lt;="&amp;DATE(J$2,12,31))*$D674), "")))))</f>
        <v/>
      </c>
      <c r="K674" s="42" t="str">
        <f>IF($A674="","",IF($C674="","",IF($D674="","", IF($B674="C",  SUMIFS(Prov_Auto!$E$3:$E1000,Prov_Auto!$A$3:$A1000,$C674,Prov_Auto!$C$3:$C1000,"&gt;="&amp;$A674 ,Prov_Auto!$D$3:$D1000, "&gt;="&amp;DATE(K$2,1, 1), Prov_Auto!$D$3:$D1000,"&lt;="&amp;DATE(K$2, 12, 31))*$D674, IF($B674="V", -1*(SUMIFS(Prov_Auto!$E$3:$E1000,Prov_Auto!$A$3:$A1000,$C674,Prov_Auto!$C$3:$C1000,"&gt;="&amp;$A674 ,Prov_Auto!$D$3:$D1000, "&gt;="&amp;DATE(K$2,1,1), Prov_Auto!$D$3:$D1000,"&lt;="&amp;DATE(K$2,12,31))*$D674), "")))))</f>
        <v/>
      </c>
      <c r="L674" s="42" t="str">
        <f>IF($A674="","",IF($C674="","",IF($D674="","", IF($B674="C",  SUMIFS(Prov_Auto!$E$3:$E1000,Prov_Auto!$A$3:$A1000,$C674,Prov_Auto!$C$3:$C1000,"&gt;="&amp;$A674 ,Prov_Auto!$D$3:$D1000, "&gt;="&amp;DATE(L$2,1, 1), Prov_Auto!$D$3:$D1000,"&lt;="&amp;DATE(L$2, 12, 31))*$D674, IF($B674="V", -1*(SUMIFS(Prov_Auto!$E$3:$E1000,Prov_Auto!$A$3:$A1000,$C674,Prov_Auto!$C$3:$C1000,"&gt;="&amp;$A674 ,Prov_Auto!$D$3:$D1000, "&gt;="&amp;DATE(L$2,1,1), Prov_Auto!$D$3:$D1000,"&lt;="&amp;DATE(L$2,12,31))*$D674), "")))))</f>
        <v/>
      </c>
      <c r="M674" s="43" t="str">
        <f>IF($A674="","",IF($C674="","",IF($D674="","", IF($B674="C",  SUMIFS(Prov_Auto!$E$3:$E1000,Prov_Auto!$A$3:$A1000,$C674,Prov_Auto!$C$3:$C1000,"&gt;="&amp;$A674 ,Prov_Auto!$D$3:$D1000, "&gt;="&amp;DATE(M$2,1, 1), Prov_Auto!$D$3:$D1000,"&lt;="&amp;DATE(M$2, 12, 31))*$D674, IF($B674="V", -1*(SUMIFS(Prov_Auto!$E$3:$E1000,Prov_Auto!$A$3:$A1000,$C674,Prov_Auto!$C$3:$C1000,"&gt;="&amp;$A674 ,Prov_Auto!$D$3:$D1000, "&gt;="&amp;DATE(M$2,1,1), Prov_Auto!$D$3:$D1000,"&lt;="&amp;DATE(M$2,12,31))*$D674), "")))))</f>
        <v/>
      </c>
      <c r="N674" s="30"/>
      <c r="O674" s="31"/>
      <c r="P674" s="31"/>
      <c r="Q674" s="31"/>
      <c r="R674" s="31"/>
      <c r="S674" s="31"/>
      <c r="T674" s="31"/>
      <c r="U674" s="31"/>
      <c r="V674" s="31"/>
      <c r="W674" s="31"/>
    </row>
    <row r="675">
      <c r="A675" s="46"/>
      <c r="B675" s="47"/>
      <c r="C675" s="47"/>
      <c r="D675" s="47"/>
      <c r="E675" s="48"/>
      <c r="F675" s="45" t="str">
        <f t="shared" si="1"/>
        <v/>
      </c>
      <c r="G675" s="40" t="str">
        <f t="shared" si="2"/>
        <v/>
      </c>
      <c r="H675" s="41" t="str">
        <f>IF(A675="","",IF(C675="","",IF(D675="","",IF(B675="C", SUMIFS(Prov_Auto!E$3:E1000,Prov_Auto!A$3:A1000,C675,Prov_Auto!C$3:C1000,"&gt;"&amp;A675,Prov_Auto!D$3:D1000,"&lt;="&amp;TODAY())*D675, IF(B675="V", -1*(SUMIFS(Prov_Auto!E$3:E1000,Prov_Auto!A$3:A1000,C675,Prov_Auto!C$3:C1000,"&gt;"&amp;A675,Prov_Auto!D$3:D1000,"&lt;="&amp;TODAY())*D675), "")))))</f>
        <v/>
      </c>
      <c r="I675" s="42" t="str">
        <f>IF($A675="","",IF($C675="","",IF($D675="","", IF($B675="C",  SUMIFS(Prov_Auto!$E$3:$E1000,Prov_Auto!$A$3:$A1000,$C675,Prov_Auto!$C$3:$C1000,"&gt;="&amp;$A675 ,Prov_Auto!$D$3:$D1000, "&gt;="&amp;DATE(I$2,1, 1), Prov_Auto!$D$3:$D1000,"&lt;="&amp;DATE(I$2, 12, 31))*$D675, IF($B675="V", -1*(SUMIFS(Prov_Auto!$E$3:$E1000,Prov_Auto!$A$3:$A1000,$C675,Prov_Auto!$C$3:$C1000,"&gt;="&amp;$A675 ,Prov_Auto!$D$3:$D1000, "&gt;="&amp;DATE(I$2,1,1), Prov_Auto!$D$3:$D1000,"&lt;="&amp;DATE(I$2,12,31))*$D675), "")))))</f>
        <v/>
      </c>
      <c r="J675" s="42" t="str">
        <f>IF($A675="","",IF($C675="","",IF($D675="","", IF($B675="C",  SUMIFS(Prov_Auto!$E$3:$E1000,Prov_Auto!$A$3:$A1000,$C675,Prov_Auto!$C$3:$C1000,"&gt;="&amp;$A675 ,Prov_Auto!$D$3:$D1000, "&gt;="&amp;DATE(J$2,1, 1), Prov_Auto!$D$3:$D1000,"&lt;="&amp;DATE(J$2, 12, 31))*$D675, IF($B675="V", -1*(SUMIFS(Prov_Auto!$E$3:$E1000,Prov_Auto!$A$3:$A1000,$C675,Prov_Auto!$C$3:$C1000,"&gt;="&amp;$A675 ,Prov_Auto!$D$3:$D1000, "&gt;="&amp;DATE(J$2,1,1), Prov_Auto!$D$3:$D1000,"&lt;="&amp;DATE(J$2,12,31))*$D675), "")))))</f>
        <v/>
      </c>
      <c r="K675" s="42" t="str">
        <f>IF($A675="","",IF($C675="","",IF($D675="","", IF($B675="C",  SUMIFS(Prov_Auto!$E$3:$E1000,Prov_Auto!$A$3:$A1000,$C675,Prov_Auto!$C$3:$C1000,"&gt;="&amp;$A675 ,Prov_Auto!$D$3:$D1000, "&gt;="&amp;DATE(K$2,1, 1), Prov_Auto!$D$3:$D1000,"&lt;="&amp;DATE(K$2, 12, 31))*$D675, IF($B675="V", -1*(SUMIFS(Prov_Auto!$E$3:$E1000,Prov_Auto!$A$3:$A1000,$C675,Prov_Auto!$C$3:$C1000,"&gt;="&amp;$A675 ,Prov_Auto!$D$3:$D1000, "&gt;="&amp;DATE(K$2,1,1), Prov_Auto!$D$3:$D1000,"&lt;="&amp;DATE(K$2,12,31))*$D675), "")))))</f>
        <v/>
      </c>
      <c r="L675" s="42" t="str">
        <f>IF($A675="","",IF($C675="","",IF($D675="","", IF($B675="C",  SUMIFS(Prov_Auto!$E$3:$E1000,Prov_Auto!$A$3:$A1000,$C675,Prov_Auto!$C$3:$C1000,"&gt;="&amp;$A675 ,Prov_Auto!$D$3:$D1000, "&gt;="&amp;DATE(L$2,1, 1), Prov_Auto!$D$3:$D1000,"&lt;="&amp;DATE(L$2, 12, 31))*$D675, IF($B675="V", -1*(SUMIFS(Prov_Auto!$E$3:$E1000,Prov_Auto!$A$3:$A1000,$C675,Prov_Auto!$C$3:$C1000,"&gt;="&amp;$A675 ,Prov_Auto!$D$3:$D1000, "&gt;="&amp;DATE(L$2,1,1), Prov_Auto!$D$3:$D1000,"&lt;="&amp;DATE(L$2,12,31))*$D675), "")))))</f>
        <v/>
      </c>
      <c r="M675" s="43" t="str">
        <f>IF($A675="","",IF($C675="","",IF($D675="","", IF($B675="C",  SUMIFS(Prov_Auto!$E$3:$E1000,Prov_Auto!$A$3:$A1000,$C675,Prov_Auto!$C$3:$C1000,"&gt;="&amp;$A675 ,Prov_Auto!$D$3:$D1000, "&gt;="&amp;DATE(M$2,1, 1), Prov_Auto!$D$3:$D1000,"&lt;="&amp;DATE(M$2, 12, 31))*$D675, IF($B675="V", -1*(SUMIFS(Prov_Auto!$E$3:$E1000,Prov_Auto!$A$3:$A1000,$C675,Prov_Auto!$C$3:$C1000,"&gt;="&amp;$A675 ,Prov_Auto!$D$3:$D1000, "&gt;="&amp;DATE(M$2,1,1), Prov_Auto!$D$3:$D1000,"&lt;="&amp;DATE(M$2,12,31))*$D675), "")))))</f>
        <v/>
      </c>
      <c r="N675" s="30"/>
      <c r="O675" s="31"/>
      <c r="P675" s="31"/>
      <c r="Q675" s="31"/>
      <c r="R675" s="31"/>
      <c r="S675" s="31"/>
      <c r="T675" s="31"/>
      <c r="U675" s="31"/>
      <c r="V675" s="31"/>
      <c r="W675" s="31"/>
    </row>
    <row r="676">
      <c r="A676" s="46"/>
      <c r="B676" s="47"/>
      <c r="C676" s="47"/>
      <c r="D676" s="47"/>
      <c r="E676" s="48"/>
      <c r="F676" s="45" t="str">
        <f t="shared" si="1"/>
        <v/>
      </c>
      <c r="G676" s="40" t="str">
        <f t="shared" si="2"/>
        <v/>
      </c>
      <c r="H676" s="41" t="str">
        <f>IF(A676="","",IF(C676="","",IF(D676="","",IF(B676="C", SUMIFS(Prov_Auto!E$3:E1000,Prov_Auto!A$3:A1000,C676,Prov_Auto!C$3:C1000,"&gt;"&amp;A676,Prov_Auto!D$3:D1000,"&lt;="&amp;TODAY())*D676, IF(B676="V", -1*(SUMIFS(Prov_Auto!E$3:E1000,Prov_Auto!A$3:A1000,C676,Prov_Auto!C$3:C1000,"&gt;"&amp;A676,Prov_Auto!D$3:D1000,"&lt;="&amp;TODAY())*D676), "")))))</f>
        <v/>
      </c>
      <c r="I676" s="42" t="str">
        <f>IF($A676="","",IF($C676="","",IF($D676="","", IF($B676="C",  SUMIFS(Prov_Auto!$E$3:$E1000,Prov_Auto!$A$3:$A1000,$C676,Prov_Auto!$C$3:$C1000,"&gt;="&amp;$A676 ,Prov_Auto!$D$3:$D1000, "&gt;="&amp;DATE(I$2,1, 1), Prov_Auto!$D$3:$D1000,"&lt;="&amp;DATE(I$2, 12, 31))*$D676, IF($B676="V", -1*(SUMIFS(Prov_Auto!$E$3:$E1000,Prov_Auto!$A$3:$A1000,$C676,Prov_Auto!$C$3:$C1000,"&gt;="&amp;$A676 ,Prov_Auto!$D$3:$D1000, "&gt;="&amp;DATE(I$2,1,1), Prov_Auto!$D$3:$D1000,"&lt;="&amp;DATE(I$2,12,31))*$D676), "")))))</f>
        <v/>
      </c>
      <c r="J676" s="42" t="str">
        <f>IF($A676="","",IF($C676="","",IF($D676="","", IF($B676="C",  SUMIFS(Prov_Auto!$E$3:$E1000,Prov_Auto!$A$3:$A1000,$C676,Prov_Auto!$C$3:$C1000,"&gt;="&amp;$A676 ,Prov_Auto!$D$3:$D1000, "&gt;="&amp;DATE(J$2,1, 1), Prov_Auto!$D$3:$D1000,"&lt;="&amp;DATE(J$2, 12, 31))*$D676, IF($B676="V", -1*(SUMIFS(Prov_Auto!$E$3:$E1000,Prov_Auto!$A$3:$A1000,$C676,Prov_Auto!$C$3:$C1000,"&gt;="&amp;$A676 ,Prov_Auto!$D$3:$D1000, "&gt;="&amp;DATE(J$2,1,1), Prov_Auto!$D$3:$D1000,"&lt;="&amp;DATE(J$2,12,31))*$D676), "")))))</f>
        <v/>
      </c>
      <c r="K676" s="42" t="str">
        <f>IF($A676="","",IF($C676="","",IF($D676="","", IF($B676="C",  SUMIFS(Prov_Auto!$E$3:$E1000,Prov_Auto!$A$3:$A1000,$C676,Prov_Auto!$C$3:$C1000,"&gt;="&amp;$A676 ,Prov_Auto!$D$3:$D1000, "&gt;="&amp;DATE(K$2,1, 1), Prov_Auto!$D$3:$D1000,"&lt;="&amp;DATE(K$2, 12, 31))*$D676, IF($B676="V", -1*(SUMIFS(Prov_Auto!$E$3:$E1000,Prov_Auto!$A$3:$A1000,$C676,Prov_Auto!$C$3:$C1000,"&gt;="&amp;$A676 ,Prov_Auto!$D$3:$D1000, "&gt;="&amp;DATE(K$2,1,1), Prov_Auto!$D$3:$D1000,"&lt;="&amp;DATE(K$2,12,31))*$D676), "")))))</f>
        <v/>
      </c>
      <c r="L676" s="42" t="str">
        <f>IF($A676="","",IF($C676="","",IF($D676="","", IF($B676="C",  SUMIFS(Prov_Auto!$E$3:$E1000,Prov_Auto!$A$3:$A1000,$C676,Prov_Auto!$C$3:$C1000,"&gt;="&amp;$A676 ,Prov_Auto!$D$3:$D1000, "&gt;="&amp;DATE(L$2,1, 1), Prov_Auto!$D$3:$D1000,"&lt;="&amp;DATE(L$2, 12, 31))*$D676, IF($B676="V", -1*(SUMIFS(Prov_Auto!$E$3:$E1000,Prov_Auto!$A$3:$A1000,$C676,Prov_Auto!$C$3:$C1000,"&gt;="&amp;$A676 ,Prov_Auto!$D$3:$D1000, "&gt;="&amp;DATE(L$2,1,1), Prov_Auto!$D$3:$D1000,"&lt;="&amp;DATE(L$2,12,31))*$D676), "")))))</f>
        <v/>
      </c>
      <c r="M676" s="43" t="str">
        <f>IF($A676="","",IF($C676="","",IF($D676="","", IF($B676="C",  SUMIFS(Prov_Auto!$E$3:$E1000,Prov_Auto!$A$3:$A1000,$C676,Prov_Auto!$C$3:$C1000,"&gt;="&amp;$A676 ,Prov_Auto!$D$3:$D1000, "&gt;="&amp;DATE(M$2,1, 1), Prov_Auto!$D$3:$D1000,"&lt;="&amp;DATE(M$2, 12, 31))*$D676, IF($B676="V", -1*(SUMIFS(Prov_Auto!$E$3:$E1000,Prov_Auto!$A$3:$A1000,$C676,Prov_Auto!$C$3:$C1000,"&gt;="&amp;$A676 ,Prov_Auto!$D$3:$D1000, "&gt;="&amp;DATE(M$2,1,1), Prov_Auto!$D$3:$D1000,"&lt;="&amp;DATE(M$2,12,31))*$D676), "")))))</f>
        <v/>
      </c>
      <c r="N676" s="30"/>
      <c r="O676" s="31"/>
      <c r="P676" s="31"/>
      <c r="Q676" s="31"/>
      <c r="R676" s="31"/>
      <c r="S676" s="31"/>
      <c r="T676" s="31"/>
      <c r="U676" s="31"/>
      <c r="V676" s="31"/>
      <c r="W676" s="31"/>
    </row>
    <row r="677">
      <c r="A677" s="46"/>
      <c r="B677" s="47"/>
      <c r="C677" s="47"/>
      <c r="D677" s="47"/>
      <c r="E677" s="48"/>
      <c r="F677" s="45" t="str">
        <f t="shared" si="1"/>
        <v/>
      </c>
      <c r="G677" s="40" t="str">
        <f t="shared" si="2"/>
        <v/>
      </c>
      <c r="H677" s="41" t="str">
        <f>IF(A677="","",IF(C677="","",IF(D677="","",IF(B677="C", SUMIFS(Prov_Auto!E$3:E1000,Prov_Auto!A$3:A1000,C677,Prov_Auto!C$3:C1000,"&gt;"&amp;A677,Prov_Auto!D$3:D1000,"&lt;="&amp;TODAY())*D677, IF(B677="V", -1*(SUMIFS(Prov_Auto!E$3:E1000,Prov_Auto!A$3:A1000,C677,Prov_Auto!C$3:C1000,"&gt;"&amp;A677,Prov_Auto!D$3:D1000,"&lt;="&amp;TODAY())*D677), "")))))</f>
        <v/>
      </c>
      <c r="I677" s="42" t="str">
        <f>IF($A677="","",IF($C677="","",IF($D677="","", IF($B677="C",  SUMIFS(Prov_Auto!$E$3:$E1000,Prov_Auto!$A$3:$A1000,$C677,Prov_Auto!$C$3:$C1000,"&gt;="&amp;$A677 ,Prov_Auto!$D$3:$D1000, "&gt;="&amp;DATE(I$2,1, 1), Prov_Auto!$D$3:$D1000,"&lt;="&amp;DATE(I$2, 12, 31))*$D677, IF($B677="V", -1*(SUMIFS(Prov_Auto!$E$3:$E1000,Prov_Auto!$A$3:$A1000,$C677,Prov_Auto!$C$3:$C1000,"&gt;="&amp;$A677 ,Prov_Auto!$D$3:$D1000, "&gt;="&amp;DATE(I$2,1,1), Prov_Auto!$D$3:$D1000,"&lt;="&amp;DATE(I$2,12,31))*$D677), "")))))</f>
        <v/>
      </c>
      <c r="J677" s="42" t="str">
        <f>IF($A677="","",IF($C677="","",IF($D677="","", IF($B677="C",  SUMIFS(Prov_Auto!$E$3:$E1000,Prov_Auto!$A$3:$A1000,$C677,Prov_Auto!$C$3:$C1000,"&gt;="&amp;$A677 ,Prov_Auto!$D$3:$D1000, "&gt;="&amp;DATE(J$2,1, 1), Prov_Auto!$D$3:$D1000,"&lt;="&amp;DATE(J$2, 12, 31))*$D677, IF($B677="V", -1*(SUMIFS(Prov_Auto!$E$3:$E1000,Prov_Auto!$A$3:$A1000,$C677,Prov_Auto!$C$3:$C1000,"&gt;="&amp;$A677 ,Prov_Auto!$D$3:$D1000, "&gt;="&amp;DATE(J$2,1,1), Prov_Auto!$D$3:$D1000,"&lt;="&amp;DATE(J$2,12,31))*$D677), "")))))</f>
        <v/>
      </c>
      <c r="K677" s="42" t="str">
        <f>IF($A677="","",IF($C677="","",IF($D677="","", IF($B677="C",  SUMIFS(Prov_Auto!$E$3:$E1000,Prov_Auto!$A$3:$A1000,$C677,Prov_Auto!$C$3:$C1000,"&gt;="&amp;$A677 ,Prov_Auto!$D$3:$D1000, "&gt;="&amp;DATE(K$2,1, 1), Prov_Auto!$D$3:$D1000,"&lt;="&amp;DATE(K$2, 12, 31))*$D677, IF($B677="V", -1*(SUMIFS(Prov_Auto!$E$3:$E1000,Prov_Auto!$A$3:$A1000,$C677,Prov_Auto!$C$3:$C1000,"&gt;="&amp;$A677 ,Prov_Auto!$D$3:$D1000, "&gt;="&amp;DATE(K$2,1,1), Prov_Auto!$D$3:$D1000,"&lt;="&amp;DATE(K$2,12,31))*$D677), "")))))</f>
        <v/>
      </c>
      <c r="L677" s="42" t="str">
        <f>IF($A677="","",IF($C677="","",IF($D677="","", IF($B677="C",  SUMIFS(Prov_Auto!$E$3:$E1000,Prov_Auto!$A$3:$A1000,$C677,Prov_Auto!$C$3:$C1000,"&gt;="&amp;$A677 ,Prov_Auto!$D$3:$D1000, "&gt;="&amp;DATE(L$2,1, 1), Prov_Auto!$D$3:$D1000,"&lt;="&amp;DATE(L$2, 12, 31))*$D677, IF($B677="V", -1*(SUMIFS(Prov_Auto!$E$3:$E1000,Prov_Auto!$A$3:$A1000,$C677,Prov_Auto!$C$3:$C1000,"&gt;="&amp;$A677 ,Prov_Auto!$D$3:$D1000, "&gt;="&amp;DATE(L$2,1,1), Prov_Auto!$D$3:$D1000,"&lt;="&amp;DATE(L$2,12,31))*$D677), "")))))</f>
        <v/>
      </c>
      <c r="M677" s="43" t="str">
        <f>IF($A677="","",IF($C677="","",IF($D677="","", IF($B677="C",  SUMIFS(Prov_Auto!$E$3:$E1000,Prov_Auto!$A$3:$A1000,$C677,Prov_Auto!$C$3:$C1000,"&gt;="&amp;$A677 ,Prov_Auto!$D$3:$D1000, "&gt;="&amp;DATE(M$2,1, 1), Prov_Auto!$D$3:$D1000,"&lt;="&amp;DATE(M$2, 12, 31))*$D677, IF($B677="V", -1*(SUMIFS(Prov_Auto!$E$3:$E1000,Prov_Auto!$A$3:$A1000,$C677,Prov_Auto!$C$3:$C1000,"&gt;="&amp;$A677 ,Prov_Auto!$D$3:$D1000, "&gt;="&amp;DATE(M$2,1,1), Prov_Auto!$D$3:$D1000,"&lt;="&amp;DATE(M$2,12,31))*$D677), "")))))</f>
        <v/>
      </c>
      <c r="N677" s="30"/>
      <c r="O677" s="31"/>
      <c r="P677" s="31"/>
      <c r="Q677" s="31"/>
      <c r="R677" s="31"/>
      <c r="S677" s="31"/>
      <c r="T677" s="31"/>
      <c r="U677" s="31"/>
      <c r="V677" s="31"/>
      <c r="W677" s="31"/>
    </row>
    <row r="678">
      <c r="A678" s="46"/>
      <c r="B678" s="47"/>
      <c r="C678" s="47"/>
      <c r="D678" s="47"/>
      <c r="E678" s="48"/>
      <c r="F678" s="45" t="str">
        <f t="shared" si="1"/>
        <v/>
      </c>
      <c r="G678" s="40" t="str">
        <f t="shared" si="2"/>
        <v/>
      </c>
      <c r="H678" s="41" t="str">
        <f>IF(A678="","",IF(C678="","",IF(D678="","",IF(B678="C", SUMIFS(Prov_Auto!E$3:E1000,Prov_Auto!A$3:A1000,C678,Prov_Auto!C$3:C1000,"&gt;"&amp;A678,Prov_Auto!D$3:D1000,"&lt;="&amp;TODAY())*D678, IF(B678="V", -1*(SUMIFS(Prov_Auto!E$3:E1000,Prov_Auto!A$3:A1000,C678,Prov_Auto!C$3:C1000,"&gt;"&amp;A678,Prov_Auto!D$3:D1000,"&lt;="&amp;TODAY())*D678), "")))))</f>
        <v/>
      </c>
      <c r="I678" s="42" t="str">
        <f>IF($A678="","",IF($C678="","",IF($D678="","", IF($B678="C",  SUMIFS(Prov_Auto!$E$3:$E1000,Prov_Auto!$A$3:$A1000,$C678,Prov_Auto!$C$3:$C1000,"&gt;="&amp;$A678 ,Prov_Auto!$D$3:$D1000, "&gt;="&amp;DATE(I$2,1, 1), Prov_Auto!$D$3:$D1000,"&lt;="&amp;DATE(I$2, 12, 31))*$D678, IF($B678="V", -1*(SUMIFS(Prov_Auto!$E$3:$E1000,Prov_Auto!$A$3:$A1000,$C678,Prov_Auto!$C$3:$C1000,"&gt;="&amp;$A678 ,Prov_Auto!$D$3:$D1000, "&gt;="&amp;DATE(I$2,1,1), Prov_Auto!$D$3:$D1000,"&lt;="&amp;DATE(I$2,12,31))*$D678), "")))))</f>
        <v/>
      </c>
      <c r="J678" s="42" t="str">
        <f>IF($A678="","",IF($C678="","",IF($D678="","", IF($B678="C",  SUMIFS(Prov_Auto!$E$3:$E1000,Prov_Auto!$A$3:$A1000,$C678,Prov_Auto!$C$3:$C1000,"&gt;="&amp;$A678 ,Prov_Auto!$D$3:$D1000, "&gt;="&amp;DATE(J$2,1, 1), Prov_Auto!$D$3:$D1000,"&lt;="&amp;DATE(J$2, 12, 31))*$D678, IF($B678="V", -1*(SUMIFS(Prov_Auto!$E$3:$E1000,Prov_Auto!$A$3:$A1000,$C678,Prov_Auto!$C$3:$C1000,"&gt;="&amp;$A678 ,Prov_Auto!$D$3:$D1000, "&gt;="&amp;DATE(J$2,1,1), Prov_Auto!$D$3:$D1000,"&lt;="&amp;DATE(J$2,12,31))*$D678), "")))))</f>
        <v/>
      </c>
      <c r="K678" s="42" t="str">
        <f>IF($A678="","",IF($C678="","",IF($D678="","", IF($B678="C",  SUMIFS(Prov_Auto!$E$3:$E1000,Prov_Auto!$A$3:$A1000,$C678,Prov_Auto!$C$3:$C1000,"&gt;="&amp;$A678 ,Prov_Auto!$D$3:$D1000, "&gt;="&amp;DATE(K$2,1, 1), Prov_Auto!$D$3:$D1000,"&lt;="&amp;DATE(K$2, 12, 31))*$D678, IF($B678="V", -1*(SUMIFS(Prov_Auto!$E$3:$E1000,Prov_Auto!$A$3:$A1000,$C678,Prov_Auto!$C$3:$C1000,"&gt;="&amp;$A678 ,Prov_Auto!$D$3:$D1000, "&gt;="&amp;DATE(K$2,1,1), Prov_Auto!$D$3:$D1000,"&lt;="&amp;DATE(K$2,12,31))*$D678), "")))))</f>
        <v/>
      </c>
      <c r="L678" s="42" t="str">
        <f>IF($A678="","",IF($C678="","",IF($D678="","", IF($B678="C",  SUMIFS(Prov_Auto!$E$3:$E1000,Prov_Auto!$A$3:$A1000,$C678,Prov_Auto!$C$3:$C1000,"&gt;="&amp;$A678 ,Prov_Auto!$D$3:$D1000, "&gt;="&amp;DATE(L$2,1, 1), Prov_Auto!$D$3:$D1000,"&lt;="&amp;DATE(L$2, 12, 31))*$D678, IF($B678="V", -1*(SUMIFS(Prov_Auto!$E$3:$E1000,Prov_Auto!$A$3:$A1000,$C678,Prov_Auto!$C$3:$C1000,"&gt;="&amp;$A678 ,Prov_Auto!$D$3:$D1000, "&gt;="&amp;DATE(L$2,1,1), Prov_Auto!$D$3:$D1000,"&lt;="&amp;DATE(L$2,12,31))*$D678), "")))))</f>
        <v/>
      </c>
      <c r="M678" s="43" t="str">
        <f>IF($A678="","",IF($C678="","",IF($D678="","", IF($B678="C",  SUMIFS(Prov_Auto!$E$3:$E1000,Prov_Auto!$A$3:$A1000,$C678,Prov_Auto!$C$3:$C1000,"&gt;="&amp;$A678 ,Prov_Auto!$D$3:$D1000, "&gt;="&amp;DATE(M$2,1, 1), Prov_Auto!$D$3:$D1000,"&lt;="&amp;DATE(M$2, 12, 31))*$D678, IF($B678="V", -1*(SUMIFS(Prov_Auto!$E$3:$E1000,Prov_Auto!$A$3:$A1000,$C678,Prov_Auto!$C$3:$C1000,"&gt;="&amp;$A678 ,Prov_Auto!$D$3:$D1000, "&gt;="&amp;DATE(M$2,1,1), Prov_Auto!$D$3:$D1000,"&lt;="&amp;DATE(M$2,12,31))*$D678), "")))))</f>
        <v/>
      </c>
      <c r="N678" s="30"/>
      <c r="O678" s="31"/>
      <c r="P678" s="31"/>
      <c r="Q678" s="31"/>
      <c r="R678" s="31"/>
      <c r="S678" s="31"/>
      <c r="T678" s="31"/>
      <c r="U678" s="31"/>
      <c r="V678" s="31"/>
      <c r="W678" s="31"/>
    </row>
    <row r="679">
      <c r="A679" s="46"/>
      <c r="B679" s="47"/>
      <c r="C679" s="47"/>
      <c r="D679" s="47"/>
      <c r="E679" s="48"/>
      <c r="F679" s="45" t="str">
        <f t="shared" si="1"/>
        <v/>
      </c>
      <c r="G679" s="40" t="str">
        <f t="shared" si="2"/>
        <v/>
      </c>
      <c r="H679" s="41" t="str">
        <f>IF(A679="","",IF(C679="","",IF(D679="","",IF(B679="C", SUMIFS(Prov_Auto!E$3:E1000,Prov_Auto!A$3:A1000,C679,Prov_Auto!C$3:C1000,"&gt;"&amp;A679,Prov_Auto!D$3:D1000,"&lt;="&amp;TODAY())*D679, IF(B679="V", -1*(SUMIFS(Prov_Auto!E$3:E1000,Prov_Auto!A$3:A1000,C679,Prov_Auto!C$3:C1000,"&gt;"&amp;A679,Prov_Auto!D$3:D1000,"&lt;="&amp;TODAY())*D679), "")))))</f>
        <v/>
      </c>
      <c r="I679" s="42" t="str">
        <f>IF($A679="","",IF($C679="","",IF($D679="","", IF($B679="C",  SUMIFS(Prov_Auto!$E$3:$E1000,Prov_Auto!$A$3:$A1000,$C679,Prov_Auto!$C$3:$C1000,"&gt;="&amp;$A679 ,Prov_Auto!$D$3:$D1000, "&gt;="&amp;DATE(I$2,1, 1), Prov_Auto!$D$3:$D1000,"&lt;="&amp;DATE(I$2, 12, 31))*$D679, IF($B679="V", -1*(SUMIFS(Prov_Auto!$E$3:$E1000,Prov_Auto!$A$3:$A1000,$C679,Prov_Auto!$C$3:$C1000,"&gt;="&amp;$A679 ,Prov_Auto!$D$3:$D1000, "&gt;="&amp;DATE(I$2,1,1), Prov_Auto!$D$3:$D1000,"&lt;="&amp;DATE(I$2,12,31))*$D679), "")))))</f>
        <v/>
      </c>
      <c r="J679" s="42" t="str">
        <f>IF($A679="","",IF($C679="","",IF($D679="","", IF($B679="C",  SUMIFS(Prov_Auto!$E$3:$E1000,Prov_Auto!$A$3:$A1000,$C679,Prov_Auto!$C$3:$C1000,"&gt;="&amp;$A679 ,Prov_Auto!$D$3:$D1000, "&gt;="&amp;DATE(J$2,1, 1), Prov_Auto!$D$3:$D1000,"&lt;="&amp;DATE(J$2, 12, 31))*$D679, IF($B679="V", -1*(SUMIFS(Prov_Auto!$E$3:$E1000,Prov_Auto!$A$3:$A1000,$C679,Prov_Auto!$C$3:$C1000,"&gt;="&amp;$A679 ,Prov_Auto!$D$3:$D1000, "&gt;="&amp;DATE(J$2,1,1), Prov_Auto!$D$3:$D1000,"&lt;="&amp;DATE(J$2,12,31))*$D679), "")))))</f>
        <v/>
      </c>
      <c r="K679" s="42" t="str">
        <f>IF($A679="","",IF($C679="","",IF($D679="","", IF($B679="C",  SUMIFS(Prov_Auto!$E$3:$E1000,Prov_Auto!$A$3:$A1000,$C679,Prov_Auto!$C$3:$C1000,"&gt;="&amp;$A679 ,Prov_Auto!$D$3:$D1000, "&gt;="&amp;DATE(K$2,1, 1), Prov_Auto!$D$3:$D1000,"&lt;="&amp;DATE(K$2, 12, 31))*$D679, IF($B679="V", -1*(SUMIFS(Prov_Auto!$E$3:$E1000,Prov_Auto!$A$3:$A1000,$C679,Prov_Auto!$C$3:$C1000,"&gt;="&amp;$A679 ,Prov_Auto!$D$3:$D1000, "&gt;="&amp;DATE(K$2,1,1), Prov_Auto!$D$3:$D1000,"&lt;="&amp;DATE(K$2,12,31))*$D679), "")))))</f>
        <v/>
      </c>
      <c r="L679" s="42" t="str">
        <f>IF($A679="","",IF($C679="","",IF($D679="","", IF($B679="C",  SUMIFS(Prov_Auto!$E$3:$E1000,Prov_Auto!$A$3:$A1000,$C679,Prov_Auto!$C$3:$C1000,"&gt;="&amp;$A679 ,Prov_Auto!$D$3:$D1000, "&gt;="&amp;DATE(L$2,1, 1), Prov_Auto!$D$3:$D1000,"&lt;="&amp;DATE(L$2, 12, 31))*$D679, IF($B679="V", -1*(SUMIFS(Prov_Auto!$E$3:$E1000,Prov_Auto!$A$3:$A1000,$C679,Prov_Auto!$C$3:$C1000,"&gt;="&amp;$A679 ,Prov_Auto!$D$3:$D1000, "&gt;="&amp;DATE(L$2,1,1), Prov_Auto!$D$3:$D1000,"&lt;="&amp;DATE(L$2,12,31))*$D679), "")))))</f>
        <v/>
      </c>
      <c r="M679" s="43" t="str">
        <f>IF($A679="","",IF($C679="","",IF($D679="","", IF($B679="C",  SUMIFS(Prov_Auto!$E$3:$E1000,Prov_Auto!$A$3:$A1000,$C679,Prov_Auto!$C$3:$C1000,"&gt;="&amp;$A679 ,Prov_Auto!$D$3:$D1000, "&gt;="&amp;DATE(M$2,1, 1), Prov_Auto!$D$3:$D1000,"&lt;="&amp;DATE(M$2, 12, 31))*$D679, IF($B679="V", -1*(SUMIFS(Prov_Auto!$E$3:$E1000,Prov_Auto!$A$3:$A1000,$C679,Prov_Auto!$C$3:$C1000,"&gt;="&amp;$A679 ,Prov_Auto!$D$3:$D1000, "&gt;="&amp;DATE(M$2,1,1), Prov_Auto!$D$3:$D1000,"&lt;="&amp;DATE(M$2,12,31))*$D679), "")))))</f>
        <v/>
      </c>
      <c r="N679" s="30"/>
      <c r="O679" s="31"/>
      <c r="P679" s="31"/>
      <c r="Q679" s="31"/>
      <c r="R679" s="31"/>
      <c r="S679" s="31"/>
      <c r="T679" s="31"/>
      <c r="U679" s="31"/>
      <c r="V679" s="31"/>
      <c r="W679" s="31"/>
    </row>
    <row r="680">
      <c r="A680" s="46"/>
      <c r="B680" s="47"/>
      <c r="C680" s="47"/>
      <c r="D680" s="47"/>
      <c r="E680" s="48"/>
      <c r="F680" s="45" t="str">
        <f t="shared" si="1"/>
        <v/>
      </c>
      <c r="G680" s="40" t="str">
        <f t="shared" si="2"/>
        <v/>
      </c>
      <c r="H680" s="41" t="str">
        <f>IF(A680="","",IF(C680="","",IF(D680="","",IF(B680="C", SUMIFS(Prov_Auto!E$3:E1000,Prov_Auto!A$3:A1000,C680,Prov_Auto!C$3:C1000,"&gt;"&amp;A680,Prov_Auto!D$3:D1000,"&lt;="&amp;TODAY())*D680, IF(B680="V", -1*(SUMIFS(Prov_Auto!E$3:E1000,Prov_Auto!A$3:A1000,C680,Prov_Auto!C$3:C1000,"&gt;"&amp;A680,Prov_Auto!D$3:D1000,"&lt;="&amp;TODAY())*D680), "")))))</f>
        <v/>
      </c>
      <c r="I680" s="42" t="str">
        <f>IF($A680="","",IF($C680="","",IF($D680="","", IF($B680="C",  SUMIFS(Prov_Auto!$E$3:$E1000,Prov_Auto!$A$3:$A1000,$C680,Prov_Auto!$C$3:$C1000,"&gt;="&amp;$A680 ,Prov_Auto!$D$3:$D1000, "&gt;="&amp;DATE(I$2,1, 1), Prov_Auto!$D$3:$D1000,"&lt;="&amp;DATE(I$2, 12, 31))*$D680, IF($B680="V", -1*(SUMIFS(Prov_Auto!$E$3:$E1000,Prov_Auto!$A$3:$A1000,$C680,Prov_Auto!$C$3:$C1000,"&gt;="&amp;$A680 ,Prov_Auto!$D$3:$D1000, "&gt;="&amp;DATE(I$2,1,1), Prov_Auto!$D$3:$D1000,"&lt;="&amp;DATE(I$2,12,31))*$D680), "")))))</f>
        <v/>
      </c>
      <c r="J680" s="42" t="str">
        <f>IF($A680="","",IF($C680="","",IF($D680="","", IF($B680="C",  SUMIFS(Prov_Auto!$E$3:$E1000,Prov_Auto!$A$3:$A1000,$C680,Prov_Auto!$C$3:$C1000,"&gt;="&amp;$A680 ,Prov_Auto!$D$3:$D1000, "&gt;="&amp;DATE(J$2,1, 1), Prov_Auto!$D$3:$D1000,"&lt;="&amp;DATE(J$2, 12, 31))*$D680, IF($B680="V", -1*(SUMIFS(Prov_Auto!$E$3:$E1000,Prov_Auto!$A$3:$A1000,$C680,Prov_Auto!$C$3:$C1000,"&gt;="&amp;$A680 ,Prov_Auto!$D$3:$D1000, "&gt;="&amp;DATE(J$2,1,1), Prov_Auto!$D$3:$D1000,"&lt;="&amp;DATE(J$2,12,31))*$D680), "")))))</f>
        <v/>
      </c>
      <c r="K680" s="42" t="str">
        <f>IF($A680="","",IF($C680="","",IF($D680="","", IF($B680="C",  SUMIFS(Prov_Auto!$E$3:$E1000,Prov_Auto!$A$3:$A1000,$C680,Prov_Auto!$C$3:$C1000,"&gt;="&amp;$A680 ,Prov_Auto!$D$3:$D1000, "&gt;="&amp;DATE(K$2,1, 1), Prov_Auto!$D$3:$D1000,"&lt;="&amp;DATE(K$2, 12, 31))*$D680, IF($B680="V", -1*(SUMIFS(Prov_Auto!$E$3:$E1000,Prov_Auto!$A$3:$A1000,$C680,Prov_Auto!$C$3:$C1000,"&gt;="&amp;$A680 ,Prov_Auto!$D$3:$D1000, "&gt;="&amp;DATE(K$2,1,1), Prov_Auto!$D$3:$D1000,"&lt;="&amp;DATE(K$2,12,31))*$D680), "")))))</f>
        <v/>
      </c>
      <c r="L680" s="42" t="str">
        <f>IF($A680="","",IF($C680="","",IF($D680="","", IF($B680="C",  SUMIFS(Prov_Auto!$E$3:$E1000,Prov_Auto!$A$3:$A1000,$C680,Prov_Auto!$C$3:$C1000,"&gt;="&amp;$A680 ,Prov_Auto!$D$3:$D1000, "&gt;="&amp;DATE(L$2,1, 1), Prov_Auto!$D$3:$D1000,"&lt;="&amp;DATE(L$2, 12, 31))*$D680, IF($B680="V", -1*(SUMIFS(Prov_Auto!$E$3:$E1000,Prov_Auto!$A$3:$A1000,$C680,Prov_Auto!$C$3:$C1000,"&gt;="&amp;$A680 ,Prov_Auto!$D$3:$D1000, "&gt;="&amp;DATE(L$2,1,1), Prov_Auto!$D$3:$D1000,"&lt;="&amp;DATE(L$2,12,31))*$D680), "")))))</f>
        <v/>
      </c>
      <c r="M680" s="43" t="str">
        <f>IF($A680="","",IF($C680="","",IF($D680="","", IF($B680="C",  SUMIFS(Prov_Auto!$E$3:$E1000,Prov_Auto!$A$3:$A1000,$C680,Prov_Auto!$C$3:$C1000,"&gt;="&amp;$A680 ,Prov_Auto!$D$3:$D1000, "&gt;="&amp;DATE(M$2,1, 1), Prov_Auto!$D$3:$D1000,"&lt;="&amp;DATE(M$2, 12, 31))*$D680, IF($B680="V", -1*(SUMIFS(Prov_Auto!$E$3:$E1000,Prov_Auto!$A$3:$A1000,$C680,Prov_Auto!$C$3:$C1000,"&gt;="&amp;$A680 ,Prov_Auto!$D$3:$D1000, "&gt;="&amp;DATE(M$2,1,1), Prov_Auto!$D$3:$D1000,"&lt;="&amp;DATE(M$2,12,31))*$D680), "")))))</f>
        <v/>
      </c>
      <c r="N680" s="30"/>
      <c r="O680" s="31"/>
      <c r="P680" s="31"/>
      <c r="Q680" s="31"/>
      <c r="R680" s="31"/>
      <c r="S680" s="31"/>
      <c r="T680" s="31"/>
      <c r="U680" s="31"/>
      <c r="V680" s="31"/>
      <c r="W680" s="31"/>
    </row>
    <row r="681">
      <c r="A681" s="46"/>
      <c r="B681" s="47"/>
      <c r="C681" s="47"/>
      <c r="D681" s="47"/>
      <c r="E681" s="48"/>
      <c r="F681" s="45" t="str">
        <f t="shared" si="1"/>
        <v/>
      </c>
      <c r="G681" s="40" t="str">
        <f t="shared" si="2"/>
        <v/>
      </c>
      <c r="H681" s="41" t="str">
        <f>IF(A681="","",IF(C681="","",IF(D681="","",IF(B681="C", SUMIFS(Prov_Auto!E$3:E1000,Prov_Auto!A$3:A1000,C681,Prov_Auto!C$3:C1000,"&gt;"&amp;A681,Prov_Auto!D$3:D1000,"&lt;="&amp;TODAY())*D681, IF(B681="V", -1*(SUMIFS(Prov_Auto!E$3:E1000,Prov_Auto!A$3:A1000,C681,Prov_Auto!C$3:C1000,"&gt;"&amp;A681,Prov_Auto!D$3:D1000,"&lt;="&amp;TODAY())*D681), "")))))</f>
        <v/>
      </c>
      <c r="I681" s="42" t="str">
        <f>IF($A681="","",IF($C681="","",IF($D681="","", IF($B681="C",  SUMIFS(Prov_Auto!$E$3:$E1000,Prov_Auto!$A$3:$A1000,$C681,Prov_Auto!$C$3:$C1000,"&gt;="&amp;$A681 ,Prov_Auto!$D$3:$D1000, "&gt;="&amp;DATE(I$2,1, 1), Prov_Auto!$D$3:$D1000,"&lt;="&amp;DATE(I$2, 12, 31))*$D681, IF($B681="V", -1*(SUMIFS(Prov_Auto!$E$3:$E1000,Prov_Auto!$A$3:$A1000,$C681,Prov_Auto!$C$3:$C1000,"&gt;="&amp;$A681 ,Prov_Auto!$D$3:$D1000, "&gt;="&amp;DATE(I$2,1,1), Prov_Auto!$D$3:$D1000,"&lt;="&amp;DATE(I$2,12,31))*$D681), "")))))</f>
        <v/>
      </c>
      <c r="J681" s="42" t="str">
        <f>IF($A681="","",IF($C681="","",IF($D681="","", IF($B681="C",  SUMIFS(Prov_Auto!$E$3:$E1000,Prov_Auto!$A$3:$A1000,$C681,Prov_Auto!$C$3:$C1000,"&gt;="&amp;$A681 ,Prov_Auto!$D$3:$D1000, "&gt;="&amp;DATE(J$2,1, 1), Prov_Auto!$D$3:$D1000,"&lt;="&amp;DATE(J$2, 12, 31))*$D681, IF($B681="V", -1*(SUMIFS(Prov_Auto!$E$3:$E1000,Prov_Auto!$A$3:$A1000,$C681,Prov_Auto!$C$3:$C1000,"&gt;="&amp;$A681 ,Prov_Auto!$D$3:$D1000, "&gt;="&amp;DATE(J$2,1,1), Prov_Auto!$D$3:$D1000,"&lt;="&amp;DATE(J$2,12,31))*$D681), "")))))</f>
        <v/>
      </c>
      <c r="K681" s="42" t="str">
        <f>IF($A681="","",IF($C681="","",IF($D681="","", IF($B681="C",  SUMIFS(Prov_Auto!$E$3:$E1000,Prov_Auto!$A$3:$A1000,$C681,Prov_Auto!$C$3:$C1000,"&gt;="&amp;$A681 ,Prov_Auto!$D$3:$D1000, "&gt;="&amp;DATE(K$2,1, 1), Prov_Auto!$D$3:$D1000,"&lt;="&amp;DATE(K$2, 12, 31))*$D681, IF($B681="V", -1*(SUMIFS(Prov_Auto!$E$3:$E1000,Prov_Auto!$A$3:$A1000,$C681,Prov_Auto!$C$3:$C1000,"&gt;="&amp;$A681 ,Prov_Auto!$D$3:$D1000, "&gt;="&amp;DATE(K$2,1,1), Prov_Auto!$D$3:$D1000,"&lt;="&amp;DATE(K$2,12,31))*$D681), "")))))</f>
        <v/>
      </c>
      <c r="L681" s="42" t="str">
        <f>IF($A681="","",IF($C681="","",IF($D681="","", IF($B681="C",  SUMIFS(Prov_Auto!$E$3:$E1000,Prov_Auto!$A$3:$A1000,$C681,Prov_Auto!$C$3:$C1000,"&gt;="&amp;$A681 ,Prov_Auto!$D$3:$D1000, "&gt;="&amp;DATE(L$2,1, 1), Prov_Auto!$D$3:$D1000,"&lt;="&amp;DATE(L$2, 12, 31))*$D681, IF($B681="V", -1*(SUMIFS(Prov_Auto!$E$3:$E1000,Prov_Auto!$A$3:$A1000,$C681,Prov_Auto!$C$3:$C1000,"&gt;="&amp;$A681 ,Prov_Auto!$D$3:$D1000, "&gt;="&amp;DATE(L$2,1,1), Prov_Auto!$D$3:$D1000,"&lt;="&amp;DATE(L$2,12,31))*$D681), "")))))</f>
        <v/>
      </c>
      <c r="M681" s="43" t="str">
        <f>IF($A681="","",IF($C681="","",IF($D681="","", IF($B681="C",  SUMIFS(Prov_Auto!$E$3:$E1000,Prov_Auto!$A$3:$A1000,$C681,Prov_Auto!$C$3:$C1000,"&gt;="&amp;$A681 ,Prov_Auto!$D$3:$D1000, "&gt;="&amp;DATE(M$2,1, 1), Prov_Auto!$D$3:$D1000,"&lt;="&amp;DATE(M$2, 12, 31))*$D681, IF($B681="V", -1*(SUMIFS(Prov_Auto!$E$3:$E1000,Prov_Auto!$A$3:$A1000,$C681,Prov_Auto!$C$3:$C1000,"&gt;="&amp;$A681 ,Prov_Auto!$D$3:$D1000, "&gt;="&amp;DATE(M$2,1,1), Prov_Auto!$D$3:$D1000,"&lt;="&amp;DATE(M$2,12,31))*$D681), "")))))</f>
        <v/>
      </c>
      <c r="N681" s="30"/>
      <c r="O681" s="31"/>
      <c r="P681" s="31"/>
      <c r="Q681" s="31"/>
      <c r="R681" s="31"/>
      <c r="S681" s="31"/>
      <c r="T681" s="31"/>
      <c r="U681" s="31"/>
      <c r="V681" s="31"/>
      <c r="W681" s="31"/>
    </row>
    <row r="682">
      <c r="A682" s="46"/>
      <c r="B682" s="47"/>
      <c r="C682" s="47"/>
      <c r="D682" s="47"/>
      <c r="E682" s="48"/>
      <c r="F682" s="45" t="str">
        <f t="shared" si="1"/>
        <v/>
      </c>
      <c r="G682" s="40" t="str">
        <f t="shared" si="2"/>
        <v/>
      </c>
      <c r="H682" s="41" t="str">
        <f>IF(A682="","",IF(C682="","",IF(D682="","",IF(B682="C", SUMIFS(Prov_Auto!E$3:E1000,Prov_Auto!A$3:A1000,C682,Prov_Auto!C$3:C1000,"&gt;"&amp;A682,Prov_Auto!D$3:D1000,"&lt;="&amp;TODAY())*D682, IF(B682="V", -1*(SUMIFS(Prov_Auto!E$3:E1000,Prov_Auto!A$3:A1000,C682,Prov_Auto!C$3:C1000,"&gt;"&amp;A682,Prov_Auto!D$3:D1000,"&lt;="&amp;TODAY())*D682), "")))))</f>
        <v/>
      </c>
      <c r="I682" s="42" t="str">
        <f>IF($A682="","",IF($C682="","",IF($D682="","", IF($B682="C",  SUMIFS(Prov_Auto!$E$3:$E1000,Prov_Auto!$A$3:$A1000,$C682,Prov_Auto!$C$3:$C1000,"&gt;="&amp;$A682 ,Prov_Auto!$D$3:$D1000, "&gt;="&amp;DATE(I$2,1, 1), Prov_Auto!$D$3:$D1000,"&lt;="&amp;DATE(I$2, 12, 31))*$D682, IF($B682="V", -1*(SUMIFS(Prov_Auto!$E$3:$E1000,Prov_Auto!$A$3:$A1000,$C682,Prov_Auto!$C$3:$C1000,"&gt;="&amp;$A682 ,Prov_Auto!$D$3:$D1000, "&gt;="&amp;DATE(I$2,1,1), Prov_Auto!$D$3:$D1000,"&lt;="&amp;DATE(I$2,12,31))*$D682), "")))))</f>
        <v/>
      </c>
      <c r="J682" s="42" t="str">
        <f>IF($A682="","",IF($C682="","",IF($D682="","", IF($B682="C",  SUMIFS(Prov_Auto!$E$3:$E1000,Prov_Auto!$A$3:$A1000,$C682,Prov_Auto!$C$3:$C1000,"&gt;="&amp;$A682 ,Prov_Auto!$D$3:$D1000, "&gt;="&amp;DATE(J$2,1, 1), Prov_Auto!$D$3:$D1000,"&lt;="&amp;DATE(J$2, 12, 31))*$D682, IF($B682="V", -1*(SUMIFS(Prov_Auto!$E$3:$E1000,Prov_Auto!$A$3:$A1000,$C682,Prov_Auto!$C$3:$C1000,"&gt;="&amp;$A682 ,Prov_Auto!$D$3:$D1000, "&gt;="&amp;DATE(J$2,1,1), Prov_Auto!$D$3:$D1000,"&lt;="&amp;DATE(J$2,12,31))*$D682), "")))))</f>
        <v/>
      </c>
      <c r="K682" s="42" t="str">
        <f>IF($A682="","",IF($C682="","",IF($D682="","", IF($B682="C",  SUMIFS(Prov_Auto!$E$3:$E1000,Prov_Auto!$A$3:$A1000,$C682,Prov_Auto!$C$3:$C1000,"&gt;="&amp;$A682 ,Prov_Auto!$D$3:$D1000, "&gt;="&amp;DATE(K$2,1, 1), Prov_Auto!$D$3:$D1000,"&lt;="&amp;DATE(K$2, 12, 31))*$D682, IF($B682="V", -1*(SUMIFS(Prov_Auto!$E$3:$E1000,Prov_Auto!$A$3:$A1000,$C682,Prov_Auto!$C$3:$C1000,"&gt;="&amp;$A682 ,Prov_Auto!$D$3:$D1000, "&gt;="&amp;DATE(K$2,1,1), Prov_Auto!$D$3:$D1000,"&lt;="&amp;DATE(K$2,12,31))*$D682), "")))))</f>
        <v/>
      </c>
      <c r="L682" s="42" t="str">
        <f>IF($A682="","",IF($C682="","",IF($D682="","", IF($B682="C",  SUMIFS(Prov_Auto!$E$3:$E1000,Prov_Auto!$A$3:$A1000,$C682,Prov_Auto!$C$3:$C1000,"&gt;="&amp;$A682 ,Prov_Auto!$D$3:$D1000, "&gt;="&amp;DATE(L$2,1, 1), Prov_Auto!$D$3:$D1000,"&lt;="&amp;DATE(L$2, 12, 31))*$D682, IF($B682="V", -1*(SUMIFS(Prov_Auto!$E$3:$E1000,Prov_Auto!$A$3:$A1000,$C682,Prov_Auto!$C$3:$C1000,"&gt;="&amp;$A682 ,Prov_Auto!$D$3:$D1000, "&gt;="&amp;DATE(L$2,1,1), Prov_Auto!$D$3:$D1000,"&lt;="&amp;DATE(L$2,12,31))*$D682), "")))))</f>
        <v/>
      </c>
      <c r="M682" s="43" t="str">
        <f>IF($A682="","",IF($C682="","",IF($D682="","", IF($B682="C",  SUMIFS(Prov_Auto!$E$3:$E1000,Prov_Auto!$A$3:$A1000,$C682,Prov_Auto!$C$3:$C1000,"&gt;="&amp;$A682 ,Prov_Auto!$D$3:$D1000, "&gt;="&amp;DATE(M$2,1, 1), Prov_Auto!$D$3:$D1000,"&lt;="&amp;DATE(M$2, 12, 31))*$D682, IF($B682="V", -1*(SUMIFS(Prov_Auto!$E$3:$E1000,Prov_Auto!$A$3:$A1000,$C682,Prov_Auto!$C$3:$C1000,"&gt;="&amp;$A682 ,Prov_Auto!$D$3:$D1000, "&gt;="&amp;DATE(M$2,1,1), Prov_Auto!$D$3:$D1000,"&lt;="&amp;DATE(M$2,12,31))*$D682), "")))))</f>
        <v/>
      </c>
      <c r="N682" s="30"/>
      <c r="O682" s="31"/>
      <c r="P682" s="31"/>
      <c r="Q682" s="31"/>
      <c r="R682" s="31"/>
      <c r="S682" s="31"/>
      <c r="T682" s="31"/>
      <c r="U682" s="31"/>
      <c r="V682" s="31"/>
      <c r="W682" s="31"/>
    </row>
    <row r="683">
      <c r="A683" s="46"/>
      <c r="B683" s="47"/>
      <c r="C683" s="47"/>
      <c r="D683" s="47"/>
      <c r="E683" s="48"/>
      <c r="F683" s="45" t="str">
        <f t="shared" si="1"/>
        <v/>
      </c>
      <c r="G683" s="40" t="str">
        <f t="shared" si="2"/>
        <v/>
      </c>
      <c r="H683" s="41" t="str">
        <f>IF(A683="","",IF(C683="","",IF(D683="","",IF(B683="C", SUMIFS(Prov_Auto!E$3:E1000,Prov_Auto!A$3:A1000,C683,Prov_Auto!C$3:C1000,"&gt;"&amp;A683,Prov_Auto!D$3:D1000,"&lt;="&amp;TODAY())*D683, IF(B683="V", -1*(SUMIFS(Prov_Auto!E$3:E1000,Prov_Auto!A$3:A1000,C683,Prov_Auto!C$3:C1000,"&gt;"&amp;A683,Prov_Auto!D$3:D1000,"&lt;="&amp;TODAY())*D683), "")))))</f>
        <v/>
      </c>
      <c r="I683" s="42" t="str">
        <f>IF($A683="","",IF($C683="","",IF($D683="","", IF($B683="C",  SUMIFS(Prov_Auto!$E$3:$E1000,Prov_Auto!$A$3:$A1000,$C683,Prov_Auto!$C$3:$C1000,"&gt;="&amp;$A683 ,Prov_Auto!$D$3:$D1000, "&gt;="&amp;DATE(I$2,1, 1), Prov_Auto!$D$3:$D1000,"&lt;="&amp;DATE(I$2, 12, 31))*$D683, IF($B683="V", -1*(SUMIFS(Prov_Auto!$E$3:$E1000,Prov_Auto!$A$3:$A1000,$C683,Prov_Auto!$C$3:$C1000,"&gt;="&amp;$A683 ,Prov_Auto!$D$3:$D1000, "&gt;="&amp;DATE(I$2,1,1), Prov_Auto!$D$3:$D1000,"&lt;="&amp;DATE(I$2,12,31))*$D683), "")))))</f>
        <v/>
      </c>
      <c r="J683" s="42" t="str">
        <f>IF($A683="","",IF($C683="","",IF($D683="","", IF($B683="C",  SUMIFS(Prov_Auto!$E$3:$E1000,Prov_Auto!$A$3:$A1000,$C683,Prov_Auto!$C$3:$C1000,"&gt;="&amp;$A683 ,Prov_Auto!$D$3:$D1000, "&gt;="&amp;DATE(J$2,1, 1), Prov_Auto!$D$3:$D1000,"&lt;="&amp;DATE(J$2, 12, 31))*$D683, IF($B683="V", -1*(SUMIFS(Prov_Auto!$E$3:$E1000,Prov_Auto!$A$3:$A1000,$C683,Prov_Auto!$C$3:$C1000,"&gt;="&amp;$A683 ,Prov_Auto!$D$3:$D1000, "&gt;="&amp;DATE(J$2,1,1), Prov_Auto!$D$3:$D1000,"&lt;="&amp;DATE(J$2,12,31))*$D683), "")))))</f>
        <v/>
      </c>
      <c r="K683" s="42" t="str">
        <f>IF($A683="","",IF($C683="","",IF($D683="","", IF($B683="C",  SUMIFS(Prov_Auto!$E$3:$E1000,Prov_Auto!$A$3:$A1000,$C683,Prov_Auto!$C$3:$C1000,"&gt;="&amp;$A683 ,Prov_Auto!$D$3:$D1000, "&gt;="&amp;DATE(K$2,1, 1), Prov_Auto!$D$3:$D1000,"&lt;="&amp;DATE(K$2, 12, 31))*$D683, IF($B683="V", -1*(SUMIFS(Prov_Auto!$E$3:$E1000,Prov_Auto!$A$3:$A1000,$C683,Prov_Auto!$C$3:$C1000,"&gt;="&amp;$A683 ,Prov_Auto!$D$3:$D1000, "&gt;="&amp;DATE(K$2,1,1), Prov_Auto!$D$3:$D1000,"&lt;="&amp;DATE(K$2,12,31))*$D683), "")))))</f>
        <v/>
      </c>
      <c r="L683" s="42" t="str">
        <f>IF($A683="","",IF($C683="","",IF($D683="","", IF($B683="C",  SUMIFS(Prov_Auto!$E$3:$E1000,Prov_Auto!$A$3:$A1000,$C683,Prov_Auto!$C$3:$C1000,"&gt;="&amp;$A683 ,Prov_Auto!$D$3:$D1000, "&gt;="&amp;DATE(L$2,1, 1), Prov_Auto!$D$3:$D1000,"&lt;="&amp;DATE(L$2, 12, 31))*$D683, IF($B683="V", -1*(SUMIFS(Prov_Auto!$E$3:$E1000,Prov_Auto!$A$3:$A1000,$C683,Prov_Auto!$C$3:$C1000,"&gt;="&amp;$A683 ,Prov_Auto!$D$3:$D1000, "&gt;="&amp;DATE(L$2,1,1), Prov_Auto!$D$3:$D1000,"&lt;="&amp;DATE(L$2,12,31))*$D683), "")))))</f>
        <v/>
      </c>
      <c r="M683" s="43" t="str">
        <f>IF($A683="","",IF($C683="","",IF($D683="","", IF($B683="C",  SUMIFS(Prov_Auto!$E$3:$E1000,Prov_Auto!$A$3:$A1000,$C683,Prov_Auto!$C$3:$C1000,"&gt;="&amp;$A683 ,Prov_Auto!$D$3:$D1000, "&gt;="&amp;DATE(M$2,1, 1), Prov_Auto!$D$3:$D1000,"&lt;="&amp;DATE(M$2, 12, 31))*$D683, IF($B683="V", -1*(SUMIFS(Prov_Auto!$E$3:$E1000,Prov_Auto!$A$3:$A1000,$C683,Prov_Auto!$C$3:$C1000,"&gt;="&amp;$A683 ,Prov_Auto!$D$3:$D1000, "&gt;="&amp;DATE(M$2,1,1), Prov_Auto!$D$3:$D1000,"&lt;="&amp;DATE(M$2,12,31))*$D683), "")))))</f>
        <v/>
      </c>
      <c r="N683" s="30"/>
      <c r="O683" s="31"/>
      <c r="P683" s="31"/>
      <c r="Q683" s="31"/>
      <c r="R683" s="31"/>
      <c r="S683" s="31"/>
      <c r="T683" s="31"/>
      <c r="U683" s="31"/>
      <c r="V683" s="31"/>
      <c r="W683" s="31"/>
    </row>
    <row r="684">
      <c r="A684" s="46"/>
      <c r="B684" s="47"/>
      <c r="C684" s="47"/>
      <c r="D684" s="47"/>
      <c r="E684" s="48"/>
      <c r="F684" s="45" t="str">
        <f t="shared" si="1"/>
        <v/>
      </c>
      <c r="G684" s="40" t="str">
        <f t="shared" si="2"/>
        <v/>
      </c>
      <c r="H684" s="41" t="str">
        <f>IF(A684="","",IF(C684="","",IF(D684="","",IF(B684="C", SUMIFS(Prov_Auto!E$3:E1000,Prov_Auto!A$3:A1000,C684,Prov_Auto!C$3:C1000,"&gt;"&amp;A684,Prov_Auto!D$3:D1000,"&lt;="&amp;TODAY())*D684, IF(B684="V", -1*(SUMIFS(Prov_Auto!E$3:E1000,Prov_Auto!A$3:A1000,C684,Prov_Auto!C$3:C1000,"&gt;"&amp;A684,Prov_Auto!D$3:D1000,"&lt;="&amp;TODAY())*D684), "")))))</f>
        <v/>
      </c>
      <c r="I684" s="42" t="str">
        <f>IF($A684="","",IF($C684="","",IF($D684="","", IF($B684="C",  SUMIFS(Prov_Auto!$E$3:$E1000,Prov_Auto!$A$3:$A1000,$C684,Prov_Auto!$C$3:$C1000,"&gt;="&amp;$A684 ,Prov_Auto!$D$3:$D1000, "&gt;="&amp;DATE(I$2,1, 1), Prov_Auto!$D$3:$D1000,"&lt;="&amp;DATE(I$2, 12, 31))*$D684, IF($B684="V", -1*(SUMIFS(Prov_Auto!$E$3:$E1000,Prov_Auto!$A$3:$A1000,$C684,Prov_Auto!$C$3:$C1000,"&gt;="&amp;$A684 ,Prov_Auto!$D$3:$D1000, "&gt;="&amp;DATE(I$2,1,1), Prov_Auto!$D$3:$D1000,"&lt;="&amp;DATE(I$2,12,31))*$D684), "")))))</f>
        <v/>
      </c>
      <c r="J684" s="42" t="str">
        <f>IF($A684="","",IF($C684="","",IF($D684="","", IF($B684="C",  SUMIFS(Prov_Auto!$E$3:$E1000,Prov_Auto!$A$3:$A1000,$C684,Prov_Auto!$C$3:$C1000,"&gt;="&amp;$A684 ,Prov_Auto!$D$3:$D1000, "&gt;="&amp;DATE(J$2,1, 1), Prov_Auto!$D$3:$D1000,"&lt;="&amp;DATE(J$2, 12, 31))*$D684, IF($B684="V", -1*(SUMIFS(Prov_Auto!$E$3:$E1000,Prov_Auto!$A$3:$A1000,$C684,Prov_Auto!$C$3:$C1000,"&gt;="&amp;$A684 ,Prov_Auto!$D$3:$D1000, "&gt;="&amp;DATE(J$2,1,1), Prov_Auto!$D$3:$D1000,"&lt;="&amp;DATE(J$2,12,31))*$D684), "")))))</f>
        <v/>
      </c>
      <c r="K684" s="42" t="str">
        <f>IF($A684="","",IF($C684="","",IF($D684="","", IF($B684="C",  SUMIFS(Prov_Auto!$E$3:$E1000,Prov_Auto!$A$3:$A1000,$C684,Prov_Auto!$C$3:$C1000,"&gt;="&amp;$A684 ,Prov_Auto!$D$3:$D1000, "&gt;="&amp;DATE(K$2,1, 1), Prov_Auto!$D$3:$D1000,"&lt;="&amp;DATE(K$2, 12, 31))*$D684, IF($B684="V", -1*(SUMIFS(Prov_Auto!$E$3:$E1000,Prov_Auto!$A$3:$A1000,$C684,Prov_Auto!$C$3:$C1000,"&gt;="&amp;$A684 ,Prov_Auto!$D$3:$D1000, "&gt;="&amp;DATE(K$2,1,1), Prov_Auto!$D$3:$D1000,"&lt;="&amp;DATE(K$2,12,31))*$D684), "")))))</f>
        <v/>
      </c>
      <c r="L684" s="42" t="str">
        <f>IF($A684="","",IF($C684="","",IF($D684="","", IF($B684="C",  SUMIFS(Prov_Auto!$E$3:$E1000,Prov_Auto!$A$3:$A1000,$C684,Prov_Auto!$C$3:$C1000,"&gt;="&amp;$A684 ,Prov_Auto!$D$3:$D1000, "&gt;="&amp;DATE(L$2,1, 1), Prov_Auto!$D$3:$D1000,"&lt;="&amp;DATE(L$2, 12, 31))*$D684, IF($B684="V", -1*(SUMIFS(Prov_Auto!$E$3:$E1000,Prov_Auto!$A$3:$A1000,$C684,Prov_Auto!$C$3:$C1000,"&gt;="&amp;$A684 ,Prov_Auto!$D$3:$D1000, "&gt;="&amp;DATE(L$2,1,1), Prov_Auto!$D$3:$D1000,"&lt;="&amp;DATE(L$2,12,31))*$D684), "")))))</f>
        <v/>
      </c>
      <c r="M684" s="43" t="str">
        <f>IF($A684="","",IF($C684="","",IF($D684="","", IF($B684="C",  SUMIFS(Prov_Auto!$E$3:$E1000,Prov_Auto!$A$3:$A1000,$C684,Prov_Auto!$C$3:$C1000,"&gt;="&amp;$A684 ,Prov_Auto!$D$3:$D1000, "&gt;="&amp;DATE(M$2,1, 1), Prov_Auto!$D$3:$D1000,"&lt;="&amp;DATE(M$2, 12, 31))*$D684, IF($B684="V", -1*(SUMIFS(Prov_Auto!$E$3:$E1000,Prov_Auto!$A$3:$A1000,$C684,Prov_Auto!$C$3:$C1000,"&gt;="&amp;$A684 ,Prov_Auto!$D$3:$D1000, "&gt;="&amp;DATE(M$2,1,1), Prov_Auto!$D$3:$D1000,"&lt;="&amp;DATE(M$2,12,31))*$D684), "")))))</f>
        <v/>
      </c>
      <c r="N684" s="30"/>
      <c r="O684" s="31"/>
      <c r="P684" s="31"/>
      <c r="Q684" s="31"/>
      <c r="R684" s="31"/>
      <c r="S684" s="31"/>
      <c r="T684" s="31"/>
      <c r="U684" s="31"/>
      <c r="V684" s="31"/>
      <c r="W684" s="31"/>
    </row>
    <row r="685">
      <c r="A685" s="46"/>
      <c r="B685" s="47"/>
      <c r="C685" s="47"/>
      <c r="D685" s="47"/>
      <c r="E685" s="48"/>
      <c r="F685" s="45" t="str">
        <f t="shared" si="1"/>
        <v/>
      </c>
      <c r="G685" s="40" t="str">
        <f t="shared" si="2"/>
        <v/>
      </c>
      <c r="H685" s="41" t="str">
        <f>IF(A685="","",IF(C685="","",IF(D685="","",IF(B685="C", SUMIFS(Prov_Auto!E$3:E1000,Prov_Auto!A$3:A1000,C685,Prov_Auto!C$3:C1000,"&gt;"&amp;A685,Prov_Auto!D$3:D1000,"&lt;="&amp;TODAY())*D685, IF(B685="V", -1*(SUMIFS(Prov_Auto!E$3:E1000,Prov_Auto!A$3:A1000,C685,Prov_Auto!C$3:C1000,"&gt;"&amp;A685,Prov_Auto!D$3:D1000,"&lt;="&amp;TODAY())*D685), "")))))</f>
        <v/>
      </c>
      <c r="I685" s="42" t="str">
        <f>IF($A685="","",IF($C685="","",IF($D685="","", IF($B685="C",  SUMIFS(Prov_Auto!$E$3:$E1000,Prov_Auto!$A$3:$A1000,$C685,Prov_Auto!$C$3:$C1000,"&gt;="&amp;$A685 ,Prov_Auto!$D$3:$D1000, "&gt;="&amp;DATE(I$2,1, 1), Prov_Auto!$D$3:$D1000,"&lt;="&amp;DATE(I$2, 12, 31))*$D685, IF($B685="V", -1*(SUMIFS(Prov_Auto!$E$3:$E1000,Prov_Auto!$A$3:$A1000,$C685,Prov_Auto!$C$3:$C1000,"&gt;="&amp;$A685 ,Prov_Auto!$D$3:$D1000, "&gt;="&amp;DATE(I$2,1,1), Prov_Auto!$D$3:$D1000,"&lt;="&amp;DATE(I$2,12,31))*$D685), "")))))</f>
        <v/>
      </c>
      <c r="J685" s="42" t="str">
        <f>IF($A685="","",IF($C685="","",IF($D685="","", IF($B685="C",  SUMIFS(Prov_Auto!$E$3:$E1000,Prov_Auto!$A$3:$A1000,$C685,Prov_Auto!$C$3:$C1000,"&gt;="&amp;$A685 ,Prov_Auto!$D$3:$D1000, "&gt;="&amp;DATE(J$2,1, 1), Prov_Auto!$D$3:$D1000,"&lt;="&amp;DATE(J$2, 12, 31))*$D685, IF($B685="V", -1*(SUMIFS(Prov_Auto!$E$3:$E1000,Prov_Auto!$A$3:$A1000,$C685,Prov_Auto!$C$3:$C1000,"&gt;="&amp;$A685 ,Prov_Auto!$D$3:$D1000, "&gt;="&amp;DATE(J$2,1,1), Prov_Auto!$D$3:$D1000,"&lt;="&amp;DATE(J$2,12,31))*$D685), "")))))</f>
        <v/>
      </c>
      <c r="K685" s="42" t="str">
        <f>IF($A685="","",IF($C685="","",IF($D685="","", IF($B685="C",  SUMIFS(Prov_Auto!$E$3:$E1000,Prov_Auto!$A$3:$A1000,$C685,Prov_Auto!$C$3:$C1000,"&gt;="&amp;$A685 ,Prov_Auto!$D$3:$D1000, "&gt;="&amp;DATE(K$2,1, 1), Prov_Auto!$D$3:$D1000,"&lt;="&amp;DATE(K$2, 12, 31))*$D685, IF($B685="V", -1*(SUMIFS(Prov_Auto!$E$3:$E1000,Prov_Auto!$A$3:$A1000,$C685,Prov_Auto!$C$3:$C1000,"&gt;="&amp;$A685 ,Prov_Auto!$D$3:$D1000, "&gt;="&amp;DATE(K$2,1,1), Prov_Auto!$D$3:$D1000,"&lt;="&amp;DATE(K$2,12,31))*$D685), "")))))</f>
        <v/>
      </c>
      <c r="L685" s="42" t="str">
        <f>IF($A685="","",IF($C685="","",IF($D685="","", IF($B685="C",  SUMIFS(Prov_Auto!$E$3:$E1000,Prov_Auto!$A$3:$A1000,$C685,Prov_Auto!$C$3:$C1000,"&gt;="&amp;$A685 ,Prov_Auto!$D$3:$D1000, "&gt;="&amp;DATE(L$2,1, 1), Prov_Auto!$D$3:$D1000,"&lt;="&amp;DATE(L$2, 12, 31))*$D685, IF($B685="V", -1*(SUMIFS(Prov_Auto!$E$3:$E1000,Prov_Auto!$A$3:$A1000,$C685,Prov_Auto!$C$3:$C1000,"&gt;="&amp;$A685 ,Prov_Auto!$D$3:$D1000, "&gt;="&amp;DATE(L$2,1,1), Prov_Auto!$D$3:$D1000,"&lt;="&amp;DATE(L$2,12,31))*$D685), "")))))</f>
        <v/>
      </c>
      <c r="M685" s="43" t="str">
        <f>IF($A685="","",IF($C685="","",IF($D685="","", IF($B685="C",  SUMIFS(Prov_Auto!$E$3:$E1000,Prov_Auto!$A$3:$A1000,$C685,Prov_Auto!$C$3:$C1000,"&gt;="&amp;$A685 ,Prov_Auto!$D$3:$D1000, "&gt;="&amp;DATE(M$2,1, 1), Prov_Auto!$D$3:$D1000,"&lt;="&amp;DATE(M$2, 12, 31))*$D685, IF($B685="V", -1*(SUMIFS(Prov_Auto!$E$3:$E1000,Prov_Auto!$A$3:$A1000,$C685,Prov_Auto!$C$3:$C1000,"&gt;="&amp;$A685 ,Prov_Auto!$D$3:$D1000, "&gt;="&amp;DATE(M$2,1,1), Prov_Auto!$D$3:$D1000,"&lt;="&amp;DATE(M$2,12,31))*$D685), "")))))</f>
        <v/>
      </c>
      <c r="N685" s="30"/>
      <c r="O685" s="31"/>
      <c r="P685" s="31"/>
      <c r="Q685" s="31"/>
      <c r="R685" s="31"/>
      <c r="S685" s="31"/>
      <c r="T685" s="31"/>
      <c r="U685" s="31"/>
      <c r="V685" s="31"/>
      <c r="W685" s="31"/>
    </row>
    <row r="686">
      <c r="A686" s="46"/>
      <c r="B686" s="47"/>
      <c r="C686" s="47"/>
      <c r="D686" s="47"/>
      <c r="E686" s="48"/>
      <c r="F686" s="45" t="str">
        <f t="shared" si="1"/>
        <v/>
      </c>
      <c r="G686" s="40" t="str">
        <f t="shared" si="2"/>
        <v/>
      </c>
      <c r="H686" s="41" t="str">
        <f>IF(A686="","",IF(C686="","",IF(D686="","",IF(B686="C", SUMIFS(Prov_Auto!E$3:E1000,Prov_Auto!A$3:A1000,C686,Prov_Auto!C$3:C1000,"&gt;"&amp;A686,Prov_Auto!D$3:D1000,"&lt;="&amp;TODAY())*D686, IF(B686="V", -1*(SUMIFS(Prov_Auto!E$3:E1000,Prov_Auto!A$3:A1000,C686,Prov_Auto!C$3:C1000,"&gt;"&amp;A686,Prov_Auto!D$3:D1000,"&lt;="&amp;TODAY())*D686), "")))))</f>
        <v/>
      </c>
      <c r="I686" s="42" t="str">
        <f>IF($A686="","",IF($C686="","",IF($D686="","", IF($B686="C",  SUMIFS(Prov_Auto!$E$3:$E1000,Prov_Auto!$A$3:$A1000,$C686,Prov_Auto!$C$3:$C1000,"&gt;="&amp;$A686 ,Prov_Auto!$D$3:$D1000, "&gt;="&amp;DATE(I$2,1, 1), Prov_Auto!$D$3:$D1000,"&lt;="&amp;DATE(I$2, 12, 31))*$D686, IF($B686="V", -1*(SUMIFS(Prov_Auto!$E$3:$E1000,Prov_Auto!$A$3:$A1000,$C686,Prov_Auto!$C$3:$C1000,"&gt;="&amp;$A686 ,Prov_Auto!$D$3:$D1000, "&gt;="&amp;DATE(I$2,1,1), Prov_Auto!$D$3:$D1000,"&lt;="&amp;DATE(I$2,12,31))*$D686), "")))))</f>
        <v/>
      </c>
      <c r="J686" s="42" t="str">
        <f>IF($A686="","",IF($C686="","",IF($D686="","", IF($B686="C",  SUMIFS(Prov_Auto!$E$3:$E1000,Prov_Auto!$A$3:$A1000,$C686,Prov_Auto!$C$3:$C1000,"&gt;="&amp;$A686 ,Prov_Auto!$D$3:$D1000, "&gt;="&amp;DATE(J$2,1, 1), Prov_Auto!$D$3:$D1000,"&lt;="&amp;DATE(J$2, 12, 31))*$D686, IF($B686="V", -1*(SUMIFS(Prov_Auto!$E$3:$E1000,Prov_Auto!$A$3:$A1000,$C686,Prov_Auto!$C$3:$C1000,"&gt;="&amp;$A686 ,Prov_Auto!$D$3:$D1000, "&gt;="&amp;DATE(J$2,1,1), Prov_Auto!$D$3:$D1000,"&lt;="&amp;DATE(J$2,12,31))*$D686), "")))))</f>
        <v/>
      </c>
      <c r="K686" s="42" t="str">
        <f>IF($A686="","",IF($C686="","",IF($D686="","", IF($B686="C",  SUMIFS(Prov_Auto!$E$3:$E1000,Prov_Auto!$A$3:$A1000,$C686,Prov_Auto!$C$3:$C1000,"&gt;="&amp;$A686 ,Prov_Auto!$D$3:$D1000, "&gt;="&amp;DATE(K$2,1, 1), Prov_Auto!$D$3:$D1000,"&lt;="&amp;DATE(K$2, 12, 31))*$D686, IF($B686="V", -1*(SUMIFS(Prov_Auto!$E$3:$E1000,Prov_Auto!$A$3:$A1000,$C686,Prov_Auto!$C$3:$C1000,"&gt;="&amp;$A686 ,Prov_Auto!$D$3:$D1000, "&gt;="&amp;DATE(K$2,1,1), Prov_Auto!$D$3:$D1000,"&lt;="&amp;DATE(K$2,12,31))*$D686), "")))))</f>
        <v/>
      </c>
      <c r="L686" s="42" t="str">
        <f>IF($A686="","",IF($C686="","",IF($D686="","", IF($B686="C",  SUMIFS(Prov_Auto!$E$3:$E1000,Prov_Auto!$A$3:$A1000,$C686,Prov_Auto!$C$3:$C1000,"&gt;="&amp;$A686 ,Prov_Auto!$D$3:$D1000, "&gt;="&amp;DATE(L$2,1, 1), Prov_Auto!$D$3:$D1000,"&lt;="&amp;DATE(L$2, 12, 31))*$D686, IF($B686="V", -1*(SUMIFS(Prov_Auto!$E$3:$E1000,Prov_Auto!$A$3:$A1000,$C686,Prov_Auto!$C$3:$C1000,"&gt;="&amp;$A686 ,Prov_Auto!$D$3:$D1000, "&gt;="&amp;DATE(L$2,1,1), Prov_Auto!$D$3:$D1000,"&lt;="&amp;DATE(L$2,12,31))*$D686), "")))))</f>
        <v/>
      </c>
      <c r="M686" s="43" t="str">
        <f>IF($A686="","",IF($C686="","",IF($D686="","", IF($B686="C",  SUMIFS(Prov_Auto!$E$3:$E1000,Prov_Auto!$A$3:$A1000,$C686,Prov_Auto!$C$3:$C1000,"&gt;="&amp;$A686 ,Prov_Auto!$D$3:$D1000, "&gt;="&amp;DATE(M$2,1, 1), Prov_Auto!$D$3:$D1000,"&lt;="&amp;DATE(M$2, 12, 31))*$D686, IF($B686="V", -1*(SUMIFS(Prov_Auto!$E$3:$E1000,Prov_Auto!$A$3:$A1000,$C686,Prov_Auto!$C$3:$C1000,"&gt;="&amp;$A686 ,Prov_Auto!$D$3:$D1000, "&gt;="&amp;DATE(M$2,1,1), Prov_Auto!$D$3:$D1000,"&lt;="&amp;DATE(M$2,12,31))*$D686), "")))))</f>
        <v/>
      </c>
      <c r="N686" s="30"/>
      <c r="O686" s="31"/>
      <c r="P686" s="31"/>
      <c r="Q686" s="31"/>
      <c r="R686" s="31"/>
      <c r="S686" s="31"/>
      <c r="T686" s="31"/>
      <c r="U686" s="31"/>
      <c r="V686" s="31"/>
      <c r="W686" s="31"/>
    </row>
    <row r="687">
      <c r="A687" s="46"/>
      <c r="B687" s="47"/>
      <c r="C687" s="47"/>
      <c r="D687" s="47"/>
      <c r="E687" s="48"/>
      <c r="F687" s="45" t="str">
        <f t="shared" si="1"/>
        <v/>
      </c>
      <c r="G687" s="40" t="str">
        <f t="shared" si="2"/>
        <v/>
      </c>
      <c r="H687" s="41" t="str">
        <f>IF(A687="","",IF(C687="","",IF(D687="","",IF(B687="C", SUMIFS(Prov_Auto!E$3:E1000,Prov_Auto!A$3:A1000,C687,Prov_Auto!C$3:C1000,"&gt;"&amp;A687,Prov_Auto!D$3:D1000,"&lt;="&amp;TODAY())*D687, IF(B687="V", -1*(SUMIFS(Prov_Auto!E$3:E1000,Prov_Auto!A$3:A1000,C687,Prov_Auto!C$3:C1000,"&gt;"&amp;A687,Prov_Auto!D$3:D1000,"&lt;="&amp;TODAY())*D687), "")))))</f>
        <v/>
      </c>
      <c r="I687" s="42" t="str">
        <f>IF($A687="","",IF($C687="","",IF($D687="","", IF($B687="C",  SUMIFS(Prov_Auto!$E$3:$E1000,Prov_Auto!$A$3:$A1000,$C687,Prov_Auto!$C$3:$C1000,"&gt;="&amp;$A687 ,Prov_Auto!$D$3:$D1000, "&gt;="&amp;DATE(I$2,1, 1), Prov_Auto!$D$3:$D1000,"&lt;="&amp;DATE(I$2, 12, 31))*$D687, IF($B687="V", -1*(SUMIFS(Prov_Auto!$E$3:$E1000,Prov_Auto!$A$3:$A1000,$C687,Prov_Auto!$C$3:$C1000,"&gt;="&amp;$A687 ,Prov_Auto!$D$3:$D1000, "&gt;="&amp;DATE(I$2,1,1), Prov_Auto!$D$3:$D1000,"&lt;="&amp;DATE(I$2,12,31))*$D687), "")))))</f>
        <v/>
      </c>
      <c r="J687" s="42" t="str">
        <f>IF($A687="","",IF($C687="","",IF($D687="","", IF($B687="C",  SUMIFS(Prov_Auto!$E$3:$E1000,Prov_Auto!$A$3:$A1000,$C687,Prov_Auto!$C$3:$C1000,"&gt;="&amp;$A687 ,Prov_Auto!$D$3:$D1000, "&gt;="&amp;DATE(J$2,1, 1), Prov_Auto!$D$3:$D1000,"&lt;="&amp;DATE(J$2, 12, 31))*$D687, IF($B687="V", -1*(SUMIFS(Prov_Auto!$E$3:$E1000,Prov_Auto!$A$3:$A1000,$C687,Prov_Auto!$C$3:$C1000,"&gt;="&amp;$A687 ,Prov_Auto!$D$3:$D1000, "&gt;="&amp;DATE(J$2,1,1), Prov_Auto!$D$3:$D1000,"&lt;="&amp;DATE(J$2,12,31))*$D687), "")))))</f>
        <v/>
      </c>
      <c r="K687" s="42" t="str">
        <f>IF($A687="","",IF($C687="","",IF($D687="","", IF($B687="C",  SUMIFS(Prov_Auto!$E$3:$E1000,Prov_Auto!$A$3:$A1000,$C687,Prov_Auto!$C$3:$C1000,"&gt;="&amp;$A687 ,Prov_Auto!$D$3:$D1000, "&gt;="&amp;DATE(K$2,1, 1), Prov_Auto!$D$3:$D1000,"&lt;="&amp;DATE(K$2, 12, 31))*$D687, IF($B687="V", -1*(SUMIFS(Prov_Auto!$E$3:$E1000,Prov_Auto!$A$3:$A1000,$C687,Prov_Auto!$C$3:$C1000,"&gt;="&amp;$A687 ,Prov_Auto!$D$3:$D1000, "&gt;="&amp;DATE(K$2,1,1), Prov_Auto!$D$3:$D1000,"&lt;="&amp;DATE(K$2,12,31))*$D687), "")))))</f>
        <v/>
      </c>
      <c r="L687" s="42" t="str">
        <f>IF($A687="","",IF($C687="","",IF($D687="","", IF($B687="C",  SUMIFS(Prov_Auto!$E$3:$E1000,Prov_Auto!$A$3:$A1000,$C687,Prov_Auto!$C$3:$C1000,"&gt;="&amp;$A687 ,Prov_Auto!$D$3:$D1000, "&gt;="&amp;DATE(L$2,1, 1), Prov_Auto!$D$3:$D1000,"&lt;="&amp;DATE(L$2, 12, 31))*$D687, IF($B687="V", -1*(SUMIFS(Prov_Auto!$E$3:$E1000,Prov_Auto!$A$3:$A1000,$C687,Prov_Auto!$C$3:$C1000,"&gt;="&amp;$A687 ,Prov_Auto!$D$3:$D1000, "&gt;="&amp;DATE(L$2,1,1), Prov_Auto!$D$3:$D1000,"&lt;="&amp;DATE(L$2,12,31))*$D687), "")))))</f>
        <v/>
      </c>
      <c r="M687" s="43" t="str">
        <f>IF($A687="","",IF($C687="","",IF($D687="","", IF($B687="C",  SUMIFS(Prov_Auto!$E$3:$E1000,Prov_Auto!$A$3:$A1000,$C687,Prov_Auto!$C$3:$C1000,"&gt;="&amp;$A687 ,Prov_Auto!$D$3:$D1000, "&gt;="&amp;DATE(M$2,1, 1), Prov_Auto!$D$3:$D1000,"&lt;="&amp;DATE(M$2, 12, 31))*$D687, IF($B687="V", -1*(SUMIFS(Prov_Auto!$E$3:$E1000,Prov_Auto!$A$3:$A1000,$C687,Prov_Auto!$C$3:$C1000,"&gt;="&amp;$A687 ,Prov_Auto!$D$3:$D1000, "&gt;="&amp;DATE(M$2,1,1), Prov_Auto!$D$3:$D1000,"&lt;="&amp;DATE(M$2,12,31))*$D687), "")))))</f>
        <v/>
      </c>
      <c r="N687" s="30"/>
      <c r="O687" s="31"/>
      <c r="P687" s="31"/>
      <c r="Q687" s="31"/>
      <c r="R687" s="31"/>
      <c r="S687" s="31"/>
      <c r="T687" s="31"/>
      <c r="U687" s="31"/>
      <c r="V687" s="31"/>
      <c r="W687" s="31"/>
    </row>
    <row r="688">
      <c r="A688" s="46"/>
      <c r="B688" s="47"/>
      <c r="C688" s="47"/>
      <c r="D688" s="47"/>
      <c r="E688" s="48"/>
      <c r="F688" s="45" t="str">
        <f t="shared" si="1"/>
        <v/>
      </c>
      <c r="G688" s="40" t="str">
        <f t="shared" si="2"/>
        <v/>
      </c>
      <c r="H688" s="41" t="str">
        <f>IF(A688="","",IF(C688="","",IF(D688="","",IF(B688="C", SUMIFS(Prov_Auto!E$3:E1000,Prov_Auto!A$3:A1000,C688,Prov_Auto!C$3:C1000,"&gt;"&amp;A688,Prov_Auto!D$3:D1000,"&lt;="&amp;TODAY())*D688, IF(B688="V", -1*(SUMIFS(Prov_Auto!E$3:E1000,Prov_Auto!A$3:A1000,C688,Prov_Auto!C$3:C1000,"&gt;"&amp;A688,Prov_Auto!D$3:D1000,"&lt;="&amp;TODAY())*D688), "")))))</f>
        <v/>
      </c>
      <c r="I688" s="42" t="str">
        <f>IF($A688="","",IF($C688="","",IF($D688="","", IF($B688="C",  SUMIFS(Prov_Auto!$E$3:$E1000,Prov_Auto!$A$3:$A1000,$C688,Prov_Auto!$C$3:$C1000,"&gt;="&amp;$A688 ,Prov_Auto!$D$3:$D1000, "&gt;="&amp;DATE(I$2,1, 1), Prov_Auto!$D$3:$D1000,"&lt;="&amp;DATE(I$2, 12, 31))*$D688, IF($B688="V", -1*(SUMIFS(Prov_Auto!$E$3:$E1000,Prov_Auto!$A$3:$A1000,$C688,Prov_Auto!$C$3:$C1000,"&gt;="&amp;$A688 ,Prov_Auto!$D$3:$D1000, "&gt;="&amp;DATE(I$2,1,1), Prov_Auto!$D$3:$D1000,"&lt;="&amp;DATE(I$2,12,31))*$D688), "")))))</f>
        <v/>
      </c>
      <c r="J688" s="42" t="str">
        <f>IF($A688="","",IF($C688="","",IF($D688="","", IF($B688="C",  SUMIFS(Prov_Auto!$E$3:$E1000,Prov_Auto!$A$3:$A1000,$C688,Prov_Auto!$C$3:$C1000,"&gt;="&amp;$A688 ,Prov_Auto!$D$3:$D1000, "&gt;="&amp;DATE(J$2,1, 1), Prov_Auto!$D$3:$D1000,"&lt;="&amp;DATE(J$2, 12, 31))*$D688, IF($B688="V", -1*(SUMIFS(Prov_Auto!$E$3:$E1000,Prov_Auto!$A$3:$A1000,$C688,Prov_Auto!$C$3:$C1000,"&gt;="&amp;$A688 ,Prov_Auto!$D$3:$D1000, "&gt;="&amp;DATE(J$2,1,1), Prov_Auto!$D$3:$D1000,"&lt;="&amp;DATE(J$2,12,31))*$D688), "")))))</f>
        <v/>
      </c>
      <c r="K688" s="42" t="str">
        <f>IF($A688="","",IF($C688="","",IF($D688="","", IF($B688="C",  SUMIFS(Prov_Auto!$E$3:$E1000,Prov_Auto!$A$3:$A1000,$C688,Prov_Auto!$C$3:$C1000,"&gt;="&amp;$A688 ,Prov_Auto!$D$3:$D1000, "&gt;="&amp;DATE(K$2,1, 1), Prov_Auto!$D$3:$D1000,"&lt;="&amp;DATE(K$2, 12, 31))*$D688, IF($B688="V", -1*(SUMIFS(Prov_Auto!$E$3:$E1000,Prov_Auto!$A$3:$A1000,$C688,Prov_Auto!$C$3:$C1000,"&gt;="&amp;$A688 ,Prov_Auto!$D$3:$D1000, "&gt;="&amp;DATE(K$2,1,1), Prov_Auto!$D$3:$D1000,"&lt;="&amp;DATE(K$2,12,31))*$D688), "")))))</f>
        <v/>
      </c>
      <c r="L688" s="42" t="str">
        <f>IF($A688="","",IF($C688="","",IF($D688="","", IF($B688="C",  SUMIFS(Prov_Auto!$E$3:$E1000,Prov_Auto!$A$3:$A1000,$C688,Prov_Auto!$C$3:$C1000,"&gt;="&amp;$A688 ,Prov_Auto!$D$3:$D1000, "&gt;="&amp;DATE(L$2,1, 1), Prov_Auto!$D$3:$D1000,"&lt;="&amp;DATE(L$2, 12, 31))*$D688, IF($B688="V", -1*(SUMIFS(Prov_Auto!$E$3:$E1000,Prov_Auto!$A$3:$A1000,$C688,Prov_Auto!$C$3:$C1000,"&gt;="&amp;$A688 ,Prov_Auto!$D$3:$D1000, "&gt;="&amp;DATE(L$2,1,1), Prov_Auto!$D$3:$D1000,"&lt;="&amp;DATE(L$2,12,31))*$D688), "")))))</f>
        <v/>
      </c>
      <c r="M688" s="43" t="str">
        <f>IF($A688="","",IF($C688="","",IF($D688="","", IF($B688="C",  SUMIFS(Prov_Auto!$E$3:$E1000,Prov_Auto!$A$3:$A1000,$C688,Prov_Auto!$C$3:$C1000,"&gt;="&amp;$A688 ,Prov_Auto!$D$3:$D1000, "&gt;="&amp;DATE(M$2,1, 1), Prov_Auto!$D$3:$D1000,"&lt;="&amp;DATE(M$2, 12, 31))*$D688, IF($B688="V", -1*(SUMIFS(Prov_Auto!$E$3:$E1000,Prov_Auto!$A$3:$A1000,$C688,Prov_Auto!$C$3:$C1000,"&gt;="&amp;$A688 ,Prov_Auto!$D$3:$D1000, "&gt;="&amp;DATE(M$2,1,1), Prov_Auto!$D$3:$D1000,"&lt;="&amp;DATE(M$2,12,31))*$D688), "")))))</f>
        <v/>
      </c>
      <c r="N688" s="30"/>
      <c r="O688" s="31"/>
      <c r="P688" s="31"/>
      <c r="Q688" s="31"/>
      <c r="R688" s="31"/>
      <c r="S688" s="31"/>
      <c r="T688" s="31"/>
      <c r="U688" s="31"/>
      <c r="V688" s="31"/>
      <c r="W688" s="31"/>
    </row>
    <row r="689">
      <c r="A689" s="46"/>
      <c r="B689" s="47"/>
      <c r="C689" s="47"/>
      <c r="D689" s="47"/>
      <c r="E689" s="48"/>
      <c r="F689" s="45" t="str">
        <f t="shared" si="1"/>
        <v/>
      </c>
      <c r="G689" s="40" t="str">
        <f t="shared" si="2"/>
        <v/>
      </c>
      <c r="H689" s="41" t="str">
        <f>IF(A689="","",IF(C689="","",IF(D689="","",IF(B689="C", SUMIFS(Prov_Auto!E$3:E1000,Prov_Auto!A$3:A1000,C689,Prov_Auto!C$3:C1000,"&gt;"&amp;A689,Prov_Auto!D$3:D1000,"&lt;="&amp;TODAY())*D689, IF(B689="V", -1*(SUMIFS(Prov_Auto!E$3:E1000,Prov_Auto!A$3:A1000,C689,Prov_Auto!C$3:C1000,"&gt;"&amp;A689,Prov_Auto!D$3:D1000,"&lt;="&amp;TODAY())*D689), "")))))</f>
        <v/>
      </c>
      <c r="I689" s="42" t="str">
        <f>IF($A689="","",IF($C689="","",IF($D689="","", IF($B689="C",  SUMIFS(Prov_Auto!$E$3:$E1000,Prov_Auto!$A$3:$A1000,$C689,Prov_Auto!$C$3:$C1000,"&gt;="&amp;$A689 ,Prov_Auto!$D$3:$D1000, "&gt;="&amp;DATE(I$2,1, 1), Prov_Auto!$D$3:$D1000,"&lt;="&amp;DATE(I$2, 12, 31))*$D689, IF($B689="V", -1*(SUMIFS(Prov_Auto!$E$3:$E1000,Prov_Auto!$A$3:$A1000,$C689,Prov_Auto!$C$3:$C1000,"&gt;="&amp;$A689 ,Prov_Auto!$D$3:$D1000, "&gt;="&amp;DATE(I$2,1,1), Prov_Auto!$D$3:$D1000,"&lt;="&amp;DATE(I$2,12,31))*$D689), "")))))</f>
        <v/>
      </c>
      <c r="J689" s="42" t="str">
        <f>IF($A689="","",IF($C689="","",IF($D689="","", IF($B689="C",  SUMIFS(Prov_Auto!$E$3:$E1000,Prov_Auto!$A$3:$A1000,$C689,Prov_Auto!$C$3:$C1000,"&gt;="&amp;$A689 ,Prov_Auto!$D$3:$D1000, "&gt;="&amp;DATE(J$2,1, 1), Prov_Auto!$D$3:$D1000,"&lt;="&amp;DATE(J$2, 12, 31))*$D689, IF($B689="V", -1*(SUMIFS(Prov_Auto!$E$3:$E1000,Prov_Auto!$A$3:$A1000,$C689,Prov_Auto!$C$3:$C1000,"&gt;="&amp;$A689 ,Prov_Auto!$D$3:$D1000, "&gt;="&amp;DATE(J$2,1,1), Prov_Auto!$D$3:$D1000,"&lt;="&amp;DATE(J$2,12,31))*$D689), "")))))</f>
        <v/>
      </c>
      <c r="K689" s="42" t="str">
        <f>IF($A689="","",IF($C689="","",IF($D689="","", IF($B689="C",  SUMIFS(Prov_Auto!$E$3:$E1000,Prov_Auto!$A$3:$A1000,$C689,Prov_Auto!$C$3:$C1000,"&gt;="&amp;$A689 ,Prov_Auto!$D$3:$D1000, "&gt;="&amp;DATE(K$2,1, 1), Prov_Auto!$D$3:$D1000,"&lt;="&amp;DATE(K$2, 12, 31))*$D689, IF($B689="V", -1*(SUMIFS(Prov_Auto!$E$3:$E1000,Prov_Auto!$A$3:$A1000,$C689,Prov_Auto!$C$3:$C1000,"&gt;="&amp;$A689 ,Prov_Auto!$D$3:$D1000, "&gt;="&amp;DATE(K$2,1,1), Prov_Auto!$D$3:$D1000,"&lt;="&amp;DATE(K$2,12,31))*$D689), "")))))</f>
        <v/>
      </c>
      <c r="L689" s="42" t="str">
        <f>IF($A689="","",IF($C689="","",IF($D689="","", IF($B689="C",  SUMIFS(Prov_Auto!$E$3:$E1000,Prov_Auto!$A$3:$A1000,$C689,Prov_Auto!$C$3:$C1000,"&gt;="&amp;$A689 ,Prov_Auto!$D$3:$D1000, "&gt;="&amp;DATE(L$2,1, 1), Prov_Auto!$D$3:$D1000,"&lt;="&amp;DATE(L$2, 12, 31))*$D689, IF($B689="V", -1*(SUMIFS(Prov_Auto!$E$3:$E1000,Prov_Auto!$A$3:$A1000,$C689,Prov_Auto!$C$3:$C1000,"&gt;="&amp;$A689 ,Prov_Auto!$D$3:$D1000, "&gt;="&amp;DATE(L$2,1,1), Prov_Auto!$D$3:$D1000,"&lt;="&amp;DATE(L$2,12,31))*$D689), "")))))</f>
        <v/>
      </c>
      <c r="M689" s="43" t="str">
        <f>IF($A689="","",IF($C689="","",IF($D689="","", IF($B689="C",  SUMIFS(Prov_Auto!$E$3:$E1000,Prov_Auto!$A$3:$A1000,$C689,Prov_Auto!$C$3:$C1000,"&gt;="&amp;$A689 ,Prov_Auto!$D$3:$D1000, "&gt;="&amp;DATE(M$2,1, 1), Prov_Auto!$D$3:$D1000,"&lt;="&amp;DATE(M$2, 12, 31))*$D689, IF($B689="V", -1*(SUMIFS(Prov_Auto!$E$3:$E1000,Prov_Auto!$A$3:$A1000,$C689,Prov_Auto!$C$3:$C1000,"&gt;="&amp;$A689 ,Prov_Auto!$D$3:$D1000, "&gt;="&amp;DATE(M$2,1,1), Prov_Auto!$D$3:$D1000,"&lt;="&amp;DATE(M$2,12,31))*$D689), "")))))</f>
        <v/>
      </c>
      <c r="N689" s="30"/>
      <c r="O689" s="31"/>
      <c r="P689" s="31"/>
      <c r="Q689" s="31"/>
      <c r="R689" s="31"/>
      <c r="S689" s="31"/>
      <c r="T689" s="31"/>
      <c r="U689" s="31"/>
      <c r="V689" s="31"/>
      <c r="W689" s="31"/>
    </row>
    <row r="690">
      <c r="A690" s="46"/>
      <c r="B690" s="47"/>
      <c r="C690" s="47"/>
      <c r="D690" s="47"/>
      <c r="E690" s="48"/>
      <c r="F690" s="45" t="str">
        <f t="shared" si="1"/>
        <v/>
      </c>
      <c r="G690" s="40" t="str">
        <f t="shared" si="2"/>
        <v/>
      </c>
      <c r="H690" s="41" t="str">
        <f>IF(A690="","",IF(C690="","",IF(D690="","",IF(B690="C", SUMIFS(Prov_Auto!E$3:E1000,Prov_Auto!A$3:A1000,C690,Prov_Auto!C$3:C1000,"&gt;"&amp;A690,Prov_Auto!D$3:D1000,"&lt;="&amp;TODAY())*D690, IF(B690="V", -1*(SUMIFS(Prov_Auto!E$3:E1000,Prov_Auto!A$3:A1000,C690,Prov_Auto!C$3:C1000,"&gt;"&amp;A690,Prov_Auto!D$3:D1000,"&lt;="&amp;TODAY())*D690), "")))))</f>
        <v/>
      </c>
      <c r="I690" s="42" t="str">
        <f>IF($A690="","",IF($C690="","",IF($D690="","", IF($B690="C",  SUMIFS(Prov_Auto!$E$3:$E1000,Prov_Auto!$A$3:$A1000,$C690,Prov_Auto!$C$3:$C1000,"&gt;="&amp;$A690 ,Prov_Auto!$D$3:$D1000, "&gt;="&amp;DATE(I$2,1, 1), Prov_Auto!$D$3:$D1000,"&lt;="&amp;DATE(I$2, 12, 31))*$D690, IF($B690="V", -1*(SUMIFS(Prov_Auto!$E$3:$E1000,Prov_Auto!$A$3:$A1000,$C690,Prov_Auto!$C$3:$C1000,"&gt;="&amp;$A690 ,Prov_Auto!$D$3:$D1000, "&gt;="&amp;DATE(I$2,1,1), Prov_Auto!$D$3:$D1000,"&lt;="&amp;DATE(I$2,12,31))*$D690), "")))))</f>
        <v/>
      </c>
      <c r="J690" s="42" t="str">
        <f>IF($A690="","",IF($C690="","",IF($D690="","", IF($B690="C",  SUMIFS(Prov_Auto!$E$3:$E1000,Prov_Auto!$A$3:$A1000,$C690,Prov_Auto!$C$3:$C1000,"&gt;="&amp;$A690 ,Prov_Auto!$D$3:$D1000, "&gt;="&amp;DATE(J$2,1, 1), Prov_Auto!$D$3:$D1000,"&lt;="&amp;DATE(J$2, 12, 31))*$D690, IF($B690="V", -1*(SUMIFS(Prov_Auto!$E$3:$E1000,Prov_Auto!$A$3:$A1000,$C690,Prov_Auto!$C$3:$C1000,"&gt;="&amp;$A690 ,Prov_Auto!$D$3:$D1000, "&gt;="&amp;DATE(J$2,1,1), Prov_Auto!$D$3:$D1000,"&lt;="&amp;DATE(J$2,12,31))*$D690), "")))))</f>
        <v/>
      </c>
      <c r="K690" s="42" t="str">
        <f>IF($A690="","",IF($C690="","",IF($D690="","", IF($B690="C",  SUMIFS(Prov_Auto!$E$3:$E1000,Prov_Auto!$A$3:$A1000,$C690,Prov_Auto!$C$3:$C1000,"&gt;="&amp;$A690 ,Prov_Auto!$D$3:$D1000, "&gt;="&amp;DATE(K$2,1, 1), Prov_Auto!$D$3:$D1000,"&lt;="&amp;DATE(K$2, 12, 31))*$D690, IF($B690="V", -1*(SUMIFS(Prov_Auto!$E$3:$E1000,Prov_Auto!$A$3:$A1000,$C690,Prov_Auto!$C$3:$C1000,"&gt;="&amp;$A690 ,Prov_Auto!$D$3:$D1000, "&gt;="&amp;DATE(K$2,1,1), Prov_Auto!$D$3:$D1000,"&lt;="&amp;DATE(K$2,12,31))*$D690), "")))))</f>
        <v/>
      </c>
      <c r="L690" s="42" t="str">
        <f>IF($A690="","",IF($C690="","",IF($D690="","", IF($B690="C",  SUMIFS(Prov_Auto!$E$3:$E1000,Prov_Auto!$A$3:$A1000,$C690,Prov_Auto!$C$3:$C1000,"&gt;="&amp;$A690 ,Prov_Auto!$D$3:$D1000, "&gt;="&amp;DATE(L$2,1, 1), Prov_Auto!$D$3:$D1000,"&lt;="&amp;DATE(L$2, 12, 31))*$D690, IF($B690="V", -1*(SUMIFS(Prov_Auto!$E$3:$E1000,Prov_Auto!$A$3:$A1000,$C690,Prov_Auto!$C$3:$C1000,"&gt;="&amp;$A690 ,Prov_Auto!$D$3:$D1000, "&gt;="&amp;DATE(L$2,1,1), Prov_Auto!$D$3:$D1000,"&lt;="&amp;DATE(L$2,12,31))*$D690), "")))))</f>
        <v/>
      </c>
      <c r="M690" s="43" t="str">
        <f>IF($A690="","",IF($C690="","",IF($D690="","", IF($B690="C",  SUMIFS(Prov_Auto!$E$3:$E1000,Prov_Auto!$A$3:$A1000,$C690,Prov_Auto!$C$3:$C1000,"&gt;="&amp;$A690 ,Prov_Auto!$D$3:$D1000, "&gt;="&amp;DATE(M$2,1, 1), Prov_Auto!$D$3:$D1000,"&lt;="&amp;DATE(M$2, 12, 31))*$D690, IF($B690="V", -1*(SUMIFS(Prov_Auto!$E$3:$E1000,Prov_Auto!$A$3:$A1000,$C690,Prov_Auto!$C$3:$C1000,"&gt;="&amp;$A690 ,Prov_Auto!$D$3:$D1000, "&gt;="&amp;DATE(M$2,1,1), Prov_Auto!$D$3:$D1000,"&lt;="&amp;DATE(M$2,12,31))*$D690), "")))))</f>
        <v/>
      </c>
      <c r="N690" s="30"/>
      <c r="O690" s="31"/>
      <c r="P690" s="31"/>
      <c r="Q690" s="31"/>
      <c r="R690" s="31"/>
      <c r="S690" s="31"/>
      <c r="T690" s="31"/>
      <c r="U690" s="31"/>
      <c r="V690" s="31"/>
      <c r="W690" s="31"/>
    </row>
    <row r="691">
      <c r="A691" s="46"/>
      <c r="B691" s="47"/>
      <c r="C691" s="47"/>
      <c r="D691" s="47"/>
      <c r="E691" s="48"/>
      <c r="F691" s="45" t="str">
        <f t="shared" si="1"/>
        <v/>
      </c>
      <c r="G691" s="40" t="str">
        <f t="shared" si="2"/>
        <v/>
      </c>
      <c r="H691" s="41" t="str">
        <f>IF(A691="","",IF(C691="","",IF(D691="","",IF(B691="C", SUMIFS(Prov_Auto!E$3:E1000,Prov_Auto!A$3:A1000,C691,Prov_Auto!C$3:C1000,"&gt;"&amp;A691,Prov_Auto!D$3:D1000,"&lt;="&amp;TODAY())*D691, IF(B691="V", -1*(SUMIFS(Prov_Auto!E$3:E1000,Prov_Auto!A$3:A1000,C691,Prov_Auto!C$3:C1000,"&gt;"&amp;A691,Prov_Auto!D$3:D1000,"&lt;="&amp;TODAY())*D691), "")))))</f>
        <v/>
      </c>
      <c r="I691" s="42" t="str">
        <f>IF($A691="","",IF($C691="","",IF($D691="","", IF($B691="C",  SUMIFS(Prov_Auto!$E$3:$E1000,Prov_Auto!$A$3:$A1000,$C691,Prov_Auto!$C$3:$C1000,"&gt;="&amp;$A691 ,Prov_Auto!$D$3:$D1000, "&gt;="&amp;DATE(I$2,1, 1), Prov_Auto!$D$3:$D1000,"&lt;="&amp;DATE(I$2, 12, 31))*$D691, IF($B691="V", -1*(SUMIFS(Prov_Auto!$E$3:$E1000,Prov_Auto!$A$3:$A1000,$C691,Prov_Auto!$C$3:$C1000,"&gt;="&amp;$A691 ,Prov_Auto!$D$3:$D1000, "&gt;="&amp;DATE(I$2,1,1), Prov_Auto!$D$3:$D1000,"&lt;="&amp;DATE(I$2,12,31))*$D691), "")))))</f>
        <v/>
      </c>
      <c r="J691" s="42" t="str">
        <f>IF($A691="","",IF($C691="","",IF($D691="","", IF($B691="C",  SUMIFS(Prov_Auto!$E$3:$E1000,Prov_Auto!$A$3:$A1000,$C691,Prov_Auto!$C$3:$C1000,"&gt;="&amp;$A691 ,Prov_Auto!$D$3:$D1000, "&gt;="&amp;DATE(J$2,1, 1), Prov_Auto!$D$3:$D1000,"&lt;="&amp;DATE(J$2, 12, 31))*$D691, IF($B691="V", -1*(SUMIFS(Prov_Auto!$E$3:$E1000,Prov_Auto!$A$3:$A1000,$C691,Prov_Auto!$C$3:$C1000,"&gt;="&amp;$A691 ,Prov_Auto!$D$3:$D1000, "&gt;="&amp;DATE(J$2,1,1), Prov_Auto!$D$3:$D1000,"&lt;="&amp;DATE(J$2,12,31))*$D691), "")))))</f>
        <v/>
      </c>
      <c r="K691" s="42" t="str">
        <f>IF($A691="","",IF($C691="","",IF($D691="","", IF($B691="C",  SUMIFS(Prov_Auto!$E$3:$E1000,Prov_Auto!$A$3:$A1000,$C691,Prov_Auto!$C$3:$C1000,"&gt;="&amp;$A691 ,Prov_Auto!$D$3:$D1000, "&gt;="&amp;DATE(K$2,1, 1), Prov_Auto!$D$3:$D1000,"&lt;="&amp;DATE(K$2, 12, 31))*$D691, IF($B691="V", -1*(SUMIFS(Prov_Auto!$E$3:$E1000,Prov_Auto!$A$3:$A1000,$C691,Prov_Auto!$C$3:$C1000,"&gt;="&amp;$A691 ,Prov_Auto!$D$3:$D1000, "&gt;="&amp;DATE(K$2,1,1), Prov_Auto!$D$3:$D1000,"&lt;="&amp;DATE(K$2,12,31))*$D691), "")))))</f>
        <v/>
      </c>
      <c r="L691" s="42" t="str">
        <f>IF($A691="","",IF($C691="","",IF($D691="","", IF($B691="C",  SUMIFS(Prov_Auto!$E$3:$E1000,Prov_Auto!$A$3:$A1000,$C691,Prov_Auto!$C$3:$C1000,"&gt;="&amp;$A691 ,Prov_Auto!$D$3:$D1000, "&gt;="&amp;DATE(L$2,1, 1), Prov_Auto!$D$3:$D1000,"&lt;="&amp;DATE(L$2, 12, 31))*$D691, IF($B691="V", -1*(SUMIFS(Prov_Auto!$E$3:$E1000,Prov_Auto!$A$3:$A1000,$C691,Prov_Auto!$C$3:$C1000,"&gt;="&amp;$A691 ,Prov_Auto!$D$3:$D1000, "&gt;="&amp;DATE(L$2,1,1), Prov_Auto!$D$3:$D1000,"&lt;="&amp;DATE(L$2,12,31))*$D691), "")))))</f>
        <v/>
      </c>
      <c r="M691" s="43" t="str">
        <f>IF($A691="","",IF($C691="","",IF($D691="","", IF($B691="C",  SUMIFS(Prov_Auto!$E$3:$E1000,Prov_Auto!$A$3:$A1000,$C691,Prov_Auto!$C$3:$C1000,"&gt;="&amp;$A691 ,Prov_Auto!$D$3:$D1000, "&gt;="&amp;DATE(M$2,1, 1), Prov_Auto!$D$3:$D1000,"&lt;="&amp;DATE(M$2, 12, 31))*$D691, IF($B691="V", -1*(SUMIFS(Prov_Auto!$E$3:$E1000,Prov_Auto!$A$3:$A1000,$C691,Prov_Auto!$C$3:$C1000,"&gt;="&amp;$A691 ,Prov_Auto!$D$3:$D1000, "&gt;="&amp;DATE(M$2,1,1), Prov_Auto!$D$3:$D1000,"&lt;="&amp;DATE(M$2,12,31))*$D691), "")))))</f>
        <v/>
      </c>
      <c r="N691" s="30"/>
      <c r="O691" s="31"/>
      <c r="P691" s="31"/>
      <c r="Q691" s="31"/>
      <c r="R691" s="31"/>
      <c r="S691" s="31"/>
      <c r="T691" s="31"/>
      <c r="U691" s="31"/>
      <c r="V691" s="31"/>
      <c r="W691" s="31"/>
    </row>
    <row r="692">
      <c r="A692" s="46"/>
      <c r="B692" s="47"/>
      <c r="C692" s="47"/>
      <c r="D692" s="47"/>
      <c r="E692" s="48"/>
      <c r="F692" s="45" t="str">
        <f t="shared" si="1"/>
        <v/>
      </c>
      <c r="G692" s="40" t="str">
        <f t="shared" si="2"/>
        <v/>
      </c>
      <c r="H692" s="41" t="str">
        <f>IF(A692="","",IF(C692="","",IF(D692="","",IF(B692="C", SUMIFS(Prov_Auto!E$3:E1000,Prov_Auto!A$3:A1000,C692,Prov_Auto!C$3:C1000,"&gt;"&amp;A692,Prov_Auto!D$3:D1000,"&lt;="&amp;TODAY())*D692, IF(B692="V", -1*(SUMIFS(Prov_Auto!E$3:E1000,Prov_Auto!A$3:A1000,C692,Prov_Auto!C$3:C1000,"&gt;"&amp;A692,Prov_Auto!D$3:D1000,"&lt;="&amp;TODAY())*D692), "")))))</f>
        <v/>
      </c>
      <c r="I692" s="42" t="str">
        <f>IF($A692="","",IF($C692="","",IF($D692="","", IF($B692="C",  SUMIFS(Prov_Auto!$E$3:$E1000,Prov_Auto!$A$3:$A1000,$C692,Prov_Auto!$C$3:$C1000,"&gt;="&amp;$A692 ,Prov_Auto!$D$3:$D1000, "&gt;="&amp;DATE(I$2,1, 1), Prov_Auto!$D$3:$D1000,"&lt;="&amp;DATE(I$2, 12, 31))*$D692, IF($B692="V", -1*(SUMIFS(Prov_Auto!$E$3:$E1000,Prov_Auto!$A$3:$A1000,$C692,Prov_Auto!$C$3:$C1000,"&gt;="&amp;$A692 ,Prov_Auto!$D$3:$D1000, "&gt;="&amp;DATE(I$2,1,1), Prov_Auto!$D$3:$D1000,"&lt;="&amp;DATE(I$2,12,31))*$D692), "")))))</f>
        <v/>
      </c>
      <c r="J692" s="42" t="str">
        <f>IF($A692="","",IF($C692="","",IF($D692="","", IF($B692="C",  SUMIFS(Prov_Auto!$E$3:$E1000,Prov_Auto!$A$3:$A1000,$C692,Prov_Auto!$C$3:$C1000,"&gt;="&amp;$A692 ,Prov_Auto!$D$3:$D1000, "&gt;="&amp;DATE(J$2,1, 1), Prov_Auto!$D$3:$D1000,"&lt;="&amp;DATE(J$2, 12, 31))*$D692, IF($B692="V", -1*(SUMIFS(Prov_Auto!$E$3:$E1000,Prov_Auto!$A$3:$A1000,$C692,Prov_Auto!$C$3:$C1000,"&gt;="&amp;$A692 ,Prov_Auto!$D$3:$D1000, "&gt;="&amp;DATE(J$2,1,1), Prov_Auto!$D$3:$D1000,"&lt;="&amp;DATE(J$2,12,31))*$D692), "")))))</f>
        <v/>
      </c>
      <c r="K692" s="42" t="str">
        <f>IF($A692="","",IF($C692="","",IF($D692="","", IF($B692="C",  SUMIFS(Prov_Auto!$E$3:$E1000,Prov_Auto!$A$3:$A1000,$C692,Prov_Auto!$C$3:$C1000,"&gt;="&amp;$A692 ,Prov_Auto!$D$3:$D1000, "&gt;="&amp;DATE(K$2,1, 1), Prov_Auto!$D$3:$D1000,"&lt;="&amp;DATE(K$2, 12, 31))*$D692, IF($B692="V", -1*(SUMIFS(Prov_Auto!$E$3:$E1000,Prov_Auto!$A$3:$A1000,$C692,Prov_Auto!$C$3:$C1000,"&gt;="&amp;$A692 ,Prov_Auto!$D$3:$D1000, "&gt;="&amp;DATE(K$2,1,1), Prov_Auto!$D$3:$D1000,"&lt;="&amp;DATE(K$2,12,31))*$D692), "")))))</f>
        <v/>
      </c>
      <c r="L692" s="42" t="str">
        <f>IF($A692="","",IF($C692="","",IF($D692="","", IF($B692="C",  SUMIFS(Prov_Auto!$E$3:$E1000,Prov_Auto!$A$3:$A1000,$C692,Prov_Auto!$C$3:$C1000,"&gt;="&amp;$A692 ,Prov_Auto!$D$3:$D1000, "&gt;="&amp;DATE(L$2,1, 1), Prov_Auto!$D$3:$D1000,"&lt;="&amp;DATE(L$2, 12, 31))*$D692, IF($B692="V", -1*(SUMIFS(Prov_Auto!$E$3:$E1000,Prov_Auto!$A$3:$A1000,$C692,Prov_Auto!$C$3:$C1000,"&gt;="&amp;$A692 ,Prov_Auto!$D$3:$D1000, "&gt;="&amp;DATE(L$2,1,1), Prov_Auto!$D$3:$D1000,"&lt;="&amp;DATE(L$2,12,31))*$D692), "")))))</f>
        <v/>
      </c>
      <c r="M692" s="43" t="str">
        <f>IF($A692="","",IF($C692="","",IF($D692="","", IF($B692="C",  SUMIFS(Prov_Auto!$E$3:$E1000,Prov_Auto!$A$3:$A1000,$C692,Prov_Auto!$C$3:$C1000,"&gt;="&amp;$A692 ,Prov_Auto!$D$3:$D1000, "&gt;="&amp;DATE(M$2,1, 1), Prov_Auto!$D$3:$D1000,"&lt;="&amp;DATE(M$2, 12, 31))*$D692, IF($B692="V", -1*(SUMIFS(Prov_Auto!$E$3:$E1000,Prov_Auto!$A$3:$A1000,$C692,Prov_Auto!$C$3:$C1000,"&gt;="&amp;$A692 ,Prov_Auto!$D$3:$D1000, "&gt;="&amp;DATE(M$2,1,1), Prov_Auto!$D$3:$D1000,"&lt;="&amp;DATE(M$2,12,31))*$D692), "")))))</f>
        <v/>
      </c>
      <c r="N692" s="30"/>
      <c r="O692" s="31"/>
      <c r="P692" s="31"/>
      <c r="Q692" s="31"/>
      <c r="R692" s="31"/>
      <c r="S692" s="31"/>
      <c r="T692" s="31"/>
      <c r="U692" s="31"/>
      <c r="V692" s="31"/>
      <c r="W692" s="31"/>
    </row>
    <row r="693">
      <c r="A693" s="46"/>
      <c r="B693" s="47"/>
      <c r="C693" s="47"/>
      <c r="D693" s="47"/>
      <c r="E693" s="48"/>
      <c r="F693" s="45" t="str">
        <f t="shared" si="1"/>
        <v/>
      </c>
      <c r="G693" s="40" t="str">
        <f t="shared" si="2"/>
        <v/>
      </c>
      <c r="H693" s="41" t="str">
        <f>IF(A693="","",IF(C693="","",IF(D693="","",IF(B693="C", SUMIFS(Prov_Auto!E$3:E1000,Prov_Auto!A$3:A1000,C693,Prov_Auto!C$3:C1000,"&gt;"&amp;A693,Prov_Auto!D$3:D1000,"&lt;="&amp;TODAY())*D693, IF(B693="V", -1*(SUMIFS(Prov_Auto!E$3:E1000,Prov_Auto!A$3:A1000,C693,Prov_Auto!C$3:C1000,"&gt;"&amp;A693,Prov_Auto!D$3:D1000,"&lt;="&amp;TODAY())*D693), "")))))</f>
        <v/>
      </c>
      <c r="I693" s="42" t="str">
        <f>IF($A693="","",IF($C693="","",IF($D693="","", IF($B693="C",  SUMIFS(Prov_Auto!$E$3:$E1000,Prov_Auto!$A$3:$A1000,$C693,Prov_Auto!$C$3:$C1000,"&gt;="&amp;$A693 ,Prov_Auto!$D$3:$D1000, "&gt;="&amp;DATE(I$2,1, 1), Prov_Auto!$D$3:$D1000,"&lt;="&amp;DATE(I$2, 12, 31))*$D693, IF($B693="V", -1*(SUMIFS(Prov_Auto!$E$3:$E1000,Prov_Auto!$A$3:$A1000,$C693,Prov_Auto!$C$3:$C1000,"&gt;="&amp;$A693 ,Prov_Auto!$D$3:$D1000, "&gt;="&amp;DATE(I$2,1,1), Prov_Auto!$D$3:$D1000,"&lt;="&amp;DATE(I$2,12,31))*$D693), "")))))</f>
        <v/>
      </c>
      <c r="J693" s="42" t="str">
        <f>IF($A693="","",IF($C693="","",IF($D693="","", IF($B693="C",  SUMIFS(Prov_Auto!$E$3:$E1000,Prov_Auto!$A$3:$A1000,$C693,Prov_Auto!$C$3:$C1000,"&gt;="&amp;$A693 ,Prov_Auto!$D$3:$D1000, "&gt;="&amp;DATE(J$2,1, 1), Prov_Auto!$D$3:$D1000,"&lt;="&amp;DATE(J$2, 12, 31))*$D693, IF($B693="V", -1*(SUMIFS(Prov_Auto!$E$3:$E1000,Prov_Auto!$A$3:$A1000,$C693,Prov_Auto!$C$3:$C1000,"&gt;="&amp;$A693 ,Prov_Auto!$D$3:$D1000, "&gt;="&amp;DATE(J$2,1,1), Prov_Auto!$D$3:$D1000,"&lt;="&amp;DATE(J$2,12,31))*$D693), "")))))</f>
        <v/>
      </c>
      <c r="K693" s="42" t="str">
        <f>IF($A693="","",IF($C693="","",IF($D693="","", IF($B693="C",  SUMIFS(Prov_Auto!$E$3:$E1000,Prov_Auto!$A$3:$A1000,$C693,Prov_Auto!$C$3:$C1000,"&gt;="&amp;$A693 ,Prov_Auto!$D$3:$D1000, "&gt;="&amp;DATE(K$2,1, 1), Prov_Auto!$D$3:$D1000,"&lt;="&amp;DATE(K$2, 12, 31))*$D693, IF($B693="V", -1*(SUMIFS(Prov_Auto!$E$3:$E1000,Prov_Auto!$A$3:$A1000,$C693,Prov_Auto!$C$3:$C1000,"&gt;="&amp;$A693 ,Prov_Auto!$D$3:$D1000, "&gt;="&amp;DATE(K$2,1,1), Prov_Auto!$D$3:$D1000,"&lt;="&amp;DATE(K$2,12,31))*$D693), "")))))</f>
        <v/>
      </c>
      <c r="L693" s="42" t="str">
        <f>IF($A693="","",IF($C693="","",IF($D693="","", IF($B693="C",  SUMIFS(Prov_Auto!$E$3:$E1000,Prov_Auto!$A$3:$A1000,$C693,Prov_Auto!$C$3:$C1000,"&gt;="&amp;$A693 ,Prov_Auto!$D$3:$D1000, "&gt;="&amp;DATE(L$2,1, 1), Prov_Auto!$D$3:$D1000,"&lt;="&amp;DATE(L$2, 12, 31))*$D693, IF($B693="V", -1*(SUMIFS(Prov_Auto!$E$3:$E1000,Prov_Auto!$A$3:$A1000,$C693,Prov_Auto!$C$3:$C1000,"&gt;="&amp;$A693 ,Prov_Auto!$D$3:$D1000, "&gt;="&amp;DATE(L$2,1,1), Prov_Auto!$D$3:$D1000,"&lt;="&amp;DATE(L$2,12,31))*$D693), "")))))</f>
        <v/>
      </c>
      <c r="M693" s="43" t="str">
        <f>IF($A693="","",IF($C693="","",IF($D693="","", IF($B693="C",  SUMIFS(Prov_Auto!$E$3:$E1000,Prov_Auto!$A$3:$A1000,$C693,Prov_Auto!$C$3:$C1000,"&gt;="&amp;$A693 ,Prov_Auto!$D$3:$D1000, "&gt;="&amp;DATE(M$2,1, 1), Prov_Auto!$D$3:$D1000,"&lt;="&amp;DATE(M$2, 12, 31))*$D693, IF($B693="V", -1*(SUMIFS(Prov_Auto!$E$3:$E1000,Prov_Auto!$A$3:$A1000,$C693,Prov_Auto!$C$3:$C1000,"&gt;="&amp;$A693 ,Prov_Auto!$D$3:$D1000, "&gt;="&amp;DATE(M$2,1,1), Prov_Auto!$D$3:$D1000,"&lt;="&amp;DATE(M$2,12,31))*$D693), "")))))</f>
        <v/>
      </c>
      <c r="N693" s="30"/>
      <c r="O693" s="31"/>
      <c r="P693" s="31"/>
      <c r="Q693" s="31"/>
      <c r="R693" s="31"/>
      <c r="S693" s="31"/>
      <c r="T693" s="31"/>
      <c r="U693" s="31"/>
      <c r="V693" s="31"/>
      <c r="W693" s="31"/>
    </row>
    <row r="694">
      <c r="A694" s="46"/>
      <c r="B694" s="47"/>
      <c r="C694" s="47"/>
      <c r="D694" s="47"/>
      <c r="E694" s="48"/>
      <c r="F694" s="45" t="str">
        <f t="shared" si="1"/>
        <v/>
      </c>
      <c r="G694" s="40" t="str">
        <f t="shared" si="2"/>
        <v/>
      </c>
      <c r="H694" s="41" t="str">
        <f>IF(A694="","",IF(C694="","",IF(D694="","",IF(B694="C", SUMIFS(Prov_Auto!E$3:E1000,Prov_Auto!A$3:A1000,C694,Prov_Auto!C$3:C1000,"&gt;"&amp;A694,Prov_Auto!D$3:D1000,"&lt;="&amp;TODAY())*D694, IF(B694="V", -1*(SUMIFS(Prov_Auto!E$3:E1000,Prov_Auto!A$3:A1000,C694,Prov_Auto!C$3:C1000,"&gt;"&amp;A694,Prov_Auto!D$3:D1000,"&lt;="&amp;TODAY())*D694), "")))))</f>
        <v/>
      </c>
      <c r="I694" s="42" t="str">
        <f>IF($A694="","",IF($C694="","",IF($D694="","", IF($B694="C",  SUMIFS(Prov_Auto!$E$3:$E1000,Prov_Auto!$A$3:$A1000,$C694,Prov_Auto!$C$3:$C1000,"&gt;="&amp;$A694 ,Prov_Auto!$D$3:$D1000, "&gt;="&amp;DATE(I$2,1, 1), Prov_Auto!$D$3:$D1000,"&lt;="&amp;DATE(I$2, 12, 31))*$D694, IF($B694="V", -1*(SUMIFS(Prov_Auto!$E$3:$E1000,Prov_Auto!$A$3:$A1000,$C694,Prov_Auto!$C$3:$C1000,"&gt;="&amp;$A694 ,Prov_Auto!$D$3:$D1000, "&gt;="&amp;DATE(I$2,1,1), Prov_Auto!$D$3:$D1000,"&lt;="&amp;DATE(I$2,12,31))*$D694), "")))))</f>
        <v/>
      </c>
      <c r="J694" s="42" t="str">
        <f>IF($A694="","",IF($C694="","",IF($D694="","", IF($B694="C",  SUMIFS(Prov_Auto!$E$3:$E1000,Prov_Auto!$A$3:$A1000,$C694,Prov_Auto!$C$3:$C1000,"&gt;="&amp;$A694 ,Prov_Auto!$D$3:$D1000, "&gt;="&amp;DATE(J$2,1, 1), Prov_Auto!$D$3:$D1000,"&lt;="&amp;DATE(J$2, 12, 31))*$D694, IF($B694="V", -1*(SUMIFS(Prov_Auto!$E$3:$E1000,Prov_Auto!$A$3:$A1000,$C694,Prov_Auto!$C$3:$C1000,"&gt;="&amp;$A694 ,Prov_Auto!$D$3:$D1000, "&gt;="&amp;DATE(J$2,1,1), Prov_Auto!$D$3:$D1000,"&lt;="&amp;DATE(J$2,12,31))*$D694), "")))))</f>
        <v/>
      </c>
      <c r="K694" s="42" t="str">
        <f>IF($A694="","",IF($C694="","",IF($D694="","", IF($B694="C",  SUMIFS(Prov_Auto!$E$3:$E1000,Prov_Auto!$A$3:$A1000,$C694,Prov_Auto!$C$3:$C1000,"&gt;="&amp;$A694 ,Prov_Auto!$D$3:$D1000, "&gt;="&amp;DATE(K$2,1, 1), Prov_Auto!$D$3:$D1000,"&lt;="&amp;DATE(K$2, 12, 31))*$D694, IF($B694="V", -1*(SUMIFS(Prov_Auto!$E$3:$E1000,Prov_Auto!$A$3:$A1000,$C694,Prov_Auto!$C$3:$C1000,"&gt;="&amp;$A694 ,Prov_Auto!$D$3:$D1000, "&gt;="&amp;DATE(K$2,1,1), Prov_Auto!$D$3:$D1000,"&lt;="&amp;DATE(K$2,12,31))*$D694), "")))))</f>
        <v/>
      </c>
      <c r="L694" s="42" t="str">
        <f>IF($A694="","",IF($C694="","",IF($D694="","", IF($B694="C",  SUMIFS(Prov_Auto!$E$3:$E1000,Prov_Auto!$A$3:$A1000,$C694,Prov_Auto!$C$3:$C1000,"&gt;="&amp;$A694 ,Prov_Auto!$D$3:$D1000, "&gt;="&amp;DATE(L$2,1, 1), Prov_Auto!$D$3:$D1000,"&lt;="&amp;DATE(L$2, 12, 31))*$D694, IF($B694="V", -1*(SUMIFS(Prov_Auto!$E$3:$E1000,Prov_Auto!$A$3:$A1000,$C694,Prov_Auto!$C$3:$C1000,"&gt;="&amp;$A694 ,Prov_Auto!$D$3:$D1000, "&gt;="&amp;DATE(L$2,1,1), Prov_Auto!$D$3:$D1000,"&lt;="&amp;DATE(L$2,12,31))*$D694), "")))))</f>
        <v/>
      </c>
      <c r="M694" s="43" t="str">
        <f>IF($A694="","",IF($C694="","",IF($D694="","", IF($B694="C",  SUMIFS(Prov_Auto!$E$3:$E1000,Prov_Auto!$A$3:$A1000,$C694,Prov_Auto!$C$3:$C1000,"&gt;="&amp;$A694 ,Prov_Auto!$D$3:$D1000, "&gt;="&amp;DATE(M$2,1, 1), Prov_Auto!$D$3:$D1000,"&lt;="&amp;DATE(M$2, 12, 31))*$D694, IF($B694="V", -1*(SUMIFS(Prov_Auto!$E$3:$E1000,Prov_Auto!$A$3:$A1000,$C694,Prov_Auto!$C$3:$C1000,"&gt;="&amp;$A694 ,Prov_Auto!$D$3:$D1000, "&gt;="&amp;DATE(M$2,1,1), Prov_Auto!$D$3:$D1000,"&lt;="&amp;DATE(M$2,12,31))*$D694), "")))))</f>
        <v/>
      </c>
      <c r="N694" s="30"/>
      <c r="O694" s="31"/>
      <c r="P694" s="31"/>
      <c r="Q694" s="31"/>
      <c r="R694" s="31"/>
      <c r="S694" s="31"/>
      <c r="T694" s="31"/>
      <c r="U694" s="31"/>
      <c r="V694" s="31"/>
      <c r="W694" s="31"/>
    </row>
    <row r="695">
      <c r="A695" s="46"/>
      <c r="B695" s="47"/>
      <c r="C695" s="47"/>
      <c r="D695" s="47"/>
      <c r="E695" s="48"/>
      <c r="F695" s="45" t="str">
        <f t="shared" si="1"/>
        <v/>
      </c>
      <c r="G695" s="40" t="str">
        <f t="shared" si="2"/>
        <v/>
      </c>
      <c r="H695" s="41" t="str">
        <f>IF(A695="","",IF(C695="","",IF(D695="","",IF(B695="C", SUMIFS(Prov_Auto!E$3:E1000,Prov_Auto!A$3:A1000,C695,Prov_Auto!C$3:C1000,"&gt;"&amp;A695,Prov_Auto!D$3:D1000,"&lt;="&amp;TODAY())*D695, IF(B695="V", -1*(SUMIFS(Prov_Auto!E$3:E1000,Prov_Auto!A$3:A1000,C695,Prov_Auto!C$3:C1000,"&gt;"&amp;A695,Prov_Auto!D$3:D1000,"&lt;="&amp;TODAY())*D695), "")))))</f>
        <v/>
      </c>
      <c r="I695" s="42" t="str">
        <f>IF($A695="","",IF($C695="","",IF($D695="","", IF($B695="C",  SUMIFS(Prov_Auto!$E$3:$E1000,Prov_Auto!$A$3:$A1000,$C695,Prov_Auto!$C$3:$C1000,"&gt;="&amp;$A695 ,Prov_Auto!$D$3:$D1000, "&gt;="&amp;DATE(I$2,1, 1), Prov_Auto!$D$3:$D1000,"&lt;="&amp;DATE(I$2, 12, 31))*$D695, IF($B695="V", -1*(SUMIFS(Prov_Auto!$E$3:$E1000,Prov_Auto!$A$3:$A1000,$C695,Prov_Auto!$C$3:$C1000,"&gt;="&amp;$A695 ,Prov_Auto!$D$3:$D1000, "&gt;="&amp;DATE(I$2,1,1), Prov_Auto!$D$3:$D1000,"&lt;="&amp;DATE(I$2,12,31))*$D695), "")))))</f>
        <v/>
      </c>
      <c r="J695" s="42" t="str">
        <f>IF($A695="","",IF($C695="","",IF($D695="","", IF($B695="C",  SUMIFS(Prov_Auto!$E$3:$E1000,Prov_Auto!$A$3:$A1000,$C695,Prov_Auto!$C$3:$C1000,"&gt;="&amp;$A695 ,Prov_Auto!$D$3:$D1000, "&gt;="&amp;DATE(J$2,1, 1), Prov_Auto!$D$3:$D1000,"&lt;="&amp;DATE(J$2, 12, 31))*$D695, IF($B695="V", -1*(SUMIFS(Prov_Auto!$E$3:$E1000,Prov_Auto!$A$3:$A1000,$C695,Prov_Auto!$C$3:$C1000,"&gt;="&amp;$A695 ,Prov_Auto!$D$3:$D1000, "&gt;="&amp;DATE(J$2,1,1), Prov_Auto!$D$3:$D1000,"&lt;="&amp;DATE(J$2,12,31))*$D695), "")))))</f>
        <v/>
      </c>
      <c r="K695" s="42" t="str">
        <f>IF($A695="","",IF($C695="","",IF($D695="","", IF($B695="C",  SUMIFS(Prov_Auto!$E$3:$E1000,Prov_Auto!$A$3:$A1000,$C695,Prov_Auto!$C$3:$C1000,"&gt;="&amp;$A695 ,Prov_Auto!$D$3:$D1000, "&gt;="&amp;DATE(K$2,1, 1), Prov_Auto!$D$3:$D1000,"&lt;="&amp;DATE(K$2, 12, 31))*$D695, IF($B695="V", -1*(SUMIFS(Prov_Auto!$E$3:$E1000,Prov_Auto!$A$3:$A1000,$C695,Prov_Auto!$C$3:$C1000,"&gt;="&amp;$A695 ,Prov_Auto!$D$3:$D1000, "&gt;="&amp;DATE(K$2,1,1), Prov_Auto!$D$3:$D1000,"&lt;="&amp;DATE(K$2,12,31))*$D695), "")))))</f>
        <v/>
      </c>
      <c r="L695" s="42" t="str">
        <f>IF($A695="","",IF($C695="","",IF($D695="","", IF($B695="C",  SUMIFS(Prov_Auto!$E$3:$E1000,Prov_Auto!$A$3:$A1000,$C695,Prov_Auto!$C$3:$C1000,"&gt;="&amp;$A695 ,Prov_Auto!$D$3:$D1000, "&gt;="&amp;DATE(L$2,1, 1), Prov_Auto!$D$3:$D1000,"&lt;="&amp;DATE(L$2, 12, 31))*$D695, IF($B695="V", -1*(SUMIFS(Prov_Auto!$E$3:$E1000,Prov_Auto!$A$3:$A1000,$C695,Prov_Auto!$C$3:$C1000,"&gt;="&amp;$A695 ,Prov_Auto!$D$3:$D1000, "&gt;="&amp;DATE(L$2,1,1), Prov_Auto!$D$3:$D1000,"&lt;="&amp;DATE(L$2,12,31))*$D695), "")))))</f>
        <v/>
      </c>
      <c r="M695" s="43" t="str">
        <f>IF($A695="","",IF($C695="","",IF($D695="","", IF($B695="C",  SUMIFS(Prov_Auto!$E$3:$E1000,Prov_Auto!$A$3:$A1000,$C695,Prov_Auto!$C$3:$C1000,"&gt;="&amp;$A695 ,Prov_Auto!$D$3:$D1000, "&gt;="&amp;DATE(M$2,1, 1), Prov_Auto!$D$3:$D1000,"&lt;="&amp;DATE(M$2, 12, 31))*$D695, IF($B695="V", -1*(SUMIFS(Prov_Auto!$E$3:$E1000,Prov_Auto!$A$3:$A1000,$C695,Prov_Auto!$C$3:$C1000,"&gt;="&amp;$A695 ,Prov_Auto!$D$3:$D1000, "&gt;="&amp;DATE(M$2,1,1), Prov_Auto!$D$3:$D1000,"&lt;="&amp;DATE(M$2,12,31))*$D695), "")))))</f>
        <v/>
      </c>
      <c r="N695" s="30"/>
      <c r="O695" s="31"/>
      <c r="P695" s="31"/>
      <c r="Q695" s="31"/>
      <c r="R695" s="31"/>
      <c r="S695" s="31"/>
      <c r="T695" s="31"/>
      <c r="U695" s="31"/>
      <c r="V695" s="31"/>
      <c r="W695" s="31"/>
    </row>
    <row r="696">
      <c r="A696" s="46"/>
      <c r="B696" s="47"/>
      <c r="C696" s="47"/>
      <c r="D696" s="47"/>
      <c r="E696" s="48"/>
      <c r="F696" s="45" t="str">
        <f t="shared" si="1"/>
        <v/>
      </c>
      <c r="G696" s="40" t="str">
        <f t="shared" si="2"/>
        <v/>
      </c>
      <c r="H696" s="41" t="str">
        <f>IF(A696="","",IF(C696="","",IF(D696="","",IF(B696="C", SUMIFS(Prov_Auto!E$3:E1000,Prov_Auto!A$3:A1000,C696,Prov_Auto!C$3:C1000,"&gt;"&amp;A696,Prov_Auto!D$3:D1000,"&lt;="&amp;TODAY())*D696, IF(B696="V", -1*(SUMIFS(Prov_Auto!E$3:E1000,Prov_Auto!A$3:A1000,C696,Prov_Auto!C$3:C1000,"&gt;"&amp;A696,Prov_Auto!D$3:D1000,"&lt;="&amp;TODAY())*D696), "")))))</f>
        <v/>
      </c>
      <c r="I696" s="42" t="str">
        <f>IF($A696="","",IF($C696="","",IF($D696="","", IF($B696="C",  SUMIFS(Prov_Auto!$E$3:$E1000,Prov_Auto!$A$3:$A1000,$C696,Prov_Auto!$C$3:$C1000,"&gt;="&amp;$A696 ,Prov_Auto!$D$3:$D1000, "&gt;="&amp;DATE(I$2,1, 1), Prov_Auto!$D$3:$D1000,"&lt;="&amp;DATE(I$2, 12, 31))*$D696, IF($B696="V", -1*(SUMIFS(Prov_Auto!$E$3:$E1000,Prov_Auto!$A$3:$A1000,$C696,Prov_Auto!$C$3:$C1000,"&gt;="&amp;$A696 ,Prov_Auto!$D$3:$D1000, "&gt;="&amp;DATE(I$2,1,1), Prov_Auto!$D$3:$D1000,"&lt;="&amp;DATE(I$2,12,31))*$D696), "")))))</f>
        <v/>
      </c>
      <c r="J696" s="42" t="str">
        <f>IF($A696="","",IF($C696="","",IF($D696="","", IF($B696="C",  SUMIFS(Prov_Auto!$E$3:$E1000,Prov_Auto!$A$3:$A1000,$C696,Prov_Auto!$C$3:$C1000,"&gt;="&amp;$A696 ,Prov_Auto!$D$3:$D1000, "&gt;="&amp;DATE(J$2,1, 1), Prov_Auto!$D$3:$D1000,"&lt;="&amp;DATE(J$2, 12, 31))*$D696, IF($B696="V", -1*(SUMIFS(Prov_Auto!$E$3:$E1000,Prov_Auto!$A$3:$A1000,$C696,Prov_Auto!$C$3:$C1000,"&gt;="&amp;$A696 ,Prov_Auto!$D$3:$D1000, "&gt;="&amp;DATE(J$2,1,1), Prov_Auto!$D$3:$D1000,"&lt;="&amp;DATE(J$2,12,31))*$D696), "")))))</f>
        <v/>
      </c>
      <c r="K696" s="42" t="str">
        <f>IF($A696="","",IF($C696="","",IF($D696="","", IF($B696="C",  SUMIFS(Prov_Auto!$E$3:$E1000,Prov_Auto!$A$3:$A1000,$C696,Prov_Auto!$C$3:$C1000,"&gt;="&amp;$A696 ,Prov_Auto!$D$3:$D1000, "&gt;="&amp;DATE(K$2,1, 1), Prov_Auto!$D$3:$D1000,"&lt;="&amp;DATE(K$2, 12, 31))*$D696, IF($B696="V", -1*(SUMIFS(Prov_Auto!$E$3:$E1000,Prov_Auto!$A$3:$A1000,$C696,Prov_Auto!$C$3:$C1000,"&gt;="&amp;$A696 ,Prov_Auto!$D$3:$D1000, "&gt;="&amp;DATE(K$2,1,1), Prov_Auto!$D$3:$D1000,"&lt;="&amp;DATE(K$2,12,31))*$D696), "")))))</f>
        <v/>
      </c>
      <c r="L696" s="42" t="str">
        <f>IF($A696="","",IF($C696="","",IF($D696="","", IF($B696="C",  SUMIFS(Prov_Auto!$E$3:$E1000,Prov_Auto!$A$3:$A1000,$C696,Prov_Auto!$C$3:$C1000,"&gt;="&amp;$A696 ,Prov_Auto!$D$3:$D1000, "&gt;="&amp;DATE(L$2,1, 1), Prov_Auto!$D$3:$D1000,"&lt;="&amp;DATE(L$2, 12, 31))*$D696, IF($B696="V", -1*(SUMIFS(Prov_Auto!$E$3:$E1000,Prov_Auto!$A$3:$A1000,$C696,Prov_Auto!$C$3:$C1000,"&gt;="&amp;$A696 ,Prov_Auto!$D$3:$D1000, "&gt;="&amp;DATE(L$2,1,1), Prov_Auto!$D$3:$D1000,"&lt;="&amp;DATE(L$2,12,31))*$D696), "")))))</f>
        <v/>
      </c>
      <c r="M696" s="43" t="str">
        <f>IF($A696="","",IF($C696="","",IF($D696="","", IF($B696="C",  SUMIFS(Prov_Auto!$E$3:$E1000,Prov_Auto!$A$3:$A1000,$C696,Prov_Auto!$C$3:$C1000,"&gt;="&amp;$A696 ,Prov_Auto!$D$3:$D1000, "&gt;="&amp;DATE(M$2,1, 1), Prov_Auto!$D$3:$D1000,"&lt;="&amp;DATE(M$2, 12, 31))*$D696, IF($B696="V", -1*(SUMIFS(Prov_Auto!$E$3:$E1000,Prov_Auto!$A$3:$A1000,$C696,Prov_Auto!$C$3:$C1000,"&gt;="&amp;$A696 ,Prov_Auto!$D$3:$D1000, "&gt;="&amp;DATE(M$2,1,1), Prov_Auto!$D$3:$D1000,"&lt;="&amp;DATE(M$2,12,31))*$D696), "")))))</f>
        <v/>
      </c>
      <c r="N696" s="30"/>
      <c r="O696" s="31"/>
      <c r="P696" s="31"/>
      <c r="Q696" s="31"/>
      <c r="R696" s="31"/>
      <c r="S696" s="31"/>
      <c r="T696" s="31"/>
      <c r="U696" s="31"/>
      <c r="V696" s="31"/>
      <c r="W696" s="31"/>
    </row>
    <row r="697">
      <c r="A697" s="46"/>
      <c r="B697" s="47"/>
      <c r="C697" s="47"/>
      <c r="D697" s="47"/>
      <c r="E697" s="48"/>
      <c r="F697" s="45" t="str">
        <f t="shared" si="1"/>
        <v/>
      </c>
      <c r="G697" s="40" t="str">
        <f t="shared" si="2"/>
        <v/>
      </c>
      <c r="H697" s="41" t="str">
        <f>IF(A697="","",IF(C697="","",IF(D697="","",IF(B697="C", SUMIFS(Prov_Auto!E$3:E1000,Prov_Auto!A$3:A1000,C697,Prov_Auto!C$3:C1000,"&gt;"&amp;A697,Prov_Auto!D$3:D1000,"&lt;="&amp;TODAY())*D697, IF(B697="V", -1*(SUMIFS(Prov_Auto!E$3:E1000,Prov_Auto!A$3:A1000,C697,Prov_Auto!C$3:C1000,"&gt;"&amp;A697,Prov_Auto!D$3:D1000,"&lt;="&amp;TODAY())*D697), "")))))</f>
        <v/>
      </c>
      <c r="I697" s="42" t="str">
        <f>IF($A697="","",IF($C697="","",IF($D697="","", IF($B697="C",  SUMIFS(Prov_Auto!$E$3:$E1000,Prov_Auto!$A$3:$A1000,$C697,Prov_Auto!$C$3:$C1000,"&gt;="&amp;$A697 ,Prov_Auto!$D$3:$D1000, "&gt;="&amp;DATE(I$2,1, 1), Prov_Auto!$D$3:$D1000,"&lt;="&amp;DATE(I$2, 12, 31))*$D697, IF($B697="V", -1*(SUMIFS(Prov_Auto!$E$3:$E1000,Prov_Auto!$A$3:$A1000,$C697,Prov_Auto!$C$3:$C1000,"&gt;="&amp;$A697 ,Prov_Auto!$D$3:$D1000, "&gt;="&amp;DATE(I$2,1,1), Prov_Auto!$D$3:$D1000,"&lt;="&amp;DATE(I$2,12,31))*$D697), "")))))</f>
        <v/>
      </c>
      <c r="J697" s="42" t="str">
        <f>IF($A697="","",IF($C697="","",IF($D697="","", IF($B697="C",  SUMIFS(Prov_Auto!$E$3:$E1000,Prov_Auto!$A$3:$A1000,$C697,Prov_Auto!$C$3:$C1000,"&gt;="&amp;$A697 ,Prov_Auto!$D$3:$D1000, "&gt;="&amp;DATE(J$2,1, 1), Prov_Auto!$D$3:$D1000,"&lt;="&amp;DATE(J$2, 12, 31))*$D697, IF($B697="V", -1*(SUMIFS(Prov_Auto!$E$3:$E1000,Prov_Auto!$A$3:$A1000,$C697,Prov_Auto!$C$3:$C1000,"&gt;="&amp;$A697 ,Prov_Auto!$D$3:$D1000, "&gt;="&amp;DATE(J$2,1,1), Prov_Auto!$D$3:$D1000,"&lt;="&amp;DATE(J$2,12,31))*$D697), "")))))</f>
        <v/>
      </c>
      <c r="K697" s="42" t="str">
        <f>IF($A697="","",IF($C697="","",IF($D697="","", IF($B697="C",  SUMIFS(Prov_Auto!$E$3:$E1000,Prov_Auto!$A$3:$A1000,$C697,Prov_Auto!$C$3:$C1000,"&gt;="&amp;$A697 ,Prov_Auto!$D$3:$D1000, "&gt;="&amp;DATE(K$2,1, 1), Prov_Auto!$D$3:$D1000,"&lt;="&amp;DATE(K$2, 12, 31))*$D697, IF($B697="V", -1*(SUMIFS(Prov_Auto!$E$3:$E1000,Prov_Auto!$A$3:$A1000,$C697,Prov_Auto!$C$3:$C1000,"&gt;="&amp;$A697 ,Prov_Auto!$D$3:$D1000, "&gt;="&amp;DATE(K$2,1,1), Prov_Auto!$D$3:$D1000,"&lt;="&amp;DATE(K$2,12,31))*$D697), "")))))</f>
        <v/>
      </c>
      <c r="L697" s="42" t="str">
        <f>IF($A697="","",IF($C697="","",IF($D697="","", IF($B697="C",  SUMIFS(Prov_Auto!$E$3:$E1000,Prov_Auto!$A$3:$A1000,$C697,Prov_Auto!$C$3:$C1000,"&gt;="&amp;$A697 ,Prov_Auto!$D$3:$D1000, "&gt;="&amp;DATE(L$2,1, 1), Prov_Auto!$D$3:$D1000,"&lt;="&amp;DATE(L$2, 12, 31))*$D697, IF($B697="V", -1*(SUMIFS(Prov_Auto!$E$3:$E1000,Prov_Auto!$A$3:$A1000,$C697,Prov_Auto!$C$3:$C1000,"&gt;="&amp;$A697 ,Prov_Auto!$D$3:$D1000, "&gt;="&amp;DATE(L$2,1,1), Prov_Auto!$D$3:$D1000,"&lt;="&amp;DATE(L$2,12,31))*$D697), "")))))</f>
        <v/>
      </c>
      <c r="M697" s="43" t="str">
        <f>IF($A697="","",IF($C697="","",IF($D697="","", IF($B697="C",  SUMIFS(Prov_Auto!$E$3:$E1000,Prov_Auto!$A$3:$A1000,$C697,Prov_Auto!$C$3:$C1000,"&gt;="&amp;$A697 ,Prov_Auto!$D$3:$D1000, "&gt;="&amp;DATE(M$2,1, 1), Prov_Auto!$D$3:$D1000,"&lt;="&amp;DATE(M$2, 12, 31))*$D697, IF($B697="V", -1*(SUMIFS(Prov_Auto!$E$3:$E1000,Prov_Auto!$A$3:$A1000,$C697,Prov_Auto!$C$3:$C1000,"&gt;="&amp;$A697 ,Prov_Auto!$D$3:$D1000, "&gt;="&amp;DATE(M$2,1,1), Prov_Auto!$D$3:$D1000,"&lt;="&amp;DATE(M$2,12,31))*$D697), "")))))</f>
        <v/>
      </c>
      <c r="N697" s="30"/>
      <c r="O697" s="31"/>
      <c r="P697" s="31"/>
      <c r="Q697" s="31"/>
      <c r="R697" s="31"/>
      <c r="S697" s="31"/>
      <c r="T697" s="31"/>
      <c r="U697" s="31"/>
      <c r="V697" s="31"/>
      <c r="W697" s="31"/>
    </row>
    <row r="698">
      <c r="A698" s="46"/>
      <c r="B698" s="47"/>
      <c r="C698" s="47"/>
      <c r="D698" s="47"/>
      <c r="E698" s="48"/>
      <c r="F698" s="45" t="str">
        <f t="shared" si="1"/>
        <v/>
      </c>
      <c r="G698" s="40" t="str">
        <f t="shared" si="2"/>
        <v/>
      </c>
      <c r="H698" s="41" t="str">
        <f>IF(A698="","",IF(C698="","",IF(D698="","",IF(B698="C", SUMIFS(Prov_Auto!E$3:E1000,Prov_Auto!A$3:A1000,C698,Prov_Auto!C$3:C1000,"&gt;"&amp;A698,Prov_Auto!D$3:D1000,"&lt;="&amp;TODAY())*D698, IF(B698="V", -1*(SUMIFS(Prov_Auto!E$3:E1000,Prov_Auto!A$3:A1000,C698,Prov_Auto!C$3:C1000,"&gt;"&amp;A698,Prov_Auto!D$3:D1000,"&lt;="&amp;TODAY())*D698), "")))))</f>
        <v/>
      </c>
      <c r="I698" s="42" t="str">
        <f>IF($A698="","",IF($C698="","",IF($D698="","", IF($B698="C",  SUMIFS(Prov_Auto!$E$3:$E1000,Prov_Auto!$A$3:$A1000,$C698,Prov_Auto!$C$3:$C1000,"&gt;="&amp;$A698 ,Prov_Auto!$D$3:$D1000, "&gt;="&amp;DATE(I$2,1, 1), Prov_Auto!$D$3:$D1000,"&lt;="&amp;DATE(I$2, 12, 31))*$D698, IF($B698="V", -1*(SUMIFS(Prov_Auto!$E$3:$E1000,Prov_Auto!$A$3:$A1000,$C698,Prov_Auto!$C$3:$C1000,"&gt;="&amp;$A698 ,Prov_Auto!$D$3:$D1000, "&gt;="&amp;DATE(I$2,1,1), Prov_Auto!$D$3:$D1000,"&lt;="&amp;DATE(I$2,12,31))*$D698), "")))))</f>
        <v/>
      </c>
      <c r="J698" s="42" t="str">
        <f>IF($A698="","",IF($C698="","",IF($D698="","", IF($B698="C",  SUMIFS(Prov_Auto!$E$3:$E1000,Prov_Auto!$A$3:$A1000,$C698,Prov_Auto!$C$3:$C1000,"&gt;="&amp;$A698 ,Prov_Auto!$D$3:$D1000, "&gt;="&amp;DATE(J$2,1, 1), Prov_Auto!$D$3:$D1000,"&lt;="&amp;DATE(J$2, 12, 31))*$D698, IF($B698="V", -1*(SUMIFS(Prov_Auto!$E$3:$E1000,Prov_Auto!$A$3:$A1000,$C698,Prov_Auto!$C$3:$C1000,"&gt;="&amp;$A698 ,Prov_Auto!$D$3:$D1000, "&gt;="&amp;DATE(J$2,1,1), Prov_Auto!$D$3:$D1000,"&lt;="&amp;DATE(J$2,12,31))*$D698), "")))))</f>
        <v/>
      </c>
      <c r="K698" s="42" t="str">
        <f>IF($A698="","",IF($C698="","",IF($D698="","", IF($B698="C",  SUMIFS(Prov_Auto!$E$3:$E1000,Prov_Auto!$A$3:$A1000,$C698,Prov_Auto!$C$3:$C1000,"&gt;="&amp;$A698 ,Prov_Auto!$D$3:$D1000, "&gt;="&amp;DATE(K$2,1, 1), Prov_Auto!$D$3:$D1000,"&lt;="&amp;DATE(K$2, 12, 31))*$D698, IF($B698="V", -1*(SUMIFS(Prov_Auto!$E$3:$E1000,Prov_Auto!$A$3:$A1000,$C698,Prov_Auto!$C$3:$C1000,"&gt;="&amp;$A698 ,Prov_Auto!$D$3:$D1000, "&gt;="&amp;DATE(K$2,1,1), Prov_Auto!$D$3:$D1000,"&lt;="&amp;DATE(K$2,12,31))*$D698), "")))))</f>
        <v/>
      </c>
      <c r="L698" s="42" t="str">
        <f>IF($A698="","",IF($C698="","",IF($D698="","", IF($B698="C",  SUMIFS(Prov_Auto!$E$3:$E1000,Prov_Auto!$A$3:$A1000,$C698,Prov_Auto!$C$3:$C1000,"&gt;="&amp;$A698 ,Prov_Auto!$D$3:$D1000, "&gt;="&amp;DATE(L$2,1, 1), Prov_Auto!$D$3:$D1000,"&lt;="&amp;DATE(L$2, 12, 31))*$D698, IF($B698="V", -1*(SUMIFS(Prov_Auto!$E$3:$E1000,Prov_Auto!$A$3:$A1000,$C698,Prov_Auto!$C$3:$C1000,"&gt;="&amp;$A698 ,Prov_Auto!$D$3:$D1000, "&gt;="&amp;DATE(L$2,1,1), Prov_Auto!$D$3:$D1000,"&lt;="&amp;DATE(L$2,12,31))*$D698), "")))))</f>
        <v/>
      </c>
      <c r="M698" s="43" t="str">
        <f>IF($A698="","",IF($C698="","",IF($D698="","", IF($B698="C",  SUMIFS(Prov_Auto!$E$3:$E1000,Prov_Auto!$A$3:$A1000,$C698,Prov_Auto!$C$3:$C1000,"&gt;="&amp;$A698 ,Prov_Auto!$D$3:$D1000, "&gt;="&amp;DATE(M$2,1, 1), Prov_Auto!$D$3:$D1000,"&lt;="&amp;DATE(M$2, 12, 31))*$D698, IF($B698="V", -1*(SUMIFS(Prov_Auto!$E$3:$E1000,Prov_Auto!$A$3:$A1000,$C698,Prov_Auto!$C$3:$C1000,"&gt;="&amp;$A698 ,Prov_Auto!$D$3:$D1000, "&gt;="&amp;DATE(M$2,1,1), Prov_Auto!$D$3:$D1000,"&lt;="&amp;DATE(M$2,12,31))*$D698), "")))))</f>
        <v/>
      </c>
      <c r="N698" s="30"/>
      <c r="O698" s="31"/>
      <c r="P698" s="31"/>
      <c r="Q698" s="31"/>
      <c r="R698" s="31"/>
      <c r="S698" s="31"/>
      <c r="T698" s="31"/>
      <c r="U698" s="31"/>
      <c r="V698" s="31"/>
      <c r="W698" s="31"/>
    </row>
    <row r="699">
      <c r="A699" s="46"/>
      <c r="B699" s="47"/>
      <c r="C699" s="47"/>
      <c r="D699" s="47"/>
      <c r="E699" s="48"/>
      <c r="F699" s="45" t="str">
        <f t="shared" si="1"/>
        <v/>
      </c>
      <c r="G699" s="40" t="str">
        <f t="shared" si="2"/>
        <v/>
      </c>
      <c r="H699" s="41" t="str">
        <f>IF(A699="","",IF(C699="","",IF(D699="","",IF(B699="C", SUMIFS(Prov_Auto!E$3:E1000,Prov_Auto!A$3:A1000,C699,Prov_Auto!C$3:C1000,"&gt;"&amp;A699,Prov_Auto!D$3:D1000,"&lt;="&amp;TODAY())*D699, IF(B699="V", -1*(SUMIFS(Prov_Auto!E$3:E1000,Prov_Auto!A$3:A1000,C699,Prov_Auto!C$3:C1000,"&gt;"&amp;A699,Prov_Auto!D$3:D1000,"&lt;="&amp;TODAY())*D699), "")))))</f>
        <v/>
      </c>
      <c r="I699" s="42" t="str">
        <f>IF($A699="","",IF($C699="","",IF($D699="","", IF($B699="C",  SUMIFS(Prov_Auto!$E$3:$E1000,Prov_Auto!$A$3:$A1000,$C699,Prov_Auto!$C$3:$C1000,"&gt;="&amp;$A699 ,Prov_Auto!$D$3:$D1000, "&gt;="&amp;DATE(I$2,1, 1), Prov_Auto!$D$3:$D1000,"&lt;="&amp;DATE(I$2, 12, 31))*$D699, IF($B699="V", -1*(SUMIFS(Prov_Auto!$E$3:$E1000,Prov_Auto!$A$3:$A1000,$C699,Prov_Auto!$C$3:$C1000,"&gt;="&amp;$A699 ,Prov_Auto!$D$3:$D1000, "&gt;="&amp;DATE(I$2,1,1), Prov_Auto!$D$3:$D1000,"&lt;="&amp;DATE(I$2,12,31))*$D699), "")))))</f>
        <v/>
      </c>
      <c r="J699" s="42" t="str">
        <f>IF($A699="","",IF($C699="","",IF($D699="","", IF($B699="C",  SUMIFS(Prov_Auto!$E$3:$E1000,Prov_Auto!$A$3:$A1000,$C699,Prov_Auto!$C$3:$C1000,"&gt;="&amp;$A699 ,Prov_Auto!$D$3:$D1000, "&gt;="&amp;DATE(J$2,1, 1), Prov_Auto!$D$3:$D1000,"&lt;="&amp;DATE(J$2, 12, 31))*$D699, IF($B699="V", -1*(SUMIFS(Prov_Auto!$E$3:$E1000,Prov_Auto!$A$3:$A1000,$C699,Prov_Auto!$C$3:$C1000,"&gt;="&amp;$A699 ,Prov_Auto!$D$3:$D1000, "&gt;="&amp;DATE(J$2,1,1), Prov_Auto!$D$3:$D1000,"&lt;="&amp;DATE(J$2,12,31))*$D699), "")))))</f>
        <v/>
      </c>
      <c r="K699" s="42" t="str">
        <f>IF($A699="","",IF($C699="","",IF($D699="","", IF($B699="C",  SUMIFS(Prov_Auto!$E$3:$E1000,Prov_Auto!$A$3:$A1000,$C699,Prov_Auto!$C$3:$C1000,"&gt;="&amp;$A699 ,Prov_Auto!$D$3:$D1000, "&gt;="&amp;DATE(K$2,1, 1), Prov_Auto!$D$3:$D1000,"&lt;="&amp;DATE(K$2, 12, 31))*$D699, IF($B699="V", -1*(SUMIFS(Prov_Auto!$E$3:$E1000,Prov_Auto!$A$3:$A1000,$C699,Prov_Auto!$C$3:$C1000,"&gt;="&amp;$A699 ,Prov_Auto!$D$3:$D1000, "&gt;="&amp;DATE(K$2,1,1), Prov_Auto!$D$3:$D1000,"&lt;="&amp;DATE(K$2,12,31))*$D699), "")))))</f>
        <v/>
      </c>
      <c r="L699" s="42" t="str">
        <f>IF($A699="","",IF($C699="","",IF($D699="","", IF($B699="C",  SUMIFS(Prov_Auto!$E$3:$E1000,Prov_Auto!$A$3:$A1000,$C699,Prov_Auto!$C$3:$C1000,"&gt;="&amp;$A699 ,Prov_Auto!$D$3:$D1000, "&gt;="&amp;DATE(L$2,1, 1), Prov_Auto!$D$3:$D1000,"&lt;="&amp;DATE(L$2, 12, 31))*$D699, IF($B699="V", -1*(SUMIFS(Prov_Auto!$E$3:$E1000,Prov_Auto!$A$3:$A1000,$C699,Prov_Auto!$C$3:$C1000,"&gt;="&amp;$A699 ,Prov_Auto!$D$3:$D1000, "&gt;="&amp;DATE(L$2,1,1), Prov_Auto!$D$3:$D1000,"&lt;="&amp;DATE(L$2,12,31))*$D699), "")))))</f>
        <v/>
      </c>
      <c r="M699" s="43" t="str">
        <f>IF($A699="","",IF($C699="","",IF($D699="","", IF($B699="C",  SUMIFS(Prov_Auto!$E$3:$E1000,Prov_Auto!$A$3:$A1000,$C699,Prov_Auto!$C$3:$C1000,"&gt;="&amp;$A699 ,Prov_Auto!$D$3:$D1000, "&gt;="&amp;DATE(M$2,1, 1), Prov_Auto!$D$3:$D1000,"&lt;="&amp;DATE(M$2, 12, 31))*$D699, IF($B699="V", -1*(SUMIFS(Prov_Auto!$E$3:$E1000,Prov_Auto!$A$3:$A1000,$C699,Prov_Auto!$C$3:$C1000,"&gt;="&amp;$A699 ,Prov_Auto!$D$3:$D1000, "&gt;="&amp;DATE(M$2,1,1), Prov_Auto!$D$3:$D1000,"&lt;="&amp;DATE(M$2,12,31))*$D699), "")))))</f>
        <v/>
      </c>
      <c r="N699" s="30"/>
      <c r="O699" s="31"/>
      <c r="P699" s="31"/>
      <c r="Q699" s="31"/>
      <c r="R699" s="31"/>
      <c r="S699" s="31"/>
      <c r="T699" s="31"/>
      <c r="U699" s="31"/>
      <c r="V699" s="31"/>
      <c r="W699" s="31"/>
    </row>
    <row r="700">
      <c r="A700" s="46"/>
      <c r="B700" s="47"/>
      <c r="C700" s="47"/>
      <c r="D700" s="47"/>
      <c r="E700" s="48"/>
      <c r="F700" s="45" t="str">
        <f t="shared" si="1"/>
        <v/>
      </c>
      <c r="G700" s="40" t="str">
        <f t="shared" si="2"/>
        <v/>
      </c>
      <c r="H700" s="41" t="str">
        <f>IF(A700="","",IF(C700="","",IF(D700="","",IF(B700="C", SUMIFS(Prov_Auto!E$3:E1000,Prov_Auto!A$3:A1000,C700,Prov_Auto!C$3:C1000,"&gt;"&amp;A700,Prov_Auto!D$3:D1000,"&lt;="&amp;TODAY())*D700, IF(B700="V", -1*(SUMIFS(Prov_Auto!E$3:E1000,Prov_Auto!A$3:A1000,C700,Prov_Auto!C$3:C1000,"&gt;"&amp;A700,Prov_Auto!D$3:D1000,"&lt;="&amp;TODAY())*D700), "")))))</f>
        <v/>
      </c>
      <c r="I700" s="42" t="str">
        <f>IF($A700="","",IF($C700="","",IF($D700="","", IF($B700="C",  SUMIFS(Prov_Auto!$E$3:$E1000,Prov_Auto!$A$3:$A1000,$C700,Prov_Auto!$C$3:$C1000,"&gt;="&amp;$A700 ,Prov_Auto!$D$3:$D1000, "&gt;="&amp;DATE(I$2,1, 1), Prov_Auto!$D$3:$D1000,"&lt;="&amp;DATE(I$2, 12, 31))*$D700, IF($B700="V", -1*(SUMIFS(Prov_Auto!$E$3:$E1000,Prov_Auto!$A$3:$A1000,$C700,Prov_Auto!$C$3:$C1000,"&gt;="&amp;$A700 ,Prov_Auto!$D$3:$D1000, "&gt;="&amp;DATE(I$2,1,1), Prov_Auto!$D$3:$D1000,"&lt;="&amp;DATE(I$2,12,31))*$D700), "")))))</f>
        <v/>
      </c>
      <c r="J700" s="42" t="str">
        <f>IF($A700="","",IF($C700="","",IF($D700="","", IF($B700="C",  SUMIFS(Prov_Auto!$E$3:$E1000,Prov_Auto!$A$3:$A1000,$C700,Prov_Auto!$C$3:$C1000,"&gt;="&amp;$A700 ,Prov_Auto!$D$3:$D1000, "&gt;="&amp;DATE(J$2,1, 1), Prov_Auto!$D$3:$D1000,"&lt;="&amp;DATE(J$2, 12, 31))*$D700, IF($B700="V", -1*(SUMIFS(Prov_Auto!$E$3:$E1000,Prov_Auto!$A$3:$A1000,$C700,Prov_Auto!$C$3:$C1000,"&gt;="&amp;$A700 ,Prov_Auto!$D$3:$D1000, "&gt;="&amp;DATE(J$2,1,1), Prov_Auto!$D$3:$D1000,"&lt;="&amp;DATE(J$2,12,31))*$D700), "")))))</f>
        <v/>
      </c>
      <c r="K700" s="42" t="str">
        <f>IF($A700="","",IF($C700="","",IF($D700="","", IF($B700="C",  SUMIFS(Prov_Auto!$E$3:$E1000,Prov_Auto!$A$3:$A1000,$C700,Prov_Auto!$C$3:$C1000,"&gt;="&amp;$A700 ,Prov_Auto!$D$3:$D1000, "&gt;="&amp;DATE(K$2,1, 1), Prov_Auto!$D$3:$D1000,"&lt;="&amp;DATE(K$2, 12, 31))*$D700, IF($B700="V", -1*(SUMIFS(Prov_Auto!$E$3:$E1000,Prov_Auto!$A$3:$A1000,$C700,Prov_Auto!$C$3:$C1000,"&gt;="&amp;$A700 ,Prov_Auto!$D$3:$D1000, "&gt;="&amp;DATE(K$2,1,1), Prov_Auto!$D$3:$D1000,"&lt;="&amp;DATE(K$2,12,31))*$D700), "")))))</f>
        <v/>
      </c>
      <c r="L700" s="42" t="str">
        <f>IF($A700="","",IF($C700="","",IF($D700="","", IF($B700="C",  SUMIFS(Prov_Auto!$E$3:$E1000,Prov_Auto!$A$3:$A1000,$C700,Prov_Auto!$C$3:$C1000,"&gt;="&amp;$A700 ,Prov_Auto!$D$3:$D1000, "&gt;="&amp;DATE(L$2,1, 1), Prov_Auto!$D$3:$D1000,"&lt;="&amp;DATE(L$2, 12, 31))*$D700, IF($B700="V", -1*(SUMIFS(Prov_Auto!$E$3:$E1000,Prov_Auto!$A$3:$A1000,$C700,Prov_Auto!$C$3:$C1000,"&gt;="&amp;$A700 ,Prov_Auto!$D$3:$D1000, "&gt;="&amp;DATE(L$2,1,1), Prov_Auto!$D$3:$D1000,"&lt;="&amp;DATE(L$2,12,31))*$D700), "")))))</f>
        <v/>
      </c>
      <c r="M700" s="43" t="str">
        <f>IF($A700="","",IF($C700="","",IF($D700="","", IF($B700="C",  SUMIFS(Prov_Auto!$E$3:$E1000,Prov_Auto!$A$3:$A1000,$C700,Prov_Auto!$C$3:$C1000,"&gt;="&amp;$A700 ,Prov_Auto!$D$3:$D1000, "&gt;="&amp;DATE(M$2,1, 1), Prov_Auto!$D$3:$D1000,"&lt;="&amp;DATE(M$2, 12, 31))*$D700, IF($B700="V", -1*(SUMIFS(Prov_Auto!$E$3:$E1000,Prov_Auto!$A$3:$A1000,$C700,Prov_Auto!$C$3:$C1000,"&gt;="&amp;$A700 ,Prov_Auto!$D$3:$D1000, "&gt;="&amp;DATE(M$2,1,1), Prov_Auto!$D$3:$D1000,"&lt;="&amp;DATE(M$2,12,31))*$D700), "")))))</f>
        <v/>
      </c>
      <c r="N700" s="30"/>
      <c r="O700" s="31"/>
      <c r="P700" s="31"/>
      <c r="Q700" s="31"/>
      <c r="R700" s="31"/>
      <c r="S700" s="31"/>
      <c r="T700" s="31"/>
      <c r="U700" s="31"/>
      <c r="V700" s="31"/>
      <c r="W700" s="31"/>
    </row>
    <row r="701">
      <c r="A701" s="46"/>
      <c r="B701" s="47"/>
      <c r="C701" s="47"/>
      <c r="D701" s="47"/>
      <c r="E701" s="48"/>
      <c r="F701" s="45" t="str">
        <f t="shared" si="1"/>
        <v/>
      </c>
      <c r="G701" s="40" t="str">
        <f t="shared" si="2"/>
        <v/>
      </c>
      <c r="H701" s="41" t="str">
        <f>IF(A701="","",IF(C701="","",IF(D701="","",IF(B701="C", SUMIFS(Prov_Auto!E$3:E1000,Prov_Auto!A$3:A1000,C701,Prov_Auto!C$3:C1000,"&gt;"&amp;A701,Prov_Auto!D$3:D1000,"&lt;="&amp;TODAY())*D701, IF(B701="V", -1*(SUMIFS(Prov_Auto!E$3:E1000,Prov_Auto!A$3:A1000,C701,Prov_Auto!C$3:C1000,"&gt;"&amp;A701,Prov_Auto!D$3:D1000,"&lt;="&amp;TODAY())*D701), "")))))</f>
        <v/>
      </c>
      <c r="I701" s="42" t="str">
        <f>IF($A701="","",IF($C701="","",IF($D701="","", IF($B701="C",  SUMIFS(Prov_Auto!$E$3:$E1000,Prov_Auto!$A$3:$A1000,$C701,Prov_Auto!$C$3:$C1000,"&gt;="&amp;$A701 ,Prov_Auto!$D$3:$D1000, "&gt;="&amp;DATE(I$2,1, 1), Prov_Auto!$D$3:$D1000,"&lt;="&amp;DATE(I$2, 12, 31))*$D701, IF($B701="V", -1*(SUMIFS(Prov_Auto!$E$3:$E1000,Prov_Auto!$A$3:$A1000,$C701,Prov_Auto!$C$3:$C1000,"&gt;="&amp;$A701 ,Prov_Auto!$D$3:$D1000, "&gt;="&amp;DATE(I$2,1,1), Prov_Auto!$D$3:$D1000,"&lt;="&amp;DATE(I$2,12,31))*$D701), "")))))</f>
        <v/>
      </c>
      <c r="J701" s="42" t="str">
        <f>IF($A701="","",IF($C701="","",IF($D701="","", IF($B701="C",  SUMIFS(Prov_Auto!$E$3:$E1000,Prov_Auto!$A$3:$A1000,$C701,Prov_Auto!$C$3:$C1000,"&gt;="&amp;$A701 ,Prov_Auto!$D$3:$D1000, "&gt;="&amp;DATE(J$2,1, 1), Prov_Auto!$D$3:$D1000,"&lt;="&amp;DATE(J$2, 12, 31))*$D701, IF($B701="V", -1*(SUMIFS(Prov_Auto!$E$3:$E1000,Prov_Auto!$A$3:$A1000,$C701,Prov_Auto!$C$3:$C1000,"&gt;="&amp;$A701 ,Prov_Auto!$D$3:$D1000, "&gt;="&amp;DATE(J$2,1,1), Prov_Auto!$D$3:$D1000,"&lt;="&amp;DATE(J$2,12,31))*$D701), "")))))</f>
        <v/>
      </c>
      <c r="K701" s="42" t="str">
        <f>IF($A701="","",IF($C701="","",IF($D701="","", IF($B701="C",  SUMIFS(Prov_Auto!$E$3:$E1000,Prov_Auto!$A$3:$A1000,$C701,Prov_Auto!$C$3:$C1000,"&gt;="&amp;$A701 ,Prov_Auto!$D$3:$D1000, "&gt;="&amp;DATE(K$2,1, 1), Prov_Auto!$D$3:$D1000,"&lt;="&amp;DATE(K$2, 12, 31))*$D701, IF($B701="V", -1*(SUMIFS(Prov_Auto!$E$3:$E1000,Prov_Auto!$A$3:$A1000,$C701,Prov_Auto!$C$3:$C1000,"&gt;="&amp;$A701 ,Prov_Auto!$D$3:$D1000, "&gt;="&amp;DATE(K$2,1,1), Prov_Auto!$D$3:$D1000,"&lt;="&amp;DATE(K$2,12,31))*$D701), "")))))</f>
        <v/>
      </c>
      <c r="L701" s="42" t="str">
        <f>IF($A701="","",IF($C701="","",IF($D701="","", IF($B701="C",  SUMIFS(Prov_Auto!$E$3:$E1000,Prov_Auto!$A$3:$A1000,$C701,Prov_Auto!$C$3:$C1000,"&gt;="&amp;$A701 ,Prov_Auto!$D$3:$D1000, "&gt;="&amp;DATE(L$2,1, 1), Prov_Auto!$D$3:$D1000,"&lt;="&amp;DATE(L$2, 12, 31))*$D701, IF($B701="V", -1*(SUMIFS(Prov_Auto!$E$3:$E1000,Prov_Auto!$A$3:$A1000,$C701,Prov_Auto!$C$3:$C1000,"&gt;="&amp;$A701 ,Prov_Auto!$D$3:$D1000, "&gt;="&amp;DATE(L$2,1,1), Prov_Auto!$D$3:$D1000,"&lt;="&amp;DATE(L$2,12,31))*$D701), "")))))</f>
        <v/>
      </c>
      <c r="M701" s="43" t="str">
        <f>IF($A701="","",IF($C701="","",IF($D701="","", IF($B701="C",  SUMIFS(Prov_Auto!$E$3:$E1000,Prov_Auto!$A$3:$A1000,$C701,Prov_Auto!$C$3:$C1000,"&gt;="&amp;$A701 ,Prov_Auto!$D$3:$D1000, "&gt;="&amp;DATE(M$2,1, 1), Prov_Auto!$D$3:$D1000,"&lt;="&amp;DATE(M$2, 12, 31))*$D701, IF($B701="V", -1*(SUMIFS(Prov_Auto!$E$3:$E1000,Prov_Auto!$A$3:$A1000,$C701,Prov_Auto!$C$3:$C1000,"&gt;="&amp;$A701 ,Prov_Auto!$D$3:$D1000, "&gt;="&amp;DATE(M$2,1,1), Prov_Auto!$D$3:$D1000,"&lt;="&amp;DATE(M$2,12,31))*$D701), "")))))</f>
        <v/>
      </c>
      <c r="N701" s="30"/>
      <c r="O701" s="31"/>
      <c r="P701" s="31"/>
      <c r="Q701" s="31"/>
      <c r="R701" s="31"/>
      <c r="S701" s="31"/>
      <c r="T701" s="31"/>
      <c r="U701" s="31"/>
      <c r="V701" s="31"/>
      <c r="W701" s="31"/>
    </row>
    <row r="702">
      <c r="A702" s="46"/>
      <c r="B702" s="47"/>
      <c r="C702" s="47"/>
      <c r="D702" s="47"/>
      <c r="E702" s="48"/>
      <c r="F702" s="45" t="str">
        <f t="shared" si="1"/>
        <v/>
      </c>
      <c r="G702" s="40" t="str">
        <f t="shared" si="2"/>
        <v/>
      </c>
      <c r="H702" s="41" t="str">
        <f>IF(A702="","",IF(C702="","",IF(D702="","",IF(B702="C", SUMIFS(Prov_Auto!E$3:E1000,Prov_Auto!A$3:A1000,C702,Prov_Auto!C$3:C1000,"&gt;"&amp;A702,Prov_Auto!D$3:D1000,"&lt;="&amp;TODAY())*D702, IF(B702="V", -1*(SUMIFS(Prov_Auto!E$3:E1000,Prov_Auto!A$3:A1000,C702,Prov_Auto!C$3:C1000,"&gt;"&amp;A702,Prov_Auto!D$3:D1000,"&lt;="&amp;TODAY())*D702), "")))))</f>
        <v/>
      </c>
      <c r="I702" s="42" t="str">
        <f>IF($A702="","",IF($C702="","",IF($D702="","", IF($B702="C",  SUMIFS(Prov_Auto!$E$3:$E1000,Prov_Auto!$A$3:$A1000,$C702,Prov_Auto!$C$3:$C1000,"&gt;="&amp;$A702 ,Prov_Auto!$D$3:$D1000, "&gt;="&amp;DATE(I$2,1, 1), Prov_Auto!$D$3:$D1000,"&lt;="&amp;DATE(I$2, 12, 31))*$D702, IF($B702="V", -1*(SUMIFS(Prov_Auto!$E$3:$E1000,Prov_Auto!$A$3:$A1000,$C702,Prov_Auto!$C$3:$C1000,"&gt;="&amp;$A702 ,Prov_Auto!$D$3:$D1000, "&gt;="&amp;DATE(I$2,1,1), Prov_Auto!$D$3:$D1000,"&lt;="&amp;DATE(I$2,12,31))*$D702), "")))))</f>
        <v/>
      </c>
      <c r="J702" s="42" t="str">
        <f>IF($A702="","",IF($C702="","",IF($D702="","", IF($B702="C",  SUMIFS(Prov_Auto!$E$3:$E1000,Prov_Auto!$A$3:$A1000,$C702,Prov_Auto!$C$3:$C1000,"&gt;="&amp;$A702 ,Prov_Auto!$D$3:$D1000, "&gt;="&amp;DATE(J$2,1, 1), Prov_Auto!$D$3:$D1000,"&lt;="&amp;DATE(J$2, 12, 31))*$D702, IF($B702="V", -1*(SUMIFS(Prov_Auto!$E$3:$E1000,Prov_Auto!$A$3:$A1000,$C702,Prov_Auto!$C$3:$C1000,"&gt;="&amp;$A702 ,Prov_Auto!$D$3:$D1000, "&gt;="&amp;DATE(J$2,1,1), Prov_Auto!$D$3:$D1000,"&lt;="&amp;DATE(J$2,12,31))*$D702), "")))))</f>
        <v/>
      </c>
      <c r="K702" s="42" t="str">
        <f>IF($A702="","",IF($C702="","",IF($D702="","", IF($B702="C",  SUMIFS(Prov_Auto!$E$3:$E1000,Prov_Auto!$A$3:$A1000,$C702,Prov_Auto!$C$3:$C1000,"&gt;="&amp;$A702 ,Prov_Auto!$D$3:$D1000, "&gt;="&amp;DATE(K$2,1, 1), Prov_Auto!$D$3:$D1000,"&lt;="&amp;DATE(K$2, 12, 31))*$D702, IF($B702="V", -1*(SUMIFS(Prov_Auto!$E$3:$E1000,Prov_Auto!$A$3:$A1000,$C702,Prov_Auto!$C$3:$C1000,"&gt;="&amp;$A702 ,Prov_Auto!$D$3:$D1000, "&gt;="&amp;DATE(K$2,1,1), Prov_Auto!$D$3:$D1000,"&lt;="&amp;DATE(K$2,12,31))*$D702), "")))))</f>
        <v/>
      </c>
      <c r="L702" s="42" t="str">
        <f>IF($A702="","",IF($C702="","",IF($D702="","", IF($B702="C",  SUMIFS(Prov_Auto!$E$3:$E1000,Prov_Auto!$A$3:$A1000,$C702,Prov_Auto!$C$3:$C1000,"&gt;="&amp;$A702 ,Prov_Auto!$D$3:$D1000, "&gt;="&amp;DATE(L$2,1, 1), Prov_Auto!$D$3:$D1000,"&lt;="&amp;DATE(L$2, 12, 31))*$D702, IF($B702="V", -1*(SUMIFS(Prov_Auto!$E$3:$E1000,Prov_Auto!$A$3:$A1000,$C702,Prov_Auto!$C$3:$C1000,"&gt;="&amp;$A702 ,Prov_Auto!$D$3:$D1000, "&gt;="&amp;DATE(L$2,1,1), Prov_Auto!$D$3:$D1000,"&lt;="&amp;DATE(L$2,12,31))*$D702), "")))))</f>
        <v/>
      </c>
      <c r="M702" s="43" t="str">
        <f>IF($A702="","",IF($C702="","",IF($D702="","", IF($B702="C",  SUMIFS(Prov_Auto!$E$3:$E1000,Prov_Auto!$A$3:$A1000,$C702,Prov_Auto!$C$3:$C1000,"&gt;="&amp;$A702 ,Prov_Auto!$D$3:$D1000, "&gt;="&amp;DATE(M$2,1, 1), Prov_Auto!$D$3:$D1000,"&lt;="&amp;DATE(M$2, 12, 31))*$D702, IF($B702="V", -1*(SUMIFS(Prov_Auto!$E$3:$E1000,Prov_Auto!$A$3:$A1000,$C702,Prov_Auto!$C$3:$C1000,"&gt;="&amp;$A702 ,Prov_Auto!$D$3:$D1000, "&gt;="&amp;DATE(M$2,1,1), Prov_Auto!$D$3:$D1000,"&lt;="&amp;DATE(M$2,12,31))*$D702), "")))))</f>
        <v/>
      </c>
      <c r="N702" s="30"/>
      <c r="O702" s="31"/>
      <c r="P702" s="31"/>
      <c r="Q702" s="31"/>
      <c r="R702" s="31"/>
      <c r="S702" s="31"/>
      <c r="T702" s="31"/>
      <c r="U702" s="31"/>
      <c r="V702" s="31"/>
      <c r="W702" s="31"/>
    </row>
    <row r="703">
      <c r="A703" s="46"/>
      <c r="B703" s="47"/>
      <c r="C703" s="47"/>
      <c r="D703" s="47"/>
      <c r="E703" s="48"/>
      <c r="F703" s="45" t="str">
        <f t="shared" si="1"/>
        <v/>
      </c>
      <c r="G703" s="40" t="str">
        <f t="shared" si="2"/>
        <v/>
      </c>
      <c r="H703" s="41" t="str">
        <f>IF(A703="","",IF(C703="","",IF(D703="","",IF(B703="C", SUMIFS(Prov_Auto!E$3:E1000,Prov_Auto!A$3:A1000,C703,Prov_Auto!C$3:C1000,"&gt;"&amp;A703,Prov_Auto!D$3:D1000,"&lt;="&amp;TODAY())*D703, IF(B703="V", -1*(SUMIFS(Prov_Auto!E$3:E1000,Prov_Auto!A$3:A1000,C703,Prov_Auto!C$3:C1000,"&gt;"&amp;A703,Prov_Auto!D$3:D1000,"&lt;="&amp;TODAY())*D703), "")))))</f>
        <v/>
      </c>
      <c r="I703" s="42" t="str">
        <f>IF($A703="","",IF($C703="","",IF($D703="","", IF($B703="C",  SUMIFS(Prov_Auto!$E$3:$E1000,Prov_Auto!$A$3:$A1000,$C703,Prov_Auto!$C$3:$C1000,"&gt;="&amp;$A703 ,Prov_Auto!$D$3:$D1000, "&gt;="&amp;DATE(I$2,1, 1), Prov_Auto!$D$3:$D1000,"&lt;="&amp;DATE(I$2, 12, 31))*$D703, IF($B703="V", -1*(SUMIFS(Prov_Auto!$E$3:$E1000,Prov_Auto!$A$3:$A1000,$C703,Prov_Auto!$C$3:$C1000,"&gt;="&amp;$A703 ,Prov_Auto!$D$3:$D1000, "&gt;="&amp;DATE(I$2,1,1), Prov_Auto!$D$3:$D1000,"&lt;="&amp;DATE(I$2,12,31))*$D703), "")))))</f>
        <v/>
      </c>
      <c r="J703" s="42" t="str">
        <f>IF($A703="","",IF($C703="","",IF($D703="","", IF($B703="C",  SUMIFS(Prov_Auto!$E$3:$E1000,Prov_Auto!$A$3:$A1000,$C703,Prov_Auto!$C$3:$C1000,"&gt;="&amp;$A703 ,Prov_Auto!$D$3:$D1000, "&gt;="&amp;DATE(J$2,1, 1), Prov_Auto!$D$3:$D1000,"&lt;="&amp;DATE(J$2, 12, 31))*$D703, IF($B703="V", -1*(SUMIFS(Prov_Auto!$E$3:$E1000,Prov_Auto!$A$3:$A1000,$C703,Prov_Auto!$C$3:$C1000,"&gt;="&amp;$A703 ,Prov_Auto!$D$3:$D1000, "&gt;="&amp;DATE(J$2,1,1), Prov_Auto!$D$3:$D1000,"&lt;="&amp;DATE(J$2,12,31))*$D703), "")))))</f>
        <v/>
      </c>
      <c r="K703" s="42" t="str">
        <f>IF($A703="","",IF($C703="","",IF($D703="","", IF($B703="C",  SUMIFS(Prov_Auto!$E$3:$E1000,Prov_Auto!$A$3:$A1000,$C703,Prov_Auto!$C$3:$C1000,"&gt;="&amp;$A703 ,Prov_Auto!$D$3:$D1000, "&gt;="&amp;DATE(K$2,1, 1), Prov_Auto!$D$3:$D1000,"&lt;="&amp;DATE(K$2, 12, 31))*$D703, IF($B703="V", -1*(SUMIFS(Prov_Auto!$E$3:$E1000,Prov_Auto!$A$3:$A1000,$C703,Prov_Auto!$C$3:$C1000,"&gt;="&amp;$A703 ,Prov_Auto!$D$3:$D1000, "&gt;="&amp;DATE(K$2,1,1), Prov_Auto!$D$3:$D1000,"&lt;="&amp;DATE(K$2,12,31))*$D703), "")))))</f>
        <v/>
      </c>
      <c r="L703" s="42" t="str">
        <f>IF($A703="","",IF($C703="","",IF($D703="","", IF($B703="C",  SUMIFS(Prov_Auto!$E$3:$E1000,Prov_Auto!$A$3:$A1000,$C703,Prov_Auto!$C$3:$C1000,"&gt;="&amp;$A703 ,Prov_Auto!$D$3:$D1000, "&gt;="&amp;DATE(L$2,1, 1), Prov_Auto!$D$3:$D1000,"&lt;="&amp;DATE(L$2, 12, 31))*$D703, IF($B703="V", -1*(SUMIFS(Prov_Auto!$E$3:$E1000,Prov_Auto!$A$3:$A1000,$C703,Prov_Auto!$C$3:$C1000,"&gt;="&amp;$A703 ,Prov_Auto!$D$3:$D1000, "&gt;="&amp;DATE(L$2,1,1), Prov_Auto!$D$3:$D1000,"&lt;="&amp;DATE(L$2,12,31))*$D703), "")))))</f>
        <v/>
      </c>
      <c r="M703" s="43" t="str">
        <f>IF($A703="","",IF($C703="","",IF($D703="","", IF($B703="C",  SUMIFS(Prov_Auto!$E$3:$E1000,Prov_Auto!$A$3:$A1000,$C703,Prov_Auto!$C$3:$C1000,"&gt;="&amp;$A703 ,Prov_Auto!$D$3:$D1000, "&gt;="&amp;DATE(M$2,1, 1), Prov_Auto!$D$3:$D1000,"&lt;="&amp;DATE(M$2, 12, 31))*$D703, IF($B703="V", -1*(SUMIFS(Prov_Auto!$E$3:$E1000,Prov_Auto!$A$3:$A1000,$C703,Prov_Auto!$C$3:$C1000,"&gt;="&amp;$A703 ,Prov_Auto!$D$3:$D1000, "&gt;="&amp;DATE(M$2,1,1), Prov_Auto!$D$3:$D1000,"&lt;="&amp;DATE(M$2,12,31))*$D703), "")))))</f>
        <v/>
      </c>
      <c r="N703" s="30"/>
      <c r="O703" s="31"/>
      <c r="P703" s="31"/>
      <c r="Q703" s="31"/>
      <c r="R703" s="31"/>
      <c r="S703" s="31"/>
      <c r="T703" s="31"/>
      <c r="U703" s="31"/>
      <c r="V703" s="31"/>
      <c r="W703" s="31"/>
    </row>
    <row r="704">
      <c r="A704" s="46"/>
      <c r="B704" s="47"/>
      <c r="C704" s="47"/>
      <c r="D704" s="47"/>
      <c r="E704" s="48"/>
      <c r="F704" s="45" t="str">
        <f t="shared" si="1"/>
        <v/>
      </c>
      <c r="G704" s="40" t="str">
        <f t="shared" si="2"/>
        <v/>
      </c>
      <c r="H704" s="41" t="str">
        <f>IF(A704="","",IF(C704="","",IF(D704="","",IF(B704="C", SUMIFS(Prov_Auto!E$3:E1000,Prov_Auto!A$3:A1000,C704,Prov_Auto!C$3:C1000,"&gt;"&amp;A704,Prov_Auto!D$3:D1000,"&lt;="&amp;TODAY())*D704, IF(B704="V", -1*(SUMIFS(Prov_Auto!E$3:E1000,Prov_Auto!A$3:A1000,C704,Prov_Auto!C$3:C1000,"&gt;"&amp;A704,Prov_Auto!D$3:D1000,"&lt;="&amp;TODAY())*D704), "")))))</f>
        <v/>
      </c>
      <c r="I704" s="42" t="str">
        <f>IF($A704="","",IF($C704="","",IF($D704="","", IF($B704="C",  SUMIFS(Prov_Auto!$E$3:$E1000,Prov_Auto!$A$3:$A1000,$C704,Prov_Auto!$C$3:$C1000,"&gt;="&amp;$A704 ,Prov_Auto!$D$3:$D1000, "&gt;="&amp;DATE(I$2,1, 1), Prov_Auto!$D$3:$D1000,"&lt;="&amp;DATE(I$2, 12, 31))*$D704, IF($B704="V", -1*(SUMIFS(Prov_Auto!$E$3:$E1000,Prov_Auto!$A$3:$A1000,$C704,Prov_Auto!$C$3:$C1000,"&gt;="&amp;$A704 ,Prov_Auto!$D$3:$D1000, "&gt;="&amp;DATE(I$2,1,1), Prov_Auto!$D$3:$D1000,"&lt;="&amp;DATE(I$2,12,31))*$D704), "")))))</f>
        <v/>
      </c>
      <c r="J704" s="42" t="str">
        <f>IF($A704="","",IF($C704="","",IF($D704="","", IF($B704="C",  SUMIFS(Prov_Auto!$E$3:$E1000,Prov_Auto!$A$3:$A1000,$C704,Prov_Auto!$C$3:$C1000,"&gt;="&amp;$A704 ,Prov_Auto!$D$3:$D1000, "&gt;="&amp;DATE(J$2,1, 1), Prov_Auto!$D$3:$D1000,"&lt;="&amp;DATE(J$2, 12, 31))*$D704, IF($B704="V", -1*(SUMIFS(Prov_Auto!$E$3:$E1000,Prov_Auto!$A$3:$A1000,$C704,Prov_Auto!$C$3:$C1000,"&gt;="&amp;$A704 ,Prov_Auto!$D$3:$D1000, "&gt;="&amp;DATE(J$2,1,1), Prov_Auto!$D$3:$D1000,"&lt;="&amp;DATE(J$2,12,31))*$D704), "")))))</f>
        <v/>
      </c>
      <c r="K704" s="42" t="str">
        <f>IF($A704="","",IF($C704="","",IF($D704="","", IF($B704="C",  SUMIFS(Prov_Auto!$E$3:$E1000,Prov_Auto!$A$3:$A1000,$C704,Prov_Auto!$C$3:$C1000,"&gt;="&amp;$A704 ,Prov_Auto!$D$3:$D1000, "&gt;="&amp;DATE(K$2,1, 1), Prov_Auto!$D$3:$D1000,"&lt;="&amp;DATE(K$2, 12, 31))*$D704, IF($B704="V", -1*(SUMIFS(Prov_Auto!$E$3:$E1000,Prov_Auto!$A$3:$A1000,$C704,Prov_Auto!$C$3:$C1000,"&gt;="&amp;$A704 ,Prov_Auto!$D$3:$D1000, "&gt;="&amp;DATE(K$2,1,1), Prov_Auto!$D$3:$D1000,"&lt;="&amp;DATE(K$2,12,31))*$D704), "")))))</f>
        <v/>
      </c>
      <c r="L704" s="42" t="str">
        <f>IF($A704="","",IF($C704="","",IF($D704="","", IF($B704="C",  SUMIFS(Prov_Auto!$E$3:$E1000,Prov_Auto!$A$3:$A1000,$C704,Prov_Auto!$C$3:$C1000,"&gt;="&amp;$A704 ,Prov_Auto!$D$3:$D1000, "&gt;="&amp;DATE(L$2,1, 1), Prov_Auto!$D$3:$D1000,"&lt;="&amp;DATE(L$2, 12, 31))*$D704, IF($B704="V", -1*(SUMIFS(Prov_Auto!$E$3:$E1000,Prov_Auto!$A$3:$A1000,$C704,Prov_Auto!$C$3:$C1000,"&gt;="&amp;$A704 ,Prov_Auto!$D$3:$D1000, "&gt;="&amp;DATE(L$2,1,1), Prov_Auto!$D$3:$D1000,"&lt;="&amp;DATE(L$2,12,31))*$D704), "")))))</f>
        <v/>
      </c>
      <c r="M704" s="43" t="str">
        <f>IF($A704="","",IF($C704="","",IF($D704="","", IF($B704="C",  SUMIFS(Prov_Auto!$E$3:$E1000,Prov_Auto!$A$3:$A1000,$C704,Prov_Auto!$C$3:$C1000,"&gt;="&amp;$A704 ,Prov_Auto!$D$3:$D1000, "&gt;="&amp;DATE(M$2,1, 1), Prov_Auto!$D$3:$D1000,"&lt;="&amp;DATE(M$2, 12, 31))*$D704, IF($B704="V", -1*(SUMIFS(Prov_Auto!$E$3:$E1000,Prov_Auto!$A$3:$A1000,$C704,Prov_Auto!$C$3:$C1000,"&gt;="&amp;$A704 ,Prov_Auto!$D$3:$D1000, "&gt;="&amp;DATE(M$2,1,1), Prov_Auto!$D$3:$D1000,"&lt;="&amp;DATE(M$2,12,31))*$D704), "")))))</f>
        <v/>
      </c>
      <c r="N704" s="30"/>
      <c r="O704" s="31"/>
      <c r="P704" s="31"/>
      <c r="Q704" s="31"/>
      <c r="R704" s="31"/>
      <c r="S704" s="31"/>
      <c r="T704" s="31"/>
      <c r="U704" s="31"/>
      <c r="V704" s="31"/>
      <c r="W704" s="31"/>
    </row>
    <row r="705">
      <c r="A705" s="46"/>
      <c r="B705" s="47"/>
      <c r="C705" s="47"/>
      <c r="D705" s="47"/>
      <c r="E705" s="48"/>
      <c r="F705" s="45" t="str">
        <f t="shared" si="1"/>
        <v/>
      </c>
      <c r="G705" s="40" t="str">
        <f t="shared" si="2"/>
        <v/>
      </c>
      <c r="H705" s="41" t="str">
        <f>IF(A705="","",IF(C705="","",IF(D705="","",IF(B705="C", SUMIFS(Prov_Auto!E$3:E1000,Prov_Auto!A$3:A1000,C705,Prov_Auto!C$3:C1000,"&gt;"&amp;A705,Prov_Auto!D$3:D1000,"&lt;="&amp;TODAY())*D705, IF(B705="V", -1*(SUMIFS(Prov_Auto!E$3:E1000,Prov_Auto!A$3:A1000,C705,Prov_Auto!C$3:C1000,"&gt;"&amp;A705,Prov_Auto!D$3:D1000,"&lt;="&amp;TODAY())*D705), "")))))</f>
        <v/>
      </c>
      <c r="I705" s="42" t="str">
        <f>IF($A705="","",IF($C705="","",IF($D705="","", IF($B705="C",  SUMIFS(Prov_Auto!$E$3:$E1000,Prov_Auto!$A$3:$A1000,$C705,Prov_Auto!$C$3:$C1000,"&gt;="&amp;$A705 ,Prov_Auto!$D$3:$D1000, "&gt;="&amp;DATE(I$2,1, 1), Prov_Auto!$D$3:$D1000,"&lt;="&amp;DATE(I$2, 12, 31))*$D705, IF($B705="V", -1*(SUMIFS(Prov_Auto!$E$3:$E1000,Prov_Auto!$A$3:$A1000,$C705,Prov_Auto!$C$3:$C1000,"&gt;="&amp;$A705 ,Prov_Auto!$D$3:$D1000, "&gt;="&amp;DATE(I$2,1,1), Prov_Auto!$D$3:$D1000,"&lt;="&amp;DATE(I$2,12,31))*$D705), "")))))</f>
        <v/>
      </c>
      <c r="J705" s="42" t="str">
        <f>IF($A705="","",IF($C705="","",IF($D705="","", IF($B705="C",  SUMIFS(Prov_Auto!$E$3:$E1000,Prov_Auto!$A$3:$A1000,$C705,Prov_Auto!$C$3:$C1000,"&gt;="&amp;$A705 ,Prov_Auto!$D$3:$D1000, "&gt;="&amp;DATE(J$2,1, 1), Prov_Auto!$D$3:$D1000,"&lt;="&amp;DATE(J$2, 12, 31))*$D705, IF($B705="V", -1*(SUMIFS(Prov_Auto!$E$3:$E1000,Prov_Auto!$A$3:$A1000,$C705,Prov_Auto!$C$3:$C1000,"&gt;="&amp;$A705 ,Prov_Auto!$D$3:$D1000, "&gt;="&amp;DATE(J$2,1,1), Prov_Auto!$D$3:$D1000,"&lt;="&amp;DATE(J$2,12,31))*$D705), "")))))</f>
        <v/>
      </c>
      <c r="K705" s="42" t="str">
        <f>IF($A705="","",IF($C705="","",IF($D705="","", IF($B705="C",  SUMIFS(Prov_Auto!$E$3:$E1000,Prov_Auto!$A$3:$A1000,$C705,Prov_Auto!$C$3:$C1000,"&gt;="&amp;$A705 ,Prov_Auto!$D$3:$D1000, "&gt;="&amp;DATE(K$2,1, 1), Prov_Auto!$D$3:$D1000,"&lt;="&amp;DATE(K$2, 12, 31))*$D705, IF($B705="V", -1*(SUMIFS(Prov_Auto!$E$3:$E1000,Prov_Auto!$A$3:$A1000,$C705,Prov_Auto!$C$3:$C1000,"&gt;="&amp;$A705 ,Prov_Auto!$D$3:$D1000, "&gt;="&amp;DATE(K$2,1,1), Prov_Auto!$D$3:$D1000,"&lt;="&amp;DATE(K$2,12,31))*$D705), "")))))</f>
        <v/>
      </c>
      <c r="L705" s="42" t="str">
        <f>IF($A705="","",IF($C705="","",IF($D705="","", IF($B705="C",  SUMIFS(Prov_Auto!$E$3:$E1000,Prov_Auto!$A$3:$A1000,$C705,Prov_Auto!$C$3:$C1000,"&gt;="&amp;$A705 ,Prov_Auto!$D$3:$D1000, "&gt;="&amp;DATE(L$2,1, 1), Prov_Auto!$D$3:$D1000,"&lt;="&amp;DATE(L$2, 12, 31))*$D705, IF($B705="V", -1*(SUMIFS(Prov_Auto!$E$3:$E1000,Prov_Auto!$A$3:$A1000,$C705,Prov_Auto!$C$3:$C1000,"&gt;="&amp;$A705 ,Prov_Auto!$D$3:$D1000, "&gt;="&amp;DATE(L$2,1,1), Prov_Auto!$D$3:$D1000,"&lt;="&amp;DATE(L$2,12,31))*$D705), "")))))</f>
        <v/>
      </c>
      <c r="M705" s="43" t="str">
        <f>IF($A705="","",IF($C705="","",IF($D705="","", IF($B705="C",  SUMIFS(Prov_Auto!$E$3:$E1000,Prov_Auto!$A$3:$A1000,$C705,Prov_Auto!$C$3:$C1000,"&gt;="&amp;$A705 ,Prov_Auto!$D$3:$D1000, "&gt;="&amp;DATE(M$2,1, 1), Prov_Auto!$D$3:$D1000,"&lt;="&amp;DATE(M$2, 12, 31))*$D705, IF($B705="V", -1*(SUMIFS(Prov_Auto!$E$3:$E1000,Prov_Auto!$A$3:$A1000,$C705,Prov_Auto!$C$3:$C1000,"&gt;="&amp;$A705 ,Prov_Auto!$D$3:$D1000, "&gt;="&amp;DATE(M$2,1,1), Prov_Auto!$D$3:$D1000,"&lt;="&amp;DATE(M$2,12,31))*$D705), "")))))</f>
        <v/>
      </c>
      <c r="N705" s="30"/>
      <c r="O705" s="31"/>
      <c r="P705" s="31"/>
      <c r="Q705" s="31"/>
      <c r="R705" s="31"/>
      <c r="S705" s="31"/>
      <c r="T705" s="31"/>
      <c r="U705" s="31"/>
      <c r="V705" s="31"/>
      <c r="W705" s="31"/>
    </row>
    <row r="706">
      <c r="A706" s="46"/>
      <c r="B706" s="47"/>
      <c r="C706" s="47"/>
      <c r="D706" s="47"/>
      <c r="E706" s="48"/>
      <c r="F706" s="45" t="str">
        <f t="shared" si="1"/>
        <v/>
      </c>
      <c r="G706" s="40" t="str">
        <f t="shared" si="2"/>
        <v/>
      </c>
      <c r="H706" s="41" t="str">
        <f>IF(A706="","",IF(C706="","",IF(D706="","",IF(B706="C", SUMIFS(Prov_Auto!E$3:E1000,Prov_Auto!A$3:A1000,C706,Prov_Auto!C$3:C1000,"&gt;"&amp;A706,Prov_Auto!D$3:D1000,"&lt;="&amp;TODAY())*D706, IF(B706="V", -1*(SUMIFS(Prov_Auto!E$3:E1000,Prov_Auto!A$3:A1000,C706,Prov_Auto!C$3:C1000,"&gt;"&amp;A706,Prov_Auto!D$3:D1000,"&lt;="&amp;TODAY())*D706), "")))))</f>
        <v/>
      </c>
      <c r="I706" s="42" t="str">
        <f>IF($A706="","",IF($C706="","",IF($D706="","", IF($B706="C",  SUMIFS(Prov_Auto!$E$3:$E1000,Prov_Auto!$A$3:$A1000,$C706,Prov_Auto!$C$3:$C1000,"&gt;="&amp;$A706 ,Prov_Auto!$D$3:$D1000, "&gt;="&amp;DATE(I$2,1, 1), Prov_Auto!$D$3:$D1000,"&lt;="&amp;DATE(I$2, 12, 31))*$D706, IF($B706="V", -1*(SUMIFS(Prov_Auto!$E$3:$E1000,Prov_Auto!$A$3:$A1000,$C706,Prov_Auto!$C$3:$C1000,"&gt;="&amp;$A706 ,Prov_Auto!$D$3:$D1000, "&gt;="&amp;DATE(I$2,1,1), Prov_Auto!$D$3:$D1000,"&lt;="&amp;DATE(I$2,12,31))*$D706), "")))))</f>
        <v/>
      </c>
      <c r="J706" s="42" t="str">
        <f>IF($A706="","",IF($C706="","",IF($D706="","", IF($B706="C",  SUMIFS(Prov_Auto!$E$3:$E1000,Prov_Auto!$A$3:$A1000,$C706,Prov_Auto!$C$3:$C1000,"&gt;="&amp;$A706 ,Prov_Auto!$D$3:$D1000, "&gt;="&amp;DATE(J$2,1, 1), Prov_Auto!$D$3:$D1000,"&lt;="&amp;DATE(J$2, 12, 31))*$D706, IF($B706="V", -1*(SUMIFS(Prov_Auto!$E$3:$E1000,Prov_Auto!$A$3:$A1000,$C706,Prov_Auto!$C$3:$C1000,"&gt;="&amp;$A706 ,Prov_Auto!$D$3:$D1000, "&gt;="&amp;DATE(J$2,1,1), Prov_Auto!$D$3:$D1000,"&lt;="&amp;DATE(J$2,12,31))*$D706), "")))))</f>
        <v/>
      </c>
      <c r="K706" s="42" t="str">
        <f>IF($A706="","",IF($C706="","",IF($D706="","", IF($B706="C",  SUMIFS(Prov_Auto!$E$3:$E1000,Prov_Auto!$A$3:$A1000,$C706,Prov_Auto!$C$3:$C1000,"&gt;="&amp;$A706 ,Prov_Auto!$D$3:$D1000, "&gt;="&amp;DATE(K$2,1, 1), Prov_Auto!$D$3:$D1000,"&lt;="&amp;DATE(K$2, 12, 31))*$D706, IF($B706="V", -1*(SUMIFS(Prov_Auto!$E$3:$E1000,Prov_Auto!$A$3:$A1000,$C706,Prov_Auto!$C$3:$C1000,"&gt;="&amp;$A706 ,Prov_Auto!$D$3:$D1000, "&gt;="&amp;DATE(K$2,1,1), Prov_Auto!$D$3:$D1000,"&lt;="&amp;DATE(K$2,12,31))*$D706), "")))))</f>
        <v/>
      </c>
      <c r="L706" s="42" t="str">
        <f>IF($A706="","",IF($C706="","",IF($D706="","", IF($B706="C",  SUMIFS(Prov_Auto!$E$3:$E1000,Prov_Auto!$A$3:$A1000,$C706,Prov_Auto!$C$3:$C1000,"&gt;="&amp;$A706 ,Prov_Auto!$D$3:$D1000, "&gt;="&amp;DATE(L$2,1, 1), Prov_Auto!$D$3:$D1000,"&lt;="&amp;DATE(L$2, 12, 31))*$D706, IF($B706="V", -1*(SUMIFS(Prov_Auto!$E$3:$E1000,Prov_Auto!$A$3:$A1000,$C706,Prov_Auto!$C$3:$C1000,"&gt;="&amp;$A706 ,Prov_Auto!$D$3:$D1000, "&gt;="&amp;DATE(L$2,1,1), Prov_Auto!$D$3:$D1000,"&lt;="&amp;DATE(L$2,12,31))*$D706), "")))))</f>
        <v/>
      </c>
      <c r="M706" s="43" t="str">
        <f>IF($A706="","",IF($C706="","",IF($D706="","", IF($B706="C",  SUMIFS(Prov_Auto!$E$3:$E1000,Prov_Auto!$A$3:$A1000,$C706,Prov_Auto!$C$3:$C1000,"&gt;="&amp;$A706 ,Prov_Auto!$D$3:$D1000, "&gt;="&amp;DATE(M$2,1, 1), Prov_Auto!$D$3:$D1000,"&lt;="&amp;DATE(M$2, 12, 31))*$D706, IF($B706="V", -1*(SUMIFS(Prov_Auto!$E$3:$E1000,Prov_Auto!$A$3:$A1000,$C706,Prov_Auto!$C$3:$C1000,"&gt;="&amp;$A706 ,Prov_Auto!$D$3:$D1000, "&gt;="&amp;DATE(M$2,1,1), Prov_Auto!$D$3:$D1000,"&lt;="&amp;DATE(M$2,12,31))*$D706), "")))))</f>
        <v/>
      </c>
      <c r="N706" s="30"/>
      <c r="O706" s="31"/>
      <c r="P706" s="31"/>
      <c r="Q706" s="31"/>
      <c r="R706" s="31"/>
      <c r="S706" s="31"/>
      <c r="T706" s="31"/>
      <c r="U706" s="31"/>
      <c r="V706" s="31"/>
      <c r="W706" s="31"/>
    </row>
    <row r="707">
      <c r="A707" s="46"/>
      <c r="B707" s="47"/>
      <c r="C707" s="47"/>
      <c r="D707" s="47"/>
      <c r="E707" s="48"/>
      <c r="F707" s="45" t="str">
        <f t="shared" si="1"/>
        <v/>
      </c>
      <c r="G707" s="40" t="str">
        <f t="shared" si="2"/>
        <v/>
      </c>
      <c r="H707" s="41" t="str">
        <f>IF(A707="","",IF(C707="","",IF(D707="","",IF(B707="C", SUMIFS(Prov_Auto!E$3:E1000,Prov_Auto!A$3:A1000,C707,Prov_Auto!C$3:C1000,"&gt;"&amp;A707,Prov_Auto!D$3:D1000,"&lt;="&amp;TODAY())*D707, IF(B707="V", -1*(SUMIFS(Prov_Auto!E$3:E1000,Prov_Auto!A$3:A1000,C707,Prov_Auto!C$3:C1000,"&gt;"&amp;A707,Prov_Auto!D$3:D1000,"&lt;="&amp;TODAY())*D707), "")))))</f>
        <v/>
      </c>
      <c r="I707" s="42" t="str">
        <f>IF($A707="","",IF($C707="","",IF($D707="","", IF($B707="C",  SUMIFS(Prov_Auto!$E$3:$E1000,Prov_Auto!$A$3:$A1000,$C707,Prov_Auto!$C$3:$C1000,"&gt;="&amp;$A707 ,Prov_Auto!$D$3:$D1000, "&gt;="&amp;DATE(I$2,1, 1), Prov_Auto!$D$3:$D1000,"&lt;="&amp;DATE(I$2, 12, 31))*$D707, IF($B707="V", -1*(SUMIFS(Prov_Auto!$E$3:$E1000,Prov_Auto!$A$3:$A1000,$C707,Prov_Auto!$C$3:$C1000,"&gt;="&amp;$A707 ,Prov_Auto!$D$3:$D1000, "&gt;="&amp;DATE(I$2,1,1), Prov_Auto!$D$3:$D1000,"&lt;="&amp;DATE(I$2,12,31))*$D707), "")))))</f>
        <v/>
      </c>
      <c r="J707" s="42" t="str">
        <f>IF($A707="","",IF($C707="","",IF($D707="","", IF($B707="C",  SUMIFS(Prov_Auto!$E$3:$E1000,Prov_Auto!$A$3:$A1000,$C707,Prov_Auto!$C$3:$C1000,"&gt;="&amp;$A707 ,Prov_Auto!$D$3:$D1000, "&gt;="&amp;DATE(J$2,1, 1), Prov_Auto!$D$3:$D1000,"&lt;="&amp;DATE(J$2, 12, 31))*$D707, IF($B707="V", -1*(SUMIFS(Prov_Auto!$E$3:$E1000,Prov_Auto!$A$3:$A1000,$C707,Prov_Auto!$C$3:$C1000,"&gt;="&amp;$A707 ,Prov_Auto!$D$3:$D1000, "&gt;="&amp;DATE(J$2,1,1), Prov_Auto!$D$3:$D1000,"&lt;="&amp;DATE(J$2,12,31))*$D707), "")))))</f>
        <v/>
      </c>
      <c r="K707" s="42" t="str">
        <f>IF($A707="","",IF($C707="","",IF($D707="","", IF($B707="C",  SUMIFS(Prov_Auto!$E$3:$E1000,Prov_Auto!$A$3:$A1000,$C707,Prov_Auto!$C$3:$C1000,"&gt;="&amp;$A707 ,Prov_Auto!$D$3:$D1000, "&gt;="&amp;DATE(K$2,1, 1), Prov_Auto!$D$3:$D1000,"&lt;="&amp;DATE(K$2, 12, 31))*$D707, IF($B707="V", -1*(SUMIFS(Prov_Auto!$E$3:$E1000,Prov_Auto!$A$3:$A1000,$C707,Prov_Auto!$C$3:$C1000,"&gt;="&amp;$A707 ,Prov_Auto!$D$3:$D1000, "&gt;="&amp;DATE(K$2,1,1), Prov_Auto!$D$3:$D1000,"&lt;="&amp;DATE(K$2,12,31))*$D707), "")))))</f>
        <v/>
      </c>
      <c r="L707" s="42" t="str">
        <f>IF($A707="","",IF($C707="","",IF($D707="","", IF($B707="C",  SUMIFS(Prov_Auto!$E$3:$E1000,Prov_Auto!$A$3:$A1000,$C707,Prov_Auto!$C$3:$C1000,"&gt;="&amp;$A707 ,Prov_Auto!$D$3:$D1000, "&gt;="&amp;DATE(L$2,1, 1), Prov_Auto!$D$3:$D1000,"&lt;="&amp;DATE(L$2, 12, 31))*$D707, IF($B707="V", -1*(SUMIFS(Prov_Auto!$E$3:$E1000,Prov_Auto!$A$3:$A1000,$C707,Prov_Auto!$C$3:$C1000,"&gt;="&amp;$A707 ,Prov_Auto!$D$3:$D1000, "&gt;="&amp;DATE(L$2,1,1), Prov_Auto!$D$3:$D1000,"&lt;="&amp;DATE(L$2,12,31))*$D707), "")))))</f>
        <v/>
      </c>
      <c r="M707" s="43" t="str">
        <f>IF($A707="","",IF($C707="","",IF($D707="","", IF($B707="C",  SUMIFS(Prov_Auto!$E$3:$E1000,Prov_Auto!$A$3:$A1000,$C707,Prov_Auto!$C$3:$C1000,"&gt;="&amp;$A707 ,Prov_Auto!$D$3:$D1000, "&gt;="&amp;DATE(M$2,1, 1), Prov_Auto!$D$3:$D1000,"&lt;="&amp;DATE(M$2, 12, 31))*$D707, IF($B707="V", -1*(SUMIFS(Prov_Auto!$E$3:$E1000,Prov_Auto!$A$3:$A1000,$C707,Prov_Auto!$C$3:$C1000,"&gt;="&amp;$A707 ,Prov_Auto!$D$3:$D1000, "&gt;="&amp;DATE(M$2,1,1), Prov_Auto!$D$3:$D1000,"&lt;="&amp;DATE(M$2,12,31))*$D707), "")))))</f>
        <v/>
      </c>
      <c r="N707" s="30"/>
      <c r="O707" s="31"/>
      <c r="P707" s="31"/>
      <c r="Q707" s="31"/>
      <c r="R707" s="31"/>
      <c r="S707" s="31"/>
      <c r="T707" s="31"/>
      <c r="U707" s="31"/>
      <c r="V707" s="31"/>
      <c r="W707" s="31"/>
    </row>
    <row r="708">
      <c r="A708" s="46"/>
      <c r="B708" s="47"/>
      <c r="C708" s="47"/>
      <c r="D708" s="47"/>
      <c r="E708" s="48"/>
      <c r="F708" s="45" t="str">
        <f t="shared" si="1"/>
        <v/>
      </c>
      <c r="G708" s="40" t="str">
        <f t="shared" si="2"/>
        <v/>
      </c>
      <c r="H708" s="41" t="str">
        <f>IF(A708="","",IF(C708="","",IF(D708="","",IF(B708="C", SUMIFS(Prov_Auto!E$3:E1000,Prov_Auto!A$3:A1000,C708,Prov_Auto!C$3:C1000,"&gt;"&amp;A708,Prov_Auto!D$3:D1000,"&lt;="&amp;TODAY())*D708, IF(B708="V", -1*(SUMIFS(Prov_Auto!E$3:E1000,Prov_Auto!A$3:A1000,C708,Prov_Auto!C$3:C1000,"&gt;"&amp;A708,Prov_Auto!D$3:D1000,"&lt;="&amp;TODAY())*D708), "")))))</f>
        <v/>
      </c>
      <c r="I708" s="42" t="str">
        <f>IF($A708="","",IF($C708="","",IF($D708="","", IF($B708="C",  SUMIFS(Prov_Auto!$E$3:$E1000,Prov_Auto!$A$3:$A1000,$C708,Prov_Auto!$C$3:$C1000,"&gt;="&amp;$A708 ,Prov_Auto!$D$3:$D1000, "&gt;="&amp;DATE(I$2,1, 1), Prov_Auto!$D$3:$D1000,"&lt;="&amp;DATE(I$2, 12, 31))*$D708, IF($B708="V", -1*(SUMIFS(Prov_Auto!$E$3:$E1000,Prov_Auto!$A$3:$A1000,$C708,Prov_Auto!$C$3:$C1000,"&gt;="&amp;$A708 ,Prov_Auto!$D$3:$D1000, "&gt;="&amp;DATE(I$2,1,1), Prov_Auto!$D$3:$D1000,"&lt;="&amp;DATE(I$2,12,31))*$D708), "")))))</f>
        <v/>
      </c>
      <c r="J708" s="42" t="str">
        <f>IF($A708="","",IF($C708="","",IF($D708="","", IF($B708="C",  SUMIFS(Prov_Auto!$E$3:$E1000,Prov_Auto!$A$3:$A1000,$C708,Prov_Auto!$C$3:$C1000,"&gt;="&amp;$A708 ,Prov_Auto!$D$3:$D1000, "&gt;="&amp;DATE(J$2,1, 1), Prov_Auto!$D$3:$D1000,"&lt;="&amp;DATE(J$2, 12, 31))*$D708, IF($B708="V", -1*(SUMIFS(Prov_Auto!$E$3:$E1000,Prov_Auto!$A$3:$A1000,$C708,Prov_Auto!$C$3:$C1000,"&gt;="&amp;$A708 ,Prov_Auto!$D$3:$D1000, "&gt;="&amp;DATE(J$2,1,1), Prov_Auto!$D$3:$D1000,"&lt;="&amp;DATE(J$2,12,31))*$D708), "")))))</f>
        <v/>
      </c>
      <c r="K708" s="42" t="str">
        <f>IF($A708="","",IF($C708="","",IF($D708="","", IF($B708="C",  SUMIFS(Prov_Auto!$E$3:$E1000,Prov_Auto!$A$3:$A1000,$C708,Prov_Auto!$C$3:$C1000,"&gt;="&amp;$A708 ,Prov_Auto!$D$3:$D1000, "&gt;="&amp;DATE(K$2,1, 1), Prov_Auto!$D$3:$D1000,"&lt;="&amp;DATE(K$2, 12, 31))*$D708, IF($B708="V", -1*(SUMIFS(Prov_Auto!$E$3:$E1000,Prov_Auto!$A$3:$A1000,$C708,Prov_Auto!$C$3:$C1000,"&gt;="&amp;$A708 ,Prov_Auto!$D$3:$D1000, "&gt;="&amp;DATE(K$2,1,1), Prov_Auto!$D$3:$D1000,"&lt;="&amp;DATE(K$2,12,31))*$D708), "")))))</f>
        <v/>
      </c>
      <c r="L708" s="42" t="str">
        <f>IF($A708="","",IF($C708="","",IF($D708="","", IF($B708="C",  SUMIFS(Prov_Auto!$E$3:$E1000,Prov_Auto!$A$3:$A1000,$C708,Prov_Auto!$C$3:$C1000,"&gt;="&amp;$A708 ,Prov_Auto!$D$3:$D1000, "&gt;="&amp;DATE(L$2,1, 1), Prov_Auto!$D$3:$D1000,"&lt;="&amp;DATE(L$2, 12, 31))*$D708, IF($B708="V", -1*(SUMIFS(Prov_Auto!$E$3:$E1000,Prov_Auto!$A$3:$A1000,$C708,Prov_Auto!$C$3:$C1000,"&gt;="&amp;$A708 ,Prov_Auto!$D$3:$D1000, "&gt;="&amp;DATE(L$2,1,1), Prov_Auto!$D$3:$D1000,"&lt;="&amp;DATE(L$2,12,31))*$D708), "")))))</f>
        <v/>
      </c>
      <c r="M708" s="43" t="str">
        <f>IF($A708="","",IF($C708="","",IF($D708="","", IF($B708="C",  SUMIFS(Prov_Auto!$E$3:$E1000,Prov_Auto!$A$3:$A1000,$C708,Prov_Auto!$C$3:$C1000,"&gt;="&amp;$A708 ,Prov_Auto!$D$3:$D1000, "&gt;="&amp;DATE(M$2,1, 1), Prov_Auto!$D$3:$D1000,"&lt;="&amp;DATE(M$2, 12, 31))*$D708, IF($B708="V", -1*(SUMIFS(Prov_Auto!$E$3:$E1000,Prov_Auto!$A$3:$A1000,$C708,Prov_Auto!$C$3:$C1000,"&gt;="&amp;$A708 ,Prov_Auto!$D$3:$D1000, "&gt;="&amp;DATE(M$2,1,1), Prov_Auto!$D$3:$D1000,"&lt;="&amp;DATE(M$2,12,31))*$D708), "")))))</f>
        <v/>
      </c>
      <c r="N708" s="30"/>
      <c r="O708" s="31"/>
      <c r="P708" s="31"/>
      <c r="Q708" s="31"/>
      <c r="R708" s="31"/>
      <c r="S708" s="31"/>
      <c r="T708" s="31"/>
      <c r="U708" s="31"/>
      <c r="V708" s="31"/>
      <c r="W708" s="31"/>
    </row>
    <row r="709">
      <c r="A709" s="46"/>
      <c r="B709" s="47"/>
      <c r="C709" s="47"/>
      <c r="D709" s="47"/>
      <c r="E709" s="48"/>
      <c r="F709" s="45" t="str">
        <f t="shared" si="1"/>
        <v/>
      </c>
      <c r="G709" s="40" t="str">
        <f t="shared" si="2"/>
        <v/>
      </c>
      <c r="H709" s="41" t="str">
        <f>IF(A709="","",IF(C709="","",IF(D709="","",IF(B709="C", SUMIFS(Prov_Auto!E$3:E1000,Prov_Auto!A$3:A1000,C709,Prov_Auto!C$3:C1000,"&gt;"&amp;A709,Prov_Auto!D$3:D1000,"&lt;="&amp;TODAY())*D709, IF(B709="V", -1*(SUMIFS(Prov_Auto!E$3:E1000,Prov_Auto!A$3:A1000,C709,Prov_Auto!C$3:C1000,"&gt;"&amp;A709,Prov_Auto!D$3:D1000,"&lt;="&amp;TODAY())*D709), "")))))</f>
        <v/>
      </c>
      <c r="I709" s="42" t="str">
        <f>IF($A709="","",IF($C709="","",IF($D709="","", IF($B709="C",  SUMIFS(Prov_Auto!$E$3:$E1000,Prov_Auto!$A$3:$A1000,$C709,Prov_Auto!$C$3:$C1000,"&gt;="&amp;$A709 ,Prov_Auto!$D$3:$D1000, "&gt;="&amp;DATE(I$2,1, 1), Prov_Auto!$D$3:$D1000,"&lt;="&amp;DATE(I$2, 12, 31))*$D709, IF($B709="V", -1*(SUMIFS(Prov_Auto!$E$3:$E1000,Prov_Auto!$A$3:$A1000,$C709,Prov_Auto!$C$3:$C1000,"&gt;="&amp;$A709 ,Prov_Auto!$D$3:$D1000, "&gt;="&amp;DATE(I$2,1,1), Prov_Auto!$D$3:$D1000,"&lt;="&amp;DATE(I$2,12,31))*$D709), "")))))</f>
        <v/>
      </c>
      <c r="J709" s="42" t="str">
        <f>IF($A709="","",IF($C709="","",IF($D709="","", IF($B709="C",  SUMIFS(Prov_Auto!$E$3:$E1000,Prov_Auto!$A$3:$A1000,$C709,Prov_Auto!$C$3:$C1000,"&gt;="&amp;$A709 ,Prov_Auto!$D$3:$D1000, "&gt;="&amp;DATE(J$2,1, 1), Prov_Auto!$D$3:$D1000,"&lt;="&amp;DATE(J$2, 12, 31))*$D709, IF($B709="V", -1*(SUMIFS(Prov_Auto!$E$3:$E1000,Prov_Auto!$A$3:$A1000,$C709,Prov_Auto!$C$3:$C1000,"&gt;="&amp;$A709 ,Prov_Auto!$D$3:$D1000, "&gt;="&amp;DATE(J$2,1,1), Prov_Auto!$D$3:$D1000,"&lt;="&amp;DATE(J$2,12,31))*$D709), "")))))</f>
        <v/>
      </c>
      <c r="K709" s="42" t="str">
        <f>IF($A709="","",IF($C709="","",IF($D709="","", IF($B709="C",  SUMIFS(Prov_Auto!$E$3:$E1000,Prov_Auto!$A$3:$A1000,$C709,Prov_Auto!$C$3:$C1000,"&gt;="&amp;$A709 ,Prov_Auto!$D$3:$D1000, "&gt;="&amp;DATE(K$2,1, 1), Prov_Auto!$D$3:$D1000,"&lt;="&amp;DATE(K$2, 12, 31))*$D709, IF($B709="V", -1*(SUMIFS(Prov_Auto!$E$3:$E1000,Prov_Auto!$A$3:$A1000,$C709,Prov_Auto!$C$3:$C1000,"&gt;="&amp;$A709 ,Prov_Auto!$D$3:$D1000, "&gt;="&amp;DATE(K$2,1,1), Prov_Auto!$D$3:$D1000,"&lt;="&amp;DATE(K$2,12,31))*$D709), "")))))</f>
        <v/>
      </c>
      <c r="L709" s="42" t="str">
        <f>IF($A709="","",IF($C709="","",IF($D709="","", IF($B709="C",  SUMIFS(Prov_Auto!$E$3:$E1000,Prov_Auto!$A$3:$A1000,$C709,Prov_Auto!$C$3:$C1000,"&gt;="&amp;$A709 ,Prov_Auto!$D$3:$D1000, "&gt;="&amp;DATE(L$2,1, 1), Prov_Auto!$D$3:$D1000,"&lt;="&amp;DATE(L$2, 12, 31))*$D709, IF($B709="V", -1*(SUMIFS(Prov_Auto!$E$3:$E1000,Prov_Auto!$A$3:$A1000,$C709,Prov_Auto!$C$3:$C1000,"&gt;="&amp;$A709 ,Prov_Auto!$D$3:$D1000, "&gt;="&amp;DATE(L$2,1,1), Prov_Auto!$D$3:$D1000,"&lt;="&amp;DATE(L$2,12,31))*$D709), "")))))</f>
        <v/>
      </c>
      <c r="M709" s="43" t="str">
        <f>IF($A709="","",IF($C709="","",IF($D709="","", IF($B709="C",  SUMIFS(Prov_Auto!$E$3:$E1000,Prov_Auto!$A$3:$A1000,$C709,Prov_Auto!$C$3:$C1000,"&gt;="&amp;$A709 ,Prov_Auto!$D$3:$D1000, "&gt;="&amp;DATE(M$2,1, 1), Prov_Auto!$D$3:$D1000,"&lt;="&amp;DATE(M$2, 12, 31))*$D709, IF($B709="V", -1*(SUMIFS(Prov_Auto!$E$3:$E1000,Prov_Auto!$A$3:$A1000,$C709,Prov_Auto!$C$3:$C1000,"&gt;="&amp;$A709 ,Prov_Auto!$D$3:$D1000, "&gt;="&amp;DATE(M$2,1,1), Prov_Auto!$D$3:$D1000,"&lt;="&amp;DATE(M$2,12,31))*$D709), "")))))</f>
        <v/>
      </c>
      <c r="N709" s="30"/>
      <c r="O709" s="31"/>
      <c r="P709" s="31"/>
      <c r="Q709" s="31"/>
      <c r="R709" s="31"/>
      <c r="S709" s="31"/>
      <c r="T709" s="31"/>
      <c r="U709" s="31"/>
      <c r="V709" s="31"/>
      <c r="W709" s="31"/>
    </row>
    <row r="710">
      <c r="A710" s="46"/>
      <c r="B710" s="47"/>
      <c r="C710" s="47"/>
      <c r="D710" s="47"/>
      <c r="E710" s="48"/>
      <c r="F710" s="45" t="str">
        <f t="shared" si="1"/>
        <v/>
      </c>
      <c r="G710" s="40" t="str">
        <f t="shared" si="2"/>
        <v/>
      </c>
      <c r="H710" s="41" t="str">
        <f>IF(A710="","",IF(C710="","",IF(D710="","",IF(B710="C", SUMIFS(Prov_Auto!E$3:E1000,Prov_Auto!A$3:A1000,C710,Prov_Auto!C$3:C1000,"&gt;"&amp;A710,Prov_Auto!D$3:D1000,"&lt;="&amp;TODAY())*D710, IF(B710="V", -1*(SUMIFS(Prov_Auto!E$3:E1000,Prov_Auto!A$3:A1000,C710,Prov_Auto!C$3:C1000,"&gt;"&amp;A710,Prov_Auto!D$3:D1000,"&lt;="&amp;TODAY())*D710), "")))))</f>
        <v/>
      </c>
      <c r="I710" s="42" t="str">
        <f>IF($A710="","",IF($C710="","",IF($D710="","", IF($B710="C",  SUMIFS(Prov_Auto!$E$3:$E1000,Prov_Auto!$A$3:$A1000,$C710,Prov_Auto!$C$3:$C1000,"&gt;="&amp;$A710 ,Prov_Auto!$D$3:$D1000, "&gt;="&amp;DATE(I$2,1, 1), Prov_Auto!$D$3:$D1000,"&lt;="&amp;DATE(I$2, 12, 31))*$D710, IF($B710="V", -1*(SUMIFS(Prov_Auto!$E$3:$E1000,Prov_Auto!$A$3:$A1000,$C710,Prov_Auto!$C$3:$C1000,"&gt;="&amp;$A710 ,Prov_Auto!$D$3:$D1000, "&gt;="&amp;DATE(I$2,1,1), Prov_Auto!$D$3:$D1000,"&lt;="&amp;DATE(I$2,12,31))*$D710), "")))))</f>
        <v/>
      </c>
      <c r="J710" s="42" t="str">
        <f>IF($A710="","",IF($C710="","",IF($D710="","", IF($B710="C",  SUMIFS(Prov_Auto!$E$3:$E1000,Prov_Auto!$A$3:$A1000,$C710,Prov_Auto!$C$3:$C1000,"&gt;="&amp;$A710 ,Prov_Auto!$D$3:$D1000, "&gt;="&amp;DATE(J$2,1, 1), Prov_Auto!$D$3:$D1000,"&lt;="&amp;DATE(J$2, 12, 31))*$D710, IF($B710="V", -1*(SUMIFS(Prov_Auto!$E$3:$E1000,Prov_Auto!$A$3:$A1000,$C710,Prov_Auto!$C$3:$C1000,"&gt;="&amp;$A710 ,Prov_Auto!$D$3:$D1000, "&gt;="&amp;DATE(J$2,1,1), Prov_Auto!$D$3:$D1000,"&lt;="&amp;DATE(J$2,12,31))*$D710), "")))))</f>
        <v/>
      </c>
      <c r="K710" s="42" t="str">
        <f>IF($A710="","",IF($C710="","",IF($D710="","", IF($B710="C",  SUMIFS(Prov_Auto!$E$3:$E1000,Prov_Auto!$A$3:$A1000,$C710,Prov_Auto!$C$3:$C1000,"&gt;="&amp;$A710 ,Prov_Auto!$D$3:$D1000, "&gt;="&amp;DATE(K$2,1, 1), Prov_Auto!$D$3:$D1000,"&lt;="&amp;DATE(K$2, 12, 31))*$D710, IF($B710="V", -1*(SUMIFS(Prov_Auto!$E$3:$E1000,Prov_Auto!$A$3:$A1000,$C710,Prov_Auto!$C$3:$C1000,"&gt;="&amp;$A710 ,Prov_Auto!$D$3:$D1000, "&gt;="&amp;DATE(K$2,1,1), Prov_Auto!$D$3:$D1000,"&lt;="&amp;DATE(K$2,12,31))*$D710), "")))))</f>
        <v/>
      </c>
      <c r="L710" s="42" t="str">
        <f>IF($A710="","",IF($C710="","",IF($D710="","", IF($B710="C",  SUMIFS(Prov_Auto!$E$3:$E1000,Prov_Auto!$A$3:$A1000,$C710,Prov_Auto!$C$3:$C1000,"&gt;="&amp;$A710 ,Prov_Auto!$D$3:$D1000, "&gt;="&amp;DATE(L$2,1, 1), Prov_Auto!$D$3:$D1000,"&lt;="&amp;DATE(L$2, 12, 31))*$D710, IF($B710="V", -1*(SUMIFS(Prov_Auto!$E$3:$E1000,Prov_Auto!$A$3:$A1000,$C710,Prov_Auto!$C$3:$C1000,"&gt;="&amp;$A710 ,Prov_Auto!$D$3:$D1000, "&gt;="&amp;DATE(L$2,1,1), Prov_Auto!$D$3:$D1000,"&lt;="&amp;DATE(L$2,12,31))*$D710), "")))))</f>
        <v/>
      </c>
      <c r="M710" s="43" t="str">
        <f>IF($A710="","",IF($C710="","",IF($D710="","", IF($B710="C",  SUMIFS(Prov_Auto!$E$3:$E1000,Prov_Auto!$A$3:$A1000,$C710,Prov_Auto!$C$3:$C1000,"&gt;="&amp;$A710 ,Prov_Auto!$D$3:$D1000, "&gt;="&amp;DATE(M$2,1, 1), Prov_Auto!$D$3:$D1000,"&lt;="&amp;DATE(M$2, 12, 31))*$D710, IF($B710="V", -1*(SUMIFS(Prov_Auto!$E$3:$E1000,Prov_Auto!$A$3:$A1000,$C710,Prov_Auto!$C$3:$C1000,"&gt;="&amp;$A710 ,Prov_Auto!$D$3:$D1000, "&gt;="&amp;DATE(M$2,1,1), Prov_Auto!$D$3:$D1000,"&lt;="&amp;DATE(M$2,12,31))*$D710), "")))))</f>
        <v/>
      </c>
      <c r="N710" s="30"/>
      <c r="O710" s="31"/>
      <c r="P710" s="31"/>
      <c r="Q710" s="31"/>
      <c r="R710" s="31"/>
      <c r="S710" s="31"/>
      <c r="T710" s="31"/>
      <c r="U710" s="31"/>
      <c r="V710" s="31"/>
      <c r="W710" s="31"/>
    </row>
    <row r="711">
      <c r="A711" s="46"/>
      <c r="B711" s="47"/>
      <c r="C711" s="47"/>
      <c r="D711" s="47"/>
      <c r="E711" s="48"/>
      <c r="F711" s="45" t="str">
        <f t="shared" si="1"/>
        <v/>
      </c>
      <c r="G711" s="40" t="str">
        <f t="shared" si="2"/>
        <v/>
      </c>
      <c r="H711" s="41" t="str">
        <f>IF(A711="","",IF(C711="","",IF(D711="","",IF(B711="C", SUMIFS(Prov_Auto!E$3:E1000,Prov_Auto!A$3:A1000,C711,Prov_Auto!C$3:C1000,"&gt;"&amp;A711,Prov_Auto!D$3:D1000,"&lt;="&amp;TODAY())*D711, IF(B711="V", -1*(SUMIFS(Prov_Auto!E$3:E1000,Prov_Auto!A$3:A1000,C711,Prov_Auto!C$3:C1000,"&gt;"&amp;A711,Prov_Auto!D$3:D1000,"&lt;="&amp;TODAY())*D711), "")))))</f>
        <v/>
      </c>
      <c r="I711" s="42" t="str">
        <f>IF($A711="","",IF($C711="","",IF($D711="","", IF($B711="C",  SUMIFS(Prov_Auto!$E$3:$E1000,Prov_Auto!$A$3:$A1000,$C711,Prov_Auto!$C$3:$C1000,"&gt;="&amp;$A711 ,Prov_Auto!$D$3:$D1000, "&gt;="&amp;DATE(I$2,1, 1), Prov_Auto!$D$3:$D1000,"&lt;="&amp;DATE(I$2, 12, 31))*$D711, IF($B711="V", -1*(SUMIFS(Prov_Auto!$E$3:$E1000,Prov_Auto!$A$3:$A1000,$C711,Prov_Auto!$C$3:$C1000,"&gt;="&amp;$A711 ,Prov_Auto!$D$3:$D1000, "&gt;="&amp;DATE(I$2,1,1), Prov_Auto!$D$3:$D1000,"&lt;="&amp;DATE(I$2,12,31))*$D711), "")))))</f>
        <v/>
      </c>
      <c r="J711" s="42" t="str">
        <f>IF($A711="","",IF($C711="","",IF($D711="","", IF($B711="C",  SUMIFS(Prov_Auto!$E$3:$E1000,Prov_Auto!$A$3:$A1000,$C711,Prov_Auto!$C$3:$C1000,"&gt;="&amp;$A711 ,Prov_Auto!$D$3:$D1000, "&gt;="&amp;DATE(J$2,1, 1), Prov_Auto!$D$3:$D1000,"&lt;="&amp;DATE(J$2, 12, 31))*$D711, IF($B711="V", -1*(SUMIFS(Prov_Auto!$E$3:$E1000,Prov_Auto!$A$3:$A1000,$C711,Prov_Auto!$C$3:$C1000,"&gt;="&amp;$A711 ,Prov_Auto!$D$3:$D1000, "&gt;="&amp;DATE(J$2,1,1), Prov_Auto!$D$3:$D1000,"&lt;="&amp;DATE(J$2,12,31))*$D711), "")))))</f>
        <v/>
      </c>
      <c r="K711" s="42" t="str">
        <f>IF($A711="","",IF($C711="","",IF($D711="","", IF($B711="C",  SUMIFS(Prov_Auto!$E$3:$E1000,Prov_Auto!$A$3:$A1000,$C711,Prov_Auto!$C$3:$C1000,"&gt;="&amp;$A711 ,Prov_Auto!$D$3:$D1000, "&gt;="&amp;DATE(K$2,1, 1), Prov_Auto!$D$3:$D1000,"&lt;="&amp;DATE(K$2, 12, 31))*$D711, IF($B711="V", -1*(SUMIFS(Prov_Auto!$E$3:$E1000,Prov_Auto!$A$3:$A1000,$C711,Prov_Auto!$C$3:$C1000,"&gt;="&amp;$A711 ,Prov_Auto!$D$3:$D1000, "&gt;="&amp;DATE(K$2,1,1), Prov_Auto!$D$3:$D1000,"&lt;="&amp;DATE(K$2,12,31))*$D711), "")))))</f>
        <v/>
      </c>
      <c r="L711" s="42" t="str">
        <f>IF($A711="","",IF($C711="","",IF($D711="","", IF($B711="C",  SUMIFS(Prov_Auto!$E$3:$E1000,Prov_Auto!$A$3:$A1000,$C711,Prov_Auto!$C$3:$C1000,"&gt;="&amp;$A711 ,Prov_Auto!$D$3:$D1000, "&gt;="&amp;DATE(L$2,1, 1), Prov_Auto!$D$3:$D1000,"&lt;="&amp;DATE(L$2, 12, 31))*$D711, IF($B711="V", -1*(SUMIFS(Prov_Auto!$E$3:$E1000,Prov_Auto!$A$3:$A1000,$C711,Prov_Auto!$C$3:$C1000,"&gt;="&amp;$A711 ,Prov_Auto!$D$3:$D1000, "&gt;="&amp;DATE(L$2,1,1), Prov_Auto!$D$3:$D1000,"&lt;="&amp;DATE(L$2,12,31))*$D711), "")))))</f>
        <v/>
      </c>
      <c r="M711" s="43" t="str">
        <f>IF($A711="","",IF($C711="","",IF($D711="","", IF($B711="C",  SUMIFS(Prov_Auto!$E$3:$E1000,Prov_Auto!$A$3:$A1000,$C711,Prov_Auto!$C$3:$C1000,"&gt;="&amp;$A711 ,Prov_Auto!$D$3:$D1000, "&gt;="&amp;DATE(M$2,1, 1), Prov_Auto!$D$3:$D1000,"&lt;="&amp;DATE(M$2, 12, 31))*$D711, IF($B711="V", -1*(SUMIFS(Prov_Auto!$E$3:$E1000,Prov_Auto!$A$3:$A1000,$C711,Prov_Auto!$C$3:$C1000,"&gt;="&amp;$A711 ,Prov_Auto!$D$3:$D1000, "&gt;="&amp;DATE(M$2,1,1), Prov_Auto!$D$3:$D1000,"&lt;="&amp;DATE(M$2,12,31))*$D711), "")))))</f>
        <v/>
      </c>
      <c r="N711" s="30"/>
      <c r="O711" s="31"/>
      <c r="P711" s="31"/>
      <c r="Q711" s="31"/>
      <c r="R711" s="31"/>
      <c r="S711" s="31"/>
      <c r="T711" s="31"/>
      <c r="U711" s="31"/>
      <c r="V711" s="31"/>
      <c r="W711" s="31"/>
    </row>
    <row r="712">
      <c r="A712" s="46"/>
      <c r="B712" s="47"/>
      <c r="C712" s="47"/>
      <c r="D712" s="47"/>
      <c r="E712" s="48"/>
      <c r="F712" s="45" t="str">
        <f t="shared" si="1"/>
        <v/>
      </c>
      <c r="G712" s="40" t="str">
        <f t="shared" si="2"/>
        <v/>
      </c>
      <c r="H712" s="41" t="str">
        <f>IF(A712="","",IF(C712="","",IF(D712="","",IF(B712="C", SUMIFS(Prov_Auto!E$3:E1000,Prov_Auto!A$3:A1000,C712,Prov_Auto!C$3:C1000,"&gt;"&amp;A712,Prov_Auto!D$3:D1000,"&lt;="&amp;TODAY())*D712, IF(B712="V", -1*(SUMIFS(Prov_Auto!E$3:E1000,Prov_Auto!A$3:A1000,C712,Prov_Auto!C$3:C1000,"&gt;"&amp;A712,Prov_Auto!D$3:D1000,"&lt;="&amp;TODAY())*D712), "")))))</f>
        <v/>
      </c>
      <c r="I712" s="42" t="str">
        <f>IF($A712="","",IF($C712="","",IF($D712="","", IF($B712="C",  SUMIFS(Prov_Auto!$E$3:$E1000,Prov_Auto!$A$3:$A1000,$C712,Prov_Auto!$C$3:$C1000,"&gt;="&amp;$A712 ,Prov_Auto!$D$3:$D1000, "&gt;="&amp;DATE(I$2,1, 1), Prov_Auto!$D$3:$D1000,"&lt;="&amp;DATE(I$2, 12, 31))*$D712, IF($B712="V", -1*(SUMIFS(Prov_Auto!$E$3:$E1000,Prov_Auto!$A$3:$A1000,$C712,Prov_Auto!$C$3:$C1000,"&gt;="&amp;$A712 ,Prov_Auto!$D$3:$D1000, "&gt;="&amp;DATE(I$2,1,1), Prov_Auto!$D$3:$D1000,"&lt;="&amp;DATE(I$2,12,31))*$D712), "")))))</f>
        <v/>
      </c>
      <c r="J712" s="42" t="str">
        <f>IF($A712="","",IF($C712="","",IF($D712="","", IF($B712="C",  SUMIFS(Prov_Auto!$E$3:$E1000,Prov_Auto!$A$3:$A1000,$C712,Prov_Auto!$C$3:$C1000,"&gt;="&amp;$A712 ,Prov_Auto!$D$3:$D1000, "&gt;="&amp;DATE(J$2,1, 1), Prov_Auto!$D$3:$D1000,"&lt;="&amp;DATE(J$2, 12, 31))*$D712, IF($B712="V", -1*(SUMIFS(Prov_Auto!$E$3:$E1000,Prov_Auto!$A$3:$A1000,$C712,Prov_Auto!$C$3:$C1000,"&gt;="&amp;$A712 ,Prov_Auto!$D$3:$D1000, "&gt;="&amp;DATE(J$2,1,1), Prov_Auto!$D$3:$D1000,"&lt;="&amp;DATE(J$2,12,31))*$D712), "")))))</f>
        <v/>
      </c>
      <c r="K712" s="42" t="str">
        <f>IF($A712="","",IF($C712="","",IF($D712="","", IF($B712="C",  SUMIFS(Prov_Auto!$E$3:$E1000,Prov_Auto!$A$3:$A1000,$C712,Prov_Auto!$C$3:$C1000,"&gt;="&amp;$A712 ,Prov_Auto!$D$3:$D1000, "&gt;="&amp;DATE(K$2,1, 1), Prov_Auto!$D$3:$D1000,"&lt;="&amp;DATE(K$2, 12, 31))*$D712, IF($B712="V", -1*(SUMIFS(Prov_Auto!$E$3:$E1000,Prov_Auto!$A$3:$A1000,$C712,Prov_Auto!$C$3:$C1000,"&gt;="&amp;$A712 ,Prov_Auto!$D$3:$D1000, "&gt;="&amp;DATE(K$2,1,1), Prov_Auto!$D$3:$D1000,"&lt;="&amp;DATE(K$2,12,31))*$D712), "")))))</f>
        <v/>
      </c>
      <c r="L712" s="42" t="str">
        <f>IF($A712="","",IF($C712="","",IF($D712="","", IF($B712="C",  SUMIFS(Prov_Auto!$E$3:$E1000,Prov_Auto!$A$3:$A1000,$C712,Prov_Auto!$C$3:$C1000,"&gt;="&amp;$A712 ,Prov_Auto!$D$3:$D1000, "&gt;="&amp;DATE(L$2,1, 1), Prov_Auto!$D$3:$D1000,"&lt;="&amp;DATE(L$2, 12, 31))*$D712, IF($B712="V", -1*(SUMIFS(Prov_Auto!$E$3:$E1000,Prov_Auto!$A$3:$A1000,$C712,Prov_Auto!$C$3:$C1000,"&gt;="&amp;$A712 ,Prov_Auto!$D$3:$D1000, "&gt;="&amp;DATE(L$2,1,1), Prov_Auto!$D$3:$D1000,"&lt;="&amp;DATE(L$2,12,31))*$D712), "")))))</f>
        <v/>
      </c>
      <c r="M712" s="43" t="str">
        <f>IF($A712="","",IF($C712="","",IF($D712="","", IF($B712="C",  SUMIFS(Prov_Auto!$E$3:$E1000,Prov_Auto!$A$3:$A1000,$C712,Prov_Auto!$C$3:$C1000,"&gt;="&amp;$A712 ,Prov_Auto!$D$3:$D1000, "&gt;="&amp;DATE(M$2,1, 1), Prov_Auto!$D$3:$D1000,"&lt;="&amp;DATE(M$2, 12, 31))*$D712, IF($B712="V", -1*(SUMIFS(Prov_Auto!$E$3:$E1000,Prov_Auto!$A$3:$A1000,$C712,Prov_Auto!$C$3:$C1000,"&gt;="&amp;$A712 ,Prov_Auto!$D$3:$D1000, "&gt;="&amp;DATE(M$2,1,1), Prov_Auto!$D$3:$D1000,"&lt;="&amp;DATE(M$2,12,31))*$D712), "")))))</f>
        <v/>
      </c>
      <c r="N712" s="30"/>
      <c r="O712" s="31"/>
      <c r="P712" s="31"/>
      <c r="Q712" s="31"/>
      <c r="R712" s="31"/>
      <c r="S712" s="31"/>
      <c r="T712" s="31"/>
      <c r="U712" s="31"/>
      <c r="V712" s="31"/>
      <c r="W712" s="31"/>
    </row>
    <row r="713">
      <c r="A713" s="46"/>
      <c r="B713" s="47"/>
      <c r="C713" s="47"/>
      <c r="D713" s="47"/>
      <c r="E713" s="48"/>
      <c r="F713" s="45" t="str">
        <f t="shared" si="1"/>
        <v/>
      </c>
      <c r="G713" s="40" t="str">
        <f t="shared" si="2"/>
        <v/>
      </c>
      <c r="H713" s="41" t="str">
        <f>IF(A713="","",IF(C713="","",IF(D713="","",IF(B713="C", SUMIFS(Prov_Auto!E$3:E1000,Prov_Auto!A$3:A1000,C713,Prov_Auto!C$3:C1000,"&gt;"&amp;A713,Prov_Auto!D$3:D1000,"&lt;="&amp;TODAY())*D713, IF(B713="V", -1*(SUMIFS(Prov_Auto!E$3:E1000,Prov_Auto!A$3:A1000,C713,Prov_Auto!C$3:C1000,"&gt;"&amp;A713,Prov_Auto!D$3:D1000,"&lt;="&amp;TODAY())*D713), "")))))</f>
        <v/>
      </c>
      <c r="I713" s="42" t="str">
        <f>IF($A713="","",IF($C713="","",IF($D713="","", IF($B713="C",  SUMIFS(Prov_Auto!$E$3:$E1000,Prov_Auto!$A$3:$A1000,$C713,Prov_Auto!$C$3:$C1000,"&gt;="&amp;$A713 ,Prov_Auto!$D$3:$D1000, "&gt;="&amp;DATE(I$2,1, 1), Prov_Auto!$D$3:$D1000,"&lt;="&amp;DATE(I$2, 12, 31))*$D713, IF($B713="V", -1*(SUMIFS(Prov_Auto!$E$3:$E1000,Prov_Auto!$A$3:$A1000,$C713,Prov_Auto!$C$3:$C1000,"&gt;="&amp;$A713 ,Prov_Auto!$D$3:$D1000, "&gt;="&amp;DATE(I$2,1,1), Prov_Auto!$D$3:$D1000,"&lt;="&amp;DATE(I$2,12,31))*$D713), "")))))</f>
        <v/>
      </c>
      <c r="J713" s="42" t="str">
        <f>IF($A713="","",IF($C713="","",IF($D713="","", IF($B713="C",  SUMIFS(Prov_Auto!$E$3:$E1000,Prov_Auto!$A$3:$A1000,$C713,Prov_Auto!$C$3:$C1000,"&gt;="&amp;$A713 ,Prov_Auto!$D$3:$D1000, "&gt;="&amp;DATE(J$2,1, 1), Prov_Auto!$D$3:$D1000,"&lt;="&amp;DATE(J$2, 12, 31))*$D713, IF($B713="V", -1*(SUMIFS(Prov_Auto!$E$3:$E1000,Prov_Auto!$A$3:$A1000,$C713,Prov_Auto!$C$3:$C1000,"&gt;="&amp;$A713 ,Prov_Auto!$D$3:$D1000, "&gt;="&amp;DATE(J$2,1,1), Prov_Auto!$D$3:$D1000,"&lt;="&amp;DATE(J$2,12,31))*$D713), "")))))</f>
        <v/>
      </c>
      <c r="K713" s="42" t="str">
        <f>IF($A713="","",IF($C713="","",IF($D713="","", IF($B713="C",  SUMIFS(Prov_Auto!$E$3:$E1000,Prov_Auto!$A$3:$A1000,$C713,Prov_Auto!$C$3:$C1000,"&gt;="&amp;$A713 ,Prov_Auto!$D$3:$D1000, "&gt;="&amp;DATE(K$2,1, 1), Prov_Auto!$D$3:$D1000,"&lt;="&amp;DATE(K$2, 12, 31))*$D713, IF($B713="V", -1*(SUMIFS(Prov_Auto!$E$3:$E1000,Prov_Auto!$A$3:$A1000,$C713,Prov_Auto!$C$3:$C1000,"&gt;="&amp;$A713 ,Prov_Auto!$D$3:$D1000, "&gt;="&amp;DATE(K$2,1,1), Prov_Auto!$D$3:$D1000,"&lt;="&amp;DATE(K$2,12,31))*$D713), "")))))</f>
        <v/>
      </c>
      <c r="L713" s="42" t="str">
        <f>IF($A713="","",IF($C713="","",IF($D713="","", IF($B713="C",  SUMIFS(Prov_Auto!$E$3:$E1000,Prov_Auto!$A$3:$A1000,$C713,Prov_Auto!$C$3:$C1000,"&gt;="&amp;$A713 ,Prov_Auto!$D$3:$D1000, "&gt;="&amp;DATE(L$2,1, 1), Prov_Auto!$D$3:$D1000,"&lt;="&amp;DATE(L$2, 12, 31))*$D713, IF($B713="V", -1*(SUMIFS(Prov_Auto!$E$3:$E1000,Prov_Auto!$A$3:$A1000,$C713,Prov_Auto!$C$3:$C1000,"&gt;="&amp;$A713 ,Prov_Auto!$D$3:$D1000, "&gt;="&amp;DATE(L$2,1,1), Prov_Auto!$D$3:$D1000,"&lt;="&amp;DATE(L$2,12,31))*$D713), "")))))</f>
        <v/>
      </c>
      <c r="M713" s="43" t="str">
        <f>IF($A713="","",IF($C713="","",IF($D713="","", IF($B713="C",  SUMIFS(Prov_Auto!$E$3:$E1000,Prov_Auto!$A$3:$A1000,$C713,Prov_Auto!$C$3:$C1000,"&gt;="&amp;$A713 ,Prov_Auto!$D$3:$D1000, "&gt;="&amp;DATE(M$2,1, 1), Prov_Auto!$D$3:$D1000,"&lt;="&amp;DATE(M$2, 12, 31))*$D713, IF($B713="V", -1*(SUMIFS(Prov_Auto!$E$3:$E1000,Prov_Auto!$A$3:$A1000,$C713,Prov_Auto!$C$3:$C1000,"&gt;="&amp;$A713 ,Prov_Auto!$D$3:$D1000, "&gt;="&amp;DATE(M$2,1,1), Prov_Auto!$D$3:$D1000,"&lt;="&amp;DATE(M$2,12,31))*$D713), "")))))</f>
        <v/>
      </c>
      <c r="N713" s="30"/>
      <c r="O713" s="31"/>
      <c r="P713" s="31"/>
      <c r="Q713" s="31"/>
      <c r="R713" s="31"/>
      <c r="S713" s="31"/>
      <c r="T713" s="31"/>
      <c r="U713" s="31"/>
      <c r="V713" s="31"/>
      <c r="W713" s="31"/>
    </row>
    <row r="714">
      <c r="A714" s="46"/>
      <c r="B714" s="47"/>
      <c r="C714" s="47"/>
      <c r="D714" s="47"/>
      <c r="E714" s="48"/>
      <c r="F714" s="45" t="str">
        <f t="shared" si="1"/>
        <v/>
      </c>
      <c r="G714" s="40" t="str">
        <f t="shared" si="2"/>
        <v/>
      </c>
      <c r="H714" s="41" t="str">
        <f>IF(A714="","",IF(C714="","",IF(D714="","",IF(B714="C", SUMIFS(Prov_Auto!E$3:E1000,Prov_Auto!A$3:A1000,C714,Prov_Auto!C$3:C1000,"&gt;"&amp;A714,Prov_Auto!D$3:D1000,"&lt;="&amp;TODAY())*D714, IF(B714="V", -1*(SUMIFS(Prov_Auto!E$3:E1000,Prov_Auto!A$3:A1000,C714,Prov_Auto!C$3:C1000,"&gt;"&amp;A714,Prov_Auto!D$3:D1000,"&lt;="&amp;TODAY())*D714), "")))))</f>
        <v/>
      </c>
      <c r="I714" s="42" t="str">
        <f>IF($A714="","",IF($C714="","",IF($D714="","", IF($B714="C",  SUMIFS(Prov_Auto!$E$3:$E1000,Prov_Auto!$A$3:$A1000,$C714,Prov_Auto!$C$3:$C1000,"&gt;="&amp;$A714 ,Prov_Auto!$D$3:$D1000, "&gt;="&amp;DATE(I$2,1, 1), Prov_Auto!$D$3:$D1000,"&lt;="&amp;DATE(I$2, 12, 31))*$D714, IF($B714="V", -1*(SUMIFS(Prov_Auto!$E$3:$E1000,Prov_Auto!$A$3:$A1000,$C714,Prov_Auto!$C$3:$C1000,"&gt;="&amp;$A714 ,Prov_Auto!$D$3:$D1000, "&gt;="&amp;DATE(I$2,1,1), Prov_Auto!$D$3:$D1000,"&lt;="&amp;DATE(I$2,12,31))*$D714), "")))))</f>
        <v/>
      </c>
      <c r="J714" s="42" t="str">
        <f>IF($A714="","",IF($C714="","",IF($D714="","", IF($B714="C",  SUMIFS(Prov_Auto!$E$3:$E1000,Prov_Auto!$A$3:$A1000,$C714,Prov_Auto!$C$3:$C1000,"&gt;="&amp;$A714 ,Prov_Auto!$D$3:$D1000, "&gt;="&amp;DATE(J$2,1, 1), Prov_Auto!$D$3:$D1000,"&lt;="&amp;DATE(J$2, 12, 31))*$D714, IF($B714="V", -1*(SUMIFS(Prov_Auto!$E$3:$E1000,Prov_Auto!$A$3:$A1000,$C714,Prov_Auto!$C$3:$C1000,"&gt;="&amp;$A714 ,Prov_Auto!$D$3:$D1000, "&gt;="&amp;DATE(J$2,1,1), Prov_Auto!$D$3:$D1000,"&lt;="&amp;DATE(J$2,12,31))*$D714), "")))))</f>
        <v/>
      </c>
      <c r="K714" s="42" t="str">
        <f>IF($A714="","",IF($C714="","",IF($D714="","", IF($B714="C",  SUMIFS(Prov_Auto!$E$3:$E1000,Prov_Auto!$A$3:$A1000,$C714,Prov_Auto!$C$3:$C1000,"&gt;="&amp;$A714 ,Prov_Auto!$D$3:$D1000, "&gt;="&amp;DATE(K$2,1, 1), Prov_Auto!$D$3:$D1000,"&lt;="&amp;DATE(K$2, 12, 31))*$D714, IF($B714="V", -1*(SUMIFS(Prov_Auto!$E$3:$E1000,Prov_Auto!$A$3:$A1000,$C714,Prov_Auto!$C$3:$C1000,"&gt;="&amp;$A714 ,Prov_Auto!$D$3:$D1000, "&gt;="&amp;DATE(K$2,1,1), Prov_Auto!$D$3:$D1000,"&lt;="&amp;DATE(K$2,12,31))*$D714), "")))))</f>
        <v/>
      </c>
      <c r="L714" s="42" t="str">
        <f>IF($A714="","",IF($C714="","",IF($D714="","", IF($B714="C",  SUMIFS(Prov_Auto!$E$3:$E1000,Prov_Auto!$A$3:$A1000,$C714,Prov_Auto!$C$3:$C1000,"&gt;="&amp;$A714 ,Prov_Auto!$D$3:$D1000, "&gt;="&amp;DATE(L$2,1, 1), Prov_Auto!$D$3:$D1000,"&lt;="&amp;DATE(L$2, 12, 31))*$D714, IF($B714="V", -1*(SUMIFS(Prov_Auto!$E$3:$E1000,Prov_Auto!$A$3:$A1000,$C714,Prov_Auto!$C$3:$C1000,"&gt;="&amp;$A714 ,Prov_Auto!$D$3:$D1000, "&gt;="&amp;DATE(L$2,1,1), Prov_Auto!$D$3:$D1000,"&lt;="&amp;DATE(L$2,12,31))*$D714), "")))))</f>
        <v/>
      </c>
      <c r="M714" s="43" t="str">
        <f>IF($A714="","",IF($C714="","",IF($D714="","", IF($B714="C",  SUMIFS(Prov_Auto!$E$3:$E1000,Prov_Auto!$A$3:$A1000,$C714,Prov_Auto!$C$3:$C1000,"&gt;="&amp;$A714 ,Prov_Auto!$D$3:$D1000, "&gt;="&amp;DATE(M$2,1, 1), Prov_Auto!$D$3:$D1000,"&lt;="&amp;DATE(M$2, 12, 31))*$D714, IF($B714="V", -1*(SUMIFS(Prov_Auto!$E$3:$E1000,Prov_Auto!$A$3:$A1000,$C714,Prov_Auto!$C$3:$C1000,"&gt;="&amp;$A714 ,Prov_Auto!$D$3:$D1000, "&gt;="&amp;DATE(M$2,1,1), Prov_Auto!$D$3:$D1000,"&lt;="&amp;DATE(M$2,12,31))*$D714), "")))))</f>
        <v/>
      </c>
      <c r="N714" s="30"/>
      <c r="O714" s="31"/>
      <c r="P714" s="31"/>
      <c r="Q714" s="31"/>
      <c r="R714" s="31"/>
      <c r="S714" s="31"/>
      <c r="T714" s="31"/>
      <c r="U714" s="31"/>
      <c r="V714" s="31"/>
      <c r="W714" s="31"/>
    </row>
    <row r="715">
      <c r="A715" s="46"/>
      <c r="B715" s="47"/>
      <c r="C715" s="47"/>
      <c r="D715" s="47"/>
      <c r="E715" s="48"/>
      <c r="F715" s="45" t="str">
        <f t="shared" si="1"/>
        <v/>
      </c>
      <c r="G715" s="40" t="str">
        <f t="shared" si="2"/>
        <v/>
      </c>
      <c r="H715" s="41" t="str">
        <f>IF(A715="","",IF(C715="","",IF(D715="","",IF(B715="C", SUMIFS(Prov_Auto!E$3:E1000,Prov_Auto!A$3:A1000,C715,Prov_Auto!C$3:C1000,"&gt;"&amp;A715,Prov_Auto!D$3:D1000,"&lt;="&amp;TODAY())*D715, IF(B715="V", -1*(SUMIFS(Prov_Auto!E$3:E1000,Prov_Auto!A$3:A1000,C715,Prov_Auto!C$3:C1000,"&gt;"&amp;A715,Prov_Auto!D$3:D1000,"&lt;="&amp;TODAY())*D715), "")))))</f>
        <v/>
      </c>
      <c r="I715" s="42" t="str">
        <f>IF($A715="","",IF($C715="","",IF($D715="","", IF($B715="C",  SUMIFS(Prov_Auto!$E$3:$E1000,Prov_Auto!$A$3:$A1000,$C715,Prov_Auto!$C$3:$C1000,"&gt;="&amp;$A715 ,Prov_Auto!$D$3:$D1000, "&gt;="&amp;DATE(I$2,1, 1), Prov_Auto!$D$3:$D1000,"&lt;="&amp;DATE(I$2, 12, 31))*$D715, IF($B715="V", -1*(SUMIFS(Prov_Auto!$E$3:$E1000,Prov_Auto!$A$3:$A1000,$C715,Prov_Auto!$C$3:$C1000,"&gt;="&amp;$A715 ,Prov_Auto!$D$3:$D1000, "&gt;="&amp;DATE(I$2,1,1), Prov_Auto!$D$3:$D1000,"&lt;="&amp;DATE(I$2,12,31))*$D715), "")))))</f>
        <v/>
      </c>
      <c r="J715" s="42" t="str">
        <f>IF($A715="","",IF($C715="","",IF($D715="","", IF($B715="C",  SUMIFS(Prov_Auto!$E$3:$E1000,Prov_Auto!$A$3:$A1000,$C715,Prov_Auto!$C$3:$C1000,"&gt;="&amp;$A715 ,Prov_Auto!$D$3:$D1000, "&gt;="&amp;DATE(J$2,1, 1), Prov_Auto!$D$3:$D1000,"&lt;="&amp;DATE(J$2, 12, 31))*$D715, IF($B715="V", -1*(SUMIFS(Prov_Auto!$E$3:$E1000,Prov_Auto!$A$3:$A1000,$C715,Prov_Auto!$C$3:$C1000,"&gt;="&amp;$A715 ,Prov_Auto!$D$3:$D1000, "&gt;="&amp;DATE(J$2,1,1), Prov_Auto!$D$3:$D1000,"&lt;="&amp;DATE(J$2,12,31))*$D715), "")))))</f>
        <v/>
      </c>
      <c r="K715" s="42" t="str">
        <f>IF($A715="","",IF($C715="","",IF($D715="","", IF($B715="C",  SUMIFS(Prov_Auto!$E$3:$E1000,Prov_Auto!$A$3:$A1000,$C715,Prov_Auto!$C$3:$C1000,"&gt;="&amp;$A715 ,Prov_Auto!$D$3:$D1000, "&gt;="&amp;DATE(K$2,1, 1), Prov_Auto!$D$3:$D1000,"&lt;="&amp;DATE(K$2, 12, 31))*$D715, IF($B715="V", -1*(SUMIFS(Prov_Auto!$E$3:$E1000,Prov_Auto!$A$3:$A1000,$C715,Prov_Auto!$C$3:$C1000,"&gt;="&amp;$A715 ,Prov_Auto!$D$3:$D1000, "&gt;="&amp;DATE(K$2,1,1), Prov_Auto!$D$3:$D1000,"&lt;="&amp;DATE(K$2,12,31))*$D715), "")))))</f>
        <v/>
      </c>
      <c r="L715" s="42" t="str">
        <f>IF($A715="","",IF($C715="","",IF($D715="","", IF($B715="C",  SUMIFS(Prov_Auto!$E$3:$E1000,Prov_Auto!$A$3:$A1000,$C715,Prov_Auto!$C$3:$C1000,"&gt;="&amp;$A715 ,Prov_Auto!$D$3:$D1000, "&gt;="&amp;DATE(L$2,1, 1), Prov_Auto!$D$3:$D1000,"&lt;="&amp;DATE(L$2, 12, 31))*$D715, IF($B715="V", -1*(SUMIFS(Prov_Auto!$E$3:$E1000,Prov_Auto!$A$3:$A1000,$C715,Prov_Auto!$C$3:$C1000,"&gt;="&amp;$A715 ,Prov_Auto!$D$3:$D1000, "&gt;="&amp;DATE(L$2,1,1), Prov_Auto!$D$3:$D1000,"&lt;="&amp;DATE(L$2,12,31))*$D715), "")))))</f>
        <v/>
      </c>
      <c r="M715" s="43" t="str">
        <f>IF($A715="","",IF($C715="","",IF($D715="","", IF($B715="C",  SUMIFS(Prov_Auto!$E$3:$E1000,Prov_Auto!$A$3:$A1000,$C715,Prov_Auto!$C$3:$C1000,"&gt;="&amp;$A715 ,Prov_Auto!$D$3:$D1000, "&gt;="&amp;DATE(M$2,1, 1), Prov_Auto!$D$3:$D1000,"&lt;="&amp;DATE(M$2, 12, 31))*$D715, IF($B715="V", -1*(SUMIFS(Prov_Auto!$E$3:$E1000,Prov_Auto!$A$3:$A1000,$C715,Prov_Auto!$C$3:$C1000,"&gt;="&amp;$A715 ,Prov_Auto!$D$3:$D1000, "&gt;="&amp;DATE(M$2,1,1), Prov_Auto!$D$3:$D1000,"&lt;="&amp;DATE(M$2,12,31))*$D715), "")))))</f>
        <v/>
      </c>
      <c r="N715" s="30"/>
      <c r="O715" s="31"/>
      <c r="P715" s="31"/>
      <c r="Q715" s="31"/>
      <c r="R715" s="31"/>
      <c r="S715" s="31"/>
      <c r="T715" s="31"/>
      <c r="U715" s="31"/>
      <c r="V715" s="31"/>
      <c r="W715" s="31"/>
    </row>
    <row r="716">
      <c r="A716" s="46"/>
      <c r="B716" s="47"/>
      <c r="C716" s="47"/>
      <c r="D716" s="47"/>
      <c r="E716" s="48"/>
      <c r="F716" s="45" t="str">
        <f t="shared" si="1"/>
        <v/>
      </c>
      <c r="G716" s="40" t="str">
        <f t="shared" si="2"/>
        <v/>
      </c>
      <c r="H716" s="41" t="str">
        <f>IF(A716="","",IF(C716="","",IF(D716="","",IF(B716="C", SUMIFS(Prov_Auto!E$3:E1000,Prov_Auto!A$3:A1000,C716,Prov_Auto!C$3:C1000,"&gt;"&amp;A716,Prov_Auto!D$3:D1000,"&lt;="&amp;TODAY())*D716, IF(B716="V", -1*(SUMIFS(Prov_Auto!E$3:E1000,Prov_Auto!A$3:A1000,C716,Prov_Auto!C$3:C1000,"&gt;"&amp;A716,Prov_Auto!D$3:D1000,"&lt;="&amp;TODAY())*D716), "")))))</f>
        <v/>
      </c>
      <c r="I716" s="42" t="str">
        <f>IF($A716="","",IF($C716="","",IF($D716="","", IF($B716="C",  SUMIFS(Prov_Auto!$E$3:$E1000,Prov_Auto!$A$3:$A1000,$C716,Prov_Auto!$C$3:$C1000,"&gt;="&amp;$A716 ,Prov_Auto!$D$3:$D1000, "&gt;="&amp;DATE(I$2,1, 1), Prov_Auto!$D$3:$D1000,"&lt;="&amp;DATE(I$2, 12, 31))*$D716, IF($B716="V", -1*(SUMIFS(Prov_Auto!$E$3:$E1000,Prov_Auto!$A$3:$A1000,$C716,Prov_Auto!$C$3:$C1000,"&gt;="&amp;$A716 ,Prov_Auto!$D$3:$D1000, "&gt;="&amp;DATE(I$2,1,1), Prov_Auto!$D$3:$D1000,"&lt;="&amp;DATE(I$2,12,31))*$D716), "")))))</f>
        <v/>
      </c>
      <c r="J716" s="42" t="str">
        <f>IF($A716="","",IF($C716="","",IF($D716="","", IF($B716="C",  SUMIFS(Prov_Auto!$E$3:$E1000,Prov_Auto!$A$3:$A1000,$C716,Prov_Auto!$C$3:$C1000,"&gt;="&amp;$A716 ,Prov_Auto!$D$3:$D1000, "&gt;="&amp;DATE(J$2,1, 1), Prov_Auto!$D$3:$D1000,"&lt;="&amp;DATE(J$2, 12, 31))*$D716, IF($B716="V", -1*(SUMIFS(Prov_Auto!$E$3:$E1000,Prov_Auto!$A$3:$A1000,$C716,Prov_Auto!$C$3:$C1000,"&gt;="&amp;$A716 ,Prov_Auto!$D$3:$D1000, "&gt;="&amp;DATE(J$2,1,1), Prov_Auto!$D$3:$D1000,"&lt;="&amp;DATE(J$2,12,31))*$D716), "")))))</f>
        <v/>
      </c>
      <c r="K716" s="42" t="str">
        <f>IF($A716="","",IF($C716="","",IF($D716="","", IF($B716="C",  SUMIFS(Prov_Auto!$E$3:$E1000,Prov_Auto!$A$3:$A1000,$C716,Prov_Auto!$C$3:$C1000,"&gt;="&amp;$A716 ,Prov_Auto!$D$3:$D1000, "&gt;="&amp;DATE(K$2,1, 1), Prov_Auto!$D$3:$D1000,"&lt;="&amp;DATE(K$2, 12, 31))*$D716, IF($B716="V", -1*(SUMIFS(Prov_Auto!$E$3:$E1000,Prov_Auto!$A$3:$A1000,$C716,Prov_Auto!$C$3:$C1000,"&gt;="&amp;$A716 ,Prov_Auto!$D$3:$D1000, "&gt;="&amp;DATE(K$2,1,1), Prov_Auto!$D$3:$D1000,"&lt;="&amp;DATE(K$2,12,31))*$D716), "")))))</f>
        <v/>
      </c>
      <c r="L716" s="42" t="str">
        <f>IF($A716="","",IF($C716="","",IF($D716="","", IF($B716="C",  SUMIFS(Prov_Auto!$E$3:$E1000,Prov_Auto!$A$3:$A1000,$C716,Prov_Auto!$C$3:$C1000,"&gt;="&amp;$A716 ,Prov_Auto!$D$3:$D1000, "&gt;="&amp;DATE(L$2,1, 1), Prov_Auto!$D$3:$D1000,"&lt;="&amp;DATE(L$2, 12, 31))*$D716, IF($B716="V", -1*(SUMIFS(Prov_Auto!$E$3:$E1000,Prov_Auto!$A$3:$A1000,$C716,Prov_Auto!$C$3:$C1000,"&gt;="&amp;$A716 ,Prov_Auto!$D$3:$D1000, "&gt;="&amp;DATE(L$2,1,1), Prov_Auto!$D$3:$D1000,"&lt;="&amp;DATE(L$2,12,31))*$D716), "")))))</f>
        <v/>
      </c>
      <c r="M716" s="43" t="str">
        <f>IF($A716="","",IF($C716="","",IF($D716="","", IF($B716="C",  SUMIFS(Prov_Auto!$E$3:$E1000,Prov_Auto!$A$3:$A1000,$C716,Prov_Auto!$C$3:$C1000,"&gt;="&amp;$A716 ,Prov_Auto!$D$3:$D1000, "&gt;="&amp;DATE(M$2,1, 1), Prov_Auto!$D$3:$D1000,"&lt;="&amp;DATE(M$2, 12, 31))*$D716, IF($B716="V", -1*(SUMIFS(Prov_Auto!$E$3:$E1000,Prov_Auto!$A$3:$A1000,$C716,Prov_Auto!$C$3:$C1000,"&gt;="&amp;$A716 ,Prov_Auto!$D$3:$D1000, "&gt;="&amp;DATE(M$2,1,1), Prov_Auto!$D$3:$D1000,"&lt;="&amp;DATE(M$2,12,31))*$D716), "")))))</f>
        <v/>
      </c>
      <c r="N716" s="30"/>
      <c r="O716" s="31"/>
      <c r="P716" s="31"/>
      <c r="Q716" s="31"/>
      <c r="R716" s="31"/>
      <c r="S716" s="31"/>
      <c r="T716" s="31"/>
      <c r="U716" s="31"/>
      <c r="V716" s="31"/>
      <c r="W716" s="31"/>
    </row>
    <row r="717">
      <c r="A717" s="46"/>
      <c r="B717" s="47"/>
      <c r="C717" s="47"/>
      <c r="D717" s="47"/>
      <c r="E717" s="48"/>
      <c r="F717" s="45" t="str">
        <f t="shared" si="1"/>
        <v/>
      </c>
      <c r="G717" s="40" t="str">
        <f t="shared" si="2"/>
        <v/>
      </c>
      <c r="H717" s="41" t="str">
        <f>IF(A717="","",IF(C717="","",IF(D717="","",IF(B717="C", SUMIFS(Prov_Auto!E$3:E1000,Prov_Auto!A$3:A1000,C717,Prov_Auto!C$3:C1000,"&gt;"&amp;A717,Prov_Auto!D$3:D1000,"&lt;="&amp;TODAY())*D717, IF(B717="V", -1*(SUMIFS(Prov_Auto!E$3:E1000,Prov_Auto!A$3:A1000,C717,Prov_Auto!C$3:C1000,"&gt;"&amp;A717,Prov_Auto!D$3:D1000,"&lt;="&amp;TODAY())*D717), "")))))</f>
        <v/>
      </c>
      <c r="I717" s="42" t="str">
        <f>IF($A717="","",IF($C717="","",IF($D717="","", IF($B717="C",  SUMIFS(Prov_Auto!$E$3:$E1000,Prov_Auto!$A$3:$A1000,$C717,Prov_Auto!$C$3:$C1000,"&gt;="&amp;$A717 ,Prov_Auto!$D$3:$D1000, "&gt;="&amp;DATE(I$2,1, 1), Prov_Auto!$D$3:$D1000,"&lt;="&amp;DATE(I$2, 12, 31))*$D717, IF($B717="V", -1*(SUMIFS(Prov_Auto!$E$3:$E1000,Prov_Auto!$A$3:$A1000,$C717,Prov_Auto!$C$3:$C1000,"&gt;="&amp;$A717 ,Prov_Auto!$D$3:$D1000, "&gt;="&amp;DATE(I$2,1,1), Prov_Auto!$D$3:$D1000,"&lt;="&amp;DATE(I$2,12,31))*$D717), "")))))</f>
        <v/>
      </c>
      <c r="J717" s="42" t="str">
        <f>IF($A717="","",IF($C717="","",IF($D717="","", IF($B717="C",  SUMIFS(Prov_Auto!$E$3:$E1000,Prov_Auto!$A$3:$A1000,$C717,Prov_Auto!$C$3:$C1000,"&gt;="&amp;$A717 ,Prov_Auto!$D$3:$D1000, "&gt;="&amp;DATE(J$2,1, 1), Prov_Auto!$D$3:$D1000,"&lt;="&amp;DATE(J$2, 12, 31))*$D717, IF($B717="V", -1*(SUMIFS(Prov_Auto!$E$3:$E1000,Prov_Auto!$A$3:$A1000,$C717,Prov_Auto!$C$3:$C1000,"&gt;="&amp;$A717 ,Prov_Auto!$D$3:$D1000, "&gt;="&amp;DATE(J$2,1,1), Prov_Auto!$D$3:$D1000,"&lt;="&amp;DATE(J$2,12,31))*$D717), "")))))</f>
        <v/>
      </c>
      <c r="K717" s="42" t="str">
        <f>IF($A717="","",IF($C717="","",IF($D717="","", IF($B717="C",  SUMIFS(Prov_Auto!$E$3:$E1000,Prov_Auto!$A$3:$A1000,$C717,Prov_Auto!$C$3:$C1000,"&gt;="&amp;$A717 ,Prov_Auto!$D$3:$D1000, "&gt;="&amp;DATE(K$2,1, 1), Prov_Auto!$D$3:$D1000,"&lt;="&amp;DATE(K$2, 12, 31))*$D717, IF($B717="V", -1*(SUMIFS(Prov_Auto!$E$3:$E1000,Prov_Auto!$A$3:$A1000,$C717,Prov_Auto!$C$3:$C1000,"&gt;="&amp;$A717 ,Prov_Auto!$D$3:$D1000, "&gt;="&amp;DATE(K$2,1,1), Prov_Auto!$D$3:$D1000,"&lt;="&amp;DATE(K$2,12,31))*$D717), "")))))</f>
        <v/>
      </c>
      <c r="L717" s="42" t="str">
        <f>IF($A717="","",IF($C717="","",IF($D717="","", IF($B717="C",  SUMIFS(Prov_Auto!$E$3:$E1000,Prov_Auto!$A$3:$A1000,$C717,Prov_Auto!$C$3:$C1000,"&gt;="&amp;$A717 ,Prov_Auto!$D$3:$D1000, "&gt;="&amp;DATE(L$2,1, 1), Prov_Auto!$D$3:$D1000,"&lt;="&amp;DATE(L$2, 12, 31))*$D717, IF($B717="V", -1*(SUMIFS(Prov_Auto!$E$3:$E1000,Prov_Auto!$A$3:$A1000,$C717,Prov_Auto!$C$3:$C1000,"&gt;="&amp;$A717 ,Prov_Auto!$D$3:$D1000, "&gt;="&amp;DATE(L$2,1,1), Prov_Auto!$D$3:$D1000,"&lt;="&amp;DATE(L$2,12,31))*$D717), "")))))</f>
        <v/>
      </c>
      <c r="M717" s="43" t="str">
        <f>IF($A717="","",IF($C717="","",IF($D717="","", IF($B717="C",  SUMIFS(Prov_Auto!$E$3:$E1000,Prov_Auto!$A$3:$A1000,$C717,Prov_Auto!$C$3:$C1000,"&gt;="&amp;$A717 ,Prov_Auto!$D$3:$D1000, "&gt;="&amp;DATE(M$2,1, 1), Prov_Auto!$D$3:$D1000,"&lt;="&amp;DATE(M$2, 12, 31))*$D717, IF($B717="V", -1*(SUMIFS(Prov_Auto!$E$3:$E1000,Prov_Auto!$A$3:$A1000,$C717,Prov_Auto!$C$3:$C1000,"&gt;="&amp;$A717 ,Prov_Auto!$D$3:$D1000, "&gt;="&amp;DATE(M$2,1,1), Prov_Auto!$D$3:$D1000,"&lt;="&amp;DATE(M$2,12,31))*$D717), "")))))</f>
        <v/>
      </c>
      <c r="N717" s="30"/>
      <c r="O717" s="31"/>
      <c r="P717" s="31"/>
      <c r="Q717" s="31"/>
      <c r="R717" s="31"/>
      <c r="S717" s="31"/>
      <c r="T717" s="31"/>
      <c r="U717" s="31"/>
      <c r="V717" s="31"/>
      <c r="W717" s="31"/>
    </row>
    <row r="718">
      <c r="A718" s="46"/>
      <c r="B718" s="47"/>
      <c r="C718" s="47"/>
      <c r="D718" s="47"/>
      <c r="E718" s="48"/>
      <c r="F718" s="45" t="str">
        <f t="shared" si="1"/>
        <v/>
      </c>
      <c r="G718" s="40" t="str">
        <f t="shared" si="2"/>
        <v/>
      </c>
      <c r="H718" s="41" t="str">
        <f>IF(A718="","",IF(C718="","",IF(D718="","",IF(B718="C", SUMIFS(Prov_Auto!E$3:E1000,Prov_Auto!A$3:A1000,C718,Prov_Auto!C$3:C1000,"&gt;"&amp;A718,Prov_Auto!D$3:D1000,"&lt;="&amp;TODAY())*D718, IF(B718="V", -1*(SUMIFS(Prov_Auto!E$3:E1000,Prov_Auto!A$3:A1000,C718,Prov_Auto!C$3:C1000,"&gt;"&amp;A718,Prov_Auto!D$3:D1000,"&lt;="&amp;TODAY())*D718), "")))))</f>
        <v/>
      </c>
      <c r="I718" s="42" t="str">
        <f>IF($A718="","",IF($C718="","",IF($D718="","", IF($B718="C",  SUMIFS(Prov_Auto!$E$3:$E1000,Prov_Auto!$A$3:$A1000,$C718,Prov_Auto!$C$3:$C1000,"&gt;="&amp;$A718 ,Prov_Auto!$D$3:$D1000, "&gt;="&amp;DATE(I$2,1, 1), Prov_Auto!$D$3:$D1000,"&lt;="&amp;DATE(I$2, 12, 31))*$D718, IF($B718="V", -1*(SUMIFS(Prov_Auto!$E$3:$E1000,Prov_Auto!$A$3:$A1000,$C718,Prov_Auto!$C$3:$C1000,"&gt;="&amp;$A718 ,Prov_Auto!$D$3:$D1000, "&gt;="&amp;DATE(I$2,1,1), Prov_Auto!$D$3:$D1000,"&lt;="&amp;DATE(I$2,12,31))*$D718), "")))))</f>
        <v/>
      </c>
      <c r="J718" s="42" t="str">
        <f>IF($A718="","",IF($C718="","",IF($D718="","", IF($B718="C",  SUMIFS(Prov_Auto!$E$3:$E1000,Prov_Auto!$A$3:$A1000,$C718,Prov_Auto!$C$3:$C1000,"&gt;="&amp;$A718 ,Prov_Auto!$D$3:$D1000, "&gt;="&amp;DATE(J$2,1, 1), Prov_Auto!$D$3:$D1000,"&lt;="&amp;DATE(J$2, 12, 31))*$D718, IF($B718="V", -1*(SUMIFS(Prov_Auto!$E$3:$E1000,Prov_Auto!$A$3:$A1000,$C718,Prov_Auto!$C$3:$C1000,"&gt;="&amp;$A718 ,Prov_Auto!$D$3:$D1000, "&gt;="&amp;DATE(J$2,1,1), Prov_Auto!$D$3:$D1000,"&lt;="&amp;DATE(J$2,12,31))*$D718), "")))))</f>
        <v/>
      </c>
      <c r="K718" s="42" t="str">
        <f>IF($A718="","",IF($C718="","",IF($D718="","", IF($B718="C",  SUMIFS(Prov_Auto!$E$3:$E1000,Prov_Auto!$A$3:$A1000,$C718,Prov_Auto!$C$3:$C1000,"&gt;="&amp;$A718 ,Prov_Auto!$D$3:$D1000, "&gt;="&amp;DATE(K$2,1, 1), Prov_Auto!$D$3:$D1000,"&lt;="&amp;DATE(K$2, 12, 31))*$D718, IF($B718="V", -1*(SUMIFS(Prov_Auto!$E$3:$E1000,Prov_Auto!$A$3:$A1000,$C718,Prov_Auto!$C$3:$C1000,"&gt;="&amp;$A718 ,Prov_Auto!$D$3:$D1000, "&gt;="&amp;DATE(K$2,1,1), Prov_Auto!$D$3:$D1000,"&lt;="&amp;DATE(K$2,12,31))*$D718), "")))))</f>
        <v/>
      </c>
      <c r="L718" s="42" t="str">
        <f>IF($A718="","",IF($C718="","",IF($D718="","", IF($B718="C",  SUMIFS(Prov_Auto!$E$3:$E1000,Prov_Auto!$A$3:$A1000,$C718,Prov_Auto!$C$3:$C1000,"&gt;="&amp;$A718 ,Prov_Auto!$D$3:$D1000, "&gt;="&amp;DATE(L$2,1, 1), Prov_Auto!$D$3:$D1000,"&lt;="&amp;DATE(L$2, 12, 31))*$D718, IF($B718="V", -1*(SUMIFS(Prov_Auto!$E$3:$E1000,Prov_Auto!$A$3:$A1000,$C718,Prov_Auto!$C$3:$C1000,"&gt;="&amp;$A718 ,Prov_Auto!$D$3:$D1000, "&gt;="&amp;DATE(L$2,1,1), Prov_Auto!$D$3:$D1000,"&lt;="&amp;DATE(L$2,12,31))*$D718), "")))))</f>
        <v/>
      </c>
      <c r="M718" s="43" t="str">
        <f>IF($A718="","",IF($C718="","",IF($D718="","", IF($B718="C",  SUMIFS(Prov_Auto!$E$3:$E1000,Prov_Auto!$A$3:$A1000,$C718,Prov_Auto!$C$3:$C1000,"&gt;="&amp;$A718 ,Prov_Auto!$D$3:$D1000, "&gt;="&amp;DATE(M$2,1, 1), Prov_Auto!$D$3:$D1000,"&lt;="&amp;DATE(M$2, 12, 31))*$D718, IF($B718="V", -1*(SUMIFS(Prov_Auto!$E$3:$E1000,Prov_Auto!$A$3:$A1000,$C718,Prov_Auto!$C$3:$C1000,"&gt;="&amp;$A718 ,Prov_Auto!$D$3:$D1000, "&gt;="&amp;DATE(M$2,1,1), Prov_Auto!$D$3:$D1000,"&lt;="&amp;DATE(M$2,12,31))*$D718), "")))))</f>
        <v/>
      </c>
      <c r="N718" s="30"/>
      <c r="O718" s="31"/>
      <c r="P718" s="31"/>
      <c r="Q718" s="31"/>
      <c r="R718" s="31"/>
      <c r="S718" s="31"/>
      <c r="T718" s="31"/>
      <c r="U718" s="31"/>
      <c r="V718" s="31"/>
      <c r="W718" s="31"/>
    </row>
    <row r="719">
      <c r="A719" s="46"/>
      <c r="B719" s="47"/>
      <c r="C719" s="47"/>
      <c r="D719" s="47"/>
      <c r="E719" s="48"/>
      <c r="F719" s="45" t="str">
        <f t="shared" si="1"/>
        <v/>
      </c>
      <c r="G719" s="40" t="str">
        <f t="shared" si="2"/>
        <v/>
      </c>
      <c r="H719" s="41" t="str">
        <f>IF(A719="","",IF(C719="","",IF(D719="","",IF(B719="C", SUMIFS(Prov_Auto!E$3:E1000,Prov_Auto!A$3:A1000,C719,Prov_Auto!C$3:C1000,"&gt;"&amp;A719,Prov_Auto!D$3:D1000,"&lt;="&amp;TODAY())*D719, IF(B719="V", -1*(SUMIFS(Prov_Auto!E$3:E1000,Prov_Auto!A$3:A1000,C719,Prov_Auto!C$3:C1000,"&gt;"&amp;A719,Prov_Auto!D$3:D1000,"&lt;="&amp;TODAY())*D719), "")))))</f>
        <v/>
      </c>
      <c r="I719" s="42" t="str">
        <f>IF($A719="","",IF($C719="","",IF($D719="","", IF($B719="C",  SUMIFS(Prov_Auto!$E$3:$E1000,Prov_Auto!$A$3:$A1000,$C719,Prov_Auto!$C$3:$C1000,"&gt;="&amp;$A719 ,Prov_Auto!$D$3:$D1000, "&gt;="&amp;DATE(I$2,1, 1), Prov_Auto!$D$3:$D1000,"&lt;="&amp;DATE(I$2, 12, 31))*$D719, IF($B719="V", -1*(SUMIFS(Prov_Auto!$E$3:$E1000,Prov_Auto!$A$3:$A1000,$C719,Prov_Auto!$C$3:$C1000,"&gt;="&amp;$A719 ,Prov_Auto!$D$3:$D1000, "&gt;="&amp;DATE(I$2,1,1), Prov_Auto!$D$3:$D1000,"&lt;="&amp;DATE(I$2,12,31))*$D719), "")))))</f>
        <v/>
      </c>
      <c r="J719" s="42" t="str">
        <f>IF($A719="","",IF($C719="","",IF($D719="","", IF($B719="C",  SUMIFS(Prov_Auto!$E$3:$E1000,Prov_Auto!$A$3:$A1000,$C719,Prov_Auto!$C$3:$C1000,"&gt;="&amp;$A719 ,Prov_Auto!$D$3:$D1000, "&gt;="&amp;DATE(J$2,1, 1), Prov_Auto!$D$3:$D1000,"&lt;="&amp;DATE(J$2, 12, 31))*$D719, IF($B719="V", -1*(SUMIFS(Prov_Auto!$E$3:$E1000,Prov_Auto!$A$3:$A1000,$C719,Prov_Auto!$C$3:$C1000,"&gt;="&amp;$A719 ,Prov_Auto!$D$3:$D1000, "&gt;="&amp;DATE(J$2,1,1), Prov_Auto!$D$3:$D1000,"&lt;="&amp;DATE(J$2,12,31))*$D719), "")))))</f>
        <v/>
      </c>
      <c r="K719" s="42" t="str">
        <f>IF($A719="","",IF($C719="","",IF($D719="","", IF($B719="C",  SUMIFS(Prov_Auto!$E$3:$E1000,Prov_Auto!$A$3:$A1000,$C719,Prov_Auto!$C$3:$C1000,"&gt;="&amp;$A719 ,Prov_Auto!$D$3:$D1000, "&gt;="&amp;DATE(K$2,1, 1), Prov_Auto!$D$3:$D1000,"&lt;="&amp;DATE(K$2, 12, 31))*$D719, IF($B719="V", -1*(SUMIFS(Prov_Auto!$E$3:$E1000,Prov_Auto!$A$3:$A1000,$C719,Prov_Auto!$C$3:$C1000,"&gt;="&amp;$A719 ,Prov_Auto!$D$3:$D1000, "&gt;="&amp;DATE(K$2,1,1), Prov_Auto!$D$3:$D1000,"&lt;="&amp;DATE(K$2,12,31))*$D719), "")))))</f>
        <v/>
      </c>
      <c r="L719" s="42" t="str">
        <f>IF($A719="","",IF($C719="","",IF($D719="","", IF($B719="C",  SUMIFS(Prov_Auto!$E$3:$E1000,Prov_Auto!$A$3:$A1000,$C719,Prov_Auto!$C$3:$C1000,"&gt;="&amp;$A719 ,Prov_Auto!$D$3:$D1000, "&gt;="&amp;DATE(L$2,1, 1), Prov_Auto!$D$3:$D1000,"&lt;="&amp;DATE(L$2, 12, 31))*$D719, IF($B719="V", -1*(SUMIFS(Prov_Auto!$E$3:$E1000,Prov_Auto!$A$3:$A1000,$C719,Prov_Auto!$C$3:$C1000,"&gt;="&amp;$A719 ,Prov_Auto!$D$3:$D1000, "&gt;="&amp;DATE(L$2,1,1), Prov_Auto!$D$3:$D1000,"&lt;="&amp;DATE(L$2,12,31))*$D719), "")))))</f>
        <v/>
      </c>
      <c r="M719" s="43" t="str">
        <f>IF($A719="","",IF($C719="","",IF($D719="","", IF($B719="C",  SUMIFS(Prov_Auto!$E$3:$E1000,Prov_Auto!$A$3:$A1000,$C719,Prov_Auto!$C$3:$C1000,"&gt;="&amp;$A719 ,Prov_Auto!$D$3:$D1000, "&gt;="&amp;DATE(M$2,1, 1), Prov_Auto!$D$3:$D1000,"&lt;="&amp;DATE(M$2, 12, 31))*$D719, IF($B719="V", -1*(SUMIFS(Prov_Auto!$E$3:$E1000,Prov_Auto!$A$3:$A1000,$C719,Prov_Auto!$C$3:$C1000,"&gt;="&amp;$A719 ,Prov_Auto!$D$3:$D1000, "&gt;="&amp;DATE(M$2,1,1), Prov_Auto!$D$3:$D1000,"&lt;="&amp;DATE(M$2,12,31))*$D719), "")))))</f>
        <v/>
      </c>
      <c r="N719" s="30"/>
      <c r="O719" s="31"/>
      <c r="P719" s="31"/>
      <c r="Q719" s="31"/>
      <c r="R719" s="31"/>
      <c r="S719" s="31"/>
      <c r="T719" s="31"/>
      <c r="U719" s="31"/>
      <c r="V719" s="31"/>
      <c r="W719" s="31"/>
    </row>
    <row r="720">
      <c r="A720" s="46"/>
      <c r="B720" s="47"/>
      <c r="C720" s="47"/>
      <c r="D720" s="47"/>
      <c r="E720" s="48"/>
      <c r="F720" s="45" t="str">
        <f t="shared" si="1"/>
        <v/>
      </c>
      <c r="G720" s="40" t="str">
        <f t="shared" si="2"/>
        <v/>
      </c>
      <c r="H720" s="41" t="str">
        <f>IF(A720="","",IF(C720="","",IF(D720="","",IF(B720="C", SUMIFS(Prov_Auto!E$3:E1000,Prov_Auto!A$3:A1000,C720,Prov_Auto!C$3:C1000,"&gt;"&amp;A720,Prov_Auto!D$3:D1000,"&lt;="&amp;TODAY())*D720, IF(B720="V", -1*(SUMIFS(Prov_Auto!E$3:E1000,Prov_Auto!A$3:A1000,C720,Prov_Auto!C$3:C1000,"&gt;"&amp;A720,Prov_Auto!D$3:D1000,"&lt;="&amp;TODAY())*D720), "")))))</f>
        <v/>
      </c>
      <c r="I720" s="42" t="str">
        <f>IF($A720="","",IF($C720="","",IF($D720="","", IF($B720="C",  SUMIFS(Prov_Auto!$E$3:$E1000,Prov_Auto!$A$3:$A1000,$C720,Prov_Auto!$C$3:$C1000,"&gt;="&amp;$A720 ,Prov_Auto!$D$3:$D1000, "&gt;="&amp;DATE(I$2,1, 1), Prov_Auto!$D$3:$D1000,"&lt;="&amp;DATE(I$2, 12, 31))*$D720, IF($B720="V", -1*(SUMIFS(Prov_Auto!$E$3:$E1000,Prov_Auto!$A$3:$A1000,$C720,Prov_Auto!$C$3:$C1000,"&gt;="&amp;$A720 ,Prov_Auto!$D$3:$D1000, "&gt;="&amp;DATE(I$2,1,1), Prov_Auto!$D$3:$D1000,"&lt;="&amp;DATE(I$2,12,31))*$D720), "")))))</f>
        <v/>
      </c>
      <c r="J720" s="42" t="str">
        <f>IF($A720="","",IF($C720="","",IF($D720="","", IF($B720="C",  SUMIFS(Prov_Auto!$E$3:$E1000,Prov_Auto!$A$3:$A1000,$C720,Prov_Auto!$C$3:$C1000,"&gt;="&amp;$A720 ,Prov_Auto!$D$3:$D1000, "&gt;="&amp;DATE(J$2,1, 1), Prov_Auto!$D$3:$D1000,"&lt;="&amp;DATE(J$2, 12, 31))*$D720, IF($B720="V", -1*(SUMIFS(Prov_Auto!$E$3:$E1000,Prov_Auto!$A$3:$A1000,$C720,Prov_Auto!$C$3:$C1000,"&gt;="&amp;$A720 ,Prov_Auto!$D$3:$D1000, "&gt;="&amp;DATE(J$2,1,1), Prov_Auto!$D$3:$D1000,"&lt;="&amp;DATE(J$2,12,31))*$D720), "")))))</f>
        <v/>
      </c>
      <c r="K720" s="42" t="str">
        <f>IF($A720="","",IF($C720="","",IF($D720="","", IF($B720="C",  SUMIFS(Prov_Auto!$E$3:$E1000,Prov_Auto!$A$3:$A1000,$C720,Prov_Auto!$C$3:$C1000,"&gt;="&amp;$A720 ,Prov_Auto!$D$3:$D1000, "&gt;="&amp;DATE(K$2,1, 1), Prov_Auto!$D$3:$D1000,"&lt;="&amp;DATE(K$2, 12, 31))*$D720, IF($B720="V", -1*(SUMIFS(Prov_Auto!$E$3:$E1000,Prov_Auto!$A$3:$A1000,$C720,Prov_Auto!$C$3:$C1000,"&gt;="&amp;$A720 ,Prov_Auto!$D$3:$D1000, "&gt;="&amp;DATE(K$2,1,1), Prov_Auto!$D$3:$D1000,"&lt;="&amp;DATE(K$2,12,31))*$D720), "")))))</f>
        <v/>
      </c>
      <c r="L720" s="42" t="str">
        <f>IF($A720="","",IF($C720="","",IF($D720="","", IF($B720="C",  SUMIFS(Prov_Auto!$E$3:$E1000,Prov_Auto!$A$3:$A1000,$C720,Prov_Auto!$C$3:$C1000,"&gt;="&amp;$A720 ,Prov_Auto!$D$3:$D1000, "&gt;="&amp;DATE(L$2,1, 1), Prov_Auto!$D$3:$D1000,"&lt;="&amp;DATE(L$2, 12, 31))*$D720, IF($B720="V", -1*(SUMIFS(Prov_Auto!$E$3:$E1000,Prov_Auto!$A$3:$A1000,$C720,Prov_Auto!$C$3:$C1000,"&gt;="&amp;$A720 ,Prov_Auto!$D$3:$D1000, "&gt;="&amp;DATE(L$2,1,1), Prov_Auto!$D$3:$D1000,"&lt;="&amp;DATE(L$2,12,31))*$D720), "")))))</f>
        <v/>
      </c>
      <c r="M720" s="43" t="str">
        <f>IF($A720="","",IF($C720="","",IF($D720="","", IF($B720="C",  SUMIFS(Prov_Auto!$E$3:$E1000,Prov_Auto!$A$3:$A1000,$C720,Prov_Auto!$C$3:$C1000,"&gt;="&amp;$A720 ,Prov_Auto!$D$3:$D1000, "&gt;="&amp;DATE(M$2,1, 1), Prov_Auto!$D$3:$D1000,"&lt;="&amp;DATE(M$2, 12, 31))*$D720, IF($B720="V", -1*(SUMIFS(Prov_Auto!$E$3:$E1000,Prov_Auto!$A$3:$A1000,$C720,Prov_Auto!$C$3:$C1000,"&gt;="&amp;$A720 ,Prov_Auto!$D$3:$D1000, "&gt;="&amp;DATE(M$2,1,1), Prov_Auto!$D$3:$D1000,"&lt;="&amp;DATE(M$2,12,31))*$D720), "")))))</f>
        <v/>
      </c>
      <c r="N720" s="30"/>
      <c r="O720" s="31"/>
      <c r="P720" s="31"/>
      <c r="Q720" s="31"/>
      <c r="R720" s="31"/>
      <c r="S720" s="31"/>
      <c r="T720" s="31"/>
      <c r="U720" s="31"/>
      <c r="V720" s="31"/>
      <c r="W720" s="31"/>
    </row>
    <row r="721">
      <c r="A721" s="46"/>
      <c r="B721" s="47"/>
      <c r="C721" s="47"/>
      <c r="D721" s="47"/>
      <c r="E721" s="48"/>
      <c r="F721" s="45" t="str">
        <f t="shared" si="1"/>
        <v/>
      </c>
      <c r="G721" s="40" t="str">
        <f t="shared" si="2"/>
        <v/>
      </c>
      <c r="H721" s="41" t="str">
        <f>IF(A721="","",IF(C721="","",IF(D721="","",IF(B721="C", SUMIFS(Prov_Auto!E$3:E1000,Prov_Auto!A$3:A1000,C721,Prov_Auto!C$3:C1000,"&gt;"&amp;A721,Prov_Auto!D$3:D1000,"&lt;="&amp;TODAY())*D721, IF(B721="V", -1*(SUMIFS(Prov_Auto!E$3:E1000,Prov_Auto!A$3:A1000,C721,Prov_Auto!C$3:C1000,"&gt;"&amp;A721,Prov_Auto!D$3:D1000,"&lt;="&amp;TODAY())*D721), "")))))</f>
        <v/>
      </c>
      <c r="I721" s="42" t="str">
        <f>IF($A721="","",IF($C721="","",IF($D721="","", IF($B721="C",  SUMIFS(Prov_Auto!$E$3:$E1000,Prov_Auto!$A$3:$A1000,$C721,Prov_Auto!$C$3:$C1000,"&gt;="&amp;$A721 ,Prov_Auto!$D$3:$D1000, "&gt;="&amp;DATE(I$2,1, 1), Prov_Auto!$D$3:$D1000,"&lt;="&amp;DATE(I$2, 12, 31))*$D721, IF($B721="V", -1*(SUMIFS(Prov_Auto!$E$3:$E1000,Prov_Auto!$A$3:$A1000,$C721,Prov_Auto!$C$3:$C1000,"&gt;="&amp;$A721 ,Prov_Auto!$D$3:$D1000, "&gt;="&amp;DATE(I$2,1,1), Prov_Auto!$D$3:$D1000,"&lt;="&amp;DATE(I$2,12,31))*$D721), "")))))</f>
        <v/>
      </c>
      <c r="J721" s="42" t="str">
        <f>IF($A721="","",IF($C721="","",IF($D721="","", IF($B721="C",  SUMIFS(Prov_Auto!$E$3:$E1000,Prov_Auto!$A$3:$A1000,$C721,Prov_Auto!$C$3:$C1000,"&gt;="&amp;$A721 ,Prov_Auto!$D$3:$D1000, "&gt;="&amp;DATE(J$2,1, 1), Prov_Auto!$D$3:$D1000,"&lt;="&amp;DATE(J$2, 12, 31))*$D721, IF($B721="V", -1*(SUMIFS(Prov_Auto!$E$3:$E1000,Prov_Auto!$A$3:$A1000,$C721,Prov_Auto!$C$3:$C1000,"&gt;="&amp;$A721 ,Prov_Auto!$D$3:$D1000, "&gt;="&amp;DATE(J$2,1,1), Prov_Auto!$D$3:$D1000,"&lt;="&amp;DATE(J$2,12,31))*$D721), "")))))</f>
        <v/>
      </c>
      <c r="K721" s="42" t="str">
        <f>IF($A721="","",IF($C721="","",IF($D721="","", IF($B721="C",  SUMIFS(Prov_Auto!$E$3:$E1000,Prov_Auto!$A$3:$A1000,$C721,Prov_Auto!$C$3:$C1000,"&gt;="&amp;$A721 ,Prov_Auto!$D$3:$D1000, "&gt;="&amp;DATE(K$2,1, 1), Prov_Auto!$D$3:$D1000,"&lt;="&amp;DATE(K$2, 12, 31))*$D721, IF($B721="V", -1*(SUMIFS(Prov_Auto!$E$3:$E1000,Prov_Auto!$A$3:$A1000,$C721,Prov_Auto!$C$3:$C1000,"&gt;="&amp;$A721 ,Prov_Auto!$D$3:$D1000, "&gt;="&amp;DATE(K$2,1,1), Prov_Auto!$D$3:$D1000,"&lt;="&amp;DATE(K$2,12,31))*$D721), "")))))</f>
        <v/>
      </c>
      <c r="L721" s="42" t="str">
        <f>IF($A721="","",IF($C721="","",IF($D721="","", IF($B721="C",  SUMIFS(Prov_Auto!$E$3:$E1000,Prov_Auto!$A$3:$A1000,$C721,Prov_Auto!$C$3:$C1000,"&gt;="&amp;$A721 ,Prov_Auto!$D$3:$D1000, "&gt;="&amp;DATE(L$2,1, 1), Prov_Auto!$D$3:$D1000,"&lt;="&amp;DATE(L$2, 12, 31))*$D721, IF($B721="V", -1*(SUMIFS(Prov_Auto!$E$3:$E1000,Prov_Auto!$A$3:$A1000,$C721,Prov_Auto!$C$3:$C1000,"&gt;="&amp;$A721 ,Prov_Auto!$D$3:$D1000, "&gt;="&amp;DATE(L$2,1,1), Prov_Auto!$D$3:$D1000,"&lt;="&amp;DATE(L$2,12,31))*$D721), "")))))</f>
        <v/>
      </c>
      <c r="M721" s="43" t="str">
        <f>IF($A721="","",IF($C721="","",IF($D721="","", IF($B721="C",  SUMIFS(Prov_Auto!$E$3:$E1000,Prov_Auto!$A$3:$A1000,$C721,Prov_Auto!$C$3:$C1000,"&gt;="&amp;$A721 ,Prov_Auto!$D$3:$D1000, "&gt;="&amp;DATE(M$2,1, 1), Prov_Auto!$D$3:$D1000,"&lt;="&amp;DATE(M$2, 12, 31))*$D721, IF($B721="V", -1*(SUMIFS(Prov_Auto!$E$3:$E1000,Prov_Auto!$A$3:$A1000,$C721,Prov_Auto!$C$3:$C1000,"&gt;="&amp;$A721 ,Prov_Auto!$D$3:$D1000, "&gt;="&amp;DATE(M$2,1,1), Prov_Auto!$D$3:$D1000,"&lt;="&amp;DATE(M$2,12,31))*$D721), "")))))</f>
        <v/>
      </c>
      <c r="N721" s="30"/>
      <c r="O721" s="31"/>
      <c r="P721" s="31"/>
      <c r="Q721" s="31"/>
      <c r="R721" s="31"/>
      <c r="S721" s="31"/>
      <c r="T721" s="31"/>
      <c r="U721" s="31"/>
      <c r="V721" s="31"/>
      <c r="W721" s="31"/>
    </row>
    <row r="722">
      <c r="A722" s="46"/>
      <c r="B722" s="47"/>
      <c r="C722" s="47"/>
      <c r="D722" s="47"/>
      <c r="E722" s="48"/>
      <c r="F722" s="45" t="str">
        <f t="shared" si="1"/>
        <v/>
      </c>
      <c r="G722" s="40" t="str">
        <f t="shared" si="2"/>
        <v/>
      </c>
      <c r="H722" s="41" t="str">
        <f>IF(A722="","",IF(C722="","",IF(D722="","",IF(B722="C", SUMIFS(Prov_Auto!E$3:E1000,Prov_Auto!A$3:A1000,C722,Prov_Auto!C$3:C1000,"&gt;"&amp;A722,Prov_Auto!D$3:D1000,"&lt;="&amp;TODAY())*D722, IF(B722="V", -1*(SUMIFS(Prov_Auto!E$3:E1000,Prov_Auto!A$3:A1000,C722,Prov_Auto!C$3:C1000,"&gt;"&amp;A722,Prov_Auto!D$3:D1000,"&lt;="&amp;TODAY())*D722), "")))))</f>
        <v/>
      </c>
      <c r="I722" s="42" t="str">
        <f>IF($A722="","",IF($C722="","",IF($D722="","", IF($B722="C",  SUMIFS(Prov_Auto!$E$3:$E1000,Prov_Auto!$A$3:$A1000,$C722,Prov_Auto!$C$3:$C1000,"&gt;="&amp;$A722 ,Prov_Auto!$D$3:$D1000, "&gt;="&amp;DATE(I$2,1, 1), Prov_Auto!$D$3:$D1000,"&lt;="&amp;DATE(I$2, 12, 31))*$D722, IF($B722="V", -1*(SUMIFS(Prov_Auto!$E$3:$E1000,Prov_Auto!$A$3:$A1000,$C722,Prov_Auto!$C$3:$C1000,"&gt;="&amp;$A722 ,Prov_Auto!$D$3:$D1000, "&gt;="&amp;DATE(I$2,1,1), Prov_Auto!$D$3:$D1000,"&lt;="&amp;DATE(I$2,12,31))*$D722), "")))))</f>
        <v/>
      </c>
      <c r="J722" s="42" t="str">
        <f>IF($A722="","",IF($C722="","",IF($D722="","", IF($B722="C",  SUMIFS(Prov_Auto!$E$3:$E1000,Prov_Auto!$A$3:$A1000,$C722,Prov_Auto!$C$3:$C1000,"&gt;="&amp;$A722 ,Prov_Auto!$D$3:$D1000, "&gt;="&amp;DATE(J$2,1, 1), Prov_Auto!$D$3:$D1000,"&lt;="&amp;DATE(J$2, 12, 31))*$D722, IF($B722="V", -1*(SUMIFS(Prov_Auto!$E$3:$E1000,Prov_Auto!$A$3:$A1000,$C722,Prov_Auto!$C$3:$C1000,"&gt;="&amp;$A722 ,Prov_Auto!$D$3:$D1000, "&gt;="&amp;DATE(J$2,1,1), Prov_Auto!$D$3:$D1000,"&lt;="&amp;DATE(J$2,12,31))*$D722), "")))))</f>
        <v/>
      </c>
      <c r="K722" s="42" t="str">
        <f>IF($A722="","",IF($C722="","",IF($D722="","", IF($B722="C",  SUMIFS(Prov_Auto!$E$3:$E1000,Prov_Auto!$A$3:$A1000,$C722,Prov_Auto!$C$3:$C1000,"&gt;="&amp;$A722 ,Prov_Auto!$D$3:$D1000, "&gt;="&amp;DATE(K$2,1, 1), Prov_Auto!$D$3:$D1000,"&lt;="&amp;DATE(K$2, 12, 31))*$D722, IF($B722="V", -1*(SUMIFS(Prov_Auto!$E$3:$E1000,Prov_Auto!$A$3:$A1000,$C722,Prov_Auto!$C$3:$C1000,"&gt;="&amp;$A722 ,Prov_Auto!$D$3:$D1000, "&gt;="&amp;DATE(K$2,1,1), Prov_Auto!$D$3:$D1000,"&lt;="&amp;DATE(K$2,12,31))*$D722), "")))))</f>
        <v/>
      </c>
      <c r="L722" s="42" t="str">
        <f>IF($A722="","",IF($C722="","",IF($D722="","", IF($B722="C",  SUMIFS(Prov_Auto!$E$3:$E1000,Prov_Auto!$A$3:$A1000,$C722,Prov_Auto!$C$3:$C1000,"&gt;="&amp;$A722 ,Prov_Auto!$D$3:$D1000, "&gt;="&amp;DATE(L$2,1, 1), Prov_Auto!$D$3:$D1000,"&lt;="&amp;DATE(L$2, 12, 31))*$D722, IF($B722="V", -1*(SUMIFS(Prov_Auto!$E$3:$E1000,Prov_Auto!$A$3:$A1000,$C722,Prov_Auto!$C$3:$C1000,"&gt;="&amp;$A722 ,Prov_Auto!$D$3:$D1000, "&gt;="&amp;DATE(L$2,1,1), Prov_Auto!$D$3:$D1000,"&lt;="&amp;DATE(L$2,12,31))*$D722), "")))))</f>
        <v/>
      </c>
      <c r="M722" s="43" t="str">
        <f>IF($A722="","",IF($C722="","",IF($D722="","", IF($B722="C",  SUMIFS(Prov_Auto!$E$3:$E1000,Prov_Auto!$A$3:$A1000,$C722,Prov_Auto!$C$3:$C1000,"&gt;="&amp;$A722 ,Prov_Auto!$D$3:$D1000, "&gt;="&amp;DATE(M$2,1, 1), Prov_Auto!$D$3:$D1000,"&lt;="&amp;DATE(M$2, 12, 31))*$D722, IF($B722="V", -1*(SUMIFS(Prov_Auto!$E$3:$E1000,Prov_Auto!$A$3:$A1000,$C722,Prov_Auto!$C$3:$C1000,"&gt;="&amp;$A722 ,Prov_Auto!$D$3:$D1000, "&gt;="&amp;DATE(M$2,1,1), Prov_Auto!$D$3:$D1000,"&lt;="&amp;DATE(M$2,12,31))*$D722), "")))))</f>
        <v/>
      </c>
      <c r="N722" s="30"/>
      <c r="O722" s="31"/>
      <c r="P722" s="31"/>
      <c r="Q722" s="31"/>
      <c r="R722" s="31"/>
      <c r="S722" s="31"/>
      <c r="T722" s="31"/>
      <c r="U722" s="31"/>
      <c r="V722" s="31"/>
      <c r="W722" s="31"/>
    </row>
    <row r="723">
      <c r="A723" s="46"/>
      <c r="B723" s="47"/>
      <c r="C723" s="47"/>
      <c r="D723" s="47"/>
      <c r="E723" s="48"/>
      <c r="F723" s="45" t="str">
        <f t="shared" si="1"/>
        <v/>
      </c>
      <c r="G723" s="40" t="str">
        <f t="shared" si="2"/>
        <v/>
      </c>
      <c r="H723" s="41" t="str">
        <f>IF(A723="","",IF(C723="","",IF(D723="","",IF(B723="C", SUMIFS(Prov_Auto!E$3:E1000,Prov_Auto!A$3:A1000,C723,Prov_Auto!C$3:C1000,"&gt;"&amp;A723,Prov_Auto!D$3:D1000,"&lt;="&amp;TODAY())*D723, IF(B723="V", -1*(SUMIFS(Prov_Auto!E$3:E1000,Prov_Auto!A$3:A1000,C723,Prov_Auto!C$3:C1000,"&gt;"&amp;A723,Prov_Auto!D$3:D1000,"&lt;="&amp;TODAY())*D723), "")))))</f>
        <v/>
      </c>
      <c r="I723" s="42" t="str">
        <f>IF($A723="","",IF($C723="","",IF($D723="","", IF($B723="C",  SUMIFS(Prov_Auto!$E$3:$E1000,Prov_Auto!$A$3:$A1000,$C723,Prov_Auto!$C$3:$C1000,"&gt;="&amp;$A723 ,Prov_Auto!$D$3:$D1000, "&gt;="&amp;DATE(I$2,1, 1), Prov_Auto!$D$3:$D1000,"&lt;="&amp;DATE(I$2, 12, 31))*$D723, IF($B723="V", -1*(SUMIFS(Prov_Auto!$E$3:$E1000,Prov_Auto!$A$3:$A1000,$C723,Prov_Auto!$C$3:$C1000,"&gt;="&amp;$A723 ,Prov_Auto!$D$3:$D1000, "&gt;="&amp;DATE(I$2,1,1), Prov_Auto!$D$3:$D1000,"&lt;="&amp;DATE(I$2,12,31))*$D723), "")))))</f>
        <v/>
      </c>
      <c r="J723" s="42" t="str">
        <f>IF($A723="","",IF($C723="","",IF($D723="","", IF($B723="C",  SUMIFS(Prov_Auto!$E$3:$E1000,Prov_Auto!$A$3:$A1000,$C723,Prov_Auto!$C$3:$C1000,"&gt;="&amp;$A723 ,Prov_Auto!$D$3:$D1000, "&gt;="&amp;DATE(J$2,1, 1), Prov_Auto!$D$3:$D1000,"&lt;="&amp;DATE(J$2, 12, 31))*$D723, IF($B723="V", -1*(SUMIFS(Prov_Auto!$E$3:$E1000,Prov_Auto!$A$3:$A1000,$C723,Prov_Auto!$C$3:$C1000,"&gt;="&amp;$A723 ,Prov_Auto!$D$3:$D1000, "&gt;="&amp;DATE(J$2,1,1), Prov_Auto!$D$3:$D1000,"&lt;="&amp;DATE(J$2,12,31))*$D723), "")))))</f>
        <v/>
      </c>
      <c r="K723" s="42" t="str">
        <f>IF($A723="","",IF($C723="","",IF($D723="","", IF($B723="C",  SUMIFS(Prov_Auto!$E$3:$E1000,Prov_Auto!$A$3:$A1000,$C723,Prov_Auto!$C$3:$C1000,"&gt;="&amp;$A723 ,Prov_Auto!$D$3:$D1000, "&gt;="&amp;DATE(K$2,1, 1), Prov_Auto!$D$3:$D1000,"&lt;="&amp;DATE(K$2, 12, 31))*$D723, IF($B723="V", -1*(SUMIFS(Prov_Auto!$E$3:$E1000,Prov_Auto!$A$3:$A1000,$C723,Prov_Auto!$C$3:$C1000,"&gt;="&amp;$A723 ,Prov_Auto!$D$3:$D1000, "&gt;="&amp;DATE(K$2,1,1), Prov_Auto!$D$3:$D1000,"&lt;="&amp;DATE(K$2,12,31))*$D723), "")))))</f>
        <v/>
      </c>
      <c r="L723" s="42" t="str">
        <f>IF($A723="","",IF($C723="","",IF($D723="","", IF($B723="C",  SUMIFS(Prov_Auto!$E$3:$E1000,Prov_Auto!$A$3:$A1000,$C723,Prov_Auto!$C$3:$C1000,"&gt;="&amp;$A723 ,Prov_Auto!$D$3:$D1000, "&gt;="&amp;DATE(L$2,1, 1), Prov_Auto!$D$3:$D1000,"&lt;="&amp;DATE(L$2, 12, 31))*$D723, IF($B723="V", -1*(SUMIFS(Prov_Auto!$E$3:$E1000,Prov_Auto!$A$3:$A1000,$C723,Prov_Auto!$C$3:$C1000,"&gt;="&amp;$A723 ,Prov_Auto!$D$3:$D1000, "&gt;="&amp;DATE(L$2,1,1), Prov_Auto!$D$3:$D1000,"&lt;="&amp;DATE(L$2,12,31))*$D723), "")))))</f>
        <v/>
      </c>
      <c r="M723" s="43" t="str">
        <f>IF($A723="","",IF($C723="","",IF($D723="","", IF($B723="C",  SUMIFS(Prov_Auto!$E$3:$E1000,Prov_Auto!$A$3:$A1000,$C723,Prov_Auto!$C$3:$C1000,"&gt;="&amp;$A723 ,Prov_Auto!$D$3:$D1000, "&gt;="&amp;DATE(M$2,1, 1), Prov_Auto!$D$3:$D1000,"&lt;="&amp;DATE(M$2, 12, 31))*$D723, IF($B723="V", -1*(SUMIFS(Prov_Auto!$E$3:$E1000,Prov_Auto!$A$3:$A1000,$C723,Prov_Auto!$C$3:$C1000,"&gt;="&amp;$A723 ,Prov_Auto!$D$3:$D1000, "&gt;="&amp;DATE(M$2,1,1), Prov_Auto!$D$3:$D1000,"&lt;="&amp;DATE(M$2,12,31))*$D723), "")))))</f>
        <v/>
      </c>
      <c r="N723" s="30"/>
      <c r="O723" s="31"/>
      <c r="P723" s="31"/>
      <c r="Q723" s="31"/>
      <c r="R723" s="31"/>
      <c r="S723" s="31"/>
      <c r="T723" s="31"/>
      <c r="U723" s="31"/>
      <c r="V723" s="31"/>
      <c r="W723" s="31"/>
    </row>
    <row r="724">
      <c r="A724" s="46"/>
      <c r="B724" s="47"/>
      <c r="C724" s="47"/>
      <c r="D724" s="47"/>
      <c r="E724" s="48"/>
      <c r="F724" s="45" t="str">
        <f t="shared" si="1"/>
        <v/>
      </c>
      <c r="G724" s="40" t="str">
        <f t="shared" si="2"/>
        <v/>
      </c>
      <c r="H724" s="41" t="str">
        <f>IF(A724="","",IF(C724="","",IF(D724="","",IF(B724="C", SUMIFS(Prov_Auto!E$3:E1000,Prov_Auto!A$3:A1000,C724,Prov_Auto!C$3:C1000,"&gt;"&amp;A724,Prov_Auto!D$3:D1000,"&lt;="&amp;TODAY())*D724, IF(B724="V", -1*(SUMIFS(Prov_Auto!E$3:E1000,Prov_Auto!A$3:A1000,C724,Prov_Auto!C$3:C1000,"&gt;"&amp;A724,Prov_Auto!D$3:D1000,"&lt;="&amp;TODAY())*D724), "")))))</f>
        <v/>
      </c>
      <c r="I724" s="42" t="str">
        <f>IF($A724="","",IF($C724="","",IF($D724="","", IF($B724="C",  SUMIFS(Prov_Auto!$E$3:$E1000,Prov_Auto!$A$3:$A1000,$C724,Prov_Auto!$C$3:$C1000,"&gt;="&amp;$A724 ,Prov_Auto!$D$3:$D1000, "&gt;="&amp;DATE(I$2,1, 1), Prov_Auto!$D$3:$D1000,"&lt;="&amp;DATE(I$2, 12, 31))*$D724, IF($B724="V", -1*(SUMIFS(Prov_Auto!$E$3:$E1000,Prov_Auto!$A$3:$A1000,$C724,Prov_Auto!$C$3:$C1000,"&gt;="&amp;$A724 ,Prov_Auto!$D$3:$D1000, "&gt;="&amp;DATE(I$2,1,1), Prov_Auto!$D$3:$D1000,"&lt;="&amp;DATE(I$2,12,31))*$D724), "")))))</f>
        <v/>
      </c>
      <c r="J724" s="42" t="str">
        <f>IF($A724="","",IF($C724="","",IF($D724="","", IF($B724="C",  SUMIFS(Prov_Auto!$E$3:$E1000,Prov_Auto!$A$3:$A1000,$C724,Prov_Auto!$C$3:$C1000,"&gt;="&amp;$A724 ,Prov_Auto!$D$3:$D1000, "&gt;="&amp;DATE(J$2,1, 1), Prov_Auto!$D$3:$D1000,"&lt;="&amp;DATE(J$2, 12, 31))*$D724, IF($B724="V", -1*(SUMIFS(Prov_Auto!$E$3:$E1000,Prov_Auto!$A$3:$A1000,$C724,Prov_Auto!$C$3:$C1000,"&gt;="&amp;$A724 ,Prov_Auto!$D$3:$D1000, "&gt;="&amp;DATE(J$2,1,1), Prov_Auto!$D$3:$D1000,"&lt;="&amp;DATE(J$2,12,31))*$D724), "")))))</f>
        <v/>
      </c>
      <c r="K724" s="42" t="str">
        <f>IF($A724="","",IF($C724="","",IF($D724="","", IF($B724="C",  SUMIFS(Prov_Auto!$E$3:$E1000,Prov_Auto!$A$3:$A1000,$C724,Prov_Auto!$C$3:$C1000,"&gt;="&amp;$A724 ,Prov_Auto!$D$3:$D1000, "&gt;="&amp;DATE(K$2,1, 1), Prov_Auto!$D$3:$D1000,"&lt;="&amp;DATE(K$2, 12, 31))*$D724, IF($B724="V", -1*(SUMIFS(Prov_Auto!$E$3:$E1000,Prov_Auto!$A$3:$A1000,$C724,Prov_Auto!$C$3:$C1000,"&gt;="&amp;$A724 ,Prov_Auto!$D$3:$D1000, "&gt;="&amp;DATE(K$2,1,1), Prov_Auto!$D$3:$D1000,"&lt;="&amp;DATE(K$2,12,31))*$D724), "")))))</f>
        <v/>
      </c>
      <c r="L724" s="42" t="str">
        <f>IF($A724="","",IF($C724="","",IF($D724="","", IF($B724="C",  SUMIFS(Prov_Auto!$E$3:$E1000,Prov_Auto!$A$3:$A1000,$C724,Prov_Auto!$C$3:$C1000,"&gt;="&amp;$A724 ,Prov_Auto!$D$3:$D1000, "&gt;="&amp;DATE(L$2,1, 1), Prov_Auto!$D$3:$D1000,"&lt;="&amp;DATE(L$2, 12, 31))*$D724, IF($B724="V", -1*(SUMIFS(Prov_Auto!$E$3:$E1000,Prov_Auto!$A$3:$A1000,$C724,Prov_Auto!$C$3:$C1000,"&gt;="&amp;$A724 ,Prov_Auto!$D$3:$D1000, "&gt;="&amp;DATE(L$2,1,1), Prov_Auto!$D$3:$D1000,"&lt;="&amp;DATE(L$2,12,31))*$D724), "")))))</f>
        <v/>
      </c>
      <c r="M724" s="43" t="str">
        <f>IF($A724="","",IF($C724="","",IF($D724="","", IF($B724="C",  SUMIFS(Prov_Auto!$E$3:$E1000,Prov_Auto!$A$3:$A1000,$C724,Prov_Auto!$C$3:$C1000,"&gt;="&amp;$A724 ,Prov_Auto!$D$3:$D1000, "&gt;="&amp;DATE(M$2,1, 1), Prov_Auto!$D$3:$D1000,"&lt;="&amp;DATE(M$2, 12, 31))*$D724, IF($B724="V", -1*(SUMIFS(Prov_Auto!$E$3:$E1000,Prov_Auto!$A$3:$A1000,$C724,Prov_Auto!$C$3:$C1000,"&gt;="&amp;$A724 ,Prov_Auto!$D$3:$D1000, "&gt;="&amp;DATE(M$2,1,1), Prov_Auto!$D$3:$D1000,"&lt;="&amp;DATE(M$2,12,31))*$D724), "")))))</f>
        <v/>
      </c>
      <c r="N724" s="30"/>
      <c r="O724" s="31"/>
      <c r="P724" s="31"/>
      <c r="Q724" s="31"/>
      <c r="R724" s="31"/>
      <c r="S724" s="31"/>
      <c r="T724" s="31"/>
      <c r="U724" s="31"/>
      <c r="V724" s="31"/>
      <c r="W724" s="31"/>
    </row>
    <row r="725">
      <c r="A725" s="46"/>
      <c r="B725" s="47"/>
      <c r="C725" s="47"/>
      <c r="D725" s="47"/>
      <c r="E725" s="48"/>
      <c r="F725" s="45" t="str">
        <f t="shared" si="1"/>
        <v/>
      </c>
      <c r="G725" s="40" t="str">
        <f t="shared" si="2"/>
        <v/>
      </c>
      <c r="H725" s="41" t="str">
        <f>IF(A725="","",IF(C725="","",IF(D725="","",IF(B725="C", SUMIFS(Prov_Auto!E$3:E1000,Prov_Auto!A$3:A1000,C725,Prov_Auto!C$3:C1000,"&gt;"&amp;A725,Prov_Auto!D$3:D1000,"&lt;="&amp;TODAY())*D725, IF(B725="V", -1*(SUMIFS(Prov_Auto!E$3:E1000,Prov_Auto!A$3:A1000,C725,Prov_Auto!C$3:C1000,"&gt;"&amp;A725,Prov_Auto!D$3:D1000,"&lt;="&amp;TODAY())*D725), "")))))</f>
        <v/>
      </c>
      <c r="I725" s="42" t="str">
        <f>IF($A725="","",IF($C725="","",IF($D725="","", IF($B725="C",  SUMIFS(Prov_Auto!$E$3:$E1000,Prov_Auto!$A$3:$A1000,$C725,Prov_Auto!$C$3:$C1000,"&gt;="&amp;$A725 ,Prov_Auto!$D$3:$D1000, "&gt;="&amp;DATE(I$2,1, 1), Prov_Auto!$D$3:$D1000,"&lt;="&amp;DATE(I$2, 12, 31))*$D725, IF($B725="V", -1*(SUMIFS(Prov_Auto!$E$3:$E1000,Prov_Auto!$A$3:$A1000,$C725,Prov_Auto!$C$3:$C1000,"&gt;="&amp;$A725 ,Prov_Auto!$D$3:$D1000, "&gt;="&amp;DATE(I$2,1,1), Prov_Auto!$D$3:$D1000,"&lt;="&amp;DATE(I$2,12,31))*$D725), "")))))</f>
        <v/>
      </c>
      <c r="J725" s="42" t="str">
        <f>IF($A725="","",IF($C725="","",IF($D725="","", IF($B725="C",  SUMIFS(Prov_Auto!$E$3:$E1000,Prov_Auto!$A$3:$A1000,$C725,Prov_Auto!$C$3:$C1000,"&gt;="&amp;$A725 ,Prov_Auto!$D$3:$D1000, "&gt;="&amp;DATE(J$2,1, 1), Prov_Auto!$D$3:$D1000,"&lt;="&amp;DATE(J$2, 12, 31))*$D725, IF($B725="V", -1*(SUMIFS(Prov_Auto!$E$3:$E1000,Prov_Auto!$A$3:$A1000,$C725,Prov_Auto!$C$3:$C1000,"&gt;="&amp;$A725 ,Prov_Auto!$D$3:$D1000, "&gt;="&amp;DATE(J$2,1,1), Prov_Auto!$D$3:$D1000,"&lt;="&amp;DATE(J$2,12,31))*$D725), "")))))</f>
        <v/>
      </c>
      <c r="K725" s="42" t="str">
        <f>IF($A725="","",IF($C725="","",IF($D725="","", IF($B725="C",  SUMIFS(Prov_Auto!$E$3:$E1000,Prov_Auto!$A$3:$A1000,$C725,Prov_Auto!$C$3:$C1000,"&gt;="&amp;$A725 ,Prov_Auto!$D$3:$D1000, "&gt;="&amp;DATE(K$2,1, 1), Prov_Auto!$D$3:$D1000,"&lt;="&amp;DATE(K$2, 12, 31))*$D725, IF($B725="V", -1*(SUMIFS(Prov_Auto!$E$3:$E1000,Prov_Auto!$A$3:$A1000,$C725,Prov_Auto!$C$3:$C1000,"&gt;="&amp;$A725 ,Prov_Auto!$D$3:$D1000, "&gt;="&amp;DATE(K$2,1,1), Prov_Auto!$D$3:$D1000,"&lt;="&amp;DATE(K$2,12,31))*$D725), "")))))</f>
        <v/>
      </c>
      <c r="L725" s="42" t="str">
        <f>IF($A725="","",IF($C725="","",IF($D725="","", IF($B725="C",  SUMIFS(Prov_Auto!$E$3:$E1000,Prov_Auto!$A$3:$A1000,$C725,Prov_Auto!$C$3:$C1000,"&gt;="&amp;$A725 ,Prov_Auto!$D$3:$D1000, "&gt;="&amp;DATE(L$2,1, 1), Prov_Auto!$D$3:$D1000,"&lt;="&amp;DATE(L$2, 12, 31))*$D725, IF($B725="V", -1*(SUMIFS(Prov_Auto!$E$3:$E1000,Prov_Auto!$A$3:$A1000,$C725,Prov_Auto!$C$3:$C1000,"&gt;="&amp;$A725 ,Prov_Auto!$D$3:$D1000, "&gt;="&amp;DATE(L$2,1,1), Prov_Auto!$D$3:$D1000,"&lt;="&amp;DATE(L$2,12,31))*$D725), "")))))</f>
        <v/>
      </c>
      <c r="M725" s="43" t="str">
        <f>IF($A725="","",IF($C725="","",IF($D725="","", IF($B725="C",  SUMIFS(Prov_Auto!$E$3:$E1000,Prov_Auto!$A$3:$A1000,$C725,Prov_Auto!$C$3:$C1000,"&gt;="&amp;$A725 ,Prov_Auto!$D$3:$D1000, "&gt;="&amp;DATE(M$2,1, 1), Prov_Auto!$D$3:$D1000,"&lt;="&amp;DATE(M$2, 12, 31))*$D725, IF($B725="V", -1*(SUMIFS(Prov_Auto!$E$3:$E1000,Prov_Auto!$A$3:$A1000,$C725,Prov_Auto!$C$3:$C1000,"&gt;="&amp;$A725 ,Prov_Auto!$D$3:$D1000, "&gt;="&amp;DATE(M$2,1,1), Prov_Auto!$D$3:$D1000,"&lt;="&amp;DATE(M$2,12,31))*$D725), "")))))</f>
        <v/>
      </c>
      <c r="N725" s="30"/>
      <c r="O725" s="31"/>
      <c r="P725" s="31"/>
      <c r="Q725" s="31"/>
      <c r="R725" s="31"/>
      <c r="S725" s="31"/>
      <c r="T725" s="31"/>
      <c r="U725" s="31"/>
      <c r="V725" s="31"/>
      <c r="W725" s="31"/>
    </row>
    <row r="726">
      <c r="A726" s="46"/>
      <c r="B726" s="47"/>
      <c r="C726" s="47"/>
      <c r="D726" s="47"/>
      <c r="E726" s="48"/>
      <c r="F726" s="45" t="str">
        <f t="shared" si="1"/>
        <v/>
      </c>
      <c r="G726" s="40" t="str">
        <f t="shared" si="2"/>
        <v/>
      </c>
      <c r="H726" s="41" t="str">
        <f>IF(A726="","",IF(C726="","",IF(D726="","",IF(B726="C", SUMIFS(Prov_Auto!E$3:E1000,Prov_Auto!A$3:A1000,C726,Prov_Auto!C$3:C1000,"&gt;"&amp;A726,Prov_Auto!D$3:D1000,"&lt;="&amp;TODAY())*D726, IF(B726="V", -1*(SUMIFS(Prov_Auto!E$3:E1000,Prov_Auto!A$3:A1000,C726,Prov_Auto!C$3:C1000,"&gt;"&amp;A726,Prov_Auto!D$3:D1000,"&lt;="&amp;TODAY())*D726), "")))))</f>
        <v/>
      </c>
      <c r="I726" s="42" t="str">
        <f>IF($A726="","",IF($C726="","",IF($D726="","", IF($B726="C",  SUMIFS(Prov_Auto!$E$3:$E1000,Prov_Auto!$A$3:$A1000,$C726,Prov_Auto!$C$3:$C1000,"&gt;="&amp;$A726 ,Prov_Auto!$D$3:$D1000, "&gt;="&amp;DATE(I$2,1, 1), Prov_Auto!$D$3:$D1000,"&lt;="&amp;DATE(I$2, 12, 31))*$D726, IF($B726="V", -1*(SUMIFS(Prov_Auto!$E$3:$E1000,Prov_Auto!$A$3:$A1000,$C726,Prov_Auto!$C$3:$C1000,"&gt;="&amp;$A726 ,Prov_Auto!$D$3:$D1000, "&gt;="&amp;DATE(I$2,1,1), Prov_Auto!$D$3:$D1000,"&lt;="&amp;DATE(I$2,12,31))*$D726), "")))))</f>
        <v/>
      </c>
      <c r="J726" s="42" t="str">
        <f>IF($A726="","",IF($C726="","",IF($D726="","", IF($B726="C",  SUMIFS(Prov_Auto!$E$3:$E1000,Prov_Auto!$A$3:$A1000,$C726,Prov_Auto!$C$3:$C1000,"&gt;="&amp;$A726 ,Prov_Auto!$D$3:$D1000, "&gt;="&amp;DATE(J$2,1, 1), Prov_Auto!$D$3:$D1000,"&lt;="&amp;DATE(J$2, 12, 31))*$D726, IF($B726="V", -1*(SUMIFS(Prov_Auto!$E$3:$E1000,Prov_Auto!$A$3:$A1000,$C726,Prov_Auto!$C$3:$C1000,"&gt;="&amp;$A726 ,Prov_Auto!$D$3:$D1000, "&gt;="&amp;DATE(J$2,1,1), Prov_Auto!$D$3:$D1000,"&lt;="&amp;DATE(J$2,12,31))*$D726), "")))))</f>
        <v/>
      </c>
      <c r="K726" s="42" t="str">
        <f>IF($A726="","",IF($C726="","",IF($D726="","", IF($B726="C",  SUMIFS(Prov_Auto!$E$3:$E1000,Prov_Auto!$A$3:$A1000,$C726,Prov_Auto!$C$3:$C1000,"&gt;="&amp;$A726 ,Prov_Auto!$D$3:$D1000, "&gt;="&amp;DATE(K$2,1, 1), Prov_Auto!$D$3:$D1000,"&lt;="&amp;DATE(K$2, 12, 31))*$D726, IF($B726="V", -1*(SUMIFS(Prov_Auto!$E$3:$E1000,Prov_Auto!$A$3:$A1000,$C726,Prov_Auto!$C$3:$C1000,"&gt;="&amp;$A726 ,Prov_Auto!$D$3:$D1000, "&gt;="&amp;DATE(K$2,1,1), Prov_Auto!$D$3:$D1000,"&lt;="&amp;DATE(K$2,12,31))*$D726), "")))))</f>
        <v/>
      </c>
      <c r="L726" s="42" t="str">
        <f>IF($A726="","",IF($C726="","",IF($D726="","", IF($B726="C",  SUMIFS(Prov_Auto!$E$3:$E1000,Prov_Auto!$A$3:$A1000,$C726,Prov_Auto!$C$3:$C1000,"&gt;="&amp;$A726 ,Prov_Auto!$D$3:$D1000, "&gt;="&amp;DATE(L$2,1, 1), Prov_Auto!$D$3:$D1000,"&lt;="&amp;DATE(L$2, 12, 31))*$D726, IF($B726="V", -1*(SUMIFS(Prov_Auto!$E$3:$E1000,Prov_Auto!$A$3:$A1000,$C726,Prov_Auto!$C$3:$C1000,"&gt;="&amp;$A726 ,Prov_Auto!$D$3:$D1000, "&gt;="&amp;DATE(L$2,1,1), Prov_Auto!$D$3:$D1000,"&lt;="&amp;DATE(L$2,12,31))*$D726), "")))))</f>
        <v/>
      </c>
      <c r="M726" s="43" t="str">
        <f>IF($A726="","",IF($C726="","",IF($D726="","", IF($B726="C",  SUMIFS(Prov_Auto!$E$3:$E1000,Prov_Auto!$A$3:$A1000,$C726,Prov_Auto!$C$3:$C1000,"&gt;="&amp;$A726 ,Prov_Auto!$D$3:$D1000, "&gt;="&amp;DATE(M$2,1, 1), Prov_Auto!$D$3:$D1000,"&lt;="&amp;DATE(M$2, 12, 31))*$D726, IF($B726="V", -1*(SUMIFS(Prov_Auto!$E$3:$E1000,Prov_Auto!$A$3:$A1000,$C726,Prov_Auto!$C$3:$C1000,"&gt;="&amp;$A726 ,Prov_Auto!$D$3:$D1000, "&gt;="&amp;DATE(M$2,1,1), Prov_Auto!$D$3:$D1000,"&lt;="&amp;DATE(M$2,12,31))*$D726), "")))))</f>
        <v/>
      </c>
      <c r="N726" s="30"/>
      <c r="O726" s="31"/>
      <c r="P726" s="31"/>
      <c r="Q726" s="31"/>
      <c r="R726" s="31"/>
      <c r="S726" s="31"/>
      <c r="T726" s="31"/>
      <c r="U726" s="31"/>
      <c r="V726" s="31"/>
      <c r="W726" s="31"/>
    </row>
    <row r="727">
      <c r="A727" s="46"/>
      <c r="B727" s="47"/>
      <c r="C727" s="47"/>
      <c r="D727" s="47"/>
      <c r="E727" s="48"/>
      <c r="F727" s="45" t="str">
        <f t="shared" si="1"/>
        <v/>
      </c>
      <c r="G727" s="40" t="str">
        <f t="shared" si="2"/>
        <v/>
      </c>
      <c r="H727" s="41" t="str">
        <f>IF(A727="","",IF(C727="","",IF(D727="","",IF(B727="C", SUMIFS(Prov_Auto!E$3:E1000,Prov_Auto!A$3:A1000,C727,Prov_Auto!C$3:C1000,"&gt;"&amp;A727,Prov_Auto!D$3:D1000,"&lt;="&amp;TODAY())*D727, IF(B727="V", -1*(SUMIFS(Prov_Auto!E$3:E1000,Prov_Auto!A$3:A1000,C727,Prov_Auto!C$3:C1000,"&gt;"&amp;A727,Prov_Auto!D$3:D1000,"&lt;="&amp;TODAY())*D727), "")))))</f>
        <v/>
      </c>
      <c r="I727" s="42" t="str">
        <f>IF($A727="","",IF($C727="","",IF($D727="","", IF($B727="C",  SUMIFS(Prov_Auto!$E$3:$E1000,Prov_Auto!$A$3:$A1000,$C727,Prov_Auto!$C$3:$C1000,"&gt;="&amp;$A727 ,Prov_Auto!$D$3:$D1000, "&gt;="&amp;DATE(I$2,1, 1), Prov_Auto!$D$3:$D1000,"&lt;="&amp;DATE(I$2, 12, 31))*$D727, IF($B727="V", -1*(SUMIFS(Prov_Auto!$E$3:$E1000,Prov_Auto!$A$3:$A1000,$C727,Prov_Auto!$C$3:$C1000,"&gt;="&amp;$A727 ,Prov_Auto!$D$3:$D1000, "&gt;="&amp;DATE(I$2,1,1), Prov_Auto!$D$3:$D1000,"&lt;="&amp;DATE(I$2,12,31))*$D727), "")))))</f>
        <v/>
      </c>
      <c r="J727" s="42" t="str">
        <f>IF($A727="","",IF($C727="","",IF($D727="","", IF($B727="C",  SUMIFS(Prov_Auto!$E$3:$E1000,Prov_Auto!$A$3:$A1000,$C727,Prov_Auto!$C$3:$C1000,"&gt;="&amp;$A727 ,Prov_Auto!$D$3:$D1000, "&gt;="&amp;DATE(J$2,1, 1), Prov_Auto!$D$3:$D1000,"&lt;="&amp;DATE(J$2, 12, 31))*$D727, IF($B727="V", -1*(SUMIFS(Prov_Auto!$E$3:$E1000,Prov_Auto!$A$3:$A1000,$C727,Prov_Auto!$C$3:$C1000,"&gt;="&amp;$A727 ,Prov_Auto!$D$3:$D1000, "&gt;="&amp;DATE(J$2,1,1), Prov_Auto!$D$3:$D1000,"&lt;="&amp;DATE(J$2,12,31))*$D727), "")))))</f>
        <v/>
      </c>
      <c r="K727" s="42" t="str">
        <f>IF($A727="","",IF($C727="","",IF($D727="","", IF($B727="C",  SUMIFS(Prov_Auto!$E$3:$E1000,Prov_Auto!$A$3:$A1000,$C727,Prov_Auto!$C$3:$C1000,"&gt;="&amp;$A727 ,Prov_Auto!$D$3:$D1000, "&gt;="&amp;DATE(K$2,1, 1), Prov_Auto!$D$3:$D1000,"&lt;="&amp;DATE(K$2, 12, 31))*$D727, IF($B727="V", -1*(SUMIFS(Prov_Auto!$E$3:$E1000,Prov_Auto!$A$3:$A1000,$C727,Prov_Auto!$C$3:$C1000,"&gt;="&amp;$A727 ,Prov_Auto!$D$3:$D1000, "&gt;="&amp;DATE(K$2,1,1), Prov_Auto!$D$3:$D1000,"&lt;="&amp;DATE(K$2,12,31))*$D727), "")))))</f>
        <v/>
      </c>
      <c r="L727" s="42" t="str">
        <f>IF($A727="","",IF($C727="","",IF($D727="","", IF($B727="C",  SUMIFS(Prov_Auto!$E$3:$E1000,Prov_Auto!$A$3:$A1000,$C727,Prov_Auto!$C$3:$C1000,"&gt;="&amp;$A727 ,Prov_Auto!$D$3:$D1000, "&gt;="&amp;DATE(L$2,1, 1), Prov_Auto!$D$3:$D1000,"&lt;="&amp;DATE(L$2, 12, 31))*$D727, IF($B727="V", -1*(SUMIFS(Prov_Auto!$E$3:$E1000,Prov_Auto!$A$3:$A1000,$C727,Prov_Auto!$C$3:$C1000,"&gt;="&amp;$A727 ,Prov_Auto!$D$3:$D1000, "&gt;="&amp;DATE(L$2,1,1), Prov_Auto!$D$3:$D1000,"&lt;="&amp;DATE(L$2,12,31))*$D727), "")))))</f>
        <v/>
      </c>
      <c r="M727" s="43" t="str">
        <f>IF($A727="","",IF($C727="","",IF($D727="","", IF($B727="C",  SUMIFS(Prov_Auto!$E$3:$E1000,Prov_Auto!$A$3:$A1000,$C727,Prov_Auto!$C$3:$C1000,"&gt;="&amp;$A727 ,Prov_Auto!$D$3:$D1000, "&gt;="&amp;DATE(M$2,1, 1), Prov_Auto!$D$3:$D1000,"&lt;="&amp;DATE(M$2, 12, 31))*$D727, IF($B727="V", -1*(SUMIFS(Prov_Auto!$E$3:$E1000,Prov_Auto!$A$3:$A1000,$C727,Prov_Auto!$C$3:$C1000,"&gt;="&amp;$A727 ,Prov_Auto!$D$3:$D1000, "&gt;="&amp;DATE(M$2,1,1), Prov_Auto!$D$3:$D1000,"&lt;="&amp;DATE(M$2,12,31))*$D727), "")))))</f>
        <v/>
      </c>
      <c r="N727" s="30"/>
      <c r="O727" s="31"/>
      <c r="P727" s="31"/>
      <c r="Q727" s="31"/>
      <c r="R727" s="31"/>
      <c r="S727" s="31"/>
      <c r="T727" s="31"/>
      <c r="U727" s="31"/>
      <c r="V727" s="31"/>
      <c r="W727" s="31"/>
    </row>
    <row r="728">
      <c r="A728" s="46"/>
      <c r="B728" s="47"/>
      <c r="C728" s="47"/>
      <c r="D728" s="47"/>
      <c r="E728" s="48"/>
      <c r="F728" s="45" t="str">
        <f t="shared" si="1"/>
        <v/>
      </c>
      <c r="G728" s="40" t="str">
        <f t="shared" si="2"/>
        <v/>
      </c>
      <c r="H728" s="41" t="str">
        <f>IF(A728="","",IF(C728="","",IF(D728="","",IF(B728="C", SUMIFS(Prov_Auto!E$3:E1000,Prov_Auto!A$3:A1000,C728,Prov_Auto!C$3:C1000,"&gt;"&amp;A728,Prov_Auto!D$3:D1000,"&lt;="&amp;TODAY())*D728, IF(B728="V", -1*(SUMIFS(Prov_Auto!E$3:E1000,Prov_Auto!A$3:A1000,C728,Prov_Auto!C$3:C1000,"&gt;"&amp;A728,Prov_Auto!D$3:D1000,"&lt;="&amp;TODAY())*D728), "")))))</f>
        <v/>
      </c>
      <c r="I728" s="42" t="str">
        <f>IF($A728="","",IF($C728="","",IF($D728="","", IF($B728="C",  SUMIFS(Prov_Auto!$E$3:$E1000,Prov_Auto!$A$3:$A1000,$C728,Prov_Auto!$C$3:$C1000,"&gt;="&amp;$A728 ,Prov_Auto!$D$3:$D1000, "&gt;="&amp;DATE(I$2,1, 1), Prov_Auto!$D$3:$D1000,"&lt;="&amp;DATE(I$2, 12, 31))*$D728, IF($B728="V", -1*(SUMIFS(Prov_Auto!$E$3:$E1000,Prov_Auto!$A$3:$A1000,$C728,Prov_Auto!$C$3:$C1000,"&gt;="&amp;$A728 ,Prov_Auto!$D$3:$D1000, "&gt;="&amp;DATE(I$2,1,1), Prov_Auto!$D$3:$D1000,"&lt;="&amp;DATE(I$2,12,31))*$D728), "")))))</f>
        <v/>
      </c>
      <c r="J728" s="42" t="str">
        <f>IF($A728="","",IF($C728="","",IF($D728="","", IF($B728="C",  SUMIFS(Prov_Auto!$E$3:$E1000,Prov_Auto!$A$3:$A1000,$C728,Prov_Auto!$C$3:$C1000,"&gt;="&amp;$A728 ,Prov_Auto!$D$3:$D1000, "&gt;="&amp;DATE(J$2,1, 1), Prov_Auto!$D$3:$D1000,"&lt;="&amp;DATE(J$2, 12, 31))*$D728, IF($B728="V", -1*(SUMIFS(Prov_Auto!$E$3:$E1000,Prov_Auto!$A$3:$A1000,$C728,Prov_Auto!$C$3:$C1000,"&gt;="&amp;$A728 ,Prov_Auto!$D$3:$D1000, "&gt;="&amp;DATE(J$2,1,1), Prov_Auto!$D$3:$D1000,"&lt;="&amp;DATE(J$2,12,31))*$D728), "")))))</f>
        <v/>
      </c>
      <c r="K728" s="42" t="str">
        <f>IF($A728="","",IF($C728="","",IF($D728="","", IF($B728="C",  SUMIFS(Prov_Auto!$E$3:$E1000,Prov_Auto!$A$3:$A1000,$C728,Prov_Auto!$C$3:$C1000,"&gt;="&amp;$A728 ,Prov_Auto!$D$3:$D1000, "&gt;="&amp;DATE(K$2,1, 1), Prov_Auto!$D$3:$D1000,"&lt;="&amp;DATE(K$2, 12, 31))*$D728, IF($B728="V", -1*(SUMIFS(Prov_Auto!$E$3:$E1000,Prov_Auto!$A$3:$A1000,$C728,Prov_Auto!$C$3:$C1000,"&gt;="&amp;$A728 ,Prov_Auto!$D$3:$D1000, "&gt;="&amp;DATE(K$2,1,1), Prov_Auto!$D$3:$D1000,"&lt;="&amp;DATE(K$2,12,31))*$D728), "")))))</f>
        <v/>
      </c>
      <c r="L728" s="42" t="str">
        <f>IF($A728="","",IF($C728="","",IF($D728="","", IF($B728="C",  SUMIFS(Prov_Auto!$E$3:$E1000,Prov_Auto!$A$3:$A1000,$C728,Prov_Auto!$C$3:$C1000,"&gt;="&amp;$A728 ,Prov_Auto!$D$3:$D1000, "&gt;="&amp;DATE(L$2,1, 1), Prov_Auto!$D$3:$D1000,"&lt;="&amp;DATE(L$2, 12, 31))*$D728, IF($B728="V", -1*(SUMIFS(Prov_Auto!$E$3:$E1000,Prov_Auto!$A$3:$A1000,$C728,Prov_Auto!$C$3:$C1000,"&gt;="&amp;$A728 ,Prov_Auto!$D$3:$D1000, "&gt;="&amp;DATE(L$2,1,1), Prov_Auto!$D$3:$D1000,"&lt;="&amp;DATE(L$2,12,31))*$D728), "")))))</f>
        <v/>
      </c>
      <c r="M728" s="43" t="str">
        <f>IF($A728="","",IF($C728="","",IF($D728="","", IF($B728="C",  SUMIFS(Prov_Auto!$E$3:$E1000,Prov_Auto!$A$3:$A1000,$C728,Prov_Auto!$C$3:$C1000,"&gt;="&amp;$A728 ,Prov_Auto!$D$3:$D1000, "&gt;="&amp;DATE(M$2,1, 1), Prov_Auto!$D$3:$D1000,"&lt;="&amp;DATE(M$2, 12, 31))*$D728, IF($B728="V", -1*(SUMIFS(Prov_Auto!$E$3:$E1000,Prov_Auto!$A$3:$A1000,$C728,Prov_Auto!$C$3:$C1000,"&gt;="&amp;$A728 ,Prov_Auto!$D$3:$D1000, "&gt;="&amp;DATE(M$2,1,1), Prov_Auto!$D$3:$D1000,"&lt;="&amp;DATE(M$2,12,31))*$D728), "")))))</f>
        <v/>
      </c>
      <c r="N728" s="30"/>
      <c r="O728" s="31"/>
      <c r="P728" s="31"/>
      <c r="Q728" s="31"/>
      <c r="R728" s="31"/>
      <c r="S728" s="31"/>
      <c r="T728" s="31"/>
      <c r="U728" s="31"/>
      <c r="V728" s="31"/>
      <c r="W728" s="31"/>
    </row>
    <row r="729">
      <c r="A729" s="46"/>
      <c r="B729" s="47"/>
      <c r="C729" s="47"/>
      <c r="D729" s="47"/>
      <c r="E729" s="48"/>
      <c r="F729" s="45" t="str">
        <f t="shared" si="1"/>
        <v/>
      </c>
      <c r="G729" s="40" t="str">
        <f t="shared" si="2"/>
        <v/>
      </c>
      <c r="H729" s="41" t="str">
        <f>IF(A729="","",IF(C729="","",IF(D729="","",IF(B729="C", SUMIFS(Prov_Auto!E$3:E1000,Prov_Auto!A$3:A1000,C729,Prov_Auto!C$3:C1000,"&gt;"&amp;A729,Prov_Auto!D$3:D1000,"&lt;="&amp;TODAY())*D729, IF(B729="V", -1*(SUMIFS(Prov_Auto!E$3:E1000,Prov_Auto!A$3:A1000,C729,Prov_Auto!C$3:C1000,"&gt;"&amp;A729,Prov_Auto!D$3:D1000,"&lt;="&amp;TODAY())*D729), "")))))</f>
        <v/>
      </c>
      <c r="I729" s="42" t="str">
        <f>IF($A729="","",IF($C729="","",IF($D729="","", IF($B729="C",  SUMIFS(Prov_Auto!$E$3:$E1000,Prov_Auto!$A$3:$A1000,$C729,Prov_Auto!$C$3:$C1000,"&gt;="&amp;$A729 ,Prov_Auto!$D$3:$D1000, "&gt;="&amp;DATE(I$2,1, 1), Prov_Auto!$D$3:$D1000,"&lt;="&amp;DATE(I$2, 12, 31))*$D729, IF($B729="V", -1*(SUMIFS(Prov_Auto!$E$3:$E1000,Prov_Auto!$A$3:$A1000,$C729,Prov_Auto!$C$3:$C1000,"&gt;="&amp;$A729 ,Prov_Auto!$D$3:$D1000, "&gt;="&amp;DATE(I$2,1,1), Prov_Auto!$D$3:$D1000,"&lt;="&amp;DATE(I$2,12,31))*$D729), "")))))</f>
        <v/>
      </c>
      <c r="J729" s="42" t="str">
        <f>IF($A729="","",IF($C729="","",IF($D729="","", IF($B729="C",  SUMIFS(Prov_Auto!$E$3:$E1000,Prov_Auto!$A$3:$A1000,$C729,Prov_Auto!$C$3:$C1000,"&gt;="&amp;$A729 ,Prov_Auto!$D$3:$D1000, "&gt;="&amp;DATE(J$2,1, 1), Prov_Auto!$D$3:$D1000,"&lt;="&amp;DATE(J$2, 12, 31))*$D729, IF($B729="V", -1*(SUMIFS(Prov_Auto!$E$3:$E1000,Prov_Auto!$A$3:$A1000,$C729,Prov_Auto!$C$3:$C1000,"&gt;="&amp;$A729 ,Prov_Auto!$D$3:$D1000, "&gt;="&amp;DATE(J$2,1,1), Prov_Auto!$D$3:$D1000,"&lt;="&amp;DATE(J$2,12,31))*$D729), "")))))</f>
        <v/>
      </c>
      <c r="K729" s="42" t="str">
        <f>IF($A729="","",IF($C729="","",IF($D729="","", IF($B729="C",  SUMIFS(Prov_Auto!$E$3:$E1000,Prov_Auto!$A$3:$A1000,$C729,Prov_Auto!$C$3:$C1000,"&gt;="&amp;$A729 ,Prov_Auto!$D$3:$D1000, "&gt;="&amp;DATE(K$2,1, 1), Prov_Auto!$D$3:$D1000,"&lt;="&amp;DATE(K$2, 12, 31))*$D729, IF($B729="V", -1*(SUMIFS(Prov_Auto!$E$3:$E1000,Prov_Auto!$A$3:$A1000,$C729,Prov_Auto!$C$3:$C1000,"&gt;="&amp;$A729 ,Prov_Auto!$D$3:$D1000, "&gt;="&amp;DATE(K$2,1,1), Prov_Auto!$D$3:$D1000,"&lt;="&amp;DATE(K$2,12,31))*$D729), "")))))</f>
        <v/>
      </c>
      <c r="L729" s="42" t="str">
        <f>IF($A729="","",IF($C729="","",IF($D729="","", IF($B729="C",  SUMIFS(Prov_Auto!$E$3:$E1000,Prov_Auto!$A$3:$A1000,$C729,Prov_Auto!$C$3:$C1000,"&gt;="&amp;$A729 ,Prov_Auto!$D$3:$D1000, "&gt;="&amp;DATE(L$2,1, 1), Prov_Auto!$D$3:$D1000,"&lt;="&amp;DATE(L$2, 12, 31))*$D729, IF($B729="V", -1*(SUMIFS(Prov_Auto!$E$3:$E1000,Prov_Auto!$A$3:$A1000,$C729,Prov_Auto!$C$3:$C1000,"&gt;="&amp;$A729 ,Prov_Auto!$D$3:$D1000, "&gt;="&amp;DATE(L$2,1,1), Prov_Auto!$D$3:$D1000,"&lt;="&amp;DATE(L$2,12,31))*$D729), "")))))</f>
        <v/>
      </c>
      <c r="M729" s="43" t="str">
        <f>IF($A729="","",IF($C729="","",IF($D729="","", IF($B729="C",  SUMIFS(Prov_Auto!$E$3:$E1000,Prov_Auto!$A$3:$A1000,$C729,Prov_Auto!$C$3:$C1000,"&gt;="&amp;$A729 ,Prov_Auto!$D$3:$D1000, "&gt;="&amp;DATE(M$2,1, 1), Prov_Auto!$D$3:$D1000,"&lt;="&amp;DATE(M$2, 12, 31))*$D729, IF($B729="V", -1*(SUMIFS(Prov_Auto!$E$3:$E1000,Prov_Auto!$A$3:$A1000,$C729,Prov_Auto!$C$3:$C1000,"&gt;="&amp;$A729 ,Prov_Auto!$D$3:$D1000, "&gt;="&amp;DATE(M$2,1,1), Prov_Auto!$D$3:$D1000,"&lt;="&amp;DATE(M$2,12,31))*$D729), "")))))</f>
        <v/>
      </c>
      <c r="N729" s="30"/>
      <c r="O729" s="31"/>
      <c r="P729" s="31"/>
      <c r="Q729" s="31"/>
      <c r="R729" s="31"/>
      <c r="S729" s="31"/>
      <c r="T729" s="31"/>
      <c r="U729" s="31"/>
      <c r="V729" s="31"/>
      <c r="W729" s="31"/>
    </row>
    <row r="730">
      <c r="A730" s="46"/>
      <c r="B730" s="47"/>
      <c r="C730" s="47"/>
      <c r="D730" s="47"/>
      <c r="E730" s="48"/>
      <c r="F730" s="45" t="str">
        <f t="shared" si="1"/>
        <v/>
      </c>
      <c r="G730" s="40" t="str">
        <f t="shared" si="2"/>
        <v/>
      </c>
      <c r="H730" s="41" t="str">
        <f>IF(A730="","",IF(C730="","",IF(D730="","",IF(B730="C", SUMIFS(Prov_Auto!E$3:E1000,Prov_Auto!A$3:A1000,C730,Prov_Auto!C$3:C1000,"&gt;"&amp;A730,Prov_Auto!D$3:D1000,"&lt;="&amp;TODAY())*D730, IF(B730="V", -1*(SUMIFS(Prov_Auto!E$3:E1000,Prov_Auto!A$3:A1000,C730,Prov_Auto!C$3:C1000,"&gt;"&amp;A730,Prov_Auto!D$3:D1000,"&lt;="&amp;TODAY())*D730), "")))))</f>
        <v/>
      </c>
      <c r="I730" s="42" t="str">
        <f>IF($A730="","",IF($C730="","",IF($D730="","", IF($B730="C",  SUMIFS(Prov_Auto!$E$3:$E1000,Prov_Auto!$A$3:$A1000,$C730,Prov_Auto!$C$3:$C1000,"&gt;="&amp;$A730 ,Prov_Auto!$D$3:$D1000, "&gt;="&amp;DATE(I$2,1, 1), Prov_Auto!$D$3:$D1000,"&lt;="&amp;DATE(I$2, 12, 31))*$D730, IF($B730="V", -1*(SUMIFS(Prov_Auto!$E$3:$E1000,Prov_Auto!$A$3:$A1000,$C730,Prov_Auto!$C$3:$C1000,"&gt;="&amp;$A730 ,Prov_Auto!$D$3:$D1000, "&gt;="&amp;DATE(I$2,1,1), Prov_Auto!$D$3:$D1000,"&lt;="&amp;DATE(I$2,12,31))*$D730), "")))))</f>
        <v/>
      </c>
      <c r="J730" s="42" t="str">
        <f>IF($A730="","",IF($C730="","",IF($D730="","", IF($B730="C",  SUMIFS(Prov_Auto!$E$3:$E1000,Prov_Auto!$A$3:$A1000,$C730,Prov_Auto!$C$3:$C1000,"&gt;="&amp;$A730 ,Prov_Auto!$D$3:$D1000, "&gt;="&amp;DATE(J$2,1, 1), Prov_Auto!$D$3:$D1000,"&lt;="&amp;DATE(J$2, 12, 31))*$D730, IF($B730="V", -1*(SUMIFS(Prov_Auto!$E$3:$E1000,Prov_Auto!$A$3:$A1000,$C730,Prov_Auto!$C$3:$C1000,"&gt;="&amp;$A730 ,Prov_Auto!$D$3:$D1000, "&gt;="&amp;DATE(J$2,1,1), Prov_Auto!$D$3:$D1000,"&lt;="&amp;DATE(J$2,12,31))*$D730), "")))))</f>
        <v/>
      </c>
      <c r="K730" s="42" t="str">
        <f>IF($A730="","",IF($C730="","",IF($D730="","", IF($B730="C",  SUMIFS(Prov_Auto!$E$3:$E1000,Prov_Auto!$A$3:$A1000,$C730,Prov_Auto!$C$3:$C1000,"&gt;="&amp;$A730 ,Prov_Auto!$D$3:$D1000, "&gt;="&amp;DATE(K$2,1, 1), Prov_Auto!$D$3:$D1000,"&lt;="&amp;DATE(K$2, 12, 31))*$D730, IF($B730="V", -1*(SUMIFS(Prov_Auto!$E$3:$E1000,Prov_Auto!$A$3:$A1000,$C730,Prov_Auto!$C$3:$C1000,"&gt;="&amp;$A730 ,Prov_Auto!$D$3:$D1000, "&gt;="&amp;DATE(K$2,1,1), Prov_Auto!$D$3:$D1000,"&lt;="&amp;DATE(K$2,12,31))*$D730), "")))))</f>
        <v/>
      </c>
      <c r="L730" s="42" t="str">
        <f>IF($A730="","",IF($C730="","",IF($D730="","", IF($B730="C",  SUMIFS(Prov_Auto!$E$3:$E1000,Prov_Auto!$A$3:$A1000,$C730,Prov_Auto!$C$3:$C1000,"&gt;="&amp;$A730 ,Prov_Auto!$D$3:$D1000, "&gt;="&amp;DATE(L$2,1, 1), Prov_Auto!$D$3:$D1000,"&lt;="&amp;DATE(L$2, 12, 31))*$D730, IF($B730="V", -1*(SUMIFS(Prov_Auto!$E$3:$E1000,Prov_Auto!$A$3:$A1000,$C730,Prov_Auto!$C$3:$C1000,"&gt;="&amp;$A730 ,Prov_Auto!$D$3:$D1000, "&gt;="&amp;DATE(L$2,1,1), Prov_Auto!$D$3:$D1000,"&lt;="&amp;DATE(L$2,12,31))*$D730), "")))))</f>
        <v/>
      </c>
      <c r="M730" s="43" t="str">
        <f>IF($A730="","",IF($C730="","",IF($D730="","", IF($B730="C",  SUMIFS(Prov_Auto!$E$3:$E1000,Prov_Auto!$A$3:$A1000,$C730,Prov_Auto!$C$3:$C1000,"&gt;="&amp;$A730 ,Prov_Auto!$D$3:$D1000, "&gt;="&amp;DATE(M$2,1, 1), Prov_Auto!$D$3:$D1000,"&lt;="&amp;DATE(M$2, 12, 31))*$D730, IF($B730="V", -1*(SUMIFS(Prov_Auto!$E$3:$E1000,Prov_Auto!$A$3:$A1000,$C730,Prov_Auto!$C$3:$C1000,"&gt;="&amp;$A730 ,Prov_Auto!$D$3:$D1000, "&gt;="&amp;DATE(M$2,1,1), Prov_Auto!$D$3:$D1000,"&lt;="&amp;DATE(M$2,12,31))*$D730), "")))))</f>
        <v/>
      </c>
      <c r="N730" s="30"/>
      <c r="O730" s="31"/>
      <c r="P730" s="31"/>
      <c r="Q730" s="31"/>
      <c r="R730" s="31"/>
      <c r="S730" s="31"/>
      <c r="T730" s="31"/>
      <c r="U730" s="31"/>
      <c r="V730" s="31"/>
      <c r="W730" s="31"/>
    </row>
    <row r="731">
      <c r="A731" s="46"/>
      <c r="B731" s="47"/>
      <c r="C731" s="47"/>
      <c r="D731" s="47"/>
      <c r="E731" s="48"/>
      <c r="F731" s="45" t="str">
        <f t="shared" si="1"/>
        <v/>
      </c>
      <c r="G731" s="40" t="str">
        <f t="shared" si="2"/>
        <v/>
      </c>
      <c r="H731" s="41" t="str">
        <f>IF(A731="","",IF(C731="","",IF(D731="","",IF(B731="C", SUMIFS(Prov_Auto!E$3:E1000,Prov_Auto!A$3:A1000,C731,Prov_Auto!C$3:C1000,"&gt;"&amp;A731,Prov_Auto!D$3:D1000,"&lt;="&amp;TODAY())*D731, IF(B731="V", -1*(SUMIFS(Prov_Auto!E$3:E1000,Prov_Auto!A$3:A1000,C731,Prov_Auto!C$3:C1000,"&gt;"&amp;A731,Prov_Auto!D$3:D1000,"&lt;="&amp;TODAY())*D731), "")))))</f>
        <v/>
      </c>
      <c r="I731" s="42" t="str">
        <f>IF($A731="","",IF($C731="","",IF($D731="","", IF($B731="C",  SUMIFS(Prov_Auto!$E$3:$E1000,Prov_Auto!$A$3:$A1000,$C731,Prov_Auto!$C$3:$C1000,"&gt;="&amp;$A731 ,Prov_Auto!$D$3:$D1000, "&gt;="&amp;DATE(I$2,1, 1), Prov_Auto!$D$3:$D1000,"&lt;="&amp;DATE(I$2, 12, 31))*$D731, IF($B731="V", -1*(SUMIFS(Prov_Auto!$E$3:$E1000,Prov_Auto!$A$3:$A1000,$C731,Prov_Auto!$C$3:$C1000,"&gt;="&amp;$A731 ,Prov_Auto!$D$3:$D1000, "&gt;="&amp;DATE(I$2,1,1), Prov_Auto!$D$3:$D1000,"&lt;="&amp;DATE(I$2,12,31))*$D731), "")))))</f>
        <v/>
      </c>
      <c r="J731" s="42" t="str">
        <f>IF($A731="","",IF($C731="","",IF($D731="","", IF($B731="C",  SUMIFS(Prov_Auto!$E$3:$E1000,Prov_Auto!$A$3:$A1000,$C731,Prov_Auto!$C$3:$C1000,"&gt;="&amp;$A731 ,Prov_Auto!$D$3:$D1000, "&gt;="&amp;DATE(J$2,1, 1), Prov_Auto!$D$3:$D1000,"&lt;="&amp;DATE(J$2, 12, 31))*$D731, IF($B731="V", -1*(SUMIFS(Prov_Auto!$E$3:$E1000,Prov_Auto!$A$3:$A1000,$C731,Prov_Auto!$C$3:$C1000,"&gt;="&amp;$A731 ,Prov_Auto!$D$3:$D1000, "&gt;="&amp;DATE(J$2,1,1), Prov_Auto!$D$3:$D1000,"&lt;="&amp;DATE(J$2,12,31))*$D731), "")))))</f>
        <v/>
      </c>
      <c r="K731" s="42" t="str">
        <f>IF($A731="","",IF($C731="","",IF($D731="","", IF($B731="C",  SUMIFS(Prov_Auto!$E$3:$E1000,Prov_Auto!$A$3:$A1000,$C731,Prov_Auto!$C$3:$C1000,"&gt;="&amp;$A731 ,Prov_Auto!$D$3:$D1000, "&gt;="&amp;DATE(K$2,1, 1), Prov_Auto!$D$3:$D1000,"&lt;="&amp;DATE(K$2, 12, 31))*$D731, IF($B731="V", -1*(SUMIFS(Prov_Auto!$E$3:$E1000,Prov_Auto!$A$3:$A1000,$C731,Prov_Auto!$C$3:$C1000,"&gt;="&amp;$A731 ,Prov_Auto!$D$3:$D1000, "&gt;="&amp;DATE(K$2,1,1), Prov_Auto!$D$3:$D1000,"&lt;="&amp;DATE(K$2,12,31))*$D731), "")))))</f>
        <v/>
      </c>
      <c r="L731" s="42" t="str">
        <f>IF($A731="","",IF($C731="","",IF($D731="","", IF($B731="C",  SUMIFS(Prov_Auto!$E$3:$E1000,Prov_Auto!$A$3:$A1000,$C731,Prov_Auto!$C$3:$C1000,"&gt;="&amp;$A731 ,Prov_Auto!$D$3:$D1000, "&gt;="&amp;DATE(L$2,1, 1), Prov_Auto!$D$3:$D1000,"&lt;="&amp;DATE(L$2, 12, 31))*$D731, IF($B731="V", -1*(SUMIFS(Prov_Auto!$E$3:$E1000,Prov_Auto!$A$3:$A1000,$C731,Prov_Auto!$C$3:$C1000,"&gt;="&amp;$A731 ,Prov_Auto!$D$3:$D1000, "&gt;="&amp;DATE(L$2,1,1), Prov_Auto!$D$3:$D1000,"&lt;="&amp;DATE(L$2,12,31))*$D731), "")))))</f>
        <v/>
      </c>
      <c r="M731" s="43" t="str">
        <f>IF($A731="","",IF($C731="","",IF($D731="","", IF($B731="C",  SUMIFS(Prov_Auto!$E$3:$E1000,Prov_Auto!$A$3:$A1000,$C731,Prov_Auto!$C$3:$C1000,"&gt;="&amp;$A731 ,Prov_Auto!$D$3:$D1000, "&gt;="&amp;DATE(M$2,1, 1), Prov_Auto!$D$3:$D1000,"&lt;="&amp;DATE(M$2, 12, 31))*$D731, IF($B731="V", -1*(SUMIFS(Prov_Auto!$E$3:$E1000,Prov_Auto!$A$3:$A1000,$C731,Prov_Auto!$C$3:$C1000,"&gt;="&amp;$A731 ,Prov_Auto!$D$3:$D1000, "&gt;="&amp;DATE(M$2,1,1), Prov_Auto!$D$3:$D1000,"&lt;="&amp;DATE(M$2,12,31))*$D731), "")))))</f>
        <v/>
      </c>
      <c r="N731" s="30"/>
      <c r="O731" s="31"/>
      <c r="P731" s="31"/>
      <c r="Q731" s="31"/>
      <c r="R731" s="31"/>
      <c r="S731" s="31"/>
      <c r="T731" s="31"/>
      <c r="U731" s="31"/>
      <c r="V731" s="31"/>
      <c r="W731" s="31"/>
    </row>
    <row r="732">
      <c r="A732" s="46"/>
      <c r="B732" s="47"/>
      <c r="C732" s="47"/>
      <c r="D732" s="47"/>
      <c r="E732" s="48"/>
      <c r="F732" s="45" t="str">
        <f t="shared" si="1"/>
        <v/>
      </c>
      <c r="G732" s="40" t="str">
        <f t="shared" si="2"/>
        <v/>
      </c>
      <c r="H732" s="41" t="str">
        <f>IF(A732="","",IF(C732="","",IF(D732="","",IF(B732="C", SUMIFS(Prov_Auto!E$3:E1000,Prov_Auto!A$3:A1000,C732,Prov_Auto!C$3:C1000,"&gt;"&amp;A732,Prov_Auto!D$3:D1000,"&lt;="&amp;TODAY())*D732, IF(B732="V", -1*(SUMIFS(Prov_Auto!E$3:E1000,Prov_Auto!A$3:A1000,C732,Prov_Auto!C$3:C1000,"&gt;"&amp;A732,Prov_Auto!D$3:D1000,"&lt;="&amp;TODAY())*D732), "")))))</f>
        <v/>
      </c>
      <c r="I732" s="42" t="str">
        <f>IF($A732="","",IF($C732="","",IF($D732="","", IF($B732="C",  SUMIFS(Prov_Auto!$E$3:$E1000,Prov_Auto!$A$3:$A1000,$C732,Prov_Auto!$C$3:$C1000,"&gt;="&amp;$A732 ,Prov_Auto!$D$3:$D1000, "&gt;="&amp;DATE(I$2,1, 1), Prov_Auto!$D$3:$D1000,"&lt;="&amp;DATE(I$2, 12, 31))*$D732, IF($B732="V", -1*(SUMIFS(Prov_Auto!$E$3:$E1000,Prov_Auto!$A$3:$A1000,$C732,Prov_Auto!$C$3:$C1000,"&gt;="&amp;$A732 ,Prov_Auto!$D$3:$D1000, "&gt;="&amp;DATE(I$2,1,1), Prov_Auto!$D$3:$D1000,"&lt;="&amp;DATE(I$2,12,31))*$D732), "")))))</f>
        <v/>
      </c>
      <c r="J732" s="42" t="str">
        <f>IF($A732="","",IF($C732="","",IF($D732="","", IF($B732="C",  SUMIFS(Prov_Auto!$E$3:$E1000,Prov_Auto!$A$3:$A1000,$C732,Prov_Auto!$C$3:$C1000,"&gt;="&amp;$A732 ,Prov_Auto!$D$3:$D1000, "&gt;="&amp;DATE(J$2,1, 1), Prov_Auto!$D$3:$D1000,"&lt;="&amp;DATE(J$2, 12, 31))*$D732, IF($B732="V", -1*(SUMIFS(Prov_Auto!$E$3:$E1000,Prov_Auto!$A$3:$A1000,$C732,Prov_Auto!$C$3:$C1000,"&gt;="&amp;$A732 ,Prov_Auto!$D$3:$D1000, "&gt;="&amp;DATE(J$2,1,1), Prov_Auto!$D$3:$D1000,"&lt;="&amp;DATE(J$2,12,31))*$D732), "")))))</f>
        <v/>
      </c>
      <c r="K732" s="42" t="str">
        <f>IF($A732="","",IF($C732="","",IF($D732="","", IF($B732="C",  SUMIFS(Prov_Auto!$E$3:$E1000,Prov_Auto!$A$3:$A1000,$C732,Prov_Auto!$C$3:$C1000,"&gt;="&amp;$A732 ,Prov_Auto!$D$3:$D1000, "&gt;="&amp;DATE(K$2,1, 1), Prov_Auto!$D$3:$D1000,"&lt;="&amp;DATE(K$2, 12, 31))*$D732, IF($B732="V", -1*(SUMIFS(Prov_Auto!$E$3:$E1000,Prov_Auto!$A$3:$A1000,$C732,Prov_Auto!$C$3:$C1000,"&gt;="&amp;$A732 ,Prov_Auto!$D$3:$D1000, "&gt;="&amp;DATE(K$2,1,1), Prov_Auto!$D$3:$D1000,"&lt;="&amp;DATE(K$2,12,31))*$D732), "")))))</f>
        <v/>
      </c>
      <c r="L732" s="42" t="str">
        <f>IF($A732="","",IF($C732="","",IF($D732="","", IF($B732="C",  SUMIFS(Prov_Auto!$E$3:$E1000,Prov_Auto!$A$3:$A1000,$C732,Prov_Auto!$C$3:$C1000,"&gt;="&amp;$A732 ,Prov_Auto!$D$3:$D1000, "&gt;="&amp;DATE(L$2,1, 1), Prov_Auto!$D$3:$D1000,"&lt;="&amp;DATE(L$2, 12, 31))*$D732, IF($B732="V", -1*(SUMIFS(Prov_Auto!$E$3:$E1000,Prov_Auto!$A$3:$A1000,$C732,Prov_Auto!$C$3:$C1000,"&gt;="&amp;$A732 ,Prov_Auto!$D$3:$D1000, "&gt;="&amp;DATE(L$2,1,1), Prov_Auto!$D$3:$D1000,"&lt;="&amp;DATE(L$2,12,31))*$D732), "")))))</f>
        <v/>
      </c>
      <c r="M732" s="43" t="str">
        <f>IF($A732="","",IF($C732="","",IF($D732="","", IF($B732="C",  SUMIFS(Prov_Auto!$E$3:$E1000,Prov_Auto!$A$3:$A1000,$C732,Prov_Auto!$C$3:$C1000,"&gt;="&amp;$A732 ,Prov_Auto!$D$3:$D1000, "&gt;="&amp;DATE(M$2,1, 1), Prov_Auto!$D$3:$D1000,"&lt;="&amp;DATE(M$2, 12, 31))*$D732, IF($B732="V", -1*(SUMIFS(Prov_Auto!$E$3:$E1000,Prov_Auto!$A$3:$A1000,$C732,Prov_Auto!$C$3:$C1000,"&gt;="&amp;$A732 ,Prov_Auto!$D$3:$D1000, "&gt;="&amp;DATE(M$2,1,1), Prov_Auto!$D$3:$D1000,"&lt;="&amp;DATE(M$2,12,31))*$D732), "")))))</f>
        <v/>
      </c>
      <c r="N732" s="30"/>
      <c r="O732" s="31"/>
      <c r="P732" s="31"/>
      <c r="Q732" s="31"/>
      <c r="R732" s="31"/>
      <c r="S732" s="31"/>
      <c r="T732" s="31"/>
      <c r="U732" s="31"/>
      <c r="V732" s="31"/>
      <c r="W732" s="31"/>
    </row>
    <row r="733">
      <c r="A733" s="46"/>
      <c r="B733" s="47"/>
      <c r="C733" s="47"/>
      <c r="D733" s="47"/>
      <c r="E733" s="48"/>
      <c r="F733" s="45" t="str">
        <f t="shared" si="1"/>
        <v/>
      </c>
      <c r="G733" s="40" t="str">
        <f t="shared" si="2"/>
        <v/>
      </c>
      <c r="H733" s="41" t="str">
        <f>IF(A733="","",IF(C733="","",IF(D733="","",IF(B733="C", SUMIFS(Prov_Auto!E$3:E1000,Prov_Auto!A$3:A1000,C733,Prov_Auto!C$3:C1000,"&gt;"&amp;A733,Prov_Auto!D$3:D1000,"&lt;="&amp;TODAY())*D733, IF(B733="V", -1*(SUMIFS(Prov_Auto!E$3:E1000,Prov_Auto!A$3:A1000,C733,Prov_Auto!C$3:C1000,"&gt;"&amp;A733,Prov_Auto!D$3:D1000,"&lt;="&amp;TODAY())*D733), "")))))</f>
        <v/>
      </c>
      <c r="I733" s="42" t="str">
        <f>IF($A733="","",IF($C733="","",IF($D733="","", IF($B733="C",  SUMIFS(Prov_Auto!$E$3:$E1000,Prov_Auto!$A$3:$A1000,$C733,Prov_Auto!$C$3:$C1000,"&gt;="&amp;$A733 ,Prov_Auto!$D$3:$D1000, "&gt;="&amp;DATE(I$2,1, 1), Prov_Auto!$D$3:$D1000,"&lt;="&amp;DATE(I$2, 12, 31))*$D733, IF($B733="V", -1*(SUMIFS(Prov_Auto!$E$3:$E1000,Prov_Auto!$A$3:$A1000,$C733,Prov_Auto!$C$3:$C1000,"&gt;="&amp;$A733 ,Prov_Auto!$D$3:$D1000, "&gt;="&amp;DATE(I$2,1,1), Prov_Auto!$D$3:$D1000,"&lt;="&amp;DATE(I$2,12,31))*$D733), "")))))</f>
        <v/>
      </c>
      <c r="J733" s="42" t="str">
        <f>IF($A733="","",IF($C733="","",IF($D733="","", IF($B733="C",  SUMIFS(Prov_Auto!$E$3:$E1000,Prov_Auto!$A$3:$A1000,$C733,Prov_Auto!$C$3:$C1000,"&gt;="&amp;$A733 ,Prov_Auto!$D$3:$D1000, "&gt;="&amp;DATE(J$2,1, 1), Prov_Auto!$D$3:$D1000,"&lt;="&amp;DATE(J$2, 12, 31))*$D733, IF($B733="V", -1*(SUMIFS(Prov_Auto!$E$3:$E1000,Prov_Auto!$A$3:$A1000,$C733,Prov_Auto!$C$3:$C1000,"&gt;="&amp;$A733 ,Prov_Auto!$D$3:$D1000, "&gt;="&amp;DATE(J$2,1,1), Prov_Auto!$D$3:$D1000,"&lt;="&amp;DATE(J$2,12,31))*$D733), "")))))</f>
        <v/>
      </c>
      <c r="K733" s="42" t="str">
        <f>IF($A733="","",IF($C733="","",IF($D733="","", IF($B733="C",  SUMIFS(Prov_Auto!$E$3:$E1000,Prov_Auto!$A$3:$A1000,$C733,Prov_Auto!$C$3:$C1000,"&gt;="&amp;$A733 ,Prov_Auto!$D$3:$D1000, "&gt;="&amp;DATE(K$2,1, 1), Prov_Auto!$D$3:$D1000,"&lt;="&amp;DATE(K$2, 12, 31))*$D733, IF($B733="V", -1*(SUMIFS(Prov_Auto!$E$3:$E1000,Prov_Auto!$A$3:$A1000,$C733,Prov_Auto!$C$3:$C1000,"&gt;="&amp;$A733 ,Prov_Auto!$D$3:$D1000, "&gt;="&amp;DATE(K$2,1,1), Prov_Auto!$D$3:$D1000,"&lt;="&amp;DATE(K$2,12,31))*$D733), "")))))</f>
        <v/>
      </c>
      <c r="L733" s="42" t="str">
        <f>IF($A733="","",IF($C733="","",IF($D733="","", IF($B733="C",  SUMIFS(Prov_Auto!$E$3:$E1000,Prov_Auto!$A$3:$A1000,$C733,Prov_Auto!$C$3:$C1000,"&gt;="&amp;$A733 ,Prov_Auto!$D$3:$D1000, "&gt;="&amp;DATE(L$2,1, 1), Prov_Auto!$D$3:$D1000,"&lt;="&amp;DATE(L$2, 12, 31))*$D733, IF($B733="V", -1*(SUMIFS(Prov_Auto!$E$3:$E1000,Prov_Auto!$A$3:$A1000,$C733,Prov_Auto!$C$3:$C1000,"&gt;="&amp;$A733 ,Prov_Auto!$D$3:$D1000, "&gt;="&amp;DATE(L$2,1,1), Prov_Auto!$D$3:$D1000,"&lt;="&amp;DATE(L$2,12,31))*$D733), "")))))</f>
        <v/>
      </c>
      <c r="M733" s="43" t="str">
        <f>IF($A733="","",IF($C733="","",IF($D733="","", IF($B733="C",  SUMIFS(Prov_Auto!$E$3:$E1000,Prov_Auto!$A$3:$A1000,$C733,Prov_Auto!$C$3:$C1000,"&gt;="&amp;$A733 ,Prov_Auto!$D$3:$D1000, "&gt;="&amp;DATE(M$2,1, 1), Prov_Auto!$D$3:$D1000,"&lt;="&amp;DATE(M$2, 12, 31))*$D733, IF($B733="V", -1*(SUMIFS(Prov_Auto!$E$3:$E1000,Prov_Auto!$A$3:$A1000,$C733,Prov_Auto!$C$3:$C1000,"&gt;="&amp;$A733 ,Prov_Auto!$D$3:$D1000, "&gt;="&amp;DATE(M$2,1,1), Prov_Auto!$D$3:$D1000,"&lt;="&amp;DATE(M$2,12,31))*$D733), "")))))</f>
        <v/>
      </c>
      <c r="N733" s="30"/>
      <c r="O733" s="31"/>
      <c r="P733" s="31"/>
      <c r="Q733" s="31"/>
      <c r="R733" s="31"/>
      <c r="S733" s="31"/>
      <c r="T733" s="31"/>
      <c r="U733" s="31"/>
      <c r="V733" s="31"/>
      <c r="W733" s="31"/>
    </row>
    <row r="734">
      <c r="A734" s="46"/>
      <c r="B734" s="47"/>
      <c r="C734" s="47"/>
      <c r="D734" s="47"/>
      <c r="E734" s="48"/>
      <c r="F734" s="45" t="str">
        <f t="shared" si="1"/>
        <v/>
      </c>
      <c r="G734" s="40" t="str">
        <f t="shared" si="2"/>
        <v/>
      </c>
      <c r="H734" s="41" t="str">
        <f>IF(A734="","",IF(C734="","",IF(D734="","",IF(B734="C", SUMIFS(Prov_Auto!E$3:E1000,Prov_Auto!A$3:A1000,C734,Prov_Auto!C$3:C1000,"&gt;"&amp;A734,Prov_Auto!D$3:D1000,"&lt;="&amp;TODAY())*D734, IF(B734="V", -1*(SUMIFS(Prov_Auto!E$3:E1000,Prov_Auto!A$3:A1000,C734,Prov_Auto!C$3:C1000,"&gt;"&amp;A734,Prov_Auto!D$3:D1000,"&lt;="&amp;TODAY())*D734), "")))))</f>
        <v/>
      </c>
      <c r="I734" s="42" t="str">
        <f>IF($A734="","",IF($C734="","",IF($D734="","", IF($B734="C",  SUMIFS(Prov_Auto!$E$3:$E1000,Prov_Auto!$A$3:$A1000,$C734,Prov_Auto!$C$3:$C1000,"&gt;="&amp;$A734 ,Prov_Auto!$D$3:$D1000, "&gt;="&amp;DATE(I$2,1, 1), Prov_Auto!$D$3:$D1000,"&lt;="&amp;DATE(I$2, 12, 31))*$D734, IF($B734="V", -1*(SUMIFS(Prov_Auto!$E$3:$E1000,Prov_Auto!$A$3:$A1000,$C734,Prov_Auto!$C$3:$C1000,"&gt;="&amp;$A734 ,Prov_Auto!$D$3:$D1000, "&gt;="&amp;DATE(I$2,1,1), Prov_Auto!$D$3:$D1000,"&lt;="&amp;DATE(I$2,12,31))*$D734), "")))))</f>
        <v/>
      </c>
      <c r="J734" s="42" t="str">
        <f>IF($A734="","",IF($C734="","",IF($D734="","", IF($B734="C",  SUMIFS(Prov_Auto!$E$3:$E1000,Prov_Auto!$A$3:$A1000,$C734,Prov_Auto!$C$3:$C1000,"&gt;="&amp;$A734 ,Prov_Auto!$D$3:$D1000, "&gt;="&amp;DATE(J$2,1, 1), Prov_Auto!$D$3:$D1000,"&lt;="&amp;DATE(J$2, 12, 31))*$D734, IF($B734="V", -1*(SUMIFS(Prov_Auto!$E$3:$E1000,Prov_Auto!$A$3:$A1000,$C734,Prov_Auto!$C$3:$C1000,"&gt;="&amp;$A734 ,Prov_Auto!$D$3:$D1000, "&gt;="&amp;DATE(J$2,1,1), Prov_Auto!$D$3:$D1000,"&lt;="&amp;DATE(J$2,12,31))*$D734), "")))))</f>
        <v/>
      </c>
      <c r="K734" s="42" t="str">
        <f>IF($A734="","",IF($C734="","",IF($D734="","", IF($B734="C",  SUMIFS(Prov_Auto!$E$3:$E1000,Prov_Auto!$A$3:$A1000,$C734,Prov_Auto!$C$3:$C1000,"&gt;="&amp;$A734 ,Prov_Auto!$D$3:$D1000, "&gt;="&amp;DATE(K$2,1, 1), Prov_Auto!$D$3:$D1000,"&lt;="&amp;DATE(K$2, 12, 31))*$D734, IF($B734="V", -1*(SUMIFS(Prov_Auto!$E$3:$E1000,Prov_Auto!$A$3:$A1000,$C734,Prov_Auto!$C$3:$C1000,"&gt;="&amp;$A734 ,Prov_Auto!$D$3:$D1000, "&gt;="&amp;DATE(K$2,1,1), Prov_Auto!$D$3:$D1000,"&lt;="&amp;DATE(K$2,12,31))*$D734), "")))))</f>
        <v/>
      </c>
      <c r="L734" s="42" t="str">
        <f>IF($A734="","",IF($C734="","",IF($D734="","", IF($B734="C",  SUMIFS(Prov_Auto!$E$3:$E1000,Prov_Auto!$A$3:$A1000,$C734,Prov_Auto!$C$3:$C1000,"&gt;="&amp;$A734 ,Prov_Auto!$D$3:$D1000, "&gt;="&amp;DATE(L$2,1, 1), Prov_Auto!$D$3:$D1000,"&lt;="&amp;DATE(L$2, 12, 31))*$D734, IF($B734="V", -1*(SUMIFS(Prov_Auto!$E$3:$E1000,Prov_Auto!$A$3:$A1000,$C734,Prov_Auto!$C$3:$C1000,"&gt;="&amp;$A734 ,Prov_Auto!$D$3:$D1000, "&gt;="&amp;DATE(L$2,1,1), Prov_Auto!$D$3:$D1000,"&lt;="&amp;DATE(L$2,12,31))*$D734), "")))))</f>
        <v/>
      </c>
      <c r="M734" s="43" t="str">
        <f>IF($A734="","",IF($C734="","",IF($D734="","", IF($B734="C",  SUMIFS(Prov_Auto!$E$3:$E1000,Prov_Auto!$A$3:$A1000,$C734,Prov_Auto!$C$3:$C1000,"&gt;="&amp;$A734 ,Prov_Auto!$D$3:$D1000, "&gt;="&amp;DATE(M$2,1, 1), Prov_Auto!$D$3:$D1000,"&lt;="&amp;DATE(M$2, 12, 31))*$D734, IF($B734="V", -1*(SUMIFS(Prov_Auto!$E$3:$E1000,Prov_Auto!$A$3:$A1000,$C734,Prov_Auto!$C$3:$C1000,"&gt;="&amp;$A734 ,Prov_Auto!$D$3:$D1000, "&gt;="&amp;DATE(M$2,1,1), Prov_Auto!$D$3:$D1000,"&lt;="&amp;DATE(M$2,12,31))*$D734), "")))))</f>
        <v/>
      </c>
      <c r="N734" s="30"/>
      <c r="O734" s="31"/>
      <c r="P734" s="31"/>
      <c r="Q734" s="31"/>
      <c r="R734" s="31"/>
      <c r="S734" s="31"/>
      <c r="T734" s="31"/>
      <c r="U734" s="31"/>
      <c r="V734" s="31"/>
      <c r="W734" s="31"/>
    </row>
    <row r="735">
      <c r="A735" s="46"/>
      <c r="B735" s="47"/>
      <c r="C735" s="47"/>
      <c r="D735" s="47"/>
      <c r="E735" s="48"/>
      <c r="F735" s="45" t="str">
        <f t="shared" si="1"/>
        <v/>
      </c>
      <c r="G735" s="40" t="str">
        <f t="shared" si="2"/>
        <v/>
      </c>
      <c r="H735" s="41" t="str">
        <f>IF(A735="","",IF(C735="","",IF(D735="","",IF(B735="C", SUMIFS(Prov_Auto!E$3:E1000,Prov_Auto!A$3:A1000,C735,Prov_Auto!C$3:C1000,"&gt;"&amp;A735,Prov_Auto!D$3:D1000,"&lt;="&amp;TODAY())*D735, IF(B735="V", -1*(SUMIFS(Prov_Auto!E$3:E1000,Prov_Auto!A$3:A1000,C735,Prov_Auto!C$3:C1000,"&gt;"&amp;A735,Prov_Auto!D$3:D1000,"&lt;="&amp;TODAY())*D735), "")))))</f>
        <v/>
      </c>
      <c r="I735" s="42" t="str">
        <f>IF($A735="","",IF($C735="","",IF($D735="","", IF($B735="C",  SUMIFS(Prov_Auto!$E$3:$E1000,Prov_Auto!$A$3:$A1000,$C735,Prov_Auto!$C$3:$C1000,"&gt;="&amp;$A735 ,Prov_Auto!$D$3:$D1000, "&gt;="&amp;DATE(I$2,1, 1), Prov_Auto!$D$3:$D1000,"&lt;="&amp;DATE(I$2, 12, 31))*$D735, IF($B735="V", -1*(SUMIFS(Prov_Auto!$E$3:$E1000,Prov_Auto!$A$3:$A1000,$C735,Prov_Auto!$C$3:$C1000,"&gt;="&amp;$A735 ,Prov_Auto!$D$3:$D1000, "&gt;="&amp;DATE(I$2,1,1), Prov_Auto!$D$3:$D1000,"&lt;="&amp;DATE(I$2,12,31))*$D735), "")))))</f>
        <v/>
      </c>
      <c r="J735" s="42" t="str">
        <f>IF($A735="","",IF($C735="","",IF($D735="","", IF($B735="C",  SUMIFS(Prov_Auto!$E$3:$E1000,Prov_Auto!$A$3:$A1000,$C735,Prov_Auto!$C$3:$C1000,"&gt;="&amp;$A735 ,Prov_Auto!$D$3:$D1000, "&gt;="&amp;DATE(J$2,1, 1), Prov_Auto!$D$3:$D1000,"&lt;="&amp;DATE(J$2, 12, 31))*$D735, IF($B735="V", -1*(SUMIFS(Prov_Auto!$E$3:$E1000,Prov_Auto!$A$3:$A1000,$C735,Prov_Auto!$C$3:$C1000,"&gt;="&amp;$A735 ,Prov_Auto!$D$3:$D1000, "&gt;="&amp;DATE(J$2,1,1), Prov_Auto!$D$3:$D1000,"&lt;="&amp;DATE(J$2,12,31))*$D735), "")))))</f>
        <v/>
      </c>
      <c r="K735" s="42" t="str">
        <f>IF($A735="","",IF($C735="","",IF($D735="","", IF($B735="C",  SUMIFS(Prov_Auto!$E$3:$E1000,Prov_Auto!$A$3:$A1000,$C735,Prov_Auto!$C$3:$C1000,"&gt;="&amp;$A735 ,Prov_Auto!$D$3:$D1000, "&gt;="&amp;DATE(K$2,1, 1), Prov_Auto!$D$3:$D1000,"&lt;="&amp;DATE(K$2, 12, 31))*$D735, IF($B735="V", -1*(SUMIFS(Prov_Auto!$E$3:$E1000,Prov_Auto!$A$3:$A1000,$C735,Prov_Auto!$C$3:$C1000,"&gt;="&amp;$A735 ,Prov_Auto!$D$3:$D1000, "&gt;="&amp;DATE(K$2,1,1), Prov_Auto!$D$3:$D1000,"&lt;="&amp;DATE(K$2,12,31))*$D735), "")))))</f>
        <v/>
      </c>
      <c r="L735" s="42" t="str">
        <f>IF($A735="","",IF($C735="","",IF($D735="","", IF($B735="C",  SUMIFS(Prov_Auto!$E$3:$E1000,Prov_Auto!$A$3:$A1000,$C735,Prov_Auto!$C$3:$C1000,"&gt;="&amp;$A735 ,Prov_Auto!$D$3:$D1000, "&gt;="&amp;DATE(L$2,1, 1), Prov_Auto!$D$3:$D1000,"&lt;="&amp;DATE(L$2, 12, 31))*$D735, IF($B735="V", -1*(SUMIFS(Prov_Auto!$E$3:$E1000,Prov_Auto!$A$3:$A1000,$C735,Prov_Auto!$C$3:$C1000,"&gt;="&amp;$A735 ,Prov_Auto!$D$3:$D1000, "&gt;="&amp;DATE(L$2,1,1), Prov_Auto!$D$3:$D1000,"&lt;="&amp;DATE(L$2,12,31))*$D735), "")))))</f>
        <v/>
      </c>
      <c r="M735" s="43" t="str">
        <f>IF($A735="","",IF($C735="","",IF($D735="","", IF($B735="C",  SUMIFS(Prov_Auto!$E$3:$E1000,Prov_Auto!$A$3:$A1000,$C735,Prov_Auto!$C$3:$C1000,"&gt;="&amp;$A735 ,Prov_Auto!$D$3:$D1000, "&gt;="&amp;DATE(M$2,1, 1), Prov_Auto!$D$3:$D1000,"&lt;="&amp;DATE(M$2, 12, 31))*$D735, IF($B735="V", -1*(SUMIFS(Prov_Auto!$E$3:$E1000,Prov_Auto!$A$3:$A1000,$C735,Prov_Auto!$C$3:$C1000,"&gt;="&amp;$A735 ,Prov_Auto!$D$3:$D1000, "&gt;="&amp;DATE(M$2,1,1), Prov_Auto!$D$3:$D1000,"&lt;="&amp;DATE(M$2,12,31))*$D735), "")))))</f>
        <v/>
      </c>
      <c r="N735" s="30"/>
      <c r="O735" s="31"/>
      <c r="P735" s="31"/>
      <c r="Q735" s="31"/>
      <c r="R735" s="31"/>
      <c r="S735" s="31"/>
      <c r="T735" s="31"/>
      <c r="U735" s="31"/>
      <c r="V735" s="31"/>
      <c r="W735" s="31"/>
    </row>
    <row r="736">
      <c r="A736" s="46"/>
      <c r="B736" s="47"/>
      <c r="C736" s="47"/>
      <c r="D736" s="47"/>
      <c r="E736" s="48"/>
      <c r="F736" s="45" t="str">
        <f t="shared" si="1"/>
        <v/>
      </c>
      <c r="G736" s="40" t="str">
        <f t="shared" si="2"/>
        <v/>
      </c>
      <c r="H736" s="41" t="str">
        <f>IF(A736="","",IF(C736="","",IF(D736="","",IF(B736="C", SUMIFS(Prov_Auto!E$3:E1000,Prov_Auto!A$3:A1000,C736,Prov_Auto!C$3:C1000,"&gt;"&amp;A736,Prov_Auto!D$3:D1000,"&lt;="&amp;TODAY())*D736, IF(B736="V", -1*(SUMIFS(Prov_Auto!E$3:E1000,Prov_Auto!A$3:A1000,C736,Prov_Auto!C$3:C1000,"&gt;"&amp;A736,Prov_Auto!D$3:D1000,"&lt;="&amp;TODAY())*D736), "")))))</f>
        <v/>
      </c>
      <c r="I736" s="42" t="str">
        <f>IF($A736="","",IF($C736="","",IF($D736="","", IF($B736="C",  SUMIFS(Prov_Auto!$E$3:$E1000,Prov_Auto!$A$3:$A1000,$C736,Prov_Auto!$C$3:$C1000,"&gt;="&amp;$A736 ,Prov_Auto!$D$3:$D1000, "&gt;="&amp;DATE(I$2,1, 1), Prov_Auto!$D$3:$D1000,"&lt;="&amp;DATE(I$2, 12, 31))*$D736, IF($B736="V", -1*(SUMIFS(Prov_Auto!$E$3:$E1000,Prov_Auto!$A$3:$A1000,$C736,Prov_Auto!$C$3:$C1000,"&gt;="&amp;$A736 ,Prov_Auto!$D$3:$D1000, "&gt;="&amp;DATE(I$2,1,1), Prov_Auto!$D$3:$D1000,"&lt;="&amp;DATE(I$2,12,31))*$D736), "")))))</f>
        <v/>
      </c>
      <c r="J736" s="42" t="str">
        <f>IF($A736="","",IF($C736="","",IF($D736="","", IF($B736="C",  SUMIFS(Prov_Auto!$E$3:$E1000,Prov_Auto!$A$3:$A1000,$C736,Prov_Auto!$C$3:$C1000,"&gt;="&amp;$A736 ,Prov_Auto!$D$3:$D1000, "&gt;="&amp;DATE(J$2,1, 1), Prov_Auto!$D$3:$D1000,"&lt;="&amp;DATE(J$2, 12, 31))*$D736, IF($B736="V", -1*(SUMIFS(Prov_Auto!$E$3:$E1000,Prov_Auto!$A$3:$A1000,$C736,Prov_Auto!$C$3:$C1000,"&gt;="&amp;$A736 ,Prov_Auto!$D$3:$D1000, "&gt;="&amp;DATE(J$2,1,1), Prov_Auto!$D$3:$D1000,"&lt;="&amp;DATE(J$2,12,31))*$D736), "")))))</f>
        <v/>
      </c>
      <c r="K736" s="42" t="str">
        <f>IF($A736="","",IF($C736="","",IF($D736="","", IF($B736="C",  SUMIFS(Prov_Auto!$E$3:$E1000,Prov_Auto!$A$3:$A1000,$C736,Prov_Auto!$C$3:$C1000,"&gt;="&amp;$A736 ,Prov_Auto!$D$3:$D1000, "&gt;="&amp;DATE(K$2,1, 1), Prov_Auto!$D$3:$D1000,"&lt;="&amp;DATE(K$2, 12, 31))*$D736, IF($B736="V", -1*(SUMIFS(Prov_Auto!$E$3:$E1000,Prov_Auto!$A$3:$A1000,$C736,Prov_Auto!$C$3:$C1000,"&gt;="&amp;$A736 ,Prov_Auto!$D$3:$D1000, "&gt;="&amp;DATE(K$2,1,1), Prov_Auto!$D$3:$D1000,"&lt;="&amp;DATE(K$2,12,31))*$D736), "")))))</f>
        <v/>
      </c>
      <c r="L736" s="42" t="str">
        <f>IF($A736="","",IF($C736="","",IF($D736="","", IF($B736="C",  SUMIFS(Prov_Auto!$E$3:$E1000,Prov_Auto!$A$3:$A1000,$C736,Prov_Auto!$C$3:$C1000,"&gt;="&amp;$A736 ,Prov_Auto!$D$3:$D1000, "&gt;="&amp;DATE(L$2,1, 1), Prov_Auto!$D$3:$D1000,"&lt;="&amp;DATE(L$2, 12, 31))*$D736, IF($B736="V", -1*(SUMIFS(Prov_Auto!$E$3:$E1000,Prov_Auto!$A$3:$A1000,$C736,Prov_Auto!$C$3:$C1000,"&gt;="&amp;$A736 ,Prov_Auto!$D$3:$D1000, "&gt;="&amp;DATE(L$2,1,1), Prov_Auto!$D$3:$D1000,"&lt;="&amp;DATE(L$2,12,31))*$D736), "")))))</f>
        <v/>
      </c>
      <c r="M736" s="43" t="str">
        <f>IF($A736="","",IF($C736="","",IF($D736="","", IF($B736="C",  SUMIFS(Prov_Auto!$E$3:$E1000,Prov_Auto!$A$3:$A1000,$C736,Prov_Auto!$C$3:$C1000,"&gt;="&amp;$A736 ,Prov_Auto!$D$3:$D1000, "&gt;="&amp;DATE(M$2,1, 1), Prov_Auto!$D$3:$D1000,"&lt;="&amp;DATE(M$2, 12, 31))*$D736, IF($B736="V", -1*(SUMIFS(Prov_Auto!$E$3:$E1000,Prov_Auto!$A$3:$A1000,$C736,Prov_Auto!$C$3:$C1000,"&gt;="&amp;$A736 ,Prov_Auto!$D$3:$D1000, "&gt;="&amp;DATE(M$2,1,1), Prov_Auto!$D$3:$D1000,"&lt;="&amp;DATE(M$2,12,31))*$D736), "")))))</f>
        <v/>
      </c>
      <c r="N736" s="30"/>
      <c r="O736" s="31"/>
      <c r="P736" s="31"/>
      <c r="Q736" s="31"/>
      <c r="R736" s="31"/>
      <c r="S736" s="31"/>
      <c r="T736" s="31"/>
      <c r="U736" s="31"/>
      <c r="V736" s="31"/>
      <c r="W736" s="31"/>
    </row>
    <row r="737">
      <c r="A737" s="46"/>
      <c r="B737" s="47"/>
      <c r="C737" s="47"/>
      <c r="D737" s="47"/>
      <c r="E737" s="48"/>
      <c r="F737" s="45" t="str">
        <f t="shared" si="1"/>
        <v/>
      </c>
      <c r="G737" s="40" t="str">
        <f t="shared" si="2"/>
        <v/>
      </c>
      <c r="H737" s="41" t="str">
        <f>IF(A737="","",IF(C737="","",IF(D737="","",IF(B737="C", SUMIFS(Prov_Auto!E$3:E1000,Prov_Auto!A$3:A1000,C737,Prov_Auto!C$3:C1000,"&gt;"&amp;A737,Prov_Auto!D$3:D1000,"&lt;="&amp;TODAY())*D737, IF(B737="V", -1*(SUMIFS(Prov_Auto!E$3:E1000,Prov_Auto!A$3:A1000,C737,Prov_Auto!C$3:C1000,"&gt;"&amp;A737,Prov_Auto!D$3:D1000,"&lt;="&amp;TODAY())*D737), "")))))</f>
        <v/>
      </c>
      <c r="I737" s="42" t="str">
        <f>IF($A737="","",IF($C737="","",IF($D737="","", IF($B737="C",  SUMIFS(Prov_Auto!$E$3:$E1000,Prov_Auto!$A$3:$A1000,$C737,Prov_Auto!$C$3:$C1000,"&gt;="&amp;$A737 ,Prov_Auto!$D$3:$D1000, "&gt;="&amp;DATE(I$2,1, 1), Prov_Auto!$D$3:$D1000,"&lt;="&amp;DATE(I$2, 12, 31))*$D737, IF($B737="V", -1*(SUMIFS(Prov_Auto!$E$3:$E1000,Prov_Auto!$A$3:$A1000,$C737,Prov_Auto!$C$3:$C1000,"&gt;="&amp;$A737 ,Prov_Auto!$D$3:$D1000, "&gt;="&amp;DATE(I$2,1,1), Prov_Auto!$D$3:$D1000,"&lt;="&amp;DATE(I$2,12,31))*$D737), "")))))</f>
        <v/>
      </c>
      <c r="J737" s="42" t="str">
        <f>IF($A737="","",IF($C737="","",IF($D737="","", IF($B737="C",  SUMIFS(Prov_Auto!$E$3:$E1000,Prov_Auto!$A$3:$A1000,$C737,Prov_Auto!$C$3:$C1000,"&gt;="&amp;$A737 ,Prov_Auto!$D$3:$D1000, "&gt;="&amp;DATE(J$2,1, 1), Prov_Auto!$D$3:$D1000,"&lt;="&amp;DATE(J$2, 12, 31))*$D737, IF($B737="V", -1*(SUMIFS(Prov_Auto!$E$3:$E1000,Prov_Auto!$A$3:$A1000,$C737,Prov_Auto!$C$3:$C1000,"&gt;="&amp;$A737 ,Prov_Auto!$D$3:$D1000, "&gt;="&amp;DATE(J$2,1,1), Prov_Auto!$D$3:$D1000,"&lt;="&amp;DATE(J$2,12,31))*$D737), "")))))</f>
        <v/>
      </c>
      <c r="K737" s="42" t="str">
        <f>IF($A737="","",IF($C737="","",IF($D737="","", IF($B737="C",  SUMIFS(Prov_Auto!$E$3:$E1000,Prov_Auto!$A$3:$A1000,$C737,Prov_Auto!$C$3:$C1000,"&gt;="&amp;$A737 ,Prov_Auto!$D$3:$D1000, "&gt;="&amp;DATE(K$2,1, 1), Prov_Auto!$D$3:$D1000,"&lt;="&amp;DATE(K$2, 12, 31))*$D737, IF($B737="V", -1*(SUMIFS(Prov_Auto!$E$3:$E1000,Prov_Auto!$A$3:$A1000,$C737,Prov_Auto!$C$3:$C1000,"&gt;="&amp;$A737 ,Prov_Auto!$D$3:$D1000, "&gt;="&amp;DATE(K$2,1,1), Prov_Auto!$D$3:$D1000,"&lt;="&amp;DATE(K$2,12,31))*$D737), "")))))</f>
        <v/>
      </c>
      <c r="L737" s="42" t="str">
        <f>IF($A737="","",IF($C737="","",IF($D737="","", IF($B737="C",  SUMIFS(Prov_Auto!$E$3:$E1000,Prov_Auto!$A$3:$A1000,$C737,Prov_Auto!$C$3:$C1000,"&gt;="&amp;$A737 ,Prov_Auto!$D$3:$D1000, "&gt;="&amp;DATE(L$2,1, 1), Prov_Auto!$D$3:$D1000,"&lt;="&amp;DATE(L$2, 12, 31))*$D737, IF($B737="V", -1*(SUMIFS(Prov_Auto!$E$3:$E1000,Prov_Auto!$A$3:$A1000,$C737,Prov_Auto!$C$3:$C1000,"&gt;="&amp;$A737 ,Prov_Auto!$D$3:$D1000, "&gt;="&amp;DATE(L$2,1,1), Prov_Auto!$D$3:$D1000,"&lt;="&amp;DATE(L$2,12,31))*$D737), "")))))</f>
        <v/>
      </c>
      <c r="M737" s="43" t="str">
        <f>IF($A737="","",IF($C737="","",IF($D737="","", IF($B737="C",  SUMIFS(Prov_Auto!$E$3:$E1000,Prov_Auto!$A$3:$A1000,$C737,Prov_Auto!$C$3:$C1000,"&gt;="&amp;$A737 ,Prov_Auto!$D$3:$D1000, "&gt;="&amp;DATE(M$2,1, 1), Prov_Auto!$D$3:$D1000,"&lt;="&amp;DATE(M$2, 12, 31))*$D737, IF($B737="V", -1*(SUMIFS(Prov_Auto!$E$3:$E1000,Prov_Auto!$A$3:$A1000,$C737,Prov_Auto!$C$3:$C1000,"&gt;="&amp;$A737 ,Prov_Auto!$D$3:$D1000, "&gt;="&amp;DATE(M$2,1,1), Prov_Auto!$D$3:$D1000,"&lt;="&amp;DATE(M$2,12,31))*$D737), "")))))</f>
        <v/>
      </c>
      <c r="N737" s="30"/>
      <c r="O737" s="31"/>
      <c r="P737" s="31"/>
      <c r="Q737" s="31"/>
      <c r="R737" s="31"/>
      <c r="S737" s="31"/>
      <c r="T737" s="31"/>
      <c r="U737" s="31"/>
      <c r="V737" s="31"/>
      <c r="W737" s="31"/>
    </row>
    <row r="738">
      <c r="A738" s="46"/>
      <c r="B738" s="47"/>
      <c r="C738" s="47"/>
      <c r="D738" s="47"/>
      <c r="E738" s="48"/>
      <c r="F738" s="45" t="str">
        <f t="shared" si="1"/>
        <v/>
      </c>
      <c r="G738" s="40" t="str">
        <f t="shared" si="2"/>
        <v/>
      </c>
      <c r="H738" s="41" t="str">
        <f>IF(A738="","",IF(C738="","",IF(D738="","",IF(B738="C", SUMIFS(Prov_Auto!E$3:E1000,Prov_Auto!A$3:A1000,C738,Prov_Auto!C$3:C1000,"&gt;"&amp;A738,Prov_Auto!D$3:D1000,"&lt;="&amp;TODAY())*D738, IF(B738="V", -1*(SUMIFS(Prov_Auto!E$3:E1000,Prov_Auto!A$3:A1000,C738,Prov_Auto!C$3:C1000,"&gt;"&amp;A738,Prov_Auto!D$3:D1000,"&lt;="&amp;TODAY())*D738), "")))))</f>
        <v/>
      </c>
      <c r="I738" s="42" t="str">
        <f>IF($A738="","",IF($C738="","",IF($D738="","", IF($B738="C",  SUMIFS(Prov_Auto!$E$3:$E1000,Prov_Auto!$A$3:$A1000,$C738,Prov_Auto!$C$3:$C1000,"&gt;="&amp;$A738 ,Prov_Auto!$D$3:$D1000, "&gt;="&amp;DATE(I$2,1, 1), Prov_Auto!$D$3:$D1000,"&lt;="&amp;DATE(I$2, 12, 31))*$D738, IF($B738="V", -1*(SUMIFS(Prov_Auto!$E$3:$E1000,Prov_Auto!$A$3:$A1000,$C738,Prov_Auto!$C$3:$C1000,"&gt;="&amp;$A738 ,Prov_Auto!$D$3:$D1000, "&gt;="&amp;DATE(I$2,1,1), Prov_Auto!$D$3:$D1000,"&lt;="&amp;DATE(I$2,12,31))*$D738), "")))))</f>
        <v/>
      </c>
      <c r="J738" s="42" t="str">
        <f>IF($A738="","",IF($C738="","",IF($D738="","", IF($B738="C",  SUMIFS(Prov_Auto!$E$3:$E1000,Prov_Auto!$A$3:$A1000,$C738,Prov_Auto!$C$3:$C1000,"&gt;="&amp;$A738 ,Prov_Auto!$D$3:$D1000, "&gt;="&amp;DATE(J$2,1, 1), Prov_Auto!$D$3:$D1000,"&lt;="&amp;DATE(J$2, 12, 31))*$D738, IF($B738="V", -1*(SUMIFS(Prov_Auto!$E$3:$E1000,Prov_Auto!$A$3:$A1000,$C738,Prov_Auto!$C$3:$C1000,"&gt;="&amp;$A738 ,Prov_Auto!$D$3:$D1000, "&gt;="&amp;DATE(J$2,1,1), Prov_Auto!$D$3:$D1000,"&lt;="&amp;DATE(J$2,12,31))*$D738), "")))))</f>
        <v/>
      </c>
      <c r="K738" s="42" t="str">
        <f>IF($A738="","",IF($C738="","",IF($D738="","", IF($B738="C",  SUMIFS(Prov_Auto!$E$3:$E1000,Prov_Auto!$A$3:$A1000,$C738,Prov_Auto!$C$3:$C1000,"&gt;="&amp;$A738 ,Prov_Auto!$D$3:$D1000, "&gt;="&amp;DATE(K$2,1, 1), Prov_Auto!$D$3:$D1000,"&lt;="&amp;DATE(K$2, 12, 31))*$D738, IF($B738="V", -1*(SUMIFS(Prov_Auto!$E$3:$E1000,Prov_Auto!$A$3:$A1000,$C738,Prov_Auto!$C$3:$C1000,"&gt;="&amp;$A738 ,Prov_Auto!$D$3:$D1000, "&gt;="&amp;DATE(K$2,1,1), Prov_Auto!$D$3:$D1000,"&lt;="&amp;DATE(K$2,12,31))*$D738), "")))))</f>
        <v/>
      </c>
      <c r="L738" s="42" t="str">
        <f>IF($A738="","",IF($C738="","",IF($D738="","", IF($B738="C",  SUMIFS(Prov_Auto!$E$3:$E1000,Prov_Auto!$A$3:$A1000,$C738,Prov_Auto!$C$3:$C1000,"&gt;="&amp;$A738 ,Prov_Auto!$D$3:$D1000, "&gt;="&amp;DATE(L$2,1, 1), Prov_Auto!$D$3:$D1000,"&lt;="&amp;DATE(L$2, 12, 31))*$D738, IF($B738="V", -1*(SUMIFS(Prov_Auto!$E$3:$E1000,Prov_Auto!$A$3:$A1000,$C738,Prov_Auto!$C$3:$C1000,"&gt;="&amp;$A738 ,Prov_Auto!$D$3:$D1000, "&gt;="&amp;DATE(L$2,1,1), Prov_Auto!$D$3:$D1000,"&lt;="&amp;DATE(L$2,12,31))*$D738), "")))))</f>
        <v/>
      </c>
      <c r="M738" s="43" t="str">
        <f>IF($A738="","",IF($C738="","",IF($D738="","", IF($B738="C",  SUMIFS(Prov_Auto!$E$3:$E1000,Prov_Auto!$A$3:$A1000,$C738,Prov_Auto!$C$3:$C1000,"&gt;="&amp;$A738 ,Prov_Auto!$D$3:$D1000, "&gt;="&amp;DATE(M$2,1, 1), Prov_Auto!$D$3:$D1000,"&lt;="&amp;DATE(M$2, 12, 31))*$D738, IF($B738="V", -1*(SUMIFS(Prov_Auto!$E$3:$E1000,Prov_Auto!$A$3:$A1000,$C738,Prov_Auto!$C$3:$C1000,"&gt;="&amp;$A738 ,Prov_Auto!$D$3:$D1000, "&gt;="&amp;DATE(M$2,1,1), Prov_Auto!$D$3:$D1000,"&lt;="&amp;DATE(M$2,12,31))*$D738), "")))))</f>
        <v/>
      </c>
      <c r="N738" s="30"/>
      <c r="O738" s="31"/>
      <c r="P738" s="31"/>
      <c r="Q738" s="31"/>
      <c r="R738" s="31"/>
      <c r="S738" s="31"/>
      <c r="T738" s="31"/>
      <c r="U738" s="31"/>
      <c r="V738" s="31"/>
      <c r="W738" s="31"/>
    </row>
    <row r="739">
      <c r="A739" s="46"/>
      <c r="B739" s="47"/>
      <c r="C739" s="47"/>
      <c r="D739" s="47"/>
      <c r="E739" s="48"/>
      <c r="F739" s="45" t="str">
        <f t="shared" si="1"/>
        <v/>
      </c>
      <c r="G739" s="40" t="str">
        <f t="shared" si="2"/>
        <v/>
      </c>
      <c r="H739" s="41" t="str">
        <f>IF(A739="","",IF(C739="","",IF(D739="","",IF(B739="C", SUMIFS(Prov_Auto!E$3:E1000,Prov_Auto!A$3:A1000,C739,Prov_Auto!C$3:C1000,"&gt;"&amp;A739,Prov_Auto!D$3:D1000,"&lt;="&amp;TODAY())*D739, IF(B739="V", -1*(SUMIFS(Prov_Auto!E$3:E1000,Prov_Auto!A$3:A1000,C739,Prov_Auto!C$3:C1000,"&gt;"&amp;A739,Prov_Auto!D$3:D1000,"&lt;="&amp;TODAY())*D739), "")))))</f>
        <v/>
      </c>
      <c r="I739" s="42" t="str">
        <f>IF($A739="","",IF($C739="","",IF($D739="","", IF($B739="C",  SUMIFS(Prov_Auto!$E$3:$E1000,Prov_Auto!$A$3:$A1000,$C739,Prov_Auto!$C$3:$C1000,"&gt;="&amp;$A739 ,Prov_Auto!$D$3:$D1000, "&gt;="&amp;DATE(I$2,1, 1), Prov_Auto!$D$3:$D1000,"&lt;="&amp;DATE(I$2, 12, 31))*$D739, IF($B739="V", -1*(SUMIFS(Prov_Auto!$E$3:$E1000,Prov_Auto!$A$3:$A1000,$C739,Prov_Auto!$C$3:$C1000,"&gt;="&amp;$A739 ,Prov_Auto!$D$3:$D1000, "&gt;="&amp;DATE(I$2,1,1), Prov_Auto!$D$3:$D1000,"&lt;="&amp;DATE(I$2,12,31))*$D739), "")))))</f>
        <v/>
      </c>
      <c r="J739" s="42" t="str">
        <f>IF($A739="","",IF($C739="","",IF($D739="","", IF($B739="C",  SUMIFS(Prov_Auto!$E$3:$E1000,Prov_Auto!$A$3:$A1000,$C739,Prov_Auto!$C$3:$C1000,"&gt;="&amp;$A739 ,Prov_Auto!$D$3:$D1000, "&gt;="&amp;DATE(J$2,1, 1), Prov_Auto!$D$3:$D1000,"&lt;="&amp;DATE(J$2, 12, 31))*$D739, IF($B739="V", -1*(SUMIFS(Prov_Auto!$E$3:$E1000,Prov_Auto!$A$3:$A1000,$C739,Prov_Auto!$C$3:$C1000,"&gt;="&amp;$A739 ,Prov_Auto!$D$3:$D1000, "&gt;="&amp;DATE(J$2,1,1), Prov_Auto!$D$3:$D1000,"&lt;="&amp;DATE(J$2,12,31))*$D739), "")))))</f>
        <v/>
      </c>
      <c r="K739" s="42" t="str">
        <f>IF($A739="","",IF($C739="","",IF($D739="","", IF($B739="C",  SUMIFS(Prov_Auto!$E$3:$E1000,Prov_Auto!$A$3:$A1000,$C739,Prov_Auto!$C$3:$C1000,"&gt;="&amp;$A739 ,Prov_Auto!$D$3:$D1000, "&gt;="&amp;DATE(K$2,1, 1), Prov_Auto!$D$3:$D1000,"&lt;="&amp;DATE(K$2, 12, 31))*$D739, IF($B739="V", -1*(SUMIFS(Prov_Auto!$E$3:$E1000,Prov_Auto!$A$3:$A1000,$C739,Prov_Auto!$C$3:$C1000,"&gt;="&amp;$A739 ,Prov_Auto!$D$3:$D1000, "&gt;="&amp;DATE(K$2,1,1), Prov_Auto!$D$3:$D1000,"&lt;="&amp;DATE(K$2,12,31))*$D739), "")))))</f>
        <v/>
      </c>
      <c r="L739" s="42" t="str">
        <f>IF($A739="","",IF($C739="","",IF($D739="","", IF($B739="C",  SUMIFS(Prov_Auto!$E$3:$E1000,Prov_Auto!$A$3:$A1000,$C739,Prov_Auto!$C$3:$C1000,"&gt;="&amp;$A739 ,Prov_Auto!$D$3:$D1000, "&gt;="&amp;DATE(L$2,1, 1), Prov_Auto!$D$3:$D1000,"&lt;="&amp;DATE(L$2, 12, 31))*$D739, IF($B739="V", -1*(SUMIFS(Prov_Auto!$E$3:$E1000,Prov_Auto!$A$3:$A1000,$C739,Prov_Auto!$C$3:$C1000,"&gt;="&amp;$A739 ,Prov_Auto!$D$3:$D1000, "&gt;="&amp;DATE(L$2,1,1), Prov_Auto!$D$3:$D1000,"&lt;="&amp;DATE(L$2,12,31))*$D739), "")))))</f>
        <v/>
      </c>
      <c r="M739" s="43" t="str">
        <f>IF($A739="","",IF($C739="","",IF($D739="","", IF($B739="C",  SUMIFS(Prov_Auto!$E$3:$E1000,Prov_Auto!$A$3:$A1000,$C739,Prov_Auto!$C$3:$C1000,"&gt;="&amp;$A739 ,Prov_Auto!$D$3:$D1000, "&gt;="&amp;DATE(M$2,1, 1), Prov_Auto!$D$3:$D1000,"&lt;="&amp;DATE(M$2, 12, 31))*$D739, IF($B739="V", -1*(SUMIFS(Prov_Auto!$E$3:$E1000,Prov_Auto!$A$3:$A1000,$C739,Prov_Auto!$C$3:$C1000,"&gt;="&amp;$A739 ,Prov_Auto!$D$3:$D1000, "&gt;="&amp;DATE(M$2,1,1), Prov_Auto!$D$3:$D1000,"&lt;="&amp;DATE(M$2,12,31))*$D739), "")))))</f>
        <v/>
      </c>
      <c r="N739" s="30"/>
      <c r="O739" s="31"/>
      <c r="P739" s="31"/>
      <c r="Q739" s="31"/>
      <c r="R739" s="31"/>
      <c r="S739" s="31"/>
      <c r="T739" s="31"/>
      <c r="U739" s="31"/>
      <c r="V739" s="31"/>
      <c r="W739" s="31"/>
    </row>
    <row r="740">
      <c r="A740" s="46"/>
      <c r="B740" s="47"/>
      <c r="C740" s="47"/>
      <c r="D740" s="47"/>
      <c r="E740" s="48"/>
      <c r="F740" s="45" t="str">
        <f t="shared" si="1"/>
        <v/>
      </c>
      <c r="G740" s="40" t="str">
        <f t="shared" si="2"/>
        <v/>
      </c>
      <c r="H740" s="41" t="str">
        <f>IF(A740="","",IF(C740="","",IF(D740="","",IF(B740="C", SUMIFS(Prov_Auto!E$3:E1000,Prov_Auto!A$3:A1000,C740,Prov_Auto!C$3:C1000,"&gt;"&amp;A740,Prov_Auto!D$3:D1000,"&lt;="&amp;TODAY())*D740, IF(B740="V", -1*(SUMIFS(Prov_Auto!E$3:E1000,Prov_Auto!A$3:A1000,C740,Prov_Auto!C$3:C1000,"&gt;"&amp;A740,Prov_Auto!D$3:D1000,"&lt;="&amp;TODAY())*D740), "")))))</f>
        <v/>
      </c>
      <c r="I740" s="42" t="str">
        <f>IF($A740="","",IF($C740="","",IF($D740="","", IF($B740="C",  SUMIFS(Prov_Auto!$E$3:$E1000,Prov_Auto!$A$3:$A1000,$C740,Prov_Auto!$C$3:$C1000,"&gt;="&amp;$A740 ,Prov_Auto!$D$3:$D1000, "&gt;="&amp;DATE(I$2,1, 1), Prov_Auto!$D$3:$D1000,"&lt;="&amp;DATE(I$2, 12, 31))*$D740, IF($B740="V", -1*(SUMIFS(Prov_Auto!$E$3:$E1000,Prov_Auto!$A$3:$A1000,$C740,Prov_Auto!$C$3:$C1000,"&gt;="&amp;$A740 ,Prov_Auto!$D$3:$D1000, "&gt;="&amp;DATE(I$2,1,1), Prov_Auto!$D$3:$D1000,"&lt;="&amp;DATE(I$2,12,31))*$D740), "")))))</f>
        <v/>
      </c>
      <c r="J740" s="42" t="str">
        <f>IF($A740="","",IF($C740="","",IF($D740="","", IF($B740="C",  SUMIFS(Prov_Auto!$E$3:$E1000,Prov_Auto!$A$3:$A1000,$C740,Prov_Auto!$C$3:$C1000,"&gt;="&amp;$A740 ,Prov_Auto!$D$3:$D1000, "&gt;="&amp;DATE(J$2,1, 1), Prov_Auto!$D$3:$D1000,"&lt;="&amp;DATE(J$2, 12, 31))*$D740, IF($B740="V", -1*(SUMIFS(Prov_Auto!$E$3:$E1000,Prov_Auto!$A$3:$A1000,$C740,Prov_Auto!$C$3:$C1000,"&gt;="&amp;$A740 ,Prov_Auto!$D$3:$D1000, "&gt;="&amp;DATE(J$2,1,1), Prov_Auto!$D$3:$D1000,"&lt;="&amp;DATE(J$2,12,31))*$D740), "")))))</f>
        <v/>
      </c>
      <c r="K740" s="42" t="str">
        <f>IF($A740="","",IF($C740="","",IF($D740="","", IF($B740="C",  SUMIFS(Prov_Auto!$E$3:$E1000,Prov_Auto!$A$3:$A1000,$C740,Prov_Auto!$C$3:$C1000,"&gt;="&amp;$A740 ,Prov_Auto!$D$3:$D1000, "&gt;="&amp;DATE(K$2,1, 1), Prov_Auto!$D$3:$D1000,"&lt;="&amp;DATE(K$2, 12, 31))*$D740, IF($B740="V", -1*(SUMIFS(Prov_Auto!$E$3:$E1000,Prov_Auto!$A$3:$A1000,$C740,Prov_Auto!$C$3:$C1000,"&gt;="&amp;$A740 ,Prov_Auto!$D$3:$D1000, "&gt;="&amp;DATE(K$2,1,1), Prov_Auto!$D$3:$D1000,"&lt;="&amp;DATE(K$2,12,31))*$D740), "")))))</f>
        <v/>
      </c>
      <c r="L740" s="42" t="str">
        <f>IF($A740="","",IF($C740="","",IF($D740="","", IF($B740="C",  SUMIFS(Prov_Auto!$E$3:$E1000,Prov_Auto!$A$3:$A1000,$C740,Prov_Auto!$C$3:$C1000,"&gt;="&amp;$A740 ,Prov_Auto!$D$3:$D1000, "&gt;="&amp;DATE(L$2,1, 1), Prov_Auto!$D$3:$D1000,"&lt;="&amp;DATE(L$2, 12, 31))*$D740, IF($B740="V", -1*(SUMIFS(Prov_Auto!$E$3:$E1000,Prov_Auto!$A$3:$A1000,$C740,Prov_Auto!$C$3:$C1000,"&gt;="&amp;$A740 ,Prov_Auto!$D$3:$D1000, "&gt;="&amp;DATE(L$2,1,1), Prov_Auto!$D$3:$D1000,"&lt;="&amp;DATE(L$2,12,31))*$D740), "")))))</f>
        <v/>
      </c>
      <c r="M740" s="43" t="str">
        <f>IF($A740="","",IF($C740="","",IF($D740="","", IF($B740="C",  SUMIFS(Prov_Auto!$E$3:$E1000,Prov_Auto!$A$3:$A1000,$C740,Prov_Auto!$C$3:$C1000,"&gt;="&amp;$A740 ,Prov_Auto!$D$3:$D1000, "&gt;="&amp;DATE(M$2,1, 1), Prov_Auto!$D$3:$D1000,"&lt;="&amp;DATE(M$2, 12, 31))*$D740, IF($B740="V", -1*(SUMIFS(Prov_Auto!$E$3:$E1000,Prov_Auto!$A$3:$A1000,$C740,Prov_Auto!$C$3:$C1000,"&gt;="&amp;$A740 ,Prov_Auto!$D$3:$D1000, "&gt;="&amp;DATE(M$2,1,1), Prov_Auto!$D$3:$D1000,"&lt;="&amp;DATE(M$2,12,31))*$D740), "")))))</f>
        <v/>
      </c>
      <c r="N740" s="30"/>
      <c r="O740" s="31"/>
      <c r="P740" s="31"/>
      <c r="Q740" s="31"/>
      <c r="R740" s="31"/>
      <c r="S740" s="31"/>
      <c r="T740" s="31"/>
      <c r="U740" s="31"/>
      <c r="V740" s="31"/>
      <c r="W740" s="31"/>
    </row>
    <row r="741">
      <c r="A741" s="46"/>
      <c r="B741" s="47"/>
      <c r="C741" s="47"/>
      <c r="D741" s="47"/>
      <c r="E741" s="48"/>
      <c r="F741" s="45" t="str">
        <f t="shared" si="1"/>
        <v/>
      </c>
      <c r="G741" s="40" t="str">
        <f t="shared" si="2"/>
        <v/>
      </c>
      <c r="H741" s="41" t="str">
        <f>IF(A741="","",IF(C741="","",IF(D741="","",IF(B741="C", SUMIFS(Prov_Auto!E$3:E1000,Prov_Auto!A$3:A1000,C741,Prov_Auto!C$3:C1000,"&gt;"&amp;A741,Prov_Auto!D$3:D1000,"&lt;="&amp;TODAY())*D741, IF(B741="V", -1*(SUMIFS(Prov_Auto!E$3:E1000,Prov_Auto!A$3:A1000,C741,Prov_Auto!C$3:C1000,"&gt;"&amp;A741,Prov_Auto!D$3:D1000,"&lt;="&amp;TODAY())*D741), "")))))</f>
        <v/>
      </c>
      <c r="I741" s="42" t="str">
        <f>IF($A741="","",IF($C741="","",IF($D741="","", IF($B741="C",  SUMIFS(Prov_Auto!$E$3:$E1000,Prov_Auto!$A$3:$A1000,$C741,Prov_Auto!$C$3:$C1000,"&gt;="&amp;$A741 ,Prov_Auto!$D$3:$D1000, "&gt;="&amp;DATE(I$2,1, 1), Prov_Auto!$D$3:$D1000,"&lt;="&amp;DATE(I$2, 12, 31))*$D741, IF($B741="V", -1*(SUMIFS(Prov_Auto!$E$3:$E1000,Prov_Auto!$A$3:$A1000,$C741,Prov_Auto!$C$3:$C1000,"&gt;="&amp;$A741 ,Prov_Auto!$D$3:$D1000, "&gt;="&amp;DATE(I$2,1,1), Prov_Auto!$D$3:$D1000,"&lt;="&amp;DATE(I$2,12,31))*$D741), "")))))</f>
        <v/>
      </c>
      <c r="J741" s="42" t="str">
        <f>IF($A741="","",IF($C741="","",IF($D741="","", IF($B741="C",  SUMIFS(Prov_Auto!$E$3:$E1000,Prov_Auto!$A$3:$A1000,$C741,Prov_Auto!$C$3:$C1000,"&gt;="&amp;$A741 ,Prov_Auto!$D$3:$D1000, "&gt;="&amp;DATE(J$2,1, 1), Prov_Auto!$D$3:$D1000,"&lt;="&amp;DATE(J$2, 12, 31))*$D741, IF($B741="V", -1*(SUMIFS(Prov_Auto!$E$3:$E1000,Prov_Auto!$A$3:$A1000,$C741,Prov_Auto!$C$3:$C1000,"&gt;="&amp;$A741 ,Prov_Auto!$D$3:$D1000, "&gt;="&amp;DATE(J$2,1,1), Prov_Auto!$D$3:$D1000,"&lt;="&amp;DATE(J$2,12,31))*$D741), "")))))</f>
        <v/>
      </c>
      <c r="K741" s="42" t="str">
        <f>IF($A741="","",IF($C741="","",IF($D741="","", IF($B741="C",  SUMIFS(Prov_Auto!$E$3:$E1000,Prov_Auto!$A$3:$A1000,$C741,Prov_Auto!$C$3:$C1000,"&gt;="&amp;$A741 ,Prov_Auto!$D$3:$D1000, "&gt;="&amp;DATE(K$2,1, 1), Prov_Auto!$D$3:$D1000,"&lt;="&amp;DATE(K$2, 12, 31))*$D741, IF($B741="V", -1*(SUMIFS(Prov_Auto!$E$3:$E1000,Prov_Auto!$A$3:$A1000,$C741,Prov_Auto!$C$3:$C1000,"&gt;="&amp;$A741 ,Prov_Auto!$D$3:$D1000, "&gt;="&amp;DATE(K$2,1,1), Prov_Auto!$D$3:$D1000,"&lt;="&amp;DATE(K$2,12,31))*$D741), "")))))</f>
        <v/>
      </c>
      <c r="L741" s="42" t="str">
        <f>IF($A741="","",IF($C741="","",IF($D741="","", IF($B741="C",  SUMIFS(Prov_Auto!$E$3:$E1000,Prov_Auto!$A$3:$A1000,$C741,Prov_Auto!$C$3:$C1000,"&gt;="&amp;$A741 ,Prov_Auto!$D$3:$D1000, "&gt;="&amp;DATE(L$2,1, 1), Prov_Auto!$D$3:$D1000,"&lt;="&amp;DATE(L$2, 12, 31))*$D741, IF($B741="V", -1*(SUMIFS(Prov_Auto!$E$3:$E1000,Prov_Auto!$A$3:$A1000,$C741,Prov_Auto!$C$3:$C1000,"&gt;="&amp;$A741 ,Prov_Auto!$D$3:$D1000, "&gt;="&amp;DATE(L$2,1,1), Prov_Auto!$D$3:$D1000,"&lt;="&amp;DATE(L$2,12,31))*$D741), "")))))</f>
        <v/>
      </c>
      <c r="M741" s="43" t="str">
        <f>IF($A741="","",IF($C741="","",IF($D741="","", IF($B741="C",  SUMIFS(Prov_Auto!$E$3:$E1000,Prov_Auto!$A$3:$A1000,$C741,Prov_Auto!$C$3:$C1000,"&gt;="&amp;$A741 ,Prov_Auto!$D$3:$D1000, "&gt;="&amp;DATE(M$2,1, 1), Prov_Auto!$D$3:$D1000,"&lt;="&amp;DATE(M$2, 12, 31))*$D741, IF($B741="V", -1*(SUMIFS(Prov_Auto!$E$3:$E1000,Prov_Auto!$A$3:$A1000,$C741,Prov_Auto!$C$3:$C1000,"&gt;="&amp;$A741 ,Prov_Auto!$D$3:$D1000, "&gt;="&amp;DATE(M$2,1,1), Prov_Auto!$D$3:$D1000,"&lt;="&amp;DATE(M$2,12,31))*$D741), "")))))</f>
        <v/>
      </c>
      <c r="N741" s="30"/>
      <c r="O741" s="31"/>
      <c r="P741" s="31"/>
      <c r="Q741" s="31"/>
      <c r="R741" s="31"/>
      <c r="S741" s="31"/>
      <c r="T741" s="31"/>
      <c r="U741" s="31"/>
      <c r="V741" s="31"/>
      <c r="W741" s="31"/>
    </row>
    <row r="742">
      <c r="A742" s="46"/>
      <c r="B742" s="47"/>
      <c r="C742" s="47"/>
      <c r="D742" s="47"/>
      <c r="E742" s="48"/>
      <c r="F742" s="45" t="str">
        <f t="shared" si="1"/>
        <v/>
      </c>
      <c r="G742" s="40" t="str">
        <f t="shared" si="2"/>
        <v/>
      </c>
      <c r="H742" s="41" t="str">
        <f>IF(A742="","",IF(C742="","",IF(D742="","",IF(B742="C", SUMIFS(Prov_Auto!E$3:E1000,Prov_Auto!A$3:A1000,C742,Prov_Auto!C$3:C1000,"&gt;"&amp;A742,Prov_Auto!D$3:D1000,"&lt;="&amp;TODAY())*D742, IF(B742="V", -1*(SUMIFS(Prov_Auto!E$3:E1000,Prov_Auto!A$3:A1000,C742,Prov_Auto!C$3:C1000,"&gt;"&amp;A742,Prov_Auto!D$3:D1000,"&lt;="&amp;TODAY())*D742), "")))))</f>
        <v/>
      </c>
      <c r="I742" s="42" t="str">
        <f>IF($A742="","",IF($C742="","",IF($D742="","", IF($B742="C",  SUMIFS(Prov_Auto!$E$3:$E1000,Prov_Auto!$A$3:$A1000,$C742,Prov_Auto!$C$3:$C1000,"&gt;="&amp;$A742 ,Prov_Auto!$D$3:$D1000, "&gt;="&amp;DATE(I$2,1, 1), Prov_Auto!$D$3:$D1000,"&lt;="&amp;DATE(I$2, 12, 31))*$D742, IF($B742="V", -1*(SUMIFS(Prov_Auto!$E$3:$E1000,Prov_Auto!$A$3:$A1000,$C742,Prov_Auto!$C$3:$C1000,"&gt;="&amp;$A742 ,Prov_Auto!$D$3:$D1000, "&gt;="&amp;DATE(I$2,1,1), Prov_Auto!$D$3:$D1000,"&lt;="&amp;DATE(I$2,12,31))*$D742), "")))))</f>
        <v/>
      </c>
      <c r="J742" s="42" t="str">
        <f>IF($A742="","",IF($C742="","",IF($D742="","", IF($B742="C",  SUMIFS(Prov_Auto!$E$3:$E1000,Prov_Auto!$A$3:$A1000,$C742,Prov_Auto!$C$3:$C1000,"&gt;="&amp;$A742 ,Prov_Auto!$D$3:$D1000, "&gt;="&amp;DATE(J$2,1, 1), Prov_Auto!$D$3:$D1000,"&lt;="&amp;DATE(J$2, 12, 31))*$D742, IF($B742="V", -1*(SUMIFS(Prov_Auto!$E$3:$E1000,Prov_Auto!$A$3:$A1000,$C742,Prov_Auto!$C$3:$C1000,"&gt;="&amp;$A742 ,Prov_Auto!$D$3:$D1000, "&gt;="&amp;DATE(J$2,1,1), Prov_Auto!$D$3:$D1000,"&lt;="&amp;DATE(J$2,12,31))*$D742), "")))))</f>
        <v/>
      </c>
      <c r="K742" s="42" t="str">
        <f>IF($A742="","",IF($C742="","",IF($D742="","", IF($B742="C",  SUMIFS(Prov_Auto!$E$3:$E1000,Prov_Auto!$A$3:$A1000,$C742,Prov_Auto!$C$3:$C1000,"&gt;="&amp;$A742 ,Prov_Auto!$D$3:$D1000, "&gt;="&amp;DATE(K$2,1, 1), Prov_Auto!$D$3:$D1000,"&lt;="&amp;DATE(K$2, 12, 31))*$D742, IF($B742="V", -1*(SUMIFS(Prov_Auto!$E$3:$E1000,Prov_Auto!$A$3:$A1000,$C742,Prov_Auto!$C$3:$C1000,"&gt;="&amp;$A742 ,Prov_Auto!$D$3:$D1000, "&gt;="&amp;DATE(K$2,1,1), Prov_Auto!$D$3:$D1000,"&lt;="&amp;DATE(K$2,12,31))*$D742), "")))))</f>
        <v/>
      </c>
      <c r="L742" s="42" t="str">
        <f>IF($A742="","",IF($C742="","",IF($D742="","", IF($B742="C",  SUMIFS(Prov_Auto!$E$3:$E1000,Prov_Auto!$A$3:$A1000,$C742,Prov_Auto!$C$3:$C1000,"&gt;="&amp;$A742 ,Prov_Auto!$D$3:$D1000, "&gt;="&amp;DATE(L$2,1, 1), Prov_Auto!$D$3:$D1000,"&lt;="&amp;DATE(L$2, 12, 31))*$D742, IF($B742="V", -1*(SUMIFS(Prov_Auto!$E$3:$E1000,Prov_Auto!$A$3:$A1000,$C742,Prov_Auto!$C$3:$C1000,"&gt;="&amp;$A742 ,Prov_Auto!$D$3:$D1000, "&gt;="&amp;DATE(L$2,1,1), Prov_Auto!$D$3:$D1000,"&lt;="&amp;DATE(L$2,12,31))*$D742), "")))))</f>
        <v/>
      </c>
      <c r="M742" s="43" t="str">
        <f>IF($A742="","",IF($C742="","",IF($D742="","", IF($B742="C",  SUMIFS(Prov_Auto!$E$3:$E1000,Prov_Auto!$A$3:$A1000,$C742,Prov_Auto!$C$3:$C1000,"&gt;="&amp;$A742 ,Prov_Auto!$D$3:$D1000, "&gt;="&amp;DATE(M$2,1, 1), Prov_Auto!$D$3:$D1000,"&lt;="&amp;DATE(M$2, 12, 31))*$D742, IF($B742="V", -1*(SUMIFS(Prov_Auto!$E$3:$E1000,Prov_Auto!$A$3:$A1000,$C742,Prov_Auto!$C$3:$C1000,"&gt;="&amp;$A742 ,Prov_Auto!$D$3:$D1000, "&gt;="&amp;DATE(M$2,1,1), Prov_Auto!$D$3:$D1000,"&lt;="&amp;DATE(M$2,12,31))*$D742), "")))))</f>
        <v/>
      </c>
      <c r="N742" s="30"/>
      <c r="O742" s="31"/>
      <c r="P742" s="31"/>
      <c r="Q742" s="31"/>
      <c r="R742" s="31"/>
      <c r="S742" s="31"/>
      <c r="T742" s="31"/>
      <c r="U742" s="31"/>
      <c r="V742" s="31"/>
      <c r="W742" s="31"/>
    </row>
    <row r="743">
      <c r="A743" s="46"/>
      <c r="B743" s="47"/>
      <c r="C743" s="47"/>
      <c r="D743" s="47"/>
      <c r="E743" s="48"/>
      <c r="F743" s="45" t="str">
        <f t="shared" si="1"/>
        <v/>
      </c>
      <c r="G743" s="40" t="str">
        <f t="shared" si="2"/>
        <v/>
      </c>
      <c r="H743" s="41" t="str">
        <f>IF(A743="","",IF(C743="","",IF(D743="","",IF(B743="C", SUMIFS(Prov_Auto!E$3:E1000,Prov_Auto!A$3:A1000,C743,Prov_Auto!C$3:C1000,"&gt;"&amp;A743,Prov_Auto!D$3:D1000,"&lt;="&amp;TODAY())*D743, IF(B743="V", -1*(SUMIFS(Prov_Auto!E$3:E1000,Prov_Auto!A$3:A1000,C743,Prov_Auto!C$3:C1000,"&gt;"&amp;A743,Prov_Auto!D$3:D1000,"&lt;="&amp;TODAY())*D743), "")))))</f>
        <v/>
      </c>
      <c r="I743" s="42" t="str">
        <f>IF($A743="","",IF($C743="","",IF($D743="","", IF($B743="C",  SUMIFS(Prov_Auto!$E$3:$E1000,Prov_Auto!$A$3:$A1000,$C743,Prov_Auto!$C$3:$C1000,"&gt;="&amp;$A743 ,Prov_Auto!$D$3:$D1000, "&gt;="&amp;DATE(I$2,1, 1), Prov_Auto!$D$3:$D1000,"&lt;="&amp;DATE(I$2, 12, 31))*$D743, IF($B743="V", -1*(SUMIFS(Prov_Auto!$E$3:$E1000,Prov_Auto!$A$3:$A1000,$C743,Prov_Auto!$C$3:$C1000,"&gt;="&amp;$A743 ,Prov_Auto!$D$3:$D1000, "&gt;="&amp;DATE(I$2,1,1), Prov_Auto!$D$3:$D1000,"&lt;="&amp;DATE(I$2,12,31))*$D743), "")))))</f>
        <v/>
      </c>
      <c r="J743" s="42" t="str">
        <f>IF($A743="","",IF($C743="","",IF($D743="","", IF($B743="C",  SUMIFS(Prov_Auto!$E$3:$E1000,Prov_Auto!$A$3:$A1000,$C743,Prov_Auto!$C$3:$C1000,"&gt;="&amp;$A743 ,Prov_Auto!$D$3:$D1000, "&gt;="&amp;DATE(J$2,1, 1), Prov_Auto!$D$3:$D1000,"&lt;="&amp;DATE(J$2, 12, 31))*$D743, IF($B743="V", -1*(SUMIFS(Prov_Auto!$E$3:$E1000,Prov_Auto!$A$3:$A1000,$C743,Prov_Auto!$C$3:$C1000,"&gt;="&amp;$A743 ,Prov_Auto!$D$3:$D1000, "&gt;="&amp;DATE(J$2,1,1), Prov_Auto!$D$3:$D1000,"&lt;="&amp;DATE(J$2,12,31))*$D743), "")))))</f>
        <v/>
      </c>
      <c r="K743" s="42" t="str">
        <f>IF($A743="","",IF($C743="","",IF($D743="","", IF($B743="C",  SUMIFS(Prov_Auto!$E$3:$E1000,Prov_Auto!$A$3:$A1000,$C743,Prov_Auto!$C$3:$C1000,"&gt;="&amp;$A743 ,Prov_Auto!$D$3:$D1000, "&gt;="&amp;DATE(K$2,1, 1), Prov_Auto!$D$3:$D1000,"&lt;="&amp;DATE(K$2, 12, 31))*$D743, IF($B743="V", -1*(SUMIFS(Prov_Auto!$E$3:$E1000,Prov_Auto!$A$3:$A1000,$C743,Prov_Auto!$C$3:$C1000,"&gt;="&amp;$A743 ,Prov_Auto!$D$3:$D1000, "&gt;="&amp;DATE(K$2,1,1), Prov_Auto!$D$3:$D1000,"&lt;="&amp;DATE(K$2,12,31))*$D743), "")))))</f>
        <v/>
      </c>
      <c r="L743" s="42" t="str">
        <f>IF($A743="","",IF($C743="","",IF($D743="","", IF($B743="C",  SUMIFS(Prov_Auto!$E$3:$E1000,Prov_Auto!$A$3:$A1000,$C743,Prov_Auto!$C$3:$C1000,"&gt;="&amp;$A743 ,Prov_Auto!$D$3:$D1000, "&gt;="&amp;DATE(L$2,1, 1), Prov_Auto!$D$3:$D1000,"&lt;="&amp;DATE(L$2, 12, 31))*$D743, IF($B743="V", -1*(SUMIFS(Prov_Auto!$E$3:$E1000,Prov_Auto!$A$3:$A1000,$C743,Prov_Auto!$C$3:$C1000,"&gt;="&amp;$A743 ,Prov_Auto!$D$3:$D1000, "&gt;="&amp;DATE(L$2,1,1), Prov_Auto!$D$3:$D1000,"&lt;="&amp;DATE(L$2,12,31))*$D743), "")))))</f>
        <v/>
      </c>
      <c r="M743" s="43" t="str">
        <f>IF($A743="","",IF($C743="","",IF($D743="","", IF($B743="C",  SUMIFS(Prov_Auto!$E$3:$E1000,Prov_Auto!$A$3:$A1000,$C743,Prov_Auto!$C$3:$C1000,"&gt;="&amp;$A743 ,Prov_Auto!$D$3:$D1000, "&gt;="&amp;DATE(M$2,1, 1), Prov_Auto!$D$3:$D1000,"&lt;="&amp;DATE(M$2, 12, 31))*$D743, IF($B743="V", -1*(SUMIFS(Prov_Auto!$E$3:$E1000,Prov_Auto!$A$3:$A1000,$C743,Prov_Auto!$C$3:$C1000,"&gt;="&amp;$A743 ,Prov_Auto!$D$3:$D1000, "&gt;="&amp;DATE(M$2,1,1), Prov_Auto!$D$3:$D1000,"&lt;="&amp;DATE(M$2,12,31))*$D743), "")))))</f>
        <v/>
      </c>
      <c r="N743" s="30"/>
      <c r="O743" s="31"/>
      <c r="P743" s="31"/>
      <c r="Q743" s="31"/>
      <c r="R743" s="31"/>
      <c r="S743" s="31"/>
      <c r="T743" s="31"/>
      <c r="U743" s="31"/>
      <c r="V743" s="31"/>
      <c r="W743" s="31"/>
    </row>
    <row r="744">
      <c r="A744" s="46"/>
      <c r="B744" s="47"/>
      <c r="C744" s="47"/>
      <c r="D744" s="47"/>
      <c r="E744" s="48"/>
      <c r="F744" s="45" t="str">
        <f t="shared" si="1"/>
        <v/>
      </c>
      <c r="G744" s="40" t="str">
        <f t="shared" si="2"/>
        <v/>
      </c>
      <c r="H744" s="41" t="str">
        <f>IF(A744="","",IF(C744="","",IF(D744="","",IF(B744="C", SUMIFS(Prov_Auto!E$3:E1000,Prov_Auto!A$3:A1000,C744,Prov_Auto!C$3:C1000,"&gt;"&amp;A744,Prov_Auto!D$3:D1000,"&lt;="&amp;TODAY())*D744, IF(B744="V", -1*(SUMIFS(Prov_Auto!E$3:E1000,Prov_Auto!A$3:A1000,C744,Prov_Auto!C$3:C1000,"&gt;"&amp;A744,Prov_Auto!D$3:D1000,"&lt;="&amp;TODAY())*D744), "")))))</f>
        <v/>
      </c>
      <c r="I744" s="42" t="str">
        <f>IF($A744="","",IF($C744="","",IF($D744="","", IF($B744="C",  SUMIFS(Prov_Auto!$E$3:$E1000,Prov_Auto!$A$3:$A1000,$C744,Prov_Auto!$C$3:$C1000,"&gt;="&amp;$A744 ,Prov_Auto!$D$3:$D1000, "&gt;="&amp;DATE(I$2,1, 1), Prov_Auto!$D$3:$D1000,"&lt;="&amp;DATE(I$2, 12, 31))*$D744, IF($B744="V", -1*(SUMIFS(Prov_Auto!$E$3:$E1000,Prov_Auto!$A$3:$A1000,$C744,Prov_Auto!$C$3:$C1000,"&gt;="&amp;$A744 ,Prov_Auto!$D$3:$D1000, "&gt;="&amp;DATE(I$2,1,1), Prov_Auto!$D$3:$D1000,"&lt;="&amp;DATE(I$2,12,31))*$D744), "")))))</f>
        <v/>
      </c>
      <c r="J744" s="42" t="str">
        <f>IF($A744="","",IF($C744="","",IF($D744="","", IF($B744="C",  SUMIFS(Prov_Auto!$E$3:$E1000,Prov_Auto!$A$3:$A1000,$C744,Prov_Auto!$C$3:$C1000,"&gt;="&amp;$A744 ,Prov_Auto!$D$3:$D1000, "&gt;="&amp;DATE(J$2,1, 1), Prov_Auto!$D$3:$D1000,"&lt;="&amp;DATE(J$2, 12, 31))*$D744, IF($B744="V", -1*(SUMIFS(Prov_Auto!$E$3:$E1000,Prov_Auto!$A$3:$A1000,$C744,Prov_Auto!$C$3:$C1000,"&gt;="&amp;$A744 ,Prov_Auto!$D$3:$D1000, "&gt;="&amp;DATE(J$2,1,1), Prov_Auto!$D$3:$D1000,"&lt;="&amp;DATE(J$2,12,31))*$D744), "")))))</f>
        <v/>
      </c>
      <c r="K744" s="42" t="str">
        <f>IF($A744="","",IF($C744="","",IF($D744="","", IF($B744="C",  SUMIFS(Prov_Auto!$E$3:$E1000,Prov_Auto!$A$3:$A1000,$C744,Prov_Auto!$C$3:$C1000,"&gt;="&amp;$A744 ,Prov_Auto!$D$3:$D1000, "&gt;="&amp;DATE(K$2,1, 1), Prov_Auto!$D$3:$D1000,"&lt;="&amp;DATE(K$2, 12, 31))*$D744, IF($B744="V", -1*(SUMIFS(Prov_Auto!$E$3:$E1000,Prov_Auto!$A$3:$A1000,$C744,Prov_Auto!$C$3:$C1000,"&gt;="&amp;$A744 ,Prov_Auto!$D$3:$D1000, "&gt;="&amp;DATE(K$2,1,1), Prov_Auto!$D$3:$D1000,"&lt;="&amp;DATE(K$2,12,31))*$D744), "")))))</f>
        <v/>
      </c>
      <c r="L744" s="42" t="str">
        <f>IF($A744="","",IF($C744="","",IF($D744="","", IF($B744="C",  SUMIFS(Prov_Auto!$E$3:$E1000,Prov_Auto!$A$3:$A1000,$C744,Prov_Auto!$C$3:$C1000,"&gt;="&amp;$A744 ,Prov_Auto!$D$3:$D1000, "&gt;="&amp;DATE(L$2,1, 1), Prov_Auto!$D$3:$D1000,"&lt;="&amp;DATE(L$2, 12, 31))*$D744, IF($B744="V", -1*(SUMIFS(Prov_Auto!$E$3:$E1000,Prov_Auto!$A$3:$A1000,$C744,Prov_Auto!$C$3:$C1000,"&gt;="&amp;$A744 ,Prov_Auto!$D$3:$D1000, "&gt;="&amp;DATE(L$2,1,1), Prov_Auto!$D$3:$D1000,"&lt;="&amp;DATE(L$2,12,31))*$D744), "")))))</f>
        <v/>
      </c>
      <c r="M744" s="43" t="str">
        <f>IF($A744="","",IF($C744="","",IF($D744="","", IF($B744="C",  SUMIFS(Prov_Auto!$E$3:$E1000,Prov_Auto!$A$3:$A1000,$C744,Prov_Auto!$C$3:$C1000,"&gt;="&amp;$A744 ,Prov_Auto!$D$3:$D1000, "&gt;="&amp;DATE(M$2,1, 1), Prov_Auto!$D$3:$D1000,"&lt;="&amp;DATE(M$2, 12, 31))*$D744, IF($B744="V", -1*(SUMIFS(Prov_Auto!$E$3:$E1000,Prov_Auto!$A$3:$A1000,$C744,Prov_Auto!$C$3:$C1000,"&gt;="&amp;$A744 ,Prov_Auto!$D$3:$D1000, "&gt;="&amp;DATE(M$2,1,1), Prov_Auto!$D$3:$D1000,"&lt;="&amp;DATE(M$2,12,31))*$D744), "")))))</f>
        <v/>
      </c>
      <c r="N744" s="30"/>
      <c r="O744" s="31"/>
      <c r="P744" s="31"/>
      <c r="Q744" s="31"/>
      <c r="R744" s="31"/>
      <c r="S744" s="31"/>
      <c r="T744" s="31"/>
      <c r="U744" s="31"/>
      <c r="V744" s="31"/>
      <c r="W744" s="31"/>
    </row>
    <row r="745">
      <c r="A745" s="46"/>
      <c r="B745" s="47"/>
      <c r="C745" s="47"/>
      <c r="D745" s="47"/>
      <c r="E745" s="48"/>
      <c r="F745" s="45" t="str">
        <f t="shared" si="1"/>
        <v/>
      </c>
      <c r="G745" s="40" t="str">
        <f t="shared" si="2"/>
        <v/>
      </c>
      <c r="H745" s="41" t="str">
        <f>IF(A745="","",IF(C745="","",IF(D745="","",IF(B745="C", SUMIFS(Prov_Auto!E$3:E1000,Prov_Auto!A$3:A1000,C745,Prov_Auto!C$3:C1000,"&gt;"&amp;A745,Prov_Auto!D$3:D1000,"&lt;="&amp;TODAY())*D745, IF(B745="V", -1*(SUMIFS(Prov_Auto!E$3:E1000,Prov_Auto!A$3:A1000,C745,Prov_Auto!C$3:C1000,"&gt;"&amp;A745,Prov_Auto!D$3:D1000,"&lt;="&amp;TODAY())*D745), "")))))</f>
        <v/>
      </c>
      <c r="I745" s="42" t="str">
        <f>IF($A745="","",IF($C745="","",IF($D745="","", IF($B745="C",  SUMIFS(Prov_Auto!$E$3:$E1000,Prov_Auto!$A$3:$A1000,$C745,Prov_Auto!$C$3:$C1000,"&gt;="&amp;$A745 ,Prov_Auto!$D$3:$D1000, "&gt;="&amp;DATE(I$2,1, 1), Prov_Auto!$D$3:$D1000,"&lt;="&amp;DATE(I$2, 12, 31))*$D745, IF($B745="V", -1*(SUMIFS(Prov_Auto!$E$3:$E1000,Prov_Auto!$A$3:$A1000,$C745,Prov_Auto!$C$3:$C1000,"&gt;="&amp;$A745 ,Prov_Auto!$D$3:$D1000, "&gt;="&amp;DATE(I$2,1,1), Prov_Auto!$D$3:$D1000,"&lt;="&amp;DATE(I$2,12,31))*$D745), "")))))</f>
        <v/>
      </c>
      <c r="J745" s="42" t="str">
        <f>IF($A745="","",IF($C745="","",IF($D745="","", IF($B745="C",  SUMIFS(Prov_Auto!$E$3:$E1000,Prov_Auto!$A$3:$A1000,$C745,Prov_Auto!$C$3:$C1000,"&gt;="&amp;$A745 ,Prov_Auto!$D$3:$D1000, "&gt;="&amp;DATE(J$2,1, 1), Prov_Auto!$D$3:$D1000,"&lt;="&amp;DATE(J$2, 12, 31))*$D745, IF($B745="V", -1*(SUMIFS(Prov_Auto!$E$3:$E1000,Prov_Auto!$A$3:$A1000,$C745,Prov_Auto!$C$3:$C1000,"&gt;="&amp;$A745 ,Prov_Auto!$D$3:$D1000, "&gt;="&amp;DATE(J$2,1,1), Prov_Auto!$D$3:$D1000,"&lt;="&amp;DATE(J$2,12,31))*$D745), "")))))</f>
        <v/>
      </c>
      <c r="K745" s="42" t="str">
        <f>IF($A745="","",IF($C745="","",IF($D745="","", IF($B745="C",  SUMIFS(Prov_Auto!$E$3:$E1000,Prov_Auto!$A$3:$A1000,$C745,Prov_Auto!$C$3:$C1000,"&gt;="&amp;$A745 ,Prov_Auto!$D$3:$D1000, "&gt;="&amp;DATE(K$2,1, 1), Prov_Auto!$D$3:$D1000,"&lt;="&amp;DATE(K$2, 12, 31))*$D745, IF($B745="V", -1*(SUMIFS(Prov_Auto!$E$3:$E1000,Prov_Auto!$A$3:$A1000,$C745,Prov_Auto!$C$3:$C1000,"&gt;="&amp;$A745 ,Prov_Auto!$D$3:$D1000, "&gt;="&amp;DATE(K$2,1,1), Prov_Auto!$D$3:$D1000,"&lt;="&amp;DATE(K$2,12,31))*$D745), "")))))</f>
        <v/>
      </c>
      <c r="L745" s="42" t="str">
        <f>IF($A745="","",IF($C745="","",IF($D745="","", IF($B745="C",  SUMIFS(Prov_Auto!$E$3:$E1000,Prov_Auto!$A$3:$A1000,$C745,Prov_Auto!$C$3:$C1000,"&gt;="&amp;$A745 ,Prov_Auto!$D$3:$D1000, "&gt;="&amp;DATE(L$2,1, 1), Prov_Auto!$D$3:$D1000,"&lt;="&amp;DATE(L$2, 12, 31))*$D745, IF($B745="V", -1*(SUMIFS(Prov_Auto!$E$3:$E1000,Prov_Auto!$A$3:$A1000,$C745,Prov_Auto!$C$3:$C1000,"&gt;="&amp;$A745 ,Prov_Auto!$D$3:$D1000, "&gt;="&amp;DATE(L$2,1,1), Prov_Auto!$D$3:$D1000,"&lt;="&amp;DATE(L$2,12,31))*$D745), "")))))</f>
        <v/>
      </c>
      <c r="M745" s="43" t="str">
        <f>IF($A745="","",IF($C745="","",IF($D745="","", IF($B745="C",  SUMIFS(Prov_Auto!$E$3:$E1000,Prov_Auto!$A$3:$A1000,$C745,Prov_Auto!$C$3:$C1000,"&gt;="&amp;$A745 ,Prov_Auto!$D$3:$D1000, "&gt;="&amp;DATE(M$2,1, 1), Prov_Auto!$D$3:$D1000,"&lt;="&amp;DATE(M$2, 12, 31))*$D745, IF($B745="V", -1*(SUMIFS(Prov_Auto!$E$3:$E1000,Prov_Auto!$A$3:$A1000,$C745,Prov_Auto!$C$3:$C1000,"&gt;="&amp;$A745 ,Prov_Auto!$D$3:$D1000, "&gt;="&amp;DATE(M$2,1,1), Prov_Auto!$D$3:$D1000,"&lt;="&amp;DATE(M$2,12,31))*$D745), "")))))</f>
        <v/>
      </c>
      <c r="N745" s="30"/>
      <c r="O745" s="31"/>
      <c r="P745" s="31"/>
      <c r="Q745" s="31"/>
      <c r="R745" s="31"/>
      <c r="S745" s="31"/>
      <c r="T745" s="31"/>
      <c r="U745" s="31"/>
      <c r="V745" s="31"/>
      <c r="W745" s="31"/>
    </row>
    <row r="746">
      <c r="A746" s="46"/>
      <c r="B746" s="47"/>
      <c r="C746" s="47"/>
      <c r="D746" s="47"/>
      <c r="E746" s="48"/>
      <c r="F746" s="45" t="str">
        <f t="shared" si="1"/>
        <v/>
      </c>
      <c r="G746" s="40" t="str">
        <f t="shared" si="2"/>
        <v/>
      </c>
      <c r="H746" s="41" t="str">
        <f>IF(A746="","",IF(C746="","",IF(D746="","",IF(B746="C", SUMIFS(Prov_Auto!E$3:E1000,Prov_Auto!A$3:A1000,C746,Prov_Auto!C$3:C1000,"&gt;"&amp;A746,Prov_Auto!D$3:D1000,"&lt;="&amp;TODAY())*D746, IF(B746="V", -1*(SUMIFS(Prov_Auto!E$3:E1000,Prov_Auto!A$3:A1000,C746,Prov_Auto!C$3:C1000,"&gt;"&amp;A746,Prov_Auto!D$3:D1000,"&lt;="&amp;TODAY())*D746), "")))))</f>
        <v/>
      </c>
      <c r="I746" s="42" t="str">
        <f>IF($A746="","",IF($C746="","",IF($D746="","", IF($B746="C",  SUMIFS(Prov_Auto!$E$3:$E1000,Prov_Auto!$A$3:$A1000,$C746,Prov_Auto!$C$3:$C1000,"&gt;="&amp;$A746 ,Prov_Auto!$D$3:$D1000, "&gt;="&amp;DATE(I$2,1, 1), Prov_Auto!$D$3:$D1000,"&lt;="&amp;DATE(I$2, 12, 31))*$D746, IF($B746="V", -1*(SUMIFS(Prov_Auto!$E$3:$E1000,Prov_Auto!$A$3:$A1000,$C746,Prov_Auto!$C$3:$C1000,"&gt;="&amp;$A746 ,Prov_Auto!$D$3:$D1000, "&gt;="&amp;DATE(I$2,1,1), Prov_Auto!$D$3:$D1000,"&lt;="&amp;DATE(I$2,12,31))*$D746), "")))))</f>
        <v/>
      </c>
      <c r="J746" s="42" t="str">
        <f>IF($A746="","",IF($C746="","",IF($D746="","", IF($B746="C",  SUMIFS(Prov_Auto!$E$3:$E1000,Prov_Auto!$A$3:$A1000,$C746,Prov_Auto!$C$3:$C1000,"&gt;="&amp;$A746 ,Prov_Auto!$D$3:$D1000, "&gt;="&amp;DATE(J$2,1, 1), Prov_Auto!$D$3:$D1000,"&lt;="&amp;DATE(J$2, 12, 31))*$D746, IF($B746="V", -1*(SUMIFS(Prov_Auto!$E$3:$E1000,Prov_Auto!$A$3:$A1000,$C746,Prov_Auto!$C$3:$C1000,"&gt;="&amp;$A746 ,Prov_Auto!$D$3:$D1000, "&gt;="&amp;DATE(J$2,1,1), Prov_Auto!$D$3:$D1000,"&lt;="&amp;DATE(J$2,12,31))*$D746), "")))))</f>
        <v/>
      </c>
      <c r="K746" s="42" t="str">
        <f>IF($A746="","",IF($C746="","",IF($D746="","", IF($B746="C",  SUMIFS(Prov_Auto!$E$3:$E1000,Prov_Auto!$A$3:$A1000,$C746,Prov_Auto!$C$3:$C1000,"&gt;="&amp;$A746 ,Prov_Auto!$D$3:$D1000, "&gt;="&amp;DATE(K$2,1, 1), Prov_Auto!$D$3:$D1000,"&lt;="&amp;DATE(K$2, 12, 31))*$D746, IF($B746="V", -1*(SUMIFS(Prov_Auto!$E$3:$E1000,Prov_Auto!$A$3:$A1000,$C746,Prov_Auto!$C$3:$C1000,"&gt;="&amp;$A746 ,Prov_Auto!$D$3:$D1000, "&gt;="&amp;DATE(K$2,1,1), Prov_Auto!$D$3:$D1000,"&lt;="&amp;DATE(K$2,12,31))*$D746), "")))))</f>
        <v/>
      </c>
      <c r="L746" s="42" t="str">
        <f>IF($A746="","",IF($C746="","",IF($D746="","", IF($B746="C",  SUMIFS(Prov_Auto!$E$3:$E1000,Prov_Auto!$A$3:$A1000,$C746,Prov_Auto!$C$3:$C1000,"&gt;="&amp;$A746 ,Prov_Auto!$D$3:$D1000, "&gt;="&amp;DATE(L$2,1, 1), Prov_Auto!$D$3:$D1000,"&lt;="&amp;DATE(L$2, 12, 31))*$D746, IF($B746="V", -1*(SUMIFS(Prov_Auto!$E$3:$E1000,Prov_Auto!$A$3:$A1000,$C746,Prov_Auto!$C$3:$C1000,"&gt;="&amp;$A746 ,Prov_Auto!$D$3:$D1000, "&gt;="&amp;DATE(L$2,1,1), Prov_Auto!$D$3:$D1000,"&lt;="&amp;DATE(L$2,12,31))*$D746), "")))))</f>
        <v/>
      </c>
      <c r="M746" s="43" t="str">
        <f>IF($A746="","",IF($C746="","",IF($D746="","", IF($B746="C",  SUMIFS(Prov_Auto!$E$3:$E1000,Prov_Auto!$A$3:$A1000,$C746,Prov_Auto!$C$3:$C1000,"&gt;="&amp;$A746 ,Prov_Auto!$D$3:$D1000, "&gt;="&amp;DATE(M$2,1, 1), Prov_Auto!$D$3:$D1000,"&lt;="&amp;DATE(M$2, 12, 31))*$D746, IF($B746="V", -1*(SUMIFS(Prov_Auto!$E$3:$E1000,Prov_Auto!$A$3:$A1000,$C746,Prov_Auto!$C$3:$C1000,"&gt;="&amp;$A746 ,Prov_Auto!$D$3:$D1000, "&gt;="&amp;DATE(M$2,1,1), Prov_Auto!$D$3:$D1000,"&lt;="&amp;DATE(M$2,12,31))*$D746), "")))))</f>
        <v/>
      </c>
      <c r="N746" s="30"/>
      <c r="O746" s="31"/>
      <c r="P746" s="31"/>
      <c r="Q746" s="31"/>
      <c r="R746" s="31"/>
      <c r="S746" s="31"/>
      <c r="T746" s="31"/>
      <c r="U746" s="31"/>
      <c r="V746" s="31"/>
      <c r="W746" s="31"/>
    </row>
    <row r="747">
      <c r="A747" s="46"/>
      <c r="B747" s="47"/>
      <c r="C747" s="47"/>
      <c r="D747" s="47"/>
      <c r="E747" s="48"/>
      <c r="F747" s="45" t="str">
        <f t="shared" si="1"/>
        <v/>
      </c>
      <c r="G747" s="40" t="str">
        <f t="shared" si="2"/>
        <v/>
      </c>
      <c r="H747" s="41" t="str">
        <f>IF(A747="","",IF(C747="","",IF(D747="","",IF(B747="C", SUMIFS(Prov_Auto!E$3:E1000,Prov_Auto!A$3:A1000,C747,Prov_Auto!C$3:C1000,"&gt;"&amp;A747,Prov_Auto!D$3:D1000,"&lt;="&amp;TODAY())*D747, IF(B747="V", -1*(SUMIFS(Prov_Auto!E$3:E1000,Prov_Auto!A$3:A1000,C747,Prov_Auto!C$3:C1000,"&gt;"&amp;A747,Prov_Auto!D$3:D1000,"&lt;="&amp;TODAY())*D747), "")))))</f>
        <v/>
      </c>
      <c r="I747" s="42" t="str">
        <f>IF($A747="","",IF($C747="","",IF($D747="","", IF($B747="C",  SUMIFS(Prov_Auto!$E$3:$E1000,Prov_Auto!$A$3:$A1000,$C747,Prov_Auto!$C$3:$C1000,"&gt;="&amp;$A747 ,Prov_Auto!$D$3:$D1000, "&gt;="&amp;DATE(I$2,1, 1), Prov_Auto!$D$3:$D1000,"&lt;="&amp;DATE(I$2, 12, 31))*$D747, IF($B747="V", -1*(SUMIFS(Prov_Auto!$E$3:$E1000,Prov_Auto!$A$3:$A1000,$C747,Prov_Auto!$C$3:$C1000,"&gt;="&amp;$A747 ,Prov_Auto!$D$3:$D1000, "&gt;="&amp;DATE(I$2,1,1), Prov_Auto!$D$3:$D1000,"&lt;="&amp;DATE(I$2,12,31))*$D747), "")))))</f>
        <v/>
      </c>
      <c r="J747" s="42" t="str">
        <f>IF($A747="","",IF($C747="","",IF($D747="","", IF($B747="C",  SUMIFS(Prov_Auto!$E$3:$E1000,Prov_Auto!$A$3:$A1000,$C747,Prov_Auto!$C$3:$C1000,"&gt;="&amp;$A747 ,Prov_Auto!$D$3:$D1000, "&gt;="&amp;DATE(J$2,1, 1), Prov_Auto!$D$3:$D1000,"&lt;="&amp;DATE(J$2, 12, 31))*$D747, IF($B747="V", -1*(SUMIFS(Prov_Auto!$E$3:$E1000,Prov_Auto!$A$3:$A1000,$C747,Prov_Auto!$C$3:$C1000,"&gt;="&amp;$A747 ,Prov_Auto!$D$3:$D1000, "&gt;="&amp;DATE(J$2,1,1), Prov_Auto!$D$3:$D1000,"&lt;="&amp;DATE(J$2,12,31))*$D747), "")))))</f>
        <v/>
      </c>
      <c r="K747" s="42" t="str">
        <f>IF($A747="","",IF($C747="","",IF($D747="","", IF($B747="C",  SUMIFS(Prov_Auto!$E$3:$E1000,Prov_Auto!$A$3:$A1000,$C747,Prov_Auto!$C$3:$C1000,"&gt;="&amp;$A747 ,Prov_Auto!$D$3:$D1000, "&gt;="&amp;DATE(K$2,1, 1), Prov_Auto!$D$3:$D1000,"&lt;="&amp;DATE(K$2, 12, 31))*$D747, IF($B747="V", -1*(SUMIFS(Prov_Auto!$E$3:$E1000,Prov_Auto!$A$3:$A1000,$C747,Prov_Auto!$C$3:$C1000,"&gt;="&amp;$A747 ,Prov_Auto!$D$3:$D1000, "&gt;="&amp;DATE(K$2,1,1), Prov_Auto!$D$3:$D1000,"&lt;="&amp;DATE(K$2,12,31))*$D747), "")))))</f>
        <v/>
      </c>
      <c r="L747" s="42" t="str">
        <f>IF($A747="","",IF($C747="","",IF($D747="","", IF($B747="C",  SUMIFS(Prov_Auto!$E$3:$E1000,Prov_Auto!$A$3:$A1000,$C747,Prov_Auto!$C$3:$C1000,"&gt;="&amp;$A747 ,Prov_Auto!$D$3:$D1000, "&gt;="&amp;DATE(L$2,1, 1), Prov_Auto!$D$3:$D1000,"&lt;="&amp;DATE(L$2, 12, 31))*$D747, IF($B747="V", -1*(SUMIFS(Prov_Auto!$E$3:$E1000,Prov_Auto!$A$3:$A1000,$C747,Prov_Auto!$C$3:$C1000,"&gt;="&amp;$A747 ,Prov_Auto!$D$3:$D1000, "&gt;="&amp;DATE(L$2,1,1), Prov_Auto!$D$3:$D1000,"&lt;="&amp;DATE(L$2,12,31))*$D747), "")))))</f>
        <v/>
      </c>
      <c r="M747" s="43" t="str">
        <f>IF($A747="","",IF($C747="","",IF($D747="","", IF($B747="C",  SUMIFS(Prov_Auto!$E$3:$E1000,Prov_Auto!$A$3:$A1000,$C747,Prov_Auto!$C$3:$C1000,"&gt;="&amp;$A747 ,Prov_Auto!$D$3:$D1000, "&gt;="&amp;DATE(M$2,1, 1), Prov_Auto!$D$3:$D1000,"&lt;="&amp;DATE(M$2, 12, 31))*$D747, IF($B747="V", -1*(SUMIFS(Prov_Auto!$E$3:$E1000,Prov_Auto!$A$3:$A1000,$C747,Prov_Auto!$C$3:$C1000,"&gt;="&amp;$A747 ,Prov_Auto!$D$3:$D1000, "&gt;="&amp;DATE(M$2,1,1), Prov_Auto!$D$3:$D1000,"&lt;="&amp;DATE(M$2,12,31))*$D747), "")))))</f>
        <v/>
      </c>
      <c r="N747" s="30"/>
      <c r="O747" s="31"/>
      <c r="P747" s="31"/>
      <c r="Q747" s="31"/>
      <c r="R747" s="31"/>
      <c r="S747" s="31"/>
      <c r="T747" s="31"/>
      <c r="U747" s="31"/>
      <c r="V747" s="31"/>
      <c r="W747" s="31"/>
    </row>
    <row r="748">
      <c r="A748" s="46"/>
      <c r="B748" s="47"/>
      <c r="C748" s="47"/>
      <c r="D748" s="47"/>
      <c r="E748" s="48"/>
      <c r="F748" s="45" t="str">
        <f t="shared" si="1"/>
        <v/>
      </c>
      <c r="G748" s="40" t="str">
        <f t="shared" si="2"/>
        <v/>
      </c>
      <c r="H748" s="41" t="str">
        <f>IF(A748="","",IF(C748="","",IF(D748="","",IF(B748="C", SUMIFS(Prov_Auto!E$3:E1000,Prov_Auto!A$3:A1000,C748,Prov_Auto!C$3:C1000,"&gt;"&amp;A748,Prov_Auto!D$3:D1000,"&lt;="&amp;TODAY())*D748, IF(B748="V", -1*(SUMIFS(Prov_Auto!E$3:E1000,Prov_Auto!A$3:A1000,C748,Prov_Auto!C$3:C1000,"&gt;"&amp;A748,Prov_Auto!D$3:D1000,"&lt;="&amp;TODAY())*D748), "")))))</f>
        <v/>
      </c>
      <c r="I748" s="42" t="str">
        <f>IF($A748="","",IF($C748="","",IF($D748="","", IF($B748="C",  SUMIFS(Prov_Auto!$E$3:$E1000,Prov_Auto!$A$3:$A1000,$C748,Prov_Auto!$C$3:$C1000,"&gt;="&amp;$A748 ,Prov_Auto!$D$3:$D1000, "&gt;="&amp;DATE(I$2,1, 1), Prov_Auto!$D$3:$D1000,"&lt;="&amp;DATE(I$2, 12, 31))*$D748, IF($B748="V", -1*(SUMIFS(Prov_Auto!$E$3:$E1000,Prov_Auto!$A$3:$A1000,$C748,Prov_Auto!$C$3:$C1000,"&gt;="&amp;$A748 ,Prov_Auto!$D$3:$D1000, "&gt;="&amp;DATE(I$2,1,1), Prov_Auto!$D$3:$D1000,"&lt;="&amp;DATE(I$2,12,31))*$D748), "")))))</f>
        <v/>
      </c>
      <c r="J748" s="42" t="str">
        <f>IF($A748="","",IF($C748="","",IF($D748="","", IF($B748="C",  SUMIFS(Prov_Auto!$E$3:$E1000,Prov_Auto!$A$3:$A1000,$C748,Prov_Auto!$C$3:$C1000,"&gt;="&amp;$A748 ,Prov_Auto!$D$3:$D1000, "&gt;="&amp;DATE(J$2,1, 1), Prov_Auto!$D$3:$D1000,"&lt;="&amp;DATE(J$2, 12, 31))*$D748, IF($B748="V", -1*(SUMIFS(Prov_Auto!$E$3:$E1000,Prov_Auto!$A$3:$A1000,$C748,Prov_Auto!$C$3:$C1000,"&gt;="&amp;$A748 ,Prov_Auto!$D$3:$D1000, "&gt;="&amp;DATE(J$2,1,1), Prov_Auto!$D$3:$D1000,"&lt;="&amp;DATE(J$2,12,31))*$D748), "")))))</f>
        <v/>
      </c>
      <c r="K748" s="42" t="str">
        <f>IF($A748="","",IF($C748="","",IF($D748="","", IF($B748="C",  SUMIFS(Prov_Auto!$E$3:$E1000,Prov_Auto!$A$3:$A1000,$C748,Prov_Auto!$C$3:$C1000,"&gt;="&amp;$A748 ,Prov_Auto!$D$3:$D1000, "&gt;="&amp;DATE(K$2,1, 1), Prov_Auto!$D$3:$D1000,"&lt;="&amp;DATE(K$2, 12, 31))*$D748, IF($B748="V", -1*(SUMIFS(Prov_Auto!$E$3:$E1000,Prov_Auto!$A$3:$A1000,$C748,Prov_Auto!$C$3:$C1000,"&gt;="&amp;$A748 ,Prov_Auto!$D$3:$D1000, "&gt;="&amp;DATE(K$2,1,1), Prov_Auto!$D$3:$D1000,"&lt;="&amp;DATE(K$2,12,31))*$D748), "")))))</f>
        <v/>
      </c>
      <c r="L748" s="42" t="str">
        <f>IF($A748="","",IF($C748="","",IF($D748="","", IF($B748="C",  SUMIFS(Prov_Auto!$E$3:$E1000,Prov_Auto!$A$3:$A1000,$C748,Prov_Auto!$C$3:$C1000,"&gt;="&amp;$A748 ,Prov_Auto!$D$3:$D1000, "&gt;="&amp;DATE(L$2,1, 1), Prov_Auto!$D$3:$D1000,"&lt;="&amp;DATE(L$2, 12, 31))*$D748, IF($B748="V", -1*(SUMIFS(Prov_Auto!$E$3:$E1000,Prov_Auto!$A$3:$A1000,$C748,Prov_Auto!$C$3:$C1000,"&gt;="&amp;$A748 ,Prov_Auto!$D$3:$D1000, "&gt;="&amp;DATE(L$2,1,1), Prov_Auto!$D$3:$D1000,"&lt;="&amp;DATE(L$2,12,31))*$D748), "")))))</f>
        <v/>
      </c>
      <c r="M748" s="43" t="str">
        <f>IF($A748="","",IF($C748="","",IF($D748="","", IF($B748="C",  SUMIFS(Prov_Auto!$E$3:$E1000,Prov_Auto!$A$3:$A1000,$C748,Prov_Auto!$C$3:$C1000,"&gt;="&amp;$A748 ,Prov_Auto!$D$3:$D1000, "&gt;="&amp;DATE(M$2,1, 1), Prov_Auto!$D$3:$D1000,"&lt;="&amp;DATE(M$2, 12, 31))*$D748, IF($B748="V", -1*(SUMIFS(Prov_Auto!$E$3:$E1000,Prov_Auto!$A$3:$A1000,$C748,Prov_Auto!$C$3:$C1000,"&gt;="&amp;$A748 ,Prov_Auto!$D$3:$D1000, "&gt;="&amp;DATE(M$2,1,1), Prov_Auto!$D$3:$D1000,"&lt;="&amp;DATE(M$2,12,31))*$D748), "")))))</f>
        <v/>
      </c>
      <c r="N748" s="30"/>
      <c r="O748" s="31"/>
      <c r="P748" s="31"/>
      <c r="Q748" s="31"/>
      <c r="R748" s="31"/>
      <c r="S748" s="31"/>
      <c r="T748" s="31"/>
      <c r="U748" s="31"/>
      <c r="V748" s="31"/>
      <c r="W748" s="31"/>
    </row>
    <row r="749">
      <c r="A749" s="46"/>
      <c r="B749" s="47"/>
      <c r="C749" s="47"/>
      <c r="D749" s="47"/>
      <c r="E749" s="48"/>
      <c r="F749" s="45" t="str">
        <f t="shared" si="1"/>
        <v/>
      </c>
      <c r="G749" s="40" t="str">
        <f t="shared" si="2"/>
        <v/>
      </c>
      <c r="H749" s="41" t="str">
        <f>IF(A749="","",IF(C749="","",IF(D749="","",IF(B749="C", SUMIFS(Prov_Auto!E$3:E1000,Prov_Auto!A$3:A1000,C749,Prov_Auto!C$3:C1000,"&gt;"&amp;A749,Prov_Auto!D$3:D1000,"&lt;="&amp;TODAY())*D749, IF(B749="V", -1*(SUMIFS(Prov_Auto!E$3:E1000,Prov_Auto!A$3:A1000,C749,Prov_Auto!C$3:C1000,"&gt;"&amp;A749,Prov_Auto!D$3:D1000,"&lt;="&amp;TODAY())*D749), "")))))</f>
        <v/>
      </c>
      <c r="I749" s="42" t="str">
        <f>IF($A749="","",IF($C749="","",IF($D749="","", IF($B749="C",  SUMIFS(Prov_Auto!$E$3:$E1000,Prov_Auto!$A$3:$A1000,$C749,Prov_Auto!$C$3:$C1000,"&gt;="&amp;$A749 ,Prov_Auto!$D$3:$D1000, "&gt;="&amp;DATE(I$2,1, 1), Prov_Auto!$D$3:$D1000,"&lt;="&amp;DATE(I$2, 12, 31))*$D749, IF($B749="V", -1*(SUMIFS(Prov_Auto!$E$3:$E1000,Prov_Auto!$A$3:$A1000,$C749,Prov_Auto!$C$3:$C1000,"&gt;="&amp;$A749 ,Prov_Auto!$D$3:$D1000, "&gt;="&amp;DATE(I$2,1,1), Prov_Auto!$D$3:$D1000,"&lt;="&amp;DATE(I$2,12,31))*$D749), "")))))</f>
        <v/>
      </c>
      <c r="J749" s="42" t="str">
        <f>IF($A749="","",IF($C749="","",IF($D749="","", IF($B749="C",  SUMIFS(Prov_Auto!$E$3:$E1000,Prov_Auto!$A$3:$A1000,$C749,Prov_Auto!$C$3:$C1000,"&gt;="&amp;$A749 ,Prov_Auto!$D$3:$D1000, "&gt;="&amp;DATE(J$2,1, 1), Prov_Auto!$D$3:$D1000,"&lt;="&amp;DATE(J$2, 12, 31))*$D749, IF($B749="V", -1*(SUMIFS(Prov_Auto!$E$3:$E1000,Prov_Auto!$A$3:$A1000,$C749,Prov_Auto!$C$3:$C1000,"&gt;="&amp;$A749 ,Prov_Auto!$D$3:$D1000, "&gt;="&amp;DATE(J$2,1,1), Prov_Auto!$D$3:$D1000,"&lt;="&amp;DATE(J$2,12,31))*$D749), "")))))</f>
        <v/>
      </c>
      <c r="K749" s="42" t="str">
        <f>IF($A749="","",IF($C749="","",IF($D749="","", IF($B749="C",  SUMIFS(Prov_Auto!$E$3:$E1000,Prov_Auto!$A$3:$A1000,$C749,Prov_Auto!$C$3:$C1000,"&gt;="&amp;$A749 ,Prov_Auto!$D$3:$D1000, "&gt;="&amp;DATE(K$2,1, 1), Prov_Auto!$D$3:$D1000,"&lt;="&amp;DATE(K$2, 12, 31))*$D749, IF($B749="V", -1*(SUMIFS(Prov_Auto!$E$3:$E1000,Prov_Auto!$A$3:$A1000,$C749,Prov_Auto!$C$3:$C1000,"&gt;="&amp;$A749 ,Prov_Auto!$D$3:$D1000, "&gt;="&amp;DATE(K$2,1,1), Prov_Auto!$D$3:$D1000,"&lt;="&amp;DATE(K$2,12,31))*$D749), "")))))</f>
        <v/>
      </c>
      <c r="L749" s="42" t="str">
        <f>IF($A749="","",IF($C749="","",IF($D749="","", IF($B749="C",  SUMIFS(Prov_Auto!$E$3:$E1000,Prov_Auto!$A$3:$A1000,$C749,Prov_Auto!$C$3:$C1000,"&gt;="&amp;$A749 ,Prov_Auto!$D$3:$D1000, "&gt;="&amp;DATE(L$2,1, 1), Prov_Auto!$D$3:$D1000,"&lt;="&amp;DATE(L$2, 12, 31))*$D749, IF($B749="V", -1*(SUMIFS(Prov_Auto!$E$3:$E1000,Prov_Auto!$A$3:$A1000,$C749,Prov_Auto!$C$3:$C1000,"&gt;="&amp;$A749 ,Prov_Auto!$D$3:$D1000, "&gt;="&amp;DATE(L$2,1,1), Prov_Auto!$D$3:$D1000,"&lt;="&amp;DATE(L$2,12,31))*$D749), "")))))</f>
        <v/>
      </c>
      <c r="M749" s="43" t="str">
        <f>IF($A749="","",IF($C749="","",IF($D749="","", IF($B749="C",  SUMIFS(Prov_Auto!$E$3:$E1000,Prov_Auto!$A$3:$A1000,$C749,Prov_Auto!$C$3:$C1000,"&gt;="&amp;$A749 ,Prov_Auto!$D$3:$D1000, "&gt;="&amp;DATE(M$2,1, 1), Prov_Auto!$D$3:$D1000,"&lt;="&amp;DATE(M$2, 12, 31))*$D749, IF($B749="V", -1*(SUMIFS(Prov_Auto!$E$3:$E1000,Prov_Auto!$A$3:$A1000,$C749,Prov_Auto!$C$3:$C1000,"&gt;="&amp;$A749 ,Prov_Auto!$D$3:$D1000, "&gt;="&amp;DATE(M$2,1,1), Prov_Auto!$D$3:$D1000,"&lt;="&amp;DATE(M$2,12,31))*$D749), "")))))</f>
        <v/>
      </c>
      <c r="N749" s="30"/>
      <c r="O749" s="31"/>
      <c r="P749" s="31"/>
      <c r="Q749" s="31"/>
      <c r="R749" s="31"/>
      <c r="S749" s="31"/>
      <c r="T749" s="31"/>
      <c r="U749" s="31"/>
      <c r="V749" s="31"/>
      <c r="W749" s="31"/>
    </row>
    <row r="750">
      <c r="A750" s="46"/>
      <c r="B750" s="47"/>
      <c r="C750" s="47"/>
      <c r="D750" s="47"/>
      <c r="E750" s="48"/>
      <c r="F750" s="45" t="str">
        <f t="shared" si="1"/>
        <v/>
      </c>
      <c r="G750" s="40" t="str">
        <f t="shared" si="2"/>
        <v/>
      </c>
      <c r="H750" s="41" t="str">
        <f>IF(A750="","",IF(C750="","",IF(D750="","",IF(B750="C", SUMIFS(Prov_Auto!E$3:E1000,Prov_Auto!A$3:A1000,C750,Prov_Auto!C$3:C1000,"&gt;"&amp;A750,Prov_Auto!D$3:D1000,"&lt;="&amp;TODAY())*D750, IF(B750="V", -1*(SUMIFS(Prov_Auto!E$3:E1000,Prov_Auto!A$3:A1000,C750,Prov_Auto!C$3:C1000,"&gt;"&amp;A750,Prov_Auto!D$3:D1000,"&lt;="&amp;TODAY())*D750), "")))))</f>
        <v/>
      </c>
      <c r="I750" s="42" t="str">
        <f>IF($A750="","",IF($C750="","",IF($D750="","", IF($B750="C",  SUMIFS(Prov_Auto!$E$3:$E1000,Prov_Auto!$A$3:$A1000,$C750,Prov_Auto!$C$3:$C1000,"&gt;="&amp;$A750 ,Prov_Auto!$D$3:$D1000, "&gt;="&amp;DATE(I$2,1, 1), Prov_Auto!$D$3:$D1000,"&lt;="&amp;DATE(I$2, 12, 31))*$D750, IF($B750="V", -1*(SUMIFS(Prov_Auto!$E$3:$E1000,Prov_Auto!$A$3:$A1000,$C750,Prov_Auto!$C$3:$C1000,"&gt;="&amp;$A750 ,Prov_Auto!$D$3:$D1000, "&gt;="&amp;DATE(I$2,1,1), Prov_Auto!$D$3:$D1000,"&lt;="&amp;DATE(I$2,12,31))*$D750), "")))))</f>
        <v/>
      </c>
      <c r="J750" s="42" t="str">
        <f>IF($A750="","",IF($C750="","",IF($D750="","", IF($B750="C",  SUMIFS(Prov_Auto!$E$3:$E1000,Prov_Auto!$A$3:$A1000,$C750,Prov_Auto!$C$3:$C1000,"&gt;="&amp;$A750 ,Prov_Auto!$D$3:$D1000, "&gt;="&amp;DATE(J$2,1, 1), Prov_Auto!$D$3:$D1000,"&lt;="&amp;DATE(J$2, 12, 31))*$D750, IF($B750="V", -1*(SUMIFS(Prov_Auto!$E$3:$E1000,Prov_Auto!$A$3:$A1000,$C750,Prov_Auto!$C$3:$C1000,"&gt;="&amp;$A750 ,Prov_Auto!$D$3:$D1000, "&gt;="&amp;DATE(J$2,1,1), Prov_Auto!$D$3:$D1000,"&lt;="&amp;DATE(J$2,12,31))*$D750), "")))))</f>
        <v/>
      </c>
      <c r="K750" s="42" t="str">
        <f>IF($A750="","",IF($C750="","",IF($D750="","", IF($B750="C",  SUMIFS(Prov_Auto!$E$3:$E1000,Prov_Auto!$A$3:$A1000,$C750,Prov_Auto!$C$3:$C1000,"&gt;="&amp;$A750 ,Prov_Auto!$D$3:$D1000, "&gt;="&amp;DATE(K$2,1, 1), Prov_Auto!$D$3:$D1000,"&lt;="&amp;DATE(K$2, 12, 31))*$D750, IF($B750="V", -1*(SUMIFS(Prov_Auto!$E$3:$E1000,Prov_Auto!$A$3:$A1000,$C750,Prov_Auto!$C$3:$C1000,"&gt;="&amp;$A750 ,Prov_Auto!$D$3:$D1000, "&gt;="&amp;DATE(K$2,1,1), Prov_Auto!$D$3:$D1000,"&lt;="&amp;DATE(K$2,12,31))*$D750), "")))))</f>
        <v/>
      </c>
      <c r="L750" s="42" t="str">
        <f>IF($A750="","",IF($C750="","",IF($D750="","", IF($B750="C",  SUMIFS(Prov_Auto!$E$3:$E1000,Prov_Auto!$A$3:$A1000,$C750,Prov_Auto!$C$3:$C1000,"&gt;="&amp;$A750 ,Prov_Auto!$D$3:$D1000, "&gt;="&amp;DATE(L$2,1, 1), Prov_Auto!$D$3:$D1000,"&lt;="&amp;DATE(L$2, 12, 31))*$D750, IF($B750="V", -1*(SUMIFS(Prov_Auto!$E$3:$E1000,Prov_Auto!$A$3:$A1000,$C750,Prov_Auto!$C$3:$C1000,"&gt;="&amp;$A750 ,Prov_Auto!$D$3:$D1000, "&gt;="&amp;DATE(L$2,1,1), Prov_Auto!$D$3:$D1000,"&lt;="&amp;DATE(L$2,12,31))*$D750), "")))))</f>
        <v/>
      </c>
      <c r="M750" s="43" t="str">
        <f>IF($A750="","",IF($C750="","",IF($D750="","", IF($B750="C",  SUMIFS(Prov_Auto!$E$3:$E1000,Prov_Auto!$A$3:$A1000,$C750,Prov_Auto!$C$3:$C1000,"&gt;="&amp;$A750 ,Prov_Auto!$D$3:$D1000, "&gt;="&amp;DATE(M$2,1, 1), Prov_Auto!$D$3:$D1000,"&lt;="&amp;DATE(M$2, 12, 31))*$D750, IF($B750="V", -1*(SUMIFS(Prov_Auto!$E$3:$E1000,Prov_Auto!$A$3:$A1000,$C750,Prov_Auto!$C$3:$C1000,"&gt;="&amp;$A750 ,Prov_Auto!$D$3:$D1000, "&gt;="&amp;DATE(M$2,1,1), Prov_Auto!$D$3:$D1000,"&lt;="&amp;DATE(M$2,12,31))*$D750), "")))))</f>
        <v/>
      </c>
      <c r="N750" s="30"/>
      <c r="O750" s="31"/>
      <c r="P750" s="31"/>
      <c r="Q750" s="31"/>
      <c r="R750" s="31"/>
      <c r="S750" s="31"/>
      <c r="T750" s="31"/>
      <c r="U750" s="31"/>
      <c r="V750" s="31"/>
      <c r="W750" s="31"/>
    </row>
    <row r="751">
      <c r="A751" s="46"/>
      <c r="B751" s="47"/>
      <c r="C751" s="47"/>
      <c r="D751" s="47"/>
      <c r="E751" s="48"/>
      <c r="F751" s="45" t="str">
        <f t="shared" si="1"/>
        <v/>
      </c>
      <c r="G751" s="40" t="str">
        <f t="shared" si="2"/>
        <v/>
      </c>
      <c r="H751" s="41" t="str">
        <f>IF(A751="","",IF(C751="","",IF(D751="","",IF(B751="C", SUMIFS(Prov_Auto!E$3:E1000,Prov_Auto!A$3:A1000,C751,Prov_Auto!C$3:C1000,"&gt;"&amp;A751,Prov_Auto!D$3:D1000,"&lt;="&amp;TODAY())*D751, IF(B751="V", -1*(SUMIFS(Prov_Auto!E$3:E1000,Prov_Auto!A$3:A1000,C751,Prov_Auto!C$3:C1000,"&gt;"&amp;A751,Prov_Auto!D$3:D1000,"&lt;="&amp;TODAY())*D751), "")))))</f>
        <v/>
      </c>
      <c r="I751" s="42" t="str">
        <f>IF($A751="","",IF($C751="","",IF($D751="","", IF($B751="C",  SUMIFS(Prov_Auto!$E$3:$E1000,Prov_Auto!$A$3:$A1000,$C751,Prov_Auto!$C$3:$C1000,"&gt;="&amp;$A751 ,Prov_Auto!$D$3:$D1000, "&gt;="&amp;DATE(I$2,1, 1), Prov_Auto!$D$3:$D1000,"&lt;="&amp;DATE(I$2, 12, 31))*$D751, IF($B751="V", -1*(SUMIFS(Prov_Auto!$E$3:$E1000,Prov_Auto!$A$3:$A1000,$C751,Prov_Auto!$C$3:$C1000,"&gt;="&amp;$A751 ,Prov_Auto!$D$3:$D1000, "&gt;="&amp;DATE(I$2,1,1), Prov_Auto!$D$3:$D1000,"&lt;="&amp;DATE(I$2,12,31))*$D751), "")))))</f>
        <v/>
      </c>
      <c r="J751" s="42" t="str">
        <f>IF($A751="","",IF($C751="","",IF($D751="","", IF($B751="C",  SUMIFS(Prov_Auto!$E$3:$E1000,Prov_Auto!$A$3:$A1000,$C751,Prov_Auto!$C$3:$C1000,"&gt;="&amp;$A751 ,Prov_Auto!$D$3:$D1000, "&gt;="&amp;DATE(J$2,1, 1), Prov_Auto!$D$3:$D1000,"&lt;="&amp;DATE(J$2, 12, 31))*$D751, IF($B751="V", -1*(SUMIFS(Prov_Auto!$E$3:$E1000,Prov_Auto!$A$3:$A1000,$C751,Prov_Auto!$C$3:$C1000,"&gt;="&amp;$A751 ,Prov_Auto!$D$3:$D1000, "&gt;="&amp;DATE(J$2,1,1), Prov_Auto!$D$3:$D1000,"&lt;="&amp;DATE(J$2,12,31))*$D751), "")))))</f>
        <v/>
      </c>
      <c r="K751" s="42" t="str">
        <f>IF($A751="","",IF($C751="","",IF($D751="","", IF($B751="C",  SUMIFS(Prov_Auto!$E$3:$E1000,Prov_Auto!$A$3:$A1000,$C751,Prov_Auto!$C$3:$C1000,"&gt;="&amp;$A751 ,Prov_Auto!$D$3:$D1000, "&gt;="&amp;DATE(K$2,1, 1), Prov_Auto!$D$3:$D1000,"&lt;="&amp;DATE(K$2, 12, 31))*$D751, IF($B751="V", -1*(SUMIFS(Prov_Auto!$E$3:$E1000,Prov_Auto!$A$3:$A1000,$C751,Prov_Auto!$C$3:$C1000,"&gt;="&amp;$A751 ,Prov_Auto!$D$3:$D1000, "&gt;="&amp;DATE(K$2,1,1), Prov_Auto!$D$3:$D1000,"&lt;="&amp;DATE(K$2,12,31))*$D751), "")))))</f>
        <v/>
      </c>
      <c r="L751" s="42" t="str">
        <f>IF($A751="","",IF($C751="","",IF($D751="","", IF($B751="C",  SUMIFS(Prov_Auto!$E$3:$E1000,Prov_Auto!$A$3:$A1000,$C751,Prov_Auto!$C$3:$C1000,"&gt;="&amp;$A751 ,Prov_Auto!$D$3:$D1000, "&gt;="&amp;DATE(L$2,1, 1), Prov_Auto!$D$3:$D1000,"&lt;="&amp;DATE(L$2, 12, 31))*$D751, IF($B751="V", -1*(SUMIFS(Prov_Auto!$E$3:$E1000,Prov_Auto!$A$3:$A1000,$C751,Prov_Auto!$C$3:$C1000,"&gt;="&amp;$A751 ,Prov_Auto!$D$3:$D1000, "&gt;="&amp;DATE(L$2,1,1), Prov_Auto!$D$3:$D1000,"&lt;="&amp;DATE(L$2,12,31))*$D751), "")))))</f>
        <v/>
      </c>
      <c r="M751" s="43" t="str">
        <f>IF($A751="","",IF($C751="","",IF($D751="","", IF($B751="C",  SUMIFS(Prov_Auto!$E$3:$E1000,Prov_Auto!$A$3:$A1000,$C751,Prov_Auto!$C$3:$C1000,"&gt;="&amp;$A751 ,Prov_Auto!$D$3:$D1000, "&gt;="&amp;DATE(M$2,1, 1), Prov_Auto!$D$3:$D1000,"&lt;="&amp;DATE(M$2, 12, 31))*$D751, IF($B751="V", -1*(SUMIFS(Prov_Auto!$E$3:$E1000,Prov_Auto!$A$3:$A1000,$C751,Prov_Auto!$C$3:$C1000,"&gt;="&amp;$A751 ,Prov_Auto!$D$3:$D1000, "&gt;="&amp;DATE(M$2,1,1), Prov_Auto!$D$3:$D1000,"&lt;="&amp;DATE(M$2,12,31))*$D751), "")))))</f>
        <v/>
      </c>
      <c r="N751" s="30"/>
      <c r="O751" s="31"/>
      <c r="P751" s="31"/>
      <c r="Q751" s="31"/>
      <c r="R751" s="31"/>
      <c r="S751" s="31"/>
      <c r="T751" s="31"/>
      <c r="U751" s="31"/>
      <c r="V751" s="31"/>
      <c r="W751" s="31"/>
    </row>
    <row r="752">
      <c r="A752" s="46"/>
      <c r="B752" s="47"/>
      <c r="C752" s="47"/>
      <c r="D752" s="47"/>
      <c r="E752" s="48"/>
      <c r="F752" s="45" t="str">
        <f t="shared" si="1"/>
        <v/>
      </c>
      <c r="G752" s="40" t="str">
        <f t="shared" si="2"/>
        <v/>
      </c>
      <c r="H752" s="41" t="str">
        <f>IF(A752="","",IF(C752="","",IF(D752="","",IF(B752="C", SUMIFS(Prov_Auto!E$3:E1000,Prov_Auto!A$3:A1000,C752,Prov_Auto!C$3:C1000,"&gt;"&amp;A752,Prov_Auto!D$3:D1000,"&lt;="&amp;TODAY())*D752, IF(B752="V", -1*(SUMIFS(Prov_Auto!E$3:E1000,Prov_Auto!A$3:A1000,C752,Prov_Auto!C$3:C1000,"&gt;"&amp;A752,Prov_Auto!D$3:D1000,"&lt;="&amp;TODAY())*D752), "")))))</f>
        <v/>
      </c>
      <c r="I752" s="42" t="str">
        <f>IF($A752="","",IF($C752="","",IF($D752="","", IF($B752="C",  SUMIFS(Prov_Auto!$E$3:$E1000,Prov_Auto!$A$3:$A1000,$C752,Prov_Auto!$C$3:$C1000,"&gt;="&amp;$A752 ,Prov_Auto!$D$3:$D1000, "&gt;="&amp;DATE(I$2,1, 1), Prov_Auto!$D$3:$D1000,"&lt;="&amp;DATE(I$2, 12, 31))*$D752, IF($B752="V", -1*(SUMIFS(Prov_Auto!$E$3:$E1000,Prov_Auto!$A$3:$A1000,$C752,Prov_Auto!$C$3:$C1000,"&gt;="&amp;$A752 ,Prov_Auto!$D$3:$D1000, "&gt;="&amp;DATE(I$2,1,1), Prov_Auto!$D$3:$D1000,"&lt;="&amp;DATE(I$2,12,31))*$D752), "")))))</f>
        <v/>
      </c>
      <c r="J752" s="42" t="str">
        <f>IF($A752="","",IF($C752="","",IF($D752="","", IF($B752="C",  SUMIFS(Prov_Auto!$E$3:$E1000,Prov_Auto!$A$3:$A1000,$C752,Prov_Auto!$C$3:$C1000,"&gt;="&amp;$A752 ,Prov_Auto!$D$3:$D1000, "&gt;="&amp;DATE(J$2,1, 1), Prov_Auto!$D$3:$D1000,"&lt;="&amp;DATE(J$2, 12, 31))*$D752, IF($B752="V", -1*(SUMIFS(Prov_Auto!$E$3:$E1000,Prov_Auto!$A$3:$A1000,$C752,Prov_Auto!$C$3:$C1000,"&gt;="&amp;$A752 ,Prov_Auto!$D$3:$D1000, "&gt;="&amp;DATE(J$2,1,1), Prov_Auto!$D$3:$D1000,"&lt;="&amp;DATE(J$2,12,31))*$D752), "")))))</f>
        <v/>
      </c>
      <c r="K752" s="42" t="str">
        <f>IF($A752="","",IF($C752="","",IF($D752="","", IF($B752="C",  SUMIFS(Prov_Auto!$E$3:$E1000,Prov_Auto!$A$3:$A1000,$C752,Prov_Auto!$C$3:$C1000,"&gt;="&amp;$A752 ,Prov_Auto!$D$3:$D1000, "&gt;="&amp;DATE(K$2,1, 1), Prov_Auto!$D$3:$D1000,"&lt;="&amp;DATE(K$2, 12, 31))*$D752, IF($B752="V", -1*(SUMIFS(Prov_Auto!$E$3:$E1000,Prov_Auto!$A$3:$A1000,$C752,Prov_Auto!$C$3:$C1000,"&gt;="&amp;$A752 ,Prov_Auto!$D$3:$D1000, "&gt;="&amp;DATE(K$2,1,1), Prov_Auto!$D$3:$D1000,"&lt;="&amp;DATE(K$2,12,31))*$D752), "")))))</f>
        <v/>
      </c>
      <c r="L752" s="42" t="str">
        <f>IF($A752="","",IF($C752="","",IF($D752="","", IF($B752="C",  SUMIFS(Prov_Auto!$E$3:$E1000,Prov_Auto!$A$3:$A1000,$C752,Prov_Auto!$C$3:$C1000,"&gt;="&amp;$A752 ,Prov_Auto!$D$3:$D1000, "&gt;="&amp;DATE(L$2,1, 1), Prov_Auto!$D$3:$D1000,"&lt;="&amp;DATE(L$2, 12, 31))*$D752, IF($B752="V", -1*(SUMIFS(Prov_Auto!$E$3:$E1000,Prov_Auto!$A$3:$A1000,$C752,Prov_Auto!$C$3:$C1000,"&gt;="&amp;$A752 ,Prov_Auto!$D$3:$D1000, "&gt;="&amp;DATE(L$2,1,1), Prov_Auto!$D$3:$D1000,"&lt;="&amp;DATE(L$2,12,31))*$D752), "")))))</f>
        <v/>
      </c>
      <c r="M752" s="43" t="str">
        <f>IF($A752="","",IF($C752="","",IF($D752="","", IF($B752="C",  SUMIFS(Prov_Auto!$E$3:$E1000,Prov_Auto!$A$3:$A1000,$C752,Prov_Auto!$C$3:$C1000,"&gt;="&amp;$A752 ,Prov_Auto!$D$3:$D1000, "&gt;="&amp;DATE(M$2,1, 1), Prov_Auto!$D$3:$D1000,"&lt;="&amp;DATE(M$2, 12, 31))*$D752, IF($B752="V", -1*(SUMIFS(Prov_Auto!$E$3:$E1000,Prov_Auto!$A$3:$A1000,$C752,Prov_Auto!$C$3:$C1000,"&gt;="&amp;$A752 ,Prov_Auto!$D$3:$D1000, "&gt;="&amp;DATE(M$2,1,1), Prov_Auto!$D$3:$D1000,"&lt;="&amp;DATE(M$2,12,31))*$D752), "")))))</f>
        <v/>
      </c>
      <c r="N752" s="30"/>
      <c r="O752" s="31"/>
      <c r="P752" s="31"/>
      <c r="Q752" s="31"/>
      <c r="R752" s="31"/>
      <c r="S752" s="31"/>
      <c r="T752" s="31"/>
      <c r="U752" s="31"/>
      <c r="V752" s="31"/>
      <c r="W752" s="31"/>
    </row>
    <row r="753">
      <c r="A753" s="46"/>
      <c r="B753" s="47"/>
      <c r="C753" s="47"/>
      <c r="D753" s="47"/>
      <c r="E753" s="48"/>
      <c r="F753" s="45" t="str">
        <f t="shared" si="1"/>
        <v/>
      </c>
      <c r="G753" s="40" t="str">
        <f t="shared" si="2"/>
        <v/>
      </c>
      <c r="H753" s="41" t="str">
        <f>IF(A753="","",IF(C753="","",IF(D753="","",IF(B753="C", SUMIFS(Prov_Auto!E$3:E1000,Prov_Auto!A$3:A1000,C753,Prov_Auto!C$3:C1000,"&gt;"&amp;A753,Prov_Auto!D$3:D1000,"&lt;="&amp;TODAY())*D753, IF(B753="V", -1*(SUMIFS(Prov_Auto!E$3:E1000,Prov_Auto!A$3:A1000,C753,Prov_Auto!C$3:C1000,"&gt;"&amp;A753,Prov_Auto!D$3:D1000,"&lt;="&amp;TODAY())*D753), "")))))</f>
        <v/>
      </c>
      <c r="I753" s="42" t="str">
        <f>IF($A753="","",IF($C753="","",IF($D753="","", IF($B753="C",  SUMIFS(Prov_Auto!$E$3:$E1000,Prov_Auto!$A$3:$A1000,$C753,Prov_Auto!$C$3:$C1000,"&gt;="&amp;$A753 ,Prov_Auto!$D$3:$D1000, "&gt;="&amp;DATE(I$2,1, 1), Prov_Auto!$D$3:$D1000,"&lt;="&amp;DATE(I$2, 12, 31))*$D753, IF($B753="V", -1*(SUMIFS(Prov_Auto!$E$3:$E1000,Prov_Auto!$A$3:$A1000,$C753,Prov_Auto!$C$3:$C1000,"&gt;="&amp;$A753 ,Prov_Auto!$D$3:$D1000, "&gt;="&amp;DATE(I$2,1,1), Prov_Auto!$D$3:$D1000,"&lt;="&amp;DATE(I$2,12,31))*$D753), "")))))</f>
        <v/>
      </c>
      <c r="J753" s="42" t="str">
        <f>IF($A753="","",IF($C753="","",IF($D753="","", IF($B753="C",  SUMIFS(Prov_Auto!$E$3:$E1000,Prov_Auto!$A$3:$A1000,$C753,Prov_Auto!$C$3:$C1000,"&gt;="&amp;$A753 ,Prov_Auto!$D$3:$D1000, "&gt;="&amp;DATE(J$2,1, 1), Prov_Auto!$D$3:$D1000,"&lt;="&amp;DATE(J$2, 12, 31))*$D753, IF($B753="V", -1*(SUMIFS(Prov_Auto!$E$3:$E1000,Prov_Auto!$A$3:$A1000,$C753,Prov_Auto!$C$3:$C1000,"&gt;="&amp;$A753 ,Prov_Auto!$D$3:$D1000, "&gt;="&amp;DATE(J$2,1,1), Prov_Auto!$D$3:$D1000,"&lt;="&amp;DATE(J$2,12,31))*$D753), "")))))</f>
        <v/>
      </c>
      <c r="K753" s="42" t="str">
        <f>IF($A753="","",IF($C753="","",IF($D753="","", IF($B753="C",  SUMIFS(Prov_Auto!$E$3:$E1000,Prov_Auto!$A$3:$A1000,$C753,Prov_Auto!$C$3:$C1000,"&gt;="&amp;$A753 ,Prov_Auto!$D$3:$D1000, "&gt;="&amp;DATE(K$2,1, 1), Prov_Auto!$D$3:$D1000,"&lt;="&amp;DATE(K$2, 12, 31))*$D753, IF($B753="V", -1*(SUMIFS(Prov_Auto!$E$3:$E1000,Prov_Auto!$A$3:$A1000,$C753,Prov_Auto!$C$3:$C1000,"&gt;="&amp;$A753 ,Prov_Auto!$D$3:$D1000, "&gt;="&amp;DATE(K$2,1,1), Prov_Auto!$D$3:$D1000,"&lt;="&amp;DATE(K$2,12,31))*$D753), "")))))</f>
        <v/>
      </c>
      <c r="L753" s="42" t="str">
        <f>IF($A753="","",IF($C753="","",IF($D753="","", IF($B753="C",  SUMIFS(Prov_Auto!$E$3:$E1000,Prov_Auto!$A$3:$A1000,$C753,Prov_Auto!$C$3:$C1000,"&gt;="&amp;$A753 ,Prov_Auto!$D$3:$D1000, "&gt;="&amp;DATE(L$2,1, 1), Prov_Auto!$D$3:$D1000,"&lt;="&amp;DATE(L$2, 12, 31))*$D753, IF($B753="V", -1*(SUMIFS(Prov_Auto!$E$3:$E1000,Prov_Auto!$A$3:$A1000,$C753,Prov_Auto!$C$3:$C1000,"&gt;="&amp;$A753 ,Prov_Auto!$D$3:$D1000, "&gt;="&amp;DATE(L$2,1,1), Prov_Auto!$D$3:$D1000,"&lt;="&amp;DATE(L$2,12,31))*$D753), "")))))</f>
        <v/>
      </c>
      <c r="M753" s="43" t="str">
        <f>IF($A753="","",IF($C753="","",IF($D753="","", IF($B753="C",  SUMIFS(Prov_Auto!$E$3:$E1000,Prov_Auto!$A$3:$A1000,$C753,Prov_Auto!$C$3:$C1000,"&gt;="&amp;$A753 ,Prov_Auto!$D$3:$D1000, "&gt;="&amp;DATE(M$2,1, 1), Prov_Auto!$D$3:$D1000,"&lt;="&amp;DATE(M$2, 12, 31))*$D753, IF($B753="V", -1*(SUMIFS(Prov_Auto!$E$3:$E1000,Prov_Auto!$A$3:$A1000,$C753,Prov_Auto!$C$3:$C1000,"&gt;="&amp;$A753 ,Prov_Auto!$D$3:$D1000, "&gt;="&amp;DATE(M$2,1,1), Prov_Auto!$D$3:$D1000,"&lt;="&amp;DATE(M$2,12,31))*$D753), "")))))</f>
        <v/>
      </c>
      <c r="N753" s="30"/>
      <c r="O753" s="31"/>
      <c r="P753" s="31"/>
      <c r="Q753" s="31"/>
      <c r="R753" s="31"/>
      <c r="S753" s="31"/>
      <c r="T753" s="31"/>
      <c r="U753" s="31"/>
      <c r="V753" s="31"/>
      <c r="W753" s="31"/>
    </row>
    <row r="754">
      <c r="A754" s="46"/>
      <c r="B754" s="47"/>
      <c r="C754" s="47"/>
      <c r="D754" s="47"/>
      <c r="E754" s="48"/>
      <c r="F754" s="45" t="str">
        <f t="shared" si="1"/>
        <v/>
      </c>
      <c r="G754" s="40" t="str">
        <f t="shared" si="2"/>
        <v/>
      </c>
      <c r="H754" s="41" t="str">
        <f>IF(A754="","",IF(C754="","",IF(D754="","",IF(B754="C", SUMIFS(Prov_Auto!E$3:E1000,Prov_Auto!A$3:A1000,C754,Prov_Auto!C$3:C1000,"&gt;"&amp;A754,Prov_Auto!D$3:D1000,"&lt;="&amp;TODAY())*D754, IF(B754="V", -1*(SUMIFS(Prov_Auto!E$3:E1000,Prov_Auto!A$3:A1000,C754,Prov_Auto!C$3:C1000,"&gt;"&amp;A754,Prov_Auto!D$3:D1000,"&lt;="&amp;TODAY())*D754), "")))))</f>
        <v/>
      </c>
      <c r="I754" s="42" t="str">
        <f>IF($A754="","",IF($C754="","",IF($D754="","", IF($B754="C",  SUMIFS(Prov_Auto!$E$3:$E1000,Prov_Auto!$A$3:$A1000,$C754,Prov_Auto!$C$3:$C1000,"&gt;="&amp;$A754 ,Prov_Auto!$D$3:$D1000, "&gt;="&amp;DATE(I$2,1, 1), Prov_Auto!$D$3:$D1000,"&lt;="&amp;DATE(I$2, 12, 31))*$D754, IF($B754="V", -1*(SUMIFS(Prov_Auto!$E$3:$E1000,Prov_Auto!$A$3:$A1000,$C754,Prov_Auto!$C$3:$C1000,"&gt;="&amp;$A754 ,Prov_Auto!$D$3:$D1000, "&gt;="&amp;DATE(I$2,1,1), Prov_Auto!$D$3:$D1000,"&lt;="&amp;DATE(I$2,12,31))*$D754), "")))))</f>
        <v/>
      </c>
      <c r="J754" s="42" t="str">
        <f>IF($A754="","",IF($C754="","",IF($D754="","", IF($B754="C",  SUMIFS(Prov_Auto!$E$3:$E1000,Prov_Auto!$A$3:$A1000,$C754,Prov_Auto!$C$3:$C1000,"&gt;="&amp;$A754 ,Prov_Auto!$D$3:$D1000, "&gt;="&amp;DATE(J$2,1, 1), Prov_Auto!$D$3:$D1000,"&lt;="&amp;DATE(J$2, 12, 31))*$D754, IF($B754="V", -1*(SUMIFS(Prov_Auto!$E$3:$E1000,Prov_Auto!$A$3:$A1000,$C754,Prov_Auto!$C$3:$C1000,"&gt;="&amp;$A754 ,Prov_Auto!$D$3:$D1000, "&gt;="&amp;DATE(J$2,1,1), Prov_Auto!$D$3:$D1000,"&lt;="&amp;DATE(J$2,12,31))*$D754), "")))))</f>
        <v/>
      </c>
      <c r="K754" s="42" t="str">
        <f>IF($A754="","",IF($C754="","",IF($D754="","", IF($B754="C",  SUMIFS(Prov_Auto!$E$3:$E1000,Prov_Auto!$A$3:$A1000,$C754,Prov_Auto!$C$3:$C1000,"&gt;="&amp;$A754 ,Prov_Auto!$D$3:$D1000, "&gt;="&amp;DATE(K$2,1, 1), Prov_Auto!$D$3:$D1000,"&lt;="&amp;DATE(K$2, 12, 31))*$D754, IF($B754="V", -1*(SUMIFS(Prov_Auto!$E$3:$E1000,Prov_Auto!$A$3:$A1000,$C754,Prov_Auto!$C$3:$C1000,"&gt;="&amp;$A754 ,Prov_Auto!$D$3:$D1000, "&gt;="&amp;DATE(K$2,1,1), Prov_Auto!$D$3:$D1000,"&lt;="&amp;DATE(K$2,12,31))*$D754), "")))))</f>
        <v/>
      </c>
      <c r="L754" s="42" t="str">
        <f>IF($A754="","",IF($C754="","",IF($D754="","", IF($B754="C",  SUMIFS(Prov_Auto!$E$3:$E1000,Prov_Auto!$A$3:$A1000,$C754,Prov_Auto!$C$3:$C1000,"&gt;="&amp;$A754 ,Prov_Auto!$D$3:$D1000, "&gt;="&amp;DATE(L$2,1, 1), Prov_Auto!$D$3:$D1000,"&lt;="&amp;DATE(L$2, 12, 31))*$D754, IF($B754="V", -1*(SUMIFS(Prov_Auto!$E$3:$E1000,Prov_Auto!$A$3:$A1000,$C754,Prov_Auto!$C$3:$C1000,"&gt;="&amp;$A754 ,Prov_Auto!$D$3:$D1000, "&gt;="&amp;DATE(L$2,1,1), Prov_Auto!$D$3:$D1000,"&lt;="&amp;DATE(L$2,12,31))*$D754), "")))))</f>
        <v/>
      </c>
      <c r="M754" s="43" t="str">
        <f>IF($A754="","",IF($C754="","",IF($D754="","", IF($B754="C",  SUMIFS(Prov_Auto!$E$3:$E1000,Prov_Auto!$A$3:$A1000,$C754,Prov_Auto!$C$3:$C1000,"&gt;="&amp;$A754 ,Prov_Auto!$D$3:$D1000, "&gt;="&amp;DATE(M$2,1, 1), Prov_Auto!$D$3:$D1000,"&lt;="&amp;DATE(M$2, 12, 31))*$D754, IF($B754="V", -1*(SUMIFS(Prov_Auto!$E$3:$E1000,Prov_Auto!$A$3:$A1000,$C754,Prov_Auto!$C$3:$C1000,"&gt;="&amp;$A754 ,Prov_Auto!$D$3:$D1000, "&gt;="&amp;DATE(M$2,1,1), Prov_Auto!$D$3:$D1000,"&lt;="&amp;DATE(M$2,12,31))*$D754), "")))))</f>
        <v/>
      </c>
      <c r="N754" s="30"/>
      <c r="O754" s="31"/>
      <c r="P754" s="31"/>
      <c r="Q754" s="31"/>
      <c r="R754" s="31"/>
      <c r="S754" s="31"/>
      <c r="T754" s="31"/>
      <c r="U754" s="31"/>
      <c r="V754" s="31"/>
      <c r="W754" s="31"/>
    </row>
    <row r="755">
      <c r="A755" s="46"/>
      <c r="B755" s="47"/>
      <c r="C755" s="47"/>
      <c r="D755" s="47"/>
      <c r="E755" s="48"/>
      <c r="F755" s="45" t="str">
        <f t="shared" si="1"/>
        <v/>
      </c>
      <c r="G755" s="40" t="str">
        <f t="shared" si="2"/>
        <v/>
      </c>
      <c r="H755" s="41" t="str">
        <f>IF(A755="","",IF(C755="","",IF(D755="","",IF(B755="C", SUMIFS(Prov_Auto!E$3:E1000,Prov_Auto!A$3:A1000,C755,Prov_Auto!C$3:C1000,"&gt;"&amp;A755,Prov_Auto!D$3:D1000,"&lt;="&amp;TODAY())*D755, IF(B755="V", -1*(SUMIFS(Prov_Auto!E$3:E1000,Prov_Auto!A$3:A1000,C755,Prov_Auto!C$3:C1000,"&gt;"&amp;A755,Prov_Auto!D$3:D1000,"&lt;="&amp;TODAY())*D755), "")))))</f>
        <v/>
      </c>
      <c r="I755" s="42" t="str">
        <f>IF($A755="","",IF($C755="","",IF($D755="","", IF($B755="C",  SUMIFS(Prov_Auto!$E$3:$E1000,Prov_Auto!$A$3:$A1000,$C755,Prov_Auto!$C$3:$C1000,"&gt;="&amp;$A755 ,Prov_Auto!$D$3:$D1000, "&gt;="&amp;DATE(I$2,1, 1), Prov_Auto!$D$3:$D1000,"&lt;="&amp;DATE(I$2, 12, 31))*$D755, IF($B755="V", -1*(SUMIFS(Prov_Auto!$E$3:$E1000,Prov_Auto!$A$3:$A1000,$C755,Prov_Auto!$C$3:$C1000,"&gt;="&amp;$A755 ,Prov_Auto!$D$3:$D1000, "&gt;="&amp;DATE(I$2,1,1), Prov_Auto!$D$3:$D1000,"&lt;="&amp;DATE(I$2,12,31))*$D755), "")))))</f>
        <v/>
      </c>
      <c r="J755" s="42" t="str">
        <f>IF($A755="","",IF($C755="","",IF($D755="","", IF($B755="C",  SUMIFS(Prov_Auto!$E$3:$E1000,Prov_Auto!$A$3:$A1000,$C755,Prov_Auto!$C$3:$C1000,"&gt;="&amp;$A755 ,Prov_Auto!$D$3:$D1000, "&gt;="&amp;DATE(J$2,1, 1), Prov_Auto!$D$3:$D1000,"&lt;="&amp;DATE(J$2, 12, 31))*$D755, IF($B755="V", -1*(SUMIFS(Prov_Auto!$E$3:$E1000,Prov_Auto!$A$3:$A1000,$C755,Prov_Auto!$C$3:$C1000,"&gt;="&amp;$A755 ,Prov_Auto!$D$3:$D1000, "&gt;="&amp;DATE(J$2,1,1), Prov_Auto!$D$3:$D1000,"&lt;="&amp;DATE(J$2,12,31))*$D755), "")))))</f>
        <v/>
      </c>
      <c r="K755" s="42" t="str">
        <f>IF($A755="","",IF($C755="","",IF($D755="","", IF($B755="C",  SUMIFS(Prov_Auto!$E$3:$E1000,Prov_Auto!$A$3:$A1000,$C755,Prov_Auto!$C$3:$C1000,"&gt;="&amp;$A755 ,Prov_Auto!$D$3:$D1000, "&gt;="&amp;DATE(K$2,1, 1), Prov_Auto!$D$3:$D1000,"&lt;="&amp;DATE(K$2, 12, 31))*$D755, IF($B755="V", -1*(SUMIFS(Prov_Auto!$E$3:$E1000,Prov_Auto!$A$3:$A1000,$C755,Prov_Auto!$C$3:$C1000,"&gt;="&amp;$A755 ,Prov_Auto!$D$3:$D1000, "&gt;="&amp;DATE(K$2,1,1), Prov_Auto!$D$3:$D1000,"&lt;="&amp;DATE(K$2,12,31))*$D755), "")))))</f>
        <v/>
      </c>
      <c r="L755" s="42" t="str">
        <f>IF($A755="","",IF($C755="","",IF($D755="","", IF($B755="C",  SUMIFS(Prov_Auto!$E$3:$E1000,Prov_Auto!$A$3:$A1000,$C755,Prov_Auto!$C$3:$C1000,"&gt;="&amp;$A755 ,Prov_Auto!$D$3:$D1000, "&gt;="&amp;DATE(L$2,1, 1), Prov_Auto!$D$3:$D1000,"&lt;="&amp;DATE(L$2, 12, 31))*$D755, IF($B755="V", -1*(SUMIFS(Prov_Auto!$E$3:$E1000,Prov_Auto!$A$3:$A1000,$C755,Prov_Auto!$C$3:$C1000,"&gt;="&amp;$A755 ,Prov_Auto!$D$3:$D1000, "&gt;="&amp;DATE(L$2,1,1), Prov_Auto!$D$3:$D1000,"&lt;="&amp;DATE(L$2,12,31))*$D755), "")))))</f>
        <v/>
      </c>
      <c r="M755" s="43" t="str">
        <f>IF($A755="","",IF($C755="","",IF($D755="","", IF($B755="C",  SUMIFS(Prov_Auto!$E$3:$E1000,Prov_Auto!$A$3:$A1000,$C755,Prov_Auto!$C$3:$C1000,"&gt;="&amp;$A755 ,Prov_Auto!$D$3:$D1000, "&gt;="&amp;DATE(M$2,1, 1), Prov_Auto!$D$3:$D1000,"&lt;="&amp;DATE(M$2, 12, 31))*$D755, IF($B755="V", -1*(SUMIFS(Prov_Auto!$E$3:$E1000,Prov_Auto!$A$3:$A1000,$C755,Prov_Auto!$C$3:$C1000,"&gt;="&amp;$A755 ,Prov_Auto!$D$3:$D1000, "&gt;="&amp;DATE(M$2,1,1), Prov_Auto!$D$3:$D1000,"&lt;="&amp;DATE(M$2,12,31))*$D755), "")))))</f>
        <v/>
      </c>
      <c r="N755" s="30"/>
      <c r="O755" s="31"/>
      <c r="P755" s="31"/>
      <c r="Q755" s="31"/>
      <c r="R755" s="31"/>
      <c r="S755" s="31"/>
      <c r="T755" s="31"/>
      <c r="U755" s="31"/>
      <c r="V755" s="31"/>
      <c r="W755" s="31"/>
    </row>
    <row r="756">
      <c r="A756" s="46"/>
      <c r="B756" s="47"/>
      <c r="C756" s="47"/>
      <c r="D756" s="47"/>
      <c r="E756" s="48"/>
      <c r="F756" s="45" t="str">
        <f t="shared" si="1"/>
        <v/>
      </c>
      <c r="G756" s="40" t="str">
        <f t="shared" si="2"/>
        <v/>
      </c>
      <c r="H756" s="41" t="str">
        <f>IF(A756="","",IF(C756="","",IF(D756="","",IF(B756="C", SUMIFS(Prov_Auto!E$3:E1000,Prov_Auto!A$3:A1000,C756,Prov_Auto!C$3:C1000,"&gt;"&amp;A756,Prov_Auto!D$3:D1000,"&lt;="&amp;TODAY())*D756, IF(B756="V", -1*(SUMIFS(Prov_Auto!E$3:E1000,Prov_Auto!A$3:A1000,C756,Prov_Auto!C$3:C1000,"&gt;"&amp;A756,Prov_Auto!D$3:D1000,"&lt;="&amp;TODAY())*D756), "")))))</f>
        <v/>
      </c>
      <c r="I756" s="42" t="str">
        <f>IF($A756="","",IF($C756="","",IF($D756="","", IF($B756="C",  SUMIFS(Prov_Auto!$E$3:$E1000,Prov_Auto!$A$3:$A1000,$C756,Prov_Auto!$C$3:$C1000,"&gt;="&amp;$A756 ,Prov_Auto!$D$3:$D1000, "&gt;="&amp;DATE(I$2,1, 1), Prov_Auto!$D$3:$D1000,"&lt;="&amp;DATE(I$2, 12, 31))*$D756, IF($B756="V", -1*(SUMIFS(Prov_Auto!$E$3:$E1000,Prov_Auto!$A$3:$A1000,$C756,Prov_Auto!$C$3:$C1000,"&gt;="&amp;$A756 ,Prov_Auto!$D$3:$D1000, "&gt;="&amp;DATE(I$2,1,1), Prov_Auto!$D$3:$D1000,"&lt;="&amp;DATE(I$2,12,31))*$D756), "")))))</f>
        <v/>
      </c>
      <c r="J756" s="42" t="str">
        <f>IF($A756="","",IF($C756="","",IF($D756="","", IF($B756="C",  SUMIFS(Prov_Auto!$E$3:$E1000,Prov_Auto!$A$3:$A1000,$C756,Prov_Auto!$C$3:$C1000,"&gt;="&amp;$A756 ,Prov_Auto!$D$3:$D1000, "&gt;="&amp;DATE(J$2,1, 1), Prov_Auto!$D$3:$D1000,"&lt;="&amp;DATE(J$2, 12, 31))*$D756, IF($B756="V", -1*(SUMIFS(Prov_Auto!$E$3:$E1000,Prov_Auto!$A$3:$A1000,$C756,Prov_Auto!$C$3:$C1000,"&gt;="&amp;$A756 ,Prov_Auto!$D$3:$D1000, "&gt;="&amp;DATE(J$2,1,1), Prov_Auto!$D$3:$D1000,"&lt;="&amp;DATE(J$2,12,31))*$D756), "")))))</f>
        <v/>
      </c>
      <c r="K756" s="42" t="str">
        <f>IF($A756="","",IF($C756="","",IF($D756="","", IF($B756="C",  SUMIFS(Prov_Auto!$E$3:$E1000,Prov_Auto!$A$3:$A1000,$C756,Prov_Auto!$C$3:$C1000,"&gt;="&amp;$A756 ,Prov_Auto!$D$3:$D1000, "&gt;="&amp;DATE(K$2,1, 1), Prov_Auto!$D$3:$D1000,"&lt;="&amp;DATE(K$2, 12, 31))*$D756, IF($B756="V", -1*(SUMIFS(Prov_Auto!$E$3:$E1000,Prov_Auto!$A$3:$A1000,$C756,Prov_Auto!$C$3:$C1000,"&gt;="&amp;$A756 ,Prov_Auto!$D$3:$D1000, "&gt;="&amp;DATE(K$2,1,1), Prov_Auto!$D$3:$D1000,"&lt;="&amp;DATE(K$2,12,31))*$D756), "")))))</f>
        <v/>
      </c>
      <c r="L756" s="42" t="str">
        <f>IF($A756="","",IF($C756="","",IF($D756="","", IF($B756="C",  SUMIFS(Prov_Auto!$E$3:$E1000,Prov_Auto!$A$3:$A1000,$C756,Prov_Auto!$C$3:$C1000,"&gt;="&amp;$A756 ,Prov_Auto!$D$3:$D1000, "&gt;="&amp;DATE(L$2,1, 1), Prov_Auto!$D$3:$D1000,"&lt;="&amp;DATE(L$2, 12, 31))*$D756, IF($B756="V", -1*(SUMIFS(Prov_Auto!$E$3:$E1000,Prov_Auto!$A$3:$A1000,$C756,Prov_Auto!$C$3:$C1000,"&gt;="&amp;$A756 ,Prov_Auto!$D$3:$D1000, "&gt;="&amp;DATE(L$2,1,1), Prov_Auto!$D$3:$D1000,"&lt;="&amp;DATE(L$2,12,31))*$D756), "")))))</f>
        <v/>
      </c>
      <c r="M756" s="43" t="str">
        <f>IF($A756="","",IF($C756="","",IF($D756="","", IF($B756="C",  SUMIFS(Prov_Auto!$E$3:$E1000,Prov_Auto!$A$3:$A1000,$C756,Prov_Auto!$C$3:$C1000,"&gt;="&amp;$A756 ,Prov_Auto!$D$3:$D1000, "&gt;="&amp;DATE(M$2,1, 1), Prov_Auto!$D$3:$D1000,"&lt;="&amp;DATE(M$2, 12, 31))*$D756, IF($B756="V", -1*(SUMIFS(Prov_Auto!$E$3:$E1000,Prov_Auto!$A$3:$A1000,$C756,Prov_Auto!$C$3:$C1000,"&gt;="&amp;$A756 ,Prov_Auto!$D$3:$D1000, "&gt;="&amp;DATE(M$2,1,1), Prov_Auto!$D$3:$D1000,"&lt;="&amp;DATE(M$2,12,31))*$D756), "")))))</f>
        <v/>
      </c>
      <c r="N756" s="30"/>
      <c r="O756" s="31"/>
      <c r="P756" s="31"/>
      <c r="Q756" s="31"/>
      <c r="R756" s="31"/>
      <c r="S756" s="31"/>
      <c r="T756" s="31"/>
      <c r="U756" s="31"/>
      <c r="V756" s="31"/>
      <c r="W756" s="31"/>
    </row>
    <row r="757">
      <c r="A757" s="46"/>
      <c r="B757" s="47"/>
      <c r="C757" s="47"/>
      <c r="D757" s="47"/>
      <c r="E757" s="48"/>
      <c r="F757" s="45" t="str">
        <f t="shared" si="1"/>
        <v/>
      </c>
      <c r="G757" s="40" t="str">
        <f t="shared" si="2"/>
        <v/>
      </c>
      <c r="H757" s="41" t="str">
        <f>IF(A757="","",IF(C757="","",IF(D757="","",IF(B757="C", SUMIFS(Prov_Auto!E$3:E1000,Prov_Auto!A$3:A1000,C757,Prov_Auto!C$3:C1000,"&gt;"&amp;A757,Prov_Auto!D$3:D1000,"&lt;="&amp;TODAY())*D757, IF(B757="V", -1*(SUMIFS(Prov_Auto!E$3:E1000,Prov_Auto!A$3:A1000,C757,Prov_Auto!C$3:C1000,"&gt;"&amp;A757,Prov_Auto!D$3:D1000,"&lt;="&amp;TODAY())*D757), "")))))</f>
        <v/>
      </c>
      <c r="I757" s="42" t="str">
        <f>IF($A757="","",IF($C757="","",IF($D757="","", IF($B757="C",  SUMIFS(Prov_Auto!$E$3:$E1000,Prov_Auto!$A$3:$A1000,$C757,Prov_Auto!$C$3:$C1000,"&gt;="&amp;$A757 ,Prov_Auto!$D$3:$D1000, "&gt;="&amp;DATE(I$2,1, 1), Prov_Auto!$D$3:$D1000,"&lt;="&amp;DATE(I$2, 12, 31))*$D757, IF($B757="V", -1*(SUMIFS(Prov_Auto!$E$3:$E1000,Prov_Auto!$A$3:$A1000,$C757,Prov_Auto!$C$3:$C1000,"&gt;="&amp;$A757 ,Prov_Auto!$D$3:$D1000, "&gt;="&amp;DATE(I$2,1,1), Prov_Auto!$D$3:$D1000,"&lt;="&amp;DATE(I$2,12,31))*$D757), "")))))</f>
        <v/>
      </c>
      <c r="J757" s="42" t="str">
        <f>IF($A757="","",IF($C757="","",IF($D757="","", IF($B757="C",  SUMIFS(Prov_Auto!$E$3:$E1000,Prov_Auto!$A$3:$A1000,$C757,Prov_Auto!$C$3:$C1000,"&gt;="&amp;$A757 ,Prov_Auto!$D$3:$D1000, "&gt;="&amp;DATE(J$2,1, 1), Prov_Auto!$D$3:$D1000,"&lt;="&amp;DATE(J$2, 12, 31))*$D757, IF($B757="V", -1*(SUMIFS(Prov_Auto!$E$3:$E1000,Prov_Auto!$A$3:$A1000,$C757,Prov_Auto!$C$3:$C1000,"&gt;="&amp;$A757 ,Prov_Auto!$D$3:$D1000, "&gt;="&amp;DATE(J$2,1,1), Prov_Auto!$D$3:$D1000,"&lt;="&amp;DATE(J$2,12,31))*$D757), "")))))</f>
        <v/>
      </c>
      <c r="K757" s="42" t="str">
        <f>IF($A757="","",IF($C757="","",IF($D757="","", IF($B757="C",  SUMIFS(Prov_Auto!$E$3:$E1000,Prov_Auto!$A$3:$A1000,$C757,Prov_Auto!$C$3:$C1000,"&gt;="&amp;$A757 ,Prov_Auto!$D$3:$D1000, "&gt;="&amp;DATE(K$2,1, 1), Prov_Auto!$D$3:$D1000,"&lt;="&amp;DATE(K$2, 12, 31))*$D757, IF($B757="V", -1*(SUMIFS(Prov_Auto!$E$3:$E1000,Prov_Auto!$A$3:$A1000,$C757,Prov_Auto!$C$3:$C1000,"&gt;="&amp;$A757 ,Prov_Auto!$D$3:$D1000, "&gt;="&amp;DATE(K$2,1,1), Prov_Auto!$D$3:$D1000,"&lt;="&amp;DATE(K$2,12,31))*$D757), "")))))</f>
        <v/>
      </c>
      <c r="L757" s="42" t="str">
        <f>IF($A757="","",IF($C757="","",IF($D757="","", IF($B757="C",  SUMIFS(Prov_Auto!$E$3:$E1000,Prov_Auto!$A$3:$A1000,$C757,Prov_Auto!$C$3:$C1000,"&gt;="&amp;$A757 ,Prov_Auto!$D$3:$D1000, "&gt;="&amp;DATE(L$2,1, 1), Prov_Auto!$D$3:$D1000,"&lt;="&amp;DATE(L$2, 12, 31))*$D757, IF($B757="V", -1*(SUMIFS(Prov_Auto!$E$3:$E1000,Prov_Auto!$A$3:$A1000,$C757,Prov_Auto!$C$3:$C1000,"&gt;="&amp;$A757 ,Prov_Auto!$D$3:$D1000, "&gt;="&amp;DATE(L$2,1,1), Prov_Auto!$D$3:$D1000,"&lt;="&amp;DATE(L$2,12,31))*$D757), "")))))</f>
        <v/>
      </c>
      <c r="M757" s="43" t="str">
        <f>IF($A757="","",IF($C757="","",IF($D757="","", IF($B757="C",  SUMIFS(Prov_Auto!$E$3:$E1000,Prov_Auto!$A$3:$A1000,$C757,Prov_Auto!$C$3:$C1000,"&gt;="&amp;$A757 ,Prov_Auto!$D$3:$D1000, "&gt;="&amp;DATE(M$2,1, 1), Prov_Auto!$D$3:$D1000,"&lt;="&amp;DATE(M$2, 12, 31))*$D757, IF($B757="V", -1*(SUMIFS(Prov_Auto!$E$3:$E1000,Prov_Auto!$A$3:$A1000,$C757,Prov_Auto!$C$3:$C1000,"&gt;="&amp;$A757 ,Prov_Auto!$D$3:$D1000, "&gt;="&amp;DATE(M$2,1,1), Prov_Auto!$D$3:$D1000,"&lt;="&amp;DATE(M$2,12,31))*$D757), "")))))</f>
        <v/>
      </c>
      <c r="N757" s="30"/>
      <c r="O757" s="31"/>
      <c r="P757" s="31"/>
      <c r="Q757" s="31"/>
      <c r="R757" s="31"/>
      <c r="S757" s="31"/>
      <c r="T757" s="31"/>
      <c r="U757" s="31"/>
      <c r="V757" s="31"/>
      <c r="W757" s="31"/>
    </row>
    <row r="758">
      <c r="A758" s="46"/>
      <c r="B758" s="47"/>
      <c r="C758" s="47"/>
      <c r="D758" s="47"/>
      <c r="E758" s="48"/>
      <c r="F758" s="45" t="str">
        <f t="shared" si="1"/>
        <v/>
      </c>
      <c r="G758" s="40" t="str">
        <f t="shared" si="2"/>
        <v/>
      </c>
      <c r="H758" s="41" t="str">
        <f>IF(A758="","",IF(C758="","",IF(D758="","",IF(B758="C", SUMIFS(Prov_Auto!E$3:E1000,Prov_Auto!A$3:A1000,C758,Prov_Auto!C$3:C1000,"&gt;"&amp;A758,Prov_Auto!D$3:D1000,"&lt;="&amp;TODAY())*D758, IF(B758="V", -1*(SUMIFS(Prov_Auto!E$3:E1000,Prov_Auto!A$3:A1000,C758,Prov_Auto!C$3:C1000,"&gt;"&amp;A758,Prov_Auto!D$3:D1000,"&lt;="&amp;TODAY())*D758), "")))))</f>
        <v/>
      </c>
      <c r="I758" s="42" t="str">
        <f>IF($A758="","",IF($C758="","",IF($D758="","", IF($B758="C",  SUMIFS(Prov_Auto!$E$3:$E1000,Prov_Auto!$A$3:$A1000,$C758,Prov_Auto!$C$3:$C1000,"&gt;="&amp;$A758 ,Prov_Auto!$D$3:$D1000, "&gt;="&amp;DATE(I$2,1, 1), Prov_Auto!$D$3:$D1000,"&lt;="&amp;DATE(I$2, 12, 31))*$D758, IF($B758="V", -1*(SUMIFS(Prov_Auto!$E$3:$E1000,Prov_Auto!$A$3:$A1000,$C758,Prov_Auto!$C$3:$C1000,"&gt;="&amp;$A758 ,Prov_Auto!$D$3:$D1000, "&gt;="&amp;DATE(I$2,1,1), Prov_Auto!$D$3:$D1000,"&lt;="&amp;DATE(I$2,12,31))*$D758), "")))))</f>
        <v/>
      </c>
      <c r="J758" s="42" t="str">
        <f>IF($A758="","",IF($C758="","",IF($D758="","", IF($B758="C",  SUMIFS(Prov_Auto!$E$3:$E1000,Prov_Auto!$A$3:$A1000,$C758,Prov_Auto!$C$3:$C1000,"&gt;="&amp;$A758 ,Prov_Auto!$D$3:$D1000, "&gt;="&amp;DATE(J$2,1, 1), Prov_Auto!$D$3:$D1000,"&lt;="&amp;DATE(J$2, 12, 31))*$D758, IF($B758="V", -1*(SUMIFS(Prov_Auto!$E$3:$E1000,Prov_Auto!$A$3:$A1000,$C758,Prov_Auto!$C$3:$C1000,"&gt;="&amp;$A758 ,Prov_Auto!$D$3:$D1000, "&gt;="&amp;DATE(J$2,1,1), Prov_Auto!$D$3:$D1000,"&lt;="&amp;DATE(J$2,12,31))*$D758), "")))))</f>
        <v/>
      </c>
      <c r="K758" s="42" t="str">
        <f>IF($A758="","",IF($C758="","",IF($D758="","", IF($B758="C",  SUMIFS(Prov_Auto!$E$3:$E1000,Prov_Auto!$A$3:$A1000,$C758,Prov_Auto!$C$3:$C1000,"&gt;="&amp;$A758 ,Prov_Auto!$D$3:$D1000, "&gt;="&amp;DATE(K$2,1, 1), Prov_Auto!$D$3:$D1000,"&lt;="&amp;DATE(K$2, 12, 31))*$D758, IF($B758="V", -1*(SUMIFS(Prov_Auto!$E$3:$E1000,Prov_Auto!$A$3:$A1000,$C758,Prov_Auto!$C$3:$C1000,"&gt;="&amp;$A758 ,Prov_Auto!$D$3:$D1000, "&gt;="&amp;DATE(K$2,1,1), Prov_Auto!$D$3:$D1000,"&lt;="&amp;DATE(K$2,12,31))*$D758), "")))))</f>
        <v/>
      </c>
      <c r="L758" s="42" t="str">
        <f>IF($A758="","",IF($C758="","",IF($D758="","", IF($B758="C",  SUMIFS(Prov_Auto!$E$3:$E1000,Prov_Auto!$A$3:$A1000,$C758,Prov_Auto!$C$3:$C1000,"&gt;="&amp;$A758 ,Prov_Auto!$D$3:$D1000, "&gt;="&amp;DATE(L$2,1, 1), Prov_Auto!$D$3:$D1000,"&lt;="&amp;DATE(L$2, 12, 31))*$D758, IF($B758="V", -1*(SUMIFS(Prov_Auto!$E$3:$E1000,Prov_Auto!$A$3:$A1000,$C758,Prov_Auto!$C$3:$C1000,"&gt;="&amp;$A758 ,Prov_Auto!$D$3:$D1000, "&gt;="&amp;DATE(L$2,1,1), Prov_Auto!$D$3:$D1000,"&lt;="&amp;DATE(L$2,12,31))*$D758), "")))))</f>
        <v/>
      </c>
      <c r="M758" s="43" t="str">
        <f>IF($A758="","",IF($C758="","",IF($D758="","", IF($B758="C",  SUMIFS(Prov_Auto!$E$3:$E1000,Prov_Auto!$A$3:$A1000,$C758,Prov_Auto!$C$3:$C1000,"&gt;="&amp;$A758 ,Prov_Auto!$D$3:$D1000, "&gt;="&amp;DATE(M$2,1, 1), Prov_Auto!$D$3:$D1000,"&lt;="&amp;DATE(M$2, 12, 31))*$D758, IF($B758="V", -1*(SUMIFS(Prov_Auto!$E$3:$E1000,Prov_Auto!$A$3:$A1000,$C758,Prov_Auto!$C$3:$C1000,"&gt;="&amp;$A758 ,Prov_Auto!$D$3:$D1000, "&gt;="&amp;DATE(M$2,1,1), Prov_Auto!$D$3:$D1000,"&lt;="&amp;DATE(M$2,12,31))*$D758), "")))))</f>
        <v/>
      </c>
      <c r="N758" s="30"/>
      <c r="O758" s="31"/>
      <c r="P758" s="31"/>
      <c r="Q758" s="31"/>
      <c r="R758" s="31"/>
      <c r="S758" s="31"/>
      <c r="T758" s="31"/>
      <c r="U758" s="31"/>
      <c r="V758" s="31"/>
      <c r="W758" s="31"/>
    </row>
    <row r="759">
      <c r="A759" s="46"/>
      <c r="B759" s="47"/>
      <c r="C759" s="47"/>
      <c r="D759" s="47"/>
      <c r="E759" s="48"/>
      <c r="F759" s="45" t="str">
        <f t="shared" si="1"/>
        <v/>
      </c>
      <c r="G759" s="40" t="str">
        <f t="shared" si="2"/>
        <v/>
      </c>
      <c r="H759" s="41" t="str">
        <f>IF(A759="","",IF(C759="","",IF(D759="","",IF(B759="C", SUMIFS(Prov_Auto!E$3:E1000,Prov_Auto!A$3:A1000,C759,Prov_Auto!C$3:C1000,"&gt;"&amp;A759,Prov_Auto!D$3:D1000,"&lt;="&amp;TODAY())*D759, IF(B759="V", -1*(SUMIFS(Prov_Auto!E$3:E1000,Prov_Auto!A$3:A1000,C759,Prov_Auto!C$3:C1000,"&gt;"&amp;A759,Prov_Auto!D$3:D1000,"&lt;="&amp;TODAY())*D759), "")))))</f>
        <v/>
      </c>
      <c r="I759" s="42" t="str">
        <f>IF($A759="","",IF($C759="","",IF($D759="","", IF($B759="C",  SUMIFS(Prov_Auto!$E$3:$E1000,Prov_Auto!$A$3:$A1000,$C759,Prov_Auto!$C$3:$C1000,"&gt;="&amp;$A759 ,Prov_Auto!$D$3:$D1000, "&gt;="&amp;DATE(I$2,1, 1), Prov_Auto!$D$3:$D1000,"&lt;="&amp;DATE(I$2, 12, 31))*$D759, IF($B759="V", -1*(SUMIFS(Prov_Auto!$E$3:$E1000,Prov_Auto!$A$3:$A1000,$C759,Prov_Auto!$C$3:$C1000,"&gt;="&amp;$A759 ,Prov_Auto!$D$3:$D1000, "&gt;="&amp;DATE(I$2,1,1), Prov_Auto!$D$3:$D1000,"&lt;="&amp;DATE(I$2,12,31))*$D759), "")))))</f>
        <v/>
      </c>
      <c r="J759" s="42" t="str">
        <f>IF($A759="","",IF($C759="","",IF($D759="","", IF($B759="C",  SUMIFS(Prov_Auto!$E$3:$E1000,Prov_Auto!$A$3:$A1000,$C759,Prov_Auto!$C$3:$C1000,"&gt;="&amp;$A759 ,Prov_Auto!$D$3:$D1000, "&gt;="&amp;DATE(J$2,1, 1), Prov_Auto!$D$3:$D1000,"&lt;="&amp;DATE(J$2, 12, 31))*$D759, IF($B759="V", -1*(SUMIFS(Prov_Auto!$E$3:$E1000,Prov_Auto!$A$3:$A1000,$C759,Prov_Auto!$C$3:$C1000,"&gt;="&amp;$A759 ,Prov_Auto!$D$3:$D1000, "&gt;="&amp;DATE(J$2,1,1), Prov_Auto!$D$3:$D1000,"&lt;="&amp;DATE(J$2,12,31))*$D759), "")))))</f>
        <v/>
      </c>
      <c r="K759" s="42" t="str">
        <f>IF($A759="","",IF($C759="","",IF($D759="","", IF($B759="C",  SUMIFS(Prov_Auto!$E$3:$E1000,Prov_Auto!$A$3:$A1000,$C759,Prov_Auto!$C$3:$C1000,"&gt;="&amp;$A759 ,Prov_Auto!$D$3:$D1000, "&gt;="&amp;DATE(K$2,1, 1), Prov_Auto!$D$3:$D1000,"&lt;="&amp;DATE(K$2, 12, 31))*$D759, IF($B759="V", -1*(SUMIFS(Prov_Auto!$E$3:$E1000,Prov_Auto!$A$3:$A1000,$C759,Prov_Auto!$C$3:$C1000,"&gt;="&amp;$A759 ,Prov_Auto!$D$3:$D1000, "&gt;="&amp;DATE(K$2,1,1), Prov_Auto!$D$3:$D1000,"&lt;="&amp;DATE(K$2,12,31))*$D759), "")))))</f>
        <v/>
      </c>
      <c r="L759" s="42" t="str">
        <f>IF($A759="","",IF($C759="","",IF($D759="","", IF($B759="C",  SUMIFS(Prov_Auto!$E$3:$E1000,Prov_Auto!$A$3:$A1000,$C759,Prov_Auto!$C$3:$C1000,"&gt;="&amp;$A759 ,Prov_Auto!$D$3:$D1000, "&gt;="&amp;DATE(L$2,1, 1), Prov_Auto!$D$3:$D1000,"&lt;="&amp;DATE(L$2, 12, 31))*$D759, IF($B759="V", -1*(SUMIFS(Prov_Auto!$E$3:$E1000,Prov_Auto!$A$3:$A1000,$C759,Prov_Auto!$C$3:$C1000,"&gt;="&amp;$A759 ,Prov_Auto!$D$3:$D1000, "&gt;="&amp;DATE(L$2,1,1), Prov_Auto!$D$3:$D1000,"&lt;="&amp;DATE(L$2,12,31))*$D759), "")))))</f>
        <v/>
      </c>
      <c r="M759" s="43" t="str">
        <f>IF($A759="","",IF($C759="","",IF($D759="","", IF($B759="C",  SUMIFS(Prov_Auto!$E$3:$E1000,Prov_Auto!$A$3:$A1000,$C759,Prov_Auto!$C$3:$C1000,"&gt;="&amp;$A759 ,Prov_Auto!$D$3:$D1000, "&gt;="&amp;DATE(M$2,1, 1), Prov_Auto!$D$3:$D1000,"&lt;="&amp;DATE(M$2, 12, 31))*$D759, IF($B759="V", -1*(SUMIFS(Prov_Auto!$E$3:$E1000,Prov_Auto!$A$3:$A1000,$C759,Prov_Auto!$C$3:$C1000,"&gt;="&amp;$A759 ,Prov_Auto!$D$3:$D1000, "&gt;="&amp;DATE(M$2,1,1), Prov_Auto!$D$3:$D1000,"&lt;="&amp;DATE(M$2,12,31))*$D759), "")))))</f>
        <v/>
      </c>
      <c r="N759" s="30"/>
      <c r="O759" s="31"/>
      <c r="P759" s="31"/>
      <c r="Q759" s="31"/>
      <c r="R759" s="31"/>
      <c r="S759" s="31"/>
      <c r="T759" s="31"/>
      <c r="U759" s="31"/>
      <c r="V759" s="31"/>
      <c r="W759" s="31"/>
    </row>
    <row r="760">
      <c r="A760" s="46"/>
      <c r="B760" s="47"/>
      <c r="C760" s="47"/>
      <c r="D760" s="47"/>
      <c r="E760" s="48"/>
      <c r="F760" s="45" t="str">
        <f t="shared" si="1"/>
        <v/>
      </c>
      <c r="G760" s="40" t="str">
        <f t="shared" si="2"/>
        <v/>
      </c>
      <c r="H760" s="41" t="str">
        <f>IF(A760="","",IF(C760="","",IF(D760="","",IF(B760="C", SUMIFS(Prov_Auto!E$3:E1000,Prov_Auto!A$3:A1000,C760,Prov_Auto!C$3:C1000,"&gt;"&amp;A760,Prov_Auto!D$3:D1000,"&lt;="&amp;TODAY())*D760, IF(B760="V", -1*(SUMIFS(Prov_Auto!E$3:E1000,Prov_Auto!A$3:A1000,C760,Prov_Auto!C$3:C1000,"&gt;"&amp;A760,Prov_Auto!D$3:D1000,"&lt;="&amp;TODAY())*D760), "")))))</f>
        <v/>
      </c>
      <c r="I760" s="42" t="str">
        <f>IF($A760="","",IF($C760="","",IF($D760="","", IF($B760="C",  SUMIFS(Prov_Auto!$E$3:$E1000,Prov_Auto!$A$3:$A1000,$C760,Prov_Auto!$C$3:$C1000,"&gt;="&amp;$A760 ,Prov_Auto!$D$3:$D1000, "&gt;="&amp;DATE(I$2,1, 1), Prov_Auto!$D$3:$D1000,"&lt;="&amp;DATE(I$2, 12, 31))*$D760, IF($B760="V", -1*(SUMIFS(Prov_Auto!$E$3:$E1000,Prov_Auto!$A$3:$A1000,$C760,Prov_Auto!$C$3:$C1000,"&gt;="&amp;$A760 ,Prov_Auto!$D$3:$D1000, "&gt;="&amp;DATE(I$2,1,1), Prov_Auto!$D$3:$D1000,"&lt;="&amp;DATE(I$2,12,31))*$D760), "")))))</f>
        <v/>
      </c>
      <c r="J760" s="42" t="str">
        <f>IF($A760="","",IF($C760="","",IF($D760="","", IF($B760="C",  SUMIFS(Prov_Auto!$E$3:$E1000,Prov_Auto!$A$3:$A1000,$C760,Prov_Auto!$C$3:$C1000,"&gt;="&amp;$A760 ,Prov_Auto!$D$3:$D1000, "&gt;="&amp;DATE(J$2,1, 1), Prov_Auto!$D$3:$D1000,"&lt;="&amp;DATE(J$2, 12, 31))*$D760, IF($B760="V", -1*(SUMIFS(Prov_Auto!$E$3:$E1000,Prov_Auto!$A$3:$A1000,$C760,Prov_Auto!$C$3:$C1000,"&gt;="&amp;$A760 ,Prov_Auto!$D$3:$D1000, "&gt;="&amp;DATE(J$2,1,1), Prov_Auto!$D$3:$D1000,"&lt;="&amp;DATE(J$2,12,31))*$D760), "")))))</f>
        <v/>
      </c>
      <c r="K760" s="42" t="str">
        <f>IF($A760="","",IF($C760="","",IF($D760="","", IF($B760="C",  SUMIFS(Prov_Auto!$E$3:$E1000,Prov_Auto!$A$3:$A1000,$C760,Prov_Auto!$C$3:$C1000,"&gt;="&amp;$A760 ,Prov_Auto!$D$3:$D1000, "&gt;="&amp;DATE(K$2,1, 1), Prov_Auto!$D$3:$D1000,"&lt;="&amp;DATE(K$2, 12, 31))*$D760, IF($B760="V", -1*(SUMIFS(Prov_Auto!$E$3:$E1000,Prov_Auto!$A$3:$A1000,$C760,Prov_Auto!$C$3:$C1000,"&gt;="&amp;$A760 ,Prov_Auto!$D$3:$D1000, "&gt;="&amp;DATE(K$2,1,1), Prov_Auto!$D$3:$D1000,"&lt;="&amp;DATE(K$2,12,31))*$D760), "")))))</f>
        <v/>
      </c>
      <c r="L760" s="42" t="str">
        <f>IF($A760="","",IF($C760="","",IF($D760="","", IF($B760="C",  SUMIFS(Prov_Auto!$E$3:$E1000,Prov_Auto!$A$3:$A1000,$C760,Prov_Auto!$C$3:$C1000,"&gt;="&amp;$A760 ,Prov_Auto!$D$3:$D1000, "&gt;="&amp;DATE(L$2,1, 1), Prov_Auto!$D$3:$D1000,"&lt;="&amp;DATE(L$2, 12, 31))*$D760, IF($B760="V", -1*(SUMIFS(Prov_Auto!$E$3:$E1000,Prov_Auto!$A$3:$A1000,$C760,Prov_Auto!$C$3:$C1000,"&gt;="&amp;$A760 ,Prov_Auto!$D$3:$D1000, "&gt;="&amp;DATE(L$2,1,1), Prov_Auto!$D$3:$D1000,"&lt;="&amp;DATE(L$2,12,31))*$D760), "")))))</f>
        <v/>
      </c>
      <c r="M760" s="43" t="str">
        <f>IF($A760="","",IF($C760="","",IF($D760="","", IF($B760="C",  SUMIFS(Prov_Auto!$E$3:$E1000,Prov_Auto!$A$3:$A1000,$C760,Prov_Auto!$C$3:$C1000,"&gt;="&amp;$A760 ,Prov_Auto!$D$3:$D1000, "&gt;="&amp;DATE(M$2,1, 1), Prov_Auto!$D$3:$D1000,"&lt;="&amp;DATE(M$2, 12, 31))*$D760, IF($B760="V", -1*(SUMIFS(Prov_Auto!$E$3:$E1000,Prov_Auto!$A$3:$A1000,$C760,Prov_Auto!$C$3:$C1000,"&gt;="&amp;$A760 ,Prov_Auto!$D$3:$D1000, "&gt;="&amp;DATE(M$2,1,1), Prov_Auto!$D$3:$D1000,"&lt;="&amp;DATE(M$2,12,31))*$D760), "")))))</f>
        <v/>
      </c>
      <c r="N760" s="30"/>
      <c r="O760" s="31"/>
      <c r="P760" s="31"/>
      <c r="Q760" s="31"/>
      <c r="R760" s="31"/>
      <c r="S760" s="31"/>
      <c r="T760" s="31"/>
      <c r="U760" s="31"/>
      <c r="V760" s="31"/>
      <c r="W760" s="31"/>
    </row>
    <row r="761">
      <c r="A761" s="46"/>
      <c r="B761" s="47"/>
      <c r="C761" s="47"/>
      <c r="D761" s="47"/>
      <c r="E761" s="48"/>
      <c r="F761" s="45" t="str">
        <f t="shared" si="1"/>
        <v/>
      </c>
      <c r="G761" s="40" t="str">
        <f t="shared" si="2"/>
        <v/>
      </c>
      <c r="H761" s="41" t="str">
        <f>IF(A761="","",IF(C761="","",IF(D761="","",IF(B761="C", SUMIFS(Prov_Auto!E$3:E1000,Prov_Auto!A$3:A1000,C761,Prov_Auto!C$3:C1000,"&gt;"&amp;A761,Prov_Auto!D$3:D1000,"&lt;="&amp;TODAY())*D761, IF(B761="V", -1*(SUMIFS(Prov_Auto!E$3:E1000,Prov_Auto!A$3:A1000,C761,Prov_Auto!C$3:C1000,"&gt;"&amp;A761,Prov_Auto!D$3:D1000,"&lt;="&amp;TODAY())*D761), "")))))</f>
        <v/>
      </c>
      <c r="I761" s="42" t="str">
        <f>IF($A761="","",IF($C761="","",IF($D761="","", IF($B761="C",  SUMIFS(Prov_Auto!$E$3:$E1000,Prov_Auto!$A$3:$A1000,$C761,Prov_Auto!$C$3:$C1000,"&gt;="&amp;$A761 ,Prov_Auto!$D$3:$D1000, "&gt;="&amp;DATE(I$2,1, 1), Prov_Auto!$D$3:$D1000,"&lt;="&amp;DATE(I$2, 12, 31))*$D761, IF($B761="V", -1*(SUMIFS(Prov_Auto!$E$3:$E1000,Prov_Auto!$A$3:$A1000,$C761,Prov_Auto!$C$3:$C1000,"&gt;="&amp;$A761 ,Prov_Auto!$D$3:$D1000, "&gt;="&amp;DATE(I$2,1,1), Prov_Auto!$D$3:$D1000,"&lt;="&amp;DATE(I$2,12,31))*$D761), "")))))</f>
        <v/>
      </c>
      <c r="J761" s="42" t="str">
        <f>IF($A761="","",IF($C761="","",IF($D761="","", IF($B761="C",  SUMIFS(Prov_Auto!$E$3:$E1000,Prov_Auto!$A$3:$A1000,$C761,Prov_Auto!$C$3:$C1000,"&gt;="&amp;$A761 ,Prov_Auto!$D$3:$D1000, "&gt;="&amp;DATE(J$2,1, 1), Prov_Auto!$D$3:$D1000,"&lt;="&amp;DATE(J$2, 12, 31))*$D761, IF($B761="V", -1*(SUMIFS(Prov_Auto!$E$3:$E1000,Prov_Auto!$A$3:$A1000,$C761,Prov_Auto!$C$3:$C1000,"&gt;="&amp;$A761 ,Prov_Auto!$D$3:$D1000, "&gt;="&amp;DATE(J$2,1,1), Prov_Auto!$D$3:$D1000,"&lt;="&amp;DATE(J$2,12,31))*$D761), "")))))</f>
        <v/>
      </c>
      <c r="K761" s="42" t="str">
        <f>IF($A761="","",IF($C761="","",IF($D761="","", IF($B761="C",  SUMIFS(Prov_Auto!$E$3:$E1000,Prov_Auto!$A$3:$A1000,$C761,Prov_Auto!$C$3:$C1000,"&gt;="&amp;$A761 ,Prov_Auto!$D$3:$D1000, "&gt;="&amp;DATE(K$2,1, 1), Prov_Auto!$D$3:$D1000,"&lt;="&amp;DATE(K$2, 12, 31))*$D761, IF($B761="V", -1*(SUMIFS(Prov_Auto!$E$3:$E1000,Prov_Auto!$A$3:$A1000,$C761,Prov_Auto!$C$3:$C1000,"&gt;="&amp;$A761 ,Prov_Auto!$D$3:$D1000, "&gt;="&amp;DATE(K$2,1,1), Prov_Auto!$D$3:$D1000,"&lt;="&amp;DATE(K$2,12,31))*$D761), "")))))</f>
        <v/>
      </c>
      <c r="L761" s="42" t="str">
        <f>IF($A761="","",IF($C761="","",IF($D761="","", IF($B761="C",  SUMIFS(Prov_Auto!$E$3:$E1000,Prov_Auto!$A$3:$A1000,$C761,Prov_Auto!$C$3:$C1000,"&gt;="&amp;$A761 ,Prov_Auto!$D$3:$D1000, "&gt;="&amp;DATE(L$2,1, 1), Prov_Auto!$D$3:$D1000,"&lt;="&amp;DATE(L$2, 12, 31))*$D761, IF($B761="V", -1*(SUMIFS(Prov_Auto!$E$3:$E1000,Prov_Auto!$A$3:$A1000,$C761,Prov_Auto!$C$3:$C1000,"&gt;="&amp;$A761 ,Prov_Auto!$D$3:$D1000, "&gt;="&amp;DATE(L$2,1,1), Prov_Auto!$D$3:$D1000,"&lt;="&amp;DATE(L$2,12,31))*$D761), "")))))</f>
        <v/>
      </c>
      <c r="M761" s="43" t="str">
        <f>IF($A761="","",IF($C761="","",IF($D761="","", IF($B761="C",  SUMIFS(Prov_Auto!$E$3:$E1000,Prov_Auto!$A$3:$A1000,$C761,Prov_Auto!$C$3:$C1000,"&gt;="&amp;$A761 ,Prov_Auto!$D$3:$D1000, "&gt;="&amp;DATE(M$2,1, 1), Prov_Auto!$D$3:$D1000,"&lt;="&amp;DATE(M$2, 12, 31))*$D761, IF($B761="V", -1*(SUMIFS(Prov_Auto!$E$3:$E1000,Prov_Auto!$A$3:$A1000,$C761,Prov_Auto!$C$3:$C1000,"&gt;="&amp;$A761 ,Prov_Auto!$D$3:$D1000, "&gt;="&amp;DATE(M$2,1,1), Prov_Auto!$D$3:$D1000,"&lt;="&amp;DATE(M$2,12,31))*$D761), "")))))</f>
        <v/>
      </c>
      <c r="N761" s="30"/>
      <c r="O761" s="31"/>
      <c r="P761" s="31"/>
      <c r="Q761" s="31"/>
      <c r="R761" s="31"/>
      <c r="S761" s="31"/>
      <c r="T761" s="31"/>
      <c r="U761" s="31"/>
      <c r="V761" s="31"/>
      <c r="W761" s="31"/>
    </row>
    <row r="762">
      <c r="A762" s="46"/>
      <c r="B762" s="47"/>
      <c r="C762" s="47"/>
      <c r="D762" s="47"/>
      <c r="E762" s="48"/>
      <c r="F762" s="45" t="str">
        <f t="shared" si="1"/>
        <v/>
      </c>
      <c r="G762" s="40" t="str">
        <f t="shared" si="2"/>
        <v/>
      </c>
      <c r="H762" s="41" t="str">
        <f>IF(A762="","",IF(C762="","",IF(D762="","",IF(B762="C", SUMIFS(Prov_Auto!E$3:E1000,Prov_Auto!A$3:A1000,C762,Prov_Auto!C$3:C1000,"&gt;"&amp;A762,Prov_Auto!D$3:D1000,"&lt;="&amp;TODAY())*D762, IF(B762="V", -1*(SUMIFS(Prov_Auto!E$3:E1000,Prov_Auto!A$3:A1000,C762,Prov_Auto!C$3:C1000,"&gt;"&amp;A762,Prov_Auto!D$3:D1000,"&lt;="&amp;TODAY())*D762), "")))))</f>
        <v/>
      </c>
      <c r="I762" s="42" t="str">
        <f>IF($A762="","",IF($C762="","",IF($D762="","", IF($B762="C",  SUMIFS(Prov_Auto!$E$3:$E1000,Prov_Auto!$A$3:$A1000,$C762,Prov_Auto!$C$3:$C1000,"&gt;="&amp;$A762 ,Prov_Auto!$D$3:$D1000, "&gt;="&amp;DATE(I$2,1, 1), Prov_Auto!$D$3:$D1000,"&lt;="&amp;DATE(I$2, 12, 31))*$D762, IF($B762="V", -1*(SUMIFS(Prov_Auto!$E$3:$E1000,Prov_Auto!$A$3:$A1000,$C762,Prov_Auto!$C$3:$C1000,"&gt;="&amp;$A762 ,Prov_Auto!$D$3:$D1000, "&gt;="&amp;DATE(I$2,1,1), Prov_Auto!$D$3:$D1000,"&lt;="&amp;DATE(I$2,12,31))*$D762), "")))))</f>
        <v/>
      </c>
      <c r="J762" s="42" t="str">
        <f>IF($A762="","",IF($C762="","",IF($D762="","", IF($B762="C",  SUMIFS(Prov_Auto!$E$3:$E1000,Prov_Auto!$A$3:$A1000,$C762,Prov_Auto!$C$3:$C1000,"&gt;="&amp;$A762 ,Prov_Auto!$D$3:$D1000, "&gt;="&amp;DATE(J$2,1, 1), Prov_Auto!$D$3:$D1000,"&lt;="&amp;DATE(J$2, 12, 31))*$D762, IF($B762="V", -1*(SUMIFS(Prov_Auto!$E$3:$E1000,Prov_Auto!$A$3:$A1000,$C762,Prov_Auto!$C$3:$C1000,"&gt;="&amp;$A762 ,Prov_Auto!$D$3:$D1000, "&gt;="&amp;DATE(J$2,1,1), Prov_Auto!$D$3:$D1000,"&lt;="&amp;DATE(J$2,12,31))*$D762), "")))))</f>
        <v/>
      </c>
      <c r="K762" s="42" t="str">
        <f>IF($A762="","",IF($C762="","",IF($D762="","", IF($B762="C",  SUMIFS(Prov_Auto!$E$3:$E1000,Prov_Auto!$A$3:$A1000,$C762,Prov_Auto!$C$3:$C1000,"&gt;="&amp;$A762 ,Prov_Auto!$D$3:$D1000, "&gt;="&amp;DATE(K$2,1, 1), Prov_Auto!$D$3:$D1000,"&lt;="&amp;DATE(K$2, 12, 31))*$D762, IF($B762="V", -1*(SUMIFS(Prov_Auto!$E$3:$E1000,Prov_Auto!$A$3:$A1000,$C762,Prov_Auto!$C$3:$C1000,"&gt;="&amp;$A762 ,Prov_Auto!$D$3:$D1000, "&gt;="&amp;DATE(K$2,1,1), Prov_Auto!$D$3:$D1000,"&lt;="&amp;DATE(K$2,12,31))*$D762), "")))))</f>
        <v/>
      </c>
      <c r="L762" s="42" t="str">
        <f>IF($A762="","",IF($C762="","",IF($D762="","", IF($B762="C",  SUMIFS(Prov_Auto!$E$3:$E1000,Prov_Auto!$A$3:$A1000,$C762,Prov_Auto!$C$3:$C1000,"&gt;="&amp;$A762 ,Prov_Auto!$D$3:$D1000, "&gt;="&amp;DATE(L$2,1, 1), Prov_Auto!$D$3:$D1000,"&lt;="&amp;DATE(L$2, 12, 31))*$D762, IF($B762="V", -1*(SUMIFS(Prov_Auto!$E$3:$E1000,Prov_Auto!$A$3:$A1000,$C762,Prov_Auto!$C$3:$C1000,"&gt;="&amp;$A762 ,Prov_Auto!$D$3:$D1000, "&gt;="&amp;DATE(L$2,1,1), Prov_Auto!$D$3:$D1000,"&lt;="&amp;DATE(L$2,12,31))*$D762), "")))))</f>
        <v/>
      </c>
      <c r="M762" s="43" t="str">
        <f>IF($A762="","",IF($C762="","",IF($D762="","", IF($B762="C",  SUMIFS(Prov_Auto!$E$3:$E1000,Prov_Auto!$A$3:$A1000,$C762,Prov_Auto!$C$3:$C1000,"&gt;="&amp;$A762 ,Prov_Auto!$D$3:$D1000, "&gt;="&amp;DATE(M$2,1, 1), Prov_Auto!$D$3:$D1000,"&lt;="&amp;DATE(M$2, 12, 31))*$D762, IF($B762="V", -1*(SUMIFS(Prov_Auto!$E$3:$E1000,Prov_Auto!$A$3:$A1000,$C762,Prov_Auto!$C$3:$C1000,"&gt;="&amp;$A762 ,Prov_Auto!$D$3:$D1000, "&gt;="&amp;DATE(M$2,1,1), Prov_Auto!$D$3:$D1000,"&lt;="&amp;DATE(M$2,12,31))*$D762), "")))))</f>
        <v/>
      </c>
      <c r="N762" s="30"/>
      <c r="O762" s="31"/>
      <c r="P762" s="31"/>
      <c r="Q762" s="31"/>
      <c r="R762" s="31"/>
      <c r="S762" s="31"/>
      <c r="T762" s="31"/>
      <c r="U762" s="31"/>
      <c r="V762" s="31"/>
      <c r="W762" s="31"/>
    </row>
    <row r="763">
      <c r="A763" s="46"/>
      <c r="B763" s="47"/>
      <c r="C763" s="47"/>
      <c r="D763" s="47"/>
      <c r="E763" s="48"/>
      <c r="F763" s="45" t="str">
        <f t="shared" si="1"/>
        <v/>
      </c>
      <c r="G763" s="40" t="str">
        <f t="shared" si="2"/>
        <v/>
      </c>
      <c r="H763" s="41" t="str">
        <f>IF(A763="","",IF(C763="","",IF(D763="","",IF(B763="C", SUMIFS(Prov_Auto!E$3:E1000,Prov_Auto!A$3:A1000,C763,Prov_Auto!C$3:C1000,"&gt;"&amp;A763,Prov_Auto!D$3:D1000,"&lt;="&amp;TODAY())*D763, IF(B763="V", -1*(SUMIFS(Prov_Auto!E$3:E1000,Prov_Auto!A$3:A1000,C763,Prov_Auto!C$3:C1000,"&gt;"&amp;A763,Prov_Auto!D$3:D1000,"&lt;="&amp;TODAY())*D763), "")))))</f>
        <v/>
      </c>
      <c r="I763" s="42" t="str">
        <f>IF($A763="","",IF($C763="","",IF($D763="","", IF($B763="C",  SUMIFS(Prov_Auto!$E$3:$E1000,Prov_Auto!$A$3:$A1000,$C763,Prov_Auto!$C$3:$C1000,"&gt;="&amp;$A763 ,Prov_Auto!$D$3:$D1000, "&gt;="&amp;DATE(I$2,1, 1), Prov_Auto!$D$3:$D1000,"&lt;="&amp;DATE(I$2, 12, 31))*$D763, IF($B763="V", -1*(SUMIFS(Prov_Auto!$E$3:$E1000,Prov_Auto!$A$3:$A1000,$C763,Prov_Auto!$C$3:$C1000,"&gt;="&amp;$A763 ,Prov_Auto!$D$3:$D1000, "&gt;="&amp;DATE(I$2,1,1), Prov_Auto!$D$3:$D1000,"&lt;="&amp;DATE(I$2,12,31))*$D763), "")))))</f>
        <v/>
      </c>
      <c r="J763" s="42" t="str">
        <f>IF($A763="","",IF($C763="","",IF($D763="","", IF($B763="C",  SUMIFS(Prov_Auto!$E$3:$E1000,Prov_Auto!$A$3:$A1000,$C763,Prov_Auto!$C$3:$C1000,"&gt;="&amp;$A763 ,Prov_Auto!$D$3:$D1000, "&gt;="&amp;DATE(J$2,1, 1), Prov_Auto!$D$3:$D1000,"&lt;="&amp;DATE(J$2, 12, 31))*$D763, IF($B763="V", -1*(SUMIFS(Prov_Auto!$E$3:$E1000,Prov_Auto!$A$3:$A1000,$C763,Prov_Auto!$C$3:$C1000,"&gt;="&amp;$A763 ,Prov_Auto!$D$3:$D1000, "&gt;="&amp;DATE(J$2,1,1), Prov_Auto!$D$3:$D1000,"&lt;="&amp;DATE(J$2,12,31))*$D763), "")))))</f>
        <v/>
      </c>
      <c r="K763" s="42" t="str">
        <f>IF($A763="","",IF($C763="","",IF($D763="","", IF($B763="C",  SUMIFS(Prov_Auto!$E$3:$E1000,Prov_Auto!$A$3:$A1000,$C763,Prov_Auto!$C$3:$C1000,"&gt;="&amp;$A763 ,Prov_Auto!$D$3:$D1000, "&gt;="&amp;DATE(K$2,1, 1), Prov_Auto!$D$3:$D1000,"&lt;="&amp;DATE(K$2, 12, 31))*$D763, IF($B763="V", -1*(SUMIFS(Prov_Auto!$E$3:$E1000,Prov_Auto!$A$3:$A1000,$C763,Prov_Auto!$C$3:$C1000,"&gt;="&amp;$A763 ,Prov_Auto!$D$3:$D1000, "&gt;="&amp;DATE(K$2,1,1), Prov_Auto!$D$3:$D1000,"&lt;="&amp;DATE(K$2,12,31))*$D763), "")))))</f>
        <v/>
      </c>
      <c r="L763" s="42" t="str">
        <f>IF($A763="","",IF($C763="","",IF($D763="","", IF($B763="C",  SUMIFS(Prov_Auto!$E$3:$E1000,Prov_Auto!$A$3:$A1000,$C763,Prov_Auto!$C$3:$C1000,"&gt;="&amp;$A763 ,Prov_Auto!$D$3:$D1000, "&gt;="&amp;DATE(L$2,1, 1), Prov_Auto!$D$3:$D1000,"&lt;="&amp;DATE(L$2, 12, 31))*$D763, IF($B763="V", -1*(SUMIFS(Prov_Auto!$E$3:$E1000,Prov_Auto!$A$3:$A1000,$C763,Prov_Auto!$C$3:$C1000,"&gt;="&amp;$A763 ,Prov_Auto!$D$3:$D1000, "&gt;="&amp;DATE(L$2,1,1), Prov_Auto!$D$3:$D1000,"&lt;="&amp;DATE(L$2,12,31))*$D763), "")))))</f>
        <v/>
      </c>
      <c r="M763" s="43" t="str">
        <f>IF($A763="","",IF($C763="","",IF($D763="","", IF($B763="C",  SUMIFS(Prov_Auto!$E$3:$E1000,Prov_Auto!$A$3:$A1000,$C763,Prov_Auto!$C$3:$C1000,"&gt;="&amp;$A763 ,Prov_Auto!$D$3:$D1000, "&gt;="&amp;DATE(M$2,1, 1), Prov_Auto!$D$3:$D1000,"&lt;="&amp;DATE(M$2, 12, 31))*$D763, IF($B763="V", -1*(SUMIFS(Prov_Auto!$E$3:$E1000,Prov_Auto!$A$3:$A1000,$C763,Prov_Auto!$C$3:$C1000,"&gt;="&amp;$A763 ,Prov_Auto!$D$3:$D1000, "&gt;="&amp;DATE(M$2,1,1), Prov_Auto!$D$3:$D1000,"&lt;="&amp;DATE(M$2,12,31))*$D763), "")))))</f>
        <v/>
      </c>
      <c r="N763" s="30"/>
      <c r="O763" s="31"/>
      <c r="P763" s="31"/>
      <c r="Q763" s="31"/>
      <c r="R763" s="31"/>
      <c r="S763" s="31"/>
      <c r="T763" s="31"/>
      <c r="U763" s="31"/>
      <c r="V763" s="31"/>
      <c r="W763" s="31"/>
    </row>
    <row r="764">
      <c r="A764" s="46"/>
      <c r="B764" s="47"/>
      <c r="C764" s="47"/>
      <c r="D764" s="47"/>
      <c r="E764" s="48"/>
      <c r="F764" s="45" t="str">
        <f t="shared" si="1"/>
        <v/>
      </c>
      <c r="G764" s="40" t="str">
        <f t="shared" si="2"/>
        <v/>
      </c>
      <c r="H764" s="41" t="str">
        <f>IF(A764="","",IF(C764="","",IF(D764="","",IF(B764="C", SUMIFS(Prov_Auto!E$3:E1000,Prov_Auto!A$3:A1000,C764,Prov_Auto!C$3:C1000,"&gt;"&amp;A764,Prov_Auto!D$3:D1000,"&lt;="&amp;TODAY())*D764, IF(B764="V", -1*(SUMIFS(Prov_Auto!E$3:E1000,Prov_Auto!A$3:A1000,C764,Prov_Auto!C$3:C1000,"&gt;"&amp;A764,Prov_Auto!D$3:D1000,"&lt;="&amp;TODAY())*D764), "")))))</f>
        <v/>
      </c>
      <c r="I764" s="42" t="str">
        <f>IF($A764="","",IF($C764="","",IF($D764="","", IF($B764="C",  SUMIFS(Prov_Auto!$E$3:$E1000,Prov_Auto!$A$3:$A1000,$C764,Prov_Auto!$C$3:$C1000,"&gt;="&amp;$A764 ,Prov_Auto!$D$3:$D1000, "&gt;="&amp;DATE(I$2,1, 1), Prov_Auto!$D$3:$D1000,"&lt;="&amp;DATE(I$2, 12, 31))*$D764, IF($B764="V", -1*(SUMIFS(Prov_Auto!$E$3:$E1000,Prov_Auto!$A$3:$A1000,$C764,Prov_Auto!$C$3:$C1000,"&gt;="&amp;$A764 ,Prov_Auto!$D$3:$D1000, "&gt;="&amp;DATE(I$2,1,1), Prov_Auto!$D$3:$D1000,"&lt;="&amp;DATE(I$2,12,31))*$D764), "")))))</f>
        <v/>
      </c>
      <c r="J764" s="42" t="str">
        <f>IF($A764="","",IF($C764="","",IF($D764="","", IF($B764="C",  SUMIFS(Prov_Auto!$E$3:$E1000,Prov_Auto!$A$3:$A1000,$C764,Prov_Auto!$C$3:$C1000,"&gt;="&amp;$A764 ,Prov_Auto!$D$3:$D1000, "&gt;="&amp;DATE(J$2,1, 1), Prov_Auto!$D$3:$D1000,"&lt;="&amp;DATE(J$2, 12, 31))*$D764, IF($B764="V", -1*(SUMIFS(Prov_Auto!$E$3:$E1000,Prov_Auto!$A$3:$A1000,$C764,Prov_Auto!$C$3:$C1000,"&gt;="&amp;$A764 ,Prov_Auto!$D$3:$D1000, "&gt;="&amp;DATE(J$2,1,1), Prov_Auto!$D$3:$D1000,"&lt;="&amp;DATE(J$2,12,31))*$D764), "")))))</f>
        <v/>
      </c>
      <c r="K764" s="42" t="str">
        <f>IF($A764="","",IF($C764="","",IF($D764="","", IF($B764="C",  SUMIFS(Prov_Auto!$E$3:$E1000,Prov_Auto!$A$3:$A1000,$C764,Prov_Auto!$C$3:$C1000,"&gt;="&amp;$A764 ,Prov_Auto!$D$3:$D1000, "&gt;="&amp;DATE(K$2,1, 1), Prov_Auto!$D$3:$D1000,"&lt;="&amp;DATE(K$2, 12, 31))*$D764, IF($B764="V", -1*(SUMIFS(Prov_Auto!$E$3:$E1000,Prov_Auto!$A$3:$A1000,$C764,Prov_Auto!$C$3:$C1000,"&gt;="&amp;$A764 ,Prov_Auto!$D$3:$D1000, "&gt;="&amp;DATE(K$2,1,1), Prov_Auto!$D$3:$D1000,"&lt;="&amp;DATE(K$2,12,31))*$D764), "")))))</f>
        <v/>
      </c>
      <c r="L764" s="42" t="str">
        <f>IF($A764="","",IF($C764="","",IF($D764="","", IF($B764="C",  SUMIFS(Prov_Auto!$E$3:$E1000,Prov_Auto!$A$3:$A1000,$C764,Prov_Auto!$C$3:$C1000,"&gt;="&amp;$A764 ,Prov_Auto!$D$3:$D1000, "&gt;="&amp;DATE(L$2,1, 1), Prov_Auto!$D$3:$D1000,"&lt;="&amp;DATE(L$2, 12, 31))*$D764, IF($B764="V", -1*(SUMIFS(Prov_Auto!$E$3:$E1000,Prov_Auto!$A$3:$A1000,$C764,Prov_Auto!$C$3:$C1000,"&gt;="&amp;$A764 ,Prov_Auto!$D$3:$D1000, "&gt;="&amp;DATE(L$2,1,1), Prov_Auto!$D$3:$D1000,"&lt;="&amp;DATE(L$2,12,31))*$D764), "")))))</f>
        <v/>
      </c>
      <c r="M764" s="43" t="str">
        <f>IF($A764="","",IF($C764="","",IF($D764="","", IF($B764="C",  SUMIFS(Prov_Auto!$E$3:$E1000,Prov_Auto!$A$3:$A1000,$C764,Prov_Auto!$C$3:$C1000,"&gt;="&amp;$A764 ,Prov_Auto!$D$3:$D1000, "&gt;="&amp;DATE(M$2,1, 1), Prov_Auto!$D$3:$D1000,"&lt;="&amp;DATE(M$2, 12, 31))*$D764, IF($B764="V", -1*(SUMIFS(Prov_Auto!$E$3:$E1000,Prov_Auto!$A$3:$A1000,$C764,Prov_Auto!$C$3:$C1000,"&gt;="&amp;$A764 ,Prov_Auto!$D$3:$D1000, "&gt;="&amp;DATE(M$2,1,1), Prov_Auto!$D$3:$D1000,"&lt;="&amp;DATE(M$2,12,31))*$D764), "")))))</f>
        <v/>
      </c>
      <c r="N764" s="30"/>
      <c r="O764" s="31"/>
      <c r="P764" s="31"/>
      <c r="Q764" s="31"/>
      <c r="R764" s="31"/>
      <c r="S764" s="31"/>
      <c r="T764" s="31"/>
      <c r="U764" s="31"/>
      <c r="V764" s="31"/>
      <c r="W764" s="31"/>
    </row>
    <row r="765">
      <c r="A765" s="46"/>
      <c r="B765" s="47"/>
      <c r="C765" s="47"/>
      <c r="D765" s="47"/>
      <c r="E765" s="48"/>
      <c r="F765" s="45" t="str">
        <f t="shared" si="1"/>
        <v/>
      </c>
      <c r="G765" s="40" t="str">
        <f t="shared" si="2"/>
        <v/>
      </c>
      <c r="H765" s="41" t="str">
        <f>IF(A765="","",IF(C765="","",IF(D765="","",IF(B765="C", SUMIFS(Prov_Auto!E$3:E1000,Prov_Auto!A$3:A1000,C765,Prov_Auto!C$3:C1000,"&gt;"&amp;A765,Prov_Auto!D$3:D1000,"&lt;="&amp;TODAY())*D765, IF(B765="V", -1*(SUMIFS(Prov_Auto!E$3:E1000,Prov_Auto!A$3:A1000,C765,Prov_Auto!C$3:C1000,"&gt;"&amp;A765,Prov_Auto!D$3:D1000,"&lt;="&amp;TODAY())*D765), "")))))</f>
        <v/>
      </c>
      <c r="I765" s="42" t="str">
        <f>IF($A765="","",IF($C765="","",IF($D765="","", IF($B765="C",  SUMIFS(Prov_Auto!$E$3:$E1000,Prov_Auto!$A$3:$A1000,$C765,Prov_Auto!$C$3:$C1000,"&gt;="&amp;$A765 ,Prov_Auto!$D$3:$D1000, "&gt;="&amp;DATE(I$2,1, 1), Prov_Auto!$D$3:$D1000,"&lt;="&amp;DATE(I$2, 12, 31))*$D765, IF($B765="V", -1*(SUMIFS(Prov_Auto!$E$3:$E1000,Prov_Auto!$A$3:$A1000,$C765,Prov_Auto!$C$3:$C1000,"&gt;="&amp;$A765 ,Prov_Auto!$D$3:$D1000, "&gt;="&amp;DATE(I$2,1,1), Prov_Auto!$D$3:$D1000,"&lt;="&amp;DATE(I$2,12,31))*$D765), "")))))</f>
        <v/>
      </c>
      <c r="J765" s="42" t="str">
        <f>IF($A765="","",IF($C765="","",IF($D765="","", IF($B765="C",  SUMIFS(Prov_Auto!$E$3:$E1000,Prov_Auto!$A$3:$A1000,$C765,Prov_Auto!$C$3:$C1000,"&gt;="&amp;$A765 ,Prov_Auto!$D$3:$D1000, "&gt;="&amp;DATE(J$2,1, 1), Prov_Auto!$D$3:$D1000,"&lt;="&amp;DATE(J$2, 12, 31))*$D765, IF($B765="V", -1*(SUMIFS(Prov_Auto!$E$3:$E1000,Prov_Auto!$A$3:$A1000,$C765,Prov_Auto!$C$3:$C1000,"&gt;="&amp;$A765 ,Prov_Auto!$D$3:$D1000, "&gt;="&amp;DATE(J$2,1,1), Prov_Auto!$D$3:$D1000,"&lt;="&amp;DATE(J$2,12,31))*$D765), "")))))</f>
        <v/>
      </c>
      <c r="K765" s="42" t="str">
        <f>IF($A765="","",IF($C765="","",IF($D765="","", IF($B765="C",  SUMIFS(Prov_Auto!$E$3:$E1000,Prov_Auto!$A$3:$A1000,$C765,Prov_Auto!$C$3:$C1000,"&gt;="&amp;$A765 ,Prov_Auto!$D$3:$D1000, "&gt;="&amp;DATE(K$2,1, 1), Prov_Auto!$D$3:$D1000,"&lt;="&amp;DATE(K$2, 12, 31))*$D765, IF($B765="V", -1*(SUMIFS(Prov_Auto!$E$3:$E1000,Prov_Auto!$A$3:$A1000,$C765,Prov_Auto!$C$3:$C1000,"&gt;="&amp;$A765 ,Prov_Auto!$D$3:$D1000, "&gt;="&amp;DATE(K$2,1,1), Prov_Auto!$D$3:$D1000,"&lt;="&amp;DATE(K$2,12,31))*$D765), "")))))</f>
        <v/>
      </c>
      <c r="L765" s="42" t="str">
        <f>IF($A765="","",IF($C765="","",IF($D765="","", IF($B765="C",  SUMIFS(Prov_Auto!$E$3:$E1000,Prov_Auto!$A$3:$A1000,$C765,Prov_Auto!$C$3:$C1000,"&gt;="&amp;$A765 ,Prov_Auto!$D$3:$D1000, "&gt;="&amp;DATE(L$2,1, 1), Prov_Auto!$D$3:$D1000,"&lt;="&amp;DATE(L$2, 12, 31))*$D765, IF($B765="V", -1*(SUMIFS(Prov_Auto!$E$3:$E1000,Prov_Auto!$A$3:$A1000,$C765,Prov_Auto!$C$3:$C1000,"&gt;="&amp;$A765 ,Prov_Auto!$D$3:$D1000, "&gt;="&amp;DATE(L$2,1,1), Prov_Auto!$D$3:$D1000,"&lt;="&amp;DATE(L$2,12,31))*$D765), "")))))</f>
        <v/>
      </c>
      <c r="M765" s="43" t="str">
        <f>IF($A765="","",IF($C765="","",IF($D765="","", IF($B765="C",  SUMIFS(Prov_Auto!$E$3:$E1000,Prov_Auto!$A$3:$A1000,$C765,Prov_Auto!$C$3:$C1000,"&gt;="&amp;$A765 ,Prov_Auto!$D$3:$D1000, "&gt;="&amp;DATE(M$2,1, 1), Prov_Auto!$D$3:$D1000,"&lt;="&amp;DATE(M$2, 12, 31))*$D765, IF($B765="V", -1*(SUMIFS(Prov_Auto!$E$3:$E1000,Prov_Auto!$A$3:$A1000,$C765,Prov_Auto!$C$3:$C1000,"&gt;="&amp;$A765 ,Prov_Auto!$D$3:$D1000, "&gt;="&amp;DATE(M$2,1,1), Prov_Auto!$D$3:$D1000,"&lt;="&amp;DATE(M$2,12,31))*$D765), "")))))</f>
        <v/>
      </c>
      <c r="N765" s="30"/>
      <c r="O765" s="31"/>
      <c r="P765" s="31"/>
      <c r="Q765" s="31"/>
      <c r="R765" s="31"/>
      <c r="S765" s="31"/>
      <c r="T765" s="31"/>
      <c r="U765" s="31"/>
      <c r="V765" s="31"/>
      <c r="W765" s="31"/>
    </row>
    <row r="766">
      <c r="A766" s="46"/>
      <c r="B766" s="47"/>
      <c r="C766" s="47"/>
      <c r="D766" s="47"/>
      <c r="E766" s="48"/>
      <c r="F766" s="45" t="str">
        <f t="shared" si="1"/>
        <v/>
      </c>
      <c r="G766" s="40" t="str">
        <f t="shared" si="2"/>
        <v/>
      </c>
      <c r="H766" s="41" t="str">
        <f>IF(A766="","",IF(C766="","",IF(D766="","",IF(B766="C", SUMIFS(Prov_Auto!E$3:E1000,Prov_Auto!A$3:A1000,C766,Prov_Auto!C$3:C1000,"&gt;"&amp;A766,Prov_Auto!D$3:D1000,"&lt;="&amp;TODAY())*D766, IF(B766="V", -1*(SUMIFS(Prov_Auto!E$3:E1000,Prov_Auto!A$3:A1000,C766,Prov_Auto!C$3:C1000,"&gt;"&amp;A766,Prov_Auto!D$3:D1000,"&lt;="&amp;TODAY())*D766), "")))))</f>
        <v/>
      </c>
      <c r="I766" s="42" t="str">
        <f>IF($A766="","",IF($C766="","",IF($D766="","", IF($B766="C",  SUMIFS(Prov_Auto!$E$3:$E1000,Prov_Auto!$A$3:$A1000,$C766,Prov_Auto!$C$3:$C1000,"&gt;="&amp;$A766 ,Prov_Auto!$D$3:$D1000, "&gt;="&amp;DATE(I$2,1, 1), Prov_Auto!$D$3:$D1000,"&lt;="&amp;DATE(I$2, 12, 31))*$D766, IF($B766="V", -1*(SUMIFS(Prov_Auto!$E$3:$E1000,Prov_Auto!$A$3:$A1000,$C766,Prov_Auto!$C$3:$C1000,"&gt;="&amp;$A766 ,Prov_Auto!$D$3:$D1000, "&gt;="&amp;DATE(I$2,1,1), Prov_Auto!$D$3:$D1000,"&lt;="&amp;DATE(I$2,12,31))*$D766), "")))))</f>
        <v/>
      </c>
      <c r="J766" s="42" t="str">
        <f>IF($A766="","",IF($C766="","",IF($D766="","", IF($B766="C",  SUMIFS(Prov_Auto!$E$3:$E1000,Prov_Auto!$A$3:$A1000,$C766,Prov_Auto!$C$3:$C1000,"&gt;="&amp;$A766 ,Prov_Auto!$D$3:$D1000, "&gt;="&amp;DATE(J$2,1, 1), Prov_Auto!$D$3:$D1000,"&lt;="&amp;DATE(J$2, 12, 31))*$D766, IF($B766="V", -1*(SUMIFS(Prov_Auto!$E$3:$E1000,Prov_Auto!$A$3:$A1000,$C766,Prov_Auto!$C$3:$C1000,"&gt;="&amp;$A766 ,Prov_Auto!$D$3:$D1000, "&gt;="&amp;DATE(J$2,1,1), Prov_Auto!$D$3:$D1000,"&lt;="&amp;DATE(J$2,12,31))*$D766), "")))))</f>
        <v/>
      </c>
      <c r="K766" s="42" t="str">
        <f>IF($A766="","",IF($C766="","",IF($D766="","", IF($B766="C",  SUMIFS(Prov_Auto!$E$3:$E1000,Prov_Auto!$A$3:$A1000,$C766,Prov_Auto!$C$3:$C1000,"&gt;="&amp;$A766 ,Prov_Auto!$D$3:$D1000, "&gt;="&amp;DATE(K$2,1, 1), Prov_Auto!$D$3:$D1000,"&lt;="&amp;DATE(K$2, 12, 31))*$D766, IF($B766="V", -1*(SUMIFS(Prov_Auto!$E$3:$E1000,Prov_Auto!$A$3:$A1000,$C766,Prov_Auto!$C$3:$C1000,"&gt;="&amp;$A766 ,Prov_Auto!$D$3:$D1000, "&gt;="&amp;DATE(K$2,1,1), Prov_Auto!$D$3:$D1000,"&lt;="&amp;DATE(K$2,12,31))*$D766), "")))))</f>
        <v/>
      </c>
      <c r="L766" s="42" t="str">
        <f>IF($A766="","",IF($C766="","",IF($D766="","", IF($B766="C",  SUMIFS(Prov_Auto!$E$3:$E1000,Prov_Auto!$A$3:$A1000,$C766,Prov_Auto!$C$3:$C1000,"&gt;="&amp;$A766 ,Prov_Auto!$D$3:$D1000, "&gt;="&amp;DATE(L$2,1, 1), Prov_Auto!$D$3:$D1000,"&lt;="&amp;DATE(L$2, 12, 31))*$D766, IF($B766="V", -1*(SUMIFS(Prov_Auto!$E$3:$E1000,Prov_Auto!$A$3:$A1000,$C766,Prov_Auto!$C$3:$C1000,"&gt;="&amp;$A766 ,Prov_Auto!$D$3:$D1000, "&gt;="&amp;DATE(L$2,1,1), Prov_Auto!$D$3:$D1000,"&lt;="&amp;DATE(L$2,12,31))*$D766), "")))))</f>
        <v/>
      </c>
      <c r="M766" s="43" t="str">
        <f>IF($A766="","",IF($C766="","",IF($D766="","", IF($B766="C",  SUMIFS(Prov_Auto!$E$3:$E1000,Prov_Auto!$A$3:$A1000,$C766,Prov_Auto!$C$3:$C1000,"&gt;="&amp;$A766 ,Prov_Auto!$D$3:$D1000, "&gt;="&amp;DATE(M$2,1, 1), Prov_Auto!$D$3:$D1000,"&lt;="&amp;DATE(M$2, 12, 31))*$D766, IF($B766="V", -1*(SUMIFS(Prov_Auto!$E$3:$E1000,Prov_Auto!$A$3:$A1000,$C766,Prov_Auto!$C$3:$C1000,"&gt;="&amp;$A766 ,Prov_Auto!$D$3:$D1000, "&gt;="&amp;DATE(M$2,1,1), Prov_Auto!$D$3:$D1000,"&lt;="&amp;DATE(M$2,12,31))*$D766), "")))))</f>
        <v/>
      </c>
      <c r="N766" s="30"/>
      <c r="O766" s="31"/>
      <c r="P766" s="31"/>
      <c r="Q766" s="31"/>
      <c r="R766" s="31"/>
      <c r="S766" s="31"/>
      <c r="T766" s="31"/>
      <c r="U766" s="31"/>
      <c r="V766" s="31"/>
      <c r="W766" s="31"/>
    </row>
    <row r="767">
      <c r="A767" s="46"/>
      <c r="B767" s="47"/>
      <c r="C767" s="47"/>
      <c r="D767" s="47"/>
      <c r="E767" s="48"/>
      <c r="F767" s="45" t="str">
        <f t="shared" si="1"/>
        <v/>
      </c>
      <c r="G767" s="40" t="str">
        <f t="shared" si="2"/>
        <v/>
      </c>
      <c r="H767" s="41" t="str">
        <f>IF(A767="","",IF(C767="","",IF(D767="","",IF(B767="C", SUMIFS(Prov_Auto!E$3:E1000,Prov_Auto!A$3:A1000,C767,Prov_Auto!C$3:C1000,"&gt;"&amp;A767,Prov_Auto!D$3:D1000,"&lt;="&amp;TODAY())*D767, IF(B767="V", -1*(SUMIFS(Prov_Auto!E$3:E1000,Prov_Auto!A$3:A1000,C767,Prov_Auto!C$3:C1000,"&gt;"&amp;A767,Prov_Auto!D$3:D1000,"&lt;="&amp;TODAY())*D767), "")))))</f>
        <v/>
      </c>
      <c r="I767" s="42" t="str">
        <f>IF($A767="","",IF($C767="","",IF($D767="","", IF($B767="C",  SUMIFS(Prov_Auto!$E$3:$E1000,Prov_Auto!$A$3:$A1000,$C767,Prov_Auto!$C$3:$C1000,"&gt;="&amp;$A767 ,Prov_Auto!$D$3:$D1000, "&gt;="&amp;DATE(I$2,1, 1), Prov_Auto!$D$3:$D1000,"&lt;="&amp;DATE(I$2, 12, 31))*$D767, IF($B767="V", -1*(SUMIFS(Prov_Auto!$E$3:$E1000,Prov_Auto!$A$3:$A1000,$C767,Prov_Auto!$C$3:$C1000,"&gt;="&amp;$A767 ,Prov_Auto!$D$3:$D1000, "&gt;="&amp;DATE(I$2,1,1), Prov_Auto!$D$3:$D1000,"&lt;="&amp;DATE(I$2,12,31))*$D767), "")))))</f>
        <v/>
      </c>
      <c r="J767" s="42" t="str">
        <f>IF($A767="","",IF($C767="","",IF($D767="","", IF($B767="C",  SUMIFS(Prov_Auto!$E$3:$E1000,Prov_Auto!$A$3:$A1000,$C767,Prov_Auto!$C$3:$C1000,"&gt;="&amp;$A767 ,Prov_Auto!$D$3:$D1000, "&gt;="&amp;DATE(J$2,1, 1), Prov_Auto!$D$3:$D1000,"&lt;="&amp;DATE(J$2, 12, 31))*$D767, IF($B767="V", -1*(SUMIFS(Prov_Auto!$E$3:$E1000,Prov_Auto!$A$3:$A1000,$C767,Prov_Auto!$C$3:$C1000,"&gt;="&amp;$A767 ,Prov_Auto!$D$3:$D1000, "&gt;="&amp;DATE(J$2,1,1), Prov_Auto!$D$3:$D1000,"&lt;="&amp;DATE(J$2,12,31))*$D767), "")))))</f>
        <v/>
      </c>
      <c r="K767" s="42" t="str">
        <f>IF($A767="","",IF($C767="","",IF($D767="","", IF($B767="C",  SUMIFS(Prov_Auto!$E$3:$E1000,Prov_Auto!$A$3:$A1000,$C767,Prov_Auto!$C$3:$C1000,"&gt;="&amp;$A767 ,Prov_Auto!$D$3:$D1000, "&gt;="&amp;DATE(K$2,1, 1), Prov_Auto!$D$3:$D1000,"&lt;="&amp;DATE(K$2, 12, 31))*$D767, IF($B767="V", -1*(SUMIFS(Prov_Auto!$E$3:$E1000,Prov_Auto!$A$3:$A1000,$C767,Prov_Auto!$C$3:$C1000,"&gt;="&amp;$A767 ,Prov_Auto!$D$3:$D1000, "&gt;="&amp;DATE(K$2,1,1), Prov_Auto!$D$3:$D1000,"&lt;="&amp;DATE(K$2,12,31))*$D767), "")))))</f>
        <v/>
      </c>
      <c r="L767" s="42" t="str">
        <f>IF($A767="","",IF($C767="","",IF($D767="","", IF($B767="C",  SUMIFS(Prov_Auto!$E$3:$E1000,Prov_Auto!$A$3:$A1000,$C767,Prov_Auto!$C$3:$C1000,"&gt;="&amp;$A767 ,Prov_Auto!$D$3:$D1000, "&gt;="&amp;DATE(L$2,1, 1), Prov_Auto!$D$3:$D1000,"&lt;="&amp;DATE(L$2, 12, 31))*$D767, IF($B767="V", -1*(SUMIFS(Prov_Auto!$E$3:$E1000,Prov_Auto!$A$3:$A1000,$C767,Prov_Auto!$C$3:$C1000,"&gt;="&amp;$A767 ,Prov_Auto!$D$3:$D1000, "&gt;="&amp;DATE(L$2,1,1), Prov_Auto!$D$3:$D1000,"&lt;="&amp;DATE(L$2,12,31))*$D767), "")))))</f>
        <v/>
      </c>
      <c r="M767" s="43" t="str">
        <f>IF($A767="","",IF($C767="","",IF($D767="","", IF($B767="C",  SUMIFS(Prov_Auto!$E$3:$E1000,Prov_Auto!$A$3:$A1000,$C767,Prov_Auto!$C$3:$C1000,"&gt;="&amp;$A767 ,Prov_Auto!$D$3:$D1000, "&gt;="&amp;DATE(M$2,1, 1), Prov_Auto!$D$3:$D1000,"&lt;="&amp;DATE(M$2, 12, 31))*$D767, IF($B767="V", -1*(SUMIFS(Prov_Auto!$E$3:$E1000,Prov_Auto!$A$3:$A1000,$C767,Prov_Auto!$C$3:$C1000,"&gt;="&amp;$A767 ,Prov_Auto!$D$3:$D1000, "&gt;="&amp;DATE(M$2,1,1), Prov_Auto!$D$3:$D1000,"&lt;="&amp;DATE(M$2,12,31))*$D767), "")))))</f>
        <v/>
      </c>
      <c r="N767" s="30"/>
      <c r="O767" s="31"/>
      <c r="P767" s="31"/>
      <c r="Q767" s="31"/>
      <c r="R767" s="31"/>
      <c r="S767" s="31"/>
      <c r="T767" s="31"/>
      <c r="U767" s="31"/>
      <c r="V767" s="31"/>
      <c r="W767" s="31"/>
    </row>
    <row r="768">
      <c r="A768" s="46"/>
      <c r="B768" s="47"/>
      <c r="C768" s="47"/>
      <c r="D768" s="47"/>
      <c r="E768" s="48"/>
      <c r="F768" s="45" t="str">
        <f t="shared" si="1"/>
        <v/>
      </c>
      <c r="G768" s="40" t="str">
        <f t="shared" si="2"/>
        <v/>
      </c>
      <c r="H768" s="41" t="str">
        <f>IF(A768="","",IF(C768="","",IF(D768="","",IF(B768="C", SUMIFS(Prov_Auto!E$3:E1000,Prov_Auto!A$3:A1000,C768,Prov_Auto!C$3:C1000,"&gt;"&amp;A768,Prov_Auto!D$3:D1000,"&lt;="&amp;TODAY())*D768, IF(B768="V", -1*(SUMIFS(Prov_Auto!E$3:E1000,Prov_Auto!A$3:A1000,C768,Prov_Auto!C$3:C1000,"&gt;"&amp;A768,Prov_Auto!D$3:D1000,"&lt;="&amp;TODAY())*D768), "")))))</f>
        <v/>
      </c>
      <c r="I768" s="42" t="str">
        <f>IF($A768="","",IF($C768="","",IF($D768="","", IF($B768="C",  SUMIFS(Prov_Auto!$E$3:$E1000,Prov_Auto!$A$3:$A1000,$C768,Prov_Auto!$C$3:$C1000,"&gt;="&amp;$A768 ,Prov_Auto!$D$3:$D1000, "&gt;="&amp;DATE(I$2,1, 1), Prov_Auto!$D$3:$D1000,"&lt;="&amp;DATE(I$2, 12, 31))*$D768, IF($B768="V", -1*(SUMIFS(Prov_Auto!$E$3:$E1000,Prov_Auto!$A$3:$A1000,$C768,Prov_Auto!$C$3:$C1000,"&gt;="&amp;$A768 ,Prov_Auto!$D$3:$D1000, "&gt;="&amp;DATE(I$2,1,1), Prov_Auto!$D$3:$D1000,"&lt;="&amp;DATE(I$2,12,31))*$D768), "")))))</f>
        <v/>
      </c>
      <c r="J768" s="42" t="str">
        <f>IF($A768="","",IF($C768="","",IF($D768="","", IF($B768="C",  SUMIFS(Prov_Auto!$E$3:$E1000,Prov_Auto!$A$3:$A1000,$C768,Prov_Auto!$C$3:$C1000,"&gt;="&amp;$A768 ,Prov_Auto!$D$3:$D1000, "&gt;="&amp;DATE(J$2,1, 1), Prov_Auto!$D$3:$D1000,"&lt;="&amp;DATE(J$2, 12, 31))*$D768, IF($B768="V", -1*(SUMIFS(Prov_Auto!$E$3:$E1000,Prov_Auto!$A$3:$A1000,$C768,Prov_Auto!$C$3:$C1000,"&gt;="&amp;$A768 ,Prov_Auto!$D$3:$D1000, "&gt;="&amp;DATE(J$2,1,1), Prov_Auto!$D$3:$D1000,"&lt;="&amp;DATE(J$2,12,31))*$D768), "")))))</f>
        <v/>
      </c>
      <c r="K768" s="42" t="str">
        <f>IF($A768="","",IF($C768="","",IF($D768="","", IF($B768="C",  SUMIFS(Prov_Auto!$E$3:$E1000,Prov_Auto!$A$3:$A1000,$C768,Prov_Auto!$C$3:$C1000,"&gt;="&amp;$A768 ,Prov_Auto!$D$3:$D1000, "&gt;="&amp;DATE(K$2,1, 1), Prov_Auto!$D$3:$D1000,"&lt;="&amp;DATE(K$2, 12, 31))*$D768, IF($B768="V", -1*(SUMIFS(Prov_Auto!$E$3:$E1000,Prov_Auto!$A$3:$A1000,$C768,Prov_Auto!$C$3:$C1000,"&gt;="&amp;$A768 ,Prov_Auto!$D$3:$D1000, "&gt;="&amp;DATE(K$2,1,1), Prov_Auto!$D$3:$D1000,"&lt;="&amp;DATE(K$2,12,31))*$D768), "")))))</f>
        <v/>
      </c>
      <c r="L768" s="42" t="str">
        <f>IF($A768="","",IF($C768="","",IF($D768="","", IF($B768="C",  SUMIFS(Prov_Auto!$E$3:$E1000,Prov_Auto!$A$3:$A1000,$C768,Prov_Auto!$C$3:$C1000,"&gt;="&amp;$A768 ,Prov_Auto!$D$3:$D1000, "&gt;="&amp;DATE(L$2,1, 1), Prov_Auto!$D$3:$D1000,"&lt;="&amp;DATE(L$2, 12, 31))*$D768, IF($B768="V", -1*(SUMIFS(Prov_Auto!$E$3:$E1000,Prov_Auto!$A$3:$A1000,$C768,Prov_Auto!$C$3:$C1000,"&gt;="&amp;$A768 ,Prov_Auto!$D$3:$D1000, "&gt;="&amp;DATE(L$2,1,1), Prov_Auto!$D$3:$D1000,"&lt;="&amp;DATE(L$2,12,31))*$D768), "")))))</f>
        <v/>
      </c>
      <c r="M768" s="43" t="str">
        <f>IF($A768="","",IF($C768="","",IF($D768="","", IF($B768="C",  SUMIFS(Prov_Auto!$E$3:$E1000,Prov_Auto!$A$3:$A1000,$C768,Prov_Auto!$C$3:$C1000,"&gt;="&amp;$A768 ,Prov_Auto!$D$3:$D1000, "&gt;="&amp;DATE(M$2,1, 1), Prov_Auto!$D$3:$D1000,"&lt;="&amp;DATE(M$2, 12, 31))*$D768, IF($B768="V", -1*(SUMIFS(Prov_Auto!$E$3:$E1000,Prov_Auto!$A$3:$A1000,$C768,Prov_Auto!$C$3:$C1000,"&gt;="&amp;$A768 ,Prov_Auto!$D$3:$D1000, "&gt;="&amp;DATE(M$2,1,1), Prov_Auto!$D$3:$D1000,"&lt;="&amp;DATE(M$2,12,31))*$D768), "")))))</f>
        <v/>
      </c>
      <c r="N768" s="30"/>
      <c r="O768" s="31"/>
      <c r="P768" s="31"/>
      <c r="Q768" s="31"/>
      <c r="R768" s="31"/>
      <c r="S768" s="31"/>
      <c r="T768" s="31"/>
      <c r="U768" s="31"/>
      <c r="V768" s="31"/>
      <c r="W768" s="31"/>
    </row>
    <row r="769">
      <c r="A769" s="46"/>
      <c r="B769" s="47"/>
      <c r="C769" s="47"/>
      <c r="D769" s="47"/>
      <c r="E769" s="48"/>
      <c r="F769" s="45" t="str">
        <f t="shared" si="1"/>
        <v/>
      </c>
      <c r="G769" s="40" t="str">
        <f t="shared" si="2"/>
        <v/>
      </c>
      <c r="H769" s="41" t="str">
        <f>IF(A769="","",IF(C769="","",IF(D769="","",IF(B769="C", SUMIFS(Prov_Auto!E$3:E1000,Prov_Auto!A$3:A1000,C769,Prov_Auto!C$3:C1000,"&gt;"&amp;A769,Prov_Auto!D$3:D1000,"&lt;="&amp;TODAY())*D769, IF(B769="V", -1*(SUMIFS(Prov_Auto!E$3:E1000,Prov_Auto!A$3:A1000,C769,Prov_Auto!C$3:C1000,"&gt;"&amp;A769,Prov_Auto!D$3:D1000,"&lt;="&amp;TODAY())*D769), "")))))</f>
        <v/>
      </c>
      <c r="I769" s="42" t="str">
        <f>IF($A769="","",IF($C769="","",IF($D769="","", IF($B769="C",  SUMIFS(Prov_Auto!$E$3:$E1000,Prov_Auto!$A$3:$A1000,$C769,Prov_Auto!$C$3:$C1000,"&gt;="&amp;$A769 ,Prov_Auto!$D$3:$D1000, "&gt;="&amp;DATE(I$2,1, 1), Prov_Auto!$D$3:$D1000,"&lt;="&amp;DATE(I$2, 12, 31))*$D769, IF($B769="V", -1*(SUMIFS(Prov_Auto!$E$3:$E1000,Prov_Auto!$A$3:$A1000,$C769,Prov_Auto!$C$3:$C1000,"&gt;="&amp;$A769 ,Prov_Auto!$D$3:$D1000, "&gt;="&amp;DATE(I$2,1,1), Prov_Auto!$D$3:$D1000,"&lt;="&amp;DATE(I$2,12,31))*$D769), "")))))</f>
        <v/>
      </c>
      <c r="J769" s="42" t="str">
        <f>IF($A769="","",IF($C769="","",IF($D769="","", IF($B769="C",  SUMIFS(Prov_Auto!$E$3:$E1000,Prov_Auto!$A$3:$A1000,$C769,Prov_Auto!$C$3:$C1000,"&gt;="&amp;$A769 ,Prov_Auto!$D$3:$D1000, "&gt;="&amp;DATE(J$2,1, 1), Prov_Auto!$D$3:$D1000,"&lt;="&amp;DATE(J$2, 12, 31))*$D769, IF($B769="V", -1*(SUMIFS(Prov_Auto!$E$3:$E1000,Prov_Auto!$A$3:$A1000,$C769,Prov_Auto!$C$3:$C1000,"&gt;="&amp;$A769 ,Prov_Auto!$D$3:$D1000, "&gt;="&amp;DATE(J$2,1,1), Prov_Auto!$D$3:$D1000,"&lt;="&amp;DATE(J$2,12,31))*$D769), "")))))</f>
        <v/>
      </c>
      <c r="K769" s="42" t="str">
        <f>IF($A769="","",IF($C769="","",IF($D769="","", IF($B769="C",  SUMIFS(Prov_Auto!$E$3:$E1000,Prov_Auto!$A$3:$A1000,$C769,Prov_Auto!$C$3:$C1000,"&gt;="&amp;$A769 ,Prov_Auto!$D$3:$D1000, "&gt;="&amp;DATE(K$2,1, 1), Prov_Auto!$D$3:$D1000,"&lt;="&amp;DATE(K$2, 12, 31))*$D769, IF($B769="V", -1*(SUMIFS(Prov_Auto!$E$3:$E1000,Prov_Auto!$A$3:$A1000,$C769,Prov_Auto!$C$3:$C1000,"&gt;="&amp;$A769 ,Prov_Auto!$D$3:$D1000, "&gt;="&amp;DATE(K$2,1,1), Prov_Auto!$D$3:$D1000,"&lt;="&amp;DATE(K$2,12,31))*$D769), "")))))</f>
        <v/>
      </c>
      <c r="L769" s="42" t="str">
        <f>IF($A769="","",IF($C769="","",IF($D769="","", IF($B769="C",  SUMIFS(Prov_Auto!$E$3:$E1000,Prov_Auto!$A$3:$A1000,$C769,Prov_Auto!$C$3:$C1000,"&gt;="&amp;$A769 ,Prov_Auto!$D$3:$D1000, "&gt;="&amp;DATE(L$2,1, 1), Prov_Auto!$D$3:$D1000,"&lt;="&amp;DATE(L$2, 12, 31))*$D769, IF($B769="V", -1*(SUMIFS(Prov_Auto!$E$3:$E1000,Prov_Auto!$A$3:$A1000,$C769,Prov_Auto!$C$3:$C1000,"&gt;="&amp;$A769 ,Prov_Auto!$D$3:$D1000, "&gt;="&amp;DATE(L$2,1,1), Prov_Auto!$D$3:$D1000,"&lt;="&amp;DATE(L$2,12,31))*$D769), "")))))</f>
        <v/>
      </c>
      <c r="M769" s="43" t="str">
        <f>IF($A769="","",IF($C769="","",IF($D769="","", IF($B769="C",  SUMIFS(Prov_Auto!$E$3:$E1000,Prov_Auto!$A$3:$A1000,$C769,Prov_Auto!$C$3:$C1000,"&gt;="&amp;$A769 ,Prov_Auto!$D$3:$D1000, "&gt;="&amp;DATE(M$2,1, 1), Prov_Auto!$D$3:$D1000,"&lt;="&amp;DATE(M$2, 12, 31))*$D769, IF($B769="V", -1*(SUMIFS(Prov_Auto!$E$3:$E1000,Prov_Auto!$A$3:$A1000,$C769,Prov_Auto!$C$3:$C1000,"&gt;="&amp;$A769 ,Prov_Auto!$D$3:$D1000, "&gt;="&amp;DATE(M$2,1,1), Prov_Auto!$D$3:$D1000,"&lt;="&amp;DATE(M$2,12,31))*$D769), "")))))</f>
        <v/>
      </c>
      <c r="N769" s="30"/>
      <c r="O769" s="31"/>
      <c r="P769" s="31"/>
      <c r="Q769" s="31"/>
      <c r="R769" s="31"/>
      <c r="S769" s="31"/>
      <c r="T769" s="31"/>
      <c r="U769" s="31"/>
      <c r="V769" s="31"/>
      <c r="W769" s="31"/>
    </row>
    <row r="770">
      <c r="A770" s="46"/>
      <c r="B770" s="47"/>
      <c r="C770" s="47"/>
      <c r="D770" s="47"/>
      <c r="E770" s="48"/>
      <c r="F770" s="45" t="str">
        <f t="shared" si="1"/>
        <v/>
      </c>
      <c r="G770" s="40" t="str">
        <f t="shared" si="2"/>
        <v/>
      </c>
      <c r="H770" s="41" t="str">
        <f>IF(A770="","",IF(C770="","",IF(D770="","",IF(B770="C", SUMIFS(Prov_Auto!E$3:E1000,Prov_Auto!A$3:A1000,C770,Prov_Auto!C$3:C1000,"&gt;"&amp;A770,Prov_Auto!D$3:D1000,"&lt;="&amp;TODAY())*D770, IF(B770="V", -1*(SUMIFS(Prov_Auto!E$3:E1000,Prov_Auto!A$3:A1000,C770,Prov_Auto!C$3:C1000,"&gt;"&amp;A770,Prov_Auto!D$3:D1000,"&lt;="&amp;TODAY())*D770), "")))))</f>
        <v/>
      </c>
      <c r="I770" s="42" t="str">
        <f>IF($A770="","",IF($C770="","",IF($D770="","", IF($B770="C",  SUMIFS(Prov_Auto!$E$3:$E1000,Prov_Auto!$A$3:$A1000,$C770,Prov_Auto!$C$3:$C1000,"&gt;="&amp;$A770 ,Prov_Auto!$D$3:$D1000, "&gt;="&amp;DATE(I$2,1, 1), Prov_Auto!$D$3:$D1000,"&lt;="&amp;DATE(I$2, 12, 31))*$D770, IF($B770="V", -1*(SUMIFS(Prov_Auto!$E$3:$E1000,Prov_Auto!$A$3:$A1000,$C770,Prov_Auto!$C$3:$C1000,"&gt;="&amp;$A770 ,Prov_Auto!$D$3:$D1000, "&gt;="&amp;DATE(I$2,1,1), Prov_Auto!$D$3:$D1000,"&lt;="&amp;DATE(I$2,12,31))*$D770), "")))))</f>
        <v/>
      </c>
      <c r="J770" s="42" t="str">
        <f>IF($A770="","",IF($C770="","",IF($D770="","", IF($B770="C",  SUMIFS(Prov_Auto!$E$3:$E1000,Prov_Auto!$A$3:$A1000,$C770,Prov_Auto!$C$3:$C1000,"&gt;="&amp;$A770 ,Prov_Auto!$D$3:$D1000, "&gt;="&amp;DATE(J$2,1, 1), Prov_Auto!$D$3:$D1000,"&lt;="&amp;DATE(J$2, 12, 31))*$D770, IF($B770="V", -1*(SUMIFS(Prov_Auto!$E$3:$E1000,Prov_Auto!$A$3:$A1000,$C770,Prov_Auto!$C$3:$C1000,"&gt;="&amp;$A770 ,Prov_Auto!$D$3:$D1000, "&gt;="&amp;DATE(J$2,1,1), Prov_Auto!$D$3:$D1000,"&lt;="&amp;DATE(J$2,12,31))*$D770), "")))))</f>
        <v/>
      </c>
      <c r="K770" s="42" t="str">
        <f>IF($A770="","",IF($C770="","",IF($D770="","", IF($B770="C",  SUMIFS(Prov_Auto!$E$3:$E1000,Prov_Auto!$A$3:$A1000,$C770,Prov_Auto!$C$3:$C1000,"&gt;="&amp;$A770 ,Prov_Auto!$D$3:$D1000, "&gt;="&amp;DATE(K$2,1, 1), Prov_Auto!$D$3:$D1000,"&lt;="&amp;DATE(K$2, 12, 31))*$D770, IF($B770="V", -1*(SUMIFS(Prov_Auto!$E$3:$E1000,Prov_Auto!$A$3:$A1000,$C770,Prov_Auto!$C$3:$C1000,"&gt;="&amp;$A770 ,Prov_Auto!$D$3:$D1000, "&gt;="&amp;DATE(K$2,1,1), Prov_Auto!$D$3:$D1000,"&lt;="&amp;DATE(K$2,12,31))*$D770), "")))))</f>
        <v/>
      </c>
      <c r="L770" s="42" t="str">
        <f>IF($A770="","",IF($C770="","",IF($D770="","", IF($B770="C",  SUMIFS(Prov_Auto!$E$3:$E1000,Prov_Auto!$A$3:$A1000,$C770,Prov_Auto!$C$3:$C1000,"&gt;="&amp;$A770 ,Prov_Auto!$D$3:$D1000, "&gt;="&amp;DATE(L$2,1, 1), Prov_Auto!$D$3:$D1000,"&lt;="&amp;DATE(L$2, 12, 31))*$D770, IF($B770="V", -1*(SUMIFS(Prov_Auto!$E$3:$E1000,Prov_Auto!$A$3:$A1000,$C770,Prov_Auto!$C$3:$C1000,"&gt;="&amp;$A770 ,Prov_Auto!$D$3:$D1000, "&gt;="&amp;DATE(L$2,1,1), Prov_Auto!$D$3:$D1000,"&lt;="&amp;DATE(L$2,12,31))*$D770), "")))))</f>
        <v/>
      </c>
      <c r="M770" s="43" t="str">
        <f>IF($A770="","",IF($C770="","",IF($D770="","", IF($B770="C",  SUMIFS(Prov_Auto!$E$3:$E1000,Prov_Auto!$A$3:$A1000,$C770,Prov_Auto!$C$3:$C1000,"&gt;="&amp;$A770 ,Prov_Auto!$D$3:$D1000, "&gt;="&amp;DATE(M$2,1, 1), Prov_Auto!$D$3:$D1000,"&lt;="&amp;DATE(M$2, 12, 31))*$D770, IF($B770="V", -1*(SUMIFS(Prov_Auto!$E$3:$E1000,Prov_Auto!$A$3:$A1000,$C770,Prov_Auto!$C$3:$C1000,"&gt;="&amp;$A770 ,Prov_Auto!$D$3:$D1000, "&gt;="&amp;DATE(M$2,1,1), Prov_Auto!$D$3:$D1000,"&lt;="&amp;DATE(M$2,12,31))*$D770), "")))))</f>
        <v/>
      </c>
      <c r="N770" s="30"/>
      <c r="O770" s="31"/>
      <c r="P770" s="31"/>
      <c r="Q770" s="31"/>
      <c r="R770" s="31"/>
      <c r="S770" s="31"/>
      <c r="T770" s="31"/>
      <c r="U770" s="31"/>
      <c r="V770" s="31"/>
      <c r="W770" s="31"/>
    </row>
    <row r="771">
      <c r="A771" s="46"/>
      <c r="B771" s="47"/>
      <c r="C771" s="47"/>
      <c r="D771" s="47"/>
      <c r="E771" s="48"/>
      <c r="F771" s="45" t="str">
        <f t="shared" si="1"/>
        <v/>
      </c>
      <c r="G771" s="40" t="str">
        <f t="shared" si="2"/>
        <v/>
      </c>
      <c r="H771" s="41" t="str">
        <f>IF(A771="","",IF(C771="","",IF(D771="","",IF(B771="C", SUMIFS(Prov_Auto!E$3:E1000,Prov_Auto!A$3:A1000,C771,Prov_Auto!C$3:C1000,"&gt;"&amp;A771,Prov_Auto!D$3:D1000,"&lt;="&amp;TODAY())*D771, IF(B771="V", -1*(SUMIFS(Prov_Auto!E$3:E1000,Prov_Auto!A$3:A1000,C771,Prov_Auto!C$3:C1000,"&gt;"&amp;A771,Prov_Auto!D$3:D1000,"&lt;="&amp;TODAY())*D771), "")))))</f>
        <v/>
      </c>
      <c r="I771" s="42" t="str">
        <f>IF($A771="","",IF($C771="","",IF($D771="","", IF($B771="C",  SUMIFS(Prov_Auto!$E$3:$E1000,Prov_Auto!$A$3:$A1000,$C771,Prov_Auto!$C$3:$C1000,"&gt;="&amp;$A771 ,Prov_Auto!$D$3:$D1000, "&gt;="&amp;DATE(I$2,1, 1), Prov_Auto!$D$3:$D1000,"&lt;="&amp;DATE(I$2, 12, 31))*$D771, IF($B771="V", -1*(SUMIFS(Prov_Auto!$E$3:$E1000,Prov_Auto!$A$3:$A1000,$C771,Prov_Auto!$C$3:$C1000,"&gt;="&amp;$A771 ,Prov_Auto!$D$3:$D1000, "&gt;="&amp;DATE(I$2,1,1), Prov_Auto!$D$3:$D1000,"&lt;="&amp;DATE(I$2,12,31))*$D771), "")))))</f>
        <v/>
      </c>
      <c r="J771" s="42" t="str">
        <f>IF($A771="","",IF($C771="","",IF($D771="","", IF($B771="C",  SUMIFS(Prov_Auto!$E$3:$E1000,Prov_Auto!$A$3:$A1000,$C771,Prov_Auto!$C$3:$C1000,"&gt;="&amp;$A771 ,Prov_Auto!$D$3:$D1000, "&gt;="&amp;DATE(J$2,1, 1), Prov_Auto!$D$3:$D1000,"&lt;="&amp;DATE(J$2, 12, 31))*$D771, IF($B771="V", -1*(SUMIFS(Prov_Auto!$E$3:$E1000,Prov_Auto!$A$3:$A1000,$C771,Prov_Auto!$C$3:$C1000,"&gt;="&amp;$A771 ,Prov_Auto!$D$3:$D1000, "&gt;="&amp;DATE(J$2,1,1), Prov_Auto!$D$3:$D1000,"&lt;="&amp;DATE(J$2,12,31))*$D771), "")))))</f>
        <v/>
      </c>
      <c r="K771" s="42" t="str">
        <f>IF($A771="","",IF($C771="","",IF($D771="","", IF($B771="C",  SUMIFS(Prov_Auto!$E$3:$E1000,Prov_Auto!$A$3:$A1000,$C771,Prov_Auto!$C$3:$C1000,"&gt;="&amp;$A771 ,Prov_Auto!$D$3:$D1000, "&gt;="&amp;DATE(K$2,1, 1), Prov_Auto!$D$3:$D1000,"&lt;="&amp;DATE(K$2, 12, 31))*$D771, IF($B771="V", -1*(SUMIFS(Prov_Auto!$E$3:$E1000,Prov_Auto!$A$3:$A1000,$C771,Prov_Auto!$C$3:$C1000,"&gt;="&amp;$A771 ,Prov_Auto!$D$3:$D1000, "&gt;="&amp;DATE(K$2,1,1), Prov_Auto!$D$3:$D1000,"&lt;="&amp;DATE(K$2,12,31))*$D771), "")))))</f>
        <v/>
      </c>
      <c r="L771" s="42" t="str">
        <f>IF($A771="","",IF($C771="","",IF($D771="","", IF($B771="C",  SUMIFS(Prov_Auto!$E$3:$E1000,Prov_Auto!$A$3:$A1000,$C771,Prov_Auto!$C$3:$C1000,"&gt;="&amp;$A771 ,Prov_Auto!$D$3:$D1000, "&gt;="&amp;DATE(L$2,1, 1), Prov_Auto!$D$3:$D1000,"&lt;="&amp;DATE(L$2, 12, 31))*$D771, IF($B771="V", -1*(SUMIFS(Prov_Auto!$E$3:$E1000,Prov_Auto!$A$3:$A1000,$C771,Prov_Auto!$C$3:$C1000,"&gt;="&amp;$A771 ,Prov_Auto!$D$3:$D1000, "&gt;="&amp;DATE(L$2,1,1), Prov_Auto!$D$3:$D1000,"&lt;="&amp;DATE(L$2,12,31))*$D771), "")))))</f>
        <v/>
      </c>
      <c r="M771" s="43" t="str">
        <f>IF($A771="","",IF($C771="","",IF($D771="","", IF($B771="C",  SUMIFS(Prov_Auto!$E$3:$E1000,Prov_Auto!$A$3:$A1000,$C771,Prov_Auto!$C$3:$C1000,"&gt;="&amp;$A771 ,Prov_Auto!$D$3:$D1000, "&gt;="&amp;DATE(M$2,1, 1), Prov_Auto!$D$3:$D1000,"&lt;="&amp;DATE(M$2, 12, 31))*$D771, IF($B771="V", -1*(SUMIFS(Prov_Auto!$E$3:$E1000,Prov_Auto!$A$3:$A1000,$C771,Prov_Auto!$C$3:$C1000,"&gt;="&amp;$A771 ,Prov_Auto!$D$3:$D1000, "&gt;="&amp;DATE(M$2,1,1), Prov_Auto!$D$3:$D1000,"&lt;="&amp;DATE(M$2,12,31))*$D771), "")))))</f>
        <v/>
      </c>
      <c r="N771" s="30"/>
      <c r="O771" s="31"/>
      <c r="P771" s="31"/>
      <c r="Q771" s="31"/>
      <c r="R771" s="31"/>
      <c r="S771" s="31"/>
      <c r="T771" s="31"/>
      <c r="U771" s="31"/>
      <c r="V771" s="31"/>
      <c r="W771" s="31"/>
    </row>
    <row r="772">
      <c r="A772" s="46"/>
      <c r="B772" s="47"/>
      <c r="C772" s="47"/>
      <c r="D772" s="47"/>
      <c r="E772" s="48"/>
      <c r="F772" s="45" t="str">
        <f t="shared" si="1"/>
        <v/>
      </c>
      <c r="G772" s="40" t="str">
        <f t="shared" si="2"/>
        <v/>
      </c>
      <c r="H772" s="41" t="str">
        <f>IF(A772="","",IF(C772="","",IF(D772="","",IF(B772="C", SUMIFS(Prov_Auto!E$3:E1000,Prov_Auto!A$3:A1000,C772,Prov_Auto!C$3:C1000,"&gt;"&amp;A772,Prov_Auto!D$3:D1000,"&lt;="&amp;TODAY())*D772, IF(B772="V", -1*(SUMIFS(Prov_Auto!E$3:E1000,Prov_Auto!A$3:A1000,C772,Prov_Auto!C$3:C1000,"&gt;"&amp;A772,Prov_Auto!D$3:D1000,"&lt;="&amp;TODAY())*D772), "")))))</f>
        <v/>
      </c>
      <c r="I772" s="42" t="str">
        <f>IF($A772="","",IF($C772="","",IF($D772="","", IF($B772="C",  SUMIFS(Prov_Auto!$E$3:$E1000,Prov_Auto!$A$3:$A1000,$C772,Prov_Auto!$C$3:$C1000,"&gt;="&amp;$A772 ,Prov_Auto!$D$3:$D1000, "&gt;="&amp;DATE(I$2,1, 1), Prov_Auto!$D$3:$D1000,"&lt;="&amp;DATE(I$2, 12, 31))*$D772, IF($B772="V", -1*(SUMIFS(Prov_Auto!$E$3:$E1000,Prov_Auto!$A$3:$A1000,$C772,Prov_Auto!$C$3:$C1000,"&gt;="&amp;$A772 ,Prov_Auto!$D$3:$D1000, "&gt;="&amp;DATE(I$2,1,1), Prov_Auto!$D$3:$D1000,"&lt;="&amp;DATE(I$2,12,31))*$D772), "")))))</f>
        <v/>
      </c>
      <c r="J772" s="42" t="str">
        <f>IF($A772="","",IF($C772="","",IF($D772="","", IF($B772="C",  SUMIFS(Prov_Auto!$E$3:$E1000,Prov_Auto!$A$3:$A1000,$C772,Prov_Auto!$C$3:$C1000,"&gt;="&amp;$A772 ,Prov_Auto!$D$3:$D1000, "&gt;="&amp;DATE(J$2,1, 1), Prov_Auto!$D$3:$D1000,"&lt;="&amp;DATE(J$2, 12, 31))*$D772, IF($B772="V", -1*(SUMIFS(Prov_Auto!$E$3:$E1000,Prov_Auto!$A$3:$A1000,$C772,Prov_Auto!$C$3:$C1000,"&gt;="&amp;$A772 ,Prov_Auto!$D$3:$D1000, "&gt;="&amp;DATE(J$2,1,1), Prov_Auto!$D$3:$D1000,"&lt;="&amp;DATE(J$2,12,31))*$D772), "")))))</f>
        <v/>
      </c>
      <c r="K772" s="42" t="str">
        <f>IF($A772="","",IF($C772="","",IF($D772="","", IF($B772="C",  SUMIFS(Prov_Auto!$E$3:$E1000,Prov_Auto!$A$3:$A1000,$C772,Prov_Auto!$C$3:$C1000,"&gt;="&amp;$A772 ,Prov_Auto!$D$3:$D1000, "&gt;="&amp;DATE(K$2,1, 1), Prov_Auto!$D$3:$D1000,"&lt;="&amp;DATE(K$2, 12, 31))*$D772, IF($B772="V", -1*(SUMIFS(Prov_Auto!$E$3:$E1000,Prov_Auto!$A$3:$A1000,$C772,Prov_Auto!$C$3:$C1000,"&gt;="&amp;$A772 ,Prov_Auto!$D$3:$D1000, "&gt;="&amp;DATE(K$2,1,1), Prov_Auto!$D$3:$D1000,"&lt;="&amp;DATE(K$2,12,31))*$D772), "")))))</f>
        <v/>
      </c>
      <c r="L772" s="42" t="str">
        <f>IF($A772="","",IF($C772="","",IF($D772="","", IF($B772="C",  SUMIFS(Prov_Auto!$E$3:$E1000,Prov_Auto!$A$3:$A1000,$C772,Prov_Auto!$C$3:$C1000,"&gt;="&amp;$A772 ,Prov_Auto!$D$3:$D1000, "&gt;="&amp;DATE(L$2,1, 1), Prov_Auto!$D$3:$D1000,"&lt;="&amp;DATE(L$2, 12, 31))*$D772, IF($B772="V", -1*(SUMIFS(Prov_Auto!$E$3:$E1000,Prov_Auto!$A$3:$A1000,$C772,Prov_Auto!$C$3:$C1000,"&gt;="&amp;$A772 ,Prov_Auto!$D$3:$D1000, "&gt;="&amp;DATE(L$2,1,1), Prov_Auto!$D$3:$D1000,"&lt;="&amp;DATE(L$2,12,31))*$D772), "")))))</f>
        <v/>
      </c>
      <c r="M772" s="43" t="str">
        <f>IF($A772="","",IF($C772="","",IF($D772="","", IF($B772="C",  SUMIFS(Prov_Auto!$E$3:$E1000,Prov_Auto!$A$3:$A1000,$C772,Prov_Auto!$C$3:$C1000,"&gt;="&amp;$A772 ,Prov_Auto!$D$3:$D1000, "&gt;="&amp;DATE(M$2,1, 1), Prov_Auto!$D$3:$D1000,"&lt;="&amp;DATE(M$2, 12, 31))*$D772, IF($B772="V", -1*(SUMIFS(Prov_Auto!$E$3:$E1000,Prov_Auto!$A$3:$A1000,$C772,Prov_Auto!$C$3:$C1000,"&gt;="&amp;$A772 ,Prov_Auto!$D$3:$D1000, "&gt;="&amp;DATE(M$2,1,1), Prov_Auto!$D$3:$D1000,"&lt;="&amp;DATE(M$2,12,31))*$D772), "")))))</f>
        <v/>
      </c>
      <c r="N772" s="30"/>
      <c r="O772" s="31"/>
      <c r="P772" s="31"/>
      <c r="Q772" s="31"/>
      <c r="R772" s="31"/>
      <c r="S772" s="31"/>
      <c r="T772" s="31"/>
      <c r="U772" s="31"/>
      <c r="V772" s="31"/>
      <c r="W772" s="31"/>
    </row>
    <row r="773">
      <c r="A773" s="46"/>
      <c r="B773" s="47"/>
      <c r="C773" s="47"/>
      <c r="D773" s="47"/>
      <c r="E773" s="48"/>
      <c r="F773" s="45" t="str">
        <f t="shared" si="1"/>
        <v/>
      </c>
      <c r="G773" s="40" t="str">
        <f t="shared" si="2"/>
        <v/>
      </c>
      <c r="H773" s="41" t="str">
        <f>IF(A773="","",IF(C773="","",IF(D773="","",IF(B773="C", SUMIFS(Prov_Auto!E$3:E1000,Prov_Auto!A$3:A1000,C773,Prov_Auto!C$3:C1000,"&gt;"&amp;A773,Prov_Auto!D$3:D1000,"&lt;="&amp;TODAY())*D773, IF(B773="V", -1*(SUMIFS(Prov_Auto!E$3:E1000,Prov_Auto!A$3:A1000,C773,Prov_Auto!C$3:C1000,"&gt;"&amp;A773,Prov_Auto!D$3:D1000,"&lt;="&amp;TODAY())*D773), "")))))</f>
        <v/>
      </c>
      <c r="I773" s="42" t="str">
        <f>IF($A773="","",IF($C773="","",IF($D773="","", IF($B773="C",  SUMIFS(Prov_Auto!$E$3:$E1000,Prov_Auto!$A$3:$A1000,$C773,Prov_Auto!$C$3:$C1000,"&gt;="&amp;$A773 ,Prov_Auto!$D$3:$D1000, "&gt;="&amp;DATE(I$2,1, 1), Prov_Auto!$D$3:$D1000,"&lt;="&amp;DATE(I$2, 12, 31))*$D773, IF($B773="V", -1*(SUMIFS(Prov_Auto!$E$3:$E1000,Prov_Auto!$A$3:$A1000,$C773,Prov_Auto!$C$3:$C1000,"&gt;="&amp;$A773 ,Prov_Auto!$D$3:$D1000, "&gt;="&amp;DATE(I$2,1,1), Prov_Auto!$D$3:$D1000,"&lt;="&amp;DATE(I$2,12,31))*$D773), "")))))</f>
        <v/>
      </c>
      <c r="J773" s="42" t="str">
        <f>IF($A773="","",IF($C773="","",IF($D773="","", IF($B773="C",  SUMIFS(Prov_Auto!$E$3:$E1000,Prov_Auto!$A$3:$A1000,$C773,Prov_Auto!$C$3:$C1000,"&gt;="&amp;$A773 ,Prov_Auto!$D$3:$D1000, "&gt;="&amp;DATE(J$2,1, 1), Prov_Auto!$D$3:$D1000,"&lt;="&amp;DATE(J$2, 12, 31))*$D773, IF($B773="V", -1*(SUMIFS(Prov_Auto!$E$3:$E1000,Prov_Auto!$A$3:$A1000,$C773,Prov_Auto!$C$3:$C1000,"&gt;="&amp;$A773 ,Prov_Auto!$D$3:$D1000, "&gt;="&amp;DATE(J$2,1,1), Prov_Auto!$D$3:$D1000,"&lt;="&amp;DATE(J$2,12,31))*$D773), "")))))</f>
        <v/>
      </c>
      <c r="K773" s="42" t="str">
        <f>IF($A773="","",IF($C773="","",IF($D773="","", IF($B773="C",  SUMIFS(Prov_Auto!$E$3:$E1000,Prov_Auto!$A$3:$A1000,$C773,Prov_Auto!$C$3:$C1000,"&gt;="&amp;$A773 ,Prov_Auto!$D$3:$D1000, "&gt;="&amp;DATE(K$2,1, 1), Prov_Auto!$D$3:$D1000,"&lt;="&amp;DATE(K$2, 12, 31))*$D773, IF($B773="V", -1*(SUMIFS(Prov_Auto!$E$3:$E1000,Prov_Auto!$A$3:$A1000,$C773,Prov_Auto!$C$3:$C1000,"&gt;="&amp;$A773 ,Prov_Auto!$D$3:$D1000, "&gt;="&amp;DATE(K$2,1,1), Prov_Auto!$D$3:$D1000,"&lt;="&amp;DATE(K$2,12,31))*$D773), "")))))</f>
        <v/>
      </c>
      <c r="L773" s="42" t="str">
        <f>IF($A773="","",IF($C773="","",IF($D773="","", IF($B773="C",  SUMIFS(Prov_Auto!$E$3:$E1000,Prov_Auto!$A$3:$A1000,$C773,Prov_Auto!$C$3:$C1000,"&gt;="&amp;$A773 ,Prov_Auto!$D$3:$D1000, "&gt;="&amp;DATE(L$2,1, 1), Prov_Auto!$D$3:$D1000,"&lt;="&amp;DATE(L$2, 12, 31))*$D773, IF($B773="V", -1*(SUMIFS(Prov_Auto!$E$3:$E1000,Prov_Auto!$A$3:$A1000,$C773,Prov_Auto!$C$3:$C1000,"&gt;="&amp;$A773 ,Prov_Auto!$D$3:$D1000, "&gt;="&amp;DATE(L$2,1,1), Prov_Auto!$D$3:$D1000,"&lt;="&amp;DATE(L$2,12,31))*$D773), "")))))</f>
        <v/>
      </c>
      <c r="M773" s="43" t="str">
        <f>IF($A773="","",IF($C773="","",IF($D773="","", IF($B773="C",  SUMIFS(Prov_Auto!$E$3:$E1000,Prov_Auto!$A$3:$A1000,$C773,Prov_Auto!$C$3:$C1000,"&gt;="&amp;$A773 ,Prov_Auto!$D$3:$D1000, "&gt;="&amp;DATE(M$2,1, 1), Prov_Auto!$D$3:$D1000,"&lt;="&amp;DATE(M$2, 12, 31))*$D773, IF($B773="V", -1*(SUMIFS(Prov_Auto!$E$3:$E1000,Prov_Auto!$A$3:$A1000,$C773,Prov_Auto!$C$3:$C1000,"&gt;="&amp;$A773 ,Prov_Auto!$D$3:$D1000, "&gt;="&amp;DATE(M$2,1,1), Prov_Auto!$D$3:$D1000,"&lt;="&amp;DATE(M$2,12,31))*$D773), "")))))</f>
        <v/>
      </c>
      <c r="N773" s="30"/>
      <c r="O773" s="31"/>
      <c r="P773" s="31"/>
      <c r="Q773" s="31"/>
      <c r="R773" s="31"/>
      <c r="S773" s="31"/>
      <c r="T773" s="31"/>
      <c r="U773" s="31"/>
      <c r="V773" s="31"/>
      <c r="W773" s="31"/>
    </row>
    <row r="774">
      <c r="A774" s="46"/>
      <c r="B774" s="47"/>
      <c r="C774" s="47"/>
      <c r="D774" s="47"/>
      <c r="E774" s="48"/>
      <c r="F774" s="45" t="str">
        <f t="shared" si="1"/>
        <v/>
      </c>
      <c r="G774" s="40" t="str">
        <f t="shared" si="2"/>
        <v/>
      </c>
      <c r="H774" s="41" t="str">
        <f>IF(A774="","",IF(C774="","",IF(D774="","",IF(B774="C", SUMIFS(Prov_Auto!E$3:E1000,Prov_Auto!A$3:A1000,C774,Prov_Auto!C$3:C1000,"&gt;"&amp;A774,Prov_Auto!D$3:D1000,"&lt;="&amp;TODAY())*D774, IF(B774="V", -1*(SUMIFS(Prov_Auto!E$3:E1000,Prov_Auto!A$3:A1000,C774,Prov_Auto!C$3:C1000,"&gt;"&amp;A774,Prov_Auto!D$3:D1000,"&lt;="&amp;TODAY())*D774), "")))))</f>
        <v/>
      </c>
      <c r="I774" s="42" t="str">
        <f>IF($A774="","",IF($C774="","",IF($D774="","", IF($B774="C",  SUMIFS(Prov_Auto!$E$3:$E1000,Prov_Auto!$A$3:$A1000,$C774,Prov_Auto!$C$3:$C1000,"&gt;="&amp;$A774 ,Prov_Auto!$D$3:$D1000, "&gt;="&amp;DATE(I$2,1, 1), Prov_Auto!$D$3:$D1000,"&lt;="&amp;DATE(I$2, 12, 31))*$D774, IF($B774="V", -1*(SUMIFS(Prov_Auto!$E$3:$E1000,Prov_Auto!$A$3:$A1000,$C774,Prov_Auto!$C$3:$C1000,"&gt;="&amp;$A774 ,Prov_Auto!$D$3:$D1000, "&gt;="&amp;DATE(I$2,1,1), Prov_Auto!$D$3:$D1000,"&lt;="&amp;DATE(I$2,12,31))*$D774), "")))))</f>
        <v/>
      </c>
      <c r="J774" s="42" t="str">
        <f>IF($A774="","",IF($C774="","",IF($D774="","", IF($B774="C",  SUMIFS(Prov_Auto!$E$3:$E1000,Prov_Auto!$A$3:$A1000,$C774,Prov_Auto!$C$3:$C1000,"&gt;="&amp;$A774 ,Prov_Auto!$D$3:$D1000, "&gt;="&amp;DATE(J$2,1, 1), Prov_Auto!$D$3:$D1000,"&lt;="&amp;DATE(J$2, 12, 31))*$D774, IF($B774="V", -1*(SUMIFS(Prov_Auto!$E$3:$E1000,Prov_Auto!$A$3:$A1000,$C774,Prov_Auto!$C$3:$C1000,"&gt;="&amp;$A774 ,Prov_Auto!$D$3:$D1000, "&gt;="&amp;DATE(J$2,1,1), Prov_Auto!$D$3:$D1000,"&lt;="&amp;DATE(J$2,12,31))*$D774), "")))))</f>
        <v/>
      </c>
      <c r="K774" s="42" t="str">
        <f>IF($A774="","",IF($C774="","",IF($D774="","", IF($B774="C",  SUMIFS(Prov_Auto!$E$3:$E1000,Prov_Auto!$A$3:$A1000,$C774,Prov_Auto!$C$3:$C1000,"&gt;="&amp;$A774 ,Prov_Auto!$D$3:$D1000, "&gt;="&amp;DATE(K$2,1, 1), Prov_Auto!$D$3:$D1000,"&lt;="&amp;DATE(K$2, 12, 31))*$D774, IF($B774="V", -1*(SUMIFS(Prov_Auto!$E$3:$E1000,Prov_Auto!$A$3:$A1000,$C774,Prov_Auto!$C$3:$C1000,"&gt;="&amp;$A774 ,Prov_Auto!$D$3:$D1000, "&gt;="&amp;DATE(K$2,1,1), Prov_Auto!$D$3:$D1000,"&lt;="&amp;DATE(K$2,12,31))*$D774), "")))))</f>
        <v/>
      </c>
      <c r="L774" s="42" t="str">
        <f>IF($A774="","",IF($C774="","",IF($D774="","", IF($B774="C",  SUMIFS(Prov_Auto!$E$3:$E1000,Prov_Auto!$A$3:$A1000,$C774,Prov_Auto!$C$3:$C1000,"&gt;="&amp;$A774 ,Prov_Auto!$D$3:$D1000, "&gt;="&amp;DATE(L$2,1, 1), Prov_Auto!$D$3:$D1000,"&lt;="&amp;DATE(L$2, 12, 31))*$D774, IF($B774="V", -1*(SUMIFS(Prov_Auto!$E$3:$E1000,Prov_Auto!$A$3:$A1000,$C774,Prov_Auto!$C$3:$C1000,"&gt;="&amp;$A774 ,Prov_Auto!$D$3:$D1000, "&gt;="&amp;DATE(L$2,1,1), Prov_Auto!$D$3:$D1000,"&lt;="&amp;DATE(L$2,12,31))*$D774), "")))))</f>
        <v/>
      </c>
      <c r="M774" s="43" t="str">
        <f>IF($A774="","",IF($C774="","",IF($D774="","", IF($B774="C",  SUMIFS(Prov_Auto!$E$3:$E1000,Prov_Auto!$A$3:$A1000,$C774,Prov_Auto!$C$3:$C1000,"&gt;="&amp;$A774 ,Prov_Auto!$D$3:$D1000, "&gt;="&amp;DATE(M$2,1, 1), Prov_Auto!$D$3:$D1000,"&lt;="&amp;DATE(M$2, 12, 31))*$D774, IF($B774="V", -1*(SUMIFS(Prov_Auto!$E$3:$E1000,Prov_Auto!$A$3:$A1000,$C774,Prov_Auto!$C$3:$C1000,"&gt;="&amp;$A774 ,Prov_Auto!$D$3:$D1000, "&gt;="&amp;DATE(M$2,1,1), Prov_Auto!$D$3:$D1000,"&lt;="&amp;DATE(M$2,12,31))*$D774), "")))))</f>
        <v/>
      </c>
      <c r="N774" s="30"/>
      <c r="O774" s="31"/>
      <c r="P774" s="31"/>
      <c r="Q774" s="31"/>
      <c r="R774" s="31"/>
      <c r="S774" s="31"/>
      <c r="T774" s="31"/>
      <c r="U774" s="31"/>
      <c r="V774" s="31"/>
      <c r="W774" s="31"/>
    </row>
    <row r="775">
      <c r="A775" s="46"/>
      <c r="B775" s="47"/>
      <c r="C775" s="47"/>
      <c r="D775" s="47"/>
      <c r="E775" s="48"/>
      <c r="F775" s="45" t="str">
        <f t="shared" si="1"/>
        <v/>
      </c>
      <c r="G775" s="40" t="str">
        <f t="shared" si="2"/>
        <v/>
      </c>
      <c r="H775" s="41" t="str">
        <f>IF(A775="","",IF(C775="","",IF(D775="","",IF(B775="C", SUMIFS(Prov_Auto!E$3:E1000,Prov_Auto!A$3:A1000,C775,Prov_Auto!C$3:C1000,"&gt;"&amp;A775,Prov_Auto!D$3:D1000,"&lt;="&amp;TODAY())*D775, IF(B775="V", -1*(SUMIFS(Prov_Auto!E$3:E1000,Prov_Auto!A$3:A1000,C775,Prov_Auto!C$3:C1000,"&gt;"&amp;A775,Prov_Auto!D$3:D1000,"&lt;="&amp;TODAY())*D775), "")))))</f>
        <v/>
      </c>
      <c r="I775" s="42" t="str">
        <f>IF($A775="","",IF($C775="","",IF($D775="","", IF($B775="C",  SUMIFS(Prov_Auto!$E$3:$E1000,Prov_Auto!$A$3:$A1000,$C775,Prov_Auto!$C$3:$C1000,"&gt;="&amp;$A775 ,Prov_Auto!$D$3:$D1000, "&gt;="&amp;DATE(I$2,1, 1), Prov_Auto!$D$3:$D1000,"&lt;="&amp;DATE(I$2, 12, 31))*$D775, IF($B775="V", -1*(SUMIFS(Prov_Auto!$E$3:$E1000,Prov_Auto!$A$3:$A1000,$C775,Prov_Auto!$C$3:$C1000,"&gt;="&amp;$A775 ,Prov_Auto!$D$3:$D1000, "&gt;="&amp;DATE(I$2,1,1), Prov_Auto!$D$3:$D1000,"&lt;="&amp;DATE(I$2,12,31))*$D775), "")))))</f>
        <v/>
      </c>
      <c r="J775" s="42" t="str">
        <f>IF($A775="","",IF($C775="","",IF($D775="","", IF($B775="C",  SUMIFS(Prov_Auto!$E$3:$E1000,Prov_Auto!$A$3:$A1000,$C775,Prov_Auto!$C$3:$C1000,"&gt;="&amp;$A775 ,Prov_Auto!$D$3:$D1000, "&gt;="&amp;DATE(J$2,1, 1), Prov_Auto!$D$3:$D1000,"&lt;="&amp;DATE(J$2, 12, 31))*$D775, IF($B775="V", -1*(SUMIFS(Prov_Auto!$E$3:$E1000,Prov_Auto!$A$3:$A1000,$C775,Prov_Auto!$C$3:$C1000,"&gt;="&amp;$A775 ,Prov_Auto!$D$3:$D1000, "&gt;="&amp;DATE(J$2,1,1), Prov_Auto!$D$3:$D1000,"&lt;="&amp;DATE(J$2,12,31))*$D775), "")))))</f>
        <v/>
      </c>
      <c r="K775" s="42" t="str">
        <f>IF($A775="","",IF($C775="","",IF($D775="","", IF($B775="C",  SUMIFS(Prov_Auto!$E$3:$E1000,Prov_Auto!$A$3:$A1000,$C775,Prov_Auto!$C$3:$C1000,"&gt;="&amp;$A775 ,Prov_Auto!$D$3:$D1000, "&gt;="&amp;DATE(K$2,1, 1), Prov_Auto!$D$3:$D1000,"&lt;="&amp;DATE(K$2, 12, 31))*$D775, IF($B775="V", -1*(SUMIFS(Prov_Auto!$E$3:$E1000,Prov_Auto!$A$3:$A1000,$C775,Prov_Auto!$C$3:$C1000,"&gt;="&amp;$A775 ,Prov_Auto!$D$3:$D1000, "&gt;="&amp;DATE(K$2,1,1), Prov_Auto!$D$3:$D1000,"&lt;="&amp;DATE(K$2,12,31))*$D775), "")))))</f>
        <v/>
      </c>
      <c r="L775" s="42" t="str">
        <f>IF($A775="","",IF($C775="","",IF($D775="","", IF($B775="C",  SUMIFS(Prov_Auto!$E$3:$E1000,Prov_Auto!$A$3:$A1000,$C775,Prov_Auto!$C$3:$C1000,"&gt;="&amp;$A775 ,Prov_Auto!$D$3:$D1000, "&gt;="&amp;DATE(L$2,1, 1), Prov_Auto!$D$3:$D1000,"&lt;="&amp;DATE(L$2, 12, 31))*$D775, IF($B775="V", -1*(SUMIFS(Prov_Auto!$E$3:$E1000,Prov_Auto!$A$3:$A1000,$C775,Prov_Auto!$C$3:$C1000,"&gt;="&amp;$A775 ,Prov_Auto!$D$3:$D1000, "&gt;="&amp;DATE(L$2,1,1), Prov_Auto!$D$3:$D1000,"&lt;="&amp;DATE(L$2,12,31))*$D775), "")))))</f>
        <v/>
      </c>
      <c r="M775" s="43" t="str">
        <f>IF($A775="","",IF($C775="","",IF($D775="","", IF($B775="C",  SUMIFS(Prov_Auto!$E$3:$E1000,Prov_Auto!$A$3:$A1000,$C775,Prov_Auto!$C$3:$C1000,"&gt;="&amp;$A775 ,Prov_Auto!$D$3:$D1000, "&gt;="&amp;DATE(M$2,1, 1), Prov_Auto!$D$3:$D1000,"&lt;="&amp;DATE(M$2, 12, 31))*$D775, IF($B775="V", -1*(SUMIFS(Prov_Auto!$E$3:$E1000,Prov_Auto!$A$3:$A1000,$C775,Prov_Auto!$C$3:$C1000,"&gt;="&amp;$A775 ,Prov_Auto!$D$3:$D1000, "&gt;="&amp;DATE(M$2,1,1), Prov_Auto!$D$3:$D1000,"&lt;="&amp;DATE(M$2,12,31))*$D775), "")))))</f>
        <v/>
      </c>
      <c r="N775" s="30"/>
      <c r="O775" s="31"/>
      <c r="P775" s="31"/>
      <c r="Q775" s="31"/>
      <c r="R775" s="31"/>
      <c r="S775" s="31"/>
      <c r="T775" s="31"/>
      <c r="U775" s="31"/>
      <c r="V775" s="31"/>
      <c r="W775" s="31"/>
    </row>
    <row r="776">
      <c r="A776" s="46"/>
      <c r="B776" s="47"/>
      <c r="C776" s="47"/>
      <c r="D776" s="47"/>
      <c r="E776" s="48"/>
      <c r="F776" s="45" t="str">
        <f t="shared" si="1"/>
        <v/>
      </c>
      <c r="G776" s="40" t="str">
        <f t="shared" si="2"/>
        <v/>
      </c>
      <c r="H776" s="41" t="str">
        <f>IF(A776="","",IF(C776="","",IF(D776="","",IF(B776="C", SUMIFS(Prov_Auto!E$3:E1000,Prov_Auto!A$3:A1000,C776,Prov_Auto!C$3:C1000,"&gt;"&amp;A776,Prov_Auto!D$3:D1000,"&lt;="&amp;TODAY())*D776, IF(B776="V", -1*(SUMIFS(Prov_Auto!E$3:E1000,Prov_Auto!A$3:A1000,C776,Prov_Auto!C$3:C1000,"&gt;"&amp;A776,Prov_Auto!D$3:D1000,"&lt;="&amp;TODAY())*D776), "")))))</f>
        <v/>
      </c>
      <c r="I776" s="42" t="str">
        <f>IF($A776="","",IF($C776="","",IF($D776="","", IF($B776="C",  SUMIFS(Prov_Auto!$E$3:$E1000,Prov_Auto!$A$3:$A1000,$C776,Prov_Auto!$C$3:$C1000,"&gt;="&amp;$A776 ,Prov_Auto!$D$3:$D1000, "&gt;="&amp;DATE(I$2,1, 1), Prov_Auto!$D$3:$D1000,"&lt;="&amp;DATE(I$2, 12, 31))*$D776, IF($B776="V", -1*(SUMIFS(Prov_Auto!$E$3:$E1000,Prov_Auto!$A$3:$A1000,$C776,Prov_Auto!$C$3:$C1000,"&gt;="&amp;$A776 ,Prov_Auto!$D$3:$D1000, "&gt;="&amp;DATE(I$2,1,1), Prov_Auto!$D$3:$D1000,"&lt;="&amp;DATE(I$2,12,31))*$D776), "")))))</f>
        <v/>
      </c>
      <c r="J776" s="42" t="str">
        <f>IF($A776="","",IF($C776="","",IF($D776="","", IF($B776="C",  SUMIFS(Prov_Auto!$E$3:$E1000,Prov_Auto!$A$3:$A1000,$C776,Prov_Auto!$C$3:$C1000,"&gt;="&amp;$A776 ,Prov_Auto!$D$3:$D1000, "&gt;="&amp;DATE(J$2,1, 1), Prov_Auto!$D$3:$D1000,"&lt;="&amp;DATE(J$2, 12, 31))*$D776, IF($B776="V", -1*(SUMIFS(Prov_Auto!$E$3:$E1000,Prov_Auto!$A$3:$A1000,$C776,Prov_Auto!$C$3:$C1000,"&gt;="&amp;$A776 ,Prov_Auto!$D$3:$D1000, "&gt;="&amp;DATE(J$2,1,1), Prov_Auto!$D$3:$D1000,"&lt;="&amp;DATE(J$2,12,31))*$D776), "")))))</f>
        <v/>
      </c>
      <c r="K776" s="42" t="str">
        <f>IF($A776="","",IF($C776="","",IF($D776="","", IF($B776="C",  SUMIFS(Prov_Auto!$E$3:$E1000,Prov_Auto!$A$3:$A1000,$C776,Prov_Auto!$C$3:$C1000,"&gt;="&amp;$A776 ,Prov_Auto!$D$3:$D1000, "&gt;="&amp;DATE(K$2,1, 1), Prov_Auto!$D$3:$D1000,"&lt;="&amp;DATE(K$2, 12, 31))*$D776, IF($B776="V", -1*(SUMIFS(Prov_Auto!$E$3:$E1000,Prov_Auto!$A$3:$A1000,$C776,Prov_Auto!$C$3:$C1000,"&gt;="&amp;$A776 ,Prov_Auto!$D$3:$D1000, "&gt;="&amp;DATE(K$2,1,1), Prov_Auto!$D$3:$D1000,"&lt;="&amp;DATE(K$2,12,31))*$D776), "")))))</f>
        <v/>
      </c>
      <c r="L776" s="42" t="str">
        <f>IF($A776="","",IF($C776="","",IF($D776="","", IF($B776="C",  SUMIFS(Prov_Auto!$E$3:$E1000,Prov_Auto!$A$3:$A1000,$C776,Prov_Auto!$C$3:$C1000,"&gt;="&amp;$A776 ,Prov_Auto!$D$3:$D1000, "&gt;="&amp;DATE(L$2,1, 1), Prov_Auto!$D$3:$D1000,"&lt;="&amp;DATE(L$2, 12, 31))*$D776, IF($B776="V", -1*(SUMIFS(Prov_Auto!$E$3:$E1000,Prov_Auto!$A$3:$A1000,$C776,Prov_Auto!$C$3:$C1000,"&gt;="&amp;$A776 ,Prov_Auto!$D$3:$D1000, "&gt;="&amp;DATE(L$2,1,1), Prov_Auto!$D$3:$D1000,"&lt;="&amp;DATE(L$2,12,31))*$D776), "")))))</f>
        <v/>
      </c>
      <c r="M776" s="43" t="str">
        <f>IF($A776="","",IF($C776="","",IF($D776="","", IF($B776="C",  SUMIFS(Prov_Auto!$E$3:$E1000,Prov_Auto!$A$3:$A1000,$C776,Prov_Auto!$C$3:$C1000,"&gt;="&amp;$A776 ,Prov_Auto!$D$3:$D1000, "&gt;="&amp;DATE(M$2,1, 1), Prov_Auto!$D$3:$D1000,"&lt;="&amp;DATE(M$2, 12, 31))*$D776, IF($B776="V", -1*(SUMIFS(Prov_Auto!$E$3:$E1000,Prov_Auto!$A$3:$A1000,$C776,Prov_Auto!$C$3:$C1000,"&gt;="&amp;$A776 ,Prov_Auto!$D$3:$D1000, "&gt;="&amp;DATE(M$2,1,1), Prov_Auto!$D$3:$D1000,"&lt;="&amp;DATE(M$2,12,31))*$D776), "")))))</f>
        <v/>
      </c>
      <c r="N776" s="30"/>
      <c r="O776" s="31"/>
      <c r="P776" s="31"/>
      <c r="Q776" s="31"/>
      <c r="R776" s="31"/>
      <c r="S776" s="31"/>
      <c r="T776" s="31"/>
      <c r="U776" s="31"/>
      <c r="V776" s="31"/>
      <c r="W776" s="31"/>
    </row>
    <row r="777">
      <c r="A777" s="46"/>
      <c r="B777" s="47"/>
      <c r="C777" s="47"/>
      <c r="D777" s="47"/>
      <c r="E777" s="48"/>
      <c r="F777" s="45" t="str">
        <f t="shared" si="1"/>
        <v/>
      </c>
      <c r="G777" s="40" t="str">
        <f t="shared" si="2"/>
        <v/>
      </c>
      <c r="H777" s="41" t="str">
        <f>IF(A777="","",IF(C777="","",IF(D777="","",IF(B777="C", SUMIFS(Prov_Auto!E$3:E1000,Prov_Auto!A$3:A1000,C777,Prov_Auto!C$3:C1000,"&gt;"&amp;A777,Prov_Auto!D$3:D1000,"&lt;="&amp;TODAY())*D777, IF(B777="V", -1*(SUMIFS(Prov_Auto!E$3:E1000,Prov_Auto!A$3:A1000,C777,Prov_Auto!C$3:C1000,"&gt;"&amp;A777,Prov_Auto!D$3:D1000,"&lt;="&amp;TODAY())*D777), "")))))</f>
        <v/>
      </c>
      <c r="I777" s="42" t="str">
        <f>IF($A777="","",IF($C777="","",IF($D777="","", IF($B777="C",  SUMIFS(Prov_Auto!$E$3:$E1000,Prov_Auto!$A$3:$A1000,$C777,Prov_Auto!$C$3:$C1000,"&gt;="&amp;$A777 ,Prov_Auto!$D$3:$D1000, "&gt;="&amp;DATE(I$2,1, 1), Prov_Auto!$D$3:$D1000,"&lt;="&amp;DATE(I$2, 12, 31))*$D777, IF($B777="V", -1*(SUMIFS(Prov_Auto!$E$3:$E1000,Prov_Auto!$A$3:$A1000,$C777,Prov_Auto!$C$3:$C1000,"&gt;="&amp;$A777 ,Prov_Auto!$D$3:$D1000, "&gt;="&amp;DATE(I$2,1,1), Prov_Auto!$D$3:$D1000,"&lt;="&amp;DATE(I$2,12,31))*$D777), "")))))</f>
        <v/>
      </c>
      <c r="J777" s="42" t="str">
        <f>IF($A777="","",IF($C777="","",IF($D777="","", IF($B777="C",  SUMIFS(Prov_Auto!$E$3:$E1000,Prov_Auto!$A$3:$A1000,$C777,Prov_Auto!$C$3:$C1000,"&gt;="&amp;$A777 ,Prov_Auto!$D$3:$D1000, "&gt;="&amp;DATE(J$2,1, 1), Prov_Auto!$D$3:$D1000,"&lt;="&amp;DATE(J$2, 12, 31))*$D777, IF($B777="V", -1*(SUMIFS(Prov_Auto!$E$3:$E1000,Prov_Auto!$A$3:$A1000,$C777,Prov_Auto!$C$3:$C1000,"&gt;="&amp;$A777 ,Prov_Auto!$D$3:$D1000, "&gt;="&amp;DATE(J$2,1,1), Prov_Auto!$D$3:$D1000,"&lt;="&amp;DATE(J$2,12,31))*$D777), "")))))</f>
        <v/>
      </c>
      <c r="K777" s="42" t="str">
        <f>IF($A777="","",IF($C777="","",IF($D777="","", IF($B777="C",  SUMIFS(Prov_Auto!$E$3:$E1000,Prov_Auto!$A$3:$A1000,$C777,Prov_Auto!$C$3:$C1000,"&gt;="&amp;$A777 ,Prov_Auto!$D$3:$D1000, "&gt;="&amp;DATE(K$2,1, 1), Prov_Auto!$D$3:$D1000,"&lt;="&amp;DATE(K$2, 12, 31))*$D777, IF($B777="V", -1*(SUMIFS(Prov_Auto!$E$3:$E1000,Prov_Auto!$A$3:$A1000,$C777,Prov_Auto!$C$3:$C1000,"&gt;="&amp;$A777 ,Prov_Auto!$D$3:$D1000, "&gt;="&amp;DATE(K$2,1,1), Prov_Auto!$D$3:$D1000,"&lt;="&amp;DATE(K$2,12,31))*$D777), "")))))</f>
        <v/>
      </c>
      <c r="L777" s="42" t="str">
        <f>IF($A777="","",IF($C777="","",IF($D777="","", IF($B777="C",  SUMIFS(Prov_Auto!$E$3:$E1000,Prov_Auto!$A$3:$A1000,$C777,Prov_Auto!$C$3:$C1000,"&gt;="&amp;$A777 ,Prov_Auto!$D$3:$D1000, "&gt;="&amp;DATE(L$2,1, 1), Prov_Auto!$D$3:$D1000,"&lt;="&amp;DATE(L$2, 12, 31))*$D777, IF($B777="V", -1*(SUMIFS(Prov_Auto!$E$3:$E1000,Prov_Auto!$A$3:$A1000,$C777,Prov_Auto!$C$3:$C1000,"&gt;="&amp;$A777 ,Prov_Auto!$D$3:$D1000, "&gt;="&amp;DATE(L$2,1,1), Prov_Auto!$D$3:$D1000,"&lt;="&amp;DATE(L$2,12,31))*$D777), "")))))</f>
        <v/>
      </c>
      <c r="M777" s="43" t="str">
        <f>IF($A777="","",IF($C777="","",IF($D777="","", IF($B777="C",  SUMIFS(Prov_Auto!$E$3:$E1000,Prov_Auto!$A$3:$A1000,$C777,Prov_Auto!$C$3:$C1000,"&gt;="&amp;$A777 ,Prov_Auto!$D$3:$D1000, "&gt;="&amp;DATE(M$2,1, 1), Prov_Auto!$D$3:$D1000,"&lt;="&amp;DATE(M$2, 12, 31))*$D777, IF($B777="V", -1*(SUMIFS(Prov_Auto!$E$3:$E1000,Prov_Auto!$A$3:$A1000,$C777,Prov_Auto!$C$3:$C1000,"&gt;="&amp;$A777 ,Prov_Auto!$D$3:$D1000, "&gt;="&amp;DATE(M$2,1,1), Prov_Auto!$D$3:$D1000,"&lt;="&amp;DATE(M$2,12,31))*$D777), "")))))</f>
        <v/>
      </c>
      <c r="N777" s="30"/>
      <c r="O777" s="31"/>
      <c r="P777" s="31"/>
      <c r="Q777" s="31"/>
      <c r="R777" s="31"/>
      <c r="S777" s="31"/>
      <c r="T777" s="31"/>
      <c r="U777" s="31"/>
      <c r="V777" s="31"/>
      <c r="W777" s="31"/>
    </row>
    <row r="778">
      <c r="A778" s="46"/>
      <c r="B778" s="47"/>
      <c r="C778" s="47"/>
      <c r="D778" s="47"/>
      <c r="E778" s="48"/>
      <c r="F778" s="45" t="str">
        <f t="shared" si="1"/>
        <v/>
      </c>
      <c r="G778" s="40" t="str">
        <f t="shared" si="2"/>
        <v/>
      </c>
      <c r="H778" s="41" t="str">
        <f>IF(A778="","",IF(C778="","",IF(D778="","",IF(B778="C", SUMIFS(Prov_Auto!E$3:E1000,Prov_Auto!A$3:A1000,C778,Prov_Auto!C$3:C1000,"&gt;"&amp;A778,Prov_Auto!D$3:D1000,"&lt;="&amp;TODAY())*D778, IF(B778="V", -1*(SUMIFS(Prov_Auto!E$3:E1000,Prov_Auto!A$3:A1000,C778,Prov_Auto!C$3:C1000,"&gt;"&amp;A778,Prov_Auto!D$3:D1000,"&lt;="&amp;TODAY())*D778), "")))))</f>
        <v/>
      </c>
      <c r="I778" s="42" t="str">
        <f>IF($A778="","",IF($C778="","",IF($D778="","", IF($B778="C",  SUMIFS(Prov_Auto!$E$3:$E1000,Prov_Auto!$A$3:$A1000,$C778,Prov_Auto!$C$3:$C1000,"&gt;="&amp;$A778 ,Prov_Auto!$D$3:$D1000, "&gt;="&amp;DATE(I$2,1, 1), Prov_Auto!$D$3:$D1000,"&lt;="&amp;DATE(I$2, 12, 31))*$D778, IF($B778="V", -1*(SUMIFS(Prov_Auto!$E$3:$E1000,Prov_Auto!$A$3:$A1000,$C778,Prov_Auto!$C$3:$C1000,"&gt;="&amp;$A778 ,Prov_Auto!$D$3:$D1000, "&gt;="&amp;DATE(I$2,1,1), Prov_Auto!$D$3:$D1000,"&lt;="&amp;DATE(I$2,12,31))*$D778), "")))))</f>
        <v/>
      </c>
      <c r="J778" s="42" t="str">
        <f>IF($A778="","",IF($C778="","",IF($D778="","", IF($B778="C",  SUMIFS(Prov_Auto!$E$3:$E1000,Prov_Auto!$A$3:$A1000,$C778,Prov_Auto!$C$3:$C1000,"&gt;="&amp;$A778 ,Prov_Auto!$D$3:$D1000, "&gt;="&amp;DATE(J$2,1, 1), Prov_Auto!$D$3:$D1000,"&lt;="&amp;DATE(J$2, 12, 31))*$D778, IF($B778="V", -1*(SUMIFS(Prov_Auto!$E$3:$E1000,Prov_Auto!$A$3:$A1000,$C778,Prov_Auto!$C$3:$C1000,"&gt;="&amp;$A778 ,Prov_Auto!$D$3:$D1000, "&gt;="&amp;DATE(J$2,1,1), Prov_Auto!$D$3:$D1000,"&lt;="&amp;DATE(J$2,12,31))*$D778), "")))))</f>
        <v/>
      </c>
      <c r="K778" s="42" t="str">
        <f>IF($A778="","",IF($C778="","",IF($D778="","", IF($B778="C",  SUMIFS(Prov_Auto!$E$3:$E1000,Prov_Auto!$A$3:$A1000,$C778,Prov_Auto!$C$3:$C1000,"&gt;="&amp;$A778 ,Prov_Auto!$D$3:$D1000, "&gt;="&amp;DATE(K$2,1, 1), Prov_Auto!$D$3:$D1000,"&lt;="&amp;DATE(K$2, 12, 31))*$D778, IF($B778="V", -1*(SUMIFS(Prov_Auto!$E$3:$E1000,Prov_Auto!$A$3:$A1000,$C778,Prov_Auto!$C$3:$C1000,"&gt;="&amp;$A778 ,Prov_Auto!$D$3:$D1000, "&gt;="&amp;DATE(K$2,1,1), Prov_Auto!$D$3:$D1000,"&lt;="&amp;DATE(K$2,12,31))*$D778), "")))))</f>
        <v/>
      </c>
      <c r="L778" s="42" t="str">
        <f>IF($A778="","",IF($C778="","",IF($D778="","", IF($B778="C",  SUMIFS(Prov_Auto!$E$3:$E1000,Prov_Auto!$A$3:$A1000,$C778,Prov_Auto!$C$3:$C1000,"&gt;="&amp;$A778 ,Prov_Auto!$D$3:$D1000, "&gt;="&amp;DATE(L$2,1, 1), Prov_Auto!$D$3:$D1000,"&lt;="&amp;DATE(L$2, 12, 31))*$D778, IF($B778="V", -1*(SUMIFS(Prov_Auto!$E$3:$E1000,Prov_Auto!$A$3:$A1000,$C778,Prov_Auto!$C$3:$C1000,"&gt;="&amp;$A778 ,Prov_Auto!$D$3:$D1000, "&gt;="&amp;DATE(L$2,1,1), Prov_Auto!$D$3:$D1000,"&lt;="&amp;DATE(L$2,12,31))*$D778), "")))))</f>
        <v/>
      </c>
      <c r="M778" s="43" t="str">
        <f>IF($A778="","",IF($C778="","",IF($D778="","", IF($B778="C",  SUMIFS(Prov_Auto!$E$3:$E1000,Prov_Auto!$A$3:$A1000,$C778,Prov_Auto!$C$3:$C1000,"&gt;="&amp;$A778 ,Prov_Auto!$D$3:$D1000, "&gt;="&amp;DATE(M$2,1, 1), Prov_Auto!$D$3:$D1000,"&lt;="&amp;DATE(M$2, 12, 31))*$D778, IF($B778="V", -1*(SUMIFS(Prov_Auto!$E$3:$E1000,Prov_Auto!$A$3:$A1000,$C778,Prov_Auto!$C$3:$C1000,"&gt;="&amp;$A778 ,Prov_Auto!$D$3:$D1000, "&gt;="&amp;DATE(M$2,1,1), Prov_Auto!$D$3:$D1000,"&lt;="&amp;DATE(M$2,12,31))*$D778), "")))))</f>
        <v/>
      </c>
      <c r="N778" s="30"/>
      <c r="O778" s="31"/>
      <c r="P778" s="31"/>
      <c r="Q778" s="31"/>
      <c r="R778" s="31"/>
      <c r="S778" s="31"/>
      <c r="T778" s="31"/>
      <c r="U778" s="31"/>
      <c r="V778" s="31"/>
      <c r="W778" s="31"/>
    </row>
    <row r="779">
      <c r="A779" s="46"/>
      <c r="B779" s="47"/>
      <c r="C779" s="47"/>
      <c r="D779" s="47"/>
      <c r="E779" s="48"/>
      <c r="F779" s="45" t="str">
        <f t="shared" si="1"/>
        <v/>
      </c>
      <c r="G779" s="40" t="str">
        <f t="shared" si="2"/>
        <v/>
      </c>
      <c r="H779" s="41" t="str">
        <f>IF(A779="","",IF(C779="","",IF(D779="","",IF(B779="C", SUMIFS(Prov_Auto!E$3:E1000,Prov_Auto!A$3:A1000,C779,Prov_Auto!C$3:C1000,"&gt;"&amp;A779,Prov_Auto!D$3:D1000,"&lt;="&amp;TODAY())*D779, IF(B779="V", -1*(SUMIFS(Prov_Auto!E$3:E1000,Prov_Auto!A$3:A1000,C779,Prov_Auto!C$3:C1000,"&gt;"&amp;A779,Prov_Auto!D$3:D1000,"&lt;="&amp;TODAY())*D779), "")))))</f>
        <v/>
      </c>
      <c r="I779" s="42" t="str">
        <f>IF($A779="","",IF($C779="","",IF($D779="","", IF($B779="C",  SUMIFS(Prov_Auto!$E$3:$E1000,Prov_Auto!$A$3:$A1000,$C779,Prov_Auto!$C$3:$C1000,"&gt;="&amp;$A779 ,Prov_Auto!$D$3:$D1000, "&gt;="&amp;DATE(I$2,1, 1), Prov_Auto!$D$3:$D1000,"&lt;="&amp;DATE(I$2, 12, 31))*$D779, IF($B779="V", -1*(SUMIFS(Prov_Auto!$E$3:$E1000,Prov_Auto!$A$3:$A1000,$C779,Prov_Auto!$C$3:$C1000,"&gt;="&amp;$A779 ,Prov_Auto!$D$3:$D1000, "&gt;="&amp;DATE(I$2,1,1), Prov_Auto!$D$3:$D1000,"&lt;="&amp;DATE(I$2,12,31))*$D779), "")))))</f>
        <v/>
      </c>
      <c r="J779" s="42" t="str">
        <f>IF($A779="","",IF($C779="","",IF($D779="","", IF($B779="C",  SUMIFS(Prov_Auto!$E$3:$E1000,Prov_Auto!$A$3:$A1000,$C779,Prov_Auto!$C$3:$C1000,"&gt;="&amp;$A779 ,Prov_Auto!$D$3:$D1000, "&gt;="&amp;DATE(J$2,1, 1), Prov_Auto!$D$3:$D1000,"&lt;="&amp;DATE(J$2, 12, 31))*$D779, IF($B779="V", -1*(SUMIFS(Prov_Auto!$E$3:$E1000,Prov_Auto!$A$3:$A1000,$C779,Prov_Auto!$C$3:$C1000,"&gt;="&amp;$A779 ,Prov_Auto!$D$3:$D1000, "&gt;="&amp;DATE(J$2,1,1), Prov_Auto!$D$3:$D1000,"&lt;="&amp;DATE(J$2,12,31))*$D779), "")))))</f>
        <v/>
      </c>
      <c r="K779" s="42" t="str">
        <f>IF($A779="","",IF($C779="","",IF($D779="","", IF($B779="C",  SUMIFS(Prov_Auto!$E$3:$E1000,Prov_Auto!$A$3:$A1000,$C779,Prov_Auto!$C$3:$C1000,"&gt;="&amp;$A779 ,Prov_Auto!$D$3:$D1000, "&gt;="&amp;DATE(K$2,1, 1), Prov_Auto!$D$3:$D1000,"&lt;="&amp;DATE(K$2, 12, 31))*$D779, IF($B779="V", -1*(SUMIFS(Prov_Auto!$E$3:$E1000,Prov_Auto!$A$3:$A1000,$C779,Prov_Auto!$C$3:$C1000,"&gt;="&amp;$A779 ,Prov_Auto!$D$3:$D1000, "&gt;="&amp;DATE(K$2,1,1), Prov_Auto!$D$3:$D1000,"&lt;="&amp;DATE(K$2,12,31))*$D779), "")))))</f>
        <v/>
      </c>
      <c r="L779" s="42" t="str">
        <f>IF($A779="","",IF($C779="","",IF($D779="","", IF($B779="C",  SUMIFS(Prov_Auto!$E$3:$E1000,Prov_Auto!$A$3:$A1000,$C779,Prov_Auto!$C$3:$C1000,"&gt;="&amp;$A779 ,Prov_Auto!$D$3:$D1000, "&gt;="&amp;DATE(L$2,1, 1), Prov_Auto!$D$3:$D1000,"&lt;="&amp;DATE(L$2, 12, 31))*$D779, IF($B779="V", -1*(SUMIFS(Prov_Auto!$E$3:$E1000,Prov_Auto!$A$3:$A1000,$C779,Prov_Auto!$C$3:$C1000,"&gt;="&amp;$A779 ,Prov_Auto!$D$3:$D1000, "&gt;="&amp;DATE(L$2,1,1), Prov_Auto!$D$3:$D1000,"&lt;="&amp;DATE(L$2,12,31))*$D779), "")))))</f>
        <v/>
      </c>
      <c r="M779" s="43" t="str">
        <f>IF($A779="","",IF($C779="","",IF($D779="","", IF($B779="C",  SUMIFS(Prov_Auto!$E$3:$E1000,Prov_Auto!$A$3:$A1000,$C779,Prov_Auto!$C$3:$C1000,"&gt;="&amp;$A779 ,Prov_Auto!$D$3:$D1000, "&gt;="&amp;DATE(M$2,1, 1), Prov_Auto!$D$3:$D1000,"&lt;="&amp;DATE(M$2, 12, 31))*$D779, IF($B779="V", -1*(SUMIFS(Prov_Auto!$E$3:$E1000,Prov_Auto!$A$3:$A1000,$C779,Prov_Auto!$C$3:$C1000,"&gt;="&amp;$A779 ,Prov_Auto!$D$3:$D1000, "&gt;="&amp;DATE(M$2,1,1), Prov_Auto!$D$3:$D1000,"&lt;="&amp;DATE(M$2,12,31))*$D779), "")))))</f>
        <v/>
      </c>
      <c r="N779" s="30"/>
      <c r="O779" s="31"/>
      <c r="P779" s="31"/>
      <c r="Q779" s="31"/>
      <c r="R779" s="31"/>
      <c r="S779" s="31"/>
      <c r="T779" s="31"/>
      <c r="U779" s="31"/>
      <c r="V779" s="31"/>
      <c r="W779" s="31"/>
    </row>
    <row r="780">
      <c r="A780" s="46"/>
      <c r="B780" s="47"/>
      <c r="C780" s="47"/>
      <c r="D780" s="47"/>
      <c r="E780" s="48"/>
      <c r="F780" s="45" t="str">
        <f t="shared" si="1"/>
        <v/>
      </c>
      <c r="G780" s="40" t="str">
        <f t="shared" si="2"/>
        <v/>
      </c>
      <c r="H780" s="41" t="str">
        <f>IF(A780="","",IF(C780="","",IF(D780="","",IF(B780="C", SUMIFS(Prov_Auto!E$3:E1000,Prov_Auto!A$3:A1000,C780,Prov_Auto!C$3:C1000,"&gt;"&amp;A780,Prov_Auto!D$3:D1000,"&lt;="&amp;TODAY())*D780, IF(B780="V", -1*(SUMIFS(Prov_Auto!E$3:E1000,Prov_Auto!A$3:A1000,C780,Prov_Auto!C$3:C1000,"&gt;"&amp;A780,Prov_Auto!D$3:D1000,"&lt;="&amp;TODAY())*D780), "")))))</f>
        <v/>
      </c>
      <c r="I780" s="42" t="str">
        <f>IF($A780="","",IF($C780="","",IF($D780="","", IF($B780="C",  SUMIFS(Prov_Auto!$E$3:$E1000,Prov_Auto!$A$3:$A1000,$C780,Prov_Auto!$C$3:$C1000,"&gt;="&amp;$A780 ,Prov_Auto!$D$3:$D1000, "&gt;="&amp;DATE(I$2,1, 1), Prov_Auto!$D$3:$D1000,"&lt;="&amp;DATE(I$2, 12, 31))*$D780, IF($B780="V", -1*(SUMIFS(Prov_Auto!$E$3:$E1000,Prov_Auto!$A$3:$A1000,$C780,Prov_Auto!$C$3:$C1000,"&gt;="&amp;$A780 ,Prov_Auto!$D$3:$D1000, "&gt;="&amp;DATE(I$2,1,1), Prov_Auto!$D$3:$D1000,"&lt;="&amp;DATE(I$2,12,31))*$D780), "")))))</f>
        <v/>
      </c>
      <c r="J780" s="42" t="str">
        <f>IF($A780="","",IF($C780="","",IF($D780="","", IF($B780="C",  SUMIFS(Prov_Auto!$E$3:$E1000,Prov_Auto!$A$3:$A1000,$C780,Prov_Auto!$C$3:$C1000,"&gt;="&amp;$A780 ,Prov_Auto!$D$3:$D1000, "&gt;="&amp;DATE(J$2,1, 1), Prov_Auto!$D$3:$D1000,"&lt;="&amp;DATE(J$2, 12, 31))*$D780, IF($B780="V", -1*(SUMIFS(Prov_Auto!$E$3:$E1000,Prov_Auto!$A$3:$A1000,$C780,Prov_Auto!$C$3:$C1000,"&gt;="&amp;$A780 ,Prov_Auto!$D$3:$D1000, "&gt;="&amp;DATE(J$2,1,1), Prov_Auto!$D$3:$D1000,"&lt;="&amp;DATE(J$2,12,31))*$D780), "")))))</f>
        <v/>
      </c>
      <c r="K780" s="42" t="str">
        <f>IF($A780="","",IF($C780="","",IF($D780="","", IF($B780="C",  SUMIFS(Prov_Auto!$E$3:$E1000,Prov_Auto!$A$3:$A1000,$C780,Prov_Auto!$C$3:$C1000,"&gt;="&amp;$A780 ,Prov_Auto!$D$3:$D1000, "&gt;="&amp;DATE(K$2,1, 1), Prov_Auto!$D$3:$D1000,"&lt;="&amp;DATE(K$2, 12, 31))*$D780, IF($B780="V", -1*(SUMIFS(Prov_Auto!$E$3:$E1000,Prov_Auto!$A$3:$A1000,$C780,Prov_Auto!$C$3:$C1000,"&gt;="&amp;$A780 ,Prov_Auto!$D$3:$D1000, "&gt;="&amp;DATE(K$2,1,1), Prov_Auto!$D$3:$D1000,"&lt;="&amp;DATE(K$2,12,31))*$D780), "")))))</f>
        <v/>
      </c>
      <c r="L780" s="42" t="str">
        <f>IF($A780="","",IF($C780="","",IF($D780="","", IF($B780="C",  SUMIFS(Prov_Auto!$E$3:$E1000,Prov_Auto!$A$3:$A1000,$C780,Prov_Auto!$C$3:$C1000,"&gt;="&amp;$A780 ,Prov_Auto!$D$3:$D1000, "&gt;="&amp;DATE(L$2,1, 1), Prov_Auto!$D$3:$D1000,"&lt;="&amp;DATE(L$2, 12, 31))*$D780, IF($B780="V", -1*(SUMIFS(Prov_Auto!$E$3:$E1000,Prov_Auto!$A$3:$A1000,$C780,Prov_Auto!$C$3:$C1000,"&gt;="&amp;$A780 ,Prov_Auto!$D$3:$D1000, "&gt;="&amp;DATE(L$2,1,1), Prov_Auto!$D$3:$D1000,"&lt;="&amp;DATE(L$2,12,31))*$D780), "")))))</f>
        <v/>
      </c>
      <c r="M780" s="43" t="str">
        <f>IF($A780="","",IF($C780="","",IF($D780="","", IF($B780="C",  SUMIFS(Prov_Auto!$E$3:$E1000,Prov_Auto!$A$3:$A1000,$C780,Prov_Auto!$C$3:$C1000,"&gt;="&amp;$A780 ,Prov_Auto!$D$3:$D1000, "&gt;="&amp;DATE(M$2,1, 1), Prov_Auto!$D$3:$D1000,"&lt;="&amp;DATE(M$2, 12, 31))*$D780, IF($B780="V", -1*(SUMIFS(Prov_Auto!$E$3:$E1000,Prov_Auto!$A$3:$A1000,$C780,Prov_Auto!$C$3:$C1000,"&gt;="&amp;$A780 ,Prov_Auto!$D$3:$D1000, "&gt;="&amp;DATE(M$2,1,1), Prov_Auto!$D$3:$D1000,"&lt;="&amp;DATE(M$2,12,31))*$D780), "")))))</f>
        <v/>
      </c>
      <c r="N780" s="30"/>
      <c r="O780" s="31"/>
      <c r="P780" s="31"/>
      <c r="Q780" s="31"/>
      <c r="R780" s="31"/>
      <c r="S780" s="31"/>
      <c r="T780" s="31"/>
      <c r="U780" s="31"/>
      <c r="V780" s="31"/>
      <c r="W780" s="31"/>
    </row>
    <row r="781">
      <c r="A781" s="46"/>
      <c r="B781" s="47"/>
      <c r="C781" s="47"/>
      <c r="D781" s="47"/>
      <c r="E781" s="48"/>
      <c r="F781" s="45" t="str">
        <f t="shared" si="1"/>
        <v/>
      </c>
      <c r="G781" s="40" t="str">
        <f t="shared" si="2"/>
        <v/>
      </c>
      <c r="H781" s="41" t="str">
        <f>IF(A781="","",IF(C781="","",IF(D781="","",IF(B781="C", SUMIFS(Prov_Auto!E$3:E1000,Prov_Auto!A$3:A1000,C781,Prov_Auto!C$3:C1000,"&gt;"&amp;A781,Prov_Auto!D$3:D1000,"&lt;="&amp;TODAY())*D781, IF(B781="V", -1*(SUMIFS(Prov_Auto!E$3:E1000,Prov_Auto!A$3:A1000,C781,Prov_Auto!C$3:C1000,"&gt;"&amp;A781,Prov_Auto!D$3:D1000,"&lt;="&amp;TODAY())*D781), "")))))</f>
        <v/>
      </c>
      <c r="I781" s="42" t="str">
        <f>IF($A781="","",IF($C781="","",IF($D781="","", IF($B781="C",  SUMIFS(Prov_Auto!$E$3:$E1000,Prov_Auto!$A$3:$A1000,$C781,Prov_Auto!$C$3:$C1000,"&gt;="&amp;$A781 ,Prov_Auto!$D$3:$D1000, "&gt;="&amp;DATE(I$2,1, 1), Prov_Auto!$D$3:$D1000,"&lt;="&amp;DATE(I$2, 12, 31))*$D781, IF($B781="V", -1*(SUMIFS(Prov_Auto!$E$3:$E1000,Prov_Auto!$A$3:$A1000,$C781,Prov_Auto!$C$3:$C1000,"&gt;="&amp;$A781 ,Prov_Auto!$D$3:$D1000, "&gt;="&amp;DATE(I$2,1,1), Prov_Auto!$D$3:$D1000,"&lt;="&amp;DATE(I$2,12,31))*$D781), "")))))</f>
        <v/>
      </c>
      <c r="J781" s="42" t="str">
        <f>IF($A781="","",IF($C781="","",IF($D781="","", IF($B781="C",  SUMIFS(Prov_Auto!$E$3:$E1000,Prov_Auto!$A$3:$A1000,$C781,Prov_Auto!$C$3:$C1000,"&gt;="&amp;$A781 ,Prov_Auto!$D$3:$D1000, "&gt;="&amp;DATE(J$2,1, 1), Prov_Auto!$D$3:$D1000,"&lt;="&amp;DATE(J$2, 12, 31))*$D781, IF($B781="V", -1*(SUMIFS(Prov_Auto!$E$3:$E1000,Prov_Auto!$A$3:$A1000,$C781,Prov_Auto!$C$3:$C1000,"&gt;="&amp;$A781 ,Prov_Auto!$D$3:$D1000, "&gt;="&amp;DATE(J$2,1,1), Prov_Auto!$D$3:$D1000,"&lt;="&amp;DATE(J$2,12,31))*$D781), "")))))</f>
        <v/>
      </c>
      <c r="K781" s="42" t="str">
        <f>IF($A781="","",IF($C781="","",IF($D781="","", IF($B781="C",  SUMIFS(Prov_Auto!$E$3:$E1000,Prov_Auto!$A$3:$A1000,$C781,Prov_Auto!$C$3:$C1000,"&gt;="&amp;$A781 ,Prov_Auto!$D$3:$D1000, "&gt;="&amp;DATE(K$2,1, 1), Prov_Auto!$D$3:$D1000,"&lt;="&amp;DATE(K$2, 12, 31))*$D781, IF($B781="V", -1*(SUMIFS(Prov_Auto!$E$3:$E1000,Prov_Auto!$A$3:$A1000,$C781,Prov_Auto!$C$3:$C1000,"&gt;="&amp;$A781 ,Prov_Auto!$D$3:$D1000, "&gt;="&amp;DATE(K$2,1,1), Prov_Auto!$D$3:$D1000,"&lt;="&amp;DATE(K$2,12,31))*$D781), "")))))</f>
        <v/>
      </c>
      <c r="L781" s="42" t="str">
        <f>IF($A781="","",IF($C781="","",IF($D781="","", IF($B781="C",  SUMIFS(Prov_Auto!$E$3:$E1000,Prov_Auto!$A$3:$A1000,$C781,Prov_Auto!$C$3:$C1000,"&gt;="&amp;$A781 ,Prov_Auto!$D$3:$D1000, "&gt;="&amp;DATE(L$2,1, 1), Prov_Auto!$D$3:$D1000,"&lt;="&amp;DATE(L$2, 12, 31))*$D781, IF($B781="V", -1*(SUMIFS(Prov_Auto!$E$3:$E1000,Prov_Auto!$A$3:$A1000,$C781,Prov_Auto!$C$3:$C1000,"&gt;="&amp;$A781 ,Prov_Auto!$D$3:$D1000, "&gt;="&amp;DATE(L$2,1,1), Prov_Auto!$D$3:$D1000,"&lt;="&amp;DATE(L$2,12,31))*$D781), "")))))</f>
        <v/>
      </c>
      <c r="M781" s="43" t="str">
        <f>IF($A781="","",IF($C781="","",IF($D781="","", IF($B781="C",  SUMIFS(Prov_Auto!$E$3:$E1000,Prov_Auto!$A$3:$A1000,$C781,Prov_Auto!$C$3:$C1000,"&gt;="&amp;$A781 ,Prov_Auto!$D$3:$D1000, "&gt;="&amp;DATE(M$2,1, 1), Prov_Auto!$D$3:$D1000,"&lt;="&amp;DATE(M$2, 12, 31))*$D781, IF($B781="V", -1*(SUMIFS(Prov_Auto!$E$3:$E1000,Prov_Auto!$A$3:$A1000,$C781,Prov_Auto!$C$3:$C1000,"&gt;="&amp;$A781 ,Prov_Auto!$D$3:$D1000, "&gt;="&amp;DATE(M$2,1,1), Prov_Auto!$D$3:$D1000,"&lt;="&amp;DATE(M$2,12,31))*$D781), "")))))</f>
        <v/>
      </c>
      <c r="N781" s="30"/>
      <c r="O781" s="31"/>
      <c r="P781" s="31"/>
      <c r="Q781" s="31"/>
      <c r="R781" s="31"/>
      <c r="S781" s="31"/>
      <c r="T781" s="31"/>
      <c r="U781" s="31"/>
      <c r="V781" s="31"/>
      <c r="W781" s="31"/>
    </row>
    <row r="782">
      <c r="A782" s="46"/>
      <c r="B782" s="47"/>
      <c r="C782" s="47"/>
      <c r="D782" s="47"/>
      <c r="E782" s="48"/>
      <c r="F782" s="45" t="str">
        <f t="shared" si="1"/>
        <v/>
      </c>
      <c r="G782" s="40" t="str">
        <f t="shared" si="2"/>
        <v/>
      </c>
      <c r="H782" s="41" t="str">
        <f>IF(A782="","",IF(C782="","",IF(D782="","",IF(B782="C", SUMIFS(Prov_Auto!E$3:E1000,Prov_Auto!A$3:A1000,C782,Prov_Auto!C$3:C1000,"&gt;"&amp;A782,Prov_Auto!D$3:D1000,"&lt;="&amp;TODAY())*D782, IF(B782="V", -1*(SUMIFS(Prov_Auto!E$3:E1000,Prov_Auto!A$3:A1000,C782,Prov_Auto!C$3:C1000,"&gt;"&amp;A782,Prov_Auto!D$3:D1000,"&lt;="&amp;TODAY())*D782), "")))))</f>
        <v/>
      </c>
      <c r="I782" s="42" t="str">
        <f>IF($A782="","",IF($C782="","",IF($D782="","", IF($B782="C",  SUMIFS(Prov_Auto!$E$3:$E1000,Prov_Auto!$A$3:$A1000,$C782,Prov_Auto!$C$3:$C1000,"&gt;="&amp;$A782 ,Prov_Auto!$D$3:$D1000, "&gt;="&amp;DATE(I$2,1, 1), Prov_Auto!$D$3:$D1000,"&lt;="&amp;DATE(I$2, 12, 31))*$D782, IF($B782="V", -1*(SUMIFS(Prov_Auto!$E$3:$E1000,Prov_Auto!$A$3:$A1000,$C782,Prov_Auto!$C$3:$C1000,"&gt;="&amp;$A782 ,Prov_Auto!$D$3:$D1000, "&gt;="&amp;DATE(I$2,1,1), Prov_Auto!$D$3:$D1000,"&lt;="&amp;DATE(I$2,12,31))*$D782), "")))))</f>
        <v/>
      </c>
      <c r="J782" s="42" t="str">
        <f>IF($A782="","",IF($C782="","",IF($D782="","", IF($B782="C",  SUMIFS(Prov_Auto!$E$3:$E1000,Prov_Auto!$A$3:$A1000,$C782,Prov_Auto!$C$3:$C1000,"&gt;="&amp;$A782 ,Prov_Auto!$D$3:$D1000, "&gt;="&amp;DATE(J$2,1, 1), Prov_Auto!$D$3:$D1000,"&lt;="&amp;DATE(J$2, 12, 31))*$D782, IF($B782="V", -1*(SUMIFS(Prov_Auto!$E$3:$E1000,Prov_Auto!$A$3:$A1000,$C782,Prov_Auto!$C$3:$C1000,"&gt;="&amp;$A782 ,Prov_Auto!$D$3:$D1000, "&gt;="&amp;DATE(J$2,1,1), Prov_Auto!$D$3:$D1000,"&lt;="&amp;DATE(J$2,12,31))*$D782), "")))))</f>
        <v/>
      </c>
      <c r="K782" s="42" t="str">
        <f>IF($A782="","",IF($C782="","",IF($D782="","", IF($B782="C",  SUMIFS(Prov_Auto!$E$3:$E1000,Prov_Auto!$A$3:$A1000,$C782,Prov_Auto!$C$3:$C1000,"&gt;="&amp;$A782 ,Prov_Auto!$D$3:$D1000, "&gt;="&amp;DATE(K$2,1, 1), Prov_Auto!$D$3:$D1000,"&lt;="&amp;DATE(K$2, 12, 31))*$D782, IF($B782="V", -1*(SUMIFS(Prov_Auto!$E$3:$E1000,Prov_Auto!$A$3:$A1000,$C782,Prov_Auto!$C$3:$C1000,"&gt;="&amp;$A782 ,Prov_Auto!$D$3:$D1000, "&gt;="&amp;DATE(K$2,1,1), Prov_Auto!$D$3:$D1000,"&lt;="&amp;DATE(K$2,12,31))*$D782), "")))))</f>
        <v/>
      </c>
      <c r="L782" s="42" t="str">
        <f>IF($A782="","",IF($C782="","",IF($D782="","", IF($B782="C",  SUMIFS(Prov_Auto!$E$3:$E1000,Prov_Auto!$A$3:$A1000,$C782,Prov_Auto!$C$3:$C1000,"&gt;="&amp;$A782 ,Prov_Auto!$D$3:$D1000, "&gt;="&amp;DATE(L$2,1, 1), Prov_Auto!$D$3:$D1000,"&lt;="&amp;DATE(L$2, 12, 31))*$D782, IF($B782="V", -1*(SUMIFS(Prov_Auto!$E$3:$E1000,Prov_Auto!$A$3:$A1000,$C782,Prov_Auto!$C$3:$C1000,"&gt;="&amp;$A782 ,Prov_Auto!$D$3:$D1000, "&gt;="&amp;DATE(L$2,1,1), Prov_Auto!$D$3:$D1000,"&lt;="&amp;DATE(L$2,12,31))*$D782), "")))))</f>
        <v/>
      </c>
      <c r="M782" s="43" t="str">
        <f>IF($A782="","",IF($C782="","",IF($D782="","", IF($B782="C",  SUMIFS(Prov_Auto!$E$3:$E1000,Prov_Auto!$A$3:$A1000,$C782,Prov_Auto!$C$3:$C1000,"&gt;="&amp;$A782 ,Prov_Auto!$D$3:$D1000, "&gt;="&amp;DATE(M$2,1, 1), Prov_Auto!$D$3:$D1000,"&lt;="&amp;DATE(M$2, 12, 31))*$D782, IF($B782="V", -1*(SUMIFS(Prov_Auto!$E$3:$E1000,Prov_Auto!$A$3:$A1000,$C782,Prov_Auto!$C$3:$C1000,"&gt;="&amp;$A782 ,Prov_Auto!$D$3:$D1000, "&gt;="&amp;DATE(M$2,1,1), Prov_Auto!$D$3:$D1000,"&lt;="&amp;DATE(M$2,12,31))*$D782), "")))))</f>
        <v/>
      </c>
      <c r="N782" s="30"/>
      <c r="O782" s="31"/>
      <c r="P782" s="31"/>
      <c r="Q782" s="31"/>
      <c r="R782" s="31"/>
      <c r="S782" s="31"/>
      <c r="T782" s="31"/>
      <c r="U782" s="31"/>
      <c r="V782" s="31"/>
      <c r="W782" s="31"/>
    </row>
    <row r="783">
      <c r="A783" s="46"/>
      <c r="B783" s="47"/>
      <c r="C783" s="47"/>
      <c r="D783" s="47"/>
      <c r="E783" s="48"/>
      <c r="F783" s="45" t="str">
        <f t="shared" si="1"/>
        <v/>
      </c>
      <c r="G783" s="40" t="str">
        <f t="shared" si="2"/>
        <v/>
      </c>
      <c r="H783" s="41" t="str">
        <f>IF(A783="","",IF(C783="","",IF(D783="","",IF(B783="C", SUMIFS(Prov_Auto!E$3:E1000,Prov_Auto!A$3:A1000,C783,Prov_Auto!C$3:C1000,"&gt;"&amp;A783,Prov_Auto!D$3:D1000,"&lt;="&amp;TODAY())*D783, IF(B783="V", -1*(SUMIFS(Prov_Auto!E$3:E1000,Prov_Auto!A$3:A1000,C783,Prov_Auto!C$3:C1000,"&gt;"&amp;A783,Prov_Auto!D$3:D1000,"&lt;="&amp;TODAY())*D783), "")))))</f>
        <v/>
      </c>
      <c r="I783" s="42" t="str">
        <f>IF($A783="","",IF($C783="","",IF($D783="","", IF($B783="C",  SUMIFS(Prov_Auto!$E$3:$E1000,Prov_Auto!$A$3:$A1000,$C783,Prov_Auto!$C$3:$C1000,"&gt;="&amp;$A783 ,Prov_Auto!$D$3:$D1000, "&gt;="&amp;DATE(I$2,1, 1), Prov_Auto!$D$3:$D1000,"&lt;="&amp;DATE(I$2, 12, 31))*$D783, IF($B783="V", -1*(SUMIFS(Prov_Auto!$E$3:$E1000,Prov_Auto!$A$3:$A1000,$C783,Prov_Auto!$C$3:$C1000,"&gt;="&amp;$A783 ,Prov_Auto!$D$3:$D1000, "&gt;="&amp;DATE(I$2,1,1), Prov_Auto!$D$3:$D1000,"&lt;="&amp;DATE(I$2,12,31))*$D783), "")))))</f>
        <v/>
      </c>
      <c r="J783" s="42" t="str">
        <f>IF($A783="","",IF($C783="","",IF($D783="","", IF($B783="C",  SUMIFS(Prov_Auto!$E$3:$E1000,Prov_Auto!$A$3:$A1000,$C783,Prov_Auto!$C$3:$C1000,"&gt;="&amp;$A783 ,Prov_Auto!$D$3:$D1000, "&gt;="&amp;DATE(J$2,1, 1), Prov_Auto!$D$3:$D1000,"&lt;="&amp;DATE(J$2, 12, 31))*$D783, IF($B783="V", -1*(SUMIFS(Prov_Auto!$E$3:$E1000,Prov_Auto!$A$3:$A1000,$C783,Prov_Auto!$C$3:$C1000,"&gt;="&amp;$A783 ,Prov_Auto!$D$3:$D1000, "&gt;="&amp;DATE(J$2,1,1), Prov_Auto!$D$3:$D1000,"&lt;="&amp;DATE(J$2,12,31))*$D783), "")))))</f>
        <v/>
      </c>
      <c r="K783" s="42" t="str">
        <f>IF($A783="","",IF($C783="","",IF($D783="","", IF($B783="C",  SUMIFS(Prov_Auto!$E$3:$E1000,Prov_Auto!$A$3:$A1000,$C783,Prov_Auto!$C$3:$C1000,"&gt;="&amp;$A783 ,Prov_Auto!$D$3:$D1000, "&gt;="&amp;DATE(K$2,1, 1), Prov_Auto!$D$3:$D1000,"&lt;="&amp;DATE(K$2, 12, 31))*$D783, IF($B783="V", -1*(SUMIFS(Prov_Auto!$E$3:$E1000,Prov_Auto!$A$3:$A1000,$C783,Prov_Auto!$C$3:$C1000,"&gt;="&amp;$A783 ,Prov_Auto!$D$3:$D1000, "&gt;="&amp;DATE(K$2,1,1), Prov_Auto!$D$3:$D1000,"&lt;="&amp;DATE(K$2,12,31))*$D783), "")))))</f>
        <v/>
      </c>
      <c r="L783" s="42" t="str">
        <f>IF($A783="","",IF($C783="","",IF($D783="","", IF($B783="C",  SUMIFS(Prov_Auto!$E$3:$E1000,Prov_Auto!$A$3:$A1000,$C783,Prov_Auto!$C$3:$C1000,"&gt;="&amp;$A783 ,Prov_Auto!$D$3:$D1000, "&gt;="&amp;DATE(L$2,1, 1), Prov_Auto!$D$3:$D1000,"&lt;="&amp;DATE(L$2, 12, 31))*$D783, IF($B783="V", -1*(SUMIFS(Prov_Auto!$E$3:$E1000,Prov_Auto!$A$3:$A1000,$C783,Prov_Auto!$C$3:$C1000,"&gt;="&amp;$A783 ,Prov_Auto!$D$3:$D1000, "&gt;="&amp;DATE(L$2,1,1), Prov_Auto!$D$3:$D1000,"&lt;="&amp;DATE(L$2,12,31))*$D783), "")))))</f>
        <v/>
      </c>
      <c r="M783" s="43" t="str">
        <f>IF($A783="","",IF($C783="","",IF($D783="","", IF($B783="C",  SUMIFS(Prov_Auto!$E$3:$E1000,Prov_Auto!$A$3:$A1000,$C783,Prov_Auto!$C$3:$C1000,"&gt;="&amp;$A783 ,Prov_Auto!$D$3:$D1000, "&gt;="&amp;DATE(M$2,1, 1), Prov_Auto!$D$3:$D1000,"&lt;="&amp;DATE(M$2, 12, 31))*$D783, IF($B783="V", -1*(SUMIFS(Prov_Auto!$E$3:$E1000,Prov_Auto!$A$3:$A1000,$C783,Prov_Auto!$C$3:$C1000,"&gt;="&amp;$A783 ,Prov_Auto!$D$3:$D1000, "&gt;="&amp;DATE(M$2,1,1), Prov_Auto!$D$3:$D1000,"&lt;="&amp;DATE(M$2,12,31))*$D783), "")))))</f>
        <v/>
      </c>
      <c r="N783" s="30"/>
      <c r="O783" s="31"/>
      <c r="P783" s="31"/>
      <c r="Q783" s="31"/>
      <c r="R783" s="31"/>
      <c r="S783" s="31"/>
      <c r="T783" s="31"/>
      <c r="U783" s="31"/>
      <c r="V783" s="31"/>
      <c r="W783" s="31"/>
    </row>
    <row r="784">
      <c r="A784" s="46"/>
      <c r="B784" s="47"/>
      <c r="C784" s="47"/>
      <c r="D784" s="47"/>
      <c r="E784" s="48"/>
      <c r="F784" s="45" t="str">
        <f t="shared" si="1"/>
        <v/>
      </c>
      <c r="G784" s="40" t="str">
        <f t="shared" si="2"/>
        <v/>
      </c>
      <c r="H784" s="41" t="str">
        <f>IF(A784="","",IF(C784="","",IF(D784="","",IF(B784="C", SUMIFS(Prov_Auto!E$3:E1000,Prov_Auto!A$3:A1000,C784,Prov_Auto!C$3:C1000,"&gt;"&amp;A784,Prov_Auto!D$3:D1000,"&lt;="&amp;TODAY())*D784, IF(B784="V", -1*(SUMIFS(Prov_Auto!E$3:E1000,Prov_Auto!A$3:A1000,C784,Prov_Auto!C$3:C1000,"&gt;"&amp;A784,Prov_Auto!D$3:D1000,"&lt;="&amp;TODAY())*D784), "")))))</f>
        <v/>
      </c>
      <c r="I784" s="42" t="str">
        <f>IF($A784="","",IF($C784="","",IF($D784="","", IF($B784="C",  SUMIFS(Prov_Auto!$E$3:$E1000,Prov_Auto!$A$3:$A1000,$C784,Prov_Auto!$C$3:$C1000,"&gt;="&amp;$A784 ,Prov_Auto!$D$3:$D1000, "&gt;="&amp;DATE(I$2,1, 1), Prov_Auto!$D$3:$D1000,"&lt;="&amp;DATE(I$2, 12, 31))*$D784, IF($B784="V", -1*(SUMIFS(Prov_Auto!$E$3:$E1000,Prov_Auto!$A$3:$A1000,$C784,Prov_Auto!$C$3:$C1000,"&gt;="&amp;$A784 ,Prov_Auto!$D$3:$D1000, "&gt;="&amp;DATE(I$2,1,1), Prov_Auto!$D$3:$D1000,"&lt;="&amp;DATE(I$2,12,31))*$D784), "")))))</f>
        <v/>
      </c>
      <c r="J784" s="42" t="str">
        <f>IF($A784="","",IF($C784="","",IF($D784="","", IF($B784="C",  SUMIFS(Prov_Auto!$E$3:$E1000,Prov_Auto!$A$3:$A1000,$C784,Prov_Auto!$C$3:$C1000,"&gt;="&amp;$A784 ,Prov_Auto!$D$3:$D1000, "&gt;="&amp;DATE(J$2,1, 1), Prov_Auto!$D$3:$D1000,"&lt;="&amp;DATE(J$2, 12, 31))*$D784, IF($B784="V", -1*(SUMIFS(Prov_Auto!$E$3:$E1000,Prov_Auto!$A$3:$A1000,$C784,Prov_Auto!$C$3:$C1000,"&gt;="&amp;$A784 ,Prov_Auto!$D$3:$D1000, "&gt;="&amp;DATE(J$2,1,1), Prov_Auto!$D$3:$D1000,"&lt;="&amp;DATE(J$2,12,31))*$D784), "")))))</f>
        <v/>
      </c>
      <c r="K784" s="42" t="str">
        <f>IF($A784="","",IF($C784="","",IF($D784="","", IF($B784="C",  SUMIFS(Prov_Auto!$E$3:$E1000,Prov_Auto!$A$3:$A1000,$C784,Prov_Auto!$C$3:$C1000,"&gt;="&amp;$A784 ,Prov_Auto!$D$3:$D1000, "&gt;="&amp;DATE(K$2,1, 1), Prov_Auto!$D$3:$D1000,"&lt;="&amp;DATE(K$2, 12, 31))*$D784, IF($B784="V", -1*(SUMIFS(Prov_Auto!$E$3:$E1000,Prov_Auto!$A$3:$A1000,$C784,Prov_Auto!$C$3:$C1000,"&gt;="&amp;$A784 ,Prov_Auto!$D$3:$D1000, "&gt;="&amp;DATE(K$2,1,1), Prov_Auto!$D$3:$D1000,"&lt;="&amp;DATE(K$2,12,31))*$D784), "")))))</f>
        <v/>
      </c>
      <c r="L784" s="42" t="str">
        <f>IF($A784="","",IF($C784="","",IF($D784="","", IF($B784="C",  SUMIFS(Prov_Auto!$E$3:$E1000,Prov_Auto!$A$3:$A1000,$C784,Prov_Auto!$C$3:$C1000,"&gt;="&amp;$A784 ,Prov_Auto!$D$3:$D1000, "&gt;="&amp;DATE(L$2,1, 1), Prov_Auto!$D$3:$D1000,"&lt;="&amp;DATE(L$2, 12, 31))*$D784, IF($B784="V", -1*(SUMIFS(Prov_Auto!$E$3:$E1000,Prov_Auto!$A$3:$A1000,$C784,Prov_Auto!$C$3:$C1000,"&gt;="&amp;$A784 ,Prov_Auto!$D$3:$D1000, "&gt;="&amp;DATE(L$2,1,1), Prov_Auto!$D$3:$D1000,"&lt;="&amp;DATE(L$2,12,31))*$D784), "")))))</f>
        <v/>
      </c>
      <c r="M784" s="43" t="str">
        <f>IF($A784="","",IF($C784="","",IF($D784="","", IF($B784="C",  SUMIFS(Prov_Auto!$E$3:$E1000,Prov_Auto!$A$3:$A1000,$C784,Prov_Auto!$C$3:$C1000,"&gt;="&amp;$A784 ,Prov_Auto!$D$3:$D1000, "&gt;="&amp;DATE(M$2,1, 1), Prov_Auto!$D$3:$D1000,"&lt;="&amp;DATE(M$2, 12, 31))*$D784, IF($B784="V", -1*(SUMIFS(Prov_Auto!$E$3:$E1000,Prov_Auto!$A$3:$A1000,$C784,Prov_Auto!$C$3:$C1000,"&gt;="&amp;$A784 ,Prov_Auto!$D$3:$D1000, "&gt;="&amp;DATE(M$2,1,1), Prov_Auto!$D$3:$D1000,"&lt;="&amp;DATE(M$2,12,31))*$D784), "")))))</f>
        <v/>
      </c>
      <c r="N784" s="30"/>
      <c r="O784" s="31"/>
      <c r="P784" s="31"/>
      <c r="Q784" s="31"/>
      <c r="R784" s="31"/>
      <c r="S784" s="31"/>
      <c r="T784" s="31"/>
      <c r="U784" s="31"/>
      <c r="V784" s="31"/>
      <c r="W784" s="31"/>
    </row>
    <row r="785">
      <c r="A785" s="46"/>
      <c r="B785" s="47"/>
      <c r="C785" s="47"/>
      <c r="D785" s="47"/>
      <c r="E785" s="48"/>
      <c r="F785" s="45" t="str">
        <f t="shared" si="1"/>
        <v/>
      </c>
      <c r="G785" s="40" t="str">
        <f t="shared" si="2"/>
        <v/>
      </c>
      <c r="H785" s="41" t="str">
        <f>IF(A785="","",IF(C785="","",IF(D785="","",IF(B785="C", SUMIFS(Prov_Auto!E$3:E1000,Prov_Auto!A$3:A1000,C785,Prov_Auto!C$3:C1000,"&gt;"&amp;A785,Prov_Auto!D$3:D1000,"&lt;="&amp;TODAY())*D785, IF(B785="V", -1*(SUMIFS(Prov_Auto!E$3:E1000,Prov_Auto!A$3:A1000,C785,Prov_Auto!C$3:C1000,"&gt;"&amp;A785,Prov_Auto!D$3:D1000,"&lt;="&amp;TODAY())*D785), "")))))</f>
        <v/>
      </c>
      <c r="I785" s="42" t="str">
        <f>IF($A785="","",IF($C785="","",IF($D785="","", IF($B785="C",  SUMIFS(Prov_Auto!$E$3:$E1000,Prov_Auto!$A$3:$A1000,$C785,Prov_Auto!$C$3:$C1000,"&gt;="&amp;$A785 ,Prov_Auto!$D$3:$D1000, "&gt;="&amp;DATE(I$2,1, 1), Prov_Auto!$D$3:$D1000,"&lt;="&amp;DATE(I$2, 12, 31))*$D785, IF($B785="V", -1*(SUMIFS(Prov_Auto!$E$3:$E1000,Prov_Auto!$A$3:$A1000,$C785,Prov_Auto!$C$3:$C1000,"&gt;="&amp;$A785 ,Prov_Auto!$D$3:$D1000, "&gt;="&amp;DATE(I$2,1,1), Prov_Auto!$D$3:$D1000,"&lt;="&amp;DATE(I$2,12,31))*$D785), "")))))</f>
        <v/>
      </c>
      <c r="J785" s="42" t="str">
        <f>IF($A785="","",IF($C785="","",IF($D785="","", IF($B785="C",  SUMIFS(Prov_Auto!$E$3:$E1000,Prov_Auto!$A$3:$A1000,$C785,Prov_Auto!$C$3:$C1000,"&gt;="&amp;$A785 ,Prov_Auto!$D$3:$D1000, "&gt;="&amp;DATE(J$2,1, 1), Prov_Auto!$D$3:$D1000,"&lt;="&amp;DATE(J$2, 12, 31))*$D785, IF($B785="V", -1*(SUMIFS(Prov_Auto!$E$3:$E1000,Prov_Auto!$A$3:$A1000,$C785,Prov_Auto!$C$3:$C1000,"&gt;="&amp;$A785 ,Prov_Auto!$D$3:$D1000, "&gt;="&amp;DATE(J$2,1,1), Prov_Auto!$D$3:$D1000,"&lt;="&amp;DATE(J$2,12,31))*$D785), "")))))</f>
        <v/>
      </c>
      <c r="K785" s="42" t="str">
        <f>IF($A785="","",IF($C785="","",IF($D785="","", IF($B785="C",  SUMIFS(Prov_Auto!$E$3:$E1000,Prov_Auto!$A$3:$A1000,$C785,Prov_Auto!$C$3:$C1000,"&gt;="&amp;$A785 ,Prov_Auto!$D$3:$D1000, "&gt;="&amp;DATE(K$2,1, 1), Prov_Auto!$D$3:$D1000,"&lt;="&amp;DATE(K$2, 12, 31))*$D785, IF($B785="V", -1*(SUMIFS(Prov_Auto!$E$3:$E1000,Prov_Auto!$A$3:$A1000,$C785,Prov_Auto!$C$3:$C1000,"&gt;="&amp;$A785 ,Prov_Auto!$D$3:$D1000, "&gt;="&amp;DATE(K$2,1,1), Prov_Auto!$D$3:$D1000,"&lt;="&amp;DATE(K$2,12,31))*$D785), "")))))</f>
        <v/>
      </c>
      <c r="L785" s="42" t="str">
        <f>IF($A785="","",IF($C785="","",IF($D785="","", IF($B785="C",  SUMIFS(Prov_Auto!$E$3:$E1000,Prov_Auto!$A$3:$A1000,$C785,Prov_Auto!$C$3:$C1000,"&gt;="&amp;$A785 ,Prov_Auto!$D$3:$D1000, "&gt;="&amp;DATE(L$2,1, 1), Prov_Auto!$D$3:$D1000,"&lt;="&amp;DATE(L$2, 12, 31))*$D785, IF($B785="V", -1*(SUMIFS(Prov_Auto!$E$3:$E1000,Prov_Auto!$A$3:$A1000,$C785,Prov_Auto!$C$3:$C1000,"&gt;="&amp;$A785 ,Prov_Auto!$D$3:$D1000, "&gt;="&amp;DATE(L$2,1,1), Prov_Auto!$D$3:$D1000,"&lt;="&amp;DATE(L$2,12,31))*$D785), "")))))</f>
        <v/>
      </c>
      <c r="M785" s="43" t="str">
        <f>IF($A785="","",IF($C785="","",IF($D785="","", IF($B785="C",  SUMIFS(Prov_Auto!$E$3:$E1000,Prov_Auto!$A$3:$A1000,$C785,Prov_Auto!$C$3:$C1000,"&gt;="&amp;$A785 ,Prov_Auto!$D$3:$D1000, "&gt;="&amp;DATE(M$2,1, 1), Prov_Auto!$D$3:$D1000,"&lt;="&amp;DATE(M$2, 12, 31))*$D785, IF($B785="V", -1*(SUMIFS(Prov_Auto!$E$3:$E1000,Prov_Auto!$A$3:$A1000,$C785,Prov_Auto!$C$3:$C1000,"&gt;="&amp;$A785 ,Prov_Auto!$D$3:$D1000, "&gt;="&amp;DATE(M$2,1,1), Prov_Auto!$D$3:$D1000,"&lt;="&amp;DATE(M$2,12,31))*$D785), "")))))</f>
        <v/>
      </c>
      <c r="N785" s="30"/>
      <c r="O785" s="31"/>
      <c r="P785" s="31"/>
      <c r="Q785" s="31"/>
      <c r="R785" s="31"/>
      <c r="S785" s="31"/>
      <c r="T785" s="31"/>
      <c r="U785" s="31"/>
      <c r="V785" s="31"/>
      <c r="W785" s="31"/>
    </row>
    <row r="786">
      <c r="A786" s="46"/>
      <c r="B786" s="47"/>
      <c r="C786" s="47"/>
      <c r="D786" s="47"/>
      <c r="E786" s="48"/>
      <c r="F786" s="45" t="str">
        <f t="shared" si="1"/>
        <v/>
      </c>
      <c r="G786" s="40" t="str">
        <f t="shared" si="2"/>
        <v/>
      </c>
      <c r="H786" s="41" t="str">
        <f>IF(A786="","",IF(C786="","",IF(D786="","",IF(B786="C", SUMIFS(Prov_Auto!E$3:E1000,Prov_Auto!A$3:A1000,C786,Prov_Auto!C$3:C1000,"&gt;"&amp;A786,Prov_Auto!D$3:D1000,"&lt;="&amp;TODAY())*D786, IF(B786="V", -1*(SUMIFS(Prov_Auto!E$3:E1000,Prov_Auto!A$3:A1000,C786,Prov_Auto!C$3:C1000,"&gt;"&amp;A786,Prov_Auto!D$3:D1000,"&lt;="&amp;TODAY())*D786), "")))))</f>
        <v/>
      </c>
      <c r="I786" s="42" t="str">
        <f>IF($A786="","",IF($C786="","",IF($D786="","", IF($B786="C",  SUMIFS(Prov_Auto!$E$3:$E1000,Prov_Auto!$A$3:$A1000,$C786,Prov_Auto!$C$3:$C1000,"&gt;="&amp;$A786 ,Prov_Auto!$D$3:$D1000, "&gt;="&amp;DATE(I$2,1, 1), Prov_Auto!$D$3:$D1000,"&lt;="&amp;DATE(I$2, 12, 31))*$D786, IF($B786="V", -1*(SUMIFS(Prov_Auto!$E$3:$E1000,Prov_Auto!$A$3:$A1000,$C786,Prov_Auto!$C$3:$C1000,"&gt;="&amp;$A786 ,Prov_Auto!$D$3:$D1000, "&gt;="&amp;DATE(I$2,1,1), Prov_Auto!$D$3:$D1000,"&lt;="&amp;DATE(I$2,12,31))*$D786), "")))))</f>
        <v/>
      </c>
      <c r="J786" s="42" t="str">
        <f>IF($A786="","",IF($C786="","",IF($D786="","", IF($B786="C",  SUMIFS(Prov_Auto!$E$3:$E1000,Prov_Auto!$A$3:$A1000,$C786,Prov_Auto!$C$3:$C1000,"&gt;="&amp;$A786 ,Prov_Auto!$D$3:$D1000, "&gt;="&amp;DATE(J$2,1, 1), Prov_Auto!$D$3:$D1000,"&lt;="&amp;DATE(J$2, 12, 31))*$D786, IF($B786="V", -1*(SUMIFS(Prov_Auto!$E$3:$E1000,Prov_Auto!$A$3:$A1000,$C786,Prov_Auto!$C$3:$C1000,"&gt;="&amp;$A786 ,Prov_Auto!$D$3:$D1000, "&gt;="&amp;DATE(J$2,1,1), Prov_Auto!$D$3:$D1000,"&lt;="&amp;DATE(J$2,12,31))*$D786), "")))))</f>
        <v/>
      </c>
      <c r="K786" s="42" t="str">
        <f>IF($A786="","",IF($C786="","",IF($D786="","", IF($B786="C",  SUMIFS(Prov_Auto!$E$3:$E1000,Prov_Auto!$A$3:$A1000,$C786,Prov_Auto!$C$3:$C1000,"&gt;="&amp;$A786 ,Prov_Auto!$D$3:$D1000, "&gt;="&amp;DATE(K$2,1, 1), Prov_Auto!$D$3:$D1000,"&lt;="&amp;DATE(K$2, 12, 31))*$D786, IF($B786="V", -1*(SUMIFS(Prov_Auto!$E$3:$E1000,Prov_Auto!$A$3:$A1000,$C786,Prov_Auto!$C$3:$C1000,"&gt;="&amp;$A786 ,Prov_Auto!$D$3:$D1000, "&gt;="&amp;DATE(K$2,1,1), Prov_Auto!$D$3:$D1000,"&lt;="&amp;DATE(K$2,12,31))*$D786), "")))))</f>
        <v/>
      </c>
      <c r="L786" s="42" t="str">
        <f>IF($A786="","",IF($C786="","",IF($D786="","", IF($B786="C",  SUMIFS(Prov_Auto!$E$3:$E1000,Prov_Auto!$A$3:$A1000,$C786,Prov_Auto!$C$3:$C1000,"&gt;="&amp;$A786 ,Prov_Auto!$D$3:$D1000, "&gt;="&amp;DATE(L$2,1, 1), Prov_Auto!$D$3:$D1000,"&lt;="&amp;DATE(L$2, 12, 31))*$D786, IF($B786="V", -1*(SUMIFS(Prov_Auto!$E$3:$E1000,Prov_Auto!$A$3:$A1000,$C786,Prov_Auto!$C$3:$C1000,"&gt;="&amp;$A786 ,Prov_Auto!$D$3:$D1000, "&gt;="&amp;DATE(L$2,1,1), Prov_Auto!$D$3:$D1000,"&lt;="&amp;DATE(L$2,12,31))*$D786), "")))))</f>
        <v/>
      </c>
      <c r="M786" s="43" t="str">
        <f>IF($A786="","",IF($C786="","",IF($D786="","", IF($B786="C",  SUMIFS(Prov_Auto!$E$3:$E1000,Prov_Auto!$A$3:$A1000,$C786,Prov_Auto!$C$3:$C1000,"&gt;="&amp;$A786 ,Prov_Auto!$D$3:$D1000, "&gt;="&amp;DATE(M$2,1, 1), Prov_Auto!$D$3:$D1000,"&lt;="&amp;DATE(M$2, 12, 31))*$D786, IF($B786="V", -1*(SUMIFS(Prov_Auto!$E$3:$E1000,Prov_Auto!$A$3:$A1000,$C786,Prov_Auto!$C$3:$C1000,"&gt;="&amp;$A786 ,Prov_Auto!$D$3:$D1000, "&gt;="&amp;DATE(M$2,1,1), Prov_Auto!$D$3:$D1000,"&lt;="&amp;DATE(M$2,12,31))*$D786), "")))))</f>
        <v/>
      </c>
      <c r="N786" s="30"/>
      <c r="O786" s="31"/>
      <c r="P786" s="31"/>
      <c r="Q786" s="31"/>
      <c r="R786" s="31"/>
      <c r="S786" s="31"/>
      <c r="T786" s="31"/>
      <c r="U786" s="31"/>
      <c r="V786" s="31"/>
      <c r="W786" s="31"/>
    </row>
    <row r="787">
      <c r="A787" s="46"/>
      <c r="B787" s="47"/>
      <c r="C787" s="47"/>
      <c r="D787" s="47"/>
      <c r="E787" s="48"/>
      <c r="F787" s="45" t="str">
        <f t="shared" si="1"/>
        <v/>
      </c>
      <c r="G787" s="40" t="str">
        <f t="shared" si="2"/>
        <v/>
      </c>
      <c r="H787" s="41" t="str">
        <f>IF(A787="","",IF(C787="","",IF(D787="","",IF(B787="C", SUMIFS(Prov_Auto!E$3:E1000,Prov_Auto!A$3:A1000,C787,Prov_Auto!C$3:C1000,"&gt;"&amp;A787,Prov_Auto!D$3:D1000,"&lt;="&amp;TODAY())*D787, IF(B787="V", -1*(SUMIFS(Prov_Auto!E$3:E1000,Prov_Auto!A$3:A1000,C787,Prov_Auto!C$3:C1000,"&gt;"&amp;A787,Prov_Auto!D$3:D1000,"&lt;="&amp;TODAY())*D787), "")))))</f>
        <v/>
      </c>
      <c r="I787" s="42" t="str">
        <f>IF($A787="","",IF($C787="","",IF($D787="","", IF($B787="C",  SUMIFS(Prov_Auto!$E$3:$E1000,Prov_Auto!$A$3:$A1000,$C787,Prov_Auto!$C$3:$C1000,"&gt;="&amp;$A787 ,Prov_Auto!$D$3:$D1000, "&gt;="&amp;DATE(I$2,1, 1), Prov_Auto!$D$3:$D1000,"&lt;="&amp;DATE(I$2, 12, 31))*$D787, IF($B787="V", -1*(SUMIFS(Prov_Auto!$E$3:$E1000,Prov_Auto!$A$3:$A1000,$C787,Prov_Auto!$C$3:$C1000,"&gt;="&amp;$A787 ,Prov_Auto!$D$3:$D1000, "&gt;="&amp;DATE(I$2,1,1), Prov_Auto!$D$3:$D1000,"&lt;="&amp;DATE(I$2,12,31))*$D787), "")))))</f>
        <v/>
      </c>
      <c r="J787" s="42" t="str">
        <f>IF($A787="","",IF($C787="","",IF($D787="","", IF($B787="C",  SUMIFS(Prov_Auto!$E$3:$E1000,Prov_Auto!$A$3:$A1000,$C787,Prov_Auto!$C$3:$C1000,"&gt;="&amp;$A787 ,Prov_Auto!$D$3:$D1000, "&gt;="&amp;DATE(J$2,1, 1), Prov_Auto!$D$3:$D1000,"&lt;="&amp;DATE(J$2, 12, 31))*$D787, IF($B787="V", -1*(SUMIFS(Prov_Auto!$E$3:$E1000,Prov_Auto!$A$3:$A1000,$C787,Prov_Auto!$C$3:$C1000,"&gt;="&amp;$A787 ,Prov_Auto!$D$3:$D1000, "&gt;="&amp;DATE(J$2,1,1), Prov_Auto!$D$3:$D1000,"&lt;="&amp;DATE(J$2,12,31))*$D787), "")))))</f>
        <v/>
      </c>
      <c r="K787" s="42" t="str">
        <f>IF($A787="","",IF($C787="","",IF($D787="","", IF($B787="C",  SUMIFS(Prov_Auto!$E$3:$E1000,Prov_Auto!$A$3:$A1000,$C787,Prov_Auto!$C$3:$C1000,"&gt;="&amp;$A787 ,Prov_Auto!$D$3:$D1000, "&gt;="&amp;DATE(K$2,1, 1), Prov_Auto!$D$3:$D1000,"&lt;="&amp;DATE(K$2, 12, 31))*$D787, IF($B787="V", -1*(SUMIFS(Prov_Auto!$E$3:$E1000,Prov_Auto!$A$3:$A1000,$C787,Prov_Auto!$C$3:$C1000,"&gt;="&amp;$A787 ,Prov_Auto!$D$3:$D1000, "&gt;="&amp;DATE(K$2,1,1), Prov_Auto!$D$3:$D1000,"&lt;="&amp;DATE(K$2,12,31))*$D787), "")))))</f>
        <v/>
      </c>
      <c r="L787" s="42" t="str">
        <f>IF($A787="","",IF($C787="","",IF($D787="","", IF($B787="C",  SUMIFS(Prov_Auto!$E$3:$E1000,Prov_Auto!$A$3:$A1000,$C787,Prov_Auto!$C$3:$C1000,"&gt;="&amp;$A787 ,Prov_Auto!$D$3:$D1000, "&gt;="&amp;DATE(L$2,1, 1), Prov_Auto!$D$3:$D1000,"&lt;="&amp;DATE(L$2, 12, 31))*$D787, IF($B787="V", -1*(SUMIFS(Prov_Auto!$E$3:$E1000,Prov_Auto!$A$3:$A1000,$C787,Prov_Auto!$C$3:$C1000,"&gt;="&amp;$A787 ,Prov_Auto!$D$3:$D1000, "&gt;="&amp;DATE(L$2,1,1), Prov_Auto!$D$3:$D1000,"&lt;="&amp;DATE(L$2,12,31))*$D787), "")))))</f>
        <v/>
      </c>
      <c r="M787" s="43" t="str">
        <f>IF($A787="","",IF($C787="","",IF($D787="","", IF($B787="C",  SUMIFS(Prov_Auto!$E$3:$E1000,Prov_Auto!$A$3:$A1000,$C787,Prov_Auto!$C$3:$C1000,"&gt;="&amp;$A787 ,Prov_Auto!$D$3:$D1000, "&gt;="&amp;DATE(M$2,1, 1), Prov_Auto!$D$3:$D1000,"&lt;="&amp;DATE(M$2, 12, 31))*$D787, IF($B787="V", -1*(SUMIFS(Prov_Auto!$E$3:$E1000,Prov_Auto!$A$3:$A1000,$C787,Prov_Auto!$C$3:$C1000,"&gt;="&amp;$A787 ,Prov_Auto!$D$3:$D1000, "&gt;="&amp;DATE(M$2,1,1), Prov_Auto!$D$3:$D1000,"&lt;="&amp;DATE(M$2,12,31))*$D787), "")))))</f>
        <v/>
      </c>
      <c r="N787" s="30"/>
      <c r="O787" s="31"/>
      <c r="P787" s="31"/>
      <c r="Q787" s="31"/>
      <c r="R787" s="31"/>
      <c r="S787" s="31"/>
      <c r="T787" s="31"/>
      <c r="U787" s="31"/>
      <c r="V787" s="31"/>
      <c r="W787" s="31"/>
    </row>
    <row r="788">
      <c r="A788" s="46"/>
      <c r="B788" s="47"/>
      <c r="C788" s="47"/>
      <c r="D788" s="47"/>
      <c r="E788" s="48"/>
      <c r="F788" s="45" t="str">
        <f t="shared" si="1"/>
        <v/>
      </c>
      <c r="G788" s="40" t="str">
        <f t="shared" si="2"/>
        <v/>
      </c>
      <c r="H788" s="41" t="str">
        <f>IF(A788="","",IF(C788="","",IF(D788="","",IF(B788="C", SUMIFS(Prov_Auto!E$3:E1000,Prov_Auto!A$3:A1000,C788,Prov_Auto!C$3:C1000,"&gt;"&amp;A788,Prov_Auto!D$3:D1000,"&lt;="&amp;TODAY())*D788, IF(B788="V", -1*(SUMIFS(Prov_Auto!E$3:E1000,Prov_Auto!A$3:A1000,C788,Prov_Auto!C$3:C1000,"&gt;"&amp;A788,Prov_Auto!D$3:D1000,"&lt;="&amp;TODAY())*D788), "")))))</f>
        <v/>
      </c>
      <c r="I788" s="42" t="str">
        <f>IF($A788="","",IF($C788="","",IF($D788="","", IF($B788="C",  SUMIFS(Prov_Auto!$E$3:$E1000,Prov_Auto!$A$3:$A1000,$C788,Prov_Auto!$C$3:$C1000,"&gt;="&amp;$A788 ,Prov_Auto!$D$3:$D1000, "&gt;="&amp;DATE(I$2,1, 1), Prov_Auto!$D$3:$D1000,"&lt;="&amp;DATE(I$2, 12, 31))*$D788, IF($B788="V", -1*(SUMIFS(Prov_Auto!$E$3:$E1000,Prov_Auto!$A$3:$A1000,$C788,Prov_Auto!$C$3:$C1000,"&gt;="&amp;$A788 ,Prov_Auto!$D$3:$D1000, "&gt;="&amp;DATE(I$2,1,1), Prov_Auto!$D$3:$D1000,"&lt;="&amp;DATE(I$2,12,31))*$D788), "")))))</f>
        <v/>
      </c>
      <c r="J788" s="42" t="str">
        <f>IF($A788="","",IF($C788="","",IF($D788="","", IF($B788="C",  SUMIFS(Prov_Auto!$E$3:$E1000,Prov_Auto!$A$3:$A1000,$C788,Prov_Auto!$C$3:$C1000,"&gt;="&amp;$A788 ,Prov_Auto!$D$3:$D1000, "&gt;="&amp;DATE(J$2,1, 1), Prov_Auto!$D$3:$D1000,"&lt;="&amp;DATE(J$2, 12, 31))*$D788, IF($B788="V", -1*(SUMIFS(Prov_Auto!$E$3:$E1000,Prov_Auto!$A$3:$A1000,$C788,Prov_Auto!$C$3:$C1000,"&gt;="&amp;$A788 ,Prov_Auto!$D$3:$D1000, "&gt;="&amp;DATE(J$2,1,1), Prov_Auto!$D$3:$D1000,"&lt;="&amp;DATE(J$2,12,31))*$D788), "")))))</f>
        <v/>
      </c>
      <c r="K788" s="42" t="str">
        <f>IF($A788="","",IF($C788="","",IF($D788="","", IF($B788="C",  SUMIFS(Prov_Auto!$E$3:$E1000,Prov_Auto!$A$3:$A1000,$C788,Prov_Auto!$C$3:$C1000,"&gt;="&amp;$A788 ,Prov_Auto!$D$3:$D1000, "&gt;="&amp;DATE(K$2,1, 1), Prov_Auto!$D$3:$D1000,"&lt;="&amp;DATE(K$2, 12, 31))*$D788, IF($B788="V", -1*(SUMIFS(Prov_Auto!$E$3:$E1000,Prov_Auto!$A$3:$A1000,$C788,Prov_Auto!$C$3:$C1000,"&gt;="&amp;$A788 ,Prov_Auto!$D$3:$D1000, "&gt;="&amp;DATE(K$2,1,1), Prov_Auto!$D$3:$D1000,"&lt;="&amp;DATE(K$2,12,31))*$D788), "")))))</f>
        <v/>
      </c>
      <c r="L788" s="42" t="str">
        <f>IF($A788="","",IF($C788="","",IF($D788="","", IF($B788="C",  SUMIFS(Prov_Auto!$E$3:$E1000,Prov_Auto!$A$3:$A1000,$C788,Prov_Auto!$C$3:$C1000,"&gt;="&amp;$A788 ,Prov_Auto!$D$3:$D1000, "&gt;="&amp;DATE(L$2,1, 1), Prov_Auto!$D$3:$D1000,"&lt;="&amp;DATE(L$2, 12, 31))*$D788, IF($B788="V", -1*(SUMIFS(Prov_Auto!$E$3:$E1000,Prov_Auto!$A$3:$A1000,$C788,Prov_Auto!$C$3:$C1000,"&gt;="&amp;$A788 ,Prov_Auto!$D$3:$D1000, "&gt;="&amp;DATE(L$2,1,1), Prov_Auto!$D$3:$D1000,"&lt;="&amp;DATE(L$2,12,31))*$D788), "")))))</f>
        <v/>
      </c>
      <c r="M788" s="43" t="str">
        <f>IF($A788="","",IF($C788="","",IF($D788="","", IF($B788="C",  SUMIFS(Prov_Auto!$E$3:$E1000,Prov_Auto!$A$3:$A1000,$C788,Prov_Auto!$C$3:$C1000,"&gt;="&amp;$A788 ,Prov_Auto!$D$3:$D1000, "&gt;="&amp;DATE(M$2,1, 1), Prov_Auto!$D$3:$D1000,"&lt;="&amp;DATE(M$2, 12, 31))*$D788, IF($B788="V", -1*(SUMIFS(Prov_Auto!$E$3:$E1000,Prov_Auto!$A$3:$A1000,$C788,Prov_Auto!$C$3:$C1000,"&gt;="&amp;$A788 ,Prov_Auto!$D$3:$D1000, "&gt;="&amp;DATE(M$2,1,1), Prov_Auto!$D$3:$D1000,"&lt;="&amp;DATE(M$2,12,31))*$D788), "")))))</f>
        <v/>
      </c>
      <c r="N788" s="30"/>
      <c r="O788" s="31"/>
      <c r="P788" s="31"/>
      <c r="Q788" s="31"/>
      <c r="R788" s="31"/>
      <c r="S788" s="31"/>
      <c r="T788" s="31"/>
      <c r="U788" s="31"/>
      <c r="V788" s="31"/>
      <c r="W788" s="31"/>
    </row>
    <row r="789">
      <c r="A789" s="46"/>
      <c r="B789" s="47"/>
      <c r="C789" s="47"/>
      <c r="D789" s="47"/>
      <c r="E789" s="48"/>
      <c r="F789" s="45" t="str">
        <f t="shared" si="1"/>
        <v/>
      </c>
      <c r="G789" s="40" t="str">
        <f t="shared" si="2"/>
        <v/>
      </c>
      <c r="H789" s="41" t="str">
        <f>IF(A789="","",IF(C789="","",IF(D789="","",IF(B789="C", SUMIFS(Prov_Auto!E$3:E1000,Prov_Auto!A$3:A1000,C789,Prov_Auto!C$3:C1000,"&gt;"&amp;A789,Prov_Auto!D$3:D1000,"&lt;="&amp;TODAY())*D789, IF(B789="V", -1*(SUMIFS(Prov_Auto!E$3:E1000,Prov_Auto!A$3:A1000,C789,Prov_Auto!C$3:C1000,"&gt;"&amp;A789,Prov_Auto!D$3:D1000,"&lt;="&amp;TODAY())*D789), "")))))</f>
        <v/>
      </c>
      <c r="I789" s="42" t="str">
        <f>IF($A789="","",IF($C789="","",IF($D789="","", IF($B789="C",  SUMIFS(Prov_Auto!$E$3:$E1000,Prov_Auto!$A$3:$A1000,$C789,Prov_Auto!$C$3:$C1000,"&gt;="&amp;$A789 ,Prov_Auto!$D$3:$D1000, "&gt;="&amp;DATE(I$2,1, 1), Prov_Auto!$D$3:$D1000,"&lt;="&amp;DATE(I$2, 12, 31))*$D789, IF($B789="V", -1*(SUMIFS(Prov_Auto!$E$3:$E1000,Prov_Auto!$A$3:$A1000,$C789,Prov_Auto!$C$3:$C1000,"&gt;="&amp;$A789 ,Prov_Auto!$D$3:$D1000, "&gt;="&amp;DATE(I$2,1,1), Prov_Auto!$D$3:$D1000,"&lt;="&amp;DATE(I$2,12,31))*$D789), "")))))</f>
        <v/>
      </c>
      <c r="J789" s="42" t="str">
        <f>IF($A789="","",IF($C789="","",IF($D789="","", IF($B789="C",  SUMIFS(Prov_Auto!$E$3:$E1000,Prov_Auto!$A$3:$A1000,$C789,Prov_Auto!$C$3:$C1000,"&gt;="&amp;$A789 ,Prov_Auto!$D$3:$D1000, "&gt;="&amp;DATE(J$2,1, 1), Prov_Auto!$D$3:$D1000,"&lt;="&amp;DATE(J$2, 12, 31))*$D789, IF($B789="V", -1*(SUMIFS(Prov_Auto!$E$3:$E1000,Prov_Auto!$A$3:$A1000,$C789,Prov_Auto!$C$3:$C1000,"&gt;="&amp;$A789 ,Prov_Auto!$D$3:$D1000, "&gt;="&amp;DATE(J$2,1,1), Prov_Auto!$D$3:$D1000,"&lt;="&amp;DATE(J$2,12,31))*$D789), "")))))</f>
        <v/>
      </c>
      <c r="K789" s="42" t="str">
        <f>IF($A789="","",IF($C789="","",IF($D789="","", IF($B789="C",  SUMIFS(Prov_Auto!$E$3:$E1000,Prov_Auto!$A$3:$A1000,$C789,Prov_Auto!$C$3:$C1000,"&gt;="&amp;$A789 ,Prov_Auto!$D$3:$D1000, "&gt;="&amp;DATE(K$2,1, 1), Prov_Auto!$D$3:$D1000,"&lt;="&amp;DATE(K$2, 12, 31))*$D789, IF($B789="V", -1*(SUMIFS(Prov_Auto!$E$3:$E1000,Prov_Auto!$A$3:$A1000,$C789,Prov_Auto!$C$3:$C1000,"&gt;="&amp;$A789 ,Prov_Auto!$D$3:$D1000, "&gt;="&amp;DATE(K$2,1,1), Prov_Auto!$D$3:$D1000,"&lt;="&amp;DATE(K$2,12,31))*$D789), "")))))</f>
        <v/>
      </c>
      <c r="L789" s="42" t="str">
        <f>IF($A789="","",IF($C789="","",IF($D789="","", IF($B789="C",  SUMIFS(Prov_Auto!$E$3:$E1000,Prov_Auto!$A$3:$A1000,$C789,Prov_Auto!$C$3:$C1000,"&gt;="&amp;$A789 ,Prov_Auto!$D$3:$D1000, "&gt;="&amp;DATE(L$2,1, 1), Prov_Auto!$D$3:$D1000,"&lt;="&amp;DATE(L$2, 12, 31))*$D789, IF($B789="V", -1*(SUMIFS(Prov_Auto!$E$3:$E1000,Prov_Auto!$A$3:$A1000,$C789,Prov_Auto!$C$3:$C1000,"&gt;="&amp;$A789 ,Prov_Auto!$D$3:$D1000, "&gt;="&amp;DATE(L$2,1,1), Prov_Auto!$D$3:$D1000,"&lt;="&amp;DATE(L$2,12,31))*$D789), "")))))</f>
        <v/>
      </c>
      <c r="M789" s="43" t="str">
        <f>IF($A789="","",IF($C789="","",IF($D789="","", IF($B789="C",  SUMIFS(Prov_Auto!$E$3:$E1000,Prov_Auto!$A$3:$A1000,$C789,Prov_Auto!$C$3:$C1000,"&gt;="&amp;$A789 ,Prov_Auto!$D$3:$D1000, "&gt;="&amp;DATE(M$2,1, 1), Prov_Auto!$D$3:$D1000,"&lt;="&amp;DATE(M$2, 12, 31))*$D789, IF($B789="V", -1*(SUMIFS(Prov_Auto!$E$3:$E1000,Prov_Auto!$A$3:$A1000,$C789,Prov_Auto!$C$3:$C1000,"&gt;="&amp;$A789 ,Prov_Auto!$D$3:$D1000, "&gt;="&amp;DATE(M$2,1,1), Prov_Auto!$D$3:$D1000,"&lt;="&amp;DATE(M$2,12,31))*$D789), "")))))</f>
        <v/>
      </c>
      <c r="N789" s="30"/>
      <c r="O789" s="31"/>
      <c r="P789" s="31"/>
      <c r="Q789" s="31"/>
      <c r="R789" s="31"/>
      <c r="S789" s="31"/>
      <c r="T789" s="31"/>
      <c r="U789" s="31"/>
      <c r="V789" s="31"/>
      <c r="W789" s="31"/>
    </row>
    <row r="790">
      <c r="A790" s="46"/>
      <c r="B790" s="47"/>
      <c r="C790" s="47"/>
      <c r="D790" s="47"/>
      <c r="E790" s="48"/>
      <c r="F790" s="45" t="str">
        <f t="shared" si="1"/>
        <v/>
      </c>
      <c r="G790" s="40" t="str">
        <f t="shared" si="2"/>
        <v/>
      </c>
      <c r="H790" s="41" t="str">
        <f>IF(A790="","",IF(C790="","",IF(D790="","",IF(B790="C", SUMIFS(Prov_Auto!E$3:E1000,Prov_Auto!A$3:A1000,C790,Prov_Auto!C$3:C1000,"&gt;"&amp;A790,Prov_Auto!D$3:D1000,"&lt;="&amp;TODAY())*D790, IF(B790="V", -1*(SUMIFS(Prov_Auto!E$3:E1000,Prov_Auto!A$3:A1000,C790,Prov_Auto!C$3:C1000,"&gt;"&amp;A790,Prov_Auto!D$3:D1000,"&lt;="&amp;TODAY())*D790), "")))))</f>
        <v/>
      </c>
      <c r="I790" s="42" t="str">
        <f>IF($A790="","",IF($C790="","",IF($D790="","", IF($B790="C",  SUMIFS(Prov_Auto!$E$3:$E1000,Prov_Auto!$A$3:$A1000,$C790,Prov_Auto!$C$3:$C1000,"&gt;="&amp;$A790 ,Prov_Auto!$D$3:$D1000, "&gt;="&amp;DATE(I$2,1, 1), Prov_Auto!$D$3:$D1000,"&lt;="&amp;DATE(I$2, 12, 31))*$D790, IF($B790="V", -1*(SUMIFS(Prov_Auto!$E$3:$E1000,Prov_Auto!$A$3:$A1000,$C790,Prov_Auto!$C$3:$C1000,"&gt;="&amp;$A790 ,Prov_Auto!$D$3:$D1000, "&gt;="&amp;DATE(I$2,1,1), Prov_Auto!$D$3:$D1000,"&lt;="&amp;DATE(I$2,12,31))*$D790), "")))))</f>
        <v/>
      </c>
      <c r="J790" s="42" t="str">
        <f>IF($A790="","",IF($C790="","",IF($D790="","", IF($B790="C",  SUMIFS(Prov_Auto!$E$3:$E1000,Prov_Auto!$A$3:$A1000,$C790,Prov_Auto!$C$3:$C1000,"&gt;="&amp;$A790 ,Prov_Auto!$D$3:$D1000, "&gt;="&amp;DATE(J$2,1, 1), Prov_Auto!$D$3:$D1000,"&lt;="&amp;DATE(J$2, 12, 31))*$D790, IF($B790="V", -1*(SUMIFS(Prov_Auto!$E$3:$E1000,Prov_Auto!$A$3:$A1000,$C790,Prov_Auto!$C$3:$C1000,"&gt;="&amp;$A790 ,Prov_Auto!$D$3:$D1000, "&gt;="&amp;DATE(J$2,1,1), Prov_Auto!$D$3:$D1000,"&lt;="&amp;DATE(J$2,12,31))*$D790), "")))))</f>
        <v/>
      </c>
      <c r="K790" s="42" t="str">
        <f>IF($A790="","",IF($C790="","",IF($D790="","", IF($B790="C",  SUMIFS(Prov_Auto!$E$3:$E1000,Prov_Auto!$A$3:$A1000,$C790,Prov_Auto!$C$3:$C1000,"&gt;="&amp;$A790 ,Prov_Auto!$D$3:$D1000, "&gt;="&amp;DATE(K$2,1, 1), Prov_Auto!$D$3:$D1000,"&lt;="&amp;DATE(K$2, 12, 31))*$D790, IF($B790="V", -1*(SUMIFS(Prov_Auto!$E$3:$E1000,Prov_Auto!$A$3:$A1000,$C790,Prov_Auto!$C$3:$C1000,"&gt;="&amp;$A790 ,Prov_Auto!$D$3:$D1000, "&gt;="&amp;DATE(K$2,1,1), Prov_Auto!$D$3:$D1000,"&lt;="&amp;DATE(K$2,12,31))*$D790), "")))))</f>
        <v/>
      </c>
      <c r="L790" s="42" t="str">
        <f>IF($A790="","",IF($C790="","",IF($D790="","", IF($B790="C",  SUMIFS(Prov_Auto!$E$3:$E1000,Prov_Auto!$A$3:$A1000,$C790,Prov_Auto!$C$3:$C1000,"&gt;="&amp;$A790 ,Prov_Auto!$D$3:$D1000, "&gt;="&amp;DATE(L$2,1, 1), Prov_Auto!$D$3:$D1000,"&lt;="&amp;DATE(L$2, 12, 31))*$D790, IF($B790="V", -1*(SUMIFS(Prov_Auto!$E$3:$E1000,Prov_Auto!$A$3:$A1000,$C790,Prov_Auto!$C$3:$C1000,"&gt;="&amp;$A790 ,Prov_Auto!$D$3:$D1000, "&gt;="&amp;DATE(L$2,1,1), Prov_Auto!$D$3:$D1000,"&lt;="&amp;DATE(L$2,12,31))*$D790), "")))))</f>
        <v/>
      </c>
      <c r="M790" s="43" t="str">
        <f>IF($A790="","",IF($C790="","",IF($D790="","", IF($B790="C",  SUMIFS(Prov_Auto!$E$3:$E1000,Prov_Auto!$A$3:$A1000,$C790,Prov_Auto!$C$3:$C1000,"&gt;="&amp;$A790 ,Prov_Auto!$D$3:$D1000, "&gt;="&amp;DATE(M$2,1, 1), Prov_Auto!$D$3:$D1000,"&lt;="&amp;DATE(M$2, 12, 31))*$D790, IF($B790="V", -1*(SUMIFS(Prov_Auto!$E$3:$E1000,Prov_Auto!$A$3:$A1000,$C790,Prov_Auto!$C$3:$C1000,"&gt;="&amp;$A790 ,Prov_Auto!$D$3:$D1000, "&gt;="&amp;DATE(M$2,1,1), Prov_Auto!$D$3:$D1000,"&lt;="&amp;DATE(M$2,12,31))*$D790), "")))))</f>
        <v/>
      </c>
      <c r="N790" s="30"/>
      <c r="O790" s="31"/>
      <c r="P790" s="31"/>
      <c r="Q790" s="31"/>
      <c r="R790" s="31"/>
      <c r="S790" s="31"/>
      <c r="T790" s="31"/>
      <c r="U790" s="31"/>
      <c r="V790" s="31"/>
      <c r="W790" s="31"/>
    </row>
    <row r="791">
      <c r="A791" s="46"/>
      <c r="B791" s="47"/>
      <c r="C791" s="47"/>
      <c r="D791" s="47"/>
      <c r="E791" s="48"/>
      <c r="F791" s="45" t="str">
        <f t="shared" si="1"/>
        <v/>
      </c>
      <c r="G791" s="40" t="str">
        <f t="shared" si="2"/>
        <v/>
      </c>
      <c r="H791" s="41" t="str">
        <f>IF(A791="","",IF(C791="","",IF(D791="","",IF(B791="C", SUMIFS(Prov_Auto!E$3:E1000,Prov_Auto!A$3:A1000,C791,Prov_Auto!C$3:C1000,"&gt;"&amp;A791,Prov_Auto!D$3:D1000,"&lt;="&amp;TODAY())*D791, IF(B791="V", -1*(SUMIFS(Prov_Auto!E$3:E1000,Prov_Auto!A$3:A1000,C791,Prov_Auto!C$3:C1000,"&gt;"&amp;A791,Prov_Auto!D$3:D1000,"&lt;="&amp;TODAY())*D791), "")))))</f>
        <v/>
      </c>
      <c r="I791" s="42" t="str">
        <f>IF($A791="","",IF($C791="","",IF($D791="","", IF($B791="C",  SUMIFS(Prov_Auto!$E$3:$E1000,Prov_Auto!$A$3:$A1000,$C791,Prov_Auto!$C$3:$C1000,"&gt;="&amp;$A791 ,Prov_Auto!$D$3:$D1000, "&gt;="&amp;DATE(I$2,1, 1), Prov_Auto!$D$3:$D1000,"&lt;="&amp;DATE(I$2, 12, 31))*$D791, IF($B791="V", -1*(SUMIFS(Prov_Auto!$E$3:$E1000,Prov_Auto!$A$3:$A1000,$C791,Prov_Auto!$C$3:$C1000,"&gt;="&amp;$A791 ,Prov_Auto!$D$3:$D1000, "&gt;="&amp;DATE(I$2,1,1), Prov_Auto!$D$3:$D1000,"&lt;="&amp;DATE(I$2,12,31))*$D791), "")))))</f>
        <v/>
      </c>
      <c r="J791" s="42" t="str">
        <f>IF($A791="","",IF($C791="","",IF($D791="","", IF($B791="C",  SUMIFS(Prov_Auto!$E$3:$E1000,Prov_Auto!$A$3:$A1000,$C791,Prov_Auto!$C$3:$C1000,"&gt;="&amp;$A791 ,Prov_Auto!$D$3:$D1000, "&gt;="&amp;DATE(J$2,1, 1), Prov_Auto!$D$3:$D1000,"&lt;="&amp;DATE(J$2, 12, 31))*$D791, IF($B791="V", -1*(SUMIFS(Prov_Auto!$E$3:$E1000,Prov_Auto!$A$3:$A1000,$C791,Prov_Auto!$C$3:$C1000,"&gt;="&amp;$A791 ,Prov_Auto!$D$3:$D1000, "&gt;="&amp;DATE(J$2,1,1), Prov_Auto!$D$3:$D1000,"&lt;="&amp;DATE(J$2,12,31))*$D791), "")))))</f>
        <v/>
      </c>
      <c r="K791" s="42" t="str">
        <f>IF($A791="","",IF($C791="","",IF($D791="","", IF($B791="C",  SUMIFS(Prov_Auto!$E$3:$E1000,Prov_Auto!$A$3:$A1000,$C791,Prov_Auto!$C$3:$C1000,"&gt;="&amp;$A791 ,Prov_Auto!$D$3:$D1000, "&gt;="&amp;DATE(K$2,1, 1), Prov_Auto!$D$3:$D1000,"&lt;="&amp;DATE(K$2, 12, 31))*$D791, IF($B791="V", -1*(SUMIFS(Prov_Auto!$E$3:$E1000,Prov_Auto!$A$3:$A1000,$C791,Prov_Auto!$C$3:$C1000,"&gt;="&amp;$A791 ,Prov_Auto!$D$3:$D1000, "&gt;="&amp;DATE(K$2,1,1), Prov_Auto!$D$3:$D1000,"&lt;="&amp;DATE(K$2,12,31))*$D791), "")))))</f>
        <v/>
      </c>
      <c r="L791" s="42" t="str">
        <f>IF($A791="","",IF($C791="","",IF($D791="","", IF($B791="C",  SUMIFS(Prov_Auto!$E$3:$E1000,Prov_Auto!$A$3:$A1000,$C791,Prov_Auto!$C$3:$C1000,"&gt;="&amp;$A791 ,Prov_Auto!$D$3:$D1000, "&gt;="&amp;DATE(L$2,1, 1), Prov_Auto!$D$3:$D1000,"&lt;="&amp;DATE(L$2, 12, 31))*$D791, IF($B791="V", -1*(SUMIFS(Prov_Auto!$E$3:$E1000,Prov_Auto!$A$3:$A1000,$C791,Prov_Auto!$C$3:$C1000,"&gt;="&amp;$A791 ,Prov_Auto!$D$3:$D1000, "&gt;="&amp;DATE(L$2,1,1), Prov_Auto!$D$3:$D1000,"&lt;="&amp;DATE(L$2,12,31))*$D791), "")))))</f>
        <v/>
      </c>
      <c r="M791" s="43" t="str">
        <f>IF($A791="","",IF($C791="","",IF($D791="","", IF($B791="C",  SUMIFS(Prov_Auto!$E$3:$E1000,Prov_Auto!$A$3:$A1000,$C791,Prov_Auto!$C$3:$C1000,"&gt;="&amp;$A791 ,Prov_Auto!$D$3:$D1000, "&gt;="&amp;DATE(M$2,1, 1), Prov_Auto!$D$3:$D1000,"&lt;="&amp;DATE(M$2, 12, 31))*$D791, IF($B791="V", -1*(SUMIFS(Prov_Auto!$E$3:$E1000,Prov_Auto!$A$3:$A1000,$C791,Prov_Auto!$C$3:$C1000,"&gt;="&amp;$A791 ,Prov_Auto!$D$3:$D1000, "&gt;="&amp;DATE(M$2,1,1), Prov_Auto!$D$3:$D1000,"&lt;="&amp;DATE(M$2,12,31))*$D791), "")))))</f>
        <v/>
      </c>
      <c r="N791" s="30"/>
      <c r="O791" s="31"/>
      <c r="P791" s="31"/>
      <c r="Q791" s="31"/>
      <c r="R791" s="31"/>
      <c r="S791" s="31"/>
      <c r="T791" s="31"/>
      <c r="U791" s="31"/>
      <c r="V791" s="31"/>
      <c r="W791" s="31"/>
    </row>
    <row r="792">
      <c r="A792" s="46"/>
      <c r="B792" s="47"/>
      <c r="C792" s="47"/>
      <c r="D792" s="47"/>
      <c r="E792" s="48"/>
      <c r="F792" s="45" t="str">
        <f t="shared" si="1"/>
        <v/>
      </c>
      <c r="G792" s="40" t="str">
        <f t="shared" si="2"/>
        <v/>
      </c>
      <c r="H792" s="41" t="str">
        <f>IF(A792="","",IF(C792="","",IF(D792="","",IF(B792="C", SUMIFS(Prov_Auto!E$3:E1000,Prov_Auto!A$3:A1000,C792,Prov_Auto!C$3:C1000,"&gt;"&amp;A792,Prov_Auto!D$3:D1000,"&lt;="&amp;TODAY())*D792, IF(B792="V", -1*(SUMIFS(Prov_Auto!E$3:E1000,Prov_Auto!A$3:A1000,C792,Prov_Auto!C$3:C1000,"&gt;"&amp;A792,Prov_Auto!D$3:D1000,"&lt;="&amp;TODAY())*D792), "")))))</f>
        <v/>
      </c>
      <c r="I792" s="42" t="str">
        <f>IF($A792="","",IF($C792="","",IF($D792="","", IF($B792="C",  SUMIFS(Prov_Auto!$E$3:$E1000,Prov_Auto!$A$3:$A1000,$C792,Prov_Auto!$C$3:$C1000,"&gt;="&amp;$A792 ,Prov_Auto!$D$3:$D1000, "&gt;="&amp;DATE(I$2,1, 1), Prov_Auto!$D$3:$D1000,"&lt;="&amp;DATE(I$2, 12, 31))*$D792, IF($B792="V", -1*(SUMIFS(Prov_Auto!$E$3:$E1000,Prov_Auto!$A$3:$A1000,$C792,Prov_Auto!$C$3:$C1000,"&gt;="&amp;$A792 ,Prov_Auto!$D$3:$D1000, "&gt;="&amp;DATE(I$2,1,1), Prov_Auto!$D$3:$D1000,"&lt;="&amp;DATE(I$2,12,31))*$D792), "")))))</f>
        <v/>
      </c>
      <c r="J792" s="42" t="str">
        <f>IF($A792="","",IF($C792="","",IF($D792="","", IF($B792="C",  SUMIFS(Prov_Auto!$E$3:$E1000,Prov_Auto!$A$3:$A1000,$C792,Prov_Auto!$C$3:$C1000,"&gt;="&amp;$A792 ,Prov_Auto!$D$3:$D1000, "&gt;="&amp;DATE(J$2,1, 1), Prov_Auto!$D$3:$D1000,"&lt;="&amp;DATE(J$2, 12, 31))*$D792, IF($B792="V", -1*(SUMIFS(Prov_Auto!$E$3:$E1000,Prov_Auto!$A$3:$A1000,$C792,Prov_Auto!$C$3:$C1000,"&gt;="&amp;$A792 ,Prov_Auto!$D$3:$D1000, "&gt;="&amp;DATE(J$2,1,1), Prov_Auto!$D$3:$D1000,"&lt;="&amp;DATE(J$2,12,31))*$D792), "")))))</f>
        <v/>
      </c>
      <c r="K792" s="42" t="str">
        <f>IF($A792="","",IF($C792="","",IF($D792="","", IF($B792="C",  SUMIFS(Prov_Auto!$E$3:$E1000,Prov_Auto!$A$3:$A1000,$C792,Prov_Auto!$C$3:$C1000,"&gt;="&amp;$A792 ,Prov_Auto!$D$3:$D1000, "&gt;="&amp;DATE(K$2,1, 1), Prov_Auto!$D$3:$D1000,"&lt;="&amp;DATE(K$2, 12, 31))*$D792, IF($B792="V", -1*(SUMIFS(Prov_Auto!$E$3:$E1000,Prov_Auto!$A$3:$A1000,$C792,Prov_Auto!$C$3:$C1000,"&gt;="&amp;$A792 ,Prov_Auto!$D$3:$D1000, "&gt;="&amp;DATE(K$2,1,1), Prov_Auto!$D$3:$D1000,"&lt;="&amp;DATE(K$2,12,31))*$D792), "")))))</f>
        <v/>
      </c>
      <c r="L792" s="42" t="str">
        <f>IF($A792="","",IF($C792="","",IF($D792="","", IF($B792="C",  SUMIFS(Prov_Auto!$E$3:$E1000,Prov_Auto!$A$3:$A1000,$C792,Prov_Auto!$C$3:$C1000,"&gt;="&amp;$A792 ,Prov_Auto!$D$3:$D1000, "&gt;="&amp;DATE(L$2,1, 1), Prov_Auto!$D$3:$D1000,"&lt;="&amp;DATE(L$2, 12, 31))*$D792, IF($B792="V", -1*(SUMIFS(Prov_Auto!$E$3:$E1000,Prov_Auto!$A$3:$A1000,$C792,Prov_Auto!$C$3:$C1000,"&gt;="&amp;$A792 ,Prov_Auto!$D$3:$D1000, "&gt;="&amp;DATE(L$2,1,1), Prov_Auto!$D$3:$D1000,"&lt;="&amp;DATE(L$2,12,31))*$D792), "")))))</f>
        <v/>
      </c>
      <c r="M792" s="43" t="str">
        <f>IF($A792="","",IF($C792="","",IF($D792="","", IF($B792="C",  SUMIFS(Prov_Auto!$E$3:$E1000,Prov_Auto!$A$3:$A1000,$C792,Prov_Auto!$C$3:$C1000,"&gt;="&amp;$A792 ,Prov_Auto!$D$3:$D1000, "&gt;="&amp;DATE(M$2,1, 1), Prov_Auto!$D$3:$D1000,"&lt;="&amp;DATE(M$2, 12, 31))*$D792, IF($B792="V", -1*(SUMIFS(Prov_Auto!$E$3:$E1000,Prov_Auto!$A$3:$A1000,$C792,Prov_Auto!$C$3:$C1000,"&gt;="&amp;$A792 ,Prov_Auto!$D$3:$D1000, "&gt;="&amp;DATE(M$2,1,1), Prov_Auto!$D$3:$D1000,"&lt;="&amp;DATE(M$2,12,31))*$D792), "")))))</f>
        <v/>
      </c>
      <c r="N792" s="30"/>
      <c r="O792" s="31"/>
      <c r="P792" s="31"/>
      <c r="Q792" s="31"/>
      <c r="R792" s="31"/>
      <c r="S792" s="31"/>
      <c r="T792" s="31"/>
      <c r="U792" s="31"/>
      <c r="V792" s="31"/>
      <c r="W792" s="31"/>
    </row>
    <row r="793">
      <c r="A793" s="46"/>
      <c r="B793" s="47"/>
      <c r="C793" s="47"/>
      <c r="D793" s="47"/>
      <c r="E793" s="48"/>
      <c r="F793" s="45" t="str">
        <f t="shared" si="1"/>
        <v/>
      </c>
      <c r="G793" s="40" t="str">
        <f t="shared" si="2"/>
        <v/>
      </c>
      <c r="H793" s="41" t="str">
        <f>IF(A793="","",IF(C793="","",IF(D793="","",IF(B793="C", SUMIFS(Prov_Auto!E$3:E1000,Prov_Auto!A$3:A1000,C793,Prov_Auto!C$3:C1000,"&gt;"&amp;A793,Prov_Auto!D$3:D1000,"&lt;="&amp;TODAY())*D793, IF(B793="V", -1*(SUMIFS(Prov_Auto!E$3:E1000,Prov_Auto!A$3:A1000,C793,Prov_Auto!C$3:C1000,"&gt;"&amp;A793,Prov_Auto!D$3:D1000,"&lt;="&amp;TODAY())*D793), "")))))</f>
        <v/>
      </c>
      <c r="I793" s="42" t="str">
        <f>IF($A793="","",IF($C793="","",IF($D793="","", IF($B793="C",  SUMIFS(Prov_Auto!$E$3:$E1000,Prov_Auto!$A$3:$A1000,$C793,Prov_Auto!$C$3:$C1000,"&gt;="&amp;$A793 ,Prov_Auto!$D$3:$D1000, "&gt;="&amp;DATE(I$2,1, 1), Prov_Auto!$D$3:$D1000,"&lt;="&amp;DATE(I$2, 12, 31))*$D793, IF($B793="V", -1*(SUMIFS(Prov_Auto!$E$3:$E1000,Prov_Auto!$A$3:$A1000,$C793,Prov_Auto!$C$3:$C1000,"&gt;="&amp;$A793 ,Prov_Auto!$D$3:$D1000, "&gt;="&amp;DATE(I$2,1,1), Prov_Auto!$D$3:$D1000,"&lt;="&amp;DATE(I$2,12,31))*$D793), "")))))</f>
        <v/>
      </c>
      <c r="J793" s="42" t="str">
        <f>IF($A793="","",IF($C793="","",IF($D793="","", IF($B793="C",  SUMIFS(Prov_Auto!$E$3:$E1000,Prov_Auto!$A$3:$A1000,$C793,Prov_Auto!$C$3:$C1000,"&gt;="&amp;$A793 ,Prov_Auto!$D$3:$D1000, "&gt;="&amp;DATE(J$2,1, 1), Prov_Auto!$D$3:$D1000,"&lt;="&amp;DATE(J$2, 12, 31))*$D793, IF($B793="V", -1*(SUMIFS(Prov_Auto!$E$3:$E1000,Prov_Auto!$A$3:$A1000,$C793,Prov_Auto!$C$3:$C1000,"&gt;="&amp;$A793 ,Prov_Auto!$D$3:$D1000, "&gt;="&amp;DATE(J$2,1,1), Prov_Auto!$D$3:$D1000,"&lt;="&amp;DATE(J$2,12,31))*$D793), "")))))</f>
        <v/>
      </c>
      <c r="K793" s="42" t="str">
        <f>IF($A793="","",IF($C793="","",IF($D793="","", IF($B793="C",  SUMIFS(Prov_Auto!$E$3:$E1000,Prov_Auto!$A$3:$A1000,$C793,Prov_Auto!$C$3:$C1000,"&gt;="&amp;$A793 ,Prov_Auto!$D$3:$D1000, "&gt;="&amp;DATE(K$2,1, 1), Prov_Auto!$D$3:$D1000,"&lt;="&amp;DATE(K$2, 12, 31))*$D793, IF($B793="V", -1*(SUMIFS(Prov_Auto!$E$3:$E1000,Prov_Auto!$A$3:$A1000,$C793,Prov_Auto!$C$3:$C1000,"&gt;="&amp;$A793 ,Prov_Auto!$D$3:$D1000, "&gt;="&amp;DATE(K$2,1,1), Prov_Auto!$D$3:$D1000,"&lt;="&amp;DATE(K$2,12,31))*$D793), "")))))</f>
        <v/>
      </c>
      <c r="L793" s="42" t="str">
        <f>IF($A793="","",IF($C793="","",IF($D793="","", IF($B793="C",  SUMIFS(Prov_Auto!$E$3:$E1000,Prov_Auto!$A$3:$A1000,$C793,Prov_Auto!$C$3:$C1000,"&gt;="&amp;$A793 ,Prov_Auto!$D$3:$D1000, "&gt;="&amp;DATE(L$2,1, 1), Prov_Auto!$D$3:$D1000,"&lt;="&amp;DATE(L$2, 12, 31))*$D793, IF($B793="V", -1*(SUMIFS(Prov_Auto!$E$3:$E1000,Prov_Auto!$A$3:$A1000,$C793,Prov_Auto!$C$3:$C1000,"&gt;="&amp;$A793 ,Prov_Auto!$D$3:$D1000, "&gt;="&amp;DATE(L$2,1,1), Prov_Auto!$D$3:$D1000,"&lt;="&amp;DATE(L$2,12,31))*$D793), "")))))</f>
        <v/>
      </c>
      <c r="M793" s="43" t="str">
        <f>IF($A793="","",IF($C793="","",IF($D793="","", IF($B793="C",  SUMIFS(Prov_Auto!$E$3:$E1000,Prov_Auto!$A$3:$A1000,$C793,Prov_Auto!$C$3:$C1000,"&gt;="&amp;$A793 ,Prov_Auto!$D$3:$D1000, "&gt;="&amp;DATE(M$2,1, 1), Prov_Auto!$D$3:$D1000,"&lt;="&amp;DATE(M$2, 12, 31))*$D793, IF($B793="V", -1*(SUMIFS(Prov_Auto!$E$3:$E1000,Prov_Auto!$A$3:$A1000,$C793,Prov_Auto!$C$3:$C1000,"&gt;="&amp;$A793 ,Prov_Auto!$D$3:$D1000, "&gt;="&amp;DATE(M$2,1,1), Prov_Auto!$D$3:$D1000,"&lt;="&amp;DATE(M$2,12,31))*$D793), "")))))</f>
        <v/>
      </c>
      <c r="N793" s="30"/>
      <c r="O793" s="31"/>
      <c r="P793" s="31"/>
      <c r="Q793" s="31"/>
      <c r="R793" s="31"/>
      <c r="S793" s="31"/>
      <c r="T793" s="31"/>
      <c r="U793" s="31"/>
      <c r="V793" s="31"/>
      <c r="W793" s="31"/>
    </row>
    <row r="794">
      <c r="A794" s="46"/>
      <c r="B794" s="47"/>
      <c r="C794" s="47"/>
      <c r="D794" s="47"/>
      <c r="E794" s="48"/>
      <c r="F794" s="45" t="str">
        <f t="shared" si="1"/>
        <v/>
      </c>
      <c r="G794" s="40" t="str">
        <f t="shared" si="2"/>
        <v/>
      </c>
      <c r="H794" s="41" t="str">
        <f>IF(A794="","",IF(C794="","",IF(D794="","",IF(B794="C", SUMIFS(Prov_Auto!E$3:E1000,Prov_Auto!A$3:A1000,C794,Prov_Auto!C$3:C1000,"&gt;"&amp;A794,Prov_Auto!D$3:D1000,"&lt;="&amp;TODAY())*D794, IF(B794="V", -1*(SUMIFS(Prov_Auto!E$3:E1000,Prov_Auto!A$3:A1000,C794,Prov_Auto!C$3:C1000,"&gt;"&amp;A794,Prov_Auto!D$3:D1000,"&lt;="&amp;TODAY())*D794), "")))))</f>
        <v/>
      </c>
      <c r="I794" s="42" t="str">
        <f>IF($A794="","",IF($C794="","",IF($D794="","", IF($B794="C",  SUMIFS(Prov_Auto!$E$3:$E1000,Prov_Auto!$A$3:$A1000,$C794,Prov_Auto!$C$3:$C1000,"&gt;="&amp;$A794 ,Prov_Auto!$D$3:$D1000, "&gt;="&amp;DATE(I$2,1, 1), Prov_Auto!$D$3:$D1000,"&lt;="&amp;DATE(I$2, 12, 31))*$D794, IF($B794="V", -1*(SUMIFS(Prov_Auto!$E$3:$E1000,Prov_Auto!$A$3:$A1000,$C794,Prov_Auto!$C$3:$C1000,"&gt;="&amp;$A794 ,Prov_Auto!$D$3:$D1000, "&gt;="&amp;DATE(I$2,1,1), Prov_Auto!$D$3:$D1000,"&lt;="&amp;DATE(I$2,12,31))*$D794), "")))))</f>
        <v/>
      </c>
      <c r="J794" s="42" t="str">
        <f>IF($A794="","",IF($C794="","",IF($D794="","", IF($B794="C",  SUMIFS(Prov_Auto!$E$3:$E1000,Prov_Auto!$A$3:$A1000,$C794,Prov_Auto!$C$3:$C1000,"&gt;="&amp;$A794 ,Prov_Auto!$D$3:$D1000, "&gt;="&amp;DATE(J$2,1, 1), Prov_Auto!$D$3:$D1000,"&lt;="&amp;DATE(J$2, 12, 31))*$D794, IF($B794="V", -1*(SUMIFS(Prov_Auto!$E$3:$E1000,Prov_Auto!$A$3:$A1000,$C794,Prov_Auto!$C$3:$C1000,"&gt;="&amp;$A794 ,Prov_Auto!$D$3:$D1000, "&gt;="&amp;DATE(J$2,1,1), Prov_Auto!$D$3:$D1000,"&lt;="&amp;DATE(J$2,12,31))*$D794), "")))))</f>
        <v/>
      </c>
      <c r="K794" s="42" t="str">
        <f>IF($A794="","",IF($C794="","",IF($D794="","", IF($B794="C",  SUMIFS(Prov_Auto!$E$3:$E1000,Prov_Auto!$A$3:$A1000,$C794,Prov_Auto!$C$3:$C1000,"&gt;="&amp;$A794 ,Prov_Auto!$D$3:$D1000, "&gt;="&amp;DATE(K$2,1, 1), Prov_Auto!$D$3:$D1000,"&lt;="&amp;DATE(K$2, 12, 31))*$D794, IF($B794="V", -1*(SUMIFS(Prov_Auto!$E$3:$E1000,Prov_Auto!$A$3:$A1000,$C794,Prov_Auto!$C$3:$C1000,"&gt;="&amp;$A794 ,Prov_Auto!$D$3:$D1000, "&gt;="&amp;DATE(K$2,1,1), Prov_Auto!$D$3:$D1000,"&lt;="&amp;DATE(K$2,12,31))*$D794), "")))))</f>
        <v/>
      </c>
      <c r="L794" s="42" t="str">
        <f>IF($A794="","",IF($C794="","",IF($D794="","", IF($B794="C",  SUMIFS(Prov_Auto!$E$3:$E1000,Prov_Auto!$A$3:$A1000,$C794,Prov_Auto!$C$3:$C1000,"&gt;="&amp;$A794 ,Prov_Auto!$D$3:$D1000, "&gt;="&amp;DATE(L$2,1, 1), Prov_Auto!$D$3:$D1000,"&lt;="&amp;DATE(L$2, 12, 31))*$D794, IF($B794="V", -1*(SUMIFS(Prov_Auto!$E$3:$E1000,Prov_Auto!$A$3:$A1000,$C794,Prov_Auto!$C$3:$C1000,"&gt;="&amp;$A794 ,Prov_Auto!$D$3:$D1000, "&gt;="&amp;DATE(L$2,1,1), Prov_Auto!$D$3:$D1000,"&lt;="&amp;DATE(L$2,12,31))*$D794), "")))))</f>
        <v/>
      </c>
      <c r="M794" s="43" t="str">
        <f>IF($A794="","",IF($C794="","",IF($D794="","", IF($B794="C",  SUMIFS(Prov_Auto!$E$3:$E1000,Prov_Auto!$A$3:$A1000,$C794,Prov_Auto!$C$3:$C1000,"&gt;="&amp;$A794 ,Prov_Auto!$D$3:$D1000, "&gt;="&amp;DATE(M$2,1, 1), Prov_Auto!$D$3:$D1000,"&lt;="&amp;DATE(M$2, 12, 31))*$D794, IF($B794="V", -1*(SUMIFS(Prov_Auto!$E$3:$E1000,Prov_Auto!$A$3:$A1000,$C794,Prov_Auto!$C$3:$C1000,"&gt;="&amp;$A794 ,Prov_Auto!$D$3:$D1000, "&gt;="&amp;DATE(M$2,1,1), Prov_Auto!$D$3:$D1000,"&lt;="&amp;DATE(M$2,12,31))*$D794), "")))))</f>
        <v/>
      </c>
      <c r="N794" s="30"/>
      <c r="O794" s="31"/>
      <c r="P794" s="31"/>
      <c r="Q794" s="31"/>
      <c r="R794" s="31"/>
      <c r="S794" s="31"/>
      <c r="T794" s="31"/>
      <c r="U794" s="31"/>
      <c r="V794" s="31"/>
      <c r="W794" s="31"/>
    </row>
    <row r="795">
      <c r="A795" s="46"/>
      <c r="B795" s="47"/>
      <c r="C795" s="47"/>
      <c r="D795" s="47"/>
      <c r="E795" s="48"/>
      <c r="F795" s="45" t="str">
        <f t="shared" si="1"/>
        <v/>
      </c>
      <c r="G795" s="40" t="str">
        <f t="shared" si="2"/>
        <v/>
      </c>
      <c r="H795" s="41" t="str">
        <f>IF(A795="","",IF(C795="","",IF(D795="","",IF(B795="C", SUMIFS(Prov_Auto!E$3:E1000,Prov_Auto!A$3:A1000,C795,Prov_Auto!C$3:C1000,"&gt;"&amp;A795,Prov_Auto!D$3:D1000,"&lt;="&amp;TODAY())*D795, IF(B795="V", -1*(SUMIFS(Prov_Auto!E$3:E1000,Prov_Auto!A$3:A1000,C795,Prov_Auto!C$3:C1000,"&gt;"&amp;A795,Prov_Auto!D$3:D1000,"&lt;="&amp;TODAY())*D795), "")))))</f>
        <v/>
      </c>
      <c r="I795" s="42" t="str">
        <f>IF($A795="","",IF($C795="","",IF($D795="","", IF($B795="C",  SUMIFS(Prov_Auto!$E$3:$E1000,Prov_Auto!$A$3:$A1000,$C795,Prov_Auto!$C$3:$C1000,"&gt;="&amp;$A795 ,Prov_Auto!$D$3:$D1000, "&gt;="&amp;DATE(I$2,1, 1), Prov_Auto!$D$3:$D1000,"&lt;="&amp;DATE(I$2, 12, 31))*$D795, IF($B795="V", -1*(SUMIFS(Prov_Auto!$E$3:$E1000,Prov_Auto!$A$3:$A1000,$C795,Prov_Auto!$C$3:$C1000,"&gt;="&amp;$A795 ,Prov_Auto!$D$3:$D1000, "&gt;="&amp;DATE(I$2,1,1), Prov_Auto!$D$3:$D1000,"&lt;="&amp;DATE(I$2,12,31))*$D795), "")))))</f>
        <v/>
      </c>
      <c r="J795" s="42" t="str">
        <f>IF($A795="","",IF($C795="","",IF($D795="","", IF($B795="C",  SUMIFS(Prov_Auto!$E$3:$E1000,Prov_Auto!$A$3:$A1000,$C795,Prov_Auto!$C$3:$C1000,"&gt;="&amp;$A795 ,Prov_Auto!$D$3:$D1000, "&gt;="&amp;DATE(J$2,1, 1), Prov_Auto!$D$3:$D1000,"&lt;="&amp;DATE(J$2, 12, 31))*$D795, IF($B795="V", -1*(SUMIFS(Prov_Auto!$E$3:$E1000,Prov_Auto!$A$3:$A1000,$C795,Prov_Auto!$C$3:$C1000,"&gt;="&amp;$A795 ,Prov_Auto!$D$3:$D1000, "&gt;="&amp;DATE(J$2,1,1), Prov_Auto!$D$3:$D1000,"&lt;="&amp;DATE(J$2,12,31))*$D795), "")))))</f>
        <v/>
      </c>
      <c r="K795" s="42" t="str">
        <f>IF($A795="","",IF($C795="","",IF($D795="","", IF($B795="C",  SUMIFS(Prov_Auto!$E$3:$E1000,Prov_Auto!$A$3:$A1000,$C795,Prov_Auto!$C$3:$C1000,"&gt;="&amp;$A795 ,Prov_Auto!$D$3:$D1000, "&gt;="&amp;DATE(K$2,1, 1), Prov_Auto!$D$3:$D1000,"&lt;="&amp;DATE(K$2, 12, 31))*$D795, IF($B795="V", -1*(SUMIFS(Prov_Auto!$E$3:$E1000,Prov_Auto!$A$3:$A1000,$C795,Prov_Auto!$C$3:$C1000,"&gt;="&amp;$A795 ,Prov_Auto!$D$3:$D1000, "&gt;="&amp;DATE(K$2,1,1), Prov_Auto!$D$3:$D1000,"&lt;="&amp;DATE(K$2,12,31))*$D795), "")))))</f>
        <v/>
      </c>
      <c r="L795" s="42" t="str">
        <f>IF($A795="","",IF($C795="","",IF($D795="","", IF($B795="C",  SUMIFS(Prov_Auto!$E$3:$E1000,Prov_Auto!$A$3:$A1000,$C795,Prov_Auto!$C$3:$C1000,"&gt;="&amp;$A795 ,Prov_Auto!$D$3:$D1000, "&gt;="&amp;DATE(L$2,1, 1), Prov_Auto!$D$3:$D1000,"&lt;="&amp;DATE(L$2, 12, 31))*$D795, IF($B795="V", -1*(SUMIFS(Prov_Auto!$E$3:$E1000,Prov_Auto!$A$3:$A1000,$C795,Prov_Auto!$C$3:$C1000,"&gt;="&amp;$A795 ,Prov_Auto!$D$3:$D1000, "&gt;="&amp;DATE(L$2,1,1), Prov_Auto!$D$3:$D1000,"&lt;="&amp;DATE(L$2,12,31))*$D795), "")))))</f>
        <v/>
      </c>
      <c r="M795" s="43" t="str">
        <f>IF($A795="","",IF($C795="","",IF($D795="","", IF($B795="C",  SUMIFS(Prov_Auto!$E$3:$E1000,Prov_Auto!$A$3:$A1000,$C795,Prov_Auto!$C$3:$C1000,"&gt;="&amp;$A795 ,Prov_Auto!$D$3:$D1000, "&gt;="&amp;DATE(M$2,1, 1), Prov_Auto!$D$3:$D1000,"&lt;="&amp;DATE(M$2, 12, 31))*$D795, IF($B795="V", -1*(SUMIFS(Prov_Auto!$E$3:$E1000,Prov_Auto!$A$3:$A1000,$C795,Prov_Auto!$C$3:$C1000,"&gt;="&amp;$A795 ,Prov_Auto!$D$3:$D1000, "&gt;="&amp;DATE(M$2,1,1), Prov_Auto!$D$3:$D1000,"&lt;="&amp;DATE(M$2,12,31))*$D795), "")))))</f>
        <v/>
      </c>
      <c r="N795" s="30"/>
      <c r="O795" s="31"/>
      <c r="P795" s="31"/>
      <c r="Q795" s="31"/>
      <c r="R795" s="31"/>
      <c r="S795" s="31"/>
      <c r="T795" s="31"/>
      <c r="U795" s="31"/>
      <c r="V795" s="31"/>
      <c r="W795" s="31"/>
    </row>
    <row r="796">
      <c r="A796" s="46"/>
      <c r="B796" s="47"/>
      <c r="C796" s="47"/>
      <c r="D796" s="47"/>
      <c r="E796" s="48"/>
      <c r="F796" s="45" t="str">
        <f t="shared" si="1"/>
        <v/>
      </c>
      <c r="G796" s="40" t="str">
        <f t="shared" si="2"/>
        <v/>
      </c>
      <c r="H796" s="41" t="str">
        <f>IF(A796="","",IF(C796="","",IF(D796="","",IF(B796="C", SUMIFS(Prov_Auto!E$3:E1000,Prov_Auto!A$3:A1000,C796,Prov_Auto!C$3:C1000,"&gt;"&amp;A796,Prov_Auto!D$3:D1000,"&lt;="&amp;TODAY())*D796, IF(B796="V", -1*(SUMIFS(Prov_Auto!E$3:E1000,Prov_Auto!A$3:A1000,C796,Prov_Auto!C$3:C1000,"&gt;"&amp;A796,Prov_Auto!D$3:D1000,"&lt;="&amp;TODAY())*D796), "")))))</f>
        <v/>
      </c>
      <c r="I796" s="42" t="str">
        <f>IF($A796="","",IF($C796="","",IF($D796="","", IF($B796="C",  SUMIFS(Prov_Auto!$E$3:$E1000,Prov_Auto!$A$3:$A1000,$C796,Prov_Auto!$C$3:$C1000,"&gt;="&amp;$A796 ,Prov_Auto!$D$3:$D1000, "&gt;="&amp;DATE(I$2,1, 1), Prov_Auto!$D$3:$D1000,"&lt;="&amp;DATE(I$2, 12, 31))*$D796, IF($B796="V", -1*(SUMIFS(Prov_Auto!$E$3:$E1000,Prov_Auto!$A$3:$A1000,$C796,Prov_Auto!$C$3:$C1000,"&gt;="&amp;$A796 ,Prov_Auto!$D$3:$D1000, "&gt;="&amp;DATE(I$2,1,1), Prov_Auto!$D$3:$D1000,"&lt;="&amp;DATE(I$2,12,31))*$D796), "")))))</f>
        <v/>
      </c>
      <c r="J796" s="42" t="str">
        <f>IF($A796="","",IF($C796="","",IF($D796="","", IF($B796="C",  SUMIFS(Prov_Auto!$E$3:$E1000,Prov_Auto!$A$3:$A1000,$C796,Prov_Auto!$C$3:$C1000,"&gt;="&amp;$A796 ,Prov_Auto!$D$3:$D1000, "&gt;="&amp;DATE(J$2,1, 1), Prov_Auto!$D$3:$D1000,"&lt;="&amp;DATE(J$2, 12, 31))*$D796, IF($B796="V", -1*(SUMIFS(Prov_Auto!$E$3:$E1000,Prov_Auto!$A$3:$A1000,$C796,Prov_Auto!$C$3:$C1000,"&gt;="&amp;$A796 ,Prov_Auto!$D$3:$D1000, "&gt;="&amp;DATE(J$2,1,1), Prov_Auto!$D$3:$D1000,"&lt;="&amp;DATE(J$2,12,31))*$D796), "")))))</f>
        <v/>
      </c>
      <c r="K796" s="42" t="str">
        <f>IF($A796="","",IF($C796="","",IF($D796="","", IF($B796="C",  SUMIFS(Prov_Auto!$E$3:$E1000,Prov_Auto!$A$3:$A1000,$C796,Prov_Auto!$C$3:$C1000,"&gt;="&amp;$A796 ,Prov_Auto!$D$3:$D1000, "&gt;="&amp;DATE(K$2,1, 1), Prov_Auto!$D$3:$D1000,"&lt;="&amp;DATE(K$2, 12, 31))*$D796, IF($B796="V", -1*(SUMIFS(Prov_Auto!$E$3:$E1000,Prov_Auto!$A$3:$A1000,$C796,Prov_Auto!$C$3:$C1000,"&gt;="&amp;$A796 ,Prov_Auto!$D$3:$D1000, "&gt;="&amp;DATE(K$2,1,1), Prov_Auto!$D$3:$D1000,"&lt;="&amp;DATE(K$2,12,31))*$D796), "")))))</f>
        <v/>
      </c>
      <c r="L796" s="42" t="str">
        <f>IF($A796="","",IF($C796="","",IF($D796="","", IF($B796="C",  SUMIFS(Prov_Auto!$E$3:$E1000,Prov_Auto!$A$3:$A1000,$C796,Prov_Auto!$C$3:$C1000,"&gt;="&amp;$A796 ,Prov_Auto!$D$3:$D1000, "&gt;="&amp;DATE(L$2,1, 1), Prov_Auto!$D$3:$D1000,"&lt;="&amp;DATE(L$2, 12, 31))*$D796, IF($B796="V", -1*(SUMIFS(Prov_Auto!$E$3:$E1000,Prov_Auto!$A$3:$A1000,$C796,Prov_Auto!$C$3:$C1000,"&gt;="&amp;$A796 ,Prov_Auto!$D$3:$D1000, "&gt;="&amp;DATE(L$2,1,1), Prov_Auto!$D$3:$D1000,"&lt;="&amp;DATE(L$2,12,31))*$D796), "")))))</f>
        <v/>
      </c>
      <c r="M796" s="43" t="str">
        <f>IF($A796="","",IF($C796="","",IF($D796="","", IF($B796="C",  SUMIFS(Prov_Auto!$E$3:$E1000,Prov_Auto!$A$3:$A1000,$C796,Prov_Auto!$C$3:$C1000,"&gt;="&amp;$A796 ,Prov_Auto!$D$3:$D1000, "&gt;="&amp;DATE(M$2,1, 1), Prov_Auto!$D$3:$D1000,"&lt;="&amp;DATE(M$2, 12, 31))*$D796, IF($B796="V", -1*(SUMIFS(Prov_Auto!$E$3:$E1000,Prov_Auto!$A$3:$A1000,$C796,Prov_Auto!$C$3:$C1000,"&gt;="&amp;$A796 ,Prov_Auto!$D$3:$D1000, "&gt;="&amp;DATE(M$2,1,1), Prov_Auto!$D$3:$D1000,"&lt;="&amp;DATE(M$2,12,31))*$D796), "")))))</f>
        <v/>
      </c>
      <c r="N796" s="30"/>
      <c r="O796" s="31"/>
      <c r="P796" s="31"/>
      <c r="Q796" s="31"/>
      <c r="R796" s="31"/>
      <c r="S796" s="31"/>
      <c r="T796" s="31"/>
      <c r="U796" s="31"/>
      <c r="V796" s="31"/>
      <c r="W796" s="31"/>
    </row>
    <row r="797">
      <c r="A797" s="46"/>
      <c r="B797" s="47"/>
      <c r="C797" s="47"/>
      <c r="D797" s="47"/>
      <c r="E797" s="48"/>
      <c r="F797" s="45" t="str">
        <f t="shared" si="1"/>
        <v/>
      </c>
      <c r="G797" s="40" t="str">
        <f t="shared" si="2"/>
        <v/>
      </c>
      <c r="H797" s="41" t="str">
        <f>IF(A797="","",IF(C797="","",IF(D797="","",IF(B797="C", SUMIFS(Prov_Auto!E$3:E1000,Prov_Auto!A$3:A1000,C797,Prov_Auto!C$3:C1000,"&gt;"&amp;A797,Prov_Auto!D$3:D1000,"&lt;="&amp;TODAY())*D797, IF(B797="V", -1*(SUMIFS(Prov_Auto!E$3:E1000,Prov_Auto!A$3:A1000,C797,Prov_Auto!C$3:C1000,"&gt;"&amp;A797,Prov_Auto!D$3:D1000,"&lt;="&amp;TODAY())*D797), "")))))</f>
        <v/>
      </c>
      <c r="I797" s="42" t="str">
        <f>IF($A797="","",IF($C797="","",IF($D797="","", IF($B797="C",  SUMIFS(Prov_Auto!$E$3:$E1000,Prov_Auto!$A$3:$A1000,$C797,Prov_Auto!$C$3:$C1000,"&gt;="&amp;$A797 ,Prov_Auto!$D$3:$D1000, "&gt;="&amp;DATE(I$2,1, 1), Prov_Auto!$D$3:$D1000,"&lt;="&amp;DATE(I$2, 12, 31))*$D797, IF($B797="V", -1*(SUMIFS(Prov_Auto!$E$3:$E1000,Prov_Auto!$A$3:$A1000,$C797,Prov_Auto!$C$3:$C1000,"&gt;="&amp;$A797 ,Prov_Auto!$D$3:$D1000, "&gt;="&amp;DATE(I$2,1,1), Prov_Auto!$D$3:$D1000,"&lt;="&amp;DATE(I$2,12,31))*$D797), "")))))</f>
        <v/>
      </c>
      <c r="J797" s="42" t="str">
        <f>IF($A797="","",IF($C797="","",IF($D797="","", IF($B797="C",  SUMIFS(Prov_Auto!$E$3:$E1000,Prov_Auto!$A$3:$A1000,$C797,Prov_Auto!$C$3:$C1000,"&gt;="&amp;$A797 ,Prov_Auto!$D$3:$D1000, "&gt;="&amp;DATE(J$2,1, 1), Prov_Auto!$D$3:$D1000,"&lt;="&amp;DATE(J$2, 12, 31))*$D797, IF($B797="V", -1*(SUMIFS(Prov_Auto!$E$3:$E1000,Prov_Auto!$A$3:$A1000,$C797,Prov_Auto!$C$3:$C1000,"&gt;="&amp;$A797 ,Prov_Auto!$D$3:$D1000, "&gt;="&amp;DATE(J$2,1,1), Prov_Auto!$D$3:$D1000,"&lt;="&amp;DATE(J$2,12,31))*$D797), "")))))</f>
        <v/>
      </c>
      <c r="K797" s="42" t="str">
        <f>IF($A797="","",IF($C797="","",IF($D797="","", IF($B797="C",  SUMIFS(Prov_Auto!$E$3:$E1000,Prov_Auto!$A$3:$A1000,$C797,Prov_Auto!$C$3:$C1000,"&gt;="&amp;$A797 ,Prov_Auto!$D$3:$D1000, "&gt;="&amp;DATE(K$2,1, 1), Prov_Auto!$D$3:$D1000,"&lt;="&amp;DATE(K$2, 12, 31))*$D797, IF($B797="V", -1*(SUMIFS(Prov_Auto!$E$3:$E1000,Prov_Auto!$A$3:$A1000,$C797,Prov_Auto!$C$3:$C1000,"&gt;="&amp;$A797 ,Prov_Auto!$D$3:$D1000, "&gt;="&amp;DATE(K$2,1,1), Prov_Auto!$D$3:$D1000,"&lt;="&amp;DATE(K$2,12,31))*$D797), "")))))</f>
        <v/>
      </c>
      <c r="L797" s="42" t="str">
        <f>IF($A797="","",IF($C797="","",IF($D797="","", IF($B797="C",  SUMIFS(Prov_Auto!$E$3:$E1000,Prov_Auto!$A$3:$A1000,$C797,Prov_Auto!$C$3:$C1000,"&gt;="&amp;$A797 ,Prov_Auto!$D$3:$D1000, "&gt;="&amp;DATE(L$2,1, 1), Prov_Auto!$D$3:$D1000,"&lt;="&amp;DATE(L$2, 12, 31))*$D797, IF($B797="V", -1*(SUMIFS(Prov_Auto!$E$3:$E1000,Prov_Auto!$A$3:$A1000,$C797,Prov_Auto!$C$3:$C1000,"&gt;="&amp;$A797 ,Prov_Auto!$D$3:$D1000, "&gt;="&amp;DATE(L$2,1,1), Prov_Auto!$D$3:$D1000,"&lt;="&amp;DATE(L$2,12,31))*$D797), "")))))</f>
        <v/>
      </c>
      <c r="M797" s="43" t="str">
        <f>IF($A797="","",IF($C797="","",IF($D797="","", IF($B797="C",  SUMIFS(Prov_Auto!$E$3:$E1000,Prov_Auto!$A$3:$A1000,$C797,Prov_Auto!$C$3:$C1000,"&gt;="&amp;$A797 ,Prov_Auto!$D$3:$D1000, "&gt;="&amp;DATE(M$2,1, 1), Prov_Auto!$D$3:$D1000,"&lt;="&amp;DATE(M$2, 12, 31))*$D797, IF($B797="V", -1*(SUMIFS(Prov_Auto!$E$3:$E1000,Prov_Auto!$A$3:$A1000,$C797,Prov_Auto!$C$3:$C1000,"&gt;="&amp;$A797 ,Prov_Auto!$D$3:$D1000, "&gt;="&amp;DATE(M$2,1,1), Prov_Auto!$D$3:$D1000,"&lt;="&amp;DATE(M$2,12,31))*$D797), "")))))</f>
        <v/>
      </c>
      <c r="N797" s="30"/>
      <c r="O797" s="31"/>
      <c r="P797" s="31"/>
      <c r="Q797" s="31"/>
      <c r="R797" s="31"/>
      <c r="S797" s="31"/>
      <c r="T797" s="31"/>
      <c r="U797" s="31"/>
      <c r="V797" s="31"/>
      <c r="W797" s="31"/>
    </row>
    <row r="798">
      <c r="A798" s="46"/>
      <c r="B798" s="47"/>
      <c r="C798" s="47"/>
      <c r="D798" s="47"/>
      <c r="E798" s="48"/>
      <c r="F798" s="45" t="str">
        <f t="shared" si="1"/>
        <v/>
      </c>
      <c r="G798" s="40" t="str">
        <f t="shared" si="2"/>
        <v/>
      </c>
      <c r="H798" s="41" t="str">
        <f>IF(A798="","",IF(C798="","",IF(D798="","",IF(B798="C", SUMIFS(Prov_Auto!E$3:E1000,Prov_Auto!A$3:A1000,C798,Prov_Auto!C$3:C1000,"&gt;"&amp;A798,Prov_Auto!D$3:D1000,"&lt;="&amp;TODAY())*D798, IF(B798="V", -1*(SUMIFS(Prov_Auto!E$3:E1000,Prov_Auto!A$3:A1000,C798,Prov_Auto!C$3:C1000,"&gt;"&amp;A798,Prov_Auto!D$3:D1000,"&lt;="&amp;TODAY())*D798), "")))))</f>
        <v/>
      </c>
      <c r="I798" s="42" t="str">
        <f>IF($A798="","",IF($C798="","",IF($D798="","", IF($B798="C",  SUMIFS(Prov_Auto!$E$3:$E1000,Prov_Auto!$A$3:$A1000,$C798,Prov_Auto!$C$3:$C1000,"&gt;="&amp;$A798 ,Prov_Auto!$D$3:$D1000, "&gt;="&amp;DATE(I$2,1, 1), Prov_Auto!$D$3:$D1000,"&lt;="&amp;DATE(I$2, 12, 31))*$D798, IF($B798="V", -1*(SUMIFS(Prov_Auto!$E$3:$E1000,Prov_Auto!$A$3:$A1000,$C798,Prov_Auto!$C$3:$C1000,"&gt;="&amp;$A798 ,Prov_Auto!$D$3:$D1000, "&gt;="&amp;DATE(I$2,1,1), Prov_Auto!$D$3:$D1000,"&lt;="&amp;DATE(I$2,12,31))*$D798), "")))))</f>
        <v/>
      </c>
      <c r="J798" s="42" t="str">
        <f>IF($A798="","",IF($C798="","",IF($D798="","", IF($B798="C",  SUMIFS(Prov_Auto!$E$3:$E1000,Prov_Auto!$A$3:$A1000,$C798,Prov_Auto!$C$3:$C1000,"&gt;="&amp;$A798 ,Prov_Auto!$D$3:$D1000, "&gt;="&amp;DATE(J$2,1, 1), Prov_Auto!$D$3:$D1000,"&lt;="&amp;DATE(J$2, 12, 31))*$D798, IF($B798="V", -1*(SUMIFS(Prov_Auto!$E$3:$E1000,Prov_Auto!$A$3:$A1000,$C798,Prov_Auto!$C$3:$C1000,"&gt;="&amp;$A798 ,Prov_Auto!$D$3:$D1000, "&gt;="&amp;DATE(J$2,1,1), Prov_Auto!$D$3:$D1000,"&lt;="&amp;DATE(J$2,12,31))*$D798), "")))))</f>
        <v/>
      </c>
      <c r="K798" s="42" t="str">
        <f>IF($A798="","",IF($C798="","",IF($D798="","", IF($B798="C",  SUMIFS(Prov_Auto!$E$3:$E1000,Prov_Auto!$A$3:$A1000,$C798,Prov_Auto!$C$3:$C1000,"&gt;="&amp;$A798 ,Prov_Auto!$D$3:$D1000, "&gt;="&amp;DATE(K$2,1, 1), Prov_Auto!$D$3:$D1000,"&lt;="&amp;DATE(K$2, 12, 31))*$D798, IF($B798="V", -1*(SUMIFS(Prov_Auto!$E$3:$E1000,Prov_Auto!$A$3:$A1000,$C798,Prov_Auto!$C$3:$C1000,"&gt;="&amp;$A798 ,Prov_Auto!$D$3:$D1000, "&gt;="&amp;DATE(K$2,1,1), Prov_Auto!$D$3:$D1000,"&lt;="&amp;DATE(K$2,12,31))*$D798), "")))))</f>
        <v/>
      </c>
      <c r="L798" s="42" t="str">
        <f>IF($A798="","",IF($C798="","",IF($D798="","", IF($B798="C",  SUMIFS(Prov_Auto!$E$3:$E1000,Prov_Auto!$A$3:$A1000,$C798,Prov_Auto!$C$3:$C1000,"&gt;="&amp;$A798 ,Prov_Auto!$D$3:$D1000, "&gt;="&amp;DATE(L$2,1, 1), Prov_Auto!$D$3:$D1000,"&lt;="&amp;DATE(L$2, 12, 31))*$D798, IF($B798="V", -1*(SUMIFS(Prov_Auto!$E$3:$E1000,Prov_Auto!$A$3:$A1000,$C798,Prov_Auto!$C$3:$C1000,"&gt;="&amp;$A798 ,Prov_Auto!$D$3:$D1000, "&gt;="&amp;DATE(L$2,1,1), Prov_Auto!$D$3:$D1000,"&lt;="&amp;DATE(L$2,12,31))*$D798), "")))))</f>
        <v/>
      </c>
      <c r="M798" s="43" t="str">
        <f>IF($A798="","",IF($C798="","",IF($D798="","", IF($B798="C",  SUMIFS(Prov_Auto!$E$3:$E1000,Prov_Auto!$A$3:$A1000,$C798,Prov_Auto!$C$3:$C1000,"&gt;="&amp;$A798 ,Prov_Auto!$D$3:$D1000, "&gt;="&amp;DATE(M$2,1, 1), Prov_Auto!$D$3:$D1000,"&lt;="&amp;DATE(M$2, 12, 31))*$D798, IF($B798="V", -1*(SUMIFS(Prov_Auto!$E$3:$E1000,Prov_Auto!$A$3:$A1000,$C798,Prov_Auto!$C$3:$C1000,"&gt;="&amp;$A798 ,Prov_Auto!$D$3:$D1000, "&gt;="&amp;DATE(M$2,1,1), Prov_Auto!$D$3:$D1000,"&lt;="&amp;DATE(M$2,12,31))*$D798), "")))))</f>
        <v/>
      </c>
      <c r="N798" s="30"/>
      <c r="O798" s="31"/>
      <c r="P798" s="31"/>
      <c r="Q798" s="31"/>
      <c r="R798" s="31"/>
      <c r="S798" s="31"/>
      <c r="T798" s="31"/>
      <c r="U798" s="31"/>
      <c r="V798" s="31"/>
      <c r="W798" s="31"/>
    </row>
    <row r="799">
      <c r="A799" s="46"/>
      <c r="B799" s="47"/>
      <c r="C799" s="47"/>
      <c r="D799" s="47"/>
      <c r="E799" s="48"/>
      <c r="F799" s="45" t="str">
        <f t="shared" si="1"/>
        <v/>
      </c>
      <c r="G799" s="40" t="str">
        <f t="shared" si="2"/>
        <v/>
      </c>
      <c r="H799" s="41" t="str">
        <f>IF(A799="","",IF(C799="","",IF(D799="","",IF(B799="C", SUMIFS(Prov_Auto!E$3:E1000,Prov_Auto!A$3:A1000,C799,Prov_Auto!C$3:C1000,"&gt;"&amp;A799,Prov_Auto!D$3:D1000,"&lt;="&amp;TODAY())*D799, IF(B799="V", -1*(SUMIFS(Prov_Auto!E$3:E1000,Prov_Auto!A$3:A1000,C799,Prov_Auto!C$3:C1000,"&gt;"&amp;A799,Prov_Auto!D$3:D1000,"&lt;="&amp;TODAY())*D799), "")))))</f>
        <v/>
      </c>
      <c r="I799" s="42" t="str">
        <f>IF($A799="","",IF($C799="","",IF($D799="","", IF($B799="C",  SUMIFS(Prov_Auto!$E$3:$E1000,Prov_Auto!$A$3:$A1000,$C799,Prov_Auto!$C$3:$C1000,"&gt;="&amp;$A799 ,Prov_Auto!$D$3:$D1000, "&gt;="&amp;DATE(I$2,1, 1), Prov_Auto!$D$3:$D1000,"&lt;="&amp;DATE(I$2, 12, 31))*$D799, IF($B799="V", -1*(SUMIFS(Prov_Auto!$E$3:$E1000,Prov_Auto!$A$3:$A1000,$C799,Prov_Auto!$C$3:$C1000,"&gt;="&amp;$A799 ,Prov_Auto!$D$3:$D1000, "&gt;="&amp;DATE(I$2,1,1), Prov_Auto!$D$3:$D1000,"&lt;="&amp;DATE(I$2,12,31))*$D799), "")))))</f>
        <v/>
      </c>
      <c r="J799" s="42" t="str">
        <f>IF($A799="","",IF($C799="","",IF($D799="","", IF($B799="C",  SUMIFS(Prov_Auto!$E$3:$E1000,Prov_Auto!$A$3:$A1000,$C799,Prov_Auto!$C$3:$C1000,"&gt;="&amp;$A799 ,Prov_Auto!$D$3:$D1000, "&gt;="&amp;DATE(J$2,1, 1), Prov_Auto!$D$3:$D1000,"&lt;="&amp;DATE(J$2, 12, 31))*$D799, IF($B799="V", -1*(SUMIFS(Prov_Auto!$E$3:$E1000,Prov_Auto!$A$3:$A1000,$C799,Prov_Auto!$C$3:$C1000,"&gt;="&amp;$A799 ,Prov_Auto!$D$3:$D1000, "&gt;="&amp;DATE(J$2,1,1), Prov_Auto!$D$3:$D1000,"&lt;="&amp;DATE(J$2,12,31))*$D799), "")))))</f>
        <v/>
      </c>
      <c r="K799" s="42" t="str">
        <f>IF($A799="","",IF($C799="","",IF($D799="","", IF($B799="C",  SUMIFS(Prov_Auto!$E$3:$E1000,Prov_Auto!$A$3:$A1000,$C799,Prov_Auto!$C$3:$C1000,"&gt;="&amp;$A799 ,Prov_Auto!$D$3:$D1000, "&gt;="&amp;DATE(K$2,1, 1), Prov_Auto!$D$3:$D1000,"&lt;="&amp;DATE(K$2, 12, 31))*$D799, IF($B799="V", -1*(SUMIFS(Prov_Auto!$E$3:$E1000,Prov_Auto!$A$3:$A1000,$C799,Prov_Auto!$C$3:$C1000,"&gt;="&amp;$A799 ,Prov_Auto!$D$3:$D1000, "&gt;="&amp;DATE(K$2,1,1), Prov_Auto!$D$3:$D1000,"&lt;="&amp;DATE(K$2,12,31))*$D799), "")))))</f>
        <v/>
      </c>
      <c r="L799" s="42" t="str">
        <f>IF($A799="","",IF($C799="","",IF($D799="","", IF($B799="C",  SUMIFS(Prov_Auto!$E$3:$E1000,Prov_Auto!$A$3:$A1000,$C799,Prov_Auto!$C$3:$C1000,"&gt;="&amp;$A799 ,Prov_Auto!$D$3:$D1000, "&gt;="&amp;DATE(L$2,1, 1), Prov_Auto!$D$3:$D1000,"&lt;="&amp;DATE(L$2, 12, 31))*$D799, IF($B799="V", -1*(SUMIFS(Prov_Auto!$E$3:$E1000,Prov_Auto!$A$3:$A1000,$C799,Prov_Auto!$C$3:$C1000,"&gt;="&amp;$A799 ,Prov_Auto!$D$3:$D1000, "&gt;="&amp;DATE(L$2,1,1), Prov_Auto!$D$3:$D1000,"&lt;="&amp;DATE(L$2,12,31))*$D799), "")))))</f>
        <v/>
      </c>
      <c r="M799" s="43" t="str">
        <f>IF($A799="","",IF($C799="","",IF($D799="","", IF($B799="C",  SUMIFS(Prov_Auto!$E$3:$E1000,Prov_Auto!$A$3:$A1000,$C799,Prov_Auto!$C$3:$C1000,"&gt;="&amp;$A799 ,Prov_Auto!$D$3:$D1000, "&gt;="&amp;DATE(M$2,1, 1), Prov_Auto!$D$3:$D1000,"&lt;="&amp;DATE(M$2, 12, 31))*$D799, IF($B799="V", -1*(SUMIFS(Prov_Auto!$E$3:$E1000,Prov_Auto!$A$3:$A1000,$C799,Prov_Auto!$C$3:$C1000,"&gt;="&amp;$A799 ,Prov_Auto!$D$3:$D1000, "&gt;="&amp;DATE(M$2,1,1), Prov_Auto!$D$3:$D1000,"&lt;="&amp;DATE(M$2,12,31))*$D799), "")))))</f>
        <v/>
      </c>
      <c r="N799" s="30"/>
      <c r="O799" s="31"/>
      <c r="P799" s="31"/>
      <c r="Q799" s="31"/>
      <c r="R799" s="31"/>
      <c r="S799" s="31"/>
      <c r="T799" s="31"/>
      <c r="U799" s="31"/>
      <c r="V799" s="31"/>
      <c r="W799" s="31"/>
    </row>
    <row r="800">
      <c r="A800" s="46"/>
      <c r="B800" s="47"/>
      <c r="C800" s="47"/>
      <c r="D800" s="47"/>
      <c r="E800" s="48"/>
      <c r="F800" s="45" t="str">
        <f t="shared" si="1"/>
        <v/>
      </c>
      <c r="G800" s="40" t="str">
        <f t="shared" si="2"/>
        <v/>
      </c>
      <c r="H800" s="41" t="str">
        <f>IF(A800="","",IF(C800="","",IF(D800="","",IF(B800="C", SUMIFS(Prov_Auto!E$3:E1000,Prov_Auto!A$3:A1000,C800,Prov_Auto!C$3:C1000,"&gt;"&amp;A800,Prov_Auto!D$3:D1000,"&lt;="&amp;TODAY())*D800, IF(B800="V", -1*(SUMIFS(Prov_Auto!E$3:E1000,Prov_Auto!A$3:A1000,C800,Prov_Auto!C$3:C1000,"&gt;"&amp;A800,Prov_Auto!D$3:D1000,"&lt;="&amp;TODAY())*D800), "")))))</f>
        <v/>
      </c>
      <c r="I800" s="42" t="str">
        <f>IF($A800="","",IF($C800="","",IF($D800="","", IF($B800="C",  SUMIFS(Prov_Auto!$E$3:$E1000,Prov_Auto!$A$3:$A1000,$C800,Prov_Auto!$C$3:$C1000,"&gt;="&amp;$A800 ,Prov_Auto!$D$3:$D1000, "&gt;="&amp;DATE(I$2,1, 1), Prov_Auto!$D$3:$D1000,"&lt;="&amp;DATE(I$2, 12, 31))*$D800, IF($B800="V", -1*(SUMIFS(Prov_Auto!$E$3:$E1000,Prov_Auto!$A$3:$A1000,$C800,Prov_Auto!$C$3:$C1000,"&gt;="&amp;$A800 ,Prov_Auto!$D$3:$D1000, "&gt;="&amp;DATE(I$2,1,1), Prov_Auto!$D$3:$D1000,"&lt;="&amp;DATE(I$2,12,31))*$D800), "")))))</f>
        <v/>
      </c>
      <c r="J800" s="42" t="str">
        <f>IF($A800="","",IF($C800="","",IF($D800="","", IF($B800="C",  SUMIFS(Prov_Auto!$E$3:$E1000,Prov_Auto!$A$3:$A1000,$C800,Prov_Auto!$C$3:$C1000,"&gt;="&amp;$A800 ,Prov_Auto!$D$3:$D1000, "&gt;="&amp;DATE(J$2,1, 1), Prov_Auto!$D$3:$D1000,"&lt;="&amp;DATE(J$2, 12, 31))*$D800, IF($B800="V", -1*(SUMIFS(Prov_Auto!$E$3:$E1000,Prov_Auto!$A$3:$A1000,$C800,Prov_Auto!$C$3:$C1000,"&gt;="&amp;$A800 ,Prov_Auto!$D$3:$D1000, "&gt;="&amp;DATE(J$2,1,1), Prov_Auto!$D$3:$D1000,"&lt;="&amp;DATE(J$2,12,31))*$D800), "")))))</f>
        <v/>
      </c>
      <c r="K800" s="42" t="str">
        <f>IF($A800="","",IF($C800="","",IF($D800="","", IF($B800="C",  SUMIFS(Prov_Auto!$E$3:$E1000,Prov_Auto!$A$3:$A1000,$C800,Prov_Auto!$C$3:$C1000,"&gt;="&amp;$A800 ,Prov_Auto!$D$3:$D1000, "&gt;="&amp;DATE(K$2,1, 1), Prov_Auto!$D$3:$D1000,"&lt;="&amp;DATE(K$2, 12, 31))*$D800, IF($B800="V", -1*(SUMIFS(Prov_Auto!$E$3:$E1000,Prov_Auto!$A$3:$A1000,$C800,Prov_Auto!$C$3:$C1000,"&gt;="&amp;$A800 ,Prov_Auto!$D$3:$D1000, "&gt;="&amp;DATE(K$2,1,1), Prov_Auto!$D$3:$D1000,"&lt;="&amp;DATE(K$2,12,31))*$D800), "")))))</f>
        <v/>
      </c>
      <c r="L800" s="42" t="str">
        <f>IF($A800="","",IF($C800="","",IF($D800="","", IF($B800="C",  SUMIFS(Prov_Auto!$E$3:$E1000,Prov_Auto!$A$3:$A1000,$C800,Prov_Auto!$C$3:$C1000,"&gt;="&amp;$A800 ,Prov_Auto!$D$3:$D1000, "&gt;="&amp;DATE(L$2,1, 1), Prov_Auto!$D$3:$D1000,"&lt;="&amp;DATE(L$2, 12, 31))*$D800, IF($B800="V", -1*(SUMIFS(Prov_Auto!$E$3:$E1000,Prov_Auto!$A$3:$A1000,$C800,Prov_Auto!$C$3:$C1000,"&gt;="&amp;$A800 ,Prov_Auto!$D$3:$D1000, "&gt;="&amp;DATE(L$2,1,1), Prov_Auto!$D$3:$D1000,"&lt;="&amp;DATE(L$2,12,31))*$D800), "")))))</f>
        <v/>
      </c>
      <c r="M800" s="43" t="str">
        <f>IF($A800="","",IF($C800="","",IF($D800="","", IF($B800="C",  SUMIFS(Prov_Auto!$E$3:$E1000,Prov_Auto!$A$3:$A1000,$C800,Prov_Auto!$C$3:$C1000,"&gt;="&amp;$A800 ,Prov_Auto!$D$3:$D1000, "&gt;="&amp;DATE(M$2,1, 1), Prov_Auto!$D$3:$D1000,"&lt;="&amp;DATE(M$2, 12, 31))*$D800, IF($B800="V", -1*(SUMIFS(Prov_Auto!$E$3:$E1000,Prov_Auto!$A$3:$A1000,$C800,Prov_Auto!$C$3:$C1000,"&gt;="&amp;$A800 ,Prov_Auto!$D$3:$D1000, "&gt;="&amp;DATE(M$2,1,1), Prov_Auto!$D$3:$D1000,"&lt;="&amp;DATE(M$2,12,31))*$D800), "")))))</f>
        <v/>
      </c>
      <c r="N800" s="30"/>
      <c r="O800" s="31"/>
      <c r="P800" s="31"/>
      <c r="Q800" s="31"/>
      <c r="R800" s="31"/>
      <c r="S800" s="31"/>
      <c r="T800" s="31"/>
      <c r="U800" s="31"/>
      <c r="V800" s="31"/>
      <c r="W800" s="31"/>
    </row>
    <row r="801">
      <c r="A801" s="46"/>
      <c r="B801" s="47"/>
      <c r="C801" s="47"/>
      <c r="D801" s="47"/>
      <c r="E801" s="48"/>
      <c r="F801" s="45" t="str">
        <f t="shared" si="1"/>
        <v/>
      </c>
      <c r="G801" s="40" t="str">
        <f t="shared" si="2"/>
        <v/>
      </c>
      <c r="H801" s="41" t="str">
        <f>IF(A801="","",IF(C801="","",IF(D801="","",IF(B801="C", SUMIFS(Prov_Auto!E$3:E1000,Prov_Auto!A$3:A1000,C801,Prov_Auto!C$3:C1000,"&gt;"&amp;A801,Prov_Auto!D$3:D1000,"&lt;="&amp;TODAY())*D801, IF(B801="V", -1*(SUMIFS(Prov_Auto!E$3:E1000,Prov_Auto!A$3:A1000,C801,Prov_Auto!C$3:C1000,"&gt;"&amp;A801,Prov_Auto!D$3:D1000,"&lt;="&amp;TODAY())*D801), "")))))</f>
        <v/>
      </c>
      <c r="I801" s="42" t="str">
        <f>IF($A801="","",IF($C801="","",IF($D801="","", IF($B801="C",  SUMIFS(Prov_Auto!$E$3:$E1000,Prov_Auto!$A$3:$A1000,$C801,Prov_Auto!$C$3:$C1000,"&gt;="&amp;$A801 ,Prov_Auto!$D$3:$D1000, "&gt;="&amp;DATE(I$2,1, 1), Prov_Auto!$D$3:$D1000,"&lt;="&amp;DATE(I$2, 12, 31))*$D801, IF($B801="V", -1*(SUMIFS(Prov_Auto!$E$3:$E1000,Prov_Auto!$A$3:$A1000,$C801,Prov_Auto!$C$3:$C1000,"&gt;="&amp;$A801 ,Prov_Auto!$D$3:$D1000, "&gt;="&amp;DATE(I$2,1,1), Prov_Auto!$D$3:$D1000,"&lt;="&amp;DATE(I$2,12,31))*$D801), "")))))</f>
        <v/>
      </c>
      <c r="J801" s="42" t="str">
        <f>IF($A801="","",IF($C801="","",IF($D801="","", IF($B801="C",  SUMIFS(Prov_Auto!$E$3:$E1000,Prov_Auto!$A$3:$A1000,$C801,Prov_Auto!$C$3:$C1000,"&gt;="&amp;$A801 ,Prov_Auto!$D$3:$D1000, "&gt;="&amp;DATE(J$2,1, 1), Prov_Auto!$D$3:$D1000,"&lt;="&amp;DATE(J$2, 12, 31))*$D801, IF($B801="V", -1*(SUMIFS(Prov_Auto!$E$3:$E1000,Prov_Auto!$A$3:$A1000,$C801,Prov_Auto!$C$3:$C1000,"&gt;="&amp;$A801 ,Prov_Auto!$D$3:$D1000, "&gt;="&amp;DATE(J$2,1,1), Prov_Auto!$D$3:$D1000,"&lt;="&amp;DATE(J$2,12,31))*$D801), "")))))</f>
        <v/>
      </c>
      <c r="K801" s="42" t="str">
        <f>IF($A801="","",IF($C801="","",IF($D801="","", IF($B801="C",  SUMIFS(Prov_Auto!$E$3:$E1000,Prov_Auto!$A$3:$A1000,$C801,Prov_Auto!$C$3:$C1000,"&gt;="&amp;$A801 ,Prov_Auto!$D$3:$D1000, "&gt;="&amp;DATE(K$2,1, 1), Prov_Auto!$D$3:$D1000,"&lt;="&amp;DATE(K$2, 12, 31))*$D801, IF($B801="V", -1*(SUMIFS(Prov_Auto!$E$3:$E1000,Prov_Auto!$A$3:$A1000,$C801,Prov_Auto!$C$3:$C1000,"&gt;="&amp;$A801 ,Prov_Auto!$D$3:$D1000, "&gt;="&amp;DATE(K$2,1,1), Prov_Auto!$D$3:$D1000,"&lt;="&amp;DATE(K$2,12,31))*$D801), "")))))</f>
        <v/>
      </c>
      <c r="L801" s="42" t="str">
        <f>IF($A801="","",IF($C801="","",IF($D801="","", IF($B801="C",  SUMIFS(Prov_Auto!$E$3:$E1000,Prov_Auto!$A$3:$A1000,$C801,Prov_Auto!$C$3:$C1000,"&gt;="&amp;$A801 ,Prov_Auto!$D$3:$D1000, "&gt;="&amp;DATE(L$2,1, 1), Prov_Auto!$D$3:$D1000,"&lt;="&amp;DATE(L$2, 12, 31))*$D801, IF($B801="V", -1*(SUMIFS(Prov_Auto!$E$3:$E1000,Prov_Auto!$A$3:$A1000,$C801,Prov_Auto!$C$3:$C1000,"&gt;="&amp;$A801 ,Prov_Auto!$D$3:$D1000, "&gt;="&amp;DATE(L$2,1,1), Prov_Auto!$D$3:$D1000,"&lt;="&amp;DATE(L$2,12,31))*$D801), "")))))</f>
        <v/>
      </c>
      <c r="M801" s="43" t="str">
        <f>IF($A801="","",IF($C801="","",IF($D801="","", IF($B801="C",  SUMIFS(Prov_Auto!$E$3:$E1000,Prov_Auto!$A$3:$A1000,$C801,Prov_Auto!$C$3:$C1000,"&gt;="&amp;$A801 ,Prov_Auto!$D$3:$D1000, "&gt;="&amp;DATE(M$2,1, 1), Prov_Auto!$D$3:$D1000,"&lt;="&amp;DATE(M$2, 12, 31))*$D801, IF($B801="V", -1*(SUMIFS(Prov_Auto!$E$3:$E1000,Prov_Auto!$A$3:$A1000,$C801,Prov_Auto!$C$3:$C1000,"&gt;="&amp;$A801 ,Prov_Auto!$D$3:$D1000, "&gt;="&amp;DATE(M$2,1,1), Prov_Auto!$D$3:$D1000,"&lt;="&amp;DATE(M$2,12,31))*$D801), "")))))</f>
        <v/>
      </c>
      <c r="N801" s="30"/>
      <c r="O801" s="31"/>
      <c r="P801" s="31"/>
      <c r="Q801" s="31"/>
      <c r="R801" s="31"/>
      <c r="S801" s="31"/>
      <c r="T801" s="31"/>
      <c r="U801" s="31"/>
      <c r="V801" s="31"/>
      <c r="W801" s="31"/>
    </row>
    <row r="802">
      <c r="A802" s="46"/>
      <c r="B802" s="47"/>
      <c r="C802" s="47"/>
      <c r="D802" s="47"/>
      <c r="E802" s="48"/>
      <c r="F802" s="45" t="str">
        <f t="shared" si="1"/>
        <v/>
      </c>
      <c r="G802" s="40" t="str">
        <f t="shared" si="2"/>
        <v/>
      </c>
      <c r="H802" s="41" t="str">
        <f>IF(A802="","",IF(C802="","",IF(D802="","",IF(B802="C", SUMIFS(Prov_Auto!E$3:E1000,Prov_Auto!A$3:A1000,C802,Prov_Auto!C$3:C1000,"&gt;"&amp;A802,Prov_Auto!D$3:D1000,"&lt;="&amp;TODAY())*D802, IF(B802="V", -1*(SUMIFS(Prov_Auto!E$3:E1000,Prov_Auto!A$3:A1000,C802,Prov_Auto!C$3:C1000,"&gt;"&amp;A802,Prov_Auto!D$3:D1000,"&lt;="&amp;TODAY())*D802), "")))))</f>
        <v/>
      </c>
      <c r="I802" s="42" t="str">
        <f>IF($A802="","",IF($C802="","",IF($D802="","", IF($B802="C",  SUMIFS(Prov_Auto!$E$3:$E1000,Prov_Auto!$A$3:$A1000,$C802,Prov_Auto!$C$3:$C1000,"&gt;="&amp;$A802 ,Prov_Auto!$D$3:$D1000, "&gt;="&amp;DATE(I$2,1, 1), Prov_Auto!$D$3:$D1000,"&lt;="&amp;DATE(I$2, 12, 31))*$D802, IF($B802="V", -1*(SUMIFS(Prov_Auto!$E$3:$E1000,Prov_Auto!$A$3:$A1000,$C802,Prov_Auto!$C$3:$C1000,"&gt;="&amp;$A802 ,Prov_Auto!$D$3:$D1000, "&gt;="&amp;DATE(I$2,1,1), Prov_Auto!$D$3:$D1000,"&lt;="&amp;DATE(I$2,12,31))*$D802), "")))))</f>
        <v/>
      </c>
      <c r="J802" s="42" t="str">
        <f>IF($A802="","",IF($C802="","",IF($D802="","", IF($B802="C",  SUMIFS(Prov_Auto!$E$3:$E1000,Prov_Auto!$A$3:$A1000,$C802,Prov_Auto!$C$3:$C1000,"&gt;="&amp;$A802 ,Prov_Auto!$D$3:$D1000, "&gt;="&amp;DATE(J$2,1, 1), Prov_Auto!$D$3:$D1000,"&lt;="&amp;DATE(J$2, 12, 31))*$D802, IF($B802="V", -1*(SUMIFS(Prov_Auto!$E$3:$E1000,Prov_Auto!$A$3:$A1000,$C802,Prov_Auto!$C$3:$C1000,"&gt;="&amp;$A802 ,Prov_Auto!$D$3:$D1000, "&gt;="&amp;DATE(J$2,1,1), Prov_Auto!$D$3:$D1000,"&lt;="&amp;DATE(J$2,12,31))*$D802), "")))))</f>
        <v/>
      </c>
      <c r="K802" s="42" t="str">
        <f>IF($A802="","",IF($C802="","",IF($D802="","", IF($B802="C",  SUMIFS(Prov_Auto!$E$3:$E1000,Prov_Auto!$A$3:$A1000,$C802,Prov_Auto!$C$3:$C1000,"&gt;="&amp;$A802 ,Prov_Auto!$D$3:$D1000, "&gt;="&amp;DATE(K$2,1, 1), Prov_Auto!$D$3:$D1000,"&lt;="&amp;DATE(K$2, 12, 31))*$D802, IF($B802="V", -1*(SUMIFS(Prov_Auto!$E$3:$E1000,Prov_Auto!$A$3:$A1000,$C802,Prov_Auto!$C$3:$C1000,"&gt;="&amp;$A802 ,Prov_Auto!$D$3:$D1000, "&gt;="&amp;DATE(K$2,1,1), Prov_Auto!$D$3:$D1000,"&lt;="&amp;DATE(K$2,12,31))*$D802), "")))))</f>
        <v/>
      </c>
      <c r="L802" s="42" t="str">
        <f>IF($A802="","",IF($C802="","",IF($D802="","", IF($B802="C",  SUMIFS(Prov_Auto!$E$3:$E1000,Prov_Auto!$A$3:$A1000,$C802,Prov_Auto!$C$3:$C1000,"&gt;="&amp;$A802 ,Prov_Auto!$D$3:$D1000, "&gt;="&amp;DATE(L$2,1, 1), Prov_Auto!$D$3:$D1000,"&lt;="&amp;DATE(L$2, 12, 31))*$D802, IF($B802="V", -1*(SUMIFS(Prov_Auto!$E$3:$E1000,Prov_Auto!$A$3:$A1000,$C802,Prov_Auto!$C$3:$C1000,"&gt;="&amp;$A802 ,Prov_Auto!$D$3:$D1000, "&gt;="&amp;DATE(L$2,1,1), Prov_Auto!$D$3:$D1000,"&lt;="&amp;DATE(L$2,12,31))*$D802), "")))))</f>
        <v/>
      </c>
      <c r="M802" s="43" t="str">
        <f>IF($A802="","",IF($C802="","",IF($D802="","", IF($B802="C",  SUMIFS(Prov_Auto!$E$3:$E1000,Prov_Auto!$A$3:$A1000,$C802,Prov_Auto!$C$3:$C1000,"&gt;="&amp;$A802 ,Prov_Auto!$D$3:$D1000, "&gt;="&amp;DATE(M$2,1, 1), Prov_Auto!$D$3:$D1000,"&lt;="&amp;DATE(M$2, 12, 31))*$D802, IF($B802="V", -1*(SUMIFS(Prov_Auto!$E$3:$E1000,Prov_Auto!$A$3:$A1000,$C802,Prov_Auto!$C$3:$C1000,"&gt;="&amp;$A802 ,Prov_Auto!$D$3:$D1000, "&gt;="&amp;DATE(M$2,1,1), Prov_Auto!$D$3:$D1000,"&lt;="&amp;DATE(M$2,12,31))*$D802), "")))))</f>
        <v/>
      </c>
      <c r="N802" s="30"/>
      <c r="O802" s="31"/>
      <c r="P802" s="31"/>
      <c r="Q802" s="31"/>
      <c r="R802" s="31"/>
      <c r="S802" s="31"/>
      <c r="T802" s="31"/>
      <c r="U802" s="31"/>
      <c r="V802" s="31"/>
      <c r="W802" s="31"/>
    </row>
    <row r="803">
      <c r="A803" s="46"/>
      <c r="B803" s="47"/>
      <c r="C803" s="47"/>
      <c r="D803" s="47"/>
      <c r="E803" s="48"/>
      <c r="F803" s="45" t="str">
        <f t="shared" si="1"/>
        <v/>
      </c>
      <c r="G803" s="40" t="str">
        <f t="shared" si="2"/>
        <v/>
      </c>
      <c r="H803" s="41" t="str">
        <f>IF(A803="","",IF(C803="","",IF(D803="","",IF(B803="C", SUMIFS(Prov_Auto!E$3:E1000,Prov_Auto!A$3:A1000,C803,Prov_Auto!C$3:C1000,"&gt;"&amp;A803,Prov_Auto!D$3:D1000,"&lt;="&amp;TODAY())*D803, IF(B803="V", -1*(SUMIFS(Prov_Auto!E$3:E1000,Prov_Auto!A$3:A1000,C803,Prov_Auto!C$3:C1000,"&gt;"&amp;A803,Prov_Auto!D$3:D1000,"&lt;="&amp;TODAY())*D803), "")))))</f>
        <v/>
      </c>
      <c r="I803" s="42" t="str">
        <f>IF($A803="","",IF($C803="","",IF($D803="","", IF($B803="C",  SUMIFS(Prov_Auto!$E$3:$E1000,Prov_Auto!$A$3:$A1000,$C803,Prov_Auto!$C$3:$C1000,"&gt;="&amp;$A803 ,Prov_Auto!$D$3:$D1000, "&gt;="&amp;DATE(I$2,1, 1), Prov_Auto!$D$3:$D1000,"&lt;="&amp;DATE(I$2, 12, 31))*$D803, IF($B803="V", -1*(SUMIFS(Prov_Auto!$E$3:$E1000,Prov_Auto!$A$3:$A1000,$C803,Prov_Auto!$C$3:$C1000,"&gt;="&amp;$A803 ,Prov_Auto!$D$3:$D1000, "&gt;="&amp;DATE(I$2,1,1), Prov_Auto!$D$3:$D1000,"&lt;="&amp;DATE(I$2,12,31))*$D803), "")))))</f>
        <v/>
      </c>
      <c r="J803" s="42" t="str">
        <f>IF($A803="","",IF($C803="","",IF($D803="","", IF($B803="C",  SUMIFS(Prov_Auto!$E$3:$E1000,Prov_Auto!$A$3:$A1000,$C803,Prov_Auto!$C$3:$C1000,"&gt;="&amp;$A803 ,Prov_Auto!$D$3:$D1000, "&gt;="&amp;DATE(J$2,1, 1), Prov_Auto!$D$3:$D1000,"&lt;="&amp;DATE(J$2, 12, 31))*$D803, IF($B803="V", -1*(SUMIFS(Prov_Auto!$E$3:$E1000,Prov_Auto!$A$3:$A1000,$C803,Prov_Auto!$C$3:$C1000,"&gt;="&amp;$A803 ,Prov_Auto!$D$3:$D1000, "&gt;="&amp;DATE(J$2,1,1), Prov_Auto!$D$3:$D1000,"&lt;="&amp;DATE(J$2,12,31))*$D803), "")))))</f>
        <v/>
      </c>
      <c r="K803" s="42" t="str">
        <f>IF($A803="","",IF($C803="","",IF($D803="","", IF($B803="C",  SUMIFS(Prov_Auto!$E$3:$E1000,Prov_Auto!$A$3:$A1000,$C803,Prov_Auto!$C$3:$C1000,"&gt;="&amp;$A803 ,Prov_Auto!$D$3:$D1000, "&gt;="&amp;DATE(K$2,1, 1), Prov_Auto!$D$3:$D1000,"&lt;="&amp;DATE(K$2, 12, 31))*$D803, IF($B803="V", -1*(SUMIFS(Prov_Auto!$E$3:$E1000,Prov_Auto!$A$3:$A1000,$C803,Prov_Auto!$C$3:$C1000,"&gt;="&amp;$A803 ,Prov_Auto!$D$3:$D1000, "&gt;="&amp;DATE(K$2,1,1), Prov_Auto!$D$3:$D1000,"&lt;="&amp;DATE(K$2,12,31))*$D803), "")))))</f>
        <v/>
      </c>
      <c r="L803" s="42" t="str">
        <f>IF($A803="","",IF($C803="","",IF($D803="","", IF($B803="C",  SUMIFS(Prov_Auto!$E$3:$E1000,Prov_Auto!$A$3:$A1000,$C803,Prov_Auto!$C$3:$C1000,"&gt;="&amp;$A803 ,Prov_Auto!$D$3:$D1000, "&gt;="&amp;DATE(L$2,1, 1), Prov_Auto!$D$3:$D1000,"&lt;="&amp;DATE(L$2, 12, 31))*$D803, IF($B803="V", -1*(SUMIFS(Prov_Auto!$E$3:$E1000,Prov_Auto!$A$3:$A1000,$C803,Prov_Auto!$C$3:$C1000,"&gt;="&amp;$A803 ,Prov_Auto!$D$3:$D1000, "&gt;="&amp;DATE(L$2,1,1), Prov_Auto!$D$3:$D1000,"&lt;="&amp;DATE(L$2,12,31))*$D803), "")))))</f>
        <v/>
      </c>
      <c r="M803" s="43" t="str">
        <f>IF($A803="","",IF($C803="","",IF($D803="","", IF($B803="C",  SUMIFS(Prov_Auto!$E$3:$E1000,Prov_Auto!$A$3:$A1000,$C803,Prov_Auto!$C$3:$C1000,"&gt;="&amp;$A803 ,Prov_Auto!$D$3:$D1000, "&gt;="&amp;DATE(M$2,1, 1), Prov_Auto!$D$3:$D1000,"&lt;="&amp;DATE(M$2, 12, 31))*$D803, IF($B803="V", -1*(SUMIFS(Prov_Auto!$E$3:$E1000,Prov_Auto!$A$3:$A1000,$C803,Prov_Auto!$C$3:$C1000,"&gt;="&amp;$A803 ,Prov_Auto!$D$3:$D1000, "&gt;="&amp;DATE(M$2,1,1), Prov_Auto!$D$3:$D1000,"&lt;="&amp;DATE(M$2,12,31))*$D803), "")))))</f>
        <v/>
      </c>
      <c r="N803" s="30"/>
      <c r="O803" s="31"/>
      <c r="P803" s="31"/>
      <c r="Q803" s="31"/>
      <c r="R803" s="31"/>
      <c r="S803" s="31"/>
      <c r="T803" s="31"/>
      <c r="U803" s="31"/>
      <c r="V803" s="31"/>
      <c r="W803" s="31"/>
    </row>
    <row r="804">
      <c r="A804" s="46"/>
      <c r="B804" s="47"/>
      <c r="C804" s="47"/>
      <c r="D804" s="47"/>
      <c r="E804" s="48"/>
      <c r="F804" s="45" t="str">
        <f t="shared" si="1"/>
        <v/>
      </c>
      <c r="G804" s="40" t="str">
        <f t="shared" si="2"/>
        <v/>
      </c>
      <c r="H804" s="41" t="str">
        <f>IF(A804="","",IF(C804="","",IF(D804="","",IF(B804="C", SUMIFS(Prov_Auto!E$3:E1000,Prov_Auto!A$3:A1000,C804,Prov_Auto!C$3:C1000,"&gt;"&amp;A804,Prov_Auto!D$3:D1000,"&lt;="&amp;TODAY())*D804, IF(B804="V", -1*(SUMIFS(Prov_Auto!E$3:E1000,Prov_Auto!A$3:A1000,C804,Prov_Auto!C$3:C1000,"&gt;"&amp;A804,Prov_Auto!D$3:D1000,"&lt;="&amp;TODAY())*D804), "")))))</f>
        <v/>
      </c>
      <c r="I804" s="42" t="str">
        <f>IF($A804="","",IF($C804="","",IF($D804="","", IF($B804="C",  SUMIFS(Prov_Auto!$E$3:$E1000,Prov_Auto!$A$3:$A1000,$C804,Prov_Auto!$C$3:$C1000,"&gt;="&amp;$A804 ,Prov_Auto!$D$3:$D1000, "&gt;="&amp;DATE(I$2,1, 1), Prov_Auto!$D$3:$D1000,"&lt;="&amp;DATE(I$2, 12, 31))*$D804, IF($B804="V", -1*(SUMIFS(Prov_Auto!$E$3:$E1000,Prov_Auto!$A$3:$A1000,$C804,Prov_Auto!$C$3:$C1000,"&gt;="&amp;$A804 ,Prov_Auto!$D$3:$D1000, "&gt;="&amp;DATE(I$2,1,1), Prov_Auto!$D$3:$D1000,"&lt;="&amp;DATE(I$2,12,31))*$D804), "")))))</f>
        <v/>
      </c>
      <c r="J804" s="42" t="str">
        <f>IF($A804="","",IF($C804="","",IF($D804="","", IF($B804="C",  SUMIFS(Prov_Auto!$E$3:$E1000,Prov_Auto!$A$3:$A1000,$C804,Prov_Auto!$C$3:$C1000,"&gt;="&amp;$A804 ,Prov_Auto!$D$3:$D1000, "&gt;="&amp;DATE(J$2,1, 1), Prov_Auto!$D$3:$D1000,"&lt;="&amp;DATE(J$2, 12, 31))*$D804, IF($B804="V", -1*(SUMIFS(Prov_Auto!$E$3:$E1000,Prov_Auto!$A$3:$A1000,$C804,Prov_Auto!$C$3:$C1000,"&gt;="&amp;$A804 ,Prov_Auto!$D$3:$D1000, "&gt;="&amp;DATE(J$2,1,1), Prov_Auto!$D$3:$D1000,"&lt;="&amp;DATE(J$2,12,31))*$D804), "")))))</f>
        <v/>
      </c>
      <c r="K804" s="42" t="str">
        <f>IF($A804="","",IF($C804="","",IF($D804="","", IF($B804="C",  SUMIFS(Prov_Auto!$E$3:$E1000,Prov_Auto!$A$3:$A1000,$C804,Prov_Auto!$C$3:$C1000,"&gt;="&amp;$A804 ,Prov_Auto!$D$3:$D1000, "&gt;="&amp;DATE(K$2,1, 1), Prov_Auto!$D$3:$D1000,"&lt;="&amp;DATE(K$2, 12, 31))*$D804, IF($B804="V", -1*(SUMIFS(Prov_Auto!$E$3:$E1000,Prov_Auto!$A$3:$A1000,$C804,Prov_Auto!$C$3:$C1000,"&gt;="&amp;$A804 ,Prov_Auto!$D$3:$D1000, "&gt;="&amp;DATE(K$2,1,1), Prov_Auto!$D$3:$D1000,"&lt;="&amp;DATE(K$2,12,31))*$D804), "")))))</f>
        <v/>
      </c>
      <c r="L804" s="42" t="str">
        <f>IF($A804="","",IF($C804="","",IF($D804="","", IF($B804="C",  SUMIFS(Prov_Auto!$E$3:$E1000,Prov_Auto!$A$3:$A1000,$C804,Prov_Auto!$C$3:$C1000,"&gt;="&amp;$A804 ,Prov_Auto!$D$3:$D1000, "&gt;="&amp;DATE(L$2,1, 1), Prov_Auto!$D$3:$D1000,"&lt;="&amp;DATE(L$2, 12, 31))*$D804, IF($B804="V", -1*(SUMIFS(Prov_Auto!$E$3:$E1000,Prov_Auto!$A$3:$A1000,$C804,Prov_Auto!$C$3:$C1000,"&gt;="&amp;$A804 ,Prov_Auto!$D$3:$D1000, "&gt;="&amp;DATE(L$2,1,1), Prov_Auto!$D$3:$D1000,"&lt;="&amp;DATE(L$2,12,31))*$D804), "")))))</f>
        <v/>
      </c>
      <c r="M804" s="43" t="str">
        <f>IF($A804="","",IF($C804="","",IF($D804="","", IF($B804="C",  SUMIFS(Prov_Auto!$E$3:$E1000,Prov_Auto!$A$3:$A1000,$C804,Prov_Auto!$C$3:$C1000,"&gt;="&amp;$A804 ,Prov_Auto!$D$3:$D1000, "&gt;="&amp;DATE(M$2,1, 1), Prov_Auto!$D$3:$D1000,"&lt;="&amp;DATE(M$2, 12, 31))*$D804, IF($B804="V", -1*(SUMIFS(Prov_Auto!$E$3:$E1000,Prov_Auto!$A$3:$A1000,$C804,Prov_Auto!$C$3:$C1000,"&gt;="&amp;$A804 ,Prov_Auto!$D$3:$D1000, "&gt;="&amp;DATE(M$2,1,1), Prov_Auto!$D$3:$D1000,"&lt;="&amp;DATE(M$2,12,31))*$D804), "")))))</f>
        <v/>
      </c>
      <c r="N804" s="30"/>
      <c r="O804" s="31"/>
      <c r="P804" s="31"/>
      <c r="Q804" s="31"/>
      <c r="R804" s="31"/>
      <c r="S804" s="31"/>
      <c r="T804" s="31"/>
      <c r="U804" s="31"/>
      <c r="V804" s="31"/>
      <c r="W804" s="31"/>
    </row>
    <row r="805">
      <c r="A805" s="46"/>
      <c r="B805" s="47"/>
      <c r="C805" s="47"/>
      <c r="D805" s="47"/>
      <c r="E805" s="48"/>
      <c r="F805" s="45" t="str">
        <f t="shared" si="1"/>
        <v/>
      </c>
      <c r="G805" s="40" t="str">
        <f t="shared" si="2"/>
        <v/>
      </c>
      <c r="H805" s="41" t="str">
        <f>IF(A805="","",IF(C805="","",IF(D805="","",IF(B805="C", SUMIFS(Prov_Auto!E$3:E1000,Prov_Auto!A$3:A1000,C805,Prov_Auto!C$3:C1000,"&gt;"&amp;A805,Prov_Auto!D$3:D1000,"&lt;="&amp;TODAY())*D805, IF(B805="V", -1*(SUMIFS(Prov_Auto!E$3:E1000,Prov_Auto!A$3:A1000,C805,Prov_Auto!C$3:C1000,"&gt;"&amp;A805,Prov_Auto!D$3:D1000,"&lt;="&amp;TODAY())*D805), "")))))</f>
        <v/>
      </c>
      <c r="I805" s="42" t="str">
        <f>IF($A805="","",IF($C805="","",IF($D805="","", IF($B805="C",  SUMIFS(Prov_Auto!$E$3:$E1000,Prov_Auto!$A$3:$A1000,$C805,Prov_Auto!$C$3:$C1000,"&gt;="&amp;$A805 ,Prov_Auto!$D$3:$D1000, "&gt;="&amp;DATE(I$2,1, 1), Prov_Auto!$D$3:$D1000,"&lt;="&amp;DATE(I$2, 12, 31))*$D805, IF($B805="V", -1*(SUMIFS(Prov_Auto!$E$3:$E1000,Prov_Auto!$A$3:$A1000,$C805,Prov_Auto!$C$3:$C1000,"&gt;="&amp;$A805 ,Prov_Auto!$D$3:$D1000, "&gt;="&amp;DATE(I$2,1,1), Prov_Auto!$D$3:$D1000,"&lt;="&amp;DATE(I$2,12,31))*$D805), "")))))</f>
        <v/>
      </c>
      <c r="J805" s="42" t="str">
        <f>IF($A805="","",IF($C805="","",IF($D805="","", IF($B805="C",  SUMIFS(Prov_Auto!$E$3:$E1000,Prov_Auto!$A$3:$A1000,$C805,Prov_Auto!$C$3:$C1000,"&gt;="&amp;$A805 ,Prov_Auto!$D$3:$D1000, "&gt;="&amp;DATE(J$2,1, 1), Prov_Auto!$D$3:$D1000,"&lt;="&amp;DATE(J$2, 12, 31))*$D805, IF($B805="V", -1*(SUMIFS(Prov_Auto!$E$3:$E1000,Prov_Auto!$A$3:$A1000,$C805,Prov_Auto!$C$3:$C1000,"&gt;="&amp;$A805 ,Prov_Auto!$D$3:$D1000, "&gt;="&amp;DATE(J$2,1,1), Prov_Auto!$D$3:$D1000,"&lt;="&amp;DATE(J$2,12,31))*$D805), "")))))</f>
        <v/>
      </c>
      <c r="K805" s="42" t="str">
        <f>IF($A805="","",IF($C805="","",IF($D805="","", IF($B805="C",  SUMIFS(Prov_Auto!$E$3:$E1000,Prov_Auto!$A$3:$A1000,$C805,Prov_Auto!$C$3:$C1000,"&gt;="&amp;$A805 ,Prov_Auto!$D$3:$D1000, "&gt;="&amp;DATE(K$2,1, 1), Prov_Auto!$D$3:$D1000,"&lt;="&amp;DATE(K$2, 12, 31))*$D805, IF($B805="V", -1*(SUMIFS(Prov_Auto!$E$3:$E1000,Prov_Auto!$A$3:$A1000,$C805,Prov_Auto!$C$3:$C1000,"&gt;="&amp;$A805 ,Prov_Auto!$D$3:$D1000, "&gt;="&amp;DATE(K$2,1,1), Prov_Auto!$D$3:$D1000,"&lt;="&amp;DATE(K$2,12,31))*$D805), "")))))</f>
        <v/>
      </c>
      <c r="L805" s="42" t="str">
        <f>IF($A805="","",IF($C805="","",IF($D805="","", IF($B805="C",  SUMIFS(Prov_Auto!$E$3:$E1000,Prov_Auto!$A$3:$A1000,$C805,Prov_Auto!$C$3:$C1000,"&gt;="&amp;$A805 ,Prov_Auto!$D$3:$D1000, "&gt;="&amp;DATE(L$2,1, 1), Prov_Auto!$D$3:$D1000,"&lt;="&amp;DATE(L$2, 12, 31))*$D805, IF($B805="V", -1*(SUMIFS(Prov_Auto!$E$3:$E1000,Prov_Auto!$A$3:$A1000,$C805,Prov_Auto!$C$3:$C1000,"&gt;="&amp;$A805 ,Prov_Auto!$D$3:$D1000, "&gt;="&amp;DATE(L$2,1,1), Prov_Auto!$D$3:$D1000,"&lt;="&amp;DATE(L$2,12,31))*$D805), "")))))</f>
        <v/>
      </c>
      <c r="M805" s="43" t="str">
        <f>IF($A805="","",IF($C805="","",IF($D805="","", IF($B805="C",  SUMIFS(Prov_Auto!$E$3:$E1000,Prov_Auto!$A$3:$A1000,$C805,Prov_Auto!$C$3:$C1000,"&gt;="&amp;$A805 ,Prov_Auto!$D$3:$D1000, "&gt;="&amp;DATE(M$2,1, 1), Prov_Auto!$D$3:$D1000,"&lt;="&amp;DATE(M$2, 12, 31))*$D805, IF($B805="V", -1*(SUMIFS(Prov_Auto!$E$3:$E1000,Prov_Auto!$A$3:$A1000,$C805,Prov_Auto!$C$3:$C1000,"&gt;="&amp;$A805 ,Prov_Auto!$D$3:$D1000, "&gt;="&amp;DATE(M$2,1,1), Prov_Auto!$D$3:$D1000,"&lt;="&amp;DATE(M$2,12,31))*$D805), "")))))</f>
        <v/>
      </c>
      <c r="N805" s="30"/>
      <c r="O805" s="31"/>
      <c r="P805" s="31"/>
      <c r="Q805" s="31"/>
      <c r="R805" s="31"/>
      <c r="S805" s="31"/>
      <c r="T805" s="31"/>
      <c r="U805" s="31"/>
      <c r="V805" s="31"/>
      <c r="W805" s="31"/>
    </row>
    <row r="806">
      <c r="A806" s="46"/>
      <c r="B806" s="47"/>
      <c r="C806" s="47"/>
      <c r="D806" s="47"/>
      <c r="E806" s="48"/>
      <c r="F806" s="45" t="str">
        <f t="shared" si="1"/>
        <v/>
      </c>
      <c r="G806" s="40" t="str">
        <f t="shared" si="2"/>
        <v/>
      </c>
      <c r="H806" s="41" t="str">
        <f>IF(A806="","",IF(C806="","",IF(D806="","",IF(B806="C", SUMIFS(Prov_Auto!E$3:E1000,Prov_Auto!A$3:A1000,C806,Prov_Auto!C$3:C1000,"&gt;"&amp;A806,Prov_Auto!D$3:D1000,"&lt;="&amp;TODAY())*D806, IF(B806="V", -1*(SUMIFS(Prov_Auto!E$3:E1000,Prov_Auto!A$3:A1000,C806,Prov_Auto!C$3:C1000,"&gt;"&amp;A806,Prov_Auto!D$3:D1000,"&lt;="&amp;TODAY())*D806), "")))))</f>
        <v/>
      </c>
      <c r="I806" s="42" t="str">
        <f>IF($A806="","",IF($C806="","",IF($D806="","", IF($B806="C",  SUMIFS(Prov_Auto!$E$3:$E1000,Prov_Auto!$A$3:$A1000,$C806,Prov_Auto!$C$3:$C1000,"&gt;="&amp;$A806 ,Prov_Auto!$D$3:$D1000, "&gt;="&amp;DATE(I$2,1, 1), Prov_Auto!$D$3:$D1000,"&lt;="&amp;DATE(I$2, 12, 31))*$D806, IF($B806="V", -1*(SUMIFS(Prov_Auto!$E$3:$E1000,Prov_Auto!$A$3:$A1000,$C806,Prov_Auto!$C$3:$C1000,"&gt;="&amp;$A806 ,Prov_Auto!$D$3:$D1000, "&gt;="&amp;DATE(I$2,1,1), Prov_Auto!$D$3:$D1000,"&lt;="&amp;DATE(I$2,12,31))*$D806), "")))))</f>
        <v/>
      </c>
      <c r="J806" s="42" t="str">
        <f>IF($A806="","",IF($C806="","",IF($D806="","", IF($B806="C",  SUMIFS(Prov_Auto!$E$3:$E1000,Prov_Auto!$A$3:$A1000,$C806,Prov_Auto!$C$3:$C1000,"&gt;="&amp;$A806 ,Prov_Auto!$D$3:$D1000, "&gt;="&amp;DATE(J$2,1, 1), Prov_Auto!$D$3:$D1000,"&lt;="&amp;DATE(J$2, 12, 31))*$D806, IF($B806="V", -1*(SUMIFS(Prov_Auto!$E$3:$E1000,Prov_Auto!$A$3:$A1000,$C806,Prov_Auto!$C$3:$C1000,"&gt;="&amp;$A806 ,Prov_Auto!$D$3:$D1000, "&gt;="&amp;DATE(J$2,1,1), Prov_Auto!$D$3:$D1000,"&lt;="&amp;DATE(J$2,12,31))*$D806), "")))))</f>
        <v/>
      </c>
      <c r="K806" s="42" t="str">
        <f>IF($A806="","",IF($C806="","",IF($D806="","", IF($B806="C",  SUMIFS(Prov_Auto!$E$3:$E1000,Prov_Auto!$A$3:$A1000,$C806,Prov_Auto!$C$3:$C1000,"&gt;="&amp;$A806 ,Prov_Auto!$D$3:$D1000, "&gt;="&amp;DATE(K$2,1, 1), Prov_Auto!$D$3:$D1000,"&lt;="&amp;DATE(K$2, 12, 31))*$D806, IF($B806="V", -1*(SUMIFS(Prov_Auto!$E$3:$E1000,Prov_Auto!$A$3:$A1000,$C806,Prov_Auto!$C$3:$C1000,"&gt;="&amp;$A806 ,Prov_Auto!$D$3:$D1000, "&gt;="&amp;DATE(K$2,1,1), Prov_Auto!$D$3:$D1000,"&lt;="&amp;DATE(K$2,12,31))*$D806), "")))))</f>
        <v/>
      </c>
      <c r="L806" s="42" t="str">
        <f>IF($A806="","",IF($C806="","",IF($D806="","", IF($B806="C",  SUMIFS(Prov_Auto!$E$3:$E1000,Prov_Auto!$A$3:$A1000,$C806,Prov_Auto!$C$3:$C1000,"&gt;="&amp;$A806 ,Prov_Auto!$D$3:$D1000, "&gt;="&amp;DATE(L$2,1, 1), Prov_Auto!$D$3:$D1000,"&lt;="&amp;DATE(L$2, 12, 31))*$D806, IF($B806="V", -1*(SUMIFS(Prov_Auto!$E$3:$E1000,Prov_Auto!$A$3:$A1000,$C806,Prov_Auto!$C$3:$C1000,"&gt;="&amp;$A806 ,Prov_Auto!$D$3:$D1000, "&gt;="&amp;DATE(L$2,1,1), Prov_Auto!$D$3:$D1000,"&lt;="&amp;DATE(L$2,12,31))*$D806), "")))))</f>
        <v/>
      </c>
      <c r="M806" s="43" t="str">
        <f>IF($A806="","",IF($C806="","",IF($D806="","", IF($B806="C",  SUMIFS(Prov_Auto!$E$3:$E1000,Prov_Auto!$A$3:$A1000,$C806,Prov_Auto!$C$3:$C1000,"&gt;="&amp;$A806 ,Prov_Auto!$D$3:$D1000, "&gt;="&amp;DATE(M$2,1, 1), Prov_Auto!$D$3:$D1000,"&lt;="&amp;DATE(M$2, 12, 31))*$D806, IF($B806="V", -1*(SUMIFS(Prov_Auto!$E$3:$E1000,Prov_Auto!$A$3:$A1000,$C806,Prov_Auto!$C$3:$C1000,"&gt;="&amp;$A806 ,Prov_Auto!$D$3:$D1000, "&gt;="&amp;DATE(M$2,1,1), Prov_Auto!$D$3:$D1000,"&lt;="&amp;DATE(M$2,12,31))*$D806), "")))))</f>
        <v/>
      </c>
      <c r="N806" s="30"/>
      <c r="O806" s="31"/>
      <c r="P806" s="31"/>
      <c r="Q806" s="31"/>
      <c r="R806" s="31"/>
      <c r="S806" s="31"/>
      <c r="T806" s="31"/>
      <c r="U806" s="31"/>
      <c r="V806" s="31"/>
      <c r="W806" s="31"/>
    </row>
    <row r="807">
      <c r="A807" s="46"/>
      <c r="B807" s="47"/>
      <c r="C807" s="47"/>
      <c r="D807" s="47"/>
      <c r="E807" s="48"/>
      <c r="F807" s="45" t="str">
        <f t="shared" si="1"/>
        <v/>
      </c>
      <c r="G807" s="40" t="str">
        <f t="shared" si="2"/>
        <v/>
      </c>
      <c r="H807" s="41" t="str">
        <f>IF(A807="","",IF(C807="","",IF(D807="","",IF(B807="C", SUMIFS(Prov_Auto!E$3:E1000,Prov_Auto!A$3:A1000,C807,Prov_Auto!C$3:C1000,"&gt;"&amp;A807,Prov_Auto!D$3:D1000,"&lt;="&amp;TODAY())*D807, IF(B807="V", -1*(SUMIFS(Prov_Auto!E$3:E1000,Prov_Auto!A$3:A1000,C807,Prov_Auto!C$3:C1000,"&gt;"&amp;A807,Prov_Auto!D$3:D1000,"&lt;="&amp;TODAY())*D807), "")))))</f>
        <v/>
      </c>
      <c r="I807" s="42" t="str">
        <f>IF($A807="","",IF($C807="","",IF($D807="","", IF($B807="C",  SUMIFS(Prov_Auto!$E$3:$E1000,Prov_Auto!$A$3:$A1000,$C807,Prov_Auto!$C$3:$C1000,"&gt;="&amp;$A807 ,Prov_Auto!$D$3:$D1000, "&gt;="&amp;DATE(I$2,1, 1), Prov_Auto!$D$3:$D1000,"&lt;="&amp;DATE(I$2, 12, 31))*$D807, IF($B807="V", -1*(SUMIFS(Prov_Auto!$E$3:$E1000,Prov_Auto!$A$3:$A1000,$C807,Prov_Auto!$C$3:$C1000,"&gt;="&amp;$A807 ,Prov_Auto!$D$3:$D1000, "&gt;="&amp;DATE(I$2,1,1), Prov_Auto!$D$3:$D1000,"&lt;="&amp;DATE(I$2,12,31))*$D807), "")))))</f>
        <v/>
      </c>
      <c r="J807" s="42" t="str">
        <f>IF($A807="","",IF($C807="","",IF($D807="","", IF($B807="C",  SUMIFS(Prov_Auto!$E$3:$E1000,Prov_Auto!$A$3:$A1000,$C807,Prov_Auto!$C$3:$C1000,"&gt;="&amp;$A807 ,Prov_Auto!$D$3:$D1000, "&gt;="&amp;DATE(J$2,1, 1), Prov_Auto!$D$3:$D1000,"&lt;="&amp;DATE(J$2, 12, 31))*$D807, IF($B807="V", -1*(SUMIFS(Prov_Auto!$E$3:$E1000,Prov_Auto!$A$3:$A1000,$C807,Prov_Auto!$C$3:$C1000,"&gt;="&amp;$A807 ,Prov_Auto!$D$3:$D1000, "&gt;="&amp;DATE(J$2,1,1), Prov_Auto!$D$3:$D1000,"&lt;="&amp;DATE(J$2,12,31))*$D807), "")))))</f>
        <v/>
      </c>
      <c r="K807" s="42" t="str">
        <f>IF($A807="","",IF($C807="","",IF($D807="","", IF($B807="C",  SUMIFS(Prov_Auto!$E$3:$E1000,Prov_Auto!$A$3:$A1000,$C807,Prov_Auto!$C$3:$C1000,"&gt;="&amp;$A807 ,Prov_Auto!$D$3:$D1000, "&gt;="&amp;DATE(K$2,1, 1), Prov_Auto!$D$3:$D1000,"&lt;="&amp;DATE(K$2, 12, 31))*$D807, IF($B807="V", -1*(SUMIFS(Prov_Auto!$E$3:$E1000,Prov_Auto!$A$3:$A1000,$C807,Prov_Auto!$C$3:$C1000,"&gt;="&amp;$A807 ,Prov_Auto!$D$3:$D1000, "&gt;="&amp;DATE(K$2,1,1), Prov_Auto!$D$3:$D1000,"&lt;="&amp;DATE(K$2,12,31))*$D807), "")))))</f>
        <v/>
      </c>
      <c r="L807" s="42" t="str">
        <f>IF($A807="","",IF($C807="","",IF($D807="","", IF($B807="C",  SUMIFS(Prov_Auto!$E$3:$E1000,Prov_Auto!$A$3:$A1000,$C807,Prov_Auto!$C$3:$C1000,"&gt;="&amp;$A807 ,Prov_Auto!$D$3:$D1000, "&gt;="&amp;DATE(L$2,1, 1), Prov_Auto!$D$3:$D1000,"&lt;="&amp;DATE(L$2, 12, 31))*$D807, IF($B807="V", -1*(SUMIFS(Prov_Auto!$E$3:$E1000,Prov_Auto!$A$3:$A1000,$C807,Prov_Auto!$C$3:$C1000,"&gt;="&amp;$A807 ,Prov_Auto!$D$3:$D1000, "&gt;="&amp;DATE(L$2,1,1), Prov_Auto!$D$3:$D1000,"&lt;="&amp;DATE(L$2,12,31))*$D807), "")))))</f>
        <v/>
      </c>
      <c r="M807" s="43" t="str">
        <f>IF($A807="","",IF($C807="","",IF($D807="","", IF($B807="C",  SUMIFS(Prov_Auto!$E$3:$E1000,Prov_Auto!$A$3:$A1000,$C807,Prov_Auto!$C$3:$C1000,"&gt;="&amp;$A807 ,Prov_Auto!$D$3:$D1000, "&gt;="&amp;DATE(M$2,1, 1), Prov_Auto!$D$3:$D1000,"&lt;="&amp;DATE(M$2, 12, 31))*$D807, IF($B807="V", -1*(SUMIFS(Prov_Auto!$E$3:$E1000,Prov_Auto!$A$3:$A1000,$C807,Prov_Auto!$C$3:$C1000,"&gt;="&amp;$A807 ,Prov_Auto!$D$3:$D1000, "&gt;="&amp;DATE(M$2,1,1), Prov_Auto!$D$3:$D1000,"&lt;="&amp;DATE(M$2,12,31))*$D807), "")))))</f>
        <v/>
      </c>
      <c r="N807" s="30"/>
      <c r="O807" s="31"/>
      <c r="P807" s="31"/>
      <c r="Q807" s="31"/>
      <c r="R807" s="31"/>
      <c r="S807" s="31"/>
      <c r="T807" s="31"/>
      <c r="U807" s="31"/>
      <c r="V807" s="31"/>
      <c r="W807" s="31"/>
    </row>
    <row r="808">
      <c r="A808" s="46"/>
      <c r="B808" s="47"/>
      <c r="C808" s="47"/>
      <c r="D808" s="47"/>
      <c r="E808" s="48"/>
      <c r="F808" s="45" t="str">
        <f t="shared" si="1"/>
        <v/>
      </c>
      <c r="G808" s="40" t="str">
        <f t="shared" si="2"/>
        <v/>
      </c>
      <c r="H808" s="41" t="str">
        <f>IF(A808="","",IF(C808="","",IF(D808="","",IF(B808="C", SUMIFS(Prov_Auto!E$3:E1000,Prov_Auto!A$3:A1000,C808,Prov_Auto!C$3:C1000,"&gt;"&amp;A808,Prov_Auto!D$3:D1000,"&lt;="&amp;TODAY())*D808, IF(B808="V", -1*(SUMIFS(Prov_Auto!E$3:E1000,Prov_Auto!A$3:A1000,C808,Prov_Auto!C$3:C1000,"&gt;"&amp;A808,Prov_Auto!D$3:D1000,"&lt;="&amp;TODAY())*D808), "")))))</f>
        <v/>
      </c>
      <c r="I808" s="42" t="str">
        <f>IF($A808="","",IF($C808="","",IF($D808="","", IF($B808="C",  SUMIFS(Prov_Auto!$E$3:$E1000,Prov_Auto!$A$3:$A1000,$C808,Prov_Auto!$C$3:$C1000,"&gt;="&amp;$A808 ,Prov_Auto!$D$3:$D1000, "&gt;="&amp;DATE(I$2,1, 1), Prov_Auto!$D$3:$D1000,"&lt;="&amp;DATE(I$2, 12, 31))*$D808, IF($B808="V", -1*(SUMIFS(Prov_Auto!$E$3:$E1000,Prov_Auto!$A$3:$A1000,$C808,Prov_Auto!$C$3:$C1000,"&gt;="&amp;$A808 ,Prov_Auto!$D$3:$D1000, "&gt;="&amp;DATE(I$2,1,1), Prov_Auto!$D$3:$D1000,"&lt;="&amp;DATE(I$2,12,31))*$D808), "")))))</f>
        <v/>
      </c>
      <c r="J808" s="42" t="str">
        <f>IF($A808="","",IF($C808="","",IF($D808="","", IF($B808="C",  SUMIFS(Prov_Auto!$E$3:$E1000,Prov_Auto!$A$3:$A1000,$C808,Prov_Auto!$C$3:$C1000,"&gt;="&amp;$A808 ,Prov_Auto!$D$3:$D1000, "&gt;="&amp;DATE(J$2,1, 1), Prov_Auto!$D$3:$D1000,"&lt;="&amp;DATE(J$2, 12, 31))*$D808, IF($B808="V", -1*(SUMIFS(Prov_Auto!$E$3:$E1000,Prov_Auto!$A$3:$A1000,$C808,Prov_Auto!$C$3:$C1000,"&gt;="&amp;$A808 ,Prov_Auto!$D$3:$D1000, "&gt;="&amp;DATE(J$2,1,1), Prov_Auto!$D$3:$D1000,"&lt;="&amp;DATE(J$2,12,31))*$D808), "")))))</f>
        <v/>
      </c>
      <c r="K808" s="42" t="str">
        <f>IF($A808="","",IF($C808="","",IF($D808="","", IF($B808="C",  SUMIFS(Prov_Auto!$E$3:$E1000,Prov_Auto!$A$3:$A1000,$C808,Prov_Auto!$C$3:$C1000,"&gt;="&amp;$A808 ,Prov_Auto!$D$3:$D1000, "&gt;="&amp;DATE(K$2,1, 1), Prov_Auto!$D$3:$D1000,"&lt;="&amp;DATE(K$2, 12, 31))*$D808, IF($B808="V", -1*(SUMIFS(Prov_Auto!$E$3:$E1000,Prov_Auto!$A$3:$A1000,$C808,Prov_Auto!$C$3:$C1000,"&gt;="&amp;$A808 ,Prov_Auto!$D$3:$D1000, "&gt;="&amp;DATE(K$2,1,1), Prov_Auto!$D$3:$D1000,"&lt;="&amp;DATE(K$2,12,31))*$D808), "")))))</f>
        <v/>
      </c>
      <c r="L808" s="42" t="str">
        <f>IF($A808="","",IF($C808="","",IF($D808="","", IF($B808="C",  SUMIFS(Prov_Auto!$E$3:$E1000,Prov_Auto!$A$3:$A1000,$C808,Prov_Auto!$C$3:$C1000,"&gt;="&amp;$A808 ,Prov_Auto!$D$3:$D1000, "&gt;="&amp;DATE(L$2,1, 1), Prov_Auto!$D$3:$D1000,"&lt;="&amp;DATE(L$2, 12, 31))*$D808, IF($B808="V", -1*(SUMIFS(Prov_Auto!$E$3:$E1000,Prov_Auto!$A$3:$A1000,$C808,Prov_Auto!$C$3:$C1000,"&gt;="&amp;$A808 ,Prov_Auto!$D$3:$D1000, "&gt;="&amp;DATE(L$2,1,1), Prov_Auto!$D$3:$D1000,"&lt;="&amp;DATE(L$2,12,31))*$D808), "")))))</f>
        <v/>
      </c>
      <c r="M808" s="43" t="str">
        <f>IF($A808="","",IF($C808="","",IF($D808="","", IF($B808="C",  SUMIFS(Prov_Auto!$E$3:$E1000,Prov_Auto!$A$3:$A1000,$C808,Prov_Auto!$C$3:$C1000,"&gt;="&amp;$A808 ,Prov_Auto!$D$3:$D1000, "&gt;="&amp;DATE(M$2,1, 1), Prov_Auto!$D$3:$D1000,"&lt;="&amp;DATE(M$2, 12, 31))*$D808, IF($B808="V", -1*(SUMIFS(Prov_Auto!$E$3:$E1000,Prov_Auto!$A$3:$A1000,$C808,Prov_Auto!$C$3:$C1000,"&gt;="&amp;$A808 ,Prov_Auto!$D$3:$D1000, "&gt;="&amp;DATE(M$2,1,1), Prov_Auto!$D$3:$D1000,"&lt;="&amp;DATE(M$2,12,31))*$D808), "")))))</f>
        <v/>
      </c>
      <c r="N808" s="30"/>
      <c r="O808" s="31"/>
      <c r="P808" s="31"/>
      <c r="Q808" s="31"/>
      <c r="R808" s="31"/>
      <c r="S808" s="31"/>
      <c r="T808" s="31"/>
      <c r="U808" s="31"/>
      <c r="V808" s="31"/>
      <c r="W808" s="31"/>
    </row>
    <row r="809">
      <c r="A809" s="46"/>
      <c r="B809" s="47"/>
      <c r="C809" s="47"/>
      <c r="D809" s="47"/>
      <c r="E809" s="48"/>
      <c r="F809" s="45" t="str">
        <f t="shared" si="1"/>
        <v/>
      </c>
      <c r="G809" s="40" t="str">
        <f t="shared" si="2"/>
        <v/>
      </c>
      <c r="H809" s="41" t="str">
        <f>IF(A809="","",IF(C809="","",IF(D809="","",IF(B809="C", SUMIFS(Prov_Auto!E$3:E1000,Prov_Auto!A$3:A1000,C809,Prov_Auto!C$3:C1000,"&gt;"&amp;A809,Prov_Auto!D$3:D1000,"&lt;="&amp;TODAY())*D809, IF(B809="V", -1*(SUMIFS(Prov_Auto!E$3:E1000,Prov_Auto!A$3:A1000,C809,Prov_Auto!C$3:C1000,"&gt;"&amp;A809,Prov_Auto!D$3:D1000,"&lt;="&amp;TODAY())*D809), "")))))</f>
        <v/>
      </c>
      <c r="I809" s="42" t="str">
        <f>IF($A809="","",IF($C809="","",IF($D809="","", IF($B809="C",  SUMIFS(Prov_Auto!$E$3:$E1000,Prov_Auto!$A$3:$A1000,$C809,Prov_Auto!$C$3:$C1000,"&gt;="&amp;$A809 ,Prov_Auto!$D$3:$D1000, "&gt;="&amp;DATE(I$2,1, 1), Prov_Auto!$D$3:$D1000,"&lt;="&amp;DATE(I$2, 12, 31))*$D809, IF($B809="V", -1*(SUMIFS(Prov_Auto!$E$3:$E1000,Prov_Auto!$A$3:$A1000,$C809,Prov_Auto!$C$3:$C1000,"&gt;="&amp;$A809 ,Prov_Auto!$D$3:$D1000, "&gt;="&amp;DATE(I$2,1,1), Prov_Auto!$D$3:$D1000,"&lt;="&amp;DATE(I$2,12,31))*$D809), "")))))</f>
        <v/>
      </c>
      <c r="J809" s="42" t="str">
        <f>IF($A809="","",IF($C809="","",IF($D809="","", IF($B809="C",  SUMIFS(Prov_Auto!$E$3:$E1000,Prov_Auto!$A$3:$A1000,$C809,Prov_Auto!$C$3:$C1000,"&gt;="&amp;$A809 ,Prov_Auto!$D$3:$D1000, "&gt;="&amp;DATE(J$2,1, 1), Prov_Auto!$D$3:$D1000,"&lt;="&amp;DATE(J$2, 12, 31))*$D809, IF($B809="V", -1*(SUMIFS(Prov_Auto!$E$3:$E1000,Prov_Auto!$A$3:$A1000,$C809,Prov_Auto!$C$3:$C1000,"&gt;="&amp;$A809 ,Prov_Auto!$D$3:$D1000, "&gt;="&amp;DATE(J$2,1,1), Prov_Auto!$D$3:$D1000,"&lt;="&amp;DATE(J$2,12,31))*$D809), "")))))</f>
        <v/>
      </c>
      <c r="K809" s="42" t="str">
        <f>IF($A809="","",IF($C809="","",IF($D809="","", IF($B809="C",  SUMIFS(Prov_Auto!$E$3:$E1000,Prov_Auto!$A$3:$A1000,$C809,Prov_Auto!$C$3:$C1000,"&gt;="&amp;$A809 ,Prov_Auto!$D$3:$D1000, "&gt;="&amp;DATE(K$2,1, 1), Prov_Auto!$D$3:$D1000,"&lt;="&amp;DATE(K$2, 12, 31))*$D809, IF($B809="V", -1*(SUMIFS(Prov_Auto!$E$3:$E1000,Prov_Auto!$A$3:$A1000,$C809,Prov_Auto!$C$3:$C1000,"&gt;="&amp;$A809 ,Prov_Auto!$D$3:$D1000, "&gt;="&amp;DATE(K$2,1,1), Prov_Auto!$D$3:$D1000,"&lt;="&amp;DATE(K$2,12,31))*$D809), "")))))</f>
        <v/>
      </c>
      <c r="L809" s="42" t="str">
        <f>IF($A809="","",IF($C809="","",IF($D809="","", IF($B809="C",  SUMIFS(Prov_Auto!$E$3:$E1000,Prov_Auto!$A$3:$A1000,$C809,Prov_Auto!$C$3:$C1000,"&gt;="&amp;$A809 ,Prov_Auto!$D$3:$D1000, "&gt;="&amp;DATE(L$2,1, 1), Prov_Auto!$D$3:$D1000,"&lt;="&amp;DATE(L$2, 12, 31))*$D809, IF($B809="V", -1*(SUMIFS(Prov_Auto!$E$3:$E1000,Prov_Auto!$A$3:$A1000,$C809,Prov_Auto!$C$3:$C1000,"&gt;="&amp;$A809 ,Prov_Auto!$D$3:$D1000, "&gt;="&amp;DATE(L$2,1,1), Prov_Auto!$D$3:$D1000,"&lt;="&amp;DATE(L$2,12,31))*$D809), "")))))</f>
        <v/>
      </c>
      <c r="M809" s="43" t="str">
        <f>IF($A809="","",IF($C809="","",IF($D809="","", IF($B809="C",  SUMIFS(Prov_Auto!$E$3:$E1000,Prov_Auto!$A$3:$A1000,$C809,Prov_Auto!$C$3:$C1000,"&gt;="&amp;$A809 ,Prov_Auto!$D$3:$D1000, "&gt;="&amp;DATE(M$2,1, 1), Prov_Auto!$D$3:$D1000,"&lt;="&amp;DATE(M$2, 12, 31))*$D809, IF($B809="V", -1*(SUMIFS(Prov_Auto!$E$3:$E1000,Prov_Auto!$A$3:$A1000,$C809,Prov_Auto!$C$3:$C1000,"&gt;="&amp;$A809 ,Prov_Auto!$D$3:$D1000, "&gt;="&amp;DATE(M$2,1,1), Prov_Auto!$D$3:$D1000,"&lt;="&amp;DATE(M$2,12,31))*$D809), "")))))</f>
        <v/>
      </c>
      <c r="N809" s="30"/>
      <c r="O809" s="31"/>
      <c r="P809" s="31"/>
      <c r="Q809" s="31"/>
      <c r="R809" s="31"/>
      <c r="S809" s="31"/>
      <c r="T809" s="31"/>
      <c r="U809" s="31"/>
      <c r="V809" s="31"/>
      <c r="W809" s="31"/>
    </row>
    <row r="810">
      <c r="A810" s="46"/>
      <c r="B810" s="47"/>
      <c r="C810" s="47"/>
      <c r="D810" s="47"/>
      <c r="E810" s="48"/>
      <c r="F810" s="45" t="str">
        <f t="shared" si="1"/>
        <v/>
      </c>
      <c r="G810" s="40" t="str">
        <f t="shared" si="2"/>
        <v/>
      </c>
      <c r="H810" s="41" t="str">
        <f>IF(A810="","",IF(C810="","",IF(D810="","",IF(B810="C", SUMIFS(Prov_Auto!E$3:E1000,Prov_Auto!A$3:A1000,C810,Prov_Auto!C$3:C1000,"&gt;"&amp;A810,Prov_Auto!D$3:D1000,"&lt;="&amp;TODAY())*D810, IF(B810="V", -1*(SUMIFS(Prov_Auto!E$3:E1000,Prov_Auto!A$3:A1000,C810,Prov_Auto!C$3:C1000,"&gt;"&amp;A810,Prov_Auto!D$3:D1000,"&lt;="&amp;TODAY())*D810), "")))))</f>
        <v/>
      </c>
      <c r="I810" s="42" t="str">
        <f>IF($A810="","",IF($C810="","",IF($D810="","", IF($B810="C",  SUMIFS(Prov_Auto!$E$3:$E1000,Prov_Auto!$A$3:$A1000,$C810,Prov_Auto!$C$3:$C1000,"&gt;="&amp;$A810 ,Prov_Auto!$D$3:$D1000, "&gt;="&amp;DATE(I$2,1, 1), Prov_Auto!$D$3:$D1000,"&lt;="&amp;DATE(I$2, 12, 31))*$D810, IF($B810="V", -1*(SUMIFS(Prov_Auto!$E$3:$E1000,Prov_Auto!$A$3:$A1000,$C810,Prov_Auto!$C$3:$C1000,"&gt;="&amp;$A810 ,Prov_Auto!$D$3:$D1000, "&gt;="&amp;DATE(I$2,1,1), Prov_Auto!$D$3:$D1000,"&lt;="&amp;DATE(I$2,12,31))*$D810), "")))))</f>
        <v/>
      </c>
      <c r="J810" s="42" t="str">
        <f>IF($A810="","",IF($C810="","",IF($D810="","", IF($B810="C",  SUMIFS(Prov_Auto!$E$3:$E1000,Prov_Auto!$A$3:$A1000,$C810,Prov_Auto!$C$3:$C1000,"&gt;="&amp;$A810 ,Prov_Auto!$D$3:$D1000, "&gt;="&amp;DATE(J$2,1, 1), Prov_Auto!$D$3:$D1000,"&lt;="&amp;DATE(J$2, 12, 31))*$D810, IF($B810="V", -1*(SUMIFS(Prov_Auto!$E$3:$E1000,Prov_Auto!$A$3:$A1000,$C810,Prov_Auto!$C$3:$C1000,"&gt;="&amp;$A810 ,Prov_Auto!$D$3:$D1000, "&gt;="&amp;DATE(J$2,1,1), Prov_Auto!$D$3:$D1000,"&lt;="&amp;DATE(J$2,12,31))*$D810), "")))))</f>
        <v/>
      </c>
      <c r="K810" s="42" t="str">
        <f>IF($A810="","",IF($C810="","",IF($D810="","", IF($B810="C",  SUMIFS(Prov_Auto!$E$3:$E1000,Prov_Auto!$A$3:$A1000,$C810,Prov_Auto!$C$3:$C1000,"&gt;="&amp;$A810 ,Prov_Auto!$D$3:$D1000, "&gt;="&amp;DATE(K$2,1, 1), Prov_Auto!$D$3:$D1000,"&lt;="&amp;DATE(K$2, 12, 31))*$D810, IF($B810="V", -1*(SUMIFS(Prov_Auto!$E$3:$E1000,Prov_Auto!$A$3:$A1000,$C810,Prov_Auto!$C$3:$C1000,"&gt;="&amp;$A810 ,Prov_Auto!$D$3:$D1000, "&gt;="&amp;DATE(K$2,1,1), Prov_Auto!$D$3:$D1000,"&lt;="&amp;DATE(K$2,12,31))*$D810), "")))))</f>
        <v/>
      </c>
      <c r="L810" s="42" t="str">
        <f>IF($A810="","",IF($C810="","",IF($D810="","", IF($B810="C",  SUMIFS(Prov_Auto!$E$3:$E1000,Prov_Auto!$A$3:$A1000,$C810,Prov_Auto!$C$3:$C1000,"&gt;="&amp;$A810 ,Prov_Auto!$D$3:$D1000, "&gt;="&amp;DATE(L$2,1, 1), Prov_Auto!$D$3:$D1000,"&lt;="&amp;DATE(L$2, 12, 31))*$D810, IF($B810="V", -1*(SUMIFS(Prov_Auto!$E$3:$E1000,Prov_Auto!$A$3:$A1000,$C810,Prov_Auto!$C$3:$C1000,"&gt;="&amp;$A810 ,Prov_Auto!$D$3:$D1000, "&gt;="&amp;DATE(L$2,1,1), Prov_Auto!$D$3:$D1000,"&lt;="&amp;DATE(L$2,12,31))*$D810), "")))))</f>
        <v/>
      </c>
      <c r="M810" s="43" t="str">
        <f>IF($A810="","",IF($C810="","",IF($D810="","", IF($B810="C",  SUMIFS(Prov_Auto!$E$3:$E1000,Prov_Auto!$A$3:$A1000,$C810,Prov_Auto!$C$3:$C1000,"&gt;="&amp;$A810 ,Prov_Auto!$D$3:$D1000, "&gt;="&amp;DATE(M$2,1, 1), Prov_Auto!$D$3:$D1000,"&lt;="&amp;DATE(M$2, 12, 31))*$D810, IF($B810="V", -1*(SUMIFS(Prov_Auto!$E$3:$E1000,Prov_Auto!$A$3:$A1000,$C810,Prov_Auto!$C$3:$C1000,"&gt;="&amp;$A810 ,Prov_Auto!$D$3:$D1000, "&gt;="&amp;DATE(M$2,1,1), Prov_Auto!$D$3:$D1000,"&lt;="&amp;DATE(M$2,12,31))*$D810), "")))))</f>
        <v/>
      </c>
      <c r="N810" s="30"/>
      <c r="O810" s="31"/>
      <c r="P810" s="31"/>
      <c r="Q810" s="31"/>
      <c r="R810" s="31"/>
      <c r="S810" s="31"/>
      <c r="T810" s="31"/>
      <c r="U810" s="31"/>
      <c r="V810" s="31"/>
      <c r="W810" s="31"/>
    </row>
    <row r="811">
      <c r="A811" s="46"/>
      <c r="B811" s="47"/>
      <c r="C811" s="47"/>
      <c r="D811" s="47"/>
      <c r="E811" s="48"/>
      <c r="F811" s="45" t="str">
        <f t="shared" si="1"/>
        <v/>
      </c>
      <c r="G811" s="40" t="str">
        <f t="shared" si="2"/>
        <v/>
      </c>
      <c r="H811" s="41" t="str">
        <f>IF(A811="","",IF(C811="","",IF(D811="","",IF(B811="C", SUMIFS(Prov_Auto!E$3:E1000,Prov_Auto!A$3:A1000,C811,Prov_Auto!C$3:C1000,"&gt;"&amp;A811,Prov_Auto!D$3:D1000,"&lt;="&amp;TODAY())*D811, IF(B811="V", -1*(SUMIFS(Prov_Auto!E$3:E1000,Prov_Auto!A$3:A1000,C811,Prov_Auto!C$3:C1000,"&gt;"&amp;A811,Prov_Auto!D$3:D1000,"&lt;="&amp;TODAY())*D811), "")))))</f>
        <v/>
      </c>
      <c r="I811" s="42" t="str">
        <f>IF($A811="","",IF($C811="","",IF($D811="","", IF($B811="C",  SUMIFS(Prov_Auto!$E$3:$E1000,Prov_Auto!$A$3:$A1000,$C811,Prov_Auto!$C$3:$C1000,"&gt;="&amp;$A811 ,Prov_Auto!$D$3:$D1000, "&gt;="&amp;DATE(I$2,1, 1), Prov_Auto!$D$3:$D1000,"&lt;="&amp;DATE(I$2, 12, 31))*$D811, IF($B811="V", -1*(SUMIFS(Prov_Auto!$E$3:$E1000,Prov_Auto!$A$3:$A1000,$C811,Prov_Auto!$C$3:$C1000,"&gt;="&amp;$A811 ,Prov_Auto!$D$3:$D1000, "&gt;="&amp;DATE(I$2,1,1), Prov_Auto!$D$3:$D1000,"&lt;="&amp;DATE(I$2,12,31))*$D811), "")))))</f>
        <v/>
      </c>
      <c r="J811" s="42" t="str">
        <f>IF($A811="","",IF($C811="","",IF($D811="","", IF($B811="C",  SUMIFS(Prov_Auto!$E$3:$E1000,Prov_Auto!$A$3:$A1000,$C811,Prov_Auto!$C$3:$C1000,"&gt;="&amp;$A811 ,Prov_Auto!$D$3:$D1000, "&gt;="&amp;DATE(J$2,1, 1), Prov_Auto!$D$3:$D1000,"&lt;="&amp;DATE(J$2, 12, 31))*$D811, IF($B811="V", -1*(SUMIFS(Prov_Auto!$E$3:$E1000,Prov_Auto!$A$3:$A1000,$C811,Prov_Auto!$C$3:$C1000,"&gt;="&amp;$A811 ,Prov_Auto!$D$3:$D1000, "&gt;="&amp;DATE(J$2,1,1), Prov_Auto!$D$3:$D1000,"&lt;="&amp;DATE(J$2,12,31))*$D811), "")))))</f>
        <v/>
      </c>
      <c r="K811" s="42" t="str">
        <f>IF($A811="","",IF($C811="","",IF($D811="","", IF($B811="C",  SUMIFS(Prov_Auto!$E$3:$E1000,Prov_Auto!$A$3:$A1000,$C811,Prov_Auto!$C$3:$C1000,"&gt;="&amp;$A811 ,Prov_Auto!$D$3:$D1000, "&gt;="&amp;DATE(K$2,1, 1), Prov_Auto!$D$3:$D1000,"&lt;="&amp;DATE(K$2, 12, 31))*$D811, IF($B811="V", -1*(SUMIFS(Prov_Auto!$E$3:$E1000,Prov_Auto!$A$3:$A1000,$C811,Prov_Auto!$C$3:$C1000,"&gt;="&amp;$A811 ,Prov_Auto!$D$3:$D1000, "&gt;="&amp;DATE(K$2,1,1), Prov_Auto!$D$3:$D1000,"&lt;="&amp;DATE(K$2,12,31))*$D811), "")))))</f>
        <v/>
      </c>
      <c r="L811" s="42" t="str">
        <f>IF($A811="","",IF($C811="","",IF($D811="","", IF($B811="C",  SUMIFS(Prov_Auto!$E$3:$E1000,Prov_Auto!$A$3:$A1000,$C811,Prov_Auto!$C$3:$C1000,"&gt;="&amp;$A811 ,Prov_Auto!$D$3:$D1000, "&gt;="&amp;DATE(L$2,1, 1), Prov_Auto!$D$3:$D1000,"&lt;="&amp;DATE(L$2, 12, 31))*$D811, IF($B811="V", -1*(SUMIFS(Prov_Auto!$E$3:$E1000,Prov_Auto!$A$3:$A1000,$C811,Prov_Auto!$C$3:$C1000,"&gt;="&amp;$A811 ,Prov_Auto!$D$3:$D1000, "&gt;="&amp;DATE(L$2,1,1), Prov_Auto!$D$3:$D1000,"&lt;="&amp;DATE(L$2,12,31))*$D811), "")))))</f>
        <v/>
      </c>
      <c r="M811" s="43" t="str">
        <f>IF($A811="","",IF($C811="","",IF($D811="","", IF($B811="C",  SUMIFS(Prov_Auto!$E$3:$E1000,Prov_Auto!$A$3:$A1000,$C811,Prov_Auto!$C$3:$C1000,"&gt;="&amp;$A811 ,Prov_Auto!$D$3:$D1000, "&gt;="&amp;DATE(M$2,1, 1), Prov_Auto!$D$3:$D1000,"&lt;="&amp;DATE(M$2, 12, 31))*$D811, IF($B811="V", -1*(SUMIFS(Prov_Auto!$E$3:$E1000,Prov_Auto!$A$3:$A1000,$C811,Prov_Auto!$C$3:$C1000,"&gt;="&amp;$A811 ,Prov_Auto!$D$3:$D1000, "&gt;="&amp;DATE(M$2,1,1), Prov_Auto!$D$3:$D1000,"&lt;="&amp;DATE(M$2,12,31))*$D811), "")))))</f>
        <v/>
      </c>
      <c r="N811" s="30"/>
      <c r="O811" s="31"/>
      <c r="P811" s="31"/>
      <c r="Q811" s="31"/>
      <c r="R811" s="31"/>
      <c r="S811" s="31"/>
      <c r="T811" s="31"/>
      <c r="U811" s="31"/>
      <c r="V811" s="31"/>
      <c r="W811" s="31"/>
    </row>
    <row r="812">
      <c r="A812" s="46"/>
      <c r="B812" s="47"/>
      <c r="C812" s="47"/>
      <c r="D812" s="47"/>
      <c r="E812" s="48"/>
      <c r="F812" s="45" t="str">
        <f t="shared" si="1"/>
        <v/>
      </c>
      <c r="G812" s="40" t="str">
        <f t="shared" si="2"/>
        <v/>
      </c>
      <c r="H812" s="41" t="str">
        <f>IF(A812="","",IF(C812="","",IF(D812="","",IF(B812="C", SUMIFS(Prov_Auto!E$3:E1000,Prov_Auto!A$3:A1000,C812,Prov_Auto!C$3:C1000,"&gt;"&amp;A812,Prov_Auto!D$3:D1000,"&lt;="&amp;TODAY())*D812, IF(B812="V", -1*(SUMIFS(Prov_Auto!E$3:E1000,Prov_Auto!A$3:A1000,C812,Prov_Auto!C$3:C1000,"&gt;"&amp;A812,Prov_Auto!D$3:D1000,"&lt;="&amp;TODAY())*D812), "")))))</f>
        <v/>
      </c>
      <c r="I812" s="42" t="str">
        <f>IF($A812="","",IF($C812="","",IF($D812="","", IF($B812="C",  SUMIFS(Prov_Auto!$E$3:$E1000,Prov_Auto!$A$3:$A1000,$C812,Prov_Auto!$C$3:$C1000,"&gt;="&amp;$A812 ,Prov_Auto!$D$3:$D1000, "&gt;="&amp;DATE(I$2,1, 1), Prov_Auto!$D$3:$D1000,"&lt;="&amp;DATE(I$2, 12, 31))*$D812, IF($B812="V", -1*(SUMIFS(Prov_Auto!$E$3:$E1000,Prov_Auto!$A$3:$A1000,$C812,Prov_Auto!$C$3:$C1000,"&gt;="&amp;$A812 ,Prov_Auto!$D$3:$D1000, "&gt;="&amp;DATE(I$2,1,1), Prov_Auto!$D$3:$D1000,"&lt;="&amp;DATE(I$2,12,31))*$D812), "")))))</f>
        <v/>
      </c>
      <c r="J812" s="42" t="str">
        <f>IF($A812="","",IF($C812="","",IF($D812="","", IF($B812="C",  SUMIFS(Prov_Auto!$E$3:$E1000,Prov_Auto!$A$3:$A1000,$C812,Prov_Auto!$C$3:$C1000,"&gt;="&amp;$A812 ,Prov_Auto!$D$3:$D1000, "&gt;="&amp;DATE(J$2,1, 1), Prov_Auto!$D$3:$D1000,"&lt;="&amp;DATE(J$2, 12, 31))*$D812, IF($B812="V", -1*(SUMIFS(Prov_Auto!$E$3:$E1000,Prov_Auto!$A$3:$A1000,$C812,Prov_Auto!$C$3:$C1000,"&gt;="&amp;$A812 ,Prov_Auto!$D$3:$D1000, "&gt;="&amp;DATE(J$2,1,1), Prov_Auto!$D$3:$D1000,"&lt;="&amp;DATE(J$2,12,31))*$D812), "")))))</f>
        <v/>
      </c>
      <c r="K812" s="42" t="str">
        <f>IF($A812="","",IF($C812="","",IF($D812="","", IF($B812="C",  SUMIFS(Prov_Auto!$E$3:$E1000,Prov_Auto!$A$3:$A1000,$C812,Prov_Auto!$C$3:$C1000,"&gt;="&amp;$A812 ,Prov_Auto!$D$3:$D1000, "&gt;="&amp;DATE(K$2,1, 1), Prov_Auto!$D$3:$D1000,"&lt;="&amp;DATE(K$2, 12, 31))*$D812, IF($B812="V", -1*(SUMIFS(Prov_Auto!$E$3:$E1000,Prov_Auto!$A$3:$A1000,$C812,Prov_Auto!$C$3:$C1000,"&gt;="&amp;$A812 ,Prov_Auto!$D$3:$D1000, "&gt;="&amp;DATE(K$2,1,1), Prov_Auto!$D$3:$D1000,"&lt;="&amp;DATE(K$2,12,31))*$D812), "")))))</f>
        <v/>
      </c>
      <c r="L812" s="42" t="str">
        <f>IF($A812="","",IF($C812="","",IF($D812="","", IF($B812="C",  SUMIFS(Prov_Auto!$E$3:$E1000,Prov_Auto!$A$3:$A1000,$C812,Prov_Auto!$C$3:$C1000,"&gt;="&amp;$A812 ,Prov_Auto!$D$3:$D1000, "&gt;="&amp;DATE(L$2,1, 1), Prov_Auto!$D$3:$D1000,"&lt;="&amp;DATE(L$2, 12, 31))*$D812, IF($B812="V", -1*(SUMIFS(Prov_Auto!$E$3:$E1000,Prov_Auto!$A$3:$A1000,$C812,Prov_Auto!$C$3:$C1000,"&gt;="&amp;$A812 ,Prov_Auto!$D$3:$D1000, "&gt;="&amp;DATE(L$2,1,1), Prov_Auto!$D$3:$D1000,"&lt;="&amp;DATE(L$2,12,31))*$D812), "")))))</f>
        <v/>
      </c>
      <c r="M812" s="43" t="str">
        <f>IF($A812="","",IF($C812="","",IF($D812="","", IF($B812="C",  SUMIFS(Prov_Auto!$E$3:$E1000,Prov_Auto!$A$3:$A1000,$C812,Prov_Auto!$C$3:$C1000,"&gt;="&amp;$A812 ,Prov_Auto!$D$3:$D1000, "&gt;="&amp;DATE(M$2,1, 1), Prov_Auto!$D$3:$D1000,"&lt;="&amp;DATE(M$2, 12, 31))*$D812, IF($B812="V", -1*(SUMIFS(Prov_Auto!$E$3:$E1000,Prov_Auto!$A$3:$A1000,$C812,Prov_Auto!$C$3:$C1000,"&gt;="&amp;$A812 ,Prov_Auto!$D$3:$D1000, "&gt;="&amp;DATE(M$2,1,1), Prov_Auto!$D$3:$D1000,"&lt;="&amp;DATE(M$2,12,31))*$D812), "")))))</f>
        <v/>
      </c>
      <c r="N812" s="30"/>
      <c r="O812" s="31"/>
      <c r="P812" s="31"/>
      <c r="Q812" s="31"/>
      <c r="R812" s="31"/>
      <c r="S812" s="31"/>
      <c r="T812" s="31"/>
      <c r="U812" s="31"/>
      <c r="V812" s="31"/>
      <c r="W812" s="31"/>
    </row>
    <row r="813">
      <c r="A813" s="46"/>
      <c r="B813" s="47"/>
      <c r="C813" s="47"/>
      <c r="D813" s="47"/>
      <c r="E813" s="48"/>
      <c r="F813" s="45" t="str">
        <f t="shared" si="1"/>
        <v/>
      </c>
      <c r="G813" s="40" t="str">
        <f t="shared" si="2"/>
        <v/>
      </c>
      <c r="H813" s="41" t="str">
        <f>IF(A813="","",IF(C813="","",IF(D813="","",IF(B813="C", SUMIFS(Prov_Auto!E$3:E1000,Prov_Auto!A$3:A1000,C813,Prov_Auto!C$3:C1000,"&gt;"&amp;A813,Prov_Auto!D$3:D1000,"&lt;="&amp;TODAY())*D813, IF(B813="V", -1*(SUMIFS(Prov_Auto!E$3:E1000,Prov_Auto!A$3:A1000,C813,Prov_Auto!C$3:C1000,"&gt;"&amp;A813,Prov_Auto!D$3:D1000,"&lt;="&amp;TODAY())*D813), "")))))</f>
        <v/>
      </c>
      <c r="I813" s="42" t="str">
        <f>IF($A813="","",IF($C813="","",IF($D813="","", IF($B813="C",  SUMIFS(Prov_Auto!$E$3:$E1000,Prov_Auto!$A$3:$A1000,$C813,Prov_Auto!$C$3:$C1000,"&gt;="&amp;$A813 ,Prov_Auto!$D$3:$D1000, "&gt;="&amp;DATE(I$2,1, 1), Prov_Auto!$D$3:$D1000,"&lt;="&amp;DATE(I$2, 12, 31))*$D813, IF($B813="V", -1*(SUMIFS(Prov_Auto!$E$3:$E1000,Prov_Auto!$A$3:$A1000,$C813,Prov_Auto!$C$3:$C1000,"&gt;="&amp;$A813 ,Prov_Auto!$D$3:$D1000, "&gt;="&amp;DATE(I$2,1,1), Prov_Auto!$D$3:$D1000,"&lt;="&amp;DATE(I$2,12,31))*$D813), "")))))</f>
        <v/>
      </c>
      <c r="J813" s="42" t="str">
        <f>IF($A813="","",IF($C813="","",IF($D813="","", IF($B813="C",  SUMIFS(Prov_Auto!$E$3:$E1000,Prov_Auto!$A$3:$A1000,$C813,Prov_Auto!$C$3:$C1000,"&gt;="&amp;$A813 ,Prov_Auto!$D$3:$D1000, "&gt;="&amp;DATE(J$2,1, 1), Prov_Auto!$D$3:$D1000,"&lt;="&amp;DATE(J$2, 12, 31))*$D813, IF($B813="V", -1*(SUMIFS(Prov_Auto!$E$3:$E1000,Prov_Auto!$A$3:$A1000,$C813,Prov_Auto!$C$3:$C1000,"&gt;="&amp;$A813 ,Prov_Auto!$D$3:$D1000, "&gt;="&amp;DATE(J$2,1,1), Prov_Auto!$D$3:$D1000,"&lt;="&amp;DATE(J$2,12,31))*$D813), "")))))</f>
        <v/>
      </c>
      <c r="K813" s="42" t="str">
        <f>IF($A813="","",IF($C813="","",IF($D813="","", IF($B813="C",  SUMIFS(Prov_Auto!$E$3:$E1000,Prov_Auto!$A$3:$A1000,$C813,Prov_Auto!$C$3:$C1000,"&gt;="&amp;$A813 ,Prov_Auto!$D$3:$D1000, "&gt;="&amp;DATE(K$2,1, 1), Prov_Auto!$D$3:$D1000,"&lt;="&amp;DATE(K$2, 12, 31))*$D813, IF($B813="V", -1*(SUMIFS(Prov_Auto!$E$3:$E1000,Prov_Auto!$A$3:$A1000,$C813,Prov_Auto!$C$3:$C1000,"&gt;="&amp;$A813 ,Prov_Auto!$D$3:$D1000, "&gt;="&amp;DATE(K$2,1,1), Prov_Auto!$D$3:$D1000,"&lt;="&amp;DATE(K$2,12,31))*$D813), "")))))</f>
        <v/>
      </c>
      <c r="L813" s="42" t="str">
        <f>IF($A813="","",IF($C813="","",IF($D813="","", IF($B813="C",  SUMIFS(Prov_Auto!$E$3:$E1000,Prov_Auto!$A$3:$A1000,$C813,Prov_Auto!$C$3:$C1000,"&gt;="&amp;$A813 ,Prov_Auto!$D$3:$D1000, "&gt;="&amp;DATE(L$2,1, 1), Prov_Auto!$D$3:$D1000,"&lt;="&amp;DATE(L$2, 12, 31))*$D813, IF($B813="V", -1*(SUMIFS(Prov_Auto!$E$3:$E1000,Prov_Auto!$A$3:$A1000,$C813,Prov_Auto!$C$3:$C1000,"&gt;="&amp;$A813 ,Prov_Auto!$D$3:$D1000, "&gt;="&amp;DATE(L$2,1,1), Prov_Auto!$D$3:$D1000,"&lt;="&amp;DATE(L$2,12,31))*$D813), "")))))</f>
        <v/>
      </c>
      <c r="M813" s="43" t="str">
        <f>IF($A813="","",IF($C813="","",IF($D813="","", IF($B813="C",  SUMIFS(Prov_Auto!$E$3:$E1000,Prov_Auto!$A$3:$A1000,$C813,Prov_Auto!$C$3:$C1000,"&gt;="&amp;$A813 ,Prov_Auto!$D$3:$D1000, "&gt;="&amp;DATE(M$2,1, 1), Prov_Auto!$D$3:$D1000,"&lt;="&amp;DATE(M$2, 12, 31))*$D813, IF($B813="V", -1*(SUMIFS(Prov_Auto!$E$3:$E1000,Prov_Auto!$A$3:$A1000,$C813,Prov_Auto!$C$3:$C1000,"&gt;="&amp;$A813 ,Prov_Auto!$D$3:$D1000, "&gt;="&amp;DATE(M$2,1,1), Prov_Auto!$D$3:$D1000,"&lt;="&amp;DATE(M$2,12,31))*$D813), "")))))</f>
        <v/>
      </c>
      <c r="N813" s="30"/>
      <c r="O813" s="31"/>
      <c r="P813" s="31"/>
      <c r="Q813" s="31"/>
      <c r="R813" s="31"/>
      <c r="S813" s="31"/>
      <c r="T813" s="31"/>
      <c r="U813" s="31"/>
      <c r="V813" s="31"/>
      <c r="W813" s="31"/>
    </row>
    <row r="814">
      <c r="A814" s="46"/>
      <c r="B814" s="47"/>
      <c r="C814" s="47"/>
      <c r="D814" s="47"/>
      <c r="E814" s="48"/>
      <c r="F814" s="45" t="str">
        <f t="shared" si="1"/>
        <v/>
      </c>
      <c r="G814" s="40" t="str">
        <f t="shared" si="2"/>
        <v/>
      </c>
      <c r="H814" s="41" t="str">
        <f>IF(A814="","",IF(C814="","",IF(D814="","",IF(B814="C", SUMIFS(Prov_Auto!E$3:E1000,Prov_Auto!A$3:A1000,C814,Prov_Auto!C$3:C1000,"&gt;"&amp;A814,Prov_Auto!D$3:D1000,"&lt;="&amp;TODAY())*D814, IF(B814="V", -1*(SUMIFS(Prov_Auto!E$3:E1000,Prov_Auto!A$3:A1000,C814,Prov_Auto!C$3:C1000,"&gt;"&amp;A814,Prov_Auto!D$3:D1000,"&lt;="&amp;TODAY())*D814), "")))))</f>
        <v/>
      </c>
      <c r="I814" s="42" t="str">
        <f>IF($A814="","",IF($C814="","",IF($D814="","", IF($B814="C",  SUMIFS(Prov_Auto!$E$3:$E1000,Prov_Auto!$A$3:$A1000,$C814,Prov_Auto!$C$3:$C1000,"&gt;="&amp;$A814 ,Prov_Auto!$D$3:$D1000, "&gt;="&amp;DATE(I$2,1, 1), Prov_Auto!$D$3:$D1000,"&lt;="&amp;DATE(I$2, 12, 31))*$D814, IF($B814="V", -1*(SUMIFS(Prov_Auto!$E$3:$E1000,Prov_Auto!$A$3:$A1000,$C814,Prov_Auto!$C$3:$C1000,"&gt;="&amp;$A814 ,Prov_Auto!$D$3:$D1000, "&gt;="&amp;DATE(I$2,1,1), Prov_Auto!$D$3:$D1000,"&lt;="&amp;DATE(I$2,12,31))*$D814), "")))))</f>
        <v/>
      </c>
      <c r="J814" s="42" t="str">
        <f>IF($A814="","",IF($C814="","",IF($D814="","", IF($B814="C",  SUMIFS(Prov_Auto!$E$3:$E1000,Prov_Auto!$A$3:$A1000,$C814,Prov_Auto!$C$3:$C1000,"&gt;="&amp;$A814 ,Prov_Auto!$D$3:$D1000, "&gt;="&amp;DATE(J$2,1, 1), Prov_Auto!$D$3:$D1000,"&lt;="&amp;DATE(J$2, 12, 31))*$D814, IF($B814="V", -1*(SUMIFS(Prov_Auto!$E$3:$E1000,Prov_Auto!$A$3:$A1000,$C814,Prov_Auto!$C$3:$C1000,"&gt;="&amp;$A814 ,Prov_Auto!$D$3:$D1000, "&gt;="&amp;DATE(J$2,1,1), Prov_Auto!$D$3:$D1000,"&lt;="&amp;DATE(J$2,12,31))*$D814), "")))))</f>
        <v/>
      </c>
      <c r="K814" s="42" t="str">
        <f>IF($A814="","",IF($C814="","",IF($D814="","", IF($B814="C",  SUMIFS(Prov_Auto!$E$3:$E1000,Prov_Auto!$A$3:$A1000,$C814,Prov_Auto!$C$3:$C1000,"&gt;="&amp;$A814 ,Prov_Auto!$D$3:$D1000, "&gt;="&amp;DATE(K$2,1, 1), Prov_Auto!$D$3:$D1000,"&lt;="&amp;DATE(K$2, 12, 31))*$D814, IF($B814="V", -1*(SUMIFS(Prov_Auto!$E$3:$E1000,Prov_Auto!$A$3:$A1000,$C814,Prov_Auto!$C$3:$C1000,"&gt;="&amp;$A814 ,Prov_Auto!$D$3:$D1000, "&gt;="&amp;DATE(K$2,1,1), Prov_Auto!$D$3:$D1000,"&lt;="&amp;DATE(K$2,12,31))*$D814), "")))))</f>
        <v/>
      </c>
      <c r="L814" s="42" t="str">
        <f>IF($A814="","",IF($C814="","",IF($D814="","", IF($B814="C",  SUMIFS(Prov_Auto!$E$3:$E1000,Prov_Auto!$A$3:$A1000,$C814,Prov_Auto!$C$3:$C1000,"&gt;="&amp;$A814 ,Prov_Auto!$D$3:$D1000, "&gt;="&amp;DATE(L$2,1, 1), Prov_Auto!$D$3:$D1000,"&lt;="&amp;DATE(L$2, 12, 31))*$D814, IF($B814="V", -1*(SUMIFS(Prov_Auto!$E$3:$E1000,Prov_Auto!$A$3:$A1000,$C814,Prov_Auto!$C$3:$C1000,"&gt;="&amp;$A814 ,Prov_Auto!$D$3:$D1000, "&gt;="&amp;DATE(L$2,1,1), Prov_Auto!$D$3:$D1000,"&lt;="&amp;DATE(L$2,12,31))*$D814), "")))))</f>
        <v/>
      </c>
      <c r="M814" s="43" t="str">
        <f>IF($A814="","",IF($C814="","",IF($D814="","", IF($B814="C",  SUMIFS(Prov_Auto!$E$3:$E1000,Prov_Auto!$A$3:$A1000,$C814,Prov_Auto!$C$3:$C1000,"&gt;="&amp;$A814 ,Prov_Auto!$D$3:$D1000, "&gt;="&amp;DATE(M$2,1, 1), Prov_Auto!$D$3:$D1000,"&lt;="&amp;DATE(M$2, 12, 31))*$D814, IF($B814="V", -1*(SUMIFS(Prov_Auto!$E$3:$E1000,Prov_Auto!$A$3:$A1000,$C814,Prov_Auto!$C$3:$C1000,"&gt;="&amp;$A814 ,Prov_Auto!$D$3:$D1000, "&gt;="&amp;DATE(M$2,1,1), Prov_Auto!$D$3:$D1000,"&lt;="&amp;DATE(M$2,12,31))*$D814), "")))))</f>
        <v/>
      </c>
      <c r="N814" s="30"/>
      <c r="O814" s="31"/>
      <c r="P814" s="31"/>
      <c r="Q814" s="31"/>
      <c r="R814" s="31"/>
      <c r="S814" s="31"/>
      <c r="T814" s="31"/>
      <c r="U814" s="31"/>
      <c r="V814" s="31"/>
      <c r="W814" s="31"/>
    </row>
    <row r="815">
      <c r="A815" s="46"/>
      <c r="B815" s="47"/>
      <c r="C815" s="47"/>
      <c r="D815" s="47"/>
      <c r="E815" s="48"/>
      <c r="F815" s="45" t="str">
        <f t="shared" si="1"/>
        <v/>
      </c>
      <c r="G815" s="40" t="str">
        <f t="shared" si="2"/>
        <v/>
      </c>
      <c r="H815" s="41" t="str">
        <f>IF(A815="","",IF(C815="","",IF(D815="","",IF(B815="C", SUMIFS(Prov_Auto!E$3:E1000,Prov_Auto!A$3:A1000,C815,Prov_Auto!C$3:C1000,"&gt;"&amp;A815,Prov_Auto!D$3:D1000,"&lt;="&amp;TODAY())*D815, IF(B815="V", -1*(SUMIFS(Prov_Auto!E$3:E1000,Prov_Auto!A$3:A1000,C815,Prov_Auto!C$3:C1000,"&gt;"&amp;A815,Prov_Auto!D$3:D1000,"&lt;="&amp;TODAY())*D815), "")))))</f>
        <v/>
      </c>
      <c r="I815" s="42" t="str">
        <f>IF($A815="","",IF($C815="","",IF($D815="","", IF($B815="C",  SUMIFS(Prov_Auto!$E$3:$E1000,Prov_Auto!$A$3:$A1000,$C815,Prov_Auto!$C$3:$C1000,"&gt;="&amp;$A815 ,Prov_Auto!$D$3:$D1000, "&gt;="&amp;DATE(I$2,1, 1), Prov_Auto!$D$3:$D1000,"&lt;="&amp;DATE(I$2, 12, 31))*$D815, IF($B815="V", -1*(SUMIFS(Prov_Auto!$E$3:$E1000,Prov_Auto!$A$3:$A1000,$C815,Prov_Auto!$C$3:$C1000,"&gt;="&amp;$A815 ,Prov_Auto!$D$3:$D1000, "&gt;="&amp;DATE(I$2,1,1), Prov_Auto!$D$3:$D1000,"&lt;="&amp;DATE(I$2,12,31))*$D815), "")))))</f>
        <v/>
      </c>
      <c r="J815" s="42" t="str">
        <f>IF($A815="","",IF($C815="","",IF($D815="","", IF($B815="C",  SUMIFS(Prov_Auto!$E$3:$E1000,Prov_Auto!$A$3:$A1000,$C815,Prov_Auto!$C$3:$C1000,"&gt;="&amp;$A815 ,Prov_Auto!$D$3:$D1000, "&gt;="&amp;DATE(J$2,1, 1), Prov_Auto!$D$3:$D1000,"&lt;="&amp;DATE(J$2, 12, 31))*$D815, IF($B815="V", -1*(SUMIFS(Prov_Auto!$E$3:$E1000,Prov_Auto!$A$3:$A1000,$C815,Prov_Auto!$C$3:$C1000,"&gt;="&amp;$A815 ,Prov_Auto!$D$3:$D1000, "&gt;="&amp;DATE(J$2,1,1), Prov_Auto!$D$3:$D1000,"&lt;="&amp;DATE(J$2,12,31))*$D815), "")))))</f>
        <v/>
      </c>
      <c r="K815" s="42" t="str">
        <f>IF($A815="","",IF($C815="","",IF($D815="","", IF($B815="C",  SUMIFS(Prov_Auto!$E$3:$E1000,Prov_Auto!$A$3:$A1000,$C815,Prov_Auto!$C$3:$C1000,"&gt;="&amp;$A815 ,Prov_Auto!$D$3:$D1000, "&gt;="&amp;DATE(K$2,1, 1), Prov_Auto!$D$3:$D1000,"&lt;="&amp;DATE(K$2, 12, 31))*$D815, IF($B815="V", -1*(SUMIFS(Prov_Auto!$E$3:$E1000,Prov_Auto!$A$3:$A1000,$C815,Prov_Auto!$C$3:$C1000,"&gt;="&amp;$A815 ,Prov_Auto!$D$3:$D1000, "&gt;="&amp;DATE(K$2,1,1), Prov_Auto!$D$3:$D1000,"&lt;="&amp;DATE(K$2,12,31))*$D815), "")))))</f>
        <v/>
      </c>
      <c r="L815" s="42" t="str">
        <f>IF($A815="","",IF($C815="","",IF($D815="","", IF($B815="C",  SUMIFS(Prov_Auto!$E$3:$E1000,Prov_Auto!$A$3:$A1000,$C815,Prov_Auto!$C$3:$C1000,"&gt;="&amp;$A815 ,Prov_Auto!$D$3:$D1000, "&gt;="&amp;DATE(L$2,1, 1), Prov_Auto!$D$3:$D1000,"&lt;="&amp;DATE(L$2, 12, 31))*$D815, IF($B815="V", -1*(SUMIFS(Prov_Auto!$E$3:$E1000,Prov_Auto!$A$3:$A1000,$C815,Prov_Auto!$C$3:$C1000,"&gt;="&amp;$A815 ,Prov_Auto!$D$3:$D1000, "&gt;="&amp;DATE(L$2,1,1), Prov_Auto!$D$3:$D1000,"&lt;="&amp;DATE(L$2,12,31))*$D815), "")))))</f>
        <v/>
      </c>
      <c r="M815" s="43" t="str">
        <f>IF($A815="","",IF($C815="","",IF($D815="","", IF($B815="C",  SUMIFS(Prov_Auto!$E$3:$E1000,Prov_Auto!$A$3:$A1000,$C815,Prov_Auto!$C$3:$C1000,"&gt;="&amp;$A815 ,Prov_Auto!$D$3:$D1000, "&gt;="&amp;DATE(M$2,1, 1), Prov_Auto!$D$3:$D1000,"&lt;="&amp;DATE(M$2, 12, 31))*$D815, IF($B815="V", -1*(SUMIFS(Prov_Auto!$E$3:$E1000,Prov_Auto!$A$3:$A1000,$C815,Prov_Auto!$C$3:$C1000,"&gt;="&amp;$A815 ,Prov_Auto!$D$3:$D1000, "&gt;="&amp;DATE(M$2,1,1), Prov_Auto!$D$3:$D1000,"&lt;="&amp;DATE(M$2,12,31))*$D815), "")))))</f>
        <v/>
      </c>
      <c r="N815" s="30"/>
      <c r="O815" s="31"/>
      <c r="P815" s="31"/>
      <c r="Q815" s="31"/>
      <c r="R815" s="31"/>
      <c r="S815" s="31"/>
      <c r="T815" s="31"/>
      <c r="U815" s="31"/>
      <c r="V815" s="31"/>
      <c r="W815" s="31"/>
    </row>
    <row r="816">
      <c r="A816" s="46"/>
      <c r="B816" s="47"/>
      <c r="C816" s="47"/>
      <c r="D816" s="47"/>
      <c r="E816" s="48"/>
      <c r="F816" s="45" t="str">
        <f t="shared" si="1"/>
        <v/>
      </c>
      <c r="G816" s="40" t="str">
        <f t="shared" si="2"/>
        <v/>
      </c>
      <c r="H816" s="41" t="str">
        <f>IF(A816="","",IF(C816="","",IF(D816="","",IF(B816="C", SUMIFS(Prov_Auto!E$3:E1000,Prov_Auto!A$3:A1000,C816,Prov_Auto!C$3:C1000,"&gt;"&amp;A816,Prov_Auto!D$3:D1000,"&lt;="&amp;TODAY())*D816, IF(B816="V", -1*(SUMIFS(Prov_Auto!E$3:E1000,Prov_Auto!A$3:A1000,C816,Prov_Auto!C$3:C1000,"&gt;"&amp;A816,Prov_Auto!D$3:D1000,"&lt;="&amp;TODAY())*D816), "")))))</f>
        <v/>
      </c>
      <c r="I816" s="42" t="str">
        <f>IF($A816="","",IF($C816="","",IF($D816="","", IF($B816="C",  SUMIFS(Prov_Auto!$E$3:$E1000,Prov_Auto!$A$3:$A1000,$C816,Prov_Auto!$C$3:$C1000,"&gt;="&amp;$A816 ,Prov_Auto!$D$3:$D1000, "&gt;="&amp;DATE(I$2,1, 1), Prov_Auto!$D$3:$D1000,"&lt;="&amp;DATE(I$2, 12, 31))*$D816, IF($B816="V", -1*(SUMIFS(Prov_Auto!$E$3:$E1000,Prov_Auto!$A$3:$A1000,$C816,Prov_Auto!$C$3:$C1000,"&gt;="&amp;$A816 ,Prov_Auto!$D$3:$D1000, "&gt;="&amp;DATE(I$2,1,1), Prov_Auto!$D$3:$D1000,"&lt;="&amp;DATE(I$2,12,31))*$D816), "")))))</f>
        <v/>
      </c>
      <c r="J816" s="42" t="str">
        <f>IF($A816="","",IF($C816="","",IF($D816="","", IF($B816="C",  SUMIFS(Prov_Auto!$E$3:$E1000,Prov_Auto!$A$3:$A1000,$C816,Prov_Auto!$C$3:$C1000,"&gt;="&amp;$A816 ,Prov_Auto!$D$3:$D1000, "&gt;="&amp;DATE(J$2,1, 1), Prov_Auto!$D$3:$D1000,"&lt;="&amp;DATE(J$2, 12, 31))*$D816, IF($B816="V", -1*(SUMIFS(Prov_Auto!$E$3:$E1000,Prov_Auto!$A$3:$A1000,$C816,Prov_Auto!$C$3:$C1000,"&gt;="&amp;$A816 ,Prov_Auto!$D$3:$D1000, "&gt;="&amp;DATE(J$2,1,1), Prov_Auto!$D$3:$D1000,"&lt;="&amp;DATE(J$2,12,31))*$D816), "")))))</f>
        <v/>
      </c>
      <c r="K816" s="42" t="str">
        <f>IF($A816="","",IF($C816="","",IF($D816="","", IF($B816="C",  SUMIFS(Prov_Auto!$E$3:$E1000,Prov_Auto!$A$3:$A1000,$C816,Prov_Auto!$C$3:$C1000,"&gt;="&amp;$A816 ,Prov_Auto!$D$3:$D1000, "&gt;="&amp;DATE(K$2,1, 1), Prov_Auto!$D$3:$D1000,"&lt;="&amp;DATE(K$2, 12, 31))*$D816, IF($B816="V", -1*(SUMIFS(Prov_Auto!$E$3:$E1000,Prov_Auto!$A$3:$A1000,$C816,Prov_Auto!$C$3:$C1000,"&gt;="&amp;$A816 ,Prov_Auto!$D$3:$D1000, "&gt;="&amp;DATE(K$2,1,1), Prov_Auto!$D$3:$D1000,"&lt;="&amp;DATE(K$2,12,31))*$D816), "")))))</f>
        <v/>
      </c>
      <c r="L816" s="42" t="str">
        <f>IF($A816="","",IF($C816="","",IF($D816="","", IF($B816="C",  SUMIFS(Prov_Auto!$E$3:$E1000,Prov_Auto!$A$3:$A1000,$C816,Prov_Auto!$C$3:$C1000,"&gt;="&amp;$A816 ,Prov_Auto!$D$3:$D1000, "&gt;="&amp;DATE(L$2,1, 1), Prov_Auto!$D$3:$D1000,"&lt;="&amp;DATE(L$2, 12, 31))*$D816, IF($B816="V", -1*(SUMIFS(Prov_Auto!$E$3:$E1000,Prov_Auto!$A$3:$A1000,$C816,Prov_Auto!$C$3:$C1000,"&gt;="&amp;$A816 ,Prov_Auto!$D$3:$D1000, "&gt;="&amp;DATE(L$2,1,1), Prov_Auto!$D$3:$D1000,"&lt;="&amp;DATE(L$2,12,31))*$D816), "")))))</f>
        <v/>
      </c>
      <c r="M816" s="43" t="str">
        <f>IF($A816="","",IF($C816="","",IF($D816="","", IF($B816="C",  SUMIFS(Prov_Auto!$E$3:$E1000,Prov_Auto!$A$3:$A1000,$C816,Prov_Auto!$C$3:$C1000,"&gt;="&amp;$A816 ,Prov_Auto!$D$3:$D1000, "&gt;="&amp;DATE(M$2,1, 1), Prov_Auto!$D$3:$D1000,"&lt;="&amp;DATE(M$2, 12, 31))*$D816, IF($B816="V", -1*(SUMIFS(Prov_Auto!$E$3:$E1000,Prov_Auto!$A$3:$A1000,$C816,Prov_Auto!$C$3:$C1000,"&gt;="&amp;$A816 ,Prov_Auto!$D$3:$D1000, "&gt;="&amp;DATE(M$2,1,1), Prov_Auto!$D$3:$D1000,"&lt;="&amp;DATE(M$2,12,31))*$D816), "")))))</f>
        <v/>
      </c>
      <c r="N816" s="30"/>
      <c r="O816" s="31"/>
      <c r="P816" s="31"/>
      <c r="Q816" s="31"/>
      <c r="R816" s="31"/>
      <c r="S816" s="31"/>
      <c r="T816" s="31"/>
      <c r="U816" s="31"/>
      <c r="V816" s="31"/>
      <c r="W816" s="31"/>
    </row>
    <row r="817">
      <c r="A817" s="46"/>
      <c r="B817" s="47"/>
      <c r="C817" s="47"/>
      <c r="D817" s="47"/>
      <c r="E817" s="48"/>
      <c r="F817" s="45" t="str">
        <f t="shared" si="1"/>
        <v/>
      </c>
      <c r="G817" s="40" t="str">
        <f t="shared" si="2"/>
        <v/>
      </c>
      <c r="H817" s="41" t="str">
        <f>IF(A817="","",IF(C817="","",IF(D817="","",IF(B817="C", SUMIFS(Prov_Auto!E$3:E1000,Prov_Auto!A$3:A1000,C817,Prov_Auto!C$3:C1000,"&gt;"&amp;A817,Prov_Auto!D$3:D1000,"&lt;="&amp;TODAY())*D817, IF(B817="V", -1*(SUMIFS(Prov_Auto!E$3:E1000,Prov_Auto!A$3:A1000,C817,Prov_Auto!C$3:C1000,"&gt;"&amp;A817,Prov_Auto!D$3:D1000,"&lt;="&amp;TODAY())*D817), "")))))</f>
        <v/>
      </c>
      <c r="I817" s="42" t="str">
        <f>IF($A817="","",IF($C817="","",IF($D817="","", IF($B817="C",  SUMIFS(Prov_Auto!$E$3:$E1000,Prov_Auto!$A$3:$A1000,$C817,Prov_Auto!$C$3:$C1000,"&gt;="&amp;$A817 ,Prov_Auto!$D$3:$D1000, "&gt;="&amp;DATE(I$2,1, 1), Prov_Auto!$D$3:$D1000,"&lt;="&amp;DATE(I$2, 12, 31))*$D817, IF($B817="V", -1*(SUMIFS(Prov_Auto!$E$3:$E1000,Prov_Auto!$A$3:$A1000,$C817,Prov_Auto!$C$3:$C1000,"&gt;="&amp;$A817 ,Prov_Auto!$D$3:$D1000, "&gt;="&amp;DATE(I$2,1,1), Prov_Auto!$D$3:$D1000,"&lt;="&amp;DATE(I$2,12,31))*$D817), "")))))</f>
        <v/>
      </c>
      <c r="J817" s="42" t="str">
        <f>IF($A817="","",IF($C817="","",IF($D817="","", IF($B817="C",  SUMIFS(Prov_Auto!$E$3:$E1000,Prov_Auto!$A$3:$A1000,$C817,Prov_Auto!$C$3:$C1000,"&gt;="&amp;$A817 ,Prov_Auto!$D$3:$D1000, "&gt;="&amp;DATE(J$2,1, 1), Prov_Auto!$D$3:$D1000,"&lt;="&amp;DATE(J$2, 12, 31))*$D817, IF($B817="V", -1*(SUMIFS(Prov_Auto!$E$3:$E1000,Prov_Auto!$A$3:$A1000,$C817,Prov_Auto!$C$3:$C1000,"&gt;="&amp;$A817 ,Prov_Auto!$D$3:$D1000, "&gt;="&amp;DATE(J$2,1,1), Prov_Auto!$D$3:$D1000,"&lt;="&amp;DATE(J$2,12,31))*$D817), "")))))</f>
        <v/>
      </c>
      <c r="K817" s="42" t="str">
        <f>IF($A817="","",IF($C817="","",IF($D817="","", IF($B817="C",  SUMIFS(Prov_Auto!$E$3:$E1000,Prov_Auto!$A$3:$A1000,$C817,Prov_Auto!$C$3:$C1000,"&gt;="&amp;$A817 ,Prov_Auto!$D$3:$D1000, "&gt;="&amp;DATE(K$2,1, 1), Prov_Auto!$D$3:$D1000,"&lt;="&amp;DATE(K$2, 12, 31))*$D817, IF($B817="V", -1*(SUMIFS(Prov_Auto!$E$3:$E1000,Prov_Auto!$A$3:$A1000,$C817,Prov_Auto!$C$3:$C1000,"&gt;="&amp;$A817 ,Prov_Auto!$D$3:$D1000, "&gt;="&amp;DATE(K$2,1,1), Prov_Auto!$D$3:$D1000,"&lt;="&amp;DATE(K$2,12,31))*$D817), "")))))</f>
        <v/>
      </c>
      <c r="L817" s="42" t="str">
        <f>IF($A817="","",IF($C817="","",IF($D817="","", IF($B817="C",  SUMIFS(Prov_Auto!$E$3:$E1000,Prov_Auto!$A$3:$A1000,$C817,Prov_Auto!$C$3:$C1000,"&gt;="&amp;$A817 ,Prov_Auto!$D$3:$D1000, "&gt;="&amp;DATE(L$2,1, 1), Prov_Auto!$D$3:$D1000,"&lt;="&amp;DATE(L$2, 12, 31))*$D817, IF($B817="V", -1*(SUMIFS(Prov_Auto!$E$3:$E1000,Prov_Auto!$A$3:$A1000,$C817,Prov_Auto!$C$3:$C1000,"&gt;="&amp;$A817 ,Prov_Auto!$D$3:$D1000, "&gt;="&amp;DATE(L$2,1,1), Prov_Auto!$D$3:$D1000,"&lt;="&amp;DATE(L$2,12,31))*$D817), "")))))</f>
        <v/>
      </c>
      <c r="M817" s="43" t="str">
        <f>IF($A817="","",IF($C817="","",IF($D817="","", IF($B817="C",  SUMIFS(Prov_Auto!$E$3:$E1000,Prov_Auto!$A$3:$A1000,$C817,Prov_Auto!$C$3:$C1000,"&gt;="&amp;$A817 ,Prov_Auto!$D$3:$D1000, "&gt;="&amp;DATE(M$2,1, 1), Prov_Auto!$D$3:$D1000,"&lt;="&amp;DATE(M$2, 12, 31))*$D817, IF($B817="V", -1*(SUMIFS(Prov_Auto!$E$3:$E1000,Prov_Auto!$A$3:$A1000,$C817,Prov_Auto!$C$3:$C1000,"&gt;="&amp;$A817 ,Prov_Auto!$D$3:$D1000, "&gt;="&amp;DATE(M$2,1,1), Prov_Auto!$D$3:$D1000,"&lt;="&amp;DATE(M$2,12,31))*$D817), "")))))</f>
        <v/>
      </c>
      <c r="N817" s="30"/>
      <c r="O817" s="31"/>
      <c r="P817" s="31"/>
      <c r="Q817" s="31"/>
      <c r="R817" s="31"/>
      <c r="S817" s="31"/>
      <c r="T817" s="31"/>
      <c r="U817" s="31"/>
      <c r="V817" s="31"/>
      <c r="W817" s="31"/>
    </row>
    <row r="818">
      <c r="A818" s="46"/>
      <c r="B818" s="47"/>
      <c r="C818" s="47"/>
      <c r="D818" s="47"/>
      <c r="E818" s="48"/>
      <c r="F818" s="45" t="str">
        <f t="shared" si="1"/>
        <v/>
      </c>
      <c r="G818" s="40" t="str">
        <f t="shared" si="2"/>
        <v/>
      </c>
      <c r="H818" s="41" t="str">
        <f>IF(A818="","",IF(C818="","",IF(D818="","",IF(B818="C", SUMIFS(Prov_Auto!E$3:E1000,Prov_Auto!A$3:A1000,C818,Prov_Auto!C$3:C1000,"&gt;"&amp;A818,Prov_Auto!D$3:D1000,"&lt;="&amp;TODAY())*D818, IF(B818="V", -1*(SUMIFS(Prov_Auto!E$3:E1000,Prov_Auto!A$3:A1000,C818,Prov_Auto!C$3:C1000,"&gt;"&amp;A818,Prov_Auto!D$3:D1000,"&lt;="&amp;TODAY())*D818), "")))))</f>
        <v/>
      </c>
      <c r="I818" s="42" t="str">
        <f>IF($A818="","",IF($C818="","",IF($D818="","", IF($B818="C",  SUMIFS(Prov_Auto!$E$3:$E1000,Prov_Auto!$A$3:$A1000,$C818,Prov_Auto!$C$3:$C1000,"&gt;="&amp;$A818 ,Prov_Auto!$D$3:$D1000, "&gt;="&amp;DATE(I$2,1, 1), Prov_Auto!$D$3:$D1000,"&lt;="&amp;DATE(I$2, 12, 31))*$D818, IF($B818="V", -1*(SUMIFS(Prov_Auto!$E$3:$E1000,Prov_Auto!$A$3:$A1000,$C818,Prov_Auto!$C$3:$C1000,"&gt;="&amp;$A818 ,Prov_Auto!$D$3:$D1000, "&gt;="&amp;DATE(I$2,1,1), Prov_Auto!$D$3:$D1000,"&lt;="&amp;DATE(I$2,12,31))*$D818), "")))))</f>
        <v/>
      </c>
      <c r="J818" s="42" t="str">
        <f>IF($A818="","",IF($C818="","",IF($D818="","", IF($B818="C",  SUMIFS(Prov_Auto!$E$3:$E1000,Prov_Auto!$A$3:$A1000,$C818,Prov_Auto!$C$3:$C1000,"&gt;="&amp;$A818 ,Prov_Auto!$D$3:$D1000, "&gt;="&amp;DATE(J$2,1, 1), Prov_Auto!$D$3:$D1000,"&lt;="&amp;DATE(J$2, 12, 31))*$D818, IF($B818="V", -1*(SUMIFS(Prov_Auto!$E$3:$E1000,Prov_Auto!$A$3:$A1000,$C818,Prov_Auto!$C$3:$C1000,"&gt;="&amp;$A818 ,Prov_Auto!$D$3:$D1000, "&gt;="&amp;DATE(J$2,1,1), Prov_Auto!$D$3:$D1000,"&lt;="&amp;DATE(J$2,12,31))*$D818), "")))))</f>
        <v/>
      </c>
      <c r="K818" s="42" t="str">
        <f>IF($A818="","",IF($C818="","",IF($D818="","", IF($B818="C",  SUMIFS(Prov_Auto!$E$3:$E1000,Prov_Auto!$A$3:$A1000,$C818,Prov_Auto!$C$3:$C1000,"&gt;="&amp;$A818 ,Prov_Auto!$D$3:$D1000, "&gt;="&amp;DATE(K$2,1, 1), Prov_Auto!$D$3:$D1000,"&lt;="&amp;DATE(K$2, 12, 31))*$D818, IF($B818="V", -1*(SUMIFS(Prov_Auto!$E$3:$E1000,Prov_Auto!$A$3:$A1000,$C818,Prov_Auto!$C$3:$C1000,"&gt;="&amp;$A818 ,Prov_Auto!$D$3:$D1000, "&gt;="&amp;DATE(K$2,1,1), Prov_Auto!$D$3:$D1000,"&lt;="&amp;DATE(K$2,12,31))*$D818), "")))))</f>
        <v/>
      </c>
      <c r="L818" s="42" t="str">
        <f>IF($A818="","",IF($C818="","",IF($D818="","", IF($B818="C",  SUMIFS(Prov_Auto!$E$3:$E1000,Prov_Auto!$A$3:$A1000,$C818,Prov_Auto!$C$3:$C1000,"&gt;="&amp;$A818 ,Prov_Auto!$D$3:$D1000, "&gt;="&amp;DATE(L$2,1, 1), Prov_Auto!$D$3:$D1000,"&lt;="&amp;DATE(L$2, 12, 31))*$D818, IF($B818="V", -1*(SUMIFS(Prov_Auto!$E$3:$E1000,Prov_Auto!$A$3:$A1000,$C818,Prov_Auto!$C$3:$C1000,"&gt;="&amp;$A818 ,Prov_Auto!$D$3:$D1000, "&gt;="&amp;DATE(L$2,1,1), Prov_Auto!$D$3:$D1000,"&lt;="&amp;DATE(L$2,12,31))*$D818), "")))))</f>
        <v/>
      </c>
      <c r="M818" s="43" t="str">
        <f>IF($A818="","",IF($C818="","",IF($D818="","", IF($B818="C",  SUMIFS(Prov_Auto!$E$3:$E1000,Prov_Auto!$A$3:$A1000,$C818,Prov_Auto!$C$3:$C1000,"&gt;="&amp;$A818 ,Prov_Auto!$D$3:$D1000, "&gt;="&amp;DATE(M$2,1, 1), Prov_Auto!$D$3:$D1000,"&lt;="&amp;DATE(M$2, 12, 31))*$D818, IF($B818="V", -1*(SUMIFS(Prov_Auto!$E$3:$E1000,Prov_Auto!$A$3:$A1000,$C818,Prov_Auto!$C$3:$C1000,"&gt;="&amp;$A818 ,Prov_Auto!$D$3:$D1000, "&gt;="&amp;DATE(M$2,1,1), Prov_Auto!$D$3:$D1000,"&lt;="&amp;DATE(M$2,12,31))*$D818), "")))))</f>
        <v/>
      </c>
      <c r="N818" s="30"/>
      <c r="O818" s="31"/>
      <c r="P818" s="31"/>
      <c r="Q818" s="31"/>
      <c r="R818" s="31"/>
      <c r="S818" s="31"/>
      <c r="T818" s="31"/>
      <c r="U818" s="31"/>
      <c r="V818" s="31"/>
      <c r="W818" s="31"/>
    </row>
    <row r="819">
      <c r="A819" s="46"/>
      <c r="B819" s="47"/>
      <c r="C819" s="47"/>
      <c r="D819" s="47"/>
      <c r="E819" s="48"/>
      <c r="F819" s="45" t="str">
        <f t="shared" si="1"/>
        <v/>
      </c>
      <c r="G819" s="40" t="str">
        <f t="shared" si="2"/>
        <v/>
      </c>
      <c r="H819" s="41" t="str">
        <f>IF(A819="","",IF(C819="","",IF(D819="","",IF(B819="C", SUMIFS(Prov_Auto!E$3:E1000,Prov_Auto!A$3:A1000,C819,Prov_Auto!C$3:C1000,"&gt;"&amp;A819,Prov_Auto!D$3:D1000,"&lt;="&amp;TODAY())*D819, IF(B819="V", -1*(SUMIFS(Prov_Auto!E$3:E1000,Prov_Auto!A$3:A1000,C819,Prov_Auto!C$3:C1000,"&gt;"&amp;A819,Prov_Auto!D$3:D1000,"&lt;="&amp;TODAY())*D819), "")))))</f>
        <v/>
      </c>
      <c r="I819" s="42" t="str">
        <f>IF($A819="","",IF($C819="","",IF($D819="","", IF($B819="C",  SUMIFS(Prov_Auto!$E$3:$E1000,Prov_Auto!$A$3:$A1000,$C819,Prov_Auto!$C$3:$C1000,"&gt;="&amp;$A819 ,Prov_Auto!$D$3:$D1000, "&gt;="&amp;DATE(I$2,1, 1), Prov_Auto!$D$3:$D1000,"&lt;="&amp;DATE(I$2, 12, 31))*$D819, IF($B819="V", -1*(SUMIFS(Prov_Auto!$E$3:$E1000,Prov_Auto!$A$3:$A1000,$C819,Prov_Auto!$C$3:$C1000,"&gt;="&amp;$A819 ,Prov_Auto!$D$3:$D1000, "&gt;="&amp;DATE(I$2,1,1), Prov_Auto!$D$3:$D1000,"&lt;="&amp;DATE(I$2,12,31))*$D819), "")))))</f>
        <v/>
      </c>
      <c r="J819" s="42" t="str">
        <f>IF($A819="","",IF($C819="","",IF($D819="","", IF($B819="C",  SUMIFS(Prov_Auto!$E$3:$E1000,Prov_Auto!$A$3:$A1000,$C819,Prov_Auto!$C$3:$C1000,"&gt;="&amp;$A819 ,Prov_Auto!$D$3:$D1000, "&gt;="&amp;DATE(J$2,1, 1), Prov_Auto!$D$3:$D1000,"&lt;="&amp;DATE(J$2, 12, 31))*$D819, IF($B819="V", -1*(SUMIFS(Prov_Auto!$E$3:$E1000,Prov_Auto!$A$3:$A1000,$C819,Prov_Auto!$C$3:$C1000,"&gt;="&amp;$A819 ,Prov_Auto!$D$3:$D1000, "&gt;="&amp;DATE(J$2,1,1), Prov_Auto!$D$3:$D1000,"&lt;="&amp;DATE(J$2,12,31))*$D819), "")))))</f>
        <v/>
      </c>
      <c r="K819" s="42" t="str">
        <f>IF($A819="","",IF($C819="","",IF($D819="","", IF($B819="C",  SUMIFS(Prov_Auto!$E$3:$E1000,Prov_Auto!$A$3:$A1000,$C819,Prov_Auto!$C$3:$C1000,"&gt;="&amp;$A819 ,Prov_Auto!$D$3:$D1000, "&gt;="&amp;DATE(K$2,1, 1), Prov_Auto!$D$3:$D1000,"&lt;="&amp;DATE(K$2, 12, 31))*$D819, IF($B819="V", -1*(SUMIFS(Prov_Auto!$E$3:$E1000,Prov_Auto!$A$3:$A1000,$C819,Prov_Auto!$C$3:$C1000,"&gt;="&amp;$A819 ,Prov_Auto!$D$3:$D1000, "&gt;="&amp;DATE(K$2,1,1), Prov_Auto!$D$3:$D1000,"&lt;="&amp;DATE(K$2,12,31))*$D819), "")))))</f>
        <v/>
      </c>
      <c r="L819" s="42" t="str">
        <f>IF($A819="","",IF($C819="","",IF($D819="","", IF($B819="C",  SUMIFS(Prov_Auto!$E$3:$E1000,Prov_Auto!$A$3:$A1000,$C819,Prov_Auto!$C$3:$C1000,"&gt;="&amp;$A819 ,Prov_Auto!$D$3:$D1000, "&gt;="&amp;DATE(L$2,1, 1), Prov_Auto!$D$3:$D1000,"&lt;="&amp;DATE(L$2, 12, 31))*$D819, IF($B819="V", -1*(SUMIFS(Prov_Auto!$E$3:$E1000,Prov_Auto!$A$3:$A1000,$C819,Prov_Auto!$C$3:$C1000,"&gt;="&amp;$A819 ,Prov_Auto!$D$3:$D1000, "&gt;="&amp;DATE(L$2,1,1), Prov_Auto!$D$3:$D1000,"&lt;="&amp;DATE(L$2,12,31))*$D819), "")))))</f>
        <v/>
      </c>
      <c r="M819" s="43" t="str">
        <f>IF($A819="","",IF($C819="","",IF($D819="","", IF($B819="C",  SUMIFS(Prov_Auto!$E$3:$E1000,Prov_Auto!$A$3:$A1000,$C819,Prov_Auto!$C$3:$C1000,"&gt;="&amp;$A819 ,Prov_Auto!$D$3:$D1000, "&gt;="&amp;DATE(M$2,1, 1), Prov_Auto!$D$3:$D1000,"&lt;="&amp;DATE(M$2, 12, 31))*$D819, IF($B819="V", -1*(SUMIFS(Prov_Auto!$E$3:$E1000,Prov_Auto!$A$3:$A1000,$C819,Prov_Auto!$C$3:$C1000,"&gt;="&amp;$A819 ,Prov_Auto!$D$3:$D1000, "&gt;="&amp;DATE(M$2,1,1), Prov_Auto!$D$3:$D1000,"&lt;="&amp;DATE(M$2,12,31))*$D819), "")))))</f>
        <v/>
      </c>
      <c r="N819" s="30"/>
      <c r="O819" s="31"/>
      <c r="P819" s="31"/>
      <c r="Q819" s="31"/>
      <c r="R819" s="31"/>
      <c r="S819" s="31"/>
      <c r="T819" s="31"/>
      <c r="U819" s="31"/>
      <c r="V819" s="31"/>
      <c r="W819" s="31"/>
    </row>
    <row r="820">
      <c r="A820" s="46"/>
      <c r="B820" s="47"/>
      <c r="C820" s="47"/>
      <c r="D820" s="47"/>
      <c r="E820" s="48"/>
      <c r="F820" s="45" t="str">
        <f t="shared" si="1"/>
        <v/>
      </c>
      <c r="G820" s="40" t="str">
        <f t="shared" si="2"/>
        <v/>
      </c>
      <c r="H820" s="41" t="str">
        <f>IF(A820="","",IF(C820="","",IF(D820="","",IF(B820="C", SUMIFS(Prov_Auto!E$3:E1000,Prov_Auto!A$3:A1000,C820,Prov_Auto!C$3:C1000,"&gt;"&amp;A820,Prov_Auto!D$3:D1000,"&lt;="&amp;TODAY())*D820, IF(B820="V", -1*(SUMIFS(Prov_Auto!E$3:E1000,Prov_Auto!A$3:A1000,C820,Prov_Auto!C$3:C1000,"&gt;"&amp;A820,Prov_Auto!D$3:D1000,"&lt;="&amp;TODAY())*D820), "")))))</f>
        <v/>
      </c>
      <c r="I820" s="42" t="str">
        <f>IF($A820="","",IF($C820="","",IF($D820="","", IF($B820="C",  SUMIFS(Prov_Auto!$E$3:$E1000,Prov_Auto!$A$3:$A1000,$C820,Prov_Auto!$C$3:$C1000,"&gt;="&amp;$A820 ,Prov_Auto!$D$3:$D1000, "&gt;="&amp;DATE(I$2,1, 1), Prov_Auto!$D$3:$D1000,"&lt;="&amp;DATE(I$2, 12, 31))*$D820, IF($B820="V", -1*(SUMIFS(Prov_Auto!$E$3:$E1000,Prov_Auto!$A$3:$A1000,$C820,Prov_Auto!$C$3:$C1000,"&gt;="&amp;$A820 ,Prov_Auto!$D$3:$D1000, "&gt;="&amp;DATE(I$2,1,1), Prov_Auto!$D$3:$D1000,"&lt;="&amp;DATE(I$2,12,31))*$D820), "")))))</f>
        <v/>
      </c>
      <c r="J820" s="42" t="str">
        <f>IF($A820="","",IF($C820="","",IF($D820="","", IF($B820="C",  SUMIFS(Prov_Auto!$E$3:$E1000,Prov_Auto!$A$3:$A1000,$C820,Prov_Auto!$C$3:$C1000,"&gt;="&amp;$A820 ,Prov_Auto!$D$3:$D1000, "&gt;="&amp;DATE(J$2,1, 1), Prov_Auto!$D$3:$D1000,"&lt;="&amp;DATE(J$2, 12, 31))*$D820, IF($B820="V", -1*(SUMIFS(Prov_Auto!$E$3:$E1000,Prov_Auto!$A$3:$A1000,$C820,Prov_Auto!$C$3:$C1000,"&gt;="&amp;$A820 ,Prov_Auto!$D$3:$D1000, "&gt;="&amp;DATE(J$2,1,1), Prov_Auto!$D$3:$D1000,"&lt;="&amp;DATE(J$2,12,31))*$D820), "")))))</f>
        <v/>
      </c>
      <c r="K820" s="42" t="str">
        <f>IF($A820="","",IF($C820="","",IF($D820="","", IF($B820="C",  SUMIFS(Prov_Auto!$E$3:$E1000,Prov_Auto!$A$3:$A1000,$C820,Prov_Auto!$C$3:$C1000,"&gt;="&amp;$A820 ,Prov_Auto!$D$3:$D1000, "&gt;="&amp;DATE(K$2,1, 1), Prov_Auto!$D$3:$D1000,"&lt;="&amp;DATE(K$2, 12, 31))*$D820, IF($B820="V", -1*(SUMIFS(Prov_Auto!$E$3:$E1000,Prov_Auto!$A$3:$A1000,$C820,Prov_Auto!$C$3:$C1000,"&gt;="&amp;$A820 ,Prov_Auto!$D$3:$D1000, "&gt;="&amp;DATE(K$2,1,1), Prov_Auto!$D$3:$D1000,"&lt;="&amp;DATE(K$2,12,31))*$D820), "")))))</f>
        <v/>
      </c>
      <c r="L820" s="42" t="str">
        <f>IF($A820="","",IF($C820="","",IF($D820="","", IF($B820="C",  SUMIFS(Prov_Auto!$E$3:$E1000,Prov_Auto!$A$3:$A1000,$C820,Prov_Auto!$C$3:$C1000,"&gt;="&amp;$A820 ,Prov_Auto!$D$3:$D1000, "&gt;="&amp;DATE(L$2,1, 1), Prov_Auto!$D$3:$D1000,"&lt;="&amp;DATE(L$2, 12, 31))*$D820, IF($B820="V", -1*(SUMIFS(Prov_Auto!$E$3:$E1000,Prov_Auto!$A$3:$A1000,$C820,Prov_Auto!$C$3:$C1000,"&gt;="&amp;$A820 ,Prov_Auto!$D$3:$D1000, "&gt;="&amp;DATE(L$2,1,1), Prov_Auto!$D$3:$D1000,"&lt;="&amp;DATE(L$2,12,31))*$D820), "")))))</f>
        <v/>
      </c>
      <c r="M820" s="43" t="str">
        <f>IF($A820="","",IF($C820="","",IF($D820="","", IF($B820="C",  SUMIFS(Prov_Auto!$E$3:$E1000,Prov_Auto!$A$3:$A1000,$C820,Prov_Auto!$C$3:$C1000,"&gt;="&amp;$A820 ,Prov_Auto!$D$3:$D1000, "&gt;="&amp;DATE(M$2,1, 1), Prov_Auto!$D$3:$D1000,"&lt;="&amp;DATE(M$2, 12, 31))*$D820, IF($B820="V", -1*(SUMIFS(Prov_Auto!$E$3:$E1000,Prov_Auto!$A$3:$A1000,$C820,Prov_Auto!$C$3:$C1000,"&gt;="&amp;$A820 ,Prov_Auto!$D$3:$D1000, "&gt;="&amp;DATE(M$2,1,1), Prov_Auto!$D$3:$D1000,"&lt;="&amp;DATE(M$2,12,31))*$D820), "")))))</f>
        <v/>
      </c>
      <c r="N820" s="30"/>
      <c r="O820" s="31"/>
      <c r="P820" s="31"/>
      <c r="Q820" s="31"/>
      <c r="R820" s="31"/>
      <c r="S820" s="31"/>
      <c r="T820" s="31"/>
      <c r="U820" s="31"/>
      <c r="V820" s="31"/>
      <c r="W820" s="31"/>
    </row>
    <row r="821">
      <c r="A821" s="46"/>
      <c r="B821" s="47"/>
      <c r="C821" s="47"/>
      <c r="D821" s="47"/>
      <c r="E821" s="48"/>
      <c r="F821" s="45" t="str">
        <f t="shared" si="1"/>
        <v/>
      </c>
      <c r="G821" s="40" t="str">
        <f t="shared" si="2"/>
        <v/>
      </c>
      <c r="H821" s="41" t="str">
        <f>IF(A821="","",IF(C821="","",IF(D821="","",IF(B821="C", SUMIFS(Prov_Auto!E$3:E1000,Prov_Auto!A$3:A1000,C821,Prov_Auto!C$3:C1000,"&gt;"&amp;A821,Prov_Auto!D$3:D1000,"&lt;="&amp;TODAY())*D821, IF(B821="V", -1*(SUMIFS(Prov_Auto!E$3:E1000,Prov_Auto!A$3:A1000,C821,Prov_Auto!C$3:C1000,"&gt;"&amp;A821,Prov_Auto!D$3:D1000,"&lt;="&amp;TODAY())*D821), "")))))</f>
        <v/>
      </c>
      <c r="I821" s="42" t="str">
        <f>IF($A821="","",IF($C821="","",IF($D821="","", IF($B821="C",  SUMIFS(Prov_Auto!$E$3:$E1000,Prov_Auto!$A$3:$A1000,$C821,Prov_Auto!$C$3:$C1000,"&gt;="&amp;$A821 ,Prov_Auto!$D$3:$D1000, "&gt;="&amp;DATE(I$2,1, 1), Prov_Auto!$D$3:$D1000,"&lt;="&amp;DATE(I$2, 12, 31))*$D821, IF($B821="V", -1*(SUMIFS(Prov_Auto!$E$3:$E1000,Prov_Auto!$A$3:$A1000,$C821,Prov_Auto!$C$3:$C1000,"&gt;="&amp;$A821 ,Prov_Auto!$D$3:$D1000, "&gt;="&amp;DATE(I$2,1,1), Prov_Auto!$D$3:$D1000,"&lt;="&amp;DATE(I$2,12,31))*$D821), "")))))</f>
        <v/>
      </c>
      <c r="J821" s="42" t="str">
        <f>IF($A821="","",IF($C821="","",IF($D821="","", IF($B821="C",  SUMIFS(Prov_Auto!$E$3:$E1000,Prov_Auto!$A$3:$A1000,$C821,Prov_Auto!$C$3:$C1000,"&gt;="&amp;$A821 ,Prov_Auto!$D$3:$D1000, "&gt;="&amp;DATE(J$2,1, 1), Prov_Auto!$D$3:$D1000,"&lt;="&amp;DATE(J$2, 12, 31))*$D821, IF($B821="V", -1*(SUMIFS(Prov_Auto!$E$3:$E1000,Prov_Auto!$A$3:$A1000,$C821,Prov_Auto!$C$3:$C1000,"&gt;="&amp;$A821 ,Prov_Auto!$D$3:$D1000, "&gt;="&amp;DATE(J$2,1,1), Prov_Auto!$D$3:$D1000,"&lt;="&amp;DATE(J$2,12,31))*$D821), "")))))</f>
        <v/>
      </c>
      <c r="K821" s="42" t="str">
        <f>IF($A821="","",IF($C821="","",IF($D821="","", IF($B821="C",  SUMIFS(Prov_Auto!$E$3:$E1000,Prov_Auto!$A$3:$A1000,$C821,Prov_Auto!$C$3:$C1000,"&gt;="&amp;$A821 ,Prov_Auto!$D$3:$D1000, "&gt;="&amp;DATE(K$2,1, 1), Prov_Auto!$D$3:$D1000,"&lt;="&amp;DATE(K$2, 12, 31))*$D821, IF($B821="V", -1*(SUMIFS(Prov_Auto!$E$3:$E1000,Prov_Auto!$A$3:$A1000,$C821,Prov_Auto!$C$3:$C1000,"&gt;="&amp;$A821 ,Prov_Auto!$D$3:$D1000, "&gt;="&amp;DATE(K$2,1,1), Prov_Auto!$D$3:$D1000,"&lt;="&amp;DATE(K$2,12,31))*$D821), "")))))</f>
        <v/>
      </c>
      <c r="L821" s="42" t="str">
        <f>IF($A821="","",IF($C821="","",IF($D821="","", IF($B821="C",  SUMIFS(Prov_Auto!$E$3:$E1000,Prov_Auto!$A$3:$A1000,$C821,Prov_Auto!$C$3:$C1000,"&gt;="&amp;$A821 ,Prov_Auto!$D$3:$D1000, "&gt;="&amp;DATE(L$2,1, 1), Prov_Auto!$D$3:$D1000,"&lt;="&amp;DATE(L$2, 12, 31))*$D821, IF($B821="V", -1*(SUMIFS(Prov_Auto!$E$3:$E1000,Prov_Auto!$A$3:$A1000,$C821,Prov_Auto!$C$3:$C1000,"&gt;="&amp;$A821 ,Prov_Auto!$D$3:$D1000, "&gt;="&amp;DATE(L$2,1,1), Prov_Auto!$D$3:$D1000,"&lt;="&amp;DATE(L$2,12,31))*$D821), "")))))</f>
        <v/>
      </c>
      <c r="M821" s="43" t="str">
        <f>IF($A821="","",IF($C821="","",IF($D821="","", IF($B821="C",  SUMIFS(Prov_Auto!$E$3:$E1000,Prov_Auto!$A$3:$A1000,$C821,Prov_Auto!$C$3:$C1000,"&gt;="&amp;$A821 ,Prov_Auto!$D$3:$D1000, "&gt;="&amp;DATE(M$2,1, 1), Prov_Auto!$D$3:$D1000,"&lt;="&amp;DATE(M$2, 12, 31))*$D821, IF($B821="V", -1*(SUMIFS(Prov_Auto!$E$3:$E1000,Prov_Auto!$A$3:$A1000,$C821,Prov_Auto!$C$3:$C1000,"&gt;="&amp;$A821 ,Prov_Auto!$D$3:$D1000, "&gt;="&amp;DATE(M$2,1,1), Prov_Auto!$D$3:$D1000,"&lt;="&amp;DATE(M$2,12,31))*$D821), "")))))</f>
        <v/>
      </c>
      <c r="N821" s="30"/>
      <c r="O821" s="31"/>
      <c r="P821" s="31"/>
      <c r="Q821" s="31"/>
      <c r="R821" s="31"/>
      <c r="S821" s="31"/>
      <c r="T821" s="31"/>
      <c r="U821" s="31"/>
      <c r="V821" s="31"/>
      <c r="W821" s="31"/>
    </row>
    <row r="822">
      <c r="A822" s="46"/>
      <c r="B822" s="47"/>
      <c r="C822" s="47"/>
      <c r="D822" s="47"/>
      <c r="E822" s="48"/>
      <c r="F822" s="45" t="str">
        <f t="shared" si="1"/>
        <v/>
      </c>
      <c r="G822" s="40" t="str">
        <f t="shared" si="2"/>
        <v/>
      </c>
      <c r="H822" s="41" t="str">
        <f>IF(A822="","",IF(C822="","",IF(D822="","",IF(B822="C", SUMIFS(Prov_Auto!E$3:E1000,Prov_Auto!A$3:A1000,C822,Prov_Auto!C$3:C1000,"&gt;"&amp;A822,Prov_Auto!D$3:D1000,"&lt;="&amp;TODAY())*D822, IF(B822="V", -1*(SUMIFS(Prov_Auto!E$3:E1000,Prov_Auto!A$3:A1000,C822,Prov_Auto!C$3:C1000,"&gt;"&amp;A822,Prov_Auto!D$3:D1000,"&lt;="&amp;TODAY())*D822), "")))))</f>
        <v/>
      </c>
      <c r="I822" s="42" t="str">
        <f>IF($A822="","",IF($C822="","",IF($D822="","", IF($B822="C",  SUMIFS(Prov_Auto!$E$3:$E1000,Prov_Auto!$A$3:$A1000,$C822,Prov_Auto!$C$3:$C1000,"&gt;="&amp;$A822 ,Prov_Auto!$D$3:$D1000, "&gt;="&amp;DATE(I$2,1, 1), Prov_Auto!$D$3:$D1000,"&lt;="&amp;DATE(I$2, 12, 31))*$D822, IF($B822="V", -1*(SUMIFS(Prov_Auto!$E$3:$E1000,Prov_Auto!$A$3:$A1000,$C822,Prov_Auto!$C$3:$C1000,"&gt;="&amp;$A822 ,Prov_Auto!$D$3:$D1000, "&gt;="&amp;DATE(I$2,1,1), Prov_Auto!$D$3:$D1000,"&lt;="&amp;DATE(I$2,12,31))*$D822), "")))))</f>
        <v/>
      </c>
      <c r="J822" s="42" t="str">
        <f>IF($A822="","",IF($C822="","",IF($D822="","", IF($B822="C",  SUMIFS(Prov_Auto!$E$3:$E1000,Prov_Auto!$A$3:$A1000,$C822,Prov_Auto!$C$3:$C1000,"&gt;="&amp;$A822 ,Prov_Auto!$D$3:$D1000, "&gt;="&amp;DATE(J$2,1, 1), Prov_Auto!$D$3:$D1000,"&lt;="&amp;DATE(J$2, 12, 31))*$D822, IF($B822="V", -1*(SUMIFS(Prov_Auto!$E$3:$E1000,Prov_Auto!$A$3:$A1000,$C822,Prov_Auto!$C$3:$C1000,"&gt;="&amp;$A822 ,Prov_Auto!$D$3:$D1000, "&gt;="&amp;DATE(J$2,1,1), Prov_Auto!$D$3:$D1000,"&lt;="&amp;DATE(J$2,12,31))*$D822), "")))))</f>
        <v/>
      </c>
      <c r="K822" s="42" t="str">
        <f>IF($A822="","",IF($C822="","",IF($D822="","", IF($B822="C",  SUMIFS(Prov_Auto!$E$3:$E1000,Prov_Auto!$A$3:$A1000,$C822,Prov_Auto!$C$3:$C1000,"&gt;="&amp;$A822 ,Prov_Auto!$D$3:$D1000, "&gt;="&amp;DATE(K$2,1, 1), Prov_Auto!$D$3:$D1000,"&lt;="&amp;DATE(K$2, 12, 31))*$D822, IF($B822="V", -1*(SUMIFS(Prov_Auto!$E$3:$E1000,Prov_Auto!$A$3:$A1000,$C822,Prov_Auto!$C$3:$C1000,"&gt;="&amp;$A822 ,Prov_Auto!$D$3:$D1000, "&gt;="&amp;DATE(K$2,1,1), Prov_Auto!$D$3:$D1000,"&lt;="&amp;DATE(K$2,12,31))*$D822), "")))))</f>
        <v/>
      </c>
      <c r="L822" s="42" t="str">
        <f>IF($A822="","",IF($C822="","",IF($D822="","", IF($B822="C",  SUMIFS(Prov_Auto!$E$3:$E1000,Prov_Auto!$A$3:$A1000,$C822,Prov_Auto!$C$3:$C1000,"&gt;="&amp;$A822 ,Prov_Auto!$D$3:$D1000, "&gt;="&amp;DATE(L$2,1, 1), Prov_Auto!$D$3:$D1000,"&lt;="&amp;DATE(L$2, 12, 31))*$D822, IF($B822="V", -1*(SUMIFS(Prov_Auto!$E$3:$E1000,Prov_Auto!$A$3:$A1000,$C822,Prov_Auto!$C$3:$C1000,"&gt;="&amp;$A822 ,Prov_Auto!$D$3:$D1000, "&gt;="&amp;DATE(L$2,1,1), Prov_Auto!$D$3:$D1000,"&lt;="&amp;DATE(L$2,12,31))*$D822), "")))))</f>
        <v/>
      </c>
      <c r="M822" s="43" t="str">
        <f>IF($A822="","",IF($C822="","",IF($D822="","", IF($B822="C",  SUMIFS(Prov_Auto!$E$3:$E1000,Prov_Auto!$A$3:$A1000,$C822,Prov_Auto!$C$3:$C1000,"&gt;="&amp;$A822 ,Prov_Auto!$D$3:$D1000, "&gt;="&amp;DATE(M$2,1, 1), Prov_Auto!$D$3:$D1000,"&lt;="&amp;DATE(M$2, 12, 31))*$D822, IF($B822="V", -1*(SUMIFS(Prov_Auto!$E$3:$E1000,Prov_Auto!$A$3:$A1000,$C822,Prov_Auto!$C$3:$C1000,"&gt;="&amp;$A822 ,Prov_Auto!$D$3:$D1000, "&gt;="&amp;DATE(M$2,1,1), Prov_Auto!$D$3:$D1000,"&lt;="&amp;DATE(M$2,12,31))*$D822), "")))))</f>
        <v/>
      </c>
      <c r="N822" s="30"/>
      <c r="O822" s="31"/>
      <c r="P822" s="31"/>
      <c r="Q822" s="31"/>
      <c r="R822" s="31"/>
      <c r="S822" s="31"/>
      <c r="T822" s="31"/>
      <c r="U822" s="31"/>
      <c r="V822" s="31"/>
      <c r="W822" s="31"/>
    </row>
    <row r="823">
      <c r="A823" s="46"/>
      <c r="B823" s="47"/>
      <c r="C823" s="47"/>
      <c r="D823" s="47"/>
      <c r="E823" s="48"/>
      <c r="F823" s="45" t="str">
        <f t="shared" si="1"/>
        <v/>
      </c>
      <c r="G823" s="40" t="str">
        <f t="shared" si="2"/>
        <v/>
      </c>
      <c r="H823" s="41" t="str">
        <f>IF(A823="","",IF(C823="","",IF(D823="","",IF(B823="C", SUMIFS(Prov_Auto!E$3:E1000,Prov_Auto!A$3:A1000,C823,Prov_Auto!C$3:C1000,"&gt;"&amp;A823,Prov_Auto!D$3:D1000,"&lt;="&amp;TODAY())*D823, IF(B823="V", -1*(SUMIFS(Prov_Auto!E$3:E1000,Prov_Auto!A$3:A1000,C823,Prov_Auto!C$3:C1000,"&gt;"&amp;A823,Prov_Auto!D$3:D1000,"&lt;="&amp;TODAY())*D823), "")))))</f>
        <v/>
      </c>
      <c r="I823" s="42" t="str">
        <f>IF($A823="","",IF($C823="","",IF($D823="","", IF($B823="C",  SUMIFS(Prov_Auto!$E$3:$E1000,Prov_Auto!$A$3:$A1000,$C823,Prov_Auto!$C$3:$C1000,"&gt;="&amp;$A823 ,Prov_Auto!$D$3:$D1000, "&gt;="&amp;DATE(I$2,1, 1), Prov_Auto!$D$3:$D1000,"&lt;="&amp;DATE(I$2, 12, 31))*$D823, IF($B823="V", -1*(SUMIFS(Prov_Auto!$E$3:$E1000,Prov_Auto!$A$3:$A1000,$C823,Prov_Auto!$C$3:$C1000,"&gt;="&amp;$A823 ,Prov_Auto!$D$3:$D1000, "&gt;="&amp;DATE(I$2,1,1), Prov_Auto!$D$3:$D1000,"&lt;="&amp;DATE(I$2,12,31))*$D823), "")))))</f>
        <v/>
      </c>
      <c r="J823" s="42" t="str">
        <f>IF($A823="","",IF($C823="","",IF($D823="","", IF($B823="C",  SUMIFS(Prov_Auto!$E$3:$E1000,Prov_Auto!$A$3:$A1000,$C823,Prov_Auto!$C$3:$C1000,"&gt;="&amp;$A823 ,Prov_Auto!$D$3:$D1000, "&gt;="&amp;DATE(J$2,1, 1), Prov_Auto!$D$3:$D1000,"&lt;="&amp;DATE(J$2, 12, 31))*$D823, IF($B823="V", -1*(SUMIFS(Prov_Auto!$E$3:$E1000,Prov_Auto!$A$3:$A1000,$C823,Prov_Auto!$C$3:$C1000,"&gt;="&amp;$A823 ,Prov_Auto!$D$3:$D1000, "&gt;="&amp;DATE(J$2,1,1), Prov_Auto!$D$3:$D1000,"&lt;="&amp;DATE(J$2,12,31))*$D823), "")))))</f>
        <v/>
      </c>
      <c r="K823" s="42" t="str">
        <f>IF($A823="","",IF($C823="","",IF($D823="","", IF($B823="C",  SUMIFS(Prov_Auto!$E$3:$E1000,Prov_Auto!$A$3:$A1000,$C823,Prov_Auto!$C$3:$C1000,"&gt;="&amp;$A823 ,Prov_Auto!$D$3:$D1000, "&gt;="&amp;DATE(K$2,1, 1), Prov_Auto!$D$3:$D1000,"&lt;="&amp;DATE(K$2, 12, 31))*$D823, IF($B823="V", -1*(SUMIFS(Prov_Auto!$E$3:$E1000,Prov_Auto!$A$3:$A1000,$C823,Prov_Auto!$C$3:$C1000,"&gt;="&amp;$A823 ,Prov_Auto!$D$3:$D1000, "&gt;="&amp;DATE(K$2,1,1), Prov_Auto!$D$3:$D1000,"&lt;="&amp;DATE(K$2,12,31))*$D823), "")))))</f>
        <v/>
      </c>
      <c r="L823" s="42" t="str">
        <f>IF($A823="","",IF($C823="","",IF($D823="","", IF($B823="C",  SUMIFS(Prov_Auto!$E$3:$E1000,Prov_Auto!$A$3:$A1000,$C823,Prov_Auto!$C$3:$C1000,"&gt;="&amp;$A823 ,Prov_Auto!$D$3:$D1000, "&gt;="&amp;DATE(L$2,1, 1), Prov_Auto!$D$3:$D1000,"&lt;="&amp;DATE(L$2, 12, 31))*$D823, IF($B823="V", -1*(SUMIFS(Prov_Auto!$E$3:$E1000,Prov_Auto!$A$3:$A1000,$C823,Prov_Auto!$C$3:$C1000,"&gt;="&amp;$A823 ,Prov_Auto!$D$3:$D1000, "&gt;="&amp;DATE(L$2,1,1), Prov_Auto!$D$3:$D1000,"&lt;="&amp;DATE(L$2,12,31))*$D823), "")))))</f>
        <v/>
      </c>
      <c r="M823" s="43" t="str">
        <f>IF($A823="","",IF($C823="","",IF($D823="","", IF($B823="C",  SUMIFS(Prov_Auto!$E$3:$E1000,Prov_Auto!$A$3:$A1000,$C823,Prov_Auto!$C$3:$C1000,"&gt;="&amp;$A823 ,Prov_Auto!$D$3:$D1000, "&gt;="&amp;DATE(M$2,1, 1), Prov_Auto!$D$3:$D1000,"&lt;="&amp;DATE(M$2, 12, 31))*$D823, IF($B823="V", -1*(SUMIFS(Prov_Auto!$E$3:$E1000,Prov_Auto!$A$3:$A1000,$C823,Prov_Auto!$C$3:$C1000,"&gt;="&amp;$A823 ,Prov_Auto!$D$3:$D1000, "&gt;="&amp;DATE(M$2,1,1), Prov_Auto!$D$3:$D1000,"&lt;="&amp;DATE(M$2,12,31))*$D823), "")))))</f>
        <v/>
      </c>
      <c r="N823" s="30"/>
      <c r="O823" s="31"/>
      <c r="P823" s="31"/>
      <c r="Q823" s="31"/>
      <c r="R823" s="31"/>
      <c r="S823" s="31"/>
      <c r="T823" s="31"/>
      <c r="U823" s="31"/>
      <c r="V823" s="31"/>
      <c r="W823" s="31"/>
    </row>
    <row r="824">
      <c r="A824" s="46"/>
      <c r="B824" s="47"/>
      <c r="C824" s="47"/>
      <c r="D824" s="47"/>
      <c r="E824" s="48"/>
      <c r="F824" s="45" t="str">
        <f t="shared" si="1"/>
        <v/>
      </c>
      <c r="G824" s="40" t="str">
        <f t="shared" si="2"/>
        <v/>
      </c>
      <c r="H824" s="41" t="str">
        <f>IF(A824="","",IF(C824="","",IF(D824="","",IF(B824="C", SUMIFS(Prov_Auto!E$3:E1000,Prov_Auto!A$3:A1000,C824,Prov_Auto!C$3:C1000,"&gt;"&amp;A824,Prov_Auto!D$3:D1000,"&lt;="&amp;TODAY())*D824, IF(B824="V", -1*(SUMIFS(Prov_Auto!E$3:E1000,Prov_Auto!A$3:A1000,C824,Prov_Auto!C$3:C1000,"&gt;"&amp;A824,Prov_Auto!D$3:D1000,"&lt;="&amp;TODAY())*D824), "")))))</f>
        <v/>
      </c>
      <c r="I824" s="42" t="str">
        <f>IF($A824="","",IF($C824="","",IF($D824="","", IF($B824="C",  SUMIFS(Prov_Auto!$E$3:$E1000,Prov_Auto!$A$3:$A1000,$C824,Prov_Auto!$C$3:$C1000,"&gt;="&amp;$A824 ,Prov_Auto!$D$3:$D1000, "&gt;="&amp;DATE(I$2,1, 1), Prov_Auto!$D$3:$D1000,"&lt;="&amp;DATE(I$2, 12, 31))*$D824, IF($B824="V", -1*(SUMIFS(Prov_Auto!$E$3:$E1000,Prov_Auto!$A$3:$A1000,$C824,Prov_Auto!$C$3:$C1000,"&gt;="&amp;$A824 ,Prov_Auto!$D$3:$D1000, "&gt;="&amp;DATE(I$2,1,1), Prov_Auto!$D$3:$D1000,"&lt;="&amp;DATE(I$2,12,31))*$D824), "")))))</f>
        <v/>
      </c>
      <c r="J824" s="42" t="str">
        <f>IF($A824="","",IF($C824="","",IF($D824="","", IF($B824="C",  SUMIFS(Prov_Auto!$E$3:$E1000,Prov_Auto!$A$3:$A1000,$C824,Prov_Auto!$C$3:$C1000,"&gt;="&amp;$A824 ,Prov_Auto!$D$3:$D1000, "&gt;="&amp;DATE(J$2,1, 1), Prov_Auto!$D$3:$D1000,"&lt;="&amp;DATE(J$2, 12, 31))*$D824, IF($B824="V", -1*(SUMIFS(Prov_Auto!$E$3:$E1000,Prov_Auto!$A$3:$A1000,$C824,Prov_Auto!$C$3:$C1000,"&gt;="&amp;$A824 ,Prov_Auto!$D$3:$D1000, "&gt;="&amp;DATE(J$2,1,1), Prov_Auto!$D$3:$D1000,"&lt;="&amp;DATE(J$2,12,31))*$D824), "")))))</f>
        <v/>
      </c>
      <c r="K824" s="42" t="str">
        <f>IF($A824="","",IF($C824="","",IF($D824="","", IF($B824="C",  SUMIFS(Prov_Auto!$E$3:$E1000,Prov_Auto!$A$3:$A1000,$C824,Prov_Auto!$C$3:$C1000,"&gt;="&amp;$A824 ,Prov_Auto!$D$3:$D1000, "&gt;="&amp;DATE(K$2,1, 1), Prov_Auto!$D$3:$D1000,"&lt;="&amp;DATE(K$2, 12, 31))*$D824, IF($B824="V", -1*(SUMIFS(Prov_Auto!$E$3:$E1000,Prov_Auto!$A$3:$A1000,$C824,Prov_Auto!$C$3:$C1000,"&gt;="&amp;$A824 ,Prov_Auto!$D$3:$D1000, "&gt;="&amp;DATE(K$2,1,1), Prov_Auto!$D$3:$D1000,"&lt;="&amp;DATE(K$2,12,31))*$D824), "")))))</f>
        <v/>
      </c>
      <c r="L824" s="42" t="str">
        <f>IF($A824="","",IF($C824="","",IF($D824="","", IF($B824="C",  SUMIFS(Prov_Auto!$E$3:$E1000,Prov_Auto!$A$3:$A1000,$C824,Prov_Auto!$C$3:$C1000,"&gt;="&amp;$A824 ,Prov_Auto!$D$3:$D1000, "&gt;="&amp;DATE(L$2,1, 1), Prov_Auto!$D$3:$D1000,"&lt;="&amp;DATE(L$2, 12, 31))*$D824, IF($B824="V", -1*(SUMIFS(Prov_Auto!$E$3:$E1000,Prov_Auto!$A$3:$A1000,$C824,Prov_Auto!$C$3:$C1000,"&gt;="&amp;$A824 ,Prov_Auto!$D$3:$D1000, "&gt;="&amp;DATE(L$2,1,1), Prov_Auto!$D$3:$D1000,"&lt;="&amp;DATE(L$2,12,31))*$D824), "")))))</f>
        <v/>
      </c>
      <c r="M824" s="43" t="str">
        <f>IF($A824="","",IF($C824="","",IF($D824="","", IF($B824="C",  SUMIFS(Prov_Auto!$E$3:$E1000,Prov_Auto!$A$3:$A1000,$C824,Prov_Auto!$C$3:$C1000,"&gt;="&amp;$A824 ,Prov_Auto!$D$3:$D1000, "&gt;="&amp;DATE(M$2,1, 1), Prov_Auto!$D$3:$D1000,"&lt;="&amp;DATE(M$2, 12, 31))*$D824, IF($B824="V", -1*(SUMIFS(Prov_Auto!$E$3:$E1000,Prov_Auto!$A$3:$A1000,$C824,Prov_Auto!$C$3:$C1000,"&gt;="&amp;$A824 ,Prov_Auto!$D$3:$D1000, "&gt;="&amp;DATE(M$2,1,1), Prov_Auto!$D$3:$D1000,"&lt;="&amp;DATE(M$2,12,31))*$D824), "")))))</f>
        <v/>
      </c>
      <c r="N824" s="30"/>
      <c r="O824" s="31"/>
      <c r="P824" s="31"/>
      <c r="Q824" s="31"/>
      <c r="R824" s="31"/>
      <c r="S824" s="31"/>
      <c r="T824" s="31"/>
      <c r="U824" s="31"/>
      <c r="V824" s="31"/>
      <c r="W824" s="31"/>
    </row>
    <row r="825">
      <c r="A825" s="46"/>
      <c r="B825" s="47"/>
      <c r="C825" s="47"/>
      <c r="D825" s="47"/>
      <c r="E825" s="48"/>
      <c r="F825" s="45" t="str">
        <f t="shared" si="1"/>
        <v/>
      </c>
      <c r="G825" s="40" t="str">
        <f t="shared" si="2"/>
        <v/>
      </c>
      <c r="H825" s="41" t="str">
        <f>IF(A825="","",IF(C825="","",IF(D825="","",IF(B825="C", SUMIFS(Prov_Auto!E$3:E1000,Prov_Auto!A$3:A1000,C825,Prov_Auto!C$3:C1000,"&gt;"&amp;A825,Prov_Auto!D$3:D1000,"&lt;="&amp;TODAY())*D825, IF(B825="V", -1*(SUMIFS(Prov_Auto!E$3:E1000,Prov_Auto!A$3:A1000,C825,Prov_Auto!C$3:C1000,"&gt;"&amp;A825,Prov_Auto!D$3:D1000,"&lt;="&amp;TODAY())*D825), "")))))</f>
        <v/>
      </c>
      <c r="I825" s="42" t="str">
        <f>IF($A825="","",IF($C825="","",IF($D825="","", IF($B825="C",  SUMIFS(Prov_Auto!$E$3:$E1000,Prov_Auto!$A$3:$A1000,$C825,Prov_Auto!$C$3:$C1000,"&gt;="&amp;$A825 ,Prov_Auto!$D$3:$D1000, "&gt;="&amp;DATE(I$2,1, 1), Prov_Auto!$D$3:$D1000,"&lt;="&amp;DATE(I$2, 12, 31))*$D825, IF($B825="V", -1*(SUMIFS(Prov_Auto!$E$3:$E1000,Prov_Auto!$A$3:$A1000,$C825,Prov_Auto!$C$3:$C1000,"&gt;="&amp;$A825 ,Prov_Auto!$D$3:$D1000, "&gt;="&amp;DATE(I$2,1,1), Prov_Auto!$D$3:$D1000,"&lt;="&amp;DATE(I$2,12,31))*$D825), "")))))</f>
        <v/>
      </c>
      <c r="J825" s="42" t="str">
        <f>IF($A825="","",IF($C825="","",IF($D825="","", IF($B825="C",  SUMIFS(Prov_Auto!$E$3:$E1000,Prov_Auto!$A$3:$A1000,$C825,Prov_Auto!$C$3:$C1000,"&gt;="&amp;$A825 ,Prov_Auto!$D$3:$D1000, "&gt;="&amp;DATE(J$2,1, 1), Prov_Auto!$D$3:$D1000,"&lt;="&amp;DATE(J$2, 12, 31))*$D825, IF($B825="V", -1*(SUMIFS(Prov_Auto!$E$3:$E1000,Prov_Auto!$A$3:$A1000,$C825,Prov_Auto!$C$3:$C1000,"&gt;="&amp;$A825 ,Prov_Auto!$D$3:$D1000, "&gt;="&amp;DATE(J$2,1,1), Prov_Auto!$D$3:$D1000,"&lt;="&amp;DATE(J$2,12,31))*$D825), "")))))</f>
        <v/>
      </c>
      <c r="K825" s="42" t="str">
        <f>IF($A825="","",IF($C825="","",IF($D825="","", IF($B825="C",  SUMIFS(Prov_Auto!$E$3:$E1000,Prov_Auto!$A$3:$A1000,$C825,Prov_Auto!$C$3:$C1000,"&gt;="&amp;$A825 ,Prov_Auto!$D$3:$D1000, "&gt;="&amp;DATE(K$2,1, 1), Prov_Auto!$D$3:$D1000,"&lt;="&amp;DATE(K$2, 12, 31))*$D825, IF($B825="V", -1*(SUMIFS(Prov_Auto!$E$3:$E1000,Prov_Auto!$A$3:$A1000,$C825,Prov_Auto!$C$3:$C1000,"&gt;="&amp;$A825 ,Prov_Auto!$D$3:$D1000, "&gt;="&amp;DATE(K$2,1,1), Prov_Auto!$D$3:$D1000,"&lt;="&amp;DATE(K$2,12,31))*$D825), "")))))</f>
        <v/>
      </c>
      <c r="L825" s="42" t="str">
        <f>IF($A825="","",IF($C825="","",IF($D825="","", IF($B825="C",  SUMIFS(Prov_Auto!$E$3:$E1000,Prov_Auto!$A$3:$A1000,$C825,Prov_Auto!$C$3:$C1000,"&gt;="&amp;$A825 ,Prov_Auto!$D$3:$D1000, "&gt;="&amp;DATE(L$2,1, 1), Prov_Auto!$D$3:$D1000,"&lt;="&amp;DATE(L$2, 12, 31))*$D825, IF($B825="V", -1*(SUMIFS(Prov_Auto!$E$3:$E1000,Prov_Auto!$A$3:$A1000,$C825,Prov_Auto!$C$3:$C1000,"&gt;="&amp;$A825 ,Prov_Auto!$D$3:$D1000, "&gt;="&amp;DATE(L$2,1,1), Prov_Auto!$D$3:$D1000,"&lt;="&amp;DATE(L$2,12,31))*$D825), "")))))</f>
        <v/>
      </c>
      <c r="M825" s="43" t="str">
        <f>IF($A825="","",IF($C825="","",IF($D825="","", IF($B825="C",  SUMIFS(Prov_Auto!$E$3:$E1000,Prov_Auto!$A$3:$A1000,$C825,Prov_Auto!$C$3:$C1000,"&gt;="&amp;$A825 ,Prov_Auto!$D$3:$D1000, "&gt;="&amp;DATE(M$2,1, 1), Prov_Auto!$D$3:$D1000,"&lt;="&amp;DATE(M$2, 12, 31))*$D825, IF($B825="V", -1*(SUMIFS(Prov_Auto!$E$3:$E1000,Prov_Auto!$A$3:$A1000,$C825,Prov_Auto!$C$3:$C1000,"&gt;="&amp;$A825 ,Prov_Auto!$D$3:$D1000, "&gt;="&amp;DATE(M$2,1,1), Prov_Auto!$D$3:$D1000,"&lt;="&amp;DATE(M$2,12,31))*$D825), "")))))</f>
        <v/>
      </c>
      <c r="N825" s="30"/>
      <c r="O825" s="31"/>
      <c r="P825" s="31"/>
      <c r="Q825" s="31"/>
      <c r="R825" s="31"/>
      <c r="S825" s="31"/>
      <c r="T825" s="31"/>
      <c r="U825" s="31"/>
      <c r="V825" s="31"/>
      <c r="W825" s="31"/>
    </row>
    <row r="826">
      <c r="A826" s="46"/>
      <c r="B826" s="47"/>
      <c r="C826" s="47"/>
      <c r="D826" s="47"/>
      <c r="E826" s="48"/>
      <c r="F826" s="45" t="str">
        <f t="shared" si="1"/>
        <v/>
      </c>
      <c r="G826" s="40" t="str">
        <f t="shared" si="2"/>
        <v/>
      </c>
      <c r="H826" s="41" t="str">
        <f>IF(A826="","",IF(C826="","",IF(D826="","",IF(B826="C", SUMIFS(Prov_Auto!E$3:E1000,Prov_Auto!A$3:A1000,C826,Prov_Auto!C$3:C1000,"&gt;"&amp;A826,Prov_Auto!D$3:D1000,"&lt;="&amp;TODAY())*D826, IF(B826="V", -1*(SUMIFS(Prov_Auto!E$3:E1000,Prov_Auto!A$3:A1000,C826,Prov_Auto!C$3:C1000,"&gt;"&amp;A826,Prov_Auto!D$3:D1000,"&lt;="&amp;TODAY())*D826), "")))))</f>
        <v/>
      </c>
      <c r="I826" s="42" t="str">
        <f>IF($A826="","",IF($C826="","",IF($D826="","", IF($B826="C",  SUMIFS(Prov_Auto!$E$3:$E1000,Prov_Auto!$A$3:$A1000,$C826,Prov_Auto!$C$3:$C1000,"&gt;="&amp;$A826 ,Prov_Auto!$D$3:$D1000, "&gt;="&amp;DATE(I$2,1, 1), Prov_Auto!$D$3:$D1000,"&lt;="&amp;DATE(I$2, 12, 31))*$D826, IF($B826="V", -1*(SUMIFS(Prov_Auto!$E$3:$E1000,Prov_Auto!$A$3:$A1000,$C826,Prov_Auto!$C$3:$C1000,"&gt;="&amp;$A826 ,Prov_Auto!$D$3:$D1000, "&gt;="&amp;DATE(I$2,1,1), Prov_Auto!$D$3:$D1000,"&lt;="&amp;DATE(I$2,12,31))*$D826), "")))))</f>
        <v/>
      </c>
      <c r="J826" s="42" t="str">
        <f>IF($A826="","",IF($C826="","",IF($D826="","", IF($B826="C",  SUMIFS(Prov_Auto!$E$3:$E1000,Prov_Auto!$A$3:$A1000,$C826,Prov_Auto!$C$3:$C1000,"&gt;="&amp;$A826 ,Prov_Auto!$D$3:$D1000, "&gt;="&amp;DATE(J$2,1, 1), Prov_Auto!$D$3:$D1000,"&lt;="&amp;DATE(J$2, 12, 31))*$D826, IF($B826="V", -1*(SUMIFS(Prov_Auto!$E$3:$E1000,Prov_Auto!$A$3:$A1000,$C826,Prov_Auto!$C$3:$C1000,"&gt;="&amp;$A826 ,Prov_Auto!$D$3:$D1000, "&gt;="&amp;DATE(J$2,1,1), Prov_Auto!$D$3:$D1000,"&lt;="&amp;DATE(J$2,12,31))*$D826), "")))))</f>
        <v/>
      </c>
      <c r="K826" s="42" t="str">
        <f>IF($A826="","",IF($C826="","",IF($D826="","", IF($B826="C",  SUMIFS(Prov_Auto!$E$3:$E1000,Prov_Auto!$A$3:$A1000,$C826,Prov_Auto!$C$3:$C1000,"&gt;="&amp;$A826 ,Prov_Auto!$D$3:$D1000, "&gt;="&amp;DATE(K$2,1, 1), Prov_Auto!$D$3:$D1000,"&lt;="&amp;DATE(K$2, 12, 31))*$D826, IF($B826="V", -1*(SUMIFS(Prov_Auto!$E$3:$E1000,Prov_Auto!$A$3:$A1000,$C826,Prov_Auto!$C$3:$C1000,"&gt;="&amp;$A826 ,Prov_Auto!$D$3:$D1000, "&gt;="&amp;DATE(K$2,1,1), Prov_Auto!$D$3:$D1000,"&lt;="&amp;DATE(K$2,12,31))*$D826), "")))))</f>
        <v/>
      </c>
      <c r="L826" s="42" t="str">
        <f>IF($A826="","",IF($C826="","",IF($D826="","", IF($B826="C",  SUMIFS(Prov_Auto!$E$3:$E1000,Prov_Auto!$A$3:$A1000,$C826,Prov_Auto!$C$3:$C1000,"&gt;="&amp;$A826 ,Prov_Auto!$D$3:$D1000, "&gt;="&amp;DATE(L$2,1, 1), Prov_Auto!$D$3:$D1000,"&lt;="&amp;DATE(L$2, 12, 31))*$D826, IF($B826="V", -1*(SUMIFS(Prov_Auto!$E$3:$E1000,Prov_Auto!$A$3:$A1000,$C826,Prov_Auto!$C$3:$C1000,"&gt;="&amp;$A826 ,Prov_Auto!$D$3:$D1000, "&gt;="&amp;DATE(L$2,1,1), Prov_Auto!$D$3:$D1000,"&lt;="&amp;DATE(L$2,12,31))*$D826), "")))))</f>
        <v/>
      </c>
      <c r="M826" s="43" t="str">
        <f>IF($A826="","",IF($C826="","",IF($D826="","", IF($B826="C",  SUMIFS(Prov_Auto!$E$3:$E1000,Prov_Auto!$A$3:$A1000,$C826,Prov_Auto!$C$3:$C1000,"&gt;="&amp;$A826 ,Prov_Auto!$D$3:$D1000, "&gt;="&amp;DATE(M$2,1, 1), Prov_Auto!$D$3:$D1000,"&lt;="&amp;DATE(M$2, 12, 31))*$D826, IF($B826="V", -1*(SUMIFS(Prov_Auto!$E$3:$E1000,Prov_Auto!$A$3:$A1000,$C826,Prov_Auto!$C$3:$C1000,"&gt;="&amp;$A826 ,Prov_Auto!$D$3:$D1000, "&gt;="&amp;DATE(M$2,1,1), Prov_Auto!$D$3:$D1000,"&lt;="&amp;DATE(M$2,12,31))*$D826), "")))))</f>
        <v/>
      </c>
      <c r="N826" s="30"/>
      <c r="O826" s="31"/>
      <c r="P826" s="31"/>
      <c r="Q826" s="31"/>
      <c r="R826" s="31"/>
      <c r="S826" s="31"/>
      <c r="T826" s="31"/>
      <c r="U826" s="31"/>
      <c r="V826" s="31"/>
      <c r="W826" s="31"/>
    </row>
    <row r="827">
      <c r="A827" s="46"/>
      <c r="B827" s="47"/>
      <c r="C827" s="47"/>
      <c r="D827" s="47"/>
      <c r="E827" s="48"/>
      <c r="F827" s="45" t="str">
        <f t="shared" si="1"/>
        <v/>
      </c>
      <c r="G827" s="40" t="str">
        <f t="shared" si="2"/>
        <v/>
      </c>
      <c r="H827" s="41" t="str">
        <f>IF(A827="","",IF(C827="","",IF(D827="","",IF(B827="C", SUMIFS(Prov_Auto!E$3:E1000,Prov_Auto!A$3:A1000,C827,Prov_Auto!C$3:C1000,"&gt;"&amp;A827,Prov_Auto!D$3:D1000,"&lt;="&amp;TODAY())*D827, IF(B827="V", -1*(SUMIFS(Prov_Auto!E$3:E1000,Prov_Auto!A$3:A1000,C827,Prov_Auto!C$3:C1000,"&gt;"&amp;A827,Prov_Auto!D$3:D1000,"&lt;="&amp;TODAY())*D827), "")))))</f>
        <v/>
      </c>
      <c r="I827" s="42" t="str">
        <f>IF($A827="","",IF($C827="","",IF($D827="","", IF($B827="C",  SUMIFS(Prov_Auto!$E$3:$E1000,Prov_Auto!$A$3:$A1000,$C827,Prov_Auto!$C$3:$C1000,"&gt;="&amp;$A827 ,Prov_Auto!$D$3:$D1000, "&gt;="&amp;DATE(I$2,1, 1), Prov_Auto!$D$3:$D1000,"&lt;="&amp;DATE(I$2, 12, 31))*$D827, IF($B827="V", -1*(SUMIFS(Prov_Auto!$E$3:$E1000,Prov_Auto!$A$3:$A1000,$C827,Prov_Auto!$C$3:$C1000,"&gt;="&amp;$A827 ,Prov_Auto!$D$3:$D1000, "&gt;="&amp;DATE(I$2,1,1), Prov_Auto!$D$3:$D1000,"&lt;="&amp;DATE(I$2,12,31))*$D827), "")))))</f>
        <v/>
      </c>
      <c r="J827" s="42" t="str">
        <f>IF($A827="","",IF($C827="","",IF($D827="","", IF($B827="C",  SUMIFS(Prov_Auto!$E$3:$E1000,Prov_Auto!$A$3:$A1000,$C827,Prov_Auto!$C$3:$C1000,"&gt;="&amp;$A827 ,Prov_Auto!$D$3:$D1000, "&gt;="&amp;DATE(J$2,1, 1), Prov_Auto!$D$3:$D1000,"&lt;="&amp;DATE(J$2, 12, 31))*$D827, IF($B827="V", -1*(SUMIFS(Prov_Auto!$E$3:$E1000,Prov_Auto!$A$3:$A1000,$C827,Prov_Auto!$C$3:$C1000,"&gt;="&amp;$A827 ,Prov_Auto!$D$3:$D1000, "&gt;="&amp;DATE(J$2,1,1), Prov_Auto!$D$3:$D1000,"&lt;="&amp;DATE(J$2,12,31))*$D827), "")))))</f>
        <v/>
      </c>
      <c r="K827" s="42" t="str">
        <f>IF($A827="","",IF($C827="","",IF($D827="","", IF($B827="C",  SUMIFS(Prov_Auto!$E$3:$E1000,Prov_Auto!$A$3:$A1000,$C827,Prov_Auto!$C$3:$C1000,"&gt;="&amp;$A827 ,Prov_Auto!$D$3:$D1000, "&gt;="&amp;DATE(K$2,1, 1), Prov_Auto!$D$3:$D1000,"&lt;="&amp;DATE(K$2, 12, 31))*$D827, IF($B827="V", -1*(SUMIFS(Prov_Auto!$E$3:$E1000,Prov_Auto!$A$3:$A1000,$C827,Prov_Auto!$C$3:$C1000,"&gt;="&amp;$A827 ,Prov_Auto!$D$3:$D1000, "&gt;="&amp;DATE(K$2,1,1), Prov_Auto!$D$3:$D1000,"&lt;="&amp;DATE(K$2,12,31))*$D827), "")))))</f>
        <v/>
      </c>
      <c r="L827" s="42" t="str">
        <f>IF($A827="","",IF($C827="","",IF($D827="","", IF($B827="C",  SUMIFS(Prov_Auto!$E$3:$E1000,Prov_Auto!$A$3:$A1000,$C827,Prov_Auto!$C$3:$C1000,"&gt;="&amp;$A827 ,Prov_Auto!$D$3:$D1000, "&gt;="&amp;DATE(L$2,1, 1), Prov_Auto!$D$3:$D1000,"&lt;="&amp;DATE(L$2, 12, 31))*$D827, IF($B827="V", -1*(SUMIFS(Prov_Auto!$E$3:$E1000,Prov_Auto!$A$3:$A1000,$C827,Prov_Auto!$C$3:$C1000,"&gt;="&amp;$A827 ,Prov_Auto!$D$3:$D1000, "&gt;="&amp;DATE(L$2,1,1), Prov_Auto!$D$3:$D1000,"&lt;="&amp;DATE(L$2,12,31))*$D827), "")))))</f>
        <v/>
      </c>
      <c r="M827" s="43" t="str">
        <f>IF($A827="","",IF($C827="","",IF($D827="","", IF($B827="C",  SUMIFS(Prov_Auto!$E$3:$E1000,Prov_Auto!$A$3:$A1000,$C827,Prov_Auto!$C$3:$C1000,"&gt;="&amp;$A827 ,Prov_Auto!$D$3:$D1000, "&gt;="&amp;DATE(M$2,1, 1), Prov_Auto!$D$3:$D1000,"&lt;="&amp;DATE(M$2, 12, 31))*$D827, IF($B827="V", -1*(SUMIFS(Prov_Auto!$E$3:$E1000,Prov_Auto!$A$3:$A1000,$C827,Prov_Auto!$C$3:$C1000,"&gt;="&amp;$A827 ,Prov_Auto!$D$3:$D1000, "&gt;="&amp;DATE(M$2,1,1), Prov_Auto!$D$3:$D1000,"&lt;="&amp;DATE(M$2,12,31))*$D827), "")))))</f>
        <v/>
      </c>
      <c r="N827" s="30"/>
      <c r="O827" s="31"/>
      <c r="P827" s="31"/>
      <c r="Q827" s="31"/>
      <c r="R827" s="31"/>
      <c r="S827" s="31"/>
      <c r="T827" s="31"/>
      <c r="U827" s="31"/>
      <c r="V827" s="31"/>
      <c r="W827" s="31"/>
    </row>
    <row r="828">
      <c r="A828" s="46"/>
      <c r="B828" s="47"/>
      <c r="C828" s="47"/>
      <c r="D828" s="47"/>
      <c r="E828" s="48"/>
      <c r="F828" s="45" t="str">
        <f t="shared" si="1"/>
        <v/>
      </c>
      <c r="G828" s="40" t="str">
        <f t="shared" si="2"/>
        <v/>
      </c>
      <c r="H828" s="41" t="str">
        <f>IF(A828="","",IF(C828="","",IF(D828="","",IF(B828="C", SUMIFS(Prov_Auto!E$3:E1000,Prov_Auto!A$3:A1000,C828,Prov_Auto!C$3:C1000,"&gt;"&amp;A828,Prov_Auto!D$3:D1000,"&lt;="&amp;TODAY())*D828, IF(B828="V", -1*(SUMIFS(Prov_Auto!E$3:E1000,Prov_Auto!A$3:A1000,C828,Prov_Auto!C$3:C1000,"&gt;"&amp;A828,Prov_Auto!D$3:D1000,"&lt;="&amp;TODAY())*D828), "")))))</f>
        <v/>
      </c>
      <c r="I828" s="42" t="str">
        <f>IF($A828="","",IF($C828="","",IF($D828="","", IF($B828="C",  SUMIFS(Prov_Auto!$E$3:$E1000,Prov_Auto!$A$3:$A1000,$C828,Prov_Auto!$C$3:$C1000,"&gt;="&amp;$A828 ,Prov_Auto!$D$3:$D1000, "&gt;="&amp;DATE(I$2,1, 1), Prov_Auto!$D$3:$D1000,"&lt;="&amp;DATE(I$2, 12, 31))*$D828, IF($B828="V", -1*(SUMIFS(Prov_Auto!$E$3:$E1000,Prov_Auto!$A$3:$A1000,$C828,Prov_Auto!$C$3:$C1000,"&gt;="&amp;$A828 ,Prov_Auto!$D$3:$D1000, "&gt;="&amp;DATE(I$2,1,1), Prov_Auto!$D$3:$D1000,"&lt;="&amp;DATE(I$2,12,31))*$D828), "")))))</f>
        <v/>
      </c>
      <c r="J828" s="42" t="str">
        <f>IF($A828="","",IF($C828="","",IF($D828="","", IF($B828="C",  SUMIFS(Prov_Auto!$E$3:$E1000,Prov_Auto!$A$3:$A1000,$C828,Prov_Auto!$C$3:$C1000,"&gt;="&amp;$A828 ,Prov_Auto!$D$3:$D1000, "&gt;="&amp;DATE(J$2,1, 1), Prov_Auto!$D$3:$D1000,"&lt;="&amp;DATE(J$2, 12, 31))*$D828, IF($B828="V", -1*(SUMIFS(Prov_Auto!$E$3:$E1000,Prov_Auto!$A$3:$A1000,$C828,Prov_Auto!$C$3:$C1000,"&gt;="&amp;$A828 ,Prov_Auto!$D$3:$D1000, "&gt;="&amp;DATE(J$2,1,1), Prov_Auto!$D$3:$D1000,"&lt;="&amp;DATE(J$2,12,31))*$D828), "")))))</f>
        <v/>
      </c>
      <c r="K828" s="42" t="str">
        <f>IF($A828="","",IF($C828="","",IF($D828="","", IF($B828="C",  SUMIFS(Prov_Auto!$E$3:$E1000,Prov_Auto!$A$3:$A1000,$C828,Prov_Auto!$C$3:$C1000,"&gt;="&amp;$A828 ,Prov_Auto!$D$3:$D1000, "&gt;="&amp;DATE(K$2,1, 1), Prov_Auto!$D$3:$D1000,"&lt;="&amp;DATE(K$2, 12, 31))*$D828, IF($B828="V", -1*(SUMIFS(Prov_Auto!$E$3:$E1000,Prov_Auto!$A$3:$A1000,$C828,Prov_Auto!$C$3:$C1000,"&gt;="&amp;$A828 ,Prov_Auto!$D$3:$D1000, "&gt;="&amp;DATE(K$2,1,1), Prov_Auto!$D$3:$D1000,"&lt;="&amp;DATE(K$2,12,31))*$D828), "")))))</f>
        <v/>
      </c>
      <c r="L828" s="42" t="str">
        <f>IF($A828="","",IF($C828="","",IF($D828="","", IF($B828="C",  SUMIFS(Prov_Auto!$E$3:$E1000,Prov_Auto!$A$3:$A1000,$C828,Prov_Auto!$C$3:$C1000,"&gt;="&amp;$A828 ,Prov_Auto!$D$3:$D1000, "&gt;="&amp;DATE(L$2,1, 1), Prov_Auto!$D$3:$D1000,"&lt;="&amp;DATE(L$2, 12, 31))*$D828, IF($B828="V", -1*(SUMIFS(Prov_Auto!$E$3:$E1000,Prov_Auto!$A$3:$A1000,$C828,Prov_Auto!$C$3:$C1000,"&gt;="&amp;$A828 ,Prov_Auto!$D$3:$D1000, "&gt;="&amp;DATE(L$2,1,1), Prov_Auto!$D$3:$D1000,"&lt;="&amp;DATE(L$2,12,31))*$D828), "")))))</f>
        <v/>
      </c>
      <c r="M828" s="43" t="str">
        <f>IF($A828="","",IF($C828="","",IF($D828="","", IF($B828="C",  SUMIFS(Prov_Auto!$E$3:$E1000,Prov_Auto!$A$3:$A1000,$C828,Prov_Auto!$C$3:$C1000,"&gt;="&amp;$A828 ,Prov_Auto!$D$3:$D1000, "&gt;="&amp;DATE(M$2,1, 1), Prov_Auto!$D$3:$D1000,"&lt;="&amp;DATE(M$2, 12, 31))*$D828, IF($B828="V", -1*(SUMIFS(Prov_Auto!$E$3:$E1000,Prov_Auto!$A$3:$A1000,$C828,Prov_Auto!$C$3:$C1000,"&gt;="&amp;$A828 ,Prov_Auto!$D$3:$D1000, "&gt;="&amp;DATE(M$2,1,1), Prov_Auto!$D$3:$D1000,"&lt;="&amp;DATE(M$2,12,31))*$D828), "")))))</f>
        <v/>
      </c>
      <c r="N828" s="30"/>
      <c r="O828" s="31"/>
      <c r="P828" s="31"/>
      <c r="Q828" s="31"/>
      <c r="R828" s="31"/>
      <c r="S828" s="31"/>
      <c r="T828" s="31"/>
      <c r="U828" s="31"/>
      <c r="V828" s="31"/>
      <c r="W828" s="31"/>
    </row>
    <row r="829">
      <c r="A829" s="46"/>
      <c r="B829" s="47"/>
      <c r="C829" s="47"/>
      <c r="D829" s="47"/>
      <c r="E829" s="48"/>
      <c r="F829" s="45" t="str">
        <f t="shared" si="1"/>
        <v/>
      </c>
      <c r="G829" s="40" t="str">
        <f t="shared" si="2"/>
        <v/>
      </c>
      <c r="H829" s="41" t="str">
        <f>IF(A829="","",IF(C829="","",IF(D829="","",IF(B829="C", SUMIFS(Prov_Auto!E$3:E1000,Prov_Auto!A$3:A1000,C829,Prov_Auto!C$3:C1000,"&gt;"&amp;A829,Prov_Auto!D$3:D1000,"&lt;="&amp;TODAY())*D829, IF(B829="V", -1*(SUMIFS(Prov_Auto!E$3:E1000,Prov_Auto!A$3:A1000,C829,Prov_Auto!C$3:C1000,"&gt;"&amp;A829,Prov_Auto!D$3:D1000,"&lt;="&amp;TODAY())*D829), "")))))</f>
        <v/>
      </c>
      <c r="I829" s="42" t="str">
        <f>IF($A829="","",IF($C829="","",IF($D829="","", IF($B829="C",  SUMIFS(Prov_Auto!$E$3:$E1000,Prov_Auto!$A$3:$A1000,$C829,Prov_Auto!$C$3:$C1000,"&gt;="&amp;$A829 ,Prov_Auto!$D$3:$D1000, "&gt;="&amp;DATE(I$2,1, 1), Prov_Auto!$D$3:$D1000,"&lt;="&amp;DATE(I$2, 12, 31))*$D829, IF($B829="V", -1*(SUMIFS(Prov_Auto!$E$3:$E1000,Prov_Auto!$A$3:$A1000,$C829,Prov_Auto!$C$3:$C1000,"&gt;="&amp;$A829 ,Prov_Auto!$D$3:$D1000, "&gt;="&amp;DATE(I$2,1,1), Prov_Auto!$D$3:$D1000,"&lt;="&amp;DATE(I$2,12,31))*$D829), "")))))</f>
        <v/>
      </c>
      <c r="J829" s="42" t="str">
        <f>IF($A829="","",IF($C829="","",IF($D829="","", IF($B829="C",  SUMIFS(Prov_Auto!$E$3:$E1000,Prov_Auto!$A$3:$A1000,$C829,Prov_Auto!$C$3:$C1000,"&gt;="&amp;$A829 ,Prov_Auto!$D$3:$D1000, "&gt;="&amp;DATE(J$2,1, 1), Prov_Auto!$D$3:$D1000,"&lt;="&amp;DATE(J$2, 12, 31))*$D829, IF($B829="V", -1*(SUMIFS(Prov_Auto!$E$3:$E1000,Prov_Auto!$A$3:$A1000,$C829,Prov_Auto!$C$3:$C1000,"&gt;="&amp;$A829 ,Prov_Auto!$D$3:$D1000, "&gt;="&amp;DATE(J$2,1,1), Prov_Auto!$D$3:$D1000,"&lt;="&amp;DATE(J$2,12,31))*$D829), "")))))</f>
        <v/>
      </c>
      <c r="K829" s="42" t="str">
        <f>IF($A829="","",IF($C829="","",IF($D829="","", IF($B829="C",  SUMIFS(Prov_Auto!$E$3:$E1000,Prov_Auto!$A$3:$A1000,$C829,Prov_Auto!$C$3:$C1000,"&gt;="&amp;$A829 ,Prov_Auto!$D$3:$D1000, "&gt;="&amp;DATE(K$2,1, 1), Prov_Auto!$D$3:$D1000,"&lt;="&amp;DATE(K$2, 12, 31))*$D829, IF($B829="V", -1*(SUMIFS(Prov_Auto!$E$3:$E1000,Prov_Auto!$A$3:$A1000,$C829,Prov_Auto!$C$3:$C1000,"&gt;="&amp;$A829 ,Prov_Auto!$D$3:$D1000, "&gt;="&amp;DATE(K$2,1,1), Prov_Auto!$D$3:$D1000,"&lt;="&amp;DATE(K$2,12,31))*$D829), "")))))</f>
        <v/>
      </c>
      <c r="L829" s="42" t="str">
        <f>IF($A829="","",IF($C829="","",IF($D829="","", IF($B829="C",  SUMIFS(Prov_Auto!$E$3:$E1000,Prov_Auto!$A$3:$A1000,$C829,Prov_Auto!$C$3:$C1000,"&gt;="&amp;$A829 ,Prov_Auto!$D$3:$D1000, "&gt;="&amp;DATE(L$2,1, 1), Prov_Auto!$D$3:$D1000,"&lt;="&amp;DATE(L$2, 12, 31))*$D829, IF($B829="V", -1*(SUMIFS(Prov_Auto!$E$3:$E1000,Prov_Auto!$A$3:$A1000,$C829,Prov_Auto!$C$3:$C1000,"&gt;="&amp;$A829 ,Prov_Auto!$D$3:$D1000, "&gt;="&amp;DATE(L$2,1,1), Prov_Auto!$D$3:$D1000,"&lt;="&amp;DATE(L$2,12,31))*$D829), "")))))</f>
        <v/>
      </c>
      <c r="M829" s="43" t="str">
        <f>IF($A829="","",IF($C829="","",IF($D829="","", IF($B829="C",  SUMIFS(Prov_Auto!$E$3:$E1000,Prov_Auto!$A$3:$A1000,$C829,Prov_Auto!$C$3:$C1000,"&gt;="&amp;$A829 ,Prov_Auto!$D$3:$D1000, "&gt;="&amp;DATE(M$2,1, 1), Prov_Auto!$D$3:$D1000,"&lt;="&amp;DATE(M$2, 12, 31))*$D829, IF($B829="V", -1*(SUMIFS(Prov_Auto!$E$3:$E1000,Prov_Auto!$A$3:$A1000,$C829,Prov_Auto!$C$3:$C1000,"&gt;="&amp;$A829 ,Prov_Auto!$D$3:$D1000, "&gt;="&amp;DATE(M$2,1,1), Prov_Auto!$D$3:$D1000,"&lt;="&amp;DATE(M$2,12,31))*$D829), "")))))</f>
        <v/>
      </c>
      <c r="N829" s="30"/>
      <c r="O829" s="31"/>
      <c r="P829" s="31"/>
      <c r="Q829" s="31"/>
      <c r="R829" s="31"/>
      <c r="S829" s="31"/>
      <c r="T829" s="31"/>
      <c r="U829" s="31"/>
      <c r="V829" s="31"/>
      <c r="W829" s="31"/>
    </row>
    <row r="830">
      <c r="A830" s="46"/>
      <c r="B830" s="47"/>
      <c r="C830" s="47"/>
      <c r="D830" s="47"/>
      <c r="E830" s="48"/>
      <c r="F830" s="45" t="str">
        <f t="shared" si="1"/>
        <v/>
      </c>
      <c r="G830" s="40" t="str">
        <f t="shared" si="2"/>
        <v/>
      </c>
      <c r="H830" s="41" t="str">
        <f>IF(A830="","",IF(C830="","",IF(D830="","",IF(B830="C", SUMIFS(Prov_Auto!E$3:E1000,Prov_Auto!A$3:A1000,C830,Prov_Auto!C$3:C1000,"&gt;"&amp;A830,Prov_Auto!D$3:D1000,"&lt;="&amp;TODAY())*D830, IF(B830="V", -1*(SUMIFS(Prov_Auto!E$3:E1000,Prov_Auto!A$3:A1000,C830,Prov_Auto!C$3:C1000,"&gt;"&amp;A830,Prov_Auto!D$3:D1000,"&lt;="&amp;TODAY())*D830), "")))))</f>
        <v/>
      </c>
      <c r="I830" s="42" t="str">
        <f>IF($A830="","",IF($C830="","",IF($D830="","", IF($B830="C",  SUMIFS(Prov_Auto!$E$3:$E1000,Prov_Auto!$A$3:$A1000,$C830,Prov_Auto!$C$3:$C1000,"&gt;="&amp;$A830 ,Prov_Auto!$D$3:$D1000, "&gt;="&amp;DATE(I$2,1, 1), Prov_Auto!$D$3:$D1000,"&lt;="&amp;DATE(I$2, 12, 31))*$D830, IF($B830="V", -1*(SUMIFS(Prov_Auto!$E$3:$E1000,Prov_Auto!$A$3:$A1000,$C830,Prov_Auto!$C$3:$C1000,"&gt;="&amp;$A830 ,Prov_Auto!$D$3:$D1000, "&gt;="&amp;DATE(I$2,1,1), Prov_Auto!$D$3:$D1000,"&lt;="&amp;DATE(I$2,12,31))*$D830), "")))))</f>
        <v/>
      </c>
      <c r="J830" s="42" t="str">
        <f>IF($A830="","",IF($C830="","",IF($D830="","", IF($B830="C",  SUMIFS(Prov_Auto!$E$3:$E1000,Prov_Auto!$A$3:$A1000,$C830,Prov_Auto!$C$3:$C1000,"&gt;="&amp;$A830 ,Prov_Auto!$D$3:$D1000, "&gt;="&amp;DATE(J$2,1, 1), Prov_Auto!$D$3:$D1000,"&lt;="&amp;DATE(J$2, 12, 31))*$D830, IF($B830="V", -1*(SUMIFS(Prov_Auto!$E$3:$E1000,Prov_Auto!$A$3:$A1000,$C830,Prov_Auto!$C$3:$C1000,"&gt;="&amp;$A830 ,Prov_Auto!$D$3:$D1000, "&gt;="&amp;DATE(J$2,1,1), Prov_Auto!$D$3:$D1000,"&lt;="&amp;DATE(J$2,12,31))*$D830), "")))))</f>
        <v/>
      </c>
      <c r="K830" s="42" t="str">
        <f>IF($A830="","",IF($C830="","",IF($D830="","", IF($B830="C",  SUMIFS(Prov_Auto!$E$3:$E1000,Prov_Auto!$A$3:$A1000,$C830,Prov_Auto!$C$3:$C1000,"&gt;="&amp;$A830 ,Prov_Auto!$D$3:$D1000, "&gt;="&amp;DATE(K$2,1, 1), Prov_Auto!$D$3:$D1000,"&lt;="&amp;DATE(K$2, 12, 31))*$D830, IF($B830="V", -1*(SUMIFS(Prov_Auto!$E$3:$E1000,Prov_Auto!$A$3:$A1000,$C830,Prov_Auto!$C$3:$C1000,"&gt;="&amp;$A830 ,Prov_Auto!$D$3:$D1000, "&gt;="&amp;DATE(K$2,1,1), Prov_Auto!$D$3:$D1000,"&lt;="&amp;DATE(K$2,12,31))*$D830), "")))))</f>
        <v/>
      </c>
      <c r="L830" s="42" t="str">
        <f>IF($A830="","",IF($C830="","",IF($D830="","", IF($B830="C",  SUMIFS(Prov_Auto!$E$3:$E1000,Prov_Auto!$A$3:$A1000,$C830,Prov_Auto!$C$3:$C1000,"&gt;="&amp;$A830 ,Prov_Auto!$D$3:$D1000, "&gt;="&amp;DATE(L$2,1, 1), Prov_Auto!$D$3:$D1000,"&lt;="&amp;DATE(L$2, 12, 31))*$D830, IF($B830="V", -1*(SUMIFS(Prov_Auto!$E$3:$E1000,Prov_Auto!$A$3:$A1000,$C830,Prov_Auto!$C$3:$C1000,"&gt;="&amp;$A830 ,Prov_Auto!$D$3:$D1000, "&gt;="&amp;DATE(L$2,1,1), Prov_Auto!$D$3:$D1000,"&lt;="&amp;DATE(L$2,12,31))*$D830), "")))))</f>
        <v/>
      </c>
      <c r="M830" s="43" t="str">
        <f>IF($A830="","",IF($C830="","",IF($D830="","", IF($B830="C",  SUMIFS(Prov_Auto!$E$3:$E1000,Prov_Auto!$A$3:$A1000,$C830,Prov_Auto!$C$3:$C1000,"&gt;="&amp;$A830 ,Prov_Auto!$D$3:$D1000, "&gt;="&amp;DATE(M$2,1, 1), Prov_Auto!$D$3:$D1000,"&lt;="&amp;DATE(M$2, 12, 31))*$D830, IF($B830="V", -1*(SUMIFS(Prov_Auto!$E$3:$E1000,Prov_Auto!$A$3:$A1000,$C830,Prov_Auto!$C$3:$C1000,"&gt;="&amp;$A830 ,Prov_Auto!$D$3:$D1000, "&gt;="&amp;DATE(M$2,1,1), Prov_Auto!$D$3:$D1000,"&lt;="&amp;DATE(M$2,12,31))*$D830), "")))))</f>
        <v/>
      </c>
      <c r="N830" s="30"/>
      <c r="O830" s="31"/>
      <c r="P830" s="31"/>
      <c r="Q830" s="31"/>
      <c r="R830" s="31"/>
      <c r="S830" s="31"/>
      <c r="T830" s="31"/>
      <c r="U830" s="31"/>
      <c r="V830" s="31"/>
      <c r="W830" s="31"/>
    </row>
    <row r="831">
      <c r="A831" s="46"/>
      <c r="B831" s="47"/>
      <c r="C831" s="47"/>
      <c r="D831" s="47"/>
      <c r="E831" s="48"/>
      <c r="F831" s="45" t="str">
        <f t="shared" si="1"/>
        <v/>
      </c>
      <c r="G831" s="40" t="str">
        <f t="shared" si="2"/>
        <v/>
      </c>
      <c r="H831" s="41" t="str">
        <f>IF(A831="","",IF(C831="","",IF(D831="","",IF(B831="C", SUMIFS(Prov_Auto!E$3:E1000,Prov_Auto!A$3:A1000,C831,Prov_Auto!C$3:C1000,"&gt;"&amp;A831,Prov_Auto!D$3:D1000,"&lt;="&amp;TODAY())*D831, IF(B831="V", -1*(SUMIFS(Prov_Auto!E$3:E1000,Prov_Auto!A$3:A1000,C831,Prov_Auto!C$3:C1000,"&gt;"&amp;A831,Prov_Auto!D$3:D1000,"&lt;="&amp;TODAY())*D831), "")))))</f>
        <v/>
      </c>
      <c r="I831" s="42" t="str">
        <f>IF($A831="","",IF($C831="","",IF($D831="","", IF($B831="C",  SUMIFS(Prov_Auto!$E$3:$E1000,Prov_Auto!$A$3:$A1000,$C831,Prov_Auto!$C$3:$C1000,"&gt;="&amp;$A831 ,Prov_Auto!$D$3:$D1000, "&gt;="&amp;DATE(I$2,1, 1), Prov_Auto!$D$3:$D1000,"&lt;="&amp;DATE(I$2, 12, 31))*$D831, IF($B831="V", -1*(SUMIFS(Prov_Auto!$E$3:$E1000,Prov_Auto!$A$3:$A1000,$C831,Prov_Auto!$C$3:$C1000,"&gt;="&amp;$A831 ,Prov_Auto!$D$3:$D1000, "&gt;="&amp;DATE(I$2,1,1), Prov_Auto!$D$3:$D1000,"&lt;="&amp;DATE(I$2,12,31))*$D831), "")))))</f>
        <v/>
      </c>
      <c r="J831" s="42" t="str">
        <f>IF($A831="","",IF($C831="","",IF($D831="","", IF($B831="C",  SUMIFS(Prov_Auto!$E$3:$E1000,Prov_Auto!$A$3:$A1000,$C831,Prov_Auto!$C$3:$C1000,"&gt;="&amp;$A831 ,Prov_Auto!$D$3:$D1000, "&gt;="&amp;DATE(J$2,1, 1), Prov_Auto!$D$3:$D1000,"&lt;="&amp;DATE(J$2, 12, 31))*$D831, IF($B831="V", -1*(SUMIFS(Prov_Auto!$E$3:$E1000,Prov_Auto!$A$3:$A1000,$C831,Prov_Auto!$C$3:$C1000,"&gt;="&amp;$A831 ,Prov_Auto!$D$3:$D1000, "&gt;="&amp;DATE(J$2,1,1), Prov_Auto!$D$3:$D1000,"&lt;="&amp;DATE(J$2,12,31))*$D831), "")))))</f>
        <v/>
      </c>
      <c r="K831" s="42" t="str">
        <f>IF($A831="","",IF($C831="","",IF($D831="","", IF($B831="C",  SUMIFS(Prov_Auto!$E$3:$E1000,Prov_Auto!$A$3:$A1000,$C831,Prov_Auto!$C$3:$C1000,"&gt;="&amp;$A831 ,Prov_Auto!$D$3:$D1000, "&gt;="&amp;DATE(K$2,1, 1), Prov_Auto!$D$3:$D1000,"&lt;="&amp;DATE(K$2, 12, 31))*$D831, IF($B831="V", -1*(SUMIFS(Prov_Auto!$E$3:$E1000,Prov_Auto!$A$3:$A1000,$C831,Prov_Auto!$C$3:$C1000,"&gt;="&amp;$A831 ,Prov_Auto!$D$3:$D1000, "&gt;="&amp;DATE(K$2,1,1), Prov_Auto!$D$3:$D1000,"&lt;="&amp;DATE(K$2,12,31))*$D831), "")))))</f>
        <v/>
      </c>
      <c r="L831" s="42" t="str">
        <f>IF($A831="","",IF($C831="","",IF($D831="","", IF($B831="C",  SUMIFS(Prov_Auto!$E$3:$E1000,Prov_Auto!$A$3:$A1000,$C831,Prov_Auto!$C$3:$C1000,"&gt;="&amp;$A831 ,Prov_Auto!$D$3:$D1000, "&gt;="&amp;DATE(L$2,1, 1), Prov_Auto!$D$3:$D1000,"&lt;="&amp;DATE(L$2, 12, 31))*$D831, IF($B831="V", -1*(SUMIFS(Prov_Auto!$E$3:$E1000,Prov_Auto!$A$3:$A1000,$C831,Prov_Auto!$C$3:$C1000,"&gt;="&amp;$A831 ,Prov_Auto!$D$3:$D1000, "&gt;="&amp;DATE(L$2,1,1), Prov_Auto!$D$3:$D1000,"&lt;="&amp;DATE(L$2,12,31))*$D831), "")))))</f>
        <v/>
      </c>
      <c r="M831" s="43" t="str">
        <f>IF($A831="","",IF($C831="","",IF($D831="","", IF($B831="C",  SUMIFS(Prov_Auto!$E$3:$E1000,Prov_Auto!$A$3:$A1000,$C831,Prov_Auto!$C$3:$C1000,"&gt;="&amp;$A831 ,Prov_Auto!$D$3:$D1000, "&gt;="&amp;DATE(M$2,1, 1), Prov_Auto!$D$3:$D1000,"&lt;="&amp;DATE(M$2, 12, 31))*$D831, IF($B831="V", -1*(SUMIFS(Prov_Auto!$E$3:$E1000,Prov_Auto!$A$3:$A1000,$C831,Prov_Auto!$C$3:$C1000,"&gt;="&amp;$A831 ,Prov_Auto!$D$3:$D1000, "&gt;="&amp;DATE(M$2,1,1), Prov_Auto!$D$3:$D1000,"&lt;="&amp;DATE(M$2,12,31))*$D831), "")))))</f>
        <v/>
      </c>
      <c r="N831" s="30"/>
      <c r="O831" s="31"/>
      <c r="P831" s="31"/>
      <c r="Q831" s="31"/>
      <c r="R831" s="31"/>
      <c r="S831" s="31"/>
      <c r="T831" s="31"/>
      <c r="U831" s="31"/>
      <c r="V831" s="31"/>
      <c r="W831" s="31"/>
    </row>
    <row r="832">
      <c r="A832" s="46"/>
      <c r="B832" s="47"/>
      <c r="C832" s="47"/>
      <c r="D832" s="47"/>
      <c r="E832" s="48"/>
      <c r="F832" s="45" t="str">
        <f t="shared" si="1"/>
        <v/>
      </c>
      <c r="G832" s="40" t="str">
        <f t="shared" si="2"/>
        <v/>
      </c>
      <c r="H832" s="41" t="str">
        <f>IF(A832="","",IF(C832="","",IF(D832="","",IF(B832="C", SUMIFS(Prov_Auto!E$3:E1000,Prov_Auto!A$3:A1000,C832,Prov_Auto!C$3:C1000,"&gt;"&amp;A832,Prov_Auto!D$3:D1000,"&lt;="&amp;TODAY())*D832, IF(B832="V", -1*(SUMIFS(Prov_Auto!E$3:E1000,Prov_Auto!A$3:A1000,C832,Prov_Auto!C$3:C1000,"&gt;"&amp;A832,Prov_Auto!D$3:D1000,"&lt;="&amp;TODAY())*D832), "")))))</f>
        <v/>
      </c>
      <c r="I832" s="42" t="str">
        <f>IF($A832="","",IF($C832="","",IF($D832="","", IF($B832="C",  SUMIFS(Prov_Auto!$E$3:$E1000,Prov_Auto!$A$3:$A1000,$C832,Prov_Auto!$C$3:$C1000,"&gt;="&amp;$A832 ,Prov_Auto!$D$3:$D1000, "&gt;="&amp;DATE(I$2,1, 1), Prov_Auto!$D$3:$D1000,"&lt;="&amp;DATE(I$2, 12, 31))*$D832, IF($B832="V", -1*(SUMIFS(Prov_Auto!$E$3:$E1000,Prov_Auto!$A$3:$A1000,$C832,Prov_Auto!$C$3:$C1000,"&gt;="&amp;$A832 ,Prov_Auto!$D$3:$D1000, "&gt;="&amp;DATE(I$2,1,1), Prov_Auto!$D$3:$D1000,"&lt;="&amp;DATE(I$2,12,31))*$D832), "")))))</f>
        <v/>
      </c>
      <c r="J832" s="42" t="str">
        <f>IF($A832="","",IF($C832="","",IF($D832="","", IF($B832="C",  SUMIFS(Prov_Auto!$E$3:$E1000,Prov_Auto!$A$3:$A1000,$C832,Prov_Auto!$C$3:$C1000,"&gt;="&amp;$A832 ,Prov_Auto!$D$3:$D1000, "&gt;="&amp;DATE(J$2,1, 1), Prov_Auto!$D$3:$D1000,"&lt;="&amp;DATE(J$2, 12, 31))*$D832, IF($B832="V", -1*(SUMIFS(Prov_Auto!$E$3:$E1000,Prov_Auto!$A$3:$A1000,$C832,Prov_Auto!$C$3:$C1000,"&gt;="&amp;$A832 ,Prov_Auto!$D$3:$D1000, "&gt;="&amp;DATE(J$2,1,1), Prov_Auto!$D$3:$D1000,"&lt;="&amp;DATE(J$2,12,31))*$D832), "")))))</f>
        <v/>
      </c>
      <c r="K832" s="42" t="str">
        <f>IF($A832="","",IF($C832="","",IF($D832="","", IF($B832="C",  SUMIFS(Prov_Auto!$E$3:$E1000,Prov_Auto!$A$3:$A1000,$C832,Prov_Auto!$C$3:$C1000,"&gt;="&amp;$A832 ,Prov_Auto!$D$3:$D1000, "&gt;="&amp;DATE(K$2,1, 1), Prov_Auto!$D$3:$D1000,"&lt;="&amp;DATE(K$2, 12, 31))*$D832, IF($B832="V", -1*(SUMIFS(Prov_Auto!$E$3:$E1000,Prov_Auto!$A$3:$A1000,$C832,Prov_Auto!$C$3:$C1000,"&gt;="&amp;$A832 ,Prov_Auto!$D$3:$D1000, "&gt;="&amp;DATE(K$2,1,1), Prov_Auto!$D$3:$D1000,"&lt;="&amp;DATE(K$2,12,31))*$D832), "")))))</f>
        <v/>
      </c>
      <c r="L832" s="42" t="str">
        <f>IF($A832="","",IF($C832="","",IF($D832="","", IF($B832="C",  SUMIFS(Prov_Auto!$E$3:$E1000,Prov_Auto!$A$3:$A1000,$C832,Prov_Auto!$C$3:$C1000,"&gt;="&amp;$A832 ,Prov_Auto!$D$3:$D1000, "&gt;="&amp;DATE(L$2,1, 1), Prov_Auto!$D$3:$D1000,"&lt;="&amp;DATE(L$2, 12, 31))*$D832, IF($B832="V", -1*(SUMIFS(Prov_Auto!$E$3:$E1000,Prov_Auto!$A$3:$A1000,$C832,Prov_Auto!$C$3:$C1000,"&gt;="&amp;$A832 ,Prov_Auto!$D$3:$D1000, "&gt;="&amp;DATE(L$2,1,1), Prov_Auto!$D$3:$D1000,"&lt;="&amp;DATE(L$2,12,31))*$D832), "")))))</f>
        <v/>
      </c>
      <c r="M832" s="43" t="str">
        <f>IF($A832="","",IF($C832="","",IF($D832="","", IF($B832="C",  SUMIFS(Prov_Auto!$E$3:$E1000,Prov_Auto!$A$3:$A1000,$C832,Prov_Auto!$C$3:$C1000,"&gt;="&amp;$A832 ,Prov_Auto!$D$3:$D1000, "&gt;="&amp;DATE(M$2,1, 1), Prov_Auto!$D$3:$D1000,"&lt;="&amp;DATE(M$2, 12, 31))*$D832, IF($B832="V", -1*(SUMIFS(Prov_Auto!$E$3:$E1000,Prov_Auto!$A$3:$A1000,$C832,Prov_Auto!$C$3:$C1000,"&gt;="&amp;$A832 ,Prov_Auto!$D$3:$D1000, "&gt;="&amp;DATE(M$2,1,1), Prov_Auto!$D$3:$D1000,"&lt;="&amp;DATE(M$2,12,31))*$D832), "")))))</f>
        <v/>
      </c>
      <c r="N832" s="30"/>
      <c r="O832" s="31"/>
      <c r="P832" s="31"/>
      <c r="Q832" s="31"/>
      <c r="R832" s="31"/>
      <c r="S832" s="31"/>
      <c r="T832" s="31"/>
      <c r="U832" s="31"/>
      <c r="V832" s="31"/>
      <c r="W832" s="31"/>
    </row>
    <row r="833">
      <c r="A833" s="46"/>
      <c r="B833" s="47"/>
      <c r="C833" s="47"/>
      <c r="D833" s="47"/>
      <c r="E833" s="48"/>
      <c r="F833" s="45" t="str">
        <f t="shared" si="1"/>
        <v/>
      </c>
      <c r="G833" s="40" t="str">
        <f t="shared" si="2"/>
        <v/>
      </c>
      <c r="H833" s="41" t="str">
        <f>IF(A833="","",IF(C833="","",IF(D833="","",IF(B833="C", SUMIFS(Prov_Auto!E$3:E1000,Prov_Auto!A$3:A1000,C833,Prov_Auto!C$3:C1000,"&gt;"&amp;A833,Prov_Auto!D$3:D1000,"&lt;="&amp;TODAY())*D833, IF(B833="V", -1*(SUMIFS(Prov_Auto!E$3:E1000,Prov_Auto!A$3:A1000,C833,Prov_Auto!C$3:C1000,"&gt;"&amp;A833,Prov_Auto!D$3:D1000,"&lt;="&amp;TODAY())*D833), "")))))</f>
        <v/>
      </c>
      <c r="I833" s="42" t="str">
        <f>IF($A833="","",IF($C833="","",IF($D833="","", IF($B833="C",  SUMIFS(Prov_Auto!$E$3:$E1000,Prov_Auto!$A$3:$A1000,$C833,Prov_Auto!$C$3:$C1000,"&gt;="&amp;$A833 ,Prov_Auto!$D$3:$D1000, "&gt;="&amp;DATE(I$2,1, 1), Prov_Auto!$D$3:$D1000,"&lt;="&amp;DATE(I$2, 12, 31))*$D833, IF($B833="V", -1*(SUMIFS(Prov_Auto!$E$3:$E1000,Prov_Auto!$A$3:$A1000,$C833,Prov_Auto!$C$3:$C1000,"&gt;="&amp;$A833 ,Prov_Auto!$D$3:$D1000, "&gt;="&amp;DATE(I$2,1,1), Prov_Auto!$D$3:$D1000,"&lt;="&amp;DATE(I$2,12,31))*$D833), "")))))</f>
        <v/>
      </c>
      <c r="J833" s="42" t="str">
        <f>IF($A833="","",IF($C833="","",IF($D833="","", IF($B833="C",  SUMIFS(Prov_Auto!$E$3:$E1000,Prov_Auto!$A$3:$A1000,$C833,Prov_Auto!$C$3:$C1000,"&gt;="&amp;$A833 ,Prov_Auto!$D$3:$D1000, "&gt;="&amp;DATE(J$2,1, 1), Prov_Auto!$D$3:$D1000,"&lt;="&amp;DATE(J$2, 12, 31))*$D833, IF($B833="V", -1*(SUMIFS(Prov_Auto!$E$3:$E1000,Prov_Auto!$A$3:$A1000,$C833,Prov_Auto!$C$3:$C1000,"&gt;="&amp;$A833 ,Prov_Auto!$D$3:$D1000, "&gt;="&amp;DATE(J$2,1,1), Prov_Auto!$D$3:$D1000,"&lt;="&amp;DATE(J$2,12,31))*$D833), "")))))</f>
        <v/>
      </c>
      <c r="K833" s="42" t="str">
        <f>IF($A833="","",IF($C833="","",IF($D833="","", IF($B833="C",  SUMIFS(Prov_Auto!$E$3:$E1000,Prov_Auto!$A$3:$A1000,$C833,Prov_Auto!$C$3:$C1000,"&gt;="&amp;$A833 ,Prov_Auto!$D$3:$D1000, "&gt;="&amp;DATE(K$2,1, 1), Prov_Auto!$D$3:$D1000,"&lt;="&amp;DATE(K$2, 12, 31))*$D833, IF($B833="V", -1*(SUMIFS(Prov_Auto!$E$3:$E1000,Prov_Auto!$A$3:$A1000,$C833,Prov_Auto!$C$3:$C1000,"&gt;="&amp;$A833 ,Prov_Auto!$D$3:$D1000, "&gt;="&amp;DATE(K$2,1,1), Prov_Auto!$D$3:$D1000,"&lt;="&amp;DATE(K$2,12,31))*$D833), "")))))</f>
        <v/>
      </c>
      <c r="L833" s="42" t="str">
        <f>IF($A833="","",IF($C833="","",IF($D833="","", IF($B833="C",  SUMIFS(Prov_Auto!$E$3:$E1000,Prov_Auto!$A$3:$A1000,$C833,Prov_Auto!$C$3:$C1000,"&gt;="&amp;$A833 ,Prov_Auto!$D$3:$D1000, "&gt;="&amp;DATE(L$2,1, 1), Prov_Auto!$D$3:$D1000,"&lt;="&amp;DATE(L$2, 12, 31))*$D833, IF($B833="V", -1*(SUMIFS(Prov_Auto!$E$3:$E1000,Prov_Auto!$A$3:$A1000,$C833,Prov_Auto!$C$3:$C1000,"&gt;="&amp;$A833 ,Prov_Auto!$D$3:$D1000, "&gt;="&amp;DATE(L$2,1,1), Prov_Auto!$D$3:$D1000,"&lt;="&amp;DATE(L$2,12,31))*$D833), "")))))</f>
        <v/>
      </c>
      <c r="M833" s="43" t="str">
        <f>IF($A833="","",IF($C833="","",IF($D833="","", IF($B833="C",  SUMIFS(Prov_Auto!$E$3:$E1000,Prov_Auto!$A$3:$A1000,$C833,Prov_Auto!$C$3:$C1000,"&gt;="&amp;$A833 ,Prov_Auto!$D$3:$D1000, "&gt;="&amp;DATE(M$2,1, 1), Prov_Auto!$D$3:$D1000,"&lt;="&amp;DATE(M$2, 12, 31))*$D833, IF($B833="V", -1*(SUMIFS(Prov_Auto!$E$3:$E1000,Prov_Auto!$A$3:$A1000,$C833,Prov_Auto!$C$3:$C1000,"&gt;="&amp;$A833 ,Prov_Auto!$D$3:$D1000, "&gt;="&amp;DATE(M$2,1,1), Prov_Auto!$D$3:$D1000,"&lt;="&amp;DATE(M$2,12,31))*$D833), "")))))</f>
        <v/>
      </c>
      <c r="N833" s="30"/>
      <c r="O833" s="31"/>
      <c r="P833" s="31"/>
      <c r="Q833" s="31"/>
      <c r="R833" s="31"/>
      <c r="S833" s="31"/>
      <c r="T833" s="31"/>
      <c r="U833" s="31"/>
      <c r="V833" s="31"/>
      <c r="W833" s="31"/>
    </row>
    <row r="834">
      <c r="A834" s="46"/>
      <c r="B834" s="47"/>
      <c r="C834" s="47"/>
      <c r="D834" s="47"/>
      <c r="E834" s="48"/>
      <c r="F834" s="45" t="str">
        <f t="shared" si="1"/>
        <v/>
      </c>
      <c r="G834" s="40" t="str">
        <f t="shared" si="2"/>
        <v/>
      </c>
      <c r="H834" s="41" t="str">
        <f>IF(A834="","",IF(C834="","",IF(D834="","",IF(B834="C", SUMIFS(Prov_Auto!E$3:E1000,Prov_Auto!A$3:A1000,C834,Prov_Auto!C$3:C1000,"&gt;"&amp;A834,Prov_Auto!D$3:D1000,"&lt;="&amp;TODAY())*D834, IF(B834="V", -1*(SUMIFS(Prov_Auto!E$3:E1000,Prov_Auto!A$3:A1000,C834,Prov_Auto!C$3:C1000,"&gt;"&amp;A834,Prov_Auto!D$3:D1000,"&lt;="&amp;TODAY())*D834), "")))))</f>
        <v/>
      </c>
      <c r="I834" s="42" t="str">
        <f>IF($A834="","",IF($C834="","",IF($D834="","", IF($B834="C",  SUMIFS(Prov_Auto!$E$3:$E1000,Prov_Auto!$A$3:$A1000,$C834,Prov_Auto!$C$3:$C1000,"&gt;="&amp;$A834 ,Prov_Auto!$D$3:$D1000, "&gt;="&amp;DATE(I$2,1, 1), Prov_Auto!$D$3:$D1000,"&lt;="&amp;DATE(I$2, 12, 31))*$D834, IF($B834="V", -1*(SUMIFS(Prov_Auto!$E$3:$E1000,Prov_Auto!$A$3:$A1000,$C834,Prov_Auto!$C$3:$C1000,"&gt;="&amp;$A834 ,Prov_Auto!$D$3:$D1000, "&gt;="&amp;DATE(I$2,1,1), Prov_Auto!$D$3:$D1000,"&lt;="&amp;DATE(I$2,12,31))*$D834), "")))))</f>
        <v/>
      </c>
      <c r="J834" s="42" t="str">
        <f>IF($A834="","",IF($C834="","",IF($D834="","", IF($B834="C",  SUMIFS(Prov_Auto!$E$3:$E1000,Prov_Auto!$A$3:$A1000,$C834,Prov_Auto!$C$3:$C1000,"&gt;="&amp;$A834 ,Prov_Auto!$D$3:$D1000, "&gt;="&amp;DATE(J$2,1, 1), Prov_Auto!$D$3:$D1000,"&lt;="&amp;DATE(J$2, 12, 31))*$D834, IF($B834="V", -1*(SUMIFS(Prov_Auto!$E$3:$E1000,Prov_Auto!$A$3:$A1000,$C834,Prov_Auto!$C$3:$C1000,"&gt;="&amp;$A834 ,Prov_Auto!$D$3:$D1000, "&gt;="&amp;DATE(J$2,1,1), Prov_Auto!$D$3:$D1000,"&lt;="&amp;DATE(J$2,12,31))*$D834), "")))))</f>
        <v/>
      </c>
      <c r="K834" s="42" t="str">
        <f>IF($A834="","",IF($C834="","",IF($D834="","", IF($B834="C",  SUMIFS(Prov_Auto!$E$3:$E1000,Prov_Auto!$A$3:$A1000,$C834,Prov_Auto!$C$3:$C1000,"&gt;="&amp;$A834 ,Prov_Auto!$D$3:$D1000, "&gt;="&amp;DATE(K$2,1, 1), Prov_Auto!$D$3:$D1000,"&lt;="&amp;DATE(K$2, 12, 31))*$D834, IF($B834="V", -1*(SUMIFS(Prov_Auto!$E$3:$E1000,Prov_Auto!$A$3:$A1000,$C834,Prov_Auto!$C$3:$C1000,"&gt;="&amp;$A834 ,Prov_Auto!$D$3:$D1000, "&gt;="&amp;DATE(K$2,1,1), Prov_Auto!$D$3:$D1000,"&lt;="&amp;DATE(K$2,12,31))*$D834), "")))))</f>
        <v/>
      </c>
      <c r="L834" s="42" t="str">
        <f>IF($A834="","",IF($C834="","",IF($D834="","", IF($B834="C",  SUMIFS(Prov_Auto!$E$3:$E1000,Prov_Auto!$A$3:$A1000,$C834,Prov_Auto!$C$3:$C1000,"&gt;="&amp;$A834 ,Prov_Auto!$D$3:$D1000, "&gt;="&amp;DATE(L$2,1, 1), Prov_Auto!$D$3:$D1000,"&lt;="&amp;DATE(L$2, 12, 31))*$D834, IF($B834="V", -1*(SUMIFS(Prov_Auto!$E$3:$E1000,Prov_Auto!$A$3:$A1000,$C834,Prov_Auto!$C$3:$C1000,"&gt;="&amp;$A834 ,Prov_Auto!$D$3:$D1000, "&gt;="&amp;DATE(L$2,1,1), Prov_Auto!$D$3:$D1000,"&lt;="&amp;DATE(L$2,12,31))*$D834), "")))))</f>
        <v/>
      </c>
      <c r="M834" s="43" t="str">
        <f>IF($A834="","",IF($C834="","",IF($D834="","", IF($B834="C",  SUMIFS(Prov_Auto!$E$3:$E1000,Prov_Auto!$A$3:$A1000,$C834,Prov_Auto!$C$3:$C1000,"&gt;="&amp;$A834 ,Prov_Auto!$D$3:$D1000, "&gt;="&amp;DATE(M$2,1, 1), Prov_Auto!$D$3:$D1000,"&lt;="&amp;DATE(M$2, 12, 31))*$D834, IF($B834="V", -1*(SUMIFS(Prov_Auto!$E$3:$E1000,Prov_Auto!$A$3:$A1000,$C834,Prov_Auto!$C$3:$C1000,"&gt;="&amp;$A834 ,Prov_Auto!$D$3:$D1000, "&gt;="&amp;DATE(M$2,1,1), Prov_Auto!$D$3:$D1000,"&lt;="&amp;DATE(M$2,12,31))*$D834), "")))))</f>
        <v/>
      </c>
      <c r="N834" s="30"/>
      <c r="O834" s="31"/>
      <c r="P834" s="31"/>
      <c r="Q834" s="31"/>
      <c r="R834" s="31"/>
      <c r="S834" s="31"/>
      <c r="T834" s="31"/>
      <c r="U834" s="31"/>
      <c r="V834" s="31"/>
      <c r="W834" s="31"/>
    </row>
    <row r="835">
      <c r="A835" s="46"/>
      <c r="B835" s="47"/>
      <c r="C835" s="47"/>
      <c r="D835" s="47"/>
      <c r="E835" s="48"/>
      <c r="F835" s="45" t="str">
        <f t="shared" si="1"/>
        <v/>
      </c>
      <c r="G835" s="40" t="str">
        <f t="shared" si="2"/>
        <v/>
      </c>
      <c r="H835" s="41" t="str">
        <f>IF(A835="","",IF(C835="","",IF(D835="","",IF(B835="C", SUMIFS(Prov_Auto!E$3:E1000,Prov_Auto!A$3:A1000,C835,Prov_Auto!C$3:C1000,"&gt;"&amp;A835,Prov_Auto!D$3:D1000,"&lt;="&amp;TODAY())*D835, IF(B835="V", -1*(SUMIFS(Prov_Auto!E$3:E1000,Prov_Auto!A$3:A1000,C835,Prov_Auto!C$3:C1000,"&gt;"&amp;A835,Prov_Auto!D$3:D1000,"&lt;="&amp;TODAY())*D835), "")))))</f>
        <v/>
      </c>
      <c r="I835" s="42" t="str">
        <f>IF($A835="","",IF($C835="","",IF($D835="","", IF($B835="C",  SUMIFS(Prov_Auto!$E$3:$E1000,Prov_Auto!$A$3:$A1000,$C835,Prov_Auto!$C$3:$C1000,"&gt;="&amp;$A835 ,Prov_Auto!$D$3:$D1000, "&gt;="&amp;DATE(I$2,1, 1), Prov_Auto!$D$3:$D1000,"&lt;="&amp;DATE(I$2, 12, 31))*$D835, IF($B835="V", -1*(SUMIFS(Prov_Auto!$E$3:$E1000,Prov_Auto!$A$3:$A1000,$C835,Prov_Auto!$C$3:$C1000,"&gt;="&amp;$A835 ,Prov_Auto!$D$3:$D1000, "&gt;="&amp;DATE(I$2,1,1), Prov_Auto!$D$3:$D1000,"&lt;="&amp;DATE(I$2,12,31))*$D835), "")))))</f>
        <v/>
      </c>
      <c r="J835" s="42" t="str">
        <f>IF($A835="","",IF($C835="","",IF($D835="","", IF($B835="C",  SUMIFS(Prov_Auto!$E$3:$E1000,Prov_Auto!$A$3:$A1000,$C835,Prov_Auto!$C$3:$C1000,"&gt;="&amp;$A835 ,Prov_Auto!$D$3:$D1000, "&gt;="&amp;DATE(J$2,1, 1), Prov_Auto!$D$3:$D1000,"&lt;="&amp;DATE(J$2, 12, 31))*$D835, IF($B835="V", -1*(SUMIFS(Prov_Auto!$E$3:$E1000,Prov_Auto!$A$3:$A1000,$C835,Prov_Auto!$C$3:$C1000,"&gt;="&amp;$A835 ,Prov_Auto!$D$3:$D1000, "&gt;="&amp;DATE(J$2,1,1), Prov_Auto!$D$3:$D1000,"&lt;="&amp;DATE(J$2,12,31))*$D835), "")))))</f>
        <v/>
      </c>
      <c r="K835" s="42" t="str">
        <f>IF($A835="","",IF($C835="","",IF($D835="","", IF($B835="C",  SUMIFS(Prov_Auto!$E$3:$E1000,Prov_Auto!$A$3:$A1000,$C835,Prov_Auto!$C$3:$C1000,"&gt;="&amp;$A835 ,Prov_Auto!$D$3:$D1000, "&gt;="&amp;DATE(K$2,1, 1), Prov_Auto!$D$3:$D1000,"&lt;="&amp;DATE(K$2, 12, 31))*$D835, IF($B835="V", -1*(SUMIFS(Prov_Auto!$E$3:$E1000,Prov_Auto!$A$3:$A1000,$C835,Prov_Auto!$C$3:$C1000,"&gt;="&amp;$A835 ,Prov_Auto!$D$3:$D1000, "&gt;="&amp;DATE(K$2,1,1), Prov_Auto!$D$3:$D1000,"&lt;="&amp;DATE(K$2,12,31))*$D835), "")))))</f>
        <v/>
      </c>
      <c r="L835" s="42" t="str">
        <f>IF($A835="","",IF($C835="","",IF($D835="","", IF($B835="C",  SUMIFS(Prov_Auto!$E$3:$E1000,Prov_Auto!$A$3:$A1000,$C835,Prov_Auto!$C$3:$C1000,"&gt;="&amp;$A835 ,Prov_Auto!$D$3:$D1000, "&gt;="&amp;DATE(L$2,1, 1), Prov_Auto!$D$3:$D1000,"&lt;="&amp;DATE(L$2, 12, 31))*$D835, IF($B835="V", -1*(SUMIFS(Prov_Auto!$E$3:$E1000,Prov_Auto!$A$3:$A1000,$C835,Prov_Auto!$C$3:$C1000,"&gt;="&amp;$A835 ,Prov_Auto!$D$3:$D1000, "&gt;="&amp;DATE(L$2,1,1), Prov_Auto!$D$3:$D1000,"&lt;="&amp;DATE(L$2,12,31))*$D835), "")))))</f>
        <v/>
      </c>
      <c r="M835" s="43" t="str">
        <f>IF($A835="","",IF($C835="","",IF($D835="","", IF($B835="C",  SUMIFS(Prov_Auto!$E$3:$E1000,Prov_Auto!$A$3:$A1000,$C835,Prov_Auto!$C$3:$C1000,"&gt;="&amp;$A835 ,Prov_Auto!$D$3:$D1000, "&gt;="&amp;DATE(M$2,1, 1), Prov_Auto!$D$3:$D1000,"&lt;="&amp;DATE(M$2, 12, 31))*$D835, IF($B835="V", -1*(SUMIFS(Prov_Auto!$E$3:$E1000,Prov_Auto!$A$3:$A1000,$C835,Prov_Auto!$C$3:$C1000,"&gt;="&amp;$A835 ,Prov_Auto!$D$3:$D1000, "&gt;="&amp;DATE(M$2,1,1), Prov_Auto!$D$3:$D1000,"&lt;="&amp;DATE(M$2,12,31))*$D835), "")))))</f>
        <v/>
      </c>
      <c r="N835" s="30"/>
      <c r="O835" s="31"/>
      <c r="P835" s="31"/>
      <c r="Q835" s="31"/>
      <c r="R835" s="31"/>
      <c r="S835" s="31"/>
      <c r="T835" s="31"/>
      <c r="U835" s="31"/>
      <c r="V835" s="31"/>
      <c r="W835" s="31"/>
    </row>
    <row r="836">
      <c r="A836" s="46"/>
      <c r="B836" s="47"/>
      <c r="C836" s="47"/>
      <c r="D836" s="47"/>
      <c r="E836" s="48"/>
      <c r="F836" s="45" t="str">
        <f t="shared" si="1"/>
        <v/>
      </c>
      <c r="G836" s="40" t="str">
        <f t="shared" si="2"/>
        <v/>
      </c>
      <c r="H836" s="41" t="str">
        <f>IF(A836="","",IF(C836="","",IF(D836="","",IF(B836="C", SUMIFS(Prov_Auto!E$3:E1000,Prov_Auto!A$3:A1000,C836,Prov_Auto!C$3:C1000,"&gt;"&amp;A836,Prov_Auto!D$3:D1000,"&lt;="&amp;TODAY())*D836, IF(B836="V", -1*(SUMIFS(Prov_Auto!E$3:E1000,Prov_Auto!A$3:A1000,C836,Prov_Auto!C$3:C1000,"&gt;"&amp;A836,Prov_Auto!D$3:D1000,"&lt;="&amp;TODAY())*D836), "")))))</f>
        <v/>
      </c>
      <c r="I836" s="42" t="str">
        <f>IF($A836="","",IF($C836="","",IF($D836="","", IF($B836="C",  SUMIFS(Prov_Auto!$E$3:$E1000,Prov_Auto!$A$3:$A1000,$C836,Prov_Auto!$C$3:$C1000,"&gt;="&amp;$A836 ,Prov_Auto!$D$3:$D1000, "&gt;="&amp;DATE(I$2,1, 1), Prov_Auto!$D$3:$D1000,"&lt;="&amp;DATE(I$2, 12, 31))*$D836, IF($B836="V", -1*(SUMIFS(Prov_Auto!$E$3:$E1000,Prov_Auto!$A$3:$A1000,$C836,Prov_Auto!$C$3:$C1000,"&gt;="&amp;$A836 ,Prov_Auto!$D$3:$D1000, "&gt;="&amp;DATE(I$2,1,1), Prov_Auto!$D$3:$D1000,"&lt;="&amp;DATE(I$2,12,31))*$D836), "")))))</f>
        <v/>
      </c>
      <c r="J836" s="42" t="str">
        <f>IF($A836="","",IF($C836="","",IF($D836="","", IF($B836="C",  SUMIFS(Prov_Auto!$E$3:$E1000,Prov_Auto!$A$3:$A1000,$C836,Prov_Auto!$C$3:$C1000,"&gt;="&amp;$A836 ,Prov_Auto!$D$3:$D1000, "&gt;="&amp;DATE(J$2,1, 1), Prov_Auto!$D$3:$D1000,"&lt;="&amp;DATE(J$2, 12, 31))*$D836, IF($B836="V", -1*(SUMIFS(Prov_Auto!$E$3:$E1000,Prov_Auto!$A$3:$A1000,$C836,Prov_Auto!$C$3:$C1000,"&gt;="&amp;$A836 ,Prov_Auto!$D$3:$D1000, "&gt;="&amp;DATE(J$2,1,1), Prov_Auto!$D$3:$D1000,"&lt;="&amp;DATE(J$2,12,31))*$D836), "")))))</f>
        <v/>
      </c>
      <c r="K836" s="42" t="str">
        <f>IF($A836="","",IF($C836="","",IF($D836="","", IF($B836="C",  SUMIFS(Prov_Auto!$E$3:$E1000,Prov_Auto!$A$3:$A1000,$C836,Prov_Auto!$C$3:$C1000,"&gt;="&amp;$A836 ,Prov_Auto!$D$3:$D1000, "&gt;="&amp;DATE(K$2,1, 1), Prov_Auto!$D$3:$D1000,"&lt;="&amp;DATE(K$2, 12, 31))*$D836, IF($B836="V", -1*(SUMIFS(Prov_Auto!$E$3:$E1000,Prov_Auto!$A$3:$A1000,$C836,Prov_Auto!$C$3:$C1000,"&gt;="&amp;$A836 ,Prov_Auto!$D$3:$D1000, "&gt;="&amp;DATE(K$2,1,1), Prov_Auto!$D$3:$D1000,"&lt;="&amp;DATE(K$2,12,31))*$D836), "")))))</f>
        <v/>
      </c>
      <c r="L836" s="42" t="str">
        <f>IF($A836="","",IF($C836="","",IF($D836="","", IF($B836="C",  SUMIFS(Prov_Auto!$E$3:$E1000,Prov_Auto!$A$3:$A1000,$C836,Prov_Auto!$C$3:$C1000,"&gt;="&amp;$A836 ,Prov_Auto!$D$3:$D1000, "&gt;="&amp;DATE(L$2,1, 1), Prov_Auto!$D$3:$D1000,"&lt;="&amp;DATE(L$2, 12, 31))*$D836, IF($B836="V", -1*(SUMIFS(Prov_Auto!$E$3:$E1000,Prov_Auto!$A$3:$A1000,$C836,Prov_Auto!$C$3:$C1000,"&gt;="&amp;$A836 ,Prov_Auto!$D$3:$D1000, "&gt;="&amp;DATE(L$2,1,1), Prov_Auto!$D$3:$D1000,"&lt;="&amp;DATE(L$2,12,31))*$D836), "")))))</f>
        <v/>
      </c>
      <c r="M836" s="43" t="str">
        <f>IF($A836="","",IF($C836="","",IF($D836="","", IF($B836="C",  SUMIFS(Prov_Auto!$E$3:$E1000,Prov_Auto!$A$3:$A1000,$C836,Prov_Auto!$C$3:$C1000,"&gt;="&amp;$A836 ,Prov_Auto!$D$3:$D1000, "&gt;="&amp;DATE(M$2,1, 1), Prov_Auto!$D$3:$D1000,"&lt;="&amp;DATE(M$2, 12, 31))*$D836, IF($B836="V", -1*(SUMIFS(Prov_Auto!$E$3:$E1000,Prov_Auto!$A$3:$A1000,$C836,Prov_Auto!$C$3:$C1000,"&gt;="&amp;$A836 ,Prov_Auto!$D$3:$D1000, "&gt;="&amp;DATE(M$2,1,1), Prov_Auto!$D$3:$D1000,"&lt;="&amp;DATE(M$2,12,31))*$D836), "")))))</f>
        <v/>
      </c>
      <c r="N836" s="30"/>
      <c r="O836" s="31"/>
      <c r="P836" s="31"/>
      <c r="Q836" s="31"/>
      <c r="R836" s="31"/>
      <c r="S836" s="31"/>
      <c r="T836" s="31"/>
      <c r="U836" s="31"/>
      <c r="V836" s="31"/>
      <c r="W836" s="31"/>
    </row>
    <row r="837">
      <c r="A837" s="46"/>
      <c r="B837" s="47"/>
      <c r="C837" s="47"/>
      <c r="D837" s="47"/>
      <c r="E837" s="48"/>
      <c r="F837" s="45" t="str">
        <f t="shared" si="1"/>
        <v/>
      </c>
      <c r="G837" s="40" t="str">
        <f t="shared" si="2"/>
        <v/>
      </c>
      <c r="H837" s="41" t="str">
        <f>IF(A837="","",IF(C837="","",IF(D837="","",IF(B837="C", SUMIFS(Prov_Auto!E$3:E1000,Prov_Auto!A$3:A1000,C837,Prov_Auto!C$3:C1000,"&gt;"&amp;A837,Prov_Auto!D$3:D1000,"&lt;="&amp;TODAY())*D837, IF(B837="V", -1*(SUMIFS(Prov_Auto!E$3:E1000,Prov_Auto!A$3:A1000,C837,Prov_Auto!C$3:C1000,"&gt;"&amp;A837,Prov_Auto!D$3:D1000,"&lt;="&amp;TODAY())*D837), "")))))</f>
        <v/>
      </c>
      <c r="I837" s="42" t="str">
        <f>IF($A837="","",IF($C837="","",IF($D837="","", IF($B837="C",  SUMIFS(Prov_Auto!$E$3:$E1000,Prov_Auto!$A$3:$A1000,$C837,Prov_Auto!$C$3:$C1000,"&gt;="&amp;$A837 ,Prov_Auto!$D$3:$D1000, "&gt;="&amp;DATE(I$2,1, 1), Prov_Auto!$D$3:$D1000,"&lt;="&amp;DATE(I$2, 12, 31))*$D837, IF($B837="V", -1*(SUMIFS(Prov_Auto!$E$3:$E1000,Prov_Auto!$A$3:$A1000,$C837,Prov_Auto!$C$3:$C1000,"&gt;="&amp;$A837 ,Prov_Auto!$D$3:$D1000, "&gt;="&amp;DATE(I$2,1,1), Prov_Auto!$D$3:$D1000,"&lt;="&amp;DATE(I$2,12,31))*$D837), "")))))</f>
        <v/>
      </c>
      <c r="J837" s="42" t="str">
        <f>IF($A837="","",IF($C837="","",IF($D837="","", IF($B837="C",  SUMIFS(Prov_Auto!$E$3:$E1000,Prov_Auto!$A$3:$A1000,$C837,Prov_Auto!$C$3:$C1000,"&gt;="&amp;$A837 ,Prov_Auto!$D$3:$D1000, "&gt;="&amp;DATE(J$2,1, 1), Prov_Auto!$D$3:$D1000,"&lt;="&amp;DATE(J$2, 12, 31))*$D837, IF($B837="V", -1*(SUMIFS(Prov_Auto!$E$3:$E1000,Prov_Auto!$A$3:$A1000,$C837,Prov_Auto!$C$3:$C1000,"&gt;="&amp;$A837 ,Prov_Auto!$D$3:$D1000, "&gt;="&amp;DATE(J$2,1,1), Prov_Auto!$D$3:$D1000,"&lt;="&amp;DATE(J$2,12,31))*$D837), "")))))</f>
        <v/>
      </c>
      <c r="K837" s="42" t="str">
        <f>IF($A837="","",IF($C837="","",IF($D837="","", IF($B837="C",  SUMIFS(Prov_Auto!$E$3:$E1000,Prov_Auto!$A$3:$A1000,$C837,Prov_Auto!$C$3:$C1000,"&gt;="&amp;$A837 ,Prov_Auto!$D$3:$D1000, "&gt;="&amp;DATE(K$2,1, 1), Prov_Auto!$D$3:$D1000,"&lt;="&amp;DATE(K$2, 12, 31))*$D837, IF($B837="V", -1*(SUMIFS(Prov_Auto!$E$3:$E1000,Prov_Auto!$A$3:$A1000,$C837,Prov_Auto!$C$3:$C1000,"&gt;="&amp;$A837 ,Prov_Auto!$D$3:$D1000, "&gt;="&amp;DATE(K$2,1,1), Prov_Auto!$D$3:$D1000,"&lt;="&amp;DATE(K$2,12,31))*$D837), "")))))</f>
        <v/>
      </c>
      <c r="L837" s="42" t="str">
        <f>IF($A837="","",IF($C837="","",IF($D837="","", IF($B837="C",  SUMIFS(Prov_Auto!$E$3:$E1000,Prov_Auto!$A$3:$A1000,$C837,Prov_Auto!$C$3:$C1000,"&gt;="&amp;$A837 ,Prov_Auto!$D$3:$D1000, "&gt;="&amp;DATE(L$2,1, 1), Prov_Auto!$D$3:$D1000,"&lt;="&amp;DATE(L$2, 12, 31))*$D837, IF($B837="V", -1*(SUMIFS(Prov_Auto!$E$3:$E1000,Prov_Auto!$A$3:$A1000,$C837,Prov_Auto!$C$3:$C1000,"&gt;="&amp;$A837 ,Prov_Auto!$D$3:$D1000, "&gt;="&amp;DATE(L$2,1,1), Prov_Auto!$D$3:$D1000,"&lt;="&amp;DATE(L$2,12,31))*$D837), "")))))</f>
        <v/>
      </c>
      <c r="M837" s="43" t="str">
        <f>IF($A837="","",IF($C837="","",IF($D837="","", IF($B837="C",  SUMIFS(Prov_Auto!$E$3:$E1000,Prov_Auto!$A$3:$A1000,$C837,Prov_Auto!$C$3:$C1000,"&gt;="&amp;$A837 ,Prov_Auto!$D$3:$D1000, "&gt;="&amp;DATE(M$2,1, 1), Prov_Auto!$D$3:$D1000,"&lt;="&amp;DATE(M$2, 12, 31))*$D837, IF($B837="V", -1*(SUMIFS(Prov_Auto!$E$3:$E1000,Prov_Auto!$A$3:$A1000,$C837,Prov_Auto!$C$3:$C1000,"&gt;="&amp;$A837 ,Prov_Auto!$D$3:$D1000, "&gt;="&amp;DATE(M$2,1,1), Prov_Auto!$D$3:$D1000,"&lt;="&amp;DATE(M$2,12,31))*$D837), "")))))</f>
        <v/>
      </c>
      <c r="N837" s="30"/>
      <c r="O837" s="31"/>
      <c r="P837" s="31"/>
      <c r="Q837" s="31"/>
      <c r="R837" s="31"/>
      <c r="S837" s="31"/>
      <c r="T837" s="31"/>
      <c r="U837" s="31"/>
      <c r="V837" s="31"/>
      <c r="W837" s="31"/>
    </row>
    <row r="838">
      <c r="A838" s="46"/>
      <c r="B838" s="47"/>
      <c r="C838" s="47"/>
      <c r="D838" s="47"/>
      <c r="E838" s="48"/>
      <c r="F838" s="45" t="str">
        <f t="shared" si="1"/>
        <v/>
      </c>
      <c r="G838" s="40" t="str">
        <f t="shared" si="2"/>
        <v/>
      </c>
      <c r="H838" s="41" t="str">
        <f>IF(A838="","",IF(C838="","",IF(D838="","",IF(B838="C", SUMIFS(Prov_Auto!E$3:E1000,Prov_Auto!A$3:A1000,C838,Prov_Auto!C$3:C1000,"&gt;"&amp;A838,Prov_Auto!D$3:D1000,"&lt;="&amp;TODAY())*D838, IF(B838="V", -1*(SUMIFS(Prov_Auto!E$3:E1000,Prov_Auto!A$3:A1000,C838,Prov_Auto!C$3:C1000,"&gt;"&amp;A838,Prov_Auto!D$3:D1000,"&lt;="&amp;TODAY())*D838), "")))))</f>
        <v/>
      </c>
      <c r="I838" s="42" t="str">
        <f>IF($A838="","",IF($C838="","",IF($D838="","", IF($B838="C",  SUMIFS(Prov_Auto!$E$3:$E1000,Prov_Auto!$A$3:$A1000,$C838,Prov_Auto!$C$3:$C1000,"&gt;="&amp;$A838 ,Prov_Auto!$D$3:$D1000, "&gt;="&amp;DATE(I$2,1, 1), Prov_Auto!$D$3:$D1000,"&lt;="&amp;DATE(I$2, 12, 31))*$D838, IF($B838="V", -1*(SUMIFS(Prov_Auto!$E$3:$E1000,Prov_Auto!$A$3:$A1000,$C838,Prov_Auto!$C$3:$C1000,"&gt;="&amp;$A838 ,Prov_Auto!$D$3:$D1000, "&gt;="&amp;DATE(I$2,1,1), Prov_Auto!$D$3:$D1000,"&lt;="&amp;DATE(I$2,12,31))*$D838), "")))))</f>
        <v/>
      </c>
      <c r="J838" s="42" t="str">
        <f>IF($A838="","",IF($C838="","",IF($D838="","", IF($B838="C",  SUMIFS(Prov_Auto!$E$3:$E1000,Prov_Auto!$A$3:$A1000,$C838,Prov_Auto!$C$3:$C1000,"&gt;="&amp;$A838 ,Prov_Auto!$D$3:$D1000, "&gt;="&amp;DATE(J$2,1, 1), Prov_Auto!$D$3:$D1000,"&lt;="&amp;DATE(J$2, 12, 31))*$D838, IF($B838="V", -1*(SUMIFS(Prov_Auto!$E$3:$E1000,Prov_Auto!$A$3:$A1000,$C838,Prov_Auto!$C$3:$C1000,"&gt;="&amp;$A838 ,Prov_Auto!$D$3:$D1000, "&gt;="&amp;DATE(J$2,1,1), Prov_Auto!$D$3:$D1000,"&lt;="&amp;DATE(J$2,12,31))*$D838), "")))))</f>
        <v/>
      </c>
      <c r="K838" s="42" t="str">
        <f>IF($A838="","",IF($C838="","",IF($D838="","", IF($B838="C",  SUMIFS(Prov_Auto!$E$3:$E1000,Prov_Auto!$A$3:$A1000,$C838,Prov_Auto!$C$3:$C1000,"&gt;="&amp;$A838 ,Prov_Auto!$D$3:$D1000, "&gt;="&amp;DATE(K$2,1, 1), Prov_Auto!$D$3:$D1000,"&lt;="&amp;DATE(K$2, 12, 31))*$D838, IF($B838="V", -1*(SUMIFS(Prov_Auto!$E$3:$E1000,Prov_Auto!$A$3:$A1000,$C838,Prov_Auto!$C$3:$C1000,"&gt;="&amp;$A838 ,Prov_Auto!$D$3:$D1000, "&gt;="&amp;DATE(K$2,1,1), Prov_Auto!$D$3:$D1000,"&lt;="&amp;DATE(K$2,12,31))*$D838), "")))))</f>
        <v/>
      </c>
      <c r="L838" s="42" t="str">
        <f>IF($A838="","",IF($C838="","",IF($D838="","", IF($B838="C",  SUMIFS(Prov_Auto!$E$3:$E1000,Prov_Auto!$A$3:$A1000,$C838,Prov_Auto!$C$3:$C1000,"&gt;="&amp;$A838 ,Prov_Auto!$D$3:$D1000, "&gt;="&amp;DATE(L$2,1, 1), Prov_Auto!$D$3:$D1000,"&lt;="&amp;DATE(L$2, 12, 31))*$D838, IF($B838="V", -1*(SUMIFS(Prov_Auto!$E$3:$E1000,Prov_Auto!$A$3:$A1000,$C838,Prov_Auto!$C$3:$C1000,"&gt;="&amp;$A838 ,Prov_Auto!$D$3:$D1000, "&gt;="&amp;DATE(L$2,1,1), Prov_Auto!$D$3:$D1000,"&lt;="&amp;DATE(L$2,12,31))*$D838), "")))))</f>
        <v/>
      </c>
      <c r="M838" s="43" t="str">
        <f>IF($A838="","",IF($C838="","",IF($D838="","", IF($B838="C",  SUMIFS(Prov_Auto!$E$3:$E1000,Prov_Auto!$A$3:$A1000,$C838,Prov_Auto!$C$3:$C1000,"&gt;="&amp;$A838 ,Prov_Auto!$D$3:$D1000, "&gt;="&amp;DATE(M$2,1, 1), Prov_Auto!$D$3:$D1000,"&lt;="&amp;DATE(M$2, 12, 31))*$D838, IF($B838="V", -1*(SUMIFS(Prov_Auto!$E$3:$E1000,Prov_Auto!$A$3:$A1000,$C838,Prov_Auto!$C$3:$C1000,"&gt;="&amp;$A838 ,Prov_Auto!$D$3:$D1000, "&gt;="&amp;DATE(M$2,1,1), Prov_Auto!$D$3:$D1000,"&lt;="&amp;DATE(M$2,12,31))*$D838), "")))))</f>
        <v/>
      </c>
      <c r="N838" s="30"/>
      <c r="O838" s="31"/>
      <c r="P838" s="31"/>
      <c r="Q838" s="31"/>
      <c r="R838" s="31"/>
      <c r="S838" s="31"/>
      <c r="T838" s="31"/>
      <c r="U838" s="31"/>
      <c r="V838" s="31"/>
      <c r="W838" s="31"/>
    </row>
    <row r="839">
      <c r="A839" s="46"/>
      <c r="B839" s="47"/>
      <c r="C839" s="47"/>
      <c r="D839" s="47"/>
      <c r="E839" s="48"/>
      <c r="F839" s="45" t="str">
        <f t="shared" si="1"/>
        <v/>
      </c>
      <c r="G839" s="40" t="str">
        <f t="shared" si="2"/>
        <v/>
      </c>
      <c r="H839" s="41" t="str">
        <f>IF(A839="","",IF(C839="","",IF(D839="","",IF(B839="C", SUMIFS(Prov_Auto!E$3:E1000,Prov_Auto!A$3:A1000,C839,Prov_Auto!C$3:C1000,"&gt;"&amp;A839,Prov_Auto!D$3:D1000,"&lt;="&amp;TODAY())*D839, IF(B839="V", -1*(SUMIFS(Prov_Auto!E$3:E1000,Prov_Auto!A$3:A1000,C839,Prov_Auto!C$3:C1000,"&gt;"&amp;A839,Prov_Auto!D$3:D1000,"&lt;="&amp;TODAY())*D839), "")))))</f>
        <v/>
      </c>
      <c r="I839" s="42" t="str">
        <f>IF($A839="","",IF($C839="","",IF($D839="","", IF($B839="C",  SUMIFS(Prov_Auto!$E$3:$E1000,Prov_Auto!$A$3:$A1000,$C839,Prov_Auto!$C$3:$C1000,"&gt;="&amp;$A839 ,Prov_Auto!$D$3:$D1000, "&gt;="&amp;DATE(I$2,1, 1), Prov_Auto!$D$3:$D1000,"&lt;="&amp;DATE(I$2, 12, 31))*$D839, IF($B839="V", -1*(SUMIFS(Prov_Auto!$E$3:$E1000,Prov_Auto!$A$3:$A1000,$C839,Prov_Auto!$C$3:$C1000,"&gt;="&amp;$A839 ,Prov_Auto!$D$3:$D1000, "&gt;="&amp;DATE(I$2,1,1), Prov_Auto!$D$3:$D1000,"&lt;="&amp;DATE(I$2,12,31))*$D839), "")))))</f>
        <v/>
      </c>
      <c r="J839" s="42" t="str">
        <f>IF($A839="","",IF($C839="","",IF($D839="","", IF($B839="C",  SUMIFS(Prov_Auto!$E$3:$E1000,Prov_Auto!$A$3:$A1000,$C839,Prov_Auto!$C$3:$C1000,"&gt;="&amp;$A839 ,Prov_Auto!$D$3:$D1000, "&gt;="&amp;DATE(J$2,1, 1), Prov_Auto!$D$3:$D1000,"&lt;="&amp;DATE(J$2, 12, 31))*$D839, IF($B839="V", -1*(SUMIFS(Prov_Auto!$E$3:$E1000,Prov_Auto!$A$3:$A1000,$C839,Prov_Auto!$C$3:$C1000,"&gt;="&amp;$A839 ,Prov_Auto!$D$3:$D1000, "&gt;="&amp;DATE(J$2,1,1), Prov_Auto!$D$3:$D1000,"&lt;="&amp;DATE(J$2,12,31))*$D839), "")))))</f>
        <v/>
      </c>
      <c r="K839" s="42" t="str">
        <f>IF($A839="","",IF($C839="","",IF($D839="","", IF($B839="C",  SUMIFS(Prov_Auto!$E$3:$E1000,Prov_Auto!$A$3:$A1000,$C839,Prov_Auto!$C$3:$C1000,"&gt;="&amp;$A839 ,Prov_Auto!$D$3:$D1000, "&gt;="&amp;DATE(K$2,1, 1), Prov_Auto!$D$3:$D1000,"&lt;="&amp;DATE(K$2, 12, 31))*$D839, IF($B839="V", -1*(SUMIFS(Prov_Auto!$E$3:$E1000,Prov_Auto!$A$3:$A1000,$C839,Prov_Auto!$C$3:$C1000,"&gt;="&amp;$A839 ,Prov_Auto!$D$3:$D1000, "&gt;="&amp;DATE(K$2,1,1), Prov_Auto!$D$3:$D1000,"&lt;="&amp;DATE(K$2,12,31))*$D839), "")))))</f>
        <v/>
      </c>
      <c r="L839" s="42" t="str">
        <f>IF($A839="","",IF($C839="","",IF($D839="","", IF($B839="C",  SUMIFS(Prov_Auto!$E$3:$E1000,Prov_Auto!$A$3:$A1000,$C839,Prov_Auto!$C$3:$C1000,"&gt;="&amp;$A839 ,Prov_Auto!$D$3:$D1000, "&gt;="&amp;DATE(L$2,1, 1), Prov_Auto!$D$3:$D1000,"&lt;="&amp;DATE(L$2, 12, 31))*$D839, IF($B839="V", -1*(SUMIFS(Prov_Auto!$E$3:$E1000,Prov_Auto!$A$3:$A1000,$C839,Prov_Auto!$C$3:$C1000,"&gt;="&amp;$A839 ,Prov_Auto!$D$3:$D1000, "&gt;="&amp;DATE(L$2,1,1), Prov_Auto!$D$3:$D1000,"&lt;="&amp;DATE(L$2,12,31))*$D839), "")))))</f>
        <v/>
      </c>
      <c r="M839" s="43" t="str">
        <f>IF($A839="","",IF($C839="","",IF($D839="","", IF($B839="C",  SUMIFS(Prov_Auto!$E$3:$E1000,Prov_Auto!$A$3:$A1000,$C839,Prov_Auto!$C$3:$C1000,"&gt;="&amp;$A839 ,Prov_Auto!$D$3:$D1000, "&gt;="&amp;DATE(M$2,1, 1), Prov_Auto!$D$3:$D1000,"&lt;="&amp;DATE(M$2, 12, 31))*$D839, IF($B839="V", -1*(SUMIFS(Prov_Auto!$E$3:$E1000,Prov_Auto!$A$3:$A1000,$C839,Prov_Auto!$C$3:$C1000,"&gt;="&amp;$A839 ,Prov_Auto!$D$3:$D1000, "&gt;="&amp;DATE(M$2,1,1), Prov_Auto!$D$3:$D1000,"&lt;="&amp;DATE(M$2,12,31))*$D839), "")))))</f>
        <v/>
      </c>
      <c r="N839" s="30"/>
      <c r="O839" s="31"/>
      <c r="P839" s="31"/>
      <c r="Q839" s="31"/>
      <c r="R839" s="31"/>
      <c r="S839" s="31"/>
      <c r="T839" s="31"/>
      <c r="U839" s="31"/>
      <c r="V839" s="31"/>
      <c r="W839" s="31"/>
    </row>
    <row r="840">
      <c r="A840" s="46"/>
      <c r="B840" s="47"/>
      <c r="C840" s="47"/>
      <c r="D840" s="47"/>
      <c r="E840" s="48"/>
      <c r="F840" s="45" t="str">
        <f t="shared" si="1"/>
        <v/>
      </c>
      <c r="G840" s="40" t="str">
        <f t="shared" si="2"/>
        <v/>
      </c>
      <c r="H840" s="41" t="str">
        <f>IF(A840="","",IF(C840="","",IF(D840="","",IF(B840="C", SUMIFS(Prov_Auto!E$3:E1000,Prov_Auto!A$3:A1000,C840,Prov_Auto!C$3:C1000,"&gt;"&amp;A840,Prov_Auto!D$3:D1000,"&lt;="&amp;TODAY())*D840, IF(B840="V", -1*(SUMIFS(Prov_Auto!E$3:E1000,Prov_Auto!A$3:A1000,C840,Prov_Auto!C$3:C1000,"&gt;"&amp;A840,Prov_Auto!D$3:D1000,"&lt;="&amp;TODAY())*D840), "")))))</f>
        <v/>
      </c>
      <c r="I840" s="42" t="str">
        <f>IF($A840="","",IF($C840="","",IF($D840="","", IF($B840="C",  SUMIFS(Prov_Auto!$E$3:$E1000,Prov_Auto!$A$3:$A1000,$C840,Prov_Auto!$C$3:$C1000,"&gt;="&amp;$A840 ,Prov_Auto!$D$3:$D1000, "&gt;="&amp;DATE(I$2,1, 1), Prov_Auto!$D$3:$D1000,"&lt;="&amp;DATE(I$2, 12, 31))*$D840, IF($B840="V", -1*(SUMIFS(Prov_Auto!$E$3:$E1000,Prov_Auto!$A$3:$A1000,$C840,Prov_Auto!$C$3:$C1000,"&gt;="&amp;$A840 ,Prov_Auto!$D$3:$D1000, "&gt;="&amp;DATE(I$2,1,1), Prov_Auto!$D$3:$D1000,"&lt;="&amp;DATE(I$2,12,31))*$D840), "")))))</f>
        <v/>
      </c>
      <c r="J840" s="42" t="str">
        <f>IF($A840="","",IF($C840="","",IF($D840="","", IF($B840="C",  SUMIFS(Prov_Auto!$E$3:$E1000,Prov_Auto!$A$3:$A1000,$C840,Prov_Auto!$C$3:$C1000,"&gt;="&amp;$A840 ,Prov_Auto!$D$3:$D1000, "&gt;="&amp;DATE(J$2,1, 1), Prov_Auto!$D$3:$D1000,"&lt;="&amp;DATE(J$2, 12, 31))*$D840, IF($B840="V", -1*(SUMIFS(Prov_Auto!$E$3:$E1000,Prov_Auto!$A$3:$A1000,$C840,Prov_Auto!$C$3:$C1000,"&gt;="&amp;$A840 ,Prov_Auto!$D$3:$D1000, "&gt;="&amp;DATE(J$2,1,1), Prov_Auto!$D$3:$D1000,"&lt;="&amp;DATE(J$2,12,31))*$D840), "")))))</f>
        <v/>
      </c>
      <c r="K840" s="42" t="str">
        <f>IF($A840="","",IF($C840="","",IF($D840="","", IF($B840="C",  SUMIFS(Prov_Auto!$E$3:$E1000,Prov_Auto!$A$3:$A1000,$C840,Prov_Auto!$C$3:$C1000,"&gt;="&amp;$A840 ,Prov_Auto!$D$3:$D1000, "&gt;="&amp;DATE(K$2,1, 1), Prov_Auto!$D$3:$D1000,"&lt;="&amp;DATE(K$2, 12, 31))*$D840, IF($B840="V", -1*(SUMIFS(Prov_Auto!$E$3:$E1000,Prov_Auto!$A$3:$A1000,$C840,Prov_Auto!$C$3:$C1000,"&gt;="&amp;$A840 ,Prov_Auto!$D$3:$D1000, "&gt;="&amp;DATE(K$2,1,1), Prov_Auto!$D$3:$D1000,"&lt;="&amp;DATE(K$2,12,31))*$D840), "")))))</f>
        <v/>
      </c>
      <c r="L840" s="42" t="str">
        <f>IF($A840="","",IF($C840="","",IF($D840="","", IF($B840="C",  SUMIFS(Prov_Auto!$E$3:$E1000,Prov_Auto!$A$3:$A1000,$C840,Prov_Auto!$C$3:$C1000,"&gt;="&amp;$A840 ,Prov_Auto!$D$3:$D1000, "&gt;="&amp;DATE(L$2,1, 1), Prov_Auto!$D$3:$D1000,"&lt;="&amp;DATE(L$2, 12, 31))*$D840, IF($B840="V", -1*(SUMIFS(Prov_Auto!$E$3:$E1000,Prov_Auto!$A$3:$A1000,$C840,Prov_Auto!$C$3:$C1000,"&gt;="&amp;$A840 ,Prov_Auto!$D$3:$D1000, "&gt;="&amp;DATE(L$2,1,1), Prov_Auto!$D$3:$D1000,"&lt;="&amp;DATE(L$2,12,31))*$D840), "")))))</f>
        <v/>
      </c>
      <c r="M840" s="43" t="str">
        <f>IF($A840="","",IF($C840="","",IF($D840="","", IF($B840="C",  SUMIFS(Prov_Auto!$E$3:$E1000,Prov_Auto!$A$3:$A1000,$C840,Prov_Auto!$C$3:$C1000,"&gt;="&amp;$A840 ,Prov_Auto!$D$3:$D1000, "&gt;="&amp;DATE(M$2,1, 1), Prov_Auto!$D$3:$D1000,"&lt;="&amp;DATE(M$2, 12, 31))*$D840, IF($B840="V", -1*(SUMIFS(Prov_Auto!$E$3:$E1000,Prov_Auto!$A$3:$A1000,$C840,Prov_Auto!$C$3:$C1000,"&gt;="&amp;$A840 ,Prov_Auto!$D$3:$D1000, "&gt;="&amp;DATE(M$2,1,1), Prov_Auto!$D$3:$D1000,"&lt;="&amp;DATE(M$2,12,31))*$D840), "")))))</f>
        <v/>
      </c>
      <c r="N840" s="30"/>
      <c r="O840" s="31"/>
      <c r="P840" s="31"/>
      <c r="Q840" s="31"/>
      <c r="R840" s="31"/>
      <c r="S840" s="31"/>
      <c r="T840" s="31"/>
      <c r="U840" s="31"/>
      <c r="V840" s="31"/>
      <c r="W840" s="31"/>
    </row>
    <row r="841">
      <c r="A841" s="46"/>
      <c r="B841" s="47"/>
      <c r="C841" s="47"/>
      <c r="D841" s="47"/>
      <c r="E841" s="48"/>
      <c r="F841" s="45" t="str">
        <f t="shared" si="1"/>
        <v/>
      </c>
      <c r="G841" s="40" t="str">
        <f t="shared" si="2"/>
        <v/>
      </c>
      <c r="H841" s="41" t="str">
        <f>IF(A841="","",IF(C841="","",IF(D841="","",IF(B841="C", SUMIFS(Prov_Auto!E$3:E1000,Prov_Auto!A$3:A1000,C841,Prov_Auto!C$3:C1000,"&gt;"&amp;A841,Prov_Auto!D$3:D1000,"&lt;="&amp;TODAY())*D841, IF(B841="V", -1*(SUMIFS(Prov_Auto!E$3:E1000,Prov_Auto!A$3:A1000,C841,Prov_Auto!C$3:C1000,"&gt;"&amp;A841,Prov_Auto!D$3:D1000,"&lt;="&amp;TODAY())*D841), "")))))</f>
        <v/>
      </c>
      <c r="I841" s="42" t="str">
        <f>IF($A841="","",IF($C841="","",IF($D841="","", IF($B841="C",  SUMIFS(Prov_Auto!$E$3:$E1000,Prov_Auto!$A$3:$A1000,$C841,Prov_Auto!$C$3:$C1000,"&gt;="&amp;$A841 ,Prov_Auto!$D$3:$D1000, "&gt;="&amp;DATE(I$2,1, 1), Prov_Auto!$D$3:$D1000,"&lt;="&amp;DATE(I$2, 12, 31))*$D841, IF($B841="V", -1*(SUMIFS(Prov_Auto!$E$3:$E1000,Prov_Auto!$A$3:$A1000,$C841,Prov_Auto!$C$3:$C1000,"&gt;="&amp;$A841 ,Prov_Auto!$D$3:$D1000, "&gt;="&amp;DATE(I$2,1,1), Prov_Auto!$D$3:$D1000,"&lt;="&amp;DATE(I$2,12,31))*$D841), "")))))</f>
        <v/>
      </c>
      <c r="J841" s="42" t="str">
        <f>IF($A841="","",IF($C841="","",IF($D841="","", IF($B841="C",  SUMIFS(Prov_Auto!$E$3:$E1000,Prov_Auto!$A$3:$A1000,$C841,Prov_Auto!$C$3:$C1000,"&gt;="&amp;$A841 ,Prov_Auto!$D$3:$D1000, "&gt;="&amp;DATE(J$2,1, 1), Prov_Auto!$D$3:$D1000,"&lt;="&amp;DATE(J$2, 12, 31))*$D841, IF($B841="V", -1*(SUMIFS(Prov_Auto!$E$3:$E1000,Prov_Auto!$A$3:$A1000,$C841,Prov_Auto!$C$3:$C1000,"&gt;="&amp;$A841 ,Prov_Auto!$D$3:$D1000, "&gt;="&amp;DATE(J$2,1,1), Prov_Auto!$D$3:$D1000,"&lt;="&amp;DATE(J$2,12,31))*$D841), "")))))</f>
        <v/>
      </c>
      <c r="K841" s="42" t="str">
        <f>IF($A841="","",IF($C841="","",IF($D841="","", IF($B841="C",  SUMIFS(Prov_Auto!$E$3:$E1000,Prov_Auto!$A$3:$A1000,$C841,Prov_Auto!$C$3:$C1000,"&gt;="&amp;$A841 ,Prov_Auto!$D$3:$D1000, "&gt;="&amp;DATE(K$2,1, 1), Prov_Auto!$D$3:$D1000,"&lt;="&amp;DATE(K$2, 12, 31))*$D841, IF($B841="V", -1*(SUMIFS(Prov_Auto!$E$3:$E1000,Prov_Auto!$A$3:$A1000,$C841,Prov_Auto!$C$3:$C1000,"&gt;="&amp;$A841 ,Prov_Auto!$D$3:$D1000, "&gt;="&amp;DATE(K$2,1,1), Prov_Auto!$D$3:$D1000,"&lt;="&amp;DATE(K$2,12,31))*$D841), "")))))</f>
        <v/>
      </c>
      <c r="L841" s="42" t="str">
        <f>IF($A841="","",IF($C841="","",IF($D841="","", IF($B841="C",  SUMIFS(Prov_Auto!$E$3:$E1000,Prov_Auto!$A$3:$A1000,$C841,Prov_Auto!$C$3:$C1000,"&gt;="&amp;$A841 ,Prov_Auto!$D$3:$D1000, "&gt;="&amp;DATE(L$2,1, 1), Prov_Auto!$D$3:$D1000,"&lt;="&amp;DATE(L$2, 12, 31))*$D841, IF($B841="V", -1*(SUMIFS(Prov_Auto!$E$3:$E1000,Prov_Auto!$A$3:$A1000,$C841,Prov_Auto!$C$3:$C1000,"&gt;="&amp;$A841 ,Prov_Auto!$D$3:$D1000, "&gt;="&amp;DATE(L$2,1,1), Prov_Auto!$D$3:$D1000,"&lt;="&amp;DATE(L$2,12,31))*$D841), "")))))</f>
        <v/>
      </c>
      <c r="M841" s="43" t="str">
        <f>IF($A841="","",IF($C841="","",IF($D841="","", IF($B841="C",  SUMIFS(Prov_Auto!$E$3:$E1000,Prov_Auto!$A$3:$A1000,$C841,Prov_Auto!$C$3:$C1000,"&gt;="&amp;$A841 ,Prov_Auto!$D$3:$D1000, "&gt;="&amp;DATE(M$2,1, 1), Prov_Auto!$D$3:$D1000,"&lt;="&amp;DATE(M$2, 12, 31))*$D841, IF($B841="V", -1*(SUMIFS(Prov_Auto!$E$3:$E1000,Prov_Auto!$A$3:$A1000,$C841,Prov_Auto!$C$3:$C1000,"&gt;="&amp;$A841 ,Prov_Auto!$D$3:$D1000, "&gt;="&amp;DATE(M$2,1,1), Prov_Auto!$D$3:$D1000,"&lt;="&amp;DATE(M$2,12,31))*$D841), "")))))</f>
        <v/>
      </c>
      <c r="N841" s="30"/>
      <c r="O841" s="31"/>
      <c r="P841" s="31"/>
      <c r="Q841" s="31"/>
      <c r="R841" s="31"/>
      <c r="S841" s="31"/>
      <c r="T841" s="31"/>
      <c r="U841" s="31"/>
      <c r="V841" s="31"/>
      <c r="W841" s="31"/>
    </row>
    <row r="842">
      <c r="A842" s="46"/>
      <c r="B842" s="47"/>
      <c r="C842" s="47"/>
      <c r="D842" s="47"/>
      <c r="E842" s="48"/>
      <c r="F842" s="45" t="str">
        <f t="shared" si="1"/>
        <v/>
      </c>
      <c r="G842" s="40" t="str">
        <f t="shared" si="2"/>
        <v/>
      </c>
      <c r="H842" s="41" t="str">
        <f>IF(A842="","",IF(C842="","",IF(D842="","",IF(B842="C", SUMIFS(Prov_Auto!E$3:E1000,Prov_Auto!A$3:A1000,C842,Prov_Auto!C$3:C1000,"&gt;"&amp;A842,Prov_Auto!D$3:D1000,"&lt;="&amp;TODAY())*D842, IF(B842="V", -1*(SUMIFS(Prov_Auto!E$3:E1000,Prov_Auto!A$3:A1000,C842,Prov_Auto!C$3:C1000,"&gt;"&amp;A842,Prov_Auto!D$3:D1000,"&lt;="&amp;TODAY())*D842), "")))))</f>
        <v/>
      </c>
      <c r="I842" s="42" t="str">
        <f>IF($A842="","",IF($C842="","",IF($D842="","", IF($B842="C",  SUMIFS(Prov_Auto!$E$3:$E1000,Prov_Auto!$A$3:$A1000,$C842,Prov_Auto!$C$3:$C1000,"&gt;="&amp;$A842 ,Prov_Auto!$D$3:$D1000, "&gt;="&amp;DATE(I$2,1, 1), Prov_Auto!$D$3:$D1000,"&lt;="&amp;DATE(I$2, 12, 31))*$D842, IF($B842="V", -1*(SUMIFS(Prov_Auto!$E$3:$E1000,Prov_Auto!$A$3:$A1000,$C842,Prov_Auto!$C$3:$C1000,"&gt;="&amp;$A842 ,Prov_Auto!$D$3:$D1000, "&gt;="&amp;DATE(I$2,1,1), Prov_Auto!$D$3:$D1000,"&lt;="&amp;DATE(I$2,12,31))*$D842), "")))))</f>
        <v/>
      </c>
      <c r="J842" s="42" t="str">
        <f>IF($A842="","",IF($C842="","",IF($D842="","", IF($B842="C",  SUMIFS(Prov_Auto!$E$3:$E1000,Prov_Auto!$A$3:$A1000,$C842,Prov_Auto!$C$3:$C1000,"&gt;="&amp;$A842 ,Prov_Auto!$D$3:$D1000, "&gt;="&amp;DATE(J$2,1, 1), Prov_Auto!$D$3:$D1000,"&lt;="&amp;DATE(J$2, 12, 31))*$D842, IF($B842="V", -1*(SUMIFS(Prov_Auto!$E$3:$E1000,Prov_Auto!$A$3:$A1000,$C842,Prov_Auto!$C$3:$C1000,"&gt;="&amp;$A842 ,Prov_Auto!$D$3:$D1000, "&gt;="&amp;DATE(J$2,1,1), Prov_Auto!$D$3:$D1000,"&lt;="&amp;DATE(J$2,12,31))*$D842), "")))))</f>
        <v/>
      </c>
      <c r="K842" s="42" t="str">
        <f>IF($A842="","",IF($C842="","",IF($D842="","", IF($B842="C",  SUMIFS(Prov_Auto!$E$3:$E1000,Prov_Auto!$A$3:$A1000,$C842,Prov_Auto!$C$3:$C1000,"&gt;="&amp;$A842 ,Prov_Auto!$D$3:$D1000, "&gt;="&amp;DATE(K$2,1, 1), Prov_Auto!$D$3:$D1000,"&lt;="&amp;DATE(K$2, 12, 31))*$D842, IF($B842="V", -1*(SUMIFS(Prov_Auto!$E$3:$E1000,Prov_Auto!$A$3:$A1000,$C842,Prov_Auto!$C$3:$C1000,"&gt;="&amp;$A842 ,Prov_Auto!$D$3:$D1000, "&gt;="&amp;DATE(K$2,1,1), Prov_Auto!$D$3:$D1000,"&lt;="&amp;DATE(K$2,12,31))*$D842), "")))))</f>
        <v/>
      </c>
      <c r="L842" s="42" t="str">
        <f>IF($A842="","",IF($C842="","",IF($D842="","", IF($B842="C",  SUMIFS(Prov_Auto!$E$3:$E1000,Prov_Auto!$A$3:$A1000,$C842,Prov_Auto!$C$3:$C1000,"&gt;="&amp;$A842 ,Prov_Auto!$D$3:$D1000, "&gt;="&amp;DATE(L$2,1, 1), Prov_Auto!$D$3:$D1000,"&lt;="&amp;DATE(L$2, 12, 31))*$D842, IF($B842="V", -1*(SUMIFS(Prov_Auto!$E$3:$E1000,Prov_Auto!$A$3:$A1000,$C842,Prov_Auto!$C$3:$C1000,"&gt;="&amp;$A842 ,Prov_Auto!$D$3:$D1000, "&gt;="&amp;DATE(L$2,1,1), Prov_Auto!$D$3:$D1000,"&lt;="&amp;DATE(L$2,12,31))*$D842), "")))))</f>
        <v/>
      </c>
      <c r="M842" s="43" t="str">
        <f>IF($A842="","",IF($C842="","",IF($D842="","", IF($B842="C",  SUMIFS(Prov_Auto!$E$3:$E1000,Prov_Auto!$A$3:$A1000,$C842,Prov_Auto!$C$3:$C1000,"&gt;="&amp;$A842 ,Prov_Auto!$D$3:$D1000, "&gt;="&amp;DATE(M$2,1, 1), Prov_Auto!$D$3:$D1000,"&lt;="&amp;DATE(M$2, 12, 31))*$D842, IF($B842="V", -1*(SUMIFS(Prov_Auto!$E$3:$E1000,Prov_Auto!$A$3:$A1000,$C842,Prov_Auto!$C$3:$C1000,"&gt;="&amp;$A842 ,Prov_Auto!$D$3:$D1000, "&gt;="&amp;DATE(M$2,1,1), Prov_Auto!$D$3:$D1000,"&lt;="&amp;DATE(M$2,12,31))*$D842), "")))))</f>
        <v/>
      </c>
      <c r="N842" s="30"/>
      <c r="O842" s="31"/>
      <c r="P842" s="31"/>
      <c r="Q842" s="31"/>
      <c r="R842" s="31"/>
      <c r="S842" s="31"/>
      <c r="T842" s="31"/>
      <c r="U842" s="31"/>
      <c r="V842" s="31"/>
      <c r="W842" s="31"/>
    </row>
    <row r="843">
      <c r="A843" s="46"/>
      <c r="B843" s="47"/>
      <c r="C843" s="47"/>
      <c r="D843" s="47"/>
      <c r="E843" s="48"/>
      <c r="F843" s="45" t="str">
        <f t="shared" si="1"/>
        <v/>
      </c>
      <c r="G843" s="40" t="str">
        <f t="shared" si="2"/>
        <v/>
      </c>
      <c r="H843" s="41" t="str">
        <f>IF(A843="","",IF(C843="","",IF(D843="","",IF(B843="C", SUMIFS(Prov_Auto!E$3:E1000,Prov_Auto!A$3:A1000,C843,Prov_Auto!C$3:C1000,"&gt;"&amp;A843,Prov_Auto!D$3:D1000,"&lt;="&amp;TODAY())*D843, IF(B843="V", -1*(SUMIFS(Prov_Auto!E$3:E1000,Prov_Auto!A$3:A1000,C843,Prov_Auto!C$3:C1000,"&gt;"&amp;A843,Prov_Auto!D$3:D1000,"&lt;="&amp;TODAY())*D843), "")))))</f>
        <v/>
      </c>
      <c r="I843" s="42" t="str">
        <f>IF($A843="","",IF($C843="","",IF($D843="","", IF($B843="C",  SUMIFS(Prov_Auto!$E$3:$E1000,Prov_Auto!$A$3:$A1000,$C843,Prov_Auto!$C$3:$C1000,"&gt;="&amp;$A843 ,Prov_Auto!$D$3:$D1000, "&gt;="&amp;DATE(I$2,1, 1), Prov_Auto!$D$3:$D1000,"&lt;="&amp;DATE(I$2, 12, 31))*$D843, IF($B843="V", -1*(SUMIFS(Prov_Auto!$E$3:$E1000,Prov_Auto!$A$3:$A1000,$C843,Prov_Auto!$C$3:$C1000,"&gt;="&amp;$A843 ,Prov_Auto!$D$3:$D1000, "&gt;="&amp;DATE(I$2,1,1), Prov_Auto!$D$3:$D1000,"&lt;="&amp;DATE(I$2,12,31))*$D843), "")))))</f>
        <v/>
      </c>
      <c r="J843" s="42" t="str">
        <f>IF($A843="","",IF($C843="","",IF($D843="","", IF($B843="C",  SUMIFS(Prov_Auto!$E$3:$E1000,Prov_Auto!$A$3:$A1000,$C843,Prov_Auto!$C$3:$C1000,"&gt;="&amp;$A843 ,Prov_Auto!$D$3:$D1000, "&gt;="&amp;DATE(J$2,1, 1), Prov_Auto!$D$3:$D1000,"&lt;="&amp;DATE(J$2, 12, 31))*$D843, IF($B843="V", -1*(SUMIFS(Prov_Auto!$E$3:$E1000,Prov_Auto!$A$3:$A1000,$C843,Prov_Auto!$C$3:$C1000,"&gt;="&amp;$A843 ,Prov_Auto!$D$3:$D1000, "&gt;="&amp;DATE(J$2,1,1), Prov_Auto!$D$3:$D1000,"&lt;="&amp;DATE(J$2,12,31))*$D843), "")))))</f>
        <v/>
      </c>
      <c r="K843" s="42" t="str">
        <f>IF($A843="","",IF($C843="","",IF($D843="","", IF($B843="C",  SUMIFS(Prov_Auto!$E$3:$E1000,Prov_Auto!$A$3:$A1000,$C843,Prov_Auto!$C$3:$C1000,"&gt;="&amp;$A843 ,Prov_Auto!$D$3:$D1000, "&gt;="&amp;DATE(K$2,1, 1), Prov_Auto!$D$3:$D1000,"&lt;="&amp;DATE(K$2, 12, 31))*$D843, IF($B843="V", -1*(SUMIFS(Prov_Auto!$E$3:$E1000,Prov_Auto!$A$3:$A1000,$C843,Prov_Auto!$C$3:$C1000,"&gt;="&amp;$A843 ,Prov_Auto!$D$3:$D1000, "&gt;="&amp;DATE(K$2,1,1), Prov_Auto!$D$3:$D1000,"&lt;="&amp;DATE(K$2,12,31))*$D843), "")))))</f>
        <v/>
      </c>
      <c r="L843" s="42" t="str">
        <f>IF($A843="","",IF($C843="","",IF($D843="","", IF($B843="C",  SUMIFS(Prov_Auto!$E$3:$E1000,Prov_Auto!$A$3:$A1000,$C843,Prov_Auto!$C$3:$C1000,"&gt;="&amp;$A843 ,Prov_Auto!$D$3:$D1000, "&gt;="&amp;DATE(L$2,1, 1), Prov_Auto!$D$3:$D1000,"&lt;="&amp;DATE(L$2, 12, 31))*$D843, IF($B843="V", -1*(SUMIFS(Prov_Auto!$E$3:$E1000,Prov_Auto!$A$3:$A1000,$C843,Prov_Auto!$C$3:$C1000,"&gt;="&amp;$A843 ,Prov_Auto!$D$3:$D1000, "&gt;="&amp;DATE(L$2,1,1), Prov_Auto!$D$3:$D1000,"&lt;="&amp;DATE(L$2,12,31))*$D843), "")))))</f>
        <v/>
      </c>
      <c r="M843" s="43" t="str">
        <f>IF($A843="","",IF($C843="","",IF($D843="","", IF($B843="C",  SUMIFS(Prov_Auto!$E$3:$E1000,Prov_Auto!$A$3:$A1000,$C843,Prov_Auto!$C$3:$C1000,"&gt;="&amp;$A843 ,Prov_Auto!$D$3:$D1000, "&gt;="&amp;DATE(M$2,1, 1), Prov_Auto!$D$3:$D1000,"&lt;="&amp;DATE(M$2, 12, 31))*$D843, IF($B843="V", -1*(SUMIFS(Prov_Auto!$E$3:$E1000,Prov_Auto!$A$3:$A1000,$C843,Prov_Auto!$C$3:$C1000,"&gt;="&amp;$A843 ,Prov_Auto!$D$3:$D1000, "&gt;="&amp;DATE(M$2,1,1), Prov_Auto!$D$3:$D1000,"&lt;="&amp;DATE(M$2,12,31))*$D843), "")))))</f>
        <v/>
      </c>
      <c r="N843" s="30"/>
      <c r="O843" s="31"/>
      <c r="P843" s="31"/>
      <c r="Q843" s="31"/>
      <c r="R843" s="31"/>
      <c r="S843" s="31"/>
      <c r="T843" s="31"/>
      <c r="U843" s="31"/>
      <c r="V843" s="31"/>
      <c r="W843" s="31"/>
    </row>
    <row r="844">
      <c r="A844" s="46"/>
      <c r="B844" s="47"/>
      <c r="C844" s="47"/>
      <c r="D844" s="47"/>
      <c r="E844" s="48"/>
      <c r="F844" s="45" t="str">
        <f t="shared" si="1"/>
        <v/>
      </c>
      <c r="G844" s="40" t="str">
        <f t="shared" si="2"/>
        <v/>
      </c>
      <c r="H844" s="41" t="str">
        <f>IF(A844="","",IF(C844="","",IF(D844="","",IF(B844="C", SUMIFS(Prov_Auto!E$3:E1000,Prov_Auto!A$3:A1000,C844,Prov_Auto!C$3:C1000,"&gt;"&amp;A844,Prov_Auto!D$3:D1000,"&lt;="&amp;TODAY())*D844, IF(B844="V", -1*(SUMIFS(Prov_Auto!E$3:E1000,Prov_Auto!A$3:A1000,C844,Prov_Auto!C$3:C1000,"&gt;"&amp;A844,Prov_Auto!D$3:D1000,"&lt;="&amp;TODAY())*D844), "")))))</f>
        <v/>
      </c>
      <c r="I844" s="42" t="str">
        <f>IF($A844="","",IF($C844="","",IF($D844="","", IF($B844="C",  SUMIFS(Prov_Auto!$E$3:$E1000,Prov_Auto!$A$3:$A1000,$C844,Prov_Auto!$C$3:$C1000,"&gt;="&amp;$A844 ,Prov_Auto!$D$3:$D1000, "&gt;="&amp;DATE(I$2,1, 1), Prov_Auto!$D$3:$D1000,"&lt;="&amp;DATE(I$2, 12, 31))*$D844, IF($B844="V", -1*(SUMIFS(Prov_Auto!$E$3:$E1000,Prov_Auto!$A$3:$A1000,$C844,Prov_Auto!$C$3:$C1000,"&gt;="&amp;$A844 ,Prov_Auto!$D$3:$D1000, "&gt;="&amp;DATE(I$2,1,1), Prov_Auto!$D$3:$D1000,"&lt;="&amp;DATE(I$2,12,31))*$D844), "")))))</f>
        <v/>
      </c>
      <c r="J844" s="42" t="str">
        <f>IF($A844="","",IF($C844="","",IF($D844="","", IF($B844="C",  SUMIFS(Prov_Auto!$E$3:$E1000,Prov_Auto!$A$3:$A1000,$C844,Prov_Auto!$C$3:$C1000,"&gt;="&amp;$A844 ,Prov_Auto!$D$3:$D1000, "&gt;="&amp;DATE(J$2,1, 1), Prov_Auto!$D$3:$D1000,"&lt;="&amp;DATE(J$2, 12, 31))*$D844, IF($B844="V", -1*(SUMIFS(Prov_Auto!$E$3:$E1000,Prov_Auto!$A$3:$A1000,$C844,Prov_Auto!$C$3:$C1000,"&gt;="&amp;$A844 ,Prov_Auto!$D$3:$D1000, "&gt;="&amp;DATE(J$2,1,1), Prov_Auto!$D$3:$D1000,"&lt;="&amp;DATE(J$2,12,31))*$D844), "")))))</f>
        <v/>
      </c>
      <c r="K844" s="42" t="str">
        <f>IF($A844="","",IF($C844="","",IF($D844="","", IF($B844="C",  SUMIFS(Prov_Auto!$E$3:$E1000,Prov_Auto!$A$3:$A1000,$C844,Prov_Auto!$C$3:$C1000,"&gt;="&amp;$A844 ,Prov_Auto!$D$3:$D1000, "&gt;="&amp;DATE(K$2,1, 1), Prov_Auto!$D$3:$D1000,"&lt;="&amp;DATE(K$2, 12, 31))*$D844, IF($B844="V", -1*(SUMIFS(Prov_Auto!$E$3:$E1000,Prov_Auto!$A$3:$A1000,$C844,Prov_Auto!$C$3:$C1000,"&gt;="&amp;$A844 ,Prov_Auto!$D$3:$D1000, "&gt;="&amp;DATE(K$2,1,1), Prov_Auto!$D$3:$D1000,"&lt;="&amp;DATE(K$2,12,31))*$D844), "")))))</f>
        <v/>
      </c>
      <c r="L844" s="42" t="str">
        <f>IF($A844="","",IF($C844="","",IF($D844="","", IF($B844="C",  SUMIFS(Prov_Auto!$E$3:$E1000,Prov_Auto!$A$3:$A1000,$C844,Prov_Auto!$C$3:$C1000,"&gt;="&amp;$A844 ,Prov_Auto!$D$3:$D1000, "&gt;="&amp;DATE(L$2,1, 1), Prov_Auto!$D$3:$D1000,"&lt;="&amp;DATE(L$2, 12, 31))*$D844, IF($B844="V", -1*(SUMIFS(Prov_Auto!$E$3:$E1000,Prov_Auto!$A$3:$A1000,$C844,Prov_Auto!$C$3:$C1000,"&gt;="&amp;$A844 ,Prov_Auto!$D$3:$D1000, "&gt;="&amp;DATE(L$2,1,1), Prov_Auto!$D$3:$D1000,"&lt;="&amp;DATE(L$2,12,31))*$D844), "")))))</f>
        <v/>
      </c>
      <c r="M844" s="43" t="str">
        <f>IF($A844="","",IF($C844="","",IF($D844="","", IF($B844="C",  SUMIFS(Prov_Auto!$E$3:$E1000,Prov_Auto!$A$3:$A1000,$C844,Prov_Auto!$C$3:$C1000,"&gt;="&amp;$A844 ,Prov_Auto!$D$3:$D1000, "&gt;="&amp;DATE(M$2,1, 1), Prov_Auto!$D$3:$D1000,"&lt;="&amp;DATE(M$2, 12, 31))*$D844, IF($B844="V", -1*(SUMIFS(Prov_Auto!$E$3:$E1000,Prov_Auto!$A$3:$A1000,$C844,Prov_Auto!$C$3:$C1000,"&gt;="&amp;$A844 ,Prov_Auto!$D$3:$D1000, "&gt;="&amp;DATE(M$2,1,1), Prov_Auto!$D$3:$D1000,"&lt;="&amp;DATE(M$2,12,31))*$D844), "")))))</f>
        <v/>
      </c>
      <c r="N844" s="30"/>
      <c r="O844" s="31"/>
      <c r="P844" s="31"/>
      <c r="Q844" s="31"/>
      <c r="R844" s="31"/>
      <c r="S844" s="31"/>
      <c r="T844" s="31"/>
      <c r="U844" s="31"/>
      <c r="V844" s="31"/>
      <c r="W844" s="31"/>
    </row>
    <row r="845">
      <c r="A845" s="46"/>
      <c r="B845" s="47"/>
      <c r="C845" s="47"/>
      <c r="D845" s="47"/>
      <c r="E845" s="48"/>
      <c r="F845" s="45" t="str">
        <f t="shared" si="1"/>
        <v/>
      </c>
      <c r="G845" s="40" t="str">
        <f t="shared" si="2"/>
        <v/>
      </c>
      <c r="H845" s="41" t="str">
        <f>IF(A845="","",IF(C845="","",IF(D845="","",IF(B845="C", SUMIFS(Prov_Auto!E$3:E1000,Prov_Auto!A$3:A1000,C845,Prov_Auto!C$3:C1000,"&gt;"&amp;A845,Prov_Auto!D$3:D1000,"&lt;="&amp;TODAY())*D845, IF(B845="V", -1*(SUMIFS(Prov_Auto!E$3:E1000,Prov_Auto!A$3:A1000,C845,Prov_Auto!C$3:C1000,"&gt;"&amp;A845,Prov_Auto!D$3:D1000,"&lt;="&amp;TODAY())*D845), "")))))</f>
        <v/>
      </c>
      <c r="I845" s="42" t="str">
        <f>IF($A845="","",IF($C845="","",IF($D845="","", IF($B845="C",  SUMIFS(Prov_Auto!$E$3:$E1000,Prov_Auto!$A$3:$A1000,$C845,Prov_Auto!$C$3:$C1000,"&gt;="&amp;$A845 ,Prov_Auto!$D$3:$D1000, "&gt;="&amp;DATE(I$2,1, 1), Prov_Auto!$D$3:$D1000,"&lt;="&amp;DATE(I$2, 12, 31))*$D845, IF($B845="V", -1*(SUMIFS(Prov_Auto!$E$3:$E1000,Prov_Auto!$A$3:$A1000,$C845,Prov_Auto!$C$3:$C1000,"&gt;="&amp;$A845 ,Prov_Auto!$D$3:$D1000, "&gt;="&amp;DATE(I$2,1,1), Prov_Auto!$D$3:$D1000,"&lt;="&amp;DATE(I$2,12,31))*$D845), "")))))</f>
        <v/>
      </c>
      <c r="J845" s="42" t="str">
        <f>IF($A845="","",IF($C845="","",IF($D845="","", IF($B845="C",  SUMIFS(Prov_Auto!$E$3:$E1000,Prov_Auto!$A$3:$A1000,$C845,Prov_Auto!$C$3:$C1000,"&gt;="&amp;$A845 ,Prov_Auto!$D$3:$D1000, "&gt;="&amp;DATE(J$2,1, 1), Prov_Auto!$D$3:$D1000,"&lt;="&amp;DATE(J$2, 12, 31))*$D845, IF($B845="V", -1*(SUMIFS(Prov_Auto!$E$3:$E1000,Prov_Auto!$A$3:$A1000,$C845,Prov_Auto!$C$3:$C1000,"&gt;="&amp;$A845 ,Prov_Auto!$D$3:$D1000, "&gt;="&amp;DATE(J$2,1,1), Prov_Auto!$D$3:$D1000,"&lt;="&amp;DATE(J$2,12,31))*$D845), "")))))</f>
        <v/>
      </c>
      <c r="K845" s="42" t="str">
        <f>IF($A845="","",IF($C845="","",IF($D845="","", IF($B845="C",  SUMIFS(Prov_Auto!$E$3:$E1000,Prov_Auto!$A$3:$A1000,$C845,Prov_Auto!$C$3:$C1000,"&gt;="&amp;$A845 ,Prov_Auto!$D$3:$D1000, "&gt;="&amp;DATE(K$2,1, 1), Prov_Auto!$D$3:$D1000,"&lt;="&amp;DATE(K$2, 12, 31))*$D845, IF($B845="V", -1*(SUMIFS(Prov_Auto!$E$3:$E1000,Prov_Auto!$A$3:$A1000,$C845,Prov_Auto!$C$3:$C1000,"&gt;="&amp;$A845 ,Prov_Auto!$D$3:$D1000, "&gt;="&amp;DATE(K$2,1,1), Prov_Auto!$D$3:$D1000,"&lt;="&amp;DATE(K$2,12,31))*$D845), "")))))</f>
        <v/>
      </c>
      <c r="L845" s="42" t="str">
        <f>IF($A845="","",IF($C845="","",IF($D845="","", IF($B845="C",  SUMIFS(Prov_Auto!$E$3:$E1000,Prov_Auto!$A$3:$A1000,$C845,Prov_Auto!$C$3:$C1000,"&gt;="&amp;$A845 ,Prov_Auto!$D$3:$D1000, "&gt;="&amp;DATE(L$2,1, 1), Prov_Auto!$D$3:$D1000,"&lt;="&amp;DATE(L$2, 12, 31))*$D845, IF($B845="V", -1*(SUMIFS(Prov_Auto!$E$3:$E1000,Prov_Auto!$A$3:$A1000,$C845,Prov_Auto!$C$3:$C1000,"&gt;="&amp;$A845 ,Prov_Auto!$D$3:$D1000, "&gt;="&amp;DATE(L$2,1,1), Prov_Auto!$D$3:$D1000,"&lt;="&amp;DATE(L$2,12,31))*$D845), "")))))</f>
        <v/>
      </c>
      <c r="M845" s="43" t="str">
        <f>IF($A845="","",IF($C845="","",IF($D845="","", IF($B845="C",  SUMIFS(Prov_Auto!$E$3:$E1000,Prov_Auto!$A$3:$A1000,$C845,Prov_Auto!$C$3:$C1000,"&gt;="&amp;$A845 ,Prov_Auto!$D$3:$D1000, "&gt;="&amp;DATE(M$2,1, 1), Prov_Auto!$D$3:$D1000,"&lt;="&amp;DATE(M$2, 12, 31))*$D845, IF($B845="V", -1*(SUMIFS(Prov_Auto!$E$3:$E1000,Prov_Auto!$A$3:$A1000,$C845,Prov_Auto!$C$3:$C1000,"&gt;="&amp;$A845 ,Prov_Auto!$D$3:$D1000, "&gt;="&amp;DATE(M$2,1,1), Prov_Auto!$D$3:$D1000,"&lt;="&amp;DATE(M$2,12,31))*$D845), "")))))</f>
        <v/>
      </c>
      <c r="N845" s="30"/>
      <c r="O845" s="31"/>
      <c r="P845" s="31"/>
      <c r="Q845" s="31"/>
      <c r="R845" s="31"/>
      <c r="S845" s="31"/>
      <c r="T845" s="31"/>
      <c r="U845" s="31"/>
      <c r="V845" s="31"/>
      <c r="W845" s="31"/>
    </row>
    <row r="846">
      <c r="A846" s="46"/>
      <c r="B846" s="47"/>
      <c r="C846" s="47"/>
      <c r="D846" s="47"/>
      <c r="E846" s="48"/>
      <c r="F846" s="45" t="str">
        <f t="shared" si="1"/>
        <v/>
      </c>
      <c r="G846" s="40" t="str">
        <f t="shared" si="2"/>
        <v/>
      </c>
      <c r="H846" s="41" t="str">
        <f>IF(A846="","",IF(C846="","",IF(D846="","",IF(B846="C", SUMIFS(Prov_Auto!E$3:E1000,Prov_Auto!A$3:A1000,C846,Prov_Auto!C$3:C1000,"&gt;"&amp;A846,Prov_Auto!D$3:D1000,"&lt;="&amp;TODAY())*D846, IF(B846="V", -1*(SUMIFS(Prov_Auto!E$3:E1000,Prov_Auto!A$3:A1000,C846,Prov_Auto!C$3:C1000,"&gt;"&amp;A846,Prov_Auto!D$3:D1000,"&lt;="&amp;TODAY())*D846), "")))))</f>
        <v/>
      </c>
      <c r="I846" s="42" t="str">
        <f>IF($A846="","",IF($C846="","",IF($D846="","", IF($B846="C",  SUMIFS(Prov_Auto!$E$3:$E1000,Prov_Auto!$A$3:$A1000,$C846,Prov_Auto!$C$3:$C1000,"&gt;="&amp;$A846 ,Prov_Auto!$D$3:$D1000, "&gt;="&amp;DATE(I$2,1, 1), Prov_Auto!$D$3:$D1000,"&lt;="&amp;DATE(I$2, 12, 31))*$D846, IF($B846="V", -1*(SUMIFS(Prov_Auto!$E$3:$E1000,Prov_Auto!$A$3:$A1000,$C846,Prov_Auto!$C$3:$C1000,"&gt;="&amp;$A846 ,Prov_Auto!$D$3:$D1000, "&gt;="&amp;DATE(I$2,1,1), Prov_Auto!$D$3:$D1000,"&lt;="&amp;DATE(I$2,12,31))*$D846), "")))))</f>
        <v/>
      </c>
      <c r="J846" s="42" t="str">
        <f>IF($A846="","",IF($C846="","",IF($D846="","", IF($B846="C",  SUMIFS(Prov_Auto!$E$3:$E1000,Prov_Auto!$A$3:$A1000,$C846,Prov_Auto!$C$3:$C1000,"&gt;="&amp;$A846 ,Prov_Auto!$D$3:$D1000, "&gt;="&amp;DATE(J$2,1, 1), Prov_Auto!$D$3:$D1000,"&lt;="&amp;DATE(J$2, 12, 31))*$D846, IF($B846="V", -1*(SUMIFS(Prov_Auto!$E$3:$E1000,Prov_Auto!$A$3:$A1000,$C846,Prov_Auto!$C$3:$C1000,"&gt;="&amp;$A846 ,Prov_Auto!$D$3:$D1000, "&gt;="&amp;DATE(J$2,1,1), Prov_Auto!$D$3:$D1000,"&lt;="&amp;DATE(J$2,12,31))*$D846), "")))))</f>
        <v/>
      </c>
      <c r="K846" s="42" t="str">
        <f>IF($A846="","",IF($C846="","",IF($D846="","", IF($B846="C",  SUMIFS(Prov_Auto!$E$3:$E1000,Prov_Auto!$A$3:$A1000,$C846,Prov_Auto!$C$3:$C1000,"&gt;="&amp;$A846 ,Prov_Auto!$D$3:$D1000, "&gt;="&amp;DATE(K$2,1, 1), Prov_Auto!$D$3:$D1000,"&lt;="&amp;DATE(K$2, 12, 31))*$D846, IF($B846="V", -1*(SUMIFS(Prov_Auto!$E$3:$E1000,Prov_Auto!$A$3:$A1000,$C846,Prov_Auto!$C$3:$C1000,"&gt;="&amp;$A846 ,Prov_Auto!$D$3:$D1000, "&gt;="&amp;DATE(K$2,1,1), Prov_Auto!$D$3:$D1000,"&lt;="&amp;DATE(K$2,12,31))*$D846), "")))))</f>
        <v/>
      </c>
      <c r="L846" s="42" t="str">
        <f>IF($A846="","",IF($C846="","",IF($D846="","", IF($B846="C",  SUMIFS(Prov_Auto!$E$3:$E1000,Prov_Auto!$A$3:$A1000,$C846,Prov_Auto!$C$3:$C1000,"&gt;="&amp;$A846 ,Prov_Auto!$D$3:$D1000, "&gt;="&amp;DATE(L$2,1, 1), Prov_Auto!$D$3:$D1000,"&lt;="&amp;DATE(L$2, 12, 31))*$D846, IF($B846="V", -1*(SUMIFS(Prov_Auto!$E$3:$E1000,Prov_Auto!$A$3:$A1000,$C846,Prov_Auto!$C$3:$C1000,"&gt;="&amp;$A846 ,Prov_Auto!$D$3:$D1000, "&gt;="&amp;DATE(L$2,1,1), Prov_Auto!$D$3:$D1000,"&lt;="&amp;DATE(L$2,12,31))*$D846), "")))))</f>
        <v/>
      </c>
      <c r="M846" s="43" t="str">
        <f>IF($A846="","",IF($C846="","",IF($D846="","", IF($B846="C",  SUMIFS(Prov_Auto!$E$3:$E1000,Prov_Auto!$A$3:$A1000,$C846,Prov_Auto!$C$3:$C1000,"&gt;="&amp;$A846 ,Prov_Auto!$D$3:$D1000, "&gt;="&amp;DATE(M$2,1, 1), Prov_Auto!$D$3:$D1000,"&lt;="&amp;DATE(M$2, 12, 31))*$D846, IF($B846="V", -1*(SUMIFS(Prov_Auto!$E$3:$E1000,Prov_Auto!$A$3:$A1000,$C846,Prov_Auto!$C$3:$C1000,"&gt;="&amp;$A846 ,Prov_Auto!$D$3:$D1000, "&gt;="&amp;DATE(M$2,1,1), Prov_Auto!$D$3:$D1000,"&lt;="&amp;DATE(M$2,12,31))*$D846), "")))))</f>
        <v/>
      </c>
      <c r="N846" s="30"/>
      <c r="O846" s="31"/>
      <c r="P846" s="31"/>
      <c r="Q846" s="31"/>
      <c r="R846" s="31"/>
      <c r="S846" s="31"/>
      <c r="T846" s="31"/>
      <c r="U846" s="31"/>
      <c r="V846" s="31"/>
      <c r="W846" s="31"/>
    </row>
    <row r="847">
      <c r="A847" s="46"/>
      <c r="B847" s="47"/>
      <c r="C847" s="47"/>
      <c r="D847" s="47"/>
      <c r="E847" s="48"/>
      <c r="F847" s="45" t="str">
        <f t="shared" si="1"/>
        <v/>
      </c>
      <c r="G847" s="40" t="str">
        <f t="shared" si="2"/>
        <v/>
      </c>
      <c r="H847" s="41" t="str">
        <f>IF(A847="","",IF(C847="","",IF(D847="","",IF(B847="C", SUMIFS(Prov_Auto!E$3:E1000,Prov_Auto!A$3:A1000,C847,Prov_Auto!C$3:C1000,"&gt;"&amp;A847,Prov_Auto!D$3:D1000,"&lt;="&amp;TODAY())*D847, IF(B847="V", -1*(SUMIFS(Prov_Auto!E$3:E1000,Prov_Auto!A$3:A1000,C847,Prov_Auto!C$3:C1000,"&gt;"&amp;A847,Prov_Auto!D$3:D1000,"&lt;="&amp;TODAY())*D847), "")))))</f>
        <v/>
      </c>
      <c r="I847" s="42" t="str">
        <f>IF($A847="","",IF($C847="","",IF($D847="","", IF($B847="C",  SUMIFS(Prov_Auto!$E$3:$E1000,Prov_Auto!$A$3:$A1000,$C847,Prov_Auto!$C$3:$C1000,"&gt;="&amp;$A847 ,Prov_Auto!$D$3:$D1000, "&gt;="&amp;DATE(I$2,1, 1), Prov_Auto!$D$3:$D1000,"&lt;="&amp;DATE(I$2, 12, 31))*$D847, IF($B847="V", -1*(SUMIFS(Prov_Auto!$E$3:$E1000,Prov_Auto!$A$3:$A1000,$C847,Prov_Auto!$C$3:$C1000,"&gt;="&amp;$A847 ,Prov_Auto!$D$3:$D1000, "&gt;="&amp;DATE(I$2,1,1), Prov_Auto!$D$3:$D1000,"&lt;="&amp;DATE(I$2,12,31))*$D847), "")))))</f>
        <v/>
      </c>
      <c r="J847" s="42" t="str">
        <f>IF($A847="","",IF($C847="","",IF($D847="","", IF($B847="C",  SUMIFS(Prov_Auto!$E$3:$E1000,Prov_Auto!$A$3:$A1000,$C847,Prov_Auto!$C$3:$C1000,"&gt;="&amp;$A847 ,Prov_Auto!$D$3:$D1000, "&gt;="&amp;DATE(J$2,1, 1), Prov_Auto!$D$3:$D1000,"&lt;="&amp;DATE(J$2, 12, 31))*$D847, IF($B847="V", -1*(SUMIFS(Prov_Auto!$E$3:$E1000,Prov_Auto!$A$3:$A1000,$C847,Prov_Auto!$C$3:$C1000,"&gt;="&amp;$A847 ,Prov_Auto!$D$3:$D1000, "&gt;="&amp;DATE(J$2,1,1), Prov_Auto!$D$3:$D1000,"&lt;="&amp;DATE(J$2,12,31))*$D847), "")))))</f>
        <v/>
      </c>
      <c r="K847" s="42" t="str">
        <f>IF($A847="","",IF($C847="","",IF($D847="","", IF($B847="C",  SUMIFS(Prov_Auto!$E$3:$E1000,Prov_Auto!$A$3:$A1000,$C847,Prov_Auto!$C$3:$C1000,"&gt;="&amp;$A847 ,Prov_Auto!$D$3:$D1000, "&gt;="&amp;DATE(K$2,1, 1), Prov_Auto!$D$3:$D1000,"&lt;="&amp;DATE(K$2, 12, 31))*$D847, IF($B847="V", -1*(SUMIFS(Prov_Auto!$E$3:$E1000,Prov_Auto!$A$3:$A1000,$C847,Prov_Auto!$C$3:$C1000,"&gt;="&amp;$A847 ,Prov_Auto!$D$3:$D1000, "&gt;="&amp;DATE(K$2,1,1), Prov_Auto!$D$3:$D1000,"&lt;="&amp;DATE(K$2,12,31))*$D847), "")))))</f>
        <v/>
      </c>
      <c r="L847" s="42" t="str">
        <f>IF($A847="","",IF($C847="","",IF($D847="","", IF($B847="C",  SUMIFS(Prov_Auto!$E$3:$E1000,Prov_Auto!$A$3:$A1000,$C847,Prov_Auto!$C$3:$C1000,"&gt;="&amp;$A847 ,Prov_Auto!$D$3:$D1000, "&gt;="&amp;DATE(L$2,1, 1), Prov_Auto!$D$3:$D1000,"&lt;="&amp;DATE(L$2, 12, 31))*$D847, IF($B847="V", -1*(SUMIFS(Prov_Auto!$E$3:$E1000,Prov_Auto!$A$3:$A1000,$C847,Prov_Auto!$C$3:$C1000,"&gt;="&amp;$A847 ,Prov_Auto!$D$3:$D1000, "&gt;="&amp;DATE(L$2,1,1), Prov_Auto!$D$3:$D1000,"&lt;="&amp;DATE(L$2,12,31))*$D847), "")))))</f>
        <v/>
      </c>
      <c r="M847" s="43" t="str">
        <f>IF($A847="","",IF($C847="","",IF($D847="","", IF($B847="C",  SUMIFS(Prov_Auto!$E$3:$E1000,Prov_Auto!$A$3:$A1000,$C847,Prov_Auto!$C$3:$C1000,"&gt;="&amp;$A847 ,Prov_Auto!$D$3:$D1000, "&gt;="&amp;DATE(M$2,1, 1), Prov_Auto!$D$3:$D1000,"&lt;="&amp;DATE(M$2, 12, 31))*$D847, IF($B847="V", -1*(SUMIFS(Prov_Auto!$E$3:$E1000,Prov_Auto!$A$3:$A1000,$C847,Prov_Auto!$C$3:$C1000,"&gt;="&amp;$A847 ,Prov_Auto!$D$3:$D1000, "&gt;="&amp;DATE(M$2,1,1), Prov_Auto!$D$3:$D1000,"&lt;="&amp;DATE(M$2,12,31))*$D847), "")))))</f>
        <v/>
      </c>
      <c r="N847" s="30"/>
      <c r="O847" s="31"/>
      <c r="P847" s="31"/>
      <c r="Q847" s="31"/>
      <c r="R847" s="31"/>
      <c r="S847" s="31"/>
      <c r="T847" s="31"/>
      <c r="U847" s="31"/>
      <c r="V847" s="31"/>
      <c r="W847" s="31"/>
    </row>
    <row r="848">
      <c r="A848" s="46"/>
      <c r="B848" s="47"/>
      <c r="C848" s="47"/>
      <c r="D848" s="47"/>
      <c r="E848" s="48"/>
      <c r="F848" s="45" t="str">
        <f t="shared" si="1"/>
        <v/>
      </c>
      <c r="G848" s="40" t="str">
        <f t="shared" si="2"/>
        <v/>
      </c>
      <c r="H848" s="41" t="str">
        <f>IF(A848="","",IF(C848="","",IF(D848="","",IF(B848="C", SUMIFS(Prov_Auto!E$3:E1000,Prov_Auto!A$3:A1000,C848,Prov_Auto!C$3:C1000,"&gt;"&amp;A848,Prov_Auto!D$3:D1000,"&lt;="&amp;TODAY())*D848, IF(B848="V", -1*(SUMIFS(Prov_Auto!E$3:E1000,Prov_Auto!A$3:A1000,C848,Prov_Auto!C$3:C1000,"&gt;"&amp;A848,Prov_Auto!D$3:D1000,"&lt;="&amp;TODAY())*D848), "")))))</f>
        <v/>
      </c>
      <c r="I848" s="42" t="str">
        <f>IF($A848="","",IF($C848="","",IF($D848="","", IF($B848="C",  SUMIFS(Prov_Auto!$E$3:$E1000,Prov_Auto!$A$3:$A1000,$C848,Prov_Auto!$C$3:$C1000,"&gt;="&amp;$A848 ,Prov_Auto!$D$3:$D1000, "&gt;="&amp;DATE(I$2,1, 1), Prov_Auto!$D$3:$D1000,"&lt;="&amp;DATE(I$2, 12, 31))*$D848, IF($B848="V", -1*(SUMIFS(Prov_Auto!$E$3:$E1000,Prov_Auto!$A$3:$A1000,$C848,Prov_Auto!$C$3:$C1000,"&gt;="&amp;$A848 ,Prov_Auto!$D$3:$D1000, "&gt;="&amp;DATE(I$2,1,1), Prov_Auto!$D$3:$D1000,"&lt;="&amp;DATE(I$2,12,31))*$D848), "")))))</f>
        <v/>
      </c>
      <c r="J848" s="42" t="str">
        <f>IF($A848="","",IF($C848="","",IF($D848="","", IF($B848="C",  SUMIFS(Prov_Auto!$E$3:$E1000,Prov_Auto!$A$3:$A1000,$C848,Prov_Auto!$C$3:$C1000,"&gt;="&amp;$A848 ,Prov_Auto!$D$3:$D1000, "&gt;="&amp;DATE(J$2,1, 1), Prov_Auto!$D$3:$D1000,"&lt;="&amp;DATE(J$2, 12, 31))*$D848, IF($B848="V", -1*(SUMIFS(Prov_Auto!$E$3:$E1000,Prov_Auto!$A$3:$A1000,$C848,Prov_Auto!$C$3:$C1000,"&gt;="&amp;$A848 ,Prov_Auto!$D$3:$D1000, "&gt;="&amp;DATE(J$2,1,1), Prov_Auto!$D$3:$D1000,"&lt;="&amp;DATE(J$2,12,31))*$D848), "")))))</f>
        <v/>
      </c>
      <c r="K848" s="42" t="str">
        <f>IF($A848="","",IF($C848="","",IF($D848="","", IF($B848="C",  SUMIFS(Prov_Auto!$E$3:$E1000,Prov_Auto!$A$3:$A1000,$C848,Prov_Auto!$C$3:$C1000,"&gt;="&amp;$A848 ,Prov_Auto!$D$3:$D1000, "&gt;="&amp;DATE(K$2,1, 1), Prov_Auto!$D$3:$D1000,"&lt;="&amp;DATE(K$2, 12, 31))*$D848, IF($B848="V", -1*(SUMIFS(Prov_Auto!$E$3:$E1000,Prov_Auto!$A$3:$A1000,$C848,Prov_Auto!$C$3:$C1000,"&gt;="&amp;$A848 ,Prov_Auto!$D$3:$D1000, "&gt;="&amp;DATE(K$2,1,1), Prov_Auto!$D$3:$D1000,"&lt;="&amp;DATE(K$2,12,31))*$D848), "")))))</f>
        <v/>
      </c>
      <c r="L848" s="42" t="str">
        <f>IF($A848="","",IF($C848="","",IF($D848="","", IF($B848="C",  SUMIFS(Prov_Auto!$E$3:$E1000,Prov_Auto!$A$3:$A1000,$C848,Prov_Auto!$C$3:$C1000,"&gt;="&amp;$A848 ,Prov_Auto!$D$3:$D1000, "&gt;="&amp;DATE(L$2,1, 1), Prov_Auto!$D$3:$D1000,"&lt;="&amp;DATE(L$2, 12, 31))*$D848, IF($B848="V", -1*(SUMIFS(Prov_Auto!$E$3:$E1000,Prov_Auto!$A$3:$A1000,$C848,Prov_Auto!$C$3:$C1000,"&gt;="&amp;$A848 ,Prov_Auto!$D$3:$D1000, "&gt;="&amp;DATE(L$2,1,1), Prov_Auto!$D$3:$D1000,"&lt;="&amp;DATE(L$2,12,31))*$D848), "")))))</f>
        <v/>
      </c>
      <c r="M848" s="43" t="str">
        <f>IF($A848="","",IF($C848="","",IF($D848="","", IF($B848="C",  SUMIFS(Prov_Auto!$E$3:$E1000,Prov_Auto!$A$3:$A1000,$C848,Prov_Auto!$C$3:$C1000,"&gt;="&amp;$A848 ,Prov_Auto!$D$3:$D1000, "&gt;="&amp;DATE(M$2,1, 1), Prov_Auto!$D$3:$D1000,"&lt;="&amp;DATE(M$2, 12, 31))*$D848, IF($B848="V", -1*(SUMIFS(Prov_Auto!$E$3:$E1000,Prov_Auto!$A$3:$A1000,$C848,Prov_Auto!$C$3:$C1000,"&gt;="&amp;$A848 ,Prov_Auto!$D$3:$D1000, "&gt;="&amp;DATE(M$2,1,1), Prov_Auto!$D$3:$D1000,"&lt;="&amp;DATE(M$2,12,31))*$D848), "")))))</f>
        <v/>
      </c>
      <c r="N848" s="30"/>
      <c r="O848" s="31"/>
      <c r="P848" s="31"/>
      <c r="Q848" s="31"/>
      <c r="R848" s="31"/>
      <c r="S848" s="31"/>
      <c r="T848" s="31"/>
      <c r="U848" s="31"/>
      <c r="V848" s="31"/>
      <c r="W848" s="31"/>
    </row>
    <row r="849">
      <c r="A849" s="46"/>
      <c r="B849" s="47"/>
      <c r="C849" s="47"/>
      <c r="D849" s="47"/>
      <c r="E849" s="48"/>
      <c r="F849" s="45" t="str">
        <f t="shared" si="1"/>
        <v/>
      </c>
      <c r="G849" s="40" t="str">
        <f t="shared" si="2"/>
        <v/>
      </c>
      <c r="H849" s="41" t="str">
        <f>IF(A849="","",IF(C849="","",IF(D849="","",IF(B849="C", SUMIFS(Prov_Auto!E$3:E1000,Prov_Auto!A$3:A1000,C849,Prov_Auto!C$3:C1000,"&gt;"&amp;A849,Prov_Auto!D$3:D1000,"&lt;="&amp;TODAY())*D849, IF(B849="V", -1*(SUMIFS(Prov_Auto!E$3:E1000,Prov_Auto!A$3:A1000,C849,Prov_Auto!C$3:C1000,"&gt;"&amp;A849,Prov_Auto!D$3:D1000,"&lt;="&amp;TODAY())*D849), "")))))</f>
        <v/>
      </c>
      <c r="I849" s="42" t="str">
        <f>IF($A849="","",IF($C849="","",IF($D849="","", IF($B849="C",  SUMIFS(Prov_Auto!$E$3:$E1000,Prov_Auto!$A$3:$A1000,$C849,Prov_Auto!$C$3:$C1000,"&gt;="&amp;$A849 ,Prov_Auto!$D$3:$D1000, "&gt;="&amp;DATE(I$2,1, 1), Prov_Auto!$D$3:$D1000,"&lt;="&amp;DATE(I$2, 12, 31))*$D849, IF($B849="V", -1*(SUMIFS(Prov_Auto!$E$3:$E1000,Prov_Auto!$A$3:$A1000,$C849,Prov_Auto!$C$3:$C1000,"&gt;="&amp;$A849 ,Prov_Auto!$D$3:$D1000, "&gt;="&amp;DATE(I$2,1,1), Prov_Auto!$D$3:$D1000,"&lt;="&amp;DATE(I$2,12,31))*$D849), "")))))</f>
        <v/>
      </c>
      <c r="J849" s="42" t="str">
        <f>IF($A849="","",IF($C849="","",IF($D849="","", IF($B849="C",  SUMIFS(Prov_Auto!$E$3:$E1000,Prov_Auto!$A$3:$A1000,$C849,Prov_Auto!$C$3:$C1000,"&gt;="&amp;$A849 ,Prov_Auto!$D$3:$D1000, "&gt;="&amp;DATE(J$2,1, 1), Prov_Auto!$D$3:$D1000,"&lt;="&amp;DATE(J$2, 12, 31))*$D849, IF($B849="V", -1*(SUMIFS(Prov_Auto!$E$3:$E1000,Prov_Auto!$A$3:$A1000,$C849,Prov_Auto!$C$3:$C1000,"&gt;="&amp;$A849 ,Prov_Auto!$D$3:$D1000, "&gt;="&amp;DATE(J$2,1,1), Prov_Auto!$D$3:$D1000,"&lt;="&amp;DATE(J$2,12,31))*$D849), "")))))</f>
        <v/>
      </c>
      <c r="K849" s="42" t="str">
        <f>IF($A849="","",IF($C849="","",IF($D849="","", IF($B849="C",  SUMIFS(Prov_Auto!$E$3:$E1000,Prov_Auto!$A$3:$A1000,$C849,Prov_Auto!$C$3:$C1000,"&gt;="&amp;$A849 ,Prov_Auto!$D$3:$D1000, "&gt;="&amp;DATE(K$2,1, 1), Prov_Auto!$D$3:$D1000,"&lt;="&amp;DATE(K$2, 12, 31))*$D849, IF($B849="V", -1*(SUMIFS(Prov_Auto!$E$3:$E1000,Prov_Auto!$A$3:$A1000,$C849,Prov_Auto!$C$3:$C1000,"&gt;="&amp;$A849 ,Prov_Auto!$D$3:$D1000, "&gt;="&amp;DATE(K$2,1,1), Prov_Auto!$D$3:$D1000,"&lt;="&amp;DATE(K$2,12,31))*$D849), "")))))</f>
        <v/>
      </c>
      <c r="L849" s="42" t="str">
        <f>IF($A849="","",IF($C849="","",IF($D849="","", IF($B849="C",  SUMIFS(Prov_Auto!$E$3:$E1000,Prov_Auto!$A$3:$A1000,$C849,Prov_Auto!$C$3:$C1000,"&gt;="&amp;$A849 ,Prov_Auto!$D$3:$D1000, "&gt;="&amp;DATE(L$2,1, 1), Prov_Auto!$D$3:$D1000,"&lt;="&amp;DATE(L$2, 12, 31))*$D849, IF($B849="V", -1*(SUMIFS(Prov_Auto!$E$3:$E1000,Prov_Auto!$A$3:$A1000,$C849,Prov_Auto!$C$3:$C1000,"&gt;="&amp;$A849 ,Prov_Auto!$D$3:$D1000, "&gt;="&amp;DATE(L$2,1,1), Prov_Auto!$D$3:$D1000,"&lt;="&amp;DATE(L$2,12,31))*$D849), "")))))</f>
        <v/>
      </c>
      <c r="M849" s="43" t="str">
        <f>IF($A849="","",IF($C849="","",IF($D849="","", IF($B849="C",  SUMIFS(Prov_Auto!$E$3:$E1000,Prov_Auto!$A$3:$A1000,$C849,Prov_Auto!$C$3:$C1000,"&gt;="&amp;$A849 ,Prov_Auto!$D$3:$D1000, "&gt;="&amp;DATE(M$2,1, 1), Prov_Auto!$D$3:$D1000,"&lt;="&amp;DATE(M$2, 12, 31))*$D849, IF($B849="V", -1*(SUMIFS(Prov_Auto!$E$3:$E1000,Prov_Auto!$A$3:$A1000,$C849,Prov_Auto!$C$3:$C1000,"&gt;="&amp;$A849 ,Prov_Auto!$D$3:$D1000, "&gt;="&amp;DATE(M$2,1,1), Prov_Auto!$D$3:$D1000,"&lt;="&amp;DATE(M$2,12,31))*$D849), "")))))</f>
        <v/>
      </c>
      <c r="N849" s="30"/>
      <c r="O849" s="31"/>
      <c r="P849" s="31"/>
      <c r="Q849" s="31"/>
      <c r="R849" s="31"/>
      <c r="S849" s="31"/>
      <c r="T849" s="31"/>
      <c r="U849" s="31"/>
      <c r="V849" s="31"/>
      <c r="W849" s="31"/>
    </row>
    <row r="850">
      <c r="A850" s="46"/>
      <c r="B850" s="47"/>
      <c r="C850" s="47"/>
      <c r="D850" s="47"/>
      <c r="E850" s="48"/>
      <c r="F850" s="45" t="str">
        <f t="shared" si="1"/>
        <v/>
      </c>
      <c r="G850" s="40" t="str">
        <f t="shared" si="2"/>
        <v/>
      </c>
      <c r="H850" s="41" t="str">
        <f>IF(A850="","",IF(C850="","",IF(D850="","",IF(B850="C", SUMIFS(Prov_Auto!E$3:E1000,Prov_Auto!A$3:A1000,C850,Prov_Auto!C$3:C1000,"&gt;"&amp;A850,Prov_Auto!D$3:D1000,"&lt;="&amp;TODAY())*D850, IF(B850="V", -1*(SUMIFS(Prov_Auto!E$3:E1000,Prov_Auto!A$3:A1000,C850,Prov_Auto!C$3:C1000,"&gt;"&amp;A850,Prov_Auto!D$3:D1000,"&lt;="&amp;TODAY())*D850), "")))))</f>
        <v/>
      </c>
      <c r="I850" s="42" t="str">
        <f>IF($A850="","",IF($C850="","",IF($D850="","", IF($B850="C",  SUMIFS(Prov_Auto!$E$3:$E1000,Prov_Auto!$A$3:$A1000,$C850,Prov_Auto!$C$3:$C1000,"&gt;="&amp;$A850 ,Prov_Auto!$D$3:$D1000, "&gt;="&amp;DATE(I$2,1, 1), Prov_Auto!$D$3:$D1000,"&lt;="&amp;DATE(I$2, 12, 31))*$D850, IF($B850="V", -1*(SUMIFS(Prov_Auto!$E$3:$E1000,Prov_Auto!$A$3:$A1000,$C850,Prov_Auto!$C$3:$C1000,"&gt;="&amp;$A850 ,Prov_Auto!$D$3:$D1000, "&gt;="&amp;DATE(I$2,1,1), Prov_Auto!$D$3:$D1000,"&lt;="&amp;DATE(I$2,12,31))*$D850), "")))))</f>
        <v/>
      </c>
      <c r="J850" s="42" t="str">
        <f>IF($A850="","",IF($C850="","",IF($D850="","", IF($B850="C",  SUMIFS(Prov_Auto!$E$3:$E1000,Prov_Auto!$A$3:$A1000,$C850,Prov_Auto!$C$3:$C1000,"&gt;="&amp;$A850 ,Prov_Auto!$D$3:$D1000, "&gt;="&amp;DATE(J$2,1, 1), Prov_Auto!$D$3:$D1000,"&lt;="&amp;DATE(J$2, 12, 31))*$D850, IF($B850="V", -1*(SUMIFS(Prov_Auto!$E$3:$E1000,Prov_Auto!$A$3:$A1000,$C850,Prov_Auto!$C$3:$C1000,"&gt;="&amp;$A850 ,Prov_Auto!$D$3:$D1000, "&gt;="&amp;DATE(J$2,1,1), Prov_Auto!$D$3:$D1000,"&lt;="&amp;DATE(J$2,12,31))*$D850), "")))))</f>
        <v/>
      </c>
      <c r="K850" s="42" t="str">
        <f>IF($A850="","",IF($C850="","",IF($D850="","", IF($B850="C",  SUMIFS(Prov_Auto!$E$3:$E1000,Prov_Auto!$A$3:$A1000,$C850,Prov_Auto!$C$3:$C1000,"&gt;="&amp;$A850 ,Prov_Auto!$D$3:$D1000, "&gt;="&amp;DATE(K$2,1, 1), Prov_Auto!$D$3:$D1000,"&lt;="&amp;DATE(K$2, 12, 31))*$D850, IF($B850="V", -1*(SUMIFS(Prov_Auto!$E$3:$E1000,Prov_Auto!$A$3:$A1000,$C850,Prov_Auto!$C$3:$C1000,"&gt;="&amp;$A850 ,Prov_Auto!$D$3:$D1000, "&gt;="&amp;DATE(K$2,1,1), Prov_Auto!$D$3:$D1000,"&lt;="&amp;DATE(K$2,12,31))*$D850), "")))))</f>
        <v/>
      </c>
      <c r="L850" s="42" t="str">
        <f>IF($A850="","",IF($C850="","",IF($D850="","", IF($B850="C",  SUMIFS(Prov_Auto!$E$3:$E1000,Prov_Auto!$A$3:$A1000,$C850,Prov_Auto!$C$3:$C1000,"&gt;="&amp;$A850 ,Prov_Auto!$D$3:$D1000, "&gt;="&amp;DATE(L$2,1, 1), Prov_Auto!$D$3:$D1000,"&lt;="&amp;DATE(L$2, 12, 31))*$D850, IF($B850="V", -1*(SUMIFS(Prov_Auto!$E$3:$E1000,Prov_Auto!$A$3:$A1000,$C850,Prov_Auto!$C$3:$C1000,"&gt;="&amp;$A850 ,Prov_Auto!$D$3:$D1000, "&gt;="&amp;DATE(L$2,1,1), Prov_Auto!$D$3:$D1000,"&lt;="&amp;DATE(L$2,12,31))*$D850), "")))))</f>
        <v/>
      </c>
      <c r="M850" s="43" t="str">
        <f>IF($A850="","",IF($C850="","",IF($D850="","", IF($B850="C",  SUMIFS(Prov_Auto!$E$3:$E1000,Prov_Auto!$A$3:$A1000,$C850,Prov_Auto!$C$3:$C1000,"&gt;="&amp;$A850 ,Prov_Auto!$D$3:$D1000, "&gt;="&amp;DATE(M$2,1, 1), Prov_Auto!$D$3:$D1000,"&lt;="&amp;DATE(M$2, 12, 31))*$D850, IF($B850="V", -1*(SUMIFS(Prov_Auto!$E$3:$E1000,Prov_Auto!$A$3:$A1000,$C850,Prov_Auto!$C$3:$C1000,"&gt;="&amp;$A850 ,Prov_Auto!$D$3:$D1000, "&gt;="&amp;DATE(M$2,1,1), Prov_Auto!$D$3:$D1000,"&lt;="&amp;DATE(M$2,12,31))*$D850), "")))))</f>
        <v/>
      </c>
      <c r="N850" s="30"/>
      <c r="O850" s="31"/>
      <c r="P850" s="31"/>
      <c r="Q850" s="31"/>
      <c r="R850" s="31"/>
      <c r="S850" s="31"/>
      <c r="T850" s="31"/>
      <c r="U850" s="31"/>
      <c r="V850" s="31"/>
      <c r="W850" s="31"/>
    </row>
    <row r="851">
      <c r="A851" s="46"/>
      <c r="B851" s="47"/>
      <c r="C851" s="47"/>
      <c r="D851" s="47"/>
      <c r="E851" s="48"/>
      <c r="F851" s="45" t="str">
        <f t="shared" si="1"/>
        <v/>
      </c>
      <c r="G851" s="40" t="str">
        <f t="shared" si="2"/>
        <v/>
      </c>
      <c r="H851" s="41" t="str">
        <f>IF(A851="","",IF(C851="","",IF(D851="","",IF(B851="C", SUMIFS(Prov_Auto!E$3:E1000,Prov_Auto!A$3:A1000,C851,Prov_Auto!C$3:C1000,"&gt;"&amp;A851,Prov_Auto!D$3:D1000,"&lt;="&amp;TODAY())*D851, IF(B851="V", -1*(SUMIFS(Prov_Auto!E$3:E1000,Prov_Auto!A$3:A1000,C851,Prov_Auto!C$3:C1000,"&gt;"&amp;A851,Prov_Auto!D$3:D1000,"&lt;="&amp;TODAY())*D851), "")))))</f>
        <v/>
      </c>
      <c r="I851" s="42" t="str">
        <f>IF($A851="","",IF($C851="","",IF($D851="","", IF($B851="C",  SUMIFS(Prov_Auto!$E$3:$E1000,Prov_Auto!$A$3:$A1000,$C851,Prov_Auto!$C$3:$C1000,"&gt;="&amp;$A851 ,Prov_Auto!$D$3:$D1000, "&gt;="&amp;DATE(I$2,1, 1), Prov_Auto!$D$3:$D1000,"&lt;="&amp;DATE(I$2, 12, 31))*$D851, IF($B851="V", -1*(SUMIFS(Prov_Auto!$E$3:$E1000,Prov_Auto!$A$3:$A1000,$C851,Prov_Auto!$C$3:$C1000,"&gt;="&amp;$A851 ,Prov_Auto!$D$3:$D1000, "&gt;="&amp;DATE(I$2,1,1), Prov_Auto!$D$3:$D1000,"&lt;="&amp;DATE(I$2,12,31))*$D851), "")))))</f>
        <v/>
      </c>
      <c r="J851" s="42" t="str">
        <f>IF($A851="","",IF($C851="","",IF($D851="","", IF($B851="C",  SUMIFS(Prov_Auto!$E$3:$E1000,Prov_Auto!$A$3:$A1000,$C851,Prov_Auto!$C$3:$C1000,"&gt;="&amp;$A851 ,Prov_Auto!$D$3:$D1000, "&gt;="&amp;DATE(J$2,1, 1), Prov_Auto!$D$3:$D1000,"&lt;="&amp;DATE(J$2, 12, 31))*$D851, IF($B851="V", -1*(SUMIFS(Prov_Auto!$E$3:$E1000,Prov_Auto!$A$3:$A1000,$C851,Prov_Auto!$C$3:$C1000,"&gt;="&amp;$A851 ,Prov_Auto!$D$3:$D1000, "&gt;="&amp;DATE(J$2,1,1), Prov_Auto!$D$3:$D1000,"&lt;="&amp;DATE(J$2,12,31))*$D851), "")))))</f>
        <v/>
      </c>
      <c r="K851" s="42" t="str">
        <f>IF($A851="","",IF($C851="","",IF($D851="","", IF($B851="C",  SUMIFS(Prov_Auto!$E$3:$E1000,Prov_Auto!$A$3:$A1000,$C851,Prov_Auto!$C$3:$C1000,"&gt;="&amp;$A851 ,Prov_Auto!$D$3:$D1000, "&gt;="&amp;DATE(K$2,1, 1), Prov_Auto!$D$3:$D1000,"&lt;="&amp;DATE(K$2, 12, 31))*$D851, IF($B851="V", -1*(SUMIFS(Prov_Auto!$E$3:$E1000,Prov_Auto!$A$3:$A1000,$C851,Prov_Auto!$C$3:$C1000,"&gt;="&amp;$A851 ,Prov_Auto!$D$3:$D1000, "&gt;="&amp;DATE(K$2,1,1), Prov_Auto!$D$3:$D1000,"&lt;="&amp;DATE(K$2,12,31))*$D851), "")))))</f>
        <v/>
      </c>
      <c r="L851" s="42" t="str">
        <f>IF($A851="","",IF($C851="","",IF($D851="","", IF($B851="C",  SUMIFS(Prov_Auto!$E$3:$E1000,Prov_Auto!$A$3:$A1000,$C851,Prov_Auto!$C$3:$C1000,"&gt;="&amp;$A851 ,Prov_Auto!$D$3:$D1000, "&gt;="&amp;DATE(L$2,1, 1), Prov_Auto!$D$3:$D1000,"&lt;="&amp;DATE(L$2, 12, 31))*$D851, IF($B851="V", -1*(SUMIFS(Prov_Auto!$E$3:$E1000,Prov_Auto!$A$3:$A1000,$C851,Prov_Auto!$C$3:$C1000,"&gt;="&amp;$A851 ,Prov_Auto!$D$3:$D1000, "&gt;="&amp;DATE(L$2,1,1), Prov_Auto!$D$3:$D1000,"&lt;="&amp;DATE(L$2,12,31))*$D851), "")))))</f>
        <v/>
      </c>
      <c r="M851" s="43" t="str">
        <f>IF($A851="","",IF($C851="","",IF($D851="","", IF($B851="C",  SUMIFS(Prov_Auto!$E$3:$E1000,Prov_Auto!$A$3:$A1000,$C851,Prov_Auto!$C$3:$C1000,"&gt;="&amp;$A851 ,Prov_Auto!$D$3:$D1000, "&gt;="&amp;DATE(M$2,1, 1), Prov_Auto!$D$3:$D1000,"&lt;="&amp;DATE(M$2, 12, 31))*$D851, IF($B851="V", -1*(SUMIFS(Prov_Auto!$E$3:$E1000,Prov_Auto!$A$3:$A1000,$C851,Prov_Auto!$C$3:$C1000,"&gt;="&amp;$A851 ,Prov_Auto!$D$3:$D1000, "&gt;="&amp;DATE(M$2,1,1), Prov_Auto!$D$3:$D1000,"&lt;="&amp;DATE(M$2,12,31))*$D851), "")))))</f>
        <v/>
      </c>
      <c r="N851" s="30"/>
      <c r="O851" s="31"/>
      <c r="P851" s="31"/>
      <c r="Q851" s="31"/>
      <c r="R851" s="31"/>
      <c r="S851" s="31"/>
      <c r="T851" s="31"/>
      <c r="U851" s="31"/>
      <c r="V851" s="31"/>
      <c r="W851" s="31"/>
    </row>
    <row r="852">
      <c r="A852" s="46"/>
      <c r="B852" s="47"/>
      <c r="C852" s="47"/>
      <c r="D852" s="47"/>
      <c r="E852" s="48"/>
      <c r="F852" s="45" t="str">
        <f t="shared" si="1"/>
        <v/>
      </c>
      <c r="G852" s="40" t="str">
        <f t="shared" si="2"/>
        <v/>
      </c>
      <c r="H852" s="41" t="str">
        <f>IF(A852="","",IF(C852="","",IF(D852="","",IF(B852="C", SUMIFS(Prov_Auto!E$3:E1000,Prov_Auto!A$3:A1000,C852,Prov_Auto!C$3:C1000,"&gt;"&amp;A852,Prov_Auto!D$3:D1000,"&lt;="&amp;TODAY())*D852, IF(B852="V", -1*(SUMIFS(Prov_Auto!E$3:E1000,Prov_Auto!A$3:A1000,C852,Prov_Auto!C$3:C1000,"&gt;"&amp;A852,Prov_Auto!D$3:D1000,"&lt;="&amp;TODAY())*D852), "")))))</f>
        <v/>
      </c>
      <c r="I852" s="42" t="str">
        <f>IF($A852="","",IF($C852="","",IF($D852="","", IF($B852="C",  SUMIFS(Prov_Auto!$E$3:$E1000,Prov_Auto!$A$3:$A1000,$C852,Prov_Auto!$C$3:$C1000,"&gt;="&amp;$A852 ,Prov_Auto!$D$3:$D1000, "&gt;="&amp;DATE(I$2,1, 1), Prov_Auto!$D$3:$D1000,"&lt;="&amp;DATE(I$2, 12, 31))*$D852, IF($B852="V", -1*(SUMIFS(Prov_Auto!$E$3:$E1000,Prov_Auto!$A$3:$A1000,$C852,Prov_Auto!$C$3:$C1000,"&gt;="&amp;$A852 ,Prov_Auto!$D$3:$D1000, "&gt;="&amp;DATE(I$2,1,1), Prov_Auto!$D$3:$D1000,"&lt;="&amp;DATE(I$2,12,31))*$D852), "")))))</f>
        <v/>
      </c>
      <c r="J852" s="42" t="str">
        <f>IF($A852="","",IF($C852="","",IF($D852="","", IF($B852="C",  SUMIFS(Prov_Auto!$E$3:$E1000,Prov_Auto!$A$3:$A1000,$C852,Prov_Auto!$C$3:$C1000,"&gt;="&amp;$A852 ,Prov_Auto!$D$3:$D1000, "&gt;="&amp;DATE(J$2,1, 1), Prov_Auto!$D$3:$D1000,"&lt;="&amp;DATE(J$2, 12, 31))*$D852, IF($B852="V", -1*(SUMIFS(Prov_Auto!$E$3:$E1000,Prov_Auto!$A$3:$A1000,$C852,Prov_Auto!$C$3:$C1000,"&gt;="&amp;$A852 ,Prov_Auto!$D$3:$D1000, "&gt;="&amp;DATE(J$2,1,1), Prov_Auto!$D$3:$D1000,"&lt;="&amp;DATE(J$2,12,31))*$D852), "")))))</f>
        <v/>
      </c>
      <c r="K852" s="42" t="str">
        <f>IF($A852="","",IF($C852="","",IF($D852="","", IF($B852="C",  SUMIFS(Prov_Auto!$E$3:$E1000,Prov_Auto!$A$3:$A1000,$C852,Prov_Auto!$C$3:$C1000,"&gt;="&amp;$A852 ,Prov_Auto!$D$3:$D1000, "&gt;="&amp;DATE(K$2,1, 1), Prov_Auto!$D$3:$D1000,"&lt;="&amp;DATE(K$2, 12, 31))*$D852, IF($B852="V", -1*(SUMIFS(Prov_Auto!$E$3:$E1000,Prov_Auto!$A$3:$A1000,$C852,Prov_Auto!$C$3:$C1000,"&gt;="&amp;$A852 ,Prov_Auto!$D$3:$D1000, "&gt;="&amp;DATE(K$2,1,1), Prov_Auto!$D$3:$D1000,"&lt;="&amp;DATE(K$2,12,31))*$D852), "")))))</f>
        <v/>
      </c>
      <c r="L852" s="42" t="str">
        <f>IF($A852="","",IF($C852="","",IF($D852="","", IF($B852="C",  SUMIFS(Prov_Auto!$E$3:$E1000,Prov_Auto!$A$3:$A1000,$C852,Prov_Auto!$C$3:$C1000,"&gt;="&amp;$A852 ,Prov_Auto!$D$3:$D1000, "&gt;="&amp;DATE(L$2,1, 1), Prov_Auto!$D$3:$D1000,"&lt;="&amp;DATE(L$2, 12, 31))*$D852, IF($B852="V", -1*(SUMIFS(Prov_Auto!$E$3:$E1000,Prov_Auto!$A$3:$A1000,$C852,Prov_Auto!$C$3:$C1000,"&gt;="&amp;$A852 ,Prov_Auto!$D$3:$D1000, "&gt;="&amp;DATE(L$2,1,1), Prov_Auto!$D$3:$D1000,"&lt;="&amp;DATE(L$2,12,31))*$D852), "")))))</f>
        <v/>
      </c>
      <c r="M852" s="43" t="str">
        <f>IF($A852="","",IF($C852="","",IF($D852="","", IF($B852="C",  SUMIFS(Prov_Auto!$E$3:$E1000,Prov_Auto!$A$3:$A1000,$C852,Prov_Auto!$C$3:$C1000,"&gt;="&amp;$A852 ,Prov_Auto!$D$3:$D1000, "&gt;="&amp;DATE(M$2,1, 1), Prov_Auto!$D$3:$D1000,"&lt;="&amp;DATE(M$2, 12, 31))*$D852, IF($B852="V", -1*(SUMIFS(Prov_Auto!$E$3:$E1000,Prov_Auto!$A$3:$A1000,$C852,Prov_Auto!$C$3:$C1000,"&gt;="&amp;$A852 ,Prov_Auto!$D$3:$D1000, "&gt;="&amp;DATE(M$2,1,1), Prov_Auto!$D$3:$D1000,"&lt;="&amp;DATE(M$2,12,31))*$D852), "")))))</f>
        <v/>
      </c>
      <c r="N852" s="30"/>
      <c r="O852" s="31"/>
      <c r="P852" s="31"/>
      <c r="Q852" s="31"/>
      <c r="R852" s="31"/>
      <c r="S852" s="31"/>
      <c r="T852" s="31"/>
      <c r="U852" s="31"/>
      <c r="V852" s="31"/>
      <c r="W852" s="31"/>
    </row>
    <row r="853">
      <c r="A853" s="46"/>
      <c r="B853" s="47"/>
      <c r="C853" s="47"/>
      <c r="D853" s="47"/>
      <c r="E853" s="48"/>
      <c r="F853" s="45" t="str">
        <f t="shared" si="1"/>
        <v/>
      </c>
      <c r="G853" s="40" t="str">
        <f t="shared" si="2"/>
        <v/>
      </c>
      <c r="H853" s="41" t="str">
        <f>IF(A853="","",IF(C853="","",IF(D853="","",IF(B853="C", SUMIFS(Prov_Auto!E$3:E1000,Prov_Auto!A$3:A1000,C853,Prov_Auto!C$3:C1000,"&gt;"&amp;A853,Prov_Auto!D$3:D1000,"&lt;="&amp;TODAY())*D853, IF(B853="V", -1*(SUMIFS(Prov_Auto!E$3:E1000,Prov_Auto!A$3:A1000,C853,Prov_Auto!C$3:C1000,"&gt;"&amp;A853,Prov_Auto!D$3:D1000,"&lt;="&amp;TODAY())*D853), "")))))</f>
        <v/>
      </c>
      <c r="I853" s="42" t="str">
        <f>IF($A853="","",IF($C853="","",IF($D853="","", IF($B853="C",  SUMIFS(Prov_Auto!$E$3:$E1000,Prov_Auto!$A$3:$A1000,$C853,Prov_Auto!$C$3:$C1000,"&gt;="&amp;$A853 ,Prov_Auto!$D$3:$D1000, "&gt;="&amp;DATE(I$2,1, 1), Prov_Auto!$D$3:$D1000,"&lt;="&amp;DATE(I$2, 12, 31))*$D853, IF($B853="V", -1*(SUMIFS(Prov_Auto!$E$3:$E1000,Prov_Auto!$A$3:$A1000,$C853,Prov_Auto!$C$3:$C1000,"&gt;="&amp;$A853 ,Prov_Auto!$D$3:$D1000, "&gt;="&amp;DATE(I$2,1,1), Prov_Auto!$D$3:$D1000,"&lt;="&amp;DATE(I$2,12,31))*$D853), "")))))</f>
        <v/>
      </c>
      <c r="J853" s="42" t="str">
        <f>IF($A853="","",IF($C853="","",IF($D853="","", IF($B853="C",  SUMIFS(Prov_Auto!$E$3:$E1000,Prov_Auto!$A$3:$A1000,$C853,Prov_Auto!$C$3:$C1000,"&gt;="&amp;$A853 ,Prov_Auto!$D$3:$D1000, "&gt;="&amp;DATE(J$2,1, 1), Prov_Auto!$D$3:$D1000,"&lt;="&amp;DATE(J$2, 12, 31))*$D853, IF($B853="V", -1*(SUMIFS(Prov_Auto!$E$3:$E1000,Prov_Auto!$A$3:$A1000,$C853,Prov_Auto!$C$3:$C1000,"&gt;="&amp;$A853 ,Prov_Auto!$D$3:$D1000, "&gt;="&amp;DATE(J$2,1,1), Prov_Auto!$D$3:$D1000,"&lt;="&amp;DATE(J$2,12,31))*$D853), "")))))</f>
        <v/>
      </c>
      <c r="K853" s="42" t="str">
        <f>IF($A853="","",IF($C853="","",IF($D853="","", IF($B853="C",  SUMIFS(Prov_Auto!$E$3:$E1000,Prov_Auto!$A$3:$A1000,$C853,Prov_Auto!$C$3:$C1000,"&gt;="&amp;$A853 ,Prov_Auto!$D$3:$D1000, "&gt;="&amp;DATE(K$2,1, 1), Prov_Auto!$D$3:$D1000,"&lt;="&amp;DATE(K$2, 12, 31))*$D853, IF($B853="V", -1*(SUMIFS(Prov_Auto!$E$3:$E1000,Prov_Auto!$A$3:$A1000,$C853,Prov_Auto!$C$3:$C1000,"&gt;="&amp;$A853 ,Prov_Auto!$D$3:$D1000, "&gt;="&amp;DATE(K$2,1,1), Prov_Auto!$D$3:$D1000,"&lt;="&amp;DATE(K$2,12,31))*$D853), "")))))</f>
        <v/>
      </c>
      <c r="L853" s="42" t="str">
        <f>IF($A853="","",IF($C853="","",IF($D853="","", IF($B853="C",  SUMIFS(Prov_Auto!$E$3:$E1000,Prov_Auto!$A$3:$A1000,$C853,Prov_Auto!$C$3:$C1000,"&gt;="&amp;$A853 ,Prov_Auto!$D$3:$D1000, "&gt;="&amp;DATE(L$2,1, 1), Prov_Auto!$D$3:$D1000,"&lt;="&amp;DATE(L$2, 12, 31))*$D853, IF($B853="V", -1*(SUMIFS(Prov_Auto!$E$3:$E1000,Prov_Auto!$A$3:$A1000,$C853,Prov_Auto!$C$3:$C1000,"&gt;="&amp;$A853 ,Prov_Auto!$D$3:$D1000, "&gt;="&amp;DATE(L$2,1,1), Prov_Auto!$D$3:$D1000,"&lt;="&amp;DATE(L$2,12,31))*$D853), "")))))</f>
        <v/>
      </c>
      <c r="M853" s="43" t="str">
        <f>IF($A853="","",IF($C853="","",IF($D853="","", IF($B853="C",  SUMIFS(Prov_Auto!$E$3:$E1000,Prov_Auto!$A$3:$A1000,$C853,Prov_Auto!$C$3:$C1000,"&gt;="&amp;$A853 ,Prov_Auto!$D$3:$D1000, "&gt;="&amp;DATE(M$2,1, 1), Prov_Auto!$D$3:$D1000,"&lt;="&amp;DATE(M$2, 12, 31))*$D853, IF($B853="V", -1*(SUMIFS(Prov_Auto!$E$3:$E1000,Prov_Auto!$A$3:$A1000,$C853,Prov_Auto!$C$3:$C1000,"&gt;="&amp;$A853 ,Prov_Auto!$D$3:$D1000, "&gt;="&amp;DATE(M$2,1,1), Prov_Auto!$D$3:$D1000,"&lt;="&amp;DATE(M$2,12,31))*$D853), "")))))</f>
        <v/>
      </c>
      <c r="N853" s="30"/>
      <c r="O853" s="31"/>
      <c r="P853" s="31"/>
      <c r="Q853" s="31"/>
      <c r="R853" s="31"/>
      <c r="S853" s="31"/>
      <c r="T853" s="31"/>
      <c r="U853" s="31"/>
      <c r="V853" s="31"/>
      <c r="W853" s="31"/>
    </row>
    <row r="854">
      <c r="A854" s="46"/>
      <c r="B854" s="47"/>
      <c r="C854" s="47"/>
      <c r="D854" s="47"/>
      <c r="E854" s="48"/>
      <c r="F854" s="45" t="str">
        <f t="shared" si="1"/>
        <v/>
      </c>
      <c r="G854" s="40" t="str">
        <f t="shared" si="2"/>
        <v/>
      </c>
      <c r="H854" s="41" t="str">
        <f>IF(A854="","",IF(C854="","",IF(D854="","",IF(B854="C", SUMIFS(Prov_Auto!E$3:E1000,Prov_Auto!A$3:A1000,C854,Prov_Auto!C$3:C1000,"&gt;"&amp;A854,Prov_Auto!D$3:D1000,"&lt;="&amp;TODAY())*D854, IF(B854="V", -1*(SUMIFS(Prov_Auto!E$3:E1000,Prov_Auto!A$3:A1000,C854,Prov_Auto!C$3:C1000,"&gt;"&amp;A854,Prov_Auto!D$3:D1000,"&lt;="&amp;TODAY())*D854), "")))))</f>
        <v/>
      </c>
      <c r="I854" s="42" t="str">
        <f>IF($A854="","",IF($C854="","",IF($D854="","", IF($B854="C",  SUMIFS(Prov_Auto!$E$3:$E1000,Prov_Auto!$A$3:$A1000,$C854,Prov_Auto!$C$3:$C1000,"&gt;="&amp;$A854 ,Prov_Auto!$D$3:$D1000, "&gt;="&amp;DATE(I$2,1, 1), Prov_Auto!$D$3:$D1000,"&lt;="&amp;DATE(I$2, 12, 31))*$D854, IF($B854="V", -1*(SUMIFS(Prov_Auto!$E$3:$E1000,Prov_Auto!$A$3:$A1000,$C854,Prov_Auto!$C$3:$C1000,"&gt;="&amp;$A854 ,Prov_Auto!$D$3:$D1000, "&gt;="&amp;DATE(I$2,1,1), Prov_Auto!$D$3:$D1000,"&lt;="&amp;DATE(I$2,12,31))*$D854), "")))))</f>
        <v/>
      </c>
      <c r="J854" s="42" t="str">
        <f>IF($A854="","",IF($C854="","",IF($D854="","", IF($B854="C",  SUMIFS(Prov_Auto!$E$3:$E1000,Prov_Auto!$A$3:$A1000,$C854,Prov_Auto!$C$3:$C1000,"&gt;="&amp;$A854 ,Prov_Auto!$D$3:$D1000, "&gt;="&amp;DATE(J$2,1, 1), Prov_Auto!$D$3:$D1000,"&lt;="&amp;DATE(J$2, 12, 31))*$D854, IF($B854="V", -1*(SUMIFS(Prov_Auto!$E$3:$E1000,Prov_Auto!$A$3:$A1000,$C854,Prov_Auto!$C$3:$C1000,"&gt;="&amp;$A854 ,Prov_Auto!$D$3:$D1000, "&gt;="&amp;DATE(J$2,1,1), Prov_Auto!$D$3:$D1000,"&lt;="&amp;DATE(J$2,12,31))*$D854), "")))))</f>
        <v/>
      </c>
      <c r="K854" s="42" t="str">
        <f>IF($A854="","",IF($C854="","",IF($D854="","", IF($B854="C",  SUMIFS(Prov_Auto!$E$3:$E1000,Prov_Auto!$A$3:$A1000,$C854,Prov_Auto!$C$3:$C1000,"&gt;="&amp;$A854 ,Prov_Auto!$D$3:$D1000, "&gt;="&amp;DATE(K$2,1, 1), Prov_Auto!$D$3:$D1000,"&lt;="&amp;DATE(K$2, 12, 31))*$D854, IF($B854="V", -1*(SUMIFS(Prov_Auto!$E$3:$E1000,Prov_Auto!$A$3:$A1000,$C854,Prov_Auto!$C$3:$C1000,"&gt;="&amp;$A854 ,Prov_Auto!$D$3:$D1000, "&gt;="&amp;DATE(K$2,1,1), Prov_Auto!$D$3:$D1000,"&lt;="&amp;DATE(K$2,12,31))*$D854), "")))))</f>
        <v/>
      </c>
      <c r="L854" s="42" t="str">
        <f>IF($A854="","",IF($C854="","",IF($D854="","", IF($B854="C",  SUMIFS(Prov_Auto!$E$3:$E1000,Prov_Auto!$A$3:$A1000,$C854,Prov_Auto!$C$3:$C1000,"&gt;="&amp;$A854 ,Prov_Auto!$D$3:$D1000, "&gt;="&amp;DATE(L$2,1, 1), Prov_Auto!$D$3:$D1000,"&lt;="&amp;DATE(L$2, 12, 31))*$D854, IF($B854="V", -1*(SUMIFS(Prov_Auto!$E$3:$E1000,Prov_Auto!$A$3:$A1000,$C854,Prov_Auto!$C$3:$C1000,"&gt;="&amp;$A854 ,Prov_Auto!$D$3:$D1000, "&gt;="&amp;DATE(L$2,1,1), Prov_Auto!$D$3:$D1000,"&lt;="&amp;DATE(L$2,12,31))*$D854), "")))))</f>
        <v/>
      </c>
      <c r="M854" s="43" t="str">
        <f>IF($A854="","",IF($C854="","",IF($D854="","", IF($B854="C",  SUMIFS(Prov_Auto!$E$3:$E1000,Prov_Auto!$A$3:$A1000,$C854,Prov_Auto!$C$3:$C1000,"&gt;="&amp;$A854 ,Prov_Auto!$D$3:$D1000, "&gt;="&amp;DATE(M$2,1, 1), Prov_Auto!$D$3:$D1000,"&lt;="&amp;DATE(M$2, 12, 31))*$D854, IF($B854="V", -1*(SUMIFS(Prov_Auto!$E$3:$E1000,Prov_Auto!$A$3:$A1000,$C854,Prov_Auto!$C$3:$C1000,"&gt;="&amp;$A854 ,Prov_Auto!$D$3:$D1000, "&gt;="&amp;DATE(M$2,1,1), Prov_Auto!$D$3:$D1000,"&lt;="&amp;DATE(M$2,12,31))*$D854), "")))))</f>
        <v/>
      </c>
      <c r="N854" s="30"/>
      <c r="O854" s="31"/>
      <c r="P854" s="31"/>
      <c r="Q854" s="31"/>
      <c r="R854" s="31"/>
      <c r="S854" s="31"/>
      <c r="T854" s="31"/>
      <c r="U854" s="31"/>
      <c r="V854" s="31"/>
      <c r="W854" s="31"/>
    </row>
    <row r="855">
      <c r="A855" s="46"/>
      <c r="B855" s="47"/>
      <c r="C855" s="47"/>
      <c r="D855" s="47"/>
      <c r="E855" s="48"/>
      <c r="F855" s="45" t="str">
        <f t="shared" si="1"/>
        <v/>
      </c>
      <c r="G855" s="40" t="str">
        <f t="shared" si="2"/>
        <v/>
      </c>
      <c r="H855" s="41" t="str">
        <f>IF(A855="","",IF(C855="","",IF(D855="","",IF(B855="C", SUMIFS(Prov_Auto!E$3:E1000,Prov_Auto!A$3:A1000,C855,Prov_Auto!C$3:C1000,"&gt;"&amp;A855,Prov_Auto!D$3:D1000,"&lt;="&amp;TODAY())*D855, IF(B855="V", -1*(SUMIFS(Prov_Auto!E$3:E1000,Prov_Auto!A$3:A1000,C855,Prov_Auto!C$3:C1000,"&gt;"&amp;A855,Prov_Auto!D$3:D1000,"&lt;="&amp;TODAY())*D855), "")))))</f>
        <v/>
      </c>
      <c r="I855" s="42" t="str">
        <f>IF($A855="","",IF($C855="","",IF($D855="","", IF($B855="C",  SUMIFS(Prov_Auto!$E$3:$E1000,Prov_Auto!$A$3:$A1000,$C855,Prov_Auto!$C$3:$C1000,"&gt;="&amp;$A855 ,Prov_Auto!$D$3:$D1000, "&gt;="&amp;DATE(I$2,1, 1), Prov_Auto!$D$3:$D1000,"&lt;="&amp;DATE(I$2, 12, 31))*$D855, IF($B855="V", -1*(SUMIFS(Prov_Auto!$E$3:$E1000,Prov_Auto!$A$3:$A1000,$C855,Prov_Auto!$C$3:$C1000,"&gt;="&amp;$A855 ,Prov_Auto!$D$3:$D1000, "&gt;="&amp;DATE(I$2,1,1), Prov_Auto!$D$3:$D1000,"&lt;="&amp;DATE(I$2,12,31))*$D855), "")))))</f>
        <v/>
      </c>
      <c r="J855" s="42" t="str">
        <f>IF($A855="","",IF($C855="","",IF($D855="","", IF($B855="C",  SUMIFS(Prov_Auto!$E$3:$E1000,Prov_Auto!$A$3:$A1000,$C855,Prov_Auto!$C$3:$C1000,"&gt;="&amp;$A855 ,Prov_Auto!$D$3:$D1000, "&gt;="&amp;DATE(J$2,1, 1), Prov_Auto!$D$3:$D1000,"&lt;="&amp;DATE(J$2, 12, 31))*$D855, IF($B855="V", -1*(SUMIFS(Prov_Auto!$E$3:$E1000,Prov_Auto!$A$3:$A1000,$C855,Prov_Auto!$C$3:$C1000,"&gt;="&amp;$A855 ,Prov_Auto!$D$3:$D1000, "&gt;="&amp;DATE(J$2,1,1), Prov_Auto!$D$3:$D1000,"&lt;="&amp;DATE(J$2,12,31))*$D855), "")))))</f>
        <v/>
      </c>
      <c r="K855" s="42" t="str">
        <f>IF($A855="","",IF($C855="","",IF($D855="","", IF($B855="C",  SUMIFS(Prov_Auto!$E$3:$E1000,Prov_Auto!$A$3:$A1000,$C855,Prov_Auto!$C$3:$C1000,"&gt;="&amp;$A855 ,Prov_Auto!$D$3:$D1000, "&gt;="&amp;DATE(K$2,1, 1), Prov_Auto!$D$3:$D1000,"&lt;="&amp;DATE(K$2, 12, 31))*$D855, IF($B855="V", -1*(SUMIFS(Prov_Auto!$E$3:$E1000,Prov_Auto!$A$3:$A1000,$C855,Prov_Auto!$C$3:$C1000,"&gt;="&amp;$A855 ,Prov_Auto!$D$3:$D1000, "&gt;="&amp;DATE(K$2,1,1), Prov_Auto!$D$3:$D1000,"&lt;="&amp;DATE(K$2,12,31))*$D855), "")))))</f>
        <v/>
      </c>
      <c r="L855" s="42" t="str">
        <f>IF($A855="","",IF($C855="","",IF($D855="","", IF($B855="C",  SUMIFS(Prov_Auto!$E$3:$E1000,Prov_Auto!$A$3:$A1000,$C855,Prov_Auto!$C$3:$C1000,"&gt;="&amp;$A855 ,Prov_Auto!$D$3:$D1000, "&gt;="&amp;DATE(L$2,1, 1), Prov_Auto!$D$3:$D1000,"&lt;="&amp;DATE(L$2, 12, 31))*$D855, IF($B855="V", -1*(SUMIFS(Prov_Auto!$E$3:$E1000,Prov_Auto!$A$3:$A1000,$C855,Prov_Auto!$C$3:$C1000,"&gt;="&amp;$A855 ,Prov_Auto!$D$3:$D1000, "&gt;="&amp;DATE(L$2,1,1), Prov_Auto!$D$3:$D1000,"&lt;="&amp;DATE(L$2,12,31))*$D855), "")))))</f>
        <v/>
      </c>
      <c r="M855" s="43" t="str">
        <f>IF($A855="","",IF($C855="","",IF($D855="","", IF($B855="C",  SUMIFS(Prov_Auto!$E$3:$E1000,Prov_Auto!$A$3:$A1000,$C855,Prov_Auto!$C$3:$C1000,"&gt;="&amp;$A855 ,Prov_Auto!$D$3:$D1000, "&gt;="&amp;DATE(M$2,1, 1), Prov_Auto!$D$3:$D1000,"&lt;="&amp;DATE(M$2, 12, 31))*$D855, IF($B855="V", -1*(SUMIFS(Prov_Auto!$E$3:$E1000,Prov_Auto!$A$3:$A1000,$C855,Prov_Auto!$C$3:$C1000,"&gt;="&amp;$A855 ,Prov_Auto!$D$3:$D1000, "&gt;="&amp;DATE(M$2,1,1), Prov_Auto!$D$3:$D1000,"&lt;="&amp;DATE(M$2,12,31))*$D855), "")))))</f>
        <v/>
      </c>
      <c r="N855" s="30"/>
      <c r="O855" s="31"/>
      <c r="P855" s="31"/>
      <c r="Q855" s="31"/>
      <c r="R855" s="31"/>
      <c r="S855" s="31"/>
      <c r="T855" s="31"/>
      <c r="U855" s="31"/>
      <c r="V855" s="31"/>
      <c r="W855" s="31"/>
    </row>
    <row r="856">
      <c r="A856" s="46"/>
      <c r="B856" s="47"/>
      <c r="C856" s="47"/>
      <c r="D856" s="47"/>
      <c r="E856" s="48"/>
      <c r="F856" s="45" t="str">
        <f t="shared" si="1"/>
        <v/>
      </c>
      <c r="G856" s="40" t="str">
        <f t="shared" si="2"/>
        <v/>
      </c>
      <c r="H856" s="41" t="str">
        <f>IF(A856="","",IF(C856="","",IF(D856="","",IF(B856="C", SUMIFS(Prov_Auto!E$3:E1000,Prov_Auto!A$3:A1000,C856,Prov_Auto!C$3:C1000,"&gt;"&amp;A856,Prov_Auto!D$3:D1000,"&lt;="&amp;TODAY())*D856, IF(B856="V", -1*(SUMIFS(Prov_Auto!E$3:E1000,Prov_Auto!A$3:A1000,C856,Prov_Auto!C$3:C1000,"&gt;"&amp;A856,Prov_Auto!D$3:D1000,"&lt;="&amp;TODAY())*D856), "")))))</f>
        <v/>
      </c>
      <c r="I856" s="42" t="str">
        <f>IF($A856="","",IF($C856="","",IF($D856="","", IF($B856="C",  SUMIFS(Prov_Auto!$E$3:$E1000,Prov_Auto!$A$3:$A1000,$C856,Prov_Auto!$C$3:$C1000,"&gt;="&amp;$A856 ,Prov_Auto!$D$3:$D1000, "&gt;="&amp;DATE(I$2,1, 1), Prov_Auto!$D$3:$D1000,"&lt;="&amp;DATE(I$2, 12, 31))*$D856, IF($B856="V", -1*(SUMIFS(Prov_Auto!$E$3:$E1000,Prov_Auto!$A$3:$A1000,$C856,Prov_Auto!$C$3:$C1000,"&gt;="&amp;$A856 ,Prov_Auto!$D$3:$D1000, "&gt;="&amp;DATE(I$2,1,1), Prov_Auto!$D$3:$D1000,"&lt;="&amp;DATE(I$2,12,31))*$D856), "")))))</f>
        <v/>
      </c>
      <c r="J856" s="42" t="str">
        <f>IF($A856="","",IF($C856="","",IF($D856="","", IF($B856="C",  SUMIFS(Prov_Auto!$E$3:$E1000,Prov_Auto!$A$3:$A1000,$C856,Prov_Auto!$C$3:$C1000,"&gt;="&amp;$A856 ,Prov_Auto!$D$3:$D1000, "&gt;="&amp;DATE(J$2,1, 1), Prov_Auto!$D$3:$D1000,"&lt;="&amp;DATE(J$2, 12, 31))*$D856, IF($B856="V", -1*(SUMIFS(Prov_Auto!$E$3:$E1000,Prov_Auto!$A$3:$A1000,$C856,Prov_Auto!$C$3:$C1000,"&gt;="&amp;$A856 ,Prov_Auto!$D$3:$D1000, "&gt;="&amp;DATE(J$2,1,1), Prov_Auto!$D$3:$D1000,"&lt;="&amp;DATE(J$2,12,31))*$D856), "")))))</f>
        <v/>
      </c>
      <c r="K856" s="42" t="str">
        <f>IF($A856="","",IF($C856="","",IF($D856="","", IF($B856="C",  SUMIFS(Prov_Auto!$E$3:$E1000,Prov_Auto!$A$3:$A1000,$C856,Prov_Auto!$C$3:$C1000,"&gt;="&amp;$A856 ,Prov_Auto!$D$3:$D1000, "&gt;="&amp;DATE(K$2,1, 1), Prov_Auto!$D$3:$D1000,"&lt;="&amp;DATE(K$2, 12, 31))*$D856, IF($B856="V", -1*(SUMIFS(Prov_Auto!$E$3:$E1000,Prov_Auto!$A$3:$A1000,$C856,Prov_Auto!$C$3:$C1000,"&gt;="&amp;$A856 ,Prov_Auto!$D$3:$D1000, "&gt;="&amp;DATE(K$2,1,1), Prov_Auto!$D$3:$D1000,"&lt;="&amp;DATE(K$2,12,31))*$D856), "")))))</f>
        <v/>
      </c>
      <c r="L856" s="42" t="str">
        <f>IF($A856="","",IF($C856="","",IF($D856="","", IF($B856="C",  SUMIFS(Prov_Auto!$E$3:$E1000,Prov_Auto!$A$3:$A1000,$C856,Prov_Auto!$C$3:$C1000,"&gt;="&amp;$A856 ,Prov_Auto!$D$3:$D1000, "&gt;="&amp;DATE(L$2,1, 1), Prov_Auto!$D$3:$D1000,"&lt;="&amp;DATE(L$2, 12, 31))*$D856, IF($B856="V", -1*(SUMIFS(Prov_Auto!$E$3:$E1000,Prov_Auto!$A$3:$A1000,$C856,Prov_Auto!$C$3:$C1000,"&gt;="&amp;$A856 ,Prov_Auto!$D$3:$D1000, "&gt;="&amp;DATE(L$2,1,1), Prov_Auto!$D$3:$D1000,"&lt;="&amp;DATE(L$2,12,31))*$D856), "")))))</f>
        <v/>
      </c>
      <c r="M856" s="43" t="str">
        <f>IF($A856="","",IF($C856="","",IF($D856="","", IF($B856="C",  SUMIFS(Prov_Auto!$E$3:$E1000,Prov_Auto!$A$3:$A1000,$C856,Prov_Auto!$C$3:$C1000,"&gt;="&amp;$A856 ,Prov_Auto!$D$3:$D1000, "&gt;="&amp;DATE(M$2,1, 1), Prov_Auto!$D$3:$D1000,"&lt;="&amp;DATE(M$2, 12, 31))*$D856, IF($B856="V", -1*(SUMIFS(Prov_Auto!$E$3:$E1000,Prov_Auto!$A$3:$A1000,$C856,Prov_Auto!$C$3:$C1000,"&gt;="&amp;$A856 ,Prov_Auto!$D$3:$D1000, "&gt;="&amp;DATE(M$2,1,1), Prov_Auto!$D$3:$D1000,"&lt;="&amp;DATE(M$2,12,31))*$D856), "")))))</f>
        <v/>
      </c>
      <c r="N856" s="30"/>
      <c r="O856" s="31"/>
      <c r="P856" s="31"/>
      <c r="Q856" s="31"/>
      <c r="R856" s="31"/>
      <c r="S856" s="31"/>
      <c r="T856" s="31"/>
      <c r="U856" s="31"/>
      <c r="V856" s="31"/>
      <c r="W856" s="31"/>
    </row>
    <row r="857">
      <c r="A857" s="46"/>
      <c r="B857" s="47"/>
      <c r="C857" s="47"/>
      <c r="D857" s="47"/>
      <c r="E857" s="48"/>
      <c r="F857" s="45" t="str">
        <f t="shared" si="1"/>
        <v/>
      </c>
      <c r="G857" s="40" t="str">
        <f t="shared" si="2"/>
        <v/>
      </c>
      <c r="H857" s="41" t="str">
        <f>IF(A857="","",IF(C857="","",IF(D857="","",IF(B857="C", SUMIFS(Prov_Auto!E$3:E1000,Prov_Auto!A$3:A1000,C857,Prov_Auto!C$3:C1000,"&gt;"&amp;A857,Prov_Auto!D$3:D1000,"&lt;="&amp;TODAY())*D857, IF(B857="V", -1*(SUMIFS(Prov_Auto!E$3:E1000,Prov_Auto!A$3:A1000,C857,Prov_Auto!C$3:C1000,"&gt;"&amp;A857,Prov_Auto!D$3:D1000,"&lt;="&amp;TODAY())*D857), "")))))</f>
        <v/>
      </c>
      <c r="I857" s="42" t="str">
        <f>IF($A857="","",IF($C857="","",IF($D857="","", IF($B857="C",  SUMIFS(Prov_Auto!$E$3:$E1000,Prov_Auto!$A$3:$A1000,$C857,Prov_Auto!$C$3:$C1000,"&gt;="&amp;$A857 ,Prov_Auto!$D$3:$D1000, "&gt;="&amp;DATE(I$2,1, 1), Prov_Auto!$D$3:$D1000,"&lt;="&amp;DATE(I$2, 12, 31))*$D857, IF($B857="V", -1*(SUMIFS(Prov_Auto!$E$3:$E1000,Prov_Auto!$A$3:$A1000,$C857,Prov_Auto!$C$3:$C1000,"&gt;="&amp;$A857 ,Prov_Auto!$D$3:$D1000, "&gt;="&amp;DATE(I$2,1,1), Prov_Auto!$D$3:$D1000,"&lt;="&amp;DATE(I$2,12,31))*$D857), "")))))</f>
        <v/>
      </c>
      <c r="J857" s="42" t="str">
        <f>IF($A857="","",IF($C857="","",IF($D857="","", IF($B857="C",  SUMIFS(Prov_Auto!$E$3:$E1000,Prov_Auto!$A$3:$A1000,$C857,Prov_Auto!$C$3:$C1000,"&gt;="&amp;$A857 ,Prov_Auto!$D$3:$D1000, "&gt;="&amp;DATE(J$2,1, 1), Prov_Auto!$D$3:$D1000,"&lt;="&amp;DATE(J$2, 12, 31))*$D857, IF($B857="V", -1*(SUMIFS(Prov_Auto!$E$3:$E1000,Prov_Auto!$A$3:$A1000,$C857,Prov_Auto!$C$3:$C1000,"&gt;="&amp;$A857 ,Prov_Auto!$D$3:$D1000, "&gt;="&amp;DATE(J$2,1,1), Prov_Auto!$D$3:$D1000,"&lt;="&amp;DATE(J$2,12,31))*$D857), "")))))</f>
        <v/>
      </c>
      <c r="K857" s="42" t="str">
        <f>IF($A857="","",IF($C857="","",IF($D857="","", IF($B857="C",  SUMIFS(Prov_Auto!$E$3:$E1000,Prov_Auto!$A$3:$A1000,$C857,Prov_Auto!$C$3:$C1000,"&gt;="&amp;$A857 ,Prov_Auto!$D$3:$D1000, "&gt;="&amp;DATE(K$2,1, 1), Prov_Auto!$D$3:$D1000,"&lt;="&amp;DATE(K$2, 12, 31))*$D857, IF($B857="V", -1*(SUMIFS(Prov_Auto!$E$3:$E1000,Prov_Auto!$A$3:$A1000,$C857,Prov_Auto!$C$3:$C1000,"&gt;="&amp;$A857 ,Prov_Auto!$D$3:$D1000, "&gt;="&amp;DATE(K$2,1,1), Prov_Auto!$D$3:$D1000,"&lt;="&amp;DATE(K$2,12,31))*$D857), "")))))</f>
        <v/>
      </c>
      <c r="L857" s="42" t="str">
        <f>IF($A857="","",IF($C857="","",IF($D857="","", IF($B857="C",  SUMIFS(Prov_Auto!$E$3:$E1000,Prov_Auto!$A$3:$A1000,$C857,Prov_Auto!$C$3:$C1000,"&gt;="&amp;$A857 ,Prov_Auto!$D$3:$D1000, "&gt;="&amp;DATE(L$2,1, 1), Prov_Auto!$D$3:$D1000,"&lt;="&amp;DATE(L$2, 12, 31))*$D857, IF($B857="V", -1*(SUMIFS(Prov_Auto!$E$3:$E1000,Prov_Auto!$A$3:$A1000,$C857,Prov_Auto!$C$3:$C1000,"&gt;="&amp;$A857 ,Prov_Auto!$D$3:$D1000, "&gt;="&amp;DATE(L$2,1,1), Prov_Auto!$D$3:$D1000,"&lt;="&amp;DATE(L$2,12,31))*$D857), "")))))</f>
        <v/>
      </c>
      <c r="M857" s="43" t="str">
        <f>IF($A857="","",IF($C857="","",IF($D857="","", IF($B857="C",  SUMIFS(Prov_Auto!$E$3:$E1000,Prov_Auto!$A$3:$A1000,$C857,Prov_Auto!$C$3:$C1000,"&gt;="&amp;$A857 ,Prov_Auto!$D$3:$D1000, "&gt;="&amp;DATE(M$2,1, 1), Prov_Auto!$D$3:$D1000,"&lt;="&amp;DATE(M$2, 12, 31))*$D857, IF($B857="V", -1*(SUMIFS(Prov_Auto!$E$3:$E1000,Prov_Auto!$A$3:$A1000,$C857,Prov_Auto!$C$3:$C1000,"&gt;="&amp;$A857 ,Prov_Auto!$D$3:$D1000, "&gt;="&amp;DATE(M$2,1,1), Prov_Auto!$D$3:$D1000,"&lt;="&amp;DATE(M$2,12,31))*$D857), "")))))</f>
        <v/>
      </c>
      <c r="N857" s="30"/>
      <c r="O857" s="31"/>
      <c r="P857" s="31"/>
      <c r="Q857" s="31"/>
      <c r="R857" s="31"/>
      <c r="S857" s="31"/>
      <c r="T857" s="31"/>
      <c r="U857" s="31"/>
      <c r="V857" s="31"/>
      <c r="W857" s="31"/>
    </row>
    <row r="858">
      <c r="A858" s="46"/>
      <c r="B858" s="47"/>
      <c r="C858" s="47"/>
      <c r="D858" s="47"/>
      <c r="E858" s="48"/>
      <c r="F858" s="45" t="str">
        <f t="shared" si="1"/>
        <v/>
      </c>
      <c r="G858" s="40" t="str">
        <f t="shared" si="2"/>
        <v/>
      </c>
      <c r="H858" s="41" t="str">
        <f>IF(A858="","",IF(C858="","",IF(D858="","",IF(B858="C", SUMIFS(Prov_Auto!E$3:E1000,Prov_Auto!A$3:A1000,C858,Prov_Auto!C$3:C1000,"&gt;"&amp;A858,Prov_Auto!D$3:D1000,"&lt;="&amp;TODAY())*D858, IF(B858="V", -1*(SUMIFS(Prov_Auto!E$3:E1000,Prov_Auto!A$3:A1000,C858,Prov_Auto!C$3:C1000,"&gt;"&amp;A858,Prov_Auto!D$3:D1000,"&lt;="&amp;TODAY())*D858), "")))))</f>
        <v/>
      </c>
      <c r="I858" s="42" t="str">
        <f>IF($A858="","",IF($C858="","",IF($D858="","", IF($B858="C",  SUMIFS(Prov_Auto!$E$3:$E1000,Prov_Auto!$A$3:$A1000,$C858,Prov_Auto!$C$3:$C1000,"&gt;="&amp;$A858 ,Prov_Auto!$D$3:$D1000, "&gt;="&amp;DATE(I$2,1, 1), Prov_Auto!$D$3:$D1000,"&lt;="&amp;DATE(I$2, 12, 31))*$D858, IF($B858="V", -1*(SUMIFS(Prov_Auto!$E$3:$E1000,Prov_Auto!$A$3:$A1000,$C858,Prov_Auto!$C$3:$C1000,"&gt;="&amp;$A858 ,Prov_Auto!$D$3:$D1000, "&gt;="&amp;DATE(I$2,1,1), Prov_Auto!$D$3:$D1000,"&lt;="&amp;DATE(I$2,12,31))*$D858), "")))))</f>
        <v/>
      </c>
      <c r="J858" s="42" t="str">
        <f>IF($A858="","",IF($C858="","",IF($D858="","", IF($B858="C",  SUMIFS(Prov_Auto!$E$3:$E1000,Prov_Auto!$A$3:$A1000,$C858,Prov_Auto!$C$3:$C1000,"&gt;="&amp;$A858 ,Prov_Auto!$D$3:$D1000, "&gt;="&amp;DATE(J$2,1, 1), Prov_Auto!$D$3:$D1000,"&lt;="&amp;DATE(J$2, 12, 31))*$D858, IF($B858="V", -1*(SUMIFS(Prov_Auto!$E$3:$E1000,Prov_Auto!$A$3:$A1000,$C858,Prov_Auto!$C$3:$C1000,"&gt;="&amp;$A858 ,Prov_Auto!$D$3:$D1000, "&gt;="&amp;DATE(J$2,1,1), Prov_Auto!$D$3:$D1000,"&lt;="&amp;DATE(J$2,12,31))*$D858), "")))))</f>
        <v/>
      </c>
      <c r="K858" s="42" t="str">
        <f>IF($A858="","",IF($C858="","",IF($D858="","", IF($B858="C",  SUMIFS(Prov_Auto!$E$3:$E1000,Prov_Auto!$A$3:$A1000,$C858,Prov_Auto!$C$3:$C1000,"&gt;="&amp;$A858 ,Prov_Auto!$D$3:$D1000, "&gt;="&amp;DATE(K$2,1, 1), Prov_Auto!$D$3:$D1000,"&lt;="&amp;DATE(K$2, 12, 31))*$D858, IF($B858="V", -1*(SUMIFS(Prov_Auto!$E$3:$E1000,Prov_Auto!$A$3:$A1000,$C858,Prov_Auto!$C$3:$C1000,"&gt;="&amp;$A858 ,Prov_Auto!$D$3:$D1000, "&gt;="&amp;DATE(K$2,1,1), Prov_Auto!$D$3:$D1000,"&lt;="&amp;DATE(K$2,12,31))*$D858), "")))))</f>
        <v/>
      </c>
      <c r="L858" s="42" t="str">
        <f>IF($A858="","",IF($C858="","",IF($D858="","", IF($B858="C",  SUMIFS(Prov_Auto!$E$3:$E1000,Prov_Auto!$A$3:$A1000,$C858,Prov_Auto!$C$3:$C1000,"&gt;="&amp;$A858 ,Prov_Auto!$D$3:$D1000, "&gt;="&amp;DATE(L$2,1, 1), Prov_Auto!$D$3:$D1000,"&lt;="&amp;DATE(L$2, 12, 31))*$D858, IF($B858="V", -1*(SUMIFS(Prov_Auto!$E$3:$E1000,Prov_Auto!$A$3:$A1000,$C858,Prov_Auto!$C$3:$C1000,"&gt;="&amp;$A858 ,Prov_Auto!$D$3:$D1000, "&gt;="&amp;DATE(L$2,1,1), Prov_Auto!$D$3:$D1000,"&lt;="&amp;DATE(L$2,12,31))*$D858), "")))))</f>
        <v/>
      </c>
      <c r="M858" s="43" t="str">
        <f>IF($A858="","",IF($C858="","",IF($D858="","", IF($B858="C",  SUMIFS(Prov_Auto!$E$3:$E1000,Prov_Auto!$A$3:$A1000,$C858,Prov_Auto!$C$3:$C1000,"&gt;="&amp;$A858 ,Prov_Auto!$D$3:$D1000, "&gt;="&amp;DATE(M$2,1, 1), Prov_Auto!$D$3:$D1000,"&lt;="&amp;DATE(M$2, 12, 31))*$D858, IF($B858="V", -1*(SUMIFS(Prov_Auto!$E$3:$E1000,Prov_Auto!$A$3:$A1000,$C858,Prov_Auto!$C$3:$C1000,"&gt;="&amp;$A858 ,Prov_Auto!$D$3:$D1000, "&gt;="&amp;DATE(M$2,1,1), Prov_Auto!$D$3:$D1000,"&lt;="&amp;DATE(M$2,12,31))*$D858), "")))))</f>
        <v/>
      </c>
      <c r="N858" s="30"/>
      <c r="O858" s="31"/>
      <c r="P858" s="31"/>
      <c r="Q858" s="31"/>
      <c r="R858" s="31"/>
      <c r="S858" s="31"/>
      <c r="T858" s="31"/>
      <c r="U858" s="31"/>
      <c r="V858" s="31"/>
      <c r="W858" s="31"/>
    </row>
    <row r="859">
      <c r="A859" s="46"/>
      <c r="B859" s="47"/>
      <c r="C859" s="47"/>
      <c r="D859" s="47"/>
      <c r="E859" s="48"/>
      <c r="F859" s="45" t="str">
        <f t="shared" si="1"/>
        <v/>
      </c>
      <c r="G859" s="40" t="str">
        <f t="shared" si="2"/>
        <v/>
      </c>
      <c r="H859" s="41" t="str">
        <f>IF(A859="","",IF(C859="","",IF(D859="","",IF(B859="C", SUMIFS(Prov_Auto!E$3:E1000,Prov_Auto!A$3:A1000,C859,Prov_Auto!C$3:C1000,"&gt;"&amp;A859,Prov_Auto!D$3:D1000,"&lt;="&amp;TODAY())*D859, IF(B859="V", -1*(SUMIFS(Prov_Auto!E$3:E1000,Prov_Auto!A$3:A1000,C859,Prov_Auto!C$3:C1000,"&gt;"&amp;A859,Prov_Auto!D$3:D1000,"&lt;="&amp;TODAY())*D859), "")))))</f>
        <v/>
      </c>
      <c r="I859" s="42" t="str">
        <f>IF($A859="","",IF($C859="","",IF($D859="","", IF($B859="C",  SUMIFS(Prov_Auto!$E$3:$E1000,Prov_Auto!$A$3:$A1000,$C859,Prov_Auto!$C$3:$C1000,"&gt;="&amp;$A859 ,Prov_Auto!$D$3:$D1000, "&gt;="&amp;DATE(I$2,1, 1), Prov_Auto!$D$3:$D1000,"&lt;="&amp;DATE(I$2, 12, 31))*$D859, IF($B859="V", -1*(SUMIFS(Prov_Auto!$E$3:$E1000,Prov_Auto!$A$3:$A1000,$C859,Prov_Auto!$C$3:$C1000,"&gt;="&amp;$A859 ,Prov_Auto!$D$3:$D1000, "&gt;="&amp;DATE(I$2,1,1), Prov_Auto!$D$3:$D1000,"&lt;="&amp;DATE(I$2,12,31))*$D859), "")))))</f>
        <v/>
      </c>
      <c r="J859" s="42" t="str">
        <f>IF($A859="","",IF($C859="","",IF($D859="","", IF($B859="C",  SUMIFS(Prov_Auto!$E$3:$E1000,Prov_Auto!$A$3:$A1000,$C859,Prov_Auto!$C$3:$C1000,"&gt;="&amp;$A859 ,Prov_Auto!$D$3:$D1000, "&gt;="&amp;DATE(J$2,1, 1), Prov_Auto!$D$3:$D1000,"&lt;="&amp;DATE(J$2, 12, 31))*$D859, IF($B859="V", -1*(SUMIFS(Prov_Auto!$E$3:$E1000,Prov_Auto!$A$3:$A1000,$C859,Prov_Auto!$C$3:$C1000,"&gt;="&amp;$A859 ,Prov_Auto!$D$3:$D1000, "&gt;="&amp;DATE(J$2,1,1), Prov_Auto!$D$3:$D1000,"&lt;="&amp;DATE(J$2,12,31))*$D859), "")))))</f>
        <v/>
      </c>
      <c r="K859" s="42" t="str">
        <f>IF($A859="","",IF($C859="","",IF($D859="","", IF($B859="C",  SUMIFS(Prov_Auto!$E$3:$E1000,Prov_Auto!$A$3:$A1000,$C859,Prov_Auto!$C$3:$C1000,"&gt;="&amp;$A859 ,Prov_Auto!$D$3:$D1000, "&gt;="&amp;DATE(K$2,1, 1), Prov_Auto!$D$3:$D1000,"&lt;="&amp;DATE(K$2, 12, 31))*$D859, IF($B859="V", -1*(SUMIFS(Prov_Auto!$E$3:$E1000,Prov_Auto!$A$3:$A1000,$C859,Prov_Auto!$C$3:$C1000,"&gt;="&amp;$A859 ,Prov_Auto!$D$3:$D1000, "&gt;="&amp;DATE(K$2,1,1), Prov_Auto!$D$3:$D1000,"&lt;="&amp;DATE(K$2,12,31))*$D859), "")))))</f>
        <v/>
      </c>
      <c r="L859" s="42" t="str">
        <f>IF($A859="","",IF($C859="","",IF($D859="","", IF($B859="C",  SUMIFS(Prov_Auto!$E$3:$E1000,Prov_Auto!$A$3:$A1000,$C859,Prov_Auto!$C$3:$C1000,"&gt;="&amp;$A859 ,Prov_Auto!$D$3:$D1000, "&gt;="&amp;DATE(L$2,1, 1), Prov_Auto!$D$3:$D1000,"&lt;="&amp;DATE(L$2, 12, 31))*$D859, IF($B859="V", -1*(SUMIFS(Prov_Auto!$E$3:$E1000,Prov_Auto!$A$3:$A1000,$C859,Prov_Auto!$C$3:$C1000,"&gt;="&amp;$A859 ,Prov_Auto!$D$3:$D1000, "&gt;="&amp;DATE(L$2,1,1), Prov_Auto!$D$3:$D1000,"&lt;="&amp;DATE(L$2,12,31))*$D859), "")))))</f>
        <v/>
      </c>
      <c r="M859" s="43" t="str">
        <f>IF($A859="","",IF($C859="","",IF($D859="","", IF($B859="C",  SUMIFS(Prov_Auto!$E$3:$E1000,Prov_Auto!$A$3:$A1000,$C859,Prov_Auto!$C$3:$C1000,"&gt;="&amp;$A859 ,Prov_Auto!$D$3:$D1000, "&gt;="&amp;DATE(M$2,1, 1), Prov_Auto!$D$3:$D1000,"&lt;="&amp;DATE(M$2, 12, 31))*$D859, IF($B859="V", -1*(SUMIFS(Prov_Auto!$E$3:$E1000,Prov_Auto!$A$3:$A1000,$C859,Prov_Auto!$C$3:$C1000,"&gt;="&amp;$A859 ,Prov_Auto!$D$3:$D1000, "&gt;="&amp;DATE(M$2,1,1), Prov_Auto!$D$3:$D1000,"&lt;="&amp;DATE(M$2,12,31))*$D859), "")))))</f>
        <v/>
      </c>
      <c r="N859" s="30"/>
      <c r="O859" s="31"/>
      <c r="P859" s="31"/>
      <c r="Q859" s="31"/>
      <c r="R859" s="31"/>
      <c r="S859" s="31"/>
      <c r="T859" s="31"/>
      <c r="U859" s="31"/>
      <c r="V859" s="31"/>
      <c r="W859" s="31"/>
    </row>
    <row r="860">
      <c r="A860" s="46"/>
      <c r="B860" s="47"/>
      <c r="C860" s="47"/>
      <c r="D860" s="47"/>
      <c r="E860" s="48"/>
      <c r="F860" s="45" t="str">
        <f t="shared" si="1"/>
        <v/>
      </c>
      <c r="G860" s="40" t="str">
        <f t="shared" si="2"/>
        <v/>
      </c>
      <c r="H860" s="41" t="str">
        <f>IF(A860="","",IF(C860="","",IF(D860="","",IF(B860="C", SUMIFS(Prov_Auto!E$3:E1000,Prov_Auto!A$3:A1000,C860,Prov_Auto!C$3:C1000,"&gt;"&amp;A860,Prov_Auto!D$3:D1000,"&lt;="&amp;TODAY())*D860, IF(B860="V", -1*(SUMIFS(Prov_Auto!E$3:E1000,Prov_Auto!A$3:A1000,C860,Prov_Auto!C$3:C1000,"&gt;"&amp;A860,Prov_Auto!D$3:D1000,"&lt;="&amp;TODAY())*D860), "")))))</f>
        <v/>
      </c>
      <c r="I860" s="42" t="str">
        <f>IF($A860="","",IF($C860="","",IF($D860="","", IF($B860="C",  SUMIFS(Prov_Auto!$E$3:$E1000,Prov_Auto!$A$3:$A1000,$C860,Prov_Auto!$C$3:$C1000,"&gt;="&amp;$A860 ,Prov_Auto!$D$3:$D1000, "&gt;="&amp;DATE(I$2,1, 1), Prov_Auto!$D$3:$D1000,"&lt;="&amp;DATE(I$2, 12, 31))*$D860, IF($B860="V", -1*(SUMIFS(Prov_Auto!$E$3:$E1000,Prov_Auto!$A$3:$A1000,$C860,Prov_Auto!$C$3:$C1000,"&gt;="&amp;$A860 ,Prov_Auto!$D$3:$D1000, "&gt;="&amp;DATE(I$2,1,1), Prov_Auto!$D$3:$D1000,"&lt;="&amp;DATE(I$2,12,31))*$D860), "")))))</f>
        <v/>
      </c>
      <c r="J860" s="42" t="str">
        <f>IF($A860="","",IF($C860="","",IF($D860="","", IF($B860="C",  SUMIFS(Prov_Auto!$E$3:$E1000,Prov_Auto!$A$3:$A1000,$C860,Prov_Auto!$C$3:$C1000,"&gt;="&amp;$A860 ,Prov_Auto!$D$3:$D1000, "&gt;="&amp;DATE(J$2,1, 1), Prov_Auto!$D$3:$D1000,"&lt;="&amp;DATE(J$2, 12, 31))*$D860, IF($B860="V", -1*(SUMIFS(Prov_Auto!$E$3:$E1000,Prov_Auto!$A$3:$A1000,$C860,Prov_Auto!$C$3:$C1000,"&gt;="&amp;$A860 ,Prov_Auto!$D$3:$D1000, "&gt;="&amp;DATE(J$2,1,1), Prov_Auto!$D$3:$D1000,"&lt;="&amp;DATE(J$2,12,31))*$D860), "")))))</f>
        <v/>
      </c>
      <c r="K860" s="42" t="str">
        <f>IF($A860="","",IF($C860="","",IF($D860="","", IF($B860="C",  SUMIFS(Prov_Auto!$E$3:$E1000,Prov_Auto!$A$3:$A1000,$C860,Prov_Auto!$C$3:$C1000,"&gt;="&amp;$A860 ,Prov_Auto!$D$3:$D1000, "&gt;="&amp;DATE(K$2,1, 1), Prov_Auto!$D$3:$D1000,"&lt;="&amp;DATE(K$2, 12, 31))*$D860, IF($B860="V", -1*(SUMIFS(Prov_Auto!$E$3:$E1000,Prov_Auto!$A$3:$A1000,$C860,Prov_Auto!$C$3:$C1000,"&gt;="&amp;$A860 ,Prov_Auto!$D$3:$D1000, "&gt;="&amp;DATE(K$2,1,1), Prov_Auto!$D$3:$D1000,"&lt;="&amp;DATE(K$2,12,31))*$D860), "")))))</f>
        <v/>
      </c>
      <c r="L860" s="42" t="str">
        <f>IF($A860="","",IF($C860="","",IF($D860="","", IF($B860="C",  SUMIFS(Prov_Auto!$E$3:$E1000,Prov_Auto!$A$3:$A1000,$C860,Prov_Auto!$C$3:$C1000,"&gt;="&amp;$A860 ,Prov_Auto!$D$3:$D1000, "&gt;="&amp;DATE(L$2,1, 1), Prov_Auto!$D$3:$D1000,"&lt;="&amp;DATE(L$2, 12, 31))*$D860, IF($B860="V", -1*(SUMIFS(Prov_Auto!$E$3:$E1000,Prov_Auto!$A$3:$A1000,$C860,Prov_Auto!$C$3:$C1000,"&gt;="&amp;$A860 ,Prov_Auto!$D$3:$D1000, "&gt;="&amp;DATE(L$2,1,1), Prov_Auto!$D$3:$D1000,"&lt;="&amp;DATE(L$2,12,31))*$D860), "")))))</f>
        <v/>
      </c>
      <c r="M860" s="43" t="str">
        <f>IF($A860="","",IF($C860="","",IF($D860="","", IF($B860="C",  SUMIFS(Prov_Auto!$E$3:$E1000,Prov_Auto!$A$3:$A1000,$C860,Prov_Auto!$C$3:$C1000,"&gt;="&amp;$A860 ,Prov_Auto!$D$3:$D1000, "&gt;="&amp;DATE(M$2,1, 1), Prov_Auto!$D$3:$D1000,"&lt;="&amp;DATE(M$2, 12, 31))*$D860, IF($B860="V", -1*(SUMIFS(Prov_Auto!$E$3:$E1000,Prov_Auto!$A$3:$A1000,$C860,Prov_Auto!$C$3:$C1000,"&gt;="&amp;$A860 ,Prov_Auto!$D$3:$D1000, "&gt;="&amp;DATE(M$2,1,1), Prov_Auto!$D$3:$D1000,"&lt;="&amp;DATE(M$2,12,31))*$D860), "")))))</f>
        <v/>
      </c>
      <c r="N860" s="30"/>
      <c r="O860" s="31"/>
      <c r="P860" s="31"/>
      <c r="Q860" s="31"/>
      <c r="R860" s="31"/>
      <c r="S860" s="31"/>
      <c r="T860" s="31"/>
      <c r="U860" s="31"/>
      <c r="V860" s="31"/>
      <c r="W860" s="31"/>
    </row>
    <row r="861">
      <c r="A861" s="46"/>
      <c r="B861" s="47"/>
      <c r="C861" s="47"/>
      <c r="D861" s="47"/>
      <c r="E861" s="48"/>
      <c r="F861" s="45" t="str">
        <f t="shared" si="1"/>
        <v/>
      </c>
      <c r="G861" s="40" t="str">
        <f t="shared" si="2"/>
        <v/>
      </c>
      <c r="H861" s="41" t="str">
        <f>IF(A861="","",IF(C861="","",IF(D861="","",IF(B861="C", SUMIFS(Prov_Auto!E$3:E1000,Prov_Auto!A$3:A1000,C861,Prov_Auto!C$3:C1000,"&gt;"&amp;A861,Prov_Auto!D$3:D1000,"&lt;="&amp;TODAY())*D861, IF(B861="V", -1*(SUMIFS(Prov_Auto!E$3:E1000,Prov_Auto!A$3:A1000,C861,Prov_Auto!C$3:C1000,"&gt;"&amp;A861,Prov_Auto!D$3:D1000,"&lt;="&amp;TODAY())*D861), "")))))</f>
        <v/>
      </c>
      <c r="I861" s="42" t="str">
        <f>IF($A861="","",IF($C861="","",IF($D861="","", IF($B861="C",  SUMIFS(Prov_Auto!$E$3:$E1000,Prov_Auto!$A$3:$A1000,$C861,Prov_Auto!$C$3:$C1000,"&gt;="&amp;$A861 ,Prov_Auto!$D$3:$D1000, "&gt;="&amp;DATE(I$2,1, 1), Prov_Auto!$D$3:$D1000,"&lt;="&amp;DATE(I$2, 12, 31))*$D861, IF($B861="V", -1*(SUMIFS(Prov_Auto!$E$3:$E1000,Prov_Auto!$A$3:$A1000,$C861,Prov_Auto!$C$3:$C1000,"&gt;="&amp;$A861 ,Prov_Auto!$D$3:$D1000, "&gt;="&amp;DATE(I$2,1,1), Prov_Auto!$D$3:$D1000,"&lt;="&amp;DATE(I$2,12,31))*$D861), "")))))</f>
        <v/>
      </c>
      <c r="J861" s="42" t="str">
        <f>IF($A861="","",IF($C861="","",IF($D861="","", IF($B861="C",  SUMIFS(Prov_Auto!$E$3:$E1000,Prov_Auto!$A$3:$A1000,$C861,Prov_Auto!$C$3:$C1000,"&gt;="&amp;$A861 ,Prov_Auto!$D$3:$D1000, "&gt;="&amp;DATE(J$2,1, 1), Prov_Auto!$D$3:$D1000,"&lt;="&amp;DATE(J$2, 12, 31))*$D861, IF($B861="V", -1*(SUMIFS(Prov_Auto!$E$3:$E1000,Prov_Auto!$A$3:$A1000,$C861,Prov_Auto!$C$3:$C1000,"&gt;="&amp;$A861 ,Prov_Auto!$D$3:$D1000, "&gt;="&amp;DATE(J$2,1,1), Prov_Auto!$D$3:$D1000,"&lt;="&amp;DATE(J$2,12,31))*$D861), "")))))</f>
        <v/>
      </c>
      <c r="K861" s="42" t="str">
        <f>IF($A861="","",IF($C861="","",IF($D861="","", IF($B861="C",  SUMIFS(Prov_Auto!$E$3:$E1000,Prov_Auto!$A$3:$A1000,$C861,Prov_Auto!$C$3:$C1000,"&gt;="&amp;$A861 ,Prov_Auto!$D$3:$D1000, "&gt;="&amp;DATE(K$2,1, 1), Prov_Auto!$D$3:$D1000,"&lt;="&amp;DATE(K$2, 12, 31))*$D861, IF($B861="V", -1*(SUMIFS(Prov_Auto!$E$3:$E1000,Prov_Auto!$A$3:$A1000,$C861,Prov_Auto!$C$3:$C1000,"&gt;="&amp;$A861 ,Prov_Auto!$D$3:$D1000, "&gt;="&amp;DATE(K$2,1,1), Prov_Auto!$D$3:$D1000,"&lt;="&amp;DATE(K$2,12,31))*$D861), "")))))</f>
        <v/>
      </c>
      <c r="L861" s="42" t="str">
        <f>IF($A861="","",IF($C861="","",IF($D861="","", IF($B861="C",  SUMIFS(Prov_Auto!$E$3:$E1000,Prov_Auto!$A$3:$A1000,$C861,Prov_Auto!$C$3:$C1000,"&gt;="&amp;$A861 ,Prov_Auto!$D$3:$D1000, "&gt;="&amp;DATE(L$2,1, 1), Prov_Auto!$D$3:$D1000,"&lt;="&amp;DATE(L$2, 12, 31))*$D861, IF($B861="V", -1*(SUMIFS(Prov_Auto!$E$3:$E1000,Prov_Auto!$A$3:$A1000,$C861,Prov_Auto!$C$3:$C1000,"&gt;="&amp;$A861 ,Prov_Auto!$D$3:$D1000, "&gt;="&amp;DATE(L$2,1,1), Prov_Auto!$D$3:$D1000,"&lt;="&amp;DATE(L$2,12,31))*$D861), "")))))</f>
        <v/>
      </c>
      <c r="M861" s="43" t="str">
        <f>IF($A861="","",IF($C861="","",IF($D861="","", IF($B861="C",  SUMIFS(Prov_Auto!$E$3:$E1000,Prov_Auto!$A$3:$A1000,$C861,Prov_Auto!$C$3:$C1000,"&gt;="&amp;$A861 ,Prov_Auto!$D$3:$D1000, "&gt;="&amp;DATE(M$2,1, 1), Prov_Auto!$D$3:$D1000,"&lt;="&amp;DATE(M$2, 12, 31))*$D861, IF($B861="V", -1*(SUMIFS(Prov_Auto!$E$3:$E1000,Prov_Auto!$A$3:$A1000,$C861,Prov_Auto!$C$3:$C1000,"&gt;="&amp;$A861 ,Prov_Auto!$D$3:$D1000, "&gt;="&amp;DATE(M$2,1,1), Prov_Auto!$D$3:$D1000,"&lt;="&amp;DATE(M$2,12,31))*$D861), "")))))</f>
        <v/>
      </c>
      <c r="N861" s="30"/>
      <c r="O861" s="31"/>
      <c r="P861" s="31"/>
      <c r="Q861" s="31"/>
      <c r="R861" s="31"/>
      <c r="S861" s="31"/>
      <c r="T861" s="31"/>
      <c r="U861" s="31"/>
      <c r="V861" s="31"/>
      <c r="W861" s="31"/>
    </row>
    <row r="862">
      <c r="A862" s="46"/>
      <c r="B862" s="47"/>
      <c r="C862" s="47"/>
      <c r="D862" s="47"/>
      <c r="E862" s="48"/>
      <c r="F862" s="45" t="str">
        <f t="shared" si="1"/>
        <v/>
      </c>
      <c r="G862" s="40" t="str">
        <f t="shared" si="2"/>
        <v/>
      </c>
      <c r="H862" s="41" t="str">
        <f>IF(A862="","",IF(C862="","",IF(D862="","",IF(B862="C", SUMIFS(Prov_Auto!E$3:E1000,Prov_Auto!A$3:A1000,C862,Prov_Auto!C$3:C1000,"&gt;"&amp;A862,Prov_Auto!D$3:D1000,"&lt;="&amp;TODAY())*D862, IF(B862="V", -1*(SUMIFS(Prov_Auto!E$3:E1000,Prov_Auto!A$3:A1000,C862,Prov_Auto!C$3:C1000,"&gt;"&amp;A862,Prov_Auto!D$3:D1000,"&lt;="&amp;TODAY())*D862), "")))))</f>
        <v/>
      </c>
      <c r="I862" s="42" t="str">
        <f>IF($A862="","",IF($C862="","",IF($D862="","", IF($B862="C",  SUMIFS(Prov_Auto!$E$3:$E1000,Prov_Auto!$A$3:$A1000,$C862,Prov_Auto!$C$3:$C1000,"&gt;="&amp;$A862 ,Prov_Auto!$D$3:$D1000, "&gt;="&amp;DATE(I$2,1, 1), Prov_Auto!$D$3:$D1000,"&lt;="&amp;DATE(I$2, 12, 31))*$D862, IF($B862="V", -1*(SUMIFS(Prov_Auto!$E$3:$E1000,Prov_Auto!$A$3:$A1000,$C862,Prov_Auto!$C$3:$C1000,"&gt;="&amp;$A862 ,Prov_Auto!$D$3:$D1000, "&gt;="&amp;DATE(I$2,1,1), Prov_Auto!$D$3:$D1000,"&lt;="&amp;DATE(I$2,12,31))*$D862), "")))))</f>
        <v/>
      </c>
      <c r="J862" s="42" t="str">
        <f>IF($A862="","",IF($C862="","",IF($D862="","", IF($B862="C",  SUMIFS(Prov_Auto!$E$3:$E1000,Prov_Auto!$A$3:$A1000,$C862,Prov_Auto!$C$3:$C1000,"&gt;="&amp;$A862 ,Prov_Auto!$D$3:$D1000, "&gt;="&amp;DATE(J$2,1, 1), Prov_Auto!$D$3:$D1000,"&lt;="&amp;DATE(J$2, 12, 31))*$D862, IF($B862="V", -1*(SUMIFS(Prov_Auto!$E$3:$E1000,Prov_Auto!$A$3:$A1000,$C862,Prov_Auto!$C$3:$C1000,"&gt;="&amp;$A862 ,Prov_Auto!$D$3:$D1000, "&gt;="&amp;DATE(J$2,1,1), Prov_Auto!$D$3:$D1000,"&lt;="&amp;DATE(J$2,12,31))*$D862), "")))))</f>
        <v/>
      </c>
      <c r="K862" s="42" t="str">
        <f>IF($A862="","",IF($C862="","",IF($D862="","", IF($B862="C",  SUMIFS(Prov_Auto!$E$3:$E1000,Prov_Auto!$A$3:$A1000,$C862,Prov_Auto!$C$3:$C1000,"&gt;="&amp;$A862 ,Prov_Auto!$D$3:$D1000, "&gt;="&amp;DATE(K$2,1, 1), Prov_Auto!$D$3:$D1000,"&lt;="&amp;DATE(K$2, 12, 31))*$D862, IF($B862="V", -1*(SUMIFS(Prov_Auto!$E$3:$E1000,Prov_Auto!$A$3:$A1000,$C862,Prov_Auto!$C$3:$C1000,"&gt;="&amp;$A862 ,Prov_Auto!$D$3:$D1000, "&gt;="&amp;DATE(K$2,1,1), Prov_Auto!$D$3:$D1000,"&lt;="&amp;DATE(K$2,12,31))*$D862), "")))))</f>
        <v/>
      </c>
      <c r="L862" s="42" t="str">
        <f>IF($A862="","",IF($C862="","",IF($D862="","", IF($B862="C",  SUMIFS(Prov_Auto!$E$3:$E1000,Prov_Auto!$A$3:$A1000,$C862,Prov_Auto!$C$3:$C1000,"&gt;="&amp;$A862 ,Prov_Auto!$D$3:$D1000, "&gt;="&amp;DATE(L$2,1, 1), Prov_Auto!$D$3:$D1000,"&lt;="&amp;DATE(L$2, 12, 31))*$D862, IF($B862="V", -1*(SUMIFS(Prov_Auto!$E$3:$E1000,Prov_Auto!$A$3:$A1000,$C862,Prov_Auto!$C$3:$C1000,"&gt;="&amp;$A862 ,Prov_Auto!$D$3:$D1000, "&gt;="&amp;DATE(L$2,1,1), Prov_Auto!$D$3:$D1000,"&lt;="&amp;DATE(L$2,12,31))*$D862), "")))))</f>
        <v/>
      </c>
      <c r="M862" s="43" t="str">
        <f>IF($A862="","",IF($C862="","",IF($D862="","", IF($B862="C",  SUMIFS(Prov_Auto!$E$3:$E1000,Prov_Auto!$A$3:$A1000,$C862,Prov_Auto!$C$3:$C1000,"&gt;="&amp;$A862 ,Prov_Auto!$D$3:$D1000, "&gt;="&amp;DATE(M$2,1, 1), Prov_Auto!$D$3:$D1000,"&lt;="&amp;DATE(M$2, 12, 31))*$D862, IF($B862="V", -1*(SUMIFS(Prov_Auto!$E$3:$E1000,Prov_Auto!$A$3:$A1000,$C862,Prov_Auto!$C$3:$C1000,"&gt;="&amp;$A862 ,Prov_Auto!$D$3:$D1000, "&gt;="&amp;DATE(M$2,1,1), Prov_Auto!$D$3:$D1000,"&lt;="&amp;DATE(M$2,12,31))*$D862), "")))))</f>
        <v/>
      </c>
      <c r="N862" s="30"/>
      <c r="O862" s="31"/>
      <c r="P862" s="31"/>
      <c r="Q862" s="31"/>
      <c r="R862" s="31"/>
      <c r="S862" s="31"/>
      <c r="T862" s="31"/>
      <c r="U862" s="31"/>
      <c r="V862" s="31"/>
      <c r="W862" s="31"/>
    </row>
    <row r="863">
      <c r="A863" s="46"/>
      <c r="B863" s="47"/>
      <c r="C863" s="47"/>
      <c r="D863" s="47"/>
      <c r="E863" s="48"/>
      <c r="F863" s="45" t="str">
        <f t="shared" si="1"/>
        <v/>
      </c>
      <c r="G863" s="40" t="str">
        <f t="shared" si="2"/>
        <v/>
      </c>
      <c r="H863" s="41" t="str">
        <f>IF(A863="","",IF(C863="","",IF(D863="","",IF(B863="C", SUMIFS(Prov_Auto!E$3:E1000,Prov_Auto!A$3:A1000,C863,Prov_Auto!C$3:C1000,"&gt;"&amp;A863,Prov_Auto!D$3:D1000,"&lt;="&amp;TODAY())*D863, IF(B863="V", -1*(SUMIFS(Prov_Auto!E$3:E1000,Prov_Auto!A$3:A1000,C863,Prov_Auto!C$3:C1000,"&gt;"&amp;A863,Prov_Auto!D$3:D1000,"&lt;="&amp;TODAY())*D863), "")))))</f>
        <v/>
      </c>
      <c r="I863" s="42" t="str">
        <f>IF($A863="","",IF($C863="","",IF($D863="","", IF($B863="C",  SUMIFS(Prov_Auto!$E$3:$E1000,Prov_Auto!$A$3:$A1000,$C863,Prov_Auto!$C$3:$C1000,"&gt;="&amp;$A863 ,Prov_Auto!$D$3:$D1000, "&gt;="&amp;DATE(I$2,1, 1), Prov_Auto!$D$3:$D1000,"&lt;="&amp;DATE(I$2, 12, 31))*$D863, IF($B863="V", -1*(SUMIFS(Prov_Auto!$E$3:$E1000,Prov_Auto!$A$3:$A1000,$C863,Prov_Auto!$C$3:$C1000,"&gt;="&amp;$A863 ,Prov_Auto!$D$3:$D1000, "&gt;="&amp;DATE(I$2,1,1), Prov_Auto!$D$3:$D1000,"&lt;="&amp;DATE(I$2,12,31))*$D863), "")))))</f>
        <v/>
      </c>
      <c r="J863" s="42" t="str">
        <f>IF($A863="","",IF($C863="","",IF($D863="","", IF($B863="C",  SUMIFS(Prov_Auto!$E$3:$E1000,Prov_Auto!$A$3:$A1000,$C863,Prov_Auto!$C$3:$C1000,"&gt;="&amp;$A863 ,Prov_Auto!$D$3:$D1000, "&gt;="&amp;DATE(J$2,1, 1), Prov_Auto!$D$3:$D1000,"&lt;="&amp;DATE(J$2, 12, 31))*$D863, IF($B863="V", -1*(SUMIFS(Prov_Auto!$E$3:$E1000,Prov_Auto!$A$3:$A1000,$C863,Prov_Auto!$C$3:$C1000,"&gt;="&amp;$A863 ,Prov_Auto!$D$3:$D1000, "&gt;="&amp;DATE(J$2,1,1), Prov_Auto!$D$3:$D1000,"&lt;="&amp;DATE(J$2,12,31))*$D863), "")))))</f>
        <v/>
      </c>
      <c r="K863" s="42" t="str">
        <f>IF($A863="","",IF($C863="","",IF($D863="","", IF($B863="C",  SUMIFS(Prov_Auto!$E$3:$E1000,Prov_Auto!$A$3:$A1000,$C863,Prov_Auto!$C$3:$C1000,"&gt;="&amp;$A863 ,Prov_Auto!$D$3:$D1000, "&gt;="&amp;DATE(K$2,1, 1), Prov_Auto!$D$3:$D1000,"&lt;="&amp;DATE(K$2, 12, 31))*$D863, IF($B863="V", -1*(SUMIFS(Prov_Auto!$E$3:$E1000,Prov_Auto!$A$3:$A1000,$C863,Prov_Auto!$C$3:$C1000,"&gt;="&amp;$A863 ,Prov_Auto!$D$3:$D1000, "&gt;="&amp;DATE(K$2,1,1), Prov_Auto!$D$3:$D1000,"&lt;="&amp;DATE(K$2,12,31))*$D863), "")))))</f>
        <v/>
      </c>
      <c r="L863" s="42" t="str">
        <f>IF($A863="","",IF($C863="","",IF($D863="","", IF($B863="C",  SUMIFS(Prov_Auto!$E$3:$E1000,Prov_Auto!$A$3:$A1000,$C863,Prov_Auto!$C$3:$C1000,"&gt;="&amp;$A863 ,Prov_Auto!$D$3:$D1000, "&gt;="&amp;DATE(L$2,1, 1), Prov_Auto!$D$3:$D1000,"&lt;="&amp;DATE(L$2, 12, 31))*$D863, IF($B863="V", -1*(SUMIFS(Prov_Auto!$E$3:$E1000,Prov_Auto!$A$3:$A1000,$C863,Prov_Auto!$C$3:$C1000,"&gt;="&amp;$A863 ,Prov_Auto!$D$3:$D1000, "&gt;="&amp;DATE(L$2,1,1), Prov_Auto!$D$3:$D1000,"&lt;="&amp;DATE(L$2,12,31))*$D863), "")))))</f>
        <v/>
      </c>
      <c r="M863" s="43" t="str">
        <f>IF($A863="","",IF($C863="","",IF($D863="","", IF($B863="C",  SUMIFS(Prov_Auto!$E$3:$E1000,Prov_Auto!$A$3:$A1000,$C863,Prov_Auto!$C$3:$C1000,"&gt;="&amp;$A863 ,Prov_Auto!$D$3:$D1000, "&gt;="&amp;DATE(M$2,1, 1), Prov_Auto!$D$3:$D1000,"&lt;="&amp;DATE(M$2, 12, 31))*$D863, IF($B863="V", -1*(SUMIFS(Prov_Auto!$E$3:$E1000,Prov_Auto!$A$3:$A1000,$C863,Prov_Auto!$C$3:$C1000,"&gt;="&amp;$A863 ,Prov_Auto!$D$3:$D1000, "&gt;="&amp;DATE(M$2,1,1), Prov_Auto!$D$3:$D1000,"&lt;="&amp;DATE(M$2,12,31))*$D863), "")))))</f>
        <v/>
      </c>
      <c r="N863" s="30"/>
      <c r="O863" s="31"/>
      <c r="P863" s="31"/>
      <c r="Q863" s="31"/>
      <c r="R863" s="31"/>
      <c r="S863" s="31"/>
      <c r="T863" s="31"/>
      <c r="U863" s="31"/>
      <c r="V863" s="31"/>
      <c r="W863" s="31"/>
    </row>
    <row r="864">
      <c r="A864" s="46"/>
      <c r="B864" s="47"/>
      <c r="C864" s="47"/>
      <c r="D864" s="47"/>
      <c r="E864" s="48"/>
      <c r="F864" s="45" t="str">
        <f t="shared" si="1"/>
        <v/>
      </c>
      <c r="G864" s="40" t="str">
        <f t="shared" si="2"/>
        <v/>
      </c>
      <c r="H864" s="41" t="str">
        <f>IF(A864="","",IF(C864="","",IF(D864="","",IF(B864="C", SUMIFS(Prov_Auto!E$3:E1000,Prov_Auto!A$3:A1000,C864,Prov_Auto!C$3:C1000,"&gt;"&amp;A864,Prov_Auto!D$3:D1000,"&lt;="&amp;TODAY())*D864, IF(B864="V", -1*(SUMIFS(Prov_Auto!E$3:E1000,Prov_Auto!A$3:A1000,C864,Prov_Auto!C$3:C1000,"&gt;"&amp;A864,Prov_Auto!D$3:D1000,"&lt;="&amp;TODAY())*D864), "")))))</f>
        <v/>
      </c>
      <c r="I864" s="42" t="str">
        <f>IF($A864="","",IF($C864="","",IF($D864="","", IF($B864="C",  SUMIFS(Prov_Auto!$E$3:$E1000,Prov_Auto!$A$3:$A1000,$C864,Prov_Auto!$C$3:$C1000,"&gt;="&amp;$A864 ,Prov_Auto!$D$3:$D1000, "&gt;="&amp;DATE(I$2,1, 1), Prov_Auto!$D$3:$D1000,"&lt;="&amp;DATE(I$2, 12, 31))*$D864, IF($B864="V", -1*(SUMIFS(Prov_Auto!$E$3:$E1000,Prov_Auto!$A$3:$A1000,$C864,Prov_Auto!$C$3:$C1000,"&gt;="&amp;$A864 ,Prov_Auto!$D$3:$D1000, "&gt;="&amp;DATE(I$2,1,1), Prov_Auto!$D$3:$D1000,"&lt;="&amp;DATE(I$2,12,31))*$D864), "")))))</f>
        <v/>
      </c>
      <c r="J864" s="42" t="str">
        <f>IF($A864="","",IF($C864="","",IF($D864="","", IF($B864="C",  SUMIFS(Prov_Auto!$E$3:$E1000,Prov_Auto!$A$3:$A1000,$C864,Prov_Auto!$C$3:$C1000,"&gt;="&amp;$A864 ,Prov_Auto!$D$3:$D1000, "&gt;="&amp;DATE(J$2,1, 1), Prov_Auto!$D$3:$D1000,"&lt;="&amp;DATE(J$2, 12, 31))*$D864, IF($B864="V", -1*(SUMIFS(Prov_Auto!$E$3:$E1000,Prov_Auto!$A$3:$A1000,$C864,Prov_Auto!$C$3:$C1000,"&gt;="&amp;$A864 ,Prov_Auto!$D$3:$D1000, "&gt;="&amp;DATE(J$2,1,1), Prov_Auto!$D$3:$D1000,"&lt;="&amp;DATE(J$2,12,31))*$D864), "")))))</f>
        <v/>
      </c>
      <c r="K864" s="42" t="str">
        <f>IF($A864="","",IF($C864="","",IF($D864="","", IF($B864="C",  SUMIFS(Prov_Auto!$E$3:$E1000,Prov_Auto!$A$3:$A1000,$C864,Prov_Auto!$C$3:$C1000,"&gt;="&amp;$A864 ,Prov_Auto!$D$3:$D1000, "&gt;="&amp;DATE(K$2,1, 1), Prov_Auto!$D$3:$D1000,"&lt;="&amp;DATE(K$2, 12, 31))*$D864, IF($B864="V", -1*(SUMIFS(Prov_Auto!$E$3:$E1000,Prov_Auto!$A$3:$A1000,$C864,Prov_Auto!$C$3:$C1000,"&gt;="&amp;$A864 ,Prov_Auto!$D$3:$D1000, "&gt;="&amp;DATE(K$2,1,1), Prov_Auto!$D$3:$D1000,"&lt;="&amp;DATE(K$2,12,31))*$D864), "")))))</f>
        <v/>
      </c>
      <c r="L864" s="42" t="str">
        <f>IF($A864="","",IF($C864="","",IF($D864="","", IF($B864="C",  SUMIFS(Prov_Auto!$E$3:$E1000,Prov_Auto!$A$3:$A1000,$C864,Prov_Auto!$C$3:$C1000,"&gt;="&amp;$A864 ,Prov_Auto!$D$3:$D1000, "&gt;="&amp;DATE(L$2,1, 1), Prov_Auto!$D$3:$D1000,"&lt;="&amp;DATE(L$2, 12, 31))*$D864, IF($B864="V", -1*(SUMIFS(Prov_Auto!$E$3:$E1000,Prov_Auto!$A$3:$A1000,$C864,Prov_Auto!$C$3:$C1000,"&gt;="&amp;$A864 ,Prov_Auto!$D$3:$D1000, "&gt;="&amp;DATE(L$2,1,1), Prov_Auto!$D$3:$D1000,"&lt;="&amp;DATE(L$2,12,31))*$D864), "")))))</f>
        <v/>
      </c>
      <c r="M864" s="43" t="str">
        <f>IF($A864="","",IF($C864="","",IF($D864="","", IF($B864="C",  SUMIFS(Prov_Auto!$E$3:$E1000,Prov_Auto!$A$3:$A1000,$C864,Prov_Auto!$C$3:$C1000,"&gt;="&amp;$A864 ,Prov_Auto!$D$3:$D1000, "&gt;="&amp;DATE(M$2,1, 1), Prov_Auto!$D$3:$D1000,"&lt;="&amp;DATE(M$2, 12, 31))*$D864, IF($B864="V", -1*(SUMIFS(Prov_Auto!$E$3:$E1000,Prov_Auto!$A$3:$A1000,$C864,Prov_Auto!$C$3:$C1000,"&gt;="&amp;$A864 ,Prov_Auto!$D$3:$D1000, "&gt;="&amp;DATE(M$2,1,1), Prov_Auto!$D$3:$D1000,"&lt;="&amp;DATE(M$2,12,31))*$D864), "")))))</f>
        <v/>
      </c>
      <c r="N864" s="30"/>
      <c r="O864" s="31"/>
      <c r="P864" s="31"/>
      <c r="Q864" s="31"/>
      <c r="R864" s="31"/>
      <c r="S864" s="31"/>
      <c r="T864" s="31"/>
      <c r="U864" s="31"/>
      <c r="V864" s="31"/>
      <c r="W864" s="31"/>
    </row>
    <row r="865">
      <c r="A865" s="46"/>
      <c r="B865" s="47"/>
      <c r="C865" s="47"/>
      <c r="D865" s="47"/>
      <c r="E865" s="48"/>
      <c r="F865" s="45" t="str">
        <f t="shared" si="1"/>
        <v/>
      </c>
      <c r="G865" s="40" t="str">
        <f t="shared" si="2"/>
        <v/>
      </c>
      <c r="H865" s="41" t="str">
        <f>IF(A865="","",IF(C865="","",IF(D865="","",IF(B865="C", SUMIFS(Prov_Auto!E$3:E1000,Prov_Auto!A$3:A1000,C865,Prov_Auto!C$3:C1000,"&gt;"&amp;A865,Prov_Auto!D$3:D1000,"&lt;="&amp;TODAY())*D865, IF(B865="V", -1*(SUMIFS(Prov_Auto!E$3:E1000,Prov_Auto!A$3:A1000,C865,Prov_Auto!C$3:C1000,"&gt;"&amp;A865,Prov_Auto!D$3:D1000,"&lt;="&amp;TODAY())*D865), "")))))</f>
        <v/>
      </c>
      <c r="I865" s="42" t="str">
        <f>IF($A865="","",IF($C865="","",IF($D865="","", IF($B865="C",  SUMIFS(Prov_Auto!$E$3:$E1000,Prov_Auto!$A$3:$A1000,$C865,Prov_Auto!$C$3:$C1000,"&gt;="&amp;$A865 ,Prov_Auto!$D$3:$D1000, "&gt;="&amp;DATE(I$2,1, 1), Prov_Auto!$D$3:$D1000,"&lt;="&amp;DATE(I$2, 12, 31))*$D865, IF($B865="V", -1*(SUMIFS(Prov_Auto!$E$3:$E1000,Prov_Auto!$A$3:$A1000,$C865,Prov_Auto!$C$3:$C1000,"&gt;="&amp;$A865 ,Prov_Auto!$D$3:$D1000, "&gt;="&amp;DATE(I$2,1,1), Prov_Auto!$D$3:$D1000,"&lt;="&amp;DATE(I$2,12,31))*$D865), "")))))</f>
        <v/>
      </c>
      <c r="J865" s="42" t="str">
        <f>IF($A865="","",IF($C865="","",IF($D865="","", IF($B865="C",  SUMIFS(Prov_Auto!$E$3:$E1000,Prov_Auto!$A$3:$A1000,$C865,Prov_Auto!$C$3:$C1000,"&gt;="&amp;$A865 ,Prov_Auto!$D$3:$D1000, "&gt;="&amp;DATE(J$2,1, 1), Prov_Auto!$D$3:$D1000,"&lt;="&amp;DATE(J$2, 12, 31))*$D865, IF($B865="V", -1*(SUMIFS(Prov_Auto!$E$3:$E1000,Prov_Auto!$A$3:$A1000,$C865,Prov_Auto!$C$3:$C1000,"&gt;="&amp;$A865 ,Prov_Auto!$D$3:$D1000, "&gt;="&amp;DATE(J$2,1,1), Prov_Auto!$D$3:$D1000,"&lt;="&amp;DATE(J$2,12,31))*$D865), "")))))</f>
        <v/>
      </c>
      <c r="K865" s="42" t="str">
        <f>IF($A865="","",IF($C865="","",IF($D865="","", IF($B865="C",  SUMIFS(Prov_Auto!$E$3:$E1000,Prov_Auto!$A$3:$A1000,$C865,Prov_Auto!$C$3:$C1000,"&gt;="&amp;$A865 ,Prov_Auto!$D$3:$D1000, "&gt;="&amp;DATE(K$2,1, 1), Prov_Auto!$D$3:$D1000,"&lt;="&amp;DATE(K$2, 12, 31))*$D865, IF($B865="V", -1*(SUMIFS(Prov_Auto!$E$3:$E1000,Prov_Auto!$A$3:$A1000,$C865,Prov_Auto!$C$3:$C1000,"&gt;="&amp;$A865 ,Prov_Auto!$D$3:$D1000, "&gt;="&amp;DATE(K$2,1,1), Prov_Auto!$D$3:$D1000,"&lt;="&amp;DATE(K$2,12,31))*$D865), "")))))</f>
        <v/>
      </c>
      <c r="L865" s="42" t="str">
        <f>IF($A865="","",IF($C865="","",IF($D865="","", IF($B865="C",  SUMIFS(Prov_Auto!$E$3:$E1000,Prov_Auto!$A$3:$A1000,$C865,Prov_Auto!$C$3:$C1000,"&gt;="&amp;$A865 ,Prov_Auto!$D$3:$D1000, "&gt;="&amp;DATE(L$2,1, 1), Prov_Auto!$D$3:$D1000,"&lt;="&amp;DATE(L$2, 12, 31))*$D865, IF($B865="V", -1*(SUMIFS(Prov_Auto!$E$3:$E1000,Prov_Auto!$A$3:$A1000,$C865,Prov_Auto!$C$3:$C1000,"&gt;="&amp;$A865 ,Prov_Auto!$D$3:$D1000, "&gt;="&amp;DATE(L$2,1,1), Prov_Auto!$D$3:$D1000,"&lt;="&amp;DATE(L$2,12,31))*$D865), "")))))</f>
        <v/>
      </c>
      <c r="M865" s="43" t="str">
        <f>IF($A865="","",IF($C865="","",IF($D865="","", IF($B865="C",  SUMIFS(Prov_Auto!$E$3:$E1000,Prov_Auto!$A$3:$A1000,$C865,Prov_Auto!$C$3:$C1000,"&gt;="&amp;$A865 ,Prov_Auto!$D$3:$D1000, "&gt;="&amp;DATE(M$2,1, 1), Prov_Auto!$D$3:$D1000,"&lt;="&amp;DATE(M$2, 12, 31))*$D865, IF($B865="V", -1*(SUMIFS(Prov_Auto!$E$3:$E1000,Prov_Auto!$A$3:$A1000,$C865,Prov_Auto!$C$3:$C1000,"&gt;="&amp;$A865 ,Prov_Auto!$D$3:$D1000, "&gt;="&amp;DATE(M$2,1,1), Prov_Auto!$D$3:$D1000,"&lt;="&amp;DATE(M$2,12,31))*$D865), "")))))</f>
        <v/>
      </c>
      <c r="N865" s="30"/>
      <c r="O865" s="31"/>
      <c r="P865" s="31"/>
      <c r="Q865" s="31"/>
      <c r="R865" s="31"/>
      <c r="S865" s="31"/>
      <c r="T865" s="31"/>
      <c r="U865" s="31"/>
      <c r="V865" s="31"/>
      <c r="W865" s="31"/>
    </row>
    <row r="866">
      <c r="A866" s="46"/>
      <c r="B866" s="47"/>
      <c r="C866" s="47"/>
      <c r="D866" s="47"/>
      <c r="E866" s="48"/>
      <c r="F866" s="45" t="str">
        <f t="shared" si="1"/>
        <v/>
      </c>
      <c r="G866" s="40" t="str">
        <f t="shared" si="2"/>
        <v/>
      </c>
      <c r="H866" s="41" t="str">
        <f>IF(A866="","",IF(C866="","",IF(D866="","",IF(B866="C", SUMIFS(Prov_Auto!E$3:E1000,Prov_Auto!A$3:A1000,C866,Prov_Auto!C$3:C1000,"&gt;"&amp;A866,Prov_Auto!D$3:D1000,"&lt;="&amp;TODAY())*D866, IF(B866="V", -1*(SUMIFS(Prov_Auto!E$3:E1000,Prov_Auto!A$3:A1000,C866,Prov_Auto!C$3:C1000,"&gt;"&amp;A866,Prov_Auto!D$3:D1000,"&lt;="&amp;TODAY())*D866), "")))))</f>
        <v/>
      </c>
      <c r="I866" s="42" t="str">
        <f>IF($A866="","",IF($C866="","",IF($D866="","", IF($B866="C",  SUMIFS(Prov_Auto!$E$3:$E1000,Prov_Auto!$A$3:$A1000,$C866,Prov_Auto!$C$3:$C1000,"&gt;="&amp;$A866 ,Prov_Auto!$D$3:$D1000, "&gt;="&amp;DATE(I$2,1, 1), Prov_Auto!$D$3:$D1000,"&lt;="&amp;DATE(I$2, 12, 31))*$D866, IF($B866="V", -1*(SUMIFS(Prov_Auto!$E$3:$E1000,Prov_Auto!$A$3:$A1000,$C866,Prov_Auto!$C$3:$C1000,"&gt;="&amp;$A866 ,Prov_Auto!$D$3:$D1000, "&gt;="&amp;DATE(I$2,1,1), Prov_Auto!$D$3:$D1000,"&lt;="&amp;DATE(I$2,12,31))*$D866), "")))))</f>
        <v/>
      </c>
      <c r="J866" s="42" t="str">
        <f>IF($A866="","",IF($C866="","",IF($D866="","", IF($B866="C",  SUMIFS(Prov_Auto!$E$3:$E1000,Prov_Auto!$A$3:$A1000,$C866,Prov_Auto!$C$3:$C1000,"&gt;="&amp;$A866 ,Prov_Auto!$D$3:$D1000, "&gt;="&amp;DATE(J$2,1, 1), Prov_Auto!$D$3:$D1000,"&lt;="&amp;DATE(J$2, 12, 31))*$D866, IF($B866="V", -1*(SUMIFS(Prov_Auto!$E$3:$E1000,Prov_Auto!$A$3:$A1000,$C866,Prov_Auto!$C$3:$C1000,"&gt;="&amp;$A866 ,Prov_Auto!$D$3:$D1000, "&gt;="&amp;DATE(J$2,1,1), Prov_Auto!$D$3:$D1000,"&lt;="&amp;DATE(J$2,12,31))*$D866), "")))))</f>
        <v/>
      </c>
      <c r="K866" s="42" t="str">
        <f>IF($A866="","",IF($C866="","",IF($D866="","", IF($B866="C",  SUMIFS(Prov_Auto!$E$3:$E1000,Prov_Auto!$A$3:$A1000,$C866,Prov_Auto!$C$3:$C1000,"&gt;="&amp;$A866 ,Prov_Auto!$D$3:$D1000, "&gt;="&amp;DATE(K$2,1, 1), Prov_Auto!$D$3:$D1000,"&lt;="&amp;DATE(K$2, 12, 31))*$D866, IF($B866="V", -1*(SUMIFS(Prov_Auto!$E$3:$E1000,Prov_Auto!$A$3:$A1000,$C866,Prov_Auto!$C$3:$C1000,"&gt;="&amp;$A866 ,Prov_Auto!$D$3:$D1000, "&gt;="&amp;DATE(K$2,1,1), Prov_Auto!$D$3:$D1000,"&lt;="&amp;DATE(K$2,12,31))*$D866), "")))))</f>
        <v/>
      </c>
      <c r="L866" s="42" t="str">
        <f>IF($A866="","",IF($C866="","",IF($D866="","", IF($B866="C",  SUMIFS(Prov_Auto!$E$3:$E1000,Prov_Auto!$A$3:$A1000,$C866,Prov_Auto!$C$3:$C1000,"&gt;="&amp;$A866 ,Prov_Auto!$D$3:$D1000, "&gt;="&amp;DATE(L$2,1, 1), Prov_Auto!$D$3:$D1000,"&lt;="&amp;DATE(L$2, 12, 31))*$D866, IF($B866="V", -1*(SUMIFS(Prov_Auto!$E$3:$E1000,Prov_Auto!$A$3:$A1000,$C866,Prov_Auto!$C$3:$C1000,"&gt;="&amp;$A866 ,Prov_Auto!$D$3:$D1000, "&gt;="&amp;DATE(L$2,1,1), Prov_Auto!$D$3:$D1000,"&lt;="&amp;DATE(L$2,12,31))*$D866), "")))))</f>
        <v/>
      </c>
      <c r="M866" s="43" t="str">
        <f>IF($A866="","",IF($C866="","",IF($D866="","", IF($B866="C",  SUMIFS(Prov_Auto!$E$3:$E1000,Prov_Auto!$A$3:$A1000,$C866,Prov_Auto!$C$3:$C1000,"&gt;="&amp;$A866 ,Prov_Auto!$D$3:$D1000, "&gt;="&amp;DATE(M$2,1, 1), Prov_Auto!$D$3:$D1000,"&lt;="&amp;DATE(M$2, 12, 31))*$D866, IF($B866="V", -1*(SUMIFS(Prov_Auto!$E$3:$E1000,Prov_Auto!$A$3:$A1000,$C866,Prov_Auto!$C$3:$C1000,"&gt;="&amp;$A866 ,Prov_Auto!$D$3:$D1000, "&gt;="&amp;DATE(M$2,1,1), Prov_Auto!$D$3:$D1000,"&lt;="&amp;DATE(M$2,12,31))*$D866), "")))))</f>
        <v/>
      </c>
      <c r="N866" s="30"/>
      <c r="O866" s="31"/>
      <c r="P866" s="31"/>
      <c r="Q866" s="31"/>
      <c r="R866" s="31"/>
      <c r="S866" s="31"/>
      <c r="T866" s="31"/>
      <c r="U866" s="31"/>
      <c r="V866" s="31"/>
      <c r="W866" s="31"/>
    </row>
    <row r="867">
      <c r="A867" s="46"/>
      <c r="B867" s="47"/>
      <c r="C867" s="47"/>
      <c r="D867" s="47"/>
      <c r="E867" s="48"/>
      <c r="F867" s="45" t="str">
        <f t="shared" si="1"/>
        <v/>
      </c>
      <c r="G867" s="40" t="str">
        <f t="shared" si="2"/>
        <v/>
      </c>
      <c r="H867" s="41" t="str">
        <f>IF(A867="","",IF(C867="","",IF(D867="","",IF(B867="C", SUMIFS(Prov_Auto!E$3:E1000,Prov_Auto!A$3:A1000,C867,Prov_Auto!C$3:C1000,"&gt;"&amp;A867,Prov_Auto!D$3:D1000,"&lt;="&amp;TODAY())*D867, IF(B867="V", -1*(SUMIFS(Prov_Auto!E$3:E1000,Prov_Auto!A$3:A1000,C867,Prov_Auto!C$3:C1000,"&gt;"&amp;A867,Prov_Auto!D$3:D1000,"&lt;="&amp;TODAY())*D867), "")))))</f>
        <v/>
      </c>
      <c r="I867" s="42" t="str">
        <f>IF($A867="","",IF($C867="","",IF($D867="","", IF($B867="C",  SUMIFS(Prov_Auto!$E$3:$E1000,Prov_Auto!$A$3:$A1000,$C867,Prov_Auto!$C$3:$C1000,"&gt;="&amp;$A867 ,Prov_Auto!$D$3:$D1000, "&gt;="&amp;DATE(I$2,1, 1), Prov_Auto!$D$3:$D1000,"&lt;="&amp;DATE(I$2, 12, 31))*$D867, IF($B867="V", -1*(SUMIFS(Prov_Auto!$E$3:$E1000,Prov_Auto!$A$3:$A1000,$C867,Prov_Auto!$C$3:$C1000,"&gt;="&amp;$A867 ,Prov_Auto!$D$3:$D1000, "&gt;="&amp;DATE(I$2,1,1), Prov_Auto!$D$3:$D1000,"&lt;="&amp;DATE(I$2,12,31))*$D867), "")))))</f>
        <v/>
      </c>
      <c r="J867" s="42" t="str">
        <f>IF($A867="","",IF($C867="","",IF($D867="","", IF($B867="C",  SUMIFS(Prov_Auto!$E$3:$E1000,Prov_Auto!$A$3:$A1000,$C867,Prov_Auto!$C$3:$C1000,"&gt;="&amp;$A867 ,Prov_Auto!$D$3:$D1000, "&gt;="&amp;DATE(J$2,1, 1), Prov_Auto!$D$3:$D1000,"&lt;="&amp;DATE(J$2, 12, 31))*$D867, IF($B867="V", -1*(SUMIFS(Prov_Auto!$E$3:$E1000,Prov_Auto!$A$3:$A1000,$C867,Prov_Auto!$C$3:$C1000,"&gt;="&amp;$A867 ,Prov_Auto!$D$3:$D1000, "&gt;="&amp;DATE(J$2,1,1), Prov_Auto!$D$3:$D1000,"&lt;="&amp;DATE(J$2,12,31))*$D867), "")))))</f>
        <v/>
      </c>
      <c r="K867" s="42" t="str">
        <f>IF($A867="","",IF($C867="","",IF($D867="","", IF($B867="C",  SUMIFS(Prov_Auto!$E$3:$E1000,Prov_Auto!$A$3:$A1000,$C867,Prov_Auto!$C$3:$C1000,"&gt;="&amp;$A867 ,Prov_Auto!$D$3:$D1000, "&gt;="&amp;DATE(K$2,1, 1), Prov_Auto!$D$3:$D1000,"&lt;="&amp;DATE(K$2, 12, 31))*$D867, IF($B867="V", -1*(SUMIFS(Prov_Auto!$E$3:$E1000,Prov_Auto!$A$3:$A1000,$C867,Prov_Auto!$C$3:$C1000,"&gt;="&amp;$A867 ,Prov_Auto!$D$3:$D1000, "&gt;="&amp;DATE(K$2,1,1), Prov_Auto!$D$3:$D1000,"&lt;="&amp;DATE(K$2,12,31))*$D867), "")))))</f>
        <v/>
      </c>
      <c r="L867" s="42" t="str">
        <f>IF($A867="","",IF($C867="","",IF($D867="","", IF($B867="C",  SUMIFS(Prov_Auto!$E$3:$E1000,Prov_Auto!$A$3:$A1000,$C867,Prov_Auto!$C$3:$C1000,"&gt;="&amp;$A867 ,Prov_Auto!$D$3:$D1000, "&gt;="&amp;DATE(L$2,1, 1), Prov_Auto!$D$3:$D1000,"&lt;="&amp;DATE(L$2, 12, 31))*$D867, IF($B867="V", -1*(SUMIFS(Prov_Auto!$E$3:$E1000,Prov_Auto!$A$3:$A1000,$C867,Prov_Auto!$C$3:$C1000,"&gt;="&amp;$A867 ,Prov_Auto!$D$3:$D1000, "&gt;="&amp;DATE(L$2,1,1), Prov_Auto!$D$3:$D1000,"&lt;="&amp;DATE(L$2,12,31))*$D867), "")))))</f>
        <v/>
      </c>
      <c r="M867" s="43" t="str">
        <f>IF($A867="","",IF($C867="","",IF($D867="","", IF($B867="C",  SUMIFS(Prov_Auto!$E$3:$E1000,Prov_Auto!$A$3:$A1000,$C867,Prov_Auto!$C$3:$C1000,"&gt;="&amp;$A867 ,Prov_Auto!$D$3:$D1000, "&gt;="&amp;DATE(M$2,1, 1), Prov_Auto!$D$3:$D1000,"&lt;="&amp;DATE(M$2, 12, 31))*$D867, IF($B867="V", -1*(SUMIFS(Prov_Auto!$E$3:$E1000,Prov_Auto!$A$3:$A1000,$C867,Prov_Auto!$C$3:$C1000,"&gt;="&amp;$A867 ,Prov_Auto!$D$3:$D1000, "&gt;="&amp;DATE(M$2,1,1), Prov_Auto!$D$3:$D1000,"&lt;="&amp;DATE(M$2,12,31))*$D867), "")))))</f>
        <v/>
      </c>
      <c r="N867" s="30"/>
      <c r="O867" s="31"/>
      <c r="P867" s="31"/>
      <c r="Q867" s="31"/>
      <c r="R867" s="31"/>
      <c r="S867" s="31"/>
      <c r="T867" s="31"/>
      <c r="U867" s="31"/>
      <c r="V867" s="31"/>
      <c r="W867" s="31"/>
    </row>
    <row r="868">
      <c r="A868" s="46"/>
      <c r="B868" s="47"/>
      <c r="C868" s="47"/>
      <c r="D868" s="47"/>
      <c r="E868" s="48"/>
      <c r="F868" s="45" t="str">
        <f t="shared" si="1"/>
        <v/>
      </c>
      <c r="G868" s="40" t="str">
        <f t="shared" si="2"/>
        <v/>
      </c>
      <c r="H868" s="41" t="str">
        <f>IF(A868="","",IF(C868="","",IF(D868="","",IF(B868="C", SUMIFS(Prov_Auto!E$3:E1000,Prov_Auto!A$3:A1000,C868,Prov_Auto!C$3:C1000,"&gt;"&amp;A868,Prov_Auto!D$3:D1000,"&lt;="&amp;TODAY())*D868, IF(B868="V", -1*(SUMIFS(Prov_Auto!E$3:E1000,Prov_Auto!A$3:A1000,C868,Prov_Auto!C$3:C1000,"&gt;"&amp;A868,Prov_Auto!D$3:D1000,"&lt;="&amp;TODAY())*D868), "")))))</f>
        <v/>
      </c>
      <c r="I868" s="42" t="str">
        <f>IF($A868="","",IF($C868="","",IF($D868="","", IF($B868="C",  SUMIFS(Prov_Auto!$E$3:$E1000,Prov_Auto!$A$3:$A1000,$C868,Prov_Auto!$C$3:$C1000,"&gt;="&amp;$A868 ,Prov_Auto!$D$3:$D1000, "&gt;="&amp;DATE(I$2,1, 1), Prov_Auto!$D$3:$D1000,"&lt;="&amp;DATE(I$2, 12, 31))*$D868, IF($B868="V", -1*(SUMIFS(Prov_Auto!$E$3:$E1000,Prov_Auto!$A$3:$A1000,$C868,Prov_Auto!$C$3:$C1000,"&gt;="&amp;$A868 ,Prov_Auto!$D$3:$D1000, "&gt;="&amp;DATE(I$2,1,1), Prov_Auto!$D$3:$D1000,"&lt;="&amp;DATE(I$2,12,31))*$D868), "")))))</f>
        <v/>
      </c>
      <c r="J868" s="42" t="str">
        <f>IF($A868="","",IF($C868="","",IF($D868="","", IF($B868="C",  SUMIFS(Prov_Auto!$E$3:$E1000,Prov_Auto!$A$3:$A1000,$C868,Prov_Auto!$C$3:$C1000,"&gt;="&amp;$A868 ,Prov_Auto!$D$3:$D1000, "&gt;="&amp;DATE(J$2,1, 1), Prov_Auto!$D$3:$D1000,"&lt;="&amp;DATE(J$2, 12, 31))*$D868, IF($B868="V", -1*(SUMIFS(Prov_Auto!$E$3:$E1000,Prov_Auto!$A$3:$A1000,$C868,Prov_Auto!$C$3:$C1000,"&gt;="&amp;$A868 ,Prov_Auto!$D$3:$D1000, "&gt;="&amp;DATE(J$2,1,1), Prov_Auto!$D$3:$D1000,"&lt;="&amp;DATE(J$2,12,31))*$D868), "")))))</f>
        <v/>
      </c>
      <c r="K868" s="42" t="str">
        <f>IF($A868="","",IF($C868="","",IF($D868="","", IF($B868="C",  SUMIFS(Prov_Auto!$E$3:$E1000,Prov_Auto!$A$3:$A1000,$C868,Prov_Auto!$C$3:$C1000,"&gt;="&amp;$A868 ,Prov_Auto!$D$3:$D1000, "&gt;="&amp;DATE(K$2,1, 1), Prov_Auto!$D$3:$D1000,"&lt;="&amp;DATE(K$2, 12, 31))*$D868, IF($B868="V", -1*(SUMIFS(Prov_Auto!$E$3:$E1000,Prov_Auto!$A$3:$A1000,$C868,Prov_Auto!$C$3:$C1000,"&gt;="&amp;$A868 ,Prov_Auto!$D$3:$D1000, "&gt;="&amp;DATE(K$2,1,1), Prov_Auto!$D$3:$D1000,"&lt;="&amp;DATE(K$2,12,31))*$D868), "")))))</f>
        <v/>
      </c>
      <c r="L868" s="42" t="str">
        <f>IF($A868="","",IF($C868="","",IF($D868="","", IF($B868="C",  SUMIFS(Prov_Auto!$E$3:$E1000,Prov_Auto!$A$3:$A1000,$C868,Prov_Auto!$C$3:$C1000,"&gt;="&amp;$A868 ,Prov_Auto!$D$3:$D1000, "&gt;="&amp;DATE(L$2,1, 1), Prov_Auto!$D$3:$D1000,"&lt;="&amp;DATE(L$2, 12, 31))*$D868, IF($B868="V", -1*(SUMIFS(Prov_Auto!$E$3:$E1000,Prov_Auto!$A$3:$A1000,$C868,Prov_Auto!$C$3:$C1000,"&gt;="&amp;$A868 ,Prov_Auto!$D$3:$D1000, "&gt;="&amp;DATE(L$2,1,1), Prov_Auto!$D$3:$D1000,"&lt;="&amp;DATE(L$2,12,31))*$D868), "")))))</f>
        <v/>
      </c>
      <c r="M868" s="43" t="str">
        <f>IF($A868="","",IF($C868="","",IF($D868="","", IF($B868="C",  SUMIFS(Prov_Auto!$E$3:$E1000,Prov_Auto!$A$3:$A1000,$C868,Prov_Auto!$C$3:$C1000,"&gt;="&amp;$A868 ,Prov_Auto!$D$3:$D1000, "&gt;="&amp;DATE(M$2,1, 1), Prov_Auto!$D$3:$D1000,"&lt;="&amp;DATE(M$2, 12, 31))*$D868, IF($B868="V", -1*(SUMIFS(Prov_Auto!$E$3:$E1000,Prov_Auto!$A$3:$A1000,$C868,Prov_Auto!$C$3:$C1000,"&gt;="&amp;$A868 ,Prov_Auto!$D$3:$D1000, "&gt;="&amp;DATE(M$2,1,1), Prov_Auto!$D$3:$D1000,"&lt;="&amp;DATE(M$2,12,31))*$D868), "")))))</f>
        <v/>
      </c>
      <c r="N868" s="30"/>
      <c r="O868" s="31"/>
      <c r="P868" s="31"/>
      <c r="Q868" s="31"/>
      <c r="R868" s="31"/>
      <c r="S868" s="31"/>
      <c r="T868" s="31"/>
      <c r="U868" s="31"/>
      <c r="V868" s="31"/>
      <c r="W868" s="31"/>
    </row>
    <row r="869">
      <c r="A869" s="46"/>
      <c r="B869" s="47"/>
      <c r="C869" s="47"/>
      <c r="D869" s="47"/>
      <c r="E869" s="48"/>
      <c r="F869" s="45" t="str">
        <f t="shared" si="1"/>
        <v/>
      </c>
      <c r="G869" s="40" t="str">
        <f t="shared" si="2"/>
        <v/>
      </c>
      <c r="H869" s="41" t="str">
        <f>IF(A869="","",IF(C869="","",IF(D869="","",IF(B869="C", SUMIFS(Prov_Auto!E$3:E1000,Prov_Auto!A$3:A1000,C869,Prov_Auto!C$3:C1000,"&gt;"&amp;A869,Prov_Auto!D$3:D1000,"&lt;="&amp;TODAY())*D869, IF(B869="V", -1*(SUMIFS(Prov_Auto!E$3:E1000,Prov_Auto!A$3:A1000,C869,Prov_Auto!C$3:C1000,"&gt;"&amp;A869,Prov_Auto!D$3:D1000,"&lt;="&amp;TODAY())*D869), "")))))</f>
        <v/>
      </c>
      <c r="I869" s="42" t="str">
        <f>IF($A869="","",IF($C869="","",IF($D869="","", IF($B869="C",  SUMIFS(Prov_Auto!$E$3:$E1000,Prov_Auto!$A$3:$A1000,$C869,Prov_Auto!$C$3:$C1000,"&gt;="&amp;$A869 ,Prov_Auto!$D$3:$D1000, "&gt;="&amp;DATE(I$2,1, 1), Prov_Auto!$D$3:$D1000,"&lt;="&amp;DATE(I$2, 12, 31))*$D869, IF($B869="V", -1*(SUMIFS(Prov_Auto!$E$3:$E1000,Prov_Auto!$A$3:$A1000,$C869,Prov_Auto!$C$3:$C1000,"&gt;="&amp;$A869 ,Prov_Auto!$D$3:$D1000, "&gt;="&amp;DATE(I$2,1,1), Prov_Auto!$D$3:$D1000,"&lt;="&amp;DATE(I$2,12,31))*$D869), "")))))</f>
        <v/>
      </c>
      <c r="J869" s="42" t="str">
        <f>IF($A869="","",IF($C869="","",IF($D869="","", IF($B869="C",  SUMIFS(Prov_Auto!$E$3:$E1000,Prov_Auto!$A$3:$A1000,$C869,Prov_Auto!$C$3:$C1000,"&gt;="&amp;$A869 ,Prov_Auto!$D$3:$D1000, "&gt;="&amp;DATE(J$2,1, 1), Prov_Auto!$D$3:$D1000,"&lt;="&amp;DATE(J$2, 12, 31))*$D869, IF($B869="V", -1*(SUMIFS(Prov_Auto!$E$3:$E1000,Prov_Auto!$A$3:$A1000,$C869,Prov_Auto!$C$3:$C1000,"&gt;="&amp;$A869 ,Prov_Auto!$D$3:$D1000, "&gt;="&amp;DATE(J$2,1,1), Prov_Auto!$D$3:$D1000,"&lt;="&amp;DATE(J$2,12,31))*$D869), "")))))</f>
        <v/>
      </c>
      <c r="K869" s="42" t="str">
        <f>IF($A869="","",IF($C869="","",IF($D869="","", IF($B869="C",  SUMIFS(Prov_Auto!$E$3:$E1000,Prov_Auto!$A$3:$A1000,$C869,Prov_Auto!$C$3:$C1000,"&gt;="&amp;$A869 ,Prov_Auto!$D$3:$D1000, "&gt;="&amp;DATE(K$2,1, 1), Prov_Auto!$D$3:$D1000,"&lt;="&amp;DATE(K$2, 12, 31))*$D869, IF($B869="V", -1*(SUMIFS(Prov_Auto!$E$3:$E1000,Prov_Auto!$A$3:$A1000,$C869,Prov_Auto!$C$3:$C1000,"&gt;="&amp;$A869 ,Prov_Auto!$D$3:$D1000, "&gt;="&amp;DATE(K$2,1,1), Prov_Auto!$D$3:$D1000,"&lt;="&amp;DATE(K$2,12,31))*$D869), "")))))</f>
        <v/>
      </c>
      <c r="L869" s="42" t="str">
        <f>IF($A869="","",IF($C869="","",IF($D869="","", IF($B869="C",  SUMIFS(Prov_Auto!$E$3:$E1000,Prov_Auto!$A$3:$A1000,$C869,Prov_Auto!$C$3:$C1000,"&gt;="&amp;$A869 ,Prov_Auto!$D$3:$D1000, "&gt;="&amp;DATE(L$2,1, 1), Prov_Auto!$D$3:$D1000,"&lt;="&amp;DATE(L$2, 12, 31))*$D869, IF($B869="V", -1*(SUMIFS(Prov_Auto!$E$3:$E1000,Prov_Auto!$A$3:$A1000,$C869,Prov_Auto!$C$3:$C1000,"&gt;="&amp;$A869 ,Prov_Auto!$D$3:$D1000, "&gt;="&amp;DATE(L$2,1,1), Prov_Auto!$D$3:$D1000,"&lt;="&amp;DATE(L$2,12,31))*$D869), "")))))</f>
        <v/>
      </c>
      <c r="M869" s="43" t="str">
        <f>IF($A869="","",IF($C869="","",IF($D869="","", IF($B869="C",  SUMIFS(Prov_Auto!$E$3:$E1000,Prov_Auto!$A$3:$A1000,$C869,Prov_Auto!$C$3:$C1000,"&gt;="&amp;$A869 ,Prov_Auto!$D$3:$D1000, "&gt;="&amp;DATE(M$2,1, 1), Prov_Auto!$D$3:$D1000,"&lt;="&amp;DATE(M$2, 12, 31))*$D869, IF($B869="V", -1*(SUMIFS(Prov_Auto!$E$3:$E1000,Prov_Auto!$A$3:$A1000,$C869,Prov_Auto!$C$3:$C1000,"&gt;="&amp;$A869 ,Prov_Auto!$D$3:$D1000, "&gt;="&amp;DATE(M$2,1,1), Prov_Auto!$D$3:$D1000,"&lt;="&amp;DATE(M$2,12,31))*$D869), "")))))</f>
        <v/>
      </c>
      <c r="N869" s="30"/>
      <c r="O869" s="31"/>
      <c r="P869" s="31"/>
      <c r="Q869" s="31"/>
      <c r="R869" s="31"/>
      <c r="S869" s="31"/>
      <c r="T869" s="31"/>
      <c r="U869" s="31"/>
      <c r="V869" s="31"/>
      <c r="W869" s="31"/>
    </row>
    <row r="870">
      <c r="A870" s="46"/>
      <c r="B870" s="47"/>
      <c r="C870" s="47"/>
      <c r="D870" s="47"/>
      <c r="E870" s="48"/>
      <c r="F870" s="45" t="str">
        <f t="shared" si="1"/>
        <v/>
      </c>
      <c r="G870" s="40" t="str">
        <f t="shared" si="2"/>
        <v/>
      </c>
      <c r="H870" s="41" t="str">
        <f>IF(A870="","",IF(C870="","",IF(D870="","",IF(B870="C", SUMIFS(Prov_Auto!E$3:E1000,Prov_Auto!A$3:A1000,C870,Prov_Auto!C$3:C1000,"&gt;"&amp;A870,Prov_Auto!D$3:D1000,"&lt;="&amp;TODAY())*D870, IF(B870="V", -1*(SUMIFS(Prov_Auto!E$3:E1000,Prov_Auto!A$3:A1000,C870,Prov_Auto!C$3:C1000,"&gt;"&amp;A870,Prov_Auto!D$3:D1000,"&lt;="&amp;TODAY())*D870), "")))))</f>
        <v/>
      </c>
      <c r="I870" s="42" t="str">
        <f>IF($A870="","",IF($C870="","",IF($D870="","", IF($B870="C",  SUMIFS(Prov_Auto!$E$3:$E1000,Prov_Auto!$A$3:$A1000,$C870,Prov_Auto!$C$3:$C1000,"&gt;="&amp;$A870 ,Prov_Auto!$D$3:$D1000, "&gt;="&amp;DATE(I$2,1, 1), Prov_Auto!$D$3:$D1000,"&lt;="&amp;DATE(I$2, 12, 31))*$D870, IF($B870="V", -1*(SUMIFS(Prov_Auto!$E$3:$E1000,Prov_Auto!$A$3:$A1000,$C870,Prov_Auto!$C$3:$C1000,"&gt;="&amp;$A870 ,Prov_Auto!$D$3:$D1000, "&gt;="&amp;DATE(I$2,1,1), Prov_Auto!$D$3:$D1000,"&lt;="&amp;DATE(I$2,12,31))*$D870), "")))))</f>
        <v/>
      </c>
      <c r="J870" s="42" t="str">
        <f>IF($A870="","",IF($C870="","",IF($D870="","", IF($B870="C",  SUMIFS(Prov_Auto!$E$3:$E1000,Prov_Auto!$A$3:$A1000,$C870,Prov_Auto!$C$3:$C1000,"&gt;="&amp;$A870 ,Prov_Auto!$D$3:$D1000, "&gt;="&amp;DATE(J$2,1, 1), Prov_Auto!$D$3:$D1000,"&lt;="&amp;DATE(J$2, 12, 31))*$D870, IF($B870="V", -1*(SUMIFS(Prov_Auto!$E$3:$E1000,Prov_Auto!$A$3:$A1000,$C870,Prov_Auto!$C$3:$C1000,"&gt;="&amp;$A870 ,Prov_Auto!$D$3:$D1000, "&gt;="&amp;DATE(J$2,1,1), Prov_Auto!$D$3:$D1000,"&lt;="&amp;DATE(J$2,12,31))*$D870), "")))))</f>
        <v/>
      </c>
      <c r="K870" s="42" t="str">
        <f>IF($A870="","",IF($C870="","",IF($D870="","", IF($B870="C",  SUMIFS(Prov_Auto!$E$3:$E1000,Prov_Auto!$A$3:$A1000,$C870,Prov_Auto!$C$3:$C1000,"&gt;="&amp;$A870 ,Prov_Auto!$D$3:$D1000, "&gt;="&amp;DATE(K$2,1, 1), Prov_Auto!$D$3:$D1000,"&lt;="&amp;DATE(K$2, 12, 31))*$D870, IF($B870="V", -1*(SUMIFS(Prov_Auto!$E$3:$E1000,Prov_Auto!$A$3:$A1000,$C870,Prov_Auto!$C$3:$C1000,"&gt;="&amp;$A870 ,Prov_Auto!$D$3:$D1000, "&gt;="&amp;DATE(K$2,1,1), Prov_Auto!$D$3:$D1000,"&lt;="&amp;DATE(K$2,12,31))*$D870), "")))))</f>
        <v/>
      </c>
      <c r="L870" s="42" t="str">
        <f>IF($A870="","",IF($C870="","",IF($D870="","", IF($B870="C",  SUMIFS(Prov_Auto!$E$3:$E1000,Prov_Auto!$A$3:$A1000,$C870,Prov_Auto!$C$3:$C1000,"&gt;="&amp;$A870 ,Prov_Auto!$D$3:$D1000, "&gt;="&amp;DATE(L$2,1, 1), Prov_Auto!$D$3:$D1000,"&lt;="&amp;DATE(L$2, 12, 31))*$D870, IF($B870="V", -1*(SUMIFS(Prov_Auto!$E$3:$E1000,Prov_Auto!$A$3:$A1000,$C870,Prov_Auto!$C$3:$C1000,"&gt;="&amp;$A870 ,Prov_Auto!$D$3:$D1000, "&gt;="&amp;DATE(L$2,1,1), Prov_Auto!$D$3:$D1000,"&lt;="&amp;DATE(L$2,12,31))*$D870), "")))))</f>
        <v/>
      </c>
      <c r="M870" s="43" t="str">
        <f>IF($A870="","",IF($C870="","",IF($D870="","", IF($B870="C",  SUMIFS(Prov_Auto!$E$3:$E1000,Prov_Auto!$A$3:$A1000,$C870,Prov_Auto!$C$3:$C1000,"&gt;="&amp;$A870 ,Prov_Auto!$D$3:$D1000, "&gt;="&amp;DATE(M$2,1, 1), Prov_Auto!$D$3:$D1000,"&lt;="&amp;DATE(M$2, 12, 31))*$D870, IF($B870="V", -1*(SUMIFS(Prov_Auto!$E$3:$E1000,Prov_Auto!$A$3:$A1000,$C870,Prov_Auto!$C$3:$C1000,"&gt;="&amp;$A870 ,Prov_Auto!$D$3:$D1000, "&gt;="&amp;DATE(M$2,1,1), Prov_Auto!$D$3:$D1000,"&lt;="&amp;DATE(M$2,12,31))*$D870), "")))))</f>
        <v/>
      </c>
      <c r="N870" s="30"/>
      <c r="O870" s="31"/>
      <c r="P870" s="31"/>
      <c r="Q870" s="31"/>
      <c r="R870" s="31"/>
      <c r="S870" s="31"/>
      <c r="T870" s="31"/>
      <c r="U870" s="31"/>
      <c r="V870" s="31"/>
      <c r="W870" s="31"/>
    </row>
    <row r="871">
      <c r="A871" s="46"/>
      <c r="B871" s="47"/>
      <c r="C871" s="47"/>
      <c r="D871" s="47"/>
      <c r="E871" s="48"/>
      <c r="F871" s="45" t="str">
        <f t="shared" si="1"/>
        <v/>
      </c>
      <c r="G871" s="40" t="str">
        <f t="shared" si="2"/>
        <v/>
      </c>
      <c r="H871" s="41" t="str">
        <f>IF(A871="","",IF(C871="","",IF(D871="","",IF(B871="C", SUMIFS(Prov_Auto!E$3:E1000,Prov_Auto!A$3:A1000,C871,Prov_Auto!C$3:C1000,"&gt;"&amp;A871,Prov_Auto!D$3:D1000,"&lt;="&amp;TODAY())*D871, IF(B871="V", -1*(SUMIFS(Prov_Auto!E$3:E1000,Prov_Auto!A$3:A1000,C871,Prov_Auto!C$3:C1000,"&gt;"&amp;A871,Prov_Auto!D$3:D1000,"&lt;="&amp;TODAY())*D871), "")))))</f>
        <v/>
      </c>
      <c r="I871" s="42" t="str">
        <f>IF($A871="","",IF($C871="","",IF($D871="","", IF($B871="C",  SUMIFS(Prov_Auto!$E$3:$E1000,Prov_Auto!$A$3:$A1000,$C871,Prov_Auto!$C$3:$C1000,"&gt;="&amp;$A871 ,Prov_Auto!$D$3:$D1000, "&gt;="&amp;DATE(I$2,1, 1), Prov_Auto!$D$3:$D1000,"&lt;="&amp;DATE(I$2, 12, 31))*$D871, IF($B871="V", -1*(SUMIFS(Prov_Auto!$E$3:$E1000,Prov_Auto!$A$3:$A1000,$C871,Prov_Auto!$C$3:$C1000,"&gt;="&amp;$A871 ,Prov_Auto!$D$3:$D1000, "&gt;="&amp;DATE(I$2,1,1), Prov_Auto!$D$3:$D1000,"&lt;="&amp;DATE(I$2,12,31))*$D871), "")))))</f>
        <v/>
      </c>
      <c r="J871" s="42" t="str">
        <f>IF($A871="","",IF($C871="","",IF($D871="","", IF($B871="C",  SUMIFS(Prov_Auto!$E$3:$E1000,Prov_Auto!$A$3:$A1000,$C871,Prov_Auto!$C$3:$C1000,"&gt;="&amp;$A871 ,Prov_Auto!$D$3:$D1000, "&gt;="&amp;DATE(J$2,1, 1), Prov_Auto!$D$3:$D1000,"&lt;="&amp;DATE(J$2, 12, 31))*$D871, IF($B871="V", -1*(SUMIFS(Prov_Auto!$E$3:$E1000,Prov_Auto!$A$3:$A1000,$C871,Prov_Auto!$C$3:$C1000,"&gt;="&amp;$A871 ,Prov_Auto!$D$3:$D1000, "&gt;="&amp;DATE(J$2,1,1), Prov_Auto!$D$3:$D1000,"&lt;="&amp;DATE(J$2,12,31))*$D871), "")))))</f>
        <v/>
      </c>
      <c r="K871" s="42" t="str">
        <f>IF($A871="","",IF($C871="","",IF($D871="","", IF($B871="C",  SUMIFS(Prov_Auto!$E$3:$E1000,Prov_Auto!$A$3:$A1000,$C871,Prov_Auto!$C$3:$C1000,"&gt;="&amp;$A871 ,Prov_Auto!$D$3:$D1000, "&gt;="&amp;DATE(K$2,1, 1), Prov_Auto!$D$3:$D1000,"&lt;="&amp;DATE(K$2, 12, 31))*$D871, IF($B871="V", -1*(SUMIFS(Prov_Auto!$E$3:$E1000,Prov_Auto!$A$3:$A1000,$C871,Prov_Auto!$C$3:$C1000,"&gt;="&amp;$A871 ,Prov_Auto!$D$3:$D1000, "&gt;="&amp;DATE(K$2,1,1), Prov_Auto!$D$3:$D1000,"&lt;="&amp;DATE(K$2,12,31))*$D871), "")))))</f>
        <v/>
      </c>
      <c r="L871" s="42" t="str">
        <f>IF($A871="","",IF($C871="","",IF($D871="","", IF($B871="C",  SUMIFS(Prov_Auto!$E$3:$E1000,Prov_Auto!$A$3:$A1000,$C871,Prov_Auto!$C$3:$C1000,"&gt;="&amp;$A871 ,Prov_Auto!$D$3:$D1000, "&gt;="&amp;DATE(L$2,1, 1), Prov_Auto!$D$3:$D1000,"&lt;="&amp;DATE(L$2, 12, 31))*$D871, IF($B871="V", -1*(SUMIFS(Prov_Auto!$E$3:$E1000,Prov_Auto!$A$3:$A1000,$C871,Prov_Auto!$C$3:$C1000,"&gt;="&amp;$A871 ,Prov_Auto!$D$3:$D1000, "&gt;="&amp;DATE(L$2,1,1), Prov_Auto!$D$3:$D1000,"&lt;="&amp;DATE(L$2,12,31))*$D871), "")))))</f>
        <v/>
      </c>
      <c r="M871" s="43" t="str">
        <f>IF($A871="","",IF($C871="","",IF($D871="","", IF($B871="C",  SUMIFS(Prov_Auto!$E$3:$E1000,Prov_Auto!$A$3:$A1000,$C871,Prov_Auto!$C$3:$C1000,"&gt;="&amp;$A871 ,Prov_Auto!$D$3:$D1000, "&gt;="&amp;DATE(M$2,1, 1), Prov_Auto!$D$3:$D1000,"&lt;="&amp;DATE(M$2, 12, 31))*$D871, IF($B871="V", -1*(SUMIFS(Prov_Auto!$E$3:$E1000,Prov_Auto!$A$3:$A1000,$C871,Prov_Auto!$C$3:$C1000,"&gt;="&amp;$A871 ,Prov_Auto!$D$3:$D1000, "&gt;="&amp;DATE(M$2,1,1), Prov_Auto!$D$3:$D1000,"&lt;="&amp;DATE(M$2,12,31))*$D871), "")))))</f>
        <v/>
      </c>
      <c r="N871" s="30"/>
      <c r="O871" s="31"/>
      <c r="P871" s="31"/>
      <c r="Q871" s="31"/>
      <c r="R871" s="31"/>
      <c r="S871" s="31"/>
      <c r="T871" s="31"/>
      <c r="U871" s="31"/>
      <c r="V871" s="31"/>
      <c r="W871" s="31"/>
    </row>
    <row r="872">
      <c r="A872" s="46"/>
      <c r="B872" s="47"/>
      <c r="C872" s="47"/>
      <c r="D872" s="47"/>
      <c r="E872" s="48"/>
      <c r="F872" s="45" t="str">
        <f t="shared" si="1"/>
        <v/>
      </c>
      <c r="G872" s="40" t="str">
        <f t="shared" si="2"/>
        <v/>
      </c>
      <c r="H872" s="41" t="str">
        <f>IF(A872="","",IF(C872="","",IF(D872="","",IF(B872="C", SUMIFS(Prov_Auto!E$3:E1000,Prov_Auto!A$3:A1000,C872,Prov_Auto!C$3:C1000,"&gt;"&amp;A872,Prov_Auto!D$3:D1000,"&lt;="&amp;TODAY())*D872, IF(B872="V", -1*(SUMIFS(Prov_Auto!E$3:E1000,Prov_Auto!A$3:A1000,C872,Prov_Auto!C$3:C1000,"&gt;"&amp;A872,Prov_Auto!D$3:D1000,"&lt;="&amp;TODAY())*D872), "")))))</f>
        <v/>
      </c>
      <c r="I872" s="42" t="str">
        <f>IF($A872="","",IF($C872="","",IF($D872="","", IF($B872="C",  SUMIFS(Prov_Auto!$E$3:$E1000,Prov_Auto!$A$3:$A1000,$C872,Prov_Auto!$C$3:$C1000,"&gt;="&amp;$A872 ,Prov_Auto!$D$3:$D1000, "&gt;="&amp;DATE(I$2,1, 1), Prov_Auto!$D$3:$D1000,"&lt;="&amp;DATE(I$2, 12, 31))*$D872, IF($B872="V", -1*(SUMIFS(Prov_Auto!$E$3:$E1000,Prov_Auto!$A$3:$A1000,$C872,Prov_Auto!$C$3:$C1000,"&gt;="&amp;$A872 ,Prov_Auto!$D$3:$D1000, "&gt;="&amp;DATE(I$2,1,1), Prov_Auto!$D$3:$D1000,"&lt;="&amp;DATE(I$2,12,31))*$D872), "")))))</f>
        <v/>
      </c>
      <c r="J872" s="42" t="str">
        <f>IF($A872="","",IF($C872="","",IF($D872="","", IF($B872="C",  SUMIFS(Prov_Auto!$E$3:$E1000,Prov_Auto!$A$3:$A1000,$C872,Prov_Auto!$C$3:$C1000,"&gt;="&amp;$A872 ,Prov_Auto!$D$3:$D1000, "&gt;="&amp;DATE(J$2,1, 1), Prov_Auto!$D$3:$D1000,"&lt;="&amp;DATE(J$2, 12, 31))*$D872, IF($B872="V", -1*(SUMIFS(Prov_Auto!$E$3:$E1000,Prov_Auto!$A$3:$A1000,$C872,Prov_Auto!$C$3:$C1000,"&gt;="&amp;$A872 ,Prov_Auto!$D$3:$D1000, "&gt;="&amp;DATE(J$2,1,1), Prov_Auto!$D$3:$D1000,"&lt;="&amp;DATE(J$2,12,31))*$D872), "")))))</f>
        <v/>
      </c>
      <c r="K872" s="42" t="str">
        <f>IF($A872="","",IF($C872="","",IF($D872="","", IF($B872="C",  SUMIFS(Prov_Auto!$E$3:$E1000,Prov_Auto!$A$3:$A1000,$C872,Prov_Auto!$C$3:$C1000,"&gt;="&amp;$A872 ,Prov_Auto!$D$3:$D1000, "&gt;="&amp;DATE(K$2,1, 1), Prov_Auto!$D$3:$D1000,"&lt;="&amp;DATE(K$2, 12, 31))*$D872, IF($B872="V", -1*(SUMIFS(Prov_Auto!$E$3:$E1000,Prov_Auto!$A$3:$A1000,$C872,Prov_Auto!$C$3:$C1000,"&gt;="&amp;$A872 ,Prov_Auto!$D$3:$D1000, "&gt;="&amp;DATE(K$2,1,1), Prov_Auto!$D$3:$D1000,"&lt;="&amp;DATE(K$2,12,31))*$D872), "")))))</f>
        <v/>
      </c>
      <c r="L872" s="42" t="str">
        <f>IF($A872="","",IF($C872="","",IF($D872="","", IF($B872="C",  SUMIFS(Prov_Auto!$E$3:$E1000,Prov_Auto!$A$3:$A1000,$C872,Prov_Auto!$C$3:$C1000,"&gt;="&amp;$A872 ,Prov_Auto!$D$3:$D1000, "&gt;="&amp;DATE(L$2,1, 1), Prov_Auto!$D$3:$D1000,"&lt;="&amp;DATE(L$2, 12, 31))*$D872, IF($B872="V", -1*(SUMIFS(Prov_Auto!$E$3:$E1000,Prov_Auto!$A$3:$A1000,$C872,Prov_Auto!$C$3:$C1000,"&gt;="&amp;$A872 ,Prov_Auto!$D$3:$D1000, "&gt;="&amp;DATE(L$2,1,1), Prov_Auto!$D$3:$D1000,"&lt;="&amp;DATE(L$2,12,31))*$D872), "")))))</f>
        <v/>
      </c>
      <c r="M872" s="43" t="str">
        <f>IF($A872="","",IF($C872="","",IF($D872="","", IF($B872="C",  SUMIFS(Prov_Auto!$E$3:$E1000,Prov_Auto!$A$3:$A1000,$C872,Prov_Auto!$C$3:$C1000,"&gt;="&amp;$A872 ,Prov_Auto!$D$3:$D1000, "&gt;="&amp;DATE(M$2,1, 1), Prov_Auto!$D$3:$D1000,"&lt;="&amp;DATE(M$2, 12, 31))*$D872, IF($B872="V", -1*(SUMIFS(Prov_Auto!$E$3:$E1000,Prov_Auto!$A$3:$A1000,$C872,Prov_Auto!$C$3:$C1000,"&gt;="&amp;$A872 ,Prov_Auto!$D$3:$D1000, "&gt;="&amp;DATE(M$2,1,1), Prov_Auto!$D$3:$D1000,"&lt;="&amp;DATE(M$2,12,31))*$D872), "")))))</f>
        <v/>
      </c>
      <c r="N872" s="30"/>
      <c r="O872" s="31"/>
      <c r="P872" s="31"/>
      <c r="Q872" s="31"/>
      <c r="R872" s="31"/>
      <c r="S872" s="31"/>
      <c r="T872" s="31"/>
      <c r="U872" s="31"/>
      <c r="V872" s="31"/>
      <c r="W872" s="31"/>
    </row>
    <row r="873">
      <c r="A873" s="46"/>
      <c r="B873" s="47"/>
      <c r="C873" s="47"/>
      <c r="D873" s="47"/>
      <c r="E873" s="48"/>
      <c r="F873" s="45" t="str">
        <f t="shared" si="1"/>
        <v/>
      </c>
      <c r="G873" s="40" t="str">
        <f t="shared" si="2"/>
        <v/>
      </c>
      <c r="H873" s="41" t="str">
        <f>IF(A873="","",IF(C873="","",IF(D873="","",IF(B873="C", SUMIFS(Prov_Auto!E$3:E1000,Prov_Auto!A$3:A1000,C873,Prov_Auto!C$3:C1000,"&gt;"&amp;A873,Prov_Auto!D$3:D1000,"&lt;="&amp;TODAY())*D873, IF(B873="V", -1*(SUMIFS(Prov_Auto!E$3:E1000,Prov_Auto!A$3:A1000,C873,Prov_Auto!C$3:C1000,"&gt;"&amp;A873,Prov_Auto!D$3:D1000,"&lt;="&amp;TODAY())*D873), "")))))</f>
        <v/>
      </c>
      <c r="I873" s="42" t="str">
        <f>IF($A873="","",IF($C873="","",IF($D873="","", IF($B873="C",  SUMIFS(Prov_Auto!$E$3:$E1000,Prov_Auto!$A$3:$A1000,$C873,Prov_Auto!$C$3:$C1000,"&gt;="&amp;$A873 ,Prov_Auto!$D$3:$D1000, "&gt;="&amp;DATE(I$2,1, 1), Prov_Auto!$D$3:$D1000,"&lt;="&amp;DATE(I$2, 12, 31))*$D873, IF($B873="V", -1*(SUMIFS(Prov_Auto!$E$3:$E1000,Prov_Auto!$A$3:$A1000,$C873,Prov_Auto!$C$3:$C1000,"&gt;="&amp;$A873 ,Prov_Auto!$D$3:$D1000, "&gt;="&amp;DATE(I$2,1,1), Prov_Auto!$D$3:$D1000,"&lt;="&amp;DATE(I$2,12,31))*$D873), "")))))</f>
        <v/>
      </c>
      <c r="J873" s="42" t="str">
        <f>IF($A873="","",IF($C873="","",IF($D873="","", IF($B873="C",  SUMIFS(Prov_Auto!$E$3:$E1000,Prov_Auto!$A$3:$A1000,$C873,Prov_Auto!$C$3:$C1000,"&gt;="&amp;$A873 ,Prov_Auto!$D$3:$D1000, "&gt;="&amp;DATE(J$2,1, 1), Prov_Auto!$D$3:$D1000,"&lt;="&amp;DATE(J$2, 12, 31))*$D873, IF($B873="V", -1*(SUMIFS(Prov_Auto!$E$3:$E1000,Prov_Auto!$A$3:$A1000,$C873,Prov_Auto!$C$3:$C1000,"&gt;="&amp;$A873 ,Prov_Auto!$D$3:$D1000, "&gt;="&amp;DATE(J$2,1,1), Prov_Auto!$D$3:$D1000,"&lt;="&amp;DATE(J$2,12,31))*$D873), "")))))</f>
        <v/>
      </c>
      <c r="K873" s="42" t="str">
        <f>IF($A873="","",IF($C873="","",IF($D873="","", IF($B873="C",  SUMIFS(Prov_Auto!$E$3:$E1000,Prov_Auto!$A$3:$A1000,$C873,Prov_Auto!$C$3:$C1000,"&gt;="&amp;$A873 ,Prov_Auto!$D$3:$D1000, "&gt;="&amp;DATE(K$2,1, 1), Prov_Auto!$D$3:$D1000,"&lt;="&amp;DATE(K$2, 12, 31))*$D873, IF($B873="V", -1*(SUMIFS(Prov_Auto!$E$3:$E1000,Prov_Auto!$A$3:$A1000,$C873,Prov_Auto!$C$3:$C1000,"&gt;="&amp;$A873 ,Prov_Auto!$D$3:$D1000, "&gt;="&amp;DATE(K$2,1,1), Prov_Auto!$D$3:$D1000,"&lt;="&amp;DATE(K$2,12,31))*$D873), "")))))</f>
        <v/>
      </c>
      <c r="L873" s="42" t="str">
        <f>IF($A873="","",IF($C873="","",IF($D873="","", IF($B873="C",  SUMIFS(Prov_Auto!$E$3:$E1000,Prov_Auto!$A$3:$A1000,$C873,Prov_Auto!$C$3:$C1000,"&gt;="&amp;$A873 ,Prov_Auto!$D$3:$D1000, "&gt;="&amp;DATE(L$2,1, 1), Prov_Auto!$D$3:$D1000,"&lt;="&amp;DATE(L$2, 12, 31))*$D873, IF($B873="V", -1*(SUMIFS(Prov_Auto!$E$3:$E1000,Prov_Auto!$A$3:$A1000,$C873,Prov_Auto!$C$3:$C1000,"&gt;="&amp;$A873 ,Prov_Auto!$D$3:$D1000, "&gt;="&amp;DATE(L$2,1,1), Prov_Auto!$D$3:$D1000,"&lt;="&amp;DATE(L$2,12,31))*$D873), "")))))</f>
        <v/>
      </c>
      <c r="M873" s="43" t="str">
        <f>IF($A873="","",IF($C873="","",IF($D873="","", IF($B873="C",  SUMIFS(Prov_Auto!$E$3:$E1000,Prov_Auto!$A$3:$A1000,$C873,Prov_Auto!$C$3:$C1000,"&gt;="&amp;$A873 ,Prov_Auto!$D$3:$D1000, "&gt;="&amp;DATE(M$2,1, 1), Prov_Auto!$D$3:$D1000,"&lt;="&amp;DATE(M$2, 12, 31))*$D873, IF($B873="V", -1*(SUMIFS(Prov_Auto!$E$3:$E1000,Prov_Auto!$A$3:$A1000,$C873,Prov_Auto!$C$3:$C1000,"&gt;="&amp;$A873 ,Prov_Auto!$D$3:$D1000, "&gt;="&amp;DATE(M$2,1,1), Prov_Auto!$D$3:$D1000,"&lt;="&amp;DATE(M$2,12,31))*$D873), "")))))</f>
        <v/>
      </c>
      <c r="N873" s="30"/>
      <c r="O873" s="31"/>
      <c r="P873" s="31"/>
      <c r="Q873" s="31"/>
      <c r="R873" s="31"/>
      <c r="S873" s="31"/>
      <c r="T873" s="31"/>
      <c r="U873" s="31"/>
      <c r="V873" s="31"/>
      <c r="W873" s="31"/>
    </row>
    <row r="874">
      <c r="A874" s="46"/>
      <c r="B874" s="47"/>
      <c r="C874" s="47"/>
      <c r="D874" s="47"/>
      <c r="E874" s="48"/>
      <c r="F874" s="45" t="str">
        <f t="shared" si="1"/>
        <v/>
      </c>
      <c r="G874" s="40" t="str">
        <f t="shared" si="2"/>
        <v/>
      </c>
      <c r="H874" s="41" t="str">
        <f>IF(A874="","",IF(C874="","",IF(D874="","",IF(B874="C", SUMIFS(Prov_Auto!E$3:E1000,Prov_Auto!A$3:A1000,C874,Prov_Auto!C$3:C1000,"&gt;"&amp;A874,Prov_Auto!D$3:D1000,"&lt;="&amp;TODAY())*D874, IF(B874="V", -1*(SUMIFS(Prov_Auto!E$3:E1000,Prov_Auto!A$3:A1000,C874,Prov_Auto!C$3:C1000,"&gt;"&amp;A874,Prov_Auto!D$3:D1000,"&lt;="&amp;TODAY())*D874), "")))))</f>
        <v/>
      </c>
      <c r="I874" s="42" t="str">
        <f>IF($A874="","",IF($C874="","",IF($D874="","", IF($B874="C",  SUMIFS(Prov_Auto!$E$3:$E1000,Prov_Auto!$A$3:$A1000,$C874,Prov_Auto!$C$3:$C1000,"&gt;="&amp;$A874 ,Prov_Auto!$D$3:$D1000, "&gt;="&amp;DATE(I$2,1, 1), Prov_Auto!$D$3:$D1000,"&lt;="&amp;DATE(I$2, 12, 31))*$D874, IF($B874="V", -1*(SUMIFS(Prov_Auto!$E$3:$E1000,Prov_Auto!$A$3:$A1000,$C874,Prov_Auto!$C$3:$C1000,"&gt;="&amp;$A874 ,Prov_Auto!$D$3:$D1000, "&gt;="&amp;DATE(I$2,1,1), Prov_Auto!$D$3:$D1000,"&lt;="&amp;DATE(I$2,12,31))*$D874), "")))))</f>
        <v/>
      </c>
      <c r="J874" s="42" t="str">
        <f>IF($A874="","",IF($C874="","",IF($D874="","", IF($B874="C",  SUMIFS(Prov_Auto!$E$3:$E1000,Prov_Auto!$A$3:$A1000,$C874,Prov_Auto!$C$3:$C1000,"&gt;="&amp;$A874 ,Prov_Auto!$D$3:$D1000, "&gt;="&amp;DATE(J$2,1, 1), Prov_Auto!$D$3:$D1000,"&lt;="&amp;DATE(J$2, 12, 31))*$D874, IF($B874="V", -1*(SUMIFS(Prov_Auto!$E$3:$E1000,Prov_Auto!$A$3:$A1000,$C874,Prov_Auto!$C$3:$C1000,"&gt;="&amp;$A874 ,Prov_Auto!$D$3:$D1000, "&gt;="&amp;DATE(J$2,1,1), Prov_Auto!$D$3:$D1000,"&lt;="&amp;DATE(J$2,12,31))*$D874), "")))))</f>
        <v/>
      </c>
      <c r="K874" s="42" t="str">
        <f>IF($A874="","",IF($C874="","",IF($D874="","", IF($B874="C",  SUMIFS(Prov_Auto!$E$3:$E1000,Prov_Auto!$A$3:$A1000,$C874,Prov_Auto!$C$3:$C1000,"&gt;="&amp;$A874 ,Prov_Auto!$D$3:$D1000, "&gt;="&amp;DATE(K$2,1, 1), Prov_Auto!$D$3:$D1000,"&lt;="&amp;DATE(K$2, 12, 31))*$D874, IF($B874="V", -1*(SUMIFS(Prov_Auto!$E$3:$E1000,Prov_Auto!$A$3:$A1000,$C874,Prov_Auto!$C$3:$C1000,"&gt;="&amp;$A874 ,Prov_Auto!$D$3:$D1000, "&gt;="&amp;DATE(K$2,1,1), Prov_Auto!$D$3:$D1000,"&lt;="&amp;DATE(K$2,12,31))*$D874), "")))))</f>
        <v/>
      </c>
      <c r="L874" s="42" t="str">
        <f>IF($A874="","",IF($C874="","",IF($D874="","", IF($B874="C",  SUMIFS(Prov_Auto!$E$3:$E1000,Prov_Auto!$A$3:$A1000,$C874,Prov_Auto!$C$3:$C1000,"&gt;="&amp;$A874 ,Prov_Auto!$D$3:$D1000, "&gt;="&amp;DATE(L$2,1, 1), Prov_Auto!$D$3:$D1000,"&lt;="&amp;DATE(L$2, 12, 31))*$D874, IF($B874="V", -1*(SUMIFS(Prov_Auto!$E$3:$E1000,Prov_Auto!$A$3:$A1000,$C874,Prov_Auto!$C$3:$C1000,"&gt;="&amp;$A874 ,Prov_Auto!$D$3:$D1000, "&gt;="&amp;DATE(L$2,1,1), Prov_Auto!$D$3:$D1000,"&lt;="&amp;DATE(L$2,12,31))*$D874), "")))))</f>
        <v/>
      </c>
      <c r="M874" s="43" t="str">
        <f>IF($A874="","",IF($C874="","",IF($D874="","", IF($B874="C",  SUMIFS(Prov_Auto!$E$3:$E1000,Prov_Auto!$A$3:$A1000,$C874,Prov_Auto!$C$3:$C1000,"&gt;="&amp;$A874 ,Prov_Auto!$D$3:$D1000, "&gt;="&amp;DATE(M$2,1, 1), Prov_Auto!$D$3:$D1000,"&lt;="&amp;DATE(M$2, 12, 31))*$D874, IF($B874="V", -1*(SUMIFS(Prov_Auto!$E$3:$E1000,Prov_Auto!$A$3:$A1000,$C874,Prov_Auto!$C$3:$C1000,"&gt;="&amp;$A874 ,Prov_Auto!$D$3:$D1000, "&gt;="&amp;DATE(M$2,1,1), Prov_Auto!$D$3:$D1000,"&lt;="&amp;DATE(M$2,12,31))*$D874), "")))))</f>
        <v/>
      </c>
      <c r="N874" s="30"/>
      <c r="O874" s="31"/>
      <c r="P874" s="31"/>
      <c r="Q874" s="31"/>
      <c r="R874" s="31"/>
      <c r="S874" s="31"/>
      <c r="T874" s="31"/>
      <c r="U874" s="31"/>
      <c r="V874" s="31"/>
      <c r="W874" s="31"/>
    </row>
    <row r="875">
      <c r="A875" s="46"/>
      <c r="B875" s="47"/>
      <c r="C875" s="47"/>
      <c r="D875" s="47"/>
      <c r="E875" s="48"/>
      <c r="F875" s="45" t="str">
        <f t="shared" si="1"/>
        <v/>
      </c>
      <c r="G875" s="40" t="str">
        <f t="shared" si="2"/>
        <v/>
      </c>
      <c r="H875" s="41" t="str">
        <f>IF(A875="","",IF(C875="","",IF(D875="","",IF(B875="C", SUMIFS(Prov_Auto!E$3:E1000,Prov_Auto!A$3:A1000,C875,Prov_Auto!C$3:C1000,"&gt;"&amp;A875,Prov_Auto!D$3:D1000,"&lt;="&amp;TODAY())*D875, IF(B875="V", -1*(SUMIFS(Prov_Auto!E$3:E1000,Prov_Auto!A$3:A1000,C875,Prov_Auto!C$3:C1000,"&gt;"&amp;A875,Prov_Auto!D$3:D1000,"&lt;="&amp;TODAY())*D875), "")))))</f>
        <v/>
      </c>
      <c r="I875" s="42" t="str">
        <f>IF($A875="","",IF($C875="","",IF($D875="","", IF($B875="C",  SUMIFS(Prov_Auto!$E$3:$E1000,Prov_Auto!$A$3:$A1000,$C875,Prov_Auto!$C$3:$C1000,"&gt;="&amp;$A875 ,Prov_Auto!$D$3:$D1000, "&gt;="&amp;DATE(I$2,1, 1), Prov_Auto!$D$3:$D1000,"&lt;="&amp;DATE(I$2, 12, 31))*$D875, IF($B875="V", -1*(SUMIFS(Prov_Auto!$E$3:$E1000,Prov_Auto!$A$3:$A1000,$C875,Prov_Auto!$C$3:$C1000,"&gt;="&amp;$A875 ,Prov_Auto!$D$3:$D1000, "&gt;="&amp;DATE(I$2,1,1), Prov_Auto!$D$3:$D1000,"&lt;="&amp;DATE(I$2,12,31))*$D875), "")))))</f>
        <v/>
      </c>
      <c r="J875" s="42" t="str">
        <f>IF($A875="","",IF($C875="","",IF($D875="","", IF($B875="C",  SUMIFS(Prov_Auto!$E$3:$E1000,Prov_Auto!$A$3:$A1000,$C875,Prov_Auto!$C$3:$C1000,"&gt;="&amp;$A875 ,Prov_Auto!$D$3:$D1000, "&gt;="&amp;DATE(J$2,1, 1), Prov_Auto!$D$3:$D1000,"&lt;="&amp;DATE(J$2, 12, 31))*$D875, IF($B875="V", -1*(SUMIFS(Prov_Auto!$E$3:$E1000,Prov_Auto!$A$3:$A1000,$C875,Prov_Auto!$C$3:$C1000,"&gt;="&amp;$A875 ,Prov_Auto!$D$3:$D1000, "&gt;="&amp;DATE(J$2,1,1), Prov_Auto!$D$3:$D1000,"&lt;="&amp;DATE(J$2,12,31))*$D875), "")))))</f>
        <v/>
      </c>
      <c r="K875" s="42" t="str">
        <f>IF($A875="","",IF($C875="","",IF($D875="","", IF($B875="C",  SUMIFS(Prov_Auto!$E$3:$E1000,Prov_Auto!$A$3:$A1000,$C875,Prov_Auto!$C$3:$C1000,"&gt;="&amp;$A875 ,Prov_Auto!$D$3:$D1000, "&gt;="&amp;DATE(K$2,1, 1), Prov_Auto!$D$3:$D1000,"&lt;="&amp;DATE(K$2, 12, 31))*$D875, IF($B875="V", -1*(SUMIFS(Prov_Auto!$E$3:$E1000,Prov_Auto!$A$3:$A1000,$C875,Prov_Auto!$C$3:$C1000,"&gt;="&amp;$A875 ,Prov_Auto!$D$3:$D1000, "&gt;="&amp;DATE(K$2,1,1), Prov_Auto!$D$3:$D1000,"&lt;="&amp;DATE(K$2,12,31))*$D875), "")))))</f>
        <v/>
      </c>
      <c r="L875" s="42" t="str">
        <f>IF($A875="","",IF($C875="","",IF($D875="","", IF($B875="C",  SUMIFS(Prov_Auto!$E$3:$E1000,Prov_Auto!$A$3:$A1000,$C875,Prov_Auto!$C$3:$C1000,"&gt;="&amp;$A875 ,Prov_Auto!$D$3:$D1000, "&gt;="&amp;DATE(L$2,1, 1), Prov_Auto!$D$3:$D1000,"&lt;="&amp;DATE(L$2, 12, 31))*$D875, IF($B875="V", -1*(SUMIFS(Prov_Auto!$E$3:$E1000,Prov_Auto!$A$3:$A1000,$C875,Prov_Auto!$C$3:$C1000,"&gt;="&amp;$A875 ,Prov_Auto!$D$3:$D1000, "&gt;="&amp;DATE(L$2,1,1), Prov_Auto!$D$3:$D1000,"&lt;="&amp;DATE(L$2,12,31))*$D875), "")))))</f>
        <v/>
      </c>
      <c r="M875" s="43" t="str">
        <f>IF($A875="","",IF($C875="","",IF($D875="","", IF($B875="C",  SUMIFS(Prov_Auto!$E$3:$E1000,Prov_Auto!$A$3:$A1000,$C875,Prov_Auto!$C$3:$C1000,"&gt;="&amp;$A875 ,Prov_Auto!$D$3:$D1000, "&gt;="&amp;DATE(M$2,1, 1), Prov_Auto!$D$3:$D1000,"&lt;="&amp;DATE(M$2, 12, 31))*$D875, IF($B875="V", -1*(SUMIFS(Prov_Auto!$E$3:$E1000,Prov_Auto!$A$3:$A1000,$C875,Prov_Auto!$C$3:$C1000,"&gt;="&amp;$A875 ,Prov_Auto!$D$3:$D1000, "&gt;="&amp;DATE(M$2,1,1), Prov_Auto!$D$3:$D1000,"&lt;="&amp;DATE(M$2,12,31))*$D875), "")))))</f>
        <v/>
      </c>
      <c r="N875" s="30"/>
      <c r="O875" s="31"/>
      <c r="P875" s="31"/>
      <c r="Q875" s="31"/>
      <c r="R875" s="31"/>
      <c r="S875" s="31"/>
      <c r="T875" s="31"/>
      <c r="U875" s="31"/>
      <c r="V875" s="31"/>
      <c r="W875" s="31"/>
    </row>
    <row r="876">
      <c r="A876" s="46"/>
      <c r="B876" s="47"/>
      <c r="C876" s="47"/>
      <c r="D876" s="47"/>
      <c r="E876" s="48"/>
      <c r="F876" s="45" t="str">
        <f t="shared" si="1"/>
        <v/>
      </c>
      <c r="G876" s="40" t="str">
        <f t="shared" si="2"/>
        <v/>
      </c>
      <c r="H876" s="41" t="str">
        <f>IF(A876="","",IF(C876="","",IF(D876="","",IF(B876="C", SUMIFS(Prov_Auto!E$3:E1000,Prov_Auto!A$3:A1000,C876,Prov_Auto!C$3:C1000,"&gt;"&amp;A876,Prov_Auto!D$3:D1000,"&lt;="&amp;TODAY())*D876, IF(B876="V", -1*(SUMIFS(Prov_Auto!E$3:E1000,Prov_Auto!A$3:A1000,C876,Prov_Auto!C$3:C1000,"&gt;"&amp;A876,Prov_Auto!D$3:D1000,"&lt;="&amp;TODAY())*D876), "")))))</f>
        <v/>
      </c>
      <c r="I876" s="42" t="str">
        <f>IF($A876="","",IF($C876="","",IF($D876="","", IF($B876="C",  SUMIFS(Prov_Auto!$E$3:$E1000,Prov_Auto!$A$3:$A1000,$C876,Prov_Auto!$C$3:$C1000,"&gt;="&amp;$A876 ,Prov_Auto!$D$3:$D1000, "&gt;="&amp;DATE(I$2,1, 1), Prov_Auto!$D$3:$D1000,"&lt;="&amp;DATE(I$2, 12, 31))*$D876, IF($B876="V", -1*(SUMIFS(Prov_Auto!$E$3:$E1000,Prov_Auto!$A$3:$A1000,$C876,Prov_Auto!$C$3:$C1000,"&gt;="&amp;$A876 ,Prov_Auto!$D$3:$D1000, "&gt;="&amp;DATE(I$2,1,1), Prov_Auto!$D$3:$D1000,"&lt;="&amp;DATE(I$2,12,31))*$D876), "")))))</f>
        <v/>
      </c>
      <c r="J876" s="42" t="str">
        <f>IF($A876="","",IF($C876="","",IF($D876="","", IF($B876="C",  SUMIFS(Prov_Auto!$E$3:$E1000,Prov_Auto!$A$3:$A1000,$C876,Prov_Auto!$C$3:$C1000,"&gt;="&amp;$A876 ,Prov_Auto!$D$3:$D1000, "&gt;="&amp;DATE(J$2,1, 1), Prov_Auto!$D$3:$D1000,"&lt;="&amp;DATE(J$2, 12, 31))*$D876, IF($B876="V", -1*(SUMIFS(Prov_Auto!$E$3:$E1000,Prov_Auto!$A$3:$A1000,$C876,Prov_Auto!$C$3:$C1000,"&gt;="&amp;$A876 ,Prov_Auto!$D$3:$D1000, "&gt;="&amp;DATE(J$2,1,1), Prov_Auto!$D$3:$D1000,"&lt;="&amp;DATE(J$2,12,31))*$D876), "")))))</f>
        <v/>
      </c>
      <c r="K876" s="42" t="str">
        <f>IF($A876="","",IF($C876="","",IF($D876="","", IF($B876="C",  SUMIFS(Prov_Auto!$E$3:$E1000,Prov_Auto!$A$3:$A1000,$C876,Prov_Auto!$C$3:$C1000,"&gt;="&amp;$A876 ,Prov_Auto!$D$3:$D1000, "&gt;="&amp;DATE(K$2,1, 1), Prov_Auto!$D$3:$D1000,"&lt;="&amp;DATE(K$2, 12, 31))*$D876, IF($B876="V", -1*(SUMIFS(Prov_Auto!$E$3:$E1000,Prov_Auto!$A$3:$A1000,$C876,Prov_Auto!$C$3:$C1000,"&gt;="&amp;$A876 ,Prov_Auto!$D$3:$D1000, "&gt;="&amp;DATE(K$2,1,1), Prov_Auto!$D$3:$D1000,"&lt;="&amp;DATE(K$2,12,31))*$D876), "")))))</f>
        <v/>
      </c>
      <c r="L876" s="42" t="str">
        <f>IF($A876="","",IF($C876="","",IF($D876="","", IF($B876="C",  SUMIFS(Prov_Auto!$E$3:$E1000,Prov_Auto!$A$3:$A1000,$C876,Prov_Auto!$C$3:$C1000,"&gt;="&amp;$A876 ,Prov_Auto!$D$3:$D1000, "&gt;="&amp;DATE(L$2,1, 1), Prov_Auto!$D$3:$D1000,"&lt;="&amp;DATE(L$2, 12, 31))*$D876, IF($B876="V", -1*(SUMIFS(Prov_Auto!$E$3:$E1000,Prov_Auto!$A$3:$A1000,$C876,Prov_Auto!$C$3:$C1000,"&gt;="&amp;$A876 ,Prov_Auto!$D$3:$D1000, "&gt;="&amp;DATE(L$2,1,1), Prov_Auto!$D$3:$D1000,"&lt;="&amp;DATE(L$2,12,31))*$D876), "")))))</f>
        <v/>
      </c>
      <c r="M876" s="43" t="str">
        <f>IF($A876="","",IF($C876="","",IF($D876="","", IF($B876="C",  SUMIFS(Prov_Auto!$E$3:$E1000,Prov_Auto!$A$3:$A1000,$C876,Prov_Auto!$C$3:$C1000,"&gt;="&amp;$A876 ,Prov_Auto!$D$3:$D1000, "&gt;="&amp;DATE(M$2,1, 1), Prov_Auto!$D$3:$D1000,"&lt;="&amp;DATE(M$2, 12, 31))*$D876, IF($B876="V", -1*(SUMIFS(Prov_Auto!$E$3:$E1000,Prov_Auto!$A$3:$A1000,$C876,Prov_Auto!$C$3:$C1000,"&gt;="&amp;$A876 ,Prov_Auto!$D$3:$D1000, "&gt;="&amp;DATE(M$2,1,1), Prov_Auto!$D$3:$D1000,"&lt;="&amp;DATE(M$2,12,31))*$D876), "")))))</f>
        <v/>
      </c>
      <c r="N876" s="30"/>
      <c r="O876" s="31"/>
      <c r="P876" s="31"/>
      <c r="Q876" s="31"/>
      <c r="R876" s="31"/>
      <c r="S876" s="31"/>
      <c r="T876" s="31"/>
      <c r="U876" s="31"/>
      <c r="V876" s="31"/>
      <c r="W876" s="31"/>
    </row>
    <row r="877">
      <c r="A877" s="46"/>
      <c r="B877" s="47"/>
      <c r="C877" s="47"/>
      <c r="D877" s="47"/>
      <c r="E877" s="48"/>
      <c r="F877" s="45" t="str">
        <f t="shared" si="1"/>
        <v/>
      </c>
      <c r="G877" s="40" t="str">
        <f t="shared" si="2"/>
        <v/>
      </c>
      <c r="H877" s="41" t="str">
        <f>IF(A877="","",IF(C877="","",IF(D877="","",IF(B877="C", SUMIFS(Prov_Auto!E$3:E1000,Prov_Auto!A$3:A1000,C877,Prov_Auto!C$3:C1000,"&gt;"&amp;A877,Prov_Auto!D$3:D1000,"&lt;="&amp;TODAY())*D877, IF(B877="V", -1*(SUMIFS(Prov_Auto!E$3:E1000,Prov_Auto!A$3:A1000,C877,Prov_Auto!C$3:C1000,"&gt;"&amp;A877,Prov_Auto!D$3:D1000,"&lt;="&amp;TODAY())*D877), "")))))</f>
        <v/>
      </c>
      <c r="I877" s="42" t="str">
        <f>IF($A877="","",IF($C877="","",IF($D877="","", IF($B877="C",  SUMIFS(Prov_Auto!$E$3:$E1000,Prov_Auto!$A$3:$A1000,$C877,Prov_Auto!$C$3:$C1000,"&gt;="&amp;$A877 ,Prov_Auto!$D$3:$D1000, "&gt;="&amp;DATE(I$2,1, 1), Prov_Auto!$D$3:$D1000,"&lt;="&amp;DATE(I$2, 12, 31))*$D877, IF($B877="V", -1*(SUMIFS(Prov_Auto!$E$3:$E1000,Prov_Auto!$A$3:$A1000,$C877,Prov_Auto!$C$3:$C1000,"&gt;="&amp;$A877 ,Prov_Auto!$D$3:$D1000, "&gt;="&amp;DATE(I$2,1,1), Prov_Auto!$D$3:$D1000,"&lt;="&amp;DATE(I$2,12,31))*$D877), "")))))</f>
        <v/>
      </c>
      <c r="J877" s="42" t="str">
        <f>IF($A877="","",IF($C877="","",IF($D877="","", IF($B877="C",  SUMIFS(Prov_Auto!$E$3:$E1000,Prov_Auto!$A$3:$A1000,$C877,Prov_Auto!$C$3:$C1000,"&gt;="&amp;$A877 ,Prov_Auto!$D$3:$D1000, "&gt;="&amp;DATE(J$2,1, 1), Prov_Auto!$D$3:$D1000,"&lt;="&amp;DATE(J$2, 12, 31))*$D877, IF($B877="V", -1*(SUMIFS(Prov_Auto!$E$3:$E1000,Prov_Auto!$A$3:$A1000,$C877,Prov_Auto!$C$3:$C1000,"&gt;="&amp;$A877 ,Prov_Auto!$D$3:$D1000, "&gt;="&amp;DATE(J$2,1,1), Prov_Auto!$D$3:$D1000,"&lt;="&amp;DATE(J$2,12,31))*$D877), "")))))</f>
        <v/>
      </c>
      <c r="K877" s="42" t="str">
        <f>IF($A877="","",IF($C877="","",IF($D877="","", IF($B877="C",  SUMIFS(Prov_Auto!$E$3:$E1000,Prov_Auto!$A$3:$A1000,$C877,Prov_Auto!$C$3:$C1000,"&gt;="&amp;$A877 ,Prov_Auto!$D$3:$D1000, "&gt;="&amp;DATE(K$2,1, 1), Prov_Auto!$D$3:$D1000,"&lt;="&amp;DATE(K$2, 12, 31))*$D877, IF($B877="V", -1*(SUMIFS(Prov_Auto!$E$3:$E1000,Prov_Auto!$A$3:$A1000,$C877,Prov_Auto!$C$3:$C1000,"&gt;="&amp;$A877 ,Prov_Auto!$D$3:$D1000, "&gt;="&amp;DATE(K$2,1,1), Prov_Auto!$D$3:$D1000,"&lt;="&amp;DATE(K$2,12,31))*$D877), "")))))</f>
        <v/>
      </c>
      <c r="L877" s="42" t="str">
        <f>IF($A877="","",IF($C877="","",IF($D877="","", IF($B877="C",  SUMIFS(Prov_Auto!$E$3:$E1000,Prov_Auto!$A$3:$A1000,$C877,Prov_Auto!$C$3:$C1000,"&gt;="&amp;$A877 ,Prov_Auto!$D$3:$D1000, "&gt;="&amp;DATE(L$2,1, 1), Prov_Auto!$D$3:$D1000,"&lt;="&amp;DATE(L$2, 12, 31))*$D877, IF($B877="V", -1*(SUMIFS(Prov_Auto!$E$3:$E1000,Prov_Auto!$A$3:$A1000,$C877,Prov_Auto!$C$3:$C1000,"&gt;="&amp;$A877 ,Prov_Auto!$D$3:$D1000, "&gt;="&amp;DATE(L$2,1,1), Prov_Auto!$D$3:$D1000,"&lt;="&amp;DATE(L$2,12,31))*$D877), "")))))</f>
        <v/>
      </c>
      <c r="M877" s="43" t="str">
        <f>IF($A877="","",IF($C877="","",IF($D877="","", IF($B877="C",  SUMIFS(Prov_Auto!$E$3:$E1000,Prov_Auto!$A$3:$A1000,$C877,Prov_Auto!$C$3:$C1000,"&gt;="&amp;$A877 ,Prov_Auto!$D$3:$D1000, "&gt;="&amp;DATE(M$2,1, 1), Prov_Auto!$D$3:$D1000,"&lt;="&amp;DATE(M$2, 12, 31))*$D877, IF($B877="V", -1*(SUMIFS(Prov_Auto!$E$3:$E1000,Prov_Auto!$A$3:$A1000,$C877,Prov_Auto!$C$3:$C1000,"&gt;="&amp;$A877 ,Prov_Auto!$D$3:$D1000, "&gt;="&amp;DATE(M$2,1,1), Prov_Auto!$D$3:$D1000,"&lt;="&amp;DATE(M$2,12,31))*$D877), "")))))</f>
        <v/>
      </c>
      <c r="N877" s="30"/>
      <c r="O877" s="31"/>
      <c r="P877" s="31"/>
      <c r="Q877" s="31"/>
      <c r="R877" s="31"/>
      <c r="S877" s="31"/>
      <c r="T877" s="31"/>
      <c r="U877" s="31"/>
      <c r="V877" s="31"/>
      <c r="W877" s="31"/>
    </row>
    <row r="878">
      <c r="A878" s="46"/>
      <c r="B878" s="47"/>
      <c r="C878" s="47"/>
      <c r="D878" s="47"/>
      <c r="E878" s="48"/>
      <c r="F878" s="45" t="str">
        <f t="shared" si="1"/>
        <v/>
      </c>
      <c r="G878" s="40" t="str">
        <f t="shared" si="2"/>
        <v/>
      </c>
      <c r="H878" s="41" t="str">
        <f>IF(A878="","",IF(C878="","",IF(D878="","",IF(B878="C", SUMIFS(Prov_Auto!E$3:E1000,Prov_Auto!A$3:A1000,C878,Prov_Auto!C$3:C1000,"&gt;"&amp;A878,Prov_Auto!D$3:D1000,"&lt;="&amp;TODAY())*D878, IF(B878="V", -1*(SUMIFS(Prov_Auto!E$3:E1000,Prov_Auto!A$3:A1000,C878,Prov_Auto!C$3:C1000,"&gt;"&amp;A878,Prov_Auto!D$3:D1000,"&lt;="&amp;TODAY())*D878), "")))))</f>
        <v/>
      </c>
      <c r="I878" s="42" t="str">
        <f>IF($A878="","",IF($C878="","",IF($D878="","", IF($B878="C",  SUMIFS(Prov_Auto!$E$3:$E1000,Prov_Auto!$A$3:$A1000,$C878,Prov_Auto!$C$3:$C1000,"&gt;="&amp;$A878 ,Prov_Auto!$D$3:$D1000, "&gt;="&amp;DATE(I$2,1, 1), Prov_Auto!$D$3:$D1000,"&lt;="&amp;DATE(I$2, 12, 31))*$D878, IF($B878="V", -1*(SUMIFS(Prov_Auto!$E$3:$E1000,Prov_Auto!$A$3:$A1000,$C878,Prov_Auto!$C$3:$C1000,"&gt;="&amp;$A878 ,Prov_Auto!$D$3:$D1000, "&gt;="&amp;DATE(I$2,1,1), Prov_Auto!$D$3:$D1000,"&lt;="&amp;DATE(I$2,12,31))*$D878), "")))))</f>
        <v/>
      </c>
      <c r="J878" s="42" t="str">
        <f>IF($A878="","",IF($C878="","",IF($D878="","", IF($B878="C",  SUMIFS(Prov_Auto!$E$3:$E1000,Prov_Auto!$A$3:$A1000,$C878,Prov_Auto!$C$3:$C1000,"&gt;="&amp;$A878 ,Prov_Auto!$D$3:$D1000, "&gt;="&amp;DATE(J$2,1, 1), Prov_Auto!$D$3:$D1000,"&lt;="&amp;DATE(J$2, 12, 31))*$D878, IF($B878="V", -1*(SUMIFS(Prov_Auto!$E$3:$E1000,Prov_Auto!$A$3:$A1000,$C878,Prov_Auto!$C$3:$C1000,"&gt;="&amp;$A878 ,Prov_Auto!$D$3:$D1000, "&gt;="&amp;DATE(J$2,1,1), Prov_Auto!$D$3:$D1000,"&lt;="&amp;DATE(J$2,12,31))*$D878), "")))))</f>
        <v/>
      </c>
      <c r="K878" s="42" t="str">
        <f>IF($A878="","",IF($C878="","",IF($D878="","", IF($B878="C",  SUMIFS(Prov_Auto!$E$3:$E1000,Prov_Auto!$A$3:$A1000,$C878,Prov_Auto!$C$3:$C1000,"&gt;="&amp;$A878 ,Prov_Auto!$D$3:$D1000, "&gt;="&amp;DATE(K$2,1, 1), Prov_Auto!$D$3:$D1000,"&lt;="&amp;DATE(K$2, 12, 31))*$D878, IF($B878="V", -1*(SUMIFS(Prov_Auto!$E$3:$E1000,Prov_Auto!$A$3:$A1000,$C878,Prov_Auto!$C$3:$C1000,"&gt;="&amp;$A878 ,Prov_Auto!$D$3:$D1000, "&gt;="&amp;DATE(K$2,1,1), Prov_Auto!$D$3:$D1000,"&lt;="&amp;DATE(K$2,12,31))*$D878), "")))))</f>
        <v/>
      </c>
      <c r="L878" s="42" t="str">
        <f>IF($A878="","",IF($C878="","",IF($D878="","", IF($B878="C",  SUMIFS(Prov_Auto!$E$3:$E1000,Prov_Auto!$A$3:$A1000,$C878,Prov_Auto!$C$3:$C1000,"&gt;="&amp;$A878 ,Prov_Auto!$D$3:$D1000, "&gt;="&amp;DATE(L$2,1, 1), Prov_Auto!$D$3:$D1000,"&lt;="&amp;DATE(L$2, 12, 31))*$D878, IF($B878="V", -1*(SUMIFS(Prov_Auto!$E$3:$E1000,Prov_Auto!$A$3:$A1000,$C878,Prov_Auto!$C$3:$C1000,"&gt;="&amp;$A878 ,Prov_Auto!$D$3:$D1000, "&gt;="&amp;DATE(L$2,1,1), Prov_Auto!$D$3:$D1000,"&lt;="&amp;DATE(L$2,12,31))*$D878), "")))))</f>
        <v/>
      </c>
      <c r="M878" s="43" t="str">
        <f>IF($A878="","",IF($C878="","",IF($D878="","", IF($B878="C",  SUMIFS(Prov_Auto!$E$3:$E1000,Prov_Auto!$A$3:$A1000,$C878,Prov_Auto!$C$3:$C1000,"&gt;="&amp;$A878 ,Prov_Auto!$D$3:$D1000, "&gt;="&amp;DATE(M$2,1, 1), Prov_Auto!$D$3:$D1000,"&lt;="&amp;DATE(M$2, 12, 31))*$D878, IF($B878="V", -1*(SUMIFS(Prov_Auto!$E$3:$E1000,Prov_Auto!$A$3:$A1000,$C878,Prov_Auto!$C$3:$C1000,"&gt;="&amp;$A878 ,Prov_Auto!$D$3:$D1000, "&gt;="&amp;DATE(M$2,1,1), Prov_Auto!$D$3:$D1000,"&lt;="&amp;DATE(M$2,12,31))*$D878), "")))))</f>
        <v/>
      </c>
      <c r="N878" s="30"/>
      <c r="O878" s="31"/>
      <c r="P878" s="31"/>
      <c r="Q878" s="31"/>
      <c r="R878" s="31"/>
      <c r="S878" s="31"/>
      <c r="T878" s="31"/>
      <c r="U878" s="31"/>
      <c r="V878" s="31"/>
      <c r="W878" s="31"/>
    </row>
    <row r="879">
      <c r="A879" s="46"/>
      <c r="B879" s="47"/>
      <c r="C879" s="47"/>
      <c r="D879" s="47"/>
      <c r="E879" s="48"/>
      <c r="F879" s="45" t="str">
        <f t="shared" si="1"/>
        <v/>
      </c>
      <c r="G879" s="40" t="str">
        <f t="shared" si="2"/>
        <v/>
      </c>
      <c r="H879" s="41" t="str">
        <f>IF(A879="","",IF(C879="","",IF(D879="","",IF(B879="C", SUMIFS(Prov_Auto!E$3:E1000,Prov_Auto!A$3:A1000,C879,Prov_Auto!C$3:C1000,"&gt;"&amp;A879,Prov_Auto!D$3:D1000,"&lt;="&amp;TODAY())*D879, IF(B879="V", -1*(SUMIFS(Prov_Auto!E$3:E1000,Prov_Auto!A$3:A1000,C879,Prov_Auto!C$3:C1000,"&gt;"&amp;A879,Prov_Auto!D$3:D1000,"&lt;="&amp;TODAY())*D879), "")))))</f>
        <v/>
      </c>
      <c r="I879" s="42" t="str">
        <f>IF($A879="","",IF($C879="","",IF($D879="","", IF($B879="C",  SUMIFS(Prov_Auto!$E$3:$E1000,Prov_Auto!$A$3:$A1000,$C879,Prov_Auto!$C$3:$C1000,"&gt;="&amp;$A879 ,Prov_Auto!$D$3:$D1000, "&gt;="&amp;DATE(I$2,1, 1), Prov_Auto!$D$3:$D1000,"&lt;="&amp;DATE(I$2, 12, 31))*$D879, IF($B879="V", -1*(SUMIFS(Prov_Auto!$E$3:$E1000,Prov_Auto!$A$3:$A1000,$C879,Prov_Auto!$C$3:$C1000,"&gt;="&amp;$A879 ,Prov_Auto!$D$3:$D1000, "&gt;="&amp;DATE(I$2,1,1), Prov_Auto!$D$3:$D1000,"&lt;="&amp;DATE(I$2,12,31))*$D879), "")))))</f>
        <v/>
      </c>
      <c r="J879" s="42" t="str">
        <f>IF($A879="","",IF($C879="","",IF($D879="","", IF($B879="C",  SUMIFS(Prov_Auto!$E$3:$E1000,Prov_Auto!$A$3:$A1000,$C879,Prov_Auto!$C$3:$C1000,"&gt;="&amp;$A879 ,Prov_Auto!$D$3:$D1000, "&gt;="&amp;DATE(J$2,1, 1), Prov_Auto!$D$3:$D1000,"&lt;="&amp;DATE(J$2, 12, 31))*$D879, IF($B879="V", -1*(SUMIFS(Prov_Auto!$E$3:$E1000,Prov_Auto!$A$3:$A1000,$C879,Prov_Auto!$C$3:$C1000,"&gt;="&amp;$A879 ,Prov_Auto!$D$3:$D1000, "&gt;="&amp;DATE(J$2,1,1), Prov_Auto!$D$3:$D1000,"&lt;="&amp;DATE(J$2,12,31))*$D879), "")))))</f>
        <v/>
      </c>
      <c r="K879" s="42" t="str">
        <f>IF($A879="","",IF($C879="","",IF($D879="","", IF($B879="C",  SUMIFS(Prov_Auto!$E$3:$E1000,Prov_Auto!$A$3:$A1000,$C879,Prov_Auto!$C$3:$C1000,"&gt;="&amp;$A879 ,Prov_Auto!$D$3:$D1000, "&gt;="&amp;DATE(K$2,1, 1), Prov_Auto!$D$3:$D1000,"&lt;="&amp;DATE(K$2, 12, 31))*$D879, IF($B879="V", -1*(SUMIFS(Prov_Auto!$E$3:$E1000,Prov_Auto!$A$3:$A1000,$C879,Prov_Auto!$C$3:$C1000,"&gt;="&amp;$A879 ,Prov_Auto!$D$3:$D1000, "&gt;="&amp;DATE(K$2,1,1), Prov_Auto!$D$3:$D1000,"&lt;="&amp;DATE(K$2,12,31))*$D879), "")))))</f>
        <v/>
      </c>
      <c r="L879" s="42" t="str">
        <f>IF($A879="","",IF($C879="","",IF($D879="","", IF($B879="C",  SUMIFS(Prov_Auto!$E$3:$E1000,Prov_Auto!$A$3:$A1000,$C879,Prov_Auto!$C$3:$C1000,"&gt;="&amp;$A879 ,Prov_Auto!$D$3:$D1000, "&gt;="&amp;DATE(L$2,1, 1), Prov_Auto!$D$3:$D1000,"&lt;="&amp;DATE(L$2, 12, 31))*$D879, IF($B879="V", -1*(SUMIFS(Prov_Auto!$E$3:$E1000,Prov_Auto!$A$3:$A1000,$C879,Prov_Auto!$C$3:$C1000,"&gt;="&amp;$A879 ,Prov_Auto!$D$3:$D1000, "&gt;="&amp;DATE(L$2,1,1), Prov_Auto!$D$3:$D1000,"&lt;="&amp;DATE(L$2,12,31))*$D879), "")))))</f>
        <v/>
      </c>
      <c r="M879" s="43" t="str">
        <f>IF($A879="","",IF($C879="","",IF($D879="","", IF($B879="C",  SUMIFS(Prov_Auto!$E$3:$E1000,Prov_Auto!$A$3:$A1000,$C879,Prov_Auto!$C$3:$C1000,"&gt;="&amp;$A879 ,Prov_Auto!$D$3:$D1000, "&gt;="&amp;DATE(M$2,1, 1), Prov_Auto!$D$3:$D1000,"&lt;="&amp;DATE(M$2, 12, 31))*$D879, IF($B879="V", -1*(SUMIFS(Prov_Auto!$E$3:$E1000,Prov_Auto!$A$3:$A1000,$C879,Prov_Auto!$C$3:$C1000,"&gt;="&amp;$A879 ,Prov_Auto!$D$3:$D1000, "&gt;="&amp;DATE(M$2,1,1), Prov_Auto!$D$3:$D1000,"&lt;="&amp;DATE(M$2,12,31))*$D879), "")))))</f>
        <v/>
      </c>
      <c r="N879" s="30"/>
      <c r="O879" s="31"/>
      <c r="P879" s="31"/>
      <c r="Q879" s="31"/>
      <c r="R879" s="31"/>
      <c r="S879" s="31"/>
      <c r="T879" s="31"/>
      <c r="U879" s="31"/>
      <c r="V879" s="31"/>
      <c r="W879" s="31"/>
    </row>
    <row r="880">
      <c r="A880" s="46"/>
      <c r="B880" s="47"/>
      <c r="C880" s="47"/>
      <c r="D880" s="47"/>
      <c r="E880" s="48"/>
      <c r="F880" s="45" t="str">
        <f t="shared" si="1"/>
        <v/>
      </c>
      <c r="G880" s="40" t="str">
        <f t="shared" si="2"/>
        <v/>
      </c>
      <c r="H880" s="41" t="str">
        <f>IF(A880="","",IF(C880="","",IF(D880="","",IF(B880="C", SUMIFS(Prov_Auto!E$3:E1000,Prov_Auto!A$3:A1000,C880,Prov_Auto!C$3:C1000,"&gt;"&amp;A880,Prov_Auto!D$3:D1000,"&lt;="&amp;TODAY())*D880, IF(B880="V", -1*(SUMIFS(Prov_Auto!E$3:E1000,Prov_Auto!A$3:A1000,C880,Prov_Auto!C$3:C1000,"&gt;"&amp;A880,Prov_Auto!D$3:D1000,"&lt;="&amp;TODAY())*D880), "")))))</f>
        <v/>
      </c>
      <c r="I880" s="42" t="str">
        <f>IF($A880="","",IF($C880="","",IF($D880="","", IF($B880="C",  SUMIFS(Prov_Auto!$E$3:$E1000,Prov_Auto!$A$3:$A1000,$C880,Prov_Auto!$C$3:$C1000,"&gt;="&amp;$A880 ,Prov_Auto!$D$3:$D1000, "&gt;="&amp;DATE(I$2,1, 1), Prov_Auto!$D$3:$D1000,"&lt;="&amp;DATE(I$2, 12, 31))*$D880, IF($B880="V", -1*(SUMIFS(Prov_Auto!$E$3:$E1000,Prov_Auto!$A$3:$A1000,$C880,Prov_Auto!$C$3:$C1000,"&gt;="&amp;$A880 ,Prov_Auto!$D$3:$D1000, "&gt;="&amp;DATE(I$2,1,1), Prov_Auto!$D$3:$D1000,"&lt;="&amp;DATE(I$2,12,31))*$D880), "")))))</f>
        <v/>
      </c>
      <c r="J880" s="42" t="str">
        <f>IF($A880="","",IF($C880="","",IF($D880="","", IF($B880="C",  SUMIFS(Prov_Auto!$E$3:$E1000,Prov_Auto!$A$3:$A1000,$C880,Prov_Auto!$C$3:$C1000,"&gt;="&amp;$A880 ,Prov_Auto!$D$3:$D1000, "&gt;="&amp;DATE(J$2,1, 1), Prov_Auto!$D$3:$D1000,"&lt;="&amp;DATE(J$2, 12, 31))*$D880, IF($B880="V", -1*(SUMIFS(Prov_Auto!$E$3:$E1000,Prov_Auto!$A$3:$A1000,$C880,Prov_Auto!$C$3:$C1000,"&gt;="&amp;$A880 ,Prov_Auto!$D$3:$D1000, "&gt;="&amp;DATE(J$2,1,1), Prov_Auto!$D$3:$D1000,"&lt;="&amp;DATE(J$2,12,31))*$D880), "")))))</f>
        <v/>
      </c>
      <c r="K880" s="42" t="str">
        <f>IF($A880="","",IF($C880="","",IF($D880="","", IF($B880="C",  SUMIFS(Prov_Auto!$E$3:$E1000,Prov_Auto!$A$3:$A1000,$C880,Prov_Auto!$C$3:$C1000,"&gt;="&amp;$A880 ,Prov_Auto!$D$3:$D1000, "&gt;="&amp;DATE(K$2,1, 1), Prov_Auto!$D$3:$D1000,"&lt;="&amp;DATE(K$2, 12, 31))*$D880, IF($B880="V", -1*(SUMIFS(Prov_Auto!$E$3:$E1000,Prov_Auto!$A$3:$A1000,$C880,Prov_Auto!$C$3:$C1000,"&gt;="&amp;$A880 ,Prov_Auto!$D$3:$D1000, "&gt;="&amp;DATE(K$2,1,1), Prov_Auto!$D$3:$D1000,"&lt;="&amp;DATE(K$2,12,31))*$D880), "")))))</f>
        <v/>
      </c>
      <c r="L880" s="42" t="str">
        <f>IF($A880="","",IF($C880="","",IF($D880="","", IF($B880="C",  SUMIFS(Prov_Auto!$E$3:$E1000,Prov_Auto!$A$3:$A1000,$C880,Prov_Auto!$C$3:$C1000,"&gt;="&amp;$A880 ,Prov_Auto!$D$3:$D1000, "&gt;="&amp;DATE(L$2,1, 1), Prov_Auto!$D$3:$D1000,"&lt;="&amp;DATE(L$2, 12, 31))*$D880, IF($B880="V", -1*(SUMIFS(Prov_Auto!$E$3:$E1000,Prov_Auto!$A$3:$A1000,$C880,Prov_Auto!$C$3:$C1000,"&gt;="&amp;$A880 ,Prov_Auto!$D$3:$D1000, "&gt;="&amp;DATE(L$2,1,1), Prov_Auto!$D$3:$D1000,"&lt;="&amp;DATE(L$2,12,31))*$D880), "")))))</f>
        <v/>
      </c>
      <c r="M880" s="43" t="str">
        <f>IF($A880="","",IF($C880="","",IF($D880="","", IF($B880="C",  SUMIFS(Prov_Auto!$E$3:$E1000,Prov_Auto!$A$3:$A1000,$C880,Prov_Auto!$C$3:$C1000,"&gt;="&amp;$A880 ,Prov_Auto!$D$3:$D1000, "&gt;="&amp;DATE(M$2,1, 1), Prov_Auto!$D$3:$D1000,"&lt;="&amp;DATE(M$2, 12, 31))*$D880, IF($B880="V", -1*(SUMIFS(Prov_Auto!$E$3:$E1000,Prov_Auto!$A$3:$A1000,$C880,Prov_Auto!$C$3:$C1000,"&gt;="&amp;$A880 ,Prov_Auto!$D$3:$D1000, "&gt;="&amp;DATE(M$2,1,1), Prov_Auto!$D$3:$D1000,"&lt;="&amp;DATE(M$2,12,31))*$D880), "")))))</f>
        <v/>
      </c>
      <c r="N880" s="30"/>
      <c r="O880" s="31"/>
      <c r="P880" s="31"/>
      <c r="Q880" s="31"/>
      <c r="R880" s="31"/>
      <c r="S880" s="31"/>
      <c r="T880" s="31"/>
      <c r="U880" s="31"/>
      <c r="V880" s="31"/>
      <c r="W880" s="31"/>
    </row>
    <row r="881">
      <c r="A881" s="46"/>
      <c r="B881" s="47"/>
      <c r="C881" s="47"/>
      <c r="D881" s="47"/>
      <c r="E881" s="48"/>
      <c r="F881" s="45" t="str">
        <f t="shared" si="1"/>
        <v/>
      </c>
      <c r="G881" s="40" t="str">
        <f t="shared" si="2"/>
        <v/>
      </c>
      <c r="H881" s="41" t="str">
        <f>IF(A881="","",IF(C881="","",IF(D881="","",IF(B881="C", SUMIFS(Prov_Auto!E$3:E1000,Prov_Auto!A$3:A1000,C881,Prov_Auto!C$3:C1000,"&gt;"&amp;A881,Prov_Auto!D$3:D1000,"&lt;="&amp;TODAY())*D881, IF(B881="V", -1*(SUMIFS(Prov_Auto!E$3:E1000,Prov_Auto!A$3:A1000,C881,Prov_Auto!C$3:C1000,"&gt;"&amp;A881,Prov_Auto!D$3:D1000,"&lt;="&amp;TODAY())*D881), "")))))</f>
        <v/>
      </c>
      <c r="I881" s="42" t="str">
        <f>IF($A881="","",IF($C881="","",IF($D881="","", IF($B881="C",  SUMIFS(Prov_Auto!$E$3:$E1000,Prov_Auto!$A$3:$A1000,$C881,Prov_Auto!$C$3:$C1000,"&gt;="&amp;$A881 ,Prov_Auto!$D$3:$D1000, "&gt;="&amp;DATE(I$2,1, 1), Prov_Auto!$D$3:$D1000,"&lt;="&amp;DATE(I$2, 12, 31))*$D881, IF($B881="V", -1*(SUMIFS(Prov_Auto!$E$3:$E1000,Prov_Auto!$A$3:$A1000,$C881,Prov_Auto!$C$3:$C1000,"&gt;="&amp;$A881 ,Prov_Auto!$D$3:$D1000, "&gt;="&amp;DATE(I$2,1,1), Prov_Auto!$D$3:$D1000,"&lt;="&amp;DATE(I$2,12,31))*$D881), "")))))</f>
        <v/>
      </c>
      <c r="J881" s="42" t="str">
        <f>IF($A881="","",IF($C881="","",IF($D881="","", IF($B881="C",  SUMIFS(Prov_Auto!$E$3:$E1000,Prov_Auto!$A$3:$A1000,$C881,Prov_Auto!$C$3:$C1000,"&gt;="&amp;$A881 ,Prov_Auto!$D$3:$D1000, "&gt;="&amp;DATE(J$2,1, 1), Prov_Auto!$D$3:$D1000,"&lt;="&amp;DATE(J$2, 12, 31))*$D881, IF($B881="V", -1*(SUMIFS(Prov_Auto!$E$3:$E1000,Prov_Auto!$A$3:$A1000,$C881,Prov_Auto!$C$3:$C1000,"&gt;="&amp;$A881 ,Prov_Auto!$D$3:$D1000, "&gt;="&amp;DATE(J$2,1,1), Prov_Auto!$D$3:$D1000,"&lt;="&amp;DATE(J$2,12,31))*$D881), "")))))</f>
        <v/>
      </c>
      <c r="K881" s="42" t="str">
        <f>IF($A881="","",IF($C881="","",IF($D881="","", IF($B881="C",  SUMIFS(Prov_Auto!$E$3:$E1000,Prov_Auto!$A$3:$A1000,$C881,Prov_Auto!$C$3:$C1000,"&gt;="&amp;$A881 ,Prov_Auto!$D$3:$D1000, "&gt;="&amp;DATE(K$2,1, 1), Prov_Auto!$D$3:$D1000,"&lt;="&amp;DATE(K$2, 12, 31))*$D881, IF($B881="V", -1*(SUMIFS(Prov_Auto!$E$3:$E1000,Prov_Auto!$A$3:$A1000,$C881,Prov_Auto!$C$3:$C1000,"&gt;="&amp;$A881 ,Prov_Auto!$D$3:$D1000, "&gt;="&amp;DATE(K$2,1,1), Prov_Auto!$D$3:$D1000,"&lt;="&amp;DATE(K$2,12,31))*$D881), "")))))</f>
        <v/>
      </c>
      <c r="L881" s="42" t="str">
        <f>IF($A881="","",IF($C881="","",IF($D881="","", IF($B881="C",  SUMIFS(Prov_Auto!$E$3:$E1000,Prov_Auto!$A$3:$A1000,$C881,Prov_Auto!$C$3:$C1000,"&gt;="&amp;$A881 ,Prov_Auto!$D$3:$D1000, "&gt;="&amp;DATE(L$2,1, 1), Prov_Auto!$D$3:$D1000,"&lt;="&amp;DATE(L$2, 12, 31))*$D881, IF($B881="V", -1*(SUMIFS(Prov_Auto!$E$3:$E1000,Prov_Auto!$A$3:$A1000,$C881,Prov_Auto!$C$3:$C1000,"&gt;="&amp;$A881 ,Prov_Auto!$D$3:$D1000, "&gt;="&amp;DATE(L$2,1,1), Prov_Auto!$D$3:$D1000,"&lt;="&amp;DATE(L$2,12,31))*$D881), "")))))</f>
        <v/>
      </c>
      <c r="M881" s="43" t="str">
        <f>IF($A881="","",IF($C881="","",IF($D881="","", IF($B881="C",  SUMIFS(Prov_Auto!$E$3:$E1000,Prov_Auto!$A$3:$A1000,$C881,Prov_Auto!$C$3:$C1000,"&gt;="&amp;$A881 ,Prov_Auto!$D$3:$D1000, "&gt;="&amp;DATE(M$2,1, 1), Prov_Auto!$D$3:$D1000,"&lt;="&amp;DATE(M$2, 12, 31))*$D881, IF($B881="V", -1*(SUMIFS(Prov_Auto!$E$3:$E1000,Prov_Auto!$A$3:$A1000,$C881,Prov_Auto!$C$3:$C1000,"&gt;="&amp;$A881 ,Prov_Auto!$D$3:$D1000, "&gt;="&amp;DATE(M$2,1,1), Prov_Auto!$D$3:$D1000,"&lt;="&amp;DATE(M$2,12,31))*$D881), "")))))</f>
        <v/>
      </c>
      <c r="N881" s="30"/>
      <c r="O881" s="31"/>
      <c r="P881" s="31"/>
      <c r="Q881" s="31"/>
      <c r="R881" s="31"/>
      <c r="S881" s="31"/>
      <c r="T881" s="31"/>
      <c r="U881" s="31"/>
      <c r="V881" s="31"/>
      <c r="W881" s="31"/>
    </row>
    <row r="882">
      <c r="A882" s="46"/>
      <c r="B882" s="47"/>
      <c r="C882" s="47"/>
      <c r="D882" s="47"/>
      <c r="E882" s="48"/>
      <c r="F882" s="45" t="str">
        <f t="shared" si="1"/>
        <v/>
      </c>
      <c r="G882" s="40" t="str">
        <f t="shared" si="2"/>
        <v/>
      </c>
      <c r="H882" s="41" t="str">
        <f>IF(A882="","",IF(C882="","",IF(D882="","",IF(B882="C", SUMIFS(Prov_Auto!E$3:E1000,Prov_Auto!A$3:A1000,C882,Prov_Auto!C$3:C1000,"&gt;"&amp;A882,Prov_Auto!D$3:D1000,"&lt;="&amp;TODAY())*D882, IF(B882="V", -1*(SUMIFS(Prov_Auto!E$3:E1000,Prov_Auto!A$3:A1000,C882,Prov_Auto!C$3:C1000,"&gt;"&amp;A882,Prov_Auto!D$3:D1000,"&lt;="&amp;TODAY())*D882), "")))))</f>
        <v/>
      </c>
      <c r="I882" s="42" t="str">
        <f>IF($A882="","",IF($C882="","",IF($D882="","", IF($B882="C",  SUMIFS(Prov_Auto!$E$3:$E1000,Prov_Auto!$A$3:$A1000,$C882,Prov_Auto!$C$3:$C1000,"&gt;="&amp;$A882 ,Prov_Auto!$D$3:$D1000, "&gt;="&amp;DATE(I$2,1, 1), Prov_Auto!$D$3:$D1000,"&lt;="&amp;DATE(I$2, 12, 31))*$D882, IF($B882="V", -1*(SUMIFS(Prov_Auto!$E$3:$E1000,Prov_Auto!$A$3:$A1000,$C882,Prov_Auto!$C$3:$C1000,"&gt;="&amp;$A882 ,Prov_Auto!$D$3:$D1000, "&gt;="&amp;DATE(I$2,1,1), Prov_Auto!$D$3:$D1000,"&lt;="&amp;DATE(I$2,12,31))*$D882), "")))))</f>
        <v/>
      </c>
      <c r="J882" s="42" t="str">
        <f>IF($A882="","",IF($C882="","",IF($D882="","", IF($B882="C",  SUMIFS(Prov_Auto!$E$3:$E1000,Prov_Auto!$A$3:$A1000,$C882,Prov_Auto!$C$3:$C1000,"&gt;="&amp;$A882 ,Prov_Auto!$D$3:$D1000, "&gt;="&amp;DATE(J$2,1, 1), Prov_Auto!$D$3:$D1000,"&lt;="&amp;DATE(J$2, 12, 31))*$D882, IF($B882="V", -1*(SUMIFS(Prov_Auto!$E$3:$E1000,Prov_Auto!$A$3:$A1000,$C882,Prov_Auto!$C$3:$C1000,"&gt;="&amp;$A882 ,Prov_Auto!$D$3:$D1000, "&gt;="&amp;DATE(J$2,1,1), Prov_Auto!$D$3:$D1000,"&lt;="&amp;DATE(J$2,12,31))*$D882), "")))))</f>
        <v/>
      </c>
      <c r="K882" s="42" t="str">
        <f>IF($A882="","",IF($C882="","",IF($D882="","", IF($B882="C",  SUMIFS(Prov_Auto!$E$3:$E1000,Prov_Auto!$A$3:$A1000,$C882,Prov_Auto!$C$3:$C1000,"&gt;="&amp;$A882 ,Prov_Auto!$D$3:$D1000, "&gt;="&amp;DATE(K$2,1, 1), Prov_Auto!$D$3:$D1000,"&lt;="&amp;DATE(K$2, 12, 31))*$D882, IF($B882="V", -1*(SUMIFS(Prov_Auto!$E$3:$E1000,Prov_Auto!$A$3:$A1000,$C882,Prov_Auto!$C$3:$C1000,"&gt;="&amp;$A882 ,Prov_Auto!$D$3:$D1000, "&gt;="&amp;DATE(K$2,1,1), Prov_Auto!$D$3:$D1000,"&lt;="&amp;DATE(K$2,12,31))*$D882), "")))))</f>
        <v/>
      </c>
      <c r="L882" s="42" t="str">
        <f>IF($A882="","",IF($C882="","",IF($D882="","", IF($B882="C",  SUMIFS(Prov_Auto!$E$3:$E1000,Prov_Auto!$A$3:$A1000,$C882,Prov_Auto!$C$3:$C1000,"&gt;="&amp;$A882 ,Prov_Auto!$D$3:$D1000, "&gt;="&amp;DATE(L$2,1, 1), Prov_Auto!$D$3:$D1000,"&lt;="&amp;DATE(L$2, 12, 31))*$D882, IF($B882="V", -1*(SUMIFS(Prov_Auto!$E$3:$E1000,Prov_Auto!$A$3:$A1000,$C882,Prov_Auto!$C$3:$C1000,"&gt;="&amp;$A882 ,Prov_Auto!$D$3:$D1000, "&gt;="&amp;DATE(L$2,1,1), Prov_Auto!$D$3:$D1000,"&lt;="&amp;DATE(L$2,12,31))*$D882), "")))))</f>
        <v/>
      </c>
      <c r="M882" s="43" t="str">
        <f>IF($A882="","",IF($C882="","",IF($D882="","", IF($B882="C",  SUMIFS(Prov_Auto!$E$3:$E1000,Prov_Auto!$A$3:$A1000,$C882,Prov_Auto!$C$3:$C1000,"&gt;="&amp;$A882 ,Prov_Auto!$D$3:$D1000, "&gt;="&amp;DATE(M$2,1, 1), Prov_Auto!$D$3:$D1000,"&lt;="&amp;DATE(M$2, 12, 31))*$D882, IF($B882="V", -1*(SUMIFS(Prov_Auto!$E$3:$E1000,Prov_Auto!$A$3:$A1000,$C882,Prov_Auto!$C$3:$C1000,"&gt;="&amp;$A882 ,Prov_Auto!$D$3:$D1000, "&gt;="&amp;DATE(M$2,1,1), Prov_Auto!$D$3:$D1000,"&lt;="&amp;DATE(M$2,12,31))*$D882), "")))))</f>
        <v/>
      </c>
      <c r="N882" s="30"/>
      <c r="O882" s="31"/>
      <c r="P882" s="31"/>
      <c r="Q882" s="31"/>
      <c r="R882" s="31"/>
      <c r="S882" s="31"/>
      <c r="T882" s="31"/>
      <c r="U882" s="31"/>
      <c r="V882" s="31"/>
      <c r="W882" s="31"/>
    </row>
    <row r="883">
      <c r="A883" s="46"/>
      <c r="B883" s="47"/>
      <c r="C883" s="47"/>
      <c r="D883" s="47"/>
      <c r="E883" s="48"/>
      <c r="F883" s="45" t="str">
        <f t="shared" si="1"/>
        <v/>
      </c>
      <c r="G883" s="40" t="str">
        <f t="shared" si="2"/>
        <v/>
      </c>
      <c r="H883" s="41" t="str">
        <f>IF(A883="","",IF(C883="","",IF(D883="","",IF(B883="C", SUMIFS(Prov_Auto!E$3:E1000,Prov_Auto!A$3:A1000,C883,Prov_Auto!C$3:C1000,"&gt;"&amp;A883,Prov_Auto!D$3:D1000,"&lt;="&amp;TODAY())*D883, IF(B883="V", -1*(SUMIFS(Prov_Auto!E$3:E1000,Prov_Auto!A$3:A1000,C883,Prov_Auto!C$3:C1000,"&gt;"&amp;A883,Prov_Auto!D$3:D1000,"&lt;="&amp;TODAY())*D883), "")))))</f>
        <v/>
      </c>
      <c r="I883" s="42" t="str">
        <f>IF($A883="","",IF($C883="","",IF($D883="","", IF($B883="C",  SUMIFS(Prov_Auto!$E$3:$E1000,Prov_Auto!$A$3:$A1000,$C883,Prov_Auto!$C$3:$C1000,"&gt;="&amp;$A883 ,Prov_Auto!$D$3:$D1000, "&gt;="&amp;DATE(I$2,1, 1), Prov_Auto!$D$3:$D1000,"&lt;="&amp;DATE(I$2, 12, 31))*$D883, IF($B883="V", -1*(SUMIFS(Prov_Auto!$E$3:$E1000,Prov_Auto!$A$3:$A1000,$C883,Prov_Auto!$C$3:$C1000,"&gt;="&amp;$A883 ,Prov_Auto!$D$3:$D1000, "&gt;="&amp;DATE(I$2,1,1), Prov_Auto!$D$3:$D1000,"&lt;="&amp;DATE(I$2,12,31))*$D883), "")))))</f>
        <v/>
      </c>
      <c r="J883" s="42" t="str">
        <f>IF($A883="","",IF($C883="","",IF($D883="","", IF($B883="C",  SUMIFS(Prov_Auto!$E$3:$E1000,Prov_Auto!$A$3:$A1000,$C883,Prov_Auto!$C$3:$C1000,"&gt;="&amp;$A883 ,Prov_Auto!$D$3:$D1000, "&gt;="&amp;DATE(J$2,1, 1), Prov_Auto!$D$3:$D1000,"&lt;="&amp;DATE(J$2, 12, 31))*$D883, IF($B883="V", -1*(SUMIFS(Prov_Auto!$E$3:$E1000,Prov_Auto!$A$3:$A1000,$C883,Prov_Auto!$C$3:$C1000,"&gt;="&amp;$A883 ,Prov_Auto!$D$3:$D1000, "&gt;="&amp;DATE(J$2,1,1), Prov_Auto!$D$3:$D1000,"&lt;="&amp;DATE(J$2,12,31))*$D883), "")))))</f>
        <v/>
      </c>
      <c r="K883" s="42" t="str">
        <f>IF($A883="","",IF($C883="","",IF($D883="","", IF($B883="C",  SUMIFS(Prov_Auto!$E$3:$E1000,Prov_Auto!$A$3:$A1000,$C883,Prov_Auto!$C$3:$C1000,"&gt;="&amp;$A883 ,Prov_Auto!$D$3:$D1000, "&gt;="&amp;DATE(K$2,1, 1), Prov_Auto!$D$3:$D1000,"&lt;="&amp;DATE(K$2, 12, 31))*$D883, IF($B883="V", -1*(SUMIFS(Prov_Auto!$E$3:$E1000,Prov_Auto!$A$3:$A1000,$C883,Prov_Auto!$C$3:$C1000,"&gt;="&amp;$A883 ,Prov_Auto!$D$3:$D1000, "&gt;="&amp;DATE(K$2,1,1), Prov_Auto!$D$3:$D1000,"&lt;="&amp;DATE(K$2,12,31))*$D883), "")))))</f>
        <v/>
      </c>
      <c r="L883" s="42" t="str">
        <f>IF($A883="","",IF($C883="","",IF($D883="","", IF($B883="C",  SUMIFS(Prov_Auto!$E$3:$E1000,Prov_Auto!$A$3:$A1000,$C883,Prov_Auto!$C$3:$C1000,"&gt;="&amp;$A883 ,Prov_Auto!$D$3:$D1000, "&gt;="&amp;DATE(L$2,1, 1), Prov_Auto!$D$3:$D1000,"&lt;="&amp;DATE(L$2, 12, 31))*$D883, IF($B883="V", -1*(SUMIFS(Prov_Auto!$E$3:$E1000,Prov_Auto!$A$3:$A1000,$C883,Prov_Auto!$C$3:$C1000,"&gt;="&amp;$A883 ,Prov_Auto!$D$3:$D1000, "&gt;="&amp;DATE(L$2,1,1), Prov_Auto!$D$3:$D1000,"&lt;="&amp;DATE(L$2,12,31))*$D883), "")))))</f>
        <v/>
      </c>
      <c r="M883" s="43" t="str">
        <f>IF($A883="","",IF($C883="","",IF($D883="","", IF($B883="C",  SUMIFS(Prov_Auto!$E$3:$E1000,Prov_Auto!$A$3:$A1000,$C883,Prov_Auto!$C$3:$C1000,"&gt;="&amp;$A883 ,Prov_Auto!$D$3:$D1000, "&gt;="&amp;DATE(M$2,1, 1), Prov_Auto!$D$3:$D1000,"&lt;="&amp;DATE(M$2, 12, 31))*$D883, IF($B883="V", -1*(SUMIFS(Prov_Auto!$E$3:$E1000,Prov_Auto!$A$3:$A1000,$C883,Prov_Auto!$C$3:$C1000,"&gt;="&amp;$A883 ,Prov_Auto!$D$3:$D1000, "&gt;="&amp;DATE(M$2,1,1), Prov_Auto!$D$3:$D1000,"&lt;="&amp;DATE(M$2,12,31))*$D883), "")))))</f>
        <v/>
      </c>
      <c r="N883" s="30"/>
      <c r="O883" s="31"/>
      <c r="P883" s="31"/>
      <c r="Q883" s="31"/>
      <c r="R883" s="31"/>
      <c r="S883" s="31"/>
      <c r="T883" s="31"/>
      <c r="U883" s="31"/>
      <c r="V883" s="31"/>
      <c r="W883" s="31"/>
    </row>
    <row r="884">
      <c r="A884" s="46"/>
      <c r="B884" s="47"/>
      <c r="C884" s="47"/>
      <c r="D884" s="47"/>
      <c r="E884" s="48"/>
      <c r="F884" s="45" t="str">
        <f t="shared" si="1"/>
        <v/>
      </c>
      <c r="G884" s="40" t="str">
        <f t="shared" si="2"/>
        <v/>
      </c>
      <c r="H884" s="41" t="str">
        <f>IF(A884="","",IF(C884="","",IF(D884="","",IF(B884="C", SUMIFS(Prov_Auto!E$3:E1000,Prov_Auto!A$3:A1000,C884,Prov_Auto!C$3:C1000,"&gt;"&amp;A884,Prov_Auto!D$3:D1000,"&lt;="&amp;TODAY())*D884, IF(B884="V", -1*(SUMIFS(Prov_Auto!E$3:E1000,Prov_Auto!A$3:A1000,C884,Prov_Auto!C$3:C1000,"&gt;"&amp;A884,Prov_Auto!D$3:D1000,"&lt;="&amp;TODAY())*D884), "")))))</f>
        <v/>
      </c>
      <c r="I884" s="42" t="str">
        <f>IF($A884="","",IF($C884="","",IF($D884="","", IF($B884="C",  SUMIFS(Prov_Auto!$E$3:$E1000,Prov_Auto!$A$3:$A1000,$C884,Prov_Auto!$C$3:$C1000,"&gt;="&amp;$A884 ,Prov_Auto!$D$3:$D1000, "&gt;="&amp;DATE(I$2,1, 1), Prov_Auto!$D$3:$D1000,"&lt;="&amp;DATE(I$2, 12, 31))*$D884, IF($B884="V", -1*(SUMIFS(Prov_Auto!$E$3:$E1000,Prov_Auto!$A$3:$A1000,$C884,Prov_Auto!$C$3:$C1000,"&gt;="&amp;$A884 ,Prov_Auto!$D$3:$D1000, "&gt;="&amp;DATE(I$2,1,1), Prov_Auto!$D$3:$D1000,"&lt;="&amp;DATE(I$2,12,31))*$D884), "")))))</f>
        <v/>
      </c>
      <c r="J884" s="42" t="str">
        <f>IF($A884="","",IF($C884="","",IF($D884="","", IF($B884="C",  SUMIFS(Prov_Auto!$E$3:$E1000,Prov_Auto!$A$3:$A1000,$C884,Prov_Auto!$C$3:$C1000,"&gt;="&amp;$A884 ,Prov_Auto!$D$3:$D1000, "&gt;="&amp;DATE(J$2,1, 1), Prov_Auto!$D$3:$D1000,"&lt;="&amp;DATE(J$2, 12, 31))*$D884, IF($B884="V", -1*(SUMIFS(Prov_Auto!$E$3:$E1000,Prov_Auto!$A$3:$A1000,$C884,Prov_Auto!$C$3:$C1000,"&gt;="&amp;$A884 ,Prov_Auto!$D$3:$D1000, "&gt;="&amp;DATE(J$2,1,1), Prov_Auto!$D$3:$D1000,"&lt;="&amp;DATE(J$2,12,31))*$D884), "")))))</f>
        <v/>
      </c>
      <c r="K884" s="42" t="str">
        <f>IF($A884="","",IF($C884="","",IF($D884="","", IF($B884="C",  SUMIFS(Prov_Auto!$E$3:$E1000,Prov_Auto!$A$3:$A1000,$C884,Prov_Auto!$C$3:$C1000,"&gt;="&amp;$A884 ,Prov_Auto!$D$3:$D1000, "&gt;="&amp;DATE(K$2,1, 1), Prov_Auto!$D$3:$D1000,"&lt;="&amp;DATE(K$2, 12, 31))*$D884, IF($B884="V", -1*(SUMIFS(Prov_Auto!$E$3:$E1000,Prov_Auto!$A$3:$A1000,$C884,Prov_Auto!$C$3:$C1000,"&gt;="&amp;$A884 ,Prov_Auto!$D$3:$D1000, "&gt;="&amp;DATE(K$2,1,1), Prov_Auto!$D$3:$D1000,"&lt;="&amp;DATE(K$2,12,31))*$D884), "")))))</f>
        <v/>
      </c>
      <c r="L884" s="42" t="str">
        <f>IF($A884="","",IF($C884="","",IF($D884="","", IF($B884="C",  SUMIFS(Prov_Auto!$E$3:$E1000,Prov_Auto!$A$3:$A1000,$C884,Prov_Auto!$C$3:$C1000,"&gt;="&amp;$A884 ,Prov_Auto!$D$3:$D1000, "&gt;="&amp;DATE(L$2,1, 1), Prov_Auto!$D$3:$D1000,"&lt;="&amp;DATE(L$2, 12, 31))*$D884, IF($B884="V", -1*(SUMIFS(Prov_Auto!$E$3:$E1000,Prov_Auto!$A$3:$A1000,$C884,Prov_Auto!$C$3:$C1000,"&gt;="&amp;$A884 ,Prov_Auto!$D$3:$D1000, "&gt;="&amp;DATE(L$2,1,1), Prov_Auto!$D$3:$D1000,"&lt;="&amp;DATE(L$2,12,31))*$D884), "")))))</f>
        <v/>
      </c>
      <c r="M884" s="43" t="str">
        <f>IF($A884="","",IF($C884="","",IF($D884="","", IF($B884="C",  SUMIFS(Prov_Auto!$E$3:$E1000,Prov_Auto!$A$3:$A1000,$C884,Prov_Auto!$C$3:$C1000,"&gt;="&amp;$A884 ,Prov_Auto!$D$3:$D1000, "&gt;="&amp;DATE(M$2,1, 1), Prov_Auto!$D$3:$D1000,"&lt;="&amp;DATE(M$2, 12, 31))*$D884, IF($B884="V", -1*(SUMIFS(Prov_Auto!$E$3:$E1000,Prov_Auto!$A$3:$A1000,$C884,Prov_Auto!$C$3:$C1000,"&gt;="&amp;$A884 ,Prov_Auto!$D$3:$D1000, "&gt;="&amp;DATE(M$2,1,1), Prov_Auto!$D$3:$D1000,"&lt;="&amp;DATE(M$2,12,31))*$D884), "")))))</f>
        <v/>
      </c>
      <c r="N884" s="30"/>
      <c r="O884" s="31"/>
      <c r="P884" s="31"/>
      <c r="Q884" s="31"/>
      <c r="R884" s="31"/>
      <c r="S884" s="31"/>
      <c r="T884" s="31"/>
      <c r="U884" s="31"/>
      <c r="V884" s="31"/>
      <c r="W884" s="31"/>
    </row>
    <row r="885">
      <c r="A885" s="46"/>
      <c r="B885" s="47"/>
      <c r="C885" s="47"/>
      <c r="D885" s="47"/>
      <c r="E885" s="48"/>
      <c r="F885" s="45" t="str">
        <f t="shared" si="1"/>
        <v/>
      </c>
      <c r="G885" s="40" t="str">
        <f t="shared" si="2"/>
        <v/>
      </c>
      <c r="H885" s="41" t="str">
        <f>IF(A885="","",IF(C885="","",IF(D885="","",IF(B885="C", SUMIFS(Prov_Auto!E$3:E1000,Prov_Auto!A$3:A1000,C885,Prov_Auto!C$3:C1000,"&gt;"&amp;A885,Prov_Auto!D$3:D1000,"&lt;="&amp;TODAY())*D885, IF(B885="V", -1*(SUMIFS(Prov_Auto!E$3:E1000,Prov_Auto!A$3:A1000,C885,Prov_Auto!C$3:C1000,"&gt;"&amp;A885,Prov_Auto!D$3:D1000,"&lt;="&amp;TODAY())*D885), "")))))</f>
        <v/>
      </c>
      <c r="I885" s="42" t="str">
        <f>IF($A885="","",IF($C885="","",IF($D885="","", IF($B885="C",  SUMIFS(Prov_Auto!$E$3:$E1000,Prov_Auto!$A$3:$A1000,$C885,Prov_Auto!$C$3:$C1000,"&gt;="&amp;$A885 ,Prov_Auto!$D$3:$D1000, "&gt;="&amp;DATE(I$2,1, 1), Prov_Auto!$D$3:$D1000,"&lt;="&amp;DATE(I$2, 12, 31))*$D885, IF($B885="V", -1*(SUMIFS(Prov_Auto!$E$3:$E1000,Prov_Auto!$A$3:$A1000,$C885,Prov_Auto!$C$3:$C1000,"&gt;="&amp;$A885 ,Prov_Auto!$D$3:$D1000, "&gt;="&amp;DATE(I$2,1,1), Prov_Auto!$D$3:$D1000,"&lt;="&amp;DATE(I$2,12,31))*$D885), "")))))</f>
        <v/>
      </c>
      <c r="J885" s="42" t="str">
        <f>IF($A885="","",IF($C885="","",IF($D885="","", IF($B885="C",  SUMIFS(Prov_Auto!$E$3:$E1000,Prov_Auto!$A$3:$A1000,$C885,Prov_Auto!$C$3:$C1000,"&gt;="&amp;$A885 ,Prov_Auto!$D$3:$D1000, "&gt;="&amp;DATE(J$2,1, 1), Prov_Auto!$D$3:$D1000,"&lt;="&amp;DATE(J$2, 12, 31))*$D885, IF($B885="V", -1*(SUMIFS(Prov_Auto!$E$3:$E1000,Prov_Auto!$A$3:$A1000,$C885,Prov_Auto!$C$3:$C1000,"&gt;="&amp;$A885 ,Prov_Auto!$D$3:$D1000, "&gt;="&amp;DATE(J$2,1,1), Prov_Auto!$D$3:$D1000,"&lt;="&amp;DATE(J$2,12,31))*$D885), "")))))</f>
        <v/>
      </c>
      <c r="K885" s="42" t="str">
        <f>IF($A885="","",IF($C885="","",IF($D885="","", IF($B885="C",  SUMIFS(Prov_Auto!$E$3:$E1000,Prov_Auto!$A$3:$A1000,$C885,Prov_Auto!$C$3:$C1000,"&gt;="&amp;$A885 ,Prov_Auto!$D$3:$D1000, "&gt;="&amp;DATE(K$2,1, 1), Prov_Auto!$D$3:$D1000,"&lt;="&amp;DATE(K$2, 12, 31))*$D885, IF($B885="V", -1*(SUMIFS(Prov_Auto!$E$3:$E1000,Prov_Auto!$A$3:$A1000,$C885,Prov_Auto!$C$3:$C1000,"&gt;="&amp;$A885 ,Prov_Auto!$D$3:$D1000, "&gt;="&amp;DATE(K$2,1,1), Prov_Auto!$D$3:$D1000,"&lt;="&amp;DATE(K$2,12,31))*$D885), "")))))</f>
        <v/>
      </c>
      <c r="L885" s="42" t="str">
        <f>IF($A885="","",IF($C885="","",IF($D885="","", IF($B885="C",  SUMIFS(Prov_Auto!$E$3:$E1000,Prov_Auto!$A$3:$A1000,$C885,Prov_Auto!$C$3:$C1000,"&gt;="&amp;$A885 ,Prov_Auto!$D$3:$D1000, "&gt;="&amp;DATE(L$2,1, 1), Prov_Auto!$D$3:$D1000,"&lt;="&amp;DATE(L$2, 12, 31))*$D885, IF($B885="V", -1*(SUMIFS(Prov_Auto!$E$3:$E1000,Prov_Auto!$A$3:$A1000,$C885,Prov_Auto!$C$3:$C1000,"&gt;="&amp;$A885 ,Prov_Auto!$D$3:$D1000, "&gt;="&amp;DATE(L$2,1,1), Prov_Auto!$D$3:$D1000,"&lt;="&amp;DATE(L$2,12,31))*$D885), "")))))</f>
        <v/>
      </c>
      <c r="M885" s="43" t="str">
        <f>IF($A885="","",IF($C885="","",IF($D885="","", IF($B885="C",  SUMIFS(Prov_Auto!$E$3:$E1000,Prov_Auto!$A$3:$A1000,$C885,Prov_Auto!$C$3:$C1000,"&gt;="&amp;$A885 ,Prov_Auto!$D$3:$D1000, "&gt;="&amp;DATE(M$2,1, 1), Prov_Auto!$D$3:$D1000,"&lt;="&amp;DATE(M$2, 12, 31))*$D885, IF($B885="V", -1*(SUMIFS(Prov_Auto!$E$3:$E1000,Prov_Auto!$A$3:$A1000,$C885,Prov_Auto!$C$3:$C1000,"&gt;="&amp;$A885 ,Prov_Auto!$D$3:$D1000, "&gt;="&amp;DATE(M$2,1,1), Prov_Auto!$D$3:$D1000,"&lt;="&amp;DATE(M$2,12,31))*$D885), "")))))</f>
        <v/>
      </c>
      <c r="N885" s="30"/>
      <c r="O885" s="31"/>
      <c r="P885" s="31"/>
      <c r="Q885" s="31"/>
      <c r="R885" s="31"/>
      <c r="S885" s="31"/>
      <c r="T885" s="31"/>
      <c r="U885" s="31"/>
      <c r="V885" s="31"/>
      <c r="W885" s="31"/>
    </row>
    <row r="886">
      <c r="A886" s="46"/>
      <c r="B886" s="47"/>
      <c r="C886" s="47"/>
      <c r="D886" s="47"/>
      <c r="E886" s="48"/>
      <c r="F886" s="45" t="str">
        <f t="shared" si="1"/>
        <v/>
      </c>
      <c r="G886" s="40" t="str">
        <f t="shared" si="2"/>
        <v/>
      </c>
      <c r="H886" s="41" t="str">
        <f>IF(A886="","",IF(C886="","",IF(D886="","",IF(B886="C", SUMIFS(Prov_Auto!E$3:E1000,Prov_Auto!A$3:A1000,C886,Prov_Auto!C$3:C1000,"&gt;"&amp;A886,Prov_Auto!D$3:D1000,"&lt;="&amp;TODAY())*D886, IF(B886="V", -1*(SUMIFS(Prov_Auto!E$3:E1000,Prov_Auto!A$3:A1000,C886,Prov_Auto!C$3:C1000,"&gt;"&amp;A886,Prov_Auto!D$3:D1000,"&lt;="&amp;TODAY())*D886), "")))))</f>
        <v/>
      </c>
      <c r="I886" s="42" t="str">
        <f>IF($A886="","",IF($C886="","",IF($D886="","", IF($B886="C",  SUMIFS(Prov_Auto!$E$3:$E1000,Prov_Auto!$A$3:$A1000,$C886,Prov_Auto!$C$3:$C1000,"&gt;="&amp;$A886 ,Prov_Auto!$D$3:$D1000, "&gt;="&amp;DATE(I$2,1, 1), Prov_Auto!$D$3:$D1000,"&lt;="&amp;DATE(I$2, 12, 31))*$D886, IF($B886="V", -1*(SUMIFS(Prov_Auto!$E$3:$E1000,Prov_Auto!$A$3:$A1000,$C886,Prov_Auto!$C$3:$C1000,"&gt;="&amp;$A886 ,Prov_Auto!$D$3:$D1000, "&gt;="&amp;DATE(I$2,1,1), Prov_Auto!$D$3:$D1000,"&lt;="&amp;DATE(I$2,12,31))*$D886), "")))))</f>
        <v/>
      </c>
      <c r="J886" s="42" t="str">
        <f>IF($A886="","",IF($C886="","",IF($D886="","", IF($B886="C",  SUMIFS(Prov_Auto!$E$3:$E1000,Prov_Auto!$A$3:$A1000,$C886,Prov_Auto!$C$3:$C1000,"&gt;="&amp;$A886 ,Prov_Auto!$D$3:$D1000, "&gt;="&amp;DATE(J$2,1, 1), Prov_Auto!$D$3:$D1000,"&lt;="&amp;DATE(J$2, 12, 31))*$D886, IF($B886="V", -1*(SUMIFS(Prov_Auto!$E$3:$E1000,Prov_Auto!$A$3:$A1000,$C886,Prov_Auto!$C$3:$C1000,"&gt;="&amp;$A886 ,Prov_Auto!$D$3:$D1000, "&gt;="&amp;DATE(J$2,1,1), Prov_Auto!$D$3:$D1000,"&lt;="&amp;DATE(J$2,12,31))*$D886), "")))))</f>
        <v/>
      </c>
      <c r="K886" s="42" t="str">
        <f>IF($A886="","",IF($C886="","",IF($D886="","", IF($B886="C",  SUMIFS(Prov_Auto!$E$3:$E1000,Prov_Auto!$A$3:$A1000,$C886,Prov_Auto!$C$3:$C1000,"&gt;="&amp;$A886 ,Prov_Auto!$D$3:$D1000, "&gt;="&amp;DATE(K$2,1, 1), Prov_Auto!$D$3:$D1000,"&lt;="&amp;DATE(K$2, 12, 31))*$D886, IF($B886="V", -1*(SUMIFS(Prov_Auto!$E$3:$E1000,Prov_Auto!$A$3:$A1000,$C886,Prov_Auto!$C$3:$C1000,"&gt;="&amp;$A886 ,Prov_Auto!$D$3:$D1000, "&gt;="&amp;DATE(K$2,1,1), Prov_Auto!$D$3:$D1000,"&lt;="&amp;DATE(K$2,12,31))*$D886), "")))))</f>
        <v/>
      </c>
      <c r="L886" s="42" t="str">
        <f>IF($A886="","",IF($C886="","",IF($D886="","", IF($B886="C",  SUMIFS(Prov_Auto!$E$3:$E1000,Prov_Auto!$A$3:$A1000,$C886,Prov_Auto!$C$3:$C1000,"&gt;="&amp;$A886 ,Prov_Auto!$D$3:$D1000, "&gt;="&amp;DATE(L$2,1, 1), Prov_Auto!$D$3:$D1000,"&lt;="&amp;DATE(L$2, 12, 31))*$D886, IF($B886="V", -1*(SUMIFS(Prov_Auto!$E$3:$E1000,Prov_Auto!$A$3:$A1000,$C886,Prov_Auto!$C$3:$C1000,"&gt;="&amp;$A886 ,Prov_Auto!$D$3:$D1000, "&gt;="&amp;DATE(L$2,1,1), Prov_Auto!$D$3:$D1000,"&lt;="&amp;DATE(L$2,12,31))*$D886), "")))))</f>
        <v/>
      </c>
      <c r="M886" s="43" t="str">
        <f>IF($A886="","",IF($C886="","",IF($D886="","", IF($B886="C",  SUMIFS(Prov_Auto!$E$3:$E1000,Prov_Auto!$A$3:$A1000,$C886,Prov_Auto!$C$3:$C1000,"&gt;="&amp;$A886 ,Prov_Auto!$D$3:$D1000, "&gt;="&amp;DATE(M$2,1, 1), Prov_Auto!$D$3:$D1000,"&lt;="&amp;DATE(M$2, 12, 31))*$D886, IF($B886="V", -1*(SUMIFS(Prov_Auto!$E$3:$E1000,Prov_Auto!$A$3:$A1000,$C886,Prov_Auto!$C$3:$C1000,"&gt;="&amp;$A886 ,Prov_Auto!$D$3:$D1000, "&gt;="&amp;DATE(M$2,1,1), Prov_Auto!$D$3:$D1000,"&lt;="&amp;DATE(M$2,12,31))*$D886), "")))))</f>
        <v/>
      </c>
      <c r="N886" s="30"/>
      <c r="O886" s="31"/>
      <c r="P886" s="31"/>
      <c r="Q886" s="31"/>
      <c r="R886" s="31"/>
      <c r="S886" s="31"/>
      <c r="T886" s="31"/>
      <c r="U886" s="31"/>
      <c r="V886" s="31"/>
      <c r="W886" s="31"/>
    </row>
    <row r="887">
      <c r="A887" s="46"/>
      <c r="B887" s="47"/>
      <c r="C887" s="47"/>
      <c r="D887" s="47"/>
      <c r="E887" s="48"/>
      <c r="F887" s="45" t="str">
        <f t="shared" si="1"/>
        <v/>
      </c>
      <c r="G887" s="40" t="str">
        <f t="shared" si="2"/>
        <v/>
      </c>
      <c r="H887" s="41" t="str">
        <f>IF(A887="","",IF(C887="","",IF(D887="","",IF(B887="C", SUMIFS(Prov_Auto!E$3:E1000,Prov_Auto!A$3:A1000,C887,Prov_Auto!C$3:C1000,"&gt;"&amp;A887,Prov_Auto!D$3:D1000,"&lt;="&amp;TODAY())*D887, IF(B887="V", -1*(SUMIFS(Prov_Auto!E$3:E1000,Prov_Auto!A$3:A1000,C887,Prov_Auto!C$3:C1000,"&gt;"&amp;A887,Prov_Auto!D$3:D1000,"&lt;="&amp;TODAY())*D887), "")))))</f>
        <v/>
      </c>
      <c r="I887" s="42" t="str">
        <f>IF($A887="","",IF($C887="","",IF($D887="","", IF($B887="C",  SUMIFS(Prov_Auto!$E$3:$E1000,Prov_Auto!$A$3:$A1000,$C887,Prov_Auto!$C$3:$C1000,"&gt;="&amp;$A887 ,Prov_Auto!$D$3:$D1000, "&gt;="&amp;DATE(I$2,1, 1), Prov_Auto!$D$3:$D1000,"&lt;="&amp;DATE(I$2, 12, 31))*$D887, IF($B887="V", -1*(SUMIFS(Prov_Auto!$E$3:$E1000,Prov_Auto!$A$3:$A1000,$C887,Prov_Auto!$C$3:$C1000,"&gt;="&amp;$A887 ,Prov_Auto!$D$3:$D1000, "&gt;="&amp;DATE(I$2,1,1), Prov_Auto!$D$3:$D1000,"&lt;="&amp;DATE(I$2,12,31))*$D887), "")))))</f>
        <v/>
      </c>
      <c r="J887" s="42" t="str">
        <f>IF($A887="","",IF($C887="","",IF($D887="","", IF($B887="C",  SUMIFS(Prov_Auto!$E$3:$E1000,Prov_Auto!$A$3:$A1000,$C887,Prov_Auto!$C$3:$C1000,"&gt;="&amp;$A887 ,Prov_Auto!$D$3:$D1000, "&gt;="&amp;DATE(J$2,1, 1), Prov_Auto!$D$3:$D1000,"&lt;="&amp;DATE(J$2, 12, 31))*$D887, IF($B887="V", -1*(SUMIFS(Prov_Auto!$E$3:$E1000,Prov_Auto!$A$3:$A1000,$C887,Prov_Auto!$C$3:$C1000,"&gt;="&amp;$A887 ,Prov_Auto!$D$3:$D1000, "&gt;="&amp;DATE(J$2,1,1), Prov_Auto!$D$3:$D1000,"&lt;="&amp;DATE(J$2,12,31))*$D887), "")))))</f>
        <v/>
      </c>
      <c r="K887" s="42" t="str">
        <f>IF($A887="","",IF($C887="","",IF($D887="","", IF($B887="C",  SUMIFS(Prov_Auto!$E$3:$E1000,Prov_Auto!$A$3:$A1000,$C887,Prov_Auto!$C$3:$C1000,"&gt;="&amp;$A887 ,Prov_Auto!$D$3:$D1000, "&gt;="&amp;DATE(K$2,1, 1), Prov_Auto!$D$3:$D1000,"&lt;="&amp;DATE(K$2, 12, 31))*$D887, IF($B887="V", -1*(SUMIFS(Prov_Auto!$E$3:$E1000,Prov_Auto!$A$3:$A1000,$C887,Prov_Auto!$C$3:$C1000,"&gt;="&amp;$A887 ,Prov_Auto!$D$3:$D1000, "&gt;="&amp;DATE(K$2,1,1), Prov_Auto!$D$3:$D1000,"&lt;="&amp;DATE(K$2,12,31))*$D887), "")))))</f>
        <v/>
      </c>
      <c r="L887" s="42" t="str">
        <f>IF($A887="","",IF($C887="","",IF($D887="","", IF($B887="C",  SUMIFS(Prov_Auto!$E$3:$E1000,Prov_Auto!$A$3:$A1000,$C887,Prov_Auto!$C$3:$C1000,"&gt;="&amp;$A887 ,Prov_Auto!$D$3:$D1000, "&gt;="&amp;DATE(L$2,1, 1), Prov_Auto!$D$3:$D1000,"&lt;="&amp;DATE(L$2, 12, 31))*$D887, IF($B887="V", -1*(SUMIFS(Prov_Auto!$E$3:$E1000,Prov_Auto!$A$3:$A1000,$C887,Prov_Auto!$C$3:$C1000,"&gt;="&amp;$A887 ,Prov_Auto!$D$3:$D1000, "&gt;="&amp;DATE(L$2,1,1), Prov_Auto!$D$3:$D1000,"&lt;="&amp;DATE(L$2,12,31))*$D887), "")))))</f>
        <v/>
      </c>
      <c r="M887" s="43" t="str">
        <f>IF($A887="","",IF($C887="","",IF($D887="","", IF($B887="C",  SUMIFS(Prov_Auto!$E$3:$E1000,Prov_Auto!$A$3:$A1000,$C887,Prov_Auto!$C$3:$C1000,"&gt;="&amp;$A887 ,Prov_Auto!$D$3:$D1000, "&gt;="&amp;DATE(M$2,1, 1), Prov_Auto!$D$3:$D1000,"&lt;="&amp;DATE(M$2, 12, 31))*$D887, IF($B887="V", -1*(SUMIFS(Prov_Auto!$E$3:$E1000,Prov_Auto!$A$3:$A1000,$C887,Prov_Auto!$C$3:$C1000,"&gt;="&amp;$A887 ,Prov_Auto!$D$3:$D1000, "&gt;="&amp;DATE(M$2,1,1), Prov_Auto!$D$3:$D1000,"&lt;="&amp;DATE(M$2,12,31))*$D887), "")))))</f>
        <v/>
      </c>
      <c r="N887" s="30"/>
      <c r="O887" s="31"/>
      <c r="P887" s="31"/>
      <c r="Q887" s="31"/>
      <c r="R887" s="31"/>
      <c r="S887" s="31"/>
      <c r="T887" s="31"/>
      <c r="U887" s="31"/>
      <c r="V887" s="31"/>
      <c r="W887" s="31"/>
    </row>
    <row r="888">
      <c r="A888" s="46"/>
      <c r="B888" s="47"/>
      <c r="C888" s="47"/>
      <c r="D888" s="47"/>
      <c r="E888" s="48"/>
      <c r="F888" s="45" t="str">
        <f t="shared" si="1"/>
        <v/>
      </c>
      <c r="G888" s="40" t="str">
        <f t="shared" si="2"/>
        <v/>
      </c>
      <c r="H888" s="41" t="str">
        <f>IF(A888="","",IF(C888="","",IF(D888="","",IF(B888="C", SUMIFS(Prov_Auto!E$3:E1000,Prov_Auto!A$3:A1000,C888,Prov_Auto!C$3:C1000,"&gt;"&amp;A888,Prov_Auto!D$3:D1000,"&lt;="&amp;TODAY())*D888, IF(B888="V", -1*(SUMIFS(Prov_Auto!E$3:E1000,Prov_Auto!A$3:A1000,C888,Prov_Auto!C$3:C1000,"&gt;"&amp;A888,Prov_Auto!D$3:D1000,"&lt;="&amp;TODAY())*D888), "")))))</f>
        <v/>
      </c>
      <c r="I888" s="42" t="str">
        <f>IF($A888="","",IF($C888="","",IF($D888="","", IF($B888="C",  SUMIFS(Prov_Auto!$E$3:$E1000,Prov_Auto!$A$3:$A1000,$C888,Prov_Auto!$C$3:$C1000,"&gt;="&amp;$A888 ,Prov_Auto!$D$3:$D1000, "&gt;="&amp;DATE(I$2,1, 1), Prov_Auto!$D$3:$D1000,"&lt;="&amp;DATE(I$2, 12, 31))*$D888, IF($B888="V", -1*(SUMIFS(Prov_Auto!$E$3:$E1000,Prov_Auto!$A$3:$A1000,$C888,Prov_Auto!$C$3:$C1000,"&gt;="&amp;$A888 ,Prov_Auto!$D$3:$D1000, "&gt;="&amp;DATE(I$2,1,1), Prov_Auto!$D$3:$D1000,"&lt;="&amp;DATE(I$2,12,31))*$D888), "")))))</f>
        <v/>
      </c>
      <c r="J888" s="42" t="str">
        <f>IF($A888="","",IF($C888="","",IF($D888="","", IF($B888="C",  SUMIFS(Prov_Auto!$E$3:$E1000,Prov_Auto!$A$3:$A1000,$C888,Prov_Auto!$C$3:$C1000,"&gt;="&amp;$A888 ,Prov_Auto!$D$3:$D1000, "&gt;="&amp;DATE(J$2,1, 1), Prov_Auto!$D$3:$D1000,"&lt;="&amp;DATE(J$2, 12, 31))*$D888, IF($B888="V", -1*(SUMIFS(Prov_Auto!$E$3:$E1000,Prov_Auto!$A$3:$A1000,$C888,Prov_Auto!$C$3:$C1000,"&gt;="&amp;$A888 ,Prov_Auto!$D$3:$D1000, "&gt;="&amp;DATE(J$2,1,1), Prov_Auto!$D$3:$D1000,"&lt;="&amp;DATE(J$2,12,31))*$D888), "")))))</f>
        <v/>
      </c>
      <c r="K888" s="42" t="str">
        <f>IF($A888="","",IF($C888="","",IF($D888="","", IF($B888="C",  SUMIFS(Prov_Auto!$E$3:$E1000,Prov_Auto!$A$3:$A1000,$C888,Prov_Auto!$C$3:$C1000,"&gt;="&amp;$A888 ,Prov_Auto!$D$3:$D1000, "&gt;="&amp;DATE(K$2,1, 1), Prov_Auto!$D$3:$D1000,"&lt;="&amp;DATE(K$2, 12, 31))*$D888, IF($B888="V", -1*(SUMIFS(Prov_Auto!$E$3:$E1000,Prov_Auto!$A$3:$A1000,$C888,Prov_Auto!$C$3:$C1000,"&gt;="&amp;$A888 ,Prov_Auto!$D$3:$D1000, "&gt;="&amp;DATE(K$2,1,1), Prov_Auto!$D$3:$D1000,"&lt;="&amp;DATE(K$2,12,31))*$D888), "")))))</f>
        <v/>
      </c>
      <c r="L888" s="42" t="str">
        <f>IF($A888="","",IF($C888="","",IF($D888="","", IF($B888="C",  SUMIFS(Prov_Auto!$E$3:$E1000,Prov_Auto!$A$3:$A1000,$C888,Prov_Auto!$C$3:$C1000,"&gt;="&amp;$A888 ,Prov_Auto!$D$3:$D1000, "&gt;="&amp;DATE(L$2,1, 1), Prov_Auto!$D$3:$D1000,"&lt;="&amp;DATE(L$2, 12, 31))*$D888, IF($B888="V", -1*(SUMIFS(Prov_Auto!$E$3:$E1000,Prov_Auto!$A$3:$A1000,$C888,Prov_Auto!$C$3:$C1000,"&gt;="&amp;$A888 ,Prov_Auto!$D$3:$D1000, "&gt;="&amp;DATE(L$2,1,1), Prov_Auto!$D$3:$D1000,"&lt;="&amp;DATE(L$2,12,31))*$D888), "")))))</f>
        <v/>
      </c>
      <c r="M888" s="43" t="str">
        <f>IF($A888="","",IF($C888="","",IF($D888="","", IF($B888="C",  SUMIFS(Prov_Auto!$E$3:$E1000,Prov_Auto!$A$3:$A1000,$C888,Prov_Auto!$C$3:$C1000,"&gt;="&amp;$A888 ,Prov_Auto!$D$3:$D1000, "&gt;="&amp;DATE(M$2,1, 1), Prov_Auto!$D$3:$D1000,"&lt;="&amp;DATE(M$2, 12, 31))*$D888, IF($B888="V", -1*(SUMIFS(Prov_Auto!$E$3:$E1000,Prov_Auto!$A$3:$A1000,$C888,Prov_Auto!$C$3:$C1000,"&gt;="&amp;$A888 ,Prov_Auto!$D$3:$D1000, "&gt;="&amp;DATE(M$2,1,1), Prov_Auto!$D$3:$D1000,"&lt;="&amp;DATE(M$2,12,31))*$D888), "")))))</f>
        <v/>
      </c>
      <c r="N888" s="30"/>
      <c r="O888" s="31"/>
      <c r="P888" s="31"/>
      <c r="Q888" s="31"/>
      <c r="R888" s="31"/>
      <c r="S888" s="31"/>
      <c r="T888" s="31"/>
      <c r="U888" s="31"/>
      <c r="V888" s="31"/>
      <c r="W888" s="31"/>
    </row>
    <row r="889">
      <c r="A889" s="46"/>
      <c r="B889" s="47"/>
      <c r="C889" s="47"/>
      <c r="D889" s="47"/>
      <c r="E889" s="48"/>
      <c r="F889" s="45" t="str">
        <f t="shared" si="1"/>
        <v/>
      </c>
      <c r="G889" s="40" t="str">
        <f t="shared" si="2"/>
        <v/>
      </c>
      <c r="H889" s="41" t="str">
        <f>IF(A889="","",IF(C889="","",IF(D889="","",IF(B889="C", SUMIFS(Prov_Auto!E$3:E1000,Prov_Auto!A$3:A1000,C889,Prov_Auto!C$3:C1000,"&gt;"&amp;A889,Prov_Auto!D$3:D1000,"&lt;="&amp;TODAY())*D889, IF(B889="V", -1*(SUMIFS(Prov_Auto!E$3:E1000,Prov_Auto!A$3:A1000,C889,Prov_Auto!C$3:C1000,"&gt;"&amp;A889,Prov_Auto!D$3:D1000,"&lt;="&amp;TODAY())*D889), "")))))</f>
        <v/>
      </c>
      <c r="I889" s="42" t="str">
        <f>IF($A889="","",IF($C889="","",IF($D889="","", IF($B889="C",  SUMIFS(Prov_Auto!$E$3:$E1000,Prov_Auto!$A$3:$A1000,$C889,Prov_Auto!$C$3:$C1000,"&gt;="&amp;$A889 ,Prov_Auto!$D$3:$D1000, "&gt;="&amp;DATE(I$2,1, 1), Prov_Auto!$D$3:$D1000,"&lt;="&amp;DATE(I$2, 12, 31))*$D889, IF($B889="V", -1*(SUMIFS(Prov_Auto!$E$3:$E1000,Prov_Auto!$A$3:$A1000,$C889,Prov_Auto!$C$3:$C1000,"&gt;="&amp;$A889 ,Prov_Auto!$D$3:$D1000, "&gt;="&amp;DATE(I$2,1,1), Prov_Auto!$D$3:$D1000,"&lt;="&amp;DATE(I$2,12,31))*$D889), "")))))</f>
        <v/>
      </c>
      <c r="J889" s="42" t="str">
        <f>IF($A889="","",IF($C889="","",IF($D889="","", IF($B889="C",  SUMIFS(Prov_Auto!$E$3:$E1000,Prov_Auto!$A$3:$A1000,$C889,Prov_Auto!$C$3:$C1000,"&gt;="&amp;$A889 ,Prov_Auto!$D$3:$D1000, "&gt;="&amp;DATE(J$2,1, 1), Prov_Auto!$D$3:$D1000,"&lt;="&amp;DATE(J$2, 12, 31))*$D889, IF($B889="V", -1*(SUMIFS(Prov_Auto!$E$3:$E1000,Prov_Auto!$A$3:$A1000,$C889,Prov_Auto!$C$3:$C1000,"&gt;="&amp;$A889 ,Prov_Auto!$D$3:$D1000, "&gt;="&amp;DATE(J$2,1,1), Prov_Auto!$D$3:$D1000,"&lt;="&amp;DATE(J$2,12,31))*$D889), "")))))</f>
        <v/>
      </c>
      <c r="K889" s="42" t="str">
        <f>IF($A889="","",IF($C889="","",IF($D889="","", IF($B889="C",  SUMIFS(Prov_Auto!$E$3:$E1000,Prov_Auto!$A$3:$A1000,$C889,Prov_Auto!$C$3:$C1000,"&gt;="&amp;$A889 ,Prov_Auto!$D$3:$D1000, "&gt;="&amp;DATE(K$2,1, 1), Prov_Auto!$D$3:$D1000,"&lt;="&amp;DATE(K$2, 12, 31))*$D889, IF($B889="V", -1*(SUMIFS(Prov_Auto!$E$3:$E1000,Prov_Auto!$A$3:$A1000,$C889,Prov_Auto!$C$3:$C1000,"&gt;="&amp;$A889 ,Prov_Auto!$D$3:$D1000, "&gt;="&amp;DATE(K$2,1,1), Prov_Auto!$D$3:$D1000,"&lt;="&amp;DATE(K$2,12,31))*$D889), "")))))</f>
        <v/>
      </c>
      <c r="L889" s="42" t="str">
        <f>IF($A889="","",IF($C889="","",IF($D889="","", IF($B889="C",  SUMIFS(Prov_Auto!$E$3:$E1000,Prov_Auto!$A$3:$A1000,$C889,Prov_Auto!$C$3:$C1000,"&gt;="&amp;$A889 ,Prov_Auto!$D$3:$D1000, "&gt;="&amp;DATE(L$2,1, 1), Prov_Auto!$D$3:$D1000,"&lt;="&amp;DATE(L$2, 12, 31))*$D889, IF($B889="V", -1*(SUMIFS(Prov_Auto!$E$3:$E1000,Prov_Auto!$A$3:$A1000,$C889,Prov_Auto!$C$3:$C1000,"&gt;="&amp;$A889 ,Prov_Auto!$D$3:$D1000, "&gt;="&amp;DATE(L$2,1,1), Prov_Auto!$D$3:$D1000,"&lt;="&amp;DATE(L$2,12,31))*$D889), "")))))</f>
        <v/>
      </c>
      <c r="M889" s="43" t="str">
        <f>IF($A889="","",IF($C889="","",IF($D889="","", IF($B889="C",  SUMIFS(Prov_Auto!$E$3:$E1000,Prov_Auto!$A$3:$A1000,$C889,Prov_Auto!$C$3:$C1000,"&gt;="&amp;$A889 ,Prov_Auto!$D$3:$D1000, "&gt;="&amp;DATE(M$2,1, 1), Prov_Auto!$D$3:$D1000,"&lt;="&amp;DATE(M$2, 12, 31))*$D889, IF($B889="V", -1*(SUMIFS(Prov_Auto!$E$3:$E1000,Prov_Auto!$A$3:$A1000,$C889,Prov_Auto!$C$3:$C1000,"&gt;="&amp;$A889 ,Prov_Auto!$D$3:$D1000, "&gt;="&amp;DATE(M$2,1,1), Prov_Auto!$D$3:$D1000,"&lt;="&amp;DATE(M$2,12,31))*$D889), "")))))</f>
        <v/>
      </c>
      <c r="N889" s="30"/>
      <c r="O889" s="31"/>
      <c r="P889" s="31"/>
      <c r="Q889" s="31"/>
      <c r="R889" s="31"/>
      <c r="S889" s="31"/>
      <c r="T889" s="31"/>
      <c r="U889" s="31"/>
      <c r="V889" s="31"/>
      <c r="W889" s="31"/>
    </row>
    <row r="890">
      <c r="A890" s="46"/>
      <c r="B890" s="47"/>
      <c r="C890" s="47"/>
      <c r="D890" s="47"/>
      <c r="E890" s="48"/>
      <c r="F890" s="45" t="str">
        <f t="shared" si="1"/>
        <v/>
      </c>
      <c r="G890" s="40" t="str">
        <f t="shared" si="2"/>
        <v/>
      </c>
      <c r="H890" s="41" t="str">
        <f>IF(A890="","",IF(C890="","",IF(D890="","",IF(B890="C", SUMIFS(Prov_Auto!E$3:E1000,Prov_Auto!A$3:A1000,C890,Prov_Auto!C$3:C1000,"&gt;"&amp;A890,Prov_Auto!D$3:D1000,"&lt;="&amp;TODAY())*D890, IF(B890="V", -1*(SUMIFS(Prov_Auto!E$3:E1000,Prov_Auto!A$3:A1000,C890,Prov_Auto!C$3:C1000,"&gt;"&amp;A890,Prov_Auto!D$3:D1000,"&lt;="&amp;TODAY())*D890), "")))))</f>
        <v/>
      </c>
      <c r="I890" s="42" t="str">
        <f>IF($A890="","",IF($C890="","",IF($D890="","", IF($B890="C",  SUMIFS(Prov_Auto!$E$3:$E1000,Prov_Auto!$A$3:$A1000,$C890,Prov_Auto!$C$3:$C1000,"&gt;="&amp;$A890 ,Prov_Auto!$D$3:$D1000, "&gt;="&amp;DATE(I$2,1, 1), Prov_Auto!$D$3:$D1000,"&lt;="&amp;DATE(I$2, 12, 31))*$D890, IF($B890="V", -1*(SUMIFS(Prov_Auto!$E$3:$E1000,Prov_Auto!$A$3:$A1000,$C890,Prov_Auto!$C$3:$C1000,"&gt;="&amp;$A890 ,Prov_Auto!$D$3:$D1000, "&gt;="&amp;DATE(I$2,1,1), Prov_Auto!$D$3:$D1000,"&lt;="&amp;DATE(I$2,12,31))*$D890), "")))))</f>
        <v/>
      </c>
      <c r="J890" s="42" t="str">
        <f>IF($A890="","",IF($C890="","",IF($D890="","", IF($B890="C",  SUMIFS(Prov_Auto!$E$3:$E1000,Prov_Auto!$A$3:$A1000,$C890,Prov_Auto!$C$3:$C1000,"&gt;="&amp;$A890 ,Prov_Auto!$D$3:$D1000, "&gt;="&amp;DATE(J$2,1, 1), Prov_Auto!$D$3:$D1000,"&lt;="&amp;DATE(J$2, 12, 31))*$D890, IF($B890="V", -1*(SUMIFS(Prov_Auto!$E$3:$E1000,Prov_Auto!$A$3:$A1000,$C890,Prov_Auto!$C$3:$C1000,"&gt;="&amp;$A890 ,Prov_Auto!$D$3:$D1000, "&gt;="&amp;DATE(J$2,1,1), Prov_Auto!$D$3:$D1000,"&lt;="&amp;DATE(J$2,12,31))*$D890), "")))))</f>
        <v/>
      </c>
      <c r="K890" s="42" t="str">
        <f>IF($A890="","",IF($C890="","",IF($D890="","", IF($B890="C",  SUMIFS(Prov_Auto!$E$3:$E1000,Prov_Auto!$A$3:$A1000,$C890,Prov_Auto!$C$3:$C1000,"&gt;="&amp;$A890 ,Prov_Auto!$D$3:$D1000, "&gt;="&amp;DATE(K$2,1, 1), Prov_Auto!$D$3:$D1000,"&lt;="&amp;DATE(K$2, 12, 31))*$D890, IF($B890="V", -1*(SUMIFS(Prov_Auto!$E$3:$E1000,Prov_Auto!$A$3:$A1000,$C890,Prov_Auto!$C$3:$C1000,"&gt;="&amp;$A890 ,Prov_Auto!$D$3:$D1000, "&gt;="&amp;DATE(K$2,1,1), Prov_Auto!$D$3:$D1000,"&lt;="&amp;DATE(K$2,12,31))*$D890), "")))))</f>
        <v/>
      </c>
      <c r="L890" s="42" t="str">
        <f>IF($A890="","",IF($C890="","",IF($D890="","", IF($B890="C",  SUMIFS(Prov_Auto!$E$3:$E1000,Prov_Auto!$A$3:$A1000,$C890,Prov_Auto!$C$3:$C1000,"&gt;="&amp;$A890 ,Prov_Auto!$D$3:$D1000, "&gt;="&amp;DATE(L$2,1, 1), Prov_Auto!$D$3:$D1000,"&lt;="&amp;DATE(L$2, 12, 31))*$D890, IF($B890="V", -1*(SUMIFS(Prov_Auto!$E$3:$E1000,Prov_Auto!$A$3:$A1000,$C890,Prov_Auto!$C$3:$C1000,"&gt;="&amp;$A890 ,Prov_Auto!$D$3:$D1000, "&gt;="&amp;DATE(L$2,1,1), Prov_Auto!$D$3:$D1000,"&lt;="&amp;DATE(L$2,12,31))*$D890), "")))))</f>
        <v/>
      </c>
      <c r="M890" s="43" t="str">
        <f>IF($A890="","",IF($C890="","",IF($D890="","", IF($B890="C",  SUMIFS(Prov_Auto!$E$3:$E1000,Prov_Auto!$A$3:$A1000,$C890,Prov_Auto!$C$3:$C1000,"&gt;="&amp;$A890 ,Prov_Auto!$D$3:$D1000, "&gt;="&amp;DATE(M$2,1, 1), Prov_Auto!$D$3:$D1000,"&lt;="&amp;DATE(M$2, 12, 31))*$D890, IF($B890="V", -1*(SUMIFS(Prov_Auto!$E$3:$E1000,Prov_Auto!$A$3:$A1000,$C890,Prov_Auto!$C$3:$C1000,"&gt;="&amp;$A890 ,Prov_Auto!$D$3:$D1000, "&gt;="&amp;DATE(M$2,1,1), Prov_Auto!$D$3:$D1000,"&lt;="&amp;DATE(M$2,12,31))*$D890), "")))))</f>
        <v/>
      </c>
      <c r="N890" s="30"/>
      <c r="O890" s="31"/>
      <c r="P890" s="31"/>
      <c r="Q890" s="31"/>
      <c r="R890" s="31"/>
      <c r="S890" s="31"/>
      <c r="T890" s="31"/>
      <c r="U890" s="31"/>
      <c r="V890" s="31"/>
      <c r="W890" s="31"/>
    </row>
    <row r="891">
      <c r="A891" s="46"/>
      <c r="B891" s="47"/>
      <c r="C891" s="47"/>
      <c r="D891" s="47"/>
      <c r="E891" s="48"/>
      <c r="F891" s="45" t="str">
        <f t="shared" si="1"/>
        <v/>
      </c>
      <c r="G891" s="40" t="str">
        <f t="shared" si="2"/>
        <v/>
      </c>
      <c r="H891" s="41" t="str">
        <f>IF(A891="","",IF(C891="","",IF(D891="","",IF(B891="C", SUMIFS(Prov_Auto!E$3:E1000,Prov_Auto!A$3:A1000,C891,Prov_Auto!C$3:C1000,"&gt;"&amp;A891,Prov_Auto!D$3:D1000,"&lt;="&amp;TODAY())*D891, IF(B891="V", -1*(SUMIFS(Prov_Auto!E$3:E1000,Prov_Auto!A$3:A1000,C891,Prov_Auto!C$3:C1000,"&gt;"&amp;A891,Prov_Auto!D$3:D1000,"&lt;="&amp;TODAY())*D891), "")))))</f>
        <v/>
      </c>
      <c r="I891" s="42" t="str">
        <f>IF($A891="","",IF($C891="","",IF($D891="","", IF($B891="C",  SUMIFS(Prov_Auto!$E$3:$E1000,Prov_Auto!$A$3:$A1000,$C891,Prov_Auto!$C$3:$C1000,"&gt;="&amp;$A891 ,Prov_Auto!$D$3:$D1000, "&gt;="&amp;DATE(I$2,1, 1), Prov_Auto!$D$3:$D1000,"&lt;="&amp;DATE(I$2, 12, 31))*$D891, IF($B891="V", -1*(SUMIFS(Prov_Auto!$E$3:$E1000,Prov_Auto!$A$3:$A1000,$C891,Prov_Auto!$C$3:$C1000,"&gt;="&amp;$A891 ,Prov_Auto!$D$3:$D1000, "&gt;="&amp;DATE(I$2,1,1), Prov_Auto!$D$3:$D1000,"&lt;="&amp;DATE(I$2,12,31))*$D891), "")))))</f>
        <v/>
      </c>
      <c r="J891" s="42" t="str">
        <f>IF($A891="","",IF($C891="","",IF($D891="","", IF($B891="C",  SUMIFS(Prov_Auto!$E$3:$E1000,Prov_Auto!$A$3:$A1000,$C891,Prov_Auto!$C$3:$C1000,"&gt;="&amp;$A891 ,Prov_Auto!$D$3:$D1000, "&gt;="&amp;DATE(J$2,1, 1), Prov_Auto!$D$3:$D1000,"&lt;="&amp;DATE(J$2, 12, 31))*$D891, IF($B891="V", -1*(SUMIFS(Prov_Auto!$E$3:$E1000,Prov_Auto!$A$3:$A1000,$C891,Prov_Auto!$C$3:$C1000,"&gt;="&amp;$A891 ,Prov_Auto!$D$3:$D1000, "&gt;="&amp;DATE(J$2,1,1), Prov_Auto!$D$3:$D1000,"&lt;="&amp;DATE(J$2,12,31))*$D891), "")))))</f>
        <v/>
      </c>
      <c r="K891" s="42" t="str">
        <f>IF($A891="","",IF($C891="","",IF($D891="","", IF($B891="C",  SUMIFS(Prov_Auto!$E$3:$E1000,Prov_Auto!$A$3:$A1000,$C891,Prov_Auto!$C$3:$C1000,"&gt;="&amp;$A891 ,Prov_Auto!$D$3:$D1000, "&gt;="&amp;DATE(K$2,1, 1), Prov_Auto!$D$3:$D1000,"&lt;="&amp;DATE(K$2, 12, 31))*$D891, IF($B891="V", -1*(SUMIFS(Prov_Auto!$E$3:$E1000,Prov_Auto!$A$3:$A1000,$C891,Prov_Auto!$C$3:$C1000,"&gt;="&amp;$A891 ,Prov_Auto!$D$3:$D1000, "&gt;="&amp;DATE(K$2,1,1), Prov_Auto!$D$3:$D1000,"&lt;="&amp;DATE(K$2,12,31))*$D891), "")))))</f>
        <v/>
      </c>
      <c r="L891" s="42" t="str">
        <f>IF($A891="","",IF($C891="","",IF($D891="","", IF($B891="C",  SUMIFS(Prov_Auto!$E$3:$E1000,Prov_Auto!$A$3:$A1000,$C891,Prov_Auto!$C$3:$C1000,"&gt;="&amp;$A891 ,Prov_Auto!$D$3:$D1000, "&gt;="&amp;DATE(L$2,1, 1), Prov_Auto!$D$3:$D1000,"&lt;="&amp;DATE(L$2, 12, 31))*$D891, IF($B891="V", -1*(SUMIFS(Prov_Auto!$E$3:$E1000,Prov_Auto!$A$3:$A1000,$C891,Prov_Auto!$C$3:$C1000,"&gt;="&amp;$A891 ,Prov_Auto!$D$3:$D1000, "&gt;="&amp;DATE(L$2,1,1), Prov_Auto!$D$3:$D1000,"&lt;="&amp;DATE(L$2,12,31))*$D891), "")))))</f>
        <v/>
      </c>
      <c r="M891" s="43" t="str">
        <f>IF($A891="","",IF($C891="","",IF($D891="","", IF($B891="C",  SUMIFS(Prov_Auto!$E$3:$E1000,Prov_Auto!$A$3:$A1000,$C891,Prov_Auto!$C$3:$C1000,"&gt;="&amp;$A891 ,Prov_Auto!$D$3:$D1000, "&gt;="&amp;DATE(M$2,1, 1), Prov_Auto!$D$3:$D1000,"&lt;="&amp;DATE(M$2, 12, 31))*$D891, IF($B891="V", -1*(SUMIFS(Prov_Auto!$E$3:$E1000,Prov_Auto!$A$3:$A1000,$C891,Prov_Auto!$C$3:$C1000,"&gt;="&amp;$A891 ,Prov_Auto!$D$3:$D1000, "&gt;="&amp;DATE(M$2,1,1), Prov_Auto!$D$3:$D1000,"&lt;="&amp;DATE(M$2,12,31))*$D891), "")))))</f>
        <v/>
      </c>
      <c r="N891" s="30"/>
      <c r="O891" s="31"/>
      <c r="P891" s="31"/>
      <c r="Q891" s="31"/>
      <c r="R891" s="31"/>
      <c r="S891" s="31"/>
      <c r="T891" s="31"/>
      <c r="U891" s="31"/>
      <c r="V891" s="31"/>
      <c r="W891" s="31"/>
    </row>
    <row r="892">
      <c r="A892" s="46"/>
      <c r="B892" s="47"/>
      <c r="C892" s="47"/>
      <c r="D892" s="47"/>
      <c r="E892" s="48"/>
      <c r="F892" s="45" t="str">
        <f t="shared" si="1"/>
        <v/>
      </c>
      <c r="G892" s="40" t="str">
        <f t="shared" si="2"/>
        <v/>
      </c>
      <c r="H892" s="41" t="str">
        <f>IF(A892="","",IF(C892="","",IF(D892="","",IF(B892="C", SUMIFS(Prov_Auto!E$3:E1000,Prov_Auto!A$3:A1000,C892,Prov_Auto!C$3:C1000,"&gt;"&amp;A892,Prov_Auto!D$3:D1000,"&lt;="&amp;TODAY())*D892, IF(B892="V", -1*(SUMIFS(Prov_Auto!E$3:E1000,Prov_Auto!A$3:A1000,C892,Prov_Auto!C$3:C1000,"&gt;"&amp;A892,Prov_Auto!D$3:D1000,"&lt;="&amp;TODAY())*D892), "")))))</f>
        <v/>
      </c>
      <c r="I892" s="42" t="str">
        <f>IF($A892="","",IF($C892="","",IF($D892="","", IF($B892="C",  SUMIFS(Prov_Auto!$E$3:$E1000,Prov_Auto!$A$3:$A1000,$C892,Prov_Auto!$C$3:$C1000,"&gt;="&amp;$A892 ,Prov_Auto!$D$3:$D1000, "&gt;="&amp;DATE(I$2,1, 1), Prov_Auto!$D$3:$D1000,"&lt;="&amp;DATE(I$2, 12, 31))*$D892, IF($B892="V", -1*(SUMIFS(Prov_Auto!$E$3:$E1000,Prov_Auto!$A$3:$A1000,$C892,Prov_Auto!$C$3:$C1000,"&gt;="&amp;$A892 ,Prov_Auto!$D$3:$D1000, "&gt;="&amp;DATE(I$2,1,1), Prov_Auto!$D$3:$D1000,"&lt;="&amp;DATE(I$2,12,31))*$D892), "")))))</f>
        <v/>
      </c>
      <c r="J892" s="42" t="str">
        <f>IF($A892="","",IF($C892="","",IF($D892="","", IF($B892="C",  SUMIFS(Prov_Auto!$E$3:$E1000,Prov_Auto!$A$3:$A1000,$C892,Prov_Auto!$C$3:$C1000,"&gt;="&amp;$A892 ,Prov_Auto!$D$3:$D1000, "&gt;="&amp;DATE(J$2,1, 1), Prov_Auto!$D$3:$D1000,"&lt;="&amp;DATE(J$2, 12, 31))*$D892, IF($B892="V", -1*(SUMIFS(Prov_Auto!$E$3:$E1000,Prov_Auto!$A$3:$A1000,$C892,Prov_Auto!$C$3:$C1000,"&gt;="&amp;$A892 ,Prov_Auto!$D$3:$D1000, "&gt;="&amp;DATE(J$2,1,1), Prov_Auto!$D$3:$D1000,"&lt;="&amp;DATE(J$2,12,31))*$D892), "")))))</f>
        <v/>
      </c>
      <c r="K892" s="42" t="str">
        <f>IF($A892="","",IF($C892="","",IF($D892="","", IF($B892="C",  SUMIFS(Prov_Auto!$E$3:$E1000,Prov_Auto!$A$3:$A1000,$C892,Prov_Auto!$C$3:$C1000,"&gt;="&amp;$A892 ,Prov_Auto!$D$3:$D1000, "&gt;="&amp;DATE(K$2,1, 1), Prov_Auto!$D$3:$D1000,"&lt;="&amp;DATE(K$2, 12, 31))*$D892, IF($B892="V", -1*(SUMIFS(Prov_Auto!$E$3:$E1000,Prov_Auto!$A$3:$A1000,$C892,Prov_Auto!$C$3:$C1000,"&gt;="&amp;$A892 ,Prov_Auto!$D$3:$D1000, "&gt;="&amp;DATE(K$2,1,1), Prov_Auto!$D$3:$D1000,"&lt;="&amp;DATE(K$2,12,31))*$D892), "")))))</f>
        <v/>
      </c>
      <c r="L892" s="42" t="str">
        <f>IF($A892="","",IF($C892="","",IF($D892="","", IF($B892="C",  SUMIFS(Prov_Auto!$E$3:$E1000,Prov_Auto!$A$3:$A1000,$C892,Prov_Auto!$C$3:$C1000,"&gt;="&amp;$A892 ,Prov_Auto!$D$3:$D1000, "&gt;="&amp;DATE(L$2,1, 1), Prov_Auto!$D$3:$D1000,"&lt;="&amp;DATE(L$2, 12, 31))*$D892, IF($B892="V", -1*(SUMIFS(Prov_Auto!$E$3:$E1000,Prov_Auto!$A$3:$A1000,$C892,Prov_Auto!$C$3:$C1000,"&gt;="&amp;$A892 ,Prov_Auto!$D$3:$D1000, "&gt;="&amp;DATE(L$2,1,1), Prov_Auto!$D$3:$D1000,"&lt;="&amp;DATE(L$2,12,31))*$D892), "")))))</f>
        <v/>
      </c>
      <c r="M892" s="43" t="str">
        <f>IF($A892="","",IF($C892="","",IF($D892="","", IF($B892="C",  SUMIFS(Prov_Auto!$E$3:$E1000,Prov_Auto!$A$3:$A1000,$C892,Prov_Auto!$C$3:$C1000,"&gt;="&amp;$A892 ,Prov_Auto!$D$3:$D1000, "&gt;="&amp;DATE(M$2,1, 1), Prov_Auto!$D$3:$D1000,"&lt;="&amp;DATE(M$2, 12, 31))*$D892, IF($B892="V", -1*(SUMIFS(Prov_Auto!$E$3:$E1000,Prov_Auto!$A$3:$A1000,$C892,Prov_Auto!$C$3:$C1000,"&gt;="&amp;$A892 ,Prov_Auto!$D$3:$D1000, "&gt;="&amp;DATE(M$2,1,1), Prov_Auto!$D$3:$D1000,"&lt;="&amp;DATE(M$2,12,31))*$D892), "")))))</f>
        <v/>
      </c>
      <c r="N892" s="30"/>
      <c r="O892" s="31"/>
      <c r="P892" s="31"/>
      <c r="Q892" s="31"/>
      <c r="R892" s="31"/>
      <c r="S892" s="31"/>
      <c r="T892" s="31"/>
      <c r="U892" s="31"/>
      <c r="V892" s="31"/>
      <c r="W892" s="31"/>
    </row>
    <row r="893">
      <c r="A893" s="46"/>
      <c r="B893" s="47"/>
      <c r="C893" s="47"/>
      <c r="D893" s="47"/>
      <c r="E893" s="48"/>
      <c r="F893" s="45" t="str">
        <f t="shared" si="1"/>
        <v/>
      </c>
      <c r="G893" s="40" t="str">
        <f t="shared" si="2"/>
        <v/>
      </c>
      <c r="H893" s="41" t="str">
        <f>IF(A893="","",IF(C893="","",IF(D893="","",IF(B893="C", SUMIFS(Prov_Auto!E$3:E1000,Prov_Auto!A$3:A1000,C893,Prov_Auto!C$3:C1000,"&gt;"&amp;A893,Prov_Auto!D$3:D1000,"&lt;="&amp;TODAY())*D893, IF(B893="V", -1*(SUMIFS(Prov_Auto!E$3:E1000,Prov_Auto!A$3:A1000,C893,Prov_Auto!C$3:C1000,"&gt;"&amp;A893,Prov_Auto!D$3:D1000,"&lt;="&amp;TODAY())*D893), "")))))</f>
        <v/>
      </c>
      <c r="I893" s="42" t="str">
        <f>IF($A893="","",IF($C893="","",IF($D893="","", IF($B893="C",  SUMIFS(Prov_Auto!$E$3:$E1000,Prov_Auto!$A$3:$A1000,$C893,Prov_Auto!$C$3:$C1000,"&gt;="&amp;$A893 ,Prov_Auto!$D$3:$D1000, "&gt;="&amp;DATE(I$2,1, 1), Prov_Auto!$D$3:$D1000,"&lt;="&amp;DATE(I$2, 12, 31))*$D893, IF($B893="V", -1*(SUMIFS(Prov_Auto!$E$3:$E1000,Prov_Auto!$A$3:$A1000,$C893,Prov_Auto!$C$3:$C1000,"&gt;="&amp;$A893 ,Prov_Auto!$D$3:$D1000, "&gt;="&amp;DATE(I$2,1,1), Prov_Auto!$D$3:$D1000,"&lt;="&amp;DATE(I$2,12,31))*$D893), "")))))</f>
        <v/>
      </c>
      <c r="J893" s="42" t="str">
        <f>IF($A893="","",IF($C893="","",IF($D893="","", IF($B893="C",  SUMIFS(Prov_Auto!$E$3:$E1000,Prov_Auto!$A$3:$A1000,$C893,Prov_Auto!$C$3:$C1000,"&gt;="&amp;$A893 ,Prov_Auto!$D$3:$D1000, "&gt;="&amp;DATE(J$2,1, 1), Prov_Auto!$D$3:$D1000,"&lt;="&amp;DATE(J$2, 12, 31))*$D893, IF($B893="V", -1*(SUMIFS(Prov_Auto!$E$3:$E1000,Prov_Auto!$A$3:$A1000,$C893,Prov_Auto!$C$3:$C1000,"&gt;="&amp;$A893 ,Prov_Auto!$D$3:$D1000, "&gt;="&amp;DATE(J$2,1,1), Prov_Auto!$D$3:$D1000,"&lt;="&amp;DATE(J$2,12,31))*$D893), "")))))</f>
        <v/>
      </c>
      <c r="K893" s="42" t="str">
        <f>IF($A893="","",IF($C893="","",IF($D893="","", IF($B893="C",  SUMIFS(Prov_Auto!$E$3:$E1000,Prov_Auto!$A$3:$A1000,$C893,Prov_Auto!$C$3:$C1000,"&gt;="&amp;$A893 ,Prov_Auto!$D$3:$D1000, "&gt;="&amp;DATE(K$2,1, 1), Prov_Auto!$D$3:$D1000,"&lt;="&amp;DATE(K$2, 12, 31))*$D893, IF($B893="V", -1*(SUMIFS(Prov_Auto!$E$3:$E1000,Prov_Auto!$A$3:$A1000,$C893,Prov_Auto!$C$3:$C1000,"&gt;="&amp;$A893 ,Prov_Auto!$D$3:$D1000, "&gt;="&amp;DATE(K$2,1,1), Prov_Auto!$D$3:$D1000,"&lt;="&amp;DATE(K$2,12,31))*$D893), "")))))</f>
        <v/>
      </c>
      <c r="L893" s="42" t="str">
        <f>IF($A893="","",IF($C893="","",IF($D893="","", IF($B893="C",  SUMIFS(Prov_Auto!$E$3:$E1000,Prov_Auto!$A$3:$A1000,$C893,Prov_Auto!$C$3:$C1000,"&gt;="&amp;$A893 ,Prov_Auto!$D$3:$D1000, "&gt;="&amp;DATE(L$2,1, 1), Prov_Auto!$D$3:$D1000,"&lt;="&amp;DATE(L$2, 12, 31))*$D893, IF($B893="V", -1*(SUMIFS(Prov_Auto!$E$3:$E1000,Prov_Auto!$A$3:$A1000,$C893,Prov_Auto!$C$3:$C1000,"&gt;="&amp;$A893 ,Prov_Auto!$D$3:$D1000, "&gt;="&amp;DATE(L$2,1,1), Prov_Auto!$D$3:$D1000,"&lt;="&amp;DATE(L$2,12,31))*$D893), "")))))</f>
        <v/>
      </c>
      <c r="M893" s="43" t="str">
        <f>IF($A893="","",IF($C893="","",IF($D893="","", IF($B893="C",  SUMIFS(Prov_Auto!$E$3:$E1000,Prov_Auto!$A$3:$A1000,$C893,Prov_Auto!$C$3:$C1000,"&gt;="&amp;$A893 ,Prov_Auto!$D$3:$D1000, "&gt;="&amp;DATE(M$2,1, 1), Prov_Auto!$D$3:$D1000,"&lt;="&amp;DATE(M$2, 12, 31))*$D893, IF($B893="V", -1*(SUMIFS(Prov_Auto!$E$3:$E1000,Prov_Auto!$A$3:$A1000,$C893,Prov_Auto!$C$3:$C1000,"&gt;="&amp;$A893 ,Prov_Auto!$D$3:$D1000, "&gt;="&amp;DATE(M$2,1,1), Prov_Auto!$D$3:$D1000,"&lt;="&amp;DATE(M$2,12,31))*$D893), "")))))</f>
        <v/>
      </c>
      <c r="N893" s="30"/>
      <c r="O893" s="31"/>
      <c r="P893" s="31"/>
      <c r="Q893" s="31"/>
      <c r="R893" s="31"/>
      <c r="S893" s="31"/>
      <c r="T893" s="31"/>
      <c r="U893" s="31"/>
      <c r="V893" s="31"/>
      <c r="W893" s="31"/>
    </row>
    <row r="894">
      <c r="A894" s="46"/>
      <c r="B894" s="47"/>
      <c r="C894" s="47"/>
      <c r="D894" s="47"/>
      <c r="E894" s="48"/>
      <c r="F894" s="45" t="str">
        <f t="shared" si="1"/>
        <v/>
      </c>
      <c r="G894" s="40" t="str">
        <f t="shared" si="2"/>
        <v/>
      </c>
      <c r="H894" s="41" t="str">
        <f>IF(A894="","",IF(C894="","",IF(D894="","",IF(B894="C", SUMIFS(Prov_Auto!E$3:E1000,Prov_Auto!A$3:A1000,C894,Prov_Auto!C$3:C1000,"&gt;"&amp;A894,Prov_Auto!D$3:D1000,"&lt;="&amp;TODAY())*D894, IF(B894="V", -1*(SUMIFS(Prov_Auto!E$3:E1000,Prov_Auto!A$3:A1000,C894,Prov_Auto!C$3:C1000,"&gt;"&amp;A894,Prov_Auto!D$3:D1000,"&lt;="&amp;TODAY())*D894), "")))))</f>
        <v/>
      </c>
      <c r="I894" s="42" t="str">
        <f>IF($A894="","",IF($C894="","",IF($D894="","", IF($B894="C",  SUMIFS(Prov_Auto!$E$3:$E1000,Prov_Auto!$A$3:$A1000,$C894,Prov_Auto!$C$3:$C1000,"&gt;="&amp;$A894 ,Prov_Auto!$D$3:$D1000, "&gt;="&amp;DATE(I$2,1, 1), Prov_Auto!$D$3:$D1000,"&lt;="&amp;DATE(I$2, 12, 31))*$D894, IF($B894="V", -1*(SUMIFS(Prov_Auto!$E$3:$E1000,Prov_Auto!$A$3:$A1000,$C894,Prov_Auto!$C$3:$C1000,"&gt;="&amp;$A894 ,Prov_Auto!$D$3:$D1000, "&gt;="&amp;DATE(I$2,1,1), Prov_Auto!$D$3:$D1000,"&lt;="&amp;DATE(I$2,12,31))*$D894), "")))))</f>
        <v/>
      </c>
      <c r="J894" s="42" t="str">
        <f>IF($A894="","",IF($C894="","",IF($D894="","", IF($B894="C",  SUMIFS(Prov_Auto!$E$3:$E1000,Prov_Auto!$A$3:$A1000,$C894,Prov_Auto!$C$3:$C1000,"&gt;="&amp;$A894 ,Prov_Auto!$D$3:$D1000, "&gt;="&amp;DATE(J$2,1, 1), Prov_Auto!$D$3:$D1000,"&lt;="&amp;DATE(J$2, 12, 31))*$D894, IF($B894="V", -1*(SUMIFS(Prov_Auto!$E$3:$E1000,Prov_Auto!$A$3:$A1000,$C894,Prov_Auto!$C$3:$C1000,"&gt;="&amp;$A894 ,Prov_Auto!$D$3:$D1000, "&gt;="&amp;DATE(J$2,1,1), Prov_Auto!$D$3:$D1000,"&lt;="&amp;DATE(J$2,12,31))*$D894), "")))))</f>
        <v/>
      </c>
      <c r="K894" s="42" t="str">
        <f>IF($A894="","",IF($C894="","",IF($D894="","", IF($B894="C",  SUMIFS(Prov_Auto!$E$3:$E1000,Prov_Auto!$A$3:$A1000,$C894,Prov_Auto!$C$3:$C1000,"&gt;="&amp;$A894 ,Prov_Auto!$D$3:$D1000, "&gt;="&amp;DATE(K$2,1, 1), Prov_Auto!$D$3:$D1000,"&lt;="&amp;DATE(K$2, 12, 31))*$D894, IF($B894="V", -1*(SUMIFS(Prov_Auto!$E$3:$E1000,Prov_Auto!$A$3:$A1000,$C894,Prov_Auto!$C$3:$C1000,"&gt;="&amp;$A894 ,Prov_Auto!$D$3:$D1000, "&gt;="&amp;DATE(K$2,1,1), Prov_Auto!$D$3:$D1000,"&lt;="&amp;DATE(K$2,12,31))*$D894), "")))))</f>
        <v/>
      </c>
      <c r="L894" s="42" t="str">
        <f>IF($A894="","",IF($C894="","",IF($D894="","", IF($B894="C",  SUMIFS(Prov_Auto!$E$3:$E1000,Prov_Auto!$A$3:$A1000,$C894,Prov_Auto!$C$3:$C1000,"&gt;="&amp;$A894 ,Prov_Auto!$D$3:$D1000, "&gt;="&amp;DATE(L$2,1, 1), Prov_Auto!$D$3:$D1000,"&lt;="&amp;DATE(L$2, 12, 31))*$D894, IF($B894="V", -1*(SUMIFS(Prov_Auto!$E$3:$E1000,Prov_Auto!$A$3:$A1000,$C894,Prov_Auto!$C$3:$C1000,"&gt;="&amp;$A894 ,Prov_Auto!$D$3:$D1000, "&gt;="&amp;DATE(L$2,1,1), Prov_Auto!$D$3:$D1000,"&lt;="&amp;DATE(L$2,12,31))*$D894), "")))))</f>
        <v/>
      </c>
      <c r="M894" s="43" t="str">
        <f>IF($A894="","",IF($C894="","",IF($D894="","", IF($B894="C",  SUMIFS(Prov_Auto!$E$3:$E1000,Prov_Auto!$A$3:$A1000,$C894,Prov_Auto!$C$3:$C1000,"&gt;="&amp;$A894 ,Prov_Auto!$D$3:$D1000, "&gt;="&amp;DATE(M$2,1, 1), Prov_Auto!$D$3:$D1000,"&lt;="&amp;DATE(M$2, 12, 31))*$D894, IF($B894="V", -1*(SUMIFS(Prov_Auto!$E$3:$E1000,Prov_Auto!$A$3:$A1000,$C894,Prov_Auto!$C$3:$C1000,"&gt;="&amp;$A894 ,Prov_Auto!$D$3:$D1000, "&gt;="&amp;DATE(M$2,1,1), Prov_Auto!$D$3:$D1000,"&lt;="&amp;DATE(M$2,12,31))*$D894), "")))))</f>
        <v/>
      </c>
      <c r="N894" s="30"/>
      <c r="O894" s="31"/>
      <c r="P894" s="31"/>
      <c r="Q894" s="31"/>
      <c r="R894" s="31"/>
      <c r="S894" s="31"/>
      <c r="T894" s="31"/>
      <c r="U894" s="31"/>
      <c r="V894" s="31"/>
      <c r="W894" s="31"/>
    </row>
    <row r="895">
      <c r="A895" s="46"/>
      <c r="B895" s="47"/>
      <c r="C895" s="47"/>
      <c r="D895" s="47"/>
      <c r="E895" s="48"/>
      <c r="F895" s="45" t="str">
        <f t="shared" si="1"/>
        <v/>
      </c>
      <c r="G895" s="40" t="str">
        <f t="shared" si="2"/>
        <v/>
      </c>
      <c r="H895" s="41" t="str">
        <f>IF(A895="","",IF(C895="","",IF(D895="","",IF(B895="C", SUMIFS(Prov_Auto!E$3:E1000,Prov_Auto!A$3:A1000,C895,Prov_Auto!C$3:C1000,"&gt;"&amp;A895,Prov_Auto!D$3:D1000,"&lt;="&amp;TODAY())*D895, IF(B895="V", -1*(SUMIFS(Prov_Auto!E$3:E1000,Prov_Auto!A$3:A1000,C895,Prov_Auto!C$3:C1000,"&gt;"&amp;A895,Prov_Auto!D$3:D1000,"&lt;="&amp;TODAY())*D895), "")))))</f>
        <v/>
      </c>
      <c r="I895" s="42" t="str">
        <f>IF($A895="","",IF($C895="","",IF($D895="","", IF($B895="C",  SUMIFS(Prov_Auto!$E$3:$E1000,Prov_Auto!$A$3:$A1000,$C895,Prov_Auto!$C$3:$C1000,"&gt;="&amp;$A895 ,Prov_Auto!$D$3:$D1000, "&gt;="&amp;DATE(I$2,1, 1), Prov_Auto!$D$3:$D1000,"&lt;="&amp;DATE(I$2, 12, 31))*$D895, IF($B895="V", -1*(SUMIFS(Prov_Auto!$E$3:$E1000,Prov_Auto!$A$3:$A1000,$C895,Prov_Auto!$C$3:$C1000,"&gt;="&amp;$A895 ,Prov_Auto!$D$3:$D1000, "&gt;="&amp;DATE(I$2,1,1), Prov_Auto!$D$3:$D1000,"&lt;="&amp;DATE(I$2,12,31))*$D895), "")))))</f>
        <v/>
      </c>
      <c r="J895" s="42" t="str">
        <f>IF($A895="","",IF($C895="","",IF($D895="","", IF($B895="C",  SUMIFS(Prov_Auto!$E$3:$E1000,Prov_Auto!$A$3:$A1000,$C895,Prov_Auto!$C$3:$C1000,"&gt;="&amp;$A895 ,Prov_Auto!$D$3:$D1000, "&gt;="&amp;DATE(J$2,1, 1), Prov_Auto!$D$3:$D1000,"&lt;="&amp;DATE(J$2, 12, 31))*$D895, IF($B895="V", -1*(SUMIFS(Prov_Auto!$E$3:$E1000,Prov_Auto!$A$3:$A1000,$C895,Prov_Auto!$C$3:$C1000,"&gt;="&amp;$A895 ,Prov_Auto!$D$3:$D1000, "&gt;="&amp;DATE(J$2,1,1), Prov_Auto!$D$3:$D1000,"&lt;="&amp;DATE(J$2,12,31))*$D895), "")))))</f>
        <v/>
      </c>
      <c r="K895" s="42" t="str">
        <f>IF($A895="","",IF($C895="","",IF($D895="","", IF($B895="C",  SUMIFS(Prov_Auto!$E$3:$E1000,Prov_Auto!$A$3:$A1000,$C895,Prov_Auto!$C$3:$C1000,"&gt;="&amp;$A895 ,Prov_Auto!$D$3:$D1000, "&gt;="&amp;DATE(K$2,1, 1), Prov_Auto!$D$3:$D1000,"&lt;="&amp;DATE(K$2, 12, 31))*$D895, IF($B895="V", -1*(SUMIFS(Prov_Auto!$E$3:$E1000,Prov_Auto!$A$3:$A1000,$C895,Prov_Auto!$C$3:$C1000,"&gt;="&amp;$A895 ,Prov_Auto!$D$3:$D1000, "&gt;="&amp;DATE(K$2,1,1), Prov_Auto!$D$3:$D1000,"&lt;="&amp;DATE(K$2,12,31))*$D895), "")))))</f>
        <v/>
      </c>
      <c r="L895" s="42" t="str">
        <f>IF($A895="","",IF($C895="","",IF($D895="","", IF($B895="C",  SUMIFS(Prov_Auto!$E$3:$E1000,Prov_Auto!$A$3:$A1000,$C895,Prov_Auto!$C$3:$C1000,"&gt;="&amp;$A895 ,Prov_Auto!$D$3:$D1000, "&gt;="&amp;DATE(L$2,1, 1), Prov_Auto!$D$3:$D1000,"&lt;="&amp;DATE(L$2, 12, 31))*$D895, IF($B895="V", -1*(SUMIFS(Prov_Auto!$E$3:$E1000,Prov_Auto!$A$3:$A1000,$C895,Prov_Auto!$C$3:$C1000,"&gt;="&amp;$A895 ,Prov_Auto!$D$3:$D1000, "&gt;="&amp;DATE(L$2,1,1), Prov_Auto!$D$3:$D1000,"&lt;="&amp;DATE(L$2,12,31))*$D895), "")))))</f>
        <v/>
      </c>
      <c r="M895" s="43" t="str">
        <f>IF($A895="","",IF($C895="","",IF($D895="","", IF($B895="C",  SUMIFS(Prov_Auto!$E$3:$E1000,Prov_Auto!$A$3:$A1000,$C895,Prov_Auto!$C$3:$C1000,"&gt;="&amp;$A895 ,Prov_Auto!$D$3:$D1000, "&gt;="&amp;DATE(M$2,1, 1), Prov_Auto!$D$3:$D1000,"&lt;="&amp;DATE(M$2, 12, 31))*$D895, IF($B895="V", -1*(SUMIFS(Prov_Auto!$E$3:$E1000,Prov_Auto!$A$3:$A1000,$C895,Prov_Auto!$C$3:$C1000,"&gt;="&amp;$A895 ,Prov_Auto!$D$3:$D1000, "&gt;="&amp;DATE(M$2,1,1), Prov_Auto!$D$3:$D1000,"&lt;="&amp;DATE(M$2,12,31))*$D895), "")))))</f>
        <v/>
      </c>
      <c r="N895" s="30"/>
      <c r="O895" s="31"/>
      <c r="P895" s="31"/>
      <c r="Q895" s="31"/>
      <c r="R895" s="31"/>
      <c r="S895" s="31"/>
      <c r="T895" s="31"/>
      <c r="U895" s="31"/>
      <c r="V895" s="31"/>
      <c r="W895" s="31"/>
    </row>
    <row r="896">
      <c r="A896" s="46"/>
      <c r="B896" s="47"/>
      <c r="C896" s="47"/>
      <c r="D896" s="47"/>
      <c r="E896" s="48"/>
      <c r="F896" s="45" t="str">
        <f t="shared" si="1"/>
        <v/>
      </c>
      <c r="G896" s="40" t="str">
        <f t="shared" si="2"/>
        <v/>
      </c>
      <c r="H896" s="41" t="str">
        <f>IF(A896="","",IF(C896="","",IF(D896="","",IF(B896="C", SUMIFS(Prov_Auto!E$3:E1000,Prov_Auto!A$3:A1000,C896,Prov_Auto!C$3:C1000,"&gt;"&amp;A896,Prov_Auto!D$3:D1000,"&lt;="&amp;TODAY())*D896, IF(B896="V", -1*(SUMIFS(Prov_Auto!E$3:E1000,Prov_Auto!A$3:A1000,C896,Prov_Auto!C$3:C1000,"&gt;"&amp;A896,Prov_Auto!D$3:D1000,"&lt;="&amp;TODAY())*D896), "")))))</f>
        <v/>
      </c>
      <c r="I896" s="42" t="str">
        <f>IF($A896="","",IF($C896="","",IF($D896="","", IF($B896="C",  SUMIFS(Prov_Auto!$E$3:$E1000,Prov_Auto!$A$3:$A1000,$C896,Prov_Auto!$C$3:$C1000,"&gt;="&amp;$A896 ,Prov_Auto!$D$3:$D1000, "&gt;="&amp;DATE(I$2,1, 1), Prov_Auto!$D$3:$D1000,"&lt;="&amp;DATE(I$2, 12, 31))*$D896, IF($B896="V", -1*(SUMIFS(Prov_Auto!$E$3:$E1000,Prov_Auto!$A$3:$A1000,$C896,Prov_Auto!$C$3:$C1000,"&gt;="&amp;$A896 ,Prov_Auto!$D$3:$D1000, "&gt;="&amp;DATE(I$2,1,1), Prov_Auto!$D$3:$D1000,"&lt;="&amp;DATE(I$2,12,31))*$D896), "")))))</f>
        <v/>
      </c>
      <c r="J896" s="42" t="str">
        <f>IF($A896="","",IF($C896="","",IF($D896="","", IF($B896="C",  SUMIFS(Prov_Auto!$E$3:$E1000,Prov_Auto!$A$3:$A1000,$C896,Prov_Auto!$C$3:$C1000,"&gt;="&amp;$A896 ,Prov_Auto!$D$3:$D1000, "&gt;="&amp;DATE(J$2,1, 1), Prov_Auto!$D$3:$D1000,"&lt;="&amp;DATE(J$2, 12, 31))*$D896, IF($B896="V", -1*(SUMIFS(Prov_Auto!$E$3:$E1000,Prov_Auto!$A$3:$A1000,$C896,Prov_Auto!$C$3:$C1000,"&gt;="&amp;$A896 ,Prov_Auto!$D$3:$D1000, "&gt;="&amp;DATE(J$2,1,1), Prov_Auto!$D$3:$D1000,"&lt;="&amp;DATE(J$2,12,31))*$D896), "")))))</f>
        <v/>
      </c>
      <c r="K896" s="42" t="str">
        <f>IF($A896="","",IF($C896="","",IF($D896="","", IF($B896="C",  SUMIFS(Prov_Auto!$E$3:$E1000,Prov_Auto!$A$3:$A1000,$C896,Prov_Auto!$C$3:$C1000,"&gt;="&amp;$A896 ,Prov_Auto!$D$3:$D1000, "&gt;="&amp;DATE(K$2,1, 1), Prov_Auto!$D$3:$D1000,"&lt;="&amp;DATE(K$2, 12, 31))*$D896, IF($B896="V", -1*(SUMIFS(Prov_Auto!$E$3:$E1000,Prov_Auto!$A$3:$A1000,$C896,Prov_Auto!$C$3:$C1000,"&gt;="&amp;$A896 ,Prov_Auto!$D$3:$D1000, "&gt;="&amp;DATE(K$2,1,1), Prov_Auto!$D$3:$D1000,"&lt;="&amp;DATE(K$2,12,31))*$D896), "")))))</f>
        <v/>
      </c>
      <c r="L896" s="42" t="str">
        <f>IF($A896="","",IF($C896="","",IF($D896="","", IF($B896="C",  SUMIFS(Prov_Auto!$E$3:$E1000,Prov_Auto!$A$3:$A1000,$C896,Prov_Auto!$C$3:$C1000,"&gt;="&amp;$A896 ,Prov_Auto!$D$3:$D1000, "&gt;="&amp;DATE(L$2,1, 1), Prov_Auto!$D$3:$D1000,"&lt;="&amp;DATE(L$2, 12, 31))*$D896, IF($B896="V", -1*(SUMIFS(Prov_Auto!$E$3:$E1000,Prov_Auto!$A$3:$A1000,$C896,Prov_Auto!$C$3:$C1000,"&gt;="&amp;$A896 ,Prov_Auto!$D$3:$D1000, "&gt;="&amp;DATE(L$2,1,1), Prov_Auto!$D$3:$D1000,"&lt;="&amp;DATE(L$2,12,31))*$D896), "")))))</f>
        <v/>
      </c>
      <c r="M896" s="43" t="str">
        <f>IF($A896="","",IF($C896="","",IF($D896="","", IF($B896="C",  SUMIFS(Prov_Auto!$E$3:$E1000,Prov_Auto!$A$3:$A1000,$C896,Prov_Auto!$C$3:$C1000,"&gt;="&amp;$A896 ,Prov_Auto!$D$3:$D1000, "&gt;="&amp;DATE(M$2,1, 1), Prov_Auto!$D$3:$D1000,"&lt;="&amp;DATE(M$2, 12, 31))*$D896, IF($B896="V", -1*(SUMIFS(Prov_Auto!$E$3:$E1000,Prov_Auto!$A$3:$A1000,$C896,Prov_Auto!$C$3:$C1000,"&gt;="&amp;$A896 ,Prov_Auto!$D$3:$D1000, "&gt;="&amp;DATE(M$2,1,1), Prov_Auto!$D$3:$D1000,"&lt;="&amp;DATE(M$2,12,31))*$D896), "")))))</f>
        <v/>
      </c>
      <c r="N896" s="30"/>
      <c r="O896" s="31"/>
      <c r="P896" s="31"/>
      <c r="Q896" s="31"/>
      <c r="R896" s="31"/>
      <c r="S896" s="31"/>
      <c r="T896" s="31"/>
      <c r="U896" s="31"/>
      <c r="V896" s="31"/>
      <c r="W896" s="31"/>
    </row>
    <row r="897">
      <c r="A897" s="46"/>
      <c r="B897" s="47"/>
      <c r="C897" s="47"/>
      <c r="D897" s="47"/>
      <c r="E897" s="48"/>
      <c r="F897" s="45" t="str">
        <f t="shared" si="1"/>
        <v/>
      </c>
      <c r="G897" s="40" t="str">
        <f t="shared" si="2"/>
        <v/>
      </c>
      <c r="H897" s="41" t="str">
        <f>IF(A897="","",IF(C897="","",IF(D897="","",IF(B897="C", SUMIFS(Prov_Auto!E$3:E1000,Prov_Auto!A$3:A1000,C897,Prov_Auto!C$3:C1000,"&gt;"&amp;A897,Prov_Auto!D$3:D1000,"&lt;="&amp;TODAY())*D897, IF(B897="V", -1*(SUMIFS(Prov_Auto!E$3:E1000,Prov_Auto!A$3:A1000,C897,Prov_Auto!C$3:C1000,"&gt;"&amp;A897,Prov_Auto!D$3:D1000,"&lt;="&amp;TODAY())*D897), "")))))</f>
        <v/>
      </c>
      <c r="I897" s="42" t="str">
        <f>IF($A897="","",IF($C897="","",IF($D897="","", IF($B897="C",  SUMIFS(Prov_Auto!$E$3:$E1000,Prov_Auto!$A$3:$A1000,$C897,Prov_Auto!$C$3:$C1000,"&gt;="&amp;$A897 ,Prov_Auto!$D$3:$D1000, "&gt;="&amp;DATE(I$2,1, 1), Prov_Auto!$D$3:$D1000,"&lt;="&amp;DATE(I$2, 12, 31))*$D897, IF($B897="V", -1*(SUMIFS(Prov_Auto!$E$3:$E1000,Prov_Auto!$A$3:$A1000,$C897,Prov_Auto!$C$3:$C1000,"&gt;="&amp;$A897 ,Prov_Auto!$D$3:$D1000, "&gt;="&amp;DATE(I$2,1,1), Prov_Auto!$D$3:$D1000,"&lt;="&amp;DATE(I$2,12,31))*$D897), "")))))</f>
        <v/>
      </c>
      <c r="J897" s="42" t="str">
        <f>IF($A897="","",IF($C897="","",IF($D897="","", IF($B897="C",  SUMIFS(Prov_Auto!$E$3:$E1000,Prov_Auto!$A$3:$A1000,$C897,Prov_Auto!$C$3:$C1000,"&gt;="&amp;$A897 ,Prov_Auto!$D$3:$D1000, "&gt;="&amp;DATE(J$2,1, 1), Prov_Auto!$D$3:$D1000,"&lt;="&amp;DATE(J$2, 12, 31))*$D897, IF($B897="V", -1*(SUMIFS(Prov_Auto!$E$3:$E1000,Prov_Auto!$A$3:$A1000,$C897,Prov_Auto!$C$3:$C1000,"&gt;="&amp;$A897 ,Prov_Auto!$D$3:$D1000, "&gt;="&amp;DATE(J$2,1,1), Prov_Auto!$D$3:$D1000,"&lt;="&amp;DATE(J$2,12,31))*$D897), "")))))</f>
        <v/>
      </c>
      <c r="K897" s="42" t="str">
        <f>IF($A897="","",IF($C897="","",IF($D897="","", IF($B897="C",  SUMIFS(Prov_Auto!$E$3:$E1000,Prov_Auto!$A$3:$A1000,$C897,Prov_Auto!$C$3:$C1000,"&gt;="&amp;$A897 ,Prov_Auto!$D$3:$D1000, "&gt;="&amp;DATE(K$2,1, 1), Prov_Auto!$D$3:$D1000,"&lt;="&amp;DATE(K$2, 12, 31))*$D897, IF($B897="V", -1*(SUMIFS(Prov_Auto!$E$3:$E1000,Prov_Auto!$A$3:$A1000,$C897,Prov_Auto!$C$3:$C1000,"&gt;="&amp;$A897 ,Prov_Auto!$D$3:$D1000, "&gt;="&amp;DATE(K$2,1,1), Prov_Auto!$D$3:$D1000,"&lt;="&amp;DATE(K$2,12,31))*$D897), "")))))</f>
        <v/>
      </c>
      <c r="L897" s="42" t="str">
        <f>IF($A897="","",IF($C897="","",IF($D897="","", IF($B897="C",  SUMIFS(Prov_Auto!$E$3:$E1000,Prov_Auto!$A$3:$A1000,$C897,Prov_Auto!$C$3:$C1000,"&gt;="&amp;$A897 ,Prov_Auto!$D$3:$D1000, "&gt;="&amp;DATE(L$2,1, 1), Prov_Auto!$D$3:$D1000,"&lt;="&amp;DATE(L$2, 12, 31))*$D897, IF($B897="V", -1*(SUMIFS(Prov_Auto!$E$3:$E1000,Prov_Auto!$A$3:$A1000,$C897,Prov_Auto!$C$3:$C1000,"&gt;="&amp;$A897 ,Prov_Auto!$D$3:$D1000, "&gt;="&amp;DATE(L$2,1,1), Prov_Auto!$D$3:$D1000,"&lt;="&amp;DATE(L$2,12,31))*$D897), "")))))</f>
        <v/>
      </c>
      <c r="M897" s="43" t="str">
        <f>IF($A897="","",IF($C897="","",IF($D897="","", IF($B897="C",  SUMIFS(Prov_Auto!$E$3:$E1000,Prov_Auto!$A$3:$A1000,$C897,Prov_Auto!$C$3:$C1000,"&gt;="&amp;$A897 ,Prov_Auto!$D$3:$D1000, "&gt;="&amp;DATE(M$2,1, 1), Prov_Auto!$D$3:$D1000,"&lt;="&amp;DATE(M$2, 12, 31))*$D897, IF($B897="V", -1*(SUMIFS(Prov_Auto!$E$3:$E1000,Prov_Auto!$A$3:$A1000,$C897,Prov_Auto!$C$3:$C1000,"&gt;="&amp;$A897 ,Prov_Auto!$D$3:$D1000, "&gt;="&amp;DATE(M$2,1,1), Prov_Auto!$D$3:$D1000,"&lt;="&amp;DATE(M$2,12,31))*$D897), "")))))</f>
        <v/>
      </c>
      <c r="N897" s="30"/>
      <c r="O897" s="31"/>
      <c r="P897" s="31"/>
      <c r="Q897" s="31"/>
      <c r="R897" s="31"/>
      <c r="S897" s="31"/>
      <c r="T897" s="31"/>
      <c r="U897" s="31"/>
      <c r="V897" s="31"/>
      <c r="W897" s="31"/>
    </row>
    <row r="898">
      <c r="A898" s="46"/>
      <c r="B898" s="47"/>
      <c r="C898" s="47"/>
      <c r="D898" s="47"/>
      <c r="E898" s="48"/>
      <c r="F898" s="45" t="str">
        <f t="shared" si="1"/>
        <v/>
      </c>
      <c r="G898" s="40" t="str">
        <f t="shared" si="2"/>
        <v/>
      </c>
      <c r="H898" s="41" t="str">
        <f>IF(A898="","",IF(C898="","",IF(D898="","",IF(B898="C", SUMIFS(Prov_Auto!E$3:E1000,Prov_Auto!A$3:A1000,C898,Prov_Auto!C$3:C1000,"&gt;"&amp;A898,Prov_Auto!D$3:D1000,"&lt;="&amp;TODAY())*D898, IF(B898="V", -1*(SUMIFS(Prov_Auto!E$3:E1000,Prov_Auto!A$3:A1000,C898,Prov_Auto!C$3:C1000,"&gt;"&amp;A898,Prov_Auto!D$3:D1000,"&lt;="&amp;TODAY())*D898), "")))))</f>
        <v/>
      </c>
      <c r="I898" s="42" t="str">
        <f>IF($A898="","",IF($C898="","",IF($D898="","", IF($B898="C",  SUMIFS(Prov_Auto!$E$3:$E1000,Prov_Auto!$A$3:$A1000,$C898,Prov_Auto!$C$3:$C1000,"&gt;="&amp;$A898 ,Prov_Auto!$D$3:$D1000, "&gt;="&amp;DATE(I$2,1, 1), Prov_Auto!$D$3:$D1000,"&lt;="&amp;DATE(I$2, 12, 31))*$D898, IF($B898="V", -1*(SUMIFS(Prov_Auto!$E$3:$E1000,Prov_Auto!$A$3:$A1000,$C898,Prov_Auto!$C$3:$C1000,"&gt;="&amp;$A898 ,Prov_Auto!$D$3:$D1000, "&gt;="&amp;DATE(I$2,1,1), Prov_Auto!$D$3:$D1000,"&lt;="&amp;DATE(I$2,12,31))*$D898), "")))))</f>
        <v/>
      </c>
      <c r="J898" s="42" t="str">
        <f>IF($A898="","",IF($C898="","",IF($D898="","", IF($B898="C",  SUMIFS(Prov_Auto!$E$3:$E1000,Prov_Auto!$A$3:$A1000,$C898,Prov_Auto!$C$3:$C1000,"&gt;="&amp;$A898 ,Prov_Auto!$D$3:$D1000, "&gt;="&amp;DATE(J$2,1, 1), Prov_Auto!$D$3:$D1000,"&lt;="&amp;DATE(J$2, 12, 31))*$D898, IF($B898="V", -1*(SUMIFS(Prov_Auto!$E$3:$E1000,Prov_Auto!$A$3:$A1000,$C898,Prov_Auto!$C$3:$C1000,"&gt;="&amp;$A898 ,Prov_Auto!$D$3:$D1000, "&gt;="&amp;DATE(J$2,1,1), Prov_Auto!$D$3:$D1000,"&lt;="&amp;DATE(J$2,12,31))*$D898), "")))))</f>
        <v/>
      </c>
      <c r="K898" s="42" t="str">
        <f>IF($A898="","",IF($C898="","",IF($D898="","", IF($B898="C",  SUMIFS(Prov_Auto!$E$3:$E1000,Prov_Auto!$A$3:$A1000,$C898,Prov_Auto!$C$3:$C1000,"&gt;="&amp;$A898 ,Prov_Auto!$D$3:$D1000, "&gt;="&amp;DATE(K$2,1, 1), Prov_Auto!$D$3:$D1000,"&lt;="&amp;DATE(K$2, 12, 31))*$D898, IF($B898="V", -1*(SUMIFS(Prov_Auto!$E$3:$E1000,Prov_Auto!$A$3:$A1000,$C898,Prov_Auto!$C$3:$C1000,"&gt;="&amp;$A898 ,Prov_Auto!$D$3:$D1000, "&gt;="&amp;DATE(K$2,1,1), Prov_Auto!$D$3:$D1000,"&lt;="&amp;DATE(K$2,12,31))*$D898), "")))))</f>
        <v/>
      </c>
      <c r="L898" s="42" t="str">
        <f>IF($A898="","",IF($C898="","",IF($D898="","", IF($B898="C",  SUMIFS(Prov_Auto!$E$3:$E1000,Prov_Auto!$A$3:$A1000,$C898,Prov_Auto!$C$3:$C1000,"&gt;="&amp;$A898 ,Prov_Auto!$D$3:$D1000, "&gt;="&amp;DATE(L$2,1, 1), Prov_Auto!$D$3:$D1000,"&lt;="&amp;DATE(L$2, 12, 31))*$D898, IF($B898="V", -1*(SUMIFS(Prov_Auto!$E$3:$E1000,Prov_Auto!$A$3:$A1000,$C898,Prov_Auto!$C$3:$C1000,"&gt;="&amp;$A898 ,Prov_Auto!$D$3:$D1000, "&gt;="&amp;DATE(L$2,1,1), Prov_Auto!$D$3:$D1000,"&lt;="&amp;DATE(L$2,12,31))*$D898), "")))))</f>
        <v/>
      </c>
      <c r="M898" s="43" t="str">
        <f>IF($A898="","",IF($C898="","",IF($D898="","", IF($B898="C",  SUMIFS(Prov_Auto!$E$3:$E1000,Prov_Auto!$A$3:$A1000,$C898,Prov_Auto!$C$3:$C1000,"&gt;="&amp;$A898 ,Prov_Auto!$D$3:$D1000, "&gt;="&amp;DATE(M$2,1, 1), Prov_Auto!$D$3:$D1000,"&lt;="&amp;DATE(M$2, 12, 31))*$D898, IF($B898="V", -1*(SUMIFS(Prov_Auto!$E$3:$E1000,Prov_Auto!$A$3:$A1000,$C898,Prov_Auto!$C$3:$C1000,"&gt;="&amp;$A898 ,Prov_Auto!$D$3:$D1000, "&gt;="&amp;DATE(M$2,1,1), Prov_Auto!$D$3:$D1000,"&lt;="&amp;DATE(M$2,12,31))*$D898), "")))))</f>
        <v/>
      </c>
      <c r="N898" s="30"/>
      <c r="O898" s="31"/>
      <c r="P898" s="31"/>
      <c r="Q898" s="31"/>
      <c r="R898" s="31"/>
      <c r="S898" s="31"/>
      <c r="T898" s="31"/>
      <c r="U898" s="31"/>
      <c r="V898" s="31"/>
      <c r="W898" s="31"/>
    </row>
    <row r="899">
      <c r="A899" s="46"/>
      <c r="B899" s="47"/>
      <c r="C899" s="47"/>
      <c r="D899" s="47"/>
      <c r="E899" s="48"/>
      <c r="F899" s="45" t="str">
        <f t="shared" si="1"/>
        <v/>
      </c>
      <c r="G899" s="40" t="str">
        <f t="shared" si="2"/>
        <v/>
      </c>
      <c r="H899" s="41" t="str">
        <f>IF(A899="","",IF(C899="","",IF(D899="","",IF(B899="C", SUMIFS(Prov_Auto!E$3:E1000,Prov_Auto!A$3:A1000,C899,Prov_Auto!C$3:C1000,"&gt;"&amp;A899,Prov_Auto!D$3:D1000,"&lt;="&amp;TODAY())*D899, IF(B899="V", -1*(SUMIFS(Prov_Auto!E$3:E1000,Prov_Auto!A$3:A1000,C899,Prov_Auto!C$3:C1000,"&gt;"&amp;A899,Prov_Auto!D$3:D1000,"&lt;="&amp;TODAY())*D899), "")))))</f>
        <v/>
      </c>
      <c r="I899" s="42" t="str">
        <f>IF($A899="","",IF($C899="","",IF($D899="","", IF($B899="C",  SUMIFS(Prov_Auto!$E$3:$E1000,Prov_Auto!$A$3:$A1000,$C899,Prov_Auto!$C$3:$C1000,"&gt;="&amp;$A899 ,Prov_Auto!$D$3:$D1000, "&gt;="&amp;DATE(I$2,1, 1), Prov_Auto!$D$3:$D1000,"&lt;="&amp;DATE(I$2, 12, 31))*$D899, IF($B899="V", -1*(SUMIFS(Prov_Auto!$E$3:$E1000,Prov_Auto!$A$3:$A1000,$C899,Prov_Auto!$C$3:$C1000,"&gt;="&amp;$A899 ,Prov_Auto!$D$3:$D1000, "&gt;="&amp;DATE(I$2,1,1), Prov_Auto!$D$3:$D1000,"&lt;="&amp;DATE(I$2,12,31))*$D899), "")))))</f>
        <v/>
      </c>
      <c r="J899" s="42" t="str">
        <f>IF($A899="","",IF($C899="","",IF($D899="","", IF($B899="C",  SUMIFS(Prov_Auto!$E$3:$E1000,Prov_Auto!$A$3:$A1000,$C899,Prov_Auto!$C$3:$C1000,"&gt;="&amp;$A899 ,Prov_Auto!$D$3:$D1000, "&gt;="&amp;DATE(J$2,1, 1), Prov_Auto!$D$3:$D1000,"&lt;="&amp;DATE(J$2, 12, 31))*$D899, IF($B899="V", -1*(SUMIFS(Prov_Auto!$E$3:$E1000,Prov_Auto!$A$3:$A1000,$C899,Prov_Auto!$C$3:$C1000,"&gt;="&amp;$A899 ,Prov_Auto!$D$3:$D1000, "&gt;="&amp;DATE(J$2,1,1), Prov_Auto!$D$3:$D1000,"&lt;="&amp;DATE(J$2,12,31))*$D899), "")))))</f>
        <v/>
      </c>
      <c r="K899" s="42" t="str">
        <f>IF($A899="","",IF($C899="","",IF($D899="","", IF($B899="C",  SUMIFS(Prov_Auto!$E$3:$E1000,Prov_Auto!$A$3:$A1000,$C899,Prov_Auto!$C$3:$C1000,"&gt;="&amp;$A899 ,Prov_Auto!$D$3:$D1000, "&gt;="&amp;DATE(K$2,1, 1), Prov_Auto!$D$3:$D1000,"&lt;="&amp;DATE(K$2, 12, 31))*$D899, IF($B899="V", -1*(SUMIFS(Prov_Auto!$E$3:$E1000,Prov_Auto!$A$3:$A1000,$C899,Prov_Auto!$C$3:$C1000,"&gt;="&amp;$A899 ,Prov_Auto!$D$3:$D1000, "&gt;="&amp;DATE(K$2,1,1), Prov_Auto!$D$3:$D1000,"&lt;="&amp;DATE(K$2,12,31))*$D899), "")))))</f>
        <v/>
      </c>
      <c r="L899" s="42" t="str">
        <f>IF($A899="","",IF($C899="","",IF($D899="","", IF($B899="C",  SUMIFS(Prov_Auto!$E$3:$E1000,Prov_Auto!$A$3:$A1000,$C899,Prov_Auto!$C$3:$C1000,"&gt;="&amp;$A899 ,Prov_Auto!$D$3:$D1000, "&gt;="&amp;DATE(L$2,1, 1), Prov_Auto!$D$3:$D1000,"&lt;="&amp;DATE(L$2, 12, 31))*$D899, IF($B899="V", -1*(SUMIFS(Prov_Auto!$E$3:$E1000,Prov_Auto!$A$3:$A1000,$C899,Prov_Auto!$C$3:$C1000,"&gt;="&amp;$A899 ,Prov_Auto!$D$3:$D1000, "&gt;="&amp;DATE(L$2,1,1), Prov_Auto!$D$3:$D1000,"&lt;="&amp;DATE(L$2,12,31))*$D899), "")))))</f>
        <v/>
      </c>
      <c r="M899" s="43" t="str">
        <f>IF($A899="","",IF($C899="","",IF($D899="","", IF($B899="C",  SUMIFS(Prov_Auto!$E$3:$E1000,Prov_Auto!$A$3:$A1000,$C899,Prov_Auto!$C$3:$C1000,"&gt;="&amp;$A899 ,Prov_Auto!$D$3:$D1000, "&gt;="&amp;DATE(M$2,1, 1), Prov_Auto!$D$3:$D1000,"&lt;="&amp;DATE(M$2, 12, 31))*$D899, IF($B899="V", -1*(SUMIFS(Prov_Auto!$E$3:$E1000,Prov_Auto!$A$3:$A1000,$C899,Prov_Auto!$C$3:$C1000,"&gt;="&amp;$A899 ,Prov_Auto!$D$3:$D1000, "&gt;="&amp;DATE(M$2,1,1), Prov_Auto!$D$3:$D1000,"&lt;="&amp;DATE(M$2,12,31))*$D899), "")))))</f>
        <v/>
      </c>
      <c r="N899" s="30"/>
      <c r="O899" s="31"/>
      <c r="P899" s="31"/>
      <c r="Q899" s="31"/>
      <c r="R899" s="31"/>
      <c r="S899" s="31"/>
      <c r="T899" s="31"/>
      <c r="U899" s="31"/>
      <c r="V899" s="31"/>
      <c r="W899" s="31"/>
    </row>
    <row r="900">
      <c r="A900" s="46"/>
      <c r="B900" s="47"/>
      <c r="C900" s="47"/>
      <c r="D900" s="47"/>
      <c r="E900" s="48"/>
      <c r="F900" s="45" t="str">
        <f t="shared" si="1"/>
        <v/>
      </c>
      <c r="G900" s="40" t="str">
        <f t="shared" si="2"/>
        <v/>
      </c>
      <c r="H900" s="41" t="str">
        <f>IF(A900="","",IF(C900="","",IF(D900="","",IF(B900="C", SUMIFS(Prov_Auto!E$3:E1000,Prov_Auto!A$3:A1000,C900,Prov_Auto!C$3:C1000,"&gt;"&amp;A900,Prov_Auto!D$3:D1000,"&lt;="&amp;TODAY())*D900, IF(B900="V", -1*(SUMIFS(Prov_Auto!E$3:E1000,Prov_Auto!A$3:A1000,C900,Prov_Auto!C$3:C1000,"&gt;"&amp;A900,Prov_Auto!D$3:D1000,"&lt;="&amp;TODAY())*D900), "")))))</f>
        <v/>
      </c>
      <c r="I900" s="42" t="str">
        <f>IF($A900="","",IF($C900="","",IF($D900="","", IF($B900="C",  SUMIFS(Prov_Auto!$E$3:$E1000,Prov_Auto!$A$3:$A1000,$C900,Prov_Auto!$C$3:$C1000,"&gt;="&amp;$A900 ,Prov_Auto!$D$3:$D1000, "&gt;="&amp;DATE(I$2,1, 1), Prov_Auto!$D$3:$D1000,"&lt;="&amp;DATE(I$2, 12, 31))*$D900, IF($B900="V", -1*(SUMIFS(Prov_Auto!$E$3:$E1000,Prov_Auto!$A$3:$A1000,$C900,Prov_Auto!$C$3:$C1000,"&gt;="&amp;$A900 ,Prov_Auto!$D$3:$D1000, "&gt;="&amp;DATE(I$2,1,1), Prov_Auto!$D$3:$D1000,"&lt;="&amp;DATE(I$2,12,31))*$D900), "")))))</f>
        <v/>
      </c>
      <c r="J900" s="42" t="str">
        <f>IF($A900="","",IF($C900="","",IF($D900="","", IF($B900="C",  SUMIFS(Prov_Auto!$E$3:$E1000,Prov_Auto!$A$3:$A1000,$C900,Prov_Auto!$C$3:$C1000,"&gt;="&amp;$A900 ,Prov_Auto!$D$3:$D1000, "&gt;="&amp;DATE(J$2,1, 1), Prov_Auto!$D$3:$D1000,"&lt;="&amp;DATE(J$2, 12, 31))*$D900, IF($B900="V", -1*(SUMIFS(Prov_Auto!$E$3:$E1000,Prov_Auto!$A$3:$A1000,$C900,Prov_Auto!$C$3:$C1000,"&gt;="&amp;$A900 ,Prov_Auto!$D$3:$D1000, "&gt;="&amp;DATE(J$2,1,1), Prov_Auto!$D$3:$D1000,"&lt;="&amp;DATE(J$2,12,31))*$D900), "")))))</f>
        <v/>
      </c>
      <c r="K900" s="42" t="str">
        <f>IF($A900="","",IF($C900="","",IF($D900="","", IF($B900="C",  SUMIFS(Prov_Auto!$E$3:$E1000,Prov_Auto!$A$3:$A1000,$C900,Prov_Auto!$C$3:$C1000,"&gt;="&amp;$A900 ,Prov_Auto!$D$3:$D1000, "&gt;="&amp;DATE(K$2,1, 1), Prov_Auto!$D$3:$D1000,"&lt;="&amp;DATE(K$2, 12, 31))*$D900, IF($B900="V", -1*(SUMIFS(Prov_Auto!$E$3:$E1000,Prov_Auto!$A$3:$A1000,$C900,Prov_Auto!$C$3:$C1000,"&gt;="&amp;$A900 ,Prov_Auto!$D$3:$D1000, "&gt;="&amp;DATE(K$2,1,1), Prov_Auto!$D$3:$D1000,"&lt;="&amp;DATE(K$2,12,31))*$D900), "")))))</f>
        <v/>
      </c>
      <c r="L900" s="42" t="str">
        <f>IF($A900="","",IF($C900="","",IF($D900="","", IF($B900="C",  SUMIFS(Prov_Auto!$E$3:$E1000,Prov_Auto!$A$3:$A1000,$C900,Prov_Auto!$C$3:$C1000,"&gt;="&amp;$A900 ,Prov_Auto!$D$3:$D1000, "&gt;="&amp;DATE(L$2,1, 1), Prov_Auto!$D$3:$D1000,"&lt;="&amp;DATE(L$2, 12, 31))*$D900, IF($B900="V", -1*(SUMIFS(Prov_Auto!$E$3:$E1000,Prov_Auto!$A$3:$A1000,$C900,Prov_Auto!$C$3:$C1000,"&gt;="&amp;$A900 ,Prov_Auto!$D$3:$D1000, "&gt;="&amp;DATE(L$2,1,1), Prov_Auto!$D$3:$D1000,"&lt;="&amp;DATE(L$2,12,31))*$D900), "")))))</f>
        <v/>
      </c>
      <c r="M900" s="43" t="str">
        <f>IF($A900="","",IF($C900="","",IF($D900="","", IF($B900="C",  SUMIFS(Prov_Auto!$E$3:$E1000,Prov_Auto!$A$3:$A1000,$C900,Prov_Auto!$C$3:$C1000,"&gt;="&amp;$A900 ,Prov_Auto!$D$3:$D1000, "&gt;="&amp;DATE(M$2,1, 1), Prov_Auto!$D$3:$D1000,"&lt;="&amp;DATE(M$2, 12, 31))*$D900, IF($B900="V", -1*(SUMIFS(Prov_Auto!$E$3:$E1000,Prov_Auto!$A$3:$A1000,$C900,Prov_Auto!$C$3:$C1000,"&gt;="&amp;$A900 ,Prov_Auto!$D$3:$D1000, "&gt;="&amp;DATE(M$2,1,1), Prov_Auto!$D$3:$D1000,"&lt;="&amp;DATE(M$2,12,31))*$D900), "")))))</f>
        <v/>
      </c>
      <c r="N900" s="30"/>
      <c r="O900" s="31"/>
      <c r="P900" s="31"/>
      <c r="Q900" s="31"/>
      <c r="R900" s="31"/>
      <c r="S900" s="31"/>
      <c r="T900" s="31"/>
      <c r="U900" s="31"/>
      <c r="V900" s="31"/>
      <c r="W900" s="31"/>
    </row>
    <row r="901">
      <c r="A901" s="46"/>
      <c r="B901" s="47"/>
      <c r="C901" s="47"/>
      <c r="D901" s="47"/>
      <c r="E901" s="48"/>
      <c r="F901" s="45" t="str">
        <f t="shared" si="1"/>
        <v/>
      </c>
      <c r="G901" s="40" t="str">
        <f t="shared" si="2"/>
        <v/>
      </c>
      <c r="H901" s="41" t="str">
        <f>IF(A901="","",IF(C901="","",IF(D901="","",IF(B901="C", SUMIFS(Prov_Auto!E$3:E1000,Prov_Auto!A$3:A1000,C901,Prov_Auto!C$3:C1000,"&gt;"&amp;A901,Prov_Auto!D$3:D1000,"&lt;="&amp;TODAY())*D901, IF(B901="V", -1*(SUMIFS(Prov_Auto!E$3:E1000,Prov_Auto!A$3:A1000,C901,Prov_Auto!C$3:C1000,"&gt;"&amp;A901,Prov_Auto!D$3:D1000,"&lt;="&amp;TODAY())*D901), "")))))</f>
        <v/>
      </c>
      <c r="I901" s="42" t="str">
        <f>IF($A901="","",IF($C901="","",IF($D901="","", IF($B901="C",  SUMIFS(Prov_Auto!$E$3:$E1000,Prov_Auto!$A$3:$A1000,$C901,Prov_Auto!$C$3:$C1000,"&gt;="&amp;$A901 ,Prov_Auto!$D$3:$D1000, "&gt;="&amp;DATE(I$2,1, 1), Prov_Auto!$D$3:$D1000,"&lt;="&amp;DATE(I$2, 12, 31))*$D901, IF($B901="V", -1*(SUMIFS(Prov_Auto!$E$3:$E1000,Prov_Auto!$A$3:$A1000,$C901,Prov_Auto!$C$3:$C1000,"&gt;="&amp;$A901 ,Prov_Auto!$D$3:$D1000, "&gt;="&amp;DATE(I$2,1,1), Prov_Auto!$D$3:$D1000,"&lt;="&amp;DATE(I$2,12,31))*$D901), "")))))</f>
        <v/>
      </c>
      <c r="J901" s="42" t="str">
        <f>IF($A901="","",IF($C901="","",IF($D901="","", IF($B901="C",  SUMIFS(Prov_Auto!$E$3:$E1000,Prov_Auto!$A$3:$A1000,$C901,Prov_Auto!$C$3:$C1000,"&gt;="&amp;$A901 ,Prov_Auto!$D$3:$D1000, "&gt;="&amp;DATE(J$2,1, 1), Prov_Auto!$D$3:$D1000,"&lt;="&amp;DATE(J$2, 12, 31))*$D901, IF($B901="V", -1*(SUMIFS(Prov_Auto!$E$3:$E1000,Prov_Auto!$A$3:$A1000,$C901,Prov_Auto!$C$3:$C1000,"&gt;="&amp;$A901 ,Prov_Auto!$D$3:$D1000, "&gt;="&amp;DATE(J$2,1,1), Prov_Auto!$D$3:$D1000,"&lt;="&amp;DATE(J$2,12,31))*$D901), "")))))</f>
        <v/>
      </c>
      <c r="K901" s="42" t="str">
        <f>IF($A901="","",IF($C901="","",IF($D901="","", IF($B901="C",  SUMIFS(Prov_Auto!$E$3:$E1000,Prov_Auto!$A$3:$A1000,$C901,Prov_Auto!$C$3:$C1000,"&gt;="&amp;$A901 ,Prov_Auto!$D$3:$D1000, "&gt;="&amp;DATE(K$2,1, 1), Prov_Auto!$D$3:$D1000,"&lt;="&amp;DATE(K$2, 12, 31))*$D901, IF($B901="V", -1*(SUMIFS(Prov_Auto!$E$3:$E1000,Prov_Auto!$A$3:$A1000,$C901,Prov_Auto!$C$3:$C1000,"&gt;="&amp;$A901 ,Prov_Auto!$D$3:$D1000, "&gt;="&amp;DATE(K$2,1,1), Prov_Auto!$D$3:$D1000,"&lt;="&amp;DATE(K$2,12,31))*$D901), "")))))</f>
        <v/>
      </c>
      <c r="L901" s="42" t="str">
        <f>IF($A901="","",IF($C901="","",IF($D901="","", IF($B901="C",  SUMIFS(Prov_Auto!$E$3:$E1000,Prov_Auto!$A$3:$A1000,$C901,Prov_Auto!$C$3:$C1000,"&gt;="&amp;$A901 ,Prov_Auto!$D$3:$D1000, "&gt;="&amp;DATE(L$2,1, 1), Prov_Auto!$D$3:$D1000,"&lt;="&amp;DATE(L$2, 12, 31))*$D901, IF($B901="V", -1*(SUMIFS(Prov_Auto!$E$3:$E1000,Prov_Auto!$A$3:$A1000,$C901,Prov_Auto!$C$3:$C1000,"&gt;="&amp;$A901 ,Prov_Auto!$D$3:$D1000, "&gt;="&amp;DATE(L$2,1,1), Prov_Auto!$D$3:$D1000,"&lt;="&amp;DATE(L$2,12,31))*$D901), "")))))</f>
        <v/>
      </c>
      <c r="M901" s="43" t="str">
        <f>IF($A901="","",IF($C901="","",IF($D901="","", IF($B901="C",  SUMIFS(Prov_Auto!$E$3:$E1000,Prov_Auto!$A$3:$A1000,$C901,Prov_Auto!$C$3:$C1000,"&gt;="&amp;$A901 ,Prov_Auto!$D$3:$D1000, "&gt;="&amp;DATE(M$2,1, 1), Prov_Auto!$D$3:$D1000,"&lt;="&amp;DATE(M$2, 12, 31))*$D901, IF($B901="V", -1*(SUMIFS(Prov_Auto!$E$3:$E1000,Prov_Auto!$A$3:$A1000,$C901,Prov_Auto!$C$3:$C1000,"&gt;="&amp;$A901 ,Prov_Auto!$D$3:$D1000, "&gt;="&amp;DATE(M$2,1,1), Prov_Auto!$D$3:$D1000,"&lt;="&amp;DATE(M$2,12,31))*$D901), "")))))</f>
        <v/>
      </c>
      <c r="N901" s="30"/>
      <c r="O901" s="31"/>
      <c r="P901" s="31"/>
      <c r="Q901" s="31"/>
      <c r="R901" s="31"/>
      <c r="S901" s="31"/>
      <c r="T901" s="31"/>
      <c r="U901" s="31"/>
      <c r="V901" s="31"/>
      <c r="W901" s="31"/>
    </row>
    <row r="902">
      <c r="A902" s="46"/>
      <c r="B902" s="47"/>
      <c r="C902" s="47"/>
      <c r="D902" s="47"/>
      <c r="E902" s="48"/>
      <c r="F902" s="45" t="str">
        <f t="shared" si="1"/>
        <v/>
      </c>
      <c r="G902" s="40" t="str">
        <f t="shared" si="2"/>
        <v/>
      </c>
      <c r="H902" s="41" t="str">
        <f>IF(A902="","",IF(C902="","",IF(D902="","",IF(B902="C", SUMIFS(Prov_Auto!E$3:E1000,Prov_Auto!A$3:A1000,C902,Prov_Auto!C$3:C1000,"&gt;"&amp;A902,Prov_Auto!D$3:D1000,"&lt;="&amp;TODAY())*D902, IF(B902="V", -1*(SUMIFS(Prov_Auto!E$3:E1000,Prov_Auto!A$3:A1000,C902,Prov_Auto!C$3:C1000,"&gt;"&amp;A902,Prov_Auto!D$3:D1000,"&lt;="&amp;TODAY())*D902), "")))))</f>
        <v/>
      </c>
      <c r="I902" s="42" t="str">
        <f>IF($A902="","",IF($C902="","",IF($D902="","", IF($B902="C",  SUMIFS(Prov_Auto!$E$3:$E1000,Prov_Auto!$A$3:$A1000,$C902,Prov_Auto!$C$3:$C1000,"&gt;="&amp;$A902 ,Prov_Auto!$D$3:$D1000, "&gt;="&amp;DATE(I$2,1, 1), Prov_Auto!$D$3:$D1000,"&lt;="&amp;DATE(I$2, 12, 31))*$D902, IF($B902="V", -1*(SUMIFS(Prov_Auto!$E$3:$E1000,Prov_Auto!$A$3:$A1000,$C902,Prov_Auto!$C$3:$C1000,"&gt;="&amp;$A902 ,Prov_Auto!$D$3:$D1000, "&gt;="&amp;DATE(I$2,1,1), Prov_Auto!$D$3:$D1000,"&lt;="&amp;DATE(I$2,12,31))*$D902), "")))))</f>
        <v/>
      </c>
      <c r="J902" s="42" t="str">
        <f>IF($A902="","",IF($C902="","",IF($D902="","", IF($B902="C",  SUMIFS(Prov_Auto!$E$3:$E1000,Prov_Auto!$A$3:$A1000,$C902,Prov_Auto!$C$3:$C1000,"&gt;="&amp;$A902 ,Prov_Auto!$D$3:$D1000, "&gt;="&amp;DATE(J$2,1, 1), Prov_Auto!$D$3:$D1000,"&lt;="&amp;DATE(J$2, 12, 31))*$D902, IF($B902="V", -1*(SUMIFS(Prov_Auto!$E$3:$E1000,Prov_Auto!$A$3:$A1000,$C902,Prov_Auto!$C$3:$C1000,"&gt;="&amp;$A902 ,Prov_Auto!$D$3:$D1000, "&gt;="&amp;DATE(J$2,1,1), Prov_Auto!$D$3:$D1000,"&lt;="&amp;DATE(J$2,12,31))*$D902), "")))))</f>
        <v/>
      </c>
      <c r="K902" s="42" t="str">
        <f>IF($A902="","",IF($C902="","",IF($D902="","", IF($B902="C",  SUMIFS(Prov_Auto!$E$3:$E1000,Prov_Auto!$A$3:$A1000,$C902,Prov_Auto!$C$3:$C1000,"&gt;="&amp;$A902 ,Prov_Auto!$D$3:$D1000, "&gt;="&amp;DATE(K$2,1, 1), Prov_Auto!$D$3:$D1000,"&lt;="&amp;DATE(K$2, 12, 31))*$D902, IF($B902="V", -1*(SUMIFS(Prov_Auto!$E$3:$E1000,Prov_Auto!$A$3:$A1000,$C902,Prov_Auto!$C$3:$C1000,"&gt;="&amp;$A902 ,Prov_Auto!$D$3:$D1000, "&gt;="&amp;DATE(K$2,1,1), Prov_Auto!$D$3:$D1000,"&lt;="&amp;DATE(K$2,12,31))*$D902), "")))))</f>
        <v/>
      </c>
      <c r="L902" s="42" t="str">
        <f>IF($A902="","",IF($C902="","",IF($D902="","", IF($B902="C",  SUMIFS(Prov_Auto!$E$3:$E1000,Prov_Auto!$A$3:$A1000,$C902,Prov_Auto!$C$3:$C1000,"&gt;="&amp;$A902 ,Prov_Auto!$D$3:$D1000, "&gt;="&amp;DATE(L$2,1, 1), Prov_Auto!$D$3:$D1000,"&lt;="&amp;DATE(L$2, 12, 31))*$D902, IF($B902="V", -1*(SUMIFS(Prov_Auto!$E$3:$E1000,Prov_Auto!$A$3:$A1000,$C902,Prov_Auto!$C$3:$C1000,"&gt;="&amp;$A902 ,Prov_Auto!$D$3:$D1000, "&gt;="&amp;DATE(L$2,1,1), Prov_Auto!$D$3:$D1000,"&lt;="&amp;DATE(L$2,12,31))*$D902), "")))))</f>
        <v/>
      </c>
      <c r="M902" s="43" t="str">
        <f>IF($A902="","",IF($C902="","",IF($D902="","", IF($B902="C",  SUMIFS(Prov_Auto!$E$3:$E1000,Prov_Auto!$A$3:$A1000,$C902,Prov_Auto!$C$3:$C1000,"&gt;="&amp;$A902 ,Prov_Auto!$D$3:$D1000, "&gt;="&amp;DATE(M$2,1, 1), Prov_Auto!$D$3:$D1000,"&lt;="&amp;DATE(M$2, 12, 31))*$D902, IF($B902="V", -1*(SUMIFS(Prov_Auto!$E$3:$E1000,Prov_Auto!$A$3:$A1000,$C902,Prov_Auto!$C$3:$C1000,"&gt;="&amp;$A902 ,Prov_Auto!$D$3:$D1000, "&gt;="&amp;DATE(M$2,1,1), Prov_Auto!$D$3:$D1000,"&lt;="&amp;DATE(M$2,12,31))*$D902), "")))))</f>
        <v/>
      </c>
      <c r="N902" s="30"/>
      <c r="O902" s="31"/>
      <c r="P902" s="31"/>
      <c r="Q902" s="31"/>
      <c r="R902" s="31"/>
      <c r="S902" s="31"/>
      <c r="T902" s="31"/>
      <c r="U902" s="31"/>
      <c r="V902" s="31"/>
      <c r="W902" s="31"/>
    </row>
    <row r="903">
      <c r="A903" s="46"/>
      <c r="B903" s="47"/>
      <c r="C903" s="47"/>
      <c r="D903" s="47"/>
      <c r="E903" s="48"/>
      <c r="F903" s="45" t="str">
        <f t="shared" si="1"/>
        <v/>
      </c>
      <c r="G903" s="40" t="str">
        <f t="shared" si="2"/>
        <v/>
      </c>
      <c r="H903" s="41" t="str">
        <f>IF(A903="","",IF(C903="","",IF(D903="","",IF(B903="C", SUMIFS(Prov_Auto!E$3:E1000,Prov_Auto!A$3:A1000,C903,Prov_Auto!C$3:C1000,"&gt;"&amp;A903,Prov_Auto!D$3:D1000,"&lt;="&amp;TODAY())*D903, IF(B903="V", -1*(SUMIFS(Prov_Auto!E$3:E1000,Prov_Auto!A$3:A1000,C903,Prov_Auto!C$3:C1000,"&gt;"&amp;A903,Prov_Auto!D$3:D1000,"&lt;="&amp;TODAY())*D903), "")))))</f>
        <v/>
      </c>
      <c r="I903" s="42" t="str">
        <f>IF($A903="","",IF($C903="","",IF($D903="","", IF($B903="C",  SUMIFS(Prov_Auto!$E$3:$E1000,Prov_Auto!$A$3:$A1000,$C903,Prov_Auto!$C$3:$C1000,"&gt;="&amp;$A903 ,Prov_Auto!$D$3:$D1000, "&gt;="&amp;DATE(I$2,1, 1), Prov_Auto!$D$3:$D1000,"&lt;="&amp;DATE(I$2, 12, 31))*$D903, IF($B903="V", -1*(SUMIFS(Prov_Auto!$E$3:$E1000,Prov_Auto!$A$3:$A1000,$C903,Prov_Auto!$C$3:$C1000,"&gt;="&amp;$A903 ,Prov_Auto!$D$3:$D1000, "&gt;="&amp;DATE(I$2,1,1), Prov_Auto!$D$3:$D1000,"&lt;="&amp;DATE(I$2,12,31))*$D903), "")))))</f>
        <v/>
      </c>
      <c r="J903" s="42" t="str">
        <f>IF($A903="","",IF($C903="","",IF($D903="","", IF($B903="C",  SUMIFS(Prov_Auto!$E$3:$E1000,Prov_Auto!$A$3:$A1000,$C903,Prov_Auto!$C$3:$C1000,"&gt;="&amp;$A903 ,Prov_Auto!$D$3:$D1000, "&gt;="&amp;DATE(J$2,1, 1), Prov_Auto!$D$3:$D1000,"&lt;="&amp;DATE(J$2, 12, 31))*$D903, IF($B903="V", -1*(SUMIFS(Prov_Auto!$E$3:$E1000,Prov_Auto!$A$3:$A1000,$C903,Prov_Auto!$C$3:$C1000,"&gt;="&amp;$A903 ,Prov_Auto!$D$3:$D1000, "&gt;="&amp;DATE(J$2,1,1), Prov_Auto!$D$3:$D1000,"&lt;="&amp;DATE(J$2,12,31))*$D903), "")))))</f>
        <v/>
      </c>
      <c r="K903" s="42" t="str">
        <f>IF($A903="","",IF($C903="","",IF($D903="","", IF($B903="C",  SUMIFS(Prov_Auto!$E$3:$E1000,Prov_Auto!$A$3:$A1000,$C903,Prov_Auto!$C$3:$C1000,"&gt;="&amp;$A903 ,Prov_Auto!$D$3:$D1000, "&gt;="&amp;DATE(K$2,1, 1), Prov_Auto!$D$3:$D1000,"&lt;="&amp;DATE(K$2, 12, 31))*$D903, IF($B903="V", -1*(SUMIFS(Prov_Auto!$E$3:$E1000,Prov_Auto!$A$3:$A1000,$C903,Prov_Auto!$C$3:$C1000,"&gt;="&amp;$A903 ,Prov_Auto!$D$3:$D1000, "&gt;="&amp;DATE(K$2,1,1), Prov_Auto!$D$3:$D1000,"&lt;="&amp;DATE(K$2,12,31))*$D903), "")))))</f>
        <v/>
      </c>
      <c r="L903" s="42" t="str">
        <f>IF($A903="","",IF($C903="","",IF($D903="","", IF($B903="C",  SUMIFS(Prov_Auto!$E$3:$E1000,Prov_Auto!$A$3:$A1000,$C903,Prov_Auto!$C$3:$C1000,"&gt;="&amp;$A903 ,Prov_Auto!$D$3:$D1000, "&gt;="&amp;DATE(L$2,1, 1), Prov_Auto!$D$3:$D1000,"&lt;="&amp;DATE(L$2, 12, 31))*$D903, IF($B903="V", -1*(SUMIFS(Prov_Auto!$E$3:$E1000,Prov_Auto!$A$3:$A1000,$C903,Prov_Auto!$C$3:$C1000,"&gt;="&amp;$A903 ,Prov_Auto!$D$3:$D1000, "&gt;="&amp;DATE(L$2,1,1), Prov_Auto!$D$3:$D1000,"&lt;="&amp;DATE(L$2,12,31))*$D903), "")))))</f>
        <v/>
      </c>
      <c r="M903" s="43" t="str">
        <f>IF($A903="","",IF($C903="","",IF($D903="","", IF($B903="C",  SUMIFS(Prov_Auto!$E$3:$E1000,Prov_Auto!$A$3:$A1000,$C903,Prov_Auto!$C$3:$C1000,"&gt;="&amp;$A903 ,Prov_Auto!$D$3:$D1000, "&gt;="&amp;DATE(M$2,1, 1), Prov_Auto!$D$3:$D1000,"&lt;="&amp;DATE(M$2, 12, 31))*$D903, IF($B903="V", -1*(SUMIFS(Prov_Auto!$E$3:$E1000,Prov_Auto!$A$3:$A1000,$C903,Prov_Auto!$C$3:$C1000,"&gt;="&amp;$A903 ,Prov_Auto!$D$3:$D1000, "&gt;="&amp;DATE(M$2,1,1), Prov_Auto!$D$3:$D1000,"&lt;="&amp;DATE(M$2,12,31))*$D903), "")))))</f>
        <v/>
      </c>
      <c r="N903" s="30"/>
      <c r="O903" s="31"/>
      <c r="P903" s="31"/>
      <c r="Q903" s="31"/>
      <c r="R903" s="31"/>
      <c r="S903" s="31"/>
      <c r="T903" s="31"/>
      <c r="U903" s="31"/>
      <c r="V903" s="31"/>
      <c r="W903" s="31"/>
    </row>
    <row r="904">
      <c r="A904" s="46"/>
      <c r="B904" s="47"/>
      <c r="C904" s="47"/>
      <c r="D904" s="47"/>
      <c r="E904" s="48"/>
      <c r="F904" s="45" t="str">
        <f t="shared" si="1"/>
        <v/>
      </c>
      <c r="G904" s="40" t="str">
        <f t="shared" si="2"/>
        <v/>
      </c>
      <c r="H904" s="41" t="str">
        <f>IF(A904="","",IF(C904="","",IF(D904="","",IF(B904="C", SUMIFS(Prov_Auto!E$3:E1000,Prov_Auto!A$3:A1000,C904,Prov_Auto!C$3:C1000,"&gt;"&amp;A904,Prov_Auto!D$3:D1000,"&lt;="&amp;TODAY())*D904, IF(B904="V", -1*(SUMIFS(Prov_Auto!E$3:E1000,Prov_Auto!A$3:A1000,C904,Prov_Auto!C$3:C1000,"&gt;"&amp;A904,Prov_Auto!D$3:D1000,"&lt;="&amp;TODAY())*D904), "")))))</f>
        <v/>
      </c>
      <c r="I904" s="42" t="str">
        <f>IF($A904="","",IF($C904="","",IF($D904="","", IF($B904="C",  SUMIFS(Prov_Auto!$E$3:$E1000,Prov_Auto!$A$3:$A1000,$C904,Prov_Auto!$C$3:$C1000,"&gt;="&amp;$A904 ,Prov_Auto!$D$3:$D1000, "&gt;="&amp;DATE(I$2,1, 1), Prov_Auto!$D$3:$D1000,"&lt;="&amp;DATE(I$2, 12, 31))*$D904, IF($B904="V", -1*(SUMIFS(Prov_Auto!$E$3:$E1000,Prov_Auto!$A$3:$A1000,$C904,Prov_Auto!$C$3:$C1000,"&gt;="&amp;$A904 ,Prov_Auto!$D$3:$D1000, "&gt;="&amp;DATE(I$2,1,1), Prov_Auto!$D$3:$D1000,"&lt;="&amp;DATE(I$2,12,31))*$D904), "")))))</f>
        <v/>
      </c>
      <c r="J904" s="42" t="str">
        <f>IF($A904="","",IF($C904="","",IF($D904="","", IF($B904="C",  SUMIFS(Prov_Auto!$E$3:$E1000,Prov_Auto!$A$3:$A1000,$C904,Prov_Auto!$C$3:$C1000,"&gt;="&amp;$A904 ,Prov_Auto!$D$3:$D1000, "&gt;="&amp;DATE(J$2,1, 1), Prov_Auto!$D$3:$D1000,"&lt;="&amp;DATE(J$2, 12, 31))*$D904, IF($B904="V", -1*(SUMIFS(Prov_Auto!$E$3:$E1000,Prov_Auto!$A$3:$A1000,$C904,Prov_Auto!$C$3:$C1000,"&gt;="&amp;$A904 ,Prov_Auto!$D$3:$D1000, "&gt;="&amp;DATE(J$2,1,1), Prov_Auto!$D$3:$D1000,"&lt;="&amp;DATE(J$2,12,31))*$D904), "")))))</f>
        <v/>
      </c>
      <c r="K904" s="42" t="str">
        <f>IF($A904="","",IF($C904="","",IF($D904="","", IF($B904="C",  SUMIFS(Prov_Auto!$E$3:$E1000,Prov_Auto!$A$3:$A1000,$C904,Prov_Auto!$C$3:$C1000,"&gt;="&amp;$A904 ,Prov_Auto!$D$3:$D1000, "&gt;="&amp;DATE(K$2,1, 1), Prov_Auto!$D$3:$D1000,"&lt;="&amp;DATE(K$2, 12, 31))*$D904, IF($B904="V", -1*(SUMIFS(Prov_Auto!$E$3:$E1000,Prov_Auto!$A$3:$A1000,$C904,Prov_Auto!$C$3:$C1000,"&gt;="&amp;$A904 ,Prov_Auto!$D$3:$D1000, "&gt;="&amp;DATE(K$2,1,1), Prov_Auto!$D$3:$D1000,"&lt;="&amp;DATE(K$2,12,31))*$D904), "")))))</f>
        <v/>
      </c>
      <c r="L904" s="42" t="str">
        <f>IF($A904="","",IF($C904="","",IF($D904="","", IF($B904="C",  SUMIFS(Prov_Auto!$E$3:$E1000,Prov_Auto!$A$3:$A1000,$C904,Prov_Auto!$C$3:$C1000,"&gt;="&amp;$A904 ,Prov_Auto!$D$3:$D1000, "&gt;="&amp;DATE(L$2,1, 1), Prov_Auto!$D$3:$D1000,"&lt;="&amp;DATE(L$2, 12, 31))*$D904, IF($B904="V", -1*(SUMIFS(Prov_Auto!$E$3:$E1000,Prov_Auto!$A$3:$A1000,$C904,Prov_Auto!$C$3:$C1000,"&gt;="&amp;$A904 ,Prov_Auto!$D$3:$D1000, "&gt;="&amp;DATE(L$2,1,1), Prov_Auto!$D$3:$D1000,"&lt;="&amp;DATE(L$2,12,31))*$D904), "")))))</f>
        <v/>
      </c>
      <c r="M904" s="43" t="str">
        <f>IF($A904="","",IF($C904="","",IF($D904="","", IF($B904="C",  SUMIFS(Prov_Auto!$E$3:$E1000,Prov_Auto!$A$3:$A1000,$C904,Prov_Auto!$C$3:$C1000,"&gt;="&amp;$A904 ,Prov_Auto!$D$3:$D1000, "&gt;="&amp;DATE(M$2,1, 1), Prov_Auto!$D$3:$D1000,"&lt;="&amp;DATE(M$2, 12, 31))*$D904, IF($B904="V", -1*(SUMIFS(Prov_Auto!$E$3:$E1000,Prov_Auto!$A$3:$A1000,$C904,Prov_Auto!$C$3:$C1000,"&gt;="&amp;$A904 ,Prov_Auto!$D$3:$D1000, "&gt;="&amp;DATE(M$2,1,1), Prov_Auto!$D$3:$D1000,"&lt;="&amp;DATE(M$2,12,31))*$D904), "")))))</f>
        <v/>
      </c>
      <c r="N904" s="30"/>
      <c r="O904" s="31"/>
      <c r="P904" s="31"/>
      <c r="Q904" s="31"/>
      <c r="R904" s="31"/>
      <c r="S904" s="31"/>
      <c r="T904" s="31"/>
      <c r="U904" s="31"/>
      <c r="V904" s="31"/>
      <c r="W904" s="31"/>
    </row>
    <row r="905">
      <c r="A905" s="46"/>
      <c r="B905" s="47"/>
      <c r="C905" s="47"/>
      <c r="D905" s="47"/>
      <c r="E905" s="48"/>
      <c r="F905" s="45" t="str">
        <f t="shared" si="1"/>
        <v/>
      </c>
      <c r="G905" s="40" t="str">
        <f t="shared" si="2"/>
        <v/>
      </c>
      <c r="H905" s="41" t="str">
        <f>IF(A905="","",IF(C905="","",IF(D905="","",IF(B905="C", SUMIFS(Prov_Auto!E$3:E1000,Prov_Auto!A$3:A1000,C905,Prov_Auto!C$3:C1000,"&gt;"&amp;A905,Prov_Auto!D$3:D1000,"&lt;="&amp;TODAY())*D905, IF(B905="V", -1*(SUMIFS(Prov_Auto!E$3:E1000,Prov_Auto!A$3:A1000,C905,Prov_Auto!C$3:C1000,"&gt;"&amp;A905,Prov_Auto!D$3:D1000,"&lt;="&amp;TODAY())*D905), "")))))</f>
        <v/>
      </c>
      <c r="I905" s="42" t="str">
        <f>IF($A905="","",IF($C905="","",IF($D905="","", IF($B905="C",  SUMIFS(Prov_Auto!$E$3:$E1000,Prov_Auto!$A$3:$A1000,$C905,Prov_Auto!$C$3:$C1000,"&gt;="&amp;$A905 ,Prov_Auto!$D$3:$D1000, "&gt;="&amp;DATE(I$2,1, 1), Prov_Auto!$D$3:$D1000,"&lt;="&amp;DATE(I$2, 12, 31))*$D905, IF($B905="V", -1*(SUMIFS(Prov_Auto!$E$3:$E1000,Prov_Auto!$A$3:$A1000,$C905,Prov_Auto!$C$3:$C1000,"&gt;="&amp;$A905 ,Prov_Auto!$D$3:$D1000, "&gt;="&amp;DATE(I$2,1,1), Prov_Auto!$D$3:$D1000,"&lt;="&amp;DATE(I$2,12,31))*$D905), "")))))</f>
        <v/>
      </c>
      <c r="J905" s="42" t="str">
        <f>IF($A905="","",IF($C905="","",IF($D905="","", IF($B905="C",  SUMIFS(Prov_Auto!$E$3:$E1000,Prov_Auto!$A$3:$A1000,$C905,Prov_Auto!$C$3:$C1000,"&gt;="&amp;$A905 ,Prov_Auto!$D$3:$D1000, "&gt;="&amp;DATE(J$2,1, 1), Prov_Auto!$D$3:$D1000,"&lt;="&amp;DATE(J$2, 12, 31))*$D905, IF($B905="V", -1*(SUMIFS(Prov_Auto!$E$3:$E1000,Prov_Auto!$A$3:$A1000,$C905,Prov_Auto!$C$3:$C1000,"&gt;="&amp;$A905 ,Prov_Auto!$D$3:$D1000, "&gt;="&amp;DATE(J$2,1,1), Prov_Auto!$D$3:$D1000,"&lt;="&amp;DATE(J$2,12,31))*$D905), "")))))</f>
        <v/>
      </c>
      <c r="K905" s="42" t="str">
        <f>IF($A905="","",IF($C905="","",IF($D905="","", IF($B905="C",  SUMIFS(Prov_Auto!$E$3:$E1000,Prov_Auto!$A$3:$A1000,$C905,Prov_Auto!$C$3:$C1000,"&gt;="&amp;$A905 ,Prov_Auto!$D$3:$D1000, "&gt;="&amp;DATE(K$2,1, 1), Prov_Auto!$D$3:$D1000,"&lt;="&amp;DATE(K$2, 12, 31))*$D905, IF($B905="V", -1*(SUMIFS(Prov_Auto!$E$3:$E1000,Prov_Auto!$A$3:$A1000,$C905,Prov_Auto!$C$3:$C1000,"&gt;="&amp;$A905 ,Prov_Auto!$D$3:$D1000, "&gt;="&amp;DATE(K$2,1,1), Prov_Auto!$D$3:$D1000,"&lt;="&amp;DATE(K$2,12,31))*$D905), "")))))</f>
        <v/>
      </c>
      <c r="L905" s="42" t="str">
        <f>IF($A905="","",IF($C905="","",IF($D905="","", IF($B905="C",  SUMIFS(Prov_Auto!$E$3:$E1000,Prov_Auto!$A$3:$A1000,$C905,Prov_Auto!$C$3:$C1000,"&gt;="&amp;$A905 ,Prov_Auto!$D$3:$D1000, "&gt;="&amp;DATE(L$2,1, 1), Prov_Auto!$D$3:$D1000,"&lt;="&amp;DATE(L$2, 12, 31))*$D905, IF($B905="V", -1*(SUMIFS(Prov_Auto!$E$3:$E1000,Prov_Auto!$A$3:$A1000,$C905,Prov_Auto!$C$3:$C1000,"&gt;="&amp;$A905 ,Prov_Auto!$D$3:$D1000, "&gt;="&amp;DATE(L$2,1,1), Prov_Auto!$D$3:$D1000,"&lt;="&amp;DATE(L$2,12,31))*$D905), "")))))</f>
        <v/>
      </c>
      <c r="M905" s="43" t="str">
        <f>IF($A905="","",IF($C905="","",IF($D905="","", IF($B905="C",  SUMIFS(Prov_Auto!$E$3:$E1000,Prov_Auto!$A$3:$A1000,$C905,Prov_Auto!$C$3:$C1000,"&gt;="&amp;$A905 ,Prov_Auto!$D$3:$D1000, "&gt;="&amp;DATE(M$2,1, 1), Prov_Auto!$D$3:$D1000,"&lt;="&amp;DATE(M$2, 12, 31))*$D905, IF($B905="V", -1*(SUMIFS(Prov_Auto!$E$3:$E1000,Prov_Auto!$A$3:$A1000,$C905,Prov_Auto!$C$3:$C1000,"&gt;="&amp;$A905 ,Prov_Auto!$D$3:$D1000, "&gt;="&amp;DATE(M$2,1,1), Prov_Auto!$D$3:$D1000,"&lt;="&amp;DATE(M$2,12,31))*$D905), "")))))</f>
        <v/>
      </c>
      <c r="N905" s="30"/>
      <c r="O905" s="31"/>
      <c r="P905" s="31"/>
      <c r="Q905" s="31"/>
      <c r="R905" s="31"/>
      <c r="S905" s="31"/>
      <c r="T905" s="31"/>
      <c r="U905" s="31"/>
      <c r="V905" s="31"/>
      <c r="W905" s="31"/>
    </row>
    <row r="906">
      <c r="A906" s="46"/>
      <c r="B906" s="47"/>
      <c r="C906" s="47"/>
      <c r="D906" s="47"/>
      <c r="E906" s="48"/>
      <c r="F906" s="45" t="str">
        <f t="shared" si="1"/>
        <v/>
      </c>
      <c r="G906" s="40" t="str">
        <f t="shared" si="2"/>
        <v/>
      </c>
      <c r="H906" s="41" t="str">
        <f>IF(A906="","",IF(C906="","",IF(D906="","",IF(B906="C", SUMIFS(Prov_Auto!E$3:E1000,Prov_Auto!A$3:A1000,C906,Prov_Auto!C$3:C1000,"&gt;"&amp;A906,Prov_Auto!D$3:D1000,"&lt;="&amp;TODAY())*D906, IF(B906="V", -1*(SUMIFS(Prov_Auto!E$3:E1000,Prov_Auto!A$3:A1000,C906,Prov_Auto!C$3:C1000,"&gt;"&amp;A906,Prov_Auto!D$3:D1000,"&lt;="&amp;TODAY())*D906), "")))))</f>
        <v/>
      </c>
      <c r="I906" s="42" t="str">
        <f>IF($A906="","",IF($C906="","",IF($D906="","", IF($B906="C",  SUMIFS(Prov_Auto!$E$3:$E1000,Prov_Auto!$A$3:$A1000,$C906,Prov_Auto!$C$3:$C1000,"&gt;="&amp;$A906 ,Prov_Auto!$D$3:$D1000, "&gt;="&amp;DATE(I$2,1, 1), Prov_Auto!$D$3:$D1000,"&lt;="&amp;DATE(I$2, 12, 31))*$D906, IF($B906="V", -1*(SUMIFS(Prov_Auto!$E$3:$E1000,Prov_Auto!$A$3:$A1000,$C906,Prov_Auto!$C$3:$C1000,"&gt;="&amp;$A906 ,Prov_Auto!$D$3:$D1000, "&gt;="&amp;DATE(I$2,1,1), Prov_Auto!$D$3:$D1000,"&lt;="&amp;DATE(I$2,12,31))*$D906), "")))))</f>
        <v/>
      </c>
      <c r="J906" s="42" t="str">
        <f>IF($A906="","",IF($C906="","",IF($D906="","", IF($B906="C",  SUMIFS(Prov_Auto!$E$3:$E1000,Prov_Auto!$A$3:$A1000,$C906,Prov_Auto!$C$3:$C1000,"&gt;="&amp;$A906 ,Prov_Auto!$D$3:$D1000, "&gt;="&amp;DATE(J$2,1, 1), Prov_Auto!$D$3:$D1000,"&lt;="&amp;DATE(J$2, 12, 31))*$D906, IF($B906="V", -1*(SUMIFS(Prov_Auto!$E$3:$E1000,Prov_Auto!$A$3:$A1000,$C906,Prov_Auto!$C$3:$C1000,"&gt;="&amp;$A906 ,Prov_Auto!$D$3:$D1000, "&gt;="&amp;DATE(J$2,1,1), Prov_Auto!$D$3:$D1000,"&lt;="&amp;DATE(J$2,12,31))*$D906), "")))))</f>
        <v/>
      </c>
      <c r="K906" s="42" t="str">
        <f>IF($A906="","",IF($C906="","",IF($D906="","", IF($B906="C",  SUMIFS(Prov_Auto!$E$3:$E1000,Prov_Auto!$A$3:$A1000,$C906,Prov_Auto!$C$3:$C1000,"&gt;="&amp;$A906 ,Prov_Auto!$D$3:$D1000, "&gt;="&amp;DATE(K$2,1, 1), Prov_Auto!$D$3:$D1000,"&lt;="&amp;DATE(K$2, 12, 31))*$D906, IF($B906="V", -1*(SUMIFS(Prov_Auto!$E$3:$E1000,Prov_Auto!$A$3:$A1000,$C906,Prov_Auto!$C$3:$C1000,"&gt;="&amp;$A906 ,Prov_Auto!$D$3:$D1000, "&gt;="&amp;DATE(K$2,1,1), Prov_Auto!$D$3:$D1000,"&lt;="&amp;DATE(K$2,12,31))*$D906), "")))))</f>
        <v/>
      </c>
      <c r="L906" s="42" t="str">
        <f>IF($A906="","",IF($C906="","",IF($D906="","", IF($B906="C",  SUMIFS(Prov_Auto!$E$3:$E1000,Prov_Auto!$A$3:$A1000,$C906,Prov_Auto!$C$3:$C1000,"&gt;="&amp;$A906 ,Prov_Auto!$D$3:$D1000, "&gt;="&amp;DATE(L$2,1, 1), Prov_Auto!$D$3:$D1000,"&lt;="&amp;DATE(L$2, 12, 31))*$D906, IF($B906="V", -1*(SUMIFS(Prov_Auto!$E$3:$E1000,Prov_Auto!$A$3:$A1000,$C906,Prov_Auto!$C$3:$C1000,"&gt;="&amp;$A906 ,Prov_Auto!$D$3:$D1000, "&gt;="&amp;DATE(L$2,1,1), Prov_Auto!$D$3:$D1000,"&lt;="&amp;DATE(L$2,12,31))*$D906), "")))))</f>
        <v/>
      </c>
      <c r="M906" s="43" t="str">
        <f>IF($A906="","",IF($C906="","",IF($D906="","", IF($B906="C",  SUMIFS(Prov_Auto!$E$3:$E1000,Prov_Auto!$A$3:$A1000,$C906,Prov_Auto!$C$3:$C1000,"&gt;="&amp;$A906 ,Prov_Auto!$D$3:$D1000, "&gt;="&amp;DATE(M$2,1, 1), Prov_Auto!$D$3:$D1000,"&lt;="&amp;DATE(M$2, 12, 31))*$D906, IF($B906="V", -1*(SUMIFS(Prov_Auto!$E$3:$E1000,Prov_Auto!$A$3:$A1000,$C906,Prov_Auto!$C$3:$C1000,"&gt;="&amp;$A906 ,Prov_Auto!$D$3:$D1000, "&gt;="&amp;DATE(M$2,1,1), Prov_Auto!$D$3:$D1000,"&lt;="&amp;DATE(M$2,12,31))*$D906), "")))))</f>
        <v/>
      </c>
      <c r="N906" s="30"/>
      <c r="O906" s="31"/>
      <c r="P906" s="31"/>
      <c r="Q906" s="31"/>
      <c r="R906" s="31"/>
      <c r="S906" s="31"/>
      <c r="T906" s="31"/>
      <c r="U906" s="31"/>
      <c r="V906" s="31"/>
      <c r="W906" s="31"/>
    </row>
    <row r="907">
      <c r="A907" s="46"/>
      <c r="B907" s="47"/>
      <c r="C907" s="47"/>
      <c r="D907" s="47"/>
      <c r="E907" s="48"/>
      <c r="F907" s="45" t="str">
        <f t="shared" si="1"/>
        <v/>
      </c>
      <c r="G907" s="40" t="str">
        <f t="shared" si="2"/>
        <v/>
      </c>
      <c r="H907" s="41" t="str">
        <f>IF(A907="","",IF(C907="","",IF(D907="","",IF(B907="C", SUMIFS(Prov_Auto!E$3:E1000,Prov_Auto!A$3:A1000,C907,Prov_Auto!C$3:C1000,"&gt;"&amp;A907,Prov_Auto!D$3:D1000,"&lt;="&amp;TODAY())*D907, IF(B907="V", -1*(SUMIFS(Prov_Auto!E$3:E1000,Prov_Auto!A$3:A1000,C907,Prov_Auto!C$3:C1000,"&gt;"&amp;A907,Prov_Auto!D$3:D1000,"&lt;="&amp;TODAY())*D907), "")))))</f>
        <v/>
      </c>
      <c r="I907" s="42" t="str">
        <f>IF($A907="","",IF($C907="","",IF($D907="","", IF($B907="C",  SUMIFS(Prov_Auto!$E$3:$E1000,Prov_Auto!$A$3:$A1000,$C907,Prov_Auto!$C$3:$C1000,"&gt;="&amp;$A907 ,Prov_Auto!$D$3:$D1000, "&gt;="&amp;DATE(I$2,1, 1), Prov_Auto!$D$3:$D1000,"&lt;="&amp;DATE(I$2, 12, 31))*$D907, IF($B907="V", -1*(SUMIFS(Prov_Auto!$E$3:$E1000,Prov_Auto!$A$3:$A1000,$C907,Prov_Auto!$C$3:$C1000,"&gt;="&amp;$A907 ,Prov_Auto!$D$3:$D1000, "&gt;="&amp;DATE(I$2,1,1), Prov_Auto!$D$3:$D1000,"&lt;="&amp;DATE(I$2,12,31))*$D907), "")))))</f>
        <v/>
      </c>
      <c r="J907" s="42" t="str">
        <f>IF($A907="","",IF($C907="","",IF($D907="","", IF($B907="C",  SUMIFS(Prov_Auto!$E$3:$E1000,Prov_Auto!$A$3:$A1000,$C907,Prov_Auto!$C$3:$C1000,"&gt;="&amp;$A907 ,Prov_Auto!$D$3:$D1000, "&gt;="&amp;DATE(J$2,1, 1), Prov_Auto!$D$3:$D1000,"&lt;="&amp;DATE(J$2, 12, 31))*$D907, IF($B907="V", -1*(SUMIFS(Prov_Auto!$E$3:$E1000,Prov_Auto!$A$3:$A1000,$C907,Prov_Auto!$C$3:$C1000,"&gt;="&amp;$A907 ,Prov_Auto!$D$3:$D1000, "&gt;="&amp;DATE(J$2,1,1), Prov_Auto!$D$3:$D1000,"&lt;="&amp;DATE(J$2,12,31))*$D907), "")))))</f>
        <v/>
      </c>
      <c r="K907" s="42" t="str">
        <f>IF($A907="","",IF($C907="","",IF($D907="","", IF($B907="C",  SUMIFS(Prov_Auto!$E$3:$E1000,Prov_Auto!$A$3:$A1000,$C907,Prov_Auto!$C$3:$C1000,"&gt;="&amp;$A907 ,Prov_Auto!$D$3:$D1000, "&gt;="&amp;DATE(K$2,1, 1), Prov_Auto!$D$3:$D1000,"&lt;="&amp;DATE(K$2, 12, 31))*$D907, IF($B907="V", -1*(SUMIFS(Prov_Auto!$E$3:$E1000,Prov_Auto!$A$3:$A1000,$C907,Prov_Auto!$C$3:$C1000,"&gt;="&amp;$A907 ,Prov_Auto!$D$3:$D1000, "&gt;="&amp;DATE(K$2,1,1), Prov_Auto!$D$3:$D1000,"&lt;="&amp;DATE(K$2,12,31))*$D907), "")))))</f>
        <v/>
      </c>
      <c r="L907" s="42" t="str">
        <f>IF($A907="","",IF($C907="","",IF($D907="","", IF($B907="C",  SUMIFS(Prov_Auto!$E$3:$E1000,Prov_Auto!$A$3:$A1000,$C907,Prov_Auto!$C$3:$C1000,"&gt;="&amp;$A907 ,Prov_Auto!$D$3:$D1000, "&gt;="&amp;DATE(L$2,1, 1), Prov_Auto!$D$3:$D1000,"&lt;="&amp;DATE(L$2, 12, 31))*$D907, IF($B907="V", -1*(SUMIFS(Prov_Auto!$E$3:$E1000,Prov_Auto!$A$3:$A1000,$C907,Prov_Auto!$C$3:$C1000,"&gt;="&amp;$A907 ,Prov_Auto!$D$3:$D1000, "&gt;="&amp;DATE(L$2,1,1), Prov_Auto!$D$3:$D1000,"&lt;="&amp;DATE(L$2,12,31))*$D907), "")))))</f>
        <v/>
      </c>
      <c r="M907" s="43" t="str">
        <f>IF($A907="","",IF($C907="","",IF($D907="","", IF($B907="C",  SUMIFS(Prov_Auto!$E$3:$E1000,Prov_Auto!$A$3:$A1000,$C907,Prov_Auto!$C$3:$C1000,"&gt;="&amp;$A907 ,Prov_Auto!$D$3:$D1000, "&gt;="&amp;DATE(M$2,1, 1), Prov_Auto!$D$3:$D1000,"&lt;="&amp;DATE(M$2, 12, 31))*$D907, IF($B907="V", -1*(SUMIFS(Prov_Auto!$E$3:$E1000,Prov_Auto!$A$3:$A1000,$C907,Prov_Auto!$C$3:$C1000,"&gt;="&amp;$A907 ,Prov_Auto!$D$3:$D1000, "&gt;="&amp;DATE(M$2,1,1), Prov_Auto!$D$3:$D1000,"&lt;="&amp;DATE(M$2,12,31))*$D907), "")))))</f>
        <v/>
      </c>
      <c r="N907" s="30"/>
      <c r="O907" s="31"/>
      <c r="P907" s="31"/>
      <c r="Q907" s="31"/>
      <c r="R907" s="31"/>
      <c r="S907" s="31"/>
      <c r="T907" s="31"/>
      <c r="U907" s="31"/>
      <c r="V907" s="31"/>
      <c r="W907" s="31"/>
    </row>
    <row r="908">
      <c r="A908" s="46"/>
      <c r="B908" s="47"/>
      <c r="C908" s="47"/>
      <c r="D908" s="47"/>
      <c r="E908" s="48"/>
      <c r="F908" s="45" t="str">
        <f t="shared" si="1"/>
        <v/>
      </c>
      <c r="G908" s="40" t="str">
        <f t="shared" si="2"/>
        <v/>
      </c>
      <c r="H908" s="41" t="str">
        <f>IF(A908="","",IF(C908="","",IF(D908="","",IF(B908="C", SUMIFS(Prov_Auto!E$3:E1000,Prov_Auto!A$3:A1000,C908,Prov_Auto!C$3:C1000,"&gt;"&amp;A908,Prov_Auto!D$3:D1000,"&lt;="&amp;TODAY())*D908, IF(B908="V", -1*(SUMIFS(Prov_Auto!E$3:E1000,Prov_Auto!A$3:A1000,C908,Prov_Auto!C$3:C1000,"&gt;"&amp;A908,Prov_Auto!D$3:D1000,"&lt;="&amp;TODAY())*D908), "")))))</f>
        <v/>
      </c>
      <c r="I908" s="42" t="str">
        <f>IF($A908="","",IF($C908="","",IF($D908="","", IF($B908="C",  SUMIFS(Prov_Auto!$E$3:$E1000,Prov_Auto!$A$3:$A1000,$C908,Prov_Auto!$C$3:$C1000,"&gt;="&amp;$A908 ,Prov_Auto!$D$3:$D1000, "&gt;="&amp;DATE(I$2,1, 1), Prov_Auto!$D$3:$D1000,"&lt;="&amp;DATE(I$2, 12, 31))*$D908, IF($B908="V", -1*(SUMIFS(Prov_Auto!$E$3:$E1000,Prov_Auto!$A$3:$A1000,$C908,Prov_Auto!$C$3:$C1000,"&gt;="&amp;$A908 ,Prov_Auto!$D$3:$D1000, "&gt;="&amp;DATE(I$2,1,1), Prov_Auto!$D$3:$D1000,"&lt;="&amp;DATE(I$2,12,31))*$D908), "")))))</f>
        <v/>
      </c>
      <c r="J908" s="42" t="str">
        <f>IF($A908="","",IF($C908="","",IF($D908="","", IF($B908="C",  SUMIFS(Prov_Auto!$E$3:$E1000,Prov_Auto!$A$3:$A1000,$C908,Prov_Auto!$C$3:$C1000,"&gt;="&amp;$A908 ,Prov_Auto!$D$3:$D1000, "&gt;="&amp;DATE(J$2,1, 1), Prov_Auto!$D$3:$D1000,"&lt;="&amp;DATE(J$2, 12, 31))*$D908, IF($B908="V", -1*(SUMIFS(Prov_Auto!$E$3:$E1000,Prov_Auto!$A$3:$A1000,$C908,Prov_Auto!$C$3:$C1000,"&gt;="&amp;$A908 ,Prov_Auto!$D$3:$D1000, "&gt;="&amp;DATE(J$2,1,1), Prov_Auto!$D$3:$D1000,"&lt;="&amp;DATE(J$2,12,31))*$D908), "")))))</f>
        <v/>
      </c>
      <c r="K908" s="42" t="str">
        <f>IF($A908="","",IF($C908="","",IF($D908="","", IF($B908="C",  SUMIFS(Prov_Auto!$E$3:$E1000,Prov_Auto!$A$3:$A1000,$C908,Prov_Auto!$C$3:$C1000,"&gt;="&amp;$A908 ,Prov_Auto!$D$3:$D1000, "&gt;="&amp;DATE(K$2,1, 1), Prov_Auto!$D$3:$D1000,"&lt;="&amp;DATE(K$2, 12, 31))*$D908, IF($B908="V", -1*(SUMIFS(Prov_Auto!$E$3:$E1000,Prov_Auto!$A$3:$A1000,$C908,Prov_Auto!$C$3:$C1000,"&gt;="&amp;$A908 ,Prov_Auto!$D$3:$D1000, "&gt;="&amp;DATE(K$2,1,1), Prov_Auto!$D$3:$D1000,"&lt;="&amp;DATE(K$2,12,31))*$D908), "")))))</f>
        <v/>
      </c>
      <c r="L908" s="42" t="str">
        <f>IF($A908="","",IF($C908="","",IF($D908="","", IF($B908="C",  SUMIFS(Prov_Auto!$E$3:$E1000,Prov_Auto!$A$3:$A1000,$C908,Prov_Auto!$C$3:$C1000,"&gt;="&amp;$A908 ,Prov_Auto!$D$3:$D1000, "&gt;="&amp;DATE(L$2,1, 1), Prov_Auto!$D$3:$D1000,"&lt;="&amp;DATE(L$2, 12, 31))*$D908, IF($B908="V", -1*(SUMIFS(Prov_Auto!$E$3:$E1000,Prov_Auto!$A$3:$A1000,$C908,Prov_Auto!$C$3:$C1000,"&gt;="&amp;$A908 ,Prov_Auto!$D$3:$D1000, "&gt;="&amp;DATE(L$2,1,1), Prov_Auto!$D$3:$D1000,"&lt;="&amp;DATE(L$2,12,31))*$D908), "")))))</f>
        <v/>
      </c>
      <c r="M908" s="43" t="str">
        <f>IF($A908="","",IF($C908="","",IF($D908="","", IF($B908="C",  SUMIFS(Prov_Auto!$E$3:$E1000,Prov_Auto!$A$3:$A1000,$C908,Prov_Auto!$C$3:$C1000,"&gt;="&amp;$A908 ,Prov_Auto!$D$3:$D1000, "&gt;="&amp;DATE(M$2,1, 1), Prov_Auto!$D$3:$D1000,"&lt;="&amp;DATE(M$2, 12, 31))*$D908, IF($B908="V", -1*(SUMIFS(Prov_Auto!$E$3:$E1000,Prov_Auto!$A$3:$A1000,$C908,Prov_Auto!$C$3:$C1000,"&gt;="&amp;$A908 ,Prov_Auto!$D$3:$D1000, "&gt;="&amp;DATE(M$2,1,1), Prov_Auto!$D$3:$D1000,"&lt;="&amp;DATE(M$2,12,31))*$D908), "")))))</f>
        <v/>
      </c>
      <c r="N908" s="30"/>
      <c r="O908" s="31"/>
      <c r="P908" s="31"/>
      <c r="Q908" s="31"/>
      <c r="R908" s="31"/>
      <c r="S908" s="31"/>
      <c r="T908" s="31"/>
      <c r="U908" s="31"/>
      <c r="V908" s="31"/>
      <c r="W908" s="31"/>
    </row>
    <row r="909">
      <c r="A909" s="46"/>
      <c r="B909" s="47"/>
      <c r="C909" s="47"/>
      <c r="D909" s="47"/>
      <c r="E909" s="48"/>
      <c r="F909" s="45" t="str">
        <f t="shared" si="1"/>
        <v/>
      </c>
      <c r="G909" s="40" t="str">
        <f t="shared" si="2"/>
        <v/>
      </c>
      <c r="H909" s="41" t="str">
        <f>IF(A909="","",IF(C909="","",IF(D909="","",IF(B909="C", SUMIFS(Prov_Auto!E$3:E1000,Prov_Auto!A$3:A1000,C909,Prov_Auto!C$3:C1000,"&gt;"&amp;A909,Prov_Auto!D$3:D1000,"&lt;="&amp;TODAY())*D909, IF(B909="V", -1*(SUMIFS(Prov_Auto!E$3:E1000,Prov_Auto!A$3:A1000,C909,Prov_Auto!C$3:C1000,"&gt;"&amp;A909,Prov_Auto!D$3:D1000,"&lt;="&amp;TODAY())*D909), "")))))</f>
        <v/>
      </c>
      <c r="I909" s="42" t="str">
        <f>IF($A909="","",IF($C909="","",IF($D909="","", IF($B909="C",  SUMIFS(Prov_Auto!$E$3:$E1000,Prov_Auto!$A$3:$A1000,$C909,Prov_Auto!$C$3:$C1000,"&gt;="&amp;$A909 ,Prov_Auto!$D$3:$D1000, "&gt;="&amp;DATE(I$2,1, 1), Prov_Auto!$D$3:$D1000,"&lt;="&amp;DATE(I$2, 12, 31))*$D909, IF($B909="V", -1*(SUMIFS(Prov_Auto!$E$3:$E1000,Prov_Auto!$A$3:$A1000,$C909,Prov_Auto!$C$3:$C1000,"&gt;="&amp;$A909 ,Prov_Auto!$D$3:$D1000, "&gt;="&amp;DATE(I$2,1,1), Prov_Auto!$D$3:$D1000,"&lt;="&amp;DATE(I$2,12,31))*$D909), "")))))</f>
        <v/>
      </c>
      <c r="J909" s="42" t="str">
        <f>IF($A909="","",IF($C909="","",IF($D909="","", IF($B909="C",  SUMIFS(Prov_Auto!$E$3:$E1000,Prov_Auto!$A$3:$A1000,$C909,Prov_Auto!$C$3:$C1000,"&gt;="&amp;$A909 ,Prov_Auto!$D$3:$D1000, "&gt;="&amp;DATE(J$2,1, 1), Prov_Auto!$D$3:$D1000,"&lt;="&amp;DATE(J$2, 12, 31))*$D909, IF($B909="V", -1*(SUMIFS(Prov_Auto!$E$3:$E1000,Prov_Auto!$A$3:$A1000,$C909,Prov_Auto!$C$3:$C1000,"&gt;="&amp;$A909 ,Prov_Auto!$D$3:$D1000, "&gt;="&amp;DATE(J$2,1,1), Prov_Auto!$D$3:$D1000,"&lt;="&amp;DATE(J$2,12,31))*$D909), "")))))</f>
        <v/>
      </c>
      <c r="K909" s="42" t="str">
        <f>IF($A909="","",IF($C909="","",IF($D909="","", IF($B909="C",  SUMIFS(Prov_Auto!$E$3:$E1000,Prov_Auto!$A$3:$A1000,$C909,Prov_Auto!$C$3:$C1000,"&gt;="&amp;$A909 ,Prov_Auto!$D$3:$D1000, "&gt;="&amp;DATE(K$2,1, 1), Prov_Auto!$D$3:$D1000,"&lt;="&amp;DATE(K$2, 12, 31))*$D909, IF($B909="V", -1*(SUMIFS(Prov_Auto!$E$3:$E1000,Prov_Auto!$A$3:$A1000,$C909,Prov_Auto!$C$3:$C1000,"&gt;="&amp;$A909 ,Prov_Auto!$D$3:$D1000, "&gt;="&amp;DATE(K$2,1,1), Prov_Auto!$D$3:$D1000,"&lt;="&amp;DATE(K$2,12,31))*$D909), "")))))</f>
        <v/>
      </c>
      <c r="L909" s="42" t="str">
        <f>IF($A909="","",IF($C909="","",IF($D909="","", IF($B909="C",  SUMIFS(Prov_Auto!$E$3:$E1000,Prov_Auto!$A$3:$A1000,$C909,Prov_Auto!$C$3:$C1000,"&gt;="&amp;$A909 ,Prov_Auto!$D$3:$D1000, "&gt;="&amp;DATE(L$2,1, 1), Prov_Auto!$D$3:$D1000,"&lt;="&amp;DATE(L$2, 12, 31))*$D909, IF($B909="V", -1*(SUMIFS(Prov_Auto!$E$3:$E1000,Prov_Auto!$A$3:$A1000,$C909,Prov_Auto!$C$3:$C1000,"&gt;="&amp;$A909 ,Prov_Auto!$D$3:$D1000, "&gt;="&amp;DATE(L$2,1,1), Prov_Auto!$D$3:$D1000,"&lt;="&amp;DATE(L$2,12,31))*$D909), "")))))</f>
        <v/>
      </c>
      <c r="M909" s="43" t="str">
        <f>IF($A909="","",IF($C909="","",IF($D909="","", IF($B909="C",  SUMIFS(Prov_Auto!$E$3:$E1000,Prov_Auto!$A$3:$A1000,$C909,Prov_Auto!$C$3:$C1000,"&gt;="&amp;$A909 ,Prov_Auto!$D$3:$D1000, "&gt;="&amp;DATE(M$2,1, 1), Prov_Auto!$D$3:$D1000,"&lt;="&amp;DATE(M$2, 12, 31))*$D909, IF($B909="V", -1*(SUMIFS(Prov_Auto!$E$3:$E1000,Prov_Auto!$A$3:$A1000,$C909,Prov_Auto!$C$3:$C1000,"&gt;="&amp;$A909 ,Prov_Auto!$D$3:$D1000, "&gt;="&amp;DATE(M$2,1,1), Prov_Auto!$D$3:$D1000,"&lt;="&amp;DATE(M$2,12,31))*$D909), "")))))</f>
        <v/>
      </c>
      <c r="N909" s="30"/>
      <c r="O909" s="31"/>
      <c r="P909" s="31"/>
      <c r="Q909" s="31"/>
      <c r="R909" s="31"/>
      <c r="S909" s="31"/>
      <c r="T909" s="31"/>
      <c r="U909" s="31"/>
      <c r="V909" s="31"/>
      <c r="W909" s="31"/>
    </row>
    <row r="910">
      <c r="A910" s="46"/>
      <c r="B910" s="47"/>
      <c r="C910" s="47"/>
      <c r="D910" s="47"/>
      <c r="E910" s="48"/>
      <c r="F910" s="45" t="str">
        <f t="shared" si="1"/>
        <v/>
      </c>
      <c r="G910" s="40" t="str">
        <f t="shared" si="2"/>
        <v/>
      </c>
      <c r="H910" s="41" t="str">
        <f>IF(A910="","",IF(C910="","",IF(D910="","",IF(B910="C", SUMIFS(Prov_Auto!E$3:E1000,Prov_Auto!A$3:A1000,C910,Prov_Auto!C$3:C1000,"&gt;"&amp;A910,Prov_Auto!D$3:D1000,"&lt;="&amp;TODAY())*D910, IF(B910="V", -1*(SUMIFS(Prov_Auto!E$3:E1000,Prov_Auto!A$3:A1000,C910,Prov_Auto!C$3:C1000,"&gt;"&amp;A910,Prov_Auto!D$3:D1000,"&lt;="&amp;TODAY())*D910), "")))))</f>
        <v/>
      </c>
      <c r="I910" s="42" t="str">
        <f>IF($A910="","",IF($C910="","",IF($D910="","", IF($B910="C",  SUMIFS(Prov_Auto!$E$3:$E1000,Prov_Auto!$A$3:$A1000,$C910,Prov_Auto!$C$3:$C1000,"&gt;="&amp;$A910 ,Prov_Auto!$D$3:$D1000, "&gt;="&amp;DATE(I$2,1, 1), Prov_Auto!$D$3:$D1000,"&lt;="&amp;DATE(I$2, 12, 31))*$D910, IF($B910="V", -1*(SUMIFS(Prov_Auto!$E$3:$E1000,Prov_Auto!$A$3:$A1000,$C910,Prov_Auto!$C$3:$C1000,"&gt;="&amp;$A910 ,Prov_Auto!$D$3:$D1000, "&gt;="&amp;DATE(I$2,1,1), Prov_Auto!$D$3:$D1000,"&lt;="&amp;DATE(I$2,12,31))*$D910), "")))))</f>
        <v/>
      </c>
      <c r="J910" s="42" t="str">
        <f>IF($A910="","",IF($C910="","",IF($D910="","", IF($B910="C",  SUMIFS(Prov_Auto!$E$3:$E1000,Prov_Auto!$A$3:$A1000,$C910,Prov_Auto!$C$3:$C1000,"&gt;="&amp;$A910 ,Prov_Auto!$D$3:$D1000, "&gt;="&amp;DATE(J$2,1, 1), Prov_Auto!$D$3:$D1000,"&lt;="&amp;DATE(J$2, 12, 31))*$D910, IF($B910="V", -1*(SUMIFS(Prov_Auto!$E$3:$E1000,Prov_Auto!$A$3:$A1000,$C910,Prov_Auto!$C$3:$C1000,"&gt;="&amp;$A910 ,Prov_Auto!$D$3:$D1000, "&gt;="&amp;DATE(J$2,1,1), Prov_Auto!$D$3:$D1000,"&lt;="&amp;DATE(J$2,12,31))*$D910), "")))))</f>
        <v/>
      </c>
      <c r="K910" s="42" t="str">
        <f>IF($A910="","",IF($C910="","",IF($D910="","", IF($B910="C",  SUMIFS(Prov_Auto!$E$3:$E1000,Prov_Auto!$A$3:$A1000,$C910,Prov_Auto!$C$3:$C1000,"&gt;="&amp;$A910 ,Prov_Auto!$D$3:$D1000, "&gt;="&amp;DATE(K$2,1, 1), Prov_Auto!$D$3:$D1000,"&lt;="&amp;DATE(K$2, 12, 31))*$D910, IF($B910="V", -1*(SUMIFS(Prov_Auto!$E$3:$E1000,Prov_Auto!$A$3:$A1000,$C910,Prov_Auto!$C$3:$C1000,"&gt;="&amp;$A910 ,Prov_Auto!$D$3:$D1000, "&gt;="&amp;DATE(K$2,1,1), Prov_Auto!$D$3:$D1000,"&lt;="&amp;DATE(K$2,12,31))*$D910), "")))))</f>
        <v/>
      </c>
      <c r="L910" s="42" t="str">
        <f>IF($A910="","",IF($C910="","",IF($D910="","", IF($B910="C",  SUMIFS(Prov_Auto!$E$3:$E1000,Prov_Auto!$A$3:$A1000,$C910,Prov_Auto!$C$3:$C1000,"&gt;="&amp;$A910 ,Prov_Auto!$D$3:$D1000, "&gt;="&amp;DATE(L$2,1, 1), Prov_Auto!$D$3:$D1000,"&lt;="&amp;DATE(L$2, 12, 31))*$D910, IF($B910="V", -1*(SUMIFS(Prov_Auto!$E$3:$E1000,Prov_Auto!$A$3:$A1000,$C910,Prov_Auto!$C$3:$C1000,"&gt;="&amp;$A910 ,Prov_Auto!$D$3:$D1000, "&gt;="&amp;DATE(L$2,1,1), Prov_Auto!$D$3:$D1000,"&lt;="&amp;DATE(L$2,12,31))*$D910), "")))))</f>
        <v/>
      </c>
      <c r="M910" s="43" t="str">
        <f>IF($A910="","",IF($C910="","",IF($D910="","", IF($B910="C",  SUMIFS(Prov_Auto!$E$3:$E1000,Prov_Auto!$A$3:$A1000,$C910,Prov_Auto!$C$3:$C1000,"&gt;="&amp;$A910 ,Prov_Auto!$D$3:$D1000, "&gt;="&amp;DATE(M$2,1, 1), Prov_Auto!$D$3:$D1000,"&lt;="&amp;DATE(M$2, 12, 31))*$D910, IF($B910="V", -1*(SUMIFS(Prov_Auto!$E$3:$E1000,Prov_Auto!$A$3:$A1000,$C910,Prov_Auto!$C$3:$C1000,"&gt;="&amp;$A910 ,Prov_Auto!$D$3:$D1000, "&gt;="&amp;DATE(M$2,1,1), Prov_Auto!$D$3:$D1000,"&lt;="&amp;DATE(M$2,12,31))*$D910), "")))))</f>
        <v/>
      </c>
      <c r="N910" s="30"/>
      <c r="O910" s="31"/>
      <c r="P910" s="31"/>
      <c r="Q910" s="31"/>
      <c r="R910" s="31"/>
      <c r="S910" s="31"/>
      <c r="T910" s="31"/>
      <c r="U910" s="31"/>
      <c r="V910" s="31"/>
      <c r="W910" s="31"/>
    </row>
    <row r="911">
      <c r="A911" s="46"/>
      <c r="B911" s="47"/>
      <c r="C911" s="47"/>
      <c r="D911" s="47"/>
      <c r="E911" s="48"/>
      <c r="F911" s="45" t="str">
        <f t="shared" si="1"/>
        <v/>
      </c>
      <c r="G911" s="40" t="str">
        <f t="shared" si="2"/>
        <v/>
      </c>
      <c r="H911" s="41" t="str">
        <f>IF(A911="","",IF(C911="","",IF(D911="","",IF(B911="C", SUMIFS(Prov_Auto!E$3:E1000,Prov_Auto!A$3:A1000,C911,Prov_Auto!C$3:C1000,"&gt;"&amp;A911,Prov_Auto!D$3:D1000,"&lt;="&amp;TODAY())*D911, IF(B911="V", -1*(SUMIFS(Prov_Auto!E$3:E1000,Prov_Auto!A$3:A1000,C911,Prov_Auto!C$3:C1000,"&gt;"&amp;A911,Prov_Auto!D$3:D1000,"&lt;="&amp;TODAY())*D911), "")))))</f>
        <v/>
      </c>
      <c r="I911" s="42" t="str">
        <f>IF($A911="","",IF($C911="","",IF($D911="","", IF($B911="C",  SUMIFS(Prov_Auto!$E$3:$E1000,Prov_Auto!$A$3:$A1000,$C911,Prov_Auto!$C$3:$C1000,"&gt;="&amp;$A911 ,Prov_Auto!$D$3:$D1000, "&gt;="&amp;DATE(I$2,1, 1), Prov_Auto!$D$3:$D1000,"&lt;="&amp;DATE(I$2, 12, 31))*$D911, IF($B911="V", -1*(SUMIFS(Prov_Auto!$E$3:$E1000,Prov_Auto!$A$3:$A1000,$C911,Prov_Auto!$C$3:$C1000,"&gt;="&amp;$A911 ,Prov_Auto!$D$3:$D1000, "&gt;="&amp;DATE(I$2,1,1), Prov_Auto!$D$3:$D1000,"&lt;="&amp;DATE(I$2,12,31))*$D911), "")))))</f>
        <v/>
      </c>
      <c r="J911" s="42" t="str">
        <f>IF($A911="","",IF($C911="","",IF($D911="","", IF($B911="C",  SUMIFS(Prov_Auto!$E$3:$E1000,Prov_Auto!$A$3:$A1000,$C911,Prov_Auto!$C$3:$C1000,"&gt;="&amp;$A911 ,Prov_Auto!$D$3:$D1000, "&gt;="&amp;DATE(J$2,1, 1), Prov_Auto!$D$3:$D1000,"&lt;="&amp;DATE(J$2, 12, 31))*$D911, IF($B911="V", -1*(SUMIFS(Prov_Auto!$E$3:$E1000,Prov_Auto!$A$3:$A1000,$C911,Prov_Auto!$C$3:$C1000,"&gt;="&amp;$A911 ,Prov_Auto!$D$3:$D1000, "&gt;="&amp;DATE(J$2,1,1), Prov_Auto!$D$3:$D1000,"&lt;="&amp;DATE(J$2,12,31))*$D911), "")))))</f>
        <v/>
      </c>
      <c r="K911" s="42" t="str">
        <f>IF($A911="","",IF($C911="","",IF($D911="","", IF($B911="C",  SUMIFS(Prov_Auto!$E$3:$E1000,Prov_Auto!$A$3:$A1000,$C911,Prov_Auto!$C$3:$C1000,"&gt;="&amp;$A911 ,Prov_Auto!$D$3:$D1000, "&gt;="&amp;DATE(K$2,1, 1), Prov_Auto!$D$3:$D1000,"&lt;="&amp;DATE(K$2, 12, 31))*$D911, IF($B911="V", -1*(SUMIFS(Prov_Auto!$E$3:$E1000,Prov_Auto!$A$3:$A1000,$C911,Prov_Auto!$C$3:$C1000,"&gt;="&amp;$A911 ,Prov_Auto!$D$3:$D1000, "&gt;="&amp;DATE(K$2,1,1), Prov_Auto!$D$3:$D1000,"&lt;="&amp;DATE(K$2,12,31))*$D911), "")))))</f>
        <v/>
      </c>
      <c r="L911" s="42" t="str">
        <f>IF($A911="","",IF($C911="","",IF($D911="","", IF($B911="C",  SUMIFS(Prov_Auto!$E$3:$E1000,Prov_Auto!$A$3:$A1000,$C911,Prov_Auto!$C$3:$C1000,"&gt;="&amp;$A911 ,Prov_Auto!$D$3:$D1000, "&gt;="&amp;DATE(L$2,1, 1), Prov_Auto!$D$3:$D1000,"&lt;="&amp;DATE(L$2, 12, 31))*$D911, IF($B911="V", -1*(SUMIFS(Prov_Auto!$E$3:$E1000,Prov_Auto!$A$3:$A1000,$C911,Prov_Auto!$C$3:$C1000,"&gt;="&amp;$A911 ,Prov_Auto!$D$3:$D1000, "&gt;="&amp;DATE(L$2,1,1), Prov_Auto!$D$3:$D1000,"&lt;="&amp;DATE(L$2,12,31))*$D911), "")))))</f>
        <v/>
      </c>
      <c r="M911" s="43" t="str">
        <f>IF($A911="","",IF($C911="","",IF($D911="","", IF($B911="C",  SUMIFS(Prov_Auto!$E$3:$E1000,Prov_Auto!$A$3:$A1000,$C911,Prov_Auto!$C$3:$C1000,"&gt;="&amp;$A911 ,Prov_Auto!$D$3:$D1000, "&gt;="&amp;DATE(M$2,1, 1), Prov_Auto!$D$3:$D1000,"&lt;="&amp;DATE(M$2, 12, 31))*$D911, IF($B911="V", -1*(SUMIFS(Prov_Auto!$E$3:$E1000,Prov_Auto!$A$3:$A1000,$C911,Prov_Auto!$C$3:$C1000,"&gt;="&amp;$A911 ,Prov_Auto!$D$3:$D1000, "&gt;="&amp;DATE(M$2,1,1), Prov_Auto!$D$3:$D1000,"&lt;="&amp;DATE(M$2,12,31))*$D911), "")))))</f>
        <v/>
      </c>
      <c r="N911" s="30"/>
      <c r="O911" s="31"/>
      <c r="P911" s="31"/>
      <c r="Q911" s="31"/>
      <c r="R911" s="31"/>
      <c r="S911" s="31"/>
      <c r="T911" s="31"/>
      <c r="U911" s="31"/>
      <c r="V911" s="31"/>
      <c r="W911" s="31"/>
    </row>
    <row r="912">
      <c r="A912" s="46"/>
      <c r="B912" s="47"/>
      <c r="C912" s="47"/>
      <c r="D912" s="47"/>
      <c r="E912" s="48"/>
      <c r="F912" s="45" t="str">
        <f t="shared" si="1"/>
        <v/>
      </c>
      <c r="G912" s="40" t="str">
        <f t="shared" si="2"/>
        <v/>
      </c>
      <c r="H912" s="41" t="str">
        <f>IF(A912="","",IF(C912="","",IF(D912="","",IF(B912="C", SUMIFS(Prov_Auto!E$3:E1000,Prov_Auto!A$3:A1000,C912,Prov_Auto!C$3:C1000,"&gt;"&amp;A912,Prov_Auto!D$3:D1000,"&lt;="&amp;TODAY())*D912, IF(B912="V", -1*(SUMIFS(Prov_Auto!E$3:E1000,Prov_Auto!A$3:A1000,C912,Prov_Auto!C$3:C1000,"&gt;"&amp;A912,Prov_Auto!D$3:D1000,"&lt;="&amp;TODAY())*D912), "")))))</f>
        <v/>
      </c>
      <c r="I912" s="42" t="str">
        <f>IF($A912="","",IF($C912="","",IF($D912="","", IF($B912="C",  SUMIFS(Prov_Auto!$E$3:$E1000,Prov_Auto!$A$3:$A1000,$C912,Prov_Auto!$C$3:$C1000,"&gt;="&amp;$A912 ,Prov_Auto!$D$3:$D1000, "&gt;="&amp;DATE(I$2,1, 1), Prov_Auto!$D$3:$D1000,"&lt;="&amp;DATE(I$2, 12, 31))*$D912, IF($B912="V", -1*(SUMIFS(Prov_Auto!$E$3:$E1000,Prov_Auto!$A$3:$A1000,$C912,Prov_Auto!$C$3:$C1000,"&gt;="&amp;$A912 ,Prov_Auto!$D$3:$D1000, "&gt;="&amp;DATE(I$2,1,1), Prov_Auto!$D$3:$D1000,"&lt;="&amp;DATE(I$2,12,31))*$D912), "")))))</f>
        <v/>
      </c>
      <c r="J912" s="42" t="str">
        <f>IF($A912="","",IF($C912="","",IF($D912="","", IF($B912="C",  SUMIFS(Prov_Auto!$E$3:$E1000,Prov_Auto!$A$3:$A1000,$C912,Prov_Auto!$C$3:$C1000,"&gt;="&amp;$A912 ,Prov_Auto!$D$3:$D1000, "&gt;="&amp;DATE(J$2,1, 1), Prov_Auto!$D$3:$D1000,"&lt;="&amp;DATE(J$2, 12, 31))*$D912, IF($B912="V", -1*(SUMIFS(Prov_Auto!$E$3:$E1000,Prov_Auto!$A$3:$A1000,$C912,Prov_Auto!$C$3:$C1000,"&gt;="&amp;$A912 ,Prov_Auto!$D$3:$D1000, "&gt;="&amp;DATE(J$2,1,1), Prov_Auto!$D$3:$D1000,"&lt;="&amp;DATE(J$2,12,31))*$D912), "")))))</f>
        <v/>
      </c>
      <c r="K912" s="42" t="str">
        <f>IF($A912="","",IF($C912="","",IF($D912="","", IF($B912="C",  SUMIFS(Prov_Auto!$E$3:$E1000,Prov_Auto!$A$3:$A1000,$C912,Prov_Auto!$C$3:$C1000,"&gt;="&amp;$A912 ,Prov_Auto!$D$3:$D1000, "&gt;="&amp;DATE(K$2,1, 1), Prov_Auto!$D$3:$D1000,"&lt;="&amp;DATE(K$2, 12, 31))*$D912, IF($B912="V", -1*(SUMIFS(Prov_Auto!$E$3:$E1000,Prov_Auto!$A$3:$A1000,$C912,Prov_Auto!$C$3:$C1000,"&gt;="&amp;$A912 ,Prov_Auto!$D$3:$D1000, "&gt;="&amp;DATE(K$2,1,1), Prov_Auto!$D$3:$D1000,"&lt;="&amp;DATE(K$2,12,31))*$D912), "")))))</f>
        <v/>
      </c>
      <c r="L912" s="42" t="str">
        <f>IF($A912="","",IF($C912="","",IF($D912="","", IF($B912="C",  SUMIFS(Prov_Auto!$E$3:$E1000,Prov_Auto!$A$3:$A1000,$C912,Prov_Auto!$C$3:$C1000,"&gt;="&amp;$A912 ,Prov_Auto!$D$3:$D1000, "&gt;="&amp;DATE(L$2,1, 1), Prov_Auto!$D$3:$D1000,"&lt;="&amp;DATE(L$2, 12, 31))*$D912, IF($B912="V", -1*(SUMIFS(Prov_Auto!$E$3:$E1000,Prov_Auto!$A$3:$A1000,$C912,Prov_Auto!$C$3:$C1000,"&gt;="&amp;$A912 ,Prov_Auto!$D$3:$D1000, "&gt;="&amp;DATE(L$2,1,1), Prov_Auto!$D$3:$D1000,"&lt;="&amp;DATE(L$2,12,31))*$D912), "")))))</f>
        <v/>
      </c>
      <c r="M912" s="43" t="str">
        <f>IF($A912="","",IF($C912="","",IF($D912="","", IF($B912="C",  SUMIFS(Prov_Auto!$E$3:$E1000,Prov_Auto!$A$3:$A1000,$C912,Prov_Auto!$C$3:$C1000,"&gt;="&amp;$A912 ,Prov_Auto!$D$3:$D1000, "&gt;="&amp;DATE(M$2,1, 1), Prov_Auto!$D$3:$D1000,"&lt;="&amp;DATE(M$2, 12, 31))*$D912, IF($B912="V", -1*(SUMIFS(Prov_Auto!$E$3:$E1000,Prov_Auto!$A$3:$A1000,$C912,Prov_Auto!$C$3:$C1000,"&gt;="&amp;$A912 ,Prov_Auto!$D$3:$D1000, "&gt;="&amp;DATE(M$2,1,1), Prov_Auto!$D$3:$D1000,"&lt;="&amp;DATE(M$2,12,31))*$D912), "")))))</f>
        <v/>
      </c>
      <c r="N912" s="30"/>
      <c r="O912" s="31"/>
      <c r="P912" s="31"/>
      <c r="Q912" s="31"/>
      <c r="R912" s="31"/>
      <c r="S912" s="31"/>
      <c r="T912" s="31"/>
      <c r="U912" s="31"/>
      <c r="V912" s="31"/>
      <c r="W912" s="31"/>
    </row>
    <row r="913">
      <c r="A913" s="46"/>
      <c r="B913" s="47"/>
      <c r="C913" s="47"/>
      <c r="D913" s="47"/>
      <c r="E913" s="48"/>
      <c r="F913" s="45" t="str">
        <f t="shared" si="1"/>
        <v/>
      </c>
      <c r="G913" s="40" t="str">
        <f t="shared" si="2"/>
        <v/>
      </c>
      <c r="H913" s="41" t="str">
        <f>IF(A913="","",IF(C913="","",IF(D913="","",IF(B913="C", SUMIFS(Prov_Auto!E$3:E1000,Prov_Auto!A$3:A1000,C913,Prov_Auto!C$3:C1000,"&gt;"&amp;A913,Prov_Auto!D$3:D1000,"&lt;="&amp;TODAY())*D913, IF(B913="V", -1*(SUMIFS(Prov_Auto!E$3:E1000,Prov_Auto!A$3:A1000,C913,Prov_Auto!C$3:C1000,"&gt;"&amp;A913,Prov_Auto!D$3:D1000,"&lt;="&amp;TODAY())*D913), "")))))</f>
        <v/>
      </c>
      <c r="I913" s="42" t="str">
        <f>IF($A913="","",IF($C913="","",IF($D913="","", IF($B913="C",  SUMIFS(Prov_Auto!$E$3:$E1000,Prov_Auto!$A$3:$A1000,$C913,Prov_Auto!$C$3:$C1000,"&gt;="&amp;$A913 ,Prov_Auto!$D$3:$D1000, "&gt;="&amp;DATE(I$2,1, 1), Prov_Auto!$D$3:$D1000,"&lt;="&amp;DATE(I$2, 12, 31))*$D913, IF($B913="V", -1*(SUMIFS(Prov_Auto!$E$3:$E1000,Prov_Auto!$A$3:$A1000,$C913,Prov_Auto!$C$3:$C1000,"&gt;="&amp;$A913 ,Prov_Auto!$D$3:$D1000, "&gt;="&amp;DATE(I$2,1,1), Prov_Auto!$D$3:$D1000,"&lt;="&amp;DATE(I$2,12,31))*$D913), "")))))</f>
        <v/>
      </c>
      <c r="J913" s="42" t="str">
        <f>IF($A913="","",IF($C913="","",IF($D913="","", IF($B913="C",  SUMIFS(Prov_Auto!$E$3:$E1000,Prov_Auto!$A$3:$A1000,$C913,Prov_Auto!$C$3:$C1000,"&gt;="&amp;$A913 ,Prov_Auto!$D$3:$D1000, "&gt;="&amp;DATE(J$2,1, 1), Prov_Auto!$D$3:$D1000,"&lt;="&amp;DATE(J$2, 12, 31))*$D913, IF($B913="V", -1*(SUMIFS(Prov_Auto!$E$3:$E1000,Prov_Auto!$A$3:$A1000,$C913,Prov_Auto!$C$3:$C1000,"&gt;="&amp;$A913 ,Prov_Auto!$D$3:$D1000, "&gt;="&amp;DATE(J$2,1,1), Prov_Auto!$D$3:$D1000,"&lt;="&amp;DATE(J$2,12,31))*$D913), "")))))</f>
        <v/>
      </c>
      <c r="K913" s="42" t="str">
        <f>IF($A913="","",IF($C913="","",IF($D913="","", IF($B913="C",  SUMIFS(Prov_Auto!$E$3:$E1000,Prov_Auto!$A$3:$A1000,$C913,Prov_Auto!$C$3:$C1000,"&gt;="&amp;$A913 ,Prov_Auto!$D$3:$D1000, "&gt;="&amp;DATE(K$2,1, 1), Prov_Auto!$D$3:$D1000,"&lt;="&amp;DATE(K$2, 12, 31))*$D913, IF($B913="V", -1*(SUMIFS(Prov_Auto!$E$3:$E1000,Prov_Auto!$A$3:$A1000,$C913,Prov_Auto!$C$3:$C1000,"&gt;="&amp;$A913 ,Prov_Auto!$D$3:$D1000, "&gt;="&amp;DATE(K$2,1,1), Prov_Auto!$D$3:$D1000,"&lt;="&amp;DATE(K$2,12,31))*$D913), "")))))</f>
        <v/>
      </c>
      <c r="L913" s="42" t="str">
        <f>IF($A913="","",IF($C913="","",IF($D913="","", IF($B913="C",  SUMIFS(Prov_Auto!$E$3:$E1000,Prov_Auto!$A$3:$A1000,$C913,Prov_Auto!$C$3:$C1000,"&gt;="&amp;$A913 ,Prov_Auto!$D$3:$D1000, "&gt;="&amp;DATE(L$2,1, 1), Prov_Auto!$D$3:$D1000,"&lt;="&amp;DATE(L$2, 12, 31))*$D913, IF($B913="V", -1*(SUMIFS(Prov_Auto!$E$3:$E1000,Prov_Auto!$A$3:$A1000,$C913,Prov_Auto!$C$3:$C1000,"&gt;="&amp;$A913 ,Prov_Auto!$D$3:$D1000, "&gt;="&amp;DATE(L$2,1,1), Prov_Auto!$D$3:$D1000,"&lt;="&amp;DATE(L$2,12,31))*$D913), "")))))</f>
        <v/>
      </c>
      <c r="M913" s="43" t="str">
        <f>IF($A913="","",IF($C913="","",IF($D913="","", IF($B913="C",  SUMIFS(Prov_Auto!$E$3:$E1000,Prov_Auto!$A$3:$A1000,$C913,Prov_Auto!$C$3:$C1000,"&gt;="&amp;$A913 ,Prov_Auto!$D$3:$D1000, "&gt;="&amp;DATE(M$2,1, 1), Prov_Auto!$D$3:$D1000,"&lt;="&amp;DATE(M$2, 12, 31))*$D913, IF($B913="V", -1*(SUMIFS(Prov_Auto!$E$3:$E1000,Prov_Auto!$A$3:$A1000,$C913,Prov_Auto!$C$3:$C1000,"&gt;="&amp;$A913 ,Prov_Auto!$D$3:$D1000, "&gt;="&amp;DATE(M$2,1,1), Prov_Auto!$D$3:$D1000,"&lt;="&amp;DATE(M$2,12,31))*$D913), "")))))</f>
        <v/>
      </c>
      <c r="N913" s="30"/>
      <c r="O913" s="31"/>
      <c r="P913" s="31"/>
      <c r="Q913" s="31"/>
      <c r="R913" s="31"/>
      <c r="S913" s="31"/>
      <c r="T913" s="31"/>
      <c r="U913" s="31"/>
      <c r="V913" s="31"/>
      <c r="W913" s="31"/>
    </row>
    <row r="914">
      <c r="A914" s="46"/>
      <c r="B914" s="47"/>
      <c r="C914" s="47"/>
      <c r="D914" s="47"/>
      <c r="E914" s="48"/>
      <c r="F914" s="45" t="str">
        <f t="shared" si="1"/>
        <v/>
      </c>
      <c r="G914" s="40" t="str">
        <f t="shared" si="2"/>
        <v/>
      </c>
      <c r="H914" s="41" t="str">
        <f>IF(A914="","",IF(C914="","",IF(D914="","",IF(B914="C", SUMIFS(Prov_Auto!E$3:E1000,Prov_Auto!A$3:A1000,C914,Prov_Auto!C$3:C1000,"&gt;"&amp;A914,Prov_Auto!D$3:D1000,"&lt;="&amp;TODAY())*D914, IF(B914="V", -1*(SUMIFS(Prov_Auto!E$3:E1000,Prov_Auto!A$3:A1000,C914,Prov_Auto!C$3:C1000,"&gt;"&amp;A914,Prov_Auto!D$3:D1000,"&lt;="&amp;TODAY())*D914), "")))))</f>
        <v/>
      </c>
      <c r="I914" s="42" t="str">
        <f>IF($A914="","",IF($C914="","",IF($D914="","", IF($B914="C",  SUMIFS(Prov_Auto!$E$3:$E1000,Prov_Auto!$A$3:$A1000,$C914,Prov_Auto!$C$3:$C1000,"&gt;="&amp;$A914 ,Prov_Auto!$D$3:$D1000, "&gt;="&amp;DATE(I$2,1, 1), Prov_Auto!$D$3:$D1000,"&lt;="&amp;DATE(I$2, 12, 31))*$D914, IF($B914="V", -1*(SUMIFS(Prov_Auto!$E$3:$E1000,Prov_Auto!$A$3:$A1000,$C914,Prov_Auto!$C$3:$C1000,"&gt;="&amp;$A914 ,Prov_Auto!$D$3:$D1000, "&gt;="&amp;DATE(I$2,1,1), Prov_Auto!$D$3:$D1000,"&lt;="&amp;DATE(I$2,12,31))*$D914), "")))))</f>
        <v/>
      </c>
      <c r="J914" s="42" t="str">
        <f>IF($A914="","",IF($C914="","",IF($D914="","", IF($B914="C",  SUMIFS(Prov_Auto!$E$3:$E1000,Prov_Auto!$A$3:$A1000,$C914,Prov_Auto!$C$3:$C1000,"&gt;="&amp;$A914 ,Prov_Auto!$D$3:$D1000, "&gt;="&amp;DATE(J$2,1, 1), Prov_Auto!$D$3:$D1000,"&lt;="&amp;DATE(J$2, 12, 31))*$D914, IF($B914="V", -1*(SUMIFS(Prov_Auto!$E$3:$E1000,Prov_Auto!$A$3:$A1000,$C914,Prov_Auto!$C$3:$C1000,"&gt;="&amp;$A914 ,Prov_Auto!$D$3:$D1000, "&gt;="&amp;DATE(J$2,1,1), Prov_Auto!$D$3:$D1000,"&lt;="&amp;DATE(J$2,12,31))*$D914), "")))))</f>
        <v/>
      </c>
      <c r="K914" s="42" t="str">
        <f>IF($A914="","",IF($C914="","",IF($D914="","", IF($B914="C",  SUMIFS(Prov_Auto!$E$3:$E1000,Prov_Auto!$A$3:$A1000,$C914,Prov_Auto!$C$3:$C1000,"&gt;="&amp;$A914 ,Prov_Auto!$D$3:$D1000, "&gt;="&amp;DATE(K$2,1, 1), Prov_Auto!$D$3:$D1000,"&lt;="&amp;DATE(K$2, 12, 31))*$D914, IF($B914="V", -1*(SUMIFS(Prov_Auto!$E$3:$E1000,Prov_Auto!$A$3:$A1000,$C914,Prov_Auto!$C$3:$C1000,"&gt;="&amp;$A914 ,Prov_Auto!$D$3:$D1000, "&gt;="&amp;DATE(K$2,1,1), Prov_Auto!$D$3:$D1000,"&lt;="&amp;DATE(K$2,12,31))*$D914), "")))))</f>
        <v/>
      </c>
      <c r="L914" s="42" t="str">
        <f>IF($A914="","",IF($C914="","",IF($D914="","", IF($B914="C",  SUMIFS(Prov_Auto!$E$3:$E1000,Prov_Auto!$A$3:$A1000,$C914,Prov_Auto!$C$3:$C1000,"&gt;="&amp;$A914 ,Prov_Auto!$D$3:$D1000, "&gt;="&amp;DATE(L$2,1, 1), Prov_Auto!$D$3:$D1000,"&lt;="&amp;DATE(L$2, 12, 31))*$D914, IF($B914="V", -1*(SUMIFS(Prov_Auto!$E$3:$E1000,Prov_Auto!$A$3:$A1000,$C914,Prov_Auto!$C$3:$C1000,"&gt;="&amp;$A914 ,Prov_Auto!$D$3:$D1000, "&gt;="&amp;DATE(L$2,1,1), Prov_Auto!$D$3:$D1000,"&lt;="&amp;DATE(L$2,12,31))*$D914), "")))))</f>
        <v/>
      </c>
      <c r="M914" s="43" t="str">
        <f>IF($A914="","",IF($C914="","",IF($D914="","", IF($B914="C",  SUMIFS(Prov_Auto!$E$3:$E1000,Prov_Auto!$A$3:$A1000,$C914,Prov_Auto!$C$3:$C1000,"&gt;="&amp;$A914 ,Prov_Auto!$D$3:$D1000, "&gt;="&amp;DATE(M$2,1, 1), Prov_Auto!$D$3:$D1000,"&lt;="&amp;DATE(M$2, 12, 31))*$D914, IF($B914="V", -1*(SUMIFS(Prov_Auto!$E$3:$E1000,Prov_Auto!$A$3:$A1000,$C914,Prov_Auto!$C$3:$C1000,"&gt;="&amp;$A914 ,Prov_Auto!$D$3:$D1000, "&gt;="&amp;DATE(M$2,1,1), Prov_Auto!$D$3:$D1000,"&lt;="&amp;DATE(M$2,12,31))*$D914), "")))))</f>
        <v/>
      </c>
      <c r="N914" s="30"/>
      <c r="O914" s="31"/>
      <c r="P914" s="31"/>
      <c r="Q914" s="31"/>
      <c r="R914" s="31"/>
      <c r="S914" s="31"/>
      <c r="T914" s="31"/>
      <c r="U914" s="31"/>
      <c r="V914" s="31"/>
      <c r="W914" s="31"/>
    </row>
    <row r="915">
      <c r="A915" s="46"/>
      <c r="B915" s="47"/>
      <c r="C915" s="47"/>
      <c r="D915" s="47"/>
      <c r="E915" s="48"/>
      <c r="F915" s="45" t="str">
        <f t="shared" si="1"/>
        <v/>
      </c>
      <c r="G915" s="40" t="str">
        <f t="shared" si="2"/>
        <v/>
      </c>
      <c r="H915" s="41" t="str">
        <f>IF(A915="","",IF(C915="","",IF(D915="","",IF(B915="C", SUMIFS(Prov_Auto!E$3:E1000,Prov_Auto!A$3:A1000,C915,Prov_Auto!C$3:C1000,"&gt;"&amp;A915,Prov_Auto!D$3:D1000,"&lt;="&amp;TODAY())*D915, IF(B915="V", -1*(SUMIFS(Prov_Auto!E$3:E1000,Prov_Auto!A$3:A1000,C915,Prov_Auto!C$3:C1000,"&gt;"&amp;A915,Prov_Auto!D$3:D1000,"&lt;="&amp;TODAY())*D915), "")))))</f>
        <v/>
      </c>
      <c r="I915" s="42" t="str">
        <f>IF($A915="","",IF($C915="","",IF($D915="","", IF($B915="C",  SUMIFS(Prov_Auto!$E$3:$E1000,Prov_Auto!$A$3:$A1000,$C915,Prov_Auto!$C$3:$C1000,"&gt;="&amp;$A915 ,Prov_Auto!$D$3:$D1000, "&gt;="&amp;DATE(I$2,1, 1), Prov_Auto!$D$3:$D1000,"&lt;="&amp;DATE(I$2, 12, 31))*$D915, IF($B915="V", -1*(SUMIFS(Prov_Auto!$E$3:$E1000,Prov_Auto!$A$3:$A1000,$C915,Prov_Auto!$C$3:$C1000,"&gt;="&amp;$A915 ,Prov_Auto!$D$3:$D1000, "&gt;="&amp;DATE(I$2,1,1), Prov_Auto!$D$3:$D1000,"&lt;="&amp;DATE(I$2,12,31))*$D915), "")))))</f>
        <v/>
      </c>
      <c r="J915" s="42" t="str">
        <f>IF($A915="","",IF($C915="","",IF($D915="","", IF($B915="C",  SUMIFS(Prov_Auto!$E$3:$E1000,Prov_Auto!$A$3:$A1000,$C915,Prov_Auto!$C$3:$C1000,"&gt;="&amp;$A915 ,Prov_Auto!$D$3:$D1000, "&gt;="&amp;DATE(J$2,1, 1), Prov_Auto!$D$3:$D1000,"&lt;="&amp;DATE(J$2, 12, 31))*$D915, IF($B915="V", -1*(SUMIFS(Prov_Auto!$E$3:$E1000,Prov_Auto!$A$3:$A1000,$C915,Prov_Auto!$C$3:$C1000,"&gt;="&amp;$A915 ,Prov_Auto!$D$3:$D1000, "&gt;="&amp;DATE(J$2,1,1), Prov_Auto!$D$3:$D1000,"&lt;="&amp;DATE(J$2,12,31))*$D915), "")))))</f>
        <v/>
      </c>
      <c r="K915" s="42" t="str">
        <f>IF($A915="","",IF($C915="","",IF($D915="","", IF($B915="C",  SUMIFS(Prov_Auto!$E$3:$E1000,Prov_Auto!$A$3:$A1000,$C915,Prov_Auto!$C$3:$C1000,"&gt;="&amp;$A915 ,Prov_Auto!$D$3:$D1000, "&gt;="&amp;DATE(K$2,1, 1), Prov_Auto!$D$3:$D1000,"&lt;="&amp;DATE(K$2, 12, 31))*$D915, IF($B915="V", -1*(SUMIFS(Prov_Auto!$E$3:$E1000,Prov_Auto!$A$3:$A1000,$C915,Prov_Auto!$C$3:$C1000,"&gt;="&amp;$A915 ,Prov_Auto!$D$3:$D1000, "&gt;="&amp;DATE(K$2,1,1), Prov_Auto!$D$3:$D1000,"&lt;="&amp;DATE(K$2,12,31))*$D915), "")))))</f>
        <v/>
      </c>
      <c r="L915" s="42" t="str">
        <f>IF($A915="","",IF($C915="","",IF($D915="","", IF($B915="C",  SUMIFS(Prov_Auto!$E$3:$E1000,Prov_Auto!$A$3:$A1000,$C915,Prov_Auto!$C$3:$C1000,"&gt;="&amp;$A915 ,Prov_Auto!$D$3:$D1000, "&gt;="&amp;DATE(L$2,1, 1), Prov_Auto!$D$3:$D1000,"&lt;="&amp;DATE(L$2, 12, 31))*$D915, IF($B915="V", -1*(SUMIFS(Prov_Auto!$E$3:$E1000,Prov_Auto!$A$3:$A1000,$C915,Prov_Auto!$C$3:$C1000,"&gt;="&amp;$A915 ,Prov_Auto!$D$3:$D1000, "&gt;="&amp;DATE(L$2,1,1), Prov_Auto!$D$3:$D1000,"&lt;="&amp;DATE(L$2,12,31))*$D915), "")))))</f>
        <v/>
      </c>
      <c r="M915" s="43" t="str">
        <f>IF($A915="","",IF($C915="","",IF($D915="","", IF($B915="C",  SUMIFS(Prov_Auto!$E$3:$E1000,Prov_Auto!$A$3:$A1000,$C915,Prov_Auto!$C$3:$C1000,"&gt;="&amp;$A915 ,Prov_Auto!$D$3:$D1000, "&gt;="&amp;DATE(M$2,1, 1), Prov_Auto!$D$3:$D1000,"&lt;="&amp;DATE(M$2, 12, 31))*$D915, IF($B915="V", -1*(SUMIFS(Prov_Auto!$E$3:$E1000,Prov_Auto!$A$3:$A1000,$C915,Prov_Auto!$C$3:$C1000,"&gt;="&amp;$A915 ,Prov_Auto!$D$3:$D1000, "&gt;="&amp;DATE(M$2,1,1), Prov_Auto!$D$3:$D1000,"&lt;="&amp;DATE(M$2,12,31))*$D915), "")))))</f>
        <v/>
      </c>
      <c r="N915" s="30"/>
      <c r="O915" s="31"/>
      <c r="P915" s="31"/>
      <c r="Q915" s="31"/>
      <c r="R915" s="31"/>
      <c r="S915" s="31"/>
      <c r="T915" s="31"/>
      <c r="U915" s="31"/>
      <c r="V915" s="31"/>
      <c r="W915" s="31"/>
    </row>
    <row r="916">
      <c r="A916" s="46"/>
      <c r="B916" s="47"/>
      <c r="C916" s="47"/>
      <c r="D916" s="47"/>
      <c r="E916" s="48"/>
      <c r="F916" s="45" t="str">
        <f t="shared" si="1"/>
        <v/>
      </c>
      <c r="G916" s="40" t="str">
        <f t="shared" si="2"/>
        <v/>
      </c>
      <c r="H916" s="41" t="str">
        <f>IF(A916="","",IF(C916="","",IF(D916="","",IF(B916="C", SUMIFS(Prov_Auto!E$3:E1000,Prov_Auto!A$3:A1000,C916,Prov_Auto!C$3:C1000,"&gt;"&amp;A916,Prov_Auto!D$3:D1000,"&lt;="&amp;TODAY())*D916, IF(B916="V", -1*(SUMIFS(Prov_Auto!E$3:E1000,Prov_Auto!A$3:A1000,C916,Prov_Auto!C$3:C1000,"&gt;"&amp;A916,Prov_Auto!D$3:D1000,"&lt;="&amp;TODAY())*D916), "")))))</f>
        <v/>
      </c>
      <c r="I916" s="42" t="str">
        <f>IF($A916="","",IF($C916="","",IF($D916="","", IF($B916="C",  SUMIFS(Prov_Auto!$E$3:$E1000,Prov_Auto!$A$3:$A1000,$C916,Prov_Auto!$C$3:$C1000,"&gt;="&amp;$A916 ,Prov_Auto!$D$3:$D1000, "&gt;="&amp;DATE(I$2,1, 1), Prov_Auto!$D$3:$D1000,"&lt;="&amp;DATE(I$2, 12, 31))*$D916, IF($B916="V", -1*(SUMIFS(Prov_Auto!$E$3:$E1000,Prov_Auto!$A$3:$A1000,$C916,Prov_Auto!$C$3:$C1000,"&gt;="&amp;$A916 ,Prov_Auto!$D$3:$D1000, "&gt;="&amp;DATE(I$2,1,1), Prov_Auto!$D$3:$D1000,"&lt;="&amp;DATE(I$2,12,31))*$D916), "")))))</f>
        <v/>
      </c>
      <c r="J916" s="42" t="str">
        <f>IF($A916="","",IF($C916="","",IF($D916="","", IF($B916="C",  SUMIFS(Prov_Auto!$E$3:$E1000,Prov_Auto!$A$3:$A1000,$C916,Prov_Auto!$C$3:$C1000,"&gt;="&amp;$A916 ,Prov_Auto!$D$3:$D1000, "&gt;="&amp;DATE(J$2,1, 1), Prov_Auto!$D$3:$D1000,"&lt;="&amp;DATE(J$2, 12, 31))*$D916, IF($B916="V", -1*(SUMIFS(Prov_Auto!$E$3:$E1000,Prov_Auto!$A$3:$A1000,$C916,Prov_Auto!$C$3:$C1000,"&gt;="&amp;$A916 ,Prov_Auto!$D$3:$D1000, "&gt;="&amp;DATE(J$2,1,1), Prov_Auto!$D$3:$D1000,"&lt;="&amp;DATE(J$2,12,31))*$D916), "")))))</f>
        <v/>
      </c>
      <c r="K916" s="42" t="str">
        <f>IF($A916="","",IF($C916="","",IF($D916="","", IF($B916="C",  SUMIFS(Prov_Auto!$E$3:$E1000,Prov_Auto!$A$3:$A1000,$C916,Prov_Auto!$C$3:$C1000,"&gt;="&amp;$A916 ,Prov_Auto!$D$3:$D1000, "&gt;="&amp;DATE(K$2,1, 1), Prov_Auto!$D$3:$D1000,"&lt;="&amp;DATE(K$2, 12, 31))*$D916, IF($B916="V", -1*(SUMIFS(Prov_Auto!$E$3:$E1000,Prov_Auto!$A$3:$A1000,$C916,Prov_Auto!$C$3:$C1000,"&gt;="&amp;$A916 ,Prov_Auto!$D$3:$D1000, "&gt;="&amp;DATE(K$2,1,1), Prov_Auto!$D$3:$D1000,"&lt;="&amp;DATE(K$2,12,31))*$D916), "")))))</f>
        <v/>
      </c>
      <c r="L916" s="42" t="str">
        <f>IF($A916="","",IF($C916="","",IF($D916="","", IF($B916="C",  SUMIFS(Prov_Auto!$E$3:$E1000,Prov_Auto!$A$3:$A1000,$C916,Prov_Auto!$C$3:$C1000,"&gt;="&amp;$A916 ,Prov_Auto!$D$3:$D1000, "&gt;="&amp;DATE(L$2,1, 1), Prov_Auto!$D$3:$D1000,"&lt;="&amp;DATE(L$2, 12, 31))*$D916, IF($B916="V", -1*(SUMIFS(Prov_Auto!$E$3:$E1000,Prov_Auto!$A$3:$A1000,$C916,Prov_Auto!$C$3:$C1000,"&gt;="&amp;$A916 ,Prov_Auto!$D$3:$D1000, "&gt;="&amp;DATE(L$2,1,1), Prov_Auto!$D$3:$D1000,"&lt;="&amp;DATE(L$2,12,31))*$D916), "")))))</f>
        <v/>
      </c>
      <c r="M916" s="43" t="str">
        <f>IF($A916="","",IF($C916="","",IF($D916="","", IF($B916="C",  SUMIFS(Prov_Auto!$E$3:$E1000,Prov_Auto!$A$3:$A1000,$C916,Prov_Auto!$C$3:$C1000,"&gt;="&amp;$A916 ,Prov_Auto!$D$3:$D1000, "&gt;="&amp;DATE(M$2,1, 1), Prov_Auto!$D$3:$D1000,"&lt;="&amp;DATE(M$2, 12, 31))*$D916, IF($B916="V", -1*(SUMIFS(Prov_Auto!$E$3:$E1000,Prov_Auto!$A$3:$A1000,$C916,Prov_Auto!$C$3:$C1000,"&gt;="&amp;$A916 ,Prov_Auto!$D$3:$D1000, "&gt;="&amp;DATE(M$2,1,1), Prov_Auto!$D$3:$D1000,"&lt;="&amp;DATE(M$2,12,31))*$D916), "")))))</f>
        <v/>
      </c>
      <c r="N916" s="30"/>
      <c r="O916" s="31"/>
      <c r="P916" s="31"/>
      <c r="Q916" s="31"/>
      <c r="R916" s="31"/>
      <c r="S916" s="31"/>
      <c r="T916" s="31"/>
      <c r="U916" s="31"/>
      <c r="V916" s="31"/>
      <c r="W916" s="31"/>
    </row>
    <row r="917">
      <c r="A917" s="46"/>
      <c r="B917" s="47"/>
      <c r="C917" s="47"/>
      <c r="D917" s="47"/>
      <c r="E917" s="48"/>
      <c r="F917" s="45" t="str">
        <f t="shared" si="1"/>
        <v/>
      </c>
      <c r="G917" s="40" t="str">
        <f t="shared" si="2"/>
        <v/>
      </c>
      <c r="H917" s="41" t="str">
        <f>IF(A917="","",IF(C917="","",IF(D917="","",IF(B917="C", SUMIFS(Prov_Auto!E$3:E1000,Prov_Auto!A$3:A1000,C917,Prov_Auto!C$3:C1000,"&gt;"&amp;A917,Prov_Auto!D$3:D1000,"&lt;="&amp;TODAY())*D917, IF(B917="V", -1*(SUMIFS(Prov_Auto!E$3:E1000,Prov_Auto!A$3:A1000,C917,Prov_Auto!C$3:C1000,"&gt;"&amp;A917,Prov_Auto!D$3:D1000,"&lt;="&amp;TODAY())*D917), "")))))</f>
        <v/>
      </c>
      <c r="I917" s="42" t="str">
        <f>IF($A917="","",IF($C917="","",IF($D917="","", IF($B917="C",  SUMIFS(Prov_Auto!$E$3:$E1000,Prov_Auto!$A$3:$A1000,$C917,Prov_Auto!$C$3:$C1000,"&gt;="&amp;$A917 ,Prov_Auto!$D$3:$D1000, "&gt;="&amp;DATE(I$2,1, 1), Prov_Auto!$D$3:$D1000,"&lt;="&amp;DATE(I$2, 12, 31))*$D917, IF($B917="V", -1*(SUMIFS(Prov_Auto!$E$3:$E1000,Prov_Auto!$A$3:$A1000,$C917,Prov_Auto!$C$3:$C1000,"&gt;="&amp;$A917 ,Prov_Auto!$D$3:$D1000, "&gt;="&amp;DATE(I$2,1,1), Prov_Auto!$D$3:$D1000,"&lt;="&amp;DATE(I$2,12,31))*$D917), "")))))</f>
        <v/>
      </c>
      <c r="J917" s="42" t="str">
        <f>IF($A917="","",IF($C917="","",IF($D917="","", IF($B917="C",  SUMIFS(Prov_Auto!$E$3:$E1000,Prov_Auto!$A$3:$A1000,$C917,Prov_Auto!$C$3:$C1000,"&gt;="&amp;$A917 ,Prov_Auto!$D$3:$D1000, "&gt;="&amp;DATE(J$2,1, 1), Prov_Auto!$D$3:$D1000,"&lt;="&amp;DATE(J$2, 12, 31))*$D917, IF($B917="V", -1*(SUMIFS(Prov_Auto!$E$3:$E1000,Prov_Auto!$A$3:$A1000,$C917,Prov_Auto!$C$3:$C1000,"&gt;="&amp;$A917 ,Prov_Auto!$D$3:$D1000, "&gt;="&amp;DATE(J$2,1,1), Prov_Auto!$D$3:$D1000,"&lt;="&amp;DATE(J$2,12,31))*$D917), "")))))</f>
        <v/>
      </c>
      <c r="K917" s="42" t="str">
        <f>IF($A917="","",IF($C917="","",IF($D917="","", IF($B917="C",  SUMIFS(Prov_Auto!$E$3:$E1000,Prov_Auto!$A$3:$A1000,$C917,Prov_Auto!$C$3:$C1000,"&gt;="&amp;$A917 ,Prov_Auto!$D$3:$D1000, "&gt;="&amp;DATE(K$2,1, 1), Prov_Auto!$D$3:$D1000,"&lt;="&amp;DATE(K$2, 12, 31))*$D917, IF($B917="V", -1*(SUMIFS(Prov_Auto!$E$3:$E1000,Prov_Auto!$A$3:$A1000,$C917,Prov_Auto!$C$3:$C1000,"&gt;="&amp;$A917 ,Prov_Auto!$D$3:$D1000, "&gt;="&amp;DATE(K$2,1,1), Prov_Auto!$D$3:$D1000,"&lt;="&amp;DATE(K$2,12,31))*$D917), "")))))</f>
        <v/>
      </c>
      <c r="L917" s="42" t="str">
        <f>IF($A917="","",IF($C917="","",IF($D917="","", IF($B917="C",  SUMIFS(Prov_Auto!$E$3:$E1000,Prov_Auto!$A$3:$A1000,$C917,Prov_Auto!$C$3:$C1000,"&gt;="&amp;$A917 ,Prov_Auto!$D$3:$D1000, "&gt;="&amp;DATE(L$2,1, 1), Prov_Auto!$D$3:$D1000,"&lt;="&amp;DATE(L$2, 12, 31))*$D917, IF($B917="V", -1*(SUMIFS(Prov_Auto!$E$3:$E1000,Prov_Auto!$A$3:$A1000,$C917,Prov_Auto!$C$3:$C1000,"&gt;="&amp;$A917 ,Prov_Auto!$D$3:$D1000, "&gt;="&amp;DATE(L$2,1,1), Prov_Auto!$D$3:$D1000,"&lt;="&amp;DATE(L$2,12,31))*$D917), "")))))</f>
        <v/>
      </c>
      <c r="M917" s="43" t="str">
        <f>IF($A917="","",IF($C917="","",IF($D917="","", IF($B917="C",  SUMIFS(Prov_Auto!$E$3:$E1000,Prov_Auto!$A$3:$A1000,$C917,Prov_Auto!$C$3:$C1000,"&gt;="&amp;$A917 ,Prov_Auto!$D$3:$D1000, "&gt;="&amp;DATE(M$2,1, 1), Prov_Auto!$D$3:$D1000,"&lt;="&amp;DATE(M$2, 12, 31))*$D917, IF($B917="V", -1*(SUMIFS(Prov_Auto!$E$3:$E1000,Prov_Auto!$A$3:$A1000,$C917,Prov_Auto!$C$3:$C1000,"&gt;="&amp;$A917 ,Prov_Auto!$D$3:$D1000, "&gt;="&amp;DATE(M$2,1,1), Prov_Auto!$D$3:$D1000,"&lt;="&amp;DATE(M$2,12,31))*$D917), "")))))</f>
        <v/>
      </c>
      <c r="N917" s="30"/>
      <c r="O917" s="31"/>
      <c r="P917" s="31"/>
      <c r="Q917" s="31"/>
      <c r="R917" s="31"/>
      <c r="S917" s="31"/>
      <c r="T917" s="31"/>
      <c r="U917" s="31"/>
      <c r="V917" s="31"/>
      <c r="W917" s="31"/>
    </row>
    <row r="918">
      <c r="A918" s="46"/>
      <c r="B918" s="47"/>
      <c r="C918" s="47"/>
      <c r="D918" s="47"/>
      <c r="E918" s="48"/>
      <c r="F918" s="45" t="str">
        <f t="shared" si="1"/>
        <v/>
      </c>
      <c r="G918" s="40" t="str">
        <f t="shared" si="2"/>
        <v/>
      </c>
      <c r="H918" s="41" t="str">
        <f>IF(A918="","",IF(C918="","",IF(D918="","",IF(B918="C", SUMIFS(Prov_Auto!E$3:E1000,Prov_Auto!A$3:A1000,C918,Prov_Auto!C$3:C1000,"&gt;"&amp;A918,Prov_Auto!D$3:D1000,"&lt;="&amp;TODAY())*D918, IF(B918="V", -1*(SUMIFS(Prov_Auto!E$3:E1000,Prov_Auto!A$3:A1000,C918,Prov_Auto!C$3:C1000,"&gt;"&amp;A918,Prov_Auto!D$3:D1000,"&lt;="&amp;TODAY())*D918), "")))))</f>
        <v/>
      </c>
      <c r="I918" s="42" t="str">
        <f>IF($A918="","",IF($C918="","",IF($D918="","", IF($B918="C",  SUMIFS(Prov_Auto!$E$3:$E1000,Prov_Auto!$A$3:$A1000,$C918,Prov_Auto!$C$3:$C1000,"&gt;="&amp;$A918 ,Prov_Auto!$D$3:$D1000, "&gt;="&amp;DATE(I$2,1, 1), Prov_Auto!$D$3:$D1000,"&lt;="&amp;DATE(I$2, 12, 31))*$D918, IF($B918="V", -1*(SUMIFS(Prov_Auto!$E$3:$E1000,Prov_Auto!$A$3:$A1000,$C918,Prov_Auto!$C$3:$C1000,"&gt;="&amp;$A918 ,Prov_Auto!$D$3:$D1000, "&gt;="&amp;DATE(I$2,1,1), Prov_Auto!$D$3:$D1000,"&lt;="&amp;DATE(I$2,12,31))*$D918), "")))))</f>
        <v/>
      </c>
      <c r="J918" s="42" t="str">
        <f>IF($A918="","",IF($C918="","",IF($D918="","", IF($B918="C",  SUMIFS(Prov_Auto!$E$3:$E1000,Prov_Auto!$A$3:$A1000,$C918,Prov_Auto!$C$3:$C1000,"&gt;="&amp;$A918 ,Prov_Auto!$D$3:$D1000, "&gt;="&amp;DATE(J$2,1, 1), Prov_Auto!$D$3:$D1000,"&lt;="&amp;DATE(J$2, 12, 31))*$D918, IF($B918="V", -1*(SUMIFS(Prov_Auto!$E$3:$E1000,Prov_Auto!$A$3:$A1000,$C918,Prov_Auto!$C$3:$C1000,"&gt;="&amp;$A918 ,Prov_Auto!$D$3:$D1000, "&gt;="&amp;DATE(J$2,1,1), Prov_Auto!$D$3:$D1000,"&lt;="&amp;DATE(J$2,12,31))*$D918), "")))))</f>
        <v/>
      </c>
      <c r="K918" s="42" t="str">
        <f>IF($A918="","",IF($C918="","",IF($D918="","", IF($B918="C",  SUMIFS(Prov_Auto!$E$3:$E1000,Prov_Auto!$A$3:$A1000,$C918,Prov_Auto!$C$3:$C1000,"&gt;="&amp;$A918 ,Prov_Auto!$D$3:$D1000, "&gt;="&amp;DATE(K$2,1, 1), Prov_Auto!$D$3:$D1000,"&lt;="&amp;DATE(K$2, 12, 31))*$D918, IF($B918="V", -1*(SUMIFS(Prov_Auto!$E$3:$E1000,Prov_Auto!$A$3:$A1000,$C918,Prov_Auto!$C$3:$C1000,"&gt;="&amp;$A918 ,Prov_Auto!$D$3:$D1000, "&gt;="&amp;DATE(K$2,1,1), Prov_Auto!$D$3:$D1000,"&lt;="&amp;DATE(K$2,12,31))*$D918), "")))))</f>
        <v/>
      </c>
      <c r="L918" s="42" t="str">
        <f>IF($A918="","",IF($C918="","",IF($D918="","", IF($B918="C",  SUMIFS(Prov_Auto!$E$3:$E1000,Prov_Auto!$A$3:$A1000,$C918,Prov_Auto!$C$3:$C1000,"&gt;="&amp;$A918 ,Prov_Auto!$D$3:$D1000, "&gt;="&amp;DATE(L$2,1, 1), Prov_Auto!$D$3:$D1000,"&lt;="&amp;DATE(L$2, 12, 31))*$D918, IF($B918="V", -1*(SUMIFS(Prov_Auto!$E$3:$E1000,Prov_Auto!$A$3:$A1000,$C918,Prov_Auto!$C$3:$C1000,"&gt;="&amp;$A918 ,Prov_Auto!$D$3:$D1000, "&gt;="&amp;DATE(L$2,1,1), Prov_Auto!$D$3:$D1000,"&lt;="&amp;DATE(L$2,12,31))*$D918), "")))))</f>
        <v/>
      </c>
      <c r="M918" s="43" t="str">
        <f>IF($A918="","",IF($C918="","",IF($D918="","", IF($B918="C",  SUMIFS(Prov_Auto!$E$3:$E1000,Prov_Auto!$A$3:$A1000,$C918,Prov_Auto!$C$3:$C1000,"&gt;="&amp;$A918 ,Prov_Auto!$D$3:$D1000, "&gt;="&amp;DATE(M$2,1, 1), Prov_Auto!$D$3:$D1000,"&lt;="&amp;DATE(M$2, 12, 31))*$D918, IF($B918="V", -1*(SUMIFS(Prov_Auto!$E$3:$E1000,Prov_Auto!$A$3:$A1000,$C918,Prov_Auto!$C$3:$C1000,"&gt;="&amp;$A918 ,Prov_Auto!$D$3:$D1000, "&gt;="&amp;DATE(M$2,1,1), Prov_Auto!$D$3:$D1000,"&lt;="&amp;DATE(M$2,12,31))*$D918), "")))))</f>
        <v/>
      </c>
      <c r="N918" s="30"/>
      <c r="O918" s="31"/>
      <c r="P918" s="31"/>
      <c r="Q918" s="31"/>
      <c r="R918" s="31"/>
      <c r="S918" s="31"/>
      <c r="T918" s="31"/>
      <c r="U918" s="31"/>
      <c r="V918" s="31"/>
      <c r="W918" s="31"/>
    </row>
    <row r="919">
      <c r="A919" s="46"/>
      <c r="B919" s="47"/>
      <c r="C919" s="47"/>
      <c r="D919" s="47"/>
      <c r="E919" s="48"/>
      <c r="F919" s="45" t="str">
        <f t="shared" si="1"/>
        <v/>
      </c>
      <c r="G919" s="40" t="str">
        <f t="shared" si="2"/>
        <v/>
      </c>
      <c r="H919" s="41" t="str">
        <f>IF(A919="","",IF(C919="","",IF(D919="","",IF(B919="C", SUMIFS(Prov_Auto!E$3:E1000,Prov_Auto!A$3:A1000,C919,Prov_Auto!C$3:C1000,"&gt;"&amp;A919,Prov_Auto!D$3:D1000,"&lt;="&amp;TODAY())*D919, IF(B919="V", -1*(SUMIFS(Prov_Auto!E$3:E1000,Prov_Auto!A$3:A1000,C919,Prov_Auto!C$3:C1000,"&gt;"&amp;A919,Prov_Auto!D$3:D1000,"&lt;="&amp;TODAY())*D919), "")))))</f>
        <v/>
      </c>
      <c r="I919" s="42" t="str">
        <f>IF($A919="","",IF($C919="","",IF($D919="","", IF($B919="C",  SUMIFS(Prov_Auto!$E$3:$E1000,Prov_Auto!$A$3:$A1000,$C919,Prov_Auto!$C$3:$C1000,"&gt;="&amp;$A919 ,Prov_Auto!$D$3:$D1000, "&gt;="&amp;DATE(I$2,1, 1), Prov_Auto!$D$3:$D1000,"&lt;="&amp;DATE(I$2, 12, 31))*$D919, IF($B919="V", -1*(SUMIFS(Prov_Auto!$E$3:$E1000,Prov_Auto!$A$3:$A1000,$C919,Prov_Auto!$C$3:$C1000,"&gt;="&amp;$A919 ,Prov_Auto!$D$3:$D1000, "&gt;="&amp;DATE(I$2,1,1), Prov_Auto!$D$3:$D1000,"&lt;="&amp;DATE(I$2,12,31))*$D919), "")))))</f>
        <v/>
      </c>
      <c r="J919" s="42" t="str">
        <f>IF($A919="","",IF($C919="","",IF($D919="","", IF($B919="C",  SUMIFS(Prov_Auto!$E$3:$E1000,Prov_Auto!$A$3:$A1000,$C919,Prov_Auto!$C$3:$C1000,"&gt;="&amp;$A919 ,Prov_Auto!$D$3:$D1000, "&gt;="&amp;DATE(J$2,1, 1), Prov_Auto!$D$3:$D1000,"&lt;="&amp;DATE(J$2, 12, 31))*$D919, IF($B919="V", -1*(SUMIFS(Prov_Auto!$E$3:$E1000,Prov_Auto!$A$3:$A1000,$C919,Prov_Auto!$C$3:$C1000,"&gt;="&amp;$A919 ,Prov_Auto!$D$3:$D1000, "&gt;="&amp;DATE(J$2,1,1), Prov_Auto!$D$3:$D1000,"&lt;="&amp;DATE(J$2,12,31))*$D919), "")))))</f>
        <v/>
      </c>
      <c r="K919" s="42" t="str">
        <f>IF($A919="","",IF($C919="","",IF($D919="","", IF($B919="C",  SUMIFS(Prov_Auto!$E$3:$E1000,Prov_Auto!$A$3:$A1000,$C919,Prov_Auto!$C$3:$C1000,"&gt;="&amp;$A919 ,Prov_Auto!$D$3:$D1000, "&gt;="&amp;DATE(K$2,1, 1), Prov_Auto!$D$3:$D1000,"&lt;="&amp;DATE(K$2, 12, 31))*$D919, IF($B919="V", -1*(SUMIFS(Prov_Auto!$E$3:$E1000,Prov_Auto!$A$3:$A1000,$C919,Prov_Auto!$C$3:$C1000,"&gt;="&amp;$A919 ,Prov_Auto!$D$3:$D1000, "&gt;="&amp;DATE(K$2,1,1), Prov_Auto!$D$3:$D1000,"&lt;="&amp;DATE(K$2,12,31))*$D919), "")))))</f>
        <v/>
      </c>
      <c r="L919" s="42" t="str">
        <f>IF($A919="","",IF($C919="","",IF($D919="","", IF($B919="C",  SUMIFS(Prov_Auto!$E$3:$E1000,Prov_Auto!$A$3:$A1000,$C919,Prov_Auto!$C$3:$C1000,"&gt;="&amp;$A919 ,Prov_Auto!$D$3:$D1000, "&gt;="&amp;DATE(L$2,1, 1), Prov_Auto!$D$3:$D1000,"&lt;="&amp;DATE(L$2, 12, 31))*$D919, IF($B919="V", -1*(SUMIFS(Prov_Auto!$E$3:$E1000,Prov_Auto!$A$3:$A1000,$C919,Prov_Auto!$C$3:$C1000,"&gt;="&amp;$A919 ,Prov_Auto!$D$3:$D1000, "&gt;="&amp;DATE(L$2,1,1), Prov_Auto!$D$3:$D1000,"&lt;="&amp;DATE(L$2,12,31))*$D919), "")))))</f>
        <v/>
      </c>
      <c r="M919" s="43" t="str">
        <f>IF($A919="","",IF($C919="","",IF($D919="","", IF($B919="C",  SUMIFS(Prov_Auto!$E$3:$E1000,Prov_Auto!$A$3:$A1000,$C919,Prov_Auto!$C$3:$C1000,"&gt;="&amp;$A919 ,Prov_Auto!$D$3:$D1000, "&gt;="&amp;DATE(M$2,1, 1), Prov_Auto!$D$3:$D1000,"&lt;="&amp;DATE(M$2, 12, 31))*$D919, IF($B919="V", -1*(SUMIFS(Prov_Auto!$E$3:$E1000,Prov_Auto!$A$3:$A1000,$C919,Prov_Auto!$C$3:$C1000,"&gt;="&amp;$A919 ,Prov_Auto!$D$3:$D1000, "&gt;="&amp;DATE(M$2,1,1), Prov_Auto!$D$3:$D1000,"&lt;="&amp;DATE(M$2,12,31))*$D919), "")))))</f>
        <v/>
      </c>
      <c r="N919" s="30"/>
      <c r="O919" s="31"/>
      <c r="P919" s="31"/>
      <c r="Q919" s="31"/>
      <c r="R919" s="31"/>
      <c r="S919" s="31"/>
      <c r="T919" s="31"/>
      <c r="U919" s="31"/>
      <c r="V919" s="31"/>
      <c r="W919" s="31"/>
    </row>
    <row r="920">
      <c r="A920" s="46"/>
      <c r="B920" s="47"/>
      <c r="C920" s="47"/>
      <c r="D920" s="47"/>
      <c r="E920" s="48"/>
      <c r="F920" s="45" t="str">
        <f t="shared" si="1"/>
        <v/>
      </c>
      <c r="G920" s="40" t="str">
        <f t="shared" si="2"/>
        <v/>
      </c>
      <c r="H920" s="41" t="str">
        <f>IF(A920="","",IF(C920="","",IF(D920="","",IF(B920="C", SUMIFS(Prov_Auto!E$3:E1000,Prov_Auto!A$3:A1000,C920,Prov_Auto!C$3:C1000,"&gt;"&amp;A920,Prov_Auto!D$3:D1000,"&lt;="&amp;TODAY())*D920, IF(B920="V", -1*(SUMIFS(Prov_Auto!E$3:E1000,Prov_Auto!A$3:A1000,C920,Prov_Auto!C$3:C1000,"&gt;"&amp;A920,Prov_Auto!D$3:D1000,"&lt;="&amp;TODAY())*D920), "")))))</f>
        <v/>
      </c>
      <c r="I920" s="42" t="str">
        <f>IF($A920="","",IF($C920="","",IF($D920="","", IF($B920="C",  SUMIFS(Prov_Auto!$E$3:$E1000,Prov_Auto!$A$3:$A1000,$C920,Prov_Auto!$C$3:$C1000,"&gt;="&amp;$A920 ,Prov_Auto!$D$3:$D1000, "&gt;="&amp;DATE(I$2,1, 1), Prov_Auto!$D$3:$D1000,"&lt;="&amp;DATE(I$2, 12, 31))*$D920, IF($B920="V", -1*(SUMIFS(Prov_Auto!$E$3:$E1000,Prov_Auto!$A$3:$A1000,$C920,Prov_Auto!$C$3:$C1000,"&gt;="&amp;$A920 ,Prov_Auto!$D$3:$D1000, "&gt;="&amp;DATE(I$2,1,1), Prov_Auto!$D$3:$D1000,"&lt;="&amp;DATE(I$2,12,31))*$D920), "")))))</f>
        <v/>
      </c>
      <c r="J920" s="42" t="str">
        <f>IF($A920="","",IF($C920="","",IF($D920="","", IF($B920="C",  SUMIFS(Prov_Auto!$E$3:$E1000,Prov_Auto!$A$3:$A1000,$C920,Prov_Auto!$C$3:$C1000,"&gt;="&amp;$A920 ,Prov_Auto!$D$3:$D1000, "&gt;="&amp;DATE(J$2,1, 1), Prov_Auto!$D$3:$D1000,"&lt;="&amp;DATE(J$2, 12, 31))*$D920, IF($B920="V", -1*(SUMIFS(Prov_Auto!$E$3:$E1000,Prov_Auto!$A$3:$A1000,$C920,Prov_Auto!$C$3:$C1000,"&gt;="&amp;$A920 ,Prov_Auto!$D$3:$D1000, "&gt;="&amp;DATE(J$2,1,1), Prov_Auto!$D$3:$D1000,"&lt;="&amp;DATE(J$2,12,31))*$D920), "")))))</f>
        <v/>
      </c>
      <c r="K920" s="42" t="str">
        <f>IF($A920="","",IF($C920="","",IF($D920="","", IF($B920="C",  SUMIFS(Prov_Auto!$E$3:$E1000,Prov_Auto!$A$3:$A1000,$C920,Prov_Auto!$C$3:$C1000,"&gt;="&amp;$A920 ,Prov_Auto!$D$3:$D1000, "&gt;="&amp;DATE(K$2,1, 1), Prov_Auto!$D$3:$D1000,"&lt;="&amp;DATE(K$2, 12, 31))*$D920, IF($B920="V", -1*(SUMIFS(Prov_Auto!$E$3:$E1000,Prov_Auto!$A$3:$A1000,$C920,Prov_Auto!$C$3:$C1000,"&gt;="&amp;$A920 ,Prov_Auto!$D$3:$D1000, "&gt;="&amp;DATE(K$2,1,1), Prov_Auto!$D$3:$D1000,"&lt;="&amp;DATE(K$2,12,31))*$D920), "")))))</f>
        <v/>
      </c>
      <c r="L920" s="42" t="str">
        <f>IF($A920="","",IF($C920="","",IF($D920="","", IF($B920="C",  SUMIFS(Prov_Auto!$E$3:$E1000,Prov_Auto!$A$3:$A1000,$C920,Prov_Auto!$C$3:$C1000,"&gt;="&amp;$A920 ,Prov_Auto!$D$3:$D1000, "&gt;="&amp;DATE(L$2,1, 1), Prov_Auto!$D$3:$D1000,"&lt;="&amp;DATE(L$2, 12, 31))*$D920, IF($B920="V", -1*(SUMIFS(Prov_Auto!$E$3:$E1000,Prov_Auto!$A$3:$A1000,$C920,Prov_Auto!$C$3:$C1000,"&gt;="&amp;$A920 ,Prov_Auto!$D$3:$D1000, "&gt;="&amp;DATE(L$2,1,1), Prov_Auto!$D$3:$D1000,"&lt;="&amp;DATE(L$2,12,31))*$D920), "")))))</f>
        <v/>
      </c>
      <c r="M920" s="43" t="str">
        <f>IF($A920="","",IF($C920="","",IF($D920="","", IF($B920="C",  SUMIFS(Prov_Auto!$E$3:$E1000,Prov_Auto!$A$3:$A1000,$C920,Prov_Auto!$C$3:$C1000,"&gt;="&amp;$A920 ,Prov_Auto!$D$3:$D1000, "&gt;="&amp;DATE(M$2,1, 1), Prov_Auto!$D$3:$D1000,"&lt;="&amp;DATE(M$2, 12, 31))*$D920, IF($B920="V", -1*(SUMIFS(Prov_Auto!$E$3:$E1000,Prov_Auto!$A$3:$A1000,$C920,Prov_Auto!$C$3:$C1000,"&gt;="&amp;$A920 ,Prov_Auto!$D$3:$D1000, "&gt;="&amp;DATE(M$2,1,1), Prov_Auto!$D$3:$D1000,"&lt;="&amp;DATE(M$2,12,31))*$D920), "")))))</f>
        <v/>
      </c>
      <c r="N920" s="30"/>
      <c r="O920" s="31"/>
      <c r="P920" s="31"/>
      <c r="Q920" s="31"/>
      <c r="R920" s="31"/>
      <c r="S920" s="31"/>
      <c r="T920" s="31"/>
      <c r="U920" s="31"/>
      <c r="V920" s="31"/>
      <c r="W920" s="31"/>
    </row>
    <row r="921">
      <c r="A921" s="46"/>
      <c r="B921" s="47"/>
      <c r="C921" s="47"/>
      <c r="D921" s="47"/>
      <c r="E921" s="48"/>
      <c r="F921" s="45" t="str">
        <f t="shared" si="1"/>
        <v/>
      </c>
      <c r="G921" s="40" t="str">
        <f t="shared" si="2"/>
        <v/>
      </c>
      <c r="H921" s="41" t="str">
        <f>IF(A921="","",IF(C921="","",IF(D921="","",IF(B921="C", SUMIFS(Prov_Auto!E$3:E1000,Prov_Auto!A$3:A1000,C921,Prov_Auto!C$3:C1000,"&gt;"&amp;A921,Prov_Auto!D$3:D1000,"&lt;="&amp;TODAY())*D921, IF(B921="V", -1*(SUMIFS(Prov_Auto!E$3:E1000,Prov_Auto!A$3:A1000,C921,Prov_Auto!C$3:C1000,"&gt;"&amp;A921,Prov_Auto!D$3:D1000,"&lt;="&amp;TODAY())*D921), "")))))</f>
        <v/>
      </c>
      <c r="I921" s="42" t="str">
        <f>IF($A921="","",IF($C921="","",IF($D921="","", IF($B921="C",  SUMIFS(Prov_Auto!$E$3:$E1000,Prov_Auto!$A$3:$A1000,$C921,Prov_Auto!$C$3:$C1000,"&gt;="&amp;$A921 ,Prov_Auto!$D$3:$D1000, "&gt;="&amp;DATE(I$2,1, 1), Prov_Auto!$D$3:$D1000,"&lt;="&amp;DATE(I$2, 12, 31))*$D921, IF($B921="V", -1*(SUMIFS(Prov_Auto!$E$3:$E1000,Prov_Auto!$A$3:$A1000,$C921,Prov_Auto!$C$3:$C1000,"&gt;="&amp;$A921 ,Prov_Auto!$D$3:$D1000, "&gt;="&amp;DATE(I$2,1,1), Prov_Auto!$D$3:$D1000,"&lt;="&amp;DATE(I$2,12,31))*$D921), "")))))</f>
        <v/>
      </c>
      <c r="J921" s="42" t="str">
        <f>IF($A921="","",IF($C921="","",IF($D921="","", IF($B921="C",  SUMIFS(Prov_Auto!$E$3:$E1000,Prov_Auto!$A$3:$A1000,$C921,Prov_Auto!$C$3:$C1000,"&gt;="&amp;$A921 ,Prov_Auto!$D$3:$D1000, "&gt;="&amp;DATE(J$2,1, 1), Prov_Auto!$D$3:$D1000,"&lt;="&amp;DATE(J$2, 12, 31))*$D921, IF($B921="V", -1*(SUMIFS(Prov_Auto!$E$3:$E1000,Prov_Auto!$A$3:$A1000,$C921,Prov_Auto!$C$3:$C1000,"&gt;="&amp;$A921 ,Prov_Auto!$D$3:$D1000, "&gt;="&amp;DATE(J$2,1,1), Prov_Auto!$D$3:$D1000,"&lt;="&amp;DATE(J$2,12,31))*$D921), "")))))</f>
        <v/>
      </c>
      <c r="K921" s="42" t="str">
        <f>IF($A921="","",IF($C921="","",IF($D921="","", IF($B921="C",  SUMIFS(Prov_Auto!$E$3:$E1000,Prov_Auto!$A$3:$A1000,$C921,Prov_Auto!$C$3:$C1000,"&gt;="&amp;$A921 ,Prov_Auto!$D$3:$D1000, "&gt;="&amp;DATE(K$2,1, 1), Prov_Auto!$D$3:$D1000,"&lt;="&amp;DATE(K$2, 12, 31))*$D921, IF($B921="V", -1*(SUMIFS(Prov_Auto!$E$3:$E1000,Prov_Auto!$A$3:$A1000,$C921,Prov_Auto!$C$3:$C1000,"&gt;="&amp;$A921 ,Prov_Auto!$D$3:$D1000, "&gt;="&amp;DATE(K$2,1,1), Prov_Auto!$D$3:$D1000,"&lt;="&amp;DATE(K$2,12,31))*$D921), "")))))</f>
        <v/>
      </c>
      <c r="L921" s="42" t="str">
        <f>IF($A921="","",IF($C921="","",IF($D921="","", IF($B921="C",  SUMIFS(Prov_Auto!$E$3:$E1000,Prov_Auto!$A$3:$A1000,$C921,Prov_Auto!$C$3:$C1000,"&gt;="&amp;$A921 ,Prov_Auto!$D$3:$D1000, "&gt;="&amp;DATE(L$2,1, 1), Prov_Auto!$D$3:$D1000,"&lt;="&amp;DATE(L$2, 12, 31))*$D921, IF($B921="V", -1*(SUMIFS(Prov_Auto!$E$3:$E1000,Prov_Auto!$A$3:$A1000,$C921,Prov_Auto!$C$3:$C1000,"&gt;="&amp;$A921 ,Prov_Auto!$D$3:$D1000, "&gt;="&amp;DATE(L$2,1,1), Prov_Auto!$D$3:$D1000,"&lt;="&amp;DATE(L$2,12,31))*$D921), "")))))</f>
        <v/>
      </c>
      <c r="M921" s="43" t="str">
        <f>IF($A921="","",IF($C921="","",IF($D921="","", IF($B921="C",  SUMIFS(Prov_Auto!$E$3:$E1000,Prov_Auto!$A$3:$A1000,$C921,Prov_Auto!$C$3:$C1000,"&gt;="&amp;$A921 ,Prov_Auto!$D$3:$D1000, "&gt;="&amp;DATE(M$2,1, 1), Prov_Auto!$D$3:$D1000,"&lt;="&amp;DATE(M$2, 12, 31))*$D921, IF($B921="V", -1*(SUMIFS(Prov_Auto!$E$3:$E1000,Prov_Auto!$A$3:$A1000,$C921,Prov_Auto!$C$3:$C1000,"&gt;="&amp;$A921 ,Prov_Auto!$D$3:$D1000, "&gt;="&amp;DATE(M$2,1,1), Prov_Auto!$D$3:$D1000,"&lt;="&amp;DATE(M$2,12,31))*$D921), "")))))</f>
        <v/>
      </c>
      <c r="N921" s="30"/>
      <c r="O921" s="31"/>
      <c r="P921" s="31"/>
      <c r="Q921" s="31"/>
      <c r="R921" s="31"/>
      <c r="S921" s="31"/>
      <c r="T921" s="31"/>
      <c r="U921" s="31"/>
      <c r="V921" s="31"/>
      <c r="W921" s="31"/>
    </row>
    <row r="922">
      <c r="A922" s="46"/>
      <c r="B922" s="47"/>
      <c r="C922" s="47"/>
      <c r="D922" s="47"/>
      <c r="E922" s="48"/>
      <c r="F922" s="45" t="str">
        <f t="shared" si="1"/>
        <v/>
      </c>
      <c r="G922" s="40" t="str">
        <f t="shared" si="2"/>
        <v/>
      </c>
      <c r="H922" s="41" t="str">
        <f>IF(A922="","",IF(C922="","",IF(D922="","",IF(B922="C", SUMIFS(Prov_Auto!E$3:E1000,Prov_Auto!A$3:A1000,C922,Prov_Auto!C$3:C1000,"&gt;"&amp;A922,Prov_Auto!D$3:D1000,"&lt;="&amp;TODAY())*D922, IF(B922="V", -1*(SUMIFS(Prov_Auto!E$3:E1000,Prov_Auto!A$3:A1000,C922,Prov_Auto!C$3:C1000,"&gt;"&amp;A922,Prov_Auto!D$3:D1000,"&lt;="&amp;TODAY())*D922), "")))))</f>
        <v/>
      </c>
      <c r="I922" s="42" t="str">
        <f>IF($A922="","",IF($C922="","",IF($D922="","", IF($B922="C",  SUMIFS(Prov_Auto!$E$3:$E1000,Prov_Auto!$A$3:$A1000,$C922,Prov_Auto!$C$3:$C1000,"&gt;="&amp;$A922 ,Prov_Auto!$D$3:$D1000, "&gt;="&amp;DATE(I$2,1, 1), Prov_Auto!$D$3:$D1000,"&lt;="&amp;DATE(I$2, 12, 31))*$D922, IF($B922="V", -1*(SUMIFS(Prov_Auto!$E$3:$E1000,Prov_Auto!$A$3:$A1000,$C922,Prov_Auto!$C$3:$C1000,"&gt;="&amp;$A922 ,Prov_Auto!$D$3:$D1000, "&gt;="&amp;DATE(I$2,1,1), Prov_Auto!$D$3:$D1000,"&lt;="&amp;DATE(I$2,12,31))*$D922), "")))))</f>
        <v/>
      </c>
      <c r="J922" s="42" t="str">
        <f>IF($A922="","",IF($C922="","",IF($D922="","", IF($B922="C",  SUMIFS(Prov_Auto!$E$3:$E1000,Prov_Auto!$A$3:$A1000,$C922,Prov_Auto!$C$3:$C1000,"&gt;="&amp;$A922 ,Prov_Auto!$D$3:$D1000, "&gt;="&amp;DATE(J$2,1, 1), Prov_Auto!$D$3:$D1000,"&lt;="&amp;DATE(J$2, 12, 31))*$D922, IF($B922="V", -1*(SUMIFS(Prov_Auto!$E$3:$E1000,Prov_Auto!$A$3:$A1000,$C922,Prov_Auto!$C$3:$C1000,"&gt;="&amp;$A922 ,Prov_Auto!$D$3:$D1000, "&gt;="&amp;DATE(J$2,1,1), Prov_Auto!$D$3:$D1000,"&lt;="&amp;DATE(J$2,12,31))*$D922), "")))))</f>
        <v/>
      </c>
      <c r="K922" s="42" t="str">
        <f>IF($A922="","",IF($C922="","",IF($D922="","", IF($B922="C",  SUMIFS(Prov_Auto!$E$3:$E1000,Prov_Auto!$A$3:$A1000,$C922,Prov_Auto!$C$3:$C1000,"&gt;="&amp;$A922 ,Prov_Auto!$D$3:$D1000, "&gt;="&amp;DATE(K$2,1, 1), Prov_Auto!$D$3:$D1000,"&lt;="&amp;DATE(K$2, 12, 31))*$D922, IF($B922="V", -1*(SUMIFS(Prov_Auto!$E$3:$E1000,Prov_Auto!$A$3:$A1000,$C922,Prov_Auto!$C$3:$C1000,"&gt;="&amp;$A922 ,Prov_Auto!$D$3:$D1000, "&gt;="&amp;DATE(K$2,1,1), Prov_Auto!$D$3:$D1000,"&lt;="&amp;DATE(K$2,12,31))*$D922), "")))))</f>
        <v/>
      </c>
      <c r="L922" s="42" t="str">
        <f>IF($A922="","",IF($C922="","",IF($D922="","", IF($B922="C",  SUMIFS(Prov_Auto!$E$3:$E1000,Prov_Auto!$A$3:$A1000,$C922,Prov_Auto!$C$3:$C1000,"&gt;="&amp;$A922 ,Prov_Auto!$D$3:$D1000, "&gt;="&amp;DATE(L$2,1, 1), Prov_Auto!$D$3:$D1000,"&lt;="&amp;DATE(L$2, 12, 31))*$D922, IF($B922="V", -1*(SUMIFS(Prov_Auto!$E$3:$E1000,Prov_Auto!$A$3:$A1000,$C922,Prov_Auto!$C$3:$C1000,"&gt;="&amp;$A922 ,Prov_Auto!$D$3:$D1000, "&gt;="&amp;DATE(L$2,1,1), Prov_Auto!$D$3:$D1000,"&lt;="&amp;DATE(L$2,12,31))*$D922), "")))))</f>
        <v/>
      </c>
      <c r="M922" s="43" t="str">
        <f>IF($A922="","",IF($C922="","",IF($D922="","", IF($B922="C",  SUMIFS(Prov_Auto!$E$3:$E1000,Prov_Auto!$A$3:$A1000,$C922,Prov_Auto!$C$3:$C1000,"&gt;="&amp;$A922 ,Prov_Auto!$D$3:$D1000, "&gt;="&amp;DATE(M$2,1, 1), Prov_Auto!$D$3:$D1000,"&lt;="&amp;DATE(M$2, 12, 31))*$D922, IF($B922="V", -1*(SUMIFS(Prov_Auto!$E$3:$E1000,Prov_Auto!$A$3:$A1000,$C922,Prov_Auto!$C$3:$C1000,"&gt;="&amp;$A922 ,Prov_Auto!$D$3:$D1000, "&gt;="&amp;DATE(M$2,1,1), Prov_Auto!$D$3:$D1000,"&lt;="&amp;DATE(M$2,12,31))*$D922), "")))))</f>
        <v/>
      </c>
      <c r="N922" s="30"/>
      <c r="O922" s="31"/>
      <c r="P922" s="31"/>
      <c r="Q922" s="31"/>
      <c r="R922" s="31"/>
      <c r="S922" s="31"/>
      <c r="T922" s="31"/>
      <c r="U922" s="31"/>
      <c r="V922" s="31"/>
      <c r="W922" s="31"/>
    </row>
    <row r="923">
      <c r="A923" s="46"/>
      <c r="B923" s="47"/>
      <c r="C923" s="47"/>
      <c r="D923" s="47"/>
      <c r="E923" s="48"/>
      <c r="F923" s="45" t="str">
        <f t="shared" si="1"/>
        <v/>
      </c>
      <c r="G923" s="40" t="str">
        <f t="shared" si="2"/>
        <v/>
      </c>
      <c r="H923" s="41" t="str">
        <f>IF(A923="","",IF(C923="","",IF(D923="","",IF(B923="C", SUMIFS(Prov_Auto!E$3:E1000,Prov_Auto!A$3:A1000,C923,Prov_Auto!C$3:C1000,"&gt;"&amp;A923,Prov_Auto!D$3:D1000,"&lt;="&amp;TODAY())*D923, IF(B923="V", -1*(SUMIFS(Prov_Auto!E$3:E1000,Prov_Auto!A$3:A1000,C923,Prov_Auto!C$3:C1000,"&gt;"&amp;A923,Prov_Auto!D$3:D1000,"&lt;="&amp;TODAY())*D923), "")))))</f>
        <v/>
      </c>
      <c r="I923" s="42" t="str">
        <f>IF($A923="","",IF($C923="","",IF($D923="","", IF($B923="C",  SUMIFS(Prov_Auto!$E$3:$E1000,Prov_Auto!$A$3:$A1000,$C923,Prov_Auto!$C$3:$C1000,"&gt;="&amp;$A923 ,Prov_Auto!$D$3:$D1000, "&gt;="&amp;DATE(I$2,1, 1), Prov_Auto!$D$3:$D1000,"&lt;="&amp;DATE(I$2, 12, 31))*$D923, IF($B923="V", -1*(SUMIFS(Prov_Auto!$E$3:$E1000,Prov_Auto!$A$3:$A1000,$C923,Prov_Auto!$C$3:$C1000,"&gt;="&amp;$A923 ,Prov_Auto!$D$3:$D1000, "&gt;="&amp;DATE(I$2,1,1), Prov_Auto!$D$3:$D1000,"&lt;="&amp;DATE(I$2,12,31))*$D923), "")))))</f>
        <v/>
      </c>
      <c r="J923" s="42" t="str">
        <f>IF($A923="","",IF($C923="","",IF($D923="","", IF($B923="C",  SUMIFS(Prov_Auto!$E$3:$E1000,Prov_Auto!$A$3:$A1000,$C923,Prov_Auto!$C$3:$C1000,"&gt;="&amp;$A923 ,Prov_Auto!$D$3:$D1000, "&gt;="&amp;DATE(J$2,1, 1), Prov_Auto!$D$3:$D1000,"&lt;="&amp;DATE(J$2, 12, 31))*$D923, IF($B923="V", -1*(SUMIFS(Prov_Auto!$E$3:$E1000,Prov_Auto!$A$3:$A1000,$C923,Prov_Auto!$C$3:$C1000,"&gt;="&amp;$A923 ,Prov_Auto!$D$3:$D1000, "&gt;="&amp;DATE(J$2,1,1), Prov_Auto!$D$3:$D1000,"&lt;="&amp;DATE(J$2,12,31))*$D923), "")))))</f>
        <v/>
      </c>
      <c r="K923" s="42" t="str">
        <f>IF($A923="","",IF($C923="","",IF($D923="","", IF($B923="C",  SUMIFS(Prov_Auto!$E$3:$E1000,Prov_Auto!$A$3:$A1000,$C923,Prov_Auto!$C$3:$C1000,"&gt;="&amp;$A923 ,Prov_Auto!$D$3:$D1000, "&gt;="&amp;DATE(K$2,1, 1), Prov_Auto!$D$3:$D1000,"&lt;="&amp;DATE(K$2, 12, 31))*$D923, IF($B923="V", -1*(SUMIFS(Prov_Auto!$E$3:$E1000,Prov_Auto!$A$3:$A1000,$C923,Prov_Auto!$C$3:$C1000,"&gt;="&amp;$A923 ,Prov_Auto!$D$3:$D1000, "&gt;="&amp;DATE(K$2,1,1), Prov_Auto!$D$3:$D1000,"&lt;="&amp;DATE(K$2,12,31))*$D923), "")))))</f>
        <v/>
      </c>
      <c r="L923" s="42" t="str">
        <f>IF($A923="","",IF($C923="","",IF($D923="","", IF($B923="C",  SUMIFS(Prov_Auto!$E$3:$E1000,Prov_Auto!$A$3:$A1000,$C923,Prov_Auto!$C$3:$C1000,"&gt;="&amp;$A923 ,Prov_Auto!$D$3:$D1000, "&gt;="&amp;DATE(L$2,1, 1), Prov_Auto!$D$3:$D1000,"&lt;="&amp;DATE(L$2, 12, 31))*$D923, IF($B923="V", -1*(SUMIFS(Prov_Auto!$E$3:$E1000,Prov_Auto!$A$3:$A1000,$C923,Prov_Auto!$C$3:$C1000,"&gt;="&amp;$A923 ,Prov_Auto!$D$3:$D1000, "&gt;="&amp;DATE(L$2,1,1), Prov_Auto!$D$3:$D1000,"&lt;="&amp;DATE(L$2,12,31))*$D923), "")))))</f>
        <v/>
      </c>
      <c r="M923" s="43" t="str">
        <f>IF($A923="","",IF($C923="","",IF($D923="","", IF($B923="C",  SUMIFS(Prov_Auto!$E$3:$E1000,Prov_Auto!$A$3:$A1000,$C923,Prov_Auto!$C$3:$C1000,"&gt;="&amp;$A923 ,Prov_Auto!$D$3:$D1000, "&gt;="&amp;DATE(M$2,1, 1), Prov_Auto!$D$3:$D1000,"&lt;="&amp;DATE(M$2, 12, 31))*$D923, IF($B923="V", -1*(SUMIFS(Prov_Auto!$E$3:$E1000,Prov_Auto!$A$3:$A1000,$C923,Prov_Auto!$C$3:$C1000,"&gt;="&amp;$A923 ,Prov_Auto!$D$3:$D1000, "&gt;="&amp;DATE(M$2,1,1), Prov_Auto!$D$3:$D1000,"&lt;="&amp;DATE(M$2,12,31))*$D923), "")))))</f>
        <v/>
      </c>
      <c r="N923" s="30"/>
      <c r="O923" s="31"/>
      <c r="P923" s="31"/>
      <c r="Q923" s="31"/>
      <c r="R923" s="31"/>
      <c r="S923" s="31"/>
      <c r="T923" s="31"/>
      <c r="U923" s="31"/>
      <c r="V923" s="31"/>
      <c r="W923" s="31"/>
    </row>
    <row r="924">
      <c r="A924" s="46"/>
      <c r="B924" s="47"/>
      <c r="C924" s="47"/>
      <c r="D924" s="47"/>
      <c r="E924" s="48"/>
      <c r="F924" s="45" t="str">
        <f t="shared" si="1"/>
        <v/>
      </c>
      <c r="G924" s="40" t="str">
        <f t="shared" si="2"/>
        <v/>
      </c>
      <c r="H924" s="41" t="str">
        <f>IF(A924="","",IF(C924="","",IF(D924="","",IF(B924="C", SUMIFS(Prov_Auto!E$3:E1000,Prov_Auto!A$3:A1000,C924,Prov_Auto!C$3:C1000,"&gt;"&amp;A924,Prov_Auto!D$3:D1000,"&lt;="&amp;TODAY())*D924, IF(B924="V", -1*(SUMIFS(Prov_Auto!E$3:E1000,Prov_Auto!A$3:A1000,C924,Prov_Auto!C$3:C1000,"&gt;"&amp;A924,Prov_Auto!D$3:D1000,"&lt;="&amp;TODAY())*D924), "")))))</f>
        <v/>
      </c>
      <c r="I924" s="42" t="str">
        <f>IF($A924="","",IF($C924="","",IF($D924="","", IF($B924="C",  SUMIFS(Prov_Auto!$E$3:$E1000,Prov_Auto!$A$3:$A1000,$C924,Prov_Auto!$C$3:$C1000,"&gt;="&amp;$A924 ,Prov_Auto!$D$3:$D1000, "&gt;="&amp;DATE(I$2,1, 1), Prov_Auto!$D$3:$D1000,"&lt;="&amp;DATE(I$2, 12, 31))*$D924, IF($B924="V", -1*(SUMIFS(Prov_Auto!$E$3:$E1000,Prov_Auto!$A$3:$A1000,$C924,Prov_Auto!$C$3:$C1000,"&gt;="&amp;$A924 ,Prov_Auto!$D$3:$D1000, "&gt;="&amp;DATE(I$2,1,1), Prov_Auto!$D$3:$D1000,"&lt;="&amp;DATE(I$2,12,31))*$D924), "")))))</f>
        <v/>
      </c>
      <c r="J924" s="42" t="str">
        <f>IF($A924="","",IF($C924="","",IF($D924="","", IF($B924="C",  SUMIFS(Prov_Auto!$E$3:$E1000,Prov_Auto!$A$3:$A1000,$C924,Prov_Auto!$C$3:$C1000,"&gt;="&amp;$A924 ,Prov_Auto!$D$3:$D1000, "&gt;="&amp;DATE(J$2,1, 1), Prov_Auto!$D$3:$D1000,"&lt;="&amp;DATE(J$2, 12, 31))*$D924, IF($B924="V", -1*(SUMIFS(Prov_Auto!$E$3:$E1000,Prov_Auto!$A$3:$A1000,$C924,Prov_Auto!$C$3:$C1000,"&gt;="&amp;$A924 ,Prov_Auto!$D$3:$D1000, "&gt;="&amp;DATE(J$2,1,1), Prov_Auto!$D$3:$D1000,"&lt;="&amp;DATE(J$2,12,31))*$D924), "")))))</f>
        <v/>
      </c>
      <c r="K924" s="42" t="str">
        <f>IF($A924="","",IF($C924="","",IF($D924="","", IF($B924="C",  SUMIFS(Prov_Auto!$E$3:$E1000,Prov_Auto!$A$3:$A1000,$C924,Prov_Auto!$C$3:$C1000,"&gt;="&amp;$A924 ,Prov_Auto!$D$3:$D1000, "&gt;="&amp;DATE(K$2,1, 1), Prov_Auto!$D$3:$D1000,"&lt;="&amp;DATE(K$2, 12, 31))*$D924, IF($B924="V", -1*(SUMIFS(Prov_Auto!$E$3:$E1000,Prov_Auto!$A$3:$A1000,$C924,Prov_Auto!$C$3:$C1000,"&gt;="&amp;$A924 ,Prov_Auto!$D$3:$D1000, "&gt;="&amp;DATE(K$2,1,1), Prov_Auto!$D$3:$D1000,"&lt;="&amp;DATE(K$2,12,31))*$D924), "")))))</f>
        <v/>
      </c>
      <c r="L924" s="42" t="str">
        <f>IF($A924="","",IF($C924="","",IF($D924="","", IF($B924="C",  SUMIFS(Prov_Auto!$E$3:$E1000,Prov_Auto!$A$3:$A1000,$C924,Prov_Auto!$C$3:$C1000,"&gt;="&amp;$A924 ,Prov_Auto!$D$3:$D1000, "&gt;="&amp;DATE(L$2,1, 1), Prov_Auto!$D$3:$D1000,"&lt;="&amp;DATE(L$2, 12, 31))*$D924, IF($B924="V", -1*(SUMIFS(Prov_Auto!$E$3:$E1000,Prov_Auto!$A$3:$A1000,$C924,Prov_Auto!$C$3:$C1000,"&gt;="&amp;$A924 ,Prov_Auto!$D$3:$D1000, "&gt;="&amp;DATE(L$2,1,1), Prov_Auto!$D$3:$D1000,"&lt;="&amp;DATE(L$2,12,31))*$D924), "")))))</f>
        <v/>
      </c>
      <c r="M924" s="43" t="str">
        <f>IF($A924="","",IF($C924="","",IF($D924="","", IF($B924="C",  SUMIFS(Prov_Auto!$E$3:$E1000,Prov_Auto!$A$3:$A1000,$C924,Prov_Auto!$C$3:$C1000,"&gt;="&amp;$A924 ,Prov_Auto!$D$3:$D1000, "&gt;="&amp;DATE(M$2,1, 1), Prov_Auto!$D$3:$D1000,"&lt;="&amp;DATE(M$2, 12, 31))*$D924, IF($B924="V", -1*(SUMIFS(Prov_Auto!$E$3:$E1000,Prov_Auto!$A$3:$A1000,$C924,Prov_Auto!$C$3:$C1000,"&gt;="&amp;$A924 ,Prov_Auto!$D$3:$D1000, "&gt;="&amp;DATE(M$2,1,1), Prov_Auto!$D$3:$D1000,"&lt;="&amp;DATE(M$2,12,31))*$D924), "")))))</f>
        <v/>
      </c>
      <c r="N924" s="30"/>
      <c r="O924" s="31"/>
      <c r="P924" s="31"/>
      <c r="Q924" s="31"/>
      <c r="R924" s="31"/>
      <c r="S924" s="31"/>
      <c r="T924" s="31"/>
      <c r="U924" s="31"/>
      <c r="V924" s="31"/>
      <c r="W924" s="31"/>
    </row>
    <row r="925">
      <c r="A925" s="46"/>
      <c r="B925" s="47"/>
      <c r="C925" s="47"/>
      <c r="D925" s="47"/>
      <c r="E925" s="48"/>
      <c r="F925" s="45" t="str">
        <f t="shared" si="1"/>
        <v/>
      </c>
      <c r="G925" s="40" t="str">
        <f t="shared" si="2"/>
        <v/>
      </c>
      <c r="H925" s="41" t="str">
        <f>IF(A925="","",IF(C925="","",IF(D925="","",IF(B925="C", SUMIFS(Prov_Auto!E$3:E1000,Prov_Auto!A$3:A1000,C925,Prov_Auto!C$3:C1000,"&gt;"&amp;A925,Prov_Auto!D$3:D1000,"&lt;="&amp;TODAY())*D925, IF(B925="V", -1*(SUMIFS(Prov_Auto!E$3:E1000,Prov_Auto!A$3:A1000,C925,Prov_Auto!C$3:C1000,"&gt;"&amp;A925,Prov_Auto!D$3:D1000,"&lt;="&amp;TODAY())*D925), "")))))</f>
        <v/>
      </c>
      <c r="I925" s="42" t="str">
        <f>IF($A925="","",IF($C925="","",IF($D925="","", IF($B925="C",  SUMIFS(Prov_Auto!$E$3:$E1000,Prov_Auto!$A$3:$A1000,$C925,Prov_Auto!$C$3:$C1000,"&gt;="&amp;$A925 ,Prov_Auto!$D$3:$D1000, "&gt;="&amp;DATE(I$2,1, 1), Prov_Auto!$D$3:$D1000,"&lt;="&amp;DATE(I$2, 12, 31))*$D925, IF($B925="V", -1*(SUMIFS(Prov_Auto!$E$3:$E1000,Prov_Auto!$A$3:$A1000,$C925,Prov_Auto!$C$3:$C1000,"&gt;="&amp;$A925 ,Prov_Auto!$D$3:$D1000, "&gt;="&amp;DATE(I$2,1,1), Prov_Auto!$D$3:$D1000,"&lt;="&amp;DATE(I$2,12,31))*$D925), "")))))</f>
        <v/>
      </c>
      <c r="J925" s="42" t="str">
        <f>IF($A925="","",IF($C925="","",IF($D925="","", IF($B925="C",  SUMIFS(Prov_Auto!$E$3:$E1000,Prov_Auto!$A$3:$A1000,$C925,Prov_Auto!$C$3:$C1000,"&gt;="&amp;$A925 ,Prov_Auto!$D$3:$D1000, "&gt;="&amp;DATE(J$2,1, 1), Prov_Auto!$D$3:$D1000,"&lt;="&amp;DATE(J$2, 12, 31))*$D925, IF($B925="V", -1*(SUMIFS(Prov_Auto!$E$3:$E1000,Prov_Auto!$A$3:$A1000,$C925,Prov_Auto!$C$3:$C1000,"&gt;="&amp;$A925 ,Prov_Auto!$D$3:$D1000, "&gt;="&amp;DATE(J$2,1,1), Prov_Auto!$D$3:$D1000,"&lt;="&amp;DATE(J$2,12,31))*$D925), "")))))</f>
        <v/>
      </c>
      <c r="K925" s="42" t="str">
        <f>IF($A925="","",IF($C925="","",IF($D925="","", IF($B925="C",  SUMIFS(Prov_Auto!$E$3:$E1000,Prov_Auto!$A$3:$A1000,$C925,Prov_Auto!$C$3:$C1000,"&gt;="&amp;$A925 ,Prov_Auto!$D$3:$D1000, "&gt;="&amp;DATE(K$2,1, 1), Prov_Auto!$D$3:$D1000,"&lt;="&amp;DATE(K$2, 12, 31))*$D925, IF($B925="V", -1*(SUMIFS(Prov_Auto!$E$3:$E1000,Prov_Auto!$A$3:$A1000,$C925,Prov_Auto!$C$3:$C1000,"&gt;="&amp;$A925 ,Prov_Auto!$D$3:$D1000, "&gt;="&amp;DATE(K$2,1,1), Prov_Auto!$D$3:$D1000,"&lt;="&amp;DATE(K$2,12,31))*$D925), "")))))</f>
        <v/>
      </c>
      <c r="L925" s="42" t="str">
        <f>IF($A925="","",IF($C925="","",IF($D925="","", IF($B925="C",  SUMIFS(Prov_Auto!$E$3:$E1000,Prov_Auto!$A$3:$A1000,$C925,Prov_Auto!$C$3:$C1000,"&gt;="&amp;$A925 ,Prov_Auto!$D$3:$D1000, "&gt;="&amp;DATE(L$2,1, 1), Prov_Auto!$D$3:$D1000,"&lt;="&amp;DATE(L$2, 12, 31))*$D925, IF($B925="V", -1*(SUMIFS(Prov_Auto!$E$3:$E1000,Prov_Auto!$A$3:$A1000,$C925,Prov_Auto!$C$3:$C1000,"&gt;="&amp;$A925 ,Prov_Auto!$D$3:$D1000, "&gt;="&amp;DATE(L$2,1,1), Prov_Auto!$D$3:$D1000,"&lt;="&amp;DATE(L$2,12,31))*$D925), "")))))</f>
        <v/>
      </c>
      <c r="M925" s="43" t="str">
        <f>IF($A925="","",IF($C925="","",IF($D925="","", IF($B925="C",  SUMIFS(Prov_Auto!$E$3:$E1000,Prov_Auto!$A$3:$A1000,$C925,Prov_Auto!$C$3:$C1000,"&gt;="&amp;$A925 ,Prov_Auto!$D$3:$D1000, "&gt;="&amp;DATE(M$2,1, 1), Prov_Auto!$D$3:$D1000,"&lt;="&amp;DATE(M$2, 12, 31))*$D925, IF($B925="V", -1*(SUMIFS(Prov_Auto!$E$3:$E1000,Prov_Auto!$A$3:$A1000,$C925,Prov_Auto!$C$3:$C1000,"&gt;="&amp;$A925 ,Prov_Auto!$D$3:$D1000, "&gt;="&amp;DATE(M$2,1,1), Prov_Auto!$D$3:$D1000,"&lt;="&amp;DATE(M$2,12,31))*$D925), "")))))</f>
        <v/>
      </c>
      <c r="N925" s="30"/>
      <c r="O925" s="31"/>
      <c r="P925" s="31"/>
      <c r="Q925" s="31"/>
      <c r="R925" s="31"/>
      <c r="S925" s="31"/>
      <c r="T925" s="31"/>
      <c r="U925" s="31"/>
      <c r="V925" s="31"/>
      <c r="W925" s="31"/>
    </row>
    <row r="926">
      <c r="A926" s="46"/>
      <c r="B926" s="47"/>
      <c r="C926" s="47"/>
      <c r="D926" s="47"/>
      <c r="E926" s="48"/>
      <c r="F926" s="45" t="str">
        <f t="shared" si="1"/>
        <v/>
      </c>
      <c r="G926" s="40" t="str">
        <f t="shared" si="2"/>
        <v/>
      </c>
      <c r="H926" s="41" t="str">
        <f>IF(A926="","",IF(C926="","",IF(D926="","",IF(B926="C", SUMIFS(Prov_Auto!E$3:E1000,Prov_Auto!A$3:A1000,C926,Prov_Auto!C$3:C1000,"&gt;"&amp;A926,Prov_Auto!D$3:D1000,"&lt;="&amp;TODAY())*D926, IF(B926="V", -1*(SUMIFS(Prov_Auto!E$3:E1000,Prov_Auto!A$3:A1000,C926,Prov_Auto!C$3:C1000,"&gt;"&amp;A926,Prov_Auto!D$3:D1000,"&lt;="&amp;TODAY())*D926), "")))))</f>
        <v/>
      </c>
      <c r="I926" s="42" t="str">
        <f>IF($A926="","",IF($C926="","",IF($D926="","", IF($B926="C",  SUMIFS(Prov_Auto!$E$3:$E1000,Prov_Auto!$A$3:$A1000,$C926,Prov_Auto!$C$3:$C1000,"&gt;="&amp;$A926 ,Prov_Auto!$D$3:$D1000, "&gt;="&amp;DATE(I$2,1, 1), Prov_Auto!$D$3:$D1000,"&lt;="&amp;DATE(I$2, 12, 31))*$D926, IF($B926="V", -1*(SUMIFS(Prov_Auto!$E$3:$E1000,Prov_Auto!$A$3:$A1000,$C926,Prov_Auto!$C$3:$C1000,"&gt;="&amp;$A926 ,Prov_Auto!$D$3:$D1000, "&gt;="&amp;DATE(I$2,1,1), Prov_Auto!$D$3:$D1000,"&lt;="&amp;DATE(I$2,12,31))*$D926), "")))))</f>
        <v/>
      </c>
      <c r="J926" s="42" t="str">
        <f>IF($A926="","",IF($C926="","",IF($D926="","", IF($B926="C",  SUMIFS(Prov_Auto!$E$3:$E1000,Prov_Auto!$A$3:$A1000,$C926,Prov_Auto!$C$3:$C1000,"&gt;="&amp;$A926 ,Prov_Auto!$D$3:$D1000, "&gt;="&amp;DATE(J$2,1, 1), Prov_Auto!$D$3:$D1000,"&lt;="&amp;DATE(J$2, 12, 31))*$D926, IF($B926="V", -1*(SUMIFS(Prov_Auto!$E$3:$E1000,Prov_Auto!$A$3:$A1000,$C926,Prov_Auto!$C$3:$C1000,"&gt;="&amp;$A926 ,Prov_Auto!$D$3:$D1000, "&gt;="&amp;DATE(J$2,1,1), Prov_Auto!$D$3:$D1000,"&lt;="&amp;DATE(J$2,12,31))*$D926), "")))))</f>
        <v/>
      </c>
      <c r="K926" s="42" t="str">
        <f>IF($A926="","",IF($C926="","",IF($D926="","", IF($B926="C",  SUMIFS(Prov_Auto!$E$3:$E1000,Prov_Auto!$A$3:$A1000,$C926,Prov_Auto!$C$3:$C1000,"&gt;="&amp;$A926 ,Prov_Auto!$D$3:$D1000, "&gt;="&amp;DATE(K$2,1, 1), Prov_Auto!$D$3:$D1000,"&lt;="&amp;DATE(K$2, 12, 31))*$D926, IF($B926="V", -1*(SUMIFS(Prov_Auto!$E$3:$E1000,Prov_Auto!$A$3:$A1000,$C926,Prov_Auto!$C$3:$C1000,"&gt;="&amp;$A926 ,Prov_Auto!$D$3:$D1000, "&gt;="&amp;DATE(K$2,1,1), Prov_Auto!$D$3:$D1000,"&lt;="&amp;DATE(K$2,12,31))*$D926), "")))))</f>
        <v/>
      </c>
      <c r="L926" s="42" t="str">
        <f>IF($A926="","",IF($C926="","",IF($D926="","", IF($B926="C",  SUMIFS(Prov_Auto!$E$3:$E1000,Prov_Auto!$A$3:$A1000,$C926,Prov_Auto!$C$3:$C1000,"&gt;="&amp;$A926 ,Prov_Auto!$D$3:$D1000, "&gt;="&amp;DATE(L$2,1, 1), Prov_Auto!$D$3:$D1000,"&lt;="&amp;DATE(L$2, 12, 31))*$D926, IF($B926="V", -1*(SUMIFS(Prov_Auto!$E$3:$E1000,Prov_Auto!$A$3:$A1000,$C926,Prov_Auto!$C$3:$C1000,"&gt;="&amp;$A926 ,Prov_Auto!$D$3:$D1000, "&gt;="&amp;DATE(L$2,1,1), Prov_Auto!$D$3:$D1000,"&lt;="&amp;DATE(L$2,12,31))*$D926), "")))))</f>
        <v/>
      </c>
      <c r="M926" s="43" t="str">
        <f>IF($A926="","",IF($C926="","",IF($D926="","", IF($B926="C",  SUMIFS(Prov_Auto!$E$3:$E1000,Prov_Auto!$A$3:$A1000,$C926,Prov_Auto!$C$3:$C1000,"&gt;="&amp;$A926 ,Prov_Auto!$D$3:$D1000, "&gt;="&amp;DATE(M$2,1, 1), Prov_Auto!$D$3:$D1000,"&lt;="&amp;DATE(M$2, 12, 31))*$D926, IF($B926="V", -1*(SUMIFS(Prov_Auto!$E$3:$E1000,Prov_Auto!$A$3:$A1000,$C926,Prov_Auto!$C$3:$C1000,"&gt;="&amp;$A926 ,Prov_Auto!$D$3:$D1000, "&gt;="&amp;DATE(M$2,1,1), Prov_Auto!$D$3:$D1000,"&lt;="&amp;DATE(M$2,12,31))*$D926), "")))))</f>
        <v/>
      </c>
      <c r="N926" s="30"/>
      <c r="O926" s="31"/>
      <c r="P926" s="31"/>
      <c r="Q926" s="31"/>
      <c r="R926" s="31"/>
      <c r="S926" s="31"/>
      <c r="T926" s="31"/>
      <c r="U926" s="31"/>
      <c r="V926" s="31"/>
      <c r="W926" s="31"/>
    </row>
    <row r="927">
      <c r="A927" s="46"/>
      <c r="B927" s="47"/>
      <c r="C927" s="47"/>
      <c r="D927" s="47"/>
      <c r="E927" s="48"/>
      <c r="F927" s="45" t="str">
        <f t="shared" si="1"/>
        <v/>
      </c>
      <c r="G927" s="40" t="str">
        <f t="shared" si="2"/>
        <v/>
      </c>
      <c r="H927" s="41" t="str">
        <f>IF(A927="","",IF(C927="","",IF(D927="","",IF(B927="C", SUMIFS(Prov_Auto!E$3:E1000,Prov_Auto!A$3:A1000,C927,Prov_Auto!C$3:C1000,"&gt;"&amp;A927,Prov_Auto!D$3:D1000,"&lt;="&amp;TODAY())*D927, IF(B927="V", -1*(SUMIFS(Prov_Auto!E$3:E1000,Prov_Auto!A$3:A1000,C927,Prov_Auto!C$3:C1000,"&gt;"&amp;A927,Prov_Auto!D$3:D1000,"&lt;="&amp;TODAY())*D927), "")))))</f>
        <v/>
      </c>
      <c r="I927" s="42" t="str">
        <f>IF($A927="","",IF($C927="","",IF($D927="","", IF($B927="C",  SUMIFS(Prov_Auto!$E$3:$E1000,Prov_Auto!$A$3:$A1000,$C927,Prov_Auto!$C$3:$C1000,"&gt;="&amp;$A927 ,Prov_Auto!$D$3:$D1000, "&gt;="&amp;DATE(I$2,1, 1), Prov_Auto!$D$3:$D1000,"&lt;="&amp;DATE(I$2, 12, 31))*$D927, IF($B927="V", -1*(SUMIFS(Prov_Auto!$E$3:$E1000,Prov_Auto!$A$3:$A1000,$C927,Prov_Auto!$C$3:$C1000,"&gt;="&amp;$A927 ,Prov_Auto!$D$3:$D1000, "&gt;="&amp;DATE(I$2,1,1), Prov_Auto!$D$3:$D1000,"&lt;="&amp;DATE(I$2,12,31))*$D927), "")))))</f>
        <v/>
      </c>
      <c r="J927" s="42" t="str">
        <f>IF($A927="","",IF($C927="","",IF($D927="","", IF($B927="C",  SUMIFS(Prov_Auto!$E$3:$E1000,Prov_Auto!$A$3:$A1000,$C927,Prov_Auto!$C$3:$C1000,"&gt;="&amp;$A927 ,Prov_Auto!$D$3:$D1000, "&gt;="&amp;DATE(J$2,1, 1), Prov_Auto!$D$3:$D1000,"&lt;="&amp;DATE(J$2, 12, 31))*$D927, IF($B927="V", -1*(SUMIFS(Prov_Auto!$E$3:$E1000,Prov_Auto!$A$3:$A1000,$C927,Prov_Auto!$C$3:$C1000,"&gt;="&amp;$A927 ,Prov_Auto!$D$3:$D1000, "&gt;="&amp;DATE(J$2,1,1), Prov_Auto!$D$3:$D1000,"&lt;="&amp;DATE(J$2,12,31))*$D927), "")))))</f>
        <v/>
      </c>
      <c r="K927" s="42" t="str">
        <f>IF($A927="","",IF($C927="","",IF($D927="","", IF($B927="C",  SUMIFS(Prov_Auto!$E$3:$E1000,Prov_Auto!$A$3:$A1000,$C927,Prov_Auto!$C$3:$C1000,"&gt;="&amp;$A927 ,Prov_Auto!$D$3:$D1000, "&gt;="&amp;DATE(K$2,1, 1), Prov_Auto!$D$3:$D1000,"&lt;="&amp;DATE(K$2, 12, 31))*$D927, IF($B927="V", -1*(SUMIFS(Prov_Auto!$E$3:$E1000,Prov_Auto!$A$3:$A1000,$C927,Prov_Auto!$C$3:$C1000,"&gt;="&amp;$A927 ,Prov_Auto!$D$3:$D1000, "&gt;="&amp;DATE(K$2,1,1), Prov_Auto!$D$3:$D1000,"&lt;="&amp;DATE(K$2,12,31))*$D927), "")))))</f>
        <v/>
      </c>
      <c r="L927" s="42" t="str">
        <f>IF($A927="","",IF($C927="","",IF($D927="","", IF($B927="C",  SUMIFS(Prov_Auto!$E$3:$E1000,Prov_Auto!$A$3:$A1000,$C927,Prov_Auto!$C$3:$C1000,"&gt;="&amp;$A927 ,Prov_Auto!$D$3:$D1000, "&gt;="&amp;DATE(L$2,1, 1), Prov_Auto!$D$3:$D1000,"&lt;="&amp;DATE(L$2, 12, 31))*$D927, IF($B927="V", -1*(SUMIFS(Prov_Auto!$E$3:$E1000,Prov_Auto!$A$3:$A1000,$C927,Prov_Auto!$C$3:$C1000,"&gt;="&amp;$A927 ,Prov_Auto!$D$3:$D1000, "&gt;="&amp;DATE(L$2,1,1), Prov_Auto!$D$3:$D1000,"&lt;="&amp;DATE(L$2,12,31))*$D927), "")))))</f>
        <v/>
      </c>
      <c r="M927" s="43" t="str">
        <f>IF($A927="","",IF($C927="","",IF($D927="","", IF($B927="C",  SUMIFS(Prov_Auto!$E$3:$E1000,Prov_Auto!$A$3:$A1000,$C927,Prov_Auto!$C$3:$C1000,"&gt;="&amp;$A927 ,Prov_Auto!$D$3:$D1000, "&gt;="&amp;DATE(M$2,1, 1), Prov_Auto!$D$3:$D1000,"&lt;="&amp;DATE(M$2, 12, 31))*$D927, IF($B927="V", -1*(SUMIFS(Prov_Auto!$E$3:$E1000,Prov_Auto!$A$3:$A1000,$C927,Prov_Auto!$C$3:$C1000,"&gt;="&amp;$A927 ,Prov_Auto!$D$3:$D1000, "&gt;="&amp;DATE(M$2,1,1), Prov_Auto!$D$3:$D1000,"&lt;="&amp;DATE(M$2,12,31))*$D927), "")))))</f>
        <v/>
      </c>
      <c r="N927" s="30"/>
      <c r="O927" s="31"/>
      <c r="P927" s="31"/>
      <c r="Q927" s="31"/>
      <c r="R927" s="31"/>
      <c r="S927" s="31"/>
      <c r="T927" s="31"/>
      <c r="U927" s="31"/>
      <c r="V927" s="31"/>
      <c r="W927" s="31"/>
    </row>
    <row r="928">
      <c r="A928" s="46"/>
      <c r="B928" s="47"/>
      <c r="C928" s="47"/>
      <c r="D928" s="47"/>
      <c r="E928" s="48"/>
      <c r="F928" s="45" t="str">
        <f t="shared" si="1"/>
        <v/>
      </c>
      <c r="G928" s="40" t="str">
        <f t="shared" si="2"/>
        <v/>
      </c>
      <c r="H928" s="41" t="str">
        <f>IF(A928="","",IF(C928="","",IF(D928="","",IF(B928="C", SUMIFS(Prov_Auto!E$3:E1000,Prov_Auto!A$3:A1000,C928,Prov_Auto!C$3:C1000,"&gt;"&amp;A928,Prov_Auto!D$3:D1000,"&lt;="&amp;TODAY())*D928, IF(B928="V", -1*(SUMIFS(Prov_Auto!E$3:E1000,Prov_Auto!A$3:A1000,C928,Prov_Auto!C$3:C1000,"&gt;"&amp;A928,Prov_Auto!D$3:D1000,"&lt;="&amp;TODAY())*D928), "")))))</f>
        <v/>
      </c>
      <c r="I928" s="42" t="str">
        <f>IF($A928="","",IF($C928="","",IF($D928="","", IF($B928="C",  SUMIFS(Prov_Auto!$E$3:$E1000,Prov_Auto!$A$3:$A1000,$C928,Prov_Auto!$C$3:$C1000,"&gt;="&amp;$A928 ,Prov_Auto!$D$3:$D1000, "&gt;="&amp;DATE(I$2,1, 1), Prov_Auto!$D$3:$D1000,"&lt;="&amp;DATE(I$2, 12, 31))*$D928, IF($B928="V", -1*(SUMIFS(Prov_Auto!$E$3:$E1000,Prov_Auto!$A$3:$A1000,$C928,Prov_Auto!$C$3:$C1000,"&gt;="&amp;$A928 ,Prov_Auto!$D$3:$D1000, "&gt;="&amp;DATE(I$2,1,1), Prov_Auto!$D$3:$D1000,"&lt;="&amp;DATE(I$2,12,31))*$D928), "")))))</f>
        <v/>
      </c>
      <c r="J928" s="42" t="str">
        <f>IF($A928="","",IF($C928="","",IF($D928="","", IF($B928="C",  SUMIFS(Prov_Auto!$E$3:$E1000,Prov_Auto!$A$3:$A1000,$C928,Prov_Auto!$C$3:$C1000,"&gt;="&amp;$A928 ,Prov_Auto!$D$3:$D1000, "&gt;="&amp;DATE(J$2,1, 1), Prov_Auto!$D$3:$D1000,"&lt;="&amp;DATE(J$2, 12, 31))*$D928, IF($B928="V", -1*(SUMIFS(Prov_Auto!$E$3:$E1000,Prov_Auto!$A$3:$A1000,$C928,Prov_Auto!$C$3:$C1000,"&gt;="&amp;$A928 ,Prov_Auto!$D$3:$D1000, "&gt;="&amp;DATE(J$2,1,1), Prov_Auto!$D$3:$D1000,"&lt;="&amp;DATE(J$2,12,31))*$D928), "")))))</f>
        <v/>
      </c>
      <c r="K928" s="42" t="str">
        <f>IF($A928="","",IF($C928="","",IF($D928="","", IF($B928="C",  SUMIFS(Prov_Auto!$E$3:$E1000,Prov_Auto!$A$3:$A1000,$C928,Prov_Auto!$C$3:$C1000,"&gt;="&amp;$A928 ,Prov_Auto!$D$3:$D1000, "&gt;="&amp;DATE(K$2,1, 1), Prov_Auto!$D$3:$D1000,"&lt;="&amp;DATE(K$2, 12, 31))*$D928, IF($B928="V", -1*(SUMIFS(Prov_Auto!$E$3:$E1000,Prov_Auto!$A$3:$A1000,$C928,Prov_Auto!$C$3:$C1000,"&gt;="&amp;$A928 ,Prov_Auto!$D$3:$D1000, "&gt;="&amp;DATE(K$2,1,1), Prov_Auto!$D$3:$D1000,"&lt;="&amp;DATE(K$2,12,31))*$D928), "")))))</f>
        <v/>
      </c>
      <c r="L928" s="42" t="str">
        <f>IF($A928="","",IF($C928="","",IF($D928="","", IF($B928="C",  SUMIFS(Prov_Auto!$E$3:$E1000,Prov_Auto!$A$3:$A1000,$C928,Prov_Auto!$C$3:$C1000,"&gt;="&amp;$A928 ,Prov_Auto!$D$3:$D1000, "&gt;="&amp;DATE(L$2,1, 1), Prov_Auto!$D$3:$D1000,"&lt;="&amp;DATE(L$2, 12, 31))*$D928, IF($B928="V", -1*(SUMIFS(Prov_Auto!$E$3:$E1000,Prov_Auto!$A$3:$A1000,$C928,Prov_Auto!$C$3:$C1000,"&gt;="&amp;$A928 ,Prov_Auto!$D$3:$D1000, "&gt;="&amp;DATE(L$2,1,1), Prov_Auto!$D$3:$D1000,"&lt;="&amp;DATE(L$2,12,31))*$D928), "")))))</f>
        <v/>
      </c>
      <c r="M928" s="43" t="str">
        <f>IF($A928="","",IF($C928="","",IF($D928="","", IF($B928="C",  SUMIFS(Prov_Auto!$E$3:$E1000,Prov_Auto!$A$3:$A1000,$C928,Prov_Auto!$C$3:$C1000,"&gt;="&amp;$A928 ,Prov_Auto!$D$3:$D1000, "&gt;="&amp;DATE(M$2,1, 1), Prov_Auto!$D$3:$D1000,"&lt;="&amp;DATE(M$2, 12, 31))*$D928, IF($B928="V", -1*(SUMIFS(Prov_Auto!$E$3:$E1000,Prov_Auto!$A$3:$A1000,$C928,Prov_Auto!$C$3:$C1000,"&gt;="&amp;$A928 ,Prov_Auto!$D$3:$D1000, "&gt;="&amp;DATE(M$2,1,1), Prov_Auto!$D$3:$D1000,"&lt;="&amp;DATE(M$2,12,31))*$D928), "")))))</f>
        <v/>
      </c>
      <c r="N928" s="30"/>
      <c r="O928" s="31"/>
      <c r="P928" s="31"/>
      <c r="Q928" s="31"/>
      <c r="R928" s="31"/>
      <c r="S928" s="31"/>
      <c r="T928" s="31"/>
      <c r="U928" s="31"/>
      <c r="V928" s="31"/>
      <c r="W928" s="31"/>
    </row>
    <row r="929">
      <c r="A929" s="46"/>
      <c r="B929" s="47"/>
      <c r="C929" s="47"/>
      <c r="D929" s="47"/>
      <c r="E929" s="48"/>
      <c r="F929" s="45" t="str">
        <f t="shared" si="1"/>
        <v/>
      </c>
      <c r="G929" s="40" t="str">
        <f t="shared" si="2"/>
        <v/>
      </c>
      <c r="H929" s="41" t="str">
        <f>IF(A929="","",IF(C929="","",IF(D929="","",IF(B929="C", SUMIFS(Prov_Auto!E$3:E1000,Prov_Auto!A$3:A1000,C929,Prov_Auto!C$3:C1000,"&gt;"&amp;A929,Prov_Auto!D$3:D1000,"&lt;="&amp;TODAY())*D929, IF(B929="V", -1*(SUMIFS(Prov_Auto!E$3:E1000,Prov_Auto!A$3:A1000,C929,Prov_Auto!C$3:C1000,"&gt;"&amp;A929,Prov_Auto!D$3:D1000,"&lt;="&amp;TODAY())*D929), "")))))</f>
        <v/>
      </c>
      <c r="I929" s="42" t="str">
        <f>IF($A929="","",IF($C929="","",IF($D929="","", IF($B929="C",  SUMIFS(Prov_Auto!$E$3:$E1000,Prov_Auto!$A$3:$A1000,$C929,Prov_Auto!$C$3:$C1000,"&gt;="&amp;$A929 ,Prov_Auto!$D$3:$D1000, "&gt;="&amp;DATE(I$2,1, 1), Prov_Auto!$D$3:$D1000,"&lt;="&amp;DATE(I$2, 12, 31))*$D929, IF($B929="V", -1*(SUMIFS(Prov_Auto!$E$3:$E1000,Prov_Auto!$A$3:$A1000,$C929,Prov_Auto!$C$3:$C1000,"&gt;="&amp;$A929 ,Prov_Auto!$D$3:$D1000, "&gt;="&amp;DATE(I$2,1,1), Prov_Auto!$D$3:$D1000,"&lt;="&amp;DATE(I$2,12,31))*$D929), "")))))</f>
        <v/>
      </c>
      <c r="J929" s="42" t="str">
        <f>IF($A929="","",IF($C929="","",IF($D929="","", IF($B929="C",  SUMIFS(Prov_Auto!$E$3:$E1000,Prov_Auto!$A$3:$A1000,$C929,Prov_Auto!$C$3:$C1000,"&gt;="&amp;$A929 ,Prov_Auto!$D$3:$D1000, "&gt;="&amp;DATE(J$2,1, 1), Prov_Auto!$D$3:$D1000,"&lt;="&amp;DATE(J$2, 12, 31))*$D929, IF($B929="V", -1*(SUMIFS(Prov_Auto!$E$3:$E1000,Prov_Auto!$A$3:$A1000,$C929,Prov_Auto!$C$3:$C1000,"&gt;="&amp;$A929 ,Prov_Auto!$D$3:$D1000, "&gt;="&amp;DATE(J$2,1,1), Prov_Auto!$D$3:$D1000,"&lt;="&amp;DATE(J$2,12,31))*$D929), "")))))</f>
        <v/>
      </c>
      <c r="K929" s="42" t="str">
        <f>IF($A929="","",IF($C929="","",IF($D929="","", IF($B929="C",  SUMIFS(Prov_Auto!$E$3:$E1000,Prov_Auto!$A$3:$A1000,$C929,Prov_Auto!$C$3:$C1000,"&gt;="&amp;$A929 ,Prov_Auto!$D$3:$D1000, "&gt;="&amp;DATE(K$2,1, 1), Prov_Auto!$D$3:$D1000,"&lt;="&amp;DATE(K$2, 12, 31))*$D929, IF($B929="V", -1*(SUMIFS(Prov_Auto!$E$3:$E1000,Prov_Auto!$A$3:$A1000,$C929,Prov_Auto!$C$3:$C1000,"&gt;="&amp;$A929 ,Prov_Auto!$D$3:$D1000, "&gt;="&amp;DATE(K$2,1,1), Prov_Auto!$D$3:$D1000,"&lt;="&amp;DATE(K$2,12,31))*$D929), "")))))</f>
        <v/>
      </c>
      <c r="L929" s="42" t="str">
        <f>IF($A929="","",IF($C929="","",IF($D929="","", IF($B929="C",  SUMIFS(Prov_Auto!$E$3:$E1000,Prov_Auto!$A$3:$A1000,$C929,Prov_Auto!$C$3:$C1000,"&gt;="&amp;$A929 ,Prov_Auto!$D$3:$D1000, "&gt;="&amp;DATE(L$2,1, 1), Prov_Auto!$D$3:$D1000,"&lt;="&amp;DATE(L$2, 12, 31))*$D929, IF($B929="V", -1*(SUMIFS(Prov_Auto!$E$3:$E1000,Prov_Auto!$A$3:$A1000,$C929,Prov_Auto!$C$3:$C1000,"&gt;="&amp;$A929 ,Prov_Auto!$D$3:$D1000, "&gt;="&amp;DATE(L$2,1,1), Prov_Auto!$D$3:$D1000,"&lt;="&amp;DATE(L$2,12,31))*$D929), "")))))</f>
        <v/>
      </c>
      <c r="M929" s="43" t="str">
        <f>IF($A929="","",IF($C929="","",IF($D929="","", IF($B929="C",  SUMIFS(Prov_Auto!$E$3:$E1000,Prov_Auto!$A$3:$A1000,$C929,Prov_Auto!$C$3:$C1000,"&gt;="&amp;$A929 ,Prov_Auto!$D$3:$D1000, "&gt;="&amp;DATE(M$2,1, 1), Prov_Auto!$D$3:$D1000,"&lt;="&amp;DATE(M$2, 12, 31))*$D929, IF($B929="V", -1*(SUMIFS(Prov_Auto!$E$3:$E1000,Prov_Auto!$A$3:$A1000,$C929,Prov_Auto!$C$3:$C1000,"&gt;="&amp;$A929 ,Prov_Auto!$D$3:$D1000, "&gt;="&amp;DATE(M$2,1,1), Prov_Auto!$D$3:$D1000,"&lt;="&amp;DATE(M$2,12,31))*$D929), "")))))</f>
        <v/>
      </c>
      <c r="N929" s="30"/>
      <c r="O929" s="31"/>
      <c r="P929" s="31"/>
      <c r="Q929" s="31"/>
      <c r="R929" s="31"/>
      <c r="S929" s="31"/>
      <c r="T929" s="31"/>
      <c r="U929" s="31"/>
      <c r="V929" s="31"/>
      <c r="W929" s="31"/>
    </row>
    <row r="930">
      <c r="A930" s="46"/>
      <c r="B930" s="47"/>
      <c r="C930" s="47"/>
      <c r="D930" s="47"/>
      <c r="E930" s="48"/>
      <c r="F930" s="45" t="str">
        <f t="shared" si="1"/>
        <v/>
      </c>
      <c r="G930" s="40" t="str">
        <f t="shared" si="2"/>
        <v/>
      </c>
      <c r="H930" s="41" t="str">
        <f>IF(A930="","",IF(C930="","",IF(D930="","",IF(B930="C", SUMIFS(Prov_Auto!E$3:E1000,Prov_Auto!A$3:A1000,C930,Prov_Auto!C$3:C1000,"&gt;"&amp;A930,Prov_Auto!D$3:D1000,"&lt;="&amp;TODAY())*D930, IF(B930="V", -1*(SUMIFS(Prov_Auto!E$3:E1000,Prov_Auto!A$3:A1000,C930,Prov_Auto!C$3:C1000,"&gt;"&amp;A930,Prov_Auto!D$3:D1000,"&lt;="&amp;TODAY())*D930), "")))))</f>
        <v/>
      </c>
      <c r="I930" s="42" t="str">
        <f>IF($A930="","",IF($C930="","",IF($D930="","", IF($B930="C",  SUMIFS(Prov_Auto!$E$3:$E1000,Prov_Auto!$A$3:$A1000,$C930,Prov_Auto!$C$3:$C1000,"&gt;="&amp;$A930 ,Prov_Auto!$D$3:$D1000, "&gt;="&amp;DATE(I$2,1, 1), Prov_Auto!$D$3:$D1000,"&lt;="&amp;DATE(I$2, 12, 31))*$D930, IF($B930="V", -1*(SUMIFS(Prov_Auto!$E$3:$E1000,Prov_Auto!$A$3:$A1000,$C930,Prov_Auto!$C$3:$C1000,"&gt;="&amp;$A930 ,Prov_Auto!$D$3:$D1000, "&gt;="&amp;DATE(I$2,1,1), Prov_Auto!$D$3:$D1000,"&lt;="&amp;DATE(I$2,12,31))*$D930), "")))))</f>
        <v/>
      </c>
      <c r="J930" s="42" t="str">
        <f>IF($A930="","",IF($C930="","",IF($D930="","", IF($B930="C",  SUMIFS(Prov_Auto!$E$3:$E1000,Prov_Auto!$A$3:$A1000,$C930,Prov_Auto!$C$3:$C1000,"&gt;="&amp;$A930 ,Prov_Auto!$D$3:$D1000, "&gt;="&amp;DATE(J$2,1, 1), Prov_Auto!$D$3:$D1000,"&lt;="&amp;DATE(J$2, 12, 31))*$D930, IF($B930="V", -1*(SUMIFS(Prov_Auto!$E$3:$E1000,Prov_Auto!$A$3:$A1000,$C930,Prov_Auto!$C$3:$C1000,"&gt;="&amp;$A930 ,Prov_Auto!$D$3:$D1000, "&gt;="&amp;DATE(J$2,1,1), Prov_Auto!$D$3:$D1000,"&lt;="&amp;DATE(J$2,12,31))*$D930), "")))))</f>
        <v/>
      </c>
      <c r="K930" s="42" t="str">
        <f>IF($A930="","",IF($C930="","",IF($D930="","", IF($B930="C",  SUMIFS(Prov_Auto!$E$3:$E1000,Prov_Auto!$A$3:$A1000,$C930,Prov_Auto!$C$3:$C1000,"&gt;="&amp;$A930 ,Prov_Auto!$D$3:$D1000, "&gt;="&amp;DATE(K$2,1, 1), Prov_Auto!$D$3:$D1000,"&lt;="&amp;DATE(K$2, 12, 31))*$D930, IF($B930="V", -1*(SUMIFS(Prov_Auto!$E$3:$E1000,Prov_Auto!$A$3:$A1000,$C930,Prov_Auto!$C$3:$C1000,"&gt;="&amp;$A930 ,Prov_Auto!$D$3:$D1000, "&gt;="&amp;DATE(K$2,1,1), Prov_Auto!$D$3:$D1000,"&lt;="&amp;DATE(K$2,12,31))*$D930), "")))))</f>
        <v/>
      </c>
      <c r="L930" s="42" t="str">
        <f>IF($A930="","",IF($C930="","",IF($D930="","", IF($B930="C",  SUMIFS(Prov_Auto!$E$3:$E1000,Prov_Auto!$A$3:$A1000,$C930,Prov_Auto!$C$3:$C1000,"&gt;="&amp;$A930 ,Prov_Auto!$D$3:$D1000, "&gt;="&amp;DATE(L$2,1, 1), Prov_Auto!$D$3:$D1000,"&lt;="&amp;DATE(L$2, 12, 31))*$D930, IF($B930="V", -1*(SUMIFS(Prov_Auto!$E$3:$E1000,Prov_Auto!$A$3:$A1000,$C930,Prov_Auto!$C$3:$C1000,"&gt;="&amp;$A930 ,Prov_Auto!$D$3:$D1000, "&gt;="&amp;DATE(L$2,1,1), Prov_Auto!$D$3:$D1000,"&lt;="&amp;DATE(L$2,12,31))*$D930), "")))))</f>
        <v/>
      </c>
      <c r="M930" s="43" t="str">
        <f>IF($A930="","",IF($C930="","",IF($D930="","", IF($B930="C",  SUMIFS(Prov_Auto!$E$3:$E1000,Prov_Auto!$A$3:$A1000,$C930,Prov_Auto!$C$3:$C1000,"&gt;="&amp;$A930 ,Prov_Auto!$D$3:$D1000, "&gt;="&amp;DATE(M$2,1, 1), Prov_Auto!$D$3:$D1000,"&lt;="&amp;DATE(M$2, 12, 31))*$D930, IF($B930="V", -1*(SUMIFS(Prov_Auto!$E$3:$E1000,Prov_Auto!$A$3:$A1000,$C930,Prov_Auto!$C$3:$C1000,"&gt;="&amp;$A930 ,Prov_Auto!$D$3:$D1000, "&gt;="&amp;DATE(M$2,1,1), Prov_Auto!$D$3:$D1000,"&lt;="&amp;DATE(M$2,12,31))*$D930), "")))))</f>
        <v/>
      </c>
      <c r="N930" s="30"/>
      <c r="O930" s="31"/>
      <c r="P930" s="31"/>
      <c r="Q930" s="31"/>
      <c r="R930" s="31"/>
      <c r="S930" s="31"/>
      <c r="T930" s="31"/>
      <c r="U930" s="31"/>
      <c r="V930" s="31"/>
      <c r="W930" s="31"/>
    </row>
    <row r="931">
      <c r="A931" s="46"/>
      <c r="B931" s="47"/>
      <c r="C931" s="47"/>
      <c r="D931" s="47"/>
      <c r="E931" s="48"/>
      <c r="F931" s="45" t="str">
        <f t="shared" si="1"/>
        <v/>
      </c>
      <c r="G931" s="40" t="str">
        <f t="shared" si="2"/>
        <v/>
      </c>
      <c r="H931" s="41" t="str">
        <f>IF(A931="","",IF(C931="","",IF(D931="","",IF(B931="C", SUMIFS(Prov_Auto!E$3:E1000,Prov_Auto!A$3:A1000,C931,Prov_Auto!C$3:C1000,"&gt;"&amp;A931,Prov_Auto!D$3:D1000,"&lt;="&amp;TODAY())*D931, IF(B931="V", -1*(SUMIFS(Prov_Auto!E$3:E1000,Prov_Auto!A$3:A1000,C931,Prov_Auto!C$3:C1000,"&gt;"&amp;A931,Prov_Auto!D$3:D1000,"&lt;="&amp;TODAY())*D931), "")))))</f>
        <v/>
      </c>
      <c r="I931" s="42" t="str">
        <f>IF($A931="","",IF($C931="","",IF($D931="","", IF($B931="C",  SUMIFS(Prov_Auto!$E$3:$E1000,Prov_Auto!$A$3:$A1000,$C931,Prov_Auto!$C$3:$C1000,"&gt;="&amp;$A931 ,Prov_Auto!$D$3:$D1000, "&gt;="&amp;DATE(I$2,1, 1), Prov_Auto!$D$3:$D1000,"&lt;="&amp;DATE(I$2, 12, 31))*$D931, IF($B931="V", -1*(SUMIFS(Prov_Auto!$E$3:$E1000,Prov_Auto!$A$3:$A1000,$C931,Prov_Auto!$C$3:$C1000,"&gt;="&amp;$A931 ,Prov_Auto!$D$3:$D1000, "&gt;="&amp;DATE(I$2,1,1), Prov_Auto!$D$3:$D1000,"&lt;="&amp;DATE(I$2,12,31))*$D931), "")))))</f>
        <v/>
      </c>
      <c r="J931" s="42" t="str">
        <f>IF($A931="","",IF($C931="","",IF($D931="","", IF($B931="C",  SUMIFS(Prov_Auto!$E$3:$E1000,Prov_Auto!$A$3:$A1000,$C931,Prov_Auto!$C$3:$C1000,"&gt;="&amp;$A931 ,Prov_Auto!$D$3:$D1000, "&gt;="&amp;DATE(J$2,1, 1), Prov_Auto!$D$3:$D1000,"&lt;="&amp;DATE(J$2, 12, 31))*$D931, IF($B931="V", -1*(SUMIFS(Prov_Auto!$E$3:$E1000,Prov_Auto!$A$3:$A1000,$C931,Prov_Auto!$C$3:$C1000,"&gt;="&amp;$A931 ,Prov_Auto!$D$3:$D1000, "&gt;="&amp;DATE(J$2,1,1), Prov_Auto!$D$3:$D1000,"&lt;="&amp;DATE(J$2,12,31))*$D931), "")))))</f>
        <v/>
      </c>
      <c r="K931" s="42" t="str">
        <f>IF($A931="","",IF($C931="","",IF($D931="","", IF($B931="C",  SUMIFS(Prov_Auto!$E$3:$E1000,Prov_Auto!$A$3:$A1000,$C931,Prov_Auto!$C$3:$C1000,"&gt;="&amp;$A931 ,Prov_Auto!$D$3:$D1000, "&gt;="&amp;DATE(K$2,1, 1), Prov_Auto!$D$3:$D1000,"&lt;="&amp;DATE(K$2, 12, 31))*$D931, IF($B931="V", -1*(SUMIFS(Prov_Auto!$E$3:$E1000,Prov_Auto!$A$3:$A1000,$C931,Prov_Auto!$C$3:$C1000,"&gt;="&amp;$A931 ,Prov_Auto!$D$3:$D1000, "&gt;="&amp;DATE(K$2,1,1), Prov_Auto!$D$3:$D1000,"&lt;="&amp;DATE(K$2,12,31))*$D931), "")))))</f>
        <v/>
      </c>
      <c r="L931" s="42" t="str">
        <f>IF($A931="","",IF($C931="","",IF($D931="","", IF($B931="C",  SUMIFS(Prov_Auto!$E$3:$E1000,Prov_Auto!$A$3:$A1000,$C931,Prov_Auto!$C$3:$C1000,"&gt;="&amp;$A931 ,Prov_Auto!$D$3:$D1000, "&gt;="&amp;DATE(L$2,1, 1), Prov_Auto!$D$3:$D1000,"&lt;="&amp;DATE(L$2, 12, 31))*$D931, IF($B931="V", -1*(SUMIFS(Prov_Auto!$E$3:$E1000,Prov_Auto!$A$3:$A1000,$C931,Prov_Auto!$C$3:$C1000,"&gt;="&amp;$A931 ,Prov_Auto!$D$3:$D1000, "&gt;="&amp;DATE(L$2,1,1), Prov_Auto!$D$3:$D1000,"&lt;="&amp;DATE(L$2,12,31))*$D931), "")))))</f>
        <v/>
      </c>
      <c r="M931" s="43" t="str">
        <f>IF($A931="","",IF($C931="","",IF($D931="","", IF($B931="C",  SUMIFS(Prov_Auto!$E$3:$E1000,Prov_Auto!$A$3:$A1000,$C931,Prov_Auto!$C$3:$C1000,"&gt;="&amp;$A931 ,Prov_Auto!$D$3:$D1000, "&gt;="&amp;DATE(M$2,1, 1), Prov_Auto!$D$3:$D1000,"&lt;="&amp;DATE(M$2, 12, 31))*$D931, IF($B931="V", -1*(SUMIFS(Prov_Auto!$E$3:$E1000,Prov_Auto!$A$3:$A1000,$C931,Prov_Auto!$C$3:$C1000,"&gt;="&amp;$A931 ,Prov_Auto!$D$3:$D1000, "&gt;="&amp;DATE(M$2,1,1), Prov_Auto!$D$3:$D1000,"&lt;="&amp;DATE(M$2,12,31))*$D931), "")))))</f>
        <v/>
      </c>
      <c r="N931" s="30"/>
      <c r="O931" s="31"/>
      <c r="P931" s="31"/>
      <c r="Q931" s="31"/>
      <c r="R931" s="31"/>
      <c r="S931" s="31"/>
      <c r="T931" s="31"/>
      <c r="U931" s="31"/>
      <c r="V931" s="31"/>
      <c r="W931" s="31"/>
    </row>
    <row r="932">
      <c r="A932" s="46"/>
      <c r="B932" s="47"/>
      <c r="C932" s="47"/>
      <c r="D932" s="47"/>
      <c r="E932" s="48"/>
      <c r="F932" s="45" t="str">
        <f t="shared" si="1"/>
        <v/>
      </c>
      <c r="G932" s="40" t="str">
        <f t="shared" si="2"/>
        <v/>
      </c>
      <c r="H932" s="41" t="str">
        <f>IF(A932="","",IF(C932="","",IF(D932="","",IF(B932="C", SUMIFS(Prov_Auto!E$3:E1000,Prov_Auto!A$3:A1000,C932,Prov_Auto!C$3:C1000,"&gt;"&amp;A932,Prov_Auto!D$3:D1000,"&lt;="&amp;TODAY())*D932, IF(B932="V", -1*(SUMIFS(Prov_Auto!E$3:E1000,Prov_Auto!A$3:A1000,C932,Prov_Auto!C$3:C1000,"&gt;"&amp;A932,Prov_Auto!D$3:D1000,"&lt;="&amp;TODAY())*D932), "")))))</f>
        <v/>
      </c>
      <c r="I932" s="42" t="str">
        <f>IF($A932="","",IF($C932="","",IF($D932="","", IF($B932="C",  SUMIFS(Prov_Auto!$E$3:$E1000,Prov_Auto!$A$3:$A1000,$C932,Prov_Auto!$C$3:$C1000,"&gt;="&amp;$A932 ,Prov_Auto!$D$3:$D1000, "&gt;="&amp;DATE(I$2,1, 1), Prov_Auto!$D$3:$D1000,"&lt;="&amp;DATE(I$2, 12, 31))*$D932, IF($B932="V", -1*(SUMIFS(Prov_Auto!$E$3:$E1000,Prov_Auto!$A$3:$A1000,$C932,Prov_Auto!$C$3:$C1000,"&gt;="&amp;$A932 ,Prov_Auto!$D$3:$D1000, "&gt;="&amp;DATE(I$2,1,1), Prov_Auto!$D$3:$D1000,"&lt;="&amp;DATE(I$2,12,31))*$D932), "")))))</f>
        <v/>
      </c>
      <c r="J932" s="42" t="str">
        <f>IF($A932="","",IF($C932="","",IF($D932="","", IF($B932="C",  SUMIFS(Prov_Auto!$E$3:$E1000,Prov_Auto!$A$3:$A1000,$C932,Prov_Auto!$C$3:$C1000,"&gt;="&amp;$A932 ,Prov_Auto!$D$3:$D1000, "&gt;="&amp;DATE(J$2,1, 1), Prov_Auto!$D$3:$D1000,"&lt;="&amp;DATE(J$2, 12, 31))*$D932, IF($B932="V", -1*(SUMIFS(Prov_Auto!$E$3:$E1000,Prov_Auto!$A$3:$A1000,$C932,Prov_Auto!$C$3:$C1000,"&gt;="&amp;$A932 ,Prov_Auto!$D$3:$D1000, "&gt;="&amp;DATE(J$2,1,1), Prov_Auto!$D$3:$D1000,"&lt;="&amp;DATE(J$2,12,31))*$D932), "")))))</f>
        <v/>
      </c>
      <c r="K932" s="42" t="str">
        <f>IF($A932="","",IF($C932="","",IF($D932="","", IF($B932="C",  SUMIFS(Prov_Auto!$E$3:$E1000,Prov_Auto!$A$3:$A1000,$C932,Prov_Auto!$C$3:$C1000,"&gt;="&amp;$A932 ,Prov_Auto!$D$3:$D1000, "&gt;="&amp;DATE(K$2,1, 1), Prov_Auto!$D$3:$D1000,"&lt;="&amp;DATE(K$2, 12, 31))*$D932, IF($B932="V", -1*(SUMIFS(Prov_Auto!$E$3:$E1000,Prov_Auto!$A$3:$A1000,$C932,Prov_Auto!$C$3:$C1000,"&gt;="&amp;$A932 ,Prov_Auto!$D$3:$D1000, "&gt;="&amp;DATE(K$2,1,1), Prov_Auto!$D$3:$D1000,"&lt;="&amp;DATE(K$2,12,31))*$D932), "")))))</f>
        <v/>
      </c>
      <c r="L932" s="42" t="str">
        <f>IF($A932="","",IF($C932="","",IF($D932="","", IF($B932="C",  SUMIFS(Prov_Auto!$E$3:$E1000,Prov_Auto!$A$3:$A1000,$C932,Prov_Auto!$C$3:$C1000,"&gt;="&amp;$A932 ,Prov_Auto!$D$3:$D1000, "&gt;="&amp;DATE(L$2,1, 1), Prov_Auto!$D$3:$D1000,"&lt;="&amp;DATE(L$2, 12, 31))*$D932, IF($B932="V", -1*(SUMIFS(Prov_Auto!$E$3:$E1000,Prov_Auto!$A$3:$A1000,$C932,Prov_Auto!$C$3:$C1000,"&gt;="&amp;$A932 ,Prov_Auto!$D$3:$D1000, "&gt;="&amp;DATE(L$2,1,1), Prov_Auto!$D$3:$D1000,"&lt;="&amp;DATE(L$2,12,31))*$D932), "")))))</f>
        <v/>
      </c>
      <c r="M932" s="43" t="str">
        <f>IF($A932="","",IF($C932="","",IF($D932="","", IF($B932="C",  SUMIFS(Prov_Auto!$E$3:$E1000,Prov_Auto!$A$3:$A1000,$C932,Prov_Auto!$C$3:$C1000,"&gt;="&amp;$A932 ,Prov_Auto!$D$3:$D1000, "&gt;="&amp;DATE(M$2,1, 1), Prov_Auto!$D$3:$D1000,"&lt;="&amp;DATE(M$2, 12, 31))*$D932, IF($B932="V", -1*(SUMIFS(Prov_Auto!$E$3:$E1000,Prov_Auto!$A$3:$A1000,$C932,Prov_Auto!$C$3:$C1000,"&gt;="&amp;$A932 ,Prov_Auto!$D$3:$D1000, "&gt;="&amp;DATE(M$2,1,1), Prov_Auto!$D$3:$D1000,"&lt;="&amp;DATE(M$2,12,31))*$D932), "")))))</f>
        <v/>
      </c>
      <c r="N932" s="30"/>
      <c r="O932" s="31"/>
      <c r="P932" s="31"/>
      <c r="Q932" s="31"/>
      <c r="R932" s="31"/>
      <c r="S932" s="31"/>
      <c r="T932" s="31"/>
      <c r="U932" s="31"/>
      <c r="V932" s="31"/>
      <c r="W932" s="31"/>
    </row>
    <row r="933">
      <c r="A933" s="46"/>
      <c r="B933" s="47"/>
      <c r="C933" s="47"/>
      <c r="D933" s="47"/>
      <c r="E933" s="48"/>
      <c r="F933" s="45" t="str">
        <f t="shared" si="1"/>
        <v/>
      </c>
      <c r="G933" s="40" t="str">
        <f t="shared" si="2"/>
        <v/>
      </c>
      <c r="H933" s="41" t="str">
        <f>IF(A933="","",IF(C933="","",IF(D933="","",IF(B933="C", SUMIFS(Prov_Auto!E$3:E1000,Prov_Auto!A$3:A1000,C933,Prov_Auto!C$3:C1000,"&gt;"&amp;A933,Prov_Auto!D$3:D1000,"&lt;="&amp;TODAY())*D933, IF(B933="V", -1*(SUMIFS(Prov_Auto!E$3:E1000,Prov_Auto!A$3:A1000,C933,Prov_Auto!C$3:C1000,"&gt;"&amp;A933,Prov_Auto!D$3:D1000,"&lt;="&amp;TODAY())*D933), "")))))</f>
        <v/>
      </c>
      <c r="I933" s="42" t="str">
        <f>IF($A933="","",IF($C933="","",IF($D933="","", IF($B933="C",  SUMIFS(Prov_Auto!$E$3:$E1000,Prov_Auto!$A$3:$A1000,$C933,Prov_Auto!$C$3:$C1000,"&gt;="&amp;$A933 ,Prov_Auto!$D$3:$D1000, "&gt;="&amp;DATE(I$2,1, 1), Prov_Auto!$D$3:$D1000,"&lt;="&amp;DATE(I$2, 12, 31))*$D933, IF($B933="V", -1*(SUMIFS(Prov_Auto!$E$3:$E1000,Prov_Auto!$A$3:$A1000,$C933,Prov_Auto!$C$3:$C1000,"&gt;="&amp;$A933 ,Prov_Auto!$D$3:$D1000, "&gt;="&amp;DATE(I$2,1,1), Prov_Auto!$D$3:$D1000,"&lt;="&amp;DATE(I$2,12,31))*$D933), "")))))</f>
        <v/>
      </c>
      <c r="J933" s="42" t="str">
        <f>IF($A933="","",IF($C933="","",IF($D933="","", IF($B933="C",  SUMIFS(Prov_Auto!$E$3:$E1000,Prov_Auto!$A$3:$A1000,$C933,Prov_Auto!$C$3:$C1000,"&gt;="&amp;$A933 ,Prov_Auto!$D$3:$D1000, "&gt;="&amp;DATE(J$2,1, 1), Prov_Auto!$D$3:$D1000,"&lt;="&amp;DATE(J$2, 12, 31))*$D933, IF($B933="V", -1*(SUMIFS(Prov_Auto!$E$3:$E1000,Prov_Auto!$A$3:$A1000,$C933,Prov_Auto!$C$3:$C1000,"&gt;="&amp;$A933 ,Prov_Auto!$D$3:$D1000, "&gt;="&amp;DATE(J$2,1,1), Prov_Auto!$D$3:$D1000,"&lt;="&amp;DATE(J$2,12,31))*$D933), "")))))</f>
        <v/>
      </c>
      <c r="K933" s="42" t="str">
        <f>IF($A933="","",IF($C933="","",IF($D933="","", IF($B933="C",  SUMIFS(Prov_Auto!$E$3:$E1000,Prov_Auto!$A$3:$A1000,$C933,Prov_Auto!$C$3:$C1000,"&gt;="&amp;$A933 ,Prov_Auto!$D$3:$D1000, "&gt;="&amp;DATE(K$2,1, 1), Prov_Auto!$D$3:$D1000,"&lt;="&amp;DATE(K$2, 12, 31))*$D933, IF($B933="V", -1*(SUMIFS(Prov_Auto!$E$3:$E1000,Prov_Auto!$A$3:$A1000,$C933,Prov_Auto!$C$3:$C1000,"&gt;="&amp;$A933 ,Prov_Auto!$D$3:$D1000, "&gt;="&amp;DATE(K$2,1,1), Prov_Auto!$D$3:$D1000,"&lt;="&amp;DATE(K$2,12,31))*$D933), "")))))</f>
        <v/>
      </c>
      <c r="L933" s="42" t="str">
        <f>IF($A933="","",IF($C933="","",IF($D933="","", IF($B933="C",  SUMIFS(Prov_Auto!$E$3:$E1000,Prov_Auto!$A$3:$A1000,$C933,Prov_Auto!$C$3:$C1000,"&gt;="&amp;$A933 ,Prov_Auto!$D$3:$D1000, "&gt;="&amp;DATE(L$2,1, 1), Prov_Auto!$D$3:$D1000,"&lt;="&amp;DATE(L$2, 12, 31))*$D933, IF($B933="V", -1*(SUMIFS(Prov_Auto!$E$3:$E1000,Prov_Auto!$A$3:$A1000,$C933,Prov_Auto!$C$3:$C1000,"&gt;="&amp;$A933 ,Prov_Auto!$D$3:$D1000, "&gt;="&amp;DATE(L$2,1,1), Prov_Auto!$D$3:$D1000,"&lt;="&amp;DATE(L$2,12,31))*$D933), "")))))</f>
        <v/>
      </c>
      <c r="M933" s="43" t="str">
        <f>IF($A933="","",IF($C933="","",IF($D933="","", IF($B933="C",  SUMIFS(Prov_Auto!$E$3:$E1000,Prov_Auto!$A$3:$A1000,$C933,Prov_Auto!$C$3:$C1000,"&gt;="&amp;$A933 ,Prov_Auto!$D$3:$D1000, "&gt;="&amp;DATE(M$2,1, 1), Prov_Auto!$D$3:$D1000,"&lt;="&amp;DATE(M$2, 12, 31))*$D933, IF($B933="V", -1*(SUMIFS(Prov_Auto!$E$3:$E1000,Prov_Auto!$A$3:$A1000,$C933,Prov_Auto!$C$3:$C1000,"&gt;="&amp;$A933 ,Prov_Auto!$D$3:$D1000, "&gt;="&amp;DATE(M$2,1,1), Prov_Auto!$D$3:$D1000,"&lt;="&amp;DATE(M$2,12,31))*$D933), "")))))</f>
        <v/>
      </c>
      <c r="N933" s="30"/>
      <c r="O933" s="31"/>
      <c r="P933" s="31"/>
      <c r="Q933" s="31"/>
      <c r="R933" s="31"/>
      <c r="S933" s="31"/>
      <c r="T933" s="31"/>
      <c r="U933" s="31"/>
      <c r="V933" s="31"/>
      <c r="W933" s="31"/>
    </row>
    <row r="934">
      <c r="A934" s="46"/>
      <c r="B934" s="47"/>
      <c r="C934" s="47"/>
      <c r="D934" s="47"/>
      <c r="E934" s="48"/>
      <c r="F934" s="45" t="str">
        <f t="shared" si="1"/>
        <v/>
      </c>
      <c r="G934" s="40" t="str">
        <f t="shared" si="2"/>
        <v/>
      </c>
      <c r="H934" s="41" t="str">
        <f>IF(A934="","",IF(C934="","",IF(D934="","",IF(B934="C", SUMIFS(Prov_Auto!E$3:E1000,Prov_Auto!A$3:A1000,C934,Prov_Auto!C$3:C1000,"&gt;"&amp;A934,Prov_Auto!D$3:D1000,"&lt;="&amp;TODAY())*D934, IF(B934="V", -1*(SUMIFS(Prov_Auto!E$3:E1000,Prov_Auto!A$3:A1000,C934,Prov_Auto!C$3:C1000,"&gt;"&amp;A934,Prov_Auto!D$3:D1000,"&lt;="&amp;TODAY())*D934), "")))))</f>
        <v/>
      </c>
      <c r="I934" s="42" t="str">
        <f>IF($A934="","",IF($C934="","",IF($D934="","", IF($B934="C",  SUMIFS(Prov_Auto!$E$3:$E1000,Prov_Auto!$A$3:$A1000,$C934,Prov_Auto!$C$3:$C1000,"&gt;="&amp;$A934 ,Prov_Auto!$D$3:$D1000, "&gt;="&amp;DATE(I$2,1, 1), Prov_Auto!$D$3:$D1000,"&lt;="&amp;DATE(I$2, 12, 31))*$D934, IF($B934="V", -1*(SUMIFS(Prov_Auto!$E$3:$E1000,Prov_Auto!$A$3:$A1000,$C934,Prov_Auto!$C$3:$C1000,"&gt;="&amp;$A934 ,Prov_Auto!$D$3:$D1000, "&gt;="&amp;DATE(I$2,1,1), Prov_Auto!$D$3:$D1000,"&lt;="&amp;DATE(I$2,12,31))*$D934), "")))))</f>
        <v/>
      </c>
      <c r="J934" s="42" t="str">
        <f>IF($A934="","",IF($C934="","",IF($D934="","", IF($B934="C",  SUMIFS(Prov_Auto!$E$3:$E1000,Prov_Auto!$A$3:$A1000,$C934,Prov_Auto!$C$3:$C1000,"&gt;="&amp;$A934 ,Prov_Auto!$D$3:$D1000, "&gt;="&amp;DATE(J$2,1, 1), Prov_Auto!$D$3:$D1000,"&lt;="&amp;DATE(J$2, 12, 31))*$D934, IF($B934="V", -1*(SUMIFS(Prov_Auto!$E$3:$E1000,Prov_Auto!$A$3:$A1000,$C934,Prov_Auto!$C$3:$C1000,"&gt;="&amp;$A934 ,Prov_Auto!$D$3:$D1000, "&gt;="&amp;DATE(J$2,1,1), Prov_Auto!$D$3:$D1000,"&lt;="&amp;DATE(J$2,12,31))*$D934), "")))))</f>
        <v/>
      </c>
      <c r="K934" s="42" t="str">
        <f>IF($A934="","",IF($C934="","",IF($D934="","", IF($B934="C",  SUMIFS(Prov_Auto!$E$3:$E1000,Prov_Auto!$A$3:$A1000,$C934,Prov_Auto!$C$3:$C1000,"&gt;="&amp;$A934 ,Prov_Auto!$D$3:$D1000, "&gt;="&amp;DATE(K$2,1, 1), Prov_Auto!$D$3:$D1000,"&lt;="&amp;DATE(K$2, 12, 31))*$D934, IF($B934="V", -1*(SUMIFS(Prov_Auto!$E$3:$E1000,Prov_Auto!$A$3:$A1000,$C934,Prov_Auto!$C$3:$C1000,"&gt;="&amp;$A934 ,Prov_Auto!$D$3:$D1000, "&gt;="&amp;DATE(K$2,1,1), Prov_Auto!$D$3:$D1000,"&lt;="&amp;DATE(K$2,12,31))*$D934), "")))))</f>
        <v/>
      </c>
      <c r="L934" s="42" t="str">
        <f>IF($A934="","",IF($C934="","",IF($D934="","", IF($B934="C",  SUMIFS(Prov_Auto!$E$3:$E1000,Prov_Auto!$A$3:$A1000,$C934,Prov_Auto!$C$3:$C1000,"&gt;="&amp;$A934 ,Prov_Auto!$D$3:$D1000, "&gt;="&amp;DATE(L$2,1, 1), Prov_Auto!$D$3:$D1000,"&lt;="&amp;DATE(L$2, 12, 31))*$D934, IF($B934="V", -1*(SUMIFS(Prov_Auto!$E$3:$E1000,Prov_Auto!$A$3:$A1000,$C934,Prov_Auto!$C$3:$C1000,"&gt;="&amp;$A934 ,Prov_Auto!$D$3:$D1000, "&gt;="&amp;DATE(L$2,1,1), Prov_Auto!$D$3:$D1000,"&lt;="&amp;DATE(L$2,12,31))*$D934), "")))))</f>
        <v/>
      </c>
      <c r="M934" s="43" t="str">
        <f>IF($A934="","",IF($C934="","",IF($D934="","", IF($B934="C",  SUMIFS(Prov_Auto!$E$3:$E1000,Prov_Auto!$A$3:$A1000,$C934,Prov_Auto!$C$3:$C1000,"&gt;="&amp;$A934 ,Prov_Auto!$D$3:$D1000, "&gt;="&amp;DATE(M$2,1, 1), Prov_Auto!$D$3:$D1000,"&lt;="&amp;DATE(M$2, 12, 31))*$D934, IF($B934="V", -1*(SUMIFS(Prov_Auto!$E$3:$E1000,Prov_Auto!$A$3:$A1000,$C934,Prov_Auto!$C$3:$C1000,"&gt;="&amp;$A934 ,Prov_Auto!$D$3:$D1000, "&gt;="&amp;DATE(M$2,1,1), Prov_Auto!$D$3:$D1000,"&lt;="&amp;DATE(M$2,12,31))*$D934), "")))))</f>
        <v/>
      </c>
      <c r="N934" s="30"/>
      <c r="O934" s="31"/>
      <c r="P934" s="31"/>
      <c r="Q934" s="31"/>
      <c r="R934" s="31"/>
      <c r="S934" s="31"/>
      <c r="T934" s="31"/>
      <c r="U934" s="31"/>
      <c r="V934" s="31"/>
      <c r="W934" s="31"/>
    </row>
    <row r="935">
      <c r="A935" s="46"/>
      <c r="B935" s="47"/>
      <c r="C935" s="47"/>
      <c r="D935" s="47"/>
      <c r="E935" s="48"/>
      <c r="F935" s="45" t="str">
        <f t="shared" si="1"/>
        <v/>
      </c>
      <c r="G935" s="40" t="str">
        <f t="shared" si="2"/>
        <v/>
      </c>
      <c r="H935" s="41" t="str">
        <f>IF(A935="","",IF(C935="","",IF(D935="","",IF(B935="C", SUMIFS(Prov_Auto!E$3:E1000,Prov_Auto!A$3:A1000,C935,Prov_Auto!C$3:C1000,"&gt;"&amp;A935,Prov_Auto!D$3:D1000,"&lt;="&amp;TODAY())*D935, IF(B935="V", -1*(SUMIFS(Prov_Auto!E$3:E1000,Prov_Auto!A$3:A1000,C935,Prov_Auto!C$3:C1000,"&gt;"&amp;A935,Prov_Auto!D$3:D1000,"&lt;="&amp;TODAY())*D935), "")))))</f>
        <v/>
      </c>
      <c r="I935" s="42" t="str">
        <f>IF($A935="","",IF($C935="","",IF($D935="","", IF($B935="C",  SUMIFS(Prov_Auto!$E$3:$E1000,Prov_Auto!$A$3:$A1000,$C935,Prov_Auto!$C$3:$C1000,"&gt;="&amp;$A935 ,Prov_Auto!$D$3:$D1000, "&gt;="&amp;DATE(I$2,1, 1), Prov_Auto!$D$3:$D1000,"&lt;="&amp;DATE(I$2, 12, 31))*$D935, IF($B935="V", -1*(SUMIFS(Prov_Auto!$E$3:$E1000,Prov_Auto!$A$3:$A1000,$C935,Prov_Auto!$C$3:$C1000,"&gt;="&amp;$A935 ,Prov_Auto!$D$3:$D1000, "&gt;="&amp;DATE(I$2,1,1), Prov_Auto!$D$3:$D1000,"&lt;="&amp;DATE(I$2,12,31))*$D935), "")))))</f>
        <v/>
      </c>
      <c r="J935" s="42" t="str">
        <f>IF($A935="","",IF($C935="","",IF($D935="","", IF($B935="C",  SUMIFS(Prov_Auto!$E$3:$E1000,Prov_Auto!$A$3:$A1000,$C935,Prov_Auto!$C$3:$C1000,"&gt;="&amp;$A935 ,Prov_Auto!$D$3:$D1000, "&gt;="&amp;DATE(J$2,1, 1), Prov_Auto!$D$3:$D1000,"&lt;="&amp;DATE(J$2, 12, 31))*$D935, IF($B935="V", -1*(SUMIFS(Prov_Auto!$E$3:$E1000,Prov_Auto!$A$3:$A1000,$C935,Prov_Auto!$C$3:$C1000,"&gt;="&amp;$A935 ,Prov_Auto!$D$3:$D1000, "&gt;="&amp;DATE(J$2,1,1), Prov_Auto!$D$3:$D1000,"&lt;="&amp;DATE(J$2,12,31))*$D935), "")))))</f>
        <v/>
      </c>
      <c r="K935" s="42" t="str">
        <f>IF($A935="","",IF($C935="","",IF($D935="","", IF($B935="C",  SUMIFS(Prov_Auto!$E$3:$E1000,Prov_Auto!$A$3:$A1000,$C935,Prov_Auto!$C$3:$C1000,"&gt;="&amp;$A935 ,Prov_Auto!$D$3:$D1000, "&gt;="&amp;DATE(K$2,1, 1), Prov_Auto!$D$3:$D1000,"&lt;="&amp;DATE(K$2, 12, 31))*$D935, IF($B935="V", -1*(SUMIFS(Prov_Auto!$E$3:$E1000,Prov_Auto!$A$3:$A1000,$C935,Prov_Auto!$C$3:$C1000,"&gt;="&amp;$A935 ,Prov_Auto!$D$3:$D1000, "&gt;="&amp;DATE(K$2,1,1), Prov_Auto!$D$3:$D1000,"&lt;="&amp;DATE(K$2,12,31))*$D935), "")))))</f>
        <v/>
      </c>
      <c r="L935" s="42" t="str">
        <f>IF($A935="","",IF($C935="","",IF($D935="","", IF($B935="C",  SUMIFS(Prov_Auto!$E$3:$E1000,Prov_Auto!$A$3:$A1000,$C935,Prov_Auto!$C$3:$C1000,"&gt;="&amp;$A935 ,Prov_Auto!$D$3:$D1000, "&gt;="&amp;DATE(L$2,1, 1), Prov_Auto!$D$3:$D1000,"&lt;="&amp;DATE(L$2, 12, 31))*$D935, IF($B935="V", -1*(SUMIFS(Prov_Auto!$E$3:$E1000,Prov_Auto!$A$3:$A1000,$C935,Prov_Auto!$C$3:$C1000,"&gt;="&amp;$A935 ,Prov_Auto!$D$3:$D1000, "&gt;="&amp;DATE(L$2,1,1), Prov_Auto!$D$3:$D1000,"&lt;="&amp;DATE(L$2,12,31))*$D935), "")))))</f>
        <v/>
      </c>
      <c r="M935" s="43" t="str">
        <f>IF($A935="","",IF($C935="","",IF($D935="","", IF($B935="C",  SUMIFS(Prov_Auto!$E$3:$E1000,Prov_Auto!$A$3:$A1000,$C935,Prov_Auto!$C$3:$C1000,"&gt;="&amp;$A935 ,Prov_Auto!$D$3:$D1000, "&gt;="&amp;DATE(M$2,1, 1), Prov_Auto!$D$3:$D1000,"&lt;="&amp;DATE(M$2, 12, 31))*$D935, IF($B935="V", -1*(SUMIFS(Prov_Auto!$E$3:$E1000,Prov_Auto!$A$3:$A1000,$C935,Prov_Auto!$C$3:$C1000,"&gt;="&amp;$A935 ,Prov_Auto!$D$3:$D1000, "&gt;="&amp;DATE(M$2,1,1), Prov_Auto!$D$3:$D1000,"&lt;="&amp;DATE(M$2,12,31))*$D935), "")))))</f>
        <v/>
      </c>
      <c r="N935" s="30"/>
      <c r="O935" s="31"/>
      <c r="P935" s="31"/>
      <c r="Q935" s="31"/>
      <c r="R935" s="31"/>
      <c r="S935" s="31"/>
      <c r="T935" s="31"/>
      <c r="U935" s="31"/>
      <c r="V935" s="31"/>
      <c r="W935" s="31"/>
    </row>
    <row r="936">
      <c r="A936" s="46"/>
      <c r="B936" s="47"/>
      <c r="C936" s="47"/>
      <c r="D936" s="47"/>
      <c r="E936" s="48"/>
      <c r="F936" s="45" t="str">
        <f t="shared" si="1"/>
        <v/>
      </c>
      <c r="G936" s="40" t="str">
        <f t="shared" si="2"/>
        <v/>
      </c>
      <c r="H936" s="41" t="str">
        <f>IF(A936="","",IF(C936="","",IF(D936="","",IF(B936="C", SUMIFS(Prov_Auto!E$3:E1000,Prov_Auto!A$3:A1000,C936,Prov_Auto!C$3:C1000,"&gt;"&amp;A936,Prov_Auto!D$3:D1000,"&lt;="&amp;TODAY())*D936, IF(B936="V", -1*(SUMIFS(Prov_Auto!E$3:E1000,Prov_Auto!A$3:A1000,C936,Prov_Auto!C$3:C1000,"&gt;"&amp;A936,Prov_Auto!D$3:D1000,"&lt;="&amp;TODAY())*D936), "")))))</f>
        <v/>
      </c>
      <c r="I936" s="42" t="str">
        <f>IF($A936="","",IF($C936="","",IF($D936="","", IF($B936="C",  SUMIFS(Prov_Auto!$E$3:$E1000,Prov_Auto!$A$3:$A1000,$C936,Prov_Auto!$C$3:$C1000,"&gt;="&amp;$A936 ,Prov_Auto!$D$3:$D1000, "&gt;="&amp;DATE(I$2,1, 1), Prov_Auto!$D$3:$D1000,"&lt;="&amp;DATE(I$2, 12, 31))*$D936, IF($B936="V", -1*(SUMIFS(Prov_Auto!$E$3:$E1000,Prov_Auto!$A$3:$A1000,$C936,Prov_Auto!$C$3:$C1000,"&gt;="&amp;$A936 ,Prov_Auto!$D$3:$D1000, "&gt;="&amp;DATE(I$2,1,1), Prov_Auto!$D$3:$D1000,"&lt;="&amp;DATE(I$2,12,31))*$D936), "")))))</f>
        <v/>
      </c>
      <c r="J936" s="42" t="str">
        <f>IF($A936="","",IF($C936="","",IF($D936="","", IF($B936="C",  SUMIFS(Prov_Auto!$E$3:$E1000,Prov_Auto!$A$3:$A1000,$C936,Prov_Auto!$C$3:$C1000,"&gt;="&amp;$A936 ,Prov_Auto!$D$3:$D1000, "&gt;="&amp;DATE(J$2,1, 1), Prov_Auto!$D$3:$D1000,"&lt;="&amp;DATE(J$2, 12, 31))*$D936, IF($B936="V", -1*(SUMIFS(Prov_Auto!$E$3:$E1000,Prov_Auto!$A$3:$A1000,$C936,Prov_Auto!$C$3:$C1000,"&gt;="&amp;$A936 ,Prov_Auto!$D$3:$D1000, "&gt;="&amp;DATE(J$2,1,1), Prov_Auto!$D$3:$D1000,"&lt;="&amp;DATE(J$2,12,31))*$D936), "")))))</f>
        <v/>
      </c>
      <c r="K936" s="42" t="str">
        <f>IF($A936="","",IF($C936="","",IF($D936="","", IF($B936="C",  SUMIFS(Prov_Auto!$E$3:$E1000,Prov_Auto!$A$3:$A1000,$C936,Prov_Auto!$C$3:$C1000,"&gt;="&amp;$A936 ,Prov_Auto!$D$3:$D1000, "&gt;="&amp;DATE(K$2,1, 1), Prov_Auto!$D$3:$D1000,"&lt;="&amp;DATE(K$2, 12, 31))*$D936, IF($B936="V", -1*(SUMIFS(Prov_Auto!$E$3:$E1000,Prov_Auto!$A$3:$A1000,$C936,Prov_Auto!$C$3:$C1000,"&gt;="&amp;$A936 ,Prov_Auto!$D$3:$D1000, "&gt;="&amp;DATE(K$2,1,1), Prov_Auto!$D$3:$D1000,"&lt;="&amp;DATE(K$2,12,31))*$D936), "")))))</f>
        <v/>
      </c>
      <c r="L936" s="42" t="str">
        <f>IF($A936="","",IF($C936="","",IF($D936="","", IF($B936="C",  SUMIFS(Prov_Auto!$E$3:$E1000,Prov_Auto!$A$3:$A1000,$C936,Prov_Auto!$C$3:$C1000,"&gt;="&amp;$A936 ,Prov_Auto!$D$3:$D1000, "&gt;="&amp;DATE(L$2,1, 1), Prov_Auto!$D$3:$D1000,"&lt;="&amp;DATE(L$2, 12, 31))*$D936, IF($B936="V", -1*(SUMIFS(Prov_Auto!$E$3:$E1000,Prov_Auto!$A$3:$A1000,$C936,Prov_Auto!$C$3:$C1000,"&gt;="&amp;$A936 ,Prov_Auto!$D$3:$D1000, "&gt;="&amp;DATE(L$2,1,1), Prov_Auto!$D$3:$D1000,"&lt;="&amp;DATE(L$2,12,31))*$D936), "")))))</f>
        <v/>
      </c>
      <c r="M936" s="43" t="str">
        <f>IF($A936="","",IF($C936="","",IF($D936="","", IF($B936="C",  SUMIFS(Prov_Auto!$E$3:$E1000,Prov_Auto!$A$3:$A1000,$C936,Prov_Auto!$C$3:$C1000,"&gt;="&amp;$A936 ,Prov_Auto!$D$3:$D1000, "&gt;="&amp;DATE(M$2,1, 1), Prov_Auto!$D$3:$D1000,"&lt;="&amp;DATE(M$2, 12, 31))*$D936, IF($B936="V", -1*(SUMIFS(Prov_Auto!$E$3:$E1000,Prov_Auto!$A$3:$A1000,$C936,Prov_Auto!$C$3:$C1000,"&gt;="&amp;$A936 ,Prov_Auto!$D$3:$D1000, "&gt;="&amp;DATE(M$2,1,1), Prov_Auto!$D$3:$D1000,"&lt;="&amp;DATE(M$2,12,31))*$D936), "")))))</f>
        <v/>
      </c>
      <c r="N936" s="30"/>
      <c r="O936" s="31"/>
      <c r="P936" s="31"/>
      <c r="Q936" s="31"/>
      <c r="R936" s="31"/>
      <c r="S936" s="31"/>
      <c r="T936" s="31"/>
      <c r="U936" s="31"/>
      <c r="V936" s="31"/>
      <c r="W936" s="31"/>
    </row>
    <row r="937">
      <c r="A937" s="46"/>
      <c r="B937" s="47"/>
      <c r="C937" s="47"/>
      <c r="D937" s="47"/>
      <c r="E937" s="48"/>
      <c r="F937" s="45" t="str">
        <f t="shared" si="1"/>
        <v/>
      </c>
      <c r="G937" s="40" t="str">
        <f t="shared" si="2"/>
        <v/>
      </c>
      <c r="H937" s="41" t="str">
        <f>IF(A937="","",IF(C937="","",IF(D937="","",IF(B937="C", SUMIFS(Prov_Auto!E$3:E1000,Prov_Auto!A$3:A1000,C937,Prov_Auto!C$3:C1000,"&gt;"&amp;A937,Prov_Auto!D$3:D1000,"&lt;="&amp;TODAY())*D937, IF(B937="V", -1*(SUMIFS(Prov_Auto!E$3:E1000,Prov_Auto!A$3:A1000,C937,Prov_Auto!C$3:C1000,"&gt;"&amp;A937,Prov_Auto!D$3:D1000,"&lt;="&amp;TODAY())*D937), "")))))</f>
        <v/>
      </c>
      <c r="I937" s="42" t="str">
        <f>IF($A937="","",IF($C937="","",IF($D937="","", IF($B937="C",  SUMIFS(Prov_Auto!$E$3:$E1000,Prov_Auto!$A$3:$A1000,$C937,Prov_Auto!$C$3:$C1000,"&gt;="&amp;$A937 ,Prov_Auto!$D$3:$D1000, "&gt;="&amp;DATE(I$2,1, 1), Prov_Auto!$D$3:$D1000,"&lt;="&amp;DATE(I$2, 12, 31))*$D937, IF($B937="V", -1*(SUMIFS(Prov_Auto!$E$3:$E1000,Prov_Auto!$A$3:$A1000,$C937,Prov_Auto!$C$3:$C1000,"&gt;="&amp;$A937 ,Prov_Auto!$D$3:$D1000, "&gt;="&amp;DATE(I$2,1,1), Prov_Auto!$D$3:$D1000,"&lt;="&amp;DATE(I$2,12,31))*$D937), "")))))</f>
        <v/>
      </c>
      <c r="J937" s="42" t="str">
        <f>IF($A937="","",IF($C937="","",IF($D937="","", IF($B937="C",  SUMIFS(Prov_Auto!$E$3:$E1000,Prov_Auto!$A$3:$A1000,$C937,Prov_Auto!$C$3:$C1000,"&gt;="&amp;$A937 ,Prov_Auto!$D$3:$D1000, "&gt;="&amp;DATE(J$2,1, 1), Prov_Auto!$D$3:$D1000,"&lt;="&amp;DATE(J$2, 12, 31))*$D937, IF($B937="V", -1*(SUMIFS(Prov_Auto!$E$3:$E1000,Prov_Auto!$A$3:$A1000,$C937,Prov_Auto!$C$3:$C1000,"&gt;="&amp;$A937 ,Prov_Auto!$D$3:$D1000, "&gt;="&amp;DATE(J$2,1,1), Prov_Auto!$D$3:$D1000,"&lt;="&amp;DATE(J$2,12,31))*$D937), "")))))</f>
        <v/>
      </c>
      <c r="K937" s="42" t="str">
        <f>IF($A937="","",IF($C937="","",IF($D937="","", IF($B937="C",  SUMIFS(Prov_Auto!$E$3:$E1000,Prov_Auto!$A$3:$A1000,$C937,Prov_Auto!$C$3:$C1000,"&gt;="&amp;$A937 ,Prov_Auto!$D$3:$D1000, "&gt;="&amp;DATE(K$2,1, 1), Prov_Auto!$D$3:$D1000,"&lt;="&amp;DATE(K$2, 12, 31))*$D937, IF($B937="V", -1*(SUMIFS(Prov_Auto!$E$3:$E1000,Prov_Auto!$A$3:$A1000,$C937,Prov_Auto!$C$3:$C1000,"&gt;="&amp;$A937 ,Prov_Auto!$D$3:$D1000, "&gt;="&amp;DATE(K$2,1,1), Prov_Auto!$D$3:$D1000,"&lt;="&amp;DATE(K$2,12,31))*$D937), "")))))</f>
        <v/>
      </c>
      <c r="L937" s="42" t="str">
        <f>IF($A937="","",IF($C937="","",IF($D937="","", IF($B937="C",  SUMIFS(Prov_Auto!$E$3:$E1000,Prov_Auto!$A$3:$A1000,$C937,Prov_Auto!$C$3:$C1000,"&gt;="&amp;$A937 ,Prov_Auto!$D$3:$D1000, "&gt;="&amp;DATE(L$2,1, 1), Prov_Auto!$D$3:$D1000,"&lt;="&amp;DATE(L$2, 12, 31))*$D937, IF($B937="V", -1*(SUMIFS(Prov_Auto!$E$3:$E1000,Prov_Auto!$A$3:$A1000,$C937,Prov_Auto!$C$3:$C1000,"&gt;="&amp;$A937 ,Prov_Auto!$D$3:$D1000, "&gt;="&amp;DATE(L$2,1,1), Prov_Auto!$D$3:$D1000,"&lt;="&amp;DATE(L$2,12,31))*$D937), "")))))</f>
        <v/>
      </c>
      <c r="M937" s="43" t="str">
        <f>IF($A937="","",IF($C937="","",IF($D937="","", IF($B937="C",  SUMIFS(Prov_Auto!$E$3:$E1000,Prov_Auto!$A$3:$A1000,$C937,Prov_Auto!$C$3:$C1000,"&gt;="&amp;$A937 ,Prov_Auto!$D$3:$D1000, "&gt;="&amp;DATE(M$2,1, 1), Prov_Auto!$D$3:$D1000,"&lt;="&amp;DATE(M$2, 12, 31))*$D937, IF($B937="V", -1*(SUMIFS(Prov_Auto!$E$3:$E1000,Prov_Auto!$A$3:$A1000,$C937,Prov_Auto!$C$3:$C1000,"&gt;="&amp;$A937 ,Prov_Auto!$D$3:$D1000, "&gt;="&amp;DATE(M$2,1,1), Prov_Auto!$D$3:$D1000,"&lt;="&amp;DATE(M$2,12,31))*$D937), "")))))</f>
        <v/>
      </c>
      <c r="N937" s="30"/>
      <c r="O937" s="31"/>
      <c r="P937" s="31"/>
      <c r="Q937" s="31"/>
      <c r="R937" s="31"/>
      <c r="S937" s="31"/>
      <c r="T937" s="31"/>
      <c r="U937" s="31"/>
      <c r="V937" s="31"/>
      <c r="W937" s="31"/>
    </row>
    <row r="938">
      <c r="A938" s="46"/>
      <c r="B938" s="47"/>
      <c r="C938" s="47"/>
      <c r="D938" s="47"/>
      <c r="E938" s="48"/>
      <c r="F938" s="45" t="str">
        <f t="shared" si="1"/>
        <v/>
      </c>
      <c r="G938" s="40" t="str">
        <f t="shared" si="2"/>
        <v/>
      </c>
      <c r="H938" s="41" t="str">
        <f>IF(A938="","",IF(C938="","",IF(D938="","",IF(B938="C", SUMIFS(Prov_Auto!E$3:E1000,Prov_Auto!A$3:A1000,C938,Prov_Auto!C$3:C1000,"&gt;"&amp;A938,Prov_Auto!D$3:D1000,"&lt;="&amp;TODAY())*D938, IF(B938="V", -1*(SUMIFS(Prov_Auto!E$3:E1000,Prov_Auto!A$3:A1000,C938,Prov_Auto!C$3:C1000,"&gt;"&amp;A938,Prov_Auto!D$3:D1000,"&lt;="&amp;TODAY())*D938), "")))))</f>
        <v/>
      </c>
      <c r="I938" s="42" t="str">
        <f>IF($A938="","",IF($C938="","",IF($D938="","", IF($B938="C",  SUMIFS(Prov_Auto!$E$3:$E1000,Prov_Auto!$A$3:$A1000,$C938,Prov_Auto!$C$3:$C1000,"&gt;="&amp;$A938 ,Prov_Auto!$D$3:$D1000, "&gt;="&amp;DATE(I$2,1, 1), Prov_Auto!$D$3:$D1000,"&lt;="&amp;DATE(I$2, 12, 31))*$D938, IF($B938="V", -1*(SUMIFS(Prov_Auto!$E$3:$E1000,Prov_Auto!$A$3:$A1000,$C938,Prov_Auto!$C$3:$C1000,"&gt;="&amp;$A938 ,Prov_Auto!$D$3:$D1000, "&gt;="&amp;DATE(I$2,1,1), Prov_Auto!$D$3:$D1000,"&lt;="&amp;DATE(I$2,12,31))*$D938), "")))))</f>
        <v/>
      </c>
      <c r="J938" s="42" t="str">
        <f>IF($A938="","",IF($C938="","",IF($D938="","", IF($B938="C",  SUMIFS(Prov_Auto!$E$3:$E1000,Prov_Auto!$A$3:$A1000,$C938,Prov_Auto!$C$3:$C1000,"&gt;="&amp;$A938 ,Prov_Auto!$D$3:$D1000, "&gt;="&amp;DATE(J$2,1, 1), Prov_Auto!$D$3:$D1000,"&lt;="&amp;DATE(J$2, 12, 31))*$D938, IF($B938="V", -1*(SUMIFS(Prov_Auto!$E$3:$E1000,Prov_Auto!$A$3:$A1000,$C938,Prov_Auto!$C$3:$C1000,"&gt;="&amp;$A938 ,Prov_Auto!$D$3:$D1000, "&gt;="&amp;DATE(J$2,1,1), Prov_Auto!$D$3:$D1000,"&lt;="&amp;DATE(J$2,12,31))*$D938), "")))))</f>
        <v/>
      </c>
      <c r="K938" s="42" t="str">
        <f>IF($A938="","",IF($C938="","",IF($D938="","", IF($B938="C",  SUMIFS(Prov_Auto!$E$3:$E1000,Prov_Auto!$A$3:$A1000,$C938,Prov_Auto!$C$3:$C1000,"&gt;="&amp;$A938 ,Prov_Auto!$D$3:$D1000, "&gt;="&amp;DATE(K$2,1, 1), Prov_Auto!$D$3:$D1000,"&lt;="&amp;DATE(K$2, 12, 31))*$D938, IF($B938="V", -1*(SUMIFS(Prov_Auto!$E$3:$E1000,Prov_Auto!$A$3:$A1000,$C938,Prov_Auto!$C$3:$C1000,"&gt;="&amp;$A938 ,Prov_Auto!$D$3:$D1000, "&gt;="&amp;DATE(K$2,1,1), Prov_Auto!$D$3:$D1000,"&lt;="&amp;DATE(K$2,12,31))*$D938), "")))))</f>
        <v/>
      </c>
      <c r="L938" s="42" t="str">
        <f>IF($A938="","",IF($C938="","",IF($D938="","", IF($B938="C",  SUMIFS(Prov_Auto!$E$3:$E1000,Prov_Auto!$A$3:$A1000,$C938,Prov_Auto!$C$3:$C1000,"&gt;="&amp;$A938 ,Prov_Auto!$D$3:$D1000, "&gt;="&amp;DATE(L$2,1, 1), Prov_Auto!$D$3:$D1000,"&lt;="&amp;DATE(L$2, 12, 31))*$D938, IF($B938="V", -1*(SUMIFS(Prov_Auto!$E$3:$E1000,Prov_Auto!$A$3:$A1000,$C938,Prov_Auto!$C$3:$C1000,"&gt;="&amp;$A938 ,Prov_Auto!$D$3:$D1000, "&gt;="&amp;DATE(L$2,1,1), Prov_Auto!$D$3:$D1000,"&lt;="&amp;DATE(L$2,12,31))*$D938), "")))))</f>
        <v/>
      </c>
      <c r="M938" s="43" t="str">
        <f>IF($A938="","",IF($C938="","",IF($D938="","", IF($B938="C",  SUMIFS(Prov_Auto!$E$3:$E1000,Prov_Auto!$A$3:$A1000,$C938,Prov_Auto!$C$3:$C1000,"&gt;="&amp;$A938 ,Prov_Auto!$D$3:$D1000, "&gt;="&amp;DATE(M$2,1, 1), Prov_Auto!$D$3:$D1000,"&lt;="&amp;DATE(M$2, 12, 31))*$D938, IF($B938="V", -1*(SUMIFS(Prov_Auto!$E$3:$E1000,Prov_Auto!$A$3:$A1000,$C938,Prov_Auto!$C$3:$C1000,"&gt;="&amp;$A938 ,Prov_Auto!$D$3:$D1000, "&gt;="&amp;DATE(M$2,1,1), Prov_Auto!$D$3:$D1000,"&lt;="&amp;DATE(M$2,12,31))*$D938), "")))))</f>
        <v/>
      </c>
      <c r="N938" s="30"/>
      <c r="O938" s="31"/>
      <c r="P938" s="31"/>
      <c r="Q938" s="31"/>
      <c r="R938" s="31"/>
      <c r="S938" s="31"/>
      <c r="T938" s="31"/>
      <c r="U938" s="31"/>
      <c r="V938" s="31"/>
      <c r="W938" s="31"/>
    </row>
    <row r="939">
      <c r="A939" s="46"/>
      <c r="B939" s="47"/>
      <c r="C939" s="47"/>
      <c r="D939" s="47"/>
      <c r="E939" s="48"/>
      <c r="F939" s="45" t="str">
        <f t="shared" si="1"/>
        <v/>
      </c>
      <c r="G939" s="40" t="str">
        <f t="shared" si="2"/>
        <v/>
      </c>
      <c r="H939" s="41" t="str">
        <f>IF(A939="","",IF(C939="","",IF(D939="","",IF(B939="C", SUMIFS(Prov_Auto!E$3:E1000,Prov_Auto!A$3:A1000,C939,Prov_Auto!C$3:C1000,"&gt;"&amp;A939,Prov_Auto!D$3:D1000,"&lt;="&amp;TODAY())*D939, IF(B939="V", -1*(SUMIFS(Prov_Auto!E$3:E1000,Prov_Auto!A$3:A1000,C939,Prov_Auto!C$3:C1000,"&gt;"&amp;A939,Prov_Auto!D$3:D1000,"&lt;="&amp;TODAY())*D939), "")))))</f>
        <v/>
      </c>
      <c r="I939" s="42" t="str">
        <f>IF($A939="","",IF($C939="","",IF($D939="","", IF($B939="C",  SUMIFS(Prov_Auto!$E$3:$E1000,Prov_Auto!$A$3:$A1000,$C939,Prov_Auto!$C$3:$C1000,"&gt;="&amp;$A939 ,Prov_Auto!$D$3:$D1000, "&gt;="&amp;DATE(I$2,1, 1), Prov_Auto!$D$3:$D1000,"&lt;="&amp;DATE(I$2, 12, 31))*$D939, IF($B939="V", -1*(SUMIFS(Prov_Auto!$E$3:$E1000,Prov_Auto!$A$3:$A1000,$C939,Prov_Auto!$C$3:$C1000,"&gt;="&amp;$A939 ,Prov_Auto!$D$3:$D1000, "&gt;="&amp;DATE(I$2,1,1), Prov_Auto!$D$3:$D1000,"&lt;="&amp;DATE(I$2,12,31))*$D939), "")))))</f>
        <v/>
      </c>
      <c r="J939" s="42" t="str">
        <f>IF($A939="","",IF($C939="","",IF($D939="","", IF($B939="C",  SUMIFS(Prov_Auto!$E$3:$E1000,Prov_Auto!$A$3:$A1000,$C939,Prov_Auto!$C$3:$C1000,"&gt;="&amp;$A939 ,Prov_Auto!$D$3:$D1000, "&gt;="&amp;DATE(J$2,1, 1), Prov_Auto!$D$3:$D1000,"&lt;="&amp;DATE(J$2, 12, 31))*$D939, IF($B939="V", -1*(SUMIFS(Prov_Auto!$E$3:$E1000,Prov_Auto!$A$3:$A1000,$C939,Prov_Auto!$C$3:$C1000,"&gt;="&amp;$A939 ,Prov_Auto!$D$3:$D1000, "&gt;="&amp;DATE(J$2,1,1), Prov_Auto!$D$3:$D1000,"&lt;="&amp;DATE(J$2,12,31))*$D939), "")))))</f>
        <v/>
      </c>
      <c r="K939" s="42" t="str">
        <f>IF($A939="","",IF($C939="","",IF($D939="","", IF($B939="C",  SUMIFS(Prov_Auto!$E$3:$E1000,Prov_Auto!$A$3:$A1000,$C939,Prov_Auto!$C$3:$C1000,"&gt;="&amp;$A939 ,Prov_Auto!$D$3:$D1000, "&gt;="&amp;DATE(K$2,1, 1), Prov_Auto!$D$3:$D1000,"&lt;="&amp;DATE(K$2, 12, 31))*$D939, IF($B939="V", -1*(SUMIFS(Prov_Auto!$E$3:$E1000,Prov_Auto!$A$3:$A1000,$C939,Prov_Auto!$C$3:$C1000,"&gt;="&amp;$A939 ,Prov_Auto!$D$3:$D1000, "&gt;="&amp;DATE(K$2,1,1), Prov_Auto!$D$3:$D1000,"&lt;="&amp;DATE(K$2,12,31))*$D939), "")))))</f>
        <v/>
      </c>
      <c r="L939" s="42" t="str">
        <f>IF($A939="","",IF($C939="","",IF($D939="","", IF($B939="C",  SUMIFS(Prov_Auto!$E$3:$E1000,Prov_Auto!$A$3:$A1000,$C939,Prov_Auto!$C$3:$C1000,"&gt;="&amp;$A939 ,Prov_Auto!$D$3:$D1000, "&gt;="&amp;DATE(L$2,1, 1), Prov_Auto!$D$3:$D1000,"&lt;="&amp;DATE(L$2, 12, 31))*$D939, IF($B939="V", -1*(SUMIFS(Prov_Auto!$E$3:$E1000,Prov_Auto!$A$3:$A1000,$C939,Prov_Auto!$C$3:$C1000,"&gt;="&amp;$A939 ,Prov_Auto!$D$3:$D1000, "&gt;="&amp;DATE(L$2,1,1), Prov_Auto!$D$3:$D1000,"&lt;="&amp;DATE(L$2,12,31))*$D939), "")))))</f>
        <v/>
      </c>
      <c r="M939" s="43" t="str">
        <f>IF($A939="","",IF($C939="","",IF($D939="","", IF($B939="C",  SUMIFS(Prov_Auto!$E$3:$E1000,Prov_Auto!$A$3:$A1000,$C939,Prov_Auto!$C$3:$C1000,"&gt;="&amp;$A939 ,Prov_Auto!$D$3:$D1000, "&gt;="&amp;DATE(M$2,1, 1), Prov_Auto!$D$3:$D1000,"&lt;="&amp;DATE(M$2, 12, 31))*$D939, IF($B939="V", -1*(SUMIFS(Prov_Auto!$E$3:$E1000,Prov_Auto!$A$3:$A1000,$C939,Prov_Auto!$C$3:$C1000,"&gt;="&amp;$A939 ,Prov_Auto!$D$3:$D1000, "&gt;="&amp;DATE(M$2,1,1), Prov_Auto!$D$3:$D1000,"&lt;="&amp;DATE(M$2,12,31))*$D939), "")))))</f>
        <v/>
      </c>
      <c r="N939" s="30"/>
      <c r="O939" s="31"/>
      <c r="P939" s="31"/>
      <c r="Q939" s="31"/>
      <c r="R939" s="31"/>
      <c r="S939" s="31"/>
      <c r="T939" s="31"/>
      <c r="U939" s="31"/>
      <c r="V939" s="31"/>
      <c r="W939" s="31"/>
    </row>
    <row r="940">
      <c r="A940" s="46"/>
      <c r="B940" s="47"/>
      <c r="C940" s="47"/>
      <c r="D940" s="47"/>
      <c r="E940" s="48"/>
      <c r="F940" s="45" t="str">
        <f t="shared" si="1"/>
        <v/>
      </c>
      <c r="G940" s="40" t="str">
        <f t="shared" si="2"/>
        <v/>
      </c>
      <c r="H940" s="41" t="str">
        <f>IF(A940="","",IF(C940="","",IF(D940="","",IF(B940="C", SUMIFS(Prov_Auto!E$3:E1000,Prov_Auto!A$3:A1000,C940,Prov_Auto!C$3:C1000,"&gt;"&amp;A940,Prov_Auto!D$3:D1000,"&lt;="&amp;TODAY())*D940, IF(B940="V", -1*(SUMIFS(Prov_Auto!E$3:E1000,Prov_Auto!A$3:A1000,C940,Prov_Auto!C$3:C1000,"&gt;"&amp;A940,Prov_Auto!D$3:D1000,"&lt;="&amp;TODAY())*D940), "")))))</f>
        <v/>
      </c>
      <c r="I940" s="42" t="str">
        <f>IF($A940="","",IF($C940="","",IF($D940="","", IF($B940="C",  SUMIFS(Prov_Auto!$E$3:$E1000,Prov_Auto!$A$3:$A1000,$C940,Prov_Auto!$C$3:$C1000,"&gt;="&amp;$A940 ,Prov_Auto!$D$3:$D1000, "&gt;="&amp;DATE(I$2,1, 1), Prov_Auto!$D$3:$D1000,"&lt;="&amp;DATE(I$2, 12, 31))*$D940, IF($B940="V", -1*(SUMIFS(Prov_Auto!$E$3:$E1000,Prov_Auto!$A$3:$A1000,$C940,Prov_Auto!$C$3:$C1000,"&gt;="&amp;$A940 ,Prov_Auto!$D$3:$D1000, "&gt;="&amp;DATE(I$2,1,1), Prov_Auto!$D$3:$D1000,"&lt;="&amp;DATE(I$2,12,31))*$D940), "")))))</f>
        <v/>
      </c>
      <c r="J940" s="42" t="str">
        <f>IF($A940="","",IF($C940="","",IF($D940="","", IF($B940="C",  SUMIFS(Prov_Auto!$E$3:$E1000,Prov_Auto!$A$3:$A1000,$C940,Prov_Auto!$C$3:$C1000,"&gt;="&amp;$A940 ,Prov_Auto!$D$3:$D1000, "&gt;="&amp;DATE(J$2,1, 1), Prov_Auto!$D$3:$D1000,"&lt;="&amp;DATE(J$2, 12, 31))*$D940, IF($B940="V", -1*(SUMIFS(Prov_Auto!$E$3:$E1000,Prov_Auto!$A$3:$A1000,$C940,Prov_Auto!$C$3:$C1000,"&gt;="&amp;$A940 ,Prov_Auto!$D$3:$D1000, "&gt;="&amp;DATE(J$2,1,1), Prov_Auto!$D$3:$D1000,"&lt;="&amp;DATE(J$2,12,31))*$D940), "")))))</f>
        <v/>
      </c>
      <c r="K940" s="42" t="str">
        <f>IF($A940="","",IF($C940="","",IF($D940="","", IF($B940="C",  SUMIFS(Prov_Auto!$E$3:$E1000,Prov_Auto!$A$3:$A1000,$C940,Prov_Auto!$C$3:$C1000,"&gt;="&amp;$A940 ,Prov_Auto!$D$3:$D1000, "&gt;="&amp;DATE(K$2,1, 1), Prov_Auto!$D$3:$D1000,"&lt;="&amp;DATE(K$2, 12, 31))*$D940, IF($B940="V", -1*(SUMIFS(Prov_Auto!$E$3:$E1000,Prov_Auto!$A$3:$A1000,$C940,Prov_Auto!$C$3:$C1000,"&gt;="&amp;$A940 ,Prov_Auto!$D$3:$D1000, "&gt;="&amp;DATE(K$2,1,1), Prov_Auto!$D$3:$D1000,"&lt;="&amp;DATE(K$2,12,31))*$D940), "")))))</f>
        <v/>
      </c>
      <c r="L940" s="42" t="str">
        <f>IF($A940="","",IF($C940="","",IF($D940="","", IF($B940="C",  SUMIFS(Prov_Auto!$E$3:$E1000,Prov_Auto!$A$3:$A1000,$C940,Prov_Auto!$C$3:$C1000,"&gt;="&amp;$A940 ,Prov_Auto!$D$3:$D1000, "&gt;="&amp;DATE(L$2,1, 1), Prov_Auto!$D$3:$D1000,"&lt;="&amp;DATE(L$2, 12, 31))*$D940, IF($B940="V", -1*(SUMIFS(Prov_Auto!$E$3:$E1000,Prov_Auto!$A$3:$A1000,$C940,Prov_Auto!$C$3:$C1000,"&gt;="&amp;$A940 ,Prov_Auto!$D$3:$D1000, "&gt;="&amp;DATE(L$2,1,1), Prov_Auto!$D$3:$D1000,"&lt;="&amp;DATE(L$2,12,31))*$D940), "")))))</f>
        <v/>
      </c>
      <c r="M940" s="43" t="str">
        <f>IF($A940="","",IF($C940="","",IF($D940="","", IF($B940="C",  SUMIFS(Prov_Auto!$E$3:$E1000,Prov_Auto!$A$3:$A1000,$C940,Prov_Auto!$C$3:$C1000,"&gt;="&amp;$A940 ,Prov_Auto!$D$3:$D1000, "&gt;="&amp;DATE(M$2,1, 1), Prov_Auto!$D$3:$D1000,"&lt;="&amp;DATE(M$2, 12, 31))*$D940, IF($B940="V", -1*(SUMIFS(Prov_Auto!$E$3:$E1000,Prov_Auto!$A$3:$A1000,$C940,Prov_Auto!$C$3:$C1000,"&gt;="&amp;$A940 ,Prov_Auto!$D$3:$D1000, "&gt;="&amp;DATE(M$2,1,1), Prov_Auto!$D$3:$D1000,"&lt;="&amp;DATE(M$2,12,31))*$D940), "")))))</f>
        <v/>
      </c>
      <c r="N940" s="30"/>
      <c r="O940" s="31"/>
      <c r="P940" s="31"/>
      <c r="Q940" s="31"/>
      <c r="R940" s="31"/>
      <c r="S940" s="31"/>
      <c r="T940" s="31"/>
      <c r="U940" s="31"/>
      <c r="V940" s="31"/>
      <c r="W940" s="31"/>
    </row>
    <row r="941">
      <c r="A941" s="46"/>
      <c r="B941" s="47"/>
      <c r="C941" s="47"/>
      <c r="D941" s="47"/>
      <c r="E941" s="48"/>
      <c r="F941" s="45" t="str">
        <f t="shared" si="1"/>
        <v/>
      </c>
      <c r="G941" s="40" t="str">
        <f t="shared" si="2"/>
        <v/>
      </c>
      <c r="H941" s="41" t="str">
        <f>IF(A941="","",IF(C941="","",IF(D941="","",IF(B941="C", SUMIFS(Prov_Auto!E$3:E1000,Prov_Auto!A$3:A1000,C941,Prov_Auto!C$3:C1000,"&gt;"&amp;A941,Prov_Auto!D$3:D1000,"&lt;="&amp;TODAY())*D941, IF(B941="V", -1*(SUMIFS(Prov_Auto!E$3:E1000,Prov_Auto!A$3:A1000,C941,Prov_Auto!C$3:C1000,"&gt;"&amp;A941,Prov_Auto!D$3:D1000,"&lt;="&amp;TODAY())*D941), "")))))</f>
        <v/>
      </c>
      <c r="I941" s="42" t="str">
        <f>IF($A941="","",IF($C941="","",IF($D941="","", IF($B941="C",  SUMIFS(Prov_Auto!$E$3:$E1000,Prov_Auto!$A$3:$A1000,$C941,Prov_Auto!$C$3:$C1000,"&gt;="&amp;$A941 ,Prov_Auto!$D$3:$D1000, "&gt;="&amp;DATE(I$2,1, 1), Prov_Auto!$D$3:$D1000,"&lt;="&amp;DATE(I$2, 12, 31))*$D941, IF($B941="V", -1*(SUMIFS(Prov_Auto!$E$3:$E1000,Prov_Auto!$A$3:$A1000,$C941,Prov_Auto!$C$3:$C1000,"&gt;="&amp;$A941 ,Prov_Auto!$D$3:$D1000, "&gt;="&amp;DATE(I$2,1,1), Prov_Auto!$D$3:$D1000,"&lt;="&amp;DATE(I$2,12,31))*$D941), "")))))</f>
        <v/>
      </c>
      <c r="J941" s="42" t="str">
        <f>IF($A941="","",IF($C941="","",IF($D941="","", IF($B941="C",  SUMIFS(Prov_Auto!$E$3:$E1000,Prov_Auto!$A$3:$A1000,$C941,Prov_Auto!$C$3:$C1000,"&gt;="&amp;$A941 ,Prov_Auto!$D$3:$D1000, "&gt;="&amp;DATE(J$2,1, 1), Prov_Auto!$D$3:$D1000,"&lt;="&amp;DATE(J$2, 12, 31))*$D941, IF($B941="V", -1*(SUMIFS(Prov_Auto!$E$3:$E1000,Prov_Auto!$A$3:$A1000,$C941,Prov_Auto!$C$3:$C1000,"&gt;="&amp;$A941 ,Prov_Auto!$D$3:$D1000, "&gt;="&amp;DATE(J$2,1,1), Prov_Auto!$D$3:$D1000,"&lt;="&amp;DATE(J$2,12,31))*$D941), "")))))</f>
        <v/>
      </c>
      <c r="K941" s="42" t="str">
        <f>IF($A941="","",IF($C941="","",IF($D941="","", IF($B941="C",  SUMIFS(Prov_Auto!$E$3:$E1000,Prov_Auto!$A$3:$A1000,$C941,Prov_Auto!$C$3:$C1000,"&gt;="&amp;$A941 ,Prov_Auto!$D$3:$D1000, "&gt;="&amp;DATE(K$2,1, 1), Prov_Auto!$D$3:$D1000,"&lt;="&amp;DATE(K$2, 12, 31))*$D941, IF($B941="V", -1*(SUMIFS(Prov_Auto!$E$3:$E1000,Prov_Auto!$A$3:$A1000,$C941,Prov_Auto!$C$3:$C1000,"&gt;="&amp;$A941 ,Prov_Auto!$D$3:$D1000, "&gt;="&amp;DATE(K$2,1,1), Prov_Auto!$D$3:$D1000,"&lt;="&amp;DATE(K$2,12,31))*$D941), "")))))</f>
        <v/>
      </c>
      <c r="L941" s="42" t="str">
        <f>IF($A941="","",IF($C941="","",IF($D941="","", IF($B941="C",  SUMIFS(Prov_Auto!$E$3:$E1000,Prov_Auto!$A$3:$A1000,$C941,Prov_Auto!$C$3:$C1000,"&gt;="&amp;$A941 ,Prov_Auto!$D$3:$D1000, "&gt;="&amp;DATE(L$2,1, 1), Prov_Auto!$D$3:$D1000,"&lt;="&amp;DATE(L$2, 12, 31))*$D941, IF($B941="V", -1*(SUMIFS(Prov_Auto!$E$3:$E1000,Prov_Auto!$A$3:$A1000,$C941,Prov_Auto!$C$3:$C1000,"&gt;="&amp;$A941 ,Prov_Auto!$D$3:$D1000, "&gt;="&amp;DATE(L$2,1,1), Prov_Auto!$D$3:$D1000,"&lt;="&amp;DATE(L$2,12,31))*$D941), "")))))</f>
        <v/>
      </c>
      <c r="M941" s="43" t="str">
        <f>IF($A941="","",IF($C941="","",IF($D941="","", IF($B941="C",  SUMIFS(Prov_Auto!$E$3:$E1000,Prov_Auto!$A$3:$A1000,$C941,Prov_Auto!$C$3:$C1000,"&gt;="&amp;$A941 ,Prov_Auto!$D$3:$D1000, "&gt;="&amp;DATE(M$2,1, 1), Prov_Auto!$D$3:$D1000,"&lt;="&amp;DATE(M$2, 12, 31))*$D941, IF($B941="V", -1*(SUMIFS(Prov_Auto!$E$3:$E1000,Prov_Auto!$A$3:$A1000,$C941,Prov_Auto!$C$3:$C1000,"&gt;="&amp;$A941 ,Prov_Auto!$D$3:$D1000, "&gt;="&amp;DATE(M$2,1,1), Prov_Auto!$D$3:$D1000,"&lt;="&amp;DATE(M$2,12,31))*$D941), "")))))</f>
        <v/>
      </c>
      <c r="N941" s="30"/>
      <c r="O941" s="31"/>
      <c r="P941" s="31"/>
      <c r="Q941" s="31"/>
      <c r="R941" s="31"/>
      <c r="S941" s="31"/>
      <c r="T941" s="31"/>
      <c r="U941" s="31"/>
      <c r="V941" s="31"/>
      <c r="W941" s="31"/>
    </row>
    <row r="942">
      <c r="A942" s="46"/>
      <c r="B942" s="47"/>
      <c r="C942" s="47"/>
      <c r="D942" s="47"/>
      <c r="E942" s="48"/>
      <c r="F942" s="45" t="str">
        <f t="shared" si="1"/>
        <v/>
      </c>
      <c r="G942" s="40" t="str">
        <f t="shared" si="2"/>
        <v/>
      </c>
      <c r="H942" s="41" t="str">
        <f>IF(A942="","",IF(C942="","",IF(D942="","",IF(B942="C", SUMIFS(Prov_Auto!E$3:E1000,Prov_Auto!A$3:A1000,C942,Prov_Auto!C$3:C1000,"&gt;"&amp;A942,Prov_Auto!D$3:D1000,"&lt;="&amp;TODAY())*D942, IF(B942="V", -1*(SUMIFS(Prov_Auto!E$3:E1000,Prov_Auto!A$3:A1000,C942,Prov_Auto!C$3:C1000,"&gt;"&amp;A942,Prov_Auto!D$3:D1000,"&lt;="&amp;TODAY())*D942), "")))))</f>
        <v/>
      </c>
      <c r="I942" s="42" t="str">
        <f>IF($A942="","",IF($C942="","",IF($D942="","", IF($B942="C",  SUMIFS(Prov_Auto!$E$3:$E1000,Prov_Auto!$A$3:$A1000,$C942,Prov_Auto!$C$3:$C1000,"&gt;="&amp;$A942 ,Prov_Auto!$D$3:$D1000, "&gt;="&amp;DATE(I$2,1, 1), Prov_Auto!$D$3:$D1000,"&lt;="&amp;DATE(I$2, 12, 31))*$D942, IF($B942="V", -1*(SUMIFS(Prov_Auto!$E$3:$E1000,Prov_Auto!$A$3:$A1000,$C942,Prov_Auto!$C$3:$C1000,"&gt;="&amp;$A942 ,Prov_Auto!$D$3:$D1000, "&gt;="&amp;DATE(I$2,1,1), Prov_Auto!$D$3:$D1000,"&lt;="&amp;DATE(I$2,12,31))*$D942), "")))))</f>
        <v/>
      </c>
      <c r="J942" s="42" t="str">
        <f>IF($A942="","",IF($C942="","",IF($D942="","", IF($B942="C",  SUMIFS(Prov_Auto!$E$3:$E1000,Prov_Auto!$A$3:$A1000,$C942,Prov_Auto!$C$3:$C1000,"&gt;="&amp;$A942 ,Prov_Auto!$D$3:$D1000, "&gt;="&amp;DATE(J$2,1, 1), Prov_Auto!$D$3:$D1000,"&lt;="&amp;DATE(J$2, 12, 31))*$D942, IF($B942="V", -1*(SUMIFS(Prov_Auto!$E$3:$E1000,Prov_Auto!$A$3:$A1000,$C942,Prov_Auto!$C$3:$C1000,"&gt;="&amp;$A942 ,Prov_Auto!$D$3:$D1000, "&gt;="&amp;DATE(J$2,1,1), Prov_Auto!$D$3:$D1000,"&lt;="&amp;DATE(J$2,12,31))*$D942), "")))))</f>
        <v/>
      </c>
      <c r="K942" s="42" t="str">
        <f>IF($A942="","",IF($C942="","",IF($D942="","", IF($B942="C",  SUMIFS(Prov_Auto!$E$3:$E1000,Prov_Auto!$A$3:$A1000,$C942,Prov_Auto!$C$3:$C1000,"&gt;="&amp;$A942 ,Prov_Auto!$D$3:$D1000, "&gt;="&amp;DATE(K$2,1, 1), Prov_Auto!$D$3:$D1000,"&lt;="&amp;DATE(K$2, 12, 31))*$D942, IF($B942="V", -1*(SUMIFS(Prov_Auto!$E$3:$E1000,Prov_Auto!$A$3:$A1000,$C942,Prov_Auto!$C$3:$C1000,"&gt;="&amp;$A942 ,Prov_Auto!$D$3:$D1000, "&gt;="&amp;DATE(K$2,1,1), Prov_Auto!$D$3:$D1000,"&lt;="&amp;DATE(K$2,12,31))*$D942), "")))))</f>
        <v/>
      </c>
      <c r="L942" s="42" t="str">
        <f>IF($A942="","",IF($C942="","",IF($D942="","", IF($B942="C",  SUMIFS(Prov_Auto!$E$3:$E1000,Prov_Auto!$A$3:$A1000,$C942,Prov_Auto!$C$3:$C1000,"&gt;="&amp;$A942 ,Prov_Auto!$D$3:$D1000, "&gt;="&amp;DATE(L$2,1, 1), Prov_Auto!$D$3:$D1000,"&lt;="&amp;DATE(L$2, 12, 31))*$D942, IF($B942="V", -1*(SUMIFS(Prov_Auto!$E$3:$E1000,Prov_Auto!$A$3:$A1000,$C942,Prov_Auto!$C$3:$C1000,"&gt;="&amp;$A942 ,Prov_Auto!$D$3:$D1000, "&gt;="&amp;DATE(L$2,1,1), Prov_Auto!$D$3:$D1000,"&lt;="&amp;DATE(L$2,12,31))*$D942), "")))))</f>
        <v/>
      </c>
      <c r="M942" s="43" t="str">
        <f>IF($A942="","",IF($C942="","",IF($D942="","", IF($B942="C",  SUMIFS(Prov_Auto!$E$3:$E1000,Prov_Auto!$A$3:$A1000,$C942,Prov_Auto!$C$3:$C1000,"&gt;="&amp;$A942 ,Prov_Auto!$D$3:$D1000, "&gt;="&amp;DATE(M$2,1, 1), Prov_Auto!$D$3:$D1000,"&lt;="&amp;DATE(M$2, 12, 31))*$D942, IF($B942="V", -1*(SUMIFS(Prov_Auto!$E$3:$E1000,Prov_Auto!$A$3:$A1000,$C942,Prov_Auto!$C$3:$C1000,"&gt;="&amp;$A942 ,Prov_Auto!$D$3:$D1000, "&gt;="&amp;DATE(M$2,1,1), Prov_Auto!$D$3:$D1000,"&lt;="&amp;DATE(M$2,12,31))*$D942), "")))))</f>
        <v/>
      </c>
      <c r="N942" s="30"/>
      <c r="O942" s="31"/>
      <c r="P942" s="31"/>
      <c r="Q942" s="31"/>
      <c r="R942" s="31"/>
      <c r="S942" s="31"/>
      <c r="T942" s="31"/>
      <c r="U942" s="31"/>
      <c r="V942" s="31"/>
      <c r="W942" s="31"/>
    </row>
    <row r="943">
      <c r="A943" s="46"/>
      <c r="B943" s="47"/>
      <c r="C943" s="47"/>
      <c r="D943" s="47"/>
      <c r="E943" s="48"/>
      <c r="F943" s="45" t="str">
        <f t="shared" si="1"/>
        <v/>
      </c>
      <c r="G943" s="40" t="str">
        <f t="shared" si="2"/>
        <v/>
      </c>
      <c r="H943" s="41" t="str">
        <f>IF(A943="","",IF(C943="","",IF(D943="","",IF(B943="C", SUMIFS(Prov_Auto!E$3:E1000,Prov_Auto!A$3:A1000,C943,Prov_Auto!C$3:C1000,"&gt;"&amp;A943,Prov_Auto!D$3:D1000,"&lt;="&amp;TODAY())*D943, IF(B943="V", -1*(SUMIFS(Prov_Auto!E$3:E1000,Prov_Auto!A$3:A1000,C943,Prov_Auto!C$3:C1000,"&gt;"&amp;A943,Prov_Auto!D$3:D1000,"&lt;="&amp;TODAY())*D943), "")))))</f>
        <v/>
      </c>
      <c r="I943" s="42" t="str">
        <f>IF($A943="","",IF($C943="","",IF($D943="","", IF($B943="C",  SUMIFS(Prov_Auto!$E$3:$E1000,Prov_Auto!$A$3:$A1000,$C943,Prov_Auto!$C$3:$C1000,"&gt;="&amp;$A943 ,Prov_Auto!$D$3:$D1000, "&gt;="&amp;DATE(I$2,1, 1), Prov_Auto!$D$3:$D1000,"&lt;="&amp;DATE(I$2, 12, 31))*$D943, IF($B943="V", -1*(SUMIFS(Prov_Auto!$E$3:$E1000,Prov_Auto!$A$3:$A1000,$C943,Prov_Auto!$C$3:$C1000,"&gt;="&amp;$A943 ,Prov_Auto!$D$3:$D1000, "&gt;="&amp;DATE(I$2,1,1), Prov_Auto!$D$3:$D1000,"&lt;="&amp;DATE(I$2,12,31))*$D943), "")))))</f>
        <v/>
      </c>
      <c r="J943" s="42" t="str">
        <f>IF($A943="","",IF($C943="","",IF($D943="","", IF($B943="C",  SUMIFS(Prov_Auto!$E$3:$E1000,Prov_Auto!$A$3:$A1000,$C943,Prov_Auto!$C$3:$C1000,"&gt;="&amp;$A943 ,Prov_Auto!$D$3:$D1000, "&gt;="&amp;DATE(J$2,1, 1), Prov_Auto!$D$3:$D1000,"&lt;="&amp;DATE(J$2, 12, 31))*$D943, IF($B943="V", -1*(SUMIFS(Prov_Auto!$E$3:$E1000,Prov_Auto!$A$3:$A1000,$C943,Prov_Auto!$C$3:$C1000,"&gt;="&amp;$A943 ,Prov_Auto!$D$3:$D1000, "&gt;="&amp;DATE(J$2,1,1), Prov_Auto!$D$3:$D1000,"&lt;="&amp;DATE(J$2,12,31))*$D943), "")))))</f>
        <v/>
      </c>
      <c r="K943" s="42" t="str">
        <f>IF($A943="","",IF($C943="","",IF($D943="","", IF($B943="C",  SUMIFS(Prov_Auto!$E$3:$E1000,Prov_Auto!$A$3:$A1000,$C943,Prov_Auto!$C$3:$C1000,"&gt;="&amp;$A943 ,Prov_Auto!$D$3:$D1000, "&gt;="&amp;DATE(K$2,1, 1), Prov_Auto!$D$3:$D1000,"&lt;="&amp;DATE(K$2, 12, 31))*$D943, IF($B943="V", -1*(SUMIFS(Prov_Auto!$E$3:$E1000,Prov_Auto!$A$3:$A1000,$C943,Prov_Auto!$C$3:$C1000,"&gt;="&amp;$A943 ,Prov_Auto!$D$3:$D1000, "&gt;="&amp;DATE(K$2,1,1), Prov_Auto!$D$3:$D1000,"&lt;="&amp;DATE(K$2,12,31))*$D943), "")))))</f>
        <v/>
      </c>
      <c r="L943" s="42" t="str">
        <f>IF($A943="","",IF($C943="","",IF($D943="","", IF($B943="C",  SUMIFS(Prov_Auto!$E$3:$E1000,Prov_Auto!$A$3:$A1000,$C943,Prov_Auto!$C$3:$C1000,"&gt;="&amp;$A943 ,Prov_Auto!$D$3:$D1000, "&gt;="&amp;DATE(L$2,1, 1), Prov_Auto!$D$3:$D1000,"&lt;="&amp;DATE(L$2, 12, 31))*$D943, IF($B943="V", -1*(SUMIFS(Prov_Auto!$E$3:$E1000,Prov_Auto!$A$3:$A1000,$C943,Prov_Auto!$C$3:$C1000,"&gt;="&amp;$A943 ,Prov_Auto!$D$3:$D1000, "&gt;="&amp;DATE(L$2,1,1), Prov_Auto!$D$3:$D1000,"&lt;="&amp;DATE(L$2,12,31))*$D943), "")))))</f>
        <v/>
      </c>
      <c r="M943" s="43" t="str">
        <f>IF($A943="","",IF($C943="","",IF($D943="","", IF($B943="C",  SUMIFS(Prov_Auto!$E$3:$E1000,Prov_Auto!$A$3:$A1000,$C943,Prov_Auto!$C$3:$C1000,"&gt;="&amp;$A943 ,Prov_Auto!$D$3:$D1000, "&gt;="&amp;DATE(M$2,1, 1), Prov_Auto!$D$3:$D1000,"&lt;="&amp;DATE(M$2, 12, 31))*$D943, IF($B943="V", -1*(SUMIFS(Prov_Auto!$E$3:$E1000,Prov_Auto!$A$3:$A1000,$C943,Prov_Auto!$C$3:$C1000,"&gt;="&amp;$A943 ,Prov_Auto!$D$3:$D1000, "&gt;="&amp;DATE(M$2,1,1), Prov_Auto!$D$3:$D1000,"&lt;="&amp;DATE(M$2,12,31))*$D943), "")))))</f>
        <v/>
      </c>
      <c r="N943" s="30"/>
      <c r="O943" s="31"/>
      <c r="P943" s="31"/>
      <c r="Q943" s="31"/>
      <c r="R943" s="31"/>
      <c r="S943" s="31"/>
      <c r="T943" s="31"/>
      <c r="U943" s="31"/>
      <c r="V943" s="31"/>
      <c r="W943" s="31"/>
    </row>
    <row r="944">
      <c r="A944" s="46"/>
      <c r="B944" s="47"/>
      <c r="C944" s="47"/>
      <c r="D944" s="47"/>
      <c r="E944" s="48"/>
      <c r="F944" s="45" t="str">
        <f t="shared" si="1"/>
        <v/>
      </c>
      <c r="G944" s="40" t="str">
        <f t="shared" si="2"/>
        <v/>
      </c>
      <c r="H944" s="41" t="str">
        <f>IF(A944="","",IF(C944="","",IF(D944="","",IF(B944="C", SUMIFS(Prov_Auto!E$3:E1000,Prov_Auto!A$3:A1000,C944,Prov_Auto!C$3:C1000,"&gt;"&amp;A944,Prov_Auto!D$3:D1000,"&lt;="&amp;TODAY())*D944, IF(B944="V", -1*(SUMIFS(Prov_Auto!E$3:E1000,Prov_Auto!A$3:A1000,C944,Prov_Auto!C$3:C1000,"&gt;"&amp;A944,Prov_Auto!D$3:D1000,"&lt;="&amp;TODAY())*D944), "")))))</f>
        <v/>
      </c>
      <c r="I944" s="42" t="str">
        <f>IF($A944="","",IF($C944="","",IF($D944="","", IF($B944="C",  SUMIFS(Prov_Auto!$E$3:$E1000,Prov_Auto!$A$3:$A1000,$C944,Prov_Auto!$C$3:$C1000,"&gt;="&amp;$A944 ,Prov_Auto!$D$3:$D1000, "&gt;="&amp;DATE(I$2,1, 1), Prov_Auto!$D$3:$D1000,"&lt;="&amp;DATE(I$2, 12, 31))*$D944, IF($B944="V", -1*(SUMIFS(Prov_Auto!$E$3:$E1000,Prov_Auto!$A$3:$A1000,$C944,Prov_Auto!$C$3:$C1000,"&gt;="&amp;$A944 ,Prov_Auto!$D$3:$D1000, "&gt;="&amp;DATE(I$2,1,1), Prov_Auto!$D$3:$D1000,"&lt;="&amp;DATE(I$2,12,31))*$D944), "")))))</f>
        <v/>
      </c>
      <c r="J944" s="42" t="str">
        <f>IF($A944="","",IF($C944="","",IF($D944="","", IF($B944="C",  SUMIFS(Prov_Auto!$E$3:$E1000,Prov_Auto!$A$3:$A1000,$C944,Prov_Auto!$C$3:$C1000,"&gt;="&amp;$A944 ,Prov_Auto!$D$3:$D1000, "&gt;="&amp;DATE(J$2,1, 1), Prov_Auto!$D$3:$D1000,"&lt;="&amp;DATE(J$2, 12, 31))*$D944, IF($B944="V", -1*(SUMIFS(Prov_Auto!$E$3:$E1000,Prov_Auto!$A$3:$A1000,$C944,Prov_Auto!$C$3:$C1000,"&gt;="&amp;$A944 ,Prov_Auto!$D$3:$D1000, "&gt;="&amp;DATE(J$2,1,1), Prov_Auto!$D$3:$D1000,"&lt;="&amp;DATE(J$2,12,31))*$D944), "")))))</f>
        <v/>
      </c>
      <c r="K944" s="42" t="str">
        <f>IF($A944="","",IF($C944="","",IF($D944="","", IF($B944="C",  SUMIFS(Prov_Auto!$E$3:$E1000,Prov_Auto!$A$3:$A1000,$C944,Prov_Auto!$C$3:$C1000,"&gt;="&amp;$A944 ,Prov_Auto!$D$3:$D1000, "&gt;="&amp;DATE(K$2,1, 1), Prov_Auto!$D$3:$D1000,"&lt;="&amp;DATE(K$2, 12, 31))*$D944, IF($B944="V", -1*(SUMIFS(Prov_Auto!$E$3:$E1000,Prov_Auto!$A$3:$A1000,$C944,Prov_Auto!$C$3:$C1000,"&gt;="&amp;$A944 ,Prov_Auto!$D$3:$D1000, "&gt;="&amp;DATE(K$2,1,1), Prov_Auto!$D$3:$D1000,"&lt;="&amp;DATE(K$2,12,31))*$D944), "")))))</f>
        <v/>
      </c>
      <c r="L944" s="42" t="str">
        <f>IF($A944="","",IF($C944="","",IF($D944="","", IF($B944="C",  SUMIFS(Prov_Auto!$E$3:$E1000,Prov_Auto!$A$3:$A1000,$C944,Prov_Auto!$C$3:$C1000,"&gt;="&amp;$A944 ,Prov_Auto!$D$3:$D1000, "&gt;="&amp;DATE(L$2,1, 1), Prov_Auto!$D$3:$D1000,"&lt;="&amp;DATE(L$2, 12, 31))*$D944, IF($B944="V", -1*(SUMIFS(Prov_Auto!$E$3:$E1000,Prov_Auto!$A$3:$A1000,$C944,Prov_Auto!$C$3:$C1000,"&gt;="&amp;$A944 ,Prov_Auto!$D$3:$D1000, "&gt;="&amp;DATE(L$2,1,1), Prov_Auto!$D$3:$D1000,"&lt;="&amp;DATE(L$2,12,31))*$D944), "")))))</f>
        <v/>
      </c>
      <c r="M944" s="43" t="str">
        <f>IF($A944="","",IF($C944="","",IF($D944="","", IF($B944="C",  SUMIFS(Prov_Auto!$E$3:$E1000,Prov_Auto!$A$3:$A1000,$C944,Prov_Auto!$C$3:$C1000,"&gt;="&amp;$A944 ,Prov_Auto!$D$3:$D1000, "&gt;="&amp;DATE(M$2,1, 1), Prov_Auto!$D$3:$D1000,"&lt;="&amp;DATE(M$2, 12, 31))*$D944, IF($B944="V", -1*(SUMIFS(Prov_Auto!$E$3:$E1000,Prov_Auto!$A$3:$A1000,$C944,Prov_Auto!$C$3:$C1000,"&gt;="&amp;$A944 ,Prov_Auto!$D$3:$D1000, "&gt;="&amp;DATE(M$2,1,1), Prov_Auto!$D$3:$D1000,"&lt;="&amp;DATE(M$2,12,31))*$D944), "")))))</f>
        <v/>
      </c>
      <c r="N944" s="30"/>
      <c r="O944" s="31"/>
      <c r="P944" s="31"/>
      <c r="Q944" s="31"/>
      <c r="R944" s="31"/>
      <c r="S944" s="31"/>
      <c r="T944" s="31"/>
      <c r="U944" s="31"/>
      <c r="V944" s="31"/>
      <c r="W944" s="31"/>
    </row>
    <row r="945">
      <c r="A945" s="46"/>
      <c r="B945" s="47"/>
      <c r="C945" s="47"/>
      <c r="D945" s="47"/>
      <c r="E945" s="48"/>
      <c r="F945" s="45" t="str">
        <f t="shared" si="1"/>
        <v/>
      </c>
      <c r="G945" s="40" t="str">
        <f t="shared" si="2"/>
        <v/>
      </c>
      <c r="H945" s="41" t="str">
        <f>IF(A945="","",IF(C945="","",IF(D945="","",IF(B945="C", SUMIFS(Prov_Auto!E$3:E1000,Prov_Auto!A$3:A1000,C945,Prov_Auto!C$3:C1000,"&gt;"&amp;A945,Prov_Auto!D$3:D1000,"&lt;="&amp;TODAY())*D945, IF(B945="V", -1*(SUMIFS(Prov_Auto!E$3:E1000,Prov_Auto!A$3:A1000,C945,Prov_Auto!C$3:C1000,"&gt;"&amp;A945,Prov_Auto!D$3:D1000,"&lt;="&amp;TODAY())*D945), "")))))</f>
        <v/>
      </c>
      <c r="I945" s="42" t="str">
        <f>IF($A945="","",IF($C945="","",IF($D945="","", IF($B945="C",  SUMIFS(Prov_Auto!$E$3:$E1000,Prov_Auto!$A$3:$A1000,$C945,Prov_Auto!$C$3:$C1000,"&gt;="&amp;$A945 ,Prov_Auto!$D$3:$D1000, "&gt;="&amp;DATE(I$2,1, 1), Prov_Auto!$D$3:$D1000,"&lt;="&amp;DATE(I$2, 12, 31))*$D945, IF($B945="V", -1*(SUMIFS(Prov_Auto!$E$3:$E1000,Prov_Auto!$A$3:$A1000,$C945,Prov_Auto!$C$3:$C1000,"&gt;="&amp;$A945 ,Prov_Auto!$D$3:$D1000, "&gt;="&amp;DATE(I$2,1,1), Prov_Auto!$D$3:$D1000,"&lt;="&amp;DATE(I$2,12,31))*$D945), "")))))</f>
        <v/>
      </c>
      <c r="J945" s="42" t="str">
        <f>IF($A945="","",IF($C945="","",IF($D945="","", IF($B945="C",  SUMIFS(Prov_Auto!$E$3:$E1000,Prov_Auto!$A$3:$A1000,$C945,Prov_Auto!$C$3:$C1000,"&gt;="&amp;$A945 ,Prov_Auto!$D$3:$D1000, "&gt;="&amp;DATE(J$2,1, 1), Prov_Auto!$D$3:$D1000,"&lt;="&amp;DATE(J$2, 12, 31))*$D945, IF($B945="V", -1*(SUMIFS(Prov_Auto!$E$3:$E1000,Prov_Auto!$A$3:$A1000,$C945,Prov_Auto!$C$3:$C1000,"&gt;="&amp;$A945 ,Prov_Auto!$D$3:$D1000, "&gt;="&amp;DATE(J$2,1,1), Prov_Auto!$D$3:$D1000,"&lt;="&amp;DATE(J$2,12,31))*$D945), "")))))</f>
        <v/>
      </c>
      <c r="K945" s="42" t="str">
        <f>IF($A945="","",IF($C945="","",IF($D945="","", IF($B945="C",  SUMIFS(Prov_Auto!$E$3:$E1000,Prov_Auto!$A$3:$A1000,$C945,Prov_Auto!$C$3:$C1000,"&gt;="&amp;$A945 ,Prov_Auto!$D$3:$D1000, "&gt;="&amp;DATE(K$2,1, 1), Prov_Auto!$D$3:$D1000,"&lt;="&amp;DATE(K$2, 12, 31))*$D945, IF($B945="V", -1*(SUMIFS(Prov_Auto!$E$3:$E1000,Prov_Auto!$A$3:$A1000,$C945,Prov_Auto!$C$3:$C1000,"&gt;="&amp;$A945 ,Prov_Auto!$D$3:$D1000, "&gt;="&amp;DATE(K$2,1,1), Prov_Auto!$D$3:$D1000,"&lt;="&amp;DATE(K$2,12,31))*$D945), "")))))</f>
        <v/>
      </c>
      <c r="L945" s="42" t="str">
        <f>IF($A945="","",IF($C945="","",IF($D945="","", IF($B945="C",  SUMIFS(Prov_Auto!$E$3:$E1000,Prov_Auto!$A$3:$A1000,$C945,Prov_Auto!$C$3:$C1000,"&gt;="&amp;$A945 ,Prov_Auto!$D$3:$D1000, "&gt;="&amp;DATE(L$2,1, 1), Prov_Auto!$D$3:$D1000,"&lt;="&amp;DATE(L$2, 12, 31))*$D945, IF($B945="V", -1*(SUMIFS(Prov_Auto!$E$3:$E1000,Prov_Auto!$A$3:$A1000,$C945,Prov_Auto!$C$3:$C1000,"&gt;="&amp;$A945 ,Prov_Auto!$D$3:$D1000, "&gt;="&amp;DATE(L$2,1,1), Prov_Auto!$D$3:$D1000,"&lt;="&amp;DATE(L$2,12,31))*$D945), "")))))</f>
        <v/>
      </c>
      <c r="M945" s="43" t="str">
        <f>IF($A945="","",IF($C945="","",IF($D945="","", IF($B945="C",  SUMIFS(Prov_Auto!$E$3:$E1000,Prov_Auto!$A$3:$A1000,$C945,Prov_Auto!$C$3:$C1000,"&gt;="&amp;$A945 ,Prov_Auto!$D$3:$D1000, "&gt;="&amp;DATE(M$2,1, 1), Prov_Auto!$D$3:$D1000,"&lt;="&amp;DATE(M$2, 12, 31))*$D945, IF($B945="V", -1*(SUMIFS(Prov_Auto!$E$3:$E1000,Prov_Auto!$A$3:$A1000,$C945,Prov_Auto!$C$3:$C1000,"&gt;="&amp;$A945 ,Prov_Auto!$D$3:$D1000, "&gt;="&amp;DATE(M$2,1,1), Prov_Auto!$D$3:$D1000,"&lt;="&amp;DATE(M$2,12,31))*$D945), "")))))</f>
        <v/>
      </c>
      <c r="N945" s="30"/>
      <c r="O945" s="31"/>
      <c r="P945" s="31"/>
      <c r="Q945" s="31"/>
      <c r="R945" s="31"/>
      <c r="S945" s="31"/>
      <c r="T945" s="31"/>
      <c r="U945" s="31"/>
      <c r="V945" s="31"/>
      <c r="W945" s="31"/>
    </row>
    <row r="946">
      <c r="A946" s="46"/>
      <c r="B946" s="47"/>
      <c r="C946" s="47"/>
      <c r="D946" s="47"/>
      <c r="E946" s="48"/>
      <c r="F946" s="45" t="str">
        <f t="shared" si="1"/>
        <v/>
      </c>
      <c r="G946" s="40" t="str">
        <f t="shared" si="2"/>
        <v/>
      </c>
      <c r="H946" s="41" t="str">
        <f>IF(A946="","",IF(C946="","",IF(D946="","",IF(B946="C", SUMIFS(Prov_Auto!E$3:E1000,Prov_Auto!A$3:A1000,C946,Prov_Auto!C$3:C1000,"&gt;"&amp;A946,Prov_Auto!D$3:D1000,"&lt;="&amp;TODAY())*D946, IF(B946="V", -1*(SUMIFS(Prov_Auto!E$3:E1000,Prov_Auto!A$3:A1000,C946,Prov_Auto!C$3:C1000,"&gt;"&amp;A946,Prov_Auto!D$3:D1000,"&lt;="&amp;TODAY())*D946), "")))))</f>
        <v/>
      </c>
      <c r="I946" s="42" t="str">
        <f>IF($A946="","",IF($C946="","",IF($D946="","", IF($B946="C",  SUMIFS(Prov_Auto!$E$3:$E1000,Prov_Auto!$A$3:$A1000,$C946,Prov_Auto!$C$3:$C1000,"&gt;="&amp;$A946 ,Prov_Auto!$D$3:$D1000, "&gt;="&amp;DATE(I$2,1, 1), Prov_Auto!$D$3:$D1000,"&lt;="&amp;DATE(I$2, 12, 31))*$D946, IF($B946="V", -1*(SUMIFS(Prov_Auto!$E$3:$E1000,Prov_Auto!$A$3:$A1000,$C946,Prov_Auto!$C$3:$C1000,"&gt;="&amp;$A946 ,Prov_Auto!$D$3:$D1000, "&gt;="&amp;DATE(I$2,1,1), Prov_Auto!$D$3:$D1000,"&lt;="&amp;DATE(I$2,12,31))*$D946), "")))))</f>
        <v/>
      </c>
      <c r="J946" s="42" t="str">
        <f>IF($A946="","",IF($C946="","",IF($D946="","", IF($B946="C",  SUMIFS(Prov_Auto!$E$3:$E1000,Prov_Auto!$A$3:$A1000,$C946,Prov_Auto!$C$3:$C1000,"&gt;="&amp;$A946 ,Prov_Auto!$D$3:$D1000, "&gt;="&amp;DATE(J$2,1, 1), Prov_Auto!$D$3:$D1000,"&lt;="&amp;DATE(J$2, 12, 31))*$D946, IF($B946="V", -1*(SUMIFS(Prov_Auto!$E$3:$E1000,Prov_Auto!$A$3:$A1000,$C946,Prov_Auto!$C$3:$C1000,"&gt;="&amp;$A946 ,Prov_Auto!$D$3:$D1000, "&gt;="&amp;DATE(J$2,1,1), Prov_Auto!$D$3:$D1000,"&lt;="&amp;DATE(J$2,12,31))*$D946), "")))))</f>
        <v/>
      </c>
      <c r="K946" s="42" t="str">
        <f>IF($A946="","",IF($C946="","",IF($D946="","", IF($B946="C",  SUMIFS(Prov_Auto!$E$3:$E1000,Prov_Auto!$A$3:$A1000,$C946,Prov_Auto!$C$3:$C1000,"&gt;="&amp;$A946 ,Prov_Auto!$D$3:$D1000, "&gt;="&amp;DATE(K$2,1, 1), Prov_Auto!$D$3:$D1000,"&lt;="&amp;DATE(K$2, 12, 31))*$D946, IF($B946="V", -1*(SUMIFS(Prov_Auto!$E$3:$E1000,Prov_Auto!$A$3:$A1000,$C946,Prov_Auto!$C$3:$C1000,"&gt;="&amp;$A946 ,Prov_Auto!$D$3:$D1000, "&gt;="&amp;DATE(K$2,1,1), Prov_Auto!$D$3:$D1000,"&lt;="&amp;DATE(K$2,12,31))*$D946), "")))))</f>
        <v/>
      </c>
      <c r="L946" s="42" t="str">
        <f>IF($A946="","",IF($C946="","",IF($D946="","", IF($B946="C",  SUMIFS(Prov_Auto!$E$3:$E1000,Prov_Auto!$A$3:$A1000,$C946,Prov_Auto!$C$3:$C1000,"&gt;="&amp;$A946 ,Prov_Auto!$D$3:$D1000, "&gt;="&amp;DATE(L$2,1, 1), Prov_Auto!$D$3:$D1000,"&lt;="&amp;DATE(L$2, 12, 31))*$D946, IF($B946="V", -1*(SUMIFS(Prov_Auto!$E$3:$E1000,Prov_Auto!$A$3:$A1000,$C946,Prov_Auto!$C$3:$C1000,"&gt;="&amp;$A946 ,Prov_Auto!$D$3:$D1000, "&gt;="&amp;DATE(L$2,1,1), Prov_Auto!$D$3:$D1000,"&lt;="&amp;DATE(L$2,12,31))*$D946), "")))))</f>
        <v/>
      </c>
      <c r="M946" s="43" t="str">
        <f>IF($A946="","",IF($C946="","",IF($D946="","", IF($B946="C",  SUMIFS(Prov_Auto!$E$3:$E1000,Prov_Auto!$A$3:$A1000,$C946,Prov_Auto!$C$3:$C1000,"&gt;="&amp;$A946 ,Prov_Auto!$D$3:$D1000, "&gt;="&amp;DATE(M$2,1, 1), Prov_Auto!$D$3:$D1000,"&lt;="&amp;DATE(M$2, 12, 31))*$D946, IF($B946="V", -1*(SUMIFS(Prov_Auto!$E$3:$E1000,Prov_Auto!$A$3:$A1000,$C946,Prov_Auto!$C$3:$C1000,"&gt;="&amp;$A946 ,Prov_Auto!$D$3:$D1000, "&gt;="&amp;DATE(M$2,1,1), Prov_Auto!$D$3:$D1000,"&lt;="&amp;DATE(M$2,12,31))*$D946), "")))))</f>
        <v/>
      </c>
      <c r="N946" s="30"/>
      <c r="O946" s="31"/>
      <c r="P946" s="31"/>
      <c r="Q946" s="31"/>
      <c r="R946" s="31"/>
      <c r="S946" s="31"/>
      <c r="T946" s="31"/>
      <c r="U946" s="31"/>
      <c r="V946" s="31"/>
      <c r="W946" s="31"/>
    </row>
    <row r="947">
      <c r="A947" s="46"/>
      <c r="B947" s="47"/>
      <c r="C947" s="47"/>
      <c r="D947" s="47"/>
      <c r="E947" s="48"/>
      <c r="F947" s="45" t="str">
        <f t="shared" si="1"/>
        <v/>
      </c>
      <c r="G947" s="40" t="str">
        <f t="shared" si="2"/>
        <v/>
      </c>
      <c r="H947" s="41" t="str">
        <f>IF(A947="","",IF(C947="","",IF(D947="","",IF(B947="C", SUMIFS(Prov_Auto!E$3:E1000,Prov_Auto!A$3:A1000,C947,Prov_Auto!C$3:C1000,"&gt;"&amp;A947,Prov_Auto!D$3:D1000,"&lt;="&amp;TODAY())*D947, IF(B947="V", -1*(SUMIFS(Prov_Auto!E$3:E1000,Prov_Auto!A$3:A1000,C947,Prov_Auto!C$3:C1000,"&gt;"&amp;A947,Prov_Auto!D$3:D1000,"&lt;="&amp;TODAY())*D947), "")))))</f>
        <v/>
      </c>
      <c r="I947" s="42" t="str">
        <f>IF($A947="","",IF($C947="","",IF($D947="","", IF($B947="C",  SUMIFS(Prov_Auto!$E$3:$E1000,Prov_Auto!$A$3:$A1000,$C947,Prov_Auto!$C$3:$C1000,"&gt;="&amp;$A947 ,Prov_Auto!$D$3:$D1000, "&gt;="&amp;DATE(I$2,1, 1), Prov_Auto!$D$3:$D1000,"&lt;="&amp;DATE(I$2, 12, 31))*$D947, IF($B947="V", -1*(SUMIFS(Prov_Auto!$E$3:$E1000,Prov_Auto!$A$3:$A1000,$C947,Prov_Auto!$C$3:$C1000,"&gt;="&amp;$A947 ,Prov_Auto!$D$3:$D1000, "&gt;="&amp;DATE(I$2,1,1), Prov_Auto!$D$3:$D1000,"&lt;="&amp;DATE(I$2,12,31))*$D947), "")))))</f>
        <v/>
      </c>
      <c r="J947" s="42" t="str">
        <f>IF($A947="","",IF($C947="","",IF($D947="","", IF($B947="C",  SUMIFS(Prov_Auto!$E$3:$E1000,Prov_Auto!$A$3:$A1000,$C947,Prov_Auto!$C$3:$C1000,"&gt;="&amp;$A947 ,Prov_Auto!$D$3:$D1000, "&gt;="&amp;DATE(J$2,1, 1), Prov_Auto!$D$3:$D1000,"&lt;="&amp;DATE(J$2, 12, 31))*$D947, IF($B947="V", -1*(SUMIFS(Prov_Auto!$E$3:$E1000,Prov_Auto!$A$3:$A1000,$C947,Prov_Auto!$C$3:$C1000,"&gt;="&amp;$A947 ,Prov_Auto!$D$3:$D1000, "&gt;="&amp;DATE(J$2,1,1), Prov_Auto!$D$3:$D1000,"&lt;="&amp;DATE(J$2,12,31))*$D947), "")))))</f>
        <v/>
      </c>
      <c r="K947" s="42" t="str">
        <f>IF($A947="","",IF($C947="","",IF($D947="","", IF($B947="C",  SUMIFS(Prov_Auto!$E$3:$E1000,Prov_Auto!$A$3:$A1000,$C947,Prov_Auto!$C$3:$C1000,"&gt;="&amp;$A947 ,Prov_Auto!$D$3:$D1000, "&gt;="&amp;DATE(K$2,1, 1), Prov_Auto!$D$3:$D1000,"&lt;="&amp;DATE(K$2, 12, 31))*$D947, IF($B947="V", -1*(SUMIFS(Prov_Auto!$E$3:$E1000,Prov_Auto!$A$3:$A1000,$C947,Prov_Auto!$C$3:$C1000,"&gt;="&amp;$A947 ,Prov_Auto!$D$3:$D1000, "&gt;="&amp;DATE(K$2,1,1), Prov_Auto!$D$3:$D1000,"&lt;="&amp;DATE(K$2,12,31))*$D947), "")))))</f>
        <v/>
      </c>
      <c r="L947" s="42" t="str">
        <f>IF($A947="","",IF($C947="","",IF($D947="","", IF($B947="C",  SUMIFS(Prov_Auto!$E$3:$E1000,Prov_Auto!$A$3:$A1000,$C947,Prov_Auto!$C$3:$C1000,"&gt;="&amp;$A947 ,Prov_Auto!$D$3:$D1000, "&gt;="&amp;DATE(L$2,1, 1), Prov_Auto!$D$3:$D1000,"&lt;="&amp;DATE(L$2, 12, 31))*$D947, IF($B947="V", -1*(SUMIFS(Prov_Auto!$E$3:$E1000,Prov_Auto!$A$3:$A1000,$C947,Prov_Auto!$C$3:$C1000,"&gt;="&amp;$A947 ,Prov_Auto!$D$3:$D1000, "&gt;="&amp;DATE(L$2,1,1), Prov_Auto!$D$3:$D1000,"&lt;="&amp;DATE(L$2,12,31))*$D947), "")))))</f>
        <v/>
      </c>
      <c r="M947" s="43" t="str">
        <f>IF($A947="","",IF($C947="","",IF($D947="","", IF($B947="C",  SUMIFS(Prov_Auto!$E$3:$E1000,Prov_Auto!$A$3:$A1000,$C947,Prov_Auto!$C$3:$C1000,"&gt;="&amp;$A947 ,Prov_Auto!$D$3:$D1000, "&gt;="&amp;DATE(M$2,1, 1), Prov_Auto!$D$3:$D1000,"&lt;="&amp;DATE(M$2, 12, 31))*$D947, IF($B947="V", -1*(SUMIFS(Prov_Auto!$E$3:$E1000,Prov_Auto!$A$3:$A1000,$C947,Prov_Auto!$C$3:$C1000,"&gt;="&amp;$A947 ,Prov_Auto!$D$3:$D1000, "&gt;="&amp;DATE(M$2,1,1), Prov_Auto!$D$3:$D1000,"&lt;="&amp;DATE(M$2,12,31))*$D947), "")))))</f>
        <v/>
      </c>
      <c r="N947" s="30"/>
      <c r="O947" s="31"/>
      <c r="P947" s="31"/>
      <c r="Q947" s="31"/>
      <c r="R947" s="31"/>
      <c r="S947" s="31"/>
      <c r="T947" s="31"/>
      <c r="U947" s="31"/>
      <c r="V947" s="31"/>
      <c r="W947" s="31"/>
    </row>
    <row r="948">
      <c r="A948" s="46"/>
      <c r="B948" s="47"/>
      <c r="C948" s="47"/>
      <c r="D948" s="47"/>
      <c r="E948" s="48"/>
      <c r="F948" s="45" t="str">
        <f t="shared" si="1"/>
        <v/>
      </c>
      <c r="G948" s="40" t="str">
        <f t="shared" si="2"/>
        <v/>
      </c>
      <c r="H948" s="41" t="str">
        <f>IF(A948="","",IF(C948="","",IF(D948="","",IF(B948="C", SUMIFS(Prov_Auto!E$3:E1000,Prov_Auto!A$3:A1000,C948,Prov_Auto!C$3:C1000,"&gt;"&amp;A948,Prov_Auto!D$3:D1000,"&lt;="&amp;TODAY())*D948, IF(B948="V", -1*(SUMIFS(Prov_Auto!E$3:E1000,Prov_Auto!A$3:A1000,C948,Prov_Auto!C$3:C1000,"&gt;"&amp;A948,Prov_Auto!D$3:D1000,"&lt;="&amp;TODAY())*D948), "")))))</f>
        <v/>
      </c>
      <c r="I948" s="42" t="str">
        <f>IF($A948="","",IF($C948="","",IF($D948="","", IF($B948="C",  SUMIFS(Prov_Auto!$E$3:$E1000,Prov_Auto!$A$3:$A1000,$C948,Prov_Auto!$C$3:$C1000,"&gt;="&amp;$A948 ,Prov_Auto!$D$3:$D1000, "&gt;="&amp;DATE(I$2,1, 1), Prov_Auto!$D$3:$D1000,"&lt;="&amp;DATE(I$2, 12, 31))*$D948, IF($B948="V", -1*(SUMIFS(Prov_Auto!$E$3:$E1000,Prov_Auto!$A$3:$A1000,$C948,Prov_Auto!$C$3:$C1000,"&gt;="&amp;$A948 ,Prov_Auto!$D$3:$D1000, "&gt;="&amp;DATE(I$2,1,1), Prov_Auto!$D$3:$D1000,"&lt;="&amp;DATE(I$2,12,31))*$D948), "")))))</f>
        <v/>
      </c>
      <c r="J948" s="42" t="str">
        <f>IF($A948="","",IF($C948="","",IF($D948="","", IF($B948="C",  SUMIFS(Prov_Auto!$E$3:$E1000,Prov_Auto!$A$3:$A1000,$C948,Prov_Auto!$C$3:$C1000,"&gt;="&amp;$A948 ,Prov_Auto!$D$3:$D1000, "&gt;="&amp;DATE(J$2,1, 1), Prov_Auto!$D$3:$D1000,"&lt;="&amp;DATE(J$2, 12, 31))*$D948, IF($B948="V", -1*(SUMIFS(Prov_Auto!$E$3:$E1000,Prov_Auto!$A$3:$A1000,$C948,Prov_Auto!$C$3:$C1000,"&gt;="&amp;$A948 ,Prov_Auto!$D$3:$D1000, "&gt;="&amp;DATE(J$2,1,1), Prov_Auto!$D$3:$D1000,"&lt;="&amp;DATE(J$2,12,31))*$D948), "")))))</f>
        <v/>
      </c>
      <c r="K948" s="42" t="str">
        <f>IF($A948="","",IF($C948="","",IF($D948="","", IF($B948="C",  SUMIFS(Prov_Auto!$E$3:$E1000,Prov_Auto!$A$3:$A1000,$C948,Prov_Auto!$C$3:$C1000,"&gt;="&amp;$A948 ,Prov_Auto!$D$3:$D1000, "&gt;="&amp;DATE(K$2,1, 1), Prov_Auto!$D$3:$D1000,"&lt;="&amp;DATE(K$2, 12, 31))*$D948, IF($B948="V", -1*(SUMIFS(Prov_Auto!$E$3:$E1000,Prov_Auto!$A$3:$A1000,$C948,Prov_Auto!$C$3:$C1000,"&gt;="&amp;$A948 ,Prov_Auto!$D$3:$D1000, "&gt;="&amp;DATE(K$2,1,1), Prov_Auto!$D$3:$D1000,"&lt;="&amp;DATE(K$2,12,31))*$D948), "")))))</f>
        <v/>
      </c>
      <c r="L948" s="42" t="str">
        <f>IF($A948="","",IF($C948="","",IF($D948="","", IF($B948="C",  SUMIFS(Prov_Auto!$E$3:$E1000,Prov_Auto!$A$3:$A1000,$C948,Prov_Auto!$C$3:$C1000,"&gt;="&amp;$A948 ,Prov_Auto!$D$3:$D1000, "&gt;="&amp;DATE(L$2,1, 1), Prov_Auto!$D$3:$D1000,"&lt;="&amp;DATE(L$2, 12, 31))*$D948, IF($B948="V", -1*(SUMIFS(Prov_Auto!$E$3:$E1000,Prov_Auto!$A$3:$A1000,$C948,Prov_Auto!$C$3:$C1000,"&gt;="&amp;$A948 ,Prov_Auto!$D$3:$D1000, "&gt;="&amp;DATE(L$2,1,1), Prov_Auto!$D$3:$D1000,"&lt;="&amp;DATE(L$2,12,31))*$D948), "")))))</f>
        <v/>
      </c>
      <c r="M948" s="43" t="str">
        <f>IF($A948="","",IF($C948="","",IF($D948="","", IF($B948="C",  SUMIFS(Prov_Auto!$E$3:$E1000,Prov_Auto!$A$3:$A1000,$C948,Prov_Auto!$C$3:$C1000,"&gt;="&amp;$A948 ,Prov_Auto!$D$3:$D1000, "&gt;="&amp;DATE(M$2,1, 1), Prov_Auto!$D$3:$D1000,"&lt;="&amp;DATE(M$2, 12, 31))*$D948, IF($B948="V", -1*(SUMIFS(Prov_Auto!$E$3:$E1000,Prov_Auto!$A$3:$A1000,$C948,Prov_Auto!$C$3:$C1000,"&gt;="&amp;$A948 ,Prov_Auto!$D$3:$D1000, "&gt;="&amp;DATE(M$2,1,1), Prov_Auto!$D$3:$D1000,"&lt;="&amp;DATE(M$2,12,31))*$D948), "")))))</f>
        <v/>
      </c>
      <c r="N948" s="30"/>
      <c r="O948" s="31"/>
      <c r="P948" s="31"/>
      <c r="Q948" s="31"/>
      <c r="R948" s="31"/>
      <c r="S948" s="31"/>
      <c r="T948" s="31"/>
      <c r="U948" s="31"/>
      <c r="V948" s="31"/>
      <c r="W948" s="31"/>
    </row>
    <row r="949">
      <c r="A949" s="46"/>
      <c r="B949" s="47"/>
      <c r="C949" s="47"/>
      <c r="D949" s="47"/>
      <c r="E949" s="48"/>
      <c r="F949" s="45" t="str">
        <f t="shared" si="1"/>
        <v/>
      </c>
      <c r="G949" s="40" t="str">
        <f t="shared" si="2"/>
        <v/>
      </c>
      <c r="H949" s="41" t="str">
        <f>IF(A949="","",IF(C949="","",IF(D949="","",IF(B949="C", SUMIFS(Prov_Auto!E$3:E1000,Prov_Auto!A$3:A1000,C949,Prov_Auto!C$3:C1000,"&gt;"&amp;A949,Prov_Auto!D$3:D1000,"&lt;="&amp;TODAY())*D949, IF(B949="V", -1*(SUMIFS(Prov_Auto!E$3:E1000,Prov_Auto!A$3:A1000,C949,Prov_Auto!C$3:C1000,"&gt;"&amp;A949,Prov_Auto!D$3:D1000,"&lt;="&amp;TODAY())*D949), "")))))</f>
        <v/>
      </c>
      <c r="I949" s="42" t="str">
        <f>IF($A949="","",IF($C949="","",IF($D949="","", IF($B949="C",  SUMIFS(Prov_Auto!$E$3:$E1000,Prov_Auto!$A$3:$A1000,$C949,Prov_Auto!$C$3:$C1000,"&gt;="&amp;$A949 ,Prov_Auto!$D$3:$D1000, "&gt;="&amp;DATE(I$2,1, 1), Prov_Auto!$D$3:$D1000,"&lt;="&amp;DATE(I$2, 12, 31))*$D949, IF($B949="V", -1*(SUMIFS(Prov_Auto!$E$3:$E1000,Prov_Auto!$A$3:$A1000,$C949,Prov_Auto!$C$3:$C1000,"&gt;="&amp;$A949 ,Prov_Auto!$D$3:$D1000, "&gt;="&amp;DATE(I$2,1,1), Prov_Auto!$D$3:$D1000,"&lt;="&amp;DATE(I$2,12,31))*$D949), "")))))</f>
        <v/>
      </c>
      <c r="J949" s="42" t="str">
        <f>IF($A949="","",IF($C949="","",IF($D949="","", IF($B949="C",  SUMIFS(Prov_Auto!$E$3:$E1000,Prov_Auto!$A$3:$A1000,$C949,Prov_Auto!$C$3:$C1000,"&gt;="&amp;$A949 ,Prov_Auto!$D$3:$D1000, "&gt;="&amp;DATE(J$2,1, 1), Prov_Auto!$D$3:$D1000,"&lt;="&amp;DATE(J$2, 12, 31))*$D949, IF($B949="V", -1*(SUMIFS(Prov_Auto!$E$3:$E1000,Prov_Auto!$A$3:$A1000,$C949,Prov_Auto!$C$3:$C1000,"&gt;="&amp;$A949 ,Prov_Auto!$D$3:$D1000, "&gt;="&amp;DATE(J$2,1,1), Prov_Auto!$D$3:$D1000,"&lt;="&amp;DATE(J$2,12,31))*$D949), "")))))</f>
        <v/>
      </c>
      <c r="K949" s="42" t="str">
        <f>IF($A949="","",IF($C949="","",IF($D949="","", IF($B949="C",  SUMIFS(Prov_Auto!$E$3:$E1000,Prov_Auto!$A$3:$A1000,$C949,Prov_Auto!$C$3:$C1000,"&gt;="&amp;$A949 ,Prov_Auto!$D$3:$D1000, "&gt;="&amp;DATE(K$2,1, 1), Prov_Auto!$D$3:$D1000,"&lt;="&amp;DATE(K$2, 12, 31))*$D949, IF($B949="V", -1*(SUMIFS(Prov_Auto!$E$3:$E1000,Prov_Auto!$A$3:$A1000,$C949,Prov_Auto!$C$3:$C1000,"&gt;="&amp;$A949 ,Prov_Auto!$D$3:$D1000, "&gt;="&amp;DATE(K$2,1,1), Prov_Auto!$D$3:$D1000,"&lt;="&amp;DATE(K$2,12,31))*$D949), "")))))</f>
        <v/>
      </c>
      <c r="L949" s="42" t="str">
        <f>IF($A949="","",IF($C949="","",IF($D949="","", IF($B949="C",  SUMIFS(Prov_Auto!$E$3:$E1000,Prov_Auto!$A$3:$A1000,$C949,Prov_Auto!$C$3:$C1000,"&gt;="&amp;$A949 ,Prov_Auto!$D$3:$D1000, "&gt;="&amp;DATE(L$2,1, 1), Prov_Auto!$D$3:$D1000,"&lt;="&amp;DATE(L$2, 12, 31))*$D949, IF($B949="V", -1*(SUMIFS(Prov_Auto!$E$3:$E1000,Prov_Auto!$A$3:$A1000,$C949,Prov_Auto!$C$3:$C1000,"&gt;="&amp;$A949 ,Prov_Auto!$D$3:$D1000, "&gt;="&amp;DATE(L$2,1,1), Prov_Auto!$D$3:$D1000,"&lt;="&amp;DATE(L$2,12,31))*$D949), "")))))</f>
        <v/>
      </c>
      <c r="M949" s="43" t="str">
        <f>IF($A949="","",IF($C949="","",IF($D949="","", IF($B949="C",  SUMIFS(Prov_Auto!$E$3:$E1000,Prov_Auto!$A$3:$A1000,$C949,Prov_Auto!$C$3:$C1000,"&gt;="&amp;$A949 ,Prov_Auto!$D$3:$D1000, "&gt;="&amp;DATE(M$2,1, 1), Prov_Auto!$D$3:$D1000,"&lt;="&amp;DATE(M$2, 12, 31))*$D949, IF($B949="V", -1*(SUMIFS(Prov_Auto!$E$3:$E1000,Prov_Auto!$A$3:$A1000,$C949,Prov_Auto!$C$3:$C1000,"&gt;="&amp;$A949 ,Prov_Auto!$D$3:$D1000, "&gt;="&amp;DATE(M$2,1,1), Prov_Auto!$D$3:$D1000,"&lt;="&amp;DATE(M$2,12,31))*$D949), "")))))</f>
        <v/>
      </c>
      <c r="N949" s="30"/>
      <c r="O949" s="31"/>
      <c r="P949" s="31"/>
      <c r="Q949" s="31"/>
      <c r="R949" s="31"/>
      <c r="S949" s="31"/>
      <c r="T949" s="31"/>
      <c r="U949" s="31"/>
      <c r="V949" s="31"/>
      <c r="W949" s="31"/>
    </row>
    <row r="950">
      <c r="A950" s="46"/>
      <c r="B950" s="47"/>
      <c r="C950" s="47"/>
      <c r="D950" s="47"/>
      <c r="E950" s="48"/>
      <c r="F950" s="45" t="str">
        <f t="shared" si="1"/>
        <v/>
      </c>
      <c r="G950" s="40" t="str">
        <f t="shared" si="2"/>
        <v/>
      </c>
      <c r="H950" s="41" t="str">
        <f>IF(A950="","",IF(C950="","",IF(D950="","",IF(B950="C", SUMIFS(Prov_Auto!E$3:E1000,Prov_Auto!A$3:A1000,C950,Prov_Auto!C$3:C1000,"&gt;"&amp;A950,Prov_Auto!D$3:D1000,"&lt;="&amp;TODAY())*D950, IF(B950="V", -1*(SUMIFS(Prov_Auto!E$3:E1000,Prov_Auto!A$3:A1000,C950,Prov_Auto!C$3:C1000,"&gt;"&amp;A950,Prov_Auto!D$3:D1000,"&lt;="&amp;TODAY())*D950), "")))))</f>
        <v/>
      </c>
      <c r="I950" s="42" t="str">
        <f>IF($A950="","",IF($C950="","",IF($D950="","", IF($B950="C",  SUMIFS(Prov_Auto!$E$3:$E1000,Prov_Auto!$A$3:$A1000,$C950,Prov_Auto!$C$3:$C1000,"&gt;="&amp;$A950 ,Prov_Auto!$D$3:$D1000, "&gt;="&amp;DATE(I$2,1, 1), Prov_Auto!$D$3:$D1000,"&lt;="&amp;DATE(I$2, 12, 31))*$D950, IF($B950="V", -1*(SUMIFS(Prov_Auto!$E$3:$E1000,Prov_Auto!$A$3:$A1000,$C950,Prov_Auto!$C$3:$C1000,"&gt;="&amp;$A950 ,Prov_Auto!$D$3:$D1000, "&gt;="&amp;DATE(I$2,1,1), Prov_Auto!$D$3:$D1000,"&lt;="&amp;DATE(I$2,12,31))*$D950), "")))))</f>
        <v/>
      </c>
      <c r="J950" s="42" t="str">
        <f>IF($A950="","",IF($C950="","",IF($D950="","", IF($B950="C",  SUMIFS(Prov_Auto!$E$3:$E1000,Prov_Auto!$A$3:$A1000,$C950,Prov_Auto!$C$3:$C1000,"&gt;="&amp;$A950 ,Prov_Auto!$D$3:$D1000, "&gt;="&amp;DATE(J$2,1, 1), Prov_Auto!$D$3:$D1000,"&lt;="&amp;DATE(J$2, 12, 31))*$D950, IF($B950="V", -1*(SUMIFS(Prov_Auto!$E$3:$E1000,Prov_Auto!$A$3:$A1000,$C950,Prov_Auto!$C$3:$C1000,"&gt;="&amp;$A950 ,Prov_Auto!$D$3:$D1000, "&gt;="&amp;DATE(J$2,1,1), Prov_Auto!$D$3:$D1000,"&lt;="&amp;DATE(J$2,12,31))*$D950), "")))))</f>
        <v/>
      </c>
      <c r="K950" s="42" t="str">
        <f>IF($A950="","",IF($C950="","",IF($D950="","", IF($B950="C",  SUMIFS(Prov_Auto!$E$3:$E1000,Prov_Auto!$A$3:$A1000,$C950,Prov_Auto!$C$3:$C1000,"&gt;="&amp;$A950 ,Prov_Auto!$D$3:$D1000, "&gt;="&amp;DATE(K$2,1, 1), Prov_Auto!$D$3:$D1000,"&lt;="&amp;DATE(K$2, 12, 31))*$D950, IF($B950="V", -1*(SUMIFS(Prov_Auto!$E$3:$E1000,Prov_Auto!$A$3:$A1000,$C950,Prov_Auto!$C$3:$C1000,"&gt;="&amp;$A950 ,Prov_Auto!$D$3:$D1000, "&gt;="&amp;DATE(K$2,1,1), Prov_Auto!$D$3:$D1000,"&lt;="&amp;DATE(K$2,12,31))*$D950), "")))))</f>
        <v/>
      </c>
      <c r="L950" s="42" t="str">
        <f>IF($A950="","",IF($C950="","",IF($D950="","", IF($B950="C",  SUMIFS(Prov_Auto!$E$3:$E1000,Prov_Auto!$A$3:$A1000,$C950,Prov_Auto!$C$3:$C1000,"&gt;="&amp;$A950 ,Prov_Auto!$D$3:$D1000, "&gt;="&amp;DATE(L$2,1, 1), Prov_Auto!$D$3:$D1000,"&lt;="&amp;DATE(L$2, 12, 31))*$D950, IF($B950="V", -1*(SUMIFS(Prov_Auto!$E$3:$E1000,Prov_Auto!$A$3:$A1000,$C950,Prov_Auto!$C$3:$C1000,"&gt;="&amp;$A950 ,Prov_Auto!$D$3:$D1000, "&gt;="&amp;DATE(L$2,1,1), Prov_Auto!$D$3:$D1000,"&lt;="&amp;DATE(L$2,12,31))*$D950), "")))))</f>
        <v/>
      </c>
      <c r="M950" s="43" t="str">
        <f>IF($A950="","",IF($C950="","",IF($D950="","", IF($B950="C",  SUMIFS(Prov_Auto!$E$3:$E1000,Prov_Auto!$A$3:$A1000,$C950,Prov_Auto!$C$3:$C1000,"&gt;="&amp;$A950 ,Prov_Auto!$D$3:$D1000, "&gt;="&amp;DATE(M$2,1, 1), Prov_Auto!$D$3:$D1000,"&lt;="&amp;DATE(M$2, 12, 31))*$D950, IF($B950="V", -1*(SUMIFS(Prov_Auto!$E$3:$E1000,Prov_Auto!$A$3:$A1000,$C950,Prov_Auto!$C$3:$C1000,"&gt;="&amp;$A950 ,Prov_Auto!$D$3:$D1000, "&gt;="&amp;DATE(M$2,1,1), Prov_Auto!$D$3:$D1000,"&lt;="&amp;DATE(M$2,12,31))*$D950), "")))))</f>
        <v/>
      </c>
      <c r="N950" s="30"/>
      <c r="O950" s="31"/>
      <c r="P950" s="31"/>
      <c r="Q950" s="31"/>
      <c r="R950" s="31"/>
      <c r="S950" s="31"/>
      <c r="T950" s="31"/>
      <c r="U950" s="31"/>
      <c r="V950" s="31"/>
      <c r="W950" s="31"/>
    </row>
    <row r="951">
      <c r="A951" s="46"/>
      <c r="B951" s="47"/>
      <c r="C951" s="47"/>
      <c r="D951" s="47"/>
      <c r="E951" s="48"/>
      <c r="F951" s="45" t="str">
        <f t="shared" si="1"/>
        <v/>
      </c>
      <c r="G951" s="40" t="str">
        <f t="shared" si="2"/>
        <v/>
      </c>
      <c r="H951" s="41" t="str">
        <f>IF(A951="","",IF(C951="","",IF(D951="","",IF(B951="C", SUMIFS(Prov_Auto!E$3:E1000,Prov_Auto!A$3:A1000,C951,Prov_Auto!C$3:C1000,"&gt;"&amp;A951,Prov_Auto!D$3:D1000,"&lt;="&amp;TODAY())*D951, IF(B951="V", -1*(SUMIFS(Prov_Auto!E$3:E1000,Prov_Auto!A$3:A1000,C951,Prov_Auto!C$3:C1000,"&gt;"&amp;A951,Prov_Auto!D$3:D1000,"&lt;="&amp;TODAY())*D951), "")))))</f>
        <v/>
      </c>
      <c r="I951" s="42" t="str">
        <f>IF($A951="","",IF($C951="","",IF($D951="","", IF($B951="C",  SUMIFS(Prov_Auto!$E$3:$E1000,Prov_Auto!$A$3:$A1000,$C951,Prov_Auto!$C$3:$C1000,"&gt;="&amp;$A951 ,Prov_Auto!$D$3:$D1000, "&gt;="&amp;DATE(I$2,1, 1), Prov_Auto!$D$3:$D1000,"&lt;="&amp;DATE(I$2, 12, 31))*$D951, IF($B951="V", -1*(SUMIFS(Prov_Auto!$E$3:$E1000,Prov_Auto!$A$3:$A1000,$C951,Prov_Auto!$C$3:$C1000,"&gt;="&amp;$A951 ,Prov_Auto!$D$3:$D1000, "&gt;="&amp;DATE(I$2,1,1), Prov_Auto!$D$3:$D1000,"&lt;="&amp;DATE(I$2,12,31))*$D951), "")))))</f>
        <v/>
      </c>
      <c r="J951" s="42" t="str">
        <f>IF($A951="","",IF($C951="","",IF($D951="","", IF($B951="C",  SUMIFS(Prov_Auto!$E$3:$E1000,Prov_Auto!$A$3:$A1000,$C951,Prov_Auto!$C$3:$C1000,"&gt;="&amp;$A951 ,Prov_Auto!$D$3:$D1000, "&gt;="&amp;DATE(J$2,1, 1), Prov_Auto!$D$3:$D1000,"&lt;="&amp;DATE(J$2, 12, 31))*$D951, IF($B951="V", -1*(SUMIFS(Prov_Auto!$E$3:$E1000,Prov_Auto!$A$3:$A1000,$C951,Prov_Auto!$C$3:$C1000,"&gt;="&amp;$A951 ,Prov_Auto!$D$3:$D1000, "&gt;="&amp;DATE(J$2,1,1), Prov_Auto!$D$3:$D1000,"&lt;="&amp;DATE(J$2,12,31))*$D951), "")))))</f>
        <v/>
      </c>
      <c r="K951" s="42" t="str">
        <f>IF($A951="","",IF($C951="","",IF($D951="","", IF($B951="C",  SUMIFS(Prov_Auto!$E$3:$E1000,Prov_Auto!$A$3:$A1000,$C951,Prov_Auto!$C$3:$C1000,"&gt;="&amp;$A951 ,Prov_Auto!$D$3:$D1000, "&gt;="&amp;DATE(K$2,1, 1), Prov_Auto!$D$3:$D1000,"&lt;="&amp;DATE(K$2, 12, 31))*$D951, IF($B951="V", -1*(SUMIFS(Prov_Auto!$E$3:$E1000,Prov_Auto!$A$3:$A1000,$C951,Prov_Auto!$C$3:$C1000,"&gt;="&amp;$A951 ,Prov_Auto!$D$3:$D1000, "&gt;="&amp;DATE(K$2,1,1), Prov_Auto!$D$3:$D1000,"&lt;="&amp;DATE(K$2,12,31))*$D951), "")))))</f>
        <v/>
      </c>
      <c r="L951" s="42" t="str">
        <f>IF($A951="","",IF($C951="","",IF($D951="","", IF($B951="C",  SUMIFS(Prov_Auto!$E$3:$E1000,Prov_Auto!$A$3:$A1000,$C951,Prov_Auto!$C$3:$C1000,"&gt;="&amp;$A951 ,Prov_Auto!$D$3:$D1000, "&gt;="&amp;DATE(L$2,1, 1), Prov_Auto!$D$3:$D1000,"&lt;="&amp;DATE(L$2, 12, 31))*$D951, IF($B951="V", -1*(SUMIFS(Prov_Auto!$E$3:$E1000,Prov_Auto!$A$3:$A1000,$C951,Prov_Auto!$C$3:$C1000,"&gt;="&amp;$A951 ,Prov_Auto!$D$3:$D1000, "&gt;="&amp;DATE(L$2,1,1), Prov_Auto!$D$3:$D1000,"&lt;="&amp;DATE(L$2,12,31))*$D951), "")))))</f>
        <v/>
      </c>
      <c r="M951" s="43" t="str">
        <f>IF($A951="","",IF($C951="","",IF($D951="","", IF($B951="C",  SUMIFS(Prov_Auto!$E$3:$E1000,Prov_Auto!$A$3:$A1000,$C951,Prov_Auto!$C$3:$C1000,"&gt;="&amp;$A951 ,Prov_Auto!$D$3:$D1000, "&gt;="&amp;DATE(M$2,1, 1), Prov_Auto!$D$3:$D1000,"&lt;="&amp;DATE(M$2, 12, 31))*$D951, IF($B951="V", -1*(SUMIFS(Prov_Auto!$E$3:$E1000,Prov_Auto!$A$3:$A1000,$C951,Prov_Auto!$C$3:$C1000,"&gt;="&amp;$A951 ,Prov_Auto!$D$3:$D1000, "&gt;="&amp;DATE(M$2,1,1), Prov_Auto!$D$3:$D1000,"&lt;="&amp;DATE(M$2,12,31))*$D951), "")))))</f>
        <v/>
      </c>
      <c r="N951" s="30"/>
      <c r="O951" s="31"/>
      <c r="P951" s="31"/>
      <c r="Q951" s="31"/>
      <c r="R951" s="31"/>
      <c r="S951" s="31"/>
      <c r="T951" s="31"/>
      <c r="U951" s="31"/>
      <c r="V951" s="31"/>
      <c r="W951" s="31"/>
    </row>
    <row r="952">
      <c r="A952" s="46"/>
      <c r="B952" s="47"/>
      <c r="C952" s="47"/>
      <c r="D952" s="47"/>
      <c r="E952" s="48"/>
      <c r="F952" s="45" t="str">
        <f t="shared" si="1"/>
        <v/>
      </c>
      <c r="G952" s="40" t="str">
        <f t="shared" si="2"/>
        <v/>
      </c>
      <c r="H952" s="41" t="str">
        <f>IF(A952="","",IF(C952="","",IF(D952="","",IF(B952="C", SUMIFS(Prov_Auto!E$3:E1000,Prov_Auto!A$3:A1000,C952,Prov_Auto!C$3:C1000,"&gt;"&amp;A952,Prov_Auto!D$3:D1000,"&lt;="&amp;TODAY())*D952, IF(B952="V", -1*(SUMIFS(Prov_Auto!E$3:E1000,Prov_Auto!A$3:A1000,C952,Prov_Auto!C$3:C1000,"&gt;"&amp;A952,Prov_Auto!D$3:D1000,"&lt;="&amp;TODAY())*D952), "")))))</f>
        <v/>
      </c>
      <c r="I952" s="42" t="str">
        <f>IF($A952="","",IF($C952="","",IF($D952="","", IF($B952="C",  SUMIFS(Prov_Auto!$E$3:$E1000,Prov_Auto!$A$3:$A1000,$C952,Prov_Auto!$C$3:$C1000,"&gt;="&amp;$A952 ,Prov_Auto!$D$3:$D1000, "&gt;="&amp;DATE(I$2,1, 1), Prov_Auto!$D$3:$D1000,"&lt;="&amp;DATE(I$2, 12, 31))*$D952, IF($B952="V", -1*(SUMIFS(Prov_Auto!$E$3:$E1000,Prov_Auto!$A$3:$A1000,$C952,Prov_Auto!$C$3:$C1000,"&gt;="&amp;$A952 ,Prov_Auto!$D$3:$D1000, "&gt;="&amp;DATE(I$2,1,1), Prov_Auto!$D$3:$D1000,"&lt;="&amp;DATE(I$2,12,31))*$D952), "")))))</f>
        <v/>
      </c>
      <c r="J952" s="42" t="str">
        <f>IF($A952="","",IF($C952="","",IF($D952="","", IF($B952="C",  SUMIFS(Prov_Auto!$E$3:$E1000,Prov_Auto!$A$3:$A1000,$C952,Prov_Auto!$C$3:$C1000,"&gt;="&amp;$A952 ,Prov_Auto!$D$3:$D1000, "&gt;="&amp;DATE(J$2,1, 1), Prov_Auto!$D$3:$D1000,"&lt;="&amp;DATE(J$2, 12, 31))*$D952, IF($B952="V", -1*(SUMIFS(Prov_Auto!$E$3:$E1000,Prov_Auto!$A$3:$A1000,$C952,Prov_Auto!$C$3:$C1000,"&gt;="&amp;$A952 ,Prov_Auto!$D$3:$D1000, "&gt;="&amp;DATE(J$2,1,1), Prov_Auto!$D$3:$D1000,"&lt;="&amp;DATE(J$2,12,31))*$D952), "")))))</f>
        <v/>
      </c>
      <c r="K952" s="42" t="str">
        <f>IF($A952="","",IF($C952="","",IF($D952="","", IF($B952="C",  SUMIFS(Prov_Auto!$E$3:$E1000,Prov_Auto!$A$3:$A1000,$C952,Prov_Auto!$C$3:$C1000,"&gt;="&amp;$A952 ,Prov_Auto!$D$3:$D1000, "&gt;="&amp;DATE(K$2,1, 1), Prov_Auto!$D$3:$D1000,"&lt;="&amp;DATE(K$2, 12, 31))*$D952, IF($B952="V", -1*(SUMIFS(Prov_Auto!$E$3:$E1000,Prov_Auto!$A$3:$A1000,$C952,Prov_Auto!$C$3:$C1000,"&gt;="&amp;$A952 ,Prov_Auto!$D$3:$D1000, "&gt;="&amp;DATE(K$2,1,1), Prov_Auto!$D$3:$D1000,"&lt;="&amp;DATE(K$2,12,31))*$D952), "")))))</f>
        <v/>
      </c>
      <c r="L952" s="42" t="str">
        <f>IF($A952="","",IF($C952="","",IF($D952="","", IF($B952="C",  SUMIFS(Prov_Auto!$E$3:$E1000,Prov_Auto!$A$3:$A1000,$C952,Prov_Auto!$C$3:$C1000,"&gt;="&amp;$A952 ,Prov_Auto!$D$3:$D1000, "&gt;="&amp;DATE(L$2,1, 1), Prov_Auto!$D$3:$D1000,"&lt;="&amp;DATE(L$2, 12, 31))*$D952, IF($B952="V", -1*(SUMIFS(Prov_Auto!$E$3:$E1000,Prov_Auto!$A$3:$A1000,$C952,Prov_Auto!$C$3:$C1000,"&gt;="&amp;$A952 ,Prov_Auto!$D$3:$D1000, "&gt;="&amp;DATE(L$2,1,1), Prov_Auto!$D$3:$D1000,"&lt;="&amp;DATE(L$2,12,31))*$D952), "")))))</f>
        <v/>
      </c>
      <c r="M952" s="43" t="str">
        <f>IF($A952="","",IF($C952="","",IF($D952="","", IF($B952="C",  SUMIFS(Prov_Auto!$E$3:$E1000,Prov_Auto!$A$3:$A1000,$C952,Prov_Auto!$C$3:$C1000,"&gt;="&amp;$A952 ,Prov_Auto!$D$3:$D1000, "&gt;="&amp;DATE(M$2,1, 1), Prov_Auto!$D$3:$D1000,"&lt;="&amp;DATE(M$2, 12, 31))*$D952, IF($B952="V", -1*(SUMIFS(Prov_Auto!$E$3:$E1000,Prov_Auto!$A$3:$A1000,$C952,Prov_Auto!$C$3:$C1000,"&gt;="&amp;$A952 ,Prov_Auto!$D$3:$D1000, "&gt;="&amp;DATE(M$2,1,1), Prov_Auto!$D$3:$D1000,"&lt;="&amp;DATE(M$2,12,31))*$D952), "")))))</f>
        <v/>
      </c>
      <c r="N952" s="30"/>
      <c r="O952" s="31"/>
      <c r="P952" s="31"/>
      <c r="Q952" s="31"/>
      <c r="R952" s="31"/>
      <c r="S952" s="31"/>
      <c r="T952" s="31"/>
      <c r="U952" s="31"/>
      <c r="V952" s="31"/>
      <c r="W952" s="31"/>
    </row>
    <row r="953">
      <c r="A953" s="46"/>
      <c r="B953" s="47"/>
      <c r="C953" s="47"/>
      <c r="D953" s="47"/>
      <c r="E953" s="48"/>
      <c r="F953" s="45" t="str">
        <f t="shared" si="1"/>
        <v/>
      </c>
      <c r="G953" s="40" t="str">
        <f t="shared" si="2"/>
        <v/>
      </c>
      <c r="H953" s="41" t="str">
        <f>IF(A953="","",IF(C953="","",IF(D953="","",IF(B953="C", SUMIFS(Prov_Auto!E$3:E1000,Prov_Auto!A$3:A1000,C953,Prov_Auto!C$3:C1000,"&gt;"&amp;A953,Prov_Auto!D$3:D1000,"&lt;="&amp;TODAY())*D953, IF(B953="V", -1*(SUMIFS(Prov_Auto!E$3:E1000,Prov_Auto!A$3:A1000,C953,Prov_Auto!C$3:C1000,"&gt;"&amp;A953,Prov_Auto!D$3:D1000,"&lt;="&amp;TODAY())*D953), "")))))</f>
        <v/>
      </c>
      <c r="I953" s="42" t="str">
        <f>IF($A953="","",IF($C953="","",IF($D953="","", IF($B953="C",  SUMIFS(Prov_Auto!$E$3:$E1000,Prov_Auto!$A$3:$A1000,$C953,Prov_Auto!$C$3:$C1000,"&gt;="&amp;$A953 ,Prov_Auto!$D$3:$D1000, "&gt;="&amp;DATE(I$2,1, 1), Prov_Auto!$D$3:$D1000,"&lt;="&amp;DATE(I$2, 12, 31))*$D953, IF($B953="V", -1*(SUMIFS(Prov_Auto!$E$3:$E1000,Prov_Auto!$A$3:$A1000,$C953,Prov_Auto!$C$3:$C1000,"&gt;="&amp;$A953 ,Prov_Auto!$D$3:$D1000, "&gt;="&amp;DATE(I$2,1,1), Prov_Auto!$D$3:$D1000,"&lt;="&amp;DATE(I$2,12,31))*$D953), "")))))</f>
        <v/>
      </c>
      <c r="J953" s="42" t="str">
        <f>IF($A953="","",IF($C953="","",IF($D953="","", IF($B953="C",  SUMIFS(Prov_Auto!$E$3:$E1000,Prov_Auto!$A$3:$A1000,$C953,Prov_Auto!$C$3:$C1000,"&gt;="&amp;$A953 ,Prov_Auto!$D$3:$D1000, "&gt;="&amp;DATE(J$2,1, 1), Prov_Auto!$D$3:$D1000,"&lt;="&amp;DATE(J$2, 12, 31))*$D953, IF($B953="V", -1*(SUMIFS(Prov_Auto!$E$3:$E1000,Prov_Auto!$A$3:$A1000,$C953,Prov_Auto!$C$3:$C1000,"&gt;="&amp;$A953 ,Prov_Auto!$D$3:$D1000, "&gt;="&amp;DATE(J$2,1,1), Prov_Auto!$D$3:$D1000,"&lt;="&amp;DATE(J$2,12,31))*$D953), "")))))</f>
        <v/>
      </c>
      <c r="K953" s="42" t="str">
        <f>IF($A953="","",IF($C953="","",IF($D953="","", IF($B953="C",  SUMIFS(Prov_Auto!$E$3:$E1000,Prov_Auto!$A$3:$A1000,$C953,Prov_Auto!$C$3:$C1000,"&gt;="&amp;$A953 ,Prov_Auto!$D$3:$D1000, "&gt;="&amp;DATE(K$2,1, 1), Prov_Auto!$D$3:$D1000,"&lt;="&amp;DATE(K$2, 12, 31))*$D953, IF($B953="V", -1*(SUMIFS(Prov_Auto!$E$3:$E1000,Prov_Auto!$A$3:$A1000,$C953,Prov_Auto!$C$3:$C1000,"&gt;="&amp;$A953 ,Prov_Auto!$D$3:$D1000, "&gt;="&amp;DATE(K$2,1,1), Prov_Auto!$D$3:$D1000,"&lt;="&amp;DATE(K$2,12,31))*$D953), "")))))</f>
        <v/>
      </c>
      <c r="L953" s="42" t="str">
        <f>IF($A953="","",IF($C953="","",IF($D953="","", IF($B953="C",  SUMIFS(Prov_Auto!$E$3:$E1000,Prov_Auto!$A$3:$A1000,$C953,Prov_Auto!$C$3:$C1000,"&gt;="&amp;$A953 ,Prov_Auto!$D$3:$D1000, "&gt;="&amp;DATE(L$2,1, 1), Prov_Auto!$D$3:$D1000,"&lt;="&amp;DATE(L$2, 12, 31))*$D953, IF($B953="V", -1*(SUMIFS(Prov_Auto!$E$3:$E1000,Prov_Auto!$A$3:$A1000,$C953,Prov_Auto!$C$3:$C1000,"&gt;="&amp;$A953 ,Prov_Auto!$D$3:$D1000, "&gt;="&amp;DATE(L$2,1,1), Prov_Auto!$D$3:$D1000,"&lt;="&amp;DATE(L$2,12,31))*$D953), "")))))</f>
        <v/>
      </c>
      <c r="M953" s="43" t="str">
        <f>IF($A953="","",IF($C953="","",IF($D953="","", IF($B953="C",  SUMIFS(Prov_Auto!$E$3:$E1000,Prov_Auto!$A$3:$A1000,$C953,Prov_Auto!$C$3:$C1000,"&gt;="&amp;$A953 ,Prov_Auto!$D$3:$D1000, "&gt;="&amp;DATE(M$2,1, 1), Prov_Auto!$D$3:$D1000,"&lt;="&amp;DATE(M$2, 12, 31))*$D953, IF($B953="V", -1*(SUMIFS(Prov_Auto!$E$3:$E1000,Prov_Auto!$A$3:$A1000,$C953,Prov_Auto!$C$3:$C1000,"&gt;="&amp;$A953 ,Prov_Auto!$D$3:$D1000, "&gt;="&amp;DATE(M$2,1,1), Prov_Auto!$D$3:$D1000,"&lt;="&amp;DATE(M$2,12,31))*$D953), "")))))</f>
        <v/>
      </c>
      <c r="N953" s="30"/>
      <c r="O953" s="31"/>
      <c r="P953" s="31"/>
      <c r="Q953" s="31"/>
      <c r="R953" s="31"/>
      <c r="S953" s="31"/>
      <c r="T953" s="31"/>
      <c r="U953" s="31"/>
      <c r="V953" s="31"/>
      <c r="W953" s="31"/>
    </row>
    <row r="954">
      <c r="A954" s="46"/>
      <c r="B954" s="47"/>
      <c r="C954" s="47"/>
      <c r="D954" s="47"/>
      <c r="E954" s="48"/>
      <c r="F954" s="45" t="str">
        <f t="shared" si="1"/>
        <v/>
      </c>
      <c r="G954" s="40" t="str">
        <f t="shared" si="2"/>
        <v/>
      </c>
      <c r="H954" s="41" t="str">
        <f>IF(A954="","",IF(C954="","",IF(D954="","",IF(B954="C", SUMIFS(Prov_Auto!E$3:E1000,Prov_Auto!A$3:A1000,C954,Prov_Auto!C$3:C1000,"&gt;"&amp;A954,Prov_Auto!D$3:D1000,"&lt;="&amp;TODAY())*D954, IF(B954="V", -1*(SUMIFS(Prov_Auto!E$3:E1000,Prov_Auto!A$3:A1000,C954,Prov_Auto!C$3:C1000,"&gt;"&amp;A954,Prov_Auto!D$3:D1000,"&lt;="&amp;TODAY())*D954), "")))))</f>
        <v/>
      </c>
      <c r="I954" s="42" t="str">
        <f>IF($A954="","",IF($C954="","",IF($D954="","", IF($B954="C",  SUMIFS(Prov_Auto!$E$3:$E1000,Prov_Auto!$A$3:$A1000,$C954,Prov_Auto!$C$3:$C1000,"&gt;="&amp;$A954 ,Prov_Auto!$D$3:$D1000, "&gt;="&amp;DATE(I$2,1, 1), Prov_Auto!$D$3:$D1000,"&lt;="&amp;DATE(I$2, 12, 31))*$D954, IF($B954="V", -1*(SUMIFS(Prov_Auto!$E$3:$E1000,Prov_Auto!$A$3:$A1000,$C954,Prov_Auto!$C$3:$C1000,"&gt;="&amp;$A954 ,Prov_Auto!$D$3:$D1000, "&gt;="&amp;DATE(I$2,1,1), Prov_Auto!$D$3:$D1000,"&lt;="&amp;DATE(I$2,12,31))*$D954), "")))))</f>
        <v/>
      </c>
      <c r="J954" s="42" t="str">
        <f>IF($A954="","",IF($C954="","",IF($D954="","", IF($B954="C",  SUMIFS(Prov_Auto!$E$3:$E1000,Prov_Auto!$A$3:$A1000,$C954,Prov_Auto!$C$3:$C1000,"&gt;="&amp;$A954 ,Prov_Auto!$D$3:$D1000, "&gt;="&amp;DATE(J$2,1, 1), Prov_Auto!$D$3:$D1000,"&lt;="&amp;DATE(J$2, 12, 31))*$D954, IF($B954="V", -1*(SUMIFS(Prov_Auto!$E$3:$E1000,Prov_Auto!$A$3:$A1000,$C954,Prov_Auto!$C$3:$C1000,"&gt;="&amp;$A954 ,Prov_Auto!$D$3:$D1000, "&gt;="&amp;DATE(J$2,1,1), Prov_Auto!$D$3:$D1000,"&lt;="&amp;DATE(J$2,12,31))*$D954), "")))))</f>
        <v/>
      </c>
      <c r="K954" s="42" t="str">
        <f>IF($A954="","",IF($C954="","",IF($D954="","", IF($B954="C",  SUMIFS(Prov_Auto!$E$3:$E1000,Prov_Auto!$A$3:$A1000,$C954,Prov_Auto!$C$3:$C1000,"&gt;="&amp;$A954 ,Prov_Auto!$D$3:$D1000, "&gt;="&amp;DATE(K$2,1, 1), Prov_Auto!$D$3:$D1000,"&lt;="&amp;DATE(K$2, 12, 31))*$D954, IF($B954="V", -1*(SUMIFS(Prov_Auto!$E$3:$E1000,Prov_Auto!$A$3:$A1000,$C954,Prov_Auto!$C$3:$C1000,"&gt;="&amp;$A954 ,Prov_Auto!$D$3:$D1000, "&gt;="&amp;DATE(K$2,1,1), Prov_Auto!$D$3:$D1000,"&lt;="&amp;DATE(K$2,12,31))*$D954), "")))))</f>
        <v/>
      </c>
      <c r="L954" s="42" t="str">
        <f>IF($A954="","",IF($C954="","",IF($D954="","", IF($B954="C",  SUMIFS(Prov_Auto!$E$3:$E1000,Prov_Auto!$A$3:$A1000,$C954,Prov_Auto!$C$3:$C1000,"&gt;="&amp;$A954 ,Prov_Auto!$D$3:$D1000, "&gt;="&amp;DATE(L$2,1, 1), Prov_Auto!$D$3:$D1000,"&lt;="&amp;DATE(L$2, 12, 31))*$D954, IF($B954="V", -1*(SUMIFS(Prov_Auto!$E$3:$E1000,Prov_Auto!$A$3:$A1000,$C954,Prov_Auto!$C$3:$C1000,"&gt;="&amp;$A954 ,Prov_Auto!$D$3:$D1000, "&gt;="&amp;DATE(L$2,1,1), Prov_Auto!$D$3:$D1000,"&lt;="&amp;DATE(L$2,12,31))*$D954), "")))))</f>
        <v/>
      </c>
      <c r="M954" s="43" t="str">
        <f>IF($A954="","",IF($C954="","",IF($D954="","", IF($B954="C",  SUMIFS(Prov_Auto!$E$3:$E1000,Prov_Auto!$A$3:$A1000,$C954,Prov_Auto!$C$3:$C1000,"&gt;="&amp;$A954 ,Prov_Auto!$D$3:$D1000, "&gt;="&amp;DATE(M$2,1, 1), Prov_Auto!$D$3:$D1000,"&lt;="&amp;DATE(M$2, 12, 31))*$D954, IF($B954="V", -1*(SUMIFS(Prov_Auto!$E$3:$E1000,Prov_Auto!$A$3:$A1000,$C954,Prov_Auto!$C$3:$C1000,"&gt;="&amp;$A954 ,Prov_Auto!$D$3:$D1000, "&gt;="&amp;DATE(M$2,1,1), Prov_Auto!$D$3:$D1000,"&lt;="&amp;DATE(M$2,12,31))*$D954), "")))))</f>
        <v/>
      </c>
      <c r="N954" s="30"/>
      <c r="O954" s="31"/>
      <c r="P954" s="31"/>
      <c r="Q954" s="31"/>
      <c r="R954" s="31"/>
      <c r="S954" s="31"/>
      <c r="T954" s="31"/>
      <c r="U954" s="31"/>
      <c r="V954" s="31"/>
      <c r="W954" s="31"/>
    </row>
    <row r="955">
      <c r="A955" s="46"/>
      <c r="B955" s="47"/>
      <c r="C955" s="47"/>
      <c r="D955" s="47"/>
      <c r="E955" s="48"/>
      <c r="F955" s="45" t="str">
        <f t="shared" si="1"/>
        <v/>
      </c>
      <c r="G955" s="40" t="str">
        <f t="shared" si="2"/>
        <v/>
      </c>
      <c r="H955" s="41" t="str">
        <f>IF(A955="","",IF(C955="","",IF(D955="","",IF(B955="C", SUMIFS(Prov_Auto!E$3:E1000,Prov_Auto!A$3:A1000,C955,Prov_Auto!C$3:C1000,"&gt;"&amp;A955,Prov_Auto!D$3:D1000,"&lt;="&amp;TODAY())*D955, IF(B955="V", -1*(SUMIFS(Prov_Auto!E$3:E1000,Prov_Auto!A$3:A1000,C955,Prov_Auto!C$3:C1000,"&gt;"&amp;A955,Prov_Auto!D$3:D1000,"&lt;="&amp;TODAY())*D955), "")))))</f>
        <v/>
      </c>
      <c r="I955" s="42" t="str">
        <f>IF($A955="","",IF($C955="","",IF($D955="","", IF($B955="C",  SUMIFS(Prov_Auto!$E$3:$E1000,Prov_Auto!$A$3:$A1000,$C955,Prov_Auto!$C$3:$C1000,"&gt;="&amp;$A955 ,Prov_Auto!$D$3:$D1000, "&gt;="&amp;DATE(I$2,1, 1), Prov_Auto!$D$3:$D1000,"&lt;="&amp;DATE(I$2, 12, 31))*$D955, IF($B955="V", -1*(SUMIFS(Prov_Auto!$E$3:$E1000,Prov_Auto!$A$3:$A1000,$C955,Prov_Auto!$C$3:$C1000,"&gt;="&amp;$A955 ,Prov_Auto!$D$3:$D1000, "&gt;="&amp;DATE(I$2,1,1), Prov_Auto!$D$3:$D1000,"&lt;="&amp;DATE(I$2,12,31))*$D955), "")))))</f>
        <v/>
      </c>
      <c r="J955" s="42" t="str">
        <f>IF($A955="","",IF($C955="","",IF($D955="","", IF($B955="C",  SUMIFS(Prov_Auto!$E$3:$E1000,Prov_Auto!$A$3:$A1000,$C955,Prov_Auto!$C$3:$C1000,"&gt;="&amp;$A955 ,Prov_Auto!$D$3:$D1000, "&gt;="&amp;DATE(J$2,1, 1), Prov_Auto!$D$3:$D1000,"&lt;="&amp;DATE(J$2, 12, 31))*$D955, IF($B955="V", -1*(SUMIFS(Prov_Auto!$E$3:$E1000,Prov_Auto!$A$3:$A1000,$C955,Prov_Auto!$C$3:$C1000,"&gt;="&amp;$A955 ,Prov_Auto!$D$3:$D1000, "&gt;="&amp;DATE(J$2,1,1), Prov_Auto!$D$3:$D1000,"&lt;="&amp;DATE(J$2,12,31))*$D955), "")))))</f>
        <v/>
      </c>
      <c r="K955" s="42" t="str">
        <f>IF($A955="","",IF($C955="","",IF($D955="","", IF($B955="C",  SUMIFS(Prov_Auto!$E$3:$E1000,Prov_Auto!$A$3:$A1000,$C955,Prov_Auto!$C$3:$C1000,"&gt;="&amp;$A955 ,Prov_Auto!$D$3:$D1000, "&gt;="&amp;DATE(K$2,1, 1), Prov_Auto!$D$3:$D1000,"&lt;="&amp;DATE(K$2, 12, 31))*$D955, IF($B955="V", -1*(SUMIFS(Prov_Auto!$E$3:$E1000,Prov_Auto!$A$3:$A1000,$C955,Prov_Auto!$C$3:$C1000,"&gt;="&amp;$A955 ,Prov_Auto!$D$3:$D1000, "&gt;="&amp;DATE(K$2,1,1), Prov_Auto!$D$3:$D1000,"&lt;="&amp;DATE(K$2,12,31))*$D955), "")))))</f>
        <v/>
      </c>
      <c r="L955" s="42" t="str">
        <f>IF($A955="","",IF($C955="","",IF($D955="","", IF($B955="C",  SUMIFS(Prov_Auto!$E$3:$E1000,Prov_Auto!$A$3:$A1000,$C955,Prov_Auto!$C$3:$C1000,"&gt;="&amp;$A955 ,Prov_Auto!$D$3:$D1000, "&gt;="&amp;DATE(L$2,1, 1), Prov_Auto!$D$3:$D1000,"&lt;="&amp;DATE(L$2, 12, 31))*$D955, IF($B955="V", -1*(SUMIFS(Prov_Auto!$E$3:$E1000,Prov_Auto!$A$3:$A1000,$C955,Prov_Auto!$C$3:$C1000,"&gt;="&amp;$A955 ,Prov_Auto!$D$3:$D1000, "&gt;="&amp;DATE(L$2,1,1), Prov_Auto!$D$3:$D1000,"&lt;="&amp;DATE(L$2,12,31))*$D955), "")))))</f>
        <v/>
      </c>
      <c r="M955" s="43" t="str">
        <f>IF($A955="","",IF($C955="","",IF($D955="","", IF($B955="C",  SUMIFS(Prov_Auto!$E$3:$E1000,Prov_Auto!$A$3:$A1000,$C955,Prov_Auto!$C$3:$C1000,"&gt;="&amp;$A955 ,Prov_Auto!$D$3:$D1000, "&gt;="&amp;DATE(M$2,1, 1), Prov_Auto!$D$3:$D1000,"&lt;="&amp;DATE(M$2, 12, 31))*$D955, IF($B955="V", -1*(SUMIFS(Prov_Auto!$E$3:$E1000,Prov_Auto!$A$3:$A1000,$C955,Prov_Auto!$C$3:$C1000,"&gt;="&amp;$A955 ,Prov_Auto!$D$3:$D1000, "&gt;="&amp;DATE(M$2,1,1), Prov_Auto!$D$3:$D1000,"&lt;="&amp;DATE(M$2,12,31))*$D955), "")))))</f>
        <v/>
      </c>
      <c r="N955" s="30"/>
      <c r="O955" s="31"/>
      <c r="P955" s="31"/>
      <c r="Q955" s="31"/>
      <c r="R955" s="31"/>
      <c r="S955" s="31"/>
      <c r="T955" s="31"/>
      <c r="U955" s="31"/>
      <c r="V955" s="31"/>
      <c r="W955" s="31"/>
    </row>
    <row r="956">
      <c r="A956" s="46"/>
      <c r="B956" s="47"/>
      <c r="C956" s="47"/>
      <c r="D956" s="47"/>
      <c r="E956" s="48"/>
      <c r="F956" s="45" t="str">
        <f t="shared" si="1"/>
        <v/>
      </c>
      <c r="G956" s="40" t="str">
        <f t="shared" si="2"/>
        <v/>
      </c>
      <c r="H956" s="41" t="str">
        <f>IF(A956="","",IF(C956="","",IF(D956="","",IF(B956="C", SUMIFS(Prov_Auto!E$3:E1000,Prov_Auto!A$3:A1000,C956,Prov_Auto!C$3:C1000,"&gt;"&amp;A956,Prov_Auto!D$3:D1000,"&lt;="&amp;TODAY())*D956, IF(B956="V", -1*(SUMIFS(Prov_Auto!E$3:E1000,Prov_Auto!A$3:A1000,C956,Prov_Auto!C$3:C1000,"&gt;"&amp;A956,Prov_Auto!D$3:D1000,"&lt;="&amp;TODAY())*D956), "")))))</f>
        <v/>
      </c>
      <c r="I956" s="42" t="str">
        <f>IF($A956="","",IF($C956="","",IF($D956="","", IF($B956="C",  SUMIFS(Prov_Auto!$E$3:$E1000,Prov_Auto!$A$3:$A1000,$C956,Prov_Auto!$C$3:$C1000,"&gt;="&amp;$A956 ,Prov_Auto!$D$3:$D1000, "&gt;="&amp;DATE(I$2,1, 1), Prov_Auto!$D$3:$D1000,"&lt;="&amp;DATE(I$2, 12, 31))*$D956, IF($B956="V", -1*(SUMIFS(Prov_Auto!$E$3:$E1000,Prov_Auto!$A$3:$A1000,$C956,Prov_Auto!$C$3:$C1000,"&gt;="&amp;$A956 ,Prov_Auto!$D$3:$D1000, "&gt;="&amp;DATE(I$2,1,1), Prov_Auto!$D$3:$D1000,"&lt;="&amp;DATE(I$2,12,31))*$D956), "")))))</f>
        <v/>
      </c>
      <c r="J956" s="42" t="str">
        <f>IF($A956="","",IF($C956="","",IF($D956="","", IF($B956="C",  SUMIFS(Prov_Auto!$E$3:$E1000,Prov_Auto!$A$3:$A1000,$C956,Prov_Auto!$C$3:$C1000,"&gt;="&amp;$A956 ,Prov_Auto!$D$3:$D1000, "&gt;="&amp;DATE(J$2,1, 1), Prov_Auto!$D$3:$D1000,"&lt;="&amp;DATE(J$2, 12, 31))*$D956, IF($B956="V", -1*(SUMIFS(Prov_Auto!$E$3:$E1000,Prov_Auto!$A$3:$A1000,$C956,Prov_Auto!$C$3:$C1000,"&gt;="&amp;$A956 ,Prov_Auto!$D$3:$D1000, "&gt;="&amp;DATE(J$2,1,1), Prov_Auto!$D$3:$D1000,"&lt;="&amp;DATE(J$2,12,31))*$D956), "")))))</f>
        <v/>
      </c>
      <c r="K956" s="42" t="str">
        <f>IF($A956="","",IF($C956="","",IF($D956="","", IF($B956="C",  SUMIFS(Prov_Auto!$E$3:$E1000,Prov_Auto!$A$3:$A1000,$C956,Prov_Auto!$C$3:$C1000,"&gt;="&amp;$A956 ,Prov_Auto!$D$3:$D1000, "&gt;="&amp;DATE(K$2,1, 1), Prov_Auto!$D$3:$D1000,"&lt;="&amp;DATE(K$2, 12, 31))*$D956, IF($B956="V", -1*(SUMIFS(Prov_Auto!$E$3:$E1000,Prov_Auto!$A$3:$A1000,$C956,Prov_Auto!$C$3:$C1000,"&gt;="&amp;$A956 ,Prov_Auto!$D$3:$D1000, "&gt;="&amp;DATE(K$2,1,1), Prov_Auto!$D$3:$D1000,"&lt;="&amp;DATE(K$2,12,31))*$D956), "")))))</f>
        <v/>
      </c>
      <c r="L956" s="42" t="str">
        <f>IF($A956="","",IF($C956="","",IF($D956="","", IF($B956="C",  SUMIFS(Prov_Auto!$E$3:$E1000,Prov_Auto!$A$3:$A1000,$C956,Prov_Auto!$C$3:$C1000,"&gt;="&amp;$A956 ,Prov_Auto!$D$3:$D1000, "&gt;="&amp;DATE(L$2,1, 1), Prov_Auto!$D$3:$D1000,"&lt;="&amp;DATE(L$2, 12, 31))*$D956, IF($B956="V", -1*(SUMIFS(Prov_Auto!$E$3:$E1000,Prov_Auto!$A$3:$A1000,$C956,Prov_Auto!$C$3:$C1000,"&gt;="&amp;$A956 ,Prov_Auto!$D$3:$D1000, "&gt;="&amp;DATE(L$2,1,1), Prov_Auto!$D$3:$D1000,"&lt;="&amp;DATE(L$2,12,31))*$D956), "")))))</f>
        <v/>
      </c>
      <c r="M956" s="43" t="str">
        <f>IF($A956="","",IF($C956="","",IF($D956="","", IF($B956="C",  SUMIFS(Prov_Auto!$E$3:$E1000,Prov_Auto!$A$3:$A1000,$C956,Prov_Auto!$C$3:$C1000,"&gt;="&amp;$A956 ,Prov_Auto!$D$3:$D1000, "&gt;="&amp;DATE(M$2,1, 1), Prov_Auto!$D$3:$D1000,"&lt;="&amp;DATE(M$2, 12, 31))*$D956, IF($B956="V", -1*(SUMIFS(Prov_Auto!$E$3:$E1000,Prov_Auto!$A$3:$A1000,$C956,Prov_Auto!$C$3:$C1000,"&gt;="&amp;$A956 ,Prov_Auto!$D$3:$D1000, "&gt;="&amp;DATE(M$2,1,1), Prov_Auto!$D$3:$D1000,"&lt;="&amp;DATE(M$2,12,31))*$D956), "")))))</f>
        <v/>
      </c>
      <c r="N956" s="30"/>
      <c r="O956" s="31"/>
      <c r="P956" s="31"/>
      <c r="Q956" s="31"/>
      <c r="R956" s="31"/>
      <c r="S956" s="31"/>
      <c r="T956" s="31"/>
      <c r="U956" s="31"/>
      <c r="V956" s="31"/>
      <c r="W956" s="31"/>
    </row>
    <row r="957">
      <c r="A957" s="46"/>
      <c r="B957" s="47"/>
      <c r="C957" s="47"/>
      <c r="D957" s="47"/>
      <c r="E957" s="48"/>
      <c r="F957" s="45" t="str">
        <f t="shared" si="1"/>
        <v/>
      </c>
      <c r="G957" s="40" t="str">
        <f t="shared" si="2"/>
        <v/>
      </c>
      <c r="H957" s="41" t="str">
        <f>IF(A957="","",IF(C957="","",IF(D957="","",IF(B957="C", SUMIFS(Prov_Auto!E$3:E1000,Prov_Auto!A$3:A1000,C957,Prov_Auto!C$3:C1000,"&gt;"&amp;A957,Prov_Auto!D$3:D1000,"&lt;="&amp;TODAY())*D957, IF(B957="V", -1*(SUMIFS(Prov_Auto!E$3:E1000,Prov_Auto!A$3:A1000,C957,Prov_Auto!C$3:C1000,"&gt;"&amp;A957,Prov_Auto!D$3:D1000,"&lt;="&amp;TODAY())*D957), "")))))</f>
        <v/>
      </c>
      <c r="I957" s="42" t="str">
        <f>IF($A957="","",IF($C957="","",IF($D957="","", IF($B957="C",  SUMIFS(Prov_Auto!$E$3:$E1000,Prov_Auto!$A$3:$A1000,$C957,Prov_Auto!$C$3:$C1000,"&gt;="&amp;$A957 ,Prov_Auto!$D$3:$D1000, "&gt;="&amp;DATE(I$2,1, 1), Prov_Auto!$D$3:$D1000,"&lt;="&amp;DATE(I$2, 12, 31))*$D957, IF($B957="V", -1*(SUMIFS(Prov_Auto!$E$3:$E1000,Prov_Auto!$A$3:$A1000,$C957,Prov_Auto!$C$3:$C1000,"&gt;="&amp;$A957 ,Prov_Auto!$D$3:$D1000, "&gt;="&amp;DATE(I$2,1,1), Prov_Auto!$D$3:$D1000,"&lt;="&amp;DATE(I$2,12,31))*$D957), "")))))</f>
        <v/>
      </c>
      <c r="J957" s="42" t="str">
        <f>IF($A957="","",IF($C957="","",IF($D957="","", IF($B957="C",  SUMIFS(Prov_Auto!$E$3:$E1000,Prov_Auto!$A$3:$A1000,$C957,Prov_Auto!$C$3:$C1000,"&gt;="&amp;$A957 ,Prov_Auto!$D$3:$D1000, "&gt;="&amp;DATE(J$2,1, 1), Prov_Auto!$D$3:$D1000,"&lt;="&amp;DATE(J$2, 12, 31))*$D957, IF($B957="V", -1*(SUMIFS(Prov_Auto!$E$3:$E1000,Prov_Auto!$A$3:$A1000,$C957,Prov_Auto!$C$3:$C1000,"&gt;="&amp;$A957 ,Prov_Auto!$D$3:$D1000, "&gt;="&amp;DATE(J$2,1,1), Prov_Auto!$D$3:$D1000,"&lt;="&amp;DATE(J$2,12,31))*$D957), "")))))</f>
        <v/>
      </c>
      <c r="K957" s="42" t="str">
        <f>IF($A957="","",IF($C957="","",IF($D957="","", IF($B957="C",  SUMIFS(Prov_Auto!$E$3:$E1000,Prov_Auto!$A$3:$A1000,$C957,Prov_Auto!$C$3:$C1000,"&gt;="&amp;$A957 ,Prov_Auto!$D$3:$D1000, "&gt;="&amp;DATE(K$2,1, 1), Prov_Auto!$D$3:$D1000,"&lt;="&amp;DATE(K$2, 12, 31))*$D957, IF($B957="V", -1*(SUMIFS(Prov_Auto!$E$3:$E1000,Prov_Auto!$A$3:$A1000,$C957,Prov_Auto!$C$3:$C1000,"&gt;="&amp;$A957 ,Prov_Auto!$D$3:$D1000, "&gt;="&amp;DATE(K$2,1,1), Prov_Auto!$D$3:$D1000,"&lt;="&amp;DATE(K$2,12,31))*$D957), "")))))</f>
        <v/>
      </c>
      <c r="L957" s="42" t="str">
        <f>IF($A957="","",IF($C957="","",IF($D957="","", IF($B957="C",  SUMIFS(Prov_Auto!$E$3:$E1000,Prov_Auto!$A$3:$A1000,$C957,Prov_Auto!$C$3:$C1000,"&gt;="&amp;$A957 ,Prov_Auto!$D$3:$D1000, "&gt;="&amp;DATE(L$2,1, 1), Prov_Auto!$D$3:$D1000,"&lt;="&amp;DATE(L$2, 12, 31))*$D957, IF($B957="V", -1*(SUMIFS(Prov_Auto!$E$3:$E1000,Prov_Auto!$A$3:$A1000,$C957,Prov_Auto!$C$3:$C1000,"&gt;="&amp;$A957 ,Prov_Auto!$D$3:$D1000, "&gt;="&amp;DATE(L$2,1,1), Prov_Auto!$D$3:$D1000,"&lt;="&amp;DATE(L$2,12,31))*$D957), "")))))</f>
        <v/>
      </c>
      <c r="M957" s="43" t="str">
        <f>IF($A957="","",IF($C957="","",IF($D957="","", IF($B957="C",  SUMIFS(Prov_Auto!$E$3:$E1000,Prov_Auto!$A$3:$A1000,$C957,Prov_Auto!$C$3:$C1000,"&gt;="&amp;$A957 ,Prov_Auto!$D$3:$D1000, "&gt;="&amp;DATE(M$2,1, 1), Prov_Auto!$D$3:$D1000,"&lt;="&amp;DATE(M$2, 12, 31))*$D957, IF($B957="V", -1*(SUMIFS(Prov_Auto!$E$3:$E1000,Prov_Auto!$A$3:$A1000,$C957,Prov_Auto!$C$3:$C1000,"&gt;="&amp;$A957 ,Prov_Auto!$D$3:$D1000, "&gt;="&amp;DATE(M$2,1,1), Prov_Auto!$D$3:$D1000,"&lt;="&amp;DATE(M$2,12,31))*$D957), "")))))</f>
        <v/>
      </c>
      <c r="N957" s="30"/>
      <c r="O957" s="31"/>
      <c r="P957" s="31"/>
      <c r="Q957" s="31"/>
      <c r="R957" s="31"/>
      <c r="S957" s="31"/>
      <c r="T957" s="31"/>
      <c r="U957" s="31"/>
      <c r="V957" s="31"/>
      <c r="W957" s="31"/>
    </row>
    <row r="958">
      <c r="A958" s="46"/>
      <c r="B958" s="47"/>
      <c r="C958" s="47"/>
      <c r="D958" s="47"/>
      <c r="E958" s="48"/>
      <c r="F958" s="45" t="str">
        <f t="shared" si="1"/>
        <v/>
      </c>
      <c r="G958" s="40" t="str">
        <f t="shared" si="2"/>
        <v/>
      </c>
      <c r="H958" s="41" t="str">
        <f>IF(A958="","",IF(C958="","",IF(D958="","",IF(B958="C", SUMIFS(Prov_Auto!E$3:E1000,Prov_Auto!A$3:A1000,C958,Prov_Auto!C$3:C1000,"&gt;"&amp;A958,Prov_Auto!D$3:D1000,"&lt;="&amp;TODAY())*D958, IF(B958="V", -1*(SUMIFS(Prov_Auto!E$3:E1000,Prov_Auto!A$3:A1000,C958,Prov_Auto!C$3:C1000,"&gt;"&amp;A958,Prov_Auto!D$3:D1000,"&lt;="&amp;TODAY())*D958), "")))))</f>
        <v/>
      </c>
      <c r="I958" s="42" t="str">
        <f>IF($A958="","",IF($C958="","",IF($D958="","", IF($B958="C",  SUMIFS(Prov_Auto!$E$3:$E1000,Prov_Auto!$A$3:$A1000,$C958,Prov_Auto!$C$3:$C1000,"&gt;="&amp;$A958 ,Prov_Auto!$D$3:$D1000, "&gt;="&amp;DATE(I$2,1, 1), Prov_Auto!$D$3:$D1000,"&lt;="&amp;DATE(I$2, 12, 31))*$D958, IF($B958="V", -1*(SUMIFS(Prov_Auto!$E$3:$E1000,Prov_Auto!$A$3:$A1000,$C958,Prov_Auto!$C$3:$C1000,"&gt;="&amp;$A958 ,Prov_Auto!$D$3:$D1000, "&gt;="&amp;DATE(I$2,1,1), Prov_Auto!$D$3:$D1000,"&lt;="&amp;DATE(I$2,12,31))*$D958), "")))))</f>
        <v/>
      </c>
      <c r="J958" s="42" t="str">
        <f>IF($A958="","",IF($C958="","",IF($D958="","", IF($B958="C",  SUMIFS(Prov_Auto!$E$3:$E1000,Prov_Auto!$A$3:$A1000,$C958,Prov_Auto!$C$3:$C1000,"&gt;="&amp;$A958 ,Prov_Auto!$D$3:$D1000, "&gt;="&amp;DATE(J$2,1, 1), Prov_Auto!$D$3:$D1000,"&lt;="&amp;DATE(J$2, 12, 31))*$D958, IF($B958="V", -1*(SUMIFS(Prov_Auto!$E$3:$E1000,Prov_Auto!$A$3:$A1000,$C958,Prov_Auto!$C$3:$C1000,"&gt;="&amp;$A958 ,Prov_Auto!$D$3:$D1000, "&gt;="&amp;DATE(J$2,1,1), Prov_Auto!$D$3:$D1000,"&lt;="&amp;DATE(J$2,12,31))*$D958), "")))))</f>
        <v/>
      </c>
      <c r="K958" s="42" t="str">
        <f>IF($A958="","",IF($C958="","",IF($D958="","", IF($B958="C",  SUMIFS(Prov_Auto!$E$3:$E1000,Prov_Auto!$A$3:$A1000,$C958,Prov_Auto!$C$3:$C1000,"&gt;="&amp;$A958 ,Prov_Auto!$D$3:$D1000, "&gt;="&amp;DATE(K$2,1, 1), Prov_Auto!$D$3:$D1000,"&lt;="&amp;DATE(K$2, 12, 31))*$D958, IF($B958="V", -1*(SUMIFS(Prov_Auto!$E$3:$E1000,Prov_Auto!$A$3:$A1000,$C958,Prov_Auto!$C$3:$C1000,"&gt;="&amp;$A958 ,Prov_Auto!$D$3:$D1000, "&gt;="&amp;DATE(K$2,1,1), Prov_Auto!$D$3:$D1000,"&lt;="&amp;DATE(K$2,12,31))*$D958), "")))))</f>
        <v/>
      </c>
      <c r="L958" s="42" t="str">
        <f>IF($A958="","",IF($C958="","",IF($D958="","", IF($B958="C",  SUMIFS(Prov_Auto!$E$3:$E1000,Prov_Auto!$A$3:$A1000,$C958,Prov_Auto!$C$3:$C1000,"&gt;="&amp;$A958 ,Prov_Auto!$D$3:$D1000, "&gt;="&amp;DATE(L$2,1, 1), Prov_Auto!$D$3:$D1000,"&lt;="&amp;DATE(L$2, 12, 31))*$D958, IF($B958="V", -1*(SUMIFS(Prov_Auto!$E$3:$E1000,Prov_Auto!$A$3:$A1000,$C958,Prov_Auto!$C$3:$C1000,"&gt;="&amp;$A958 ,Prov_Auto!$D$3:$D1000, "&gt;="&amp;DATE(L$2,1,1), Prov_Auto!$D$3:$D1000,"&lt;="&amp;DATE(L$2,12,31))*$D958), "")))))</f>
        <v/>
      </c>
      <c r="M958" s="43" t="str">
        <f>IF($A958="","",IF($C958="","",IF($D958="","", IF($B958="C",  SUMIFS(Prov_Auto!$E$3:$E1000,Prov_Auto!$A$3:$A1000,$C958,Prov_Auto!$C$3:$C1000,"&gt;="&amp;$A958 ,Prov_Auto!$D$3:$D1000, "&gt;="&amp;DATE(M$2,1, 1), Prov_Auto!$D$3:$D1000,"&lt;="&amp;DATE(M$2, 12, 31))*$D958, IF($B958="V", -1*(SUMIFS(Prov_Auto!$E$3:$E1000,Prov_Auto!$A$3:$A1000,$C958,Prov_Auto!$C$3:$C1000,"&gt;="&amp;$A958 ,Prov_Auto!$D$3:$D1000, "&gt;="&amp;DATE(M$2,1,1), Prov_Auto!$D$3:$D1000,"&lt;="&amp;DATE(M$2,12,31))*$D958), "")))))</f>
        <v/>
      </c>
      <c r="N958" s="30"/>
      <c r="O958" s="31"/>
      <c r="P958" s="31"/>
      <c r="Q958" s="31"/>
      <c r="R958" s="31"/>
      <c r="S958" s="31"/>
      <c r="T958" s="31"/>
      <c r="U958" s="31"/>
      <c r="V958" s="31"/>
      <c r="W958" s="31"/>
    </row>
    <row r="959">
      <c r="A959" s="46"/>
      <c r="B959" s="47"/>
      <c r="C959" s="47"/>
      <c r="D959" s="47"/>
      <c r="E959" s="48"/>
      <c r="F959" s="45" t="str">
        <f t="shared" si="1"/>
        <v/>
      </c>
      <c r="G959" s="40" t="str">
        <f t="shared" si="2"/>
        <v/>
      </c>
      <c r="H959" s="41" t="str">
        <f>IF(A959="","",IF(C959="","",IF(D959="","",IF(B959="C", SUMIFS(Prov_Auto!E$3:E1000,Prov_Auto!A$3:A1000,C959,Prov_Auto!C$3:C1000,"&gt;"&amp;A959,Prov_Auto!D$3:D1000,"&lt;="&amp;TODAY())*D959, IF(B959="V", -1*(SUMIFS(Prov_Auto!E$3:E1000,Prov_Auto!A$3:A1000,C959,Prov_Auto!C$3:C1000,"&gt;"&amp;A959,Prov_Auto!D$3:D1000,"&lt;="&amp;TODAY())*D959), "")))))</f>
        <v/>
      </c>
      <c r="I959" s="42" t="str">
        <f>IF($A959="","",IF($C959="","",IF($D959="","", IF($B959="C",  SUMIFS(Prov_Auto!$E$3:$E1000,Prov_Auto!$A$3:$A1000,$C959,Prov_Auto!$C$3:$C1000,"&gt;="&amp;$A959 ,Prov_Auto!$D$3:$D1000, "&gt;="&amp;DATE(I$2,1, 1), Prov_Auto!$D$3:$D1000,"&lt;="&amp;DATE(I$2, 12, 31))*$D959, IF($B959="V", -1*(SUMIFS(Prov_Auto!$E$3:$E1000,Prov_Auto!$A$3:$A1000,$C959,Prov_Auto!$C$3:$C1000,"&gt;="&amp;$A959 ,Prov_Auto!$D$3:$D1000, "&gt;="&amp;DATE(I$2,1,1), Prov_Auto!$D$3:$D1000,"&lt;="&amp;DATE(I$2,12,31))*$D959), "")))))</f>
        <v/>
      </c>
      <c r="J959" s="42" t="str">
        <f>IF($A959="","",IF($C959="","",IF($D959="","", IF($B959="C",  SUMIFS(Prov_Auto!$E$3:$E1000,Prov_Auto!$A$3:$A1000,$C959,Prov_Auto!$C$3:$C1000,"&gt;="&amp;$A959 ,Prov_Auto!$D$3:$D1000, "&gt;="&amp;DATE(J$2,1, 1), Prov_Auto!$D$3:$D1000,"&lt;="&amp;DATE(J$2, 12, 31))*$D959, IF($B959="V", -1*(SUMIFS(Prov_Auto!$E$3:$E1000,Prov_Auto!$A$3:$A1000,$C959,Prov_Auto!$C$3:$C1000,"&gt;="&amp;$A959 ,Prov_Auto!$D$3:$D1000, "&gt;="&amp;DATE(J$2,1,1), Prov_Auto!$D$3:$D1000,"&lt;="&amp;DATE(J$2,12,31))*$D959), "")))))</f>
        <v/>
      </c>
      <c r="K959" s="42" t="str">
        <f>IF($A959="","",IF($C959="","",IF($D959="","", IF($B959="C",  SUMIFS(Prov_Auto!$E$3:$E1000,Prov_Auto!$A$3:$A1000,$C959,Prov_Auto!$C$3:$C1000,"&gt;="&amp;$A959 ,Prov_Auto!$D$3:$D1000, "&gt;="&amp;DATE(K$2,1, 1), Prov_Auto!$D$3:$D1000,"&lt;="&amp;DATE(K$2, 12, 31))*$D959, IF($B959="V", -1*(SUMIFS(Prov_Auto!$E$3:$E1000,Prov_Auto!$A$3:$A1000,$C959,Prov_Auto!$C$3:$C1000,"&gt;="&amp;$A959 ,Prov_Auto!$D$3:$D1000, "&gt;="&amp;DATE(K$2,1,1), Prov_Auto!$D$3:$D1000,"&lt;="&amp;DATE(K$2,12,31))*$D959), "")))))</f>
        <v/>
      </c>
      <c r="L959" s="42" t="str">
        <f>IF($A959="","",IF($C959="","",IF($D959="","", IF($B959="C",  SUMIFS(Prov_Auto!$E$3:$E1000,Prov_Auto!$A$3:$A1000,$C959,Prov_Auto!$C$3:$C1000,"&gt;="&amp;$A959 ,Prov_Auto!$D$3:$D1000, "&gt;="&amp;DATE(L$2,1, 1), Prov_Auto!$D$3:$D1000,"&lt;="&amp;DATE(L$2, 12, 31))*$D959, IF($B959="V", -1*(SUMIFS(Prov_Auto!$E$3:$E1000,Prov_Auto!$A$3:$A1000,$C959,Prov_Auto!$C$3:$C1000,"&gt;="&amp;$A959 ,Prov_Auto!$D$3:$D1000, "&gt;="&amp;DATE(L$2,1,1), Prov_Auto!$D$3:$D1000,"&lt;="&amp;DATE(L$2,12,31))*$D959), "")))))</f>
        <v/>
      </c>
      <c r="M959" s="43" t="str">
        <f>IF($A959="","",IF($C959="","",IF($D959="","", IF($B959="C",  SUMIFS(Prov_Auto!$E$3:$E1000,Prov_Auto!$A$3:$A1000,$C959,Prov_Auto!$C$3:$C1000,"&gt;="&amp;$A959 ,Prov_Auto!$D$3:$D1000, "&gt;="&amp;DATE(M$2,1, 1), Prov_Auto!$D$3:$D1000,"&lt;="&amp;DATE(M$2, 12, 31))*$D959, IF($B959="V", -1*(SUMIFS(Prov_Auto!$E$3:$E1000,Prov_Auto!$A$3:$A1000,$C959,Prov_Auto!$C$3:$C1000,"&gt;="&amp;$A959 ,Prov_Auto!$D$3:$D1000, "&gt;="&amp;DATE(M$2,1,1), Prov_Auto!$D$3:$D1000,"&lt;="&amp;DATE(M$2,12,31))*$D959), "")))))</f>
        <v/>
      </c>
      <c r="N959" s="30"/>
      <c r="O959" s="31"/>
      <c r="P959" s="31"/>
      <c r="Q959" s="31"/>
      <c r="R959" s="31"/>
      <c r="S959" s="31"/>
      <c r="T959" s="31"/>
      <c r="U959" s="31"/>
      <c r="V959" s="31"/>
      <c r="W959" s="31"/>
    </row>
    <row r="960">
      <c r="A960" s="46"/>
      <c r="B960" s="47"/>
      <c r="C960" s="47"/>
      <c r="D960" s="47"/>
      <c r="E960" s="48"/>
      <c r="F960" s="45" t="str">
        <f t="shared" si="1"/>
        <v/>
      </c>
      <c r="G960" s="40" t="str">
        <f t="shared" si="2"/>
        <v/>
      </c>
      <c r="H960" s="41" t="str">
        <f>IF(A960="","",IF(C960="","",IF(D960="","",IF(B960="C", SUMIFS(Prov_Auto!E$3:E1000,Prov_Auto!A$3:A1000,C960,Prov_Auto!C$3:C1000,"&gt;"&amp;A960,Prov_Auto!D$3:D1000,"&lt;="&amp;TODAY())*D960, IF(B960="V", -1*(SUMIFS(Prov_Auto!E$3:E1000,Prov_Auto!A$3:A1000,C960,Prov_Auto!C$3:C1000,"&gt;"&amp;A960,Prov_Auto!D$3:D1000,"&lt;="&amp;TODAY())*D960), "")))))</f>
        <v/>
      </c>
      <c r="I960" s="42" t="str">
        <f>IF($A960="","",IF($C960="","",IF($D960="","", IF($B960="C",  SUMIFS(Prov_Auto!$E$3:$E1000,Prov_Auto!$A$3:$A1000,$C960,Prov_Auto!$C$3:$C1000,"&gt;="&amp;$A960 ,Prov_Auto!$D$3:$D1000, "&gt;="&amp;DATE(I$2,1, 1), Prov_Auto!$D$3:$D1000,"&lt;="&amp;DATE(I$2, 12, 31))*$D960, IF($B960="V", -1*(SUMIFS(Prov_Auto!$E$3:$E1000,Prov_Auto!$A$3:$A1000,$C960,Prov_Auto!$C$3:$C1000,"&gt;="&amp;$A960 ,Prov_Auto!$D$3:$D1000, "&gt;="&amp;DATE(I$2,1,1), Prov_Auto!$D$3:$D1000,"&lt;="&amp;DATE(I$2,12,31))*$D960), "")))))</f>
        <v/>
      </c>
      <c r="J960" s="42" t="str">
        <f>IF($A960="","",IF($C960="","",IF($D960="","", IF($B960="C",  SUMIFS(Prov_Auto!$E$3:$E1000,Prov_Auto!$A$3:$A1000,$C960,Prov_Auto!$C$3:$C1000,"&gt;="&amp;$A960 ,Prov_Auto!$D$3:$D1000, "&gt;="&amp;DATE(J$2,1, 1), Prov_Auto!$D$3:$D1000,"&lt;="&amp;DATE(J$2, 12, 31))*$D960, IF($B960="V", -1*(SUMIFS(Prov_Auto!$E$3:$E1000,Prov_Auto!$A$3:$A1000,$C960,Prov_Auto!$C$3:$C1000,"&gt;="&amp;$A960 ,Prov_Auto!$D$3:$D1000, "&gt;="&amp;DATE(J$2,1,1), Prov_Auto!$D$3:$D1000,"&lt;="&amp;DATE(J$2,12,31))*$D960), "")))))</f>
        <v/>
      </c>
      <c r="K960" s="42" t="str">
        <f>IF($A960="","",IF($C960="","",IF($D960="","", IF($B960="C",  SUMIFS(Prov_Auto!$E$3:$E1000,Prov_Auto!$A$3:$A1000,$C960,Prov_Auto!$C$3:$C1000,"&gt;="&amp;$A960 ,Prov_Auto!$D$3:$D1000, "&gt;="&amp;DATE(K$2,1, 1), Prov_Auto!$D$3:$D1000,"&lt;="&amp;DATE(K$2, 12, 31))*$D960, IF($B960="V", -1*(SUMIFS(Prov_Auto!$E$3:$E1000,Prov_Auto!$A$3:$A1000,$C960,Prov_Auto!$C$3:$C1000,"&gt;="&amp;$A960 ,Prov_Auto!$D$3:$D1000, "&gt;="&amp;DATE(K$2,1,1), Prov_Auto!$D$3:$D1000,"&lt;="&amp;DATE(K$2,12,31))*$D960), "")))))</f>
        <v/>
      </c>
      <c r="L960" s="42" t="str">
        <f>IF($A960="","",IF($C960="","",IF($D960="","", IF($B960="C",  SUMIFS(Prov_Auto!$E$3:$E1000,Prov_Auto!$A$3:$A1000,$C960,Prov_Auto!$C$3:$C1000,"&gt;="&amp;$A960 ,Prov_Auto!$D$3:$D1000, "&gt;="&amp;DATE(L$2,1, 1), Prov_Auto!$D$3:$D1000,"&lt;="&amp;DATE(L$2, 12, 31))*$D960, IF($B960="V", -1*(SUMIFS(Prov_Auto!$E$3:$E1000,Prov_Auto!$A$3:$A1000,$C960,Prov_Auto!$C$3:$C1000,"&gt;="&amp;$A960 ,Prov_Auto!$D$3:$D1000, "&gt;="&amp;DATE(L$2,1,1), Prov_Auto!$D$3:$D1000,"&lt;="&amp;DATE(L$2,12,31))*$D960), "")))))</f>
        <v/>
      </c>
      <c r="M960" s="43" t="str">
        <f>IF($A960="","",IF($C960="","",IF($D960="","", IF($B960="C",  SUMIFS(Prov_Auto!$E$3:$E1000,Prov_Auto!$A$3:$A1000,$C960,Prov_Auto!$C$3:$C1000,"&gt;="&amp;$A960 ,Prov_Auto!$D$3:$D1000, "&gt;="&amp;DATE(M$2,1, 1), Prov_Auto!$D$3:$D1000,"&lt;="&amp;DATE(M$2, 12, 31))*$D960, IF($B960="V", -1*(SUMIFS(Prov_Auto!$E$3:$E1000,Prov_Auto!$A$3:$A1000,$C960,Prov_Auto!$C$3:$C1000,"&gt;="&amp;$A960 ,Prov_Auto!$D$3:$D1000, "&gt;="&amp;DATE(M$2,1,1), Prov_Auto!$D$3:$D1000,"&lt;="&amp;DATE(M$2,12,31))*$D960), "")))))</f>
        <v/>
      </c>
      <c r="N960" s="30"/>
      <c r="O960" s="31"/>
      <c r="P960" s="31"/>
      <c r="Q960" s="31"/>
      <c r="R960" s="31"/>
      <c r="S960" s="31"/>
      <c r="T960" s="31"/>
      <c r="U960" s="31"/>
      <c r="V960" s="31"/>
      <c r="W960" s="31"/>
    </row>
    <row r="961">
      <c r="A961" s="46"/>
      <c r="B961" s="47"/>
      <c r="C961" s="47"/>
      <c r="D961" s="47"/>
      <c r="E961" s="48"/>
      <c r="F961" s="45" t="str">
        <f t="shared" si="1"/>
        <v/>
      </c>
      <c r="G961" s="40" t="str">
        <f t="shared" si="2"/>
        <v/>
      </c>
      <c r="H961" s="41" t="str">
        <f>IF(A961="","",IF(C961="","",IF(D961="","",IF(B961="C", SUMIFS(Prov_Auto!E$3:E1000,Prov_Auto!A$3:A1000,C961,Prov_Auto!C$3:C1000,"&gt;"&amp;A961,Prov_Auto!D$3:D1000,"&lt;="&amp;TODAY())*D961, IF(B961="V", -1*(SUMIFS(Prov_Auto!E$3:E1000,Prov_Auto!A$3:A1000,C961,Prov_Auto!C$3:C1000,"&gt;"&amp;A961,Prov_Auto!D$3:D1000,"&lt;="&amp;TODAY())*D961), "")))))</f>
        <v/>
      </c>
      <c r="I961" s="42" t="str">
        <f>IF($A961="","",IF($C961="","",IF($D961="","", IF($B961="C",  SUMIFS(Prov_Auto!$E$3:$E1000,Prov_Auto!$A$3:$A1000,$C961,Prov_Auto!$C$3:$C1000,"&gt;="&amp;$A961 ,Prov_Auto!$D$3:$D1000, "&gt;="&amp;DATE(I$2,1, 1), Prov_Auto!$D$3:$D1000,"&lt;="&amp;DATE(I$2, 12, 31))*$D961, IF($B961="V", -1*(SUMIFS(Prov_Auto!$E$3:$E1000,Prov_Auto!$A$3:$A1000,$C961,Prov_Auto!$C$3:$C1000,"&gt;="&amp;$A961 ,Prov_Auto!$D$3:$D1000, "&gt;="&amp;DATE(I$2,1,1), Prov_Auto!$D$3:$D1000,"&lt;="&amp;DATE(I$2,12,31))*$D961), "")))))</f>
        <v/>
      </c>
      <c r="J961" s="42" t="str">
        <f>IF($A961="","",IF($C961="","",IF($D961="","", IF($B961="C",  SUMIFS(Prov_Auto!$E$3:$E1000,Prov_Auto!$A$3:$A1000,$C961,Prov_Auto!$C$3:$C1000,"&gt;="&amp;$A961 ,Prov_Auto!$D$3:$D1000, "&gt;="&amp;DATE(J$2,1, 1), Prov_Auto!$D$3:$D1000,"&lt;="&amp;DATE(J$2, 12, 31))*$D961, IF($B961="V", -1*(SUMIFS(Prov_Auto!$E$3:$E1000,Prov_Auto!$A$3:$A1000,$C961,Prov_Auto!$C$3:$C1000,"&gt;="&amp;$A961 ,Prov_Auto!$D$3:$D1000, "&gt;="&amp;DATE(J$2,1,1), Prov_Auto!$D$3:$D1000,"&lt;="&amp;DATE(J$2,12,31))*$D961), "")))))</f>
        <v/>
      </c>
      <c r="K961" s="42" t="str">
        <f>IF($A961="","",IF($C961="","",IF($D961="","", IF($B961="C",  SUMIFS(Prov_Auto!$E$3:$E1000,Prov_Auto!$A$3:$A1000,$C961,Prov_Auto!$C$3:$C1000,"&gt;="&amp;$A961 ,Prov_Auto!$D$3:$D1000, "&gt;="&amp;DATE(K$2,1, 1), Prov_Auto!$D$3:$D1000,"&lt;="&amp;DATE(K$2, 12, 31))*$D961, IF($B961="V", -1*(SUMIFS(Prov_Auto!$E$3:$E1000,Prov_Auto!$A$3:$A1000,$C961,Prov_Auto!$C$3:$C1000,"&gt;="&amp;$A961 ,Prov_Auto!$D$3:$D1000, "&gt;="&amp;DATE(K$2,1,1), Prov_Auto!$D$3:$D1000,"&lt;="&amp;DATE(K$2,12,31))*$D961), "")))))</f>
        <v/>
      </c>
      <c r="L961" s="42" t="str">
        <f>IF($A961="","",IF($C961="","",IF($D961="","", IF($B961="C",  SUMIFS(Prov_Auto!$E$3:$E1000,Prov_Auto!$A$3:$A1000,$C961,Prov_Auto!$C$3:$C1000,"&gt;="&amp;$A961 ,Prov_Auto!$D$3:$D1000, "&gt;="&amp;DATE(L$2,1, 1), Prov_Auto!$D$3:$D1000,"&lt;="&amp;DATE(L$2, 12, 31))*$D961, IF($B961="V", -1*(SUMIFS(Prov_Auto!$E$3:$E1000,Prov_Auto!$A$3:$A1000,$C961,Prov_Auto!$C$3:$C1000,"&gt;="&amp;$A961 ,Prov_Auto!$D$3:$D1000, "&gt;="&amp;DATE(L$2,1,1), Prov_Auto!$D$3:$D1000,"&lt;="&amp;DATE(L$2,12,31))*$D961), "")))))</f>
        <v/>
      </c>
      <c r="M961" s="43" t="str">
        <f>IF($A961="","",IF($C961="","",IF($D961="","", IF($B961="C",  SUMIFS(Prov_Auto!$E$3:$E1000,Prov_Auto!$A$3:$A1000,$C961,Prov_Auto!$C$3:$C1000,"&gt;="&amp;$A961 ,Prov_Auto!$D$3:$D1000, "&gt;="&amp;DATE(M$2,1, 1), Prov_Auto!$D$3:$D1000,"&lt;="&amp;DATE(M$2, 12, 31))*$D961, IF($B961="V", -1*(SUMIFS(Prov_Auto!$E$3:$E1000,Prov_Auto!$A$3:$A1000,$C961,Prov_Auto!$C$3:$C1000,"&gt;="&amp;$A961 ,Prov_Auto!$D$3:$D1000, "&gt;="&amp;DATE(M$2,1,1), Prov_Auto!$D$3:$D1000,"&lt;="&amp;DATE(M$2,12,31))*$D961), "")))))</f>
        <v/>
      </c>
      <c r="N961" s="30"/>
      <c r="O961" s="31"/>
      <c r="P961" s="31"/>
      <c r="Q961" s="31"/>
      <c r="R961" s="31"/>
      <c r="S961" s="31"/>
      <c r="T961" s="31"/>
      <c r="U961" s="31"/>
      <c r="V961" s="31"/>
      <c r="W961" s="31"/>
    </row>
    <row r="962">
      <c r="A962" s="46"/>
      <c r="B962" s="47"/>
      <c r="C962" s="47"/>
      <c r="D962" s="47"/>
      <c r="E962" s="48"/>
      <c r="F962" s="45" t="str">
        <f t="shared" si="1"/>
        <v/>
      </c>
      <c r="G962" s="40" t="str">
        <f t="shared" si="2"/>
        <v/>
      </c>
      <c r="H962" s="41" t="str">
        <f>IF(A962="","",IF(C962="","",IF(D962="","",IF(B962="C", SUMIFS(Prov_Auto!E$3:E1000,Prov_Auto!A$3:A1000,C962,Prov_Auto!C$3:C1000,"&gt;"&amp;A962,Prov_Auto!D$3:D1000,"&lt;="&amp;TODAY())*D962, IF(B962="V", -1*(SUMIFS(Prov_Auto!E$3:E1000,Prov_Auto!A$3:A1000,C962,Prov_Auto!C$3:C1000,"&gt;"&amp;A962,Prov_Auto!D$3:D1000,"&lt;="&amp;TODAY())*D962), "")))))</f>
        <v/>
      </c>
      <c r="I962" s="42" t="str">
        <f>IF($A962="","",IF($C962="","",IF($D962="","", IF($B962="C",  SUMIFS(Prov_Auto!$E$3:$E1000,Prov_Auto!$A$3:$A1000,$C962,Prov_Auto!$C$3:$C1000,"&gt;="&amp;$A962 ,Prov_Auto!$D$3:$D1000, "&gt;="&amp;DATE(I$2,1, 1), Prov_Auto!$D$3:$D1000,"&lt;="&amp;DATE(I$2, 12, 31))*$D962, IF($B962="V", -1*(SUMIFS(Prov_Auto!$E$3:$E1000,Prov_Auto!$A$3:$A1000,$C962,Prov_Auto!$C$3:$C1000,"&gt;="&amp;$A962 ,Prov_Auto!$D$3:$D1000, "&gt;="&amp;DATE(I$2,1,1), Prov_Auto!$D$3:$D1000,"&lt;="&amp;DATE(I$2,12,31))*$D962), "")))))</f>
        <v/>
      </c>
      <c r="J962" s="42" t="str">
        <f>IF($A962="","",IF($C962="","",IF($D962="","", IF($B962="C",  SUMIFS(Prov_Auto!$E$3:$E1000,Prov_Auto!$A$3:$A1000,$C962,Prov_Auto!$C$3:$C1000,"&gt;="&amp;$A962 ,Prov_Auto!$D$3:$D1000, "&gt;="&amp;DATE(J$2,1, 1), Prov_Auto!$D$3:$D1000,"&lt;="&amp;DATE(J$2, 12, 31))*$D962, IF($B962="V", -1*(SUMIFS(Prov_Auto!$E$3:$E1000,Prov_Auto!$A$3:$A1000,$C962,Prov_Auto!$C$3:$C1000,"&gt;="&amp;$A962 ,Prov_Auto!$D$3:$D1000, "&gt;="&amp;DATE(J$2,1,1), Prov_Auto!$D$3:$D1000,"&lt;="&amp;DATE(J$2,12,31))*$D962), "")))))</f>
        <v/>
      </c>
      <c r="K962" s="42" t="str">
        <f>IF($A962="","",IF($C962="","",IF($D962="","", IF($B962="C",  SUMIFS(Prov_Auto!$E$3:$E1000,Prov_Auto!$A$3:$A1000,$C962,Prov_Auto!$C$3:$C1000,"&gt;="&amp;$A962 ,Prov_Auto!$D$3:$D1000, "&gt;="&amp;DATE(K$2,1, 1), Prov_Auto!$D$3:$D1000,"&lt;="&amp;DATE(K$2, 12, 31))*$D962, IF($B962="V", -1*(SUMIFS(Prov_Auto!$E$3:$E1000,Prov_Auto!$A$3:$A1000,$C962,Prov_Auto!$C$3:$C1000,"&gt;="&amp;$A962 ,Prov_Auto!$D$3:$D1000, "&gt;="&amp;DATE(K$2,1,1), Prov_Auto!$D$3:$D1000,"&lt;="&amp;DATE(K$2,12,31))*$D962), "")))))</f>
        <v/>
      </c>
      <c r="L962" s="42" t="str">
        <f>IF($A962="","",IF($C962="","",IF($D962="","", IF($B962="C",  SUMIFS(Prov_Auto!$E$3:$E1000,Prov_Auto!$A$3:$A1000,$C962,Prov_Auto!$C$3:$C1000,"&gt;="&amp;$A962 ,Prov_Auto!$D$3:$D1000, "&gt;="&amp;DATE(L$2,1, 1), Prov_Auto!$D$3:$D1000,"&lt;="&amp;DATE(L$2, 12, 31))*$D962, IF($B962="V", -1*(SUMIFS(Prov_Auto!$E$3:$E1000,Prov_Auto!$A$3:$A1000,$C962,Prov_Auto!$C$3:$C1000,"&gt;="&amp;$A962 ,Prov_Auto!$D$3:$D1000, "&gt;="&amp;DATE(L$2,1,1), Prov_Auto!$D$3:$D1000,"&lt;="&amp;DATE(L$2,12,31))*$D962), "")))))</f>
        <v/>
      </c>
      <c r="M962" s="43" t="str">
        <f>IF($A962="","",IF($C962="","",IF($D962="","", IF($B962="C",  SUMIFS(Prov_Auto!$E$3:$E1000,Prov_Auto!$A$3:$A1000,$C962,Prov_Auto!$C$3:$C1000,"&gt;="&amp;$A962 ,Prov_Auto!$D$3:$D1000, "&gt;="&amp;DATE(M$2,1, 1), Prov_Auto!$D$3:$D1000,"&lt;="&amp;DATE(M$2, 12, 31))*$D962, IF($B962="V", -1*(SUMIFS(Prov_Auto!$E$3:$E1000,Prov_Auto!$A$3:$A1000,$C962,Prov_Auto!$C$3:$C1000,"&gt;="&amp;$A962 ,Prov_Auto!$D$3:$D1000, "&gt;="&amp;DATE(M$2,1,1), Prov_Auto!$D$3:$D1000,"&lt;="&amp;DATE(M$2,12,31))*$D962), "")))))</f>
        <v/>
      </c>
      <c r="N962" s="30"/>
      <c r="O962" s="31"/>
      <c r="P962" s="31"/>
      <c r="Q962" s="31"/>
      <c r="R962" s="31"/>
      <c r="S962" s="31"/>
      <c r="T962" s="31"/>
      <c r="U962" s="31"/>
      <c r="V962" s="31"/>
      <c r="W962" s="31"/>
    </row>
    <row r="963">
      <c r="A963" s="46"/>
      <c r="B963" s="47"/>
      <c r="C963" s="47"/>
      <c r="D963" s="47"/>
      <c r="E963" s="48"/>
      <c r="F963" s="45" t="str">
        <f t="shared" si="1"/>
        <v/>
      </c>
      <c r="G963" s="40" t="str">
        <f t="shared" si="2"/>
        <v/>
      </c>
      <c r="H963" s="41" t="str">
        <f>IF(A963="","",IF(C963="","",IF(D963="","",IF(B963="C", SUMIFS(Prov_Auto!E$3:E1000,Prov_Auto!A$3:A1000,C963,Prov_Auto!C$3:C1000,"&gt;"&amp;A963,Prov_Auto!D$3:D1000,"&lt;="&amp;TODAY())*D963, IF(B963="V", -1*(SUMIFS(Prov_Auto!E$3:E1000,Prov_Auto!A$3:A1000,C963,Prov_Auto!C$3:C1000,"&gt;"&amp;A963,Prov_Auto!D$3:D1000,"&lt;="&amp;TODAY())*D963), "")))))</f>
        <v/>
      </c>
      <c r="I963" s="42" t="str">
        <f>IF($A963="","",IF($C963="","",IF($D963="","", IF($B963="C",  SUMIFS(Prov_Auto!$E$3:$E1000,Prov_Auto!$A$3:$A1000,$C963,Prov_Auto!$C$3:$C1000,"&gt;="&amp;$A963 ,Prov_Auto!$D$3:$D1000, "&gt;="&amp;DATE(I$2,1, 1), Prov_Auto!$D$3:$D1000,"&lt;="&amp;DATE(I$2, 12, 31))*$D963, IF($B963="V", -1*(SUMIFS(Prov_Auto!$E$3:$E1000,Prov_Auto!$A$3:$A1000,$C963,Prov_Auto!$C$3:$C1000,"&gt;="&amp;$A963 ,Prov_Auto!$D$3:$D1000, "&gt;="&amp;DATE(I$2,1,1), Prov_Auto!$D$3:$D1000,"&lt;="&amp;DATE(I$2,12,31))*$D963), "")))))</f>
        <v/>
      </c>
      <c r="J963" s="42" t="str">
        <f>IF($A963="","",IF($C963="","",IF($D963="","", IF($B963="C",  SUMIFS(Prov_Auto!$E$3:$E1000,Prov_Auto!$A$3:$A1000,$C963,Prov_Auto!$C$3:$C1000,"&gt;="&amp;$A963 ,Prov_Auto!$D$3:$D1000, "&gt;="&amp;DATE(J$2,1, 1), Prov_Auto!$D$3:$D1000,"&lt;="&amp;DATE(J$2, 12, 31))*$D963, IF($B963="V", -1*(SUMIFS(Prov_Auto!$E$3:$E1000,Prov_Auto!$A$3:$A1000,$C963,Prov_Auto!$C$3:$C1000,"&gt;="&amp;$A963 ,Prov_Auto!$D$3:$D1000, "&gt;="&amp;DATE(J$2,1,1), Prov_Auto!$D$3:$D1000,"&lt;="&amp;DATE(J$2,12,31))*$D963), "")))))</f>
        <v/>
      </c>
      <c r="K963" s="42" t="str">
        <f>IF($A963="","",IF($C963="","",IF($D963="","", IF($B963="C",  SUMIFS(Prov_Auto!$E$3:$E1000,Prov_Auto!$A$3:$A1000,$C963,Prov_Auto!$C$3:$C1000,"&gt;="&amp;$A963 ,Prov_Auto!$D$3:$D1000, "&gt;="&amp;DATE(K$2,1, 1), Prov_Auto!$D$3:$D1000,"&lt;="&amp;DATE(K$2, 12, 31))*$D963, IF($B963="V", -1*(SUMIFS(Prov_Auto!$E$3:$E1000,Prov_Auto!$A$3:$A1000,$C963,Prov_Auto!$C$3:$C1000,"&gt;="&amp;$A963 ,Prov_Auto!$D$3:$D1000, "&gt;="&amp;DATE(K$2,1,1), Prov_Auto!$D$3:$D1000,"&lt;="&amp;DATE(K$2,12,31))*$D963), "")))))</f>
        <v/>
      </c>
      <c r="L963" s="42" t="str">
        <f>IF($A963="","",IF($C963="","",IF($D963="","", IF($B963="C",  SUMIFS(Prov_Auto!$E$3:$E1000,Prov_Auto!$A$3:$A1000,$C963,Prov_Auto!$C$3:$C1000,"&gt;="&amp;$A963 ,Prov_Auto!$D$3:$D1000, "&gt;="&amp;DATE(L$2,1, 1), Prov_Auto!$D$3:$D1000,"&lt;="&amp;DATE(L$2, 12, 31))*$D963, IF($B963="V", -1*(SUMIFS(Prov_Auto!$E$3:$E1000,Prov_Auto!$A$3:$A1000,$C963,Prov_Auto!$C$3:$C1000,"&gt;="&amp;$A963 ,Prov_Auto!$D$3:$D1000, "&gt;="&amp;DATE(L$2,1,1), Prov_Auto!$D$3:$D1000,"&lt;="&amp;DATE(L$2,12,31))*$D963), "")))))</f>
        <v/>
      </c>
      <c r="M963" s="43" t="str">
        <f>IF($A963="","",IF($C963="","",IF($D963="","", IF($B963="C",  SUMIFS(Prov_Auto!$E$3:$E1000,Prov_Auto!$A$3:$A1000,$C963,Prov_Auto!$C$3:$C1000,"&gt;="&amp;$A963 ,Prov_Auto!$D$3:$D1000, "&gt;="&amp;DATE(M$2,1, 1), Prov_Auto!$D$3:$D1000,"&lt;="&amp;DATE(M$2, 12, 31))*$D963, IF($B963="V", -1*(SUMIFS(Prov_Auto!$E$3:$E1000,Prov_Auto!$A$3:$A1000,$C963,Prov_Auto!$C$3:$C1000,"&gt;="&amp;$A963 ,Prov_Auto!$D$3:$D1000, "&gt;="&amp;DATE(M$2,1,1), Prov_Auto!$D$3:$D1000,"&lt;="&amp;DATE(M$2,12,31))*$D963), "")))))</f>
        <v/>
      </c>
      <c r="N963" s="30"/>
      <c r="O963" s="31"/>
      <c r="P963" s="31"/>
      <c r="Q963" s="31"/>
      <c r="R963" s="31"/>
      <c r="S963" s="31"/>
      <c r="T963" s="31"/>
      <c r="U963" s="31"/>
      <c r="V963" s="31"/>
      <c r="W963" s="31"/>
    </row>
    <row r="964">
      <c r="A964" s="46"/>
      <c r="B964" s="47"/>
      <c r="C964" s="47"/>
      <c r="D964" s="47"/>
      <c r="E964" s="48"/>
      <c r="F964" s="45" t="str">
        <f t="shared" si="1"/>
        <v/>
      </c>
      <c r="G964" s="40" t="str">
        <f t="shared" si="2"/>
        <v/>
      </c>
      <c r="H964" s="41" t="str">
        <f>IF(A964="","",IF(C964="","",IF(D964="","",IF(B964="C", SUMIFS(Prov_Auto!E$3:E1000,Prov_Auto!A$3:A1000,C964,Prov_Auto!C$3:C1000,"&gt;"&amp;A964,Prov_Auto!D$3:D1000,"&lt;="&amp;TODAY())*D964, IF(B964="V", -1*(SUMIFS(Prov_Auto!E$3:E1000,Prov_Auto!A$3:A1000,C964,Prov_Auto!C$3:C1000,"&gt;"&amp;A964,Prov_Auto!D$3:D1000,"&lt;="&amp;TODAY())*D964), "")))))</f>
        <v/>
      </c>
      <c r="I964" s="42" t="str">
        <f>IF($A964="","",IF($C964="","",IF($D964="","", IF($B964="C",  SUMIFS(Prov_Auto!$E$3:$E1000,Prov_Auto!$A$3:$A1000,$C964,Prov_Auto!$C$3:$C1000,"&gt;="&amp;$A964 ,Prov_Auto!$D$3:$D1000, "&gt;="&amp;DATE(I$2,1, 1), Prov_Auto!$D$3:$D1000,"&lt;="&amp;DATE(I$2, 12, 31))*$D964, IF($B964="V", -1*(SUMIFS(Prov_Auto!$E$3:$E1000,Prov_Auto!$A$3:$A1000,$C964,Prov_Auto!$C$3:$C1000,"&gt;="&amp;$A964 ,Prov_Auto!$D$3:$D1000, "&gt;="&amp;DATE(I$2,1,1), Prov_Auto!$D$3:$D1000,"&lt;="&amp;DATE(I$2,12,31))*$D964), "")))))</f>
        <v/>
      </c>
      <c r="J964" s="42" t="str">
        <f>IF($A964="","",IF($C964="","",IF($D964="","", IF($B964="C",  SUMIFS(Prov_Auto!$E$3:$E1000,Prov_Auto!$A$3:$A1000,$C964,Prov_Auto!$C$3:$C1000,"&gt;="&amp;$A964 ,Prov_Auto!$D$3:$D1000, "&gt;="&amp;DATE(J$2,1, 1), Prov_Auto!$D$3:$D1000,"&lt;="&amp;DATE(J$2, 12, 31))*$D964, IF($B964="V", -1*(SUMIFS(Prov_Auto!$E$3:$E1000,Prov_Auto!$A$3:$A1000,$C964,Prov_Auto!$C$3:$C1000,"&gt;="&amp;$A964 ,Prov_Auto!$D$3:$D1000, "&gt;="&amp;DATE(J$2,1,1), Prov_Auto!$D$3:$D1000,"&lt;="&amp;DATE(J$2,12,31))*$D964), "")))))</f>
        <v/>
      </c>
      <c r="K964" s="42" t="str">
        <f>IF($A964="","",IF($C964="","",IF($D964="","", IF($B964="C",  SUMIFS(Prov_Auto!$E$3:$E1000,Prov_Auto!$A$3:$A1000,$C964,Prov_Auto!$C$3:$C1000,"&gt;="&amp;$A964 ,Prov_Auto!$D$3:$D1000, "&gt;="&amp;DATE(K$2,1, 1), Prov_Auto!$D$3:$D1000,"&lt;="&amp;DATE(K$2, 12, 31))*$D964, IF($B964="V", -1*(SUMIFS(Prov_Auto!$E$3:$E1000,Prov_Auto!$A$3:$A1000,$C964,Prov_Auto!$C$3:$C1000,"&gt;="&amp;$A964 ,Prov_Auto!$D$3:$D1000, "&gt;="&amp;DATE(K$2,1,1), Prov_Auto!$D$3:$D1000,"&lt;="&amp;DATE(K$2,12,31))*$D964), "")))))</f>
        <v/>
      </c>
      <c r="L964" s="42" t="str">
        <f>IF($A964="","",IF($C964="","",IF($D964="","", IF($B964="C",  SUMIFS(Prov_Auto!$E$3:$E1000,Prov_Auto!$A$3:$A1000,$C964,Prov_Auto!$C$3:$C1000,"&gt;="&amp;$A964 ,Prov_Auto!$D$3:$D1000, "&gt;="&amp;DATE(L$2,1, 1), Prov_Auto!$D$3:$D1000,"&lt;="&amp;DATE(L$2, 12, 31))*$D964, IF($B964="V", -1*(SUMIFS(Prov_Auto!$E$3:$E1000,Prov_Auto!$A$3:$A1000,$C964,Prov_Auto!$C$3:$C1000,"&gt;="&amp;$A964 ,Prov_Auto!$D$3:$D1000, "&gt;="&amp;DATE(L$2,1,1), Prov_Auto!$D$3:$D1000,"&lt;="&amp;DATE(L$2,12,31))*$D964), "")))))</f>
        <v/>
      </c>
      <c r="M964" s="43" t="str">
        <f>IF($A964="","",IF($C964="","",IF($D964="","", IF($B964="C",  SUMIFS(Prov_Auto!$E$3:$E1000,Prov_Auto!$A$3:$A1000,$C964,Prov_Auto!$C$3:$C1000,"&gt;="&amp;$A964 ,Prov_Auto!$D$3:$D1000, "&gt;="&amp;DATE(M$2,1, 1), Prov_Auto!$D$3:$D1000,"&lt;="&amp;DATE(M$2, 12, 31))*$D964, IF($B964="V", -1*(SUMIFS(Prov_Auto!$E$3:$E1000,Prov_Auto!$A$3:$A1000,$C964,Prov_Auto!$C$3:$C1000,"&gt;="&amp;$A964 ,Prov_Auto!$D$3:$D1000, "&gt;="&amp;DATE(M$2,1,1), Prov_Auto!$D$3:$D1000,"&lt;="&amp;DATE(M$2,12,31))*$D964), "")))))</f>
        <v/>
      </c>
      <c r="N964" s="30"/>
      <c r="O964" s="31"/>
      <c r="P964" s="31"/>
      <c r="Q964" s="31"/>
      <c r="R964" s="31"/>
      <c r="S964" s="31"/>
      <c r="T964" s="31"/>
      <c r="U964" s="31"/>
      <c r="V964" s="31"/>
      <c r="W964" s="31"/>
    </row>
    <row r="965">
      <c r="A965" s="46"/>
      <c r="B965" s="47"/>
      <c r="C965" s="47"/>
      <c r="D965" s="47"/>
      <c r="E965" s="48"/>
      <c r="F965" s="45" t="str">
        <f t="shared" si="1"/>
        <v/>
      </c>
      <c r="G965" s="40" t="str">
        <f t="shared" si="2"/>
        <v/>
      </c>
      <c r="H965" s="41" t="str">
        <f>IF(A965="","",IF(C965="","",IF(D965="","",IF(B965="C", SUMIFS(Prov_Auto!E$3:E1000,Prov_Auto!A$3:A1000,C965,Prov_Auto!C$3:C1000,"&gt;"&amp;A965,Prov_Auto!D$3:D1000,"&lt;="&amp;TODAY())*D965, IF(B965="V", -1*(SUMIFS(Prov_Auto!E$3:E1000,Prov_Auto!A$3:A1000,C965,Prov_Auto!C$3:C1000,"&gt;"&amp;A965,Prov_Auto!D$3:D1000,"&lt;="&amp;TODAY())*D965), "")))))</f>
        <v/>
      </c>
      <c r="I965" s="42" t="str">
        <f>IF($A965="","",IF($C965="","",IF($D965="","", IF($B965="C",  SUMIFS(Prov_Auto!$E$3:$E1000,Prov_Auto!$A$3:$A1000,$C965,Prov_Auto!$C$3:$C1000,"&gt;="&amp;$A965 ,Prov_Auto!$D$3:$D1000, "&gt;="&amp;DATE(I$2,1, 1), Prov_Auto!$D$3:$D1000,"&lt;="&amp;DATE(I$2, 12, 31))*$D965, IF($B965="V", -1*(SUMIFS(Prov_Auto!$E$3:$E1000,Prov_Auto!$A$3:$A1000,$C965,Prov_Auto!$C$3:$C1000,"&gt;="&amp;$A965 ,Prov_Auto!$D$3:$D1000, "&gt;="&amp;DATE(I$2,1,1), Prov_Auto!$D$3:$D1000,"&lt;="&amp;DATE(I$2,12,31))*$D965), "")))))</f>
        <v/>
      </c>
      <c r="J965" s="42" t="str">
        <f>IF($A965="","",IF($C965="","",IF($D965="","", IF($B965="C",  SUMIFS(Prov_Auto!$E$3:$E1000,Prov_Auto!$A$3:$A1000,$C965,Prov_Auto!$C$3:$C1000,"&gt;="&amp;$A965 ,Prov_Auto!$D$3:$D1000, "&gt;="&amp;DATE(J$2,1, 1), Prov_Auto!$D$3:$D1000,"&lt;="&amp;DATE(J$2, 12, 31))*$D965, IF($B965="V", -1*(SUMIFS(Prov_Auto!$E$3:$E1000,Prov_Auto!$A$3:$A1000,$C965,Prov_Auto!$C$3:$C1000,"&gt;="&amp;$A965 ,Prov_Auto!$D$3:$D1000, "&gt;="&amp;DATE(J$2,1,1), Prov_Auto!$D$3:$D1000,"&lt;="&amp;DATE(J$2,12,31))*$D965), "")))))</f>
        <v/>
      </c>
      <c r="K965" s="42" t="str">
        <f>IF($A965="","",IF($C965="","",IF($D965="","", IF($B965="C",  SUMIFS(Prov_Auto!$E$3:$E1000,Prov_Auto!$A$3:$A1000,$C965,Prov_Auto!$C$3:$C1000,"&gt;="&amp;$A965 ,Prov_Auto!$D$3:$D1000, "&gt;="&amp;DATE(K$2,1, 1), Prov_Auto!$D$3:$D1000,"&lt;="&amp;DATE(K$2, 12, 31))*$D965, IF($B965="V", -1*(SUMIFS(Prov_Auto!$E$3:$E1000,Prov_Auto!$A$3:$A1000,$C965,Prov_Auto!$C$3:$C1000,"&gt;="&amp;$A965 ,Prov_Auto!$D$3:$D1000, "&gt;="&amp;DATE(K$2,1,1), Prov_Auto!$D$3:$D1000,"&lt;="&amp;DATE(K$2,12,31))*$D965), "")))))</f>
        <v/>
      </c>
      <c r="L965" s="42" t="str">
        <f>IF($A965="","",IF($C965="","",IF($D965="","", IF($B965="C",  SUMIFS(Prov_Auto!$E$3:$E1000,Prov_Auto!$A$3:$A1000,$C965,Prov_Auto!$C$3:$C1000,"&gt;="&amp;$A965 ,Prov_Auto!$D$3:$D1000, "&gt;="&amp;DATE(L$2,1, 1), Prov_Auto!$D$3:$D1000,"&lt;="&amp;DATE(L$2, 12, 31))*$D965, IF($B965="V", -1*(SUMIFS(Prov_Auto!$E$3:$E1000,Prov_Auto!$A$3:$A1000,$C965,Prov_Auto!$C$3:$C1000,"&gt;="&amp;$A965 ,Prov_Auto!$D$3:$D1000, "&gt;="&amp;DATE(L$2,1,1), Prov_Auto!$D$3:$D1000,"&lt;="&amp;DATE(L$2,12,31))*$D965), "")))))</f>
        <v/>
      </c>
      <c r="M965" s="43" t="str">
        <f>IF($A965="","",IF($C965="","",IF($D965="","", IF($B965="C",  SUMIFS(Prov_Auto!$E$3:$E1000,Prov_Auto!$A$3:$A1000,$C965,Prov_Auto!$C$3:$C1000,"&gt;="&amp;$A965 ,Prov_Auto!$D$3:$D1000, "&gt;="&amp;DATE(M$2,1, 1), Prov_Auto!$D$3:$D1000,"&lt;="&amp;DATE(M$2, 12, 31))*$D965, IF($B965="V", -1*(SUMIFS(Prov_Auto!$E$3:$E1000,Prov_Auto!$A$3:$A1000,$C965,Prov_Auto!$C$3:$C1000,"&gt;="&amp;$A965 ,Prov_Auto!$D$3:$D1000, "&gt;="&amp;DATE(M$2,1,1), Prov_Auto!$D$3:$D1000,"&lt;="&amp;DATE(M$2,12,31))*$D965), "")))))</f>
        <v/>
      </c>
      <c r="N965" s="30"/>
      <c r="O965" s="31"/>
      <c r="P965" s="31"/>
      <c r="Q965" s="31"/>
      <c r="R965" s="31"/>
      <c r="S965" s="31"/>
      <c r="T965" s="31"/>
      <c r="U965" s="31"/>
      <c r="V965" s="31"/>
      <c r="W965" s="31"/>
    </row>
    <row r="966">
      <c r="A966" s="46"/>
      <c r="B966" s="47"/>
      <c r="C966" s="47"/>
      <c r="D966" s="47"/>
      <c r="E966" s="48"/>
      <c r="F966" s="45" t="str">
        <f t="shared" si="1"/>
        <v/>
      </c>
      <c r="G966" s="40" t="str">
        <f t="shared" si="2"/>
        <v/>
      </c>
      <c r="H966" s="41" t="str">
        <f>IF(A966="","",IF(C966="","",IF(D966="","",IF(B966="C", SUMIFS(Prov_Auto!E$3:E1000,Prov_Auto!A$3:A1000,C966,Prov_Auto!C$3:C1000,"&gt;"&amp;A966,Prov_Auto!D$3:D1000,"&lt;="&amp;TODAY())*D966, IF(B966="V", -1*(SUMIFS(Prov_Auto!E$3:E1000,Prov_Auto!A$3:A1000,C966,Prov_Auto!C$3:C1000,"&gt;"&amp;A966,Prov_Auto!D$3:D1000,"&lt;="&amp;TODAY())*D966), "")))))</f>
        <v/>
      </c>
      <c r="I966" s="42" t="str">
        <f>IF($A966="","",IF($C966="","",IF($D966="","", IF($B966="C",  SUMIFS(Prov_Auto!$E$3:$E1000,Prov_Auto!$A$3:$A1000,$C966,Prov_Auto!$C$3:$C1000,"&gt;="&amp;$A966 ,Prov_Auto!$D$3:$D1000, "&gt;="&amp;DATE(I$2,1, 1), Prov_Auto!$D$3:$D1000,"&lt;="&amp;DATE(I$2, 12, 31))*$D966, IF($B966="V", -1*(SUMIFS(Prov_Auto!$E$3:$E1000,Prov_Auto!$A$3:$A1000,$C966,Prov_Auto!$C$3:$C1000,"&gt;="&amp;$A966 ,Prov_Auto!$D$3:$D1000, "&gt;="&amp;DATE(I$2,1,1), Prov_Auto!$D$3:$D1000,"&lt;="&amp;DATE(I$2,12,31))*$D966), "")))))</f>
        <v/>
      </c>
      <c r="J966" s="42" t="str">
        <f>IF($A966="","",IF($C966="","",IF($D966="","", IF($B966="C",  SUMIFS(Prov_Auto!$E$3:$E1000,Prov_Auto!$A$3:$A1000,$C966,Prov_Auto!$C$3:$C1000,"&gt;="&amp;$A966 ,Prov_Auto!$D$3:$D1000, "&gt;="&amp;DATE(J$2,1, 1), Prov_Auto!$D$3:$D1000,"&lt;="&amp;DATE(J$2, 12, 31))*$D966, IF($B966="V", -1*(SUMIFS(Prov_Auto!$E$3:$E1000,Prov_Auto!$A$3:$A1000,$C966,Prov_Auto!$C$3:$C1000,"&gt;="&amp;$A966 ,Prov_Auto!$D$3:$D1000, "&gt;="&amp;DATE(J$2,1,1), Prov_Auto!$D$3:$D1000,"&lt;="&amp;DATE(J$2,12,31))*$D966), "")))))</f>
        <v/>
      </c>
      <c r="K966" s="42" t="str">
        <f>IF($A966="","",IF($C966="","",IF($D966="","", IF($B966="C",  SUMIFS(Prov_Auto!$E$3:$E1000,Prov_Auto!$A$3:$A1000,$C966,Prov_Auto!$C$3:$C1000,"&gt;="&amp;$A966 ,Prov_Auto!$D$3:$D1000, "&gt;="&amp;DATE(K$2,1, 1), Prov_Auto!$D$3:$D1000,"&lt;="&amp;DATE(K$2, 12, 31))*$D966, IF($B966="V", -1*(SUMIFS(Prov_Auto!$E$3:$E1000,Prov_Auto!$A$3:$A1000,$C966,Prov_Auto!$C$3:$C1000,"&gt;="&amp;$A966 ,Prov_Auto!$D$3:$D1000, "&gt;="&amp;DATE(K$2,1,1), Prov_Auto!$D$3:$D1000,"&lt;="&amp;DATE(K$2,12,31))*$D966), "")))))</f>
        <v/>
      </c>
      <c r="L966" s="42" t="str">
        <f>IF($A966="","",IF($C966="","",IF($D966="","", IF($B966="C",  SUMIFS(Prov_Auto!$E$3:$E1000,Prov_Auto!$A$3:$A1000,$C966,Prov_Auto!$C$3:$C1000,"&gt;="&amp;$A966 ,Prov_Auto!$D$3:$D1000, "&gt;="&amp;DATE(L$2,1, 1), Prov_Auto!$D$3:$D1000,"&lt;="&amp;DATE(L$2, 12, 31))*$D966, IF($B966="V", -1*(SUMIFS(Prov_Auto!$E$3:$E1000,Prov_Auto!$A$3:$A1000,$C966,Prov_Auto!$C$3:$C1000,"&gt;="&amp;$A966 ,Prov_Auto!$D$3:$D1000, "&gt;="&amp;DATE(L$2,1,1), Prov_Auto!$D$3:$D1000,"&lt;="&amp;DATE(L$2,12,31))*$D966), "")))))</f>
        <v/>
      </c>
      <c r="M966" s="43" t="str">
        <f>IF($A966="","",IF($C966="","",IF($D966="","", IF($B966="C",  SUMIFS(Prov_Auto!$E$3:$E1000,Prov_Auto!$A$3:$A1000,$C966,Prov_Auto!$C$3:$C1000,"&gt;="&amp;$A966 ,Prov_Auto!$D$3:$D1000, "&gt;="&amp;DATE(M$2,1, 1), Prov_Auto!$D$3:$D1000,"&lt;="&amp;DATE(M$2, 12, 31))*$D966, IF($B966="V", -1*(SUMIFS(Prov_Auto!$E$3:$E1000,Prov_Auto!$A$3:$A1000,$C966,Prov_Auto!$C$3:$C1000,"&gt;="&amp;$A966 ,Prov_Auto!$D$3:$D1000, "&gt;="&amp;DATE(M$2,1,1), Prov_Auto!$D$3:$D1000,"&lt;="&amp;DATE(M$2,12,31))*$D966), "")))))</f>
        <v/>
      </c>
      <c r="N966" s="30"/>
      <c r="O966" s="31"/>
      <c r="P966" s="31"/>
      <c r="Q966" s="31"/>
      <c r="R966" s="31"/>
      <c r="S966" s="31"/>
      <c r="T966" s="31"/>
      <c r="U966" s="31"/>
      <c r="V966" s="31"/>
      <c r="W966" s="31"/>
    </row>
    <row r="967">
      <c r="A967" s="46"/>
      <c r="B967" s="47"/>
      <c r="C967" s="47"/>
      <c r="D967" s="47"/>
      <c r="E967" s="48"/>
      <c r="F967" s="45" t="str">
        <f t="shared" si="1"/>
        <v/>
      </c>
      <c r="G967" s="40" t="str">
        <f t="shared" si="2"/>
        <v/>
      </c>
      <c r="H967" s="41" t="str">
        <f>IF(A967="","",IF(C967="","",IF(D967="","",IF(B967="C", SUMIFS(Prov_Auto!E$3:E1000,Prov_Auto!A$3:A1000,C967,Prov_Auto!C$3:C1000,"&gt;"&amp;A967,Prov_Auto!D$3:D1000,"&lt;="&amp;TODAY())*D967, IF(B967="V", -1*(SUMIFS(Prov_Auto!E$3:E1000,Prov_Auto!A$3:A1000,C967,Prov_Auto!C$3:C1000,"&gt;"&amp;A967,Prov_Auto!D$3:D1000,"&lt;="&amp;TODAY())*D967), "")))))</f>
        <v/>
      </c>
      <c r="I967" s="42" t="str">
        <f>IF($A967="","",IF($C967="","",IF($D967="","", IF($B967="C",  SUMIFS(Prov_Auto!$E$3:$E1000,Prov_Auto!$A$3:$A1000,$C967,Prov_Auto!$C$3:$C1000,"&gt;="&amp;$A967 ,Prov_Auto!$D$3:$D1000, "&gt;="&amp;DATE(I$2,1, 1), Prov_Auto!$D$3:$D1000,"&lt;="&amp;DATE(I$2, 12, 31))*$D967, IF($B967="V", -1*(SUMIFS(Prov_Auto!$E$3:$E1000,Prov_Auto!$A$3:$A1000,$C967,Prov_Auto!$C$3:$C1000,"&gt;="&amp;$A967 ,Prov_Auto!$D$3:$D1000, "&gt;="&amp;DATE(I$2,1,1), Prov_Auto!$D$3:$D1000,"&lt;="&amp;DATE(I$2,12,31))*$D967), "")))))</f>
        <v/>
      </c>
      <c r="J967" s="42" t="str">
        <f>IF($A967="","",IF($C967="","",IF($D967="","", IF($B967="C",  SUMIFS(Prov_Auto!$E$3:$E1000,Prov_Auto!$A$3:$A1000,$C967,Prov_Auto!$C$3:$C1000,"&gt;="&amp;$A967 ,Prov_Auto!$D$3:$D1000, "&gt;="&amp;DATE(J$2,1, 1), Prov_Auto!$D$3:$D1000,"&lt;="&amp;DATE(J$2, 12, 31))*$D967, IF($B967="V", -1*(SUMIFS(Prov_Auto!$E$3:$E1000,Prov_Auto!$A$3:$A1000,$C967,Prov_Auto!$C$3:$C1000,"&gt;="&amp;$A967 ,Prov_Auto!$D$3:$D1000, "&gt;="&amp;DATE(J$2,1,1), Prov_Auto!$D$3:$D1000,"&lt;="&amp;DATE(J$2,12,31))*$D967), "")))))</f>
        <v/>
      </c>
      <c r="K967" s="42" t="str">
        <f>IF($A967="","",IF($C967="","",IF($D967="","", IF($B967="C",  SUMIFS(Prov_Auto!$E$3:$E1000,Prov_Auto!$A$3:$A1000,$C967,Prov_Auto!$C$3:$C1000,"&gt;="&amp;$A967 ,Prov_Auto!$D$3:$D1000, "&gt;="&amp;DATE(K$2,1, 1), Prov_Auto!$D$3:$D1000,"&lt;="&amp;DATE(K$2, 12, 31))*$D967, IF($B967="V", -1*(SUMIFS(Prov_Auto!$E$3:$E1000,Prov_Auto!$A$3:$A1000,$C967,Prov_Auto!$C$3:$C1000,"&gt;="&amp;$A967 ,Prov_Auto!$D$3:$D1000, "&gt;="&amp;DATE(K$2,1,1), Prov_Auto!$D$3:$D1000,"&lt;="&amp;DATE(K$2,12,31))*$D967), "")))))</f>
        <v/>
      </c>
      <c r="L967" s="42" t="str">
        <f>IF($A967="","",IF($C967="","",IF($D967="","", IF($B967="C",  SUMIFS(Prov_Auto!$E$3:$E1000,Prov_Auto!$A$3:$A1000,$C967,Prov_Auto!$C$3:$C1000,"&gt;="&amp;$A967 ,Prov_Auto!$D$3:$D1000, "&gt;="&amp;DATE(L$2,1, 1), Prov_Auto!$D$3:$D1000,"&lt;="&amp;DATE(L$2, 12, 31))*$D967, IF($B967="V", -1*(SUMIFS(Prov_Auto!$E$3:$E1000,Prov_Auto!$A$3:$A1000,$C967,Prov_Auto!$C$3:$C1000,"&gt;="&amp;$A967 ,Prov_Auto!$D$3:$D1000, "&gt;="&amp;DATE(L$2,1,1), Prov_Auto!$D$3:$D1000,"&lt;="&amp;DATE(L$2,12,31))*$D967), "")))))</f>
        <v/>
      </c>
      <c r="M967" s="43" t="str">
        <f>IF($A967="","",IF($C967="","",IF($D967="","", IF($B967="C",  SUMIFS(Prov_Auto!$E$3:$E1000,Prov_Auto!$A$3:$A1000,$C967,Prov_Auto!$C$3:$C1000,"&gt;="&amp;$A967 ,Prov_Auto!$D$3:$D1000, "&gt;="&amp;DATE(M$2,1, 1), Prov_Auto!$D$3:$D1000,"&lt;="&amp;DATE(M$2, 12, 31))*$D967, IF($B967="V", -1*(SUMIFS(Prov_Auto!$E$3:$E1000,Prov_Auto!$A$3:$A1000,$C967,Prov_Auto!$C$3:$C1000,"&gt;="&amp;$A967 ,Prov_Auto!$D$3:$D1000, "&gt;="&amp;DATE(M$2,1,1), Prov_Auto!$D$3:$D1000,"&lt;="&amp;DATE(M$2,12,31))*$D967), "")))))</f>
        <v/>
      </c>
      <c r="N967" s="30"/>
      <c r="O967" s="31"/>
      <c r="P967" s="31"/>
      <c r="Q967" s="31"/>
      <c r="R967" s="31"/>
      <c r="S967" s="31"/>
      <c r="T967" s="31"/>
      <c r="U967" s="31"/>
      <c r="V967" s="31"/>
      <c r="W967" s="31"/>
    </row>
    <row r="968">
      <c r="A968" s="46"/>
      <c r="B968" s="47"/>
      <c r="C968" s="47"/>
      <c r="D968" s="47"/>
      <c r="E968" s="48"/>
      <c r="F968" s="45" t="str">
        <f t="shared" si="1"/>
        <v/>
      </c>
      <c r="G968" s="40" t="str">
        <f t="shared" si="2"/>
        <v/>
      </c>
      <c r="H968" s="41" t="str">
        <f>IF(A968="","",IF(C968="","",IF(D968="","",IF(B968="C", SUMIFS(Prov_Auto!E$3:E1000,Prov_Auto!A$3:A1000,C968,Prov_Auto!C$3:C1000,"&gt;"&amp;A968,Prov_Auto!D$3:D1000,"&lt;="&amp;TODAY())*D968, IF(B968="V", -1*(SUMIFS(Prov_Auto!E$3:E1000,Prov_Auto!A$3:A1000,C968,Prov_Auto!C$3:C1000,"&gt;"&amp;A968,Prov_Auto!D$3:D1000,"&lt;="&amp;TODAY())*D968), "")))))</f>
        <v/>
      </c>
      <c r="I968" s="42" t="str">
        <f>IF($A968="","",IF($C968="","",IF($D968="","", IF($B968="C",  SUMIFS(Prov_Auto!$E$3:$E1000,Prov_Auto!$A$3:$A1000,$C968,Prov_Auto!$C$3:$C1000,"&gt;="&amp;$A968 ,Prov_Auto!$D$3:$D1000, "&gt;="&amp;DATE(I$2,1, 1), Prov_Auto!$D$3:$D1000,"&lt;="&amp;DATE(I$2, 12, 31))*$D968, IF($B968="V", -1*(SUMIFS(Prov_Auto!$E$3:$E1000,Prov_Auto!$A$3:$A1000,$C968,Prov_Auto!$C$3:$C1000,"&gt;="&amp;$A968 ,Prov_Auto!$D$3:$D1000, "&gt;="&amp;DATE(I$2,1,1), Prov_Auto!$D$3:$D1000,"&lt;="&amp;DATE(I$2,12,31))*$D968), "")))))</f>
        <v/>
      </c>
      <c r="J968" s="42" t="str">
        <f>IF($A968="","",IF($C968="","",IF($D968="","", IF($B968="C",  SUMIFS(Prov_Auto!$E$3:$E1000,Prov_Auto!$A$3:$A1000,$C968,Prov_Auto!$C$3:$C1000,"&gt;="&amp;$A968 ,Prov_Auto!$D$3:$D1000, "&gt;="&amp;DATE(J$2,1, 1), Prov_Auto!$D$3:$D1000,"&lt;="&amp;DATE(J$2, 12, 31))*$D968, IF($B968="V", -1*(SUMIFS(Prov_Auto!$E$3:$E1000,Prov_Auto!$A$3:$A1000,$C968,Prov_Auto!$C$3:$C1000,"&gt;="&amp;$A968 ,Prov_Auto!$D$3:$D1000, "&gt;="&amp;DATE(J$2,1,1), Prov_Auto!$D$3:$D1000,"&lt;="&amp;DATE(J$2,12,31))*$D968), "")))))</f>
        <v/>
      </c>
      <c r="K968" s="42" t="str">
        <f>IF($A968="","",IF($C968="","",IF($D968="","", IF($B968="C",  SUMIFS(Prov_Auto!$E$3:$E1000,Prov_Auto!$A$3:$A1000,$C968,Prov_Auto!$C$3:$C1000,"&gt;="&amp;$A968 ,Prov_Auto!$D$3:$D1000, "&gt;="&amp;DATE(K$2,1, 1), Prov_Auto!$D$3:$D1000,"&lt;="&amp;DATE(K$2, 12, 31))*$D968, IF($B968="V", -1*(SUMIFS(Prov_Auto!$E$3:$E1000,Prov_Auto!$A$3:$A1000,$C968,Prov_Auto!$C$3:$C1000,"&gt;="&amp;$A968 ,Prov_Auto!$D$3:$D1000, "&gt;="&amp;DATE(K$2,1,1), Prov_Auto!$D$3:$D1000,"&lt;="&amp;DATE(K$2,12,31))*$D968), "")))))</f>
        <v/>
      </c>
      <c r="L968" s="42" t="str">
        <f>IF($A968="","",IF($C968="","",IF($D968="","", IF($B968="C",  SUMIFS(Prov_Auto!$E$3:$E1000,Prov_Auto!$A$3:$A1000,$C968,Prov_Auto!$C$3:$C1000,"&gt;="&amp;$A968 ,Prov_Auto!$D$3:$D1000, "&gt;="&amp;DATE(L$2,1, 1), Prov_Auto!$D$3:$D1000,"&lt;="&amp;DATE(L$2, 12, 31))*$D968, IF($B968="V", -1*(SUMIFS(Prov_Auto!$E$3:$E1000,Prov_Auto!$A$3:$A1000,$C968,Prov_Auto!$C$3:$C1000,"&gt;="&amp;$A968 ,Prov_Auto!$D$3:$D1000, "&gt;="&amp;DATE(L$2,1,1), Prov_Auto!$D$3:$D1000,"&lt;="&amp;DATE(L$2,12,31))*$D968), "")))))</f>
        <v/>
      </c>
      <c r="M968" s="43" t="str">
        <f>IF($A968="","",IF($C968="","",IF($D968="","", IF($B968="C",  SUMIFS(Prov_Auto!$E$3:$E1000,Prov_Auto!$A$3:$A1000,$C968,Prov_Auto!$C$3:$C1000,"&gt;="&amp;$A968 ,Prov_Auto!$D$3:$D1000, "&gt;="&amp;DATE(M$2,1, 1), Prov_Auto!$D$3:$D1000,"&lt;="&amp;DATE(M$2, 12, 31))*$D968, IF($B968="V", -1*(SUMIFS(Prov_Auto!$E$3:$E1000,Prov_Auto!$A$3:$A1000,$C968,Prov_Auto!$C$3:$C1000,"&gt;="&amp;$A968 ,Prov_Auto!$D$3:$D1000, "&gt;="&amp;DATE(M$2,1,1), Prov_Auto!$D$3:$D1000,"&lt;="&amp;DATE(M$2,12,31))*$D968), "")))))</f>
        <v/>
      </c>
      <c r="N968" s="30"/>
      <c r="O968" s="31"/>
      <c r="P968" s="31"/>
      <c r="Q968" s="31"/>
      <c r="R968" s="31"/>
      <c r="S968" s="31"/>
      <c r="T968" s="31"/>
      <c r="U968" s="31"/>
      <c r="V968" s="31"/>
      <c r="W968" s="31"/>
    </row>
    <row r="969">
      <c r="A969" s="46"/>
      <c r="B969" s="47"/>
      <c r="C969" s="47"/>
      <c r="D969" s="47"/>
      <c r="E969" s="48"/>
      <c r="F969" s="45" t="str">
        <f t="shared" si="1"/>
        <v/>
      </c>
      <c r="G969" s="40" t="str">
        <f t="shared" si="2"/>
        <v/>
      </c>
      <c r="H969" s="41" t="str">
        <f>IF(A969="","",IF(C969="","",IF(D969="","",IF(B969="C", SUMIFS(Prov_Auto!E$3:E1000,Prov_Auto!A$3:A1000,C969,Prov_Auto!C$3:C1000,"&gt;"&amp;A969,Prov_Auto!D$3:D1000,"&lt;="&amp;TODAY())*D969, IF(B969="V", -1*(SUMIFS(Prov_Auto!E$3:E1000,Prov_Auto!A$3:A1000,C969,Prov_Auto!C$3:C1000,"&gt;"&amp;A969,Prov_Auto!D$3:D1000,"&lt;="&amp;TODAY())*D969), "")))))</f>
        <v/>
      </c>
      <c r="I969" s="42" t="str">
        <f>IF($A969="","",IF($C969="","",IF($D969="","", IF($B969="C",  SUMIFS(Prov_Auto!$E$3:$E1000,Prov_Auto!$A$3:$A1000,$C969,Prov_Auto!$C$3:$C1000,"&gt;="&amp;$A969 ,Prov_Auto!$D$3:$D1000, "&gt;="&amp;DATE(I$2,1, 1), Prov_Auto!$D$3:$D1000,"&lt;="&amp;DATE(I$2, 12, 31))*$D969, IF($B969="V", -1*(SUMIFS(Prov_Auto!$E$3:$E1000,Prov_Auto!$A$3:$A1000,$C969,Prov_Auto!$C$3:$C1000,"&gt;="&amp;$A969 ,Prov_Auto!$D$3:$D1000, "&gt;="&amp;DATE(I$2,1,1), Prov_Auto!$D$3:$D1000,"&lt;="&amp;DATE(I$2,12,31))*$D969), "")))))</f>
        <v/>
      </c>
      <c r="J969" s="42" t="str">
        <f>IF($A969="","",IF($C969="","",IF($D969="","", IF($B969="C",  SUMIFS(Prov_Auto!$E$3:$E1000,Prov_Auto!$A$3:$A1000,$C969,Prov_Auto!$C$3:$C1000,"&gt;="&amp;$A969 ,Prov_Auto!$D$3:$D1000, "&gt;="&amp;DATE(J$2,1, 1), Prov_Auto!$D$3:$D1000,"&lt;="&amp;DATE(J$2, 12, 31))*$D969, IF($B969="V", -1*(SUMIFS(Prov_Auto!$E$3:$E1000,Prov_Auto!$A$3:$A1000,$C969,Prov_Auto!$C$3:$C1000,"&gt;="&amp;$A969 ,Prov_Auto!$D$3:$D1000, "&gt;="&amp;DATE(J$2,1,1), Prov_Auto!$D$3:$D1000,"&lt;="&amp;DATE(J$2,12,31))*$D969), "")))))</f>
        <v/>
      </c>
      <c r="K969" s="42" t="str">
        <f>IF($A969="","",IF($C969="","",IF($D969="","", IF($B969="C",  SUMIFS(Prov_Auto!$E$3:$E1000,Prov_Auto!$A$3:$A1000,$C969,Prov_Auto!$C$3:$C1000,"&gt;="&amp;$A969 ,Prov_Auto!$D$3:$D1000, "&gt;="&amp;DATE(K$2,1, 1), Prov_Auto!$D$3:$D1000,"&lt;="&amp;DATE(K$2, 12, 31))*$D969, IF($B969="V", -1*(SUMIFS(Prov_Auto!$E$3:$E1000,Prov_Auto!$A$3:$A1000,$C969,Prov_Auto!$C$3:$C1000,"&gt;="&amp;$A969 ,Prov_Auto!$D$3:$D1000, "&gt;="&amp;DATE(K$2,1,1), Prov_Auto!$D$3:$D1000,"&lt;="&amp;DATE(K$2,12,31))*$D969), "")))))</f>
        <v/>
      </c>
      <c r="L969" s="42" t="str">
        <f>IF($A969="","",IF($C969="","",IF($D969="","", IF($B969="C",  SUMIFS(Prov_Auto!$E$3:$E1000,Prov_Auto!$A$3:$A1000,$C969,Prov_Auto!$C$3:$C1000,"&gt;="&amp;$A969 ,Prov_Auto!$D$3:$D1000, "&gt;="&amp;DATE(L$2,1, 1), Prov_Auto!$D$3:$D1000,"&lt;="&amp;DATE(L$2, 12, 31))*$D969, IF($B969="V", -1*(SUMIFS(Prov_Auto!$E$3:$E1000,Prov_Auto!$A$3:$A1000,$C969,Prov_Auto!$C$3:$C1000,"&gt;="&amp;$A969 ,Prov_Auto!$D$3:$D1000, "&gt;="&amp;DATE(L$2,1,1), Prov_Auto!$D$3:$D1000,"&lt;="&amp;DATE(L$2,12,31))*$D969), "")))))</f>
        <v/>
      </c>
      <c r="M969" s="43" t="str">
        <f>IF($A969="","",IF($C969="","",IF($D969="","", IF($B969="C",  SUMIFS(Prov_Auto!$E$3:$E1000,Prov_Auto!$A$3:$A1000,$C969,Prov_Auto!$C$3:$C1000,"&gt;="&amp;$A969 ,Prov_Auto!$D$3:$D1000, "&gt;="&amp;DATE(M$2,1, 1), Prov_Auto!$D$3:$D1000,"&lt;="&amp;DATE(M$2, 12, 31))*$D969, IF($B969="V", -1*(SUMIFS(Prov_Auto!$E$3:$E1000,Prov_Auto!$A$3:$A1000,$C969,Prov_Auto!$C$3:$C1000,"&gt;="&amp;$A969 ,Prov_Auto!$D$3:$D1000, "&gt;="&amp;DATE(M$2,1,1), Prov_Auto!$D$3:$D1000,"&lt;="&amp;DATE(M$2,12,31))*$D969), "")))))</f>
        <v/>
      </c>
      <c r="N969" s="30"/>
      <c r="O969" s="31"/>
      <c r="P969" s="31"/>
      <c r="Q969" s="31"/>
      <c r="R969" s="31"/>
      <c r="S969" s="31"/>
      <c r="T969" s="31"/>
      <c r="U969" s="31"/>
      <c r="V969" s="31"/>
      <c r="W969" s="31"/>
    </row>
    <row r="970">
      <c r="A970" s="46"/>
      <c r="B970" s="47"/>
      <c r="C970" s="47"/>
      <c r="D970" s="47"/>
      <c r="E970" s="48"/>
      <c r="F970" s="45" t="str">
        <f t="shared" si="1"/>
        <v/>
      </c>
      <c r="G970" s="40" t="str">
        <f t="shared" si="2"/>
        <v/>
      </c>
      <c r="H970" s="41" t="str">
        <f>IF(A970="","",IF(C970="","",IF(D970="","",IF(B970="C", SUMIFS(Prov_Auto!E$3:E1000,Prov_Auto!A$3:A1000,C970,Prov_Auto!C$3:C1000,"&gt;"&amp;A970,Prov_Auto!D$3:D1000,"&lt;="&amp;TODAY())*D970, IF(B970="V", -1*(SUMIFS(Prov_Auto!E$3:E1000,Prov_Auto!A$3:A1000,C970,Prov_Auto!C$3:C1000,"&gt;"&amp;A970,Prov_Auto!D$3:D1000,"&lt;="&amp;TODAY())*D970), "")))))</f>
        <v/>
      </c>
      <c r="I970" s="42" t="str">
        <f>IF($A970="","",IF($C970="","",IF($D970="","", IF($B970="C",  SUMIFS(Prov_Auto!$E$3:$E1000,Prov_Auto!$A$3:$A1000,$C970,Prov_Auto!$C$3:$C1000,"&gt;="&amp;$A970 ,Prov_Auto!$D$3:$D1000, "&gt;="&amp;DATE(I$2,1, 1), Prov_Auto!$D$3:$D1000,"&lt;="&amp;DATE(I$2, 12, 31))*$D970, IF($B970="V", -1*(SUMIFS(Prov_Auto!$E$3:$E1000,Prov_Auto!$A$3:$A1000,$C970,Prov_Auto!$C$3:$C1000,"&gt;="&amp;$A970 ,Prov_Auto!$D$3:$D1000, "&gt;="&amp;DATE(I$2,1,1), Prov_Auto!$D$3:$D1000,"&lt;="&amp;DATE(I$2,12,31))*$D970), "")))))</f>
        <v/>
      </c>
      <c r="J970" s="42" t="str">
        <f>IF($A970="","",IF($C970="","",IF($D970="","", IF($B970="C",  SUMIFS(Prov_Auto!$E$3:$E1000,Prov_Auto!$A$3:$A1000,$C970,Prov_Auto!$C$3:$C1000,"&gt;="&amp;$A970 ,Prov_Auto!$D$3:$D1000, "&gt;="&amp;DATE(J$2,1, 1), Prov_Auto!$D$3:$D1000,"&lt;="&amp;DATE(J$2, 12, 31))*$D970, IF($B970="V", -1*(SUMIFS(Prov_Auto!$E$3:$E1000,Prov_Auto!$A$3:$A1000,$C970,Prov_Auto!$C$3:$C1000,"&gt;="&amp;$A970 ,Prov_Auto!$D$3:$D1000, "&gt;="&amp;DATE(J$2,1,1), Prov_Auto!$D$3:$D1000,"&lt;="&amp;DATE(J$2,12,31))*$D970), "")))))</f>
        <v/>
      </c>
      <c r="K970" s="42" t="str">
        <f>IF($A970="","",IF($C970="","",IF($D970="","", IF($B970="C",  SUMIFS(Prov_Auto!$E$3:$E1000,Prov_Auto!$A$3:$A1000,$C970,Prov_Auto!$C$3:$C1000,"&gt;="&amp;$A970 ,Prov_Auto!$D$3:$D1000, "&gt;="&amp;DATE(K$2,1, 1), Prov_Auto!$D$3:$D1000,"&lt;="&amp;DATE(K$2, 12, 31))*$D970, IF($B970="V", -1*(SUMIFS(Prov_Auto!$E$3:$E1000,Prov_Auto!$A$3:$A1000,$C970,Prov_Auto!$C$3:$C1000,"&gt;="&amp;$A970 ,Prov_Auto!$D$3:$D1000, "&gt;="&amp;DATE(K$2,1,1), Prov_Auto!$D$3:$D1000,"&lt;="&amp;DATE(K$2,12,31))*$D970), "")))))</f>
        <v/>
      </c>
      <c r="L970" s="42" t="str">
        <f>IF($A970="","",IF($C970="","",IF($D970="","", IF($B970="C",  SUMIFS(Prov_Auto!$E$3:$E1000,Prov_Auto!$A$3:$A1000,$C970,Prov_Auto!$C$3:$C1000,"&gt;="&amp;$A970 ,Prov_Auto!$D$3:$D1000, "&gt;="&amp;DATE(L$2,1, 1), Prov_Auto!$D$3:$D1000,"&lt;="&amp;DATE(L$2, 12, 31))*$D970, IF($B970="V", -1*(SUMIFS(Prov_Auto!$E$3:$E1000,Prov_Auto!$A$3:$A1000,$C970,Prov_Auto!$C$3:$C1000,"&gt;="&amp;$A970 ,Prov_Auto!$D$3:$D1000, "&gt;="&amp;DATE(L$2,1,1), Prov_Auto!$D$3:$D1000,"&lt;="&amp;DATE(L$2,12,31))*$D970), "")))))</f>
        <v/>
      </c>
      <c r="M970" s="43" t="str">
        <f>IF($A970="","",IF($C970="","",IF($D970="","", IF($B970="C",  SUMIFS(Prov_Auto!$E$3:$E1000,Prov_Auto!$A$3:$A1000,$C970,Prov_Auto!$C$3:$C1000,"&gt;="&amp;$A970 ,Prov_Auto!$D$3:$D1000, "&gt;="&amp;DATE(M$2,1, 1), Prov_Auto!$D$3:$D1000,"&lt;="&amp;DATE(M$2, 12, 31))*$D970, IF($B970="V", -1*(SUMIFS(Prov_Auto!$E$3:$E1000,Prov_Auto!$A$3:$A1000,$C970,Prov_Auto!$C$3:$C1000,"&gt;="&amp;$A970 ,Prov_Auto!$D$3:$D1000, "&gt;="&amp;DATE(M$2,1,1), Prov_Auto!$D$3:$D1000,"&lt;="&amp;DATE(M$2,12,31))*$D970), "")))))</f>
        <v/>
      </c>
      <c r="N970" s="30"/>
      <c r="O970" s="31"/>
      <c r="P970" s="31"/>
      <c r="Q970" s="31"/>
      <c r="R970" s="31"/>
      <c r="S970" s="31"/>
      <c r="T970" s="31"/>
      <c r="U970" s="31"/>
      <c r="V970" s="31"/>
      <c r="W970" s="31"/>
    </row>
    <row r="971">
      <c r="A971" s="46"/>
      <c r="B971" s="47"/>
      <c r="C971" s="47"/>
      <c r="D971" s="47"/>
      <c r="E971" s="48"/>
      <c r="F971" s="45" t="str">
        <f t="shared" si="1"/>
        <v/>
      </c>
      <c r="G971" s="40" t="str">
        <f t="shared" si="2"/>
        <v/>
      </c>
      <c r="H971" s="41" t="str">
        <f>IF(A971="","",IF(C971="","",IF(D971="","",IF(B971="C", SUMIFS(Prov_Auto!E$3:E1000,Prov_Auto!A$3:A1000,C971,Prov_Auto!C$3:C1000,"&gt;"&amp;A971,Prov_Auto!D$3:D1000,"&lt;="&amp;TODAY())*D971, IF(B971="V", -1*(SUMIFS(Prov_Auto!E$3:E1000,Prov_Auto!A$3:A1000,C971,Prov_Auto!C$3:C1000,"&gt;"&amp;A971,Prov_Auto!D$3:D1000,"&lt;="&amp;TODAY())*D971), "")))))</f>
        <v/>
      </c>
      <c r="I971" s="42" t="str">
        <f>IF($A971="","",IF($C971="","",IF($D971="","", IF($B971="C",  SUMIFS(Prov_Auto!$E$3:$E1000,Prov_Auto!$A$3:$A1000,$C971,Prov_Auto!$C$3:$C1000,"&gt;="&amp;$A971 ,Prov_Auto!$D$3:$D1000, "&gt;="&amp;DATE(I$2,1, 1), Prov_Auto!$D$3:$D1000,"&lt;="&amp;DATE(I$2, 12, 31))*$D971, IF($B971="V", -1*(SUMIFS(Prov_Auto!$E$3:$E1000,Prov_Auto!$A$3:$A1000,$C971,Prov_Auto!$C$3:$C1000,"&gt;="&amp;$A971 ,Prov_Auto!$D$3:$D1000, "&gt;="&amp;DATE(I$2,1,1), Prov_Auto!$D$3:$D1000,"&lt;="&amp;DATE(I$2,12,31))*$D971), "")))))</f>
        <v/>
      </c>
      <c r="J971" s="42" t="str">
        <f>IF($A971="","",IF($C971="","",IF($D971="","", IF($B971="C",  SUMIFS(Prov_Auto!$E$3:$E1000,Prov_Auto!$A$3:$A1000,$C971,Prov_Auto!$C$3:$C1000,"&gt;="&amp;$A971 ,Prov_Auto!$D$3:$D1000, "&gt;="&amp;DATE(J$2,1, 1), Prov_Auto!$D$3:$D1000,"&lt;="&amp;DATE(J$2, 12, 31))*$D971, IF($B971="V", -1*(SUMIFS(Prov_Auto!$E$3:$E1000,Prov_Auto!$A$3:$A1000,$C971,Prov_Auto!$C$3:$C1000,"&gt;="&amp;$A971 ,Prov_Auto!$D$3:$D1000, "&gt;="&amp;DATE(J$2,1,1), Prov_Auto!$D$3:$D1000,"&lt;="&amp;DATE(J$2,12,31))*$D971), "")))))</f>
        <v/>
      </c>
      <c r="K971" s="42" t="str">
        <f>IF($A971="","",IF($C971="","",IF($D971="","", IF($B971="C",  SUMIFS(Prov_Auto!$E$3:$E1000,Prov_Auto!$A$3:$A1000,$C971,Prov_Auto!$C$3:$C1000,"&gt;="&amp;$A971 ,Prov_Auto!$D$3:$D1000, "&gt;="&amp;DATE(K$2,1, 1), Prov_Auto!$D$3:$D1000,"&lt;="&amp;DATE(K$2, 12, 31))*$D971, IF($B971="V", -1*(SUMIFS(Prov_Auto!$E$3:$E1000,Prov_Auto!$A$3:$A1000,$C971,Prov_Auto!$C$3:$C1000,"&gt;="&amp;$A971 ,Prov_Auto!$D$3:$D1000, "&gt;="&amp;DATE(K$2,1,1), Prov_Auto!$D$3:$D1000,"&lt;="&amp;DATE(K$2,12,31))*$D971), "")))))</f>
        <v/>
      </c>
      <c r="L971" s="42" t="str">
        <f>IF($A971="","",IF($C971="","",IF($D971="","", IF($B971="C",  SUMIFS(Prov_Auto!$E$3:$E1000,Prov_Auto!$A$3:$A1000,$C971,Prov_Auto!$C$3:$C1000,"&gt;="&amp;$A971 ,Prov_Auto!$D$3:$D1000, "&gt;="&amp;DATE(L$2,1, 1), Prov_Auto!$D$3:$D1000,"&lt;="&amp;DATE(L$2, 12, 31))*$D971, IF($B971="V", -1*(SUMIFS(Prov_Auto!$E$3:$E1000,Prov_Auto!$A$3:$A1000,$C971,Prov_Auto!$C$3:$C1000,"&gt;="&amp;$A971 ,Prov_Auto!$D$3:$D1000, "&gt;="&amp;DATE(L$2,1,1), Prov_Auto!$D$3:$D1000,"&lt;="&amp;DATE(L$2,12,31))*$D971), "")))))</f>
        <v/>
      </c>
      <c r="M971" s="43" t="str">
        <f>IF($A971="","",IF($C971="","",IF($D971="","", IF($B971="C",  SUMIFS(Prov_Auto!$E$3:$E1000,Prov_Auto!$A$3:$A1000,$C971,Prov_Auto!$C$3:$C1000,"&gt;="&amp;$A971 ,Prov_Auto!$D$3:$D1000, "&gt;="&amp;DATE(M$2,1, 1), Prov_Auto!$D$3:$D1000,"&lt;="&amp;DATE(M$2, 12, 31))*$D971, IF($B971="V", -1*(SUMIFS(Prov_Auto!$E$3:$E1000,Prov_Auto!$A$3:$A1000,$C971,Prov_Auto!$C$3:$C1000,"&gt;="&amp;$A971 ,Prov_Auto!$D$3:$D1000, "&gt;="&amp;DATE(M$2,1,1), Prov_Auto!$D$3:$D1000,"&lt;="&amp;DATE(M$2,12,31))*$D971), "")))))</f>
        <v/>
      </c>
      <c r="N971" s="30"/>
      <c r="O971" s="31"/>
      <c r="P971" s="31"/>
      <c r="Q971" s="31"/>
      <c r="R971" s="31"/>
      <c r="S971" s="31"/>
      <c r="T971" s="31"/>
      <c r="U971" s="31"/>
      <c r="V971" s="31"/>
      <c r="W971" s="31"/>
    </row>
    <row r="972">
      <c r="A972" s="46"/>
      <c r="B972" s="47"/>
      <c r="C972" s="47"/>
      <c r="D972" s="47"/>
      <c r="E972" s="48"/>
      <c r="F972" s="45" t="str">
        <f t="shared" si="1"/>
        <v/>
      </c>
      <c r="G972" s="40" t="str">
        <f t="shared" si="2"/>
        <v/>
      </c>
      <c r="H972" s="41" t="str">
        <f>IF(A972="","",IF(C972="","",IF(D972="","",IF(B972="C", SUMIFS(Prov_Auto!E$3:E1000,Prov_Auto!A$3:A1000,C972,Prov_Auto!C$3:C1000,"&gt;"&amp;A972,Prov_Auto!D$3:D1000,"&lt;="&amp;TODAY())*D972, IF(B972="V", -1*(SUMIFS(Prov_Auto!E$3:E1000,Prov_Auto!A$3:A1000,C972,Prov_Auto!C$3:C1000,"&gt;"&amp;A972,Prov_Auto!D$3:D1000,"&lt;="&amp;TODAY())*D972), "")))))</f>
        <v/>
      </c>
      <c r="I972" s="42" t="str">
        <f>IF($A972="","",IF($C972="","",IF($D972="","", IF($B972="C",  SUMIFS(Prov_Auto!$E$3:$E1000,Prov_Auto!$A$3:$A1000,$C972,Prov_Auto!$C$3:$C1000,"&gt;="&amp;$A972 ,Prov_Auto!$D$3:$D1000, "&gt;="&amp;DATE(I$2,1, 1), Prov_Auto!$D$3:$D1000,"&lt;="&amp;DATE(I$2, 12, 31))*$D972, IF($B972="V", -1*(SUMIFS(Prov_Auto!$E$3:$E1000,Prov_Auto!$A$3:$A1000,$C972,Prov_Auto!$C$3:$C1000,"&gt;="&amp;$A972 ,Prov_Auto!$D$3:$D1000, "&gt;="&amp;DATE(I$2,1,1), Prov_Auto!$D$3:$D1000,"&lt;="&amp;DATE(I$2,12,31))*$D972), "")))))</f>
        <v/>
      </c>
      <c r="J972" s="42" t="str">
        <f>IF($A972="","",IF($C972="","",IF($D972="","", IF($B972="C",  SUMIFS(Prov_Auto!$E$3:$E1000,Prov_Auto!$A$3:$A1000,$C972,Prov_Auto!$C$3:$C1000,"&gt;="&amp;$A972 ,Prov_Auto!$D$3:$D1000, "&gt;="&amp;DATE(J$2,1, 1), Prov_Auto!$D$3:$D1000,"&lt;="&amp;DATE(J$2, 12, 31))*$D972, IF($B972="V", -1*(SUMIFS(Prov_Auto!$E$3:$E1000,Prov_Auto!$A$3:$A1000,$C972,Prov_Auto!$C$3:$C1000,"&gt;="&amp;$A972 ,Prov_Auto!$D$3:$D1000, "&gt;="&amp;DATE(J$2,1,1), Prov_Auto!$D$3:$D1000,"&lt;="&amp;DATE(J$2,12,31))*$D972), "")))))</f>
        <v/>
      </c>
      <c r="K972" s="42" t="str">
        <f>IF($A972="","",IF($C972="","",IF($D972="","", IF($B972="C",  SUMIFS(Prov_Auto!$E$3:$E1000,Prov_Auto!$A$3:$A1000,$C972,Prov_Auto!$C$3:$C1000,"&gt;="&amp;$A972 ,Prov_Auto!$D$3:$D1000, "&gt;="&amp;DATE(K$2,1, 1), Prov_Auto!$D$3:$D1000,"&lt;="&amp;DATE(K$2, 12, 31))*$D972, IF($B972="V", -1*(SUMIFS(Prov_Auto!$E$3:$E1000,Prov_Auto!$A$3:$A1000,$C972,Prov_Auto!$C$3:$C1000,"&gt;="&amp;$A972 ,Prov_Auto!$D$3:$D1000, "&gt;="&amp;DATE(K$2,1,1), Prov_Auto!$D$3:$D1000,"&lt;="&amp;DATE(K$2,12,31))*$D972), "")))))</f>
        <v/>
      </c>
      <c r="L972" s="42" t="str">
        <f>IF($A972="","",IF($C972="","",IF($D972="","", IF($B972="C",  SUMIFS(Prov_Auto!$E$3:$E1000,Prov_Auto!$A$3:$A1000,$C972,Prov_Auto!$C$3:$C1000,"&gt;="&amp;$A972 ,Prov_Auto!$D$3:$D1000, "&gt;="&amp;DATE(L$2,1, 1), Prov_Auto!$D$3:$D1000,"&lt;="&amp;DATE(L$2, 12, 31))*$D972, IF($B972="V", -1*(SUMIFS(Prov_Auto!$E$3:$E1000,Prov_Auto!$A$3:$A1000,$C972,Prov_Auto!$C$3:$C1000,"&gt;="&amp;$A972 ,Prov_Auto!$D$3:$D1000, "&gt;="&amp;DATE(L$2,1,1), Prov_Auto!$D$3:$D1000,"&lt;="&amp;DATE(L$2,12,31))*$D972), "")))))</f>
        <v/>
      </c>
      <c r="M972" s="43" t="str">
        <f>IF($A972="","",IF($C972="","",IF($D972="","", IF($B972="C",  SUMIFS(Prov_Auto!$E$3:$E1000,Prov_Auto!$A$3:$A1000,$C972,Prov_Auto!$C$3:$C1000,"&gt;="&amp;$A972 ,Prov_Auto!$D$3:$D1000, "&gt;="&amp;DATE(M$2,1, 1), Prov_Auto!$D$3:$D1000,"&lt;="&amp;DATE(M$2, 12, 31))*$D972, IF($B972="V", -1*(SUMIFS(Prov_Auto!$E$3:$E1000,Prov_Auto!$A$3:$A1000,$C972,Prov_Auto!$C$3:$C1000,"&gt;="&amp;$A972 ,Prov_Auto!$D$3:$D1000, "&gt;="&amp;DATE(M$2,1,1), Prov_Auto!$D$3:$D1000,"&lt;="&amp;DATE(M$2,12,31))*$D972), "")))))</f>
        <v/>
      </c>
      <c r="N972" s="30"/>
      <c r="O972" s="31"/>
      <c r="P972" s="31"/>
      <c r="Q972" s="31"/>
      <c r="R972" s="31"/>
      <c r="S972" s="31"/>
      <c r="T972" s="31"/>
      <c r="U972" s="31"/>
      <c r="V972" s="31"/>
      <c r="W972" s="31"/>
    </row>
    <row r="973">
      <c r="A973" s="46"/>
      <c r="B973" s="47"/>
      <c r="C973" s="47"/>
      <c r="D973" s="47"/>
      <c r="E973" s="48"/>
      <c r="F973" s="45" t="str">
        <f t="shared" si="1"/>
        <v/>
      </c>
      <c r="G973" s="40" t="str">
        <f t="shared" si="2"/>
        <v/>
      </c>
      <c r="H973" s="41" t="str">
        <f>IF(A973="","",IF(C973="","",IF(D973="","",IF(B973="C", SUMIFS(Prov_Auto!E$3:E1000,Prov_Auto!A$3:A1000,C973,Prov_Auto!C$3:C1000,"&gt;"&amp;A973,Prov_Auto!D$3:D1000,"&lt;="&amp;TODAY())*D973, IF(B973="V", -1*(SUMIFS(Prov_Auto!E$3:E1000,Prov_Auto!A$3:A1000,C973,Prov_Auto!C$3:C1000,"&gt;"&amp;A973,Prov_Auto!D$3:D1000,"&lt;="&amp;TODAY())*D973), "")))))</f>
        <v/>
      </c>
      <c r="I973" s="42" t="str">
        <f>IF($A973="","",IF($C973="","",IF($D973="","", IF($B973="C",  SUMIFS(Prov_Auto!$E$3:$E1000,Prov_Auto!$A$3:$A1000,$C973,Prov_Auto!$C$3:$C1000,"&gt;="&amp;$A973 ,Prov_Auto!$D$3:$D1000, "&gt;="&amp;DATE(I$2,1, 1), Prov_Auto!$D$3:$D1000,"&lt;="&amp;DATE(I$2, 12, 31))*$D973, IF($B973="V", -1*(SUMIFS(Prov_Auto!$E$3:$E1000,Prov_Auto!$A$3:$A1000,$C973,Prov_Auto!$C$3:$C1000,"&gt;="&amp;$A973 ,Prov_Auto!$D$3:$D1000, "&gt;="&amp;DATE(I$2,1,1), Prov_Auto!$D$3:$D1000,"&lt;="&amp;DATE(I$2,12,31))*$D973), "")))))</f>
        <v/>
      </c>
      <c r="J973" s="42" t="str">
        <f>IF($A973="","",IF($C973="","",IF($D973="","", IF($B973="C",  SUMIFS(Prov_Auto!$E$3:$E1000,Prov_Auto!$A$3:$A1000,$C973,Prov_Auto!$C$3:$C1000,"&gt;="&amp;$A973 ,Prov_Auto!$D$3:$D1000, "&gt;="&amp;DATE(J$2,1, 1), Prov_Auto!$D$3:$D1000,"&lt;="&amp;DATE(J$2, 12, 31))*$D973, IF($B973="V", -1*(SUMIFS(Prov_Auto!$E$3:$E1000,Prov_Auto!$A$3:$A1000,$C973,Prov_Auto!$C$3:$C1000,"&gt;="&amp;$A973 ,Prov_Auto!$D$3:$D1000, "&gt;="&amp;DATE(J$2,1,1), Prov_Auto!$D$3:$D1000,"&lt;="&amp;DATE(J$2,12,31))*$D973), "")))))</f>
        <v/>
      </c>
      <c r="K973" s="42" t="str">
        <f>IF($A973="","",IF($C973="","",IF($D973="","", IF($B973="C",  SUMIFS(Prov_Auto!$E$3:$E1000,Prov_Auto!$A$3:$A1000,$C973,Prov_Auto!$C$3:$C1000,"&gt;="&amp;$A973 ,Prov_Auto!$D$3:$D1000, "&gt;="&amp;DATE(K$2,1, 1), Prov_Auto!$D$3:$D1000,"&lt;="&amp;DATE(K$2, 12, 31))*$D973, IF($B973="V", -1*(SUMIFS(Prov_Auto!$E$3:$E1000,Prov_Auto!$A$3:$A1000,$C973,Prov_Auto!$C$3:$C1000,"&gt;="&amp;$A973 ,Prov_Auto!$D$3:$D1000, "&gt;="&amp;DATE(K$2,1,1), Prov_Auto!$D$3:$D1000,"&lt;="&amp;DATE(K$2,12,31))*$D973), "")))))</f>
        <v/>
      </c>
      <c r="L973" s="42" t="str">
        <f>IF($A973="","",IF($C973="","",IF($D973="","", IF($B973="C",  SUMIFS(Prov_Auto!$E$3:$E1000,Prov_Auto!$A$3:$A1000,$C973,Prov_Auto!$C$3:$C1000,"&gt;="&amp;$A973 ,Prov_Auto!$D$3:$D1000, "&gt;="&amp;DATE(L$2,1, 1), Prov_Auto!$D$3:$D1000,"&lt;="&amp;DATE(L$2, 12, 31))*$D973, IF($B973="V", -1*(SUMIFS(Prov_Auto!$E$3:$E1000,Prov_Auto!$A$3:$A1000,$C973,Prov_Auto!$C$3:$C1000,"&gt;="&amp;$A973 ,Prov_Auto!$D$3:$D1000, "&gt;="&amp;DATE(L$2,1,1), Prov_Auto!$D$3:$D1000,"&lt;="&amp;DATE(L$2,12,31))*$D973), "")))))</f>
        <v/>
      </c>
      <c r="M973" s="43" t="str">
        <f>IF($A973="","",IF($C973="","",IF($D973="","", IF($B973="C",  SUMIFS(Prov_Auto!$E$3:$E1000,Prov_Auto!$A$3:$A1000,$C973,Prov_Auto!$C$3:$C1000,"&gt;="&amp;$A973 ,Prov_Auto!$D$3:$D1000, "&gt;="&amp;DATE(M$2,1, 1), Prov_Auto!$D$3:$D1000,"&lt;="&amp;DATE(M$2, 12, 31))*$D973, IF($B973="V", -1*(SUMIFS(Prov_Auto!$E$3:$E1000,Prov_Auto!$A$3:$A1000,$C973,Prov_Auto!$C$3:$C1000,"&gt;="&amp;$A973 ,Prov_Auto!$D$3:$D1000, "&gt;="&amp;DATE(M$2,1,1), Prov_Auto!$D$3:$D1000,"&lt;="&amp;DATE(M$2,12,31))*$D973), "")))))</f>
        <v/>
      </c>
      <c r="N973" s="30"/>
      <c r="O973" s="31"/>
      <c r="P973" s="31"/>
      <c r="Q973" s="31"/>
      <c r="R973" s="31"/>
      <c r="S973" s="31"/>
      <c r="T973" s="31"/>
      <c r="U973" s="31"/>
      <c r="V973" s="31"/>
      <c r="W973" s="31"/>
    </row>
    <row r="974">
      <c r="A974" s="46"/>
      <c r="B974" s="47"/>
      <c r="C974" s="47"/>
      <c r="D974" s="47"/>
      <c r="E974" s="48"/>
      <c r="F974" s="45" t="str">
        <f t="shared" si="1"/>
        <v/>
      </c>
      <c r="G974" s="40" t="str">
        <f t="shared" si="2"/>
        <v/>
      </c>
      <c r="H974" s="41" t="str">
        <f>IF(A974="","",IF(C974="","",IF(D974="","",IF(B974="C", SUMIFS(Prov_Auto!E$3:E1000,Prov_Auto!A$3:A1000,C974,Prov_Auto!C$3:C1000,"&gt;"&amp;A974,Prov_Auto!D$3:D1000,"&lt;="&amp;TODAY())*D974, IF(B974="V", -1*(SUMIFS(Prov_Auto!E$3:E1000,Prov_Auto!A$3:A1000,C974,Prov_Auto!C$3:C1000,"&gt;"&amp;A974,Prov_Auto!D$3:D1000,"&lt;="&amp;TODAY())*D974), "")))))</f>
        <v/>
      </c>
      <c r="I974" s="42" t="str">
        <f>IF($A974="","",IF($C974="","",IF($D974="","", IF($B974="C",  SUMIFS(Prov_Auto!$E$3:$E1000,Prov_Auto!$A$3:$A1000,$C974,Prov_Auto!$C$3:$C1000,"&gt;="&amp;$A974 ,Prov_Auto!$D$3:$D1000, "&gt;="&amp;DATE(I$2,1, 1), Prov_Auto!$D$3:$D1000,"&lt;="&amp;DATE(I$2, 12, 31))*$D974, IF($B974="V", -1*(SUMIFS(Prov_Auto!$E$3:$E1000,Prov_Auto!$A$3:$A1000,$C974,Prov_Auto!$C$3:$C1000,"&gt;="&amp;$A974 ,Prov_Auto!$D$3:$D1000, "&gt;="&amp;DATE(I$2,1,1), Prov_Auto!$D$3:$D1000,"&lt;="&amp;DATE(I$2,12,31))*$D974), "")))))</f>
        <v/>
      </c>
      <c r="J974" s="42" t="str">
        <f>IF($A974="","",IF($C974="","",IF($D974="","", IF($B974="C",  SUMIFS(Prov_Auto!$E$3:$E1000,Prov_Auto!$A$3:$A1000,$C974,Prov_Auto!$C$3:$C1000,"&gt;="&amp;$A974 ,Prov_Auto!$D$3:$D1000, "&gt;="&amp;DATE(J$2,1, 1), Prov_Auto!$D$3:$D1000,"&lt;="&amp;DATE(J$2, 12, 31))*$D974, IF($B974="V", -1*(SUMIFS(Prov_Auto!$E$3:$E1000,Prov_Auto!$A$3:$A1000,$C974,Prov_Auto!$C$3:$C1000,"&gt;="&amp;$A974 ,Prov_Auto!$D$3:$D1000, "&gt;="&amp;DATE(J$2,1,1), Prov_Auto!$D$3:$D1000,"&lt;="&amp;DATE(J$2,12,31))*$D974), "")))))</f>
        <v/>
      </c>
      <c r="K974" s="42" t="str">
        <f>IF($A974="","",IF($C974="","",IF($D974="","", IF($B974="C",  SUMIFS(Prov_Auto!$E$3:$E1000,Prov_Auto!$A$3:$A1000,$C974,Prov_Auto!$C$3:$C1000,"&gt;="&amp;$A974 ,Prov_Auto!$D$3:$D1000, "&gt;="&amp;DATE(K$2,1, 1), Prov_Auto!$D$3:$D1000,"&lt;="&amp;DATE(K$2, 12, 31))*$D974, IF($B974="V", -1*(SUMIFS(Prov_Auto!$E$3:$E1000,Prov_Auto!$A$3:$A1000,$C974,Prov_Auto!$C$3:$C1000,"&gt;="&amp;$A974 ,Prov_Auto!$D$3:$D1000, "&gt;="&amp;DATE(K$2,1,1), Prov_Auto!$D$3:$D1000,"&lt;="&amp;DATE(K$2,12,31))*$D974), "")))))</f>
        <v/>
      </c>
      <c r="L974" s="42" t="str">
        <f>IF($A974="","",IF($C974="","",IF($D974="","", IF($B974="C",  SUMIFS(Prov_Auto!$E$3:$E1000,Prov_Auto!$A$3:$A1000,$C974,Prov_Auto!$C$3:$C1000,"&gt;="&amp;$A974 ,Prov_Auto!$D$3:$D1000, "&gt;="&amp;DATE(L$2,1, 1), Prov_Auto!$D$3:$D1000,"&lt;="&amp;DATE(L$2, 12, 31))*$D974, IF($B974="V", -1*(SUMIFS(Prov_Auto!$E$3:$E1000,Prov_Auto!$A$3:$A1000,$C974,Prov_Auto!$C$3:$C1000,"&gt;="&amp;$A974 ,Prov_Auto!$D$3:$D1000, "&gt;="&amp;DATE(L$2,1,1), Prov_Auto!$D$3:$D1000,"&lt;="&amp;DATE(L$2,12,31))*$D974), "")))))</f>
        <v/>
      </c>
      <c r="M974" s="43" t="str">
        <f>IF($A974="","",IF($C974="","",IF($D974="","", IF($B974="C",  SUMIFS(Prov_Auto!$E$3:$E1000,Prov_Auto!$A$3:$A1000,$C974,Prov_Auto!$C$3:$C1000,"&gt;="&amp;$A974 ,Prov_Auto!$D$3:$D1000, "&gt;="&amp;DATE(M$2,1, 1), Prov_Auto!$D$3:$D1000,"&lt;="&amp;DATE(M$2, 12, 31))*$D974, IF($B974="V", -1*(SUMIFS(Prov_Auto!$E$3:$E1000,Prov_Auto!$A$3:$A1000,$C974,Prov_Auto!$C$3:$C1000,"&gt;="&amp;$A974 ,Prov_Auto!$D$3:$D1000, "&gt;="&amp;DATE(M$2,1,1), Prov_Auto!$D$3:$D1000,"&lt;="&amp;DATE(M$2,12,31))*$D974), "")))))</f>
        <v/>
      </c>
      <c r="N974" s="30"/>
      <c r="O974" s="31"/>
      <c r="P974" s="31"/>
      <c r="Q974" s="31"/>
      <c r="R974" s="31"/>
      <c r="S974" s="31"/>
      <c r="T974" s="31"/>
      <c r="U974" s="31"/>
      <c r="V974" s="31"/>
      <c r="W974" s="31"/>
    </row>
    <row r="975">
      <c r="A975" s="46"/>
      <c r="B975" s="47"/>
      <c r="C975" s="47"/>
      <c r="D975" s="47"/>
      <c r="E975" s="48"/>
      <c r="F975" s="45" t="str">
        <f t="shared" si="1"/>
        <v/>
      </c>
      <c r="G975" s="40" t="str">
        <f t="shared" si="2"/>
        <v/>
      </c>
      <c r="H975" s="41" t="str">
        <f>IF(A975="","",IF(C975="","",IF(D975="","",IF(B975="C", SUMIFS(Prov_Auto!E$3:E1000,Prov_Auto!A$3:A1000,C975,Prov_Auto!C$3:C1000,"&gt;"&amp;A975,Prov_Auto!D$3:D1000,"&lt;="&amp;TODAY())*D975, IF(B975="V", -1*(SUMIFS(Prov_Auto!E$3:E1000,Prov_Auto!A$3:A1000,C975,Prov_Auto!C$3:C1000,"&gt;"&amp;A975,Prov_Auto!D$3:D1000,"&lt;="&amp;TODAY())*D975), "")))))</f>
        <v/>
      </c>
      <c r="I975" s="42" t="str">
        <f>IF($A975="","",IF($C975="","",IF($D975="","", IF($B975="C",  SUMIFS(Prov_Auto!$E$3:$E1000,Prov_Auto!$A$3:$A1000,$C975,Prov_Auto!$C$3:$C1000,"&gt;="&amp;$A975 ,Prov_Auto!$D$3:$D1000, "&gt;="&amp;DATE(I$2,1, 1), Prov_Auto!$D$3:$D1000,"&lt;="&amp;DATE(I$2, 12, 31))*$D975, IF($B975="V", -1*(SUMIFS(Prov_Auto!$E$3:$E1000,Prov_Auto!$A$3:$A1000,$C975,Prov_Auto!$C$3:$C1000,"&gt;="&amp;$A975 ,Prov_Auto!$D$3:$D1000, "&gt;="&amp;DATE(I$2,1,1), Prov_Auto!$D$3:$D1000,"&lt;="&amp;DATE(I$2,12,31))*$D975), "")))))</f>
        <v/>
      </c>
      <c r="J975" s="42" t="str">
        <f>IF($A975="","",IF($C975="","",IF($D975="","", IF($B975="C",  SUMIFS(Prov_Auto!$E$3:$E1000,Prov_Auto!$A$3:$A1000,$C975,Prov_Auto!$C$3:$C1000,"&gt;="&amp;$A975 ,Prov_Auto!$D$3:$D1000, "&gt;="&amp;DATE(J$2,1, 1), Prov_Auto!$D$3:$D1000,"&lt;="&amp;DATE(J$2, 12, 31))*$D975, IF($B975="V", -1*(SUMIFS(Prov_Auto!$E$3:$E1000,Prov_Auto!$A$3:$A1000,$C975,Prov_Auto!$C$3:$C1000,"&gt;="&amp;$A975 ,Prov_Auto!$D$3:$D1000, "&gt;="&amp;DATE(J$2,1,1), Prov_Auto!$D$3:$D1000,"&lt;="&amp;DATE(J$2,12,31))*$D975), "")))))</f>
        <v/>
      </c>
      <c r="K975" s="42" t="str">
        <f>IF($A975="","",IF($C975="","",IF($D975="","", IF($B975="C",  SUMIFS(Prov_Auto!$E$3:$E1000,Prov_Auto!$A$3:$A1000,$C975,Prov_Auto!$C$3:$C1000,"&gt;="&amp;$A975 ,Prov_Auto!$D$3:$D1000, "&gt;="&amp;DATE(K$2,1, 1), Prov_Auto!$D$3:$D1000,"&lt;="&amp;DATE(K$2, 12, 31))*$D975, IF($B975="V", -1*(SUMIFS(Prov_Auto!$E$3:$E1000,Prov_Auto!$A$3:$A1000,$C975,Prov_Auto!$C$3:$C1000,"&gt;="&amp;$A975 ,Prov_Auto!$D$3:$D1000, "&gt;="&amp;DATE(K$2,1,1), Prov_Auto!$D$3:$D1000,"&lt;="&amp;DATE(K$2,12,31))*$D975), "")))))</f>
        <v/>
      </c>
      <c r="L975" s="42" t="str">
        <f>IF($A975="","",IF($C975="","",IF($D975="","", IF($B975="C",  SUMIFS(Prov_Auto!$E$3:$E1000,Prov_Auto!$A$3:$A1000,$C975,Prov_Auto!$C$3:$C1000,"&gt;="&amp;$A975 ,Prov_Auto!$D$3:$D1000, "&gt;="&amp;DATE(L$2,1, 1), Prov_Auto!$D$3:$D1000,"&lt;="&amp;DATE(L$2, 12, 31))*$D975, IF($B975="V", -1*(SUMIFS(Prov_Auto!$E$3:$E1000,Prov_Auto!$A$3:$A1000,$C975,Prov_Auto!$C$3:$C1000,"&gt;="&amp;$A975 ,Prov_Auto!$D$3:$D1000, "&gt;="&amp;DATE(L$2,1,1), Prov_Auto!$D$3:$D1000,"&lt;="&amp;DATE(L$2,12,31))*$D975), "")))))</f>
        <v/>
      </c>
      <c r="M975" s="43" t="str">
        <f>IF($A975="","",IF($C975="","",IF($D975="","", IF($B975="C",  SUMIFS(Prov_Auto!$E$3:$E1000,Prov_Auto!$A$3:$A1000,$C975,Prov_Auto!$C$3:$C1000,"&gt;="&amp;$A975 ,Prov_Auto!$D$3:$D1000, "&gt;="&amp;DATE(M$2,1, 1), Prov_Auto!$D$3:$D1000,"&lt;="&amp;DATE(M$2, 12, 31))*$D975, IF($B975="V", -1*(SUMIFS(Prov_Auto!$E$3:$E1000,Prov_Auto!$A$3:$A1000,$C975,Prov_Auto!$C$3:$C1000,"&gt;="&amp;$A975 ,Prov_Auto!$D$3:$D1000, "&gt;="&amp;DATE(M$2,1,1), Prov_Auto!$D$3:$D1000,"&lt;="&amp;DATE(M$2,12,31))*$D975), "")))))</f>
        <v/>
      </c>
      <c r="N975" s="30"/>
      <c r="O975" s="31"/>
      <c r="P975" s="31"/>
      <c r="Q975" s="31"/>
      <c r="R975" s="31"/>
      <c r="S975" s="31"/>
      <c r="T975" s="31"/>
      <c r="U975" s="31"/>
      <c r="V975" s="31"/>
      <c r="W975" s="31"/>
    </row>
    <row r="976">
      <c r="A976" s="46"/>
      <c r="B976" s="47"/>
      <c r="C976" s="47"/>
      <c r="D976" s="47"/>
      <c r="E976" s="48"/>
      <c r="F976" s="45" t="str">
        <f t="shared" si="1"/>
        <v/>
      </c>
      <c r="G976" s="40" t="str">
        <f t="shared" si="2"/>
        <v/>
      </c>
      <c r="H976" s="41" t="str">
        <f>IF(A976="","",IF(C976="","",IF(D976="","",IF(B976="C", SUMIFS(Prov_Auto!E$3:E1000,Prov_Auto!A$3:A1000,C976,Prov_Auto!C$3:C1000,"&gt;"&amp;A976,Prov_Auto!D$3:D1000,"&lt;="&amp;TODAY())*D976, IF(B976="V", -1*(SUMIFS(Prov_Auto!E$3:E1000,Prov_Auto!A$3:A1000,C976,Prov_Auto!C$3:C1000,"&gt;"&amp;A976,Prov_Auto!D$3:D1000,"&lt;="&amp;TODAY())*D976), "")))))</f>
        <v/>
      </c>
      <c r="I976" s="42" t="str">
        <f>IF($A976="","",IF($C976="","",IF($D976="","", IF($B976="C",  SUMIFS(Prov_Auto!$E$3:$E1000,Prov_Auto!$A$3:$A1000,$C976,Prov_Auto!$C$3:$C1000,"&gt;="&amp;$A976 ,Prov_Auto!$D$3:$D1000, "&gt;="&amp;DATE(I$2,1, 1), Prov_Auto!$D$3:$D1000,"&lt;="&amp;DATE(I$2, 12, 31))*$D976, IF($B976="V", -1*(SUMIFS(Prov_Auto!$E$3:$E1000,Prov_Auto!$A$3:$A1000,$C976,Prov_Auto!$C$3:$C1000,"&gt;="&amp;$A976 ,Prov_Auto!$D$3:$D1000, "&gt;="&amp;DATE(I$2,1,1), Prov_Auto!$D$3:$D1000,"&lt;="&amp;DATE(I$2,12,31))*$D976), "")))))</f>
        <v/>
      </c>
      <c r="J976" s="42" t="str">
        <f>IF($A976="","",IF($C976="","",IF($D976="","", IF($B976="C",  SUMIFS(Prov_Auto!$E$3:$E1000,Prov_Auto!$A$3:$A1000,$C976,Prov_Auto!$C$3:$C1000,"&gt;="&amp;$A976 ,Prov_Auto!$D$3:$D1000, "&gt;="&amp;DATE(J$2,1, 1), Prov_Auto!$D$3:$D1000,"&lt;="&amp;DATE(J$2, 12, 31))*$D976, IF($B976="V", -1*(SUMIFS(Prov_Auto!$E$3:$E1000,Prov_Auto!$A$3:$A1000,$C976,Prov_Auto!$C$3:$C1000,"&gt;="&amp;$A976 ,Prov_Auto!$D$3:$D1000, "&gt;="&amp;DATE(J$2,1,1), Prov_Auto!$D$3:$D1000,"&lt;="&amp;DATE(J$2,12,31))*$D976), "")))))</f>
        <v/>
      </c>
      <c r="K976" s="42" t="str">
        <f>IF($A976="","",IF($C976="","",IF($D976="","", IF($B976="C",  SUMIFS(Prov_Auto!$E$3:$E1000,Prov_Auto!$A$3:$A1000,$C976,Prov_Auto!$C$3:$C1000,"&gt;="&amp;$A976 ,Prov_Auto!$D$3:$D1000, "&gt;="&amp;DATE(K$2,1, 1), Prov_Auto!$D$3:$D1000,"&lt;="&amp;DATE(K$2, 12, 31))*$D976, IF($B976="V", -1*(SUMIFS(Prov_Auto!$E$3:$E1000,Prov_Auto!$A$3:$A1000,$C976,Prov_Auto!$C$3:$C1000,"&gt;="&amp;$A976 ,Prov_Auto!$D$3:$D1000, "&gt;="&amp;DATE(K$2,1,1), Prov_Auto!$D$3:$D1000,"&lt;="&amp;DATE(K$2,12,31))*$D976), "")))))</f>
        <v/>
      </c>
      <c r="L976" s="42" t="str">
        <f>IF($A976="","",IF($C976="","",IF($D976="","", IF($B976="C",  SUMIFS(Prov_Auto!$E$3:$E1000,Prov_Auto!$A$3:$A1000,$C976,Prov_Auto!$C$3:$C1000,"&gt;="&amp;$A976 ,Prov_Auto!$D$3:$D1000, "&gt;="&amp;DATE(L$2,1, 1), Prov_Auto!$D$3:$D1000,"&lt;="&amp;DATE(L$2, 12, 31))*$D976, IF($B976="V", -1*(SUMIFS(Prov_Auto!$E$3:$E1000,Prov_Auto!$A$3:$A1000,$C976,Prov_Auto!$C$3:$C1000,"&gt;="&amp;$A976 ,Prov_Auto!$D$3:$D1000, "&gt;="&amp;DATE(L$2,1,1), Prov_Auto!$D$3:$D1000,"&lt;="&amp;DATE(L$2,12,31))*$D976), "")))))</f>
        <v/>
      </c>
      <c r="M976" s="43" t="str">
        <f>IF($A976="","",IF($C976="","",IF($D976="","", IF($B976="C",  SUMIFS(Prov_Auto!$E$3:$E1000,Prov_Auto!$A$3:$A1000,$C976,Prov_Auto!$C$3:$C1000,"&gt;="&amp;$A976 ,Prov_Auto!$D$3:$D1000, "&gt;="&amp;DATE(M$2,1, 1), Prov_Auto!$D$3:$D1000,"&lt;="&amp;DATE(M$2, 12, 31))*$D976, IF($B976="V", -1*(SUMIFS(Prov_Auto!$E$3:$E1000,Prov_Auto!$A$3:$A1000,$C976,Prov_Auto!$C$3:$C1000,"&gt;="&amp;$A976 ,Prov_Auto!$D$3:$D1000, "&gt;="&amp;DATE(M$2,1,1), Prov_Auto!$D$3:$D1000,"&lt;="&amp;DATE(M$2,12,31))*$D976), "")))))</f>
        <v/>
      </c>
      <c r="N976" s="30"/>
      <c r="O976" s="31"/>
      <c r="P976" s="31"/>
      <c r="Q976" s="31"/>
      <c r="R976" s="31"/>
      <c r="S976" s="31"/>
      <c r="T976" s="31"/>
      <c r="U976" s="31"/>
      <c r="V976" s="31"/>
      <c r="W976" s="31"/>
    </row>
    <row r="977">
      <c r="A977" s="46"/>
      <c r="B977" s="47"/>
      <c r="C977" s="47"/>
      <c r="D977" s="47"/>
      <c r="E977" s="48"/>
      <c r="F977" s="45" t="str">
        <f t="shared" si="1"/>
        <v/>
      </c>
      <c r="G977" s="40" t="str">
        <f t="shared" si="2"/>
        <v/>
      </c>
      <c r="H977" s="41" t="str">
        <f>IF(A977="","",IF(C977="","",IF(D977="","",IF(B977="C", SUMIFS(Prov_Auto!E$3:E1000,Prov_Auto!A$3:A1000,C977,Prov_Auto!C$3:C1000,"&gt;"&amp;A977,Prov_Auto!D$3:D1000,"&lt;="&amp;TODAY())*D977, IF(B977="V", -1*(SUMIFS(Prov_Auto!E$3:E1000,Prov_Auto!A$3:A1000,C977,Prov_Auto!C$3:C1000,"&gt;"&amp;A977,Prov_Auto!D$3:D1000,"&lt;="&amp;TODAY())*D977), "")))))</f>
        <v/>
      </c>
      <c r="I977" s="42" t="str">
        <f>IF($A977="","",IF($C977="","",IF($D977="","", IF($B977="C",  SUMIFS(Prov_Auto!$E$3:$E1000,Prov_Auto!$A$3:$A1000,$C977,Prov_Auto!$C$3:$C1000,"&gt;="&amp;$A977 ,Prov_Auto!$D$3:$D1000, "&gt;="&amp;DATE(I$2,1, 1), Prov_Auto!$D$3:$D1000,"&lt;="&amp;DATE(I$2, 12, 31))*$D977, IF($B977="V", -1*(SUMIFS(Prov_Auto!$E$3:$E1000,Prov_Auto!$A$3:$A1000,$C977,Prov_Auto!$C$3:$C1000,"&gt;="&amp;$A977 ,Prov_Auto!$D$3:$D1000, "&gt;="&amp;DATE(I$2,1,1), Prov_Auto!$D$3:$D1000,"&lt;="&amp;DATE(I$2,12,31))*$D977), "")))))</f>
        <v/>
      </c>
      <c r="J977" s="42" t="str">
        <f>IF($A977="","",IF($C977="","",IF($D977="","", IF($B977="C",  SUMIFS(Prov_Auto!$E$3:$E1000,Prov_Auto!$A$3:$A1000,$C977,Prov_Auto!$C$3:$C1000,"&gt;="&amp;$A977 ,Prov_Auto!$D$3:$D1000, "&gt;="&amp;DATE(J$2,1, 1), Prov_Auto!$D$3:$D1000,"&lt;="&amp;DATE(J$2, 12, 31))*$D977, IF($B977="V", -1*(SUMIFS(Prov_Auto!$E$3:$E1000,Prov_Auto!$A$3:$A1000,$C977,Prov_Auto!$C$3:$C1000,"&gt;="&amp;$A977 ,Prov_Auto!$D$3:$D1000, "&gt;="&amp;DATE(J$2,1,1), Prov_Auto!$D$3:$D1000,"&lt;="&amp;DATE(J$2,12,31))*$D977), "")))))</f>
        <v/>
      </c>
      <c r="K977" s="42" t="str">
        <f>IF($A977="","",IF($C977="","",IF($D977="","", IF($B977="C",  SUMIFS(Prov_Auto!$E$3:$E1000,Prov_Auto!$A$3:$A1000,$C977,Prov_Auto!$C$3:$C1000,"&gt;="&amp;$A977 ,Prov_Auto!$D$3:$D1000, "&gt;="&amp;DATE(K$2,1, 1), Prov_Auto!$D$3:$D1000,"&lt;="&amp;DATE(K$2, 12, 31))*$D977, IF($B977="V", -1*(SUMIFS(Prov_Auto!$E$3:$E1000,Prov_Auto!$A$3:$A1000,$C977,Prov_Auto!$C$3:$C1000,"&gt;="&amp;$A977 ,Prov_Auto!$D$3:$D1000, "&gt;="&amp;DATE(K$2,1,1), Prov_Auto!$D$3:$D1000,"&lt;="&amp;DATE(K$2,12,31))*$D977), "")))))</f>
        <v/>
      </c>
      <c r="L977" s="42" t="str">
        <f>IF($A977="","",IF($C977="","",IF($D977="","", IF($B977="C",  SUMIFS(Prov_Auto!$E$3:$E1000,Prov_Auto!$A$3:$A1000,$C977,Prov_Auto!$C$3:$C1000,"&gt;="&amp;$A977 ,Prov_Auto!$D$3:$D1000, "&gt;="&amp;DATE(L$2,1, 1), Prov_Auto!$D$3:$D1000,"&lt;="&amp;DATE(L$2, 12, 31))*$D977, IF($B977="V", -1*(SUMIFS(Prov_Auto!$E$3:$E1000,Prov_Auto!$A$3:$A1000,$C977,Prov_Auto!$C$3:$C1000,"&gt;="&amp;$A977 ,Prov_Auto!$D$3:$D1000, "&gt;="&amp;DATE(L$2,1,1), Prov_Auto!$D$3:$D1000,"&lt;="&amp;DATE(L$2,12,31))*$D977), "")))))</f>
        <v/>
      </c>
      <c r="M977" s="43" t="str">
        <f>IF($A977="","",IF($C977="","",IF($D977="","", IF($B977="C",  SUMIFS(Prov_Auto!$E$3:$E1000,Prov_Auto!$A$3:$A1000,$C977,Prov_Auto!$C$3:$C1000,"&gt;="&amp;$A977 ,Prov_Auto!$D$3:$D1000, "&gt;="&amp;DATE(M$2,1, 1), Prov_Auto!$D$3:$D1000,"&lt;="&amp;DATE(M$2, 12, 31))*$D977, IF($B977="V", -1*(SUMIFS(Prov_Auto!$E$3:$E1000,Prov_Auto!$A$3:$A1000,$C977,Prov_Auto!$C$3:$C1000,"&gt;="&amp;$A977 ,Prov_Auto!$D$3:$D1000, "&gt;="&amp;DATE(M$2,1,1), Prov_Auto!$D$3:$D1000,"&lt;="&amp;DATE(M$2,12,31))*$D977), "")))))</f>
        <v/>
      </c>
      <c r="N977" s="30"/>
      <c r="O977" s="31"/>
      <c r="P977" s="31"/>
      <c r="Q977" s="31"/>
      <c r="R977" s="31"/>
      <c r="S977" s="31"/>
      <c r="T977" s="31"/>
      <c r="U977" s="31"/>
      <c r="V977" s="31"/>
      <c r="W977" s="31"/>
    </row>
    <row r="978">
      <c r="A978" s="46"/>
      <c r="B978" s="47"/>
      <c r="C978" s="47"/>
      <c r="D978" s="47"/>
      <c r="E978" s="48"/>
      <c r="F978" s="45" t="str">
        <f t="shared" si="1"/>
        <v/>
      </c>
      <c r="G978" s="40" t="str">
        <f t="shared" si="2"/>
        <v/>
      </c>
      <c r="H978" s="41" t="str">
        <f>IF(A978="","",IF(C978="","",IF(D978="","",IF(B978="C", SUMIFS(Prov_Auto!E$3:E1000,Prov_Auto!A$3:A1000,C978,Prov_Auto!C$3:C1000,"&gt;"&amp;A978,Prov_Auto!D$3:D1000,"&lt;="&amp;TODAY())*D978, IF(B978="V", -1*(SUMIFS(Prov_Auto!E$3:E1000,Prov_Auto!A$3:A1000,C978,Prov_Auto!C$3:C1000,"&gt;"&amp;A978,Prov_Auto!D$3:D1000,"&lt;="&amp;TODAY())*D978), "")))))</f>
        <v/>
      </c>
      <c r="I978" s="42" t="str">
        <f>IF($A978="","",IF($C978="","",IF($D978="","", IF($B978="C",  SUMIFS(Prov_Auto!$E$3:$E1000,Prov_Auto!$A$3:$A1000,$C978,Prov_Auto!$C$3:$C1000,"&gt;="&amp;$A978 ,Prov_Auto!$D$3:$D1000, "&gt;="&amp;DATE(I$2,1, 1), Prov_Auto!$D$3:$D1000,"&lt;="&amp;DATE(I$2, 12, 31))*$D978, IF($B978="V", -1*(SUMIFS(Prov_Auto!$E$3:$E1000,Prov_Auto!$A$3:$A1000,$C978,Prov_Auto!$C$3:$C1000,"&gt;="&amp;$A978 ,Prov_Auto!$D$3:$D1000, "&gt;="&amp;DATE(I$2,1,1), Prov_Auto!$D$3:$D1000,"&lt;="&amp;DATE(I$2,12,31))*$D978), "")))))</f>
        <v/>
      </c>
      <c r="J978" s="42" t="str">
        <f>IF($A978="","",IF($C978="","",IF($D978="","", IF($B978="C",  SUMIFS(Prov_Auto!$E$3:$E1000,Prov_Auto!$A$3:$A1000,$C978,Prov_Auto!$C$3:$C1000,"&gt;="&amp;$A978 ,Prov_Auto!$D$3:$D1000, "&gt;="&amp;DATE(J$2,1, 1), Prov_Auto!$D$3:$D1000,"&lt;="&amp;DATE(J$2, 12, 31))*$D978, IF($B978="V", -1*(SUMIFS(Prov_Auto!$E$3:$E1000,Prov_Auto!$A$3:$A1000,$C978,Prov_Auto!$C$3:$C1000,"&gt;="&amp;$A978 ,Prov_Auto!$D$3:$D1000, "&gt;="&amp;DATE(J$2,1,1), Prov_Auto!$D$3:$D1000,"&lt;="&amp;DATE(J$2,12,31))*$D978), "")))))</f>
        <v/>
      </c>
      <c r="K978" s="42" t="str">
        <f>IF($A978="","",IF($C978="","",IF($D978="","", IF($B978="C",  SUMIFS(Prov_Auto!$E$3:$E1000,Prov_Auto!$A$3:$A1000,$C978,Prov_Auto!$C$3:$C1000,"&gt;="&amp;$A978 ,Prov_Auto!$D$3:$D1000, "&gt;="&amp;DATE(K$2,1, 1), Prov_Auto!$D$3:$D1000,"&lt;="&amp;DATE(K$2, 12, 31))*$D978, IF($B978="V", -1*(SUMIFS(Prov_Auto!$E$3:$E1000,Prov_Auto!$A$3:$A1000,$C978,Prov_Auto!$C$3:$C1000,"&gt;="&amp;$A978 ,Prov_Auto!$D$3:$D1000, "&gt;="&amp;DATE(K$2,1,1), Prov_Auto!$D$3:$D1000,"&lt;="&amp;DATE(K$2,12,31))*$D978), "")))))</f>
        <v/>
      </c>
      <c r="L978" s="42" t="str">
        <f>IF($A978="","",IF($C978="","",IF($D978="","", IF($B978="C",  SUMIFS(Prov_Auto!$E$3:$E1000,Prov_Auto!$A$3:$A1000,$C978,Prov_Auto!$C$3:$C1000,"&gt;="&amp;$A978 ,Prov_Auto!$D$3:$D1000, "&gt;="&amp;DATE(L$2,1, 1), Prov_Auto!$D$3:$D1000,"&lt;="&amp;DATE(L$2, 12, 31))*$D978, IF($B978="V", -1*(SUMIFS(Prov_Auto!$E$3:$E1000,Prov_Auto!$A$3:$A1000,$C978,Prov_Auto!$C$3:$C1000,"&gt;="&amp;$A978 ,Prov_Auto!$D$3:$D1000, "&gt;="&amp;DATE(L$2,1,1), Prov_Auto!$D$3:$D1000,"&lt;="&amp;DATE(L$2,12,31))*$D978), "")))))</f>
        <v/>
      </c>
      <c r="M978" s="43" t="str">
        <f>IF($A978="","",IF($C978="","",IF($D978="","", IF($B978="C",  SUMIFS(Prov_Auto!$E$3:$E1000,Prov_Auto!$A$3:$A1000,$C978,Prov_Auto!$C$3:$C1000,"&gt;="&amp;$A978 ,Prov_Auto!$D$3:$D1000, "&gt;="&amp;DATE(M$2,1, 1), Prov_Auto!$D$3:$D1000,"&lt;="&amp;DATE(M$2, 12, 31))*$D978, IF($B978="V", -1*(SUMIFS(Prov_Auto!$E$3:$E1000,Prov_Auto!$A$3:$A1000,$C978,Prov_Auto!$C$3:$C1000,"&gt;="&amp;$A978 ,Prov_Auto!$D$3:$D1000, "&gt;="&amp;DATE(M$2,1,1), Prov_Auto!$D$3:$D1000,"&lt;="&amp;DATE(M$2,12,31))*$D978), "")))))</f>
        <v/>
      </c>
      <c r="N978" s="30"/>
      <c r="O978" s="31"/>
      <c r="P978" s="31"/>
      <c r="Q978" s="31"/>
      <c r="R978" s="31"/>
      <c r="S978" s="31"/>
      <c r="T978" s="31"/>
      <c r="U978" s="31"/>
      <c r="V978" s="31"/>
      <c r="W978" s="31"/>
    </row>
    <row r="979">
      <c r="A979" s="46"/>
      <c r="B979" s="47"/>
      <c r="C979" s="47"/>
      <c r="D979" s="47"/>
      <c r="E979" s="48"/>
      <c r="F979" s="45" t="str">
        <f t="shared" si="1"/>
        <v/>
      </c>
      <c r="G979" s="40" t="str">
        <f t="shared" si="2"/>
        <v/>
      </c>
      <c r="H979" s="41" t="str">
        <f>IF(A979="","",IF(C979="","",IF(D979="","",IF(B979="C", SUMIFS(Prov_Auto!E$3:E1000,Prov_Auto!A$3:A1000,C979,Prov_Auto!C$3:C1000,"&gt;"&amp;A979,Prov_Auto!D$3:D1000,"&lt;="&amp;TODAY())*D979, IF(B979="V", -1*(SUMIFS(Prov_Auto!E$3:E1000,Prov_Auto!A$3:A1000,C979,Prov_Auto!C$3:C1000,"&gt;"&amp;A979,Prov_Auto!D$3:D1000,"&lt;="&amp;TODAY())*D979), "")))))</f>
        <v/>
      </c>
      <c r="I979" s="42" t="str">
        <f>IF($A979="","",IF($C979="","",IF($D979="","", IF($B979="C",  SUMIFS(Prov_Auto!$E$3:$E1000,Prov_Auto!$A$3:$A1000,$C979,Prov_Auto!$C$3:$C1000,"&gt;="&amp;$A979 ,Prov_Auto!$D$3:$D1000, "&gt;="&amp;DATE(I$2,1, 1), Prov_Auto!$D$3:$D1000,"&lt;="&amp;DATE(I$2, 12, 31))*$D979, IF($B979="V", -1*(SUMIFS(Prov_Auto!$E$3:$E1000,Prov_Auto!$A$3:$A1000,$C979,Prov_Auto!$C$3:$C1000,"&gt;="&amp;$A979 ,Prov_Auto!$D$3:$D1000, "&gt;="&amp;DATE(I$2,1,1), Prov_Auto!$D$3:$D1000,"&lt;="&amp;DATE(I$2,12,31))*$D979), "")))))</f>
        <v/>
      </c>
      <c r="J979" s="42" t="str">
        <f>IF($A979="","",IF($C979="","",IF($D979="","", IF($B979="C",  SUMIFS(Prov_Auto!$E$3:$E1000,Prov_Auto!$A$3:$A1000,$C979,Prov_Auto!$C$3:$C1000,"&gt;="&amp;$A979 ,Prov_Auto!$D$3:$D1000, "&gt;="&amp;DATE(J$2,1, 1), Prov_Auto!$D$3:$D1000,"&lt;="&amp;DATE(J$2, 12, 31))*$D979, IF($B979="V", -1*(SUMIFS(Prov_Auto!$E$3:$E1000,Prov_Auto!$A$3:$A1000,$C979,Prov_Auto!$C$3:$C1000,"&gt;="&amp;$A979 ,Prov_Auto!$D$3:$D1000, "&gt;="&amp;DATE(J$2,1,1), Prov_Auto!$D$3:$D1000,"&lt;="&amp;DATE(J$2,12,31))*$D979), "")))))</f>
        <v/>
      </c>
      <c r="K979" s="42" t="str">
        <f>IF($A979="","",IF($C979="","",IF($D979="","", IF($B979="C",  SUMIFS(Prov_Auto!$E$3:$E1000,Prov_Auto!$A$3:$A1000,$C979,Prov_Auto!$C$3:$C1000,"&gt;="&amp;$A979 ,Prov_Auto!$D$3:$D1000, "&gt;="&amp;DATE(K$2,1, 1), Prov_Auto!$D$3:$D1000,"&lt;="&amp;DATE(K$2, 12, 31))*$D979, IF($B979="V", -1*(SUMIFS(Prov_Auto!$E$3:$E1000,Prov_Auto!$A$3:$A1000,$C979,Prov_Auto!$C$3:$C1000,"&gt;="&amp;$A979 ,Prov_Auto!$D$3:$D1000, "&gt;="&amp;DATE(K$2,1,1), Prov_Auto!$D$3:$D1000,"&lt;="&amp;DATE(K$2,12,31))*$D979), "")))))</f>
        <v/>
      </c>
      <c r="L979" s="42" t="str">
        <f>IF($A979="","",IF($C979="","",IF($D979="","", IF($B979="C",  SUMIFS(Prov_Auto!$E$3:$E1000,Prov_Auto!$A$3:$A1000,$C979,Prov_Auto!$C$3:$C1000,"&gt;="&amp;$A979 ,Prov_Auto!$D$3:$D1000, "&gt;="&amp;DATE(L$2,1, 1), Prov_Auto!$D$3:$D1000,"&lt;="&amp;DATE(L$2, 12, 31))*$D979, IF($B979="V", -1*(SUMIFS(Prov_Auto!$E$3:$E1000,Prov_Auto!$A$3:$A1000,$C979,Prov_Auto!$C$3:$C1000,"&gt;="&amp;$A979 ,Prov_Auto!$D$3:$D1000, "&gt;="&amp;DATE(L$2,1,1), Prov_Auto!$D$3:$D1000,"&lt;="&amp;DATE(L$2,12,31))*$D979), "")))))</f>
        <v/>
      </c>
      <c r="M979" s="43" t="str">
        <f>IF($A979="","",IF($C979="","",IF($D979="","", IF($B979="C",  SUMIFS(Prov_Auto!$E$3:$E1000,Prov_Auto!$A$3:$A1000,$C979,Prov_Auto!$C$3:$C1000,"&gt;="&amp;$A979 ,Prov_Auto!$D$3:$D1000, "&gt;="&amp;DATE(M$2,1, 1), Prov_Auto!$D$3:$D1000,"&lt;="&amp;DATE(M$2, 12, 31))*$D979, IF($B979="V", -1*(SUMIFS(Prov_Auto!$E$3:$E1000,Prov_Auto!$A$3:$A1000,$C979,Prov_Auto!$C$3:$C1000,"&gt;="&amp;$A979 ,Prov_Auto!$D$3:$D1000, "&gt;="&amp;DATE(M$2,1,1), Prov_Auto!$D$3:$D1000,"&lt;="&amp;DATE(M$2,12,31))*$D979), "")))))</f>
        <v/>
      </c>
      <c r="N979" s="30"/>
      <c r="O979" s="31"/>
      <c r="P979" s="31"/>
      <c r="Q979" s="31"/>
      <c r="R979" s="31"/>
      <c r="S979" s="31"/>
      <c r="T979" s="31"/>
      <c r="U979" s="31"/>
      <c r="V979" s="31"/>
      <c r="W979" s="31"/>
    </row>
    <row r="980">
      <c r="A980" s="46"/>
      <c r="B980" s="47"/>
      <c r="C980" s="47"/>
      <c r="D980" s="47"/>
      <c r="E980" s="48"/>
      <c r="F980" s="45" t="str">
        <f t="shared" si="1"/>
        <v/>
      </c>
      <c r="G980" s="40" t="str">
        <f t="shared" si="2"/>
        <v/>
      </c>
      <c r="H980" s="41" t="str">
        <f>IF(A980="","",IF(C980="","",IF(D980="","",IF(B980="C", SUMIFS(Prov_Auto!E$3:E1000,Prov_Auto!A$3:A1000,C980,Prov_Auto!C$3:C1000,"&gt;"&amp;A980,Prov_Auto!D$3:D1000,"&lt;="&amp;TODAY())*D980, IF(B980="V", -1*(SUMIFS(Prov_Auto!E$3:E1000,Prov_Auto!A$3:A1000,C980,Prov_Auto!C$3:C1000,"&gt;"&amp;A980,Prov_Auto!D$3:D1000,"&lt;="&amp;TODAY())*D980), "")))))</f>
        <v/>
      </c>
      <c r="I980" s="42" t="str">
        <f>IF($A980="","",IF($C980="","",IF($D980="","", IF($B980="C",  SUMIFS(Prov_Auto!$E$3:$E1000,Prov_Auto!$A$3:$A1000,$C980,Prov_Auto!$C$3:$C1000,"&gt;="&amp;$A980 ,Prov_Auto!$D$3:$D1000, "&gt;="&amp;DATE(I$2,1, 1), Prov_Auto!$D$3:$D1000,"&lt;="&amp;DATE(I$2, 12, 31))*$D980, IF($B980="V", -1*(SUMIFS(Prov_Auto!$E$3:$E1000,Prov_Auto!$A$3:$A1000,$C980,Prov_Auto!$C$3:$C1000,"&gt;="&amp;$A980 ,Prov_Auto!$D$3:$D1000, "&gt;="&amp;DATE(I$2,1,1), Prov_Auto!$D$3:$D1000,"&lt;="&amp;DATE(I$2,12,31))*$D980), "")))))</f>
        <v/>
      </c>
      <c r="J980" s="42" t="str">
        <f>IF($A980="","",IF($C980="","",IF($D980="","", IF($B980="C",  SUMIFS(Prov_Auto!$E$3:$E1000,Prov_Auto!$A$3:$A1000,$C980,Prov_Auto!$C$3:$C1000,"&gt;="&amp;$A980 ,Prov_Auto!$D$3:$D1000, "&gt;="&amp;DATE(J$2,1, 1), Prov_Auto!$D$3:$D1000,"&lt;="&amp;DATE(J$2, 12, 31))*$D980, IF($B980="V", -1*(SUMIFS(Prov_Auto!$E$3:$E1000,Prov_Auto!$A$3:$A1000,$C980,Prov_Auto!$C$3:$C1000,"&gt;="&amp;$A980 ,Prov_Auto!$D$3:$D1000, "&gt;="&amp;DATE(J$2,1,1), Prov_Auto!$D$3:$D1000,"&lt;="&amp;DATE(J$2,12,31))*$D980), "")))))</f>
        <v/>
      </c>
      <c r="K980" s="42" t="str">
        <f>IF($A980="","",IF($C980="","",IF($D980="","", IF($B980="C",  SUMIFS(Prov_Auto!$E$3:$E1000,Prov_Auto!$A$3:$A1000,$C980,Prov_Auto!$C$3:$C1000,"&gt;="&amp;$A980 ,Prov_Auto!$D$3:$D1000, "&gt;="&amp;DATE(K$2,1, 1), Prov_Auto!$D$3:$D1000,"&lt;="&amp;DATE(K$2, 12, 31))*$D980, IF($B980="V", -1*(SUMIFS(Prov_Auto!$E$3:$E1000,Prov_Auto!$A$3:$A1000,$C980,Prov_Auto!$C$3:$C1000,"&gt;="&amp;$A980 ,Prov_Auto!$D$3:$D1000, "&gt;="&amp;DATE(K$2,1,1), Prov_Auto!$D$3:$D1000,"&lt;="&amp;DATE(K$2,12,31))*$D980), "")))))</f>
        <v/>
      </c>
      <c r="L980" s="42" t="str">
        <f>IF($A980="","",IF($C980="","",IF($D980="","", IF($B980="C",  SUMIFS(Prov_Auto!$E$3:$E1000,Prov_Auto!$A$3:$A1000,$C980,Prov_Auto!$C$3:$C1000,"&gt;="&amp;$A980 ,Prov_Auto!$D$3:$D1000, "&gt;="&amp;DATE(L$2,1, 1), Prov_Auto!$D$3:$D1000,"&lt;="&amp;DATE(L$2, 12, 31))*$D980, IF($B980="V", -1*(SUMIFS(Prov_Auto!$E$3:$E1000,Prov_Auto!$A$3:$A1000,$C980,Prov_Auto!$C$3:$C1000,"&gt;="&amp;$A980 ,Prov_Auto!$D$3:$D1000, "&gt;="&amp;DATE(L$2,1,1), Prov_Auto!$D$3:$D1000,"&lt;="&amp;DATE(L$2,12,31))*$D980), "")))))</f>
        <v/>
      </c>
      <c r="M980" s="43" t="str">
        <f>IF($A980="","",IF($C980="","",IF($D980="","", IF($B980="C",  SUMIFS(Prov_Auto!$E$3:$E1000,Prov_Auto!$A$3:$A1000,$C980,Prov_Auto!$C$3:$C1000,"&gt;="&amp;$A980 ,Prov_Auto!$D$3:$D1000, "&gt;="&amp;DATE(M$2,1, 1), Prov_Auto!$D$3:$D1000,"&lt;="&amp;DATE(M$2, 12, 31))*$D980, IF($B980="V", -1*(SUMIFS(Prov_Auto!$E$3:$E1000,Prov_Auto!$A$3:$A1000,$C980,Prov_Auto!$C$3:$C1000,"&gt;="&amp;$A980 ,Prov_Auto!$D$3:$D1000, "&gt;="&amp;DATE(M$2,1,1), Prov_Auto!$D$3:$D1000,"&lt;="&amp;DATE(M$2,12,31))*$D980), "")))))</f>
        <v/>
      </c>
      <c r="N980" s="30"/>
      <c r="O980" s="31"/>
      <c r="P980" s="31"/>
      <c r="Q980" s="31"/>
      <c r="R980" s="31"/>
      <c r="S980" s="31"/>
      <c r="T980" s="31"/>
      <c r="U980" s="31"/>
      <c r="V980" s="31"/>
      <c r="W980" s="31"/>
    </row>
    <row r="981">
      <c r="A981" s="46"/>
      <c r="B981" s="47"/>
      <c r="C981" s="47"/>
      <c r="D981" s="47"/>
      <c r="E981" s="48"/>
      <c r="F981" s="45" t="str">
        <f t="shared" si="1"/>
        <v/>
      </c>
      <c r="G981" s="40" t="str">
        <f t="shared" si="2"/>
        <v/>
      </c>
      <c r="H981" s="41" t="str">
        <f>IF(A981="","",IF(C981="","",IF(D981="","",IF(B981="C", SUMIFS(Prov_Auto!E$3:E1000,Prov_Auto!A$3:A1000,C981,Prov_Auto!C$3:C1000,"&gt;"&amp;A981,Prov_Auto!D$3:D1000,"&lt;="&amp;TODAY())*D981, IF(B981="V", -1*(SUMIFS(Prov_Auto!E$3:E1000,Prov_Auto!A$3:A1000,C981,Prov_Auto!C$3:C1000,"&gt;"&amp;A981,Prov_Auto!D$3:D1000,"&lt;="&amp;TODAY())*D981), "")))))</f>
        <v/>
      </c>
      <c r="I981" s="42" t="str">
        <f>IF($A981="","",IF($C981="","",IF($D981="","", IF($B981="C",  SUMIFS(Prov_Auto!$E$3:$E1000,Prov_Auto!$A$3:$A1000,$C981,Prov_Auto!$C$3:$C1000,"&gt;="&amp;$A981 ,Prov_Auto!$D$3:$D1000, "&gt;="&amp;DATE(I$2,1, 1), Prov_Auto!$D$3:$D1000,"&lt;="&amp;DATE(I$2, 12, 31))*$D981, IF($B981="V", -1*(SUMIFS(Prov_Auto!$E$3:$E1000,Prov_Auto!$A$3:$A1000,$C981,Prov_Auto!$C$3:$C1000,"&gt;="&amp;$A981 ,Prov_Auto!$D$3:$D1000, "&gt;="&amp;DATE(I$2,1,1), Prov_Auto!$D$3:$D1000,"&lt;="&amp;DATE(I$2,12,31))*$D981), "")))))</f>
        <v/>
      </c>
      <c r="J981" s="42" t="str">
        <f>IF($A981="","",IF($C981="","",IF($D981="","", IF($B981="C",  SUMIFS(Prov_Auto!$E$3:$E1000,Prov_Auto!$A$3:$A1000,$C981,Prov_Auto!$C$3:$C1000,"&gt;="&amp;$A981 ,Prov_Auto!$D$3:$D1000, "&gt;="&amp;DATE(J$2,1, 1), Prov_Auto!$D$3:$D1000,"&lt;="&amp;DATE(J$2, 12, 31))*$D981, IF($B981="V", -1*(SUMIFS(Prov_Auto!$E$3:$E1000,Prov_Auto!$A$3:$A1000,$C981,Prov_Auto!$C$3:$C1000,"&gt;="&amp;$A981 ,Prov_Auto!$D$3:$D1000, "&gt;="&amp;DATE(J$2,1,1), Prov_Auto!$D$3:$D1000,"&lt;="&amp;DATE(J$2,12,31))*$D981), "")))))</f>
        <v/>
      </c>
      <c r="K981" s="42" t="str">
        <f>IF($A981="","",IF($C981="","",IF($D981="","", IF($B981="C",  SUMIFS(Prov_Auto!$E$3:$E1000,Prov_Auto!$A$3:$A1000,$C981,Prov_Auto!$C$3:$C1000,"&gt;="&amp;$A981 ,Prov_Auto!$D$3:$D1000, "&gt;="&amp;DATE(K$2,1, 1), Prov_Auto!$D$3:$D1000,"&lt;="&amp;DATE(K$2, 12, 31))*$D981, IF($B981="V", -1*(SUMIFS(Prov_Auto!$E$3:$E1000,Prov_Auto!$A$3:$A1000,$C981,Prov_Auto!$C$3:$C1000,"&gt;="&amp;$A981 ,Prov_Auto!$D$3:$D1000, "&gt;="&amp;DATE(K$2,1,1), Prov_Auto!$D$3:$D1000,"&lt;="&amp;DATE(K$2,12,31))*$D981), "")))))</f>
        <v/>
      </c>
      <c r="L981" s="42" t="str">
        <f>IF($A981="","",IF($C981="","",IF($D981="","", IF($B981="C",  SUMIFS(Prov_Auto!$E$3:$E1000,Prov_Auto!$A$3:$A1000,$C981,Prov_Auto!$C$3:$C1000,"&gt;="&amp;$A981 ,Prov_Auto!$D$3:$D1000, "&gt;="&amp;DATE(L$2,1, 1), Prov_Auto!$D$3:$D1000,"&lt;="&amp;DATE(L$2, 12, 31))*$D981, IF($B981="V", -1*(SUMIFS(Prov_Auto!$E$3:$E1000,Prov_Auto!$A$3:$A1000,$C981,Prov_Auto!$C$3:$C1000,"&gt;="&amp;$A981 ,Prov_Auto!$D$3:$D1000, "&gt;="&amp;DATE(L$2,1,1), Prov_Auto!$D$3:$D1000,"&lt;="&amp;DATE(L$2,12,31))*$D981), "")))))</f>
        <v/>
      </c>
      <c r="M981" s="43" t="str">
        <f>IF($A981="","",IF($C981="","",IF($D981="","", IF($B981="C",  SUMIFS(Prov_Auto!$E$3:$E1000,Prov_Auto!$A$3:$A1000,$C981,Prov_Auto!$C$3:$C1000,"&gt;="&amp;$A981 ,Prov_Auto!$D$3:$D1000, "&gt;="&amp;DATE(M$2,1, 1), Prov_Auto!$D$3:$D1000,"&lt;="&amp;DATE(M$2, 12, 31))*$D981, IF($B981="V", -1*(SUMIFS(Prov_Auto!$E$3:$E1000,Prov_Auto!$A$3:$A1000,$C981,Prov_Auto!$C$3:$C1000,"&gt;="&amp;$A981 ,Prov_Auto!$D$3:$D1000, "&gt;="&amp;DATE(M$2,1,1), Prov_Auto!$D$3:$D1000,"&lt;="&amp;DATE(M$2,12,31))*$D981), "")))))</f>
        <v/>
      </c>
      <c r="N981" s="30"/>
      <c r="O981" s="31"/>
      <c r="P981" s="31"/>
      <c r="Q981" s="31"/>
      <c r="R981" s="31"/>
      <c r="S981" s="31"/>
      <c r="T981" s="31"/>
      <c r="U981" s="31"/>
      <c r="V981" s="31"/>
      <c r="W981" s="31"/>
    </row>
    <row r="982">
      <c r="A982" s="46"/>
      <c r="B982" s="47"/>
      <c r="C982" s="47"/>
      <c r="D982" s="47"/>
      <c r="E982" s="48"/>
      <c r="F982" s="45" t="str">
        <f t="shared" si="1"/>
        <v/>
      </c>
      <c r="G982" s="40" t="str">
        <f t="shared" si="2"/>
        <v/>
      </c>
      <c r="H982" s="41" t="str">
        <f>IF(A982="","",IF(C982="","",IF(D982="","",IF(B982="C", SUMIFS(Prov_Auto!E$3:E1000,Prov_Auto!A$3:A1000,C982,Prov_Auto!C$3:C1000,"&gt;"&amp;A982,Prov_Auto!D$3:D1000,"&lt;="&amp;TODAY())*D982, IF(B982="V", -1*(SUMIFS(Prov_Auto!E$3:E1000,Prov_Auto!A$3:A1000,C982,Prov_Auto!C$3:C1000,"&gt;"&amp;A982,Prov_Auto!D$3:D1000,"&lt;="&amp;TODAY())*D982), "")))))</f>
        <v/>
      </c>
      <c r="I982" s="42" t="str">
        <f>IF($A982="","",IF($C982="","",IF($D982="","", IF($B982="C",  SUMIFS(Prov_Auto!$E$3:$E1000,Prov_Auto!$A$3:$A1000,$C982,Prov_Auto!$C$3:$C1000,"&gt;="&amp;$A982 ,Prov_Auto!$D$3:$D1000, "&gt;="&amp;DATE(I$2,1, 1), Prov_Auto!$D$3:$D1000,"&lt;="&amp;DATE(I$2, 12, 31))*$D982, IF($B982="V", -1*(SUMIFS(Prov_Auto!$E$3:$E1000,Prov_Auto!$A$3:$A1000,$C982,Prov_Auto!$C$3:$C1000,"&gt;="&amp;$A982 ,Prov_Auto!$D$3:$D1000, "&gt;="&amp;DATE(I$2,1,1), Prov_Auto!$D$3:$D1000,"&lt;="&amp;DATE(I$2,12,31))*$D982), "")))))</f>
        <v/>
      </c>
      <c r="J982" s="42" t="str">
        <f>IF($A982="","",IF($C982="","",IF($D982="","", IF($B982="C",  SUMIFS(Prov_Auto!$E$3:$E1000,Prov_Auto!$A$3:$A1000,$C982,Prov_Auto!$C$3:$C1000,"&gt;="&amp;$A982 ,Prov_Auto!$D$3:$D1000, "&gt;="&amp;DATE(J$2,1, 1), Prov_Auto!$D$3:$D1000,"&lt;="&amp;DATE(J$2, 12, 31))*$D982, IF($B982="V", -1*(SUMIFS(Prov_Auto!$E$3:$E1000,Prov_Auto!$A$3:$A1000,$C982,Prov_Auto!$C$3:$C1000,"&gt;="&amp;$A982 ,Prov_Auto!$D$3:$D1000, "&gt;="&amp;DATE(J$2,1,1), Prov_Auto!$D$3:$D1000,"&lt;="&amp;DATE(J$2,12,31))*$D982), "")))))</f>
        <v/>
      </c>
      <c r="K982" s="42" t="str">
        <f>IF($A982="","",IF($C982="","",IF($D982="","", IF($B982="C",  SUMIFS(Prov_Auto!$E$3:$E1000,Prov_Auto!$A$3:$A1000,$C982,Prov_Auto!$C$3:$C1000,"&gt;="&amp;$A982 ,Prov_Auto!$D$3:$D1000, "&gt;="&amp;DATE(K$2,1, 1), Prov_Auto!$D$3:$D1000,"&lt;="&amp;DATE(K$2, 12, 31))*$D982, IF($B982="V", -1*(SUMIFS(Prov_Auto!$E$3:$E1000,Prov_Auto!$A$3:$A1000,$C982,Prov_Auto!$C$3:$C1000,"&gt;="&amp;$A982 ,Prov_Auto!$D$3:$D1000, "&gt;="&amp;DATE(K$2,1,1), Prov_Auto!$D$3:$D1000,"&lt;="&amp;DATE(K$2,12,31))*$D982), "")))))</f>
        <v/>
      </c>
      <c r="L982" s="42" t="str">
        <f>IF($A982="","",IF($C982="","",IF($D982="","", IF($B982="C",  SUMIFS(Prov_Auto!$E$3:$E1000,Prov_Auto!$A$3:$A1000,$C982,Prov_Auto!$C$3:$C1000,"&gt;="&amp;$A982 ,Prov_Auto!$D$3:$D1000, "&gt;="&amp;DATE(L$2,1, 1), Prov_Auto!$D$3:$D1000,"&lt;="&amp;DATE(L$2, 12, 31))*$D982, IF($B982="V", -1*(SUMIFS(Prov_Auto!$E$3:$E1000,Prov_Auto!$A$3:$A1000,$C982,Prov_Auto!$C$3:$C1000,"&gt;="&amp;$A982 ,Prov_Auto!$D$3:$D1000, "&gt;="&amp;DATE(L$2,1,1), Prov_Auto!$D$3:$D1000,"&lt;="&amp;DATE(L$2,12,31))*$D982), "")))))</f>
        <v/>
      </c>
      <c r="M982" s="43" t="str">
        <f>IF($A982="","",IF($C982="","",IF($D982="","", IF($B982="C",  SUMIFS(Prov_Auto!$E$3:$E1000,Prov_Auto!$A$3:$A1000,$C982,Prov_Auto!$C$3:$C1000,"&gt;="&amp;$A982 ,Prov_Auto!$D$3:$D1000, "&gt;="&amp;DATE(M$2,1, 1), Prov_Auto!$D$3:$D1000,"&lt;="&amp;DATE(M$2, 12, 31))*$D982, IF($B982="V", -1*(SUMIFS(Prov_Auto!$E$3:$E1000,Prov_Auto!$A$3:$A1000,$C982,Prov_Auto!$C$3:$C1000,"&gt;="&amp;$A982 ,Prov_Auto!$D$3:$D1000, "&gt;="&amp;DATE(M$2,1,1), Prov_Auto!$D$3:$D1000,"&lt;="&amp;DATE(M$2,12,31))*$D982), "")))))</f>
        <v/>
      </c>
      <c r="N982" s="30"/>
      <c r="O982" s="31"/>
      <c r="P982" s="31"/>
      <c r="Q982" s="31"/>
      <c r="R982" s="31"/>
      <c r="S982" s="31"/>
      <c r="T982" s="31"/>
      <c r="U982" s="31"/>
      <c r="V982" s="31"/>
      <c r="W982" s="31"/>
    </row>
    <row r="983">
      <c r="A983" s="46"/>
      <c r="B983" s="47"/>
      <c r="C983" s="47"/>
      <c r="D983" s="47"/>
      <c r="E983" s="48"/>
      <c r="F983" s="45" t="str">
        <f t="shared" si="1"/>
        <v/>
      </c>
      <c r="G983" s="40" t="str">
        <f t="shared" si="2"/>
        <v/>
      </c>
      <c r="H983" s="41" t="str">
        <f>IF(A983="","",IF(C983="","",IF(D983="","",IF(B983="C", SUMIFS(Prov_Auto!E$3:E1000,Prov_Auto!A$3:A1000,C983,Prov_Auto!C$3:C1000,"&gt;"&amp;A983,Prov_Auto!D$3:D1000,"&lt;="&amp;TODAY())*D983, IF(B983="V", -1*(SUMIFS(Prov_Auto!E$3:E1000,Prov_Auto!A$3:A1000,C983,Prov_Auto!C$3:C1000,"&gt;"&amp;A983,Prov_Auto!D$3:D1000,"&lt;="&amp;TODAY())*D983), "")))))</f>
        <v/>
      </c>
      <c r="I983" s="42" t="str">
        <f>IF($A983="","",IF($C983="","",IF($D983="","", IF($B983="C",  SUMIFS(Prov_Auto!$E$3:$E1000,Prov_Auto!$A$3:$A1000,$C983,Prov_Auto!$C$3:$C1000,"&gt;="&amp;$A983 ,Prov_Auto!$D$3:$D1000, "&gt;="&amp;DATE(I$2,1, 1), Prov_Auto!$D$3:$D1000,"&lt;="&amp;DATE(I$2, 12, 31))*$D983, IF($B983="V", -1*(SUMIFS(Prov_Auto!$E$3:$E1000,Prov_Auto!$A$3:$A1000,$C983,Prov_Auto!$C$3:$C1000,"&gt;="&amp;$A983 ,Prov_Auto!$D$3:$D1000, "&gt;="&amp;DATE(I$2,1,1), Prov_Auto!$D$3:$D1000,"&lt;="&amp;DATE(I$2,12,31))*$D983), "")))))</f>
        <v/>
      </c>
      <c r="J983" s="42" t="str">
        <f>IF($A983="","",IF($C983="","",IF($D983="","", IF($B983="C",  SUMIFS(Prov_Auto!$E$3:$E1000,Prov_Auto!$A$3:$A1000,$C983,Prov_Auto!$C$3:$C1000,"&gt;="&amp;$A983 ,Prov_Auto!$D$3:$D1000, "&gt;="&amp;DATE(J$2,1, 1), Prov_Auto!$D$3:$D1000,"&lt;="&amp;DATE(J$2, 12, 31))*$D983, IF($B983="V", -1*(SUMIFS(Prov_Auto!$E$3:$E1000,Prov_Auto!$A$3:$A1000,$C983,Prov_Auto!$C$3:$C1000,"&gt;="&amp;$A983 ,Prov_Auto!$D$3:$D1000, "&gt;="&amp;DATE(J$2,1,1), Prov_Auto!$D$3:$D1000,"&lt;="&amp;DATE(J$2,12,31))*$D983), "")))))</f>
        <v/>
      </c>
      <c r="K983" s="42" t="str">
        <f>IF($A983="","",IF($C983="","",IF($D983="","", IF($B983="C",  SUMIFS(Prov_Auto!$E$3:$E1000,Prov_Auto!$A$3:$A1000,$C983,Prov_Auto!$C$3:$C1000,"&gt;="&amp;$A983 ,Prov_Auto!$D$3:$D1000, "&gt;="&amp;DATE(K$2,1, 1), Prov_Auto!$D$3:$D1000,"&lt;="&amp;DATE(K$2, 12, 31))*$D983, IF($B983="V", -1*(SUMIFS(Prov_Auto!$E$3:$E1000,Prov_Auto!$A$3:$A1000,$C983,Prov_Auto!$C$3:$C1000,"&gt;="&amp;$A983 ,Prov_Auto!$D$3:$D1000, "&gt;="&amp;DATE(K$2,1,1), Prov_Auto!$D$3:$D1000,"&lt;="&amp;DATE(K$2,12,31))*$D983), "")))))</f>
        <v/>
      </c>
      <c r="L983" s="42" t="str">
        <f>IF($A983="","",IF($C983="","",IF($D983="","", IF($B983="C",  SUMIFS(Prov_Auto!$E$3:$E1000,Prov_Auto!$A$3:$A1000,$C983,Prov_Auto!$C$3:$C1000,"&gt;="&amp;$A983 ,Prov_Auto!$D$3:$D1000, "&gt;="&amp;DATE(L$2,1, 1), Prov_Auto!$D$3:$D1000,"&lt;="&amp;DATE(L$2, 12, 31))*$D983, IF($B983="V", -1*(SUMIFS(Prov_Auto!$E$3:$E1000,Prov_Auto!$A$3:$A1000,$C983,Prov_Auto!$C$3:$C1000,"&gt;="&amp;$A983 ,Prov_Auto!$D$3:$D1000, "&gt;="&amp;DATE(L$2,1,1), Prov_Auto!$D$3:$D1000,"&lt;="&amp;DATE(L$2,12,31))*$D983), "")))))</f>
        <v/>
      </c>
      <c r="M983" s="43" t="str">
        <f>IF($A983="","",IF($C983="","",IF($D983="","", IF($B983="C",  SUMIFS(Prov_Auto!$E$3:$E1000,Prov_Auto!$A$3:$A1000,$C983,Prov_Auto!$C$3:$C1000,"&gt;="&amp;$A983 ,Prov_Auto!$D$3:$D1000, "&gt;="&amp;DATE(M$2,1, 1), Prov_Auto!$D$3:$D1000,"&lt;="&amp;DATE(M$2, 12, 31))*$D983, IF($B983="V", -1*(SUMIFS(Prov_Auto!$E$3:$E1000,Prov_Auto!$A$3:$A1000,$C983,Prov_Auto!$C$3:$C1000,"&gt;="&amp;$A983 ,Prov_Auto!$D$3:$D1000, "&gt;="&amp;DATE(M$2,1,1), Prov_Auto!$D$3:$D1000,"&lt;="&amp;DATE(M$2,12,31))*$D983), "")))))</f>
        <v/>
      </c>
      <c r="N983" s="30"/>
      <c r="O983" s="31"/>
      <c r="P983" s="31"/>
      <c r="Q983" s="31"/>
      <c r="R983" s="31"/>
      <c r="S983" s="31"/>
      <c r="T983" s="31"/>
      <c r="U983" s="31"/>
      <c r="V983" s="31"/>
      <c r="W983" s="31"/>
    </row>
    <row r="984">
      <c r="A984" s="46"/>
      <c r="B984" s="47"/>
      <c r="C984" s="47"/>
      <c r="D984" s="47"/>
      <c r="E984" s="48"/>
      <c r="F984" s="45" t="str">
        <f t="shared" si="1"/>
        <v/>
      </c>
      <c r="G984" s="40" t="str">
        <f t="shared" si="2"/>
        <v/>
      </c>
      <c r="H984" s="41" t="str">
        <f>IF(A984="","",IF(C984="","",IF(D984="","",IF(B984="C", SUMIFS(Prov_Auto!E$3:E1000,Prov_Auto!A$3:A1000,C984,Prov_Auto!C$3:C1000,"&gt;"&amp;A984,Prov_Auto!D$3:D1000,"&lt;="&amp;TODAY())*D984, IF(B984="V", -1*(SUMIFS(Prov_Auto!E$3:E1000,Prov_Auto!A$3:A1000,C984,Prov_Auto!C$3:C1000,"&gt;"&amp;A984,Prov_Auto!D$3:D1000,"&lt;="&amp;TODAY())*D984), "")))))</f>
        <v/>
      </c>
      <c r="I984" s="42" t="str">
        <f>IF($A984="","",IF($C984="","",IF($D984="","", IF($B984="C",  SUMIFS(Prov_Auto!$E$3:$E1000,Prov_Auto!$A$3:$A1000,$C984,Prov_Auto!$C$3:$C1000,"&gt;="&amp;$A984 ,Prov_Auto!$D$3:$D1000, "&gt;="&amp;DATE(I$2,1, 1), Prov_Auto!$D$3:$D1000,"&lt;="&amp;DATE(I$2, 12, 31))*$D984, IF($B984="V", -1*(SUMIFS(Prov_Auto!$E$3:$E1000,Prov_Auto!$A$3:$A1000,$C984,Prov_Auto!$C$3:$C1000,"&gt;="&amp;$A984 ,Prov_Auto!$D$3:$D1000, "&gt;="&amp;DATE(I$2,1,1), Prov_Auto!$D$3:$D1000,"&lt;="&amp;DATE(I$2,12,31))*$D984), "")))))</f>
        <v/>
      </c>
      <c r="J984" s="42" t="str">
        <f>IF($A984="","",IF($C984="","",IF($D984="","", IF($B984="C",  SUMIFS(Prov_Auto!$E$3:$E1000,Prov_Auto!$A$3:$A1000,$C984,Prov_Auto!$C$3:$C1000,"&gt;="&amp;$A984 ,Prov_Auto!$D$3:$D1000, "&gt;="&amp;DATE(J$2,1, 1), Prov_Auto!$D$3:$D1000,"&lt;="&amp;DATE(J$2, 12, 31))*$D984, IF($B984="V", -1*(SUMIFS(Prov_Auto!$E$3:$E1000,Prov_Auto!$A$3:$A1000,$C984,Prov_Auto!$C$3:$C1000,"&gt;="&amp;$A984 ,Prov_Auto!$D$3:$D1000, "&gt;="&amp;DATE(J$2,1,1), Prov_Auto!$D$3:$D1000,"&lt;="&amp;DATE(J$2,12,31))*$D984), "")))))</f>
        <v/>
      </c>
      <c r="K984" s="42" t="str">
        <f>IF($A984="","",IF($C984="","",IF($D984="","", IF($B984="C",  SUMIFS(Prov_Auto!$E$3:$E1000,Prov_Auto!$A$3:$A1000,$C984,Prov_Auto!$C$3:$C1000,"&gt;="&amp;$A984 ,Prov_Auto!$D$3:$D1000, "&gt;="&amp;DATE(K$2,1, 1), Prov_Auto!$D$3:$D1000,"&lt;="&amp;DATE(K$2, 12, 31))*$D984, IF($B984="V", -1*(SUMIFS(Prov_Auto!$E$3:$E1000,Prov_Auto!$A$3:$A1000,$C984,Prov_Auto!$C$3:$C1000,"&gt;="&amp;$A984 ,Prov_Auto!$D$3:$D1000, "&gt;="&amp;DATE(K$2,1,1), Prov_Auto!$D$3:$D1000,"&lt;="&amp;DATE(K$2,12,31))*$D984), "")))))</f>
        <v/>
      </c>
      <c r="L984" s="42" t="str">
        <f>IF($A984="","",IF($C984="","",IF($D984="","", IF($B984="C",  SUMIFS(Prov_Auto!$E$3:$E1000,Prov_Auto!$A$3:$A1000,$C984,Prov_Auto!$C$3:$C1000,"&gt;="&amp;$A984 ,Prov_Auto!$D$3:$D1000, "&gt;="&amp;DATE(L$2,1, 1), Prov_Auto!$D$3:$D1000,"&lt;="&amp;DATE(L$2, 12, 31))*$D984, IF($B984="V", -1*(SUMIFS(Prov_Auto!$E$3:$E1000,Prov_Auto!$A$3:$A1000,$C984,Prov_Auto!$C$3:$C1000,"&gt;="&amp;$A984 ,Prov_Auto!$D$3:$D1000, "&gt;="&amp;DATE(L$2,1,1), Prov_Auto!$D$3:$D1000,"&lt;="&amp;DATE(L$2,12,31))*$D984), "")))))</f>
        <v/>
      </c>
      <c r="M984" s="43" t="str">
        <f>IF($A984="","",IF($C984="","",IF($D984="","", IF($B984="C",  SUMIFS(Prov_Auto!$E$3:$E1000,Prov_Auto!$A$3:$A1000,$C984,Prov_Auto!$C$3:$C1000,"&gt;="&amp;$A984 ,Prov_Auto!$D$3:$D1000, "&gt;="&amp;DATE(M$2,1, 1), Prov_Auto!$D$3:$D1000,"&lt;="&amp;DATE(M$2, 12, 31))*$D984, IF($B984="V", -1*(SUMIFS(Prov_Auto!$E$3:$E1000,Prov_Auto!$A$3:$A1000,$C984,Prov_Auto!$C$3:$C1000,"&gt;="&amp;$A984 ,Prov_Auto!$D$3:$D1000, "&gt;="&amp;DATE(M$2,1,1), Prov_Auto!$D$3:$D1000,"&lt;="&amp;DATE(M$2,12,31))*$D984), "")))))</f>
        <v/>
      </c>
      <c r="N984" s="30"/>
      <c r="O984" s="31"/>
      <c r="P984" s="31"/>
      <c r="Q984" s="31"/>
      <c r="R984" s="31"/>
      <c r="S984" s="31"/>
      <c r="T984" s="31"/>
      <c r="U984" s="31"/>
      <c r="V984" s="31"/>
      <c r="W984" s="31"/>
    </row>
    <row r="985">
      <c r="A985" s="46"/>
      <c r="B985" s="47"/>
      <c r="C985" s="47"/>
      <c r="D985" s="47"/>
      <c r="E985" s="48"/>
      <c r="F985" s="45" t="str">
        <f t="shared" si="1"/>
        <v/>
      </c>
      <c r="G985" s="40" t="str">
        <f t="shared" si="2"/>
        <v/>
      </c>
      <c r="H985" s="41" t="str">
        <f>IF(A985="","",IF(C985="","",IF(D985="","",IF(B985="C", SUMIFS(Prov_Auto!E$3:E1000,Prov_Auto!A$3:A1000,C985,Prov_Auto!C$3:C1000,"&gt;"&amp;A985,Prov_Auto!D$3:D1000,"&lt;="&amp;TODAY())*D985, IF(B985="V", -1*(SUMIFS(Prov_Auto!E$3:E1000,Prov_Auto!A$3:A1000,C985,Prov_Auto!C$3:C1000,"&gt;"&amp;A985,Prov_Auto!D$3:D1000,"&lt;="&amp;TODAY())*D985), "")))))</f>
        <v/>
      </c>
      <c r="I985" s="42" t="str">
        <f>IF($A985="","",IF($C985="","",IF($D985="","", IF($B985="C",  SUMIFS(Prov_Auto!$E$3:$E1000,Prov_Auto!$A$3:$A1000,$C985,Prov_Auto!$C$3:$C1000,"&gt;="&amp;$A985 ,Prov_Auto!$D$3:$D1000, "&gt;="&amp;DATE(I$2,1, 1), Prov_Auto!$D$3:$D1000,"&lt;="&amp;DATE(I$2, 12, 31))*$D985, IF($B985="V", -1*(SUMIFS(Prov_Auto!$E$3:$E1000,Prov_Auto!$A$3:$A1000,$C985,Prov_Auto!$C$3:$C1000,"&gt;="&amp;$A985 ,Prov_Auto!$D$3:$D1000, "&gt;="&amp;DATE(I$2,1,1), Prov_Auto!$D$3:$D1000,"&lt;="&amp;DATE(I$2,12,31))*$D985), "")))))</f>
        <v/>
      </c>
      <c r="J985" s="42" t="str">
        <f>IF($A985="","",IF($C985="","",IF($D985="","", IF($B985="C",  SUMIFS(Prov_Auto!$E$3:$E1000,Prov_Auto!$A$3:$A1000,$C985,Prov_Auto!$C$3:$C1000,"&gt;="&amp;$A985 ,Prov_Auto!$D$3:$D1000, "&gt;="&amp;DATE(J$2,1, 1), Prov_Auto!$D$3:$D1000,"&lt;="&amp;DATE(J$2, 12, 31))*$D985, IF($B985="V", -1*(SUMIFS(Prov_Auto!$E$3:$E1000,Prov_Auto!$A$3:$A1000,$C985,Prov_Auto!$C$3:$C1000,"&gt;="&amp;$A985 ,Prov_Auto!$D$3:$D1000, "&gt;="&amp;DATE(J$2,1,1), Prov_Auto!$D$3:$D1000,"&lt;="&amp;DATE(J$2,12,31))*$D985), "")))))</f>
        <v/>
      </c>
      <c r="K985" s="42" t="str">
        <f>IF($A985="","",IF($C985="","",IF($D985="","", IF($B985="C",  SUMIFS(Prov_Auto!$E$3:$E1000,Prov_Auto!$A$3:$A1000,$C985,Prov_Auto!$C$3:$C1000,"&gt;="&amp;$A985 ,Prov_Auto!$D$3:$D1000, "&gt;="&amp;DATE(K$2,1, 1), Prov_Auto!$D$3:$D1000,"&lt;="&amp;DATE(K$2, 12, 31))*$D985, IF($B985="V", -1*(SUMIFS(Prov_Auto!$E$3:$E1000,Prov_Auto!$A$3:$A1000,$C985,Prov_Auto!$C$3:$C1000,"&gt;="&amp;$A985 ,Prov_Auto!$D$3:$D1000, "&gt;="&amp;DATE(K$2,1,1), Prov_Auto!$D$3:$D1000,"&lt;="&amp;DATE(K$2,12,31))*$D985), "")))))</f>
        <v/>
      </c>
      <c r="L985" s="42" t="str">
        <f>IF($A985="","",IF($C985="","",IF($D985="","", IF($B985="C",  SUMIFS(Prov_Auto!$E$3:$E1000,Prov_Auto!$A$3:$A1000,$C985,Prov_Auto!$C$3:$C1000,"&gt;="&amp;$A985 ,Prov_Auto!$D$3:$D1000, "&gt;="&amp;DATE(L$2,1, 1), Prov_Auto!$D$3:$D1000,"&lt;="&amp;DATE(L$2, 12, 31))*$D985, IF($B985="V", -1*(SUMIFS(Prov_Auto!$E$3:$E1000,Prov_Auto!$A$3:$A1000,$C985,Prov_Auto!$C$3:$C1000,"&gt;="&amp;$A985 ,Prov_Auto!$D$3:$D1000, "&gt;="&amp;DATE(L$2,1,1), Prov_Auto!$D$3:$D1000,"&lt;="&amp;DATE(L$2,12,31))*$D985), "")))))</f>
        <v/>
      </c>
      <c r="M985" s="43" t="str">
        <f>IF($A985="","",IF($C985="","",IF($D985="","", IF($B985="C",  SUMIFS(Prov_Auto!$E$3:$E1000,Prov_Auto!$A$3:$A1000,$C985,Prov_Auto!$C$3:$C1000,"&gt;="&amp;$A985 ,Prov_Auto!$D$3:$D1000, "&gt;="&amp;DATE(M$2,1, 1), Prov_Auto!$D$3:$D1000,"&lt;="&amp;DATE(M$2, 12, 31))*$D985, IF($B985="V", -1*(SUMIFS(Prov_Auto!$E$3:$E1000,Prov_Auto!$A$3:$A1000,$C985,Prov_Auto!$C$3:$C1000,"&gt;="&amp;$A985 ,Prov_Auto!$D$3:$D1000, "&gt;="&amp;DATE(M$2,1,1), Prov_Auto!$D$3:$D1000,"&lt;="&amp;DATE(M$2,12,31))*$D985), "")))))</f>
        <v/>
      </c>
      <c r="N985" s="30"/>
      <c r="O985" s="31"/>
      <c r="P985" s="31"/>
      <c r="Q985" s="31"/>
      <c r="R985" s="31"/>
      <c r="S985" s="31"/>
      <c r="T985" s="31"/>
      <c r="U985" s="31"/>
      <c r="V985" s="31"/>
      <c r="W985" s="31"/>
    </row>
    <row r="986">
      <c r="A986" s="46"/>
      <c r="B986" s="47"/>
      <c r="C986" s="47"/>
      <c r="D986" s="47"/>
      <c r="E986" s="48"/>
      <c r="F986" s="45" t="str">
        <f t="shared" si="1"/>
        <v/>
      </c>
      <c r="G986" s="40" t="str">
        <f t="shared" si="2"/>
        <v/>
      </c>
      <c r="H986" s="41" t="str">
        <f>IF(A986="","",IF(C986="","",IF(D986="","",IF(B986="C", SUMIFS(Prov_Auto!E$3:E1000,Prov_Auto!A$3:A1000,C986,Prov_Auto!C$3:C1000,"&gt;"&amp;A986,Prov_Auto!D$3:D1000,"&lt;="&amp;TODAY())*D986, IF(B986="V", -1*(SUMIFS(Prov_Auto!E$3:E1000,Prov_Auto!A$3:A1000,C986,Prov_Auto!C$3:C1000,"&gt;"&amp;A986,Prov_Auto!D$3:D1000,"&lt;="&amp;TODAY())*D986), "")))))</f>
        <v/>
      </c>
      <c r="I986" s="42" t="str">
        <f>IF($A986="","",IF($C986="","",IF($D986="","", IF($B986="C",  SUMIFS(Prov_Auto!$E$3:$E1000,Prov_Auto!$A$3:$A1000,$C986,Prov_Auto!$C$3:$C1000,"&gt;="&amp;$A986 ,Prov_Auto!$D$3:$D1000, "&gt;="&amp;DATE(I$2,1, 1), Prov_Auto!$D$3:$D1000,"&lt;="&amp;DATE(I$2, 12, 31))*$D986, IF($B986="V", -1*(SUMIFS(Prov_Auto!$E$3:$E1000,Prov_Auto!$A$3:$A1000,$C986,Prov_Auto!$C$3:$C1000,"&gt;="&amp;$A986 ,Prov_Auto!$D$3:$D1000, "&gt;="&amp;DATE(I$2,1,1), Prov_Auto!$D$3:$D1000,"&lt;="&amp;DATE(I$2,12,31))*$D986), "")))))</f>
        <v/>
      </c>
      <c r="J986" s="42" t="str">
        <f>IF($A986="","",IF($C986="","",IF($D986="","", IF($B986="C",  SUMIFS(Prov_Auto!$E$3:$E1000,Prov_Auto!$A$3:$A1000,$C986,Prov_Auto!$C$3:$C1000,"&gt;="&amp;$A986 ,Prov_Auto!$D$3:$D1000, "&gt;="&amp;DATE(J$2,1, 1), Prov_Auto!$D$3:$D1000,"&lt;="&amp;DATE(J$2, 12, 31))*$D986, IF($B986="V", -1*(SUMIFS(Prov_Auto!$E$3:$E1000,Prov_Auto!$A$3:$A1000,$C986,Prov_Auto!$C$3:$C1000,"&gt;="&amp;$A986 ,Prov_Auto!$D$3:$D1000, "&gt;="&amp;DATE(J$2,1,1), Prov_Auto!$D$3:$D1000,"&lt;="&amp;DATE(J$2,12,31))*$D986), "")))))</f>
        <v/>
      </c>
      <c r="K986" s="42" t="str">
        <f>IF($A986="","",IF($C986="","",IF($D986="","", IF($B986="C",  SUMIFS(Prov_Auto!$E$3:$E1000,Prov_Auto!$A$3:$A1000,$C986,Prov_Auto!$C$3:$C1000,"&gt;="&amp;$A986 ,Prov_Auto!$D$3:$D1000, "&gt;="&amp;DATE(K$2,1, 1), Prov_Auto!$D$3:$D1000,"&lt;="&amp;DATE(K$2, 12, 31))*$D986, IF($B986="V", -1*(SUMIFS(Prov_Auto!$E$3:$E1000,Prov_Auto!$A$3:$A1000,$C986,Prov_Auto!$C$3:$C1000,"&gt;="&amp;$A986 ,Prov_Auto!$D$3:$D1000, "&gt;="&amp;DATE(K$2,1,1), Prov_Auto!$D$3:$D1000,"&lt;="&amp;DATE(K$2,12,31))*$D986), "")))))</f>
        <v/>
      </c>
      <c r="L986" s="42" t="str">
        <f>IF($A986="","",IF($C986="","",IF($D986="","", IF($B986="C",  SUMIFS(Prov_Auto!$E$3:$E1000,Prov_Auto!$A$3:$A1000,$C986,Prov_Auto!$C$3:$C1000,"&gt;="&amp;$A986 ,Prov_Auto!$D$3:$D1000, "&gt;="&amp;DATE(L$2,1, 1), Prov_Auto!$D$3:$D1000,"&lt;="&amp;DATE(L$2, 12, 31))*$D986, IF($B986="V", -1*(SUMIFS(Prov_Auto!$E$3:$E1000,Prov_Auto!$A$3:$A1000,$C986,Prov_Auto!$C$3:$C1000,"&gt;="&amp;$A986 ,Prov_Auto!$D$3:$D1000, "&gt;="&amp;DATE(L$2,1,1), Prov_Auto!$D$3:$D1000,"&lt;="&amp;DATE(L$2,12,31))*$D986), "")))))</f>
        <v/>
      </c>
      <c r="M986" s="43" t="str">
        <f>IF($A986="","",IF($C986="","",IF($D986="","", IF($B986="C",  SUMIFS(Prov_Auto!$E$3:$E1000,Prov_Auto!$A$3:$A1000,$C986,Prov_Auto!$C$3:$C1000,"&gt;="&amp;$A986 ,Prov_Auto!$D$3:$D1000, "&gt;="&amp;DATE(M$2,1, 1), Prov_Auto!$D$3:$D1000,"&lt;="&amp;DATE(M$2, 12, 31))*$D986, IF($B986="V", -1*(SUMIFS(Prov_Auto!$E$3:$E1000,Prov_Auto!$A$3:$A1000,$C986,Prov_Auto!$C$3:$C1000,"&gt;="&amp;$A986 ,Prov_Auto!$D$3:$D1000, "&gt;="&amp;DATE(M$2,1,1), Prov_Auto!$D$3:$D1000,"&lt;="&amp;DATE(M$2,12,31))*$D986), "")))))</f>
        <v/>
      </c>
      <c r="N986" s="30"/>
      <c r="O986" s="31"/>
      <c r="P986" s="31"/>
      <c r="Q986" s="31"/>
      <c r="R986" s="31"/>
      <c r="S986" s="31"/>
      <c r="T986" s="31"/>
      <c r="U986" s="31"/>
      <c r="V986" s="31"/>
      <c r="W986" s="31"/>
    </row>
    <row r="987">
      <c r="A987" s="46"/>
      <c r="B987" s="47"/>
      <c r="C987" s="47"/>
      <c r="D987" s="47"/>
      <c r="E987" s="48"/>
      <c r="F987" s="45" t="str">
        <f t="shared" si="1"/>
        <v/>
      </c>
      <c r="G987" s="40" t="str">
        <f t="shared" si="2"/>
        <v/>
      </c>
      <c r="H987" s="41" t="str">
        <f>IF(A987="","",IF(C987="","",IF(D987="","",IF(B987="C", SUMIFS(Prov_Auto!E$3:E1000,Prov_Auto!A$3:A1000,C987,Prov_Auto!C$3:C1000,"&gt;"&amp;A987,Prov_Auto!D$3:D1000,"&lt;="&amp;TODAY())*D987, IF(B987="V", -1*(SUMIFS(Prov_Auto!E$3:E1000,Prov_Auto!A$3:A1000,C987,Prov_Auto!C$3:C1000,"&gt;"&amp;A987,Prov_Auto!D$3:D1000,"&lt;="&amp;TODAY())*D987), "")))))</f>
        <v/>
      </c>
      <c r="I987" s="42" t="str">
        <f>IF($A987="","",IF($C987="","",IF($D987="","", IF($B987="C",  SUMIFS(Prov_Auto!$E$3:$E1000,Prov_Auto!$A$3:$A1000,$C987,Prov_Auto!$C$3:$C1000,"&gt;="&amp;$A987 ,Prov_Auto!$D$3:$D1000, "&gt;="&amp;DATE(I$2,1, 1), Prov_Auto!$D$3:$D1000,"&lt;="&amp;DATE(I$2, 12, 31))*$D987, IF($B987="V", -1*(SUMIFS(Prov_Auto!$E$3:$E1000,Prov_Auto!$A$3:$A1000,$C987,Prov_Auto!$C$3:$C1000,"&gt;="&amp;$A987 ,Prov_Auto!$D$3:$D1000, "&gt;="&amp;DATE(I$2,1,1), Prov_Auto!$D$3:$D1000,"&lt;="&amp;DATE(I$2,12,31))*$D987), "")))))</f>
        <v/>
      </c>
      <c r="J987" s="42" t="str">
        <f>IF($A987="","",IF($C987="","",IF($D987="","", IF($B987="C",  SUMIFS(Prov_Auto!$E$3:$E1000,Prov_Auto!$A$3:$A1000,$C987,Prov_Auto!$C$3:$C1000,"&gt;="&amp;$A987 ,Prov_Auto!$D$3:$D1000, "&gt;="&amp;DATE(J$2,1, 1), Prov_Auto!$D$3:$D1000,"&lt;="&amp;DATE(J$2, 12, 31))*$D987, IF($B987="V", -1*(SUMIFS(Prov_Auto!$E$3:$E1000,Prov_Auto!$A$3:$A1000,$C987,Prov_Auto!$C$3:$C1000,"&gt;="&amp;$A987 ,Prov_Auto!$D$3:$D1000, "&gt;="&amp;DATE(J$2,1,1), Prov_Auto!$D$3:$D1000,"&lt;="&amp;DATE(J$2,12,31))*$D987), "")))))</f>
        <v/>
      </c>
      <c r="K987" s="42" t="str">
        <f>IF($A987="","",IF($C987="","",IF($D987="","", IF($B987="C",  SUMIFS(Prov_Auto!$E$3:$E1000,Prov_Auto!$A$3:$A1000,$C987,Prov_Auto!$C$3:$C1000,"&gt;="&amp;$A987 ,Prov_Auto!$D$3:$D1000, "&gt;="&amp;DATE(K$2,1, 1), Prov_Auto!$D$3:$D1000,"&lt;="&amp;DATE(K$2, 12, 31))*$D987, IF($B987="V", -1*(SUMIFS(Prov_Auto!$E$3:$E1000,Prov_Auto!$A$3:$A1000,$C987,Prov_Auto!$C$3:$C1000,"&gt;="&amp;$A987 ,Prov_Auto!$D$3:$D1000, "&gt;="&amp;DATE(K$2,1,1), Prov_Auto!$D$3:$D1000,"&lt;="&amp;DATE(K$2,12,31))*$D987), "")))))</f>
        <v/>
      </c>
      <c r="L987" s="42" t="str">
        <f>IF($A987="","",IF($C987="","",IF($D987="","", IF($B987="C",  SUMIFS(Prov_Auto!$E$3:$E1000,Prov_Auto!$A$3:$A1000,$C987,Prov_Auto!$C$3:$C1000,"&gt;="&amp;$A987 ,Prov_Auto!$D$3:$D1000, "&gt;="&amp;DATE(L$2,1, 1), Prov_Auto!$D$3:$D1000,"&lt;="&amp;DATE(L$2, 12, 31))*$D987, IF($B987="V", -1*(SUMIFS(Prov_Auto!$E$3:$E1000,Prov_Auto!$A$3:$A1000,$C987,Prov_Auto!$C$3:$C1000,"&gt;="&amp;$A987 ,Prov_Auto!$D$3:$D1000, "&gt;="&amp;DATE(L$2,1,1), Prov_Auto!$D$3:$D1000,"&lt;="&amp;DATE(L$2,12,31))*$D987), "")))))</f>
        <v/>
      </c>
      <c r="M987" s="43" t="str">
        <f>IF($A987="","",IF($C987="","",IF($D987="","", IF($B987="C",  SUMIFS(Prov_Auto!$E$3:$E1000,Prov_Auto!$A$3:$A1000,$C987,Prov_Auto!$C$3:$C1000,"&gt;="&amp;$A987 ,Prov_Auto!$D$3:$D1000, "&gt;="&amp;DATE(M$2,1, 1), Prov_Auto!$D$3:$D1000,"&lt;="&amp;DATE(M$2, 12, 31))*$D987, IF($B987="V", -1*(SUMIFS(Prov_Auto!$E$3:$E1000,Prov_Auto!$A$3:$A1000,$C987,Prov_Auto!$C$3:$C1000,"&gt;="&amp;$A987 ,Prov_Auto!$D$3:$D1000, "&gt;="&amp;DATE(M$2,1,1), Prov_Auto!$D$3:$D1000,"&lt;="&amp;DATE(M$2,12,31))*$D987), "")))))</f>
        <v/>
      </c>
      <c r="N987" s="30"/>
      <c r="O987" s="31"/>
      <c r="P987" s="31"/>
      <c r="Q987" s="31"/>
      <c r="R987" s="31"/>
      <c r="S987" s="31"/>
      <c r="T987" s="31"/>
      <c r="U987" s="31"/>
      <c r="V987" s="31"/>
      <c r="W987" s="31"/>
    </row>
    <row r="988">
      <c r="A988" s="46"/>
      <c r="B988" s="47"/>
      <c r="C988" s="47"/>
      <c r="D988" s="47"/>
      <c r="E988" s="48"/>
      <c r="F988" s="45" t="str">
        <f t="shared" si="1"/>
        <v/>
      </c>
      <c r="G988" s="40" t="str">
        <f t="shared" si="2"/>
        <v/>
      </c>
      <c r="H988" s="41" t="str">
        <f>IF(A988="","",IF(C988="","",IF(D988="","",IF(B988="C", SUMIFS(Prov_Auto!E$3:E1000,Prov_Auto!A$3:A1000,C988,Prov_Auto!C$3:C1000,"&gt;"&amp;A988,Prov_Auto!D$3:D1000,"&lt;="&amp;TODAY())*D988, IF(B988="V", -1*(SUMIFS(Prov_Auto!E$3:E1000,Prov_Auto!A$3:A1000,C988,Prov_Auto!C$3:C1000,"&gt;"&amp;A988,Prov_Auto!D$3:D1000,"&lt;="&amp;TODAY())*D988), "")))))</f>
        <v/>
      </c>
      <c r="I988" s="42" t="str">
        <f>IF($A988="","",IF($C988="","",IF($D988="","", IF($B988="C",  SUMIFS(Prov_Auto!$E$3:$E1000,Prov_Auto!$A$3:$A1000,$C988,Prov_Auto!$C$3:$C1000,"&gt;="&amp;$A988 ,Prov_Auto!$D$3:$D1000, "&gt;="&amp;DATE(I$2,1, 1), Prov_Auto!$D$3:$D1000,"&lt;="&amp;DATE(I$2, 12, 31))*$D988, IF($B988="V", -1*(SUMIFS(Prov_Auto!$E$3:$E1000,Prov_Auto!$A$3:$A1000,$C988,Prov_Auto!$C$3:$C1000,"&gt;="&amp;$A988 ,Prov_Auto!$D$3:$D1000, "&gt;="&amp;DATE(I$2,1,1), Prov_Auto!$D$3:$D1000,"&lt;="&amp;DATE(I$2,12,31))*$D988), "")))))</f>
        <v/>
      </c>
      <c r="J988" s="42" t="str">
        <f>IF($A988="","",IF($C988="","",IF($D988="","", IF($B988="C",  SUMIFS(Prov_Auto!$E$3:$E1000,Prov_Auto!$A$3:$A1000,$C988,Prov_Auto!$C$3:$C1000,"&gt;="&amp;$A988 ,Prov_Auto!$D$3:$D1000, "&gt;="&amp;DATE(J$2,1, 1), Prov_Auto!$D$3:$D1000,"&lt;="&amp;DATE(J$2, 12, 31))*$D988, IF($B988="V", -1*(SUMIFS(Prov_Auto!$E$3:$E1000,Prov_Auto!$A$3:$A1000,$C988,Prov_Auto!$C$3:$C1000,"&gt;="&amp;$A988 ,Prov_Auto!$D$3:$D1000, "&gt;="&amp;DATE(J$2,1,1), Prov_Auto!$D$3:$D1000,"&lt;="&amp;DATE(J$2,12,31))*$D988), "")))))</f>
        <v/>
      </c>
      <c r="K988" s="42" t="str">
        <f>IF($A988="","",IF($C988="","",IF($D988="","", IF($B988="C",  SUMIFS(Prov_Auto!$E$3:$E1000,Prov_Auto!$A$3:$A1000,$C988,Prov_Auto!$C$3:$C1000,"&gt;="&amp;$A988 ,Prov_Auto!$D$3:$D1000, "&gt;="&amp;DATE(K$2,1, 1), Prov_Auto!$D$3:$D1000,"&lt;="&amp;DATE(K$2, 12, 31))*$D988, IF($B988="V", -1*(SUMIFS(Prov_Auto!$E$3:$E1000,Prov_Auto!$A$3:$A1000,$C988,Prov_Auto!$C$3:$C1000,"&gt;="&amp;$A988 ,Prov_Auto!$D$3:$D1000, "&gt;="&amp;DATE(K$2,1,1), Prov_Auto!$D$3:$D1000,"&lt;="&amp;DATE(K$2,12,31))*$D988), "")))))</f>
        <v/>
      </c>
      <c r="L988" s="42" t="str">
        <f>IF($A988="","",IF($C988="","",IF($D988="","", IF($B988="C",  SUMIFS(Prov_Auto!$E$3:$E1000,Prov_Auto!$A$3:$A1000,$C988,Prov_Auto!$C$3:$C1000,"&gt;="&amp;$A988 ,Prov_Auto!$D$3:$D1000, "&gt;="&amp;DATE(L$2,1, 1), Prov_Auto!$D$3:$D1000,"&lt;="&amp;DATE(L$2, 12, 31))*$D988, IF($B988="V", -1*(SUMIFS(Prov_Auto!$E$3:$E1000,Prov_Auto!$A$3:$A1000,$C988,Prov_Auto!$C$3:$C1000,"&gt;="&amp;$A988 ,Prov_Auto!$D$3:$D1000, "&gt;="&amp;DATE(L$2,1,1), Prov_Auto!$D$3:$D1000,"&lt;="&amp;DATE(L$2,12,31))*$D988), "")))))</f>
        <v/>
      </c>
      <c r="M988" s="43" t="str">
        <f>IF($A988="","",IF($C988="","",IF($D988="","", IF($B988="C",  SUMIFS(Prov_Auto!$E$3:$E1000,Prov_Auto!$A$3:$A1000,$C988,Prov_Auto!$C$3:$C1000,"&gt;="&amp;$A988 ,Prov_Auto!$D$3:$D1000, "&gt;="&amp;DATE(M$2,1, 1), Prov_Auto!$D$3:$D1000,"&lt;="&amp;DATE(M$2, 12, 31))*$D988, IF($B988="V", -1*(SUMIFS(Prov_Auto!$E$3:$E1000,Prov_Auto!$A$3:$A1000,$C988,Prov_Auto!$C$3:$C1000,"&gt;="&amp;$A988 ,Prov_Auto!$D$3:$D1000, "&gt;="&amp;DATE(M$2,1,1), Prov_Auto!$D$3:$D1000,"&lt;="&amp;DATE(M$2,12,31))*$D988), "")))))</f>
        <v/>
      </c>
      <c r="N988" s="30"/>
      <c r="O988" s="31"/>
      <c r="P988" s="31"/>
      <c r="Q988" s="31"/>
      <c r="R988" s="31"/>
      <c r="S988" s="31"/>
      <c r="T988" s="31"/>
      <c r="U988" s="31"/>
      <c r="V988" s="31"/>
      <c r="W988" s="31"/>
    </row>
    <row r="989">
      <c r="A989" s="46"/>
      <c r="B989" s="47"/>
      <c r="C989" s="47"/>
      <c r="D989" s="47"/>
      <c r="E989" s="48"/>
      <c r="F989" s="45" t="str">
        <f t="shared" si="1"/>
        <v/>
      </c>
      <c r="G989" s="40" t="str">
        <f t="shared" si="2"/>
        <v/>
      </c>
      <c r="H989" s="41" t="str">
        <f>IF(A989="","",IF(C989="","",IF(D989="","",IF(B989="C", SUMIFS(Prov_Auto!E$3:E1000,Prov_Auto!A$3:A1000,C989,Prov_Auto!C$3:C1000,"&gt;"&amp;A989,Prov_Auto!D$3:D1000,"&lt;="&amp;TODAY())*D989, IF(B989="V", -1*(SUMIFS(Prov_Auto!E$3:E1000,Prov_Auto!A$3:A1000,C989,Prov_Auto!C$3:C1000,"&gt;"&amp;A989,Prov_Auto!D$3:D1000,"&lt;="&amp;TODAY())*D989), "")))))</f>
        <v/>
      </c>
      <c r="I989" s="42" t="str">
        <f>IF($A989="","",IF($C989="","",IF($D989="","", IF($B989="C",  SUMIFS(Prov_Auto!$E$3:$E1000,Prov_Auto!$A$3:$A1000,$C989,Prov_Auto!$C$3:$C1000,"&gt;="&amp;$A989 ,Prov_Auto!$D$3:$D1000, "&gt;="&amp;DATE(I$2,1, 1), Prov_Auto!$D$3:$D1000,"&lt;="&amp;DATE(I$2, 12, 31))*$D989, IF($B989="V", -1*(SUMIFS(Prov_Auto!$E$3:$E1000,Prov_Auto!$A$3:$A1000,$C989,Prov_Auto!$C$3:$C1000,"&gt;="&amp;$A989 ,Prov_Auto!$D$3:$D1000, "&gt;="&amp;DATE(I$2,1,1), Prov_Auto!$D$3:$D1000,"&lt;="&amp;DATE(I$2,12,31))*$D989), "")))))</f>
        <v/>
      </c>
      <c r="J989" s="42" t="str">
        <f>IF($A989="","",IF($C989="","",IF($D989="","", IF($B989="C",  SUMIFS(Prov_Auto!$E$3:$E1000,Prov_Auto!$A$3:$A1000,$C989,Prov_Auto!$C$3:$C1000,"&gt;="&amp;$A989 ,Prov_Auto!$D$3:$D1000, "&gt;="&amp;DATE(J$2,1, 1), Prov_Auto!$D$3:$D1000,"&lt;="&amp;DATE(J$2, 12, 31))*$D989, IF($B989="V", -1*(SUMIFS(Prov_Auto!$E$3:$E1000,Prov_Auto!$A$3:$A1000,$C989,Prov_Auto!$C$3:$C1000,"&gt;="&amp;$A989 ,Prov_Auto!$D$3:$D1000, "&gt;="&amp;DATE(J$2,1,1), Prov_Auto!$D$3:$D1000,"&lt;="&amp;DATE(J$2,12,31))*$D989), "")))))</f>
        <v/>
      </c>
      <c r="K989" s="42" t="str">
        <f>IF($A989="","",IF($C989="","",IF($D989="","", IF($B989="C",  SUMIFS(Prov_Auto!$E$3:$E1000,Prov_Auto!$A$3:$A1000,$C989,Prov_Auto!$C$3:$C1000,"&gt;="&amp;$A989 ,Prov_Auto!$D$3:$D1000, "&gt;="&amp;DATE(K$2,1, 1), Prov_Auto!$D$3:$D1000,"&lt;="&amp;DATE(K$2, 12, 31))*$D989, IF($B989="V", -1*(SUMIFS(Prov_Auto!$E$3:$E1000,Prov_Auto!$A$3:$A1000,$C989,Prov_Auto!$C$3:$C1000,"&gt;="&amp;$A989 ,Prov_Auto!$D$3:$D1000, "&gt;="&amp;DATE(K$2,1,1), Prov_Auto!$D$3:$D1000,"&lt;="&amp;DATE(K$2,12,31))*$D989), "")))))</f>
        <v/>
      </c>
      <c r="L989" s="42" t="str">
        <f>IF($A989="","",IF($C989="","",IF($D989="","", IF($B989="C",  SUMIFS(Prov_Auto!$E$3:$E1000,Prov_Auto!$A$3:$A1000,$C989,Prov_Auto!$C$3:$C1000,"&gt;="&amp;$A989 ,Prov_Auto!$D$3:$D1000, "&gt;="&amp;DATE(L$2,1, 1), Prov_Auto!$D$3:$D1000,"&lt;="&amp;DATE(L$2, 12, 31))*$D989, IF($B989="V", -1*(SUMIFS(Prov_Auto!$E$3:$E1000,Prov_Auto!$A$3:$A1000,$C989,Prov_Auto!$C$3:$C1000,"&gt;="&amp;$A989 ,Prov_Auto!$D$3:$D1000, "&gt;="&amp;DATE(L$2,1,1), Prov_Auto!$D$3:$D1000,"&lt;="&amp;DATE(L$2,12,31))*$D989), "")))))</f>
        <v/>
      </c>
      <c r="M989" s="43" t="str">
        <f>IF($A989="","",IF($C989="","",IF($D989="","", IF($B989="C",  SUMIFS(Prov_Auto!$E$3:$E1000,Prov_Auto!$A$3:$A1000,$C989,Prov_Auto!$C$3:$C1000,"&gt;="&amp;$A989 ,Prov_Auto!$D$3:$D1000, "&gt;="&amp;DATE(M$2,1, 1), Prov_Auto!$D$3:$D1000,"&lt;="&amp;DATE(M$2, 12, 31))*$D989, IF($B989="V", -1*(SUMIFS(Prov_Auto!$E$3:$E1000,Prov_Auto!$A$3:$A1000,$C989,Prov_Auto!$C$3:$C1000,"&gt;="&amp;$A989 ,Prov_Auto!$D$3:$D1000, "&gt;="&amp;DATE(M$2,1,1), Prov_Auto!$D$3:$D1000,"&lt;="&amp;DATE(M$2,12,31))*$D989), "")))))</f>
        <v/>
      </c>
      <c r="N989" s="30"/>
      <c r="O989" s="31"/>
      <c r="P989" s="31"/>
      <c r="Q989" s="31"/>
      <c r="R989" s="31"/>
      <c r="S989" s="31"/>
      <c r="T989" s="31"/>
      <c r="U989" s="31"/>
      <c r="V989" s="31"/>
      <c r="W989" s="31"/>
    </row>
    <row r="990">
      <c r="A990" s="46"/>
      <c r="B990" s="47"/>
      <c r="C990" s="47"/>
      <c r="D990" s="47"/>
      <c r="E990" s="48"/>
      <c r="F990" s="45" t="str">
        <f t="shared" si="1"/>
        <v/>
      </c>
      <c r="G990" s="40" t="str">
        <f t="shared" si="2"/>
        <v/>
      </c>
      <c r="H990" s="41" t="str">
        <f>IF(A990="","",IF(C990="","",IF(D990="","",IF(B990="C", SUMIFS(Prov_Auto!E$3:E1000,Prov_Auto!A$3:A1000,C990,Prov_Auto!C$3:C1000,"&gt;"&amp;A990,Prov_Auto!D$3:D1000,"&lt;="&amp;TODAY())*D990, IF(B990="V", -1*(SUMIFS(Prov_Auto!E$3:E1000,Prov_Auto!A$3:A1000,C990,Prov_Auto!C$3:C1000,"&gt;"&amp;A990,Prov_Auto!D$3:D1000,"&lt;="&amp;TODAY())*D990), "")))))</f>
        <v/>
      </c>
      <c r="I990" s="42" t="str">
        <f>IF($A990="","",IF($C990="","",IF($D990="","", IF($B990="C",  SUMIFS(Prov_Auto!$E$3:$E1000,Prov_Auto!$A$3:$A1000,$C990,Prov_Auto!$C$3:$C1000,"&gt;="&amp;$A990 ,Prov_Auto!$D$3:$D1000, "&gt;="&amp;DATE(I$2,1, 1), Prov_Auto!$D$3:$D1000,"&lt;="&amp;DATE(I$2, 12, 31))*$D990, IF($B990="V", -1*(SUMIFS(Prov_Auto!$E$3:$E1000,Prov_Auto!$A$3:$A1000,$C990,Prov_Auto!$C$3:$C1000,"&gt;="&amp;$A990 ,Prov_Auto!$D$3:$D1000, "&gt;="&amp;DATE(I$2,1,1), Prov_Auto!$D$3:$D1000,"&lt;="&amp;DATE(I$2,12,31))*$D990), "")))))</f>
        <v/>
      </c>
      <c r="J990" s="42" t="str">
        <f>IF($A990="","",IF($C990="","",IF($D990="","", IF($B990="C",  SUMIFS(Prov_Auto!$E$3:$E1000,Prov_Auto!$A$3:$A1000,$C990,Prov_Auto!$C$3:$C1000,"&gt;="&amp;$A990 ,Prov_Auto!$D$3:$D1000, "&gt;="&amp;DATE(J$2,1, 1), Prov_Auto!$D$3:$D1000,"&lt;="&amp;DATE(J$2, 12, 31))*$D990, IF($B990="V", -1*(SUMIFS(Prov_Auto!$E$3:$E1000,Prov_Auto!$A$3:$A1000,$C990,Prov_Auto!$C$3:$C1000,"&gt;="&amp;$A990 ,Prov_Auto!$D$3:$D1000, "&gt;="&amp;DATE(J$2,1,1), Prov_Auto!$D$3:$D1000,"&lt;="&amp;DATE(J$2,12,31))*$D990), "")))))</f>
        <v/>
      </c>
      <c r="K990" s="42" t="str">
        <f>IF($A990="","",IF($C990="","",IF($D990="","", IF($B990="C",  SUMIFS(Prov_Auto!$E$3:$E1000,Prov_Auto!$A$3:$A1000,$C990,Prov_Auto!$C$3:$C1000,"&gt;="&amp;$A990 ,Prov_Auto!$D$3:$D1000, "&gt;="&amp;DATE(K$2,1, 1), Prov_Auto!$D$3:$D1000,"&lt;="&amp;DATE(K$2, 12, 31))*$D990, IF($B990="V", -1*(SUMIFS(Prov_Auto!$E$3:$E1000,Prov_Auto!$A$3:$A1000,$C990,Prov_Auto!$C$3:$C1000,"&gt;="&amp;$A990 ,Prov_Auto!$D$3:$D1000, "&gt;="&amp;DATE(K$2,1,1), Prov_Auto!$D$3:$D1000,"&lt;="&amp;DATE(K$2,12,31))*$D990), "")))))</f>
        <v/>
      </c>
      <c r="L990" s="42" t="str">
        <f>IF($A990="","",IF($C990="","",IF($D990="","", IF($B990="C",  SUMIFS(Prov_Auto!$E$3:$E1000,Prov_Auto!$A$3:$A1000,$C990,Prov_Auto!$C$3:$C1000,"&gt;="&amp;$A990 ,Prov_Auto!$D$3:$D1000, "&gt;="&amp;DATE(L$2,1, 1), Prov_Auto!$D$3:$D1000,"&lt;="&amp;DATE(L$2, 12, 31))*$D990, IF($B990="V", -1*(SUMIFS(Prov_Auto!$E$3:$E1000,Prov_Auto!$A$3:$A1000,$C990,Prov_Auto!$C$3:$C1000,"&gt;="&amp;$A990 ,Prov_Auto!$D$3:$D1000, "&gt;="&amp;DATE(L$2,1,1), Prov_Auto!$D$3:$D1000,"&lt;="&amp;DATE(L$2,12,31))*$D990), "")))))</f>
        <v/>
      </c>
      <c r="M990" s="43" t="str">
        <f>IF($A990="","",IF($C990="","",IF($D990="","", IF($B990="C",  SUMIFS(Prov_Auto!$E$3:$E1000,Prov_Auto!$A$3:$A1000,$C990,Prov_Auto!$C$3:$C1000,"&gt;="&amp;$A990 ,Prov_Auto!$D$3:$D1000, "&gt;="&amp;DATE(M$2,1, 1), Prov_Auto!$D$3:$D1000,"&lt;="&amp;DATE(M$2, 12, 31))*$D990, IF($B990="V", -1*(SUMIFS(Prov_Auto!$E$3:$E1000,Prov_Auto!$A$3:$A1000,$C990,Prov_Auto!$C$3:$C1000,"&gt;="&amp;$A990 ,Prov_Auto!$D$3:$D1000, "&gt;="&amp;DATE(M$2,1,1), Prov_Auto!$D$3:$D1000,"&lt;="&amp;DATE(M$2,12,31))*$D990), "")))))</f>
        <v/>
      </c>
      <c r="N990" s="30"/>
      <c r="O990" s="31"/>
      <c r="P990" s="31"/>
      <c r="Q990" s="31"/>
      <c r="R990" s="31"/>
      <c r="S990" s="31"/>
      <c r="T990" s="31"/>
      <c r="U990" s="31"/>
      <c r="V990" s="31"/>
      <c r="W990" s="31"/>
    </row>
    <row r="991">
      <c r="A991" s="46"/>
      <c r="B991" s="47"/>
      <c r="C991" s="47"/>
      <c r="D991" s="47"/>
      <c r="E991" s="48"/>
      <c r="F991" s="45" t="str">
        <f t="shared" si="1"/>
        <v/>
      </c>
      <c r="G991" s="40" t="str">
        <f t="shared" si="2"/>
        <v/>
      </c>
      <c r="H991" s="41" t="str">
        <f>IF(A991="","",IF(C991="","",IF(D991="","",IF(B991="C", SUMIFS(Prov_Auto!E$3:E1000,Prov_Auto!A$3:A1000,C991,Prov_Auto!C$3:C1000,"&gt;"&amp;A991,Prov_Auto!D$3:D1000,"&lt;="&amp;TODAY())*D991, IF(B991="V", -1*(SUMIFS(Prov_Auto!E$3:E1000,Prov_Auto!A$3:A1000,C991,Prov_Auto!C$3:C1000,"&gt;"&amp;A991,Prov_Auto!D$3:D1000,"&lt;="&amp;TODAY())*D991), "")))))</f>
        <v/>
      </c>
      <c r="I991" s="42" t="str">
        <f>IF($A991="","",IF($C991="","",IF($D991="","", IF($B991="C",  SUMIFS(Prov_Auto!$E$3:$E1000,Prov_Auto!$A$3:$A1000,$C991,Prov_Auto!$C$3:$C1000,"&gt;="&amp;$A991 ,Prov_Auto!$D$3:$D1000, "&gt;="&amp;DATE(I$2,1, 1), Prov_Auto!$D$3:$D1000,"&lt;="&amp;DATE(I$2, 12, 31))*$D991, IF($B991="V", -1*(SUMIFS(Prov_Auto!$E$3:$E1000,Prov_Auto!$A$3:$A1000,$C991,Prov_Auto!$C$3:$C1000,"&gt;="&amp;$A991 ,Prov_Auto!$D$3:$D1000, "&gt;="&amp;DATE(I$2,1,1), Prov_Auto!$D$3:$D1000,"&lt;="&amp;DATE(I$2,12,31))*$D991), "")))))</f>
        <v/>
      </c>
      <c r="J991" s="42" t="str">
        <f>IF($A991="","",IF($C991="","",IF($D991="","", IF($B991="C",  SUMIFS(Prov_Auto!$E$3:$E1000,Prov_Auto!$A$3:$A1000,$C991,Prov_Auto!$C$3:$C1000,"&gt;="&amp;$A991 ,Prov_Auto!$D$3:$D1000, "&gt;="&amp;DATE(J$2,1, 1), Prov_Auto!$D$3:$D1000,"&lt;="&amp;DATE(J$2, 12, 31))*$D991, IF($B991="V", -1*(SUMIFS(Prov_Auto!$E$3:$E1000,Prov_Auto!$A$3:$A1000,$C991,Prov_Auto!$C$3:$C1000,"&gt;="&amp;$A991 ,Prov_Auto!$D$3:$D1000, "&gt;="&amp;DATE(J$2,1,1), Prov_Auto!$D$3:$D1000,"&lt;="&amp;DATE(J$2,12,31))*$D991), "")))))</f>
        <v/>
      </c>
      <c r="K991" s="42" t="str">
        <f>IF($A991="","",IF($C991="","",IF($D991="","", IF($B991="C",  SUMIFS(Prov_Auto!$E$3:$E1000,Prov_Auto!$A$3:$A1000,$C991,Prov_Auto!$C$3:$C1000,"&gt;="&amp;$A991 ,Prov_Auto!$D$3:$D1000, "&gt;="&amp;DATE(K$2,1, 1), Prov_Auto!$D$3:$D1000,"&lt;="&amp;DATE(K$2, 12, 31))*$D991, IF($B991="V", -1*(SUMIFS(Prov_Auto!$E$3:$E1000,Prov_Auto!$A$3:$A1000,$C991,Prov_Auto!$C$3:$C1000,"&gt;="&amp;$A991 ,Prov_Auto!$D$3:$D1000, "&gt;="&amp;DATE(K$2,1,1), Prov_Auto!$D$3:$D1000,"&lt;="&amp;DATE(K$2,12,31))*$D991), "")))))</f>
        <v/>
      </c>
      <c r="L991" s="42" t="str">
        <f>IF($A991="","",IF($C991="","",IF($D991="","", IF($B991="C",  SUMIFS(Prov_Auto!$E$3:$E1000,Prov_Auto!$A$3:$A1000,$C991,Prov_Auto!$C$3:$C1000,"&gt;="&amp;$A991 ,Prov_Auto!$D$3:$D1000, "&gt;="&amp;DATE(L$2,1, 1), Prov_Auto!$D$3:$D1000,"&lt;="&amp;DATE(L$2, 12, 31))*$D991, IF($B991="V", -1*(SUMIFS(Prov_Auto!$E$3:$E1000,Prov_Auto!$A$3:$A1000,$C991,Prov_Auto!$C$3:$C1000,"&gt;="&amp;$A991 ,Prov_Auto!$D$3:$D1000, "&gt;="&amp;DATE(L$2,1,1), Prov_Auto!$D$3:$D1000,"&lt;="&amp;DATE(L$2,12,31))*$D991), "")))))</f>
        <v/>
      </c>
      <c r="M991" s="43" t="str">
        <f>IF($A991="","",IF($C991="","",IF($D991="","", IF($B991="C",  SUMIFS(Prov_Auto!$E$3:$E1000,Prov_Auto!$A$3:$A1000,$C991,Prov_Auto!$C$3:$C1000,"&gt;="&amp;$A991 ,Prov_Auto!$D$3:$D1000, "&gt;="&amp;DATE(M$2,1, 1), Prov_Auto!$D$3:$D1000,"&lt;="&amp;DATE(M$2, 12, 31))*$D991, IF($B991="V", -1*(SUMIFS(Prov_Auto!$E$3:$E1000,Prov_Auto!$A$3:$A1000,$C991,Prov_Auto!$C$3:$C1000,"&gt;="&amp;$A991 ,Prov_Auto!$D$3:$D1000, "&gt;="&amp;DATE(M$2,1,1), Prov_Auto!$D$3:$D1000,"&lt;="&amp;DATE(M$2,12,31))*$D991), "")))))</f>
        <v/>
      </c>
      <c r="N991" s="30"/>
      <c r="O991" s="31"/>
      <c r="P991" s="31"/>
      <c r="Q991" s="31"/>
      <c r="R991" s="31"/>
      <c r="S991" s="31"/>
      <c r="T991" s="31"/>
      <c r="U991" s="31"/>
      <c r="V991" s="31"/>
      <c r="W991" s="31"/>
    </row>
    <row r="992">
      <c r="A992" s="46"/>
      <c r="B992" s="47"/>
      <c r="C992" s="47"/>
      <c r="D992" s="47"/>
      <c r="E992" s="48"/>
      <c r="F992" s="45" t="str">
        <f t="shared" si="1"/>
        <v/>
      </c>
      <c r="G992" s="40" t="str">
        <f t="shared" si="2"/>
        <v/>
      </c>
      <c r="H992" s="41" t="str">
        <f>IF(A992="","",IF(C992="","",IF(D992="","",IF(B992="C", SUMIFS(Prov_Auto!E$3:E1000,Prov_Auto!A$3:A1000,C992,Prov_Auto!C$3:C1000,"&gt;"&amp;A992,Prov_Auto!D$3:D1000,"&lt;="&amp;TODAY())*D992, IF(B992="V", -1*(SUMIFS(Prov_Auto!E$3:E1000,Prov_Auto!A$3:A1000,C992,Prov_Auto!C$3:C1000,"&gt;"&amp;A992,Prov_Auto!D$3:D1000,"&lt;="&amp;TODAY())*D992), "")))))</f>
        <v/>
      </c>
      <c r="I992" s="42" t="str">
        <f>IF($A992="","",IF($C992="","",IF($D992="","", IF($B992="C",  SUMIFS(Prov_Auto!$E$3:$E1000,Prov_Auto!$A$3:$A1000,$C992,Prov_Auto!$C$3:$C1000,"&gt;="&amp;$A992 ,Prov_Auto!$D$3:$D1000, "&gt;="&amp;DATE(I$2,1, 1), Prov_Auto!$D$3:$D1000,"&lt;="&amp;DATE(I$2, 12, 31))*$D992, IF($B992="V", -1*(SUMIFS(Prov_Auto!$E$3:$E1000,Prov_Auto!$A$3:$A1000,$C992,Prov_Auto!$C$3:$C1000,"&gt;="&amp;$A992 ,Prov_Auto!$D$3:$D1000, "&gt;="&amp;DATE(I$2,1,1), Prov_Auto!$D$3:$D1000,"&lt;="&amp;DATE(I$2,12,31))*$D992), "")))))</f>
        <v/>
      </c>
      <c r="J992" s="42" t="str">
        <f>IF($A992="","",IF($C992="","",IF($D992="","", IF($B992="C",  SUMIFS(Prov_Auto!$E$3:$E1000,Prov_Auto!$A$3:$A1000,$C992,Prov_Auto!$C$3:$C1000,"&gt;="&amp;$A992 ,Prov_Auto!$D$3:$D1000, "&gt;="&amp;DATE(J$2,1, 1), Prov_Auto!$D$3:$D1000,"&lt;="&amp;DATE(J$2, 12, 31))*$D992, IF($B992="V", -1*(SUMIFS(Prov_Auto!$E$3:$E1000,Prov_Auto!$A$3:$A1000,$C992,Prov_Auto!$C$3:$C1000,"&gt;="&amp;$A992 ,Prov_Auto!$D$3:$D1000, "&gt;="&amp;DATE(J$2,1,1), Prov_Auto!$D$3:$D1000,"&lt;="&amp;DATE(J$2,12,31))*$D992), "")))))</f>
        <v/>
      </c>
      <c r="K992" s="42" t="str">
        <f>IF($A992="","",IF($C992="","",IF($D992="","", IF($B992="C",  SUMIFS(Prov_Auto!$E$3:$E1000,Prov_Auto!$A$3:$A1000,$C992,Prov_Auto!$C$3:$C1000,"&gt;="&amp;$A992 ,Prov_Auto!$D$3:$D1000, "&gt;="&amp;DATE(K$2,1, 1), Prov_Auto!$D$3:$D1000,"&lt;="&amp;DATE(K$2, 12, 31))*$D992, IF($B992="V", -1*(SUMIFS(Prov_Auto!$E$3:$E1000,Prov_Auto!$A$3:$A1000,$C992,Prov_Auto!$C$3:$C1000,"&gt;="&amp;$A992 ,Prov_Auto!$D$3:$D1000, "&gt;="&amp;DATE(K$2,1,1), Prov_Auto!$D$3:$D1000,"&lt;="&amp;DATE(K$2,12,31))*$D992), "")))))</f>
        <v/>
      </c>
      <c r="L992" s="42" t="str">
        <f>IF($A992="","",IF($C992="","",IF($D992="","", IF($B992="C",  SUMIFS(Prov_Auto!$E$3:$E1000,Prov_Auto!$A$3:$A1000,$C992,Prov_Auto!$C$3:$C1000,"&gt;="&amp;$A992 ,Prov_Auto!$D$3:$D1000, "&gt;="&amp;DATE(L$2,1, 1), Prov_Auto!$D$3:$D1000,"&lt;="&amp;DATE(L$2, 12, 31))*$D992, IF($B992="V", -1*(SUMIFS(Prov_Auto!$E$3:$E1000,Prov_Auto!$A$3:$A1000,$C992,Prov_Auto!$C$3:$C1000,"&gt;="&amp;$A992 ,Prov_Auto!$D$3:$D1000, "&gt;="&amp;DATE(L$2,1,1), Prov_Auto!$D$3:$D1000,"&lt;="&amp;DATE(L$2,12,31))*$D992), "")))))</f>
        <v/>
      </c>
      <c r="M992" s="43" t="str">
        <f>IF($A992="","",IF($C992="","",IF($D992="","", IF($B992="C",  SUMIFS(Prov_Auto!$E$3:$E1000,Prov_Auto!$A$3:$A1000,$C992,Prov_Auto!$C$3:$C1000,"&gt;="&amp;$A992 ,Prov_Auto!$D$3:$D1000, "&gt;="&amp;DATE(M$2,1, 1), Prov_Auto!$D$3:$D1000,"&lt;="&amp;DATE(M$2, 12, 31))*$D992, IF($B992="V", -1*(SUMIFS(Prov_Auto!$E$3:$E1000,Prov_Auto!$A$3:$A1000,$C992,Prov_Auto!$C$3:$C1000,"&gt;="&amp;$A992 ,Prov_Auto!$D$3:$D1000, "&gt;="&amp;DATE(M$2,1,1), Prov_Auto!$D$3:$D1000,"&lt;="&amp;DATE(M$2,12,31))*$D992), "")))))</f>
        <v/>
      </c>
      <c r="N992" s="30"/>
      <c r="O992" s="31"/>
      <c r="P992" s="31"/>
      <c r="Q992" s="31"/>
      <c r="R992" s="31"/>
      <c r="S992" s="31"/>
      <c r="T992" s="31"/>
      <c r="U992" s="31"/>
      <c r="V992" s="31"/>
      <c r="W992" s="31"/>
    </row>
    <row r="993">
      <c r="A993" s="46"/>
      <c r="B993" s="47"/>
      <c r="C993" s="47"/>
      <c r="D993" s="47"/>
      <c r="E993" s="48"/>
      <c r="F993" s="45" t="str">
        <f t="shared" si="1"/>
        <v/>
      </c>
      <c r="G993" s="40" t="str">
        <f t="shared" si="2"/>
        <v/>
      </c>
      <c r="H993" s="41" t="str">
        <f>IF(A993="","",IF(C993="","",IF(D993="","",IF(B993="C", SUMIFS(Prov_Auto!E$3:E1000,Prov_Auto!A$3:A1000,C993,Prov_Auto!C$3:C1000,"&gt;"&amp;A993,Prov_Auto!D$3:D1000,"&lt;="&amp;TODAY())*D993, IF(B993="V", -1*(SUMIFS(Prov_Auto!E$3:E1000,Prov_Auto!A$3:A1000,C993,Prov_Auto!C$3:C1000,"&gt;"&amp;A993,Prov_Auto!D$3:D1000,"&lt;="&amp;TODAY())*D993), "")))))</f>
        <v/>
      </c>
      <c r="I993" s="42" t="str">
        <f>IF($A993="","",IF($C993="","",IF($D993="","", IF($B993="C",  SUMIFS(Prov_Auto!$E$3:$E1000,Prov_Auto!$A$3:$A1000,$C993,Prov_Auto!$C$3:$C1000,"&gt;="&amp;$A993 ,Prov_Auto!$D$3:$D1000, "&gt;="&amp;DATE(I$2,1, 1), Prov_Auto!$D$3:$D1000,"&lt;="&amp;DATE(I$2, 12, 31))*$D993, IF($B993="V", -1*(SUMIFS(Prov_Auto!$E$3:$E1000,Prov_Auto!$A$3:$A1000,$C993,Prov_Auto!$C$3:$C1000,"&gt;="&amp;$A993 ,Prov_Auto!$D$3:$D1000, "&gt;="&amp;DATE(I$2,1,1), Prov_Auto!$D$3:$D1000,"&lt;="&amp;DATE(I$2,12,31))*$D993), "")))))</f>
        <v/>
      </c>
      <c r="J993" s="42" t="str">
        <f>IF($A993="","",IF($C993="","",IF($D993="","", IF($B993="C",  SUMIFS(Prov_Auto!$E$3:$E1000,Prov_Auto!$A$3:$A1000,$C993,Prov_Auto!$C$3:$C1000,"&gt;="&amp;$A993 ,Prov_Auto!$D$3:$D1000, "&gt;="&amp;DATE(J$2,1, 1), Prov_Auto!$D$3:$D1000,"&lt;="&amp;DATE(J$2, 12, 31))*$D993, IF($B993="V", -1*(SUMIFS(Prov_Auto!$E$3:$E1000,Prov_Auto!$A$3:$A1000,$C993,Prov_Auto!$C$3:$C1000,"&gt;="&amp;$A993 ,Prov_Auto!$D$3:$D1000, "&gt;="&amp;DATE(J$2,1,1), Prov_Auto!$D$3:$D1000,"&lt;="&amp;DATE(J$2,12,31))*$D993), "")))))</f>
        <v/>
      </c>
      <c r="K993" s="42" t="str">
        <f>IF($A993="","",IF($C993="","",IF($D993="","", IF($B993="C",  SUMIFS(Prov_Auto!$E$3:$E1000,Prov_Auto!$A$3:$A1000,$C993,Prov_Auto!$C$3:$C1000,"&gt;="&amp;$A993 ,Prov_Auto!$D$3:$D1000, "&gt;="&amp;DATE(K$2,1, 1), Prov_Auto!$D$3:$D1000,"&lt;="&amp;DATE(K$2, 12, 31))*$D993, IF($B993="V", -1*(SUMIFS(Prov_Auto!$E$3:$E1000,Prov_Auto!$A$3:$A1000,$C993,Prov_Auto!$C$3:$C1000,"&gt;="&amp;$A993 ,Prov_Auto!$D$3:$D1000, "&gt;="&amp;DATE(K$2,1,1), Prov_Auto!$D$3:$D1000,"&lt;="&amp;DATE(K$2,12,31))*$D993), "")))))</f>
        <v/>
      </c>
      <c r="L993" s="42" t="str">
        <f>IF($A993="","",IF($C993="","",IF($D993="","", IF($B993="C",  SUMIFS(Prov_Auto!$E$3:$E1000,Prov_Auto!$A$3:$A1000,$C993,Prov_Auto!$C$3:$C1000,"&gt;="&amp;$A993 ,Prov_Auto!$D$3:$D1000, "&gt;="&amp;DATE(L$2,1, 1), Prov_Auto!$D$3:$D1000,"&lt;="&amp;DATE(L$2, 12, 31))*$D993, IF($B993="V", -1*(SUMIFS(Prov_Auto!$E$3:$E1000,Prov_Auto!$A$3:$A1000,$C993,Prov_Auto!$C$3:$C1000,"&gt;="&amp;$A993 ,Prov_Auto!$D$3:$D1000, "&gt;="&amp;DATE(L$2,1,1), Prov_Auto!$D$3:$D1000,"&lt;="&amp;DATE(L$2,12,31))*$D993), "")))))</f>
        <v/>
      </c>
      <c r="M993" s="43" t="str">
        <f>IF($A993="","",IF($C993="","",IF($D993="","", IF($B993="C",  SUMIFS(Prov_Auto!$E$3:$E1000,Prov_Auto!$A$3:$A1000,$C993,Prov_Auto!$C$3:$C1000,"&gt;="&amp;$A993 ,Prov_Auto!$D$3:$D1000, "&gt;="&amp;DATE(M$2,1, 1), Prov_Auto!$D$3:$D1000,"&lt;="&amp;DATE(M$2, 12, 31))*$D993, IF($B993="V", -1*(SUMIFS(Prov_Auto!$E$3:$E1000,Prov_Auto!$A$3:$A1000,$C993,Prov_Auto!$C$3:$C1000,"&gt;="&amp;$A993 ,Prov_Auto!$D$3:$D1000, "&gt;="&amp;DATE(M$2,1,1), Prov_Auto!$D$3:$D1000,"&lt;="&amp;DATE(M$2,12,31))*$D993), "")))))</f>
        <v/>
      </c>
      <c r="N993" s="30"/>
      <c r="O993" s="31"/>
      <c r="P993" s="31"/>
      <c r="Q993" s="31"/>
      <c r="R993" s="31"/>
      <c r="S993" s="31"/>
      <c r="T993" s="31"/>
      <c r="U993" s="31"/>
      <c r="V993" s="31"/>
      <c r="W993" s="31"/>
    </row>
    <row r="994">
      <c r="A994" s="46"/>
      <c r="B994" s="47"/>
      <c r="C994" s="47"/>
      <c r="D994" s="47"/>
      <c r="E994" s="48"/>
      <c r="F994" s="45" t="str">
        <f t="shared" si="1"/>
        <v/>
      </c>
      <c r="G994" s="40" t="str">
        <f t="shared" si="2"/>
        <v/>
      </c>
      <c r="H994" s="41" t="str">
        <f>IF(A994="","",IF(C994="","",IF(D994="","",IF(B994="C", SUMIFS(Prov_Auto!E$3:E1000,Prov_Auto!A$3:A1000,C994,Prov_Auto!C$3:C1000,"&gt;"&amp;A994,Prov_Auto!D$3:D1000,"&lt;="&amp;TODAY())*D994, IF(B994="V", -1*(SUMIFS(Prov_Auto!E$3:E1000,Prov_Auto!A$3:A1000,C994,Prov_Auto!C$3:C1000,"&gt;"&amp;A994,Prov_Auto!D$3:D1000,"&lt;="&amp;TODAY())*D994), "")))))</f>
        <v/>
      </c>
      <c r="I994" s="42" t="str">
        <f>IF($A994="","",IF($C994="","",IF($D994="","", IF($B994="C",  SUMIFS(Prov_Auto!$E$3:$E1000,Prov_Auto!$A$3:$A1000,$C994,Prov_Auto!$C$3:$C1000,"&gt;="&amp;$A994 ,Prov_Auto!$D$3:$D1000, "&gt;="&amp;DATE(I$2,1, 1), Prov_Auto!$D$3:$D1000,"&lt;="&amp;DATE(I$2, 12, 31))*$D994, IF($B994="V", -1*(SUMIFS(Prov_Auto!$E$3:$E1000,Prov_Auto!$A$3:$A1000,$C994,Prov_Auto!$C$3:$C1000,"&gt;="&amp;$A994 ,Prov_Auto!$D$3:$D1000, "&gt;="&amp;DATE(I$2,1,1), Prov_Auto!$D$3:$D1000,"&lt;="&amp;DATE(I$2,12,31))*$D994), "")))))</f>
        <v/>
      </c>
      <c r="J994" s="42" t="str">
        <f>IF($A994="","",IF($C994="","",IF($D994="","", IF($B994="C",  SUMIFS(Prov_Auto!$E$3:$E1000,Prov_Auto!$A$3:$A1000,$C994,Prov_Auto!$C$3:$C1000,"&gt;="&amp;$A994 ,Prov_Auto!$D$3:$D1000, "&gt;="&amp;DATE(J$2,1, 1), Prov_Auto!$D$3:$D1000,"&lt;="&amp;DATE(J$2, 12, 31))*$D994, IF($B994="V", -1*(SUMIFS(Prov_Auto!$E$3:$E1000,Prov_Auto!$A$3:$A1000,$C994,Prov_Auto!$C$3:$C1000,"&gt;="&amp;$A994 ,Prov_Auto!$D$3:$D1000, "&gt;="&amp;DATE(J$2,1,1), Prov_Auto!$D$3:$D1000,"&lt;="&amp;DATE(J$2,12,31))*$D994), "")))))</f>
        <v/>
      </c>
      <c r="K994" s="42" t="str">
        <f>IF($A994="","",IF($C994="","",IF($D994="","", IF($B994="C",  SUMIFS(Prov_Auto!$E$3:$E1000,Prov_Auto!$A$3:$A1000,$C994,Prov_Auto!$C$3:$C1000,"&gt;="&amp;$A994 ,Prov_Auto!$D$3:$D1000, "&gt;="&amp;DATE(K$2,1, 1), Prov_Auto!$D$3:$D1000,"&lt;="&amp;DATE(K$2, 12, 31))*$D994, IF($B994="V", -1*(SUMIFS(Prov_Auto!$E$3:$E1000,Prov_Auto!$A$3:$A1000,$C994,Prov_Auto!$C$3:$C1000,"&gt;="&amp;$A994 ,Prov_Auto!$D$3:$D1000, "&gt;="&amp;DATE(K$2,1,1), Prov_Auto!$D$3:$D1000,"&lt;="&amp;DATE(K$2,12,31))*$D994), "")))))</f>
        <v/>
      </c>
      <c r="L994" s="42" t="str">
        <f>IF($A994="","",IF($C994="","",IF($D994="","", IF($B994="C",  SUMIFS(Prov_Auto!$E$3:$E1000,Prov_Auto!$A$3:$A1000,$C994,Prov_Auto!$C$3:$C1000,"&gt;="&amp;$A994 ,Prov_Auto!$D$3:$D1000, "&gt;="&amp;DATE(L$2,1, 1), Prov_Auto!$D$3:$D1000,"&lt;="&amp;DATE(L$2, 12, 31))*$D994, IF($B994="V", -1*(SUMIFS(Prov_Auto!$E$3:$E1000,Prov_Auto!$A$3:$A1000,$C994,Prov_Auto!$C$3:$C1000,"&gt;="&amp;$A994 ,Prov_Auto!$D$3:$D1000, "&gt;="&amp;DATE(L$2,1,1), Prov_Auto!$D$3:$D1000,"&lt;="&amp;DATE(L$2,12,31))*$D994), "")))))</f>
        <v/>
      </c>
      <c r="M994" s="43" t="str">
        <f>IF($A994="","",IF($C994="","",IF($D994="","", IF($B994="C",  SUMIFS(Prov_Auto!$E$3:$E1000,Prov_Auto!$A$3:$A1000,$C994,Prov_Auto!$C$3:$C1000,"&gt;="&amp;$A994 ,Prov_Auto!$D$3:$D1000, "&gt;="&amp;DATE(M$2,1, 1), Prov_Auto!$D$3:$D1000,"&lt;="&amp;DATE(M$2, 12, 31))*$D994, IF($B994="V", -1*(SUMIFS(Prov_Auto!$E$3:$E1000,Prov_Auto!$A$3:$A1000,$C994,Prov_Auto!$C$3:$C1000,"&gt;="&amp;$A994 ,Prov_Auto!$D$3:$D1000, "&gt;="&amp;DATE(M$2,1,1), Prov_Auto!$D$3:$D1000,"&lt;="&amp;DATE(M$2,12,31))*$D994), "")))))</f>
        <v/>
      </c>
      <c r="N994" s="30"/>
      <c r="O994" s="31"/>
      <c r="P994" s="31"/>
      <c r="Q994" s="31"/>
      <c r="R994" s="31"/>
      <c r="S994" s="31"/>
      <c r="T994" s="31"/>
      <c r="U994" s="31"/>
      <c r="V994" s="31"/>
      <c r="W994" s="31"/>
    </row>
    <row r="995">
      <c r="A995" s="46"/>
      <c r="B995" s="47"/>
      <c r="C995" s="47"/>
      <c r="D995" s="47"/>
      <c r="E995" s="48"/>
      <c r="F995" s="45" t="str">
        <f t="shared" si="1"/>
        <v/>
      </c>
      <c r="G995" s="40" t="str">
        <f t="shared" si="2"/>
        <v/>
      </c>
      <c r="H995" s="41" t="str">
        <f>IF(A995="","",IF(C995="","",IF(D995="","",IF(B995="C", SUMIFS(Prov_Auto!E$3:E1000,Prov_Auto!A$3:A1000,C995,Prov_Auto!C$3:C1000,"&gt;"&amp;A995,Prov_Auto!D$3:D1000,"&lt;="&amp;TODAY())*D995, IF(B995="V", -1*(SUMIFS(Prov_Auto!E$3:E1000,Prov_Auto!A$3:A1000,C995,Prov_Auto!C$3:C1000,"&gt;"&amp;A995,Prov_Auto!D$3:D1000,"&lt;="&amp;TODAY())*D995), "")))))</f>
        <v/>
      </c>
      <c r="I995" s="42" t="str">
        <f>IF($A995="","",IF($C995="","",IF($D995="","", IF($B995="C",  SUMIFS(Prov_Auto!$E$3:$E1000,Prov_Auto!$A$3:$A1000,$C995,Prov_Auto!$C$3:$C1000,"&gt;="&amp;$A995 ,Prov_Auto!$D$3:$D1000, "&gt;="&amp;DATE(I$2,1, 1), Prov_Auto!$D$3:$D1000,"&lt;="&amp;DATE(I$2, 12, 31))*$D995, IF($B995="V", -1*(SUMIFS(Prov_Auto!$E$3:$E1000,Prov_Auto!$A$3:$A1000,$C995,Prov_Auto!$C$3:$C1000,"&gt;="&amp;$A995 ,Prov_Auto!$D$3:$D1000, "&gt;="&amp;DATE(I$2,1,1), Prov_Auto!$D$3:$D1000,"&lt;="&amp;DATE(I$2,12,31))*$D995), "")))))</f>
        <v/>
      </c>
      <c r="J995" s="42" t="str">
        <f>IF($A995="","",IF($C995="","",IF($D995="","", IF($B995="C",  SUMIFS(Prov_Auto!$E$3:$E1000,Prov_Auto!$A$3:$A1000,$C995,Prov_Auto!$C$3:$C1000,"&gt;="&amp;$A995 ,Prov_Auto!$D$3:$D1000, "&gt;="&amp;DATE(J$2,1, 1), Prov_Auto!$D$3:$D1000,"&lt;="&amp;DATE(J$2, 12, 31))*$D995, IF($B995="V", -1*(SUMIFS(Prov_Auto!$E$3:$E1000,Prov_Auto!$A$3:$A1000,$C995,Prov_Auto!$C$3:$C1000,"&gt;="&amp;$A995 ,Prov_Auto!$D$3:$D1000, "&gt;="&amp;DATE(J$2,1,1), Prov_Auto!$D$3:$D1000,"&lt;="&amp;DATE(J$2,12,31))*$D995), "")))))</f>
        <v/>
      </c>
      <c r="K995" s="42" t="str">
        <f>IF($A995="","",IF($C995="","",IF($D995="","", IF($B995="C",  SUMIFS(Prov_Auto!$E$3:$E1000,Prov_Auto!$A$3:$A1000,$C995,Prov_Auto!$C$3:$C1000,"&gt;="&amp;$A995 ,Prov_Auto!$D$3:$D1000, "&gt;="&amp;DATE(K$2,1, 1), Prov_Auto!$D$3:$D1000,"&lt;="&amp;DATE(K$2, 12, 31))*$D995, IF($B995="V", -1*(SUMIFS(Prov_Auto!$E$3:$E1000,Prov_Auto!$A$3:$A1000,$C995,Prov_Auto!$C$3:$C1000,"&gt;="&amp;$A995 ,Prov_Auto!$D$3:$D1000, "&gt;="&amp;DATE(K$2,1,1), Prov_Auto!$D$3:$D1000,"&lt;="&amp;DATE(K$2,12,31))*$D995), "")))))</f>
        <v/>
      </c>
      <c r="L995" s="42" t="str">
        <f>IF($A995="","",IF($C995="","",IF($D995="","", IF($B995="C",  SUMIFS(Prov_Auto!$E$3:$E1000,Prov_Auto!$A$3:$A1000,$C995,Prov_Auto!$C$3:$C1000,"&gt;="&amp;$A995 ,Prov_Auto!$D$3:$D1000, "&gt;="&amp;DATE(L$2,1, 1), Prov_Auto!$D$3:$D1000,"&lt;="&amp;DATE(L$2, 12, 31))*$D995, IF($B995="V", -1*(SUMIFS(Prov_Auto!$E$3:$E1000,Prov_Auto!$A$3:$A1000,$C995,Prov_Auto!$C$3:$C1000,"&gt;="&amp;$A995 ,Prov_Auto!$D$3:$D1000, "&gt;="&amp;DATE(L$2,1,1), Prov_Auto!$D$3:$D1000,"&lt;="&amp;DATE(L$2,12,31))*$D995), "")))))</f>
        <v/>
      </c>
      <c r="M995" s="43" t="str">
        <f>IF($A995="","",IF($C995="","",IF($D995="","", IF($B995="C",  SUMIFS(Prov_Auto!$E$3:$E1000,Prov_Auto!$A$3:$A1000,$C995,Prov_Auto!$C$3:$C1000,"&gt;="&amp;$A995 ,Prov_Auto!$D$3:$D1000, "&gt;="&amp;DATE(M$2,1, 1), Prov_Auto!$D$3:$D1000,"&lt;="&amp;DATE(M$2, 12, 31))*$D995, IF($B995="V", -1*(SUMIFS(Prov_Auto!$E$3:$E1000,Prov_Auto!$A$3:$A1000,$C995,Prov_Auto!$C$3:$C1000,"&gt;="&amp;$A995 ,Prov_Auto!$D$3:$D1000, "&gt;="&amp;DATE(M$2,1,1), Prov_Auto!$D$3:$D1000,"&lt;="&amp;DATE(M$2,12,31))*$D995), "")))))</f>
        <v/>
      </c>
      <c r="N995" s="30"/>
      <c r="O995" s="31"/>
      <c r="P995" s="31"/>
      <c r="Q995" s="31"/>
      <c r="R995" s="31"/>
      <c r="S995" s="31"/>
      <c r="T995" s="31"/>
      <c r="U995" s="31"/>
      <c r="V995" s="31"/>
      <c r="W995" s="31"/>
    </row>
    <row r="996">
      <c r="A996" s="46"/>
      <c r="B996" s="47"/>
      <c r="C996" s="47"/>
      <c r="D996" s="47"/>
      <c r="E996" s="48"/>
      <c r="F996" s="45" t="str">
        <f t="shared" si="1"/>
        <v/>
      </c>
      <c r="G996" s="40" t="str">
        <f t="shared" si="2"/>
        <v/>
      </c>
      <c r="H996" s="41" t="str">
        <f>IF(A996="","",IF(C996="","",IF(D996="","",IF(B996="C", SUMIFS(Prov_Auto!E$3:E1000,Prov_Auto!A$3:A1000,C996,Prov_Auto!C$3:C1000,"&gt;"&amp;A996,Prov_Auto!D$3:D1000,"&lt;="&amp;TODAY())*D996, IF(B996="V", -1*(SUMIFS(Prov_Auto!E$3:E1000,Prov_Auto!A$3:A1000,C996,Prov_Auto!C$3:C1000,"&gt;"&amp;A996,Prov_Auto!D$3:D1000,"&lt;="&amp;TODAY())*D996), "")))))</f>
        <v/>
      </c>
      <c r="I996" s="42" t="str">
        <f>IF($A996="","",IF($C996="","",IF($D996="","", IF($B996="C",  SUMIFS(Prov_Auto!$E$3:$E1000,Prov_Auto!$A$3:$A1000,$C996,Prov_Auto!$C$3:$C1000,"&gt;="&amp;$A996 ,Prov_Auto!$D$3:$D1000, "&gt;="&amp;DATE(I$2,1, 1), Prov_Auto!$D$3:$D1000,"&lt;="&amp;DATE(I$2, 12, 31))*$D996, IF($B996="V", -1*(SUMIFS(Prov_Auto!$E$3:$E1000,Prov_Auto!$A$3:$A1000,$C996,Prov_Auto!$C$3:$C1000,"&gt;="&amp;$A996 ,Prov_Auto!$D$3:$D1000, "&gt;="&amp;DATE(I$2,1,1), Prov_Auto!$D$3:$D1000,"&lt;="&amp;DATE(I$2,12,31))*$D996), "")))))</f>
        <v/>
      </c>
      <c r="J996" s="42" t="str">
        <f>IF($A996="","",IF($C996="","",IF($D996="","", IF($B996="C",  SUMIFS(Prov_Auto!$E$3:$E1000,Prov_Auto!$A$3:$A1000,$C996,Prov_Auto!$C$3:$C1000,"&gt;="&amp;$A996 ,Prov_Auto!$D$3:$D1000, "&gt;="&amp;DATE(J$2,1, 1), Prov_Auto!$D$3:$D1000,"&lt;="&amp;DATE(J$2, 12, 31))*$D996, IF($B996="V", -1*(SUMIFS(Prov_Auto!$E$3:$E1000,Prov_Auto!$A$3:$A1000,$C996,Prov_Auto!$C$3:$C1000,"&gt;="&amp;$A996 ,Prov_Auto!$D$3:$D1000, "&gt;="&amp;DATE(J$2,1,1), Prov_Auto!$D$3:$D1000,"&lt;="&amp;DATE(J$2,12,31))*$D996), "")))))</f>
        <v/>
      </c>
      <c r="K996" s="42" t="str">
        <f>IF($A996="","",IF($C996="","",IF($D996="","", IF($B996="C",  SUMIFS(Prov_Auto!$E$3:$E1000,Prov_Auto!$A$3:$A1000,$C996,Prov_Auto!$C$3:$C1000,"&gt;="&amp;$A996 ,Prov_Auto!$D$3:$D1000, "&gt;="&amp;DATE(K$2,1, 1), Prov_Auto!$D$3:$D1000,"&lt;="&amp;DATE(K$2, 12, 31))*$D996, IF($B996="V", -1*(SUMIFS(Prov_Auto!$E$3:$E1000,Prov_Auto!$A$3:$A1000,$C996,Prov_Auto!$C$3:$C1000,"&gt;="&amp;$A996 ,Prov_Auto!$D$3:$D1000, "&gt;="&amp;DATE(K$2,1,1), Prov_Auto!$D$3:$D1000,"&lt;="&amp;DATE(K$2,12,31))*$D996), "")))))</f>
        <v/>
      </c>
      <c r="L996" s="42" t="str">
        <f>IF($A996="","",IF($C996="","",IF($D996="","", IF($B996="C",  SUMIFS(Prov_Auto!$E$3:$E1000,Prov_Auto!$A$3:$A1000,$C996,Prov_Auto!$C$3:$C1000,"&gt;="&amp;$A996 ,Prov_Auto!$D$3:$D1000, "&gt;="&amp;DATE(L$2,1, 1), Prov_Auto!$D$3:$D1000,"&lt;="&amp;DATE(L$2, 12, 31))*$D996, IF($B996="V", -1*(SUMIFS(Prov_Auto!$E$3:$E1000,Prov_Auto!$A$3:$A1000,$C996,Prov_Auto!$C$3:$C1000,"&gt;="&amp;$A996 ,Prov_Auto!$D$3:$D1000, "&gt;="&amp;DATE(L$2,1,1), Prov_Auto!$D$3:$D1000,"&lt;="&amp;DATE(L$2,12,31))*$D996), "")))))</f>
        <v/>
      </c>
      <c r="M996" s="43" t="str">
        <f>IF($A996="","",IF($C996="","",IF($D996="","", IF($B996="C",  SUMIFS(Prov_Auto!$E$3:$E1000,Prov_Auto!$A$3:$A1000,$C996,Prov_Auto!$C$3:$C1000,"&gt;="&amp;$A996 ,Prov_Auto!$D$3:$D1000, "&gt;="&amp;DATE(M$2,1, 1), Prov_Auto!$D$3:$D1000,"&lt;="&amp;DATE(M$2, 12, 31))*$D996, IF($B996="V", -1*(SUMIFS(Prov_Auto!$E$3:$E1000,Prov_Auto!$A$3:$A1000,$C996,Prov_Auto!$C$3:$C1000,"&gt;="&amp;$A996 ,Prov_Auto!$D$3:$D1000, "&gt;="&amp;DATE(M$2,1,1), Prov_Auto!$D$3:$D1000,"&lt;="&amp;DATE(M$2,12,31))*$D996), "")))))</f>
        <v/>
      </c>
      <c r="N996" s="30"/>
      <c r="O996" s="31"/>
      <c r="P996" s="31"/>
      <c r="Q996" s="31"/>
      <c r="R996" s="31"/>
      <c r="S996" s="31"/>
      <c r="T996" s="31"/>
      <c r="U996" s="31"/>
      <c r="V996" s="31"/>
      <c r="W996" s="31"/>
    </row>
    <row r="997">
      <c r="A997" s="46"/>
      <c r="B997" s="47"/>
      <c r="C997" s="47"/>
      <c r="D997" s="47"/>
      <c r="E997" s="48"/>
      <c r="F997" s="45" t="str">
        <f t="shared" si="1"/>
        <v/>
      </c>
      <c r="G997" s="40" t="str">
        <f t="shared" si="2"/>
        <v/>
      </c>
      <c r="H997" s="41" t="str">
        <f>IF(A997="","",IF(C997="","",IF(D997="","",IF(B997="C", SUMIFS(Prov_Auto!E$3:E1000,Prov_Auto!A$3:A1000,C997,Prov_Auto!C$3:C1000,"&gt;"&amp;A997,Prov_Auto!D$3:D1000,"&lt;="&amp;TODAY())*D997, IF(B997="V", -1*(SUMIFS(Prov_Auto!E$3:E1000,Prov_Auto!A$3:A1000,C997,Prov_Auto!C$3:C1000,"&gt;"&amp;A997,Prov_Auto!D$3:D1000,"&lt;="&amp;TODAY())*D997), "")))))</f>
        <v/>
      </c>
      <c r="I997" s="42" t="str">
        <f>IF($A997="","",IF($C997="","",IF($D997="","", IF($B997="C",  SUMIFS(Prov_Auto!$E$3:$E1000,Prov_Auto!$A$3:$A1000,$C997,Prov_Auto!$C$3:$C1000,"&gt;="&amp;$A997 ,Prov_Auto!$D$3:$D1000, "&gt;="&amp;DATE(I$2,1, 1), Prov_Auto!$D$3:$D1000,"&lt;="&amp;DATE(I$2, 12, 31))*$D997, IF($B997="V", -1*(SUMIFS(Prov_Auto!$E$3:$E1000,Prov_Auto!$A$3:$A1000,$C997,Prov_Auto!$C$3:$C1000,"&gt;="&amp;$A997 ,Prov_Auto!$D$3:$D1000, "&gt;="&amp;DATE(I$2,1,1), Prov_Auto!$D$3:$D1000,"&lt;="&amp;DATE(I$2,12,31))*$D997), "")))))</f>
        <v/>
      </c>
      <c r="J997" s="42" t="str">
        <f>IF($A997="","",IF($C997="","",IF($D997="","", IF($B997="C",  SUMIFS(Prov_Auto!$E$3:$E1000,Prov_Auto!$A$3:$A1000,$C997,Prov_Auto!$C$3:$C1000,"&gt;="&amp;$A997 ,Prov_Auto!$D$3:$D1000, "&gt;="&amp;DATE(J$2,1, 1), Prov_Auto!$D$3:$D1000,"&lt;="&amp;DATE(J$2, 12, 31))*$D997, IF($B997="V", -1*(SUMIFS(Prov_Auto!$E$3:$E1000,Prov_Auto!$A$3:$A1000,$C997,Prov_Auto!$C$3:$C1000,"&gt;="&amp;$A997 ,Prov_Auto!$D$3:$D1000, "&gt;="&amp;DATE(J$2,1,1), Prov_Auto!$D$3:$D1000,"&lt;="&amp;DATE(J$2,12,31))*$D997), "")))))</f>
        <v/>
      </c>
      <c r="K997" s="42" t="str">
        <f>IF($A997="","",IF($C997="","",IF($D997="","", IF($B997="C",  SUMIFS(Prov_Auto!$E$3:$E1000,Prov_Auto!$A$3:$A1000,$C997,Prov_Auto!$C$3:$C1000,"&gt;="&amp;$A997 ,Prov_Auto!$D$3:$D1000, "&gt;="&amp;DATE(K$2,1, 1), Prov_Auto!$D$3:$D1000,"&lt;="&amp;DATE(K$2, 12, 31))*$D997, IF($B997="V", -1*(SUMIFS(Prov_Auto!$E$3:$E1000,Prov_Auto!$A$3:$A1000,$C997,Prov_Auto!$C$3:$C1000,"&gt;="&amp;$A997 ,Prov_Auto!$D$3:$D1000, "&gt;="&amp;DATE(K$2,1,1), Prov_Auto!$D$3:$D1000,"&lt;="&amp;DATE(K$2,12,31))*$D997), "")))))</f>
        <v/>
      </c>
      <c r="L997" s="42" t="str">
        <f>IF($A997="","",IF($C997="","",IF($D997="","", IF($B997="C",  SUMIFS(Prov_Auto!$E$3:$E1000,Prov_Auto!$A$3:$A1000,$C997,Prov_Auto!$C$3:$C1000,"&gt;="&amp;$A997 ,Prov_Auto!$D$3:$D1000, "&gt;="&amp;DATE(L$2,1, 1), Prov_Auto!$D$3:$D1000,"&lt;="&amp;DATE(L$2, 12, 31))*$D997, IF($B997="V", -1*(SUMIFS(Prov_Auto!$E$3:$E1000,Prov_Auto!$A$3:$A1000,$C997,Prov_Auto!$C$3:$C1000,"&gt;="&amp;$A997 ,Prov_Auto!$D$3:$D1000, "&gt;="&amp;DATE(L$2,1,1), Prov_Auto!$D$3:$D1000,"&lt;="&amp;DATE(L$2,12,31))*$D997), "")))))</f>
        <v/>
      </c>
      <c r="M997" s="43" t="str">
        <f>IF($A997="","",IF($C997="","",IF($D997="","", IF($B997="C",  SUMIFS(Prov_Auto!$E$3:$E1000,Prov_Auto!$A$3:$A1000,$C997,Prov_Auto!$C$3:$C1000,"&gt;="&amp;$A997 ,Prov_Auto!$D$3:$D1000, "&gt;="&amp;DATE(M$2,1, 1), Prov_Auto!$D$3:$D1000,"&lt;="&amp;DATE(M$2, 12, 31))*$D997, IF($B997="V", -1*(SUMIFS(Prov_Auto!$E$3:$E1000,Prov_Auto!$A$3:$A1000,$C997,Prov_Auto!$C$3:$C1000,"&gt;="&amp;$A997 ,Prov_Auto!$D$3:$D1000, "&gt;="&amp;DATE(M$2,1,1), Prov_Auto!$D$3:$D1000,"&lt;="&amp;DATE(M$2,12,31))*$D997), "")))))</f>
        <v/>
      </c>
      <c r="N997" s="30"/>
      <c r="O997" s="31"/>
      <c r="P997" s="31"/>
      <c r="Q997" s="31"/>
      <c r="R997" s="31"/>
      <c r="S997" s="31"/>
      <c r="T997" s="31"/>
      <c r="U997" s="31"/>
      <c r="V997" s="31"/>
      <c r="W997" s="31"/>
    </row>
    <row r="998">
      <c r="A998" s="46"/>
      <c r="B998" s="47"/>
      <c r="C998" s="47"/>
      <c r="D998" s="47"/>
      <c r="E998" s="48"/>
      <c r="F998" s="45" t="str">
        <f t="shared" si="1"/>
        <v/>
      </c>
      <c r="G998" s="40" t="str">
        <f t="shared" si="2"/>
        <v/>
      </c>
      <c r="H998" s="41" t="str">
        <f>IF(A998="","",IF(C998="","",IF(D998="","",IF(B998="C", SUMIFS(Prov_Auto!E$3:E1000,Prov_Auto!A$3:A1000,C998,Prov_Auto!C$3:C1000,"&gt;"&amp;A998,Prov_Auto!D$3:D1000,"&lt;="&amp;TODAY())*D998, IF(B998="V", -1*(SUMIFS(Prov_Auto!E$3:E1000,Prov_Auto!A$3:A1000,C998,Prov_Auto!C$3:C1000,"&gt;"&amp;A998,Prov_Auto!D$3:D1000,"&lt;="&amp;TODAY())*D998), "")))))</f>
        <v/>
      </c>
      <c r="I998" s="42" t="str">
        <f>IF($A998="","",IF($C998="","",IF($D998="","", IF($B998="C",  SUMIFS(Prov_Auto!$E$3:$E1000,Prov_Auto!$A$3:$A1000,$C998,Prov_Auto!$C$3:$C1000,"&gt;="&amp;$A998 ,Prov_Auto!$D$3:$D1000, "&gt;="&amp;DATE(I$2,1, 1), Prov_Auto!$D$3:$D1000,"&lt;="&amp;DATE(I$2, 12, 31))*$D998, IF($B998="V", -1*(SUMIFS(Prov_Auto!$E$3:$E1000,Prov_Auto!$A$3:$A1000,$C998,Prov_Auto!$C$3:$C1000,"&gt;="&amp;$A998 ,Prov_Auto!$D$3:$D1000, "&gt;="&amp;DATE(I$2,1,1), Prov_Auto!$D$3:$D1000,"&lt;="&amp;DATE(I$2,12,31))*$D998), "")))))</f>
        <v/>
      </c>
      <c r="J998" s="42" t="str">
        <f>IF($A998="","",IF($C998="","",IF($D998="","", IF($B998="C",  SUMIFS(Prov_Auto!$E$3:$E1000,Prov_Auto!$A$3:$A1000,$C998,Prov_Auto!$C$3:$C1000,"&gt;="&amp;$A998 ,Prov_Auto!$D$3:$D1000, "&gt;="&amp;DATE(J$2,1, 1), Prov_Auto!$D$3:$D1000,"&lt;="&amp;DATE(J$2, 12, 31))*$D998, IF($B998="V", -1*(SUMIFS(Prov_Auto!$E$3:$E1000,Prov_Auto!$A$3:$A1000,$C998,Prov_Auto!$C$3:$C1000,"&gt;="&amp;$A998 ,Prov_Auto!$D$3:$D1000, "&gt;="&amp;DATE(J$2,1,1), Prov_Auto!$D$3:$D1000,"&lt;="&amp;DATE(J$2,12,31))*$D998), "")))))</f>
        <v/>
      </c>
      <c r="K998" s="42" t="str">
        <f>IF($A998="","",IF($C998="","",IF($D998="","", IF($B998="C",  SUMIFS(Prov_Auto!$E$3:$E1000,Prov_Auto!$A$3:$A1000,$C998,Prov_Auto!$C$3:$C1000,"&gt;="&amp;$A998 ,Prov_Auto!$D$3:$D1000, "&gt;="&amp;DATE(K$2,1, 1), Prov_Auto!$D$3:$D1000,"&lt;="&amp;DATE(K$2, 12, 31))*$D998, IF($B998="V", -1*(SUMIFS(Prov_Auto!$E$3:$E1000,Prov_Auto!$A$3:$A1000,$C998,Prov_Auto!$C$3:$C1000,"&gt;="&amp;$A998 ,Prov_Auto!$D$3:$D1000, "&gt;="&amp;DATE(K$2,1,1), Prov_Auto!$D$3:$D1000,"&lt;="&amp;DATE(K$2,12,31))*$D998), "")))))</f>
        <v/>
      </c>
      <c r="L998" s="42" t="str">
        <f>IF($A998="","",IF($C998="","",IF($D998="","", IF($B998="C",  SUMIFS(Prov_Auto!$E$3:$E1000,Prov_Auto!$A$3:$A1000,$C998,Prov_Auto!$C$3:$C1000,"&gt;="&amp;$A998 ,Prov_Auto!$D$3:$D1000, "&gt;="&amp;DATE(L$2,1, 1), Prov_Auto!$D$3:$D1000,"&lt;="&amp;DATE(L$2, 12, 31))*$D998, IF($B998="V", -1*(SUMIFS(Prov_Auto!$E$3:$E1000,Prov_Auto!$A$3:$A1000,$C998,Prov_Auto!$C$3:$C1000,"&gt;="&amp;$A998 ,Prov_Auto!$D$3:$D1000, "&gt;="&amp;DATE(L$2,1,1), Prov_Auto!$D$3:$D1000,"&lt;="&amp;DATE(L$2,12,31))*$D998), "")))))</f>
        <v/>
      </c>
      <c r="M998" s="43" t="str">
        <f>IF($A998="","",IF($C998="","",IF($D998="","", IF($B998="C",  SUMIFS(Prov_Auto!$E$3:$E1000,Prov_Auto!$A$3:$A1000,$C998,Prov_Auto!$C$3:$C1000,"&gt;="&amp;$A998 ,Prov_Auto!$D$3:$D1000, "&gt;="&amp;DATE(M$2,1, 1), Prov_Auto!$D$3:$D1000,"&lt;="&amp;DATE(M$2, 12, 31))*$D998, IF($B998="V", -1*(SUMIFS(Prov_Auto!$E$3:$E1000,Prov_Auto!$A$3:$A1000,$C998,Prov_Auto!$C$3:$C1000,"&gt;="&amp;$A998 ,Prov_Auto!$D$3:$D1000, "&gt;="&amp;DATE(M$2,1,1), Prov_Auto!$D$3:$D1000,"&lt;="&amp;DATE(M$2,12,31))*$D998), "")))))</f>
        <v/>
      </c>
      <c r="N998" s="30"/>
      <c r="O998" s="31"/>
      <c r="P998" s="31"/>
      <c r="Q998" s="31"/>
      <c r="R998" s="31"/>
      <c r="S998" s="31"/>
      <c r="T998" s="31"/>
      <c r="U998" s="31"/>
      <c r="V998" s="31"/>
      <c r="W998" s="31"/>
    </row>
    <row r="999">
      <c r="A999" s="46"/>
      <c r="B999" s="47"/>
      <c r="C999" s="47"/>
      <c r="D999" s="47"/>
      <c r="E999" s="48"/>
      <c r="F999" s="45" t="str">
        <f t="shared" si="1"/>
        <v/>
      </c>
      <c r="G999" s="40" t="str">
        <f t="shared" si="2"/>
        <v/>
      </c>
      <c r="H999" s="41" t="str">
        <f>IF(A999="","",IF(C999="","",IF(D999="","",IF(B999="C", SUMIFS(Prov_Auto!E$3:E1000,Prov_Auto!A$3:A1000,C999,Prov_Auto!C$3:C1000,"&gt;"&amp;A999,Prov_Auto!D$3:D1000,"&lt;="&amp;TODAY())*D999, IF(B999="V", -1*(SUMIFS(Prov_Auto!E$3:E1000,Prov_Auto!A$3:A1000,C999,Prov_Auto!C$3:C1000,"&gt;"&amp;A999,Prov_Auto!D$3:D1000,"&lt;="&amp;TODAY())*D999), "")))))</f>
        <v/>
      </c>
      <c r="I999" s="42" t="str">
        <f>IF($A999="","",IF($C999="","",IF($D999="","", IF($B999="C",  SUMIFS(Prov_Auto!$E$3:$E1000,Prov_Auto!$A$3:$A1000,$C999,Prov_Auto!$C$3:$C1000,"&gt;="&amp;$A999 ,Prov_Auto!$D$3:$D1000, "&gt;="&amp;DATE(I$2,1, 1), Prov_Auto!$D$3:$D1000,"&lt;="&amp;DATE(I$2, 12, 31))*$D999, IF($B999="V", -1*(SUMIFS(Prov_Auto!$E$3:$E1000,Prov_Auto!$A$3:$A1000,$C999,Prov_Auto!$C$3:$C1000,"&gt;="&amp;$A999 ,Prov_Auto!$D$3:$D1000, "&gt;="&amp;DATE(I$2,1,1), Prov_Auto!$D$3:$D1000,"&lt;="&amp;DATE(I$2,12,31))*$D999), "")))))</f>
        <v/>
      </c>
      <c r="J999" s="42" t="str">
        <f>IF($A999="","",IF($C999="","",IF($D999="","", IF($B999="C",  SUMIFS(Prov_Auto!$E$3:$E1000,Prov_Auto!$A$3:$A1000,$C999,Prov_Auto!$C$3:$C1000,"&gt;="&amp;$A999 ,Prov_Auto!$D$3:$D1000, "&gt;="&amp;DATE(J$2,1, 1), Prov_Auto!$D$3:$D1000,"&lt;="&amp;DATE(J$2, 12, 31))*$D999, IF($B999="V", -1*(SUMIFS(Prov_Auto!$E$3:$E1000,Prov_Auto!$A$3:$A1000,$C999,Prov_Auto!$C$3:$C1000,"&gt;="&amp;$A999 ,Prov_Auto!$D$3:$D1000, "&gt;="&amp;DATE(J$2,1,1), Prov_Auto!$D$3:$D1000,"&lt;="&amp;DATE(J$2,12,31))*$D999), "")))))</f>
        <v/>
      </c>
      <c r="K999" s="42" t="str">
        <f>IF($A999="","",IF($C999="","",IF($D999="","", IF($B999="C",  SUMIFS(Prov_Auto!$E$3:$E1000,Prov_Auto!$A$3:$A1000,$C999,Prov_Auto!$C$3:$C1000,"&gt;="&amp;$A999 ,Prov_Auto!$D$3:$D1000, "&gt;="&amp;DATE(K$2,1, 1), Prov_Auto!$D$3:$D1000,"&lt;="&amp;DATE(K$2, 12, 31))*$D999, IF($B999="V", -1*(SUMIFS(Prov_Auto!$E$3:$E1000,Prov_Auto!$A$3:$A1000,$C999,Prov_Auto!$C$3:$C1000,"&gt;="&amp;$A999 ,Prov_Auto!$D$3:$D1000, "&gt;="&amp;DATE(K$2,1,1), Prov_Auto!$D$3:$D1000,"&lt;="&amp;DATE(K$2,12,31))*$D999), "")))))</f>
        <v/>
      </c>
      <c r="L999" s="42" t="str">
        <f>IF($A999="","",IF($C999="","",IF($D999="","", IF($B999="C",  SUMIFS(Prov_Auto!$E$3:$E1000,Prov_Auto!$A$3:$A1000,$C999,Prov_Auto!$C$3:$C1000,"&gt;="&amp;$A999 ,Prov_Auto!$D$3:$D1000, "&gt;="&amp;DATE(L$2,1, 1), Prov_Auto!$D$3:$D1000,"&lt;="&amp;DATE(L$2, 12, 31))*$D999, IF($B999="V", -1*(SUMIFS(Prov_Auto!$E$3:$E1000,Prov_Auto!$A$3:$A1000,$C999,Prov_Auto!$C$3:$C1000,"&gt;="&amp;$A999 ,Prov_Auto!$D$3:$D1000, "&gt;="&amp;DATE(L$2,1,1), Prov_Auto!$D$3:$D1000,"&lt;="&amp;DATE(L$2,12,31))*$D999), "")))))</f>
        <v/>
      </c>
      <c r="M999" s="43" t="str">
        <f>IF($A999="","",IF($C999="","",IF($D999="","", IF($B999="C",  SUMIFS(Prov_Auto!$E$3:$E1000,Prov_Auto!$A$3:$A1000,$C999,Prov_Auto!$C$3:$C1000,"&gt;="&amp;$A999 ,Prov_Auto!$D$3:$D1000, "&gt;="&amp;DATE(M$2,1, 1), Prov_Auto!$D$3:$D1000,"&lt;="&amp;DATE(M$2, 12, 31))*$D999, IF($B999="V", -1*(SUMIFS(Prov_Auto!$E$3:$E1000,Prov_Auto!$A$3:$A1000,$C999,Prov_Auto!$C$3:$C1000,"&gt;="&amp;$A999 ,Prov_Auto!$D$3:$D1000, "&gt;="&amp;DATE(M$2,1,1), Prov_Auto!$D$3:$D1000,"&lt;="&amp;DATE(M$2,12,31))*$D999), "")))))</f>
        <v/>
      </c>
      <c r="N999" s="30"/>
      <c r="O999" s="31"/>
      <c r="P999" s="31"/>
      <c r="Q999" s="31"/>
      <c r="R999" s="31"/>
      <c r="S999" s="31"/>
      <c r="T999" s="31"/>
      <c r="U999" s="31"/>
      <c r="V999" s="31"/>
      <c r="W999" s="31"/>
    </row>
    <row r="1000">
      <c r="A1000" s="46"/>
      <c r="B1000" s="47"/>
      <c r="C1000" s="47"/>
      <c r="D1000" s="47"/>
      <c r="E1000" s="48"/>
      <c r="F1000" s="45" t="str">
        <f t="shared" si="1"/>
        <v/>
      </c>
      <c r="G1000" s="40" t="str">
        <f t="shared" si="2"/>
        <v/>
      </c>
      <c r="H1000" s="41" t="str">
        <f>IF(A1000="","",IF(C1000="","",IF(D1000="","",IF(B1000="C", SUMIFS(Prov_Auto!E$3:E1000,Prov_Auto!A$3:A1000,C1000,Prov_Auto!C$3:C1000,"&gt;"&amp;A1000,Prov_Auto!D$3:D1000,"&lt;="&amp;TODAY())*D1000, IF(B1000="V", -1*(SUMIFS(Prov_Auto!E$3:E1000,Prov_Auto!A$3:A1000,C1000,Prov_Auto!C$3:C1000,"&gt;"&amp;A1000,Prov_Auto!D$3:D1000,"&lt;="&amp;TODAY())*D1000), "")))))</f>
        <v/>
      </c>
      <c r="I1000" s="42" t="str">
        <f>IF($A1000="","",IF($C1000="","",IF($D1000="","", IF($B1000="C",  SUMIFS(Prov_Auto!$E$3:$E1000,Prov_Auto!$A$3:$A1000,$C1000,Prov_Auto!$C$3:$C1000,"&gt;="&amp;$A1000 ,Prov_Auto!$D$3:$D1000, "&gt;="&amp;DATE(I$2,1, 1), Prov_Auto!$D$3:$D1000,"&lt;="&amp;DATE(I$2, 12, 31))*$D1000, IF($B1000="V", -1*(SUMIFS(Prov_Auto!$E$3:$E1000,Prov_Auto!$A$3:$A1000,$C1000,Prov_Auto!$C$3:$C1000,"&gt;="&amp;$A1000 ,Prov_Auto!$D$3:$D1000, "&gt;="&amp;DATE(I$2,1,1), Prov_Auto!$D$3:$D1000,"&lt;="&amp;DATE(I$2,12,31))*$D1000), "")))))</f>
        <v/>
      </c>
      <c r="J1000" s="42" t="str">
        <f>IF($A1000="","",IF($C1000="","",IF($D1000="","", IF($B1000="C",  SUMIFS(Prov_Auto!$E$3:$E1000,Prov_Auto!$A$3:$A1000,$C1000,Prov_Auto!$C$3:$C1000,"&gt;="&amp;$A1000 ,Prov_Auto!$D$3:$D1000, "&gt;="&amp;DATE(J$2,1, 1), Prov_Auto!$D$3:$D1000,"&lt;="&amp;DATE(J$2, 12, 31))*$D1000, IF($B1000="V", -1*(SUMIFS(Prov_Auto!$E$3:$E1000,Prov_Auto!$A$3:$A1000,$C1000,Prov_Auto!$C$3:$C1000,"&gt;="&amp;$A1000 ,Prov_Auto!$D$3:$D1000, "&gt;="&amp;DATE(J$2,1,1), Prov_Auto!$D$3:$D1000,"&lt;="&amp;DATE(J$2,12,31))*$D1000), "")))))</f>
        <v/>
      </c>
      <c r="K1000" s="42" t="str">
        <f>IF($A1000="","",IF($C1000="","",IF($D1000="","", IF($B1000="C",  SUMIFS(Prov_Auto!$E$3:$E1000,Prov_Auto!$A$3:$A1000,$C1000,Prov_Auto!$C$3:$C1000,"&gt;="&amp;$A1000 ,Prov_Auto!$D$3:$D1000, "&gt;="&amp;DATE(K$2,1, 1), Prov_Auto!$D$3:$D1000,"&lt;="&amp;DATE(K$2, 12, 31))*$D1000, IF($B1000="V", -1*(SUMIFS(Prov_Auto!$E$3:$E1000,Prov_Auto!$A$3:$A1000,$C1000,Prov_Auto!$C$3:$C1000,"&gt;="&amp;$A1000 ,Prov_Auto!$D$3:$D1000, "&gt;="&amp;DATE(K$2,1,1), Prov_Auto!$D$3:$D1000,"&lt;="&amp;DATE(K$2,12,31))*$D1000), "")))))</f>
        <v/>
      </c>
      <c r="L1000" s="42" t="str">
        <f>IF($A1000="","",IF($C1000="","",IF($D1000="","", IF($B1000="C",  SUMIFS(Prov_Auto!$E$3:$E1000,Prov_Auto!$A$3:$A1000,$C1000,Prov_Auto!$C$3:$C1000,"&gt;="&amp;$A1000 ,Prov_Auto!$D$3:$D1000, "&gt;="&amp;DATE(L$2,1, 1), Prov_Auto!$D$3:$D1000,"&lt;="&amp;DATE(L$2, 12, 31))*$D1000, IF($B1000="V", -1*(SUMIFS(Prov_Auto!$E$3:$E1000,Prov_Auto!$A$3:$A1000,$C1000,Prov_Auto!$C$3:$C1000,"&gt;="&amp;$A1000 ,Prov_Auto!$D$3:$D1000, "&gt;="&amp;DATE(L$2,1,1), Prov_Auto!$D$3:$D1000,"&lt;="&amp;DATE(L$2,12,31))*$D1000), "")))))</f>
        <v/>
      </c>
      <c r="M1000" s="43" t="str">
        <f>IF($A1000="","",IF($C1000="","",IF($D1000="","", IF($B1000="C",  SUMIFS(Prov_Auto!$E$3:$E1000,Prov_Auto!$A$3:$A1000,$C1000,Prov_Auto!$C$3:$C1000,"&gt;="&amp;$A1000 ,Prov_Auto!$D$3:$D1000, "&gt;="&amp;DATE(M$2,1, 1), Prov_Auto!$D$3:$D1000,"&lt;="&amp;DATE(M$2, 12, 31))*$D1000, IF($B1000="V", -1*(SUMIFS(Prov_Auto!$E$3:$E1000,Prov_Auto!$A$3:$A1000,$C1000,Prov_Auto!$C$3:$C1000,"&gt;="&amp;$A1000 ,Prov_Auto!$D$3:$D1000, "&gt;="&amp;DATE(M$2,1,1), Prov_Auto!$D$3:$D1000,"&lt;="&amp;DATE(M$2,12,31))*$D1000), "")))))</f>
        <v/>
      </c>
      <c r="N1000" s="30"/>
      <c r="O1000" s="31"/>
      <c r="P1000" s="31"/>
      <c r="Q1000" s="31"/>
      <c r="R1000" s="31"/>
      <c r="S1000" s="31"/>
      <c r="T1000" s="31"/>
      <c r="U1000" s="31"/>
      <c r="V1000" s="31"/>
      <c r="W1000" s="31"/>
    </row>
  </sheetData>
  <mergeCells count="3">
    <mergeCell ref="A1:E1"/>
    <mergeCell ref="F1:G1"/>
    <mergeCell ref="H1:M1"/>
  </mergeCells>
  <dataValidations>
    <dataValidation type="list" allowBlank="1" showErrorMessage="1" sqref="B3:B1000">
      <formula1>"C,V"</formula1>
    </dataValidation>
    <dataValidation type="decimal" operator="greaterThan" allowBlank="1" showDropDown="1" showErrorMessage="1" sqref="D3:E1000">
      <formula1>0.0</formula1>
    </dataValidation>
    <dataValidation type="custom" allowBlank="1" showDropDown="1" showErrorMessage="1" sqref="A3:A1000">
      <formula1>OR(NOT(ISERROR(DATEVALUE(A3))), AND(ISNUMBER(A3), LEFT(CELL("format", A3))="D"))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2" max="2" width="16.86"/>
    <col customWidth="1" min="3" max="4" width="18.57"/>
    <col customWidth="1" min="5" max="5" width="17.14"/>
    <col customWidth="1" min="7" max="7" width="18.86"/>
    <col customWidth="1" min="8" max="8" width="23.29"/>
  </cols>
  <sheetData>
    <row r="1">
      <c r="A1" s="49" t="s">
        <v>24</v>
      </c>
      <c r="B1" s="50"/>
      <c r="C1" s="51" t="s">
        <v>25</v>
      </c>
      <c r="D1" s="52"/>
      <c r="E1" s="53"/>
      <c r="F1" s="53"/>
      <c r="G1" s="54"/>
      <c r="H1" s="55"/>
      <c r="I1" s="55"/>
      <c r="J1" s="56"/>
      <c r="K1" s="56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>
      <c r="A2" s="57" t="s">
        <v>16</v>
      </c>
      <c r="B2" s="58" t="s">
        <v>26</v>
      </c>
      <c r="C2" s="10"/>
      <c r="D2" s="10"/>
      <c r="E2" s="10"/>
      <c r="F2" s="10"/>
      <c r="G2" s="59" t="s">
        <v>27</v>
      </c>
      <c r="H2" s="60" t="s">
        <v>13</v>
      </c>
      <c r="I2" s="61"/>
      <c r="J2" s="61"/>
      <c r="K2" s="61"/>
      <c r="L2" s="61"/>
      <c r="M2" s="62"/>
      <c r="N2" s="30"/>
      <c r="O2" s="31"/>
      <c r="P2" s="31"/>
      <c r="Q2" s="31"/>
      <c r="R2" s="31"/>
      <c r="S2" s="31"/>
      <c r="T2" s="31"/>
      <c r="U2" s="31"/>
      <c r="V2" s="31"/>
      <c r="W2" s="31"/>
      <c r="X2" s="31"/>
    </row>
    <row r="3">
      <c r="A3" s="63"/>
      <c r="B3" s="64" t="s">
        <v>17</v>
      </c>
      <c r="C3" s="64" t="s">
        <v>28</v>
      </c>
      <c r="D3" s="64" t="s">
        <v>29</v>
      </c>
      <c r="E3" s="64" t="s">
        <v>30</v>
      </c>
      <c r="F3" s="64" t="s">
        <v>31</v>
      </c>
      <c r="G3" s="65" t="s">
        <v>32</v>
      </c>
      <c r="H3" s="66" t="s">
        <v>21</v>
      </c>
      <c r="I3" s="67">
        <f>YEAR(TODAY())</f>
        <v>2021</v>
      </c>
      <c r="J3" s="67">
        <f>YEAR(TODAY())-1</f>
        <v>2020</v>
      </c>
      <c r="K3" s="67">
        <f>YEAR(TODAY())-2</f>
        <v>2019</v>
      </c>
      <c r="L3" s="67">
        <f>YEAR(TODAY())-3</f>
        <v>2018</v>
      </c>
      <c r="M3" s="68">
        <f>YEAR(TODAY())-4</f>
        <v>2017</v>
      </c>
      <c r="N3" s="30"/>
      <c r="O3" s="31"/>
      <c r="P3" s="31"/>
      <c r="Q3" s="31"/>
      <c r="R3" s="31"/>
      <c r="S3" s="31"/>
      <c r="T3" s="31"/>
      <c r="U3" s="31"/>
      <c r="V3" s="31"/>
      <c r="W3" s="31"/>
      <c r="X3" s="31"/>
    </row>
    <row r="4">
      <c r="A4" s="69" t="str">
        <f>IFERROR(__xludf.DUMMYFUNCTION("IF(C1=""Apenas Atual"", IFERROR(sort(unique(FILTER(UPPER(Transacoes!C3:C1001), Transacoes!C3:C1001&lt;&gt;"""")), 1, TRUE),""""))"),"XPLG11")</f>
        <v>XPLG11</v>
      </c>
      <c r="B4" s="70">
        <f>IF($A4="","",SUMIFS(Transacoes!D$3:D1001,Transacoes!$C$3:$C1001,$A4,Transacoes!$B$3:$B1001,"C")-SUMIFS(Transacoes!D$3:D1001,Transacoes!$C$3:$C1001,$A4,Transacoes!$B$3:$B1001,"V"))</f>
        <v>30</v>
      </c>
      <c r="C4" s="71">
        <f>IF($A4="","",(SUMIFS(Transacoes!F$3:F1001,Transacoes!$C$3:$C1001,$A4,Transacoes!$B$3:$B1001,"C")-SUMIFS(Transacoes!F$3:F1001,Transacoes!$C$3:$C1001,$A4,Transacoes!$B$3:$B1001,"V")) + G4)</f>
        <v>3100</v>
      </c>
      <c r="D4" s="71" t="str">
        <f>IFERROR(__xludf.DUMMYFUNCTION("IF(A4="""","""",IF(B4="""","""",B4*GOOGLEFINANCE(A4)))"),"#N/A")</f>
        <v>#N/A</v>
      </c>
      <c r="E4" s="71" t="str">
        <f t="shared" ref="E4:E1001" si="1">IF(A4="","",IF(B4&lt;=0,"Tudo vendido",D4-C4))</f>
        <v>#N/A</v>
      </c>
      <c r="F4" s="72" t="str">
        <f t="shared" ref="F4:F1001" si="2">IF(E4="","",IF(E4="Tudo vendido", "N/A", E4/C4))</f>
        <v>#N/A</v>
      </c>
      <c r="G4" s="73">
        <f>IF(A4="","",SUMIF(Transacoes!C$3:C1001,A4,Transacoes!G$3:G1001))</f>
        <v>0</v>
      </c>
      <c r="H4" s="74">
        <f>IF(A4="","", SUMIF(Transacoes!C$3:C1001, A4, Transacoes!H$3:H1001))</f>
        <v>0</v>
      </c>
      <c r="I4" s="75">
        <f>IF($A4="","",SUMIF(Transacoes!$C$3:$C1001, $A4, Transacoes!I$3:I1001))</f>
        <v>0</v>
      </c>
      <c r="J4" s="75">
        <f>IF($A4="","",SUMIF(Transacoes!$C$3:$C1001, $A4, Transacoes!J$3:J1001))</f>
        <v>0</v>
      </c>
      <c r="K4" s="75">
        <f>IF($A4="","",SUMIF(Transacoes!$C$3:$C1001, $A4, Transacoes!K$3:K1001))</f>
        <v>0</v>
      </c>
      <c r="L4" s="75">
        <f>IF($A4="","",SUMIF(Transacoes!$C$3:$C1001, $A4, Transacoes!L$3:L1001))</f>
        <v>0</v>
      </c>
      <c r="M4" s="76">
        <f>IF($A4="","",SUMIF(Transacoes!$C$3:$C1001, $A4, Transacoes!M$3:M1001))</f>
        <v>0</v>
      </c>
      <c r="N4" s="30"/>
      <c r="O4" s="31"/>
      <c r="P4" s="31"/>
      <c r="Q4" s="31"/>
      <c r="R4" s="31"/>
      <c r="S4" s="31"/>
      <c r="T4" s="31"/>
      <c r="U4" s="31"/>
      <c r="V4" s="31"/>
      <c r="W4" s="31"/>
      <c r="X4" s="31"/>
    </row>
    <row r="5">
      <c r="A5" s="69"/>
      <c r="B5" s="70" t="str">
        <f>IF($A5="","",SUMIFS(Transacoes!D$3:D1001,Transacoes!$C$3:$C1001,$A5,Transacoes!$B$3:$B1001,"C")-SUMIFS(Transacoes!D$3:D1001,Transacoes!$C$3:$C1001,$A5,Transacoes!$B$3:$B1001,"V"))</f>
        <v/>
      </c>
      <c r="C5" s="71" t="str">
        <f>IF($A5="","",(SUMIFS(Transacoes!F$3:F1001,Transacoes!$C$3:$C1001,$A5,Transacoes!$B$3:$B1001,"C")-SUMIFS(Transacoes!F$3:F1001,Transacoes!$C$3:$C1001,$A5,Transacoes!$B$3:$B1001,"V")) + G5)</f>
        <v/>
      </c>
      <c r="D5" s="71" t="str">
        <f>IFERROR(__xludf.DUMMYFUNCTION("IF(A5="""","""",IF(B5="""","""",B5*GOOGLEFINANCE(A5)))"),"")</f>
        <v/>
      </c>
      <c r="E5" s="71" t="str">
        <f t="shared" si="1"/>
        <v/>
      </c>
      <c r="F5" s="72" t="str">
        <f t="shared" si="2"/>
        <v/>
      </c>
      <c r="G5" s="73" t="str">
        <f>IF(A5="","",SUMIF(Transacoes!C$3:C1001,A5,Transacoes!G$3:G1001))</f>
        <v/>
      </c>
      <c r="H5" s="74" t="str">
        <f>IF(A5="","", SUMIF(Transacoes!C$3:C1001, A5, Transacoes!H$3:H1001))</f>
        <v/>
      </c>
      <c r="I5" s="75" t="str">
        <f>IF($A5="","",SUMIF(Transacoes!$C$3:$C1001, $A5, Transacoes!I$3:I1001))</f>
        <v/>
      </c>
      <c r="J5" s="75" t="str">
        <f>IF($A5="","",SUMIF(Transacoes!$C$3:$C1001, $A5, Transacoes!J$3:J1001))</f>
        <v/>
      </c>
      <c r="K5" s="75" t="str">
        <f>IF($A5="","",SUMIF(Transacoes!$C$3:$C1001, $A5, Transacoes!K$3:K1001))</f>
        <v/>
      </c>
      <c r="L5" s="75" t="str">
        <f>IF($A5="","",SUMIF(Transacoes!$C$3:$C1001, $A5, Transacoes!L$3:L1001))</f>
        <v/>
      </c>
      <c r="M5" s="76" t="str">
        <f>IF($A5="","",SUMIF(Transacoes!$C$3:$C1001, $A5, Transacoes!M$3:M1001))</f>
        <v/>
      </c>
      <c r="N5" s="30"/>
      <c r="O5" s="31"/>
      <c r="P5" s="31"/>
      <c r="Q5" s="31"/>
      <c r="R5" s="31"/>
      <c r="S5" s="31"/>
      <c r="T5" s="31"/>
      <c r="U5" s="31"/>
      <c r="V5" s="31"/>
      <c r="W5" s="31"/>
      <c r="X5" s="31"/>
    </row>
    <row r="6">
      <c r="A6" s="69"/>
      <c r="B6" s="70" t="str">
        <f>IF($A6="","",SUMIFS(Transacoes!D$3:D1001,Transacoes!$C$3:$C1001,$A6,Transacoes!$B$3:$B1001,"C")-SUMIFS(Transacoes!D$3:D1001,Transacoes!$C$3:$C1001,$A6,Transacoes!$B$3:$B1001,"V"))</f>
        <v/>
      </c>
      <c r="C6" s="71" t="str">
        <f>IF($A6="","",(SUMIFS(Transacoes!F$3:F1001,Transacoes!$C$3:$C1001,$A6,Transacoes!$B$3:$B1001,"C")-SUMIFS(Transacoes!F$3:F1001,Transacoes!$C$3:$C1001,$A6,Transacoes!$B$3:$B1001,"V")) + G6)</f>
        <v/>
      </c>
      <c r="D6" s="71" t="str">
        <f>IFERROR(__xludf.DUMMYFUNCTION("IF(A6="""","""",IF(B6="""","""",B6*GOOGLEFINANCE(A6)))"),"")</f>
        <v/>
      </c>
      <c r="E6" s="71" t="str">
        <f t="shared" si="1"/>
        <v/>
      </c>
      <c r="F6" s="72" t="str">
        <f t="shared" si="2"/>
        <v/>
      </c>
      <c r="G6" s="73" t="str">
        <f>IF(A6="","",SUMIF(Transacoes!C$3:C1001,A6,Transacoes!G$3:G1001))</f>
        <v/>
      </c>
      <c r="H6" s="74" t="str">
        <f>IF(A6="","", SUMIF(Transacoes!C$3:C1001, A6, Transacoes!H$3:H1001))</f>
        <v/>
      </c>
      <c r="I6" s="75" t="str">
        <f>IF($A6="","",SUMIF(Transacoes!$C$3:$C1001, $A6, Transacoes!I$3:I1001))</f>
        <v/>
      </c>
      <c r="J6" s="75" t="str">
        <f>IF($A6="","",SUMIF(Transacoes!$C$3:$C1001, $A6, Transacoes!J$3:J1001))</f>
        <v/>
      </c>
      <c r="K6" s="75" t="str">
        <f>IF($A6="","",SUMIF(Transacoes!$C$3:$C1001, $A6, Transacoes!K$3:K1001))</f>
        <v/>
      </c>
      <c r="L6" s="75" t="str">
        <f>IF($A6="","",SUMIF(Transacoes!$C$3:$C1001, $A6, Transacoes!L$3:L1001))</f>
        <v/>
      </c>
      <c r="M6" s="76" t="str">
        <f>IF($A6="","",SUMIF(Transacoes!$C$3:$C1001, $A6, Transacoes!M$3:M1001))</f>
        <v/>
      </c>
      <c r="N6" s="30"/>
      <c r="O6" s="31"/>
      <c r="P6" s="31"/>
      <c r="Q6" s="31"/>
      <c r="R6" s="31"/>
      <c r="S6" s="31"/>
      <c r="T6" s="31"/>
      <c r="U6" s="31"/>
      <c r="V6" s="31"/>
      <c r="W6" s="31"/>
      <c r="X6" s="31"/>
    </row>
    <row r="7">
      <c r="A7" s="69"/>
      <c r="B7" s="70" t="str">
        <f>IF($A7="","",SUMIFS(Transacoes!D$3:D1001,Transacoes!$C$3:$C1001,$A7,Transacoes!$B$3:$B1001,"C")-SUMIFS(Transacoes!D$3:D1001,Transacoes!$C$3:$C1001,$A7,Transacoes!$B$3:$B1001,"V"))</f>
        <v/>
      </c>
      <c r="C7" s="71" t="str">
        <f>IF($A7="","",(SUMIFS(Transacoes!F$3:F1001,Transacoes!$C$3:$C1001,$A7,Transacoes!$B$3:$B1001,"C")-SUMIFS(Transacoes!F$3:F1001,Transacoes!$C$3:$C1001,$A7,Transacoes!$B$3:$B1001,"V")) + G7)</f>
        <v/>
      </c>
      <c r="D7" s="71" t="str">
        <f>IFERROR(__xludf.DUMMYFUNCTION("IF(A7="""","""",IF(B7="""","""",B7*GOOGLEFINANCE(A7)))"),"")</f>
        <v/>
      </c>
      <c r="E7" s="71" t="str">
        <f t="shared" si="1"/>
        <v/>
      </c>
      <c r="F7" s="72" t="str">
        <f t="shared" si="2"/>
        <v/>
      </c>
      <c r="G7" s="73" t="str">
        <f>IF(A7="","",SUMIF(Transacoes!C$3:C1001,A7,Transacoes!G$3:G1001))</f>
        <v/>
      </c>
      <c r="H7" s="74" t="str">
        <f>IF(A7="","", SUMIF(Transacoes!C$3:C1001, A7, Transacoes!H$3:H1001))</f>
        <v/>
      </c>
      <c r="I7" s="75" t="str">
        <f>IF($A7="","",SUMIF(Transacoes!$C$3:$C1001, $A7, Transacoes!I$3:I1001))</f>
        <v/>
      </c>
      <c r="J7" s="75" t="str">
        <f>IF($A7="","",SUMIF(Transacoes!$C$3:$C1001, $A7, Transacoes!J$3:J1001))</f>
        <v/>
      </c>
      <c r="K7" s="75" t="str">
        <f>IF($A7="","",SUMIF(Transacoes!$C$3:$C1001, $A7, Transacoes!K$3:K1001))</f>
        <v/>
      </c>
      <c r="L7" s="75" t="str">
        <f>IF($A7="","",SUMIF(Transacoes!$C$3:$C1001, $A7, Transacoes!L$3:L1001))</f>
        <v/>
      </c>
      <c r="M7" s="76" t="str">
        <f>IF($A7="","",SUMIF(Transacoes!$C$3:$C1001, $A7, Transacoes!M$3:M1001))</f>
        <v/>
      </c>
      <c r="N7" s="30"/>
      <c r="O7" s="31"/>
      <c r="P7" s="31"/>
      <c r="Q7" s="31"/>
      <c r="R7" s="31"/>
      <c r="S7" s="31"/>
      <c r="T7" s="31"/>
      <c r="U7" s="31"/>
      <c r="V7" s="31"/>
      <c r="W7" s="31"/>
      <c r="X7" s="31"/>
    </row>
    <row r="8">
      <c r="A8" s="69"/>
      <c r="B8" s="70" t="str">
        <f>IF($A8="","",SUMIFS(Transacoes!D$3:D1001,Transacoes!$C$3:$C1001,$A8,Transacoes!$B$3:$B1001,"C")-SUMIFS(Transacoes!D$3:D1001,Transacoes!$C$3:$C1001,$A8,Transacoes!$B$3:$B1001,"V"))</f>
        <v/>
      </c>
      <c r="C8" s="71" t="str">
        <f>IF($A8="","",(SUMIFS(Transacoes!F$3:F1001,Transacoes!$C$3:$C1001,$A8,Transacoes!$B$3:$B1001,"C")-SUMIFS(Transacoes!F$3:F1001,Transacoes!$C$3:$C1001,$A8,Transacoes!$B$3:$B1001,"V")) + G8)</f>
        <v/>
      </c>
      <c r="D8" s="71" t="str">
        <f>IFERROR(__xludf.DUMMYFUNCTION("IF(A8="""","""",IF(B8="""","""",B8*GOOGLEFINANCE(A8)))"),"")</f>
        <v/>
      </c>
      <c r="E8" s="71" t="str">
        <f t="shared" si="1"/>
        <v/>
      </c>
      <c r="F8" s="72" t="str">
        <f t="shared" si="2"/>
        <v/>
      </c>
      <c r="G8" s="73" t="str">
        <f>IF(A8="","",SUMIF(Transacoes!C$3:C1001,A8,Transacoes!G$3:G1001))</f>
        <v/>
      </c>
      <c r="H8" s="74" t="str">
        <f>IF(A8="","", SUMIF(Transacoes!C$3:C1001, A8, Transacoes!H$3:H1001))</f>
        <v/>
      </c>
      <c r="I8" s="75" t="str">
        <f>IF($A8="","",SUMIF(Transacoes!$C$3:$C1001, $A8, Transacoes!I$3:I1001))</f>
        <v/>
      </c>
      <c r="J8" s="75" t="str">
        <f>IF($A8="","",SUMIF(Transacoes!$C$3:$C1001, $A8, Transacoes!J$3:J1001))</f>
        <v/>
      </c>
      <c r="K8" s="75" t="str">
        <f>IF($A8="","",SUMIF(Transacoes!$C$3:$C1001, $A8, Transacoes!K$3:K1001))</f>
        <v/>
      </c>
      <c r="L8" s="75" t="str">
        <f>IF($A8="","",SUMIF(Transacoes!$C$3:$C1001, $A8, Transacoes!L$3:L1001))</f>
        <v/>
      </c>
      <c r="M8" s="76" t="str">
        <f>IF($A8="","",SUMIF(Transacoes!$C$3:$C1001, $A8, Transacoes!M$3:M1001))</f>
        <v/>
      </c>
      <c r="N8" s="30"/>
      <c r="O8" s="31"/>
      <c r="P8" s="31"/>
      <c r="Q8" s="31"/>
      <c r="R8" s="31"/>
      <c r="S8" s="31"/>
      <c r="T8" s="31"/>
      <c r="U8" s="31"/>
      <c r="V8" s="31"/>
      <c r="W8" s="31"/>
      <c r="X8" s="31"/>
    </row>
    <row r="9">
      <c r="A9" s="69"/>
      <c r="B9" s="70" t="str">
        <f>IF($A9="","",SUMIFS(Transacoes!D$3:D1001,Transacoes!$C$3:$C1001,$A9,Transacoes!$B$3:$B1001,"C")-SUMIFS(Transacoes!D$3:D1001,Transacoes!$C$3:$C1001,$A9,Transacoes!$B$3:$B1001,"V"))</f>
        <v/>
      </c>
      <c r="C9" s="71" t="str">
        <f>IF($A9="","",(SUMIFS(Transacoes!F$3:F1001,Transacoes!$C$3:$C1001,$A9,Transacoes!$B$3:$B1001,"C")-SUMIFS(Transacoes!F$3:F1001,Transacoes!$C$3:$C1001,$A9,Transacoes!$B$3:$B1001,"V")) + G9)</f>
        <v/>
      </c>
      <c r="D9" s="71" t="str">
        <f>IFERROR(__xludf.DUMMYFUNCTION("IF(A9="""","""",IF(B9="""","""",B9*GOOGLEFINANCE(A9)))"),"")</f>
        <v/>
      </c>
      <c r="E9" s="71" t="str">
        <f t="shared" si="1"/>
        <v/>
      </c>
      <c r="F9" s="72" t="str">
        <f t="shared" si="2"/>
        <v/>
      </c>
      <c r="G9" s="73" t="str">
        <f>IF(A9="","",SUMIF(Transacoes!C$3:C1001,A9,Transacoes!G$3:G1001))</f>
        <v/>
      </c>
      <c r="H9" s="74" t="str">
        <f>IF(A9="","", SUMIF(Transacoes!C$3:C1001, A9, Transacoes!H$3:H1001))</f>
        <v/>
      </c>
      <c r="I9" s="75" t="str">
        <f>IF($A9="","",SUMIF(Transacoes!$C$3:$C1001, $A9, Transacoes!I$3:I1001))</f>
        <v/>
      </c>
      <c r="J9" s="75" t="str">
        <f>IF($A9="","",SUMIF(Transacoes!$C$3:$C1001, $A9, Transacoes!J$3:J1001))</f>
        <v/>
      </c>
      <c r="K9" s="75" t="str">
        <f>IF($A9="","",SUMIF(Transacoes!$C$3:$C1001, $A9, Transacoes!K$3:K1001))</f>
        <v/>
      </c>
      <c r="L9" s="75" t="str">
        <f>IF($A9="","",SUMIF(Transacoes!$C$3:$C1001, $A9, Transacoes!L$3:L1001))</f>
        <v/>
      </c>
      <c r="M9" s="76" t="str">
        <f>IF($A9="","",SUMIF(Transacoes!$C$3:$C1001, $A9, Transacoes!M$3:M1001))</f>
        <v/>
      </c>
      <c r="N9" s="30"/>
      <c r="O9" s="31"/>
      <c r="P9" s="31"/>
      <c r="Q9" s="31"/>
      <c r="R9" s="31"/>
      <c r="S9" s="31"/>
      <c r="T9" s="31"/>
      <c r="U9" s="31"/>
      <c r="V9" s="31"/>
      <c r="W9" s="31"/>
      <c r="X9" s="31"/>
    </row>
    <row r="10">
      <c r="A10" s="69"/>
      <c r="B10" s="70" t="str">
        <f>IF($A10="","",SUMIFS(Transacoes!D$3:D1001,Transacoes!$C$3:$C1001,$A10,Transacoes!$B$3:$B1001,"C")-SUMIFS(Transacoes!D$3:D1001,Transacoes!$C$3:$C1001,$A10,Transacoes!$B$3:$B1001,"V"))</f>
        <v/>
      </c>
      <c r="C10" s="71" t="str">
        <f>IF($A10="","",(SUMIFS(Transacoes!F$3:F1001,Transacoes!$C$3:$C1001,$A10,Transacoes!$B$3:$B1001,"C")-SUMIFS(Transacoes!F$3:F1001,Transacoes!$C$3:$C1001,$A10,Transacoes!$B$3:$B1001,"V")) + G10)</f>
        <v/>
      </c>
      <c r="D10" s="71" t="str">
        <f>IFERROR(__xludf.DUMMYFUNCTION("IF(A10="""","""",IF(B10="""","""",B10*GOOGLEFINANCE(A10)))"),"")</f>
        <v/>
      </c>
      <c r="E10" s="71" t="str">
        <f t="shared" si="1"/>
        <v/>
      </c>
      <c r="F10" s="72" t="str">
        <f t="shared" si="2"/>
        <v/>
      </c>
      <c r="G10" s="73" t="str">
        <f>IF(A10="","",SUMIF(Transacoes!C$3:C1001,A10,Transacoes!G$3:G1001))</f>
        <v/>
      </c>
      <c r="H10" s="74" t="str">
        <f>IF(A10="","", SUMIF(Transacoes!C$3:C1001, A10, Transacoes!H$3:H1001))</f>
        <v/>
      </c>
      <c r="I10" s="75" t="str">
        <f>IF($A10="","",SUMIF(Transacoes!$C$3:$C1001, $A10, Transacoes!I$3:I1001))</f>
        <v/>
      </c>
      <c r="J10" s="75" t="str">
        <f>IF($A10="","",SUMIF(Transacoes!$C$3:$C1001, $A10, Transacoes!J$3:J1001))</f>
        <v/>
      </c>
      <c r="K10" s="75" t="str">
        <f>IF($A10="","",SUMIF(Transacoes!$C$3:$C1001, $A10, Transacoes!K$3:K1001))</f>
        <v/>
      </c>
      <c r="L10" s="75" t="str">
        <f>IF($A10="","",SUMIF(Transacoes!$C$3:$C1001, $A10, Transacoes!L$3:L1001))</f>
        <v/>
      </c>
      <c r="M10" s="76" t="str">
        <f>IF($A10="","",SUMIF(Transacoes!$C$3:$C1001, $A10, Transacoes!M$3:M1001))</f>
        <v/>
      </c>
      <c r="N10" s="30"/>
      <c r="O10" s="31"/>
      <c r="P10" s="31"/>
      <c r="Q10" s="31"/>
      <c r="R10" s="31"/>
      <c r="S10" s="31"/>
      <c r="T10" s="31"/>
      <c r="U10" s="31"/>
      <c r="V10" s="31"/>
      <c r="W10" s="31"/>
      <c r="X10" s="31"/>
    </row>
    <row r="11">
      <c r="A11" s="69"/>
      <c r="B11" s="70" t="str">
        <f>IF($A11="","",SUMIFS(Transacoes!D$3:D1001,Transacoes!$C$3:$C1001,$A11,Transacoes!$B$3:$B1001,"C")-SUMIFS(Transacoes!D$3:D1001,Transacoes!$C$3:$C1001,$A11,Transacoes!$B$3:$B1001,"V"))</f>
        <v/>
      </c>
      <c r="C11" s="71" t="str">
        <f>IF($A11="","",(SUMIFS(Transacoes!F$3:F1001,Transacoes!$C$3:$C1001,$A11,Transacoes!$B$3:$B1001,"C")-SUMIFS(Transacoes!F$3:F1001,Transacoes!$C$3:$C1001,$A11,Transacoes!$B$3:$B1001,"V")) + G11)</f>
        <v/>
      </c>
      <c r="D11" s="71" t="str">
        <f>IFERROR(__xludf.DUMMYFUNCTION("IF(A11="""","""",IF(B11="""","""",B11*GOOGLEFINANCE(A11)))"),"")</f>
        <v/>
      </c>
      <c r="E11" s="71" t="str">
        <f t="shared" si="1"/>
        <v/>
      </c>
      <c r="F11" s="72" t="str">
        <f t="shared" si="2"/>
        <v/>
      </c>
      <c r="G11" s="73" t="str">
        <f>IF(A11="","",SUMIF(Transacoes!C$3:C1001,A11,Transacoes!G$3:G1001))</f>
        <v/>
      </c>
      <c r="H11" s="74" t="str">
        <f>IF(A11="","", SUMIF(Transacoes!C$3:C1001, A11, Transacoes!H$3:H1001))</f>
        <v/>
      </c>
      <c r="I11" s="75" t="str">
        <f>IF($A11="","",SUMIF(Transacoes!$C$3:$C1001, $A11, Transacoes!I$3:I1001))</f>
        <v/>
      </c>
      <c r="J11" s="75" t="str">
        <f>IF($A11="","",SUMIF(Transacoes!$C$3:$C1001, $A11, Transacoes!J$3:J1001))</f>
        <v/>
      </c>
      <c r="K11" s="75" t="str">
        <f>IF($A11="","",SUMIF(Transacoes!$C$3:$C1001, $A11, Transacoes!K$3:K1001))</f>
        <v/>
      </c>
      <c r="L11" s="75" t="str">
        <f>IF($A11="","",SUMIF(Transacoes!$C$3:$C1001, $A11, Transacoes!L$3:L1001))</f>
        <v/>
      </c>
      <c r="M11" s="76" t="str">
        <f>IF($A11="","",SUMIF(Transacoes!$C$3:$C1001, $A11, Transacoes!M$3:M1001))</f>
        <v/>
      </c>
      <c r="N11" s="30"/>
      <c r="O11" s="31"/>
      <c r="P11" s="31"/>
      <c r="Q11" s="31"/>
      <c r="R11" s="31"/>
      <c r="S11" s="31"/>
      <c r="T11" s="31"/>
      <c r="U11" s="31"/>
      <c r="V11" s="31"/>
      <c r="W11" s="31"/>
      <c r="X11" s="31"/>
    </row>
    <row r="12">
      <c r="A12" s="69"/>
      <c r="B12" s="70" t="str">
        <f>IF($A12="","",SUMIFS(Transacoes!D$3:D1001,Transacoes!$C$3:$C1001,$A12,Transacoes!$B$3:$B1001,"C")-SUMIFS(Transacoes!D$3:D1001,Transacoes!$C$3:$C1001,$A12,Transacoes!$B$3:$B1001,"V"))</f>
        <v/>
      </c>
      <c r="C12" s="71" t="str">
        <f>IF($A12="","",(SUMIFS(Transacoes!F$3:F1001,Transacoes!$C$3:$C1001,$A12,Transacoes!$B$3:$B1001,"C")-SUMIFS(Transacoes!F$3:F1001,Transacoes!$C$3:$C1001,$A12,Transacoes!$B$3:$B1001,"V")) + G12)</f>
        <v/>
      </c>
      <c r="D12" s="71" t="str">
        <f>IFERROR(__xludf.DUMMYFUNCTION("IF(A12="""","""",IF(B12="""","""",B12*GOOGLEFINANCE(A12)))"),"")</f>
        <v/>
      </c>
      <c r="E12" s="71" t="str">
        <f t="shared" si="1"/>
        <v/>
      </c>
      <c r="F12" s="72" t="str">
        <f t="shared" si="2"/>
        <v/>
      </c>
      <c r="G12" s="73" t="str">
        <f>IF(A12="","",SUMIF(Transacoes!C$3:C1001,A12,Transacoes!G$3:G1001))</f>
        <v/>
      </c>
      <c r="H12" s="74" t="str">
        <f>IF(A12="","", SUMIF(Transacoes!C$3:C1001, A12, Transacoes!H$3:H1001))</f>
        <v/>
      </c>
      <c r="I12" s="75" t="str">
        <f>IF($A12="","",SUMIF(Transacoes!$C$3:$C1001, $A12, Transacoes!I$3:I1001))</f>
        <v/>
      </c>
      <c r="J12" s="75" t="str">
        <f>IF($A12="","",SUMIF(Transacoes!$C$3:$C1001, $A12, Transacoes!J$3:J1001))</f>
        <v/>
      </c>
      <c r="K12" s="75" t="str">
        <f>IF($A12="","",SUMIF(Transacoes!$C$3:$C1001, $A12, Transacoes!K$3:K1001))</f>
        <v/>
      </c>
      <c r="L12" s="75" t="str">
        <f>IF($A12="","",SUMIF(Transacoes!$C$3:$C1001, $A12, Transacoes!L$3:L1001))</f>
        <v/>
      </c>
      <c r="M12" s="76" t="str">
        <f>IF($A12="","",SUMIF(Transacoes!$C$3:$C1001, $A12, Transacoes!M$3:M1001))</f>
        <v/>
      </c>
      <c r="N12" s="30"/>
      <c r="O12" s="31"/>
      <c r="P12" s="31"/>
      <c r="Q12" s="31"/>
      <c r="R12" s="31"/>
      <c r="S12" s="31"/>
      <c r="T12" s="31"/>
      <c r="U12" s="31"/>
      <c r="V12" s="31"/>
      <c r="W12" s="31"/>
      <c r="X12" s="31"/>
    </row>
    <row r="13">
      <c r="A13" s="69"/>
      <c r="B13" s="70" t="str">
        <f>IF($A13="","",SUMIFS(Transacoes!D$3:D1001,Transacoes!$C$3:$C1001,$A13,Transacoes!$B$3:$B1001,"C")-SUMIFS(Transacoes!D$3:D1001,Transacoes!$C$3:$C1001,$A13,Transacoes!$B$3:$B1001,"V"))</f>
        <v/>
      </c>
      <c r="C13" s="71" t="str">
        <f>IF($A13="","",(SUMIFS(Transacoes!F$3:F1001,Transacoes!$C$3:$C1001,$A13,Transacoes!$B$3:$B1001,"C")-SUMIFS(Transacoes!F$3:F1001,Transacoes!$C$3:$C1001,$A13,Transacoes!$B$3:$B1001,"V")) + G13)</f>
        <v/>
      </c>
      <c r="D13" s="71" t="str">
        <f>IFERROR(__xludf.DUMMYFUNCTION("IF(A13="""","""",IF(B13="""","""",B13*GOOGLEFINANCE(A13)))"),"")</f>
        <v/>
      </c>
      <c r="E13" s="71" t="str">
        <f t="shared" si="1"/>
        <v/>
      </c>
      <c r="F13" s="72" t="str">
        <f t="shared" si="2"/>
        <v/>
      </c>
      <c r="G13" s="73" t="str">
        <f>IF(A13="","",SUMIF(Transacoes!C$3:C1001,A13,Transacoes!G$3:G1001))</f>
        <v/>
      </c>
      <c r="H13" s="74" t="str">
        <f>IF(A13="","", SUMIF(Transacoes!C$3:C1001, A13, Transacoes!H$3:H1001))</f>
        <v/>
      </c>
      <c r="I13" s="75" t="str">
        <f>IF($A13="","",SUMIF(Transacoes!$C$3:$C1001, $A13, Transacoes!I$3:I1001))</f>
        <v/>
      </c>
      <c r="J13" s="75" t="str">
        <f>IF($A13="","",SUMIF(Transacoes!$C$3:$C1001, $A13, Transacoes!J$3:J1001))</f>
        <v/>
      </c>
      <c r="K13" s="75" t="str">
        <f>IF($A13="","",SUMIF(Transacoes!$C$3:$C1001, $A13, Transacoes!K$3:K1001))</f>
        <v/>
      </c>
      <c r="L13" s="75" t="str">
        <f>IF($A13="","",SUMIF(Transacoes!$C$3:$C1001, $A13, Transacoes!L$3:L1001))</f>
        <v/>
      </c>
      <c r="M13" s="76" t="str">
        <f>IF($A13="","",SUMIF(Transacoes!$C$3:$C1001, $A13, Transacoes!M$3:M1001))</f>
        <v/>
      </c>
      <c r="N13" s="30"/>
      <c r="O13" s="31"/>
      <c r="P13" s="31"/>
      <c r="Q13" s="31"/>
      <c r="R13" s="31"/>
      <c r="S13" s="31"/>
      <c r="T13" s="31"/>
      <c r="U13" s="31"/>
      <c r="V13" s="31"/>
      <c r="W13" s="31"/>
      <c r="X13" s="31"/>
    </row>
    <row r="14">
      <c r="A14" s="69"/>
      <c r="B14" s="70" t="str">
        <f>IF($A14="","",SUMIFS(Transacoes!D$3:D1001,Transacoes!$C$3:$C1001,$A14,Transacoes!$B$3:$B1001,"C")-SUMIFS(Transacoes!D$3:D1001,Transacoes!$C$3:$C1001,$A14,Transacoes!$B$3:$B1001,"V"))</f>
        <v/>
      </c>
      <c r="C14" s="71" t="str">
        <f>IF($A14="","",(SUMIFS(Transacoes!F$3:F1001,Transacoes!$C$3:$C1001,$A14,Transacoes!$B$3:$B1001,"C")-SUMIFS(Transacoes!F$3:F1001,Transacoes!$C$3:$C1001,$A14,Transacoes!$B$3:$B1001,"V")) + G14)</f>
        <v/>
      </c>
      <c r="D14" s="71" t="str">
        <f>IFERROR(__xludf.DUMMYFUNCTION("IF(A14="""","""",IF(B14="""","""",B14*GOOGLEFINANCE(A14)))"),"")</f>
        <v/>
      </c>
      <c r="E14" s="71" t="str">
        <f t="shared" si="1"/>
        <v/>
      </c>
      <c r="F14" s="72" t="str">
        <f t="shared" si="2"/>
        <v/>
      </c>
      <c r="G14" s="73" t="str">
        <f>IF(A14="","",SUMIF(Transacoes!C$3:C1001,A14,Transacoes!G$3:G1001))</f>
        <v/>
      </c>
      <c r="H14" s="74" t="str">
        <f>IF(A14="","", SUMIF(Transacoes!C$3:C1001, A14, Transacoes!H$3:H1001))</f>
        <v/>
      </c>
      <c r="I14" s="75" t="str">
        <f>IF($A14="","",SUMIF(Transacoes!$C$3:$C1001, $A14, Transacoes!I$3:I1001))</f>
        <v/>
      </c>
      <c r="J14" s="75" t="str">
        <f>IF($A14="","",SUMIF(Transacoes!$C$3:$C1001, $A14, Transacoes!J$3:J1001))</f>
        <v/>
      </c>
      <c r="K14" s="75" t="str">
        <f>IF($A14="","",SUMIF(Transacoes!$C$3:$C1001, $A14, Transacoes!K$3:K1001))</f>
        <v/>
      </c>
      <c r="L14" s="75" t="str">
        <f>IF($A14="","",SUMIF(Transacoes!$C$3:$C1001, $A14, Transacoes!L$3:L1001))</f>
        <v/>
      </c>
      <c r="M14" s="76" t="str">
        <f>IF($A14="","",SUMIF(Transacoes!$C$3:$C1001, $A14, Transacoes!M$3:M1001))</f>
        <v/>
      </c>
      <c r="N14" s="30"/>
      <c r="O14" s="31"/>
      <c r="P14" s="31"/>
      <c r="Q14" s="31"/>
      <c r="R14" s="31"/>
      <c r="S14" s="31"/>
      <c r="T14" s="31"/>
      <c r="U14" s="31"/>
      <c r="V14" s="31"/>
      <c r="W14" s="31"/>
      <c r="X14" s="31"/>
    </row>
    <row r="15">
      <c r="A15" s="69"/>
      <c r="B15" s="70" t="str">
        <f>IF($A15="","",SUMIFS(Transacoes!D$3:D1001,Transacoes!$C$3:$C1001,$A15,Transacoes!$B$3:$B1001,"C")-SUMIFS(Transacoes!D$3:D1001,Transacoes!$C$3:$C1001,$A15,Transacoes!$B$3:$B1001,"V"))</f>
        <v/>
      </c>
      <c r="C15" s="71" t="str">
        <f>IF($A15="","",(SUMIFS(Transacoes!F$3:F1001,Transacoes!$C$3:$C1001,$A15,Transacoes!$B$3:$B1001,"C")-SUMIFS(Transacoes!F$3:F1001,Transacoes!$C$3:$C1001,$A15,Transacoes!$B$3:$B1001,"V")) + G15)</f>
        <v/>
      </c>
      <c r="D15" s="71" t="str">
        <f>IFERROR(__xludf.DUMMYFUNCTION("IF(A15="""","""",IF(B15="""","""",B15*GOOGLEFINANCE(A15)))"),"")</f>
        <v/>
      </c>
      <c r="E15" s="71" t="str">
        <f t="shared" si="1"/>
        <v/>
      </c>
      <c r="F15" s="72" t="str">
        <f t="shared" si="2"/>
        <v/>
      </c>
      <c r="G15" s="73" t="str">
        <f>IF(A15="","",SUMIF(Transacoes!C$3:C1001,A15,Transacoes!G$3:G1001))</f>
        <v/>
      </c>
      <c r="H15" s="74" t="str">
        <f>IF(A15="","", SUMIF(Transacoes!C$3:C1001, A15, Transacoes!H$3:H1001))</f>
        <v/>
      </c>
      <c r="I15" s="75" t="str">
        <f>IF($A15="","",SUMIF(Transacoes!$C$3:$C1001, $A15, Transacoes!I$3:I1001))</f>
        <v/>
      </c>
      <c r="J15" s="75" t="str">
        <f>IF($A15="","",SUMIF(Transacoes!$C$3:$C1001, $A15, Transacoes!J$3:J1001))</f>
        <v/>
      </c>
      <c r="K15" s="75" t="str">
        <f>IF($A15="","",SUMIF(Transacoes!$C$3:$C1001, $A15, Transacoes!K$3:K1001))</f>
        <v/>
      </c>
      <c r="L15" s="75" t="str">
        <f>IF($A15="","",SUMIF(Transacoes!$C$3:$C1001, $A15, Transacoes!L$3:L1001))</f>
        <v/>
      </c>
      <c r="M15" s="76" t="str">
        <f>IF($A15="","",SUMIF(Transacoes!$C$3:$C1001, $A15, Transacoes!M$3:M1001))</f>
        <v/>
      </c>
      <c r="N15" s="30"/>
      <c r="O15" s="31"/>
      <c r="P15" s="31"/>
      <c r="Q15" s="31"/>
      <c r="R15" s="31"/>
      <c r="S15" s="31"/>
      <c r="T15" s="31"/>
      <c r="U15" s="31"/>
      <c r="V15" s="31"/>
      <c r="W15" s="31"/>
      <c r="X15" s="31"/>
    </row>
    <row r="16">
      <c r="A16" s="77"/>
      <c r="B16" s="70" t="str">
        <f>IF($A16="","",SUMIFS(Transacoes!D$3:D1001,Transacoes!$C$3:$C1001,$A16,Transacoes!$B$3:$B1001,"C")-SUMIFS(Transacoes!D$3:D1001,Transacoes!$C$3:$C1001,$A16,Transacoes!$B$3:$B1001,"V"))</f>
        <v/>
      </c>
      <c r="C16" s="71" t="str">
        <f>IF($A16="","",(SUMIFS(Transacoes!F$3:F1001,Transacoes!$C$3:$C1001,$A16,Transacoes!$B$3:$B1001,"C")-SUMIFS(Transacoes!F$3:F1001,Transacoes!$C$3:$C1001,$A16,Transacoes!$B$3:$B1001,"V")) + G16)</f>
        <v/>
      </c>
      <c r="D16" s="71" t="str">
        <f>IFERROR(__xludf.DUMMYFUNCTION("IF(A16="""","""",IF(B16="""","""",B16*GOOGLEFINANCE(A16)))"),"")</f>
        <v/>
      </c>
      <c r="E16" s="71" t="str">
        <f t="shared" si="1"/>
        <v/>
      </c>
      <c r="F16" s="72" t="str">
        <f t="shared" si="2"/>
        <v/>
      </c>
      <c r="G16" s="73" t="str">
        <f>IF(A16="","",SUMIF(Transacoes!C$3:C1001,A16,Transacoes!G$3:G1001))</f>
        <v/>
      </c>
      <c r="H16" s="74" t="str">
        <f>IF(A16="","", SUMIF(Transacoes!C$3:C1001, A16, Transacoes!H$3:H1001))</f>
        <v/>
      </c>
      <c r="I16" s="75" t="str">
        <f>IF($A16="","",SUMIF(Transacoes!$C$3:$C1001, $A16, Transacoes!I$3:I1001))</f>
        <v/>
      </c>
      <c r="J16" s="75" t="str">
        <f>IF($A16="","",SUMIF(Transacoes!$C$3:$C1001, $A16, Transacoes!J$3:J1001))</f>
        <v/>
      </c>
      <c r="K16" s="75" t="str">
        <f>IF($A16="","",SUMIF(Transacoes!$C$3:$C1001, $A16, Transacoes!K$3:K1001))</f>
        <v/>
      </c>
      <c r="L16" s="75" t="str">
        <f>IF($A16="","",SUMIF(Transacoes!$C$3:$C1001, $A16, Transacoes!L$3:L1001))</f>
        <v/>
      </c>
      <c r="M16" s="76" t="str">
        <f>IF($A16="","",SUMIF(Transacoes!$C$3:$C1001, $A16, Transacoes!M$3:M1001))</f>
        <v/>
      </c>
      <c r="N16" s="30"/>
      <c r="O16" s="31"/>
      <c r="P16" s="31"/>
      <c r="Q16" s="31"/>
      <c r="R16" s="31"/>
      <c r="S16" s="31"/>
      <c r="T16" s="31"/>
      <c r="U16" s="31"/>
      <c r="V16" s="31"/>
      <c r="W16" s="31"/>
      <c r="X16" s="31"/>
    </row>
    <row r="17">
      <c r="A17" s="69"/>
      <c r="B17" s="70" t="str">
        <f>IF($A17="","",SUMIFS(Transacoes!D$3:D1001,Transacoes!$C$3:$C1001,$A17,Transacoes!$B$3:$B1001,"C")-SUMIFS(Transacoes!D$3:D1001,Transacoes!$C$3:$C1001,$A17,Transacoes!$B$3:$B1001,"V"))</f>
        <v/>
      </c>
      <c r="C17" s="71" t="str">
        <f>IF($A17="","",(SUMIFS(Transacoes!F$3:F1001,Transacoes!$C$3:$C1001,$A17,Transacoes!$B$3:$B1001,"C")-SUMIFS(Transacoes!F$3:F1001,Transacoes!$C$3:$C1001,$A17,Transacoes!$B$3:$B1001,"V")) + G17)</f>
        <v/>
      </c>
      <c r="D17" s="71" t="str">
        <f>IFERROR(__xludf.DUMMYFUNCTION("IF(A17="""","""",IF(B17="""","""",B17*GOOGLEFINANCE(A17)))"),"")</f>
        <v/>
      </c>
      <c r="E17" s="71" t="str">
        <f t="shared" si="1"/>
        <v/>
      </c>
      <c r="F17" s="72" t="str">
        <f t="shared" si="2"/>
        <v/>
      </c>
      <c r="G17" s="73" t="str">
        <f>IF(A17="","",SUMIF(Transacoes!C$3:C1001,A17,Transacoes!G$3:G1001))</f>
        <v/>
      </c>
      <c r="H17" s="74" t="str">
        <f>IF(A17="","", SUMIF(Transacoes!C$3:C1001, A17, Transacoes!H$3:H1001))</f>
        <v/>
      </c>
      <c r="I17" s="75" t="str">
        <f>IF($A17="","",SUMIF(Transacoes!$C$3:$C1001, $A17, Transacoes!I$3:I1001))</f>
        <v/>
      </c>
      <c r="J17" s="75" t="str">
        <f>IF($A17="","",SUMIF(Transacoes!$C$3:$C1001, $A17, Transacoes!J$3:J1001))</f>
        <v/>
      </c>
      <c r="K17" s="75" t="str">
        <f>IF($A17="","",SUMIF(Transacoes!$C$3:$C1001, $A17, Transacoes!K$3:K1001))</f>
        <v/>
      </c>
      <c r="L17" s="75" t="str">
        <f>IF($A17="","",SUMIF(Transacoes!$C$3:$C1001, $A17, Transacoes!L$3:L1001))</f>
        <v/>
      </c>
      <c r="M17" s="76" t="str">
        <f>IF($A17="","",SUMIF(Transacoes!$C$3:$C1001, $A17, Transacoes!M$3:M1001))</f>
        <v/>
      </c>
      <c r="N17" s="30"/>
      <c r="O17" s="31"/>
      <c r="P17" s="31"/>
      <c r="Q17" s="31"/>
      <c r="R17" s="31"/>
      <c r="S17" s="31"/>
      <c r="T17" s="31"/>
      <c r="U17" s="31"/>
      <c r="V17" s="31"/>
      <c r="W17" s="31"/>
      <c r="X17" s="31"/>
    </row>
    <row r="18">
      <c r="A18" s="69"/>
      <c r="B18" s="70" t="str">
        <f>IF($A18="","",SUMIFS(Transacoes!D$3:D1001,Transacoes!$C$3:$C1001,$A18,Transacoes!$B$3:$B1001,"C")-SUMIFS(Transacoes!D$3:D1001,Transacoes!$C$3:$C1001,$A18,Transacoes!$B$3:$B1001,"V"))</f>
        <v/>
      </c>
      <c r="C18" s="71" t="str">
        <f>IF($A18="","",(SUMIFS(Transacoes!F$3:F1001,Transacoes!$C$3:$C1001,$A18,Transacoes!$B$3:$B1001,"C")-SUMIFS(Transacoes!F$3:F1001,Transacoes!$C$3:$C1001,$A18,Transacoes!$B$3:$B1001,"V")) + G18)</f>
        <v/>
      </c>
      <c r="D18" s="71" t="str">
        <f>IFERROR(__xludf.DUMMYFUNCTION("IF(A18="""","""",IF(B18="""","""",B18*GOOGLEFINANCE(A18)))"),"")</f>
        <v/>
      </c>
      <c r="E18" s="71" t="str">
        <f t="shared" si="1"/>
        <v/>
      </c>
      <c r="F18" s="72" t="str">
        <f t="shared" si="2"/>
        <v/>
      </c>
      <c r="G18" s="73" t="str">
        <f>IF(A18="","",SUMIF(Transacoes!C$3:C1001,A18,Transacoes!G$3:G1001))</f>
        <v/>
      </c>
      <c r="H18" s="74" t="str">
        <f>IF(A18="","", SUMIF(Transacoes!C$3:C1001, A18, Transacoes!H$3:H1001))</f>
        <v/>
      </c>
      <c r="I18" s="75" t="str">
        <f>IF($A18="","",SUMIF(Transacoes!$C$3:$C1001, $A18, Transacoes!I$3:I1001))</f>
        <v/>
      </c>
      <c r="J18" s="75" t="str">
        <f>IF($A18="","",SUMIF(Transacoes!$C$3:$C1001, $A18, Transacoes!J$3:J1001))</f>
        <v/>
      </c>
      <c r="K18" s="75" t="str">
        <f>IF($A18="","",SUMIF(Transacoes!$C$3:$C1001, $A18, Transacoes!K$3:K1001))</f>
        <v/>
      </c>
      <c r="L18" s="75" t="str">
        <f>IF($A18="","",SUMIF(Transacoes!$C$3:$C1001, $A18, Transacoes!L$3:L1001))</f>
        <v/>
      </c>
      <c r="M18" s="76" t="str">
        <f>IF($A18="","",SUMIF(Transacoes!$C$3:$C1001, $A18, Transacoes!M$3:M1001))</f>
        <v/>
      </c>
      <c r="N18" s="30"/>
      <c r="O18" s="31"/>
      <c r="P18" s="31"/>
      <c r="Q18" s="31"/>
      <c r="R18" s="31"/>
      <c r="S18" s="31"/>
      <c r="T18" s="31"/>
      <c r="U18" s="31"/>
      <c r="V18" s="31"/>
      <c r="W18" s="31"/>
      <c r="X18" s="31"/>
    </row>
    <row r="19">
      <c r="A19" s="69"/>
      <c r="B19" s="70" t="str">
        <f>IF($A19="","",SUMIFS(Transacoes!D$3:D1001,Transacoes!$C$3:$C1001,$A19,Transacoes!$B$3:$B1001,"C")-SUMIFS(Transacoes!D$3:D1001,Transacoes!$C$3:$C1001,$A19,Transacoes!$B$3:$B1001,"V"))</f>
        <v/>
      </c>
      <c r="C19" s="71" t="str">
        <f>IF($A19="","",(SUMIFS(Transacoes!F$3:F1001,Transacoes!$C$3:$C1001,$A19,Transacoes!$B$3:$B1001,"C")-SUMIFS(Transacoes!F$3:F1001,Transacoes!$C$3:$C1001,$A19,Transacoes!$B$3:$B1001,"V")) + G19)</f>
        <v/>
      </c>
      <c r="D19" s="71" t="str">
        <f>IFERROR(__xludf.DUMMYFUNCTION("IF(A19="""","""",IF(B19="""","""",B19*GOOGLEFINANCE(A19)))"),"")</f>
        <v/>
      </c>
      <c r="E19" s="71" t="str">
        <f t="shared" si="1"/>
        <v/>
      </c>
      <c r="F19" s="72" t="str">
        <f t="shared" si="2"/>
        <v/>
      </c>
      <c r="G19" s="73" t="str">
        <f>IF(A19="","",SUMIF(Transacoes!C$3:C1001,A19,Transacoes!G$3:G1001))</f>
        <v/>
      </c>
      <c r="H19" s="74" t="str">
        <f>IF(A19="","", SUMIF(Transacoes!C$3:C1001, A19, Transacoes!H$3:H1001))</f>
        <v/>
      </c>
      <c r="I19" s="75" t="str">
        <f>IF($A19="","",SUMIF(Transacoes!$C$3:$C1001, $A19, Transacoes!I$3:I1001))</f>
        <v/>
      </c>
      <c r="J19" s="75" t="str">
        <f>IF($A19="","",SUMIF(Transacoes!$C$3:$C1001, $A19, Transacoes!J$3:J1001))</f>
        <v/>
      </c>
      <c r="K19" s="75" t="str">
        <f>IF($A19="","",SUMIF(Transacoes!$C$3:$C1001, $A19, Transacoes!K$3:K1001))</f>
        <v/>
      </c>
      <c r="L19" s="75" t="str">
        <f>IF($A19="","",SUMIF(Transacoes!$C$3:$C1001, $A19, Transacoes!L$3:L1001))</f>
        <v/>
      </c>
      <c r="M19" s="76" t="str">
        <f>IF($A19="","",SUMIF(Transacoes!$C$3:$C1001, $A19, Transacoes!M$3:M1001))</f>
        <v/>
      </c>
      <c r="N19" s="30"/>
      <c r="O19" s="31"/>
      <c r="P19" s="31"/>
      <c r="Q19" s="31"/>
      <c r="R19" s="31"/>
      <c r="S19" s="31"/>
      <c r="T19" s="31"/>
      <c r="U19" s="31"/>
      <c r="V19" s="31"/>
      <c r="W19" s="31"/>
      <c r="X19" s="31"/>
    </row>
    <row r="20">
      <c r="A20" s="69"/>
      <c r="B20" s="70" t="str">
        <f>IF($A20="","",SUMIFS(Transacoes!D$3:D1001,Transacoes!$C$3:$C1001,$A20,Transacoes!$B$3:$B1001,"C")-SUMIFS(Transacoes!D$3:D1001,Transacoes!$C$3:$C1001,$A20,Transacoes!$B$3:$B1001,"V"))</f>
        <v/>
      </c>
      <c r="C20" s="71" t="str">
        <f>IF($A20="","",(SUMIFS(Transacoes!F$3:F1001,Transacoes!$C$3:$C1001,$A20,Transacoes!$B$3:$B1001,"C")-SUMIFS(Transacoes!F$3:F1001,Transacoes!$C$3:$C1001,$A20,Transacoes!$B$3:$B1001,"V")) + G20)</f>
        <v/>
      </c>
      <c r="D20" s="71" t="str">
        <f>IFERROR(__xludf.DUMMYFUNCTION("IF(A20="""","""",IF(B20="""","""",B20*GOOGLEFINANCE(A20)))"),"")</f>
        <v/>
      </c>
      <c r="E20" s="71" t="str">
        <f t="shared" si="1"/>
        <v/>
      </c>
      <c r="F20" s="72" t="str">
        <f t="shared" si="2"/>
        <v/>
      </c>
      <c r="G20" s="73" t="str">
        <f>IF(A20="","",SUMIF(Transacoes!C$3:C1001,A20,Transacoes!G$3:G1001))</f>
        <v/>
      </c>
      <c r="H20" s="74" t="str">
        <f>IF(A20="","", SUMIF(Transacoes!C$3:C1001, A20, Transacoes!H$3:H1001))</f>
        <v/>
      </c>
      <c r="I20" s="75" t="str">
        <f>IF($A20="","",SUMIF(Transacoes!$C$3:$C1001, $A20, Transacoes!I$3:I1001))</f>
        <v/>
      </c>
      <c r="J20" s="75" t="str">
        <f>IF($A20="","",SUMIF(Transacoes!$C$3:$C1001, $A20, Transacoes!J$3:J1001))</f>
        <v/>
      </c>
      <c r="K20" s="75" t="str">
        <f>IF($A20="","",SUMIF(Transacoes!$C$3:$C1001, $A20, Transacoes!K$3:K1001))</f>
        <v/>
      </c>
      <c r="L20" s="75" t="str">
        <f>IF($A20="","",SUMIF(Transacoes!$C$3:$C1001, $A20, Transacoes!L$3:L1001))</f>
        <v/>
      </c>
      <c r="M20" s="76" t="str">
        <f>IF($A20="","",SUMIF(Transacoes!$C$3:$C1001, $A20, Transacoes!M$3:M1001))</f>
        <v/>
      </c>
      <c r="N20" s="30"/>
      <c r="O20" s="31"/>
      <c r="P20" s="31"/>
      <c r="Q20" s="31"/>
      <c r="R20" s="31"/>
      <c r="S20" s="31"/>
      <c r="T20" s="31"/>
      <c r="U20" s="31"/>
      <c r="V20" s="31"/>
      <c r="W20" s="31"/>
      <c r="X20" s="31"/>
    </row>
    <row r="21">
      <c r="A21" s="69"/>
      <c r="B21" s="70" t="str">
        <f>IF($A21="","",SUMIFS(Transacoes!D$3:D1001,Transacoes!$C$3:$C1001,$A21,Transacoes!$B$3:$B1001,"C")-SUMIFS(Transacoes!D$3:D1001,Transacoes!$C$3:$C1001,$A21,Transacoes!$B$3:$B1001,"V"))</f>
        <v/>
      </c>
      <c r="C21" s="71" t="str">
        <f>IF($A21="","",(SUMIFS(Transacoes!F$3:F1001,Transacoes!$C$3:$C1001,$A21,Transacoes!$B$3:$B1001,"C")-SUMIFS(Transacoes!F$3:F1001,Transacoes!$C$3:$C1001,$A21,Transacoes!$B$3:$B1001,"V")) + G21)</f>
        <v/>
      </c>
      <c r="D21" s="71" t="str">
        <f>IFERROR(__xludf.DUMMYFUNCTION("IF(A21="""","""",IF(B21="""","""",B21*GOOGLEFINANCE(A21)))"),"")</f>
        <v/>
      </c>
      <c r="E21" s="71" t="str">
        <f t="shared" si="1"/>
        <v/>
      </c>
      <c r="F21" s="72" t="str">
        <f t="shared" si="2"/>
        <v/>
      </c>
      <c r="G21" s="73" t="str">
        <f>IF(A21="","",SUMIF(Transacoes!C$3:C1001,A21,Transacoes!G$3:G1001))</f>
        <v/>
      </c>
      <c r="H21" s="74" t="str">
        <f>IF(A21="","", SUMIF(Transacoes!C$3:C1001, A21, Transacoes!H$3:H1001))</f>
        <v/>
      </c>
      <c r="I21" s="75" t="str">
        <f>IF($A21="","",SUMIF(Transacoes!$C$3:$C1001, $A21, Transacoes!I$3:I1001))</f>
        <v/>
      </c>
      <c r="J21" s="75" t="str">
        <f>IF($A21="","",SUMIF(Transacoes!$C$3:$C1001, $A21, Transacoes!J$3:J1001))</f>
        <v/>
      </c>
      <c r="K21" s="75" t="str">
        <f>IF($A21="","",SUMIF(Transacoes!$C$3:$C1001, $A21, Transacoes!K$3:K1001))</f>
        <v/>
      </c>
      <c r="L21" s="75" t="str">
        <f>IF($A21="","",SUMIF(Transacoes!$C$3:$C1001, $A21, Transacoes!L$3:L1001))</f>
        <v/>
      </c>
      <c r="M21" s="76" t="str">
        <f>IF($A21="","",SUMIF(Transacoes!$C$3:$C1001, $A21, Transacoes!M$3:M1001))</f>
        <v/>
      </c>
      <c r="N21" s="30"/>
      <c r="O21" s="31"/>
      <c r="P21" s="31"/>
      <c r="Q21" s="31"/>
      <c r="R21" s="31"/>
      <c r="S21" s="31"/>
      <c r="T21" s="31"/>
      <c r="U21" s="31"/>
      <c r="V21" s="31"/>
      <c r="W21" s="31"/>
      <c r="X21" s="31"/>
    </row>
    <row r="22">
      <c r="A22" s="69"/>
      <c r="B22" s="70" t="str">
        <f>IF($A22="","",SUMIFS(Transacoes!D$3:D1001,Transacoes!$C$3:$C1001,$A22,Transacoes!$B$3:$B1001,"C")-SUMIFS(Transacoes!D$3:D1001,Transacoes!$C$3:$C1001,$A22,Transacoes!$B$3:$B1001,"V"))</f>
        <v/>
      </c>
      <c r="C22" s="71" t="str">
        <f>IF($A22="","",(SUMIFS(Transacoes!F$3:F1001,Transacoes!$C$3:$C1001,$A22,Transacoes!$B$3:$B1001,"C")-SUMIFS(Transacoes!F$3:F1001,Transacoes!$C$3:$C1001,$A22,Transacoes!$B$3:$B1001,"V")) + G22)</f>
        <v/>
      </c>
      <c r="D22" s="71" t="str">
        <f>IFERROR(__xludf.DUMMYFUNCTION("IF(A22="""","""",IF(B22="""","""",B22*GOOGLEFINANCE(A22)))"),"")</f>
        <v/>
      </c>
      <c r="E22" s="71" t="str">
        <f t="shared" si="1"/>
        <v/>
      </c>
      <c r="F22" s="72" t="str">
        <f t="shared" si="2"/>
        <v/>
      </c>
      <c r="G22" s="73" t="str">
        <f>IF(A22="","",SUMIF(Transacoes!C$3:C1001,A22,Transacoes!G$3:G1001))</f>
        <v/>
      </c>
      <c r="H22" s="74" t="str">
        <f>IF(A22="","", SUMIF(Transacoes!C$3:C1001, A22, Transacoes!H$3:H1001))</f>
        <v/>
      </c>
      <c r="I22" s="75" t="str">
        <f>IF($A22="","",SUMIF(Transacoes!$C$3:$C1001, $A22, Transacoes!I$3:I1001))</f>
        <v/>
      </c>
      <c r="J22" s="75" t="str">
        <f>IF($A22="","",SUMIF(Transacoes!$C$3:$C1001, $A22, Transacoes!J$3:J1001))</f>
        <v/>
      </c>
      <c r="K22" s="75" t="str">
        <f>IF($A22="","",SUMIF(Transacoes!$C$3:$C1001, $A22, Transacoes!K$3:K1001))</f>
        <v/>
      </c>
      <c r="L22" s="75" t="str">
        <f>IF($A22="","",SUMIF(Transacoes!$C$3:$C1001, $A22, Transacoes!L$3:L1001))</f>
        <v/>
      </c>
      <c r="M22" s="76" t="str">
        <f>IF($A22="","",SUMIF(Transacoes!$C$3:$C1001, $A22, Transacoes!M$3:M1001))</f>
        <v/>
      </c>
      <c r="N22" s="30"/>
      <c r="O22" s="31"/>
      <c r="P22" s="31"/>
      <c r="Q22" s="31"/>
      <c r="R22" s="31"/>
      <c r="S22" s="31"/>
      <c r="T22" s="31"/>
      <c r="U22" s="31"/>
      <c r="V22" s="31"/>
      <c r="W22" s="31"/>
      <c r="X22" s="31"/>
    </row>
    <row r="23">
      <c r="A23" s="69"/>
      <c r="B23" s="70" t="str">
        <f>IF($A23="","",SUMIFS(Transacoes!D$3:D1001,Transacoes!$C$3:$C1001,$A23,Transacoes!$B$3:$B1001,"C")-SUMIFS(Transacoes!D$3:D1001,Transacoes!$C$3:$C1001,$A23,Transacoes!$B$3:$B1001,"V"))</f>
        <v/>
      </c>
      <c r="C23" s="71" t="str">
        <f>IF($A23="","",(SUMIFS(Transacoes!F$3:F1001,Transacoes!$C$3:$C1001,$A23,Transacoes!$B$3:$B1001,"C")-SUMIFS(Transacoes!F$3:F1001,Transacoes!$C$3:$C1001,$A23,Transacoes!$B$3:$B1001,"V")) + G23)</f>
        <v/>
      </c>
      <c r="D23" s="71" t="str">
        <f>IFERROR(__xludf.DUMMYFUNCTION("IF(A23="""","""",IF(B23="""","""",B23*GOOGLEFINANCE(A23)))"),"")</f>
        <v/>
      </c>
      <c r="E23" s="71" t="str">
        <f t="shared" si="1"/>
        <v/>
      </c>
      <c r="F23" s="72" t="str">
        <f t="shared" si="2"/>
        <v/>
      </c>
      <c r="G23" s="73" t="str">
        <f>IF(A23="","",SUMIF(Transacoes!C$3:C1001,A23,Transacoes!G$3:G1001))</f>
        <v/>
      </c>
      <c r="H23" s="74" t="str">
        <f>IF(A23="","", SUMIF(Transacoes!C$3:C1001, A23, Transacoes!H$3:H1001))</f>
        <v/>
      </c>
      <c r="I23" s="75" t="str">
        <f>IF($A23="","",SUMIF(Transacoes!$C$3:$C1001, $A23, Transacoes!I$3:I1001))</f>
        <v/>
      </c>
      <c r="J23" s="75" t="str">
        <f>IF($A23="","",SUMIF(Transacoes!$C$3:$C1001, $A23, Transacoes!J$3:J1001))</f>
        <v/>
      </c>
      <c r="K23" s="75" t="str">
        <f>IF($A23="","",SUMIF(Transacoes!$C$3:$C1001, $A23, Transacoes!K$3:K1001))</f>
        <v/>
      </c>
      <c r="L23" s="75" t="str">
        <f>IF($A23="","",SUMIF(Transacoes!$C$3:$C1001, $A23, Transacoes!L$3:L1001))</f>
        <v/>
      </c>
      <c r="M23" s="76" t="str">
        <f>IF($A23="","",SUMIF(Transacoes!$C$3:$C1001, $A23, Transacoes!M$3:M1001))</f>
        <v/>
      </c>
      <c r="N23" s="30"/>
      <c r="O23" s="31"/>
      <c r="P23" s="31"/>
      <c r="Q23" s="31"/>
      <c r="R23" s="31"/>
      <c r="S23" s="31"/>
      <c r="T23" s="31"/>
      <c r="U23" s="31"/>
      <c r="V23" s="31"/>
      <c r="W23" s="31"/>
      <c r="X23" s="31"/>
    </row>
    <row r="24">
      <c r="A24" s="69"/>
      <c r="B24" s="70" t="str">
        <f>IF($A24="","",SUMIFS(Transacoes!D$3:D1001,Transacoes!$C$3:$C1001,$A24,Transacoes!$B$3:$B1001,"C")-SUMIFS(Transacoes!D$3:D1001,Transacoes!$C$3:$C1001,$A24,Transacoes!$B$3:$B1001,"V"))</f>
        <v/>
      </c>
      <c r="C24" s="71" t="str">
        <f>IF($A24="","",(SUMIFS(Transacoes!F$3:F1001,Transacoes!$C$3:$C1001,$A24,Transacoes!$B$3:$B1001,"C")-SUMIFS(Transacoes!F$3:F1001,Transacoes!$C$3:$C1001,$A24,Transacoes!$B$3:$B1001,"V")) + G24)</f>
        <v/>
      </c>
      <c r="D24" s="71" t="str">
        <f>IFERROR(__xludf.DUMMYFUNCTION("IF(A24="""","""",IF(B24="""","""",B24*GOOGLEFINANCE(A24)))"),"")</f>
        <v/>
      </c>
      <c r="E24" s="71" t="str">
        <f t="shared" si="1"/>
        <v/>
      </c>
      <c r="F24" s="72" t="str">
        <f t="shared" si="2"/>
        <v/>
      </c>
      <c r="G24" s="73" t="str">
        <f>IF(A24="","",SUMIF(Transacoes!C$3:C1001,A24,Transacoes!G$3:G1001))</f>
        <v/>
      </c>
      <c r="H24" s="74" t="str">
        <f>IF(A24="","", SUMIF(Transacoes!C$3:C1001, A24, Transacoes!H$3:H1001))</f>
        <v/>
      </c>
      <c r="I24" s="75" t="str">
        <f>IF($A24="","",SUMIF(Transacoes!$C$3:$C1001, $A24, Transacoes!I$3:I1001))</f>
        <v/>
      </c>
      <c r="J24" s="75" t="str">
        <f>IF($A24="","",SUMIF(Transacoes!$C$3:$C1001, $A24, Transacoes!J$3:J1001))</f>
        <v/>
      </c>
      <c r="K24" s="75" t="str">
        <f>IF($A24="","",SUMIF(Transacoes!$C$3:$C1001, $A24, Transacoes!K$3:K1001))</f>
        <v/>
      </c>
      <c r="L24" s="75" t="str">
        <f>IF($A24="","",SUMIF(Transacoes!$C$3:$C1001, $A24, Transacoes!L$3:L1001))</f>
        <v/>
      </c>
      <c r="M24" s="76" t="str">
        <f>IF($A24="","",SUMIF(Transacoes!$C$3:$C1001, $A24, Transacoes!M$3:M1001))</f>
        <v/>
      </c>
      <c r="N24" s="30"/>
      <c r="O24" s="31"/>
      <c r="P24" s="31"/>
      <c r="Q24" s="31"/>
      <c r="R24" s="31"/>
      <c r="S24" s="31"/>
      <c r="T24" s="31"/>
      <c r="U24" s="31"/>
      <c r="V24" s="31"/>
      <c r="W24" s="31"/>
      <c r="X24" s="31"/>
    </row>
    <row r="25">
      <c r="A25" s="69"/>
      <c r="B25" s="70" t="str">
        <f>IF($A25="","",SUMIFS(Transacoes!D$3:D1001,Transacoes!$C$3:$C1001,$A25,Transacoes!$B$3:$B1001,"C")-SUMIFS(Transacoes!D$3:D1001,Transacoes!$C$3:$C1001,$A25,Transacoes!$B$3:$B1001,"V"))</f>
        <v/>
      </c>
      <c r="C25" s="71" t="str">
        <f>IF($A25="","",(SUMIFS(Transacoes!F$3:F1001,Transacoes!$C$3:$C1001,$A25,Transacoes!$B$3:$B1001,"C")-SUMIFS(Transacoes!F$3:F1001,Transacoes!$C$3:$C1001,$A25,Transacoes!$B$3:$B1001,"V")) + G25)</f>
        <v/>
      </c>
      <c r="D25" s="71" t="str">
        <f>IFERROR(__xludf.DUMMYFUNCTION("IF(A25="""","""",IF(B25="""","""",B25*GOOGLEFINANCE(A25)))"),"")</f>
        <v/>
      </c>
      <c r="E25" s="71" t="str">
        <f t="shared" si="1"/>
        <v/>
      </c>
      <c r="F25" s="72" t="str">
        <f t="shared" si="2"/>
        <v/>
      </c>
      <c r="G25" s="73" t="str">
        <f>IF(A25="","",SUMIF(Transacoes!C$3:C1001,A25,Transacoes!G$3:G1001))</f>
        <v/>
      </c>
      <c r="H25" s="74" t="str">
        <f>IF(A25="","", SUMIF(Transacoes!C$3:C1001, A25, Transacoes!H$3:H1001))</f>
        <v/>
      </c>
      <c r="I25" s="75" t="str">
        <f>IF($A25="","",SUMIF(Transacoes!$C$3:$C1001, $A25, Transacoes!I$3:I1001))</f>
        <v/>
      </c>
      <c r="J25" s="75" t="str">
        <f>IF($A25="","",SUMIF(Transacoes!$C$3:$C1001, $A25, Transacoes!J$3:J1001))</f>
        <v/>
      </c>
      <c r="K25" s="75" t="str">
        <f>IF($A25="","",SUMIF(Transacoes!$C$3:$C1001, $A25, Transacoes!K$3:K1001))</f>
        <v/>
      </c>
      <c r="L25" s="75" t="str">
        <f>IF($A25="","",SUMIF(Transacoes!$C$3:$C1001, $A25, Transacoes!L$3:L1001))</f>
        <v/>
      </c>
      <c r="M25" s="76" t="str">
        <f>IF($A25="","",SUMIF(Transacoes!$C$3:$C1001, $A25, Transacoes!M$3:M1001))</f>
        <v/>
      </c>
      <c r="N25" s="30"/>
      <c r="O25" s="31"/>
      <c r="P25" s="31"/>
      <c r="Q25" s="31"/>
      <c r="R25" s="31"/>
      <c r="S25" s="31"/>
      <c r="T25" s="31"/>
      <c r="U25" s="31"/>
      <c r="V25" s="31"/>
      <c r="W25" s="31"/>
      <c r="X25" s="31"/>
    </row>
    <row r="26">
      <c r="A26" s="69"/>
      <c r="B26" s="70" t="str">
        <f>IF($A26="","",SUMIFS(Transacoes!D$3:D1001,Transacoes!$C$3:$C1001,$A26,Transacoes!$B$3:$B1001,"C")-SUMIFS(Transacoes!D$3:D1001,Transacoes!$C$3:$C1001,$A26,Transacoes!$B$3:$B1001,"V"))</f>
        <v/>
      </c>
      <c r="C26" s="71" t="str">
        <f>IF($A26="","",(SUMIFS(Transacoes!F$3:F1001,Transacoes!$C$3:$C1001,$A26,Transacoes!$B$3:$B1001,"C")-SUMIFS(Transacoes!F$3:F1001,Transacoes!$C$3:$C1001,$A26,Transacoes!$B$3:$B1001,"V")) + G26)</f>
        <v/>
      </c>
      <c r="D26" s="71" t="str">
        <f>IFERROR(__xludf.DUMMYFUNCTION("IF(A26="""","""",IF(B26="""","""",B26*GOOGLEFINANCE(A26)))"),"")</f>
        <v/>
      </c>
      <c r="E26" s="71" t="str">
        <f t="shared" si="1"/>
        <v/>
      </c>
      <c r="F26" s="72" t="str">
        <f t="shared" si="2"/>
        <v/>
      </c>
      <c r="G26" s="73" t="str">
        <f>IF(A26="","",SUMIF(Transacoes!C$3:C1001,A26,Transacoes!G$3:G1001))</f>
        <v/>
      </c>
      <c r="H26" s="74" t="str">
        <f>IF(A26="","", SUMIF(Transacoes!C$3:C1001, A26, Transacoes!H$3:H1001))</f>
        <v/>
      </c>
      <c r="I26" s="75" t="str">
        <f>IF($A26="","",SUMIF(Transacoes!$C$3:$C1001, $A26, Transacoes!I$3:I1001))</f>
        <v/>
      </c>
      <c r="J26" s="75" t="str">
        <f>IF($A26="","",SUMIF(Transacoes!$C$3:$C1001, $A26, Transacoes!J$3:J1001))</f>
        <v/>
      </c>
      <c r="K26" s="75" t="str">
        <f>IF($A26="","",SUMIF(Transacoes!$C$3:$C1001, $A26, Transacoes!K$3:K1001))</f>
        <v/>
      </c>
      <c r="L26" s="75" t="str">
        <f>IF($A26="","",SUMIF(Transacoes!$C$3:$C1001, $A26, Transacoes!L$3:L1001))</f>
        <v/>
      </c>
      <c r="M26" s="76" t="str">
        <f>IF($A26="","",SUMIF(Transacoes!$C$3:$C1001, $A26, Transacoes!M$3:M1001))</f>
        <v/>
      </c>
      <c r="N26" s="30"/>
      <c r="O26" s="31"/>
      <c r="P26" s="31"/>
      <c r="Q26" s="31"/>
      <c r="R26" s="31"/>
      <c r="S26" s="31"/>
      <c r="T26" s="31"/>
      <c r="U26" s="31"/>
      <c r="V26" s="31"/>
      <c r="W26" s="31"/>
      <c r="X26" s="31"/>
    </row>
    <row r="27">
      <c r="A27" s="69"/>
      <c r="B27" s="70" t="str">
        <f>IF($A27="","",SUMIFS(Transacoes!D$3:D1001,Transacoes!$C$3:$C1001,$A27,Transacoes!$B$3:$B1001,"C")-SUMIFS(Transacoes!D$3:D1001,Transacoes!$C$3:$C1001,$A27,Transacoes!$B$3:$B1001,"V"))</f>
        <v/>
      </c>
      <c r="C27" s="71" t="str">
        <f>IF($A27="","",(SUMIFS(Transacoes!F$3:F1001,Transacoes!$C$3:$C1001,$A27,Transacoes!$B$3:$B1001,"C")-SUMIFS(Transacoes!F$3:F1001,Transacoes!$C$3:$C1001,$A27,Transacoes!$B$3:$B1001,"V")) + G27)</f>
        <v/>
      </c>
      <c r="D27" s="71" t="str">
        <f>IFERROR(__xludf.DUMMYFUNCTION("IF(A27="""","""",IF(B27="""","""",B27*GOOGLEFINANCE(A27)))"),"")</f>
        <v/>
      </c>
      <c r="E27" s="71" t="str">
        <f t="shared" si="1"/>
        <v/>
      </c>
      <c r="F27" s="72" t="str">
        <f t="shared" si="2"/>
        <v/>
      </c>
      <c r="G27" s="73" t="str">
        <f>IF(A27="","",SUMIF(Transacoes!C$3:C1001,A27,Transacoes!G$3:G1001))</f>
        <v/>
      </c>
      <c r="H27" s="74" t="str">
        <f>IF(A27="","", SUMIF(Transacoes!C$3:C1001, A27, Transacoes!H$3:H1001))</f>
        <v/>
      </c>
      <c r="I27" s="75" t="str">
        <f>IF($A27="","",SUMIF(Transacoes!$C$3:$C1001, $A27, Transacoes!I$3:I1001))</f>
        <v/>
      </c>
      <c r="J27" s="75" t="str">
        <f>IF($A27="","",SUMIF(Transacoes!$C$3:$C1001, $A27, Transacoes!J$3:J1001))</f>
        <v/>
      </c>
      <c r="K27" s="75" t="str">
        <f>IF($A27="","",SUMIF(Transacoes!$C$3:$C1001, $A27, Transacoes!K$3:K1001))</f>
        <v/>
      </c>
      <c r="L27" s="75" t="str">
        <f>IF($A27="","",SUMIF(Transacoes!$C$3:$C1001, $A27, Transacoes!L$3:L1001))</f>
        <v/>
      </c>
      <c r="M27" s="76" t="str">
        <f>IF($A27="","",SUMIF(Transacoes!$C$3:$C1001, $A27, Transacoes!M$3:M1001))</f>
        <v/>
      </c>
      <c r="N27" s="30"/>
      <c r="O27" s="31"/>
      <c r="P27" s="31"/>
      <c r="Q27" s="31"/>
      <c r="R27" s="31"/>
      <c r="S27" s="31"/>
      <c r="T27" s="31"/>
      <c r="U27" s="31"/>
      <c r="V27" s="31"/>
      <c r="W27" s="31"/>
      <c r="X27" s="31"/>
    </row>
    <row r="28">
      <c r="A28" s="69"/>
      <c r="B28" s="70" t="str">
        <f>IF($A28="","",SUMIFS(Transacoes!D$3:D1001,Transacoes!$C$3:$C1001,$A28,Transacoes!$B$3:$B1001,"C")-SUMIFS(Transacoes!D$3:D1001,Transacoes!$C$3:$C1001,$A28,Transacoes!$B$3:$B1001,"V"))</f>
        <v/>
      </c>
      <c r="C28" s="71" t="str">
        <f>IF($A28="","",(SUMIFS(Transacoes!F$3:F1001,Transacoes!$C$3:$C1001,$A28,Transacoes!$B$3:$B1001,"C")-SUMIFS(Transacoes!F$3:F1001,Transacoes!$C$3:$C1001,$A28,Transacoes!$B$3:$B1001,"V")) + G28)</f>
        <v/>
      </c>
      <c r="D28" s="71" t="str">
        <f>IFERROR(__xludf.DUMMYFUNCTION("IF(A28="""","""",IF(B28="""","""",B28*GOOGLEFINANCE(A28)))"),"")</f>
        <v/>
      </c>
      <c r="E28" s="71" t="str">
        <f t="shared" si="1"/>
        <v/>
      </c>
      <c r="F28" s="72" t="str">
        <f t="shared" si="2"/>
        <v/>
      </c>
      <c r="G28" s="73" t="str">
        <f>IF(A28="","",SUMIF(Transacoes!C$3:C1001,A28,Transacoes!G$3:G1001))</f>
        <v/>
      </c>
      <c r="H28" s="74" t="str">
        <f>IF(A28="","", SUMIF(Transacoes!C$3:C1001, A28, Transacoes!H$3:H1001))</f>
        <v/>
      </c>
      <c r="I28" s="75" t="str">
        <f>IF($A28="","",SUMIF(Transacoes!$C$3:$C1001, $A28, Transacoes!I$3:I1001))</f>
        <v/>
      </c>
      <c r="J28" s="75" t="str">
        <f>IF($A28="","",SUMIF(Transacoes!$C$3:$C1001, $A28, Transacoes!J$3:J1001))</f>
        <v/>
      </c>
      <c r="K28" s="75" t="str">
        <f>IF($A28="","",SUMIF(Transacoes!$C$3:$C1001, $A28, Transacoes!K$3:K1001))</f>
        <v/>
      </c>
      <c r="L28" s="75" t="str">
        <f>IF($A28="","",SUMIF(Transacoes!$C$3:$C1001, $A28, Transacoes!L$3:L1001))</f>
        <v/>
      </c>
      <c r="M28" s="76" t="str">
        <f>IF($A28="","",SUMIF(Transacoes!$C$3:$C1001, $A28, Transacoes!M$3:M1001))</f>
        <v/>
      </c>
      <c r="N28" s="30"/>
      <c r="O28" s="31"/>
      <c r="P28" s="31"/>
      <c r="Q28" s="31"/>
      <c r="R28" s="31"/>
      <c r="S28" s="31"/>
      <c r="T28" s="31"/>
      <c r="U28" s="31"/>
      <c r="V28" s="31"/>
      <c r="W28" s="31"/>
      <c r="X28" s="31"/>
    </row>
    <row r="29">
      <c r="A29" s="69"/>
      <c r="B29" s="70" t="str">
        <f>IF($A29="","",SUMIFS(Transacoes!D$3:D1001,Transacoes!$C$3:$C1001,$A29,Transacoes!$B$3:$B1001,"C")-SUMIFS(Transacoes!D$3:D1001,Transacoes!$C$3:$C1001,$A29,Transacoes!$B$3:$B1001,"V"))</f>
        <v/>
      </c>
      <c r="C29" s="71" t="str">
        <f>IF($A29="","",(SUMIFS(Transacoes!F$3:F1001,Transacoes!$C$3:$C1001,$A29,Transacoes!$B$3:$B1001,"C")-SUMIFS(Transacoes!F$3:F1001,Transacoes!$C$3:$C1001,$A29,Transacoes!$B$3:$B1001,"V")) + G29)</f>
        <v/>
      </c>
      <c r="D29" s="71" t="str">
        <f>IFERROR(__xludf.DUMMYFUNCTION("IF(A29="""","""",IF(B29="""","""",B29*GOOGLEFINANCE(A29)))"),"")</f>
        <v/>
      </c>
      <c r="E29" s="71" t="str">
        <f t="shared" si="1"/>
        <v/>
      </c>
      <c r="F29" s="72" t="str">
        <f t="shared" si="2"/>
        <v/>
      </c>
      <c r="G29" s="73" t="str">
        <f>IF(A29="","",SUMIF(Transacoes!C$3:C1001,A29,Transacoes!G$3:G1001))</f>
        <v/>
      </c>
      <c r="H29" s="74" t="str">
        <f>IF(A29="","", SUMIF(Transacoes!C$3:C1001, A29, Transacoes!H$3:H1001))</f>
        <v/>
      </c>
      <c r="I29" s="75" t="str">
        <f>IF($A29="","",SUMIF(Transacoes!$C$3:$C1001, $A29, Transacoes!I$3:I1001))</f>
        <v/>
      </c>
      <c r="J29" s="75" t="str">
        <f>IF($A29="","",SUMIF(Transacoes!$C$3:$C1001, $A29, Transacoes!J$3:J1001))</f>
        <v/>
      </c>
      <c r="K29" s="75" t="str">
        <f>IF($A29="","",SUMIF(Transacoes!$C$3:$C1001, $A29, Transacoes!K$3:K1001))</f>
        <v/>
      </c>
      <c r="L29" s="75" t="str">
        <f>IF($A29="","",SUMIF(Transacoes!$C$3:$C1001, $A29, Transacoes!L$3:L1001))</f>
        <v/>
      </c>
      <c r="M29" s="76" t="str">
        <f>IF($A29="","",SUMIF(Transacoes!$C$3:$C1001, $A29, Transacoes!M$3:M1001))</f>
        <v/>
      </c>
      <c r="N29" s="30"/>
      <c r="O29" s="31"/>
      <c r="P29" s="31"/>
      <c r="Q29" s="31"/>
      <c r="R29" s="31"/>
      <c r="S29" s="31"/>
      <c r="T29" s="31"/>
      <c r="U29" s="31"/>
      <c r="V29" s="31"/>
      <c r="W29" s="31"/>
      <c r="X29" s="31"/>
    </row>
    <row r="30">
      <c r="A30" s="69"/>
      <c r="B30" s="70" t="str">
        <f>IF($A30="","",SUMIFS(Transacoes!D$3:D1001,Transacoes!$C$3:$C1001,$A30,Transacoes!$B$3:$B1001,"C")-SUMIFS(Transacoes!D$3:D1001,Transacoes!$C$3:$C1001,$A30,Transacoes!$B$3:$B1001,"V"))</f>
        <v/>
      </c>
      <c r="C30" s="71" t="str">
        <f>IF($A30="","",(SUMIFS(Transacoes!F$3:F1001,Transacoes!$C$3:$C1001,$A30,Transacoes!$B$3:$B1001,"C")-SUMIFS(Transacoes!F$3:F1001,Transacoes!$C$3:$C1001,$A30,Transacoes!$B$3:$B1001,"V")) + G30)</f>
        <v/>
      </c>
      <c r="D30" s="71" t="str">
        <f>IFERROR(__xludf.DUMMYFUNCTION("IF(A30="""","""",IF(B30="""","""",B30*GOOGLEFINANCE(A30)))"),"")</f>
        <v/>
      </c>
      <c r="E30" s="71" t="str">
        <f t="shared" si="1"/>
        <v/>
      </c>
      <c r="F30" s="72" t="str">
        <f t="shared" si="2"/>
        <v/>
      </c>
      <c r="G30" s="73" t="str">
        <f>IF(A30="","",SUMIF(Transacoes!C$3:C1001,A30,Transacoes!G$3:G1001))</f>
        <v/>
      </c>
      <c r="H30" s="74" t="str">
        <f>IF(A30="","", SUMIF(Transacoes!C$3:C1001, A30, Transacoes!H$3:H1001))</f>
        <v/>
      </c>
      <c r="I30" s="75" t="str">
        <f>IF($A30="","",SUMIF(Transacoes!$C$3:$C1001, $A30, Transacoes!I$3:I1001))</f>
        <v/>
      </c>
      <c r="J30" s="75" t="str">
        <f>IF($A30="","",SUMIF(Transacoes!$C$3:$C1001, $A30, Transacoes!J$3:J1001))</f>
        <v/>
      </c>
      <c r="K30" s="75" t="str">
        <f>IF($A30="","",SUMIF(Transacoes!$C$3:$C1001, $A30, Transacoes!K$3:K1001))</f>
        <v/>
      </c>
      <c r="L30" s="75" t="str">
        <f>IF($A30="","",SUMIF(Transacoes!$C$3:$C1001, $A30, Transacoes!L$3:L1001))</f>
        <v/>
      </c>
      <c r="M30" s="76" t="str">
        <f>IF($A30="","",SUMIF(Transacoes!$C$3:$C1001, $A30, Transacoes!M$3:M1001))</f>
        <v/>
      </c>
      <c r="N30" s="30"/>
      <c r="O30" s="31"/>
      <c r="P30" s="31"/>
      <c r="Q30" s="31"/>
      <c r="R30" s="31"/>
      <c r="S30" s="31"/>
      <c r="T30" s="31"/>
      <c r="U30" s="31"/>
      <c r="V30" s="31"/>
      <c r="W30" s="31"/>
      <c r="X30" s="31"/>
    </row>
    <row r="31">
      <c r="A31" s="69"/>
      <c r="B31" s="70" t="str">
        <f>IF($A31="","",SUMIFS(Transacoes!D$3:D1001,Transacoes!$C$3:$C1001,$A31,Transacoes!$B$3:$B1001,"C")-SUMIFS(Transacoes!D$3:D1001,Transacoes!$C$3:$C1001,$A31,Transacoes!$B$3:$B1001,"V"))</f>
        <v/>
      </c>
      <c r="C31" s="71" t="str">
        <f>IF($A31="","",(SUMIFS(Transacoes!F$3:F1001,Transacoes!$C$3:$C1001,$A31,Transacoes!$B$3:$B1001,"C")-SUMIFS(Transacoes!F$3:F1001,Transacoes!$C$3:$C1001,$A31,Transacoes!$B$3:$B1001,"V")) + G31)</f>
        <v/>
      </c>
      <c r="D31" s="71" t="str">
        <f>IFERROR(__xludf.DUMMYFUNCTION("IF(A31="""","""",IF(B31="""","""",B31*GOOGLEFINANCE(A31)))"),"")</f>
        <v/>
      </c>
      <c r="E31" s="71" t="str">
        <f t="shared" si="1"/>
        <v/>
      </c>
      <c r="F31" s="72" t="str">
        <f t="shared" si="2"/>
        <v/>
      </c>
      <c r="G31" s="73" t="str">
        <f>IF(A31="","",SUMIF(Transacoes!C$3:C1001,A31,Transacoes!G$3:G1001))</f>
        <v/>
      </c>
      <c r="H31" s="74" t="str">
        <f>IF(A31="","", SUMIF(Transacoes!C$3:C1001, A31, Transacoes!H$3:H1001))</f>
        <v/>
      </c>
      <c r="I31" s="75" t="str">
        <f>IF($A31="","",SUMIF(Transacoes!$C$3:$C1001, $A31, Transacoes!I$3:I1001))</f>
        <v/>
      </c>
      <c r="J31" s="75" t="str">
        <f>IF($A31="","",SUMIF(Transacoes!$C$3:$C1001, $A31, Transacoes!J$3:J1001))</f>
        <v/>
      </c>
      <c r="K31" s="75" t="str">
        <f>IF($A31="","",SUMIF(Transacoes!$C$3:$C1001, $A31, Transacoes!K$3:K1001))</f>
        <v/>
      </c>
      <c r="L31" s="75" t="str">
        <f>IF($A31="","",SUMIF(Transacoes!$C$3:$C1001, $A31, Transacoes!L$3:L1001))</f>
        <v/>
      </c>
      <c r="M31" s="76" t="str">
        <f>IF($A31="","",SUMIF(Transacoes!$C$3:$C1001, $A31, Transacoes!M$3:M1001))</f>
        <v/>
      </c>
      <c r="N31" s="30"/>
      <c r="O31" s="31"/>
      <c r="P31" s="31"/>
      <c r="Q31" s="31"/>
      <c r="R31" s="31"/>
      <c r="S31" s="31"/>
      <c r="T31" s="31"/>
      <c r="U31" s="31"/>
      <c r="V31" s="31"/>
      <c r="W31" s="31"/>
      <c r="X31" s="31"/>
    </row>
    <row r="32">
      <c r="A32" s="69"/>
      <c r="B32" s="70" t="str">
        <f>IF($A32="","",SUMIFS(Transacoes!D$3:D1001,Transacoes!$C$3:$C1001,$A32,Transacoes!$B$3:$B1001,"C")-SUMIFS(Transacoes!D$3:D1001,Transacoes!$C$3:$C1001,$A32,Transacoes!$B$3:$B1001,"V"))</f>
        <v/>
      </c>
      <c r="C32" s="71" t="str">
        <f>IF($A32="","",(SUMIFS(Transacoes!F$3:F1001,Transacoes!$C$3:$C1001,$A32,Transacoes!$B$3:$B1001,"C")-SUMIFS(Transacoes!F$3:F1001,Transacoes!$C$3:$C1001,$A32,Transacoes!$B$3:$B1001,"V")) + G32)</f>
        <v/>
      </c>
      <c r="D32" s="71" t="str">
        <f>IFERROR(__xludf.DUMMYFUNCTION("IF(A32="""","""",IF(B32="""","""",B32*GOOGLEFINANCE(A32)))"),"")</f>
        <v/>
      </c>
      <c r="E32" s="71" t="str">
        <f t="shared" si="1"/>
        <v/>
      </c>
      <c r="F32" s="72" t="str">
        <f t="shared" si="2"/>
        <v/>
      </c>
      <c r="G32" s="73" t="str">
        <f>IF(A32="","",SUMIF(Transacoes!C$3:C1001,A32,Transacoes!G$3:G1001))</f>
        <v/>
      </c>
      <c r="H32" s="74" t="str">
        <f>IF(A32="","", SUMIF(Transacoes!C$3:C1001, A32, Transacoes!H$3:H1001))</f>
        <v/>
      </c>
      <c r="I32" s="75" t="str">
        <f>IF($A32="","",SUMIF(Transacoes!$C$3:$C1001, $A32, Transacoes!I$3:I1001))</f>
        <v/>
      </c>
      <c r="J32" s="75" t="str">
        <f>IF($A32="","",SUMIF(Transacoes!$C$3:$C1001, $A32, Transacoes!J$3:J1001))</f>
        <v/>
      </c>
      <c r="K32" s="75" t="str">
        <f>IF($A32="","",SUMIF(Transacoes!$C$3:$C1001, $A32, Transacoes!K$3:K1001))</f>
        <v/>
      </c>
      <c r="L32" s="75" t="str">
        <f>IF($A32="","",SUMIF(Transacoes!$C$3:$C1001, $A32, Transacoes!L$3:L1001))</f>
        <v/>
      </c>
      <c r="M32" s="76" t="str">
        <f>IF($A32="","",SUMIF(Transacoes!$C$3:$C1001, $A32, Transacoes!M$3:M1001))</f>
        <v/>
      </c>
      <c r="N32" s="30"/>
      <c r="O32" s="31"/>
      <c r="P32" s="31"/>
      <c r="Q32" s="31"/>
      <c r="R32" s="31"/>
      <c r="S32" s="31"/>
      <c r="T32" s="31"/>
      <c r="U32" s="31"/>
      <c r="V32" s="31"/>
      <c r="W32" s="31"/>
      <c r="X32" s="31"/>
    </row>
    <row r="33">
      <c r="A33" s="69"/>
      <c r="B33" s="70" t="str">
        <f>IF($A33="","",SUMIFS(Transacoes!D$3:D1001,Transacoes!$C$3:$C1001,$A33,Transacoes!$B$3:$B1001,"C")-SUMIFS(Transacoes!D$3:D1001,Transacoes!$C$3:$C1001,$A33,Transacoes!$B$3:$B1001,"V"))</f>
        <v/>
      </c>
      <c r="C33" s="71" t="str">
        <f>IF($A33="","",(SUMIFS(Transacoes!F$3:F1001,Transacoes!$C$3:$C1001,$A33,Transacoes!$B$3:$B1001,"C")-SUMIFS(Transacoes!F$3:F1001,Transacoes!$C$3:$C1001,$A33,Transacoes!$B$3:$B1001,"V")) + G33)</f>
        <v/>
      </c>
      <c r="D33" s="71" t="str">
        <f>IFERROR(__xludf.DUMMYFUNCTION("IF(A33="""","""",IF(B33="""","""",B33*GOOGLEFINANCE(A33)))"),"")</f>
        <v/>
      </c>
      <c r="E33" s="71" t="str">
        <f t="shared" si="1"/>
        <v/>
      </c>
      <c r="F33" s="72" t="str">
        <f t="shared" si="2"/>
        <v/>
      </c>
      <c r="G33" s="73" t="str">
        <f>IF(A33="","",SUMIF(Transacoes!C$3:C1001,A33,Transacoes!G$3:G1001))</f>
        <v/>
      </c>
      <c r="H33" s="74" t="str">
        <f>IF(A33="","", SUMIF(Transacoes!C$3:C1001, A33, Transacoes!H$3:H1001))</f>
        <v/>
      </c>
      <c r="I33" s="75" t="str">
        <f>IF($A33="","",SUMIF(Transacoes!$C$3:$C1001, $A33, Transacoes!I$3:I1001))</f>
        <v/>
      </c>
      <c r="J33" s="75" t="str">
        <f>IF($A33="","",SUMIF(Transacoes!$C$3:$C1001, $A33, Transacoes!J$3:J1001))</f>
        <v/>
      </c>
      <c r="K33" s="75" t="str">
        <f>IF($A33="","",SUMIF(Transacoes!$C$3:$C1001, $A33, Transacoes!K$3:K1001))</f>
        <v/>
      </c>
      <c r="L33" s="75" t="str">
        <f>IF($A33="","",SUMIF(Transacoes!$C$3:$C1001, $A33, Transacoes!L$3:L1001))</f>
        <v/>
      </c>
      <c r="M33" s="76" t="str">
        <f>IF($A33="","",SUMIF(Transacoes!$C$3:$C1001, $A33, Transacoes!M$3:M1001))</f>
        <v/>
      </c>
      <c r="N33" s="30"/>
      <c r="O33" s="31"/>
      <c r="P33" s="31"/>
      <c r="Q33" s="31"/>
      <c r="R33" s="31"/>
      <c r="S33" s="31"/>
      <c r="T33" s="31"/>
      <c r="U33" s="31"/>
      <c r="V33" s="31"/>
      <c r="W33" s="31"/>
      <c r="X33" s="31"/>
    </row>
    <row r="34">
      <c r="A34" s="69"/>
      <c r="B34" s="70" t="str">
        <f>IF($A34="","",SUMIFS(Transacoes!D$3:D1001,Transacoes!$C$3:$C1001,$A34,Transacoes!$B$3:$B1001,"C")-SUMIFS(Transacoes!D$3:D1001,Transacoes!$C$3:$C1001,$A34,Transacoes!$B$3:$B1001,"V"))</f>
        <v/>
      </c>
      <c r="C34" s="71" t="str">
        <f>IF($A34="","",(SUMIFS(Transacoes!F$3:F1001,Transacoes!$C$3:$C1001,$A34,Transacoes!$B$3:$B1001,"C")-SUMIFS(Transacoes!F$3:F1001,Transacoes!$C$3:$C1001,$A34,Transacoes!$B$3:$B1001,"V")) + G34)</f>
        <v/>
      </c>
      <c r="D34" s="71" t="str">
        <f>IFERROR(__xludf.DUMMYFUNCTION("IF(A34="""","""",IF(B34="""","""",B34*GOOGLEFINANCE(A34)))"),"")</f>
        <v/>
      </c>
      <c r="E34" s="71" t="str">
        <f t="shared" si="1"/>
        <v/>
      </c>
      <c r="F34" s="72" t="str">
        <f t="shared" si="2"/>
        <v/>
      </c>
      <c r="G34" s="73" t="str">
        <f>IF(A34="","",SUMIF(Transacoes!C$3:C1001,A34,Transacoes!G$3:G1001))</f>
        <v/>
      </c>
      <c r="H34" s="74" t="str">
        <f>IF(A34="","", SUMIF(Transacoes!C$3:C1001, A34, Transacoes!H$3:H1001))</f>
        <v/>
      </c>
      <c r="I34" s="75" t="str">
        <f>IF($A34="","",SUMIF(Transacoes!$C$3:$C1001, $A34, Transacoes!I$3:I1001))</f>
        <v/>
      </c>
      <c r="J34" s="75" t="str">
        <f>IF($A34="","",SUMIF(Transacoes!$C$3:$C1001, $A34, Transacoes!J$3:J1001))</f>
        <v/>
      </c>
      <c r="K34" s="75" t="str">
        <f>IF($A34="","",SUMIF(Transacoes!$C$3:$C1001, $A34, Transacoes!K$3:K1001))</f>
        <v/>
      </c>
      <c r="L34" s="75" t="str">
        <f>IF($A34="","",SUMIF(Transacoes!$C$3:$C1001, $A34, Transacoes!L$3:L1001))</f>
        <v/>
      </c>
      <c r="M34" s="76" t="str">
        <f>IF($A34="","",SUMIF(Transacoes!$C$3:$C1001, $A34, Transacoes!M$3:M1001))</f>
        <v/>
      </c>
      <c r="N34" s="30"/>
      <c r="O34" s="31"/>
      <c r="P34" s="31"/>
      <c r="Q34" s="31"/>
      <c r="R34" s="31"/>
      <c r="S34" s="31"/>
      <c r="T34" s="31"/>
      <c r="U34" s="31"/>
      <c r="V34" s="31"/>
      <c r="W34" s="31"/>
      <c r="X34" s="31"/>
    </row>
    <row r="35">
      <c r="A35" s="69"/>
      <c r="B35" s="70" t="str">
        <f>IF($A35="","",SUMIFS(Transacoes!D$3:D1001,Transacoes!$C$3:$C1001,$A35,Transacoes!$B$3:$B1001,"C")-SUMIFS(Transacoes!D$3:D1001,Transacoes!$C$3:$C1001,$A35,Transacoes!$B$3:$B1001,"V"))</f>
        <v/>
      </c>
      <c r="C35" s="71" t="str">
        <f>IF($A35="","",(SUMIFS(Transacoes!F$3:F1001,Transacoes!$C$3:$C1001,$A35,Transacoes!$B$3:$B1001,"C")-SUMIFS(Transacoes!F$3:F1001,Transacoes!$C$3:$C1001,$A35,Transacoes!$B$3:$B1001,"V")) + G35)</f>
        <v/>
      </c>
      <c r="D35" s="71" t="str">
        <f>IFERROR(__xludf.DUMMYFUNCTION("IF(A35="""","""",IF(B35="""","""",B35*GOOGLEFINANCE(A35)))"),"")</f>
        <v/>
      </c>
      <c r="E35" s="71" t="str">
        <f t="shared" si="1"/>
        <v/>
      </c>
      <c r="F35" s="72" t="str">
        <f t="shared" si="2"/>
        <v/>
      </c>
      <c r="G35" s="73" t="str">
        <f>IF(A35="","",SUMIF(Transacoes!C$3:C1001,A35,Transacoes!G$3:G1001))</f>
        <v/>
      </c>
      <c r="H35" s="74" t="str">
        <f>IF(A35="","", SUMIF(Transacoes!C$3:C1001, A35, Transacoes!H$3:H1001))</f>
        <v/>
      </c>
      <c r="I35" s="75" t="str">
        <f>IF($A35="","",SUMIF(Transacoes!$C$3:$C1001, $A35, Transacoes!I$3:I1001))</f>
        <v/>
      </c>
      <c r="J35" s="75" t="str">
        <f>IF($A35="","",SUMIF(Transacoes!$C$3:$C1001, $A35, Transacoes!J$3:J1001))</f>
        <v/>
      </c>
      <c r="K35" s="75" t="str">
        <f>IF($A35="","",SUMIF(Transacoes!$C$3:$C1001, $A35, Transacoes!K$3:K1001))</f>
        <v/>
      </c>
      <c r="L35" s="75" t="str">
        <f>IF($A35="","",SUMIF(Transacoes!$C$3:$C1001, $A35, Transacoes!L$3:L1001))</f>
        <v/>
      </c>
      <c r="M35" s="76" t="str">
        <f>IF($A35="","",SUMIF(Transacoes!$C$3:$C1001, $A35, Transacoes!M$3:M1001))</f>
        <v/>
      </c>
      <c r="N35" s="30"/>
      <c r="O35" s="31"/>
      <c r="P35" s="31"/>
      <c r="Q35" s="31"/>
      <c r="R35" s="31"/>
      <c r="S35" s="31"/>
      <c r="T35" s="31"/>
      <c r="U35" s="31"/>
      <c r="V35" s="31"/>
      <c r="W35" s="31"/>
      <c r="X35" s="31"/>
    </row>
    <row r="36">
      <c r="A36" s="69"/>
      <c r="B36" s="70" t="str">
        <f>IF($A36="","",SUMIFS(Transacoes!D$3:D1001,Transacoes!$C$3:$C1001,$A36,Transacoes!$B$3:$B1001,"C")-SUMIFS(Transacoes!D$3:D1001,Transacoes!$C$3:$C1001,$A36,Transacoes!$B$3:$B1001,"V"))</f>
        <v/>
      </c>
      <c r="C36" s="71" t="str">
        <f>IF($A36="","",(SUMIFS(Transacoes!F$3:F1001,Transacoes!$C$3:$C1001,$A36,Transacoes!$B$3:$B1001,"C")-SUMIFS(Transacoes!F$3:F1001,Transacoes!$C$3:$C1001,$A36,Transacoes!$B$3:$B1001,"V")) + G36)</f>
        <v/>
      </c>
      <c r="D36" s="71" t="str">
        <f>IFERROR(__xludf.DUMMYFUNCTION("IF(A36="""","""",IF(B36="""","""",B36*GOOGLEFINANCE(A36)))"),"")</f>
        <v/>
      </c>
      <c r="E36" s="71" t="str">
        <f t="shared" si="1"/>
        <v/>
      </c>
      <c r="F36" s="72" t="str">
        <f t="shared" si="2"/>
        <v/>
      </c>
      <c r="G36" s="73" t="str">
        <f>IF(A36="","",SUMIF(Transacoes!C$3:C1001,A36,Transacoes!G$3:G1001))</f>
        <v/>
      </c>
      <c r="H36" s="74" t="str">
        <f>IF(A36="","", SUMIF(Transacoes!C$3:C1001, A36, Transacoes!H$3:H1001))</f>
        <v/>
      </c>
      <c r="I36" s="75" t="str">
        <f>IF($A36="","",SUMIF(Transacoes!$C$3:$C1001, $A36, Transacoes!I$3:I1001))</f>
        <v/>
      </c>
      <c r="J36" s="75" t="str">
        <f>IF($A36="","",SUMIF(Transacoes!$C$3:$C1001, $A36, Transacoes!J$3:J1001))</f>
        <v/>
      </c>
      <c r="K36" s="75" t="str">
        <f>IF($A36="","",SUMIF(Transacoes!$C$3:$C1001, $A36, Transacoes!K$3:K1001))</f>
        <v/>
      </c>
      <c r="L36" s="75" t="str">
        <f>IF($A36="","",SUMIF(Transacoes!$C$3:$C1001, $A36, Transacoes!L$3:L1001))</f>
        <v/>
      </c>
      <c r="M36" s="76" t="str">
        <f>IF($A36="","",SUMIF(Transacoes!$C$3:$C1001, $A36, Transacoes!M$3:M1001))</f>
        <v/>
      </c>
      <c r="N36" s="30"/>
      <c r="O36" s="31"/>
      <c r="P36" s="31"/>
      <c r="Q36" s="31"/>
      <c r="R36" s="31"/>
      <c r="S36" s="31"/>
      <c r="T36" s="31"/>
      <c r="U36" s="31"/>
      <c r="V36" s="31"/>
      <c r="W36" s="31"/>
      <c r="X36" s="31"/>
    </row>
    <row r="37">
      <c r="A37" s="69"/>
      <c r="B37" s="70" t="str">
        <f>IF($A37="","",SUMIFS(Transacoes!D$3:D1001,Transacoes!$C$3:$C1001,$A37,Transacoes!$B$3:$B1001,"C")-SUMIFS(Transacoes!D$3:D1001,Transacoes!$C$3:$C1001,$A37,Transacoes!$B$3:$B1001,"V"))</f>
        <v/>
      </c>
      <c r="C37" s="71" t="str">
        <f>IF($A37="","",(SUMIFS(Transacoes!F$3:F1001,Transacoes!$C$3:$C1001,$A37,Transacoes!$B$3:$B1001,"C")-SUMIFS(Transacoes!F$3:F1001,Transacoes!$C$3:$C1001,$A37,Transacoes!$B$3:$B1001,"V")) + G37)</f>
        <v/>
      </c>
      <c r="D37" s="71" t="str">
        <f>IFERROR(__xludf.DUMMYFUNCTION("IF(A37="""","""",IF(B37="""","""",B37*GOOGLEFINANCE(A37)))"),"")</f>
        <v/>
      </c>
      <c r="E37" s="71" t="str">
        <f t="shared" si="1"/>
        <v/>
      </c>
      <c r="F37" s="72" t="str">
        <f t="shared" si="2"/>
        <v/>
      </c>
      <c r="G37" s="73" t="str">
        <f>IF(A37="","",SUMIF(Transacoes!C$3:C1001,A37,Transacoes!G$3:G1001))</f>
        <v/>
      </c>
      <c r="H37" s="74" t="str">
        <f>IF(A37="","", SUMIF(Transacoes!C$3:C1001, A37, Transacoes!H$3:H1001))</f>
        <v/>
      </c>
      <c r="I37" s="75" t="str">
        <f>IF($A37="","",SUMIF(Transacoes!$C$3:$C1001, $A37, Transacoes!I$3:I1001))</f>
        <v/>
      </c>
      <c r="J37" s="75" t="str">
        <f>IF($A37="","",SUMIF(Transacoes!$C$3:$C1001, $A37, Transacoes!J$3:J1001))</f>
        <v/>
      </c>
      <c r="K37" s="75" t="str">
        <f>IF($A37="","",SUMIF(Transacoes!$C$3:$C1001, $A37, Transacoes!K$3:K1001))</f>
        <v/>
      </c>
      <c r="L37" s="75" t="str">
        <f>IF($A37="","",SUMIF(Transacoes!$C$3:$C1001, $A37, Transacoes!L$3:L1001))</f>
        <v/>
      </c>
      <c r="M37" s="76" t="str">
        <f>IF($A37="","",SUMIF(Transacoes!$C$3:$C1001, $A37, Transacoes!M$3:M1001))</f>
        <v/>
      </c>
      <c r="N37" s="30"/>
      <c r="O37" s="31"/>
      <c r="P37" s="31"/>
      <c r="Q37" s="31"/>
      <c r="R37" s="31"/>
      <c r="S37" s="31"/>
      <c r="T37" s="31"/>
      <c r="U37" s="31"/>
      <c r="V37" s="31"/>
      <c r="W37" s="31"/>
      <c r="X37" s="31"/>
    </row>
    <row r="38">
      <c r="A38" s="69"/>
      <c r="B38" s="70" t="str">
        <f>IF($A38="","",SUMIFS(Transacoes!D$3:D1001,Transacoes!$C$3:$C1001,$A38,Transacoes!$B$3:$B1001,"C")-SUMIFS(Transacoes!D$3:D1001,Transacoes!$C$3:$C1001,$A38,Transacoes!$B$3:$B1001,"V"))</f>
        <v/>
      </c>
      <c r="C38" s="71" t="str">
        <f>IF($A38="","",(SUMIFS(Transacoes!F$3:F1001,Transacoes!$C$3:$C1001,$A38,Transacoes!$B$3:$B1001,"C")-SUMIFS(Transacoes!F$3:F1001,Transacoes!$C$3:$C1001,$A38,Transacoes!$B$3:$B1001,"V")) + G38)</f>
        <v/>
      </c>
      <c r="D38" s="71" t="str">
        <f>IFERROR(__xludf.DUMMYFUNCTION("IF(A38="""","""",IF(B38="""","""",B38*GOOGLEFINANCE(A38)))"),"")</f>
        <v/>
      </c>
      <c r="E38" s="71" t="str">
        <f t="shared" si="1"/>
        <v/>
      </c>
      <c r="F38" s="72" t="str">
        <f t="shared" si="2"/>
        <v/>
      </c>
      <c r="G38" s="73" t="str">
        <f>IF(A38="","",SUMIF(Transacoes!C$3:C1001,A38,Transacoes!G$3:G1001))</f>
        <v/>
      </c>
      <c r="H38" s="74" t="str">
        <f>IF(A38="","", SUMIF(Transacoes!C$3:C1001, A38, Transacoes!H$3:H1001))</f>
        <v/>
      </c>
      <c r="I38" s="75" t="str">
        <f>IF($A38="","",SUMIF(Transacoes!$C$3:$C1001, $A38, Transacoes!I$3:I1001))</f>
        <v/>
      </c>
      <c r="J38" s="75" t="str">
        <f>IF($A38="","",SUMIF(Transacoes!$C$3:$C1001, $A38, Transacoes!J$3:J1001))</f>
        <v/>
      </c>
      <c r="K38" s="75" t="str">
        <f>IF($A38="","",SUMIF(Transacoes!$C$3:$C1001, $A38, Transacoes!K$3:K1001))</f>
        <v/>
      </c>
      <c r="L38" s="75" t="str">
        <f>IF($A38="","",SUMIF(Transacoes!$C$3:$C1001, $A38, Transacoes!L$3:L1001))</f>
        <v/>
      </c>
      <c r="M38" s="76" t="str">
        <f>IF($A38="","",SUMIF(Transacoes!$C$3:$C1001, $A38, Transacoes!M$3:M1001))</f>
        <v/>
      </c>
      <c r="N38" s="30"/>
      <c r="O38" s="31"/>
      <c r="P38" s="31"/>
      <c r="Q38" s="31"/>
      <c r="R38" s="31"/>
      <c r="S38" s="31"/>
      <c r="T38" s="31"/>
      <c r="U38" s="31"/>
      <c r="V38" s="31"/>
      <c r="W38" s="31"/>
      <c r="X38" s="31"/>
    </row>
    <row r="39">
      <c r="A39" s="69"/>
      <c r="B39" s="70" t="str">
        <f>IF($A39="","",SUMIFS(Transacoes!D$3:D1001,Transacoes!$C$3:$C1001,$A39,Transacoes!$B$3:$B1001,"C")-SUMIFS(Transacoes!D$3:D1001,Transacoes!$C$3:$C1001,$A39,Transacoes!$B$3:$B1001,"V"))</f>
        <v/>
      </c>
      <c r="C39" s="71" t="str">
        <f>IF($A39="","",(SUMIFS(Transacoes!F$3:F1001,Transacoes!$C$3:$C1001,$A39,Transacoes!$B$3:$B1001,"C")-SUMIFS(Transacoes!F$3:F1001,Transacoes!$C$3:$C1001,$A39,Transacoes!$B$3:$B1001,"V")) + G39)</f>
        <v/>
      </c>
      <c r="D39" s="71" t="str">
        <f>IFERROR(__xludf.DUMMYFUNCTION("IF(A39="""","""",IF(B39="""","""",B39*GOOGLEFINANCE(A39)))"),"")</f>
        <v/>
      </c>
      <c r="E39" s="71" t="str">
        <f t="shared" si="1"/>
        <v/>
      </c>
      <c r="F39" s="72" t="str">
        <f t="shared" si="2"/>
        <v/>
      </c>
      <c r="G39" s="73" t="str">
        <f>IF(A39="","",SUMIF(Transacoes!C$3:C1001,A39,Transacoes!G$3:G1001))</f>
        <v/>
      </c>
      <c r="H39" s="74" t="str">
        <f>IF(A39="","", SUMIF(Transacoes!C$3:C1001, A39, Transacoes!H$3:H1001))</f>
        <v/>
      </c>
      <c r="I39" s="75" t="str">
        <f>IF($A39="","",SUMIF(Transacoes!$C$3:$C1001, $A39, Transacoes!I$3:I1001))</f>
        <v/>
      </c>
      <c r="J39" s="75" t="str">
        <f>IF($A39="","",SUMIF(Transacoes!$C$3:$C1001, $A39, Transacoes!J$3:J1001))</f>
        <v/>
      </c>
      <c r="K39" s="75" t="str">
        <f>IF($A39="","",SUMIF(Transacoes!$C$3:$C1001, $A39, Transacoes!K$3:K1001))</f>
        <v/>
      </c>
      <c r="L39" s="75" t="str">
        <f>IF($A39="","",SUMIF(Transacoes!$C$3:$C1001, $A39, Transacoes!L$3:L1001))</f>
        <v/>
      </c>
      <c r="M39" s="76" t="str">
        <f>IF($A39="","",SUMIF(Transacoes!$C$3:$C1001, $A39, Transacoes!M$3:M1001))</f>
        <v/>
      </c>
      <c r="N39" s="30"/>
      <c r="O39" s="31"/>
      <c r="P39" s="31"/>
      <c r="Q39" s="31"/>
      <c r="R39" s="31"/>
      <c r="S39" s="31"/>
      <c r="T39" s="31"/>
      <c r="U39" s="31"/>
      <c r="V39" s="31"/>
      <c r="W39" s="31"/>
      <c r="X39" s="31"/>
    </row>
    <row r="40">
      <c r="A40" s="69"/>
      <c r="B40" s="70" t="str">
        <f>IF($A40="","",SUMIFS(Transacoes!D$3:D1001,Transacoes!$C$3:$C1001,$A40,Transacoes!$B$3:$B1001,"C")-SUMIFS(Transacoes!D$3:D1001,Transacoes!$C$3:$C1001,$A40,Transacoes!$B$3:$B1001,"V"))</f>
        <v/>
      </c>
      <c r="C40" s="71" t="str">
        <f>IF($A40="","",(SUMIFS(Transacoes!F$3:F1001,Transacoes!$C$3:$C1001,$A40,Transacoes!$B$3:$B1001,"C")-SUMIFS(Transacoes!F$3:F1001,Transacoes!$C$3:$C1001,$A40,Transacoes!$B$3:$B1001,"V")) + G40)</f>
        <v/>
      </c>
      <c r="D40" s="71" t="str">
        <f>IFERROR(__xludf.DUMMYFUNCTION("IF(A40="""","""",IF(B40="""","""",B40*GOOGLEFINANCE(A40)))"),"")</f>
        <v/>
      </c>
      <c r="E40" s="71" t="str">
        <f t="shared" si="1"/>
        <v/>
      </c>
      <c r="F40" s="72" t="str">
        <f t="shared" si="2"/>
        <v/>
      </c>
      <c r="G40" s="73" t="str">
        <f>IF(A40="","",SUMIF(Transacoes!C$3:C1001,A40,Transacoes!G$3:G1001))</f>
        <v/>
      </c>
      <c r="H40" s="74" t="str">
        <f>IF(A40="","", SUMIF(Transacoes!C$3:C1001, A40, Transacoes!H$3:H1001))</f>
        <v/>
      </c>
      <c r="I40" s="75" t="str">
        <f>IF($A40="","",SUMIF(Transacoes!$C$3:$C1001, $A40, Transacoes!I$3:I1001))</f>
        <v/>
      </c>
      <c r="J40" s="75" t="str">
        <f>IF($A40="","",SUMIF(Transacoes!$C$3:$C1001, $A40, Transacoes!J$3:J1001))</f>
        <v/>
      </c>
      <c r="K40" s="75" t="str">
        <f>IF($A40="","",SUMIF(Transacoes!$C$3:$C1001, $A40, Transacoes!K$3:K1001))</f>
        <v/>
      </c>
      <c r="L40" s="75" t="str">
        <f>IF($A40="","",SUMIF(Transacoes!$C$3:$C1001, $A40, Transacoes!L$3:L1001))</f>
        <v/>
      </c>
      <c r="M40" s="76" t="str">
        <f>IF($A40="","",SUMIF(Transacoes!$C$3:$C1001, $A40, Transacoes!M$3:M1001))</f>
        <v/>
      </c>
      <c r="N40" s="30"/>
      <c r="O40" s="31"/>
      <c r="P40" s="31"/>
      <c r="Q40" s="31"/>
      <c r="R40" s="31"/>
      <c r="S40" s="31"/>
      <c r="T40" s="31"/>
      <c r="U40" s="31"/>
      <c r="V40" s="31"/>
      <c r="W40" s="31"/>
      <c r="X40" s="31"/>
    </row>
    <row r="41">
      <c r="A41" s="69"/>
      <c r="B41" s="70" t="str">
        <f>IF($A41="","",SUMIFS(Transacoes!D$3:D1001,Transacoes!$C$3:$C1001,$A41,Transacoes!$B$3:$B1001,"C")-SUMIFS(Transacoes!D$3:D1001,Transacoes!$C$3:$C1001,$A41,Transacoes!$B$3:$B1001,"V"))</f>
        <v/>
      </c>
      <c r="C41" s="71" t="str">
        <f>IF($A41="","",(SUMIFS(Transacoes!F$3:F1001,Transacoes!$C$3:$C1001,$A41,Transacoes!$B$3:$B1001,"C")-SUMIFS(Transacoes!F$3:F1001,Transacoes!$C$3:$C1001,$A41,Transacoes!$B$3:$B1001,"V")) + G41)</f>
        <v/>
      </c>
      <c r="D41" s="71" t="str">
        <f>IFERROR(__xludf.DUMMYFUNCTION("IF(A41="""","""",IF(B41="""","""",B41*GOOGLEFINANCE(A41)))"),"")</f>
        <v/>
      </c>
      <c r="E41" s="71" t="str">
        <f t="shared" si="1"/>
        <v/>
      </c>
      <c r="F41" s="72" t="str">
        <f t="shared" si="2"/>
        <v/>
      </c>
      <c r="G41" s="73" t="str">
        <f>IF(A41="","",SUMIF(Transacoes!C$3:C1001,A41,Transacoes!G$3:G1001))</f>
        <v/>
      </c>
      <c r="H41" s="74" t="str">
        <f>IF(A41="","", SUMIF(Transacoes!C$3:C1001, A41, Transacoes!H$3:H1001))</f>
        <v/>
      </c>
      <c r="I41" s="75" t="str">
        <f>IF($A41="","",SUMIF(Transacoes!$C$3:$C1001, $A41, Transacoes!I$3:I1001))</f>
        <v/>
      </c>
      <c r="J41" s="75" t="str">
        <f>IF($A41="","",SUMIF(Transacoes!$C$3:$C1001, $A41, Transacoes!J$3:J1001))</f>
        <v/>
      </c>
      <c r="K41" s="75" t="str">
        <f>IF($A41="","",SUMIF(Transacoes!$C$3:$C1001, $A41, Transacoes!K$3:K1001))</f>
        <v/>
      </c>
      <c r="L41" s="75" t="str">
        <f>IF($A41="","",SUMIF(Transacoes!$C$3:$C1001, $A41, Transacoes!L$3:L1001))</f>
        <v/>
      </c>
      <c r="M41" s="76" t="str">
        <f>IF($A41="","",SUMIF(Transacoes!$C$3:$C1001, $A41, Transacoes!M$3:M1001))</f>
        <v/>
      </c>
      <c r="N41" s="30"/>
      <c r="O41" s="31"/>
      <c r="P41" s="31"/>
      <c r="Q41" s="31"/>
      <c r="R41" s="31"/>
      <c r="S41" s="31"/>
      <c r="T41" s="31"/>
      <c r="U41" s="31"/>
      <c r="V41" s="31"/>
      <c r="W41" s="31"/>
      <c r="X41" s="31"/>
    </row>
    <row r="42">
      <c r="A42" s="69"/>
      <c r="B42" s="70" t="str">
        <f>IF($A42="","",SUMIFS(Transacoes!D$3:D1001,Transacoes!$C$3:$C1001,$A42,Transacoes!$B$3:$B1001,"C")-SUMIFS(Transacoes!D$3:D1001,Transacoes!$C$3:$C1001,$A42,Transacoes!$B$3:$B1001,"V"))</f>
        <v/>
      </c>
      <c r="C42" s="71" t="str">
        <f>IF($A42="","",(SUMIFS(Transacoes!F$3:F1001,Transacoes!$C$3:$C1001,$A42,Transacoes!$B$3:$B1001,"C")-SUMIFS(Transacoes!F$3:F1001,Transacoes!$C$3:$C1001,$A42,Transacoes!$B$3:$B1001,"V")) + G42)</f>
        <v/>
      </c>
      <c r="D42" s="71" t="str">
        <f>IFERROR(__xludf.DUMMYFUNCTION("IF(A42="""","""",IF(B42="""","""",B42*GOOGLEFINANCE(A42)))"),"")</f>
        <v/>
      </c>
      <c r="E42" s="71" t="str">
        <f t="shared" si="1"/>
        <v/>
      </c>
      <c r="F42" s="72" t="str">
        <f t="shared" si="2"/>
        <v/>
      </c>
      <c r="G42" s="73" t="str">
        <f>IF(A42="","",SUMIF(Transacoes!C$3:C1001,A42,Transacoes!G$3:G1001))</f>
        <v/>
      </c>
      <c r="H42" s="74" t="str">
        <f>IF(A42="","", SUMIF(Transacoes!C$3:C1001, A42, Transacoes!H$3:H1001))</f>
        <v/>
      </c>
      <c r="I42" s="75" t="str">
        <f>IF($A42="","",SUMIF(Transacoes!$C$3:$C1001, $A42, Transacoes!I$3:I1001))</f>
        <v/>
      </c>
      <c r="J42" s="75" t="str">
        <f>IF($A42="","",SUMIF(Transacoes!$C$3:$C1001, $A42, Transacoes!J$3:J1001))</f>
        <v/>
      </c>
      <c r="K42" s="75" t="str">
        <f>IF($A42="","",SUMIF(Transacoes!$C$3:$C1001, $A42, Transacoes!K$3:K1001))</f>
        <v/>
      </c>
      <c r="L42" s="75" t="str">
        <f>IF($A42="","",SUMIF(Transacoes!$C$3:$C1001, $A42, Transacoes!L$3:L1001))</f>
        <v/>
      </c>
      <c r="M42" s="76" t="str">
        <f>IF($A42="","",SUMIF(Transacoes!$C$3:$C1001, $A42, Transacoes!M$3:M1001))</f>
        <v/>
      </c>
      <c r="N42" s="30"/>
      <c r="O42" s="31"/>
      <c r="P42" s="31"/>
      <c r="Q42" s="31"/>
      <c r="R42" s="31"/>
      <c r="S42" s="31"/>
      <c r="T42" s="31"/>
      <c r="U42" s="31"/>
      <c r="V42" s="31"/>
      <c r="W42" s="31"/>
      <c r="X42" s="31"/>
    </row>
    <row r="43">
      <c r="A43" s="69"/>
      <c r="B43" s="70" t="str">
        <f>IF($A43="","",SUMIFS(Transacoes!D$3:D1001,Transacoes!$C$3:$C1001,$A43,Transacoes!$B$3:$B1001,"C")-SUMIFS(Transacoes!D$3:D1001,Transacoes!$C$3:$C1001,$A43,Transacoes!$B$3:$B1001,"V"))</f>
        <v/>
      </c>
      <c r="C43" s="71" t="str">
        <f>IF($A43="","",(SUMIFS(Transacoes!F$3:F1001,Transacoes!$C$3:$C1001,$A43,Transacoes!$B$3:$B1001,"C")-SUMIFS(Transacoes!F$3:F1001,Transacoes!$C$3:$C1001,$A43,Transacoes!$B$3:$B1001,"V")) + G43)</f>
        <v/>
      </c>
      <c r="D43" s="71" t="str">
        <f>IFERROR(__xludf.DUMMYFUNCTION("IF(A43="""","""",IF(B43="""","""",B43*GOOGLEFINANCE(A43)))"),"")</f>
        <v/>
      </c>
      <c r="E43" s="71" t="str">
        <f t="shared" si="1"/>
        <v/>
      </c>
      <c r="F43" s="72" t="str">
        <f t="shared" si="2"/>
        <v/>
      </c>
      <c r="G43" s="73" t="str">
        <f>IF(A43="","",SUMIF(Transacoes!C$3:C1001,A43,Transacoes!G$3:G1001))</f>
        <v/>
      </c>
      <c r="H43" s="74" t="str">
        <f>IF(A43="","", SUMIF(Transacoes!C$3:C1001, A43, Transacoes!H$3:H1001))</f>
        <v/>
      </c>
      <c r="I43" s="75" t="str">
        <f>IF($A43="","",SUMIF(Transacoes!$C$3:$C1001, $A43, Transacoes!I$3:I1001))</f>
        <v/>
      </c>
      <c r="J43" s="75" t="str">
        <f>IF($A43="","",SUMIF(Transacoes!$C$3:$C1001, $A43, Transacoes!J$3:J1001))</f>
        <v/>
      </c>
      <c r="K43" s="75" t="str">
        <f>IF($A43="","",SUMIF(Transacoes!$C$3:$C1001, $A43, Transacoes!K$3:K1001))</f>
        <v/>
      </c>
      <c r="L43" s="75" t="str">
        <f>IF($A43="","",SUMIF(Transacoes!$C$3:$C1001, $A43, Transacoes!L$3:L1001))</f>
        <v/>
      </c>
      <c r="M43" s="76" t="str">
        <f>IF($A43="","",SUMIF(Transacoes!$C$3:$C1001, $A43, Transacoes!M$3:M1001))</f>
        <v/>
      </c>
      <c r="N43" s="30"/>
      <c r="O43" s="31"/>
      <c r="P43" s="31"/>
      <c r="Q43" s="31"/>
      <c r="R43" s="31"/>
      <c r="S43" s="31"/>
      <c r="T43" s="31"/>
      <c r="U43" s="31"/>
      <c r="V43" s="31"/>
      <c r="W43" s="31"/>
      <c r="X43" s="31"/>
    </row>
    <row r="44">
      <c r="A44" s="69"/>
      <c r="B44" s="70" t="str">
        <f>IF($A44="","",SUMIFS(Transacoes!D$3:D1001,Transacoes!$C$3:$C1001,$A44,Transacoes!$B$3:$B1001,"C")-SUMIFS(Transacoes!D$3:D1001,Transacoes!$C$3:$C1001,$A44,Transacoes!$B$3:$B1001,"V"))</f>
        <v/>
      </c>
      <c r="C44" s="71" t="str">
        <f>IF($A44="","",(SUMIFS(Transacoes!F$3:F1001,Transacoes!$C$3:$C1001,$A44,Transacoes!$B$3:$B1001,"C")-SUMIFS(Transacoes!F$3:F1001,Transacoes!$C$3:$C1001,$A44,Transacoes!$B$3:$B1001,"V")) + G44)</f>
        <v/>
      </c>
      <c r="D44" s="71" t="str">
        <f>IFERROR(__xludf.DUMMYFUNCTION("IF(A44="""","""",IF(B44="""","""",B44*GOOGLEFINANCE(A44)))"),"")</f>
        <v/>
      </c>
      <c r="E44" s="71" t="str">
        <f t="shared" si="1"/>
        <v/>
      </c>
      <c r="F44" s="72" t="str">
        <f t="shared" si="2"/>
        <v/>
      </c>
      <c r="G44" s="73" t="str">
        <f>IF(A44="","",SUMIF(Transacoes!C$3:C1001,A44,Transacoes!G$3:G1001))</f>
        <v/>
      </c>
      <c r="H44" s="74" t="str">
        <f>IF(A44="","", SUMIF(Transacoes!C$3:C1001, A44, Transacoes!H$3:H1001))</f>
        <v/>
      </c>
      <c r="I44" s="75" t="str">
        <f>IF($A44="","",SUMIF(Transacoes!$C$3:$C1001, $A44, Transacoes!I$3:I1001))</f>
        <v/>
      </c>
      <c r="J44" s="75" t="str">
        <f>IF($A44="","",SUMIF(Transacoes!$C$3:$C1001, $A44, Transacoes!J$3:J1001))</f>
        <v/>
      </c>
      <c r="K44" s="75" t="str">
        <f>IF($A44="","",SUMIF(Transacoes!$C$3:$C1001, $A44, Transacoes!K$3:K1001))</f>
        <v/>
      </c>
      <c r="L44" s="75" t="str">
        <f>IF($A44="","",SUMIF(Transacoes!$C$3:$C1001, $A44, Transacoes!L$3:L1001))</f>
        <v/>
      </c>
      <c r="M44" s="76" t="str">
        <f>IF($A44="","",SUMIF(Transacoes!$C$3:$C1001, $A44, Transacoes!M$3:M1001))</f>
        <v/>
      </c>
      <c r="N44" s="30"/>
      <c r="O44" s="31"/>
      <c r="P44" s="31"/>
      <c r="Q44" s="31"/>
      <c r="R44" s="31"/>
      <c r="S44" s="31"/>
      <c r="T44" s="31"/>
      <c r="U44" s="31"/>
      <c r="V44" s="31"/>
      <c r="W44" s="31"/>
      <c r="X44" s="31"/>
    </row>
    <row r="45">
      <c r="A45" s="69"/>
      <c r="B45" s="70" t="str">
        <f>IF($A45="","",SUMIFS(Transacoes!D$3:D1001,Transacoes!$C$3:$C1001,$A45,Transacoes!$B$3:$B1001,"C")-SUMIFS(Transacoes!D$3:D1001,Transacoes!$C$3:$C1001,$A45,Transacoes!$B$3:$B1001,"V"))</f>
        <v/>
      </c>
      <c r="C45" s="71" t="str">
        <f>IF($A45="","",(SUMIFS(Transacoes!F$3:F1001,Transacoes!$C$3:$C1001,$A45,Transacoes!$B$3:$B1001,"C")-SUMIFS(Transacoes!F$3:F1001,Transacoes!$C$3:$C1001,$A45,Transacoes!$B$3:$B1001,"V")) + G45)</f>
        <v/>
      </c>
      <c r="D45" s="71" t="str">
        <f>IFERROR(__xludf.DUMMYFUNCTION("IF(A45="""","""",IF(B45="""","""",B45*GOOGLEFINANCE(A45)))"),"")</f>
        <v/>
      </c>
      <c r="E45" s="71" t="str">
        <f t="shared" si="1"/>
        <v/>
      </c>
      <c r="F45" s="72" t="str">
        <f t="shared" si="2"/>
        <v/>
      </c>
      <c r="G45" s="73" t="str">
        <f>IF(A45="","",SUMIF(Transacoes!C$3:C1001,A45,Transacoes!G$3:G1001))</f>
        <v/>
      </c>
      <c r="H45" s="74" t="str">
        <f>IF(A45="","", SUMIF(Transacoes!C$3:C1001, A45, Transacoes!H$3:H1001))</f>
        <v/>
      </c>
      <c r="I45" s="75" t="str">
        <f>IF($A45="","",SUMIF(Transacoes!$C$3:$C1001, $A45, Transacoes!I$3:I1001))</f>
        <v/>
      </c>
      <c r="J45" s="75" t="str">
        <f>IF($A45="","",SUMIF(Transacoes!$C$3:$C1001, $A45, Transacoes!J$3:J1001))</f>
        <v/>
      </c>
      <c r="K45" s="75" t="str">
        <f>IF($A45="","",SUMIF(Transacoes!$C$3:$C1001, $A45, Transacoes!K$3:K1001))</f>
        <v/>
      </c>
      <c r="L45" s="75" t="str">
        <f>IF($A45="","",SUMIF(Transacoes!$C$3:$C1001, $A45, Transacoes!L$3:L1001))</f>
        <v/>
      </c>
      <c r="M45" s="76" t="str">
        <f>IF($A45="","",SUMIF(Transacoes!$C$3:$C1001, $A45, Transacoes!M$3:M1001))</f>
        <v/>
      </c>
      <c r="N45" s="30"/>
      <c r="O45" s="31"/>
      <c r="P45" s="31"/>
      <c r="Q45" s="31"/>
      <c r="R45" s="31"/>
      <c r="S45" s="31"/>
      <c r="T45" s="31"/>
      <c r="U45" s="31"/>
      <c r="V45" s="31"/>
      <c r="W45" s="31"/>
      <c r="X45" s="31"/>
    </row>
    <row r="46">
      <c r="A46" s="69"/>
      <c r="B46" s="70" t="str">
        <f>IF($A46="","",SUMIFS(Transacoes!D$3:D1001,Transacoes!$C$3:$C1001,$A46,Transacoes!$B$3:$B1001,"C")-SUMIFS(Transacoes!D$3:D1001,Transacoes!$C$3:$C1001,$A46,Transacoes!$B$3:$B1001,"V"))</f>
        <v/>
      </c>
      <c r="C46" s="71" t="str">
        <f>IF($A46="","",(SUMIFS(Transacoes!F$3:F1001,Transacoes!$C$3:$C1001,$A46,Transacoes!$B$3:$B1001,"C")-SUMIFS(Transacoes!F$3:F1001,Transacoes!$C$3:$C1001,$A46,Transacoes!$B$3:$B1001,"V")) + G46)</f>
        <v/>
      </c>
      <c r="D46" s="71" t="str">
        <f>IFERROR(__xludf.DUMMYFUNCTION("IF(A46="""","""",IF(B46="""","""",B46*GOOGLEFINANCE(A46)))"),"")</f>
        <v/>
      </c>
      <c r="E46" s="71" t="str">
        <f t="shared" si="1"/>
        <v/>
      </c>
      <c r="F46" s="72" t="str">
        <f t="shared" si="2"/>
        <v/>
      </c>
      <c r="G46" s="73" t="str">
        <f>IF(A46="","",SUMIF(Transacoes!C$3:C1001,A46,Transacoes!G$3:G1001))</f>
        <v/>
      </c>
      <c r="H46" s="74" t="str">
        <f>IF(A46="","", SUMIF(Transacoes!C$3:C1001, A46, Transacoes!H$3:H1001))</f>
        <v/>
      </c>
      <c r="I46" s="75" t="str">
        <f>IF($A46="","",SUMIF(Transacoes!$C$3:$C1001, $A46, Transacoes!I$3:I1001))</f>
        <v/>
      </c>
      <c r="J46" s="75" t="str">
        <f>IF($A46="","",SUMIF(Transacoes!$C$3:$C1001, $A46, Transacoes!J$3:J1001))</f>
        <v/>
      </c>
      <c r="K46" s="75" t="str">
        <f>IF($A46="","",SUMIF(Transacoes!$C$3:$C1001, $A46, Transacoes!K$3:K1001))</f>
        <v/>
      </c>
      <c r="L46" s="75" t="str">
        <f>IF($A46="","",SUMIF(Transacoes!$C$3:$C1001, $A46, Transacoes!L$3:L1001))</f>
        <v/>
      </c>
      <c r="M46" s="76" t="str">
        <f>IF($A46="","",SUMIF(Transacoes!$C$3:$C1001, $A46, Transacoes!M$3:M1001))</f>
        <v/>
      </c>
      <c r="N46" s="30"/>
      <c r="O46" s="31"/>
      <c r="P46" s="31"/>
      <c r="Q46" s="31"/>
      <c r="R46" s="31"/>
      <c r="S46" s="31"/>
      <c r="T46" s="31"/>
      <c r="U46" s="31"/>
      <c r="V46" s="31"/>
      <c r="W46" s="31"/>
      <c r="X46" s="31"/>
    </row>
    <row r="47">
      <c r="A47" s="69"/>
      <c r="B47" s="70" t="str">
        <f>IF($A47="","",SUMIFS(Transacoes!D$3:D1001,Transacoes!$C$3:$C1001,$A47,Transacoes!$B$3:$B1001,"C")-SUMIFS(Transacoes!D$3:D1001,Transacoes!$C$3:$C1001,$A47,Transacoes!$B$3:$B1001,"V"))</f>
        <v/>
      </c>
      <c r="C47" s="71" t="str">
        <f>IF($A47="","",(SUMIFS(Transacoes!F$3:F1001,Transacoes!$C$3:$C1001,$A47,Transacoes!$B$3:$B1001,"C")-SUMIFS(Transacoes!F$3:F1001,Transacoes!$C$3:$C1001,$A47,Transacoes!$B$3:$B1001,"V")) + G47)</f>
        <v/>
      </c>
      <c r="D47" s="71" t="str">
        <f>IFERROR(__xludf.DUMMYFUNCTION("IF(A47="""","""",IF(B47="""","""",B47*GOOGLEFINANCE(A47)))"),"")</f>
        <v/>
      </c>
      <c r="E47" s="71" t="str">
        <f t="shared" si="1"/>
        <v/>
      </c>
      <c r="F47" s="72" t="str">
        <f t="shared" si="2"/>
        <v/>
      </c>
      <c r="G47" s="73" t="str">
        <f>IF(A47="","",SUMIF(Transacoes!C$3:C1001,A47,Transacoes!G$3:G1001))</f>
        <v/>
      </c>
      <c r="H47" s="74" t="str">
        <f>IF(A47="","", SUMIF(Transacoes!C$3:C1001, A47, Transacoes!H$3:H1001))</f>
        <v/>
      </c>
      <c r="I47" s="75" t="str">
        <f>IF($A47="","",SUMIF(Transacoes!$C$3:$C1001, $A47, Transacoes!I$3:I1001))</f>
        <v/>
      </c>
      <c r="J47" s="75" t="str">
        <f>IF($A47="","",SUMIF(Transacoes!$C$3:$C1001, $A47, Transacoes!J$3:J1001))</f>
        <v/>
      </c>
      <c r="K47" s="75" t="str">
        <f>IF($A47="","",SUMIF(Transacoes!$C$3:$C1001, $A47, Transacoes!K$3:K1001))</f>
        <v/>
      </c>
      <c r="L47" s="75" t="str">
        <f>IF($A47="","",SUMIF(Transacoes!$C$3:$C1001, $A47, Transacoes!L$3:L1001))</f>
        <v/>
      </c>
      <c r="M47" s="76" t="str">
        <f>IF($A47="","",SUMIF(Transacoes!$C$3:$C1001, $A47, Transacoes!M$3:M1001))</f>
        <v/>
      </c>
      <c r="N47" s="30"/>
      <c r="O47" s="31"/>
      <c r="P47" s="31"/>
      <c r="Q47" s="31"/>
      <c r="R47" s="31"/>
      <c r="S47" s="31"/>
      <c r="T47" s="31"/>
      <c r="U47" s="31"/>
      <c r="V47" s="31"/>
      <c r="W47" s="31"/>
      <c r="X47" s="31"/>
    </row>
    <row r="48">
      <c r="A48" s="69"/>
      <c r="B48" s="70" t="str">
        <f>IF($A48="","",SUMIFS(Transacoes!D$3:D1001,Transacoes!$C$3:$C1001,$A48,Transacoes!$B$3:$B1001,"C")-SUMIFS(Transacoes!D$3:D1001,Transacoes!$C$3:$C1001,$A48,Transacoes!$B$3:$B1001,"V"))</f>
        <v/>
      </c>
      <c r="C48" s="71" t="str">
        <f>IF($A48="","",(SUMIFS(Transacoes!F$3:F1001,Transacoes!$C$3:$C1001,$A48,Transacoes!$B$3:$B1001,"C")-SUMIFS(Transacoes!F$3:F1001,Transacoes!$C$3:$C1001,$A48,Transacoes!$B$3:$B1001,"V")) + G48)</f>
        <v/>
      </c>
      <c r="D48" s="71" t="str">
        <f>IFERROR(__xludf.DUMMYFUNCTION("IF(A48="""","""",IF(B48="""","""",B48*GOOGLEFINANCE(A48)))"),"")</f>
        <v/>
      </c>
      <c r="E48" s="71" t="str">
        <f t="shared" si="1"/>
        <v/>
      </c>
      <c r="F48" s="72" t="str">
        <f t="shared" si="2"/>
        <v/>
      </c>
      <c r="G48" s="73" t="str">
        <f>IF(A48="","",SUMIF(Transacoes!C$3:C1001,A48,Transacoes!G$3:G1001))</f>
        <v/>
      </c>
      <c r="H48" s="74" t="str">
        <f>IF(A48="","", SUMIF(Transacoes!C$3:C1001, A48, Transacoes!H$3:H1001))</f>
        <v/>
      </c>
      <c r="I48" s="75" t="str">
        <f>IF($A48="","",SUMIF(Transacoes!$C$3:$C1001, $A48, Transacoes!I$3:I1001))</f>
        <v/>
      </c>
      <c r="J48" s="75" t="str">
        <f>IF($A48="","",SUMIF(Transacoes!$C$3:$C1001, $A48, Transacoes!J$3:J1001))</f>
        <v/>
      </c>
      <c r="K48" s="75" t="str">
        <f>IF($A48="","",SUMIF(Transacoes!$C$3:$C1001, $A48, Transacoes!K$3:K1001))</f>
        <v/>
      </c>
      <c r="L48" s="75" t="str">
        <f>IF($A48="","",SUMIF(Transacoes!$C$3:$C1001, $A48, Transacoes!L$3:L1001))</f>
        <v/>
      </c>
      <c r="M48" s="76" t="str">
        <f>IF($A48="","",SUMIF(Transacoes!$C$3:$C1001, $A48, Transacoes!M$3:M1001))</f>
        <v/>
      </c>
      <c r="N48" s="30"/>
      <c r="O48" s="31"/>
      <c r="P48" s="31"/>
      <c r="Q48" s="31"/>
      <c r="R48" s="31"/>
      <c r="S48" s="31"/>
      <c r="T48" s="31"/>
      <c r="U48" s="31"/>
      <c r="V48" s="31"/>
      <c r="W48" s="31"/>
      <c r="X48" s="31"/>
    </row>
    <row r="49">
      <c r="A49" s="69"/>
      <c r="B49" s="70" t="str">
        <f>IF($A49="","",SUMIFS(Transacoes!D$3:D1001,Transacoes!$C$3:$C1001,$A49,Transacoes!$B$3:$B1001,"C")-SUMIFS(Transacoes!D$3:D1001,Transacoes!$C$3:$C1001,$A49,Transacoes!$B$3:$B1001,"V"))</f>
        <v/>
      </c>
      <c r="C49" s="71" t="str">
        <f>IF($A49="","",(SUMIFS(Transacoes!F$3:F1001,Transacoes!$C$3:$C1001,$A49,Transacoes!$B$3:$B1001,"C")-SUMIFS(Transacoes!F$3:F1001,Transacoes!$C$3:$C1001,$A49,Transacoes!$B$3:$B1001,"V")) + G49)</f>
        <v/>
      </c>
      <c r="D49" s="71" t="str">
        <f>IFERROR(__xludf.DUMMYFUNCTION("IF(A49="""","""",IF(B49="""","""",B49*GOOGLEFINANCE(A49)))"),"")</f>
        <v/>
      </c>
      <c r="E49" s="71" t="str">
        <f t="shared" si="1"/>
        <v/>
      </c>
      <c r="F49" s="72" t="str">
        <f t="shared" si="2"/>
        <v/>
      </c>
      <c r="G49" s="73" t="str">
        <f>IF(A49="","",SUMIF(Transacoes!C$3:C1001,A49,Transacoes!G$3:G1001))</f>
        <v/>
      </c>
      <c r="H49" s="74" t="str">
        <f>IF(A49="","", SUMIF(Transacoes!C$3:C1001, A49, Transacoes!H$3:H1001))</f>
        <v/>
      </c>
      <c r="I49" s="75" t="str">
        <f>IF($A49="","",SUMIF(Transacoes!$C$3:$C1001, $A49, Transacoes!I$3:I1001))</f>
        <v/>
      </c>
      <c r="J49" s="75" t="str">
        <f>IF($A49="","",SUMIF(Transacoes!$C$3:$C1001, $A49, Transacoes!J$3:J1001))</f>
        <v/>
      </c>
      <c r="K49" s="75" t="str">
        <f>IF($A49="","",SUMIF(Transacoes!$C$3:$C1001, $A49, Transacoes!K$3:K1001))</f>
        <v/>
      </c>
      <c r="L49" s="75" t="str">
        <f>IF($A49="","",SUMIF(Transacoes!$C$3:$C1001, $A49, Transacoes!L$3:L1001))</f>
        <v/>
      </c>
      <c r="M49" s="76" t="str">
        <f>IF($A49="","",SUMIF(Transacoes!$C$3:$C1001, $A49, Transacoes!M$3:M1001))</f>
        <v/>
      </c>
      <c r="N49" s="30"/>
      <c r="O49" s="31"/>
      <c r="P49" s="31"/>
      <c r="Q49" s="31"/>
      <c r="R49" s="31"/>
      <c r="S49" s="31"/>
      <c r="T49" s="31"/>
      <c r="U49" s="31"/>
      <c r="V49" s="31"/>
      <c r="W49" s="31"/>
      <c r="X49" s="31"/>
    </row>
    <row r="50">
      <c r="A50" s="69"/>
      <c r="B50" s="70" t="str">
        <f>IF($A50="","",SUMIFS(Transacoes!D$3:D1001,Transacoes!$C$3:$C1001,$A50,Transacoes!$B$3:$B1001,"C")-SUMIFS(Transacoes!D$3:D1001,Transacoes!$C$3:$C1001,$A50,Transacoes!$B$3:$B1001,"V"))</f>
        <v/>
      </c>
      <c r="C50" s="71" t="str">
        <f>IF($A50="","",(SUMIFS(Transacoes!F$3:F1001,Transacoes!$C$3:$C1001,$A50,Transacoes!$B$3:$B1001,"C")-SUMIFS(Transacoes!F$3:F1001,Transacoes!$C$3:$C1001,$A50,Transacoes!$B$3:$B1001,"V")) + G50)</f>
        <v/>
      </c>
      <c r="D50" s="71" t="str">
        <f>IFERROR(__xludf.DUMMYFUNCTION("IF(A50="""","""",IF(B50="""","""",B50*GOOGLEFINANCE(A50)))"),"")</f>
        <v/>
      </c>
      <c r="E50" s="71" t="str">
        <f t="shared" si="1"/>
        <v/>
      </c>
      <c r="F50" s="72" t="str">
        <f t="shared" si="2"/>
        <v/>
      </c>
      <c r="G50" s="73" t="str">
        <f>IF(A50="","",SUMIF(Transacoes!C$3:C1001,A50,Transacoes!G$3:G1001))</f>
        <v/>
      </c>
      <c r="H50" s="74" t="str">
        <f>IF(A50="","", SUMIF(Transacoes!C$3:C1001, A50, Transacoes!H$3:H1001))</f>
        <v/>
      </c>
      <c r="I50" s="75" t="str">
        <f>IF($A50="","",SUMIF(Transacoes!$C$3:$C1001, $A50, Transacoes!I$3:I1001))</f>
        <v/>
      </c>
      <c r="J50" s="75" t="str">
        <f>IF($A50="","",SUMIF(Transacoes!$C$3:$C1001, $A50, Transacoes!J$3:J1001))</f>
        <v/>
      </c>
      <c r="K50" s="75" t="str">
        <f>IF($A50="","",SUMIF(Transacoes!$C$3:$C1001, $A50, Transacoes!K$3:K1001))</f>
        <v/>
      </c>
      <c r="L50" s="75" t="str">
        <f>IF($A50="","",SUMIF(Transacoes!$C$3:$C1001, $A50, Transacoes!L$3:L1001))</f>
        <v/>
      </c>
      <c r="M50" s="76" t="str">
        <f>IF($A50="","",SUMIF(Transacoes!$C$3:$C1001, $A50, Transacoes!M$3:M1001))</f>
        <v/>
      </c>
      <c r="N50" s="30"/>
      <c r="O50" s="31"/>
      <c r="P50" s="31"/>
      <c r="Q50" s="31"/>
      <c r="R50" s="31"/>
      <c r="S50" s="31"/>
      <c r="T50" s="31"/>
      <c r="U50" s="31"/>
      <c r="V50" s="31"/>
      <c r="W50" s="31"/>
      <c r="X50" s="31"/>
    </row>
    <row r="51">
      <c r="A51" s="69"/>
      <c r="B51" s="70" t="str">
        <f>IF($A51="","",SUMIFS(Transacoes!D$3:D1001,Transacoes!$C$3:$C1001,$A51,Transacoes!$B$3:$B1001,"C")-SUMIFS(Transacoes!D$3:D1001,Transacoes!$C$3:$C1001,$A51,Transacoes!$B$3:$B1001,"V"))</f>
        <v/>
      </c>
      <c r="C51" s="71" t="str">
        <f>IF($A51="","",(SUMIFS(Transacoes!F$3:F1001,Transacoes!$C$3:$C1001,$A51,Transacoes!$B$3:$B1001,"C")-SUMIFS(Transacoes!F$3:F1001,Transacoes!$C$3:$C1001,$A51,Transacoes!$B$3:$B1001,"V")) + G51)</f>
        <v/>
      </c>
      <c r="D51" s="71" t="str">
        <f>IFERROR(__xludf.DUMMYFUNCTION("IF(A51="""","""",IF(B51="""","""",B51*GOOGLEFINANCE(A51)))"),"")</f>
        <v/>
      </c>
      <c r="E51" s="71" t="str">
        <f t="shared" si="1"/>
        <v/>
      </c>
      <c r="F51" s="72" t="str">
        <f t="shared" si="2"/>
        <v/>
      </c>
      <c r="G51" s="73" t="str">
        <f>IF(A51="","",SUMIF(Transacoes!C$3:C1001,A51,Transacoes!G$3:G1001))</f>
        <v/>
      </c>
      <c r="H51" s="74" t="str">
        <f>IF(A51="","", SUMIF(Transacoes!C$3:C1001, A51, Transacoes!H$3:H1001))</f>
        <v/>
      </c>
      <c r="I51" s="75" t="str">
        <f>IF($A51="","",SUMIF(Transacoes!$C$3:$C1001, $A51, Transacoes!I$3:I1001))</f>
        <v/>
      </c>
      <c r="J51" s="75" t="str">
        <f>IF($A51="","",SUMIF(Transacoes!$C$3:$C1001, $A51, Transacoes!J$3:J1001))</f>
        <v/>
      </c>
      <c r="K51" s="75" t="str">
        <f>IF($A51="","",SUMIF(Transacoes!$C$3:$C1001, $A51, Transacoes!K$3:K1001))</f>
        <v/>
      </c>
      <c r="L51" s="75" t="str">
        <f>IF($A51="","",SUMIF(Transacoes!$C$3:$C1001, $A51, Transacoes!L$3:L1001))</f>
        <v/>
      </c>
      <c r="M51" s="76" t="str">
        <f>IF($A51="","",SUMIF(Transacoes!$C$3:$C1001, $A51, Transacoes!M$3:M1001))</f>
        <v/>
      </c>
      <c r="N51" s="30"/>
      <c r="O51" s="31"/>
      <c r="P51" s="31"/>
      <c r="Q51" s="31"/>
      <c r="R51" s="31"/>
      <c r="S51" s="31"/>
      <c r="T51" s="31"/>
      <c r="U51" s="31"/>
      <c r="V51" s="31"/>
      <c r="W51" s="31"/>
      <c r="X51" s="31"/>
    </row>
    <row r="52">
      <c r="A52" s="69"/>
      <c r="B52" s="70" t="str">
        <f>IF($A52="","",SUMIFS(Transacoes!D$3:D1001,Transacoes!$C$3:$C1001,$A52,Transacoes!$B$3:$B1001,"C")-SUMIFS(Transacoes!D$3:D1001,Transacoes!$C$3:$C1001,$A52,Transacoes!$B$3:$B1001,"V"))</f>
        <v/>
      </c>
      <c r="C52" s="71" t="str">
        <f>IF($A52="","",(SUMIFS(Transacoes!F$3:F1001,Transacoes!$C$3:$C1001,$A52,Transacoes!$B$3:$B1001,"C")-SUMIFS(Transacoes!F$3:F1001,Transacoes!$C$3:$C1001,$A52,Transacoes!$B$3:$B1001,"V")) + G52)</f>
        <v/>
      </c>
      <c r="D52" s="71" t="str">
        <f>IFERROR(__xludf.DUMMYFUNCTION("IF(A52="""","""",IF(B52="""","""",B52*GOOGLEFINANCE(A52)))"),"")</f>
        <v/>
      </c>
      <c r="E52" s="71" t="str">
        <f t="shared" si="1"/>
        <v/>
      </c>
      <c r="F52" s="72" t="str">
        <f t="shared" si="2"/>
        <v/>
      </c>
      <c r="G52" s="73" t="str">
        <f>IF(A52="","",SUMIF(Transacoes!C$3:C1001,A52,Transacoes!G$3:G1001))</f>
        <v/>
      </c>
      <c r="H52" s="74" t="str">
        <f>IF(A52="","", SUMIF(Transacoes!C$3:C1001, A52, Transacoes!H$3:H1001))</f>
        <v/>
      </c>
      <c r="I52" s="75" t="str">
        <f>IF($A52="","",SUMIF(Transacoes!$C$3:$C1001, $A52, Transacoes!I$3:I1001))</f>
        <v/>
      </c>
      <c r="J52" s="75" t="str">
        <f>IF($A52="","",SUMIF(Transacoes!$C$3:$C1001, $A52, Transacoes!J$3:J1001))</f>
        <v/>
      </c>
      <c r="K52" s="75" t="str">
        <f>IF($A52="","",SUMIF(Transacoes!$C$3:$C1001, $A52, Transacoes!K$3:K1001))</f>
        <v/>
      </c>
      <c r="L52" s="75" t="str">
        <f>IF($A52="","",SUMIF(Transacoes!$C$3:$C1001, $A52, Transacoes!L$3:L1001))</f>
        <v/>
      </c>
      <c r="M52" s="76" t="str">
        <f>IF($A52="","",SUMIF(Transacoes!$C$3:$C1001, $A52, Transacoes!M$3:M1001))</f>
        <v/>
      </c>
      <c r="N52" s="30"/>
      <c r="O52" s="31"/>
      <c r="P52" s="31"/>
      <c r="Q52" s="31"/>
      <c r="R52" s="31"/>
      <c r="S52" s="31"/>
      <c r="T52" s="31"/>
      <c r="U52" s="31"/>
      <c r="V52" s="31"/>
      <c r="W52" s="31"/>
      <c r="X52" s="31"/>
    </row>
    <row r="53">
      <c r="A53" s="69"/>
      <c r="B53" s="70" t="str">
        <f>IF($A53="","",SUMIFS(Transacoes!D$3:D1001,Transacoes!$C$3:$C1001,$A53,Transacoes!$B$3:$B1001,"C")-SUMIFS(Transacoes!D$3:D1001,Transacoes!$C$3:$C1001,$A53,Transacoes!$B$3:$B1001,"V"))</f>
        <v/>
      </c>
      <c r="C53" s="71" t="str">
        <f>IF($A53="","",(SUMIFS(Transacoes!F$3:F1001,Transacoes!$C$3:$C1001,$A53,Transacoes!$B$3:$B1001,"C")-SUMIFS(Transacoes!F$3:F1001,Transacoes!$C$3:$C1001,$A53,Transacoes!$B$3:$B1001,"V")) + G53)</f>
        <v/>
      </c>
      <c r="D53" s="71" t="str">
        <f>IFERROR(__xludf.DUMMYFUNCTION("IF(A53="""","""",IF(B53="""","""",B53*GOOGLEFINANCE(A53)))"),"")</f>
        <v/>
      </c>
      <c r="E53" s="71" t="str">
        <f t="shared" si="1"/>
        <v/>
      </c>
      <c r="F53" s="72" t="str">
        <f t="shared" si="2"/>
        <v/>
      </c>
      <c r="G53" s="73" t="str">
        <f>IF(A53="","",SUMIF(Transacoes!C$3:C1001,A53,Transacoes!G$3:G1001))</f>
        <v/>
      </c>
      <c r="H53" s="74" t="str">
        <f>IF(A53="","", SUMIF(Transacoes!C$3:C1001, A53, Transacoes!H$3:H1001))</f>
        <v/>
      </c>
      <c r="I53" s="75" t="str">
        <f>IF($A53="","",SUMIF(Transacoes!$C$3:$C1001, $A53, Transacoes!I$3:I1001))</f>
        <v/>
      </c>
      <c r="J53" s="75" t="str">
        <f>IF($A53="","",SUMIF(Transacoes!$C$3:$C1001, $A53, Transacoes!J$3:J1001))</f>
        <v/>
      </c>
      <c r="K53" s="75" t="str">
        <f>IF($A53="","",SUMIF(Transacoes!$C$3:$C1001, $A53, Transacoes!K$3:K1001))</f>
        <v/>
      </c>
      <c r="L53" s="75" t="str">
        <f>IF($A53="","",SUMIF(Transacoes!$C$3:$C1001, $A53, Transacoes!L$3:L1001))</f>
        <v/>
      </c>
      <c r="M53" s="76" t="str">
        <f>IF($A53="","",SUMIF(Transacoes!$C$3:$C1001, $A53, Transacoes!M$3:M1001))</f>
        <v/>
      </c>
      <c r="N53" s="30"/>
      <c r="O53" s="31"/>
      <c r="P53" s="31"/>
      <c r="Q53" s="31"/>
      <c r="R53" s="31"/>
      <c r="S53" s="31"/>
      <c r="T53" s="31"/>
      <c r="U53" s="31"/>
      <c r="V53" s="31"/>
      <c r="W53" s="31"/>
      <c r="X53" s="31"/>
    </row>
    <row r="54">
      <c r="A54" s="69"/>
      <c r="B54" s="70" t="str">
        <f>IF($A54="","",SUMIFS(Transacoes!D$3:D1001,Transacoes!$C$3:$C1001,$A54,Transacoes!$B$3:$B1001,"C")-SUMIFS(Transacoes!D$3:D1001,Transacoes!$C$3:$C1001,$A54,Transacoes!$B$3:$B1001,"V"))</f>
        <v/>
      </c>
      <c r="C54" s="71" t="str">
        <f>IF($A54="","",(SUMIFS(Transacoes!F$3:F1001,Transacoes!$C$3:$C1001,$A54,Transacoes!$B$3:$B1001,"C")-SUMIFS(Transacoes!F$3:F1001,Transacoes!$C$3:$C1001,$A54,Transacoes!$B$3:$B1001,"V")) + G54)</f>
        <v/>
      </c>
      <c r="D54" s="71" t="str">
        <f>IFERROR(__xludf.DUMMYFUNCTION("IF(A54="""","""",IF(B54="""","""",B54*GOOGLEFINANCE(A54)))"),"")</f>
        <v/>
      </c>
      <c r="E54" s="71" t="str">
        <f t="shared" si="1"/>
        <v/>
      </c>
      <c r="F54" s="72" t="str">
        <f t="shared" si="2"/>
        <v/>
      </c>
      <c r="G54" s="73" t="str">
        <f>IF(A54="","",SUMIF(Transacoes!C$3:C1001,A54,Transacoes!G$3:G1001))</f>
        <v/>
      </c>
      <c r="H54" s="74" t="str">
        <f>IF(A54="","", SUMIF(Transacoes!C$3:C1001, A54, Transacoes!H$3:H1001))</f>
        <v/>
      </c>
      <c r="I54" s="75" t="str">
        <f>IF($A54="","",SUMIF(Transacoes!$C$3:$C1001, $A54, Transacoes!I$3:I1001))</f>
        <v/>
      </c>
      <c r="J54" s="75" t="str">
        <f>IF($A54="","",SUMIF(Transacoes!$C$3:$C1001, $A54, Transacoes!J$3:J1001))</f>
        <v/>
      </c>
      <c r="K54" s="75" t="str">
        <f>IF($A54="","",SUMIF(Transacoes!$C$3:$C1001, $A54, Transacoes!K$3:K1001))</f>
        <v/>
      </c>
      <c r="L54" s="75" t="str">
        <f>IF($A54="","",SUMIF(Transacoes!$C$3:$C1001, $A54, Transacoes!L$3:L1001))</f>
        <v/>
      </c>
      <c r="M54" s="76" t="str">
        <f>IF($A54="","",SUMIF(Transacoes!$C$3:$C1001, $A54, Transacoes!M$3:M1001))</f>
        <v/>
      </c>
      <c r="N54" s="30"/>
      <c r="O54" s="31"/>
      <c r="P54" s="31"/>
      <c r="Q54" s="31"/>
      <c r="R54" s="31"/>
      <c r="S54" s="31"/>
      <c r="T54" s="31"/>
      <c r="U54" s="31"/>
      <c r="V54" s="31"/>
      <c r="W54" s="31"/>
      <c r="X54" s="31"/>
    </row>
    <row r="55">
      <c r="A55" s="69"/>
      <c r="B55" s="70" t="str">
        <f>IF($A55="","",SUMIFS(Transacoes!D$3:D1001,Transacoes!$C$3:$C1001,$A55,Transacoes!$B$3:$B1001,"C")-SUMIFS(Transacoes!D$3:D1001,Transacoes!$C$3:$C1001,$A55,Transacoes!$B$3:$B1001,"V"))</f>
        <v/>
      </c>
      <c r="C55" s="71" t="str">
        <f>IF($A55="","",(SUMIFS(Transacoes!F$3:F1001,Transacoes!$C$3:$C1001,$A55,Transacoes!$B$3:$B1001,"C")-SUMIFS(Transacoes!F$3:F1001,Transacoes!$C$3:$C1001,$A55,Transacoes!$B$3:$B1001,"V")) + G55)</f>
        <v/>
      </c>
      <c r="D55" s="71" t="str">
        <f>IFERROR(__xludf.DUMMYFUNCTION("IF(A55="""","""",IF(B55="""","""",B55*GOOGLEFINANCE(A55)))"),"")</f>
        <v/>
      </c>
      <c r="E55" s="71" t="str">
        <f t="shared" si="1"/>
        <v/>
      </c>
      <c r="F55" s="72" t="str">
        <f t="shared" si="2"/>
        <v/>
      </c>
      <c r="G55" s="73" t="str">
        <f>IF(A55="","",SUMIF(Transacoes!C$3:C1001,A55,Transacoes!G$3:G1001))</f>
        <v/>
      </c>
      <c r="H55" s="74" t="str">
        <f>IF(A55="","", SUMIF(Transacoes!C$3:C1001, A55, Transacoes!H$3:H1001))</f>
        <v/>
      </c>
      <c r="I55" s="75" t="str">
        <f>IF($A55="","",SUMIF(Transacoes!$C$3:$C1001, $A55, Transacoes!I$3:I1001))</f>
        <v/>
      </c>
      <c r="J55" s="75" t="str">
        <f>IF($A55="","",SUMIF(Transacoes!$C$3:$C1001, $A55, Transacoes!J$3:J1001))</f>
        <v/>
      </c>
      <c r="K55" s="75" t="str">
        <f>IF($A55="","",SUMIF(Transacoes!$C$3:$C1001, $A55, Transacoes!K$3:K1001))</f>
        <v/>
      </c>
      <c r="L55" s="75" t="str">
        <f>IF($A55="","",SUMIF(Transacoes!$C$3:$C1001, $A55, Transacoes!L$3:L1001))</f>
        <v/>
      </c>
      <c r="M55" s="76" t="str">
        <f>IF($A55="","",SUMIF(Transacoes!$C$3:$C1001, $A55, Transacoes!M$3:M1001))</f>
        <v/>
      </c>
      <c r="N55" s="30"/>
      <c r="O55" s="31"/>
      <c r="P55" s="31"/>
      <c r="Q55" s="31"/>
      <c r="R55" s="31"/>
      <c r="S55" s="31"/>
      <c r="T55" s="31"/>
      <c r="U55" s="31"/>
      <c r="V55" s="31"/>
      <c r="W55" s="31"/>
      <c r="X55" s="31"/>
    </row>
    <row r="56">
      <c r="A56" s="69"/>
      <c r="B56" s="70" t="str">
        <f>IF($A56="","",SUMIFS(Transacoes!D$3:D1001,Transacoes!$C$3:$C1001,$A56,Transacoes!$B$3:$B1001,"C")-SUMIFS(Transacoes!D$3:D1001,Transacoes!$C$3:$C1001,$A56,Transacoes!$B$3:$B1001,"V"))</f>
        <v/>
      </c>
      <c r="C56" s="71" t="str">
        <f>IF($A56="","",(SUMIFS(Transacoes!F$3:F1001,Transacoes!$C$3:$C1001,$A56,Transacoes!$B$3:$B1001,"C")-SUMIFS(Transacoes!F$3:F1001,Transacoes!$C$3:$C1001,$A56,Transacoes!$B$3:$B1001,"V")) + G56)</f>
        <v/>
      </c>
      <c r="D56" s="71" t="str">
        <f>IFERROR(__xludf.DUMMYFUNCTION("IF(A56="""","""",IF(B56="""","""",B56*GOOGLEFINANCE(A56)))"),"")</f>
        <v/>
      </c>
      <c r="E56" s="71" t="str">
        <f t="shared" si="1"/>
        <v/>
      </c>
      <c r="F56" s="72" t="str">
        <f t="shared" si="2"/>
        <v/>
      </c>
      <c r="G56" s="73" t="str">
        <f>IF(A56="","",SUMIF(Transacoes!C$3:C1001,A56,Transacoes!G$3:G1001))</f>
        <v/>
      </c>
      <c r="H56" s="74" t="str">
        <f>IF(A56="","", SUMIF(Transacoes!C$3:C1001, A56, Transacoes!H$3:H1001))</f>
        <v/>
      </c>
      <c r="I56" s="75" t="str">
        <f>IF($A56="","",SUMIF(Transacoes!$C$3:$C1001, $A56, Transacoes!I$3:I1001))</f>
        <v/>
      </c>
      <c r="J56" s="75" t="str">
        <f>IF($A56="","",SUMIF(Transacoes!$C$3:$C1001, $A56, Transacoes!J$3:J1001))</f>
        <v/>
      </c>
      <c r="K56" s="75" t="str">
        <f>IF($A56="","",SUMIF(Transacoes!$C$3:$C1001, $A56, Transacoes!K$3:K1001))</f>
        <v/>
      </c>
      <c r="L56" s="75" t="str">
        <f>IF($A56="","",SUMIF(Transacoes!$C$3:$C1001, $A56, Transacoes!L$3:L1001))</f>
        <v/>
      </c>
      <c r="M56" s="76" t="str">
        <f>IF($A56="","",SUMIF(Transacoes!$C$3:$C1001, $A56, Transacoes!M$3:M1001))</f>
        <v/>
      </c>
      <c r="N56" s="30"/>
      <c r="O56" s="31"/>
      <c r="P56" s="31"/>
      <c r="Q56" s="31"/>
      <c r="R56" s="31"/>
      <c r="S56" s="31"/>
      <c r="T56" s="31"/>
      <c r="U56" s="31"/>
      <c r="V56" s="31"/>
      <c r="W56" s="31"/>
      <c r="X56" s="31"/>
    </row>
    <row r="57">
      <c r="A57" s="69"/>
      <c r="B57" s="70" t="str">
        <f>IF($A57="","",SUMIFS(Transacoes!D$3:D1001,Transacoes!$C$3:$C1001,$A57,Transacoes!$B$3:$B1001,"C")-SUMIFS(Transacoes!D$3:D1001,Transacoes!$C$3:$C1001,$A57,Transacoes!$B$3:$B1001,"V"))</f>
        <v/>
      </c>
      <c r="C57" s="71" t="str">
        <f>IF($A57="","",(SUMIFS(Transacoes!F$3:F1001,Transacoes!$C$3:$C1001,$A57,Transacoes!$B$3:$B1001,"C")-SUMIFS(Transacoes!F$3:F1001,Transacoes!$C$3:$C1001,$A57,Transacoes!$B$3:$B1001,"V")) + G57)</f>
        <v/>
      </c>
      <c r="D57" s="71" t="str">
        <f>IFERROR(__xludf.DUMMYFUNCTION("IF(A57="""","""",IF(B57="""","""",B57*GOOGLEFINANCE(A57)))"),"")</f>
        <v/>
      </c>
      <c r="E57" s="71" t="str">
        <f t="shared" si="1"/>
        <v/>
      </c>
      <c r="F57" s="72" t="str">
        <f t="shared" si="2"/>
        <v/>
      </c>
      <c r="G57" s="73" t="str">
        <f>IF(A57="","",SUMIF(Transacoes!C$3:C1001,A57,Transacoes!G$3:G1001))</f>
        <v/>
      </c>
      <c r="H57" s="74" t="str">
        <f>IF(A57="","", SUMIF(Transacoes!C$3:C1001, A57, Transacoes!H$3:H1001))</f>
        <v/>
      </c>
      <c r="I57" s="75" t="str">
        <f>IF($A57="","",SUMIF(Transacoes!$C$3:$C1001, $A57, Transacoes!I$3:I1001))</f>
        <v/>
      </c>
      <c r="J57" s="75" t="str">
        <f>IF($A57="","",SUMIF(Transacoes!$C$3:$C1001, $A57, Transacoes!J$3:J1001))</f>
        <v/>
      </c>
      <c r="K57" s="75" t="str">
        <f>IF($A57="","",SUMIF(Transacoes!$C$3:$C1001, $A57, Transacoes!K$3:K1001))</f>
        <v/>
      </c>
      <c r="L57" s="75" t="str">
        <f>IF($A57="","",SUMIF(Transacoes!$C$3:$C1001, $A57, Transacoes!L$3:L1001))</f>
        <v/>
      </c>
      <c r="M57" s="76" t="str">
        <f>IF($A57="","",SUMIF(Transacoes!$C$3:$C1001, $A57, Transacoes!M$3:M1001))</f>
        <v/>
      </c>
      <c r="N57" s="30"/>
      <c r="O57" s="31"/>
      <c r="P57" s="31"/>
      <c r="Q57" s="31"/>
      <c r="R57" s="31"/>
      <c r="S57" s="31"/>
      <c r="T57" s="31"/>
      <c r="U57" s="31"/>
      <c r="V57" s="31"/>
      <c r="W57" s="31"/>
      <c r="X57" s="31"/>
    </row>
    <row r="58">
      <c r="A58" s="69"/>
      <c r="B58" s="70" t="str">
        <f>IF($A58="","",SUMIFS(Transacoes!D$3:D1001,Transacoes!$C$3:$C1001,$A58,Transacoes!$B$3:$B1001,"C")-SUMIFS(Transacoes!D$3:D1001,Transacoes!$C$3:$C1001,$A58,Transacoes!$B$3:$B1001,"V"))</f>
        <v/>
      </c>
      <c r="C58" s="71" t="str">
        <f>IF($A58="","",(SUMIFS(Transacoes!F$3:F1001,Transacoes!$C$3:$C1001,$A58,Transacoes!$B$3:$B1001,"C")-SUMIFS(Transacoes!F$3:F1001,Transacoes!$C$3:$C1001,$A58,Transacoes!$B$3:$B1001,"V")) + G58)</f>
        <v/>
      </c>
      <c r="D58" s="71" t="str">
        <f>IFERROR(__xludf.DUMMYFUNCTION("IF(A58="""","""",IF(B58="""","""",B58*GOOGLEFINANCE(A58)))"),"")</f>
        <v/>
      </c>
      <c r="E58" s="71" t="str">
        <f t="shared" si="1"/>
        <v/>
      </c>
      <c r="F58" s="72" t="str">
        <f t="shared" si="2"/>
        <v/>
      </c>
      <c r="G58" s="73" t="str">
        <f>IF(A58="","",SUMIF(Transacoes!C$3:C1001,A58,Transacoes!G$3:G1001))</f>
        <v/>
      </c>
      <c r="H58" s="74" t="str">
        <f>IF(A58="","", SUMIF(Transacoes!C$3:C1001, A58, Transacoes!H$3:H1001))</f>
        <v/>
      </c>
      <c r="I58" s="75" t="str">
        <f>IF($A58="","",SUMIF(Transacoes!$C$3:$C1001, $A58, Transacoes!I$3:I1001))</f>
        <v/>
      </c>
      <c r="J58" s="75" t="str">
        <f>IF($A58="","",SUMIF(Transacoes!$C$3:$C1001, $A58, Transacoes!J$3:J1001))</f>
        <v/>
      </c>
      <c r="K58" s="75" t="str">
        <f>IF($A58="","",SUMIF(Transacoes!$C$3:$C1001, $A58, Transacoes!K$3:K1001))</f>
        <v/>
      </c>
      <c r="L58" s="75" t="str">
        <f>IF($A58="","",SUMIF(Transacoes!$C$3:$C1001, $A58, Transacoes!L$3:L1001))</f>
        <v/>
      </c>
      <c r="M58" s="76" t="str">
        <f>IF($A58="","",SUMIF(Transacoes!$C$3:$C1001, $A58, Transacoes!M$3:M1001))</f>
        <v/>
      </c>
      <c r="N58" s="30"/>
      <c r="O58" s="31"/>
      <c r="P58" s="31"/>
      <c r="Q58" s="31"/>
      <c r="R58" s="31"/>
      <c r="S58" s="31"/>
      <c r="T58" s="31"/>
      <c r="U58" s="31"/>
      <c r="V58" s="31"/>
      <c r="W58" s="31"/>
      <c r="X58" s="31"/>
    </row>
    <row r="59">
      <c r="A59" s="69"/>
      <c r="B59" s="70" t="str">
        <f>IF($A59="","",SUMIFS(Transacoes!D$3:D1001,Transacoes!$C$3:$C1001,$A59,Transacoes!$B$3:$B1001,"C")-SUMIFS(Transacoes!D$3:D1001,Transacoes!$C$3:$C1001,$A59,Transacoes!$B$3:$B1001,"V"))</f>
        <v/>
      </c>
      <c r="C59" s="71" t="str">
        <f>IF($A59="","",(SUMIFS(Transacoes!F$3:F1001,Transacoes!$C$3:$C1001,$A59,Transacoes!$B$3:$B1001,"C")-SUMIFS(Transacoes!F$3:F1001,Transacoes!$C$3:$C1001,$A59,Transacoes!$B$3:$B1001,"V")) + G59)</f>
        <v/>
      </c>
      <c r="D59" s="71" t="str">
        <f>IFERROR(__xludf.DUMMYFUNCTION("IF(A59="""","""",IF(B59="""","""",B59*GOOGLEFINANCE(A59)))"),"")</f>
        <v/>
      </c>
      <c r="E59" s="71" t="str">
        <f t="shared" si="1"/>
        <v/>
      </c>
      <c r="F59" s="72" t="str">
        <f t="shared" si="2"/>
        <v/>
      </c>
      <c r="G59" s="73" t="str">
        <f>IF(A59="","",SUMIF(Transacoes!C$3:C1001,A59,Transacoes!G$3:G1001))</f>
        <v/>
      </c>
      <c r="H59" s="74" t="str">
        <f>IF(A59="","", SUMIF(Transacoes!C$3:C1001, A59, Transacoes!H$3:H1001))</f>
        <v/>
      </c>
      <c r="I59" s="75" t="str">
        <f>IF($A59="","",SUMIF(Transacoes!$C$3:$C1001, $A59, Transacoes!I$3:I1001))</f>
        <v/>
      </c>
      <c r="J59" s="75" t="str">
        <f>IF($A59="","",SUMIF(Transacoes!$C$3:$C1001, $A59, Transacoes!J$3:J1001))</f>
        <v/>
      </c>
      <c r="K59" s="75" t="str">
        <f>IF($A59="","",SUMIF(Transacoes!$C$3:$C1001, $A59, Transacoes!K$3:K1001))</f>
        <v/>
      </c>
      <c r="L59" s="75" t="str">
        <f>IF($A59="","",SUMIF(Transacoes!$C$3:$C1001, $A59, Transacoes!L$3:L1001))</f>
        <v/>
      </c>
      <c r="M59" s="76" t="str">
        <f>IF($A59="","",SUMIF(Transacoes!$C$3:$C1001, $A59, Transacoes!M$3:M1001))</f>
        <v/>
      </c>
      <c r="N59" s="30"/>
      <c r="O59" s="31"/>
      <c r="P59" s="31"/>
      <c r="Q59" s="31"/>
      <c r="R59" s="31"/>
      <c r="S59" s="31"/>
      <c r="T59" s="31"/>
      <c r="U59" s="31"/>
      <c r="V59" s="31"/>
      <c r="W59" s="31"/>
      <c r="X59" s="31"/>
    </row>
    <row r="60">
      <c r="A60" s="69"/>
      <c r="B60" s="70" t="str">
        <f>IF($A60="","",SUMIFS(Transacoes!D$3:D1001,Transacoes!$C$3:$C1001,$A60,Transacoes!$B$3:$B1001,"C")-SUMIFS(Transacoes!D$3:D1001,Transacoes!$C$3:$C1001,$A60,Transacoes!$B$3:$B1001,"V"))</f>
        <v/>
      </c>
      <c r="C60" s="71" t="str">
        <f>IF($A60="","",(SUMIFS(Transacoes!F$3:F1001,Transacoes!$C$3:$C1001,$A60,Transacoes!$B$3:$B1001,"C")-SUMIFS(Transacoes!F$3:F1001,Transacoes!$C$3:$C1001,$A60,Transacoes!$B$3:$B1001,"V")) + G60)</f>
        <v/>
      </c>
      <c r="D60" s="71" t="str">
        <f>IFERROR(__xludf.DUMMYFUNCTION("IF(A60="""","""",IF(B60="""","""",B60*GOOGLEFINANCE(A60)))"),"")</f>
        <v/>
      </c>
      <c r="E60" s="71" t="str">
        <f t="shared" si="1"/>
        <v/>
      </c>
      <c r="F60" s="72" t="str">
        <f t="shared" si="2"/>
        <v/>
      </c>
      <c r="G60" s="73" t="str">
        <f>IF(A60="","",SUMIF(Transacoes!C$3:C1001,A60,Transacoes!G$3:G1001))</f>
        <v/>
      </c>
      <c r="H60" s="74" t="str">
        <f>IF(A60="","", SUMIF(Transacoes!C$3:C1001, A60, Transacoes!H$3:H1001))</f>
        <v/>
      </c>
      <c r="I60" s="75" t="str">
        <f>IF($A60="","",SUMIF(Transacoes!$C$3:$C1001, $A60, Transacoes!I$3:I1001))</f>
        <v/>
      </c>
      <c r="J60" s="75" t="str">
        <f>IF($A60="","",SUMIF(Transacoes!$C$3:$C1001, $A60, Transacoes!J$3:J1001))</f>
        <v/>
      </c>
      <c r="K60" s="75" t="str">
        <f>IF($A60="","",SUMIF(Transacoes!$C$3:$C1001, $A60, Transacoes!K$3:K1001))</f>
        <v/>
      </c>
      <c r="L60" s="75" t="str">
        <f>IF($A60="","",SUMIF(Transacoes!$C$3:$C1001, $A60, Transacoes!L$3:L1001))</f>
        <v/>
      </c>
      <c r="M60" s="76" t="str">
        <f>IF($A60="","",SUMIF(Transacoes!$C$3:$C1001, $A60, Transacoes!M$3:M1001))</f>
        <v/>
      </c>
      <c r="N60" s="30"/>
      <c r="O60" s="31"/>
      <c r="P60" s="31"/>
      <c r="Q60" s="31"/>
      <c r="R60" s="31"/>
      <c r="S60" s="31"/>
      <c r="T60" s="31"/>
      <c r="U60" s="31"/>
      <c r="V60" s="31"/>
      <c r="W60" s="31"/>
      <c r="X60" s="31"/>
    </row>
    <row r="61">
      <c r="A61" s="69"/>
      <c r="B61" s="70" t="str">
        <f>IF($A61="","",SUMIFS(Transacoes!D$3:D1001,Transacoes!$C$3:$C1001,$A61,Transacoes!$B$3:$B1001,"C")-SUMIFS(Transacoes!D$3:D1001,Transacoes!$C$3:$C1001,$A61,Transacoes!$B$3:$B1001,"V"))</f>
        <v/>
      </c>
      <c r="C61" s="71" t="str">
        <f>IF($A61="","",(SUMIFS(Transacoes!F$3:F1001,Transacoes!$C$3:$C1001,$A61,Transacoes!$B$3:$B1001,"C")-SUMIFS(Transacoes!F$3:F1001,Transacoes!$C$3:$C1001,$A61,Transacoes!$B$3:$B1001,"V")) + G61)</f>
        <v/>
      </c>
      <c r="D61" s="71" t="str">
        <f>IFERROR(__xludf.DUMMYFUNCTION("IF(A61="""","""",IF(B61="""","""",B61*GOOGLEFINANCE(A61)))"),"")</f>
        <v/>
      </c>
      <c r="E61" s="71" t="str">
        <f t="shared" si="1"/>
        <v/>
      </c>
      <c r="F61" s="72" t="str">
        <f t="shared" si="2"/>
        <v/>
      </c>
      <c r="G61" s="73" t="str">
        <f>IF(A61="","",SUMIF(Transacoes!C$3:C1001,A61,Transacoes!G$3:G1001))</f>
        <v/>
      </c>
      <c r="H61" s="74" t="str">
        <f>IF(A61="","", SUMIF(Transacoes!C$3:C1001, A61, Transacoes!H$3:H1001))</f>
        <v/>
      </c>
      <c r="I61" s="75" t="str">
        <f>IF($A61="","",SUMIF(Transacoes!$C$3:$C1001, $A61, Transacoes!I$3:I1001))</f>
        <v/>
      </c>
      <c r="J61" s="75" t="str">
        <f>IF($A61="","",SUMIF(Transacoes!$C$3:$C1001, $A61, Transacoes!J$3:J1001))</f>
        <v/>
      </c>
      <c r="K61" s="75" t="str">
        <f>IF($A61="","",SUMIF(Transacoes!$C$3:$C1001, $A61, Transacoes!K$3:K1001))</f>
        <v/>
      </c>
      <c r="L61" s="75" t="str">
        <f>IF($A61="","",SUMIF(Transacoes!$C$3:$C1001, $A61, Transacoes!L$3:L1001))</f>
        <v/>
      </c>
      <c r="M61" s="76" t="str">
        <f>IF($A61="","",SUMIF(Transacoes!$C$3:$C1001, $A61, Transacoes!M$3:M1001))</f>
        <v/>
      </c>
      <c r="N61" s="30"/>
      <c r="O61" s="31"/>
      <c r="P61" s="31"/>
      <c r="Q61" s="31"/>
      <c r="R61" s="31"/>
      <c r="S61" s="31"/>
      <c r="T61" s="31"/>
      <c r="U61" s="31"/>
      <c r="V61" s="31"/>
      <c r="W61" s="31"/>
      <c r="X61" s="31"/>
    </row>
    <row r="62">
      <c r="A62" s="69"/>
      <c r="B62" s="70" t="str">
        <f>IF($A62="","",SUMIFS(Transacoes!D$3:D1001,Transacoes!$C$3:$C1001,$A62,Transacoes!$B$3:$B1001,"C")-SUMIFS(Transacoes!D$3:D1001,Transacoes!$C$3:$C1001,$A62,Transacoes!$B$3:$B1001,"V"))</f>
        <v/>
      </c>
      <c r="C62" s="71" t="str">
        <f>IF($A62="","",(SUMIFS(Transacoes!F$3:F1001,Transacoes!$C$3:$C1001,$A62,Transacoes!$B$3:$B1001,"C")-SUMIFS(Transacoes!F$3:F1001,Transacoes!$C$3:$C1001,$A62,Transacoes!$B$3:$B1001,"V")) + G62)</f>
        <v/>
      </c>
      <c r="D62" s="71" t="str">
        <f>IFERROR(__xludf.DUMMYFUNCTION("IF(A62="""","""",IF(B62="""","""",B62*GOOGLEFINANCE(A62)))"),"")</f>
        <v/>
      </c>
      <c r="E62" s="71" t="str">
        <f t="shared" si="1"/>
        <v/>
      </c>
      <c r="F62" s="72" t="str">
        <f t="shared" si="2"/>
        <v/>
      </c>
      <c r="G62" s="73" t="str">
        <f>IF(A62="","",SUMIF(Transacoes!C$3:C1001,A62,Transacoes!G$3:G1001))</f>
        <v/>
      </c>
      <c r="H62" s="74" t="str">
        <f>IF(A62="","", SUMIF(Transacoes!C$3:C1001, A62, Transacoes!H$3:H1001))</f>
        <v/>
      </c>
      <c r="I62" s="75" t="str">
        <f>IF($A62="","",SUMIF(Transacoes!$C$3:$C1001, $A62, Transacoes!I$3:I1001))</f>
        <v/>
      </c>
      <c r="J62" s="75" t="str">
        <f>IF($A62="","",SUMIF(Transacoes!$C$3:$C1001, $A62, Transacoes!J$3:J1001))</f>
        <v/>
      </c>
      <c r="K62" s="75" t="str">
        <f>IF($A62="","",SUMIF(Transacoes!$C$3:$C1001, $A62, Transacoes!K$3:K1001))</f>
        <v/>
      </c>
      <c r="L62" s="75" t="str">
        <f>IF($A62="","",SUMIF(Transacoes!$C$3:$C1001, $A62, Transacoes!L$3:L1001))</f>
        <v/>
      </c>
      <c r="M62" s="76" t="str">
        <f>IF($A62="","",SUMIF(Transacoes!$C$3:$C1001, $A62, Transacoes!M$3:M1001))</f>
        <v/>
      </c>
      <c r="N62" s="30"/>
      <c r="O62" s="31"/>
      <c r="P62" s="31"/>
      <c r="Q62" s="31"/>
      <c r="R62" s="31"/>
      <c r="S62" s="31"/>
      <c r="T62" s="31"/>
      <c r="U62" s="31"/>
      <c r="V62" s="31"/>
      <c r="W62" s="31"/>
      <c r="X62" s="31"/>
    </row>
    <row r="63">
      <c r="A63" s="69"/>
      <c r="B63" s="70" t="str">
        <f>IF($A63="","",SUMIFS(Transacoes!D$3:D1001,Transacoes!$C$3:$C1001,$A63,Transacoes!$B$3:$B1001,"C")-SUMIFS(Transacoes!D$3:D1001,Transacoes!$C$3:$C1001,$A63,Transacoes!$B$3:$B1001,"V"))</f>
        <v/>
      </c>
      <c r="C63" s="71" t="str">
        <f>IF($A63="","",(SUMIFS(Transacoes!F$3:F1001,Transacoes!$C$3:$C1001,$A63,Transacoes!$B$3:$B1001,"C")-SUMIFS(Transacoes!F$3:F1001,Transacoes!$C$3:$C1001,$A63,Transacoes!$B$3:$B1001,"V")) + G63)</f>
        <v/>
      </c>
      <c r="D63" s="71" t="str">
        <f>IFERROR(__xludf.DUMMYFUNCTION("IF(A63="""","""",IF(B63="""","""",B63*GOOGLEFINANCE(A63)))"),"")</f>
        <v/>
      </c>
      <c r="E63" s="71" t="str">
        <f t="shared" si="1"/>
        <v/>
      </c>
      <c r="F63" s="72" t="str">
        <f t="shared" si="2"/>
        <v/>
      </c>
      <c r="G63" s="73" t="str">
        <f>IF(A63="","",SUMIF(Transacoes!C$3:C1001,A63,Transacoes!G$3:G1001))</f>
        <v/>
      </c>
      <c r="H63" s="74" t="str">
        <f>IF(A63="","", SUMIF(Transacoes!C$3:C1001, A63, Transacoes!H$3:H1001))</f>
        <v/>
      </c>
      <c r="I63" s="75" t="str">
        <f>IF($A63="","",SUMIF(Transacoes!$C$3:$C1001, $A63, Transacoes!I$3:I1001))</f>
        <v/>
      </c>
      <c r="J63" s="75" t="str">
        <f>IF($A63="","",SUMIF(Transacoes!$C$3:$C1001, $A63, Transacoes!J$3:J1001))</f>
        <v/>
      </c>
      <c r="K63" s="75" t="str">
        <f>IF($A63="","",SUMIF(Transacoes!$C$3:$C1001, $A63, Transacoes!K$3:K1001))</f>
        <v/>
      </c>
      <c r="L63" s="75" t="str">
        <f>IF($A63="","",SUMIF(Transacoes!$C$3:$C1001, $A63, Transacoes!L$3:L1001))</f>
        <v/>
      </c>
      <c r="M63" s="76" t="str">
        <f>IF($A63="","",SUMIF(Transacoes!$C$3:$C1001, $A63, Transacoes!M$3:M1001))</f>
        <v/>
      </c>
      <c r="N63" s="30"/>
      <c r="O63" s="31"/>
      <c r="P63" s="31"/>
      <c r="Q63" s="31"/>
      <c r="R63" s="31"/>
      <c r="S63" s="31"/>
      <c r="T63" s="31"/>
      <c r="U63" s="31"/>
      <c r="V63" s="31"/>
      <c r="W63" s="31"/>
      <c r="X63" s="31"/>
    </row>
    <row r="64">
      <c r="A64" s="69"/>
      <c r="B64" s="70" t="str">
        <f>IF($A64="","",SUMIFS(Transacoes!D$3:D1001,Transacoes!$C$3:$C1001,$A64,Transacoes!$B$3:$B1001,"C")-SUMIFS(Transacoes!D$3:D1001,Transacoes!$C$3:$C1001,$A64,Transacoes!$B$3:$B1001,"V"))</f>
        <v/>
      </c>
      <c r="C64" s="71" t="str">
        <f>IF($A64="","",(SUMIFS(Transacoes!F$3:F1001,Transacoes!$C$3:$C1001,$A64,Transacoes!$B$3:$B1001,"C")-SUMIFS(Transacoes!F$3:F1001,Transacoes!$C$3:$C1001,$A64,Transacoes!$B$3:$B1001,"V")) + G64)</f>
        <v/>
      </c>
      <c r="D64" s="71" t="str">
        <f>IFERROR(__xludf.DUMMYFUNCTION("IF(A64="""","""",IF(B64="""","""",B64*GOOGLEFINANCE(A64)))"),"")</f>
        <v/>
      </c>
      <c r="E64" s="71" t="str">
        <f t="shared" si="1"/>
        <v/>
      </c>
      <c r="F64" s="72" t="str">
        <f t="shared" si="2"/>
        <v/>
      </c>
      <c r="G64" s="73" t="str">
        <f>IF(A64="","",SUMIF(Transacoes!C$3:C1001,A64,Transacoes!G$3:G1001))</f>
        <v/>
      </c>
      <c r="H64" s="74" t="str">
        <f>IF(A64="","", SUMIF(Transacoes!C$3:C1001, A64, Transacoes!H$3:H1001))</f>
        <v/>
      </c>
      <c r="I64" s="75" t="str">
        <f>IF($A64="","",SUMIF(Transacoes!$C$3:$C1001, $A64, Transacoes!I$3:I1001))</f>
        <v/>
      </c>
      <c r="J64" s="75" t="str">
        <f>IF($A64="","",SUMIF(Transacoes!$C$3:$C1001, $A64, Transacoes!J$3:J1001))</f>
        <v/>
      </c>
      <c r="K64" s="75" t="str">
        <f>IF($A64="","",SUMIF(Transacoes!$C$3:$C1001, $A64, Transacoes!K$3:K1001))</f>
        <v/>
      </c>
      <c r="L64" s="75" t="str">
        <f>IF($A64="","",SUMIF(Transacoes!$C$3:$C1001, $A64, Transacoes!L$3:L1001))</f>
        <v/>
      </c>
      <c r="M64" s="76" t="str">
        <f>IF($A64="","",SUMIF(Transacoes!$C$3:$C1001, $A64, Transacoes!M$3:M1001))</f>
        <v/>
      </c>
      <c r="N64" s="30"/>
      <c r="O64" s="31"/>
      <c r="P64" s="31"/>
      <c r="Q64" s="31"/>
      <c r="R64" s="31"/>
      <c r="S64" s="31"/>
      <c r="T64" s="31"/>
      <c r="U64" s="31"/>
      <c r="V64" s="31"/>
      <c r="W64" s="31"/>
      <c r="X64" s="31"/>
    </row>
    <row r="65">
      <c r="A65" s="69"/>
      <c r="B65" s="70" t="str">
        <f>IF($A65="","",SUMIFS(Transacoes!D$3:D1001,Transacoes!$C$3:$C1001,$A65,Transacoes!$B$3:$B1001,"C")-SUMIFS(Transacoes!D$3:D1001,Transacoes!$C$3:$C1001,$A65,Transacoes!$B$3:$B1001,"V"))</f>
        <v/>
      </c>
      <c r="C65" s="71" t="str">
        <f>IF($A65="","",(SUMIFS(Transacoes!F$3:F1001,Transacoes!$C$3:$C1001,$A65,Transacoes!$B$3:$B1001,"C")-SUMIFS(Transacoes!F$3:F1001,Transacoes!$C$3:$C1001,$A65,Transacoes!$B$3:$B1001,"V")) + G65)</f>
        <v/>
      </c>
      <c r="D65" s="71" t="str">
        <f>IFERROR(__xludf.DUMMYFUNCTION("IF(A65="""","""",IF(B65="""","""",B65*GOOGLEFINANCE(A65)))"),"")</f>
        <v/>
      </c>
      <c r="E65" s="71" t="str">
        <f t="shared" si="1"/>
        <v/>
      </c>
      <c r="F65" s="72" t="str">
        <f t="shared" si="2"/>
        <v/>
      </c>
      <c r="G65" s="73" t="str">
        <f>IF(A65="","",SUMIF(Transacoes!C$3:C1001,A65,Transacoes!G$3:G1001))</f>
        <v/>
      </c>
      <c r="H65" s="74" t="str">
        <f>IF(A65="","", SUMIF(Transacoes!C$3:C1001, A65, Transacoes!H$3:H1001))</f>
        <v/>
      </c>
      <c r="I65" s="75" t="str">
        <f>IF($A65="","",SUMIF(Transacoes!$C$3:$C1001, $A65, Transacoes!I$3:I1001))</f>
        <v/>
      </c>
      <c r="J65" s="75" t="str">
        <f>IF($A65="","",SUMIF(Transacoes!$C$3:$C1001, $A65, Transacoes!J$3:J1001))</f>
        <v/>
      </c>
      <c r="K65" s="75" t="str">
        <f>IF($A65="","",SUMIF(Transacoes!$C$3:$C1001, $A65, Transacoes!K$3:K1001))</f>
        <v/>
      </c>
      <c r="L65" s="75" t="str">
        <f>IF($A65="","",SUMIF(Transacoes!$C$3:$C1001, $A65, Transacoes!L$3:L1001))</f>
        <v/>
      </c>
      <c r="M65" s="76" t="str">
        <f>IF($A65="","",SUMIF(Transacoes!$C$3:$C1001, $A65, Transacoes!M$3:M1001))</f>
        <v/>
      </c>
      <c r="N65" s="30"/>
      <c r="O65" s="31"/>
      <c r="P65" s="31"/>
      <c r="Q65" s="31"/>
      <c r="R65" s="31"/>
      <c r="S65" s="31"/>
      <c r="T65" s="31"/>
      <c r="U65" s="31"/>
      <c r="V65" s="31"/>
      <c r="W65" s="31"/>
      <c r="X65" s="31"/>
    </row>
    <row r="66">
      <c r="A66" s="69"/>
      <c r="B66" s="70" t="str">
        <f>IF($A66="","",SUMIFS(Transacoes!D$3:D1001,Transacoes!$C$3:$C1001,$A66,Transacoes!$B$3:$B1001,"C")-SUMIFS(Transacoes!D$3:D1001,Transacoes!$C$3:$C1001,$A66,Transacoes!$B$3:$B1001,"V"))</f>
        <v/>
      </c>
      <c r="C66" s="71" t="str">
        <f>IF($A66="","",(SUMIFS(Transacoes!F$3:F1001,Transacoes!$C$3:$C1001,$A66,Transacoes!$B$3:$B1001,"C")-SUMIFS(Transacoes!F$3:F1001,Transacoes!$C$3:$C1001,$A66,Transacoes!$B$3:$B1001,"V")) + G66)</f>
        <v/>
      </c>
      <c r="D66" s="71" t="str">
        <f>IFERROR(__xludf.DUMMYFUNCTION("IF(A66="""","""",IF(B66="""","""",B66*GOOGLEFINANCE(A66)))"),"")</f>
        <v/>
      </c>
      <c r="E66" s="71" t="str">
        <f t="shared" si="1"/>
        <v/>
      </c>
      <c r="F66" s="72" t="str">
        <f t="shared" si="2"/>
        <v/>
      </c>
      <c r="G66" s="73" t="str">
        <f>IF(A66="","",SUMIF(Transacoes!C$3:C1001,A66,Transacoes!G$3:G1001))</f>
        <v/>
      </c>
      <c r="H66" s="74" t="str">
        <f>IF(A66="","", SUMIF(Transacoes!C$3:C1001, A66, Transacoes!H$3:H1001))</f>
        <v/>
      </c>
      <c r="I66" s="75" t="str">
        <f>IF($A66="","",SUMIF(Transacoes!$C$3:$C1001, $A66, Transacoes!I$3:I1001))</f>
        <v/>
      </c>
      <c r="J66" s="75" t="str">
        <f>IF($A66="","",SUMIF(Transacoes!$C$3:$C1001, $A66, Transacoes!J$3:J1001))</f>
        <v/>
      </c>
      <c r="K66" s="75" t="str">
        <f>IF($A66="","",SUMIF(Transacoes!$C$3:$C1001, $A66, Transacoes!K$3:K1001))</f>
        <v/>
      </c>
      <c r="L66" s="75" t="str">
        <f>IF($A66="","",SUMIF(Transacoes!$C$3:$C1001, $A66, Transacoes!L$3:L1001))</f>
        <v/>
      </c>
      <c r="M66" s="76" t="str">
        <f>IF($A66="","",SUMIF(Transacoes!$C$3:$C1001, $A66, Transacoes!M$3:M1001))</f>
        <v/>
      </c>
      <c r="N66" s="30"/>
      <c r="O66" s="31"/>
      <c r="P66" s="31"/>
      <c r="Q66" s="31"/>
      <c r="R66" s="31"/>
      <c r="S66" s="31"/>
      <c r="T66" s="31"/>
      <c r="U66" s="31"/>
      <c r="V66" s="31"/>
      <c r="W66" s="31"/>
      <c r="X66" s="31"/>
    </row>
    <row r="67">
      <c r="A67" s="69"/>
      <c r="B67" s="70" t="str">
        <f>IF($A67="","",SUMIFS(Transacoes!D$3:D1001,Transacoes!$C$3:$C1001,$A67,Transacoes!$B$3:$B1001,"C")-SUMIFS(Transacoes!D$3:D1001,Transacoes!$C$3:$C1001,$A67,Transacoes!$B$3:$B1001,"V"))</f>
        <v/>
      </c>
      <c r="C67" s="71" t="str">
        <f>IF($A67="","",(SUMIFS(Transacoes!F$3:F1001,Transacoes!$C$3:$C1001,$A67,Transacoes!$B$3:$B1001,"C")-SUMIFS(Transacoes!F$3:F1001,Transacoes!$C$3:$C1001,$A67,Transacoes!$B$3:$B1001,"V")) + G67)</f>
        <v/>
      </c>
      <c r="D67" s="71" t="str">
        <f>IFERROR(__xludf.DUMMYFUNCTION("IF(A67="""","""",IF(B67="""","""",B67*GOOGLEFINANCE(A67)))"),"")</f>
        <v/>
      </c>
      <c r="E67" s="71" t="str">
        <f t="shared" si="1"/>
        <v/>
      </c>
      <c r="F67" s="72" t="str">
        <f t="shared" si="2"/>
        <v/>
      </c>
      <c r="G67" s="73" t="str">
        <f>IF(A67="","",SUMIF(Transacoes!C$3:C1001,A67,Transacoes!G$3:G1001))</f>
        <v/>
      </c>
      <c r="H67" s="74" t="str">
        <f>IF(A67="","", SUMIF(Transacoes!C$3:C1001, A67, Transacoes!H$3:H1001))</f>
        <v/>
      </c>
      <c r="I67" s="75" t="str">
        <f>IF($A67="","",SUMIF(Transacoes!$C$3:$C1001, $A67, Transacoes!I$3:I1001))</f>
        <v/>
      </c>
      <c r="J67" s="75" t="str">
        <f>IF($A67="","",SUMIF(Transacoes!$C$3:$C1001, $A67, Transacoes!J$3:J1001))</f>
        <v/>
      </c>
      <c r="K67" s="75" t="str">
        <f>IF($A67="","",SUMIF(Transacoes!$C$3:$C1001, $A67, Transacoes!K$3:K1001))</f>
        <v/>
      </c>
      <c r="L67" s="75" t="str">
        <f>IF($A67="","",SUMIF(Transacoes!$C$3:$C1001, $A67, Transacoes!L$3:L1001))</f>
        <v/>
      </c>
      <c r="M67" s="76" t="str">
        <f>IF($A67="","",SUMIF(Transacoes!$C$3:$C1001, $A67, Transacoes!M$3:M1001))</f>
        <v/>
      </c>
      <c r="N67" s="30"/>
      <c r="O67" s="31"/>
      <c r="P67" s="31"/>
      <c r="Q67" s="31"/>
      <c r="R67" s="31"/>
      <c r="S67" s="31"/>
      <c r="T67" s="31"/>
      <c r="U67" s="31"/>
      <c r="V67" s="31"/>
      <c r="W67" s="31"/>
      <c r="X67" s="31"/>
    </row>
    <row r="68">
      <c r="A68" s="69"/>
      <c r="B68" s="70" t="str">
        <f>IF($A68="","",SUMIFS(Transacoes!D$3:D1001,Transacoes!$C$3:$C1001,$A68,Transacoes!$B$3:$B1001,"C")-SUMIFS(Transacoes!D$3:D1001,Transacoes!$C$3:$C1001,$A68,Transacoes!$B$3:$B1001,"V"))</f>
        <v/>
      </c>
      <c r="C68" s="71" t="str">
        <f>IF($A68="","",(SUMIFS(Transacoes!F$3:F1001,Transacoes!$C$3:$C1001,$A68,Transacoes!$B$3:$B1001,"C")-SUMIFS(Transacoes!F$3:F1001,Transacoes!$C$3:$C1001,$A68,Transacoes!$B$3:$B1001,"V")) + G68)</f>
        <v/>
      </c>
      <c r="D68" s="71" t="str">
        <f>IFERROR(__xludf.DUMMYFUNCTION("IF(A68="""","""",IF(B68="""","""",B68*GOOGLEFINANCE(A68)))"),"")</f>
        <v/>
      </c>
      <c r="E68" s="71" t="str">
        <f t="shared" si="1"/>
        <v/>
      </c>
      <c r="F68" s="72" t="str">
        <f t="shared" si="2"/>
        <v/>
      </c>
      <c r="G68" s="73" t="str">
        <f>IF(A68="","",SUMIF(Transacoes!C$3:C1001,A68,Transacoes!G$3:G1001))</f>
        <v/>
      </c>
      <c r="H68" s="74" t="str">
        <f>IF(A68="","", SUMIF(Transacoes!C$3:C1001, A68, Transacoes!H$3:H1001))</f>
        <v/>
      </c>
      <c r="I68" s="75" t="str">
        <f>IF($A68="","",SUMIF(Transacoes!$C$3:$C1001, $A68, Transacoes!I$3:I1001))</f>
        <v/>
      </c>
      <c r="J68" s="75" t="str">
        <f>IF($A68="","",SUMIF(Transacoes!$C$3:$C1001, $A68, Transacoes!J$3:J1001))</f>
        <v/>
      </c>
      <c r="K68" s="75" t="str">
        <f>IF($A68="","",SUMIF(Transacoes!$C$3:$C1001, $A68, Transacoes!K$3:K1001))</f>
        <v/>
      </c>
      <c r="L68" s="75" t="str">
        <f>IF($A68="","",SUMIF(Transacoes!$C$3:$C1001, $A68, Transacoes!L$3:L1001))</f>
        <v/>
      </c>
      <c r="M68" s="76" t="str">
        <f>IF($A68="","",SUMIF(Transacoes!$C$3:$C1001, $A68, Transacoes!M$3:M1001))</f>
        <v/>
      </c>
      <c r="N68" s="30"/>
      <c r="O68" s="31"/>
      <c r="P68" s="31"/>
      <c r="Q68" s="31"/>
      <c r="R68" s="31"/>
      <c r="S68" s="31"/>
      <c r="T68" s="31"/>
      <c r="U68" s="31"/>
      <c r="V68" s="31"/>
      <c r="W68" s="31"/>
      <c r="X68" s="31"/>
    </row>
    <row r="69">
      <c r="A69" s="69"/>
      <c r="B69" s="70" t="str">
        <f>IF($A69="","",SUMIFS(Transacoes!D$3:D1001,Transacoes!$C$3:$C1001,$A69,Transacoes!$B$3:$B1001,"C")-SUMIFS(Transacoes!D$3:D1001,Transacoes!$C$3:$C1001,$A69,Transacoes!$B$3:$B1001,"V"))</f>
        <v/>
      </c>
      <c r="C69" s="71" t="str">
        <f>IF($A69="","",(SUMIFS(Transacoes!F$3:F1001,Transacoes!$C$3:$C1001,$A69,Transacoes!$B$3:$B1001,"C")-SUMIFS(Transacoes!F$3:F1001,Transacoes!$C$3:$C1001,$A69,Transacoes!$B$3:$B1001,"V")) + G69)</f>
        <v/>
      </c>
      <c r="D69" s="71" t="str">
        <f>IFERROR(__xludf.DUMMYFUNCTION("IF(A69="""","""",IF(B69="""","""",B69*GOOGLEFINANCE(A69)))"),"")</f>
        <v/>
      </c>
      <c r="E69" s="71" t="str">
        <f t="shared" si="1"/>
        <v/>
      </c>
      <c r="F69" s="72" t="str">
        <f t="shared" si="2"/>
        <v/>
      </c>
      <c r="G69" s="73" t="str">
        <f>IF(A69="","",SUMIF(Transacoes!C$3:C1001,A69,Transacoes!G$3:G1001))</f>
        <v/>
      </c>
      <c r="H69" s="74" t="str">
        <f>IF(A69="","", SUMIF(Transacoes!C$3:C1001, A69, Transacoes!H$3:H1001))</f>
        <v/>
      </c>
      <c r="I69" s="75" t="str">
        <f>IF($A69="","",SUMIF(Transacoes!$C$3:$C1001, $A69, Transacoes!I$3:I1001))</f>
        <v/>
      </c>
      <c r="J69" s="75" t="str">
        <f>IF($A69="","",SUMIF(Transacoes!$C$3:$C1001, $A69, Transacoes!J$3:J1001))</f>
        <v/>
      </c>
      <c r="K69" s="75" t="str">
        <f>IF($A69="","",SUMIF(Transacoes!$C$3:$C1001, $A69, Transacoes!K$3:K1001))</f>
        <v/>
      </c>
      <c r="L69" s="75" t="str">
        <f>IF($A69="","",SUMIF(Transacoes!$C$3:$C1001, $A69, Transacoes!L$3:L1001))</f>
        <v/>
      </c>
      <c r="M69" s="76" t="str">
        <f>IF($A69="","",SUMIF(Transacoes!$C$3:$C1001, $A69, Transacoes!M$3:M1001))</f>
        <v/>
      </c>
      <c r="N69" s="30"/>
      <c r="O69" s="31"/>
      <c r="P69" s="31"/>
      <c r="Q69" s="31"/>
      <c r="R69" s="31"/>
      <c r="S69" s="31"/>
      <c r="T69" s="31"/>
      <c r="U69" s="31"/>
      <c r="V69" s="31"/>
      <c r="W69" s="31"/>
      <c r="X69" s="31"/>
    </row>
    <row r="70">
      <c r="A70" s="69"/>
      <c r="B70" s="70" t="str">
        <f>IF($A70="","",SUMIFS(Transacoes!D$3:D1001,Transacoes!$C$3:$C1001,$A70,Transacoes!$B$3:$B1001,"C")-SUMIFS(Transacoes!D$3:D1001,Transacoes!$C$3:$C1001,$A70,Transacoes!$B$3:$B1001,"V"))</f>
        <v/>
      </c>
      <c r="C70" s="71" t="str">
        <f>IF($A70="","",(SUMIFS(Transacoes!F$3:F1001,Transacoes!$C$3:$C1001,$A70,Transacoes!$B$3:$B1001,"C")-SUMIFS(Transacoes!F$3:F1001,Transacoes!$C$3:$C1001,$A70,Transacoes!$B$3:$B1001,"V")) + G70)</f>
        <v/>
      </c>
      <c r="D70" s="71" t="str">
        <f>IFERROR(__xludf.DUMMYFUNCTION("IF(A70="""","""",IF(B70="""","""",B70*GOOGLEFINANCE(A70)))"),"")</f>
        <v/>
      </c>
      <c r="E70" s="71" t="str">
        <f t="shared" si="1"/>
        <v/>
      </c>
      <c r="F70" s="72" t="str">
        <f t="shared" si="2"/>
        <v/>
      </c>
      <c r="G70" s="73" t="str">
        <f>IF(A70="","",SUMIF(Transacoes!C$3:C1001,A70,Transacoes!G$3:G1001))</f>
        <v/>
      </c>
      <c r="H70" s="74" t="str">
        <f>IF(A70="","", SUMIF(Transacoes!C$3:C1001, A70, Transacoes!H$3:H1001))</f>
        <v/>
      </c>
      <c r="I70" s="75" t="str">
        <f>IF($A70="","",SUMIF(Transacoes!$C$3:$C1001, $A70, Transacoes!I$3:I1001))</f>
        <v/>
      </c>
      <c r="J70" s="75" t="str">
        <f>IF($A70="","",SUMIF(Transacoes!$C$3:$C1001, $A70, Transacoes!J$3:J1001))</f>
        <v/>
      </c>
      <c r="K70" s="75" t="str">
        <f>IF($A70="","",SUMIF(Transacoes!$C$3:$C1001, $A70, Transacoes!K$3:K1001))</f>
        <v/>
      </c>
      <c r="L70" s="75" t="str">
        <f>IF($A70="","",SUMIF(Transacoes!$C$3:$C1001, $A70, Transacoes!L$3:L1001))</f>
        <v/>
      </c>
      <c r="M70" s="76" t="str">
        <f>IF($A70="","",SUMIF(Transacoes!$C$3:$C1001, $A70, Transacoes!M$3:M1001))</f>
        <v/>
      </c>
      <c r="N70" s="30"/>
      <c r="O70" s="31"/>
      <c r="P70" s="31"/>
      <c r="Q70" s="31"/>
      <c r="R70" s="31"/>
      <c r="S70" s="31"/>
      <c r="T70" s="31"/>
      <c r="U70" s="31"/>
      <c r="V70" s="31"/>
      <c r="W70" s="31"/>
      <c r="X70" s="31"/>
    </row>
    <row r="71">
      <c r="A71" s="69"/>
      <c r="B71" s="70" t="str">
        <f>IF($A71="","",SUMIFS(Transacoes!D$3:D1001,Transacoes!$C$3:$C1001,$A71,Transacoes!$B$3:$B1001,"C")-SUMIFS(Transacoes!D$3:D1001,Transacoes!$C$3:$C1001,$A71,Transacoes!$B$3:$B1001,"V"))</f>
        <v/>
      </c>
      <c r="C71" s="71" t="str">
        <f>IF($A71="","",(SUMIFS(Transacoes!F$3:F1001,Transacoes!$C$3:$C1001,$A71,Transacoes!$B$3:$B1001,"C")-SUMIFS(Transacoes!F$3:F1001,Transacoes!$C$3:$C1001,$A71,Transacoes!$B$3:$B1001,"V")) + G71)</f>
        <v/>
      </c>
      <c r="D71" s="71" t="str">
        <f>IFERROR(__xludf.DUMMYFUNCTION("IF(A71="""","""",IF(B71="""","""",B71*GOOGLEFINANCE(A71)))"),"")</f>
        <v/>
      </c>
      <c r="E71" s="71" t="str">
        <f t="shared" si="1"/>
        <v/>
      </c>
      <c r="F71" s="72" t="str">
        <f t="shared" si="2"/>
        <v/>
      </c>
      <c r="G71" s="73" t="str">
        <f>IF(A71="","",SUMIF(Transacoes!C$3:C1001,A71,Transacoes!G$3:G1001))</f>
        <v/>
      </c>
      <c r="H71" s="74" t="str">
        <f>IF(A71="","", SUMIF(Transacoes!C$3:C1001, A71, Transacoes!H$3:H1001))</f>
        <v/>
      </c>
      <c r="I71" s="75" t="str">
        <f>IF($A71="","",SUMIF(Transacoes!$C$3:$C1001, $A71, Transacoes!I$3:I1001))</f>
        <v/>
      </c>
      <c r="J71" s="75" t="str">
        <f>IF($A71="","",SUMIF(Transacoes!$C$3:$C1001, $A71, Transacoes!J$3:J1001))</f>
        <v/>
      </c>
      <c r="K71" s="75" t="str">
        <f>IF($A71="","",SUMIF(Transacoes!$C$3:$C1001, $A71, Transacoes!K$3:K1001))</f>
        <v/>
      </c>
      <c r="L71" s="75" t="str">
        <f>IF($A71="","",SUMIF(Transacoes!$C$3:$C1001, $A71, Transacoes!L$3:L1001))</f>
        <v/>
      </c>
      <c r="M71" s="76" t="str">
        <f>IF($A71="","",SUMIF(Transacoes!$C$3:$C1001, $A71, Transacoes!M$3:M1001))</f>
        <v/>
      </c>
      <c r="N71" s="30"/>
      <c r="O71" s="31"/>
      <c r="P71" s="31"/>
      <c r="Q71" s="31"/>
      <c r="R71" s="31"/>
      <c r="S71" s="31"/>
      <c r="T71" s="31"/>
      <c r="U71" s="31"/>
      <c r="V71" s="31"/>
      <c r="W71" s="31"/>
      <c r="X71" s="31"/>
    </row>
    <row r="72">
      <c r="A72" s="69"/>
      <c r="B72" s="70" t="str">
        <f>IF($A72="","",SUMIFS(Transacoes!D$3:D1001,Transacoes!$C$3:$C1001,$A72,Transacoes!$B$3:$B1001,"C")-SUMIFS(Transacoes!D$3:D1001,Transacoes!$C$3:$C1001,$A72,Transacoes!$B$3:$B1001,"V"))</f>
        <v/>
      </c>
      <c r="C72" s="71" t="str">
        <f>IF($A72="","",(SUMIFS(Transacoes!F$3:F1001,Transacoes!$C$3:$C1001,$A72,Transacoes!$B$3:$B1001,"C")-SUMIFS(Transacoes!F$3:F1001,Transacoes!$C$3:$C1001,$A72,Transacoes!$B$3:$B1001,"V")) + G72)</f>
        <v/>
      </c>
      <c r="D72" s="71" t="str">
        <f>IFERROR(__xludf.DUMMYFUNCTION("IF(A72="""","""",IF(B72="""","""",B72*GOOGLEFINANCE(A72)))"),"")</f>
        <v/>
      </c>
      <c r="E72" s="71" t="str">
        <f t="shared" si="1"/>
        <v/>
      </c>
      <c r="F72" s="72" t="str">
        <f t="shared" si="2"/>
        <v/>
      </c>
      <c r="G72" s="73" t="str">
        <f>IF(A72="","",SUMIF(Transacoes!C$3:C1001,A72,Transacoes!G$3:G1001))</f>
        <v/>
      </c>
      <c r="H72" s="74" t="str">
        <f>IF(A72="","", SUMIF(Transacoes!C$3:C1001, A72, Transacoes!H$3:H1001))</f>
        <v/>
      </c>
      <c r="I72" s="75" t="str">
        <f>IF($A72="","",SUMIF(Transacoes!$C$3:$C1001, $A72, Transacoes!I$3:I1001))</f>
        <v/>
      </c>
      <c r="J72" s="75" t="str">
        <f>IF($A72="","",SUMIF(Transacoes!$C$3:$C1001, $A72, Transacoes!J$3:J1001))</f>
        <v/>
      </c>
      <c r="K72" s="75" t="str">
        <f>IF($A72="","",SUMIF(Transacoes!$C$3:$C1001, $A72, Transacoes!K$3:K1001))</f>
        <v/>
      </c>
      <c r="L72" s="75" t="str">
        <f>IF($A72="","",SUMIF(Transacoes!$C$3:$C1001, $A72, Transacoes!L$3:L1001))</f>
        <v/>
      </c>
      <c r="M72" s="76" t="str">
        <f>IF($A72="","",SUMIF(Transacoes!$C$3:$C1001, $A72, Transacoes!M$3:M1001))</f>
        <v/>
      </c>
      <c r="N72" s="30"/>
      <c r="O72" s="31"/>
      <c r="P72" s="31"/>
      <c r="Q72" s="31"/>
      <c r="R72" s="31"/>
      <c r="S72" s="31"/>
      <c r="T72" s="31"/>
      <c r="U72" s="31"/>
      <c r="V72" s="31"/>
      <c r="W72" s="31"/>
      <c r="X72" s="31"/>
    </row>
    <row r="73">
      <c r="A73" s="69"/>
      <c r="B73" s="70" t="str">
        <f>IF($A73="","",SUMIFS(Transacoes!D$3:D1001,Transacoes!$C$3:$C1001,$A73,Transacoes!$B$3:$B1001,"C")-SUMIFS(Transacoes!D$3:D1001,Transacoes!$C$3:$C1001,$A73,Transacoes!$B$3:$B1001,"V"))</f>
        <v/>
      </c>
      <c r="C73" s="71" t="str">
        <f>IF($A73="","",(SUMIFS(Transacoes!F$3:F1001,Transacoes!$C$3:$C1001,$A73,Transacoes!$B$3:$B1001,"C")-SUMIFS(Transacoes!F$3:F1001,Transacoes!$C$3:$C1001,$A73,Transacoes!$B$3:$B1001,"V")) + G73)</f>
        <v/>
      </c>
      <c r="D73" s="71" t="str">
        <f>IFERROR(__xludf.DUMMYFUNCTION("IF(A73="""","""",IF(B73="""","""",B73*GOOGLEFINANCE(A73)))"),"")</f>
        <v/>
      </c>
      <c r="E73" s="71" t="str">
        <f t="shared" si="1"/>
        <v/>
      </c>
      <c r="F73" s="72" t="str">
        <f t="shared" si="2"/>
        <v/>
      </c>
      <c r="G73" s="73" t="str">
        <f>IF(A73="","",SUMIF(Transacoes!C$3:C1001,A73,Transacoes!G$3:G1001))</f>
        <v/>
      </c>
      <c r="H73" s="74" t="str">
        <f>IF(A73="","", SUMIF(Transacoes!C$3:C1001, A73, Transacoes!H$3:H1001))</f>
        <v/>
      </c>
      <c r="I73" s="75" t="str">
        <f>IF($A73="","",SUMIF(Transacoes!$C$3:$C1001, $A73, Transacoes!I$3:I1001))</f>
        <v/>
      </c>
      <c r="J73" s="75" t="str">
        <f>IF($A73="","",SUMIF(Transacoes!$C$3:$C1001, $A73, Transacoes!J$3:J1001))</f>
        <v/>
      </c>
      <c r="K73" s="75" t="str">
        <f>IF($A73="","",SUMIF(Transacoes!$C$3:$C1001, $A73, Transacoes!K$3:K1001))</f>
        <v/>
      </c>
      <c r="L73" s="75" t="str">
        <f>IF($A73="","",SUMIF(Transacoes!$C$3:$C1001, $A73, Transacoes!L$3:L1001))</f>
        <v/>
      </c>
      <c r="M73" s="76" t="str">
        <f>IF($A73="","",SUMIF(Transacoes!$C$3:$C1001, $A73, Transacoes!M$3:M1001))</f>
        <v/>
      </c>
      <c r="N73" s="30"/>
      <c r="O73" s="31"/>
      <c r="P73" s="31"/>
      <c r="Q73" s="31"/>
      <c r="R73" s="31"/>
      <c r="S73" s="31"/>
      <c r="T73" s="31"/>
      <c r="U73" s="31"/>
      <c r="V73" s="31"/>
      <c r="W73" s="31"/>
      <c r="X73" s="31"/>
    </row>
    <row r="74">
      <c r="A74" s="69"/>
      <c r="B74" s="70" t="str">
        <f>IF($A74="","",SUMIFS(Transacoes!D$3:D1001,Transacoes!$C$3:$C1001,$A74,Transacoes!$B$3:$B1001,"C")-SUMIFS(Transacoes!D$3:D1001,Transacoes!$C$3:$C1001,$A74,Transacoes!$B$3:$B1001,"V"))</f>
        <v/>
      </c>
      <c r="C74" s="71" t="str">
        <f>IF($A74="","",(SUMIFS(Transacoes!F$3:F1001,Transacoes!$C$3:$C1001,$A74,Transacoes!$B$3:$B1001,"C")-SUMIFS(Transacoes!F$3:F1001,Transacoes!$C$3:$C1001,$A74,Transacoes!$B$3:$B1001,"V")) + G74)</f>
        <v/>
      </c>
      <c r="D74" s="71" t="str">
        <f>IFERROR(__xludf.DUMMYFUNCTION("IF(A74="""","""",IF(B74="""","""",B74*GOOGLEFINANCE(A74)))"),"")</f>
        <v/>
      </c>
      <c r="E74" s="71" t="str">
        <f t="shared" si="1"/>
        <v/>
      </c>
      <c r="F74" s="72" t="str">
        <f t="shared" si="2"/>
        <v/>
      </c>
      <c r="G74" s="73" t="str">
        <f>IF(A74="","",SUMIF(Transacoes!C$3:C1001,A74,Transacoes!G$3:G1001))</f>
        <v/>
      </c>
      <c r="H74" s="74" t="str">
        <f>IF(A74="","", SUMIF(Transacoes!C$3:C1001, A74, Transacoes!H$3:H1001))</f>
        <v/>
      </c>
      <c r="I74" s="75" t="str">
        <f>IF($A74="","",SUMIF(Transacoes!$C$3:$C1001, $A74, Transacoes!I$3:I1001))</f>
        <v/>
      </c>
      <c r="J74" s="75" t="str">
        <f>IF($A74="","",SUMIF(Transacoes!$C$3:$C1001, $A74, Transacoes!J$3:J1001))</f>
        <v/>
      </c>
      <c r="K74" s="75" t="str">
        <f>IF($A74="","",SUMIF(Transacoes!$C$3:$C1001, $A74, Transacoes!K$3:K1001))</f>
        <v/>
      </c>
      <c r="L74" s="75" t="str">
        <f>IF($A74="","",SUMIF(Transacoes!$C$3:$C1001, $A74, Transacoes!L$3:L1001))</f>
        <v/>
      </c>
      <c r="M74" s="76" t="str">
        <f>IF($A74="","",SUMIF(Transacoes!$C$3:$C1001, $A74, Transacoes!M$3:M1001))</f>
        <v/>
      </c>
      <c r="N74" s="30"/>
      <c r="O74" s="31"/>
      <c r="P74" s="31"/>
      <c r="Q74" s="31"/>
      <c r="R74" s="31"/>
      <c r="S74" s="31"/>
      <c r="T74" s="31"/>
      <c r="U74" s="31"/>
      <c r="V74" s="31"/>
      <c r="W74" s="31"/>
      <c r="X74" s="31"/>
    </row>
    <row r="75">
      <c r="A75" s="69"/>
      <c r="B75" s="70" t="str">
        <f>IF($A75="","",SUMIFS(Transacoes!D$3:D1001,Transacoes!$C$3:$C1001,$A75,Transacoes!$B$3:$B1001,"C")-SUMIFS(Transacoes!D$3:D1001,Transacoes!$C$3:$C1001,$A75,Transacoes!$B$3:$B1001,"V"))</f>
        <v/>
      </c>
      <c r="C75" s="71" t="str">
        <f>IF($A75="","",(SUMIFS(Transacoes!F$3:F1001,Transacoes!$C$3:$C1001,$A75,Transacoes!$B$3:$B1001,"C")-SUMIFS(Transacoes!F$3:F1001,Transacoes!$C$3:$C1001,$A75,Transacoes!$B$3:$B1001,"V")) + G75)</f>
        <v/>
      </c>
      <c r="D75" s="71" t="str">
        <f>IFERROR(__xludf.DUMMYFUNCTION("IF(A75="""","""",IF(B75="""","""",B75*GOOGLEFINANCE(A75)))"),"")</f>
        <v/>
      </c>
      <c r="E75" s="71" t="str">
        <f t="shared" si="1"/>
        <v/>
      </c>
      <c r="F75" s="72" t="str">
        <f t="shared" si="2"/>
        <v/>
      </c>
      <c r="G75" s="73" t="str">
        <f>IF(A75="","",SUMIF(Transacoes!C$3:C1001,A75,Transacoes!G$3:G1001))</f>
        <v/>
      </c>
      <c r="H75" s="74" t="str">
        <f>IF(A75="","", SUMIF(Transacoes!C$3:C1001, A75, Transacoes!H$3:H1001))</f>
        <v/>
      </c>
      <c r="I75" s="75" t="str">
        <f>IF($A75="","",SUMIF(Transacoes!$C$3:$C1001, $A75, Transacoes!I$3:I1001))</f>
        <v/>
      </c>
      <c r="J75" s="75" t="str">
        <f>IF($A75="","",SUMIF(Transacoes!$C$3:$C1001, $A75, Transacoes!J$3:J1001))</f>
        <v/>
      </c>
      <c r="K75" s="75" t="str">
        <f>IF($A75="","",SUMIF(Transacoes!$C$3:$C1001, $A75, Transacoes!K$3:K1001))</f>
        <v/>
      </c>
      <c r="L75" s="75" t="str">
        <f>IF($A75="","",SUMIF(Transacoes!$C$3:$C1001, $A75, Transacoes!L$3:L1001))</f>
        <v/>
      </c>
      <c r="M75" s="76" t="str">
        <f>IF($A75="","",SUMIF(Transacoes!$C$3:$C1001, $A75, Transacoes!M$3:M1001))</f>
        <v/>
      </c>
      <c r="N75" s="30"/>
      <c r="O75" s="31"/>
      <c r="P75" s="31"/>
      <c r="Q75" s="31"/>
      <c r="R75" s="31"/>
      <c r="S75" s="31"/>
      <c r="T75" s="31"/>
      <c r="U75" s="31"/>
      <c r="V75" s="31"/>
      <c r="W75" s="31"/>
      <c r="X75" s="31"/>
    </row>
    <row r="76">
      <c r="A76" s="69"/>
      <c r="B76" s="70" t="str">
        <f>IF($A76="","",SUMIFS(Transacoes!D$3:D1001,Transacoes!$C$3:$C1001,$A76,Transacoes!$B$3:$B1001,"C")-SUMIFS(Transacoes!D$3:D1001,Transacoes!$C$3:$C1001,$A76,Transacoes!$B$3:$B1001,"V"))</f>
        <v/>
      </c>
      <c r="C76" s="71" t="str">
        <f>IF($A76="","",(SUMIFS(Transacoes!F$3:F1001,Transacoes!$C$3:$C1001,$A76,Transacoes!$B$3:$B1001,"C")-SUMIFS(Transacoes!F$3:F1001,Transacoes!$C$3:$C1001,$A76,Transacoes!$B$3:$B1001,"V")) + G76)</f>
        <v/>
      </c>
      <c r="D76" s="71" t="str">
        <f>IFERROR(__xludf.DUMMYFUNCTION("IF(A76="""","""",IF(B76="""","""",B76*GOOGLEFINANCE(A76)))"),"")</f>
        <v/>
      </c>
      <c r="E76" s="71" t="str">
        <f t="shared" si="1"/>
        <v/>
      </c>
      <c r="F76" s="72" t="str">
        <f t="shared" si="2"/>
        <v/>
      </c>
      <c r="G76" s="73" t="str">
        <f>IF(A76="","",SUMIF(Transacoes!C$3:C1001,A76,Transacoes!G$3:G1001))</f>
        <v/>
      </c>
      <c r="H76" s="74" t="str">
        <f>IF(A76="","", SUMIF(Transacoes!C$3:C1001, A76, Transacoes!H$3:H1001))</f>
        <v/>
      </c>
      <c r="I76" s="75" t="str">
        <f>IF($A76="","",SUMIF(Transacoes!$C$3:$C1001, $A76, Transacoes!I$3:I1001))</f>
        <v/>
      </c>
      <c r="J76" s="75" t="str">
        <f>IF($A76="","",SUMIF(Transacoes!$C$3:$C1001, $A76, Transacoes!J$3:J1001))</f>
        <v/>
      </c>
      <c r="K76" s="75" t="str">
        <f>IF($A76="","",SUMIF(Transacoes!$C$3:$C1001, $A76, Transacoes!K$3:K1001))</f>
        <v/>
      </c>
      <c r="L76" s="75" t="str">
        <f>IF($A76="","",SUMIF(Transacoes!$C$3:$C1001, $A76, Transacoes!L$3:L1001))</f>
        <v/>
      </c>
      <c r="M76" s="76" t="str">
        <f>IF($A76="","",SUMIF(Transacoes!$C$3:$C1001, $A76, Transacoes!M$3:M1001))</f>
        <v/>
      </c>
      <c r="N76" s="30"/>
      <c r="O76" s="31"/>
      <c r="P76" s="31"/>
      <c r="Q76" s="31"/>
      <c r="R76" s="31"/>
      <c r="S76" s="31"/>
      <c r="T76" s="31"/>
      <c r="U76" s="31"/>
      <c r="V76" s="31"/>
      <c r="W76" s="31"/>
      <c r="X76" s="31"/>
    </row>
    <row r="77">
      <c r="A77" s="69"/>
      <c r="B77" s="70" t="str">
        <f>IF($A77="","",SUMIFS(Transacoes!D$3:D1001,Transacoes!$C$3:$C1001,$A77,Transacoes!$B$3:$B1001,"C")-SUMIFS(Transacoes!D$3:D1001,Transacoes!$C$3:$C1001,$A77,Transacoes!$B$3:$B1001,"V"))</f>
        <v/>
      </c>
      <c r="C77" s="71" t="str">
        <f>IF($A77="","",(SUMIFS(Transacoes!F$3:F1001,Transacoes!$C$3:$C1001,$A77,Transacoes!$B$3:$B1001,"C")-SUMIFS(Transacoes!F$3:F1001,Transacoes!$C$3:$C1001,$A77,Transacoes!$B$3:$B1001,"V")) + G77)</f>
        <v/>
      </c>
      <c r="D77" s="71" t="str">
        <f>IFERROR(__xludf.DUMMYFUNCTION("IF(A77="""","""",IF(B77="""","""",B77*GOOGLEFINANCE(A77)))"),"")</f>
        <v/>
      </c>
      <c r="E77" s="71" t="str">
        <f t="shared" si="1"/>
        <v/>
      </c>
      <c r="F77" s="72" t="str">
        <f t="shared" si="2"/>
        <v/>
      </c>
      <c r="G77" s="73" t="str">
        <f>IF(A77="","",SUMIF(Transacoes!C$3:C1001,A77,Transacoes!G$3:G1001))</f>
        <v/>
      </c>
      <c r="H77" s="74" t="str">
        <f>IF(A77="","", SUMIF(Transacoes!C$3:C1001, A77, Transacoes!H$3:H1001))</f>
        <v/>
      </c>
      <c r="I77" s="75" t="str">
        <f>IF($A77="","",SUMIF(Transacoes!$C$3:$C1001, $A77, Transacoes!I$3:I1001))</f>
        <v/>
      </c>
      <c r="J77" s="75" t="str">
        <f>IF($A77="","",SUMIF(Transacoes!$C$3:$C1001, $A77, Transacoes!J$3:J1001))</f>
        <v/>
      </c>
      <c r="K77" s="75" t="str">
        <f>IF($A77="","",SUMIF(Transacoes!$C$3:$C1001, $A77, Transacoes!K$3:K1001))</f>
        <v/>
      </c>
      <c r="L77" s="75" t="str">
        <f>IF($A77="","",SUMIF(Transacoes!$C$3:$C1001, $A77, Transacoes!L$3:L1001))</f>
        <v/>
      </c>
      <c r="M77" s="76" t="str">
        <f>IF($A77="","",SUMIF(Transacoes!$C$3:$C1001, $A77, Transacoes!M$3:M1001))</f>
        <v/>
      </c>
      <c r="N77" s="30"/>
      <c r="O77" s="31"/>
      <c r="P77" s="31"/>
      <c r="Q77" s="31"/>
      <c r="R77" s="31"/>
      <c r="S77" s="31"/>
      <c r="T77" s="31"/>
      <c r="U77" s="31"/>
      <c r="V77" s="31"/>
      <c r="W77" s="31"/>
      <c r="X77" s="31"/>
    </row>
    <row r="78">
      <c r="A78" s="69"/>
      <c r="B78" s="70" t="str">
        <f>IF($A78="","",SUMIFS(Transacoes!D$3:D1001,Transacoes!$C$3:$C1001,$A78,Transacoes!$B$3:$B1001,"C")-SUMIFS(Transacoes!D$3:D1001,Transacoes!$C$3:$C1001,$A78,Transacoes!$B$3:$B1001,"V"))</f>
        <v/>
      </c>
      <c r="C78" s="71" t="str">
        <f>IF($A78="","",(SUMIFS(Transacoes!F$3:F1001,Transacoes!$C$3:$C1001,$A78,Transacoes!$B$3:$B1001,"C")-SUMIFS(Transacoes!F$3:F1001,Transacoes!$C$3:$C1001,$A78,Transacoes!$B$3:$B1001,"V")) + G78)</f>
        <v/>
      </c>
      <c r="D78" s="71" t="str">
        <f>IFERROR(__xludf.DUMMYFUNCTION("IF(A78="""","""",IF(B78="""","""",B78*GOOGLEFINANCE(A78)))"),"")</f>
        <v/>
      </c>
      <c r="E78" s="71" t="str">
        <f t="shared" si="1"/>
        <v/>
      </c>
      <c r="F78" s="72" t="str">
        <f t="shared" si="2"/>
        <v/>
      </c>
      <c r="G78" s="73" t="str">
        <f>IF(A78="","",SUMIF(Transacoes!C$3:C1001,A78,Transacoes!G$3:G1001))</f>
        <v/>
      </c>
      <c r="H78" s="74" t="str">
        <f>IF(A78="","", SUMIF(Transacoes!C$3:C1001, A78, Transacoes!H$3:H1001))</f>
        <v/>
      </c>
      <c r="I78" s="75" t="str">
        <f>IF($A78="","",SUMIF(Transacoes!$C$3:$C1001, $A78, Transacoes!I$3:I1001))</f>
        <v/>
      </c>
      <c r="J78" s="75" t="str">
        <f>IF($A78="","",SUMIF(Transacoes!$C$3:$C1001, $A78, Transacoes!J$3:J1001))</f>
        <v/>
      </c>
      <c r="K78" s="75" t="str">
        <f>IF($A78="","",SUMIF(Transacoes!$C$3:$C1001, $A78, Transacoes!K$3:K1001))</f>
        <v/>
      </c>
      <c r="L78" s="75" t="str">
        <f>IF($A78="","",SUMIF(Transacoes!$C$3:$C1001, $A78, Transacoes!L$3:L1001))</f>
        <v/>
      </c>
      <c r="M78" s="76" t="str">
        <f>IF($A78="","",SUMIF(Transacoes!$C$3:$C1001, $A78, Transacoes!M$3:M1001))</f>
        <v/>
      </c>
      <c r="N78" s="30"/>
      <c r="O78" s="31"/>
      <c r="P78" s="31"/>
      <c r="Q78" s="31"/>
      <c r="R78" s="31"/>
      <c r="S78" s="31"/>
      <c r="T78" s="31"/>
      <c r="U78" s="31"/>
      <c r="V78" s="31"/>
      <c r="W78" s="31"/>
      <c r="X78" s="31"/>
    </row>
    <row r="79">
      <c r="A79" s="69"/>
      <c r="B79" s="70" t="str">
        <f>IF($A79="","",SUMIFS(Transacoes!D$3:D1001,Transacoes!$C$3:$C1001,$A79,Transacoes!$B$3:$B1001,"C")-SUMIFS(Transacoes!D$3:D1001,Transacoes!$C$3:$C1001,$A79,Transacoes!$B$3:$B1001,"V"))</f>
        <v/>
      </c>
      <c r="C79" s="71" t="str">
        <f>IF($A79="","",(SUMIFS(Transacoes!F$3:F1001,Transacoes!$C$3:$C1001,$A79,Transacoes!$B$3:$B1001,"C")-SUMIFS(Transacoes!F$3:F1001,Transacoes!$C$3:$C1001,$A79,Transacoes!$B$3:$B1001,"V")) + G79)</f>
        <v/>
      </c>
      <c r="D79" s="71" t="str">
        <f>IFERROR(__xludf.DUMMYFUNCTION("IF(A79="""","""",IF(B79="""","""",B79*GOOGLEFINANCE(A79)))"),"")</f>
        <v/>
      </c>
      <c r="E79" s="71" t="str">
        <f t="shared" si="1"/>
        <v/>
      </c>
      <c r="F79" s="72" t="str">
        <f t="shared" si="2"/>
        <v/>
      </c>
      <c r="G79" s="73" t="str">
        <f>IF(A79="","",SUMIF(Transacoes!C$3:C1001,A79,Transacoes!G$3:G1001))</f>
        <v/>
      </c>
      <c r="H79" s="74" t="str">
        <f>IF(A79="","", SUMIF(Transacoes!C$3:C1001, A79, Transacoes!H$3:H1001))</f>
        <v/>
      </c>
      <c r="I79" s="75" t="str">
        <f>IF($A79="","",SUMIF(Transacoes!$C$3:$C1001, $A79, Transacoes!I$3:I1001))</f>
        <v/>
      </c>
      <c r="J79" s="75" t="str">
        <f>IF($A79="","",SUMIF(Transacoes!$C$3:$C1001, $A79, Transacoes!J$3:J1001))</f>
        <v/>
      </c>
      <c r="K79" s="75" t="str">
        <f>IF($A79="","",SUMIF(Transacoes!$C$3:$C1001, $A79, Transacoes!K$3:K1001))</f>
        <v/>
      </c>
      <c r="L79" s="75" t="str">
        <f>IF($A79="","",SUMIF(Transacoes!$C$3:$C1001, $A79, Transacoes!L$3:L1001))</f>
        <v/>
      </c>
      <c r="M79" s="76" t="str">
        <f>IF($A79="","",SUMIF(Transacoes!$C$3:$C1001, $A79, Transacoes!M$3:M1001))</f>
        <v/>
      </c>
      <c r="N79" s="30"/>
      <c r="O79" s="31"/>
      <c r="P79" s="31"/>
      <c r="Q79" s="31"/>
      <c r="R79" s="31"/>
      <c r="S79" s="31"/>
      <c r="T79" s="31"/>
      <c r="U79" s="31"/>
      <c r="V79" s="31"/>
      <c r="W79" s="31"/>
      <c r="X79" s="31"/>
    </row>
    <row r="80">
      <c r="A80" s="69"/>
      <c r="B80" s="70" t="str">
        <f>IF($A80="","",SUMIFS(Transacoes!D$3:D1001,Transacoes!$C$3:$C1001,$A80,Transacoes!$B$3:$B1001,"C")-SUMIFS(Transacoes!D$3:D1001,Transacoes!$C$3:$C1001,$A80,Transacoes!$B$3:$B1001,"V"))</f>
        <v/>
      </c>
      <c r="C80" s="71" t="str">
        <f>IF($A80="","",(SUMIFS(Transacoes!F$3:F1001,Transacoes!$C$3:$C1001,$A80,Transacoes!$B$3:$B1001,"C")-SUMIFS(Transacoes!F$3:F1001,Transacoes!$C$3:$C1001,$A80,Transacoes!$B$3:$B1001,"V")) + G80)</f>
        <v/>
      </c>
      <c r="D80" s="71" t="str">
        <f>IFERROR(__xludf.DUMMYFUNCTION("IF(A80="""","""",IF(B80="""","""",B80*GOOGLEFINANCE(A80)))"),"")</f>
        <v/>
      </c>
      <c r="E80" s="71" t="str">
        <f t="shared" si="1"/>
        <v/>
      </c>
      <c r="F80" s="72" t="str">
        <f t="shared" si="2"/>
        <v/>
      </c>
      <c r="G80" s="73" t="str">
        <f>IF(A80="","",SUMIF(Transacoes!C$3:C1001,A80,Transacoes!G$3:G1001))</f>
        <v/>
      </c>
      <c r="H80" s="74" t="str">
        <f>IF(A80="","", SUMIF(Transacoes!C$3:C1001, A80, Transacoes!H$3:H1001))</f>
        <v/>
      </c>
      <c r="I80" s="75" t="str">
        <f>IF($A80="","",SUMIF(Transacoes!$C$3:$C1001, $A80, Transacoes!I$3:I1001))</f>
        <v/>
      </c>
      <c r="J80" s="75" t="str">
        <f>IF($A80="","",SUMIF(Transacoes!$C$3:$C1001, $A80, Transacoes!J$3:J1001))</f>
        <v/>
      </c>
      <c r="K80" s="75" t="str">
        <f>IF($A80="","",SUMIF(Transacoes!$C$3:$C1001, $A80, Transacoes!K$3:K1001))</f>
        <v/>
      </c>
      <c r="L80" s="75" t="str">
        <f>IF($A80="","",SUMIF(Transacoes!$C$3:$C1001, $A80, Transacoes!L$3:L1001))</f>
        <v/>
      </c>
      <c r="M80" s="76" t="str">
        <f>IF($A80="","",SUMIF(Transacoes!$C$3:$C1001, $A80, Transacoes!M$3:M1001))</f>
        <v/>
      </c>
      <c r="N80" s="30"/>
      <c r="O80" s="31"/>
      <c r="P80" s="31"/>
      <c r="Q80" s="31"/>
      <c r="R80" s="31"/>
      <c r="S80" s="31"/>
      <c r="T80" s="31"/>
      <c r="U80" s="31"/>
      <c r="V80" s="31"/>
      <c r="W80" s="31"/>
      <c r="X80" s="31"/>
    </row>
    <row r="81">
      <c r="A81" s="69"/>
      <c r="B81" s="70" t="str">
        <f>IF($A81="","",SUMIFS(Transacoes!D$3:D1001,Transacoes!$C$3:$C1001,$A81,Transacoes!$B$3:$B1001,"C")-SUMIFS(Transacoes!D$3:D1001,Transacoes!$C$3:$C1001,$A81,Transacoes!$B$3:$B1001,"V"))</f>
        <v/>
      </c>
      <c r="C81" s="71" t="str">
        <f>IF($A81="","",(SUMIFS(Transacoes!F$3:F1001,Transacoes!$C$3:$C1001,$A81,Transacoes!$B$3:$B1001,"C")-SUMIFS(Transacoes!F$3:F1001,Transacoes!$C$3:$C1001,$A81,Transacoes!$B$3:$B1001,"V")) + G81)</f>
        <v/>
      </c>
      <c r="D81" s="71" t="str">
        <f>IFERROR(__xludf.DUMMYFUNCTION("IF(A81="""","""",IF(B81="""","""",B81*GOOGLEFINANCE(A81)))"),"")</f>
        <v/>
      </c>
      <c r="E81" s="71" t="str">
        <f t="shared" si="1"/>
        <v/>
      </c>
      <c r="F81" s="72" t="str">
        <f t="shared" si="2"/>
        <v/>
      </c>
      <c r="G81" s="73" t="str">
        <f>IF(A81="","",SUMIF(Transacoes!C$3:C1001,A81,Transacoes!G$3:G1001))</f>
        <v/>
      </c>
      <c r="H81" s="74" t="str">
        <f>IF(A81="","", SUMIF(Transacoes!C$3:C1001, A81, Transacoes!H$3:H1001))</f>
        <v/>
      </c>
      <c r="I81" s="75" t="str">
        <f>IF($A81="","",SUMIF(Transacoes!$C$3:$C1001, $A81, Transacoes!I$3:I1001))</f>
        <v/>
      </c>
      <c r="J81" s="75" t="str">
        <f>IF($A81="","",SUMIF(Transacoes!$C$3:$C1001, $A81, Transacoes!J$3:J1001))</f>
        <v/>
      </c>
      <c r="K81" s="75" t="str">
        <f>IF($A81="","",SUMIF(Transacoes!$C$3:$C1001, $A81, Transacoes!K$3:K1001))</f>
        <v/>
      </c>
      <c r="L81" s="75" t="str">
        <f>IF($A81="","",SUMIF(Transacoes!$C$3:$C1001, $A81, Transacoes!L$3:L1001))</f>
        <v/>
      </c>
      <c r="M81" s="76" t="str">
        <f>IF($A81="","",SUMIF(Transacoes!$C$3:$C1001, $A81, Transacoes!M$3:M1001))</f>
        <v/>
      </c>
      <c r="N81" s="30"/>
      <c r="O81" s="31"/>
      <c r="P81" s="31"/>
      <c r="Q81" s="31"/>
      <c r="R81" s="31"/>
      <c r="S81" s="31"/>
      <c r="T81" s="31"/>
      <c r="U81" s="31"/>
      <c r="V81" s="31"/>
      <c r="W81" s="31"/>
      <c r="X81" s="31"/>
    </row>
    <row r="82">
      <c r="A82" s="69"/>
      <c r="B82" s="70" t="str">
        <f>IF($A82="","",SUMIFS(Transacoes!D$3:D1001,Transacoes!$C$3:$C1001,$A82,Transacoes!$B$3:$B1001,"C")-SUMIFS(Transacoes!D$3:D1001,Transacoes!$C$3:$C1001,$A82,Transacoes!$B$3:$B1001,"V"))</f>
        <v/>
      </c>
      <c r="C82" s="71" t="str">
        <f>IF($A82="","",(SUMIFS(Transacoes!F$3:F1001,Transacoes!$C$3:$C1001,$A82,Transacoes!$B$3:$B1001,"C")-SUMIFS(Transacoes!F$3:F1001,Transacoes!$C$3:$C1001,$A82,Transacoes!$B$3:$B1001,"V")) + G82)</f>
        <v/>
      </c>
      <c r="D82" s="71" t="str">
        <f>IFERROR(__xludf.DUMMYFUNCTION("IF(A82="""","""",IF(B82="""","""",B82*GOOGLEFINANCE(A82)))"),"")</f>
        <v/>
      </c>
      <c r="E82" s="71" t="str">
        <f t="shared" si="1"/>
        <v/>
      </c>
      <c r="F82" s="72" t="str">
        <f t="shared" si="2"/>
        <v/>
      </c>
      <c r="G82" s="73" t="str">
        <f>IF(A82="","",SUMIF(Transacoes!C$3:C1001,A82,Transacoes!G$3:G1001))</f>
        <v/>
      </c>
      <c r="H82" s="74" t="str">
        <f>IF(A82="","", SUMIF(Transacoes!C$3:C1001, A82, Transacoes!H$3:H1001))</f>
        <v/>
      </c>
      <c r="I82" s="75" t="str">
        <f>IF($A82="","",SUMIF(Transacoes!$C$3:$C1001, $A82, Transacoes!I$3:I1001))</f>
        <v/>
      </c>
      <c r="J82" s="75" t="str">
        <f>IF($A82="","",SUMIF(Transacoes!$C$3:$C1001, $A82, Transacoes!J$3:J1001))</f>
        <v/>
      </c>
      <c r="K82" s="75" t="str">
        <f>IF($A82="","",SUMIF(Transacoes!$C$3:$C1001, $A82, Transacoes!K$3:K1001))</f>
        <v/>
      </c>
      <c r="L82" s="75" t="str">
        <f>IF($A82="","",SUMIF(Transacoes!$C$3:$C1001, $A82, Transacoes!L$3:L1001))</f>
        <v/>
      </c>
      <c r="M82" s="76" t="str">
        <f>IF($A82="","",SUMIF(Transacoes!$C$3:$C1001, $A82, Transacoes!M$3:M1001))</f>
        <v/>
      </c>
      <c r="N82" s="30"/>
      <c r="O82" s="31"/>
      <c r="P82" s="31"/>
      <c r="Q82" s="31"/>
      <c r="R82" s="31"/>
      <c r="S82" s="31"/>
      <c r="T82" s="31"/>
      <c r="U82" s="31"/>
      <c r="V82" s="31"/>
      <c r="W82" s="31"/>
      <c r="X82" s="31"/>
    </row>
    <row r="83">
      <c r="A83" s="69"/>
      <c r="B83" s="70" t="str">
        <f>IF($A83="","",SUMIFS(Transacoes!D$3:D1001,Transacoes!$C$3:$C1001,$A83,Transacoes!$B$3:$B1001,"C")-SUMIFS(Transacoes!D$3:D1001,Transacoes!$C$3:$C1001,$A83,Transacoes!$B$3:$B1001,"V"))</f>
        <v/>
      </c>
      <c r="C83" s="71" t="str">
        <f>IF($A83="","",(SUMIFS(Transacoes!F$3:F1001,Transacoes!$C$3:$C1001,$A83,Transacoes!$B$3:$B1001,"C")-SUMIFS(Transacoes!F$3:F1001,Transacoes!$C$3:$C1001,$A83,Transacoes!$B$3:$B1001,"V")) + G83)</f>
        <v/>
      </c>
      <c r="D83" s="71" t="str">
        <f>IFERROR(__xludf.DUMMYFUNCTION("IF(A83="""","""",IF(B83="""","""",B83*GOOGLEFINANCE(A83)))"),"")</f>
        <v/>
      </c>
      <c r="E83" s="71" t="str">
        <f t="shared" si="1"/>
        <v/>
      </c>
      <c r="F83" s="72" t="str">
        <f t="shared" si="2"/>
        <v/>
      </c>
      <c r="G83" s="73" t="str">
        <f>IF(A83="","",SUMIF(Transacoes!C$3:C1001,A83,Transacoes!G$3:G1001))</f>
        <v/>
      </c>
      <c r="H83" s="74" t="str">
        <f>IF(A83="","", SUMIF(Transacoes!C$3:C1001, A83, Transacoes!H$3:H1001))</f>
        <v/>
      </c>
      <c r="I83" s="75" t="str">
        <f>IF($A83="","",SUMIF(Transacoes!$C$3:$C1001, $A83, Transacoes!I$3:I1001))</f>
        <v/>
      </c>
      <c r="J83" s="75" t="str">
        <f>IF($A83="","",SUMIF(Transacoes!$C$3:$C1001, $A83, Transacoes!J$3:J1001))</f>
        <v/>
      </c>
      <c r="K83" s="75" t="str">
        <f>IF($A83="","",SUMIF(Transacoes!$C$3:$C1001, $A83, Transacoes!K$3:K1001))</f>
        <v/>
      </c>
      <c r="L83" s="75" t="str">
        <f>IF($A83="","",SUMIF(Transacoes!$C$3:$C1001, $A83, Transacoes!L$3:L1001))</f>
        <v/>
      </c>
      <c r="M83" s="76" t="str">
        <f>IF($A83="","",SUMIF(Transacoes!$C$3:$C1001, $A83, Transacoes!M$3:M1001))</f>
        <v/>
      </c>
      <c r="N83" s="30"/>
      <c r="O83" s="31"/>
      <c r="P83" s="31"/>
      <c r="Q83" s="31"/>
      <c r="R83" s="31"/>
      <c r="S83" s="31"/>
      <c r="T83" s="31"/>
      <c r="U83" s="31"/>
      <c r="V83" s="31"/>
      <c r="W83" s="31"/>
      <c r="X83" s="31"/>
    </row>
    <row r="84">
      <c r="A84" s="69"/>
      <c r="B84" s="70" t="str">
        <f>IF($A84="","",SUMIFS(Transacoes!D$3:D1001,Transacoes!$C$3:$C1001,$A84,Transacoes!$B$3:$B1001,"C")-SUMIFS(Transacoes!D$3:D1001,Transacoes!$C$3:$C1001,$A84,Transacoes!$B$3:$B1001,"V"))</f>
        <v/>
      </c>
      <c r="C84" s="71" t="str">
        <f>IF($A84="","",(SUMIFS(Transacoes!F$3:F1001,Transacoes!$C$3:$C1001,$A84,Transacoes!$B$3:$B1001,"C")-SUMIFS(Transacoes!F$3:F1001,Transacoes!$C$3:$C1001,$A84,Transacoes!$B$3:$B1001,"V")) + G84)</f>
        <v/>
      </c>
      <c r="D84" s="71" t="str">
        <f>IFERROR(__xludf.DUMMYFUNCTION("IF(A84="""","""",IF(B84="""","""",B84*GOOGLEFINANCE(A84)))"),"")</f>
        <v/>
      </c>
      <c r="E84" s="71" t="str">
        <f t="shared" si="1"/>
        <v/>
      </c>
      <c r="F84" s="72" t="str">
        <f t="shared" si="2"/>
        <v/>
      </c>
      <c r="G84" s="73" t="str">
        <f>IF(A84="","",SUMIF(Transacoes!C$3:C1001,A84,Transacoes!G$3:G1001))</f>
        <v/>
      </c>
      <c r="H84" s="74" t="str">
        <f>IF(A84="","", SUMIF(Transacoes!C$3:C1001, A84, Transacoes!H$3:H1001))</f>
        <v/>
      </c>
      <c r="I84" s="75" t="str">
        <f>IF($A84="","",SUMIF(Transacoes!$C$3:$C1001, $A84, Transacoes!I$3:I1001))</f>
        <v/>
      </c>
      <c r="J84" s="75" t="str">
        <f>IF($A84="","",SUMIF(Transacoes!$C$3:$C1001, $A84, Transacoes!J$3:J1001))</f>
        <v/>
      </c>
      <c r="K84" s="75" t="str">
        <f>IF($A84="","",SUMIF(Transacoes!$C$3:$C1001, $A84, Transacoes!K$3:K1001))</f>
        <v/>
      </c>
      <c r="L84" s="75" t="str">
        <f>IF($A84="","",SUMIF(Transacoes!$C$3:$C1001, $A84, Transacoes!L$3:L1001))</f>
        <v/>
      </c>
      <c r="M84" s="76" t="str">
        <f>IF($A84="","",SUMIF(Transacoes!$C$3:$C1001, $A84, Transacoes!M$3:M1001))</f>
        <v/>
      </c>
      <c r="N84" s="30"/>
      <c r="O84" s="31"/>
      <c r="P84" s="31"/>
      <c r="Q84" s="31"/>
      <c r="R84" s="31"/>
      <c r="S84" s="31"/>
      <c r="T84" s="31"/>
      <c r="U84" s="31"/>
      <c r="V84" s="31"/>
      <c r="W84" s="31"/>
      <c r="X84" s="31"/>
    </row>
    <row r="85">
      <c r="A85" s="69"/>
      <c r="B85" s="70" t="str">
        <f>IF($A85="","",SUMIFS(Transacoes!D$3:D1001,Transacoes!$C$3:$C1001,$A85,Transacoes!$B$3:$B1001,"C")-SUMIFS(Transacoes!D$3:D1001,Transacoes!$C$3:$C1001,$A85,Transacoes!$B$3:$B1001,"V"))</f>
        <v/>
      </c>
      <c r="C85" s="71" t="str">
        <f>IF($A85="","",(SUMIFS(Transacoes!F$3:F1001,Transacoes!$C$3:$C1001,$A85,Transacoes!$B$3:$B1001,"C")-SUMIFS(Transacoes!F$3:F1001,Transacoes!$C$3:$C1001,$A85,Transacoes!$B$3:$B1001,"V")) + G85)</f>
        <v/>
      </c>
      <c r="D85" s="71" t="str">
        <f>IFERROR(__xludf.DUMMYFUNCTION("IF(A85="""","""",IF(B85="""","""",B85*GOOGLEFINANCE(A85)))"),"")</f>
        <v/>
      </c>
      <c r="E85" s="71" t="str">
        <f t="shared" si="1"/>
        <v/>
      </c>
      <c r="F85" s="72" t="str">
        <f t="shared" si="2"/>
        <v/>
      </c>
      <c r="G85" s="73" t="str">
        <f>IF(A85="","",SUMIF(Transacoes!C$3:C1001,A85,Transacoes!G$3:G1001))</f>
        <v/>
      </c>
      <c r="H85" s="74" t="str">
        <f>IF(A85="","", SUMIF(Transacoes!C$3:C1001, A85, Transacoes!H$3:H1001))</f>
        <v/>
      </c>
      <c r="I85" s="75" t="str">
        <f>IF($A85="","",SUMIF(Transacoes!$C$3:$C1001, $A85, Transacoes!I$3:I1001))</f>
        <v/>
      </c>
      <c r="J85" s="75" t="str">
        <f>IF($A85="","",SUMIF(Transacoes!$C$3:$C1001, $A85, Transacoes!J$3:J1001))</f>
        <v/>
      </c>
      <c r="K85" s="75" t="str">
        <f>IF($A85="","",SUMIF(Transacoes!$C$3:$C1001, $A85, Transacoes!K$3:K1001))</f>
        <v/>
      </c>
      <c r="L85" s="75" t="str">
        <f>IF($A85="","",SUMIF(Transacoes!$C$3:$C1001, $A85, Transacoes!L$3:L1001))</f>
        <v/>
      </c>
      <c r="M85" s="76" t="str">
        <f>IF($A85="","",SUMIF(Transacoes!$C$3:$C1001, $A85, Transacoes!M$3:M1001))</f>
        <v/>
      </c>
      <c r="N85" s="30"/>
      <c r="O85" s="31"/>
      <c r="P85" s="31"/>
      <c r="Q85" s="31"/>
      <c r="R85" s="31"/>
      <c r="S85" s="31"/>
      <c r="T85" s="31"/>
      <c r="U85" s="31"/>
      <c r="V85" s="31"/>
      <c r="W85" s="31"/>
      <c r="X85" s="31"/>
    </row>
    <row r="86">
      <c r="A86" s="69"/>
      <c r="B86" s="70" t="str">
        <f>IF($A86="","",SUMIFS(Transacoes!D$3:D1001,Transacoes!$C$3:$C1001,$A86,Transacoes!$B$3:$B1001,"C")-SUMIFS(Transacoes!D$3:D1001,Transacoes!$C$3:$C1001,$A86,Transacoes!$B$3:$B1001,"V"))</f>
        <v/>
      </c>
      <c r="C86" s="71" t="str">
        <f>IF($A86="","",(SUMIFS(Transacoes!F$3:F1001,Transacoes!$C$3:$C1001,$A86,Transacoes!$B$3:$B1001,"C")-SUMIFS(Transacoes!F$3:F1001,Transacoes!$C$3:$C1001,$A86,Transacoes!$B$3:$B1001,"V")) + G86)</f>
        <v/>
      </c>
      <c r="D86" s="71" t="str">
        <f>IFERROR(__xludf.DUMMYFUNCTION("IF(A86="""","""",IF(B86="""","""",B86*GOOGLEFINANCE(A86)))"),"")</f>
        <v/>
      </c>
      <c r="E86" s="71" t="str">
        <f t="shared" si="1"/>
        <v/>
      </c>
      <c r="F86" s="72" t="str">
        <f t="shared" si="2"/>
        <v/>
      </c>
      <c r="G86" s="73" t="str">
        <f>IF(A86="","",SUMIF(Transacoes!C$3:C1001,A86,Transacoes!G$3:G1001))</f>
        <v/>
      </c>
      <c r="H86" s="74" t="str">
        <f>IF(A86="","", SUMIF(Transacoes!C$3:C1001, A86, Transacoes!H$3:H1001))</f>
        <v/>
      </c>
      <c r="I86" s="75" t="str">
        <f>IF($A86="","",SUMIF(Transacoes!$C$3:$C1001, $A86, Transacoes!I$3:I1001))</f>
        <v/>
      </c>
      <c r="J86" s="75" t="str">
        <f>IF($A86="","",SUMIF(Transacoes!$C$3:$C1001, $A86, Transacoes!J$3:J1001))</f>
        <v/>
      </c>
      <c r="K86" s="75" t="str">
        <f>IF($A86="","",SUMIF(Transacoes!$C$3:$C1001, $A86, Transacoes!K$3:K1001))</f>
        <v/>
      </c>
      <c r="L86" s="75" t="str">
        <f>IF($A86="","",SUMIF(Transacoes!$C$3:$C1001, $A86, Transacoes!L$3:L1001))</f>
        <v/>
      </c>
      <c r="M86" s="76" t="str">
        <f>IF($A86="","",SUMIF(Transacoes!$C$3:$C1001, $A86, Transacoes!M$3:M1001))</f>
        <v/>
      </c>
      <c r="N86" s="30"/>
      <c r="O86" s="31"/>
      <c r="P86" s="31"/>
      <c r="Q86" s="31"/>
      <c r="R86" s="31"/>
      <c r="S86" s="31"/>
      <c r="T86" s="31"/>
      <c r="U86" s="31"/>
      <c r="V86" s="31"/>
      <c r="W86" s="31"/>
      <c r="X86" s="31"/>
    </row>
    <row r="87">
      <c r="A87" s="69"/>
      <c r="B87" s="70" t="str">
        <f>IF($A87="","",SUMIFS(Transacoes!D$3:D1001,Transacoes!$C$3:$C1001,$A87,Transacoes!$B$3:$B1001,"C")-SUMIFS(Transacoes!D$3:D1001,Transacoes!$C$3:$C1001,$A87,Transacoes!$B$3:$B1001,"V"))</f>
        <v/>
      </c>
      <c r="C87" s="71" t="str">
        <f>IF($A87="","",(SUMIFS(Transacoes!F$3:F1001,Transacoes!$C$3:$C1001,$A87,Transacoes!$B$3:$B1001,"C")-SUMIFS(Transacoes!F$3:F1001,Transacoes!$C$3:$C1001,$A87,Transacoes!$B$3:$B1001,"V")) + G87)</f>
        <v/>
      </c>
      <c r="D87" s="71" t="str">
        <f>IFERROR(__xludf.DUMMYFUNCTION("IF(A87="""","""",IF(B87="""","""",B87*GOOGLEFINANCE(A87)))"),"")</f>
        <v/>
      </c>
      <c r="E87" s="71" t="str">
        <f t="shared" si="1"/>
        <v/>
      </c>
      <c r="F87" s="72" t="str">
        <f t="shared" si="2"/>
        <v/>
      </c>
      <c r="G87" s="73" t="str">
        <f>IF(A87="","",SUMIF(Transacoes!C$3:C1001,A87,Transacoes!G$3:G1001))</f>
        <v/>
      </c>
      <c r="H87" s="74" t="str">
        <f>IF(A87="","", SUMIF(Transacoes!C$3:C1001, A87, Transacoes!H$3:H1001))</f>
        <v/>
      </c>
      <c r="I87" s="75" t="str">
        <f>IF($A87="","",SUMIF(Transacoes!$C$3:$C1001, $A87, Transacoes!I$3:I1001))</f>
        <v/>
      </c>
      <c r="J87" s="75" t="str">
        <f>IF($A87="","",SUMIF(Transacoes!$C$3:$C1001, $A87, Transacoes!J$3:J1001))</f>
        <v/>
      </c>
      <c r="K87" s="75" t="str">
        <f>IF($A87="","",SUMIF(Transacoes!$C$3:$C1001, $A87, Transacoes!K$3:K1001))</f>
        <v/>
      </c>
      <c r="L87" s="75" t="str">
        <f>IF($A87="","",SUMIF(Transacoes!$C$3:$C1001, $A87, Transacoes!L$3:L1001))</f>
        <v/>
      </c>
      <c r="M87" s="76" t="str">
        <f>IF($A87="","",SUMIF(Transacoes!$C$3:$C1001, $A87, Transacoes!M$3:M1001))</f>
        <v/>
      </c>
      <c r="N87" s="30"/>
      <c r="O87" s="31"/>
      <c r="P87" s="31"/>
      <c r="Q87" s="31"/>
      <c r="R87" s="31"/>
      <c r="S87" s="31"/>
      <c r="T87" s="31"/>
      <c r="U87" s="31"/>
      <c r="V87" s="31"/>
      <c r="W87" s="31"/>
      <c r="X87" s="31"/>
    </row>
    <row r="88">
      <c r="A88" s="69"/>
      <c r="B88" s="70" t="str">
        <f>IF($A88="","",SUMIFS(Transacoes!D$3:D1001,Transacoes!$C$3:$C1001,$A88,Transacoes!$B$3:$B1001,"C")-SUMIFS(Transacoes!D$3:D1001,Transacoes!$C$3:$C1001,$A88,Transacoes!$B$3:$B1001,"V"))</f>
        <v/>
      </c>
      <c r="C88" s="71" t="str">
        <f>IF($A88="","",(SUMIFS(Transacoes!F$3:F1001,Transacoes!$C$3:$C1001,$A88,Transacoes!$B$3:$B1001,"C")-SUMIFS(Transacoes!F$3:F1001,Transacoes!$C$3:$C1001,$A88,Transacoes!$B$3:$B1001,"V")) + G88)</f>
        <v/>
      </c>
      <c r="D88" s="71" t="str">
        <f>IFERROR(__xludf.DUMMYFUNCTION("IF(A88="""","""",IF(B88="""","""",B88*GOOGLEFINANCE(A88)))"),"")</f>
        <v/>
      </c>
      <c r="E88" s="71" t="str">
        <f t="shared" si="1"/>
        <v/>
      </c>
      <c r="F88" s="72" t="str">
        <f t="shared" si="2"/>
        <v/>
      </c>
      <c r="G88" s="73" t="str">
        <f>IF(A88="","",SUMIF(Transacoes!C$3:C1001,A88,Transacoes!G$3:G1001))</f>
        <v/>
      </c>
      <c r="H88" s="74" t="str">
        <f>IF(A88="","", SUMIF(Transacoes!C$3:C1001, A88, Transacoes!H$3:H1001))</f>
        <v/>
      </c>
      <c r="I88" s="75" t="str">
        <f>IF($A88="","",SUMIF(Transacoes!$C$3:$C1001, $A88, Transacoes!I$3:I1001))</f>
        <v/>
      </c>
      <c r="J88" s="75" t="str">
        <f>IF($A88="","",SUMIF(Transacoes!$C$3:$C1001, $A88, Transacoes!J$3:J1001))</f>
        <v/>
      </c>
      <c r="K88" s="75" t="str">
        <f>IF($A88="","",SUMIF(Transacoes!$C$3:$C1001, $A88, Transacoes!K$3:K1001))</f>
        <v/>
      </c>
      <c r="L88" s="75" t="str">
        <f>IF($A88="","",SUMIF(Transacoes!$C$3:$C1001, $A88, Transacoes!L$3:L1001))</f>
        <v/>
      </c>
      <c r="M88" s="76" t="str">
        <f>IF($A88="","",SUMIF(Transacoes!$C$3:$C1001, $A88, Transacoes!M$3:M1001))</f>
        <v/>
      </c>
      <c r="N88" s="30"/>
      <c r="O88" s="31"/>
      <c r="P88" s="31"/>
      <c r="Q88" s="31"/>
      <c r="R88" s="31"/>
      <c r="S88" s="31"/>
      <c r="T88" s="31"/>
      <c r="U88" s="31"/>
      <c r="V88" s="31"/>
      <c r="W88" s="31"/>
      <c r="X88" s="31"/>
    </row>
    <row r="89">
      <c r="A89" s="69"/>
      <c r="B89" s="70" t="str">
        <f>IF($A89="","",SUMIFS(Transacoes!D$3:D1001,Transacoes!$C$3:$C1001,$A89,Transacoes!$B$3:$B1001,"C")-SUMIFS(Transacoes!D$3:D1001,Transacoes!$C$3:$C1001,$A89,Transacoes!$B$3:$B1001,"V"))</f>
        <v/>
      </c>
      <c r="C89" s="71" t="str">
        <f>IF($A89="","",(SUMIFS(Transacoes!F$3:F1001,Transacoes!$C$3:$C1001,$A89,Transacoes!$B$3:$B1001,"C")-SUMIFS(Transacoes!F$3:F1001,Transacoes!$C$3:$C1001,$A89,Transacoes!$B$3:$B1001,"V")) + G89)</f>
        <v/>
      </c>
      <c r="D89" s="71" t="str">
        <f>IFERROR(__xludf.DUMMYFUNCTION("IF(A89="""","""",IF(B89="""","""",B89*GOOGLEFINANCE(A89)))"),"")</f>
        <v/>
      </c>
      <c r="E89" s="71" t="str">
        <f t="shared" si="1"/>
        <v/>
      </c>
      <c r="F89" s="72" t="str">
        <f t="shared" si="2"/>
        <v/>
      </c>
      <c r="G89" s="73" t="str">
        <f>IF(A89="","",SUMIF(Transacoes!C$3:C1001,A89,Transacoes!G$3:G1001))</f>
        <v/>
      </c>
      <c r="H89" s="74" t="str">
        <f>IF(A89="","", SUMIF(Transacoes!C$3:C1001, A89, Transacoes!H$3:H1001))</f>
        <v/>
      </c>
      <c r="I89" s="75" t="str">
        <f>IF($A89="","",SUMIF(Transacoes!$C$3:$C1001, $A89, Transacoes!I$3:I1001))</f>
        <v/>
      </c>
      <c r="J89" s="75" t="str">
        <f>IF($A89="","",SUMIF(Transacoes!$C$3:$C1001, $A89, Transacoes!J$3:J1001))</f>
        <v/>
      </c>
      <c r="K89" s="75" t="str">
        <f>IF($A89="","",SUMIF(Transacoes!$C$3:$C1001, $A89, Transacoes!K$3:K1001))</f>
        <v/>
      </c>
      <c r="L89" s="75" t="str">
        <f>IF($A89="","",SUMIF(Transacoes!$C$3:$C1001, $A89, Transacoes!L$3:L1001))</f>
        <v/>
      </c>
      <c r="M89" s="76" t="str">
        <f>IF($A89="","",SUMIF(Transacoes!$C$3:$C1001, $A89, Transacoes!M$3:M1001))</f>
        <v/>
      </c>
      <c r="N89" s="30"/>
      <c r="O89" s="31"/>
      <c r="P89" s="31"/>
      <c r="Q89" s="31"/>
      <c r="R89" s="31"/>
      <c r="S89" s="31"/>
      <c r="T89" s="31"/>
      <c r="U89" s="31"/>
      <c r="V89" s="31"/>
      <c r="W89" s="31"/>
      <c r="X89" s="31"/>
    </row>
    <row r="90">
      <c r="A90" s="69"/>
      <c r="B90" s="70" t="str">
        <f>IF($A90="","",SUMIFS(Transacoes!D$3:D1001,Transacoes!$C$3:$C1001,$A90,Transacoes!$B$3:$B1001,"C")-SUMIFS(Transacoes!D$3:D1001,Transacoes!$C$3:$C1001,$A90,Transacoes!$B$3:$B1001,"V"))</f>
        <v/>
      </c>
      <c r="C90" s="71" t="str">
        <f>IF($A90="","",(SUMIFS(Transacoes!F$3:F1001,Transacoes!$C$3:$C1001,$A90,Transacoes!$B$3:$B1001,"C")-SUMIFS(Transacoes!F$3:F1001,Transacoes!$C$3:$C1001,$A90,Transacoes!$B$3:$B1001,"V")) + G90)</f>
        <v/>
      </c>
      <c r="D90" s="71" t="str">
        <f>IFERROR(__xludf.DUMMYFUNCTION("IF(A90="""","""",IF(B90="""","""",B90*GOOGLEFINANCE(A90)))"),"")</f>
        <v/>
      </c>
      <c r="E90" s="71" t="str">
        <f t="shared" si="1"/>
        <v/>
      </c>
      <c r="F90" s="72" t="str">
        <f t="shared" si="2"/>
        <v/>
      </c>
      <c r="G90" s="73" t="str">
        <f>IF(A90="","",SUMIF(Transacoes!C$3:C1001,A90,Transacoes!G$3:G1001))</f>
        <v/>
      </c>
      <c r="H90" s="74" t="str">
        <f>IF(A90="","", SUMIF(Transacoes!C$3:C1001, A90, Transacoes!H$3:H1001))</f>
        <v/>
      </c>
      <c r="I90" s="75" t="str">
        <f>IF($A90="","",SUMIF(Transacoes!$C$3:$C1001, $A90, Transacoes!I$3:I1001))</f>
        <v/>
      </c>
      <c r="J90" s="75" t="str">
        <f>IF($A90="","",SUMIF(Transacoes!$C$3:$C1001, $A90, Transacoes!J$3:J1001))</f>
        <v/>
      </c>
      <c r="K90" s="75" t="str">
        <f>IF($A90="","",SUMIF(Transacoes!$C$3:$C1001, $A90, Transacoes!K$3:K1001))</f>
        <v/>
      </c>
      <c r="L90" s="75" t="str">
        <f>IF($A90="","",SUMIF(Transacoes!$C$3:$C1001, $A90, Transacoes!L$3:L1001))</f>
        <v/>
      </c>
      <c r="M90" s="76" t="str">
        <f>IF($A90="","",SUMIF(Transacoes!$C$3:$C1001, $A90, Transacoes!M$3:M1001))</f>
        <v/>
      </c>
      <c r="N90" s="30"/>
      <c r="O90" s="31"/>
      <c r="P90" s="31"/>
      <c r="Q90" s="31"/>
      <c r="R90" s="31"/>
      <c r="S90" s="31"/>
      <c r="T90" s="31"/>
      <c r="U90" s="31"/>
      <c r="V90" s="31"/>
      <c r="W90" s="31"/>
      <c r="X90" s="31"/>
    </row>
    <row r="91">
      <c r="A91" s="69"/>
      <c r="B91" s="70" t="str">
        <f>IF($A91="","",SUMIFS(Transacoes!D$3:D1001,Transacoes!$C$3:$C1001,$A91,Transacoes!$B$3:$B1001,"C")-SUMIFS(Transacoes!D$3:D1001,Transacoes!$C$3:$C1001,$A91,Transacoes!$B$3:$B1001,"V"))</f>
        <v/>
      </c>
      <c r="C91" s="71" t="str">
        <f>IF($A91="","",(SUMIFS(Transacoes!F$3:F1001,Transacoes!$C$3:$C1001,$A91,Transacoes!$B$3:$B1001,"C")-SUMIFS(Transacoes!F$3:F1001,Transacoes!$C$3:$C1001,$A91,Transacoes!$B$3:$B1001,"V")) + G91)</f>
        <v/>
      </c>
      <c r="D91" s="71" t="str">
        <f>IFERROR(__xludf.DUMMYFUNCTION("IF(A91="""","""",IF(B91="""","""",B91*GOOGLEFINANCE(A91)))"),"")</f>
        <v/>
      </c>
      <c r="E91" s="71" t="str">
        <f t="shared" si="1"/>
        <v/>
      </c>
      <c r="F91" s="72" t="str">
        <f t="shared" si="2"/>
        <v/>
      </c>
      <c r="G91" s="73" t="str">
        <f>IF(A91="","",SUMIF(Transacoes!C$3:C1001,A91,Transacoes!G$3:G1001))</f>
        <v/>
      </c>
      <c r="H91" s="74" t="str">
        <f>IF(A91="","", SUMIF(Transacoes!C$3:C1001, A91, Transacoes!H$3:H1001))</f>
        <v/>
      </c>
      <c r="I91" s="75" t="str">
        <f>IF($A91="","",SUMIF(Transacoes!$C$3:$C1001, $A91, Transacoes!I$3:I1001))</f>
        <v/>
      </c>
      <c r="J91" s="75" t="str">
        <f>IF($A91="","",SUMIF(Transacoes!$C$3:$C1001, $A91, Transacoes!J$3:J1001))</f>
        <v/>
      </c>
      <c r="K91" s="75" t="str">
        <f>IF($A91="","",SUMIF(Transacoes!$C$3:$C1001, $A91, Transacoes!K$3:K1001))</f>
        <v/>
      </c>
      <c r="L91" s="75" t="str">
        <f>IF($A91="","",SUMIF(Transacoes!$C$3:$C1001, $A91, Transacoes!L$3:L1001))</f>
        <v/>
      </c>
      <c r="M91" s="76" t="str">
        <f>IF($A91="","",SUMIF(Transacoes!$C$3:$C1001, $A91, Transacoes!M$3:M1001))</f>
        <v/>
      </c>
      <c r="N91" s="30"/>
      <c r="O91" s="31"/>
      <c r="P91" s="31"/>
      <c r="Q91" s="31"/>
      <c r="R91" s="31"/>
      <c r="S91" s="31"/>
      <c r="T91" s="31"/>
      <c r="U91" s="31"/>
      <c r="V91" s="31"/>
      <c r="W91" s="31"/>
      <c r="X91" s="31"/>
    </row>
    <row r="92">
      <c r="A92" s="69"/>
      <c r="B92" s="70" t="str">
        <f>IF($A92="","",SUMIFS(Transacoes!D$3:D1001,Transacoes!$C$3:$C1001,$A92,Transacoes!$B$3:$B1001,"C")-SUMIFS(Transacoes!D$3:D1001,Transacoes!$C$3:$C1001,$A92,Transacoes!$B$3:$B1001,"V"))</f>
        <v/>
      </c>
      <c r="C92" s="71" t="str">
        <f>IF($A92="","",(SUMIFS(Transacoes!F$3:F1001,Transacoes!$C$3:$C1001,$A92,Transacoes!$B$3:$B1001,"C")-SUMIFS(Transacoes!F$3:F1001,Transacoes!$C$3:$C1001,$A92,Transacoes!$B$3:$B1001,"V")) + G92)</f>
        <v/>
      </c>
      <c r="D92" s="71" t="str">
        <f>IFERROR(__xludf.DUMMYFUNCTION("IF(A92="""","""",IF(B92="""","""",B92*GOOGLEFINANCE(A92)))"),"")</f>
        <v/>
      </c>
      <c r="E92" s="71" t="str">
        <f t="shared" si="1"/>
        <v/>
      </c>
      <c r="F92" s="72" t="str">
        <f t="shared" si="2"/>
        <v/>
      </c>
      <c r="G92" s="73" t="str">
        <f>IF(A92="","",SUMIF(Transacoes!C$3:C1001,A92,Transacoes!G$3:G1001))</f>
        <v/>
      </c>
      <c r="H92" s="74" t="str">
        <f>IF(A92="","", SUMIF(Transacoes!C$3:C1001, A92, Transacoes!H$3:H1001))</f>
        <v/>
      </c>
      <c r="I92" s="75" t="str">
        <f>IF($A92="","",SUMIF(Transacoes!$C$3:$C1001, $A92, Transacoes!I$3:I1001))</f>
        <v/>
      </c>
      <c r="J92" s="75" t="str">
        <f>IF($A92="","",SUMIF(Transacoes!$C$3:$C1001, $A92, Transacoes!J$3:J1001))</f>
        <v/>
      </c>
      <c r="K92" s="75" t="str">
        <f>IF($A92="","",SUMIF(Transacoes!$C$3:$C1001, $A92, Transacoes!K$3:K1001))</f>
        <v/>
      </c>
      <c r="L92" s="75" t="str">
        <f>IF($A92="","",SUMIF(Transacoes!$C$3:$C1001, $A92, Transacoes!L$3:L1001))</f>
        <v/>
      </c>
      <c r="M92" s="76" t="str">
        <f>IF($A92="","",SUMIF(Transacoes!$C$3:$C1001, $A92, Transacoes!M$3:M1001))</f>
        <v/>
      </c>
      <c r="N92" s="30"/>
      <c r="O92" s="31"/>
      <c r="P92" s="31"/>
      <c r="Q92" s="31"/>
      <c r="R92" s="31"/>
      <c r="S92" s="31"/>
      <c r="T92" s="31"/>
      <c r="U92" s="31"/>
      <c r="V92" s="31"/>
      <c r="W92" s="31"/>
      <c r="X92" s="31"/>
    </row>
    <row r="93">
      <c r="A93" s="69"/>
      <c r="B93" s="70" t="str">
        <f>IF($A93="","",SUMIFS(Transacoes!D$3:D1001,Transacoes!$C$3:$C1001,$A93,Transacoes!$B$3:$B1001,"C")-SUMIFS(Transacoes!D$3:D1001,Transacoes!$C$3:$C1001,$A93,Transacoes!$B$3:$B1001,"V"))</f>
        <v/>
      </c>
      <c r="C93" s="71" t="str">
        <f>IF($A93="","",(SUMIFS(Transacoes!F$3:F1001,Transacoes!$C$3:$C1001,$A93,Transacoes!$B$3:$B1001,"C")-SUMIFS(Transacoes!F$3:F1001,Transacoes!$C$3:$C1001,$A93,Transacoes!$B$3:$B1001,"V")) + G93)</f>
        <v/>
      </c>
      <c r="D93" s="71" t="str">
        <f>IFERROR(__xludf.DUMMYFUNCTION("IF(A93="""","""",IF(B93="""","""",B93*GOOGLEFINANCE(A93)))"),"")</f>
        <v/>
      </c>
      <c r="E93" s="71" t="str">
        <f t="shared" si="1"/>
        <v/>
      </c>
      <c r="F93" s="72" t="str">
        <f t="shared" si="2"/>
        <v/>
      </c>
      <c r="G93" s="73" t="str">
        <f>IF(A93="","",SUMIF(Transacoes!C$3:C1001,A93,Transacoes!G$3:G1001))</f>
        <v/>
      </c>
      <c r="H93" s="74" t="str">
        <f>IF(A93="","", SUMIF(Transacoes!C$3:C1001, A93, Transacoes!H$3:H1001))</f>
        <v/>
      </c>
      <c r="I93" s="75" t="str">
        <f>IF($A93="","",SUMIF(Transacoes!$C$3:$C1001, $A93, Transacoes!I$3:I1001))</f>
        <v/>
      </c>
      <c r="J93" s="75" t="str">
        <f>IF($A93="","",SUMIF(Transacoes!$C$3:$C1001, $A93, Transacoes!J$3:J1001))</f>
        <v/>
      </c>
      <c r="K93" s="75" t="str">
        <f>IF($A93="","",SUMIF(Transacoes!$C$3:$C1001, $A93, Transacoes!K$3:K1001))</f>
        <v/>
      </c>
      <c r="L93" s="75" t="str">
        <f>IF($A93="","",SUMIF(Transacoes!$C$3:$C1001, $A93, Transacoes!L$3:L1001))</f>
        <v/>
      </c>
      <c r="M93" s="76" t="str">
        <f>IF($A93="","",SUMIF(Transacoes!$C$3:$C1001, $A93, Transacoes!M$3:M1001))</f>
        <v/>
      </c>
      <c r="N93" s="30"/>
      <c r="O93" s="31"/>
      <c r="P93" s="31"/>
      <c r="Q93" s="31"/>
      <c r="R93" s="31"/>
      <c r="S93" s="31"/>
      <c r="T93" s="31"/>
      <c r="U93" s="31"/>
      <c r="V93" s="31"/>
      <c r="W93" s="31"/>
      <c r="X93" s="31"/>
    </row>
    <row r="94">
      <c r="A94" s="69"/>
      <c r="B94" s="70" t="str">
        <f>IF($A94="","",SUMIFS(Transacoes!D$3:D1001,Transacoes!$C$3:$C1001,$A94,Transacoes!$B$3:$B1001,"C")-SUMIFS(Transacoes!D$3:D1001,Transacoes!$C$3:$C1001,$A94,Transacoes!$B$3:$B1001,"V"))</f>
        <v/>
      </c>
      <c r="C94" s="71" t="str">
        <f>IF($A94="","",(SUMIFS(Transacoes!F$3:F1001,Transacoes!$C$3:$C1001,$A94,Transacoes!$B$3:$B1001,"C")-SUMIFS(Transacoes!F$3:F1001,Transacoes!$C$3:$C1001,$A94,Transacoes!$B$3:$B1001,"V")) + G94)</f>
        <v/>
      </c>
      <c r="D94" s="71" t="str">
        <f>IFERROR(__xludf.DUMMYFUNCTION("IF(A94="""","""",IF(B94="""","""",B94*GOOGLEFINANCE(A94)))"),"")</f>
        <v/>
      </c>
      <c r="E94" s="71" t="str">
        <f t="shared" si="1"/>
        <v/>
      </c>
      <c r="F94" s="72" t="str">
        <f t="shared" si="2"/>
        <v/>
      </c>
      <c r="G94" s="73" t="str">
        <f>IF(A94="","",SUMIF(Transacoes!C$3:C1001,A94,Transacoes!G$3:G1001))</f>
        <v/>
      </c>
      <c r="H94" s="74" t="str">
        <f>IF(A94="","", SUMIF(Transacoes!C$3:C1001, A94, Transacoes!H$3:H1001))</f>
        <v/>
      </c>
      <c r="I94" s="75" t="str">
        <f>IF($A94="","",SUMIF(Transacoes!$C$3:$C1001, $A94, Transacoes!I$3:I1001))</f>
        <v/>
      </c>
      <c r="J94" s="75" t="str">
        <f>IF($A94="","",SUMIF(Transacoes!$C$3:$C1001, $A94, Transacoes!J$3:J1001))</f>
        <v/>
      </c>
      <c r="K94" s="75" t="str">
        <f>IF($A94="","",SUMIF(Transacoes!$C$3:$C1001, $A94, Transacoes!K$3:K1001))</f>
        <v/>
      </c>
      <c r="L94" s="75" t="str">
        <f>IF($A94="","",SUMIF(Transacoes!$C$3:$C1001, $A94, Transacoes!L$3:L1001))</f>
        <v/>
      </c>
      <c r="M94" s="76" t="str">
        <f>IF($A94="","",SUMIF(Transacoes!$C$3:$C1001, $A94, Transacoes!M$3:M1001))</f>
        <v/>
      </c>
      <c r="N94" s="30"/>
      <c r="O94" s="31"/>
      <c r="P94" s="31"/>
      <c r="Q94" s="31"/>
      <c r="R94" s="31"/>
      <c r="S94" s="31"/>
      <c r="T94" s="31"/>
      <c r="U94" s="31"/>
      <c r="V94" s="31"/>
      <c r="W94" s="31"/>
      <c r="X94" s="31"/>
    </row>
    <row r="95">
      <c r="A95" s="69"/>
      <c r="B95" s="70" t="str">
        <f>IF($A95="","",SUMIFS(Transacoes!D$3:D1001,Transacoes!$C$3:$C1001,$A95,Transacoes!$B$3:$B1001,"C")-SUMIFS(Transacoes!D$3:D1001,Transacoes!$C$3:$C1001,$A95,Transacoes!$B$3:$B1001,"V"))</f>
        <v/>
      </c>
      <c r="C95" s="71" t="str">
        <f>IF($A95="","",(SUMIFS(Transacoes!F$3:F1001,Transacoes!$C$3:$C1001,$A95,Transacoes!$B$3:$B1001,"C")-SUMIFS(Transacoes!F$3:F1001,Transacoes!$C$3:$C1001,$A95,Transacoes!$B$3:$B1001,"V")) + G95)</f>
        <v/>
      </c>
      <c r="D95" s="71" t="str">
        <f>IFERROR(__xludf.DUMMYFUNCTION("IF(A95="""","""",IF(B95="""","""",B95*GOOGLEFINANCE(A95)))"),"")</f>
        <v/>
      </c>
      <c r="E95" s="71" t="str">
        <f t="shared" si="1"/>
        <v/>
      </c>
      <c r="F95" s="72" t="str">
        <f t="shared" si="2"/>
        <v/>
      </c>
      <c r="G95" s="73" t="str">
        <f>IF(A95="","",SUMIF(Transacoes!C$3:C1001,A95,Transacoes!G$3:G1001))</f>
        <v/>
      </c>
      <c r="H95" s="74" t="str">
        <f>IF(A95="","", SUMIF(Transacoes!C$3:C1001, A95, Transacoes!H$3:H1001))</f>
        <v/>
      </c>
      <c r="I95" s="75" t="str">
        <f>IF($A95="","",SUMIF(Transacoes!$C$3:$C1001, $A95, Transacoes!I$3:I1001))</f>
        <v/>
      </c>
      <c r="J95" s="75" t="str">
        <f>IF($A95="","",SUMIF(Transacoes!$C$3:$C1001, $A95, Transacoes!J$3:J1001))</f>
        <v/>
      </c>
      <c r="K95" s="75" t="str">
        <f>IF($A95="","",SUMIF(Transacoes!$C$3:$C1001, $A95, Transacoes!K$3:K1001))</f>
        <v/>
      </c>
      <c r="L95" s="75" t="str">
        <f>IF($A95="","",SUMIF(Transacoes!$C$3:$C1001, $A95, Transacoes!L$3:L1001))</f>
        <v/>
      </c>
      <c r="M95" s="76" t="str">
        <f>IF($A95="","",SUMIF(Transacoes!$C$3:$C1001, $A95, Transacoes!M$3:M1001))</f>
        <v/>
      </c>
      <c r="N95" s="30"/>
      <c r="O95" s="31"/>
      <c r="P95" s="31"/>
      <c r="Q95" s="31"/>
      <c r="R95" s="31"/>
      <c r="S95" s="31"/>
      <c r="T95" s="31"/>
      <c r="U95" s="31"/>
      <c r="V95" s="31"/>
      <c r="W95" s="31"/>
      <c r="X95" s="31"/>
    </row>
    <row r="96">
      <c r="A96" s="69"/>
      <c r="B96" s="70" t="str">
        <f>IF($A96="","",SUMIFS(Transacoes!D$3:D1001,Transacoes!$C$3:$C1001,$A96,Transacoes!$B$3:$B1001,"C")-SUMIFS(Transacoes!D$3:D1001,Transacoes!$C$3:$C1001,$A96,Transacoes!$B$3:$B1001,"V"))</f>
        <v/>
      </c>
      <c r="C96" s="71" t="str">
        <f>IF($A96="","",(SUMIFS(Transacoes!F$3:F1001,Transacoes!$C$3:$C1001,$A96,Transacoes!$B$3:$B1001,"C")-SUMIFS(Transacoes!F$3:F1001,Transacoes!$C$3:$C1001,$A96,Transacoes!$B$3:$B1001,"V")) + G96)</f>
        <v/>
      </c>
      <c r="D96" s="71" t="str">
        <f>IFERROR(__xludf.DUMMYFUNCTION("IF(A96="""","""",IF(B96="""","""",B96*GOOGLEFINANCE(A96)))"),"")</f>
        <v/>
      </c>
      <c r="E96" s="71" t="str">
        <f t="shared" si="1"/>
        <v/>
      </c>
      <c r="F96" s="72" t="str">
        <f t="shared" si="2"/>
        <v/>
      </c>
      <c r="G96" s="73" t="str">
        <f>IF(A96="","",SUMIF(Transacoes!C$3:C1001,A96,Transacoes!G$3:G1001))</f>
        <v/>
      </c>
      <c r="H96" s="74" t="str">
        <f>IF(A96="","", SUMIF(Transacoes!C$3:C1001, A96, Transacoes!H$3:H1001))</f>
        <v/>
      </c>
      <c r="I96" s="75" t="str">
        <f>IF($A96="","",SUMIF(Transacoes!$C$3:$C1001, $A96, Transacoes!I$3:I1001))</f>
        <v/>
      </c>
      <c r="J96" s="75" t="str">
        <f>IF($A96="","",SUMIF(Transacoes!$C$3:$C1001, $A96, Transacoes!J$3:J1001))</f>
        <v/>
      </c>
      <c r="K96" s="75" t="str">
        <f>IF($A96="","",SUMIF(Transacoes!$C$3:$C1001, $A96, Transacoes!K$3:K1001))</f>
        <v/>
      </c>
      <c r="L96" s="75" t="str">
        <f>IF($A96="","",SUMIF(Transacoes!$C$3:$C1001, $A96, Transacoes!L$3:L1001))</f>
        <v/>
      </c>
      <c r="M96" s="76" t="str">
        <f>IF($A96="","",SUMIF(Transacoes!$C$3:$C1001, $A96, Transacoes!M$3:M1001))</f>
        <v/>
      </c>
      <c r="N96" s="30"/>
      <c r="O96" s="31"/>
      <c r="P96" s="31"/>
      <c r="Q96" s="31"/>
      <c r="R96" s="31"/>
      <c r="S96" s="31"/>
      <c r="T96" s="31"/>
      <c r="U96" s="31"/>
      <c r="V96" s="31"/>
      <c r="W96" s="31"/>
      <c r="X96" s="31"/>
    </row>
    <row r="97">
      <c r="A97" s="69"/>
      <c r="B97" s="70" t="str">
        <f>IF($A97="","",SUMIFS(Transacoes!D$3:D1001,Transacoes!$C$3:$C1001,$A97,Transacoes!$B$3:$B1001,"C")-SUMIFS(Transacoes!D$3:D1001,Transacoes!$C$3:$C1001,$A97,Transacoes!$B$3:$B1001,"V"))</f>
        <v/>
      </c>
      <c r="C97" s="71" t="str">
        <f>IF($A97="","",(SUMIFS(Transacoes!F$3:F1001,Transacoes!$C$3:$C1001,$A97,Transacoes!$B$3:$B1001,"C")-SUMIFS(Transacoes!F$3:F1001,Transacoes!$C$3:$C1001,$A97,Transacoes!$B$3:$B1001,"V")) + G97)</f>
        <v/>
      </c>
      <c r="D97" s="71" t="str">
        <f>IFERROR(__xludf.DUMMYFUNCTION("IF(A97="""","""",IF(B97="""","""",B97*GOOGLEFINANCE(A97)))"),"")</f>
        <v/>
      </c>
      <c r="E97" s="71" t="str">
        <f t="shared" si="1"/>
        <v/>
      </c>
      <c r="F97" s="72" t="str">
        <f t="shared" si="2"/>
        <v/>
      </c>
      <c r="G97" s="73" t="str">
        <f>IF(A97="","",SUMIF(Transacoes!C$3:C1001,A97,Transacoes!G$3:G1001))</f>
        <v/>
      </c>
      <c r="H97" s="74" t="str">
        <f>IF(A97="","", SUMIF(Transacoes!C$3:C1001, A97, Transacoes!H$3:H1001))</f>
        <v/>
      </c>
      <c r="I97" s="75" t="str">
        <f>IF($A97="","",SUMIF(Transacoes!$C$3:$C1001, $A97, Transacoes!I$3:I1001))</f>
        <v/>
      </c>
      <c r="J97" s="75" t="str">
        <f>IF($A97="","",SUMIF(Transacoes!$C$3:$C1001, $A97, Transacoes!J$3:J1001))</f>
        <v/>
      </c>
      <c r="K97" s="75" t="str">
        <f>IF($A97="","",SUMIF(Transacoes!$C$3:$C1001, $A97, Transacoes!K$3:K1001))</f>
        <v/>
      </c>
      <c r="L97" s="75" t="str">
        <f>IF($A97="","",SUMIF(Transacoes!$C$3:$C1001, $A97, Transacoes!L$3:L1001))</f>
        <v/>
      </c>
      <c r="M97" s="76" t="str">
        <f>IF($A97="","",SUMIF(Transacoes!$C$3:$C1001, $A97, Transacoes!M$3:M1001))</f>
        <v/>
      </c>
      <c r="N97" s="30"/>
      <c r="O97" s="31"/>
      <c r="P97" s="31"/>
      <c r="Q97" s="31"/>
      <c r="R97" s="31"/>
      <c r="S97" s="31"/>
      <c r="T97" s="31"/>
      <c r="U97" s="31"/>
      <c r="V97" s="31"/>
      <c r="W97" s="31"/>
      <c r="X97" s="31"/>
    </row>
    <row r="98">
      <c r="A98" s="69"/>
      <c r="B98" s="70" t="str">
        <f>IF($A98="","",SUMIFS(Transacoes!D$3:D1001,Transacoes!$C$3:$C1001,$A98,Transacoes!$B$3:$B1001,"C")-SUMIFS(Transacoes!D$3:D1001,Transacoes!$C$3:$C1001,$A98,Transacoes!$B$3:$B1001,"V"))</f>
        <v/>
      </c>
      <c r="C98" s="71" t="str">
        <f>IF($A98="","",(SUMIFS(Transacoes!F$3:F1001,Transacoes!$C$3:$C1001,$A98,Transacoes!$B$3:$B1001,"C")-SUMIFS(Transacoes!F$3:F1001,Transacoes!$C$3:$C1001,$A98,Transacoes!$B$3:$B1001,"V")) + G98)</f>
        <v/>
      </c>
      <c r="D98" s="71" t="str">
        <f>IFERROR(__xludf.DUMMYFUNCTION("IF(A98="""","""",IF(B98="""","""",B98*GOOGLEFINANCE(A98)))"),"")</f>
        <v/>
      </c>
      <c r="E98" s="71" t="str">
        <f t="shared" si="1"/>
        <v/>
      </c>
      <c r="F98" s="72" t="str">
        <f t="shared" si="2"/>
        <v/>
      </c>
      <c r="G98" s="73" t="str">
        <f>IF(A98="","",SUMIF(Transacoes!C$3:C1001,A98,Transacoes!G$3:G1001))</f>
        <v/>
      </c>
      <c r="H98" s="74" t="str">
        <f>IF(A98="","", SUMIF(Transacoes!C$3:C1001, A98, Transacoes!H$3:H1001))</f>
        <v/>
      </c>
      <c r="I98" s="75" t="str">
        <f>IF($A98="","",SUMIF(Transacoes!$C$3:$C1001, $A98, Transacoes!I$3:I1001))</f>
        <v/>
      </c>
      <c r="J98" s="75" t="str">
        <f>IF($A98="","",SUMIF(Transacoes!$C$3:$C1001, $A98, Transacoes!J$3:J1001))</f>
        <v/>
      </c>
      <c r="K98" s="75" t="str">
        <f>IF($A98="","",SUMIF(Transacoes!$C$3:$C1001, $A98, Transacoes!K$3:K1001))</f>
        <v/>
      </c>
      <c r="L98" s="75" t="str">
        <f>IF($A98="","",SUMIF(Transacoes!$C$3:$C1001, $A98, Transacoes!L$3:L1001))</f>
        <v/>
      </c>
      <c r="M98" s="76" t="str">
        <f>IF($A98="","",SUMIF(Transacoes!$C$3:$C1001, $A98, Transacoes!M$3:M1001))</f>
        <v/>
      </c>
      <c r="N98" s="30"/>
      <c r="O98" s="31"/>
      <c r="P98" s="31"/>
      <c r="Q98" s="31"/>
      <c r="R98" s="31"/>
      <c r="S98" s="31"/>
      <c r="T98" s="31"/>
      <c r="U98" s="31"/>
      <c r="V98" s="31"/>
      <c r="W98" s="31"/>
      <c r="X98" s="31"/>
    </row>
    <row r="99">
      <c r="A99" s="69"/>
      <c r="B99" s="70" t="str">
        <f>IF($A99="","",SUMIFS(Transacoes!D$3:D1001,Transacoes!$C$3:$C1001,$A99,Transacoes!$B$3:$B1001,"C")-SUMIFS(Transacoes!D$3:D1001,Transacoes!$C$3:$C1001,$A99,Transacoes!$B$3:$B1001,"V"))</f>
        <v/>
      </c>
      <c r="C99" s="71" t="str">
        <f>IF($A99="","",(SUMIFS(Transacoes!F$3:F1001,Transacoes!$C$3:$C1001,$A99,Transacoes!$B$3:$B1001,"C")-SUMIFS(Transacoes!F$3:F1001,Transacoes!$C$3:$C1001,$A99,Transacoes!$B$3:$B1001,"V")) + G99)</f>
        <v/>
      </c>
      <c r="D99" s="71" t="str">
        <f>IFERROR(__xludf.DUMMYFUNCTION("IF(A99="""","""",IF(B99="""","""",B99*GOOGLEFINANCE(A99)))"),"")</f>
        <v/>
      </c>
      <c r="E99" s="71" t="str">
        <f t="shared" si="1"/>
        <v/>
      </c>
      <c r="F99" s="72" t="str">
        <f t="shared" si="2"/>
        <v/>
      </c>
      <c r="G99" s="73" t="str">
        <f>IF(A99="","",SUMIF(Transacoes!C$3:C1001,A99,Transacoes!G$3:G1001))</f>
        <v/>
      </c>
      <c r="H99" s="74" t="str">
        <f>IF(A99="","", SUMIF(Transacoes!C$3:C1001, A99, Transacoes!H$3:H1001))</f>
        <v/>
      </c>
      <c r="I99" s="75" t="str">
        <f>IF($A99="","",SUMIF(Transacoes!$C$3:$C1001, $A99, Transacoes!I$3:I1001))</f>
        <v/>
      </c>
      <c r="J99" s="75" t="str">
        <f>IF($A99="","",SUMIF(Transacoes!$C$3:$C1001, $A99, Transacoes!J$3:J1001))</f>
        <v/>
      </c>
      <c r="K99" s="75" t="str">
        <f>IF($A99="","",SUMIF(Transacoes!$C$3:$C1001, $A99, Transacoes!K$3:K1001))</f>
        <v/>
      </c>
      <c r="L99" s="75" t="str">
        <f>IF($A99="","",SUMIF(Transacoes!$C$3:$C1001, $A99, Transacoes!L$3:L1001))</f>
        <v/>
      </c>
      <c r="M99" s="76" t="str">
        <f>IF($A99="","",SUMIF(Transacoes!$C$3:$C1001, $A99, Transacoes!M$3:M1001))</f>
        <v/>
      </c>
      <c r="N99" s="30"/>
      <c r="O99" s="31"/>
      <c r="P99" s="31"/>
      <c r="Q99" s="31"/>
      <c r="R99" s="31"/>
      <c r="S99" s="31"/>
      <c r="T99" s="31"/>
      <c r="U99" s="31"/>
      <c r="V99" s="31"/>
      <c r="W99" s="31"/>
      <c r="X99" s="31"/>
    </row>
    <row r="100">
      <c r="A100" s="69"/>
      <c r="B100" s="70" t="str">
        <f>IF($A100="","",SUMIFS(Transacoes!D$3:D1001,Transacoes!$C$3:$C1001,$A100,Transacoes!$B$3:$B1001,"C")-SUMIFS(Transacoes!D$3:D1001,Transacoes!$C$3:$C1001,$A100,Transacoes!$B$3:$B1001,"V"))</f>
        <v/>
      </c>
      <c r="C100" s="71" t="str">
        <f>IF($A100="","",(SUMIFS(Transacoes!F$3:F1001,Transacoes!$C$3:$C1001,$A100,Transacoes!$B$3:$B1001,"C")-SUMIFS(Transacoes!F$3:F1001,Transacoes!$C$3:$C1001,$A100,Transacoes!$B$3:$B1001,"V")) + G100)</f>
        <v/>
      </c>
      <c r="D100" s="71" t="str">
        <f>IFERROR(__xludf.DUMMYFUNCTION("IF(A100="""","""",IF(B100="""","""",B100*GOOGLEFINANCE(A100)))"),"")</f>
        <v/>
      </c>
      <c r="E100" s="71" t="str">
        <f t="shared" si="1"/>
        <v/>
      </c>
      <c r="F100" s="72" t="str">
        <f t="shared" si="2"/>
        <v/>
      </c>
      <c r="G100" s="73" t="str">
        <f>IF(A100="","",SUMIF(Transacoes!C$3:C1001,A100,Transacoes!G$3:G1001))</f>
        <v/>
      </c>
      <c r="H100" s="74" t="str">
        <f>IF(A100="","", SUMIF(Transacoes!C$3:C1001, A100, Transacoes!H$3:H1001))</f>
        <v/>
      </c>
      <c r="I100" s="75" t="str">
        <f>IF($A100="","",SUMIF(Transacoes!$C$3:$C1001, $A100, Transacoes!I$3:I1001))</f>
        <v/>
      </c>
      <c r="J100" s="75" t="str">
        <f>IF($A100="","",SUMIF(Transacoes!$C$3:$C1001, $A100, Transacoes!J$3:J1001))</f>
        <v/>
      </c>
      <c r="K100" s="75" t="str">
        <f>IF($A100="","",SUMIF(Transacoes!$C$3:$C1001, $A100, Transacoes!K$3:K1001))</f>
        <v/>
      </c>
      <c r="L100" s="75" t="str">
        <f>IF($A100="","",SUMIF(Transacoes!$C$3:$C1001, $A100, Transacoes!L$3:L1001))</f>
        <v/>
      </c>
      <c r="M100" s="76" t="str">
        <f>IF($A100="","",SUMIF(Transacoes!$C$3:$C1001, $A100, Transacoes!M$3:M1001))</f>
        <v/>
      </c>
      <c r="N100" s="30"/>
      <c r="O100" s="31"/>
      <c r="P100" s="31"/>
      <c r="Q100" s="31"/>
      <c r="R100" s="31"/>
      <c r="S100" s="31"/>
      <c r="T100" s="31"/>
      <c r="U100" s="31"/>
      <c r="V100" s="31"/>
      <c r="W100" s="31"/>
      <c r="X100" s="31"/>
    </row>
    <row r="101">
      <c r="A101" s="69"/>
      <c r="B101" s="70" t="str">
        <f>IF($A101="","",SUMIFS(Transacoes!D$3:D1001,Transacoes!$C$3:$C1001,$A101,Transacoes!$B$3:$B1001,"C")-SUMIFS(Transacoes!D$3:D1001,Transacoes!$C$3:$C1001,$A101,Transacoes!$B$3:$B1001,"V"))</f>
        <v/>
      </c>
      <c r="C101" s="71" t="str">
        <f>IF($A101="","",(SUMIFS(Transacoes!F$3:F1001,Transacoes!$C$3:$C1001,$A101,Transacoes!$B$3:$B1001,"C")-SUMIFS(Transacoes!F$3:F1001,Transacoes!$C$3:$C1001,$A101,Transacoes!$B$3:$B1001,"V")) + G101)</f>
        <v/>
      </c>
      <c r="D101" s="71" t="str">
        <f>IFERROR(__xludf.DUMMYFUNCTION("IF(A101="""","""",IF(B101="""","""",B101*GOOGLEFINANCE(A101)))"),"")</f>
        <v/>
      </c>
      <c r="E101" s="71" t="str">
        <f t="shared" si="1"/>
        <v/>
      </c>
      <c r="F101" s="72" t="str">
        <f t="shared" si="2"/>
        <v/>
      </c>
      <c r="G101" s="73" t="str">
        <f>IF(A101="","",SUMIF(Transacoes!C$3:C1001,A101,Transacoes!G$3:G1001))</f>
        <v/>
      </c>
      <c r="H101" s="74" t="str">
        <f>IF(A101="","", SUMIF(Transacoes!C$3:C1001, A101, Transacoes!H$3:H1001))</f>
        <v/>
      </c>
      <c r="I101" s="75" t="str">
        <f>IF($A101="","",SUMIF(Transacoes!$C$3:$C1001, $A101, Transacoes!I$3:I1001))</f>
        <v/>
      </c>
      <c r="J101" s="75" t="str">
        <f>IF($A101="","",SUMIF(Transacoes!$C$3:$C1001, $A101, Transacoes!J$3:J1001))</f>
        <v/>
      </c>
      <c r="K101" s="75" t="str">
        <f>IF($A101="","",SUMIF(Transacoes!$C$3:$C1001, $A101, Transacoes!K$3:K1001))</f>
        <v/>
      </c>
      <c r="L101" s="75" t="str">
        <f>IF($A101="","",SUMIF(Transacoes!$C$3:$C1001, $A101, Transacoes!L$3:L1001))</f>
        <v/>
      </c>
      <c r="M101" s="76" t="str">
        <f>IF($A101="","",SUMIF(Transacoes!$C$3:$C1001, $A101, Transacoes!M$3:M1001))</f>
        <v/>
      </c>
      <c r="N101" s="30"/>
      <c r="O101" s="31"/>
      <c r="P101" s="31"/>
      <c r="Q101" s="31"/>
      <c r="R101" s="31"/>
      <c r="S101" s="31"/>
      <c r="T101" s="31"/>
      <c r="U101" s="31"/>
      <c r="V101" s="31"/>
      <c r="W101" s="31"/>
      <c r="X101" s="31"/>
    </row>
    <row r="102">
      <c r="A102" s="69"/>
      <c r="B102" s="70" t="str">
        <f>IF($A102="","",SUMIFS(Transacoes!D$3:D1001,Transacoes!$C$3:$C1001,$A102,Transacoes!$B$3:$B1001,"C")-SUMIFS(Transacoes!D$3:D1001,Transacoes!$C$3:$C1001,$A102,Transacoes!$B$3:$B1001,"V"))</f>
        <v/>
      </c>
      <c r="C102" s="71" t="str">
        <f>IF($A102="","",(SUMIFS(Transacoes!F$3:F1001,Transacoes!$C$3:$C1001,$A102,Transacoes!$B$3:$B1001,"C")-SUMIFS(Transacoes!F$3:F1001,Transacoes!$C$3:$C1001,$A102,Transacoes!$B$3:$B1001,"V")) + G102)</f>
        <v/>
      </c>
      <c r="D102" s="71" t="str">
        <f>IFERROR(__xludf.DUMMYFUNCTION("IF(A102="""","""",IF(B102="""","""",B102*GOOGLEFINANCE(A102)))"),"")</f>
        <v/>
      </c>
      <c r="E102" s="71" t="str">
        <f t="shared" si="1"/>
        <v/>
      </c>
      <c r="F102" s="72" t="str">
        <f t="shared" si="2"/>
        <v/>
      </c>
      <c r="G102" s="73" t="str">
        <f>IF(A102="","",SUMIF(Transacoes!C$3:C1001,A102,Transacoes!G$3:G1001))</f>
        <v/>
      </c>
      <c r="H102" s="74" t="str">
        <f>IF(A102="","", SUMIF(Transacoes!C$3:C1001, A102, Transacoes!H$3:H1001))</f>
        <v/>
      </c>
      <c r="I102" s="75" t="str">
        <f>IF($A102="","",SUMIF(Transacoes!$C$3:$C1001, $A102, Transacoes!I$3:I1001))</f>
        <v/>
      </c>
      <c r="J102" s="75" t="str">
        <f>IF($A102="","",SUMIF(Transacoes!$C$3:$C1001, $A102, Transacoes!J$3:J1001))</f>
        <v/>
      </c>
      <c r="K102" s="75" t="str">
        <f>IF($A102="","",SUMIF(Transacoes!$C$3:$C1001, $A102, Transacoes!K$3:K1001))</f>
        <v/>
      </c>
      <c r="L102" s="75" t="str">
        <f>IF($A102="","",SUMIF(Transacoes!$C$3:$C1001, $A102, Transacoes!L$3:L1001))</f>
        <v/>
      </c>
      <c r="M102" s="76" t="str">
        <f>IF($A102="","",SUMIF(Transacoes!$C$3:$C1001, $A102, Transacoes!M$3:M1001))</f>
        <v/>
      </c>
      <c r="N102" s="30"/>
      <c r="O102" s="31"/>
      <c r="P102" s="31"/>
      <c r="Q102" s="31"/>
      <c r="R102" s="31"/>
      <c r="S102" s="31"/>
      <c r="T102" s="31"/>
      <c r="U102" s="31"/>
      <c r="V102" s="31"/>
      <c r="W102" s="31"/>
      <c r="X102" s="31"/>
    </row>
    <row r="103">
      <c r="A103" s="69"/>
      <c r="B103" s="70" t="str">
        <f>IF($A103="","",SUMIFS(Transacoes!D$3:D1001,Transacoes!$C$3:$C1001,$A103,Transacoes!$B$3:$B1001,"C")-SUMIFS(Transacoes!D$3:D1001,Transacoes!$C$3:$C1001,$A103,Transacoes!$B$3:$B1001,"V"))</f>
        <v/>
      </c>
      <c r="C103" s="71" t="str">
        <f>IF($A103="","",(SUMIFS(Transacoes!F$3:F1001,Transacoes!$C$3:$C1001,$A103,Transacoes!$B$3:$B1001,"C")-SUMIFS(Transacoes!F$3:F1001,Transacoes!$C$3:$C1001,$A103,Transacoes!$B$3:$B1001,"V")) + G103)</f>
        <v/>
      </c>
      <c r="D103" s="71" t="str">
        <f>IFERROR(__xludf.DUMMYFUNCTION("IF(A103="""","""",IF(B103="""","""",B103*GOOGLEFINANCE(A103)))"),"")</f>
        <v/>
      </c>
      <c r="E103" s="71" t="str">
        <f t="shared" si="1"/>
        <v/>
      </c>
      <c r="F103" s="72" t="str">
        <f t="shared" si="2"/>
        <v/>
      </c>
      <c r="G103" s="73" t="str">
        <f>IF(A103="","",SUMIF(Transacoes!C$3:C1001,A103,Transacoes!G$3:G1001))</f>
        <v/>
      </c>
      <c r="H103" s="74" t="str">
        <f>IF(A103="","", SUMIF(Transacoes!C$3:C1001, A103, Transacoes!H$3:H1001))</f>
        <v/>
      </c>
      <c r="I103" s="75" t="str">
        <f>IF($A103="","",SUMIF(Transacoes!$C$3:$C1001, $A103, Transacoes!I$3:I1001))</f>
        <v/>
      </c>
      <c r="J103" s="75" t="str">
        <f>IF($A103="","",SUMIF(Transacoes!$C$3:$C1001, $A103, Transacoes!J$3:J1001))</f>
        <v/>
      </c>
      <c r="K103" s="75" t="str">
        <f>IF($A103="","",SUMIF(Transacoes!$C$3:$C1001, $A103, Transacoes!K$3:K1001))</f>
        <v/>
      </c>
      <c r="L103" s="75" t="str">
        <f>IF($A103="","",SUMIF(Transacoes!$C$3:$C1001, $A103, Transacoes!L$3:L1001))</f>
        <v/>
      </c>
      <c r="M103" s="76" t="str">
        <f>IF($A103="","",SUMIF(Transacoes!$C$3:$C1001, $A103, Transacoes!M$3:M1001))</f>
        <v/>
      </c>
      <c r="N103" s="30"/>
      <c r="O103" s="31"/>
      <c r="P103" s="31"/>
      <c r="Q103" s="31"/>
      <c r="R103" s="31"/>
      <c r="S103" s="31"/>
      <c r="T103" s="31"/>
      <c r="U103" s="31"/>
      <c r="V103" s="31"/>
      <c r="W103" s="31"/>
      <c r="X103" s="31"/>
    </row>
    <row r="104">
      <c r="A104" s="69"/>
      <c r="B104" s="70" t="str">
        <f>IF($A104="","",SUMIFS(Transacoes!D$3:D1001,Transacoes!$C$3:$C1001,$A104,Transacoes!$B$3:$B1001,"C")-SUMIFS(Transacoes!D$3:D1001,Transacoes!$C$3:$C1001,$A104,Transacoes!$B$3:$B1001,"V"))</f>
        <v/>
      </c>
      <c r="C104" s="71" t="str">
        <f>IF($A104="","",(SUMIFS(Transacoes!F$3:F1001,Transacoes!$C$3:$C1001,$A104,Transacoes!$B$3:$B1001,"C")-SUMIFS(Transacoes!F$3:F1001,Transacoes!$C$3:$C1001,$A104,Transacoes!$B$3:$B1001,"V")) + G104)</f>
        <v/>
      </c>
      <c r="D104" s="71" t="str">
        <f>IFERROR(__xludf.DUMMYFUNCTION("IF(A104="""","""",IF(B104="""","""",B104*GOOGLEFINANCE(A104)))"),"")</f>
        <v/>
      </c>
      <c r="E104" s="71" t="str">
        <f t="shared" si="1"/>
        <v/>
      </c>
      <c r="F104" s="72" t="str">
        <f t="shared" si="2"/>
        <v/>
      </c>
      <c r="G104" s="73" t="str">
        <f>IF(A104="","",SUMIF(Transacoes!C$3:C1001,A104,Transacoes!G$3:G1001))</f>
        <v/>
      </c>
      <c r="H104" s="74" t="str">
        <f>IF(A104="","", SUMIF(Transacoes!C$3:C1001, A104, Transacoes!H$3:H1001))</f>
        <v/>
      </c>
      <c r="I104" s="75" t="str">
        <f>IF($A104="","",SUMIF(Transacoes!$C$3:$C1001, $A104, Transacoes!I$3:I1001))</f>
        <v/>
      </c>
      <c r="J104" s="75" t="str">
        <f>IF($A104="","",SUMIF(Transacoes!$C$3:$C1001, $A104, Transacoes!J$3:J1001))</f>
        <v/>
      </c>
      <c r="K104" s="75" t="str">
        <f>IF($A104="","",SUMIF(Transacoes!$C$3:$C1001, $A104, Transacoes!K$3:K1001))</f>
        <v/>
      </c>
      <c r="L104" s="75" t="str">
        <f>IF($A104="","",SUMIF(Transacoes!$C$3:$C1001, $A104, Transacoes!L$3:L1001))</f>
        <v/>
      </c>
      <c r="M104" s="76" t="str">
        <f>IF($A104="","",SUMIF(Transacoes!$C$3:$C1001, $A104, Transacoes!M$3:M1001))</f>
        <v/>
      </c>
      <c r="N104" s="30"/>
      <c r="O104" s="31"/>
      <c r="P104" s="31"/>
      <c r="Q104" s="31"/>
      <c r="R104" s="31"/>
      <c r="S104" s="31"/>
      <c r="T104" s="31"/>
      <c r="U104" s="31"/>
      <c r="V104" s="31"/>
      <c r="W104" s="31"/>
      <c r="X104" s="31"/>
    </row>
    <row r="105">
      <c r="A105" s="69"/>
      <c r="B105" s="70" t="str">
        <f>IF($A105="","",SUMIFS(Transacoes!D$3:D1001,Transacoes!$C$3:$C1001,$A105,Transacoes!$B$3:$B1001,"C")-SUMIFS(Transacoes!D$3:D1001,Transacoes!$C$3:$C1001,$A105,Transacoes!$B$3:$B1001,"V"))</f>
        <v/>
      </c>
      <c r="C105" s="71" t="str">
        <f>IF($A105="","",(SUMIFS(Transacoes!F$3:F1001,Transacoes!$C$3:$C1001,$A105,Transacoes!$B$3:$B1001,"C")-SUMIFS(Transacoes!F$3:F1001,Transacoes!$C$3:$C1001,$A105,Transacoes!$B$3:$B1001,"V")) + G105)</f>
        <v/>
      </c>
      <c r="D105" s="71" t="str">
        <f>IFERROR(__xludf.DUMMYFUNCTION("IF(A105="""","""",IF(B105="""","""",B105*GOOGLEFINANCE(A105)))"),"")</f>
        <v/>
      </c>
      <c r="E105" s="71" t="str">
        <f t="shared" si="1"/>
        <v/>
      </c>
      <c r="F105" s="72" t="str">
        <f t="shared" si="2"/>
        <v/>
      </c>
      <c r="G105" s="73" t="str">
        <f>IF(A105="","",SUMIF(Transacoes!C$3:C1001,A105,Transacoes!G$3:G1001))</f>
        <v/>
      </c>
      <c r="H105" s="74" t="str">
        <f>IF(A105="","", SUMIF(Transacoes!C$3:C1001, A105, Transacoes!H$3:H1001))</f>
        <v/>
      </c>
      <c r="I105" s="75" t="str">
        <f>IF($A105="","",SUMIF(Transacoes!$C$3:$C1001, $A105, Transacoes!I$3:I1001))</f>
        <v/>
      </c>
      <c r="J105" s="75" t="str">
        <f>IF($A105="","",SUMIF(Transacoes!$C$3:$C1001, $A105, Transacoes!J$3:J1001))</f>
        <v/>
      </c>
      <c r="K105" s="75" t="str">
        <f>IF($A105="","",SUMIF(Transacoes!$C$3:$C1001, $A105, Transacoes!K$3:K1001))</f>
        <v/>
      </c>
      <c r="L105" s="75" t="str">
        <f>IF($A105="","",SUMIF(Transacoes!$C$3:$C1001, $A105, Transacoes!L$3:L1001))</f>
        <v/>
      </c>
      <c r="M105" s="76" t="str">
        <f>IF($A105="","",SUMIF(Transacoes!$C$3:$C1001, $A105, Transacoes!M$3:M1001))</f>
        <v/>
      </c>
      <c r="N105" s="30"/>
      <c r="O105" s="31"/>
      <c r="P105" s="31"/>
      <c r="Q105" s="31"/>
      <c r="R105" s="31"/>
      <c r="S105" s="31"/>
      <c r="T105" s="31"/>
      <c r="U105" s="31"/>
      <c r="V105" s="31"/>
      <c r="W105" s="31"/>
      <c r="X105" s="31"/>
    </row>
    <row r="106">
      <c r="A106" s="69"/>
      <c r="B106" s="70" t="str">
        <f>IF($A106="","",SUMIFS(Transacoes!D$3:D1001,Transacoes!$C$3:$C1001,$A106,Transacoes!$B$3:$B1001,"C")-SUMIFS(Transacoes!D$3:D1001,Transacoes!$C$3:$C1001,$A106,Transacoes!$B$3:$B1001,"V"))</f>
        <v/>
      </c>
      <c r="C106" s="71" t="str">
        <f>IF($A106="","",(SUMIFS(Transacoes!F$3:F1001,Transacoes!$C$3:$C1001,$A106,Transacoes!$B$3:$B1001,"C")-SUMIFS(Transacoes!F$3:F1001,Transacoes!$C$3:$C1001,$A106,Transacoes!$B$3:$B1001,"V")) + G106)</f>
        <v/>
      </c>
      <c r="D106" s="71" t="str">
        <f>IFERROR(__xludf.DUMMYFUNCTION("IF(A106="""","""",IF(B106="""","""",B106*GOOGLEFINANCE(A106)))"),"")</f>
        <v/>
      </c>
      <c r="E106" s="71" t="str">
        <f t="shared" si="1"/>
        <v/>
      </c>
      <c r="F106" s="72" t="str">
        <f t="shared" si="2"/>
        <v/>
      </c>
      <c r="G106" s="73" t="str">
        <f>IF(A106="","",SUMIF(Transacoes!C$3:C1001,A106,Transacoes!G$3:G1001))</f>
        <v/>
      </c>
      <c r="H106" s="74" t="str">
        <f>IF(A106="","", SUMIF(Transacoes!C$3:C1001, A106, Transacoes!H$3:H1001))</f>
        <v/>
      </c>
      <c r="I106" s="75" t="str">
        <f>IF($A106="","",SUMIF(Transacoes!$C$3:$C1001, $A106, Transacoes!I$3:I1001))</f>
        <v/>
      </c>
      <c r="J106" s="75" t="str">
        <f>IF($A106="","",SUMIF(Transacoes!$C$3:$C1001, $A106, Transacoes!J$3:J1001))</f>
        <v/>
      </c>
      <c r="K106" s="75" t="str">
        <f>IF($A106="","",SUMIF(Transacoes!$C$3:$C1001, $A106, Transacoes!K$3:K1001))</f>
        <v/>
      </c>
      <c r="L106" s="75" t="str">
        <f>IF($A106="","",SUMIF(Transacoes!$C$3:$C1001, $A106, Transacoes!L$3:L1001))</f>
        <v/>
      </c>
      <c r="M106" s="76" t="str">
        <f>IF($A106="","",SUMIF(Transacoes!$C$3:$C1001, $A106, Transacoes!M$3:M1001))</f>
        <v/>
      </c>
      <c r="N106" s="30"/>
      <c r="O106" s="31"/>
      <c r="P106" s="31"/>
      <c r="Q106" s="31"/>
      <c r="R106" s="31"/>
      <c r="S106" s="31"/>
      <c r="T106" s="31"/>
      <c r="U106" s="31"/>
      <c r="V106" s="31"/>
      <c r="W106" s="31"/>
      <c r="X106" s="31"/>
    </row>
    <row r="107">
      <c r="A107" s="69"/>
      <c r="B107" s="70" t="str">
        <f>IF($A107="","",SUMIFS(Transacoes!D$3:D1001,Transacoes!$C$3:$C1001,$A107,Transacoes!$B$3:$B1001,"C")-SUMIFS(Transacoes!D$3:D1001,Transacoes!$C$3:$C1001,$A107,Transacoes!$B$3:$B1001,"V"))</f>
        <v/>
      </c>
      <c r="C107" s="71" t="str">
        <f>IF($A107="","",(SUMIFS(Transacoes!F$3:F1001,Transacoes!$C$3:$C1001,$A107,Transacoes!$B$3:$B1001,"C")-SUMIFS(Transacoes!F$3:F1001,Transacoes!$C$3:$C1001,$A107,Transacoes!$B$3:$B1001,"V")) + G107)</f>
        <v/>
      </c>
      <c r="D107" s="71" t="str">
        <f>IFERROR(__xludf.DUMMYFUNCTION("IF(A107="""","""",IF(B107="""","""",B107*GOOGLEFINANCE(A107)))"),"")</f>
        <v/>
      </c>
      <c r="E107" s="71" t="str">
        <f t="shared" si="1"/>
        <v/>
      </c>
      <c r="F107" s="72" t="str">
        <f t="shared" si="2"/>
        <v/>
      </c>
      <c r="G107" s="73" t="str">
        <f>IF(A107="","",SUMIF(Transacoes!C$3:C1001,A107,Transacoes!G$3:G1001))</f>
        <v/>
      </c>
      <c r="H107" s="74" t="str">
        <f>IF(A107="","", SUMIF(Transacoes!C$3:C1001, A107, Transacoes!H$3:H1001))</f>
        <v/>
      </c>
      <c r="I107" s="75" t="str">
        <f>IF($A107="","",SUMIF(Transacoes!$C$3:$C1001, $A107, Transacoes!I$3:I1001))</f>
        <v/>
      </c>
      <c r="J107" s="75" t="str">
        <f>IF($A107="","",SUMIF(Transacoes!$C$3:$C1001, $A107, Transacoes!J$3:J1001))</f>
        <v/>
      </c>
      <c r="K107" s="75" t="str">
        <f>IF($A107="","",SUMIF(Transacoes!$C$3:$C1001, $A107, Transacoes!K$3:K1001))</f>
        <v/>
      </c>
      <c r="L107" s="75" t="str">
        <f>IF($A107="","",SUMIF(Transacoes!$C$3:$C1001, $A107, Transacoes!L$3:L1001))</f>
        <v/>
      </c>
      <c r="M107" s="76" t="str">
        <f>IF($A107="","",SUMIF(Transacoes!$C$3:$C1001, $A107, Transacoes!M$3:M1001))</f>
        <v/>
      </c>
      <c r="N107" s="30"/>
      <c r="O107" s="31"/>
      <c r="P107" s="31"/>
      <c r="Q107" s="31"/>
      <c r="R107" s="31"/>
      <c r="S107" s="31"/>
      <c r="T107" s="31"/>
      <c r="U107" s="31"/>
      <c r="V107" s="31"/>
      <c r="W107" s="31"/>
      <c r="X107" s="31"/>
    </row>
    <row r="108">
      <c r="A108" s="69"/>
      <c r="B108" s="70" t="str">
        <f>IF($A108="","",SUMIFS(Transacoes!D$3:D1001,Transacoes!$C$3:$C1001,$A108,Transacoes!$B$3:$B1001,"C")-SUMIFS(Transacoes!D$3:D1001,Transacoes!$C$3:$C1001,$A108,Transacoes!$B$3:$B1001,"V"))</f>
        <v/>
      </c>
      <c r="C108" s="71" t="str">
        <f>IF($A108="","",(SUMIFS(Transacoes!F$3:F1001,Transacoes!$C$3:$C1001,$A108,Transacoes!$B$3:$B1001,"C")-SUMIFS(Transacoes!F$3:F1001,Transacoes!$C$3:$C1001,$A108,Transacoes!$B$3:$B1001,"V")) + G108)</f>
        <v/>
      </c>
      <c r="D108" s="71" t="str">
        <f>IFERROR(__xludf.DUMMYFUNCTION("IF(A108="""","""",IF(B108="""","""",B108*GOOGLEFINANCE(A108)))"),"")</f>
        <v/>
      </c>
      <c r="E108" s="71" t="str">
        <f t="shared" si="1"/>
        <v/>
      </c>
      <c r="F108" s="72" t="str">
        <f t="shared" si="2"/>
        <v/>
      </c>
      <c r="G108" s="73" t="str">
        <f>IF(A108="","",SUMIF(Transacoes!C$3:C1001,A108,Transacoes!G$3:G1001))</f>
        <v/>
      </c>
      <c r="H108" s="74" t="str">
        <f>IF(A108="","", SUMIF(Transacoes!C$3:C1001, A108, Transacoes!H$3:H1001))</f>
        <v/>
      </c>
      <c r="I108" s="75" t="str">
        <f>IF($A108="","",SUMIF(Transacoes!$C$3:$C1001, $A108, Transacoes!I$3:I1001))</f>
        <v/>
      </c>
      <c r="J108" s="75" t="str">
        <f>IF($A108="","",SUMIF(Transacoes!$C$3:$C1001, $A108, Transacoes!J$3:J1001))</f>
        <v/>
      </c>
      <c r="K108" s="75" t="str">
        <f>IF($A108="","",SUMIF(Transacoes!$C$3:$C1001, $A108, Transacoes!K$3:K1001))</f>
        <v/>
      </c>
      <c r="L108" s="75" t="str">
        <f>IF($A108="","",SUMIF(Transacoes!$C$3:$C1001, $A108, Transacoes!L$3:L1001))</f>
        <v/>
      </c>
      <c r="M108" s="76" t="str">
        <f>IF($A108="","",SUMIF(Transacoes!$C$3:$C1001, $A108, Transacoes!M$3:M1001))</f>
        <v/>
      </c>
      <c r="N108" s="30"/>
      <c r="O108" s="31"/>
      <c r="P108" s="31"/>
      <c r="Q108" s="31"/>
      <c r="R108" s="31"/>
      <c r="S108" s="31"/>
      <c r="T108" s="31"/>
      <c r="U108" s="31"/>
      <c r="V108" s="31"/>
      <c r="W108" s="31"/>
      <c r="X108" s="31"/>
    </row>
    <row r="109">
      <c r="A109" s="69"/>
      <c r="B109" s="70" t="str">
        <f>IF($A109="","",SUMIFS(Transacoes!D$3:D1001,Transacoes!$C$3:$C1001,$A109,Transacoes!$B$3:$B1001,"C")-SUMIFS(Transacoes!D$3:D1001,Transacoes!$C$3:$C1001,$A109,Transacoes!$B$3:$B1001,"V"))</f>
        <v/>
      </c>
      <c r="C109" s="71" t="str">
        <f>IF($A109="","",(SUMIFS(Transacoes!F$3:F1001,Transacoes!$C$3:$C1001,$A109,Transacoes!$B$3:$B1001,"C")-SUMIFS(Transacoes!F$3:F1001,Transacoes!$C$3:$C1001,$A109,Transacoes!$B$3:$B1001,"V")) + G109)</f>
        <v/>
      </c>
      <c r="D109" s="71" t="str">
        <f>IFERROR(__xludf.DUMMYFUNCTION("IF(A109="""","""",IF(B109="""","""",B109*GOOGLEFINANCE(A109)))"),"")</f>
        <v/>
      </c>
      <c r="E109" s="71" t="str">
        <f t="shared" si="1"/>
        <v/>
      </c>
      <c r="F109" s="72" t="str">
        <f t="shared" si="2"/>
        <v/>
      </c>
      <c r="G109" s="73" t="str">
        <f>IF(A109="","",SUMIF(Transacoes!C$3:C1001,A109,Transacoes!G$3:G1001))</f>
        <v/>
      </c>
      <c r="H109" s="74" t="str">
        <f>IF(A109="","", SUMIF(Transacoes!C$3:C1001, A109, Transacoes!H$3:H1001))</f>
        <v/>
      </c>
      <c r="I109" s="75" t="str">
        <f>IF($A109="","",SUMIF(Transacoes!$C$3:$C1001, $A109, Transacoes!I$3:I1001))</f>
        <v/>
      </c>
      <c r="J109" s="75" t="str">
        <f>IF($A109="","",SUMIF(Transacoes!$C$3:$C1001, $A109, Transacoes!J$3:J1001))</f>
        <v/>
      </c>
      <c r="K109" s="75" t="str">
        <f>IF($A109="","",SUMIF(Transacoes!$C$3:$C1001, $A109, Transacoes!K$3:K1001))</f>
        <v/>
      </c>
      <c r="L109" s="75" t="str">
        <f>IF($A109="","",SUMIF(Transacoes!$C$3:$C1001, $A109, Transacoes!L$3:L1001))</f>
        <v/>
      </c>
      <c r="M109" s="76" t="str">
        <f>IF($A109="","",SUMIF(Transacoes!$C$3:$C1001, $A109, Transacoes!M$3:M1001))</f>
        <v/>
      </c>
      <c r="N109" s="30"/>
      <c r="O109" s="31"/>
      <c r="P109" s="31"/>
      <c r="Q109" s="31"/>
      <c r="R109" s="31"/>
      <c r="S109" s="31"/>
      <c r="T109" s="31"/>
      <c r="U109" s="31"/>
      <c r="V109" s="31"/>
      <c r="W109" s="31"/>
      <c r="X109" s="31"/>
    </row>
    <row r="110">
      <c r="A110" s="69"/>
      <c r="B110" s="70" t="str">
        <f>IF($A110="","",SUMIFS(Transacoes!D$3:D1001,Transacoes!$C$3:$C1001,$A110,Transacoes!$B$3:$B1001,"C")-SUMIFS(Transacoes!D$3:D1001,Transacoes!$C$3:$C1001,$A110,Transacoes!$B$3:$B1001,"V"))</f>
        <v/>
      </c>
      <c r="C110" s="71" t="str">
        <f>IF($A110="","",(SUMIFS(Transacoes!F$3:F1001,Transacoes!$C$3:$C1001,$A110,Transacoes!$B$3:$B1001,"C")-SUMIFS(Transacoes!F$3:F1001,Transacoes!$C$3:$C1001,$A110,Transacoes!$B$3:$B1001,"V")) + G110)</f>
        <v/>
      </c>
      <c r="D110" s="71" t="str">
        <f>IFERROR(__xludf.DUMMYFUNCTION("IF(A110="""","""",IF(B110="""","""",B110*GOOGLEFINANCE(A110)))"),"")</f>
        <v/>
      </c>
      <c r="E110" s="71" t="str">
        <f t="shared" si="1"/>
        <v/>
      </c>
      <c r="F110" s="72" t="str">
        <f t="shared" si="2"/>
        <v/>
      </c>
      <c r="G110" s="73" t="str">
        <f>IF(A110="","",SUMIF(Transacoes!C$3:C1001,A110,Transacoes!G$3:G1001))</f>
        <v/>
      </c>
      <c r="H110" s="74" t="str">
        <f>IF(A110="","", SUMIF(Transacoes!C$3:C1001, A110, Transacoes!H$3:H1001))</f>
        <v/>
      </c>
      <c r="I110" s="75" t="str">
        <f>IF($A110="","",SUMIF(Transacoes!$C$3:$C1001, $A110, Transacoes!I$3:I1001))</f>
        <v/>
      </c>
      <c r="J110" s="75" t="str">
        <f>IF($A110="","",SUMIF(Transacoes!$C$3:$C1001, $A110, Transacoes!J$3:J1001))</f>
        <v/>
      </c>
      <c r="K110" s="75" t="str">
        <f>IF($A110="","",SUMIF(Transacoes!$C$3:$C1001, $A110, Transacoes!K$3:K1001))</f>
        <v/>
      </c>
      <c r="L110" s="75" t="str">
        <f>IF($A110="","",SUMIF(Transacoes!$C$3:$C1001, $A110, Transacoes!L$3:L1001))</f>
        <v/>
      </c>
      <c r="M110" s="76" t="str">
        <f>IF($A110="","",SUMIF(Transacoes!$C$3:$C1001, $A110, Transacoes!M$3:M1001))</f>
        <v/>
      </c>
      <c r="N110" s="30"/>
      <c r="O110" s="31"/>
      <c r="P110" s="31"/>
      <c r="Q110" s="31"/>
      <c r="R110" s="31"/>
      <c r="S110" s="31"/>
      <c r="T110" s="31"/>
      <c r="U110" s="31"/>
      <c r="V110" s="31"/>
      <c r="W110" s="31"/>
      <c r="X110" s="31"/>
    </row>
    <row r="111">
      <c r="A111" s="69"/>
      <c r="B111" s="70" t="str">
        <f>IF($A111="","",SUMIFS(Transacoes!D$3:D1001,Transacoes!$C$3:$C1001,$A111,Transacoes!$B$3:$B1001,"C")-SUMIFS(Transacoes!D$3:D1001,Transacoes!$C$3:$C1001,$A111,Transacoes!$B$3:$B1001,"V"))</f>
        <v/>
      </c>
      <c r="C111" s="71" t="str">
        <f>IF($A111="","",(SUMIFS(Transacoes!F$3:F1001,Transacoes!$C$3:$C1001,$A111,Transacoes!$B$3:$B1001,"C")-SUMIFS(Transacoes!F$3:F1001,Transacoes!$C$3:$C1001,$A111,Transacoes!$B$3:$B1001,"V")) + G111)</f>
        <v/>
      </c>
      <c r="D111" s="71" t="str">
        <f>IFERROR(__xludf.DUMMYFUNCTION("IF(A111="""","""",IF(B111="""","""",B111*GOOGLEFINANCE(A111)))"),"")</f>
        <v/>
      </c>
      <c r="E111" s="71" t="str">
        <f t="shared" si="1"/>
        <v/>
      </c>
      <c r="F111" s="72" t="str">
        <f t="shared" si="2"/>
        <v/>
      </c>
      <c r="G111" s="73" t="str">
        <f>IF(A111="","",SUMIF(Transacoes!C$3:C1001,A111,Transacoes!G$3:G1001))</f>
        <v/>
      </c>
      <c r="H111" s="74" t="str">
        <f>IF(A111="","", SUMIF(Transacoes!C$3:C1001, A111, Transacoes!H$3:H1001))</f>
        <v/>
      </c>
      <c r="I111" s="75" t="str">
        <f>IF($A111="","",SUMIF(Transacoes!$C$3:$C1001, $A111, Transacoes!I$3:I1001))</f>
        <v/>
      </c>
      <c r="J111" s="75" t="str">
        <f>IF($A111="","",SUMIF(Transacoes!$C$3:$C1001, $A111, Transacoes!J$3:J1001))</f>
        <v/>
      </c>
      <c r="K111" s="75" t="str">
        <f>IF($A111="","",SUMIF(Transacoes!$C$3:$C1001, $A111, Transacoes!K$3:K1001))</f>
        <v/>
      </c>
      <c r="L111" s="75" t="str">
        <f>IF($A111="","",SUMIF(Transacoes!$C$3:$C1001, $A111, Transacoes!L$3:L1001))</f>
        <v/>
      </c>
      <c r="M111" s="76" t="str">
        <f>IF($A111="","",SUMIF(Transacoes!$C$3:$C1001, $A111, Transacoes!M$3:M1001))</f>
        <v/>
      </c>
      <c r="N111" s="30"/>
      <c r="O111" s="31"/>
      <c r="P111" s="31"/>
      <c r="Q111" s="31"/>
      <c r="R111" s="31"/>
      <c r="S111" s="31"/>
      <c r="T111" s="31"/>
      <c r="U111" s="31"/>
      <c r="V111" s="31"/>
      <c r="W111" s="31"/>
      <c r="X111" s="31"/>
    </row>
    <row r="112">
      <c r="A112" s="69"/>
      <c r="B112" s="70" t="str">
        <f>IF($A112="","",SUMIFS(Transacoes!D$3:D1001,Transacoes!$C$3:$C1001,$A112,Transacoes!$B$3:$B1001,"C")-SUMIFS(Transacoes!D$3:D1001,Transacoes!$C$3:$C1001,$A112,Transacoes!$B$3:$B1001,"V"))</f>
        <v/>
      </c>
      <c r="C112" s="71" t="str">
        <f>IF($A112="","",(SUMIFS(Transacoes!F$3:F1001,Transacoes!$C$3:$C1001,$A112,Transacoes!$B$3:$B1001,"C")-SUMIFS(Transacoes!F$3:F1001,Transacoes!$C$3:$C1001,$A112,Transacoes!$B$3:$B1001,"V")) + G112)</f>
        <v/>
      </c>
      <c r="D112" s="71" t="str">
        <f>IFERROR(__xludf.DUMMYFUNCTION("IF(A112="""","""",IF(B112="""","""",B112*GOOGLEFINANCE(A112)))"),"")</f>
        <v/>
      </c>
      <c r="E112" s="71" t="str">
        <f t="shared" si="1"/>
        <v/>
      </c>
      <c r="F112" s="72" t="str">
        <f t="shared" si="2"/>
        <v/>
      </c>
      <c r="G112" s="73" t="str">
        <f>IF(A112="","",SUMIF(Transacoes!C$3:C1001,A112,Transacoes!G$3:G1001))</f>
        <v/>
      </c>
      <c r="H112" s="74" t="str">
        <f>IF(A112="","", SUMIF(Transacoes!C$3:C1001, A112, Transacoes!H$3:H1001))</f>
        <v/>
      </c>
      <c r="I112" s="75" t="str">
        <f>IF($A112="","",SUMIF(Transacoes!$C$3:$C1001, $A112, Transacoes!I$3:I1001))</f>
        <v/>
      </c>
      <c r="J112" s="75" t="str">
        <f>IF($A112="","",SUMIF(Transacoes!$C$3:$C1001, $A112, Transacoes!J$3:J1001))</f>
        <v/>
      </c>
      <c r="K112" s="75" t="str">
        <f>IF($A112="","",SUMIF(Transacoes!$C$3:$C1001, $A112, Transacoes!K$3:K1001))</f>
        <v/>
      </c>
      <c r="L112" s="75" t="str">
        <f>IF($A112="","",SUMIF(Transacoes!$C$3:$C1001, $A112, Transacoes!L$3:L1001))</f>
        <v/>
      </c>
      <c r="M112" s="76" t="str">
        <f>IF($A112="","",SUMIF(Transacoes!$C$3:$C1001, $A112, Transacoes!M$3:M1001))</f>
        <v/>
      </c>
      <c r="N112" s="30"/>
      <c r="O112" s="31"/>
      <c r="P112" s="31"/>
      <c r="Q112" s="31"/>
      <c r="R112" s="31"/>
      <c r="S112" s="31"/>
      <c r="T112" s="31"/>
      <c r="U112" s="31"/>
      <c r="V112" s="31"/>
      <c r="W112" s="31"/>
      <c r="X112" s="31"/>
    </row>
    <row r="113">
      <c r="A113" s="69"/>
      <c r="B113" s="70" t="str">
        <f>IF($A113="","",SUMIFS(Transacoes!D$3:D1001,Transacoes!$C$3:$C1001,$A113,Transacoes!$B$3:$B1001,"C")-SUMIFS(Transacoes!D$3:D1001,Transacoes!$C$3:$C1001,$A113,Transacoes!$B$3:$B1001,"V"))</f>
        <v/>
      </c>
      <c r="C113" s="71" t="str">
        <f>IF($A113="","",(SUMIFS(Transacoes!F$3:F1001,Transacoes!$C$3:$C1001,$A113,Transacoes!$B$3:$B1001,"C")-SUMIFS(Transacoes!F$3:F1001,Transacoes!$C$3:$C1001,$A113,Transacoes!$B$3:$B1001,"V")) + G113)</f>
        <v/>
      </c>
      <c r="D113" s="71" t="str">
        <f>IFERROR(__xludf.DUMMYFUNCTION("IF(A113="""","""",IF(B113="""","""",B113*GOOGLEFINANCE(A113)))"),"")</f>
        <v/>
      </c>
      <c r="E113" s="71" t="str">
        <f t="shared" si="1"/>
        <v/>
      </c>
      <c r="F113" s="72" t="str">
        <f t="shared" si="2"/>
        <v/>
      </c>
      <c r="G113" s="73" t="str">
        <f>IF(A113="","",SUMIF(Transacoes!C$3:C1001,A113,Transacoes!G$3:G1001))</f>
        <v/>
      </c>
      <c r="H113" s="74" t="str">
        <f>IF(A113="","", SUMIF(Transacoes!C$3:C1001, A113, Transacoes!H$3:H1001))</f>
        <v/>
      </c>
      <c r="I113" s="75" t="str">
        <f>IF($A113="","",SUMIF(Transacoes!$C$3:$C1001, $A113, Transacoes!I$3:I1001))</f>
        <v/>
      </c>
      <c r="J113" s="75" t="str">
        <f>IF($A113="","",SUMIF(Transacoes!$C$3:$C1001, $A113, Transacoes!J$3:J1001))</f>
        <v/>
      </c>
      <c r="K113" s="75" t="str">
        <f>IF($A113="","",SUMIF(Transacoes!$C$3:$C1001, $A113, Transacoes!K$3:K1001))</f>
        <v/>
      </c>
      <c r="L113" s="75" t="str">
        <f>IF($A113="","",SUMIF(Transacoes!$C$3:$C1001, $A113, Transacoes!L$3:L1001))</f>
        <v/>
      </c>
      <c r="M113" s="76" t="str">
        <f>IF($A113="","",SUMIF(Transacoes!$C$3:$C1001, $A113, Transacoes!M$3:M1001))</f>
        <v/>
      </c>
      <c r="N113" s="30"/>
      <c r="O113" s="31"/>
      <c r="P113" s="31"/>
      <c r="Q113" s="31"/>
      <c r="R113" s="31"/>
      <c r="S113" s="31"/>
      <c r="T113" s="31"/>
      <c r="U113" s="31"/>
      <c r="V113" s="31"/>
      <c r="W113" s="31"/>
      <c r="X113" s="31"/>
    </row>
    <row r="114">
      <c r="A114" s="69"/>
      <c r="B114" s="70" t="str">
        <f>IF($A114="","",SUMIFS(Transacoes!D$3:D1001,Transacoes!$C$3:$C1001,$A114,Transacoes!$B$3:$B1001,"C")-SUMIFS(Transacoes!D$3:D1001,Transacoes!$C$3:$C1001,$A114,Transacoes!$B$3:$B1001,"V"))</f>
        <v/>
      </c>
      <c r="C114" s="71" t="str">
        <f>IF($A114="","",(SUMIFS(Transacoes!F$3:F1001,Transacoes!$C$3:$C1001,$A114,Transacoes!$B$3:$B1001,"C")-SUMIFS(Transacoes!F$3:F1001,Transacoes!$C$3:$C1001,$A114,Transacoes!$B$3:$B1001,"V")) + G114)</f>
        <v/>
      </c>
      <c r="D114" s="71" t="str">
        <f>IFERROR(__xludf.DUMMYFUNCTION("IF(A114="""","""",IF(B114="""","""",B114*GOOGLEFINANCE(A114)))"),"")</f>
        <v/>
      </c>
      <c r="E114" s="71" t="str">
        <f t="shared" si="1"/>
        <v/>
      </c>
      <c r="F114" s="72" t="str">
        <f t="shared" si="2"/>
        <v/>
      </c>
      <c r="G114" s="73" t="str">
        <f>IF(A114="","",SUMIF(Transacoes!C$3:C1001,A114,Transacoes!G$3:G1001))</f>
        <v/>
      </c>
      <c r="H114" s="74" t="str">
        <f>IF(A114="","", SUMIF(Transacoes!C$3:C1001, A114, Transacoes!H$3:H1001))</f>
        <v/>
      </c>
      <c r="I114" s="75" t="str">
        <f>IF($A114="","",SUMIF(Transacoes!$C$3:$C1001, $A114, Transacoes!I$3:I1001))</f>
        <v/>
      </c>
      <c r="J114" s="75" t="str">
        <f>IF($A114="","",SUMIF(Transacoes!$C$3:$C1001, $A114, Transacoes!J$3:J1001))</f>
        <v/>
      </c>
      <c r="K114" s="75" t="str">
        <f>IF($A114="","",SUMIF(Transacoes!$C$3:$C1001, $A114, Transacoes!K$3:K1001))</f>
        <v/>
      </c>
      <c r="L114" s="75" t="str">
        <f>IF($A114="","",SUMIF(Transacoes!$C$3:$C1001, $A114, Transacoes!L$3:L1001))</f>
        <v/>
      </c>
      <c r="M114" s="76" t="str">
        <f>IF($A114="","",SUMIF(Transacoes!$C$3:$C1001, $A114, Transacoes!M$3:M1001))</f>
        <v/>
      </c>
      <c r="N114" s="30"/>
      <c r="O114" s="31"/>
      <c r="P114" s="31"/>
      <c r="Q114" s="31"/>
      <c r="R114" s="31"/>
      <c r="S114" s="31"/>
      <c r="T114" s="31"/>
      <c r="U114" s="31"/>
      <c r="V114" s="31"/>
      <c r="W114" s="31"/>
      <c r="X114" s="31"/>
    </row>
    <row r="115">
      <c r="A115" s="69"/>
      <c r="B115" s="70" t="str">
        <f>IF($A115="","",SUMIFS(Transacoes!D$3:D1001,Transacoes!$C$3:$C1001,$A115,Transacoes!$B$3:$B1001,"C")-SUMIFS(Transacoes!D$3:D1001,Transacoes!$C$3:$C1001,$A115,Transacoes!$B$3:$B1001,"V"))</f>
        <v/>
      </c>
      <c r="C115" s="71" t="str">
        <f>IF($A115="","",(SUMIFS(Transacoes!F$3:F1001,Transacoes!$C$3:$C1001,$A115,Transacoes!$B$3:$B1001,"C")-SUMIFS(Transacoes!F$3:F1001,Transacoes!$C$3:$C1001,$A115,Transacoes!$B$3:$B1001,"V")) + G115)</f>
        <v/>
      </c>
      <c r="D115" s="71" t="str">
        <f>IFERROR(__xludf.DUMMYFUNCTION("IF(A115="""","""",IF(B115="""","""",B115*GOOGLEFINANCE(A115)))"),"")</f>
        <v/>
      </c>
      <c r="E115" s="71" t="str">
        <f t="shared" si="1"/>
        <v/>
      </c>
      <c r="F115" s="72" t="str">
        <f t="shared" si="2"/>
        <v/>
      </c>
      <c r="G115" s="73" t="str">
        <f>IF(A115="","",SUMIF(Transacoes!C$3:C1001,A115,Transacoes!G$3:G1001))</f>
        <v/>
      </c>
      <c r="H115" s="74" t="str">
        <f>IF(A115="","", SUMIF(Transacoes!C$3:C1001, A115, Transacoes!H$3:H1001))</f>
        <v/>
      </c>
      <c r="I115" s="75" t="str">
        <f>IF($A115="","",SUMIF(Transacoes!$C$3:$C1001, $A115, Transacoes!I$3:I1001))</f>
        <v/>
      </c>
      <c r="J115" s="75" t="str">
        <f>IF($A115="","",SUMIF(Transacoes!$C$3:$C1001, $A115, Transacoes!J$3:J1001))</f>
        <v/>
      </c>
      <c r="K115" s="75" t="str">
        <f>IF($A115="","",SUMIF(Transacoes!$C$3:$C1001, $A115, Transacoes!K$3:K1001))</f>
        <v/>
      </c>
      <c r="L115" s="75" t="str">
        <f>IF($A115="","",SUMIF(Transacoes!$C$3:$C1001, $A115, Transacoes!L$3:L1001))</f>
        <v/>
      </c>
      <c r="M115" s="76" t="str">
        <f>IF($A115="","",SUMIF(Transacoes!$C$3:$C1001, $A115, Transacoes!M$3:M1001))</f>
        <v/>
      </c>
      <c r="N115" s="30"/>
      <c r="O115" s="31"/>
      <c r="P115" s="31"/>
      <c r="Q115" s="31"/>
      <c r="R115" s="31"/>
      <c r="S115" s="31"/>
      <c r="T115" s="31"/>
      <c r="U115" s="31"/>
      <c r="V115" s="31"/>
      <c r="W115" s="31"/>
      <c r="X115" s="31"/>
    </row>
    <row r="116">
      <c r="A116" s="69"/>
      <c r="B116" s="70" t="str">
        <f>IF($A116="","",SUMIFS(Transacoes!D$3:D1001,Transacoes!$C$3:$C1001,$A116,Transacoes!$B$3:$B1001,"C")-SUMIFS(Transacoes!D$3:D1001,Transacoes!$C$3:$C1001,$A116,Transacoes!$B$3:$B1001,"V"))</f>
        <v/>
      </c>
      <c r="C116" s="71" t="str">
        <f>IF($A116="","",(SUMIFS(Transacoes!F$3:F1001,Transacoes!$C$3:$C1001,$A116,Transacoes!$B$3:$B1001,"C")-SUMIFS(Transacoes!F$3:F1001,Transacoes!$C$3:$C1001,$A116,Transacoes!$B$3:$B1001,"V")) + G116)</f>
        <v/>
      </c>
      <c r="D116" s="71" t="str">
        <f>IFERROR(__xludf.DUMMYFUNCTION("IF(A116="""","""",IF(B116="""","""",B116*GOOGLEFINANCE(A116)))"),"")</f>
        <v/>
      </c>
      <c r="E116" s="71" t="str">
        <f t="shared" si="1"/>
        <v/>
      </c>
      <c r="F116" s="72" t="str">
        <f t="shared" si="2"/>
        <v/>
      </c>
      <c r="G116" s="73" t="str">
        <f>IF(A116="","",SUMIF(Transacoes!C$3:C1001,A116,Transacoes!G$3:G1001))</f>
        <v/>
      </c>
      <c r="H116" s="74" t="str">
        <f>IF(A116="","", SUMIF(Transacoes!C$3:C1001, A116, Transacoes!H$3:H1001))</f>
        <v/>
      </c>
      <c r="I116" s="75" t="str">
        <f>IF($A116="","",SUMIF(Transacoes!$C$3:$C1001, $A116, Transacoes!I$3:I1001))</f>
        <v/>
      </c>
      <c r="J116" s="75" t="str">
        <f>IF($A116="","",SUMIF(Transacoes!$C$3:$C1001, $A116, Transacoes!J$3:J1001))</f>
        <v/>
      </c>
      <c r="K116" s="75" t="str">
        <f>IF($A116="","",SUMIF(Transacoes!$C$3:$C1001, $A116, Transacoes!K$3:K1001))</f>
        <v/>
      </c>
      <c r="L116" s="75" t="str">
        <f>IF($A116="","",SUMIF(Transacoes!$C$3:$C1001, $A116, Transacoes!L$3:L1001))</f>
        <v/>
      </c>
      <c r="M116" s="76" t="str">
        <f>IF($A116="","",SUMIF(Transacoes!$C$3:$C1001, $A116, Transacoes!M$3:M1001))</f>
        <v/>
      </c>
      <c r="N116" s="30"/>
      <c r="O116" s="31"/>
      <c r="P116" s="31"/>
      <c r="Q116" s="31"/>
      <c r="R116" s="31"/>
      <c r="S116" s="31"/>
      <c r="T116" s="31"/>
      <c r="U116" s="31"/>
      <c r="V116" s="31"/>
      <c r="W116" s="31"/>
      <c r="X116" s="31"/>
    </row>
    <row r="117">
      <c r="A117" s="69"/>
      <c r="B117" s="70" t="str">
        <f>IF($A117="","",SUMIFS(Transacoes!D$3:D1001,Transacoes!$C$3:$C1001,$A117,Transacoes!$B$3:$B1001,"C")-SUMIFS(Transacoes!D$3:D1001,Transacoes!$C$3:$C1001,$A117,Transacoes!$B$3:$B1001,"V"))</f>
        <v/>
      </c>
      <c r="C117" s="71" t="str">
        <f>IF($A117="","",(SUMIFS(Transacoes!F$3:F1001,Transacoes!$C$3:$C1001,$A117,Transacoes!$B$3:$B1001,"C")-SUMIFS(Transacoes!F$3:F1001,Transacoes!$C$3:$C1001,$A117,Transacoes!$B$3:$B1001,"V")) + G117)</f>
        <v/>
      </c>
      <c r="D117" s="71" t="str">
        <f>IFERROR(__xludf.DUMMYFUNCTION("IF(A117="""","""",IF(B117="""","""",B117*GOOGLEFINANCE(A117)))"),"")</f>
        <v/>
      </c>
      <c r="E117" s="71" t="str">
        <f t="shared" si="1"/>
        <v/>
      </c>
      <c r="F117" s="72" t="str">
        <f t="shared" si="2"/>
        <v/>
      </c>
      <c r="G117" s="73" t="str">
        <f>IF(A117="","",SUMIF(Transacoes!C$3:C1001,A117,Transacoes!G$3:G1001))</f>
        <v/>
      </c>
      <c r="H117" s="74" t="str">
        <f>IF(A117="","", SUMIF(Transacoes!C$3:C1001, A117, Transacoes!H$3:H1001))</f>
        <v/>
      </c>
      <c r="I117" s="75" t="str">
        <f>IF($A117="","",SUMIF(Transacoes!$C$3:$C1001, $A117, Transacoes!I$3:I1001))</f>
        <v/>
      </c>
      <c r="J117" s="75" t="str">
        <f>IF($A117="","",SUMIF(Transacoes!$C$3:$C1001, $A117, Transacoes!J$3:J1001))</f>
        <v/>
      </c>
      <c r="K117" s="75" t="str">
        <f>IF($A117="","",SUMIF(Transacoes!$C$3:$C1001, $A117, Transacoes!K$3:K1001))</f>
        <v/>
      </c>
      <c r="L117" s="75" t="str">
        <f>IF($A117="","",SUMIF(Transacoes!$C$3:$C1001, $A117, Transacoes!L$3:L1001))</f>
        <v/>
      </c>
      <c r="M117" s="76" t="str">
        <f>IF($A117="","",SUMIF(Transacoes!$C$3:$C1001, $A117, Transacoes!M$3:M1001))</f>
        <v/>
      </c>
      <c r="N117" s="30"/>
      <c r="O117" s="31"/>
      <c r="P117" s="31"/>
      <c r="Q117" s="31"/>
      <c r="R117" s="31"/>
      <c r="S117" s="31"/>
      <c r="T117" s="31"/>
      <c r="U117" s="31"/>
      <c r="V117" s="31"/>
      <c r="W117" s="31"/>
      <c r="X117" s="31"/>
    </row>
    <row r="118">
      <c r="A118" s="69"/>
      <c r="B118" s="70" t="str">
        <f>IF($A118="","",SUMIFS(Transacoes!D$3:D1001,Transacoes!$C$3:$C1001,$A118,Transacoes!$B$3:$B1001,"C")-SUMIFS(Transacoes!D$3:D1001,Transacoes!$C$3:$C1001,$A118,Transacoes!$B$3:$B1001,"V"))</f>
        <v/>
      </c>
      <c r="C118" s="71" t="str">
        <f>IF($A118="","",(SUMIFS(Transacoes!F$3:F1001,Transacoes!$C$3:$C1001,$A118,Transacoes!$B$3:$B1001,"C")-SUMIFS(Transacoes!F$3:F1001,Transacoes!$C$3:$C1001,$A118,Transacoes!$B$3:$B1001,"V")) + G118)</f>
        <v/>
      </c>
      <c r="D118" s="71" t="str">
        <f>IFERROR(__xludf.DUMMYFUNCTION("IF(A118="""","""",IF(B118="""","""",B118*GOOGLEFINANCE(A118)))"),"")</f>
        <v/>
      </c>
      <c r="E118" s="71" t="str">
        <f t="shared" si="1"/>
        <v/>
      </c>
      <c r="F118" s="72" t="str">
        <f t="shared" si="2"/>
        <v/>
      </c>
      <c r="G118" s="73" t="str">
        <f>IF(A118="","",SUMIF(Transacoes!C$3:C1001,A118,Transacoes!G$3:G1001))</f>
        <v/>
      </c>
      <c r="H118" s="74" t="str">
        <f>IF(A118="","", SUMIF(Transacoes!C$3:C1001, A118, Transacoes!H$3:H1001))</f>
        <v/>
      </c>
      <c r="I118" s="75" t="str">
        <f>IF($A118="","",SUMIF(Transacoes!$C$3:$C1001, $A118, Transacoes!I$3:I1001))</f>
        <v/>
      </c>
      <c r="J118" s="75" t="str">
        <f>IF($A118="","",SUMIF(Transacoes!$C$3:$C1001, $A118, Transacoes!J$3:J1001))</f>
        <v/>
      </c>
      <c r="K118" s="75" t="str">
        <f>IF($A118="","",SUMIF(Transacoes!$C$3:$C1001, $A118, Transacoes!K$3:K1001))</f>
        <v/>
      </c>
      <c r="L118" s="75" t="str">
        <f>IF($A118="","",SUMIF(Transacoes!$C$3:$C1001, $A118, Transacoes!L$3:L1001))</f>
        <v/>
      </c>
      <c r="M118" s="76" t="str">
        <f>IF($A118="","",SUMIF(Transacoes!$C$3:$C1001, $A118, Transacoes!M$3:M1001))</f>
        <v/>
      </c>
      <c r="N118" s="30"/>
      <c r="O118" s="31"/>
      <c r="P118" s="31"/>
      <c r="Q118" s="31"/>
      <c r="R118" s="31"/>
      <c r="S118" s="31"/>
      <c r="T118" s="31"/>
      <c r="U118" s="31"/>
      <c r="V118" s="31"/>
      <c r="W118" s="31"/>
      <c r="X118" s="31"/>
    </row>
    <row r="119">
      <c r="A119" s="69"/>
      <c r="B119" s="70" t="str">
        <f>IF($A119="","",SUMIFS(Transacoes!D$3:D1001,Transacoes!$C$3:$C1001,$A119,Transacoes!$B$3:$B1001,"C")-SUMIFS(Transacoes!D$3:D1001,Transacoes!$C$3:$C1001,$A119,Transacoes!$B$3:$B1001,"V"))</f>
        <v/>
      </c>
      <c r="C119" s="71" t="str">
        <f>IF($A119="","",(SUMIFS(Transacoes!F$3:F1001,Transacoes!$C$3:$C1001,$A119,Transacoes!$B$3:$B1001,"C")-SUMIFS(Transacoes!F$3:F1001,Transacoes!$C$3:$C1001,$A119,Transacoes!$B$3:$B1001,"V")) + G119)</f>
        <v/>
      </c>
      <c r="D119" s="71" t="str">
        <f>IFERROR(__xludf.DUMMYFUNCTION("IF(A119="""","""",IF(B119="""","""",B119*GOOGLEFINANCE(A119)))"),"")</f>
        <v/>
      </c>
      <c r="E119" s="71" t="str">
        <f t="shared" si="1"/>
        <v/>
      </c>
      <c r="F119" s="72" t="str">
        <f t="shared" si="2"/>
        <v/>
      </c>
      <c r="G119" s="73" t="str">
        <f>IF(A119="","",SUMIF(Transacoes!C$3:C1001,A119,Transacoes!G$3:G1001))</f>
        <v/>
      </c>
      <c r="H119" s="74" t="str">
        <f>IF(A119="","", SUMIF(Transacoes!C$3:C1001, A119, Transacoes!H$3:H1001))</f>
        <v/>
      </c>
      <c r="I119" s="75" t="str">
        <f>IF($A119="","",SUMIF(Transacoes!$C$3:$C1001, $A119, Transacoes!I$3:I1001))</f>
        <v/>
      </c>
      <c r="J119" s="75" t="str">
        <f>IF($A119="","",SUMIF(Transacoes!$C$3:$C1001, $A119, Transacoes!J$3:J1001))</f>
        <v/>
      </c>
      <c r="K119" s="75" t="str">
        <f>IF($A119="","",SUMIF(Transacoes!$C$3:$C1001, $A119, Transacoes!K$3:K1001))</f>
        <v/>
      </c>
      <c r="L119" s="75" t="str">
        <f>IF($A119="","",SUMIF(Transacoes!$C$3:$C1001, $A119, Transacoes!L$3:L1001))</f>
        <v/>
      </c>
      <c r="M119" s="76" t="str">
        <f>IF($A119="","",SUMIF(Transacoes!$C$3:$C1001, $A119, Transacoes!M$3:M1001))</f>
        <v/>
      </c>
      <c r="N119" s="30"/>
      <c r="O119" s="31"/>
      <c r="P119" s="31"/>
      <c r="Q119" s="31"/>
      <c r="R119" s="31"/>
      <c r="S119" s="31"/>
      <c r="T119" s="31"/>
      <c r="U119" s="31"/>
      <c r="V119" s="31"/>
      <c r="W119" s="31"/>
      <c r="X119" s="31"/>
    </row>
    <row r="120">
      <c r="A120" s="69"/>
      <c r="B120" s="70" t="str">
        <f>IF($A120="","",SUMIFS(Transacoes!D$3:D1001,Transacoes!$C$3:$C1001,$A120,Transacoes!$B$3:$B1001,"C")-SUMIFS(Transacoes!D$3:D1001,Transacoes!$C$3:$C1001,$A120,Transacoes!$B$3:$B1001,"V"))</f>
        <v/>
      </c>
      <c r="C120" s="71" t="str">
        <f>IF($A120="","",(SUMIFS(Transacoes!F$3:F1001,Transacoes!$C$3:$C1001,$A120,Transacoes!$B$3:$B1001,"C")-SUMIFS(Transacoes!F$3:F1001,Transacoes!$C$3:$C1001,$A120,Transacoes!$B$3:$B1001,"V")) + G120)</f>
        <v/>
      </c>
      <c r="D120" s="71" t="str">
        <f>IFERROR(__xludf.DUMMYFUNCTION("IF(A120="""","""",IF(B120="""","""",B120*GOOGLEFINANCE(A120)))"),"")</f>
        <v/>
      </c>
      <c r="E120" s="71" t="str">
        <f t="shared" si="1"/>
        <v/>
      </c>
      <c r="F120" s="72" t="str">
        <f t="shared" si="2"/>
        <v/>
      </c>
      <c r="G120" s="73" t="str">
        <f>IF(A120="","",SUMIF(Transacoes!C$3:C1001,A120,Transacoes!G$3:G1001))</f>
        <v/>
      </c>
      <c r="H120" s="74" t="str">
        <f>IF(A120="","", SUMIF(Transacoes!C$3:C1001, A120, Transacoes!H$3:H1001))</f>
        <v/>
      </c>
      <c r="I120" s="75" t="str">
        <f>IF($A120="","",SUMIF(Transacoes!$C$3:$C1001, $A120, Transacoes!I$3:I1001))</f>
        <v/>
      </c>
      <c r="J120" s="75" t="str">
        <f>IF($A120="","",SUMIF(Transacoes!$C$3:$C1001, $A120, Transacoes!J$3:J1001))</f>
        <v/>
      </c>
      <c r="K120" s="75" t="str">
        <f>IF($A120="","",SUMIF(Transacoes!$C$3:$C1001, $A120, Transacoes!K$3:K1001))</f>
        <v/>
      </c>
      <c r="L120" s="75" t="str">
        <f>IF($A120="","",SUMIF(Transacoes!$C$3:$C1001, $A120, Transacoes!L$3:L1001))</f>
        <v/>
      </c>
      <c r="M120" s="76" t="str">
        <f>IF($A120="","",SUMIF(Transacoes!$C$3:$C1001, $A120, Transacoes!M$3:M1001))</f>
        <v/>
      </c>
      <c r="N120" s="30"/>
      <c r="O120" s="31"/>
      <c r="P120" s="31"/>
      <c r="Q120" s="31"/>
      <c r="R120" s="31"/>
      <c r="S120" s="31"/>
      <c r="T120" s="31"/>
      <c r="U120" s="31"/>
      <c r="V120" s="31"/>
      <c r="W120" s="31"/>
      <c r="X120" s="31"/>
    </row>
    <row r="121">
      <c r="A121" s="69"/>
      <c r="B121" s="70" t="str">
        <f>IF($A121="","",SUMIFS(Transacoes!D$3:D1001,Transacoes!$C$3:$C1001,$A121,Transacoes!$B$3:$B1001,"C")-SUMIFS(Transacoes!D$3:D1001,Transacoes!$C$3:$C1001,$A121,Transacoes!$B$3:$B1001,"V"))</f>
        <v/>
      </c>
      <c r="C121" s="71" t="str">
        <f>IF($A121="","",(SUMIFS(Transacoes!F$3:F1001,Transacoes!$C$3:$C1001,$A121,Transacoes!$B$3:$B1001,"C")-SUMIFS(Transacoes!F$3:F1001,Transacoes!$C$3:$C1001,$A121,Transacoes!$B$3:$B1001,"V")) + G121)</f>
        <v/>
      </c>
      <c r="D121" s="71" t="str">
        <f>IFERROR(__xludf.DUMMYFUNCTION("IF(A121="""","""",IF(B121="""","""",B121*GOOGLEFINANCE(A121)))"),"")</f>
        <v/>
      </c>
      <c r="E121" s="71" t="str">
        <f t="shared" si="1"/>
        <v/>
      </c>
      <c r="F121" s="72" t="str">
        <f t="shared" si="2"/>
        <v/>
      </c>
      <c r="G121" s="73" t="str">
        <f>IF(A121="","",SUMIF(Transacoes!C$3:C1001,A121,Transacoes!G$3:G1001))</f>
        <v/>
      </c>
      <c r="H121" s="74" t="str">
        <f>IF(A121="","", SUMIF(Transacoes!C$3:C1001, A121, Transacoes!H$3:H1001))</f>
        <v/>
      </c>
      <c r="I121" s="75" t="str">
        <f>IF($A121="","",SUMIF(Transacoes!$C$3:$C1001, $A121, Transacoes!I$3:I1001))</f>
        <v/>
      </c>
      <c r="J121" s="75" t="str">
        <f>IF($A121="","",SUMIF(Transacoes!$C$3:$C1001, $A121, Transacoes!J$3:J1001))</f>
        <v/>
      </c>
      <c r="K121" s="75" t="str">
        <f>IF($A121="","",SUMIF(Transacoes!$C$3:$C1001, $A121, Transacoes!K$3:K1001))</f>
        <v/>
      </c>
      <c r="L121" s="75" t="str">
        <f>IF($A121="","",SUMIF(Transacoes!$C$3:$C1001, $A121, Transacoes!L$3:L1001))</f>
        <v/>
      </c>
      <c r="M121" s="76" t="str">
        <f>IF($A121="","",SUMIF(Transacoes!$C$3:$C1001, $A121, Transacoes!M$3:M1001))</f>
        <v/>
      </c>
      <c r="N121" s="30"/>
      <c r="O121" s="31"/>
      <c r="P121" s="31"/>
      <c r="Q121" s="31"/>
      <c r="R121" s="31"/>
      <c r="S121" s="31"/>
      <c r="T121" s="31"/>
      <c r="U121" s="31"/>
      <c r="V121" s="31"/>
      <c r="W121" s="31"/>
      <c r="X121" s="31"/>
    </row>
    <row r="122">
      <c r="A122" s="69"/>
      <c r="B122" s="70" t="str">
        <f>IF($A122="","",SUMIFS(Transacoes!D$3:D1001,Transacoes!$C$3:$C1001,$A122,Transacoes!$B$3:$B1001,"C")-SUMIFS(Transacoes!D$3:D1001,Transacoes!$C$3:$C1001,$A122,Transacoes!$B$3:$B1001,"V"))</f>
        <v/>
      </c>
      <c r="C122" s="71" t="str">
        <f>IF($A122="","",(SUMIFS(Transacoes!F$3:F1001,Transacoes!$C$3:$C1001,$A122,Transacoes!$B$3:$B1001,"C")-SUMIFS(Transacoes!F$3:F1001,Transacoes!$C$3:$C1001,$A122,Transacoes!$B$3:$B1001,"V")) + G122)</f>
        <v/>
      </c>
      <c r="D122" s="71" t="str">
        <f>IFERROR(__xludf.DUMMYFUNCTION("IF(A122="""","""",IF(B122="""","""",B122*GOOGLEFINANCE(A122)))"),"")</f>
        <v/>
      </c>
      <c r="E122" s="71" t="str">
        <f t="shared" si="1"/>
        <v/>
      </c>
      <c r="F122" s="72" t="str">
        <f t="shared" si="2"/>
        <v/>
      </c>
      <c r="G122" s="73" t="str">
        <f>IF(A122="","",SUMIF(Transacoes!C$3:C1001,A122,Transacoes!G$3:G1001))</f>
        <v/>
      </c>
      <c r="H122" s="74" t="str">
        <f>IF(A122="","", SUMIF(Transacoes!C$3:C1001, A122, Transacoes!H$3:H1001))</f>
        <v/>
      </c>
      <c r="I122" s="75" t="str">
        <f>IF($A122="","",SUMIF(Transacoes!$C$3:$C1001, $A122, Transacoes!I$3:I1001))</f>
        <v/>
      </c>
      <c r="J122" s="75" t="str">
        <f>IF($A122="","",SUMIF(Transacoes!$C$3:$C1001, $A122, Transacoes!J$3:J1001))</f>
        <v/>
      </c>
      <c r="K122" s="75" t="str">
        <f>IF($A122="","",SUMIF(Transacoes!$C$3:$C1001, $A122, Transacoes!K$3:K1001))</f>
        <v/>
      </c>
      <c r="L122" s="75" t="str">
        <f>IF($A122="","",SUMIF(Transacoes!$C$3:$C1001, $A122, Transacoes!L$3:L1001))</f>
        <v/>
      </c>
      <c r="M122" s="76" t="str">
        <f>IF($A122="","",SUMIF(Transacoes!$C$3:$C1001, $A122, Transacoes!M$3:M1001))</f>
        <v/>
      </c>
      <c r="N122" s="30"/>
      <c r="O122" s="31"/>
      <c r="P122" s="31"/>
      <c r="Q122" s="31"/>
      <c r="R122" s="31"/>
      <c r="S122" s="31"/>
      <c r="T122" s="31"/>
      <c r="U122" s="31"/>
      <c r="V122" s="31"/>
      <c r="W122" s="31"/>
      <c r="X122" s="31"/>
    </row>
    <row r="123">
      <c r="A123" s="69"/>
      <c r="B123" s="70" t="str">
        <f>IF($A123="","",SUMIFS(Transacoes!D$3:D1001,Transacoes!$C$3:$C1001,$A123,Transacoes!$B$3:$B1001,"C")-SUMIFS(Transacoes!D$3:D1001,Transacoes!$C$3:$C1001,$A123,Transacoes!$B$3:$B1001,"V"))</f>
        <v/>
      </c>
      <c r="C123" s="71" t="str">
        <f>IF($A123="","",(SUMIFS(Transacoes!F$3:F1001,Transacoes!$C$3:$C1001,$A123,Transacoes!$B$3:$B1001,"C")-SUMIFS(Transacoes!F$3:F1001,Transacoes!$C$3:$C1001,$A123,Transacoes!$B$3:$B1001,"V")) + G123)</f>
        <v/>
      </c>
      <c r="D123" s="71" t="str">
        <f>IFERROR(__xludf.DUMMYFUNCTION("IF(A123="""","""",IF(B123="""","""",B123*GOOGLEFINANCE(A123)))"),"")</f>
        <v/>
      </c>
      <c r="E123" s="71" t="str">
        <f t="shared" si="1"/>
        <v/>
      </c>
      <c r="F123" s="72" t="str">
        <f t="shared" si="2"/>
        <v/>
      </c>
      <c r="G123" s="73" t="str">
        <f>IF(A123="","",SUMIF(Transacoes!C$3:C1001,A123,Transacoes!G$3:G1001))</f>
        <v/>
      </c>
      <c r="H123" s="74" t="str">
        <f>IF(A123="","", SUMIF(Transacoes!C$3:C1001, A123, Transacoes!H$3:H1001))</f>
        <v/>
      </c>
      <c r="I123" s="75" t="str">
        <f>IF($A123="","",SUMIF(Transacoes!$C$3:$C1001, $A123, Transacoes!I$3:I1001))</f>
        <v/>
      </c>
      <c r="J123" s="75" t="str">
        <f>IF($A123="","",SUMIF(Transacoes!$C$3:$C1001, $A123, Transacoes!J$3:J1001))</f>
        <v/>
      </c>
      <c r="K123" s="75" t="str">
        <f>IF($A123="","",SUMIF(Transacoes!$C$3:$C1001, $A123, Transacoes!K$3:K1001))</f>
        <v/>
      </c>
      <c r="L123" s="75" t="str">
        <f>IF($A123="","",SUMIF(Transacoes!$C$3:$C1001, $A123, Transacoes!L$3:L1001))</f>
        <v/>
      </c>
      <c r="M123" s="76" t="str">
        <f>IF($A123="","",SUMIF(Transacoes!$C$3:$C1001, $A123, Transacoes!M$3:M1001))</f>
        <v/>
      </c>
      <c r="N123" s="30"/>
      <c r="O123" s="31"/>
      <c r="P123" s="31"/>
      <c r="Q123" s="31"/>
      <c r="R123" s="31"/>
      <c r="S123" s="31"/>
      <c r="T123" s="31"/>
      <c r="U123" s="31"/>
      <c r="V123" s="31"/>
      <c r="W123" s="31"/>
      <c r="X123" s="31"/>
    </row>
    <row r="124">
      <c r="A124" s="69"/>
      <c r="B124" s="70" t="str">
        <f>IF($A124="","",SUMIFS(Transacoes!D$3:D1001,Transacoes!$C$3:$C1001,$A124,Transacoes!$B$3:$B1001,"C")-SUMIFS(Transacoes!D$3:D1001,Transacoes!$C$3:$C1001,$A124,Transacoes!$B$3:$B1001,"V"))</f>
        <v/>
      </c>
      <c r="C124" s="71" t="str">
        <f>IF($A124="","",(SUMIFS(Transacoes!F$3:F1001,Transacoes!$C$3:$C1001,$A124,Transacoes!$B$3:$B1001,"C")-SUMIFS(Transacoes!F$3:F1001,Transacoes!$C$3:$C1001,$A124,Transacoes!$B$3:$B1001,"V")) + G124)</f>
        <v/>
      </c>
      <c r="D124" s="71" t="str">
        <f>IFERROR(__xludf.DUMMYFUNCTION("IF(A124="""","""",IF(B124="""","""",B124*GOOGLEFINANCE(A124)))"),"")</f>
        <v/>
      </c>
      <c r="E124" s="71" t="str">
        <f t="shared" si="1"/>
        <v/>
      </c>
      <c r="F124" s="72" t="str">
        <f t="shared" si="2"/>
        <v/>
      </c>
      <c r="G124" s="73" t="str">
        <f>IF(A124="","",SUMIF(Transacoes!C$3:C1001,A124,Transacoes!G$3:G1001))</f>
        <v/>
      </c>
      <c r="H124" s="74" t="str">
        <f>IF(A124="","", SUMIF(Transacoes!C$3:C1001, A124, Transacoes!H$3:H1001))</f>
        <v/>
      </c>
      <c r="I124" s="75" t="str">
        <f>IF($A124="","",SUMIF(Transacoes!$C$3:$C1001, $A124, Transacoes!I$3:I1001))</f>
        <v/>
      </c>
      <c r="J124" s="75" t="str">
        <f>IF($A124="","",SUMIF(Transacoes!$C$3:$C1001, $A124, Transacoes!J$3:J1001))</f>
        <v/>
      </c>
      <c r="K124" s="75" t="str">
        <f>IF($A124="","",SUMIF(Transacoes!$C$3:$C1001, $A124, Transacoes!K$3:K1001))</f>
        <v/>
      </c>
      <c r="L124" s="75" t="str">
        <f>IF($A124="","",SUMIF(Transacoes!$C$3:$C1001, $A124, Transacoes!L$3:L1001))</f>
        <v/>
      </c>
      <c r="M124" s="76" t="str">
        <f>IF($A124="","",SUMIF(Transacoes!$C$3:$C1001, $A124, Transacoes!M$3:M1001))</f>
        <v/>
      </c>
      <c r="N124" s="30"/>
      <c r="O124" s="31"/>
      <c r="P124" s="31"/>
      <c r="Q124" s="31"/>
      <c r="R124" s="31"/>
      <c r="S124" s="31"/>
      <c r="T124" s="31"/>
      <c r="U124" s="31"/>
      <c r="V124" s="31"/>
      <c r="W124" s="31"/>
      <c r="X124" s="31"/>
    </row>
    <row r="125">
      <c r="A125" s="69"/>
      <c r="B125" s="70" t="str">
        <f>IF($A125="","",SUMIFS(Transacoes!D$3:D1001,Transacoes!$C$3:$C1001,$A125,Transacoes!$B$3:$B1001,"C")-SUMIFS(Transacoes!D$3:D1001,Transacoes!$C$3:$C1001,$A125,Transacoes!$B$3:$B1001,"V"))</f>
        <v/>
      </c>
      <c r="C125" s="71" t="str">
        <f>IF($A125="","",(SUMIFS(Transacoes!F$3:F1001,Transacoes!$C$3:$C1001,$A125,Transacoes!$B$3:$B1001,"C")-SUMIFS(Transacoes!F$3:F1001,Transacoes!$C$3:$C1001,$A125,Transacoes!$B$3:$B1001,"V")) + G125)</f>
        <v/>
      </c>
      <c r="D125" s="71" t="str">
        <f>IFERROR(__xludf.DUMMYFUNCTION("IF(A125="""","""",IF(B125="""","""",B125*GOOGLEFINANCE(A125)))"),"")</f>
        <v/>
      </c>
      <c r="E125" s="71" t="str">
        <f t="shared" si="1"/>
        <v/>
      </c>
      <c r="F125" s="72" t="str">
        <f t="shared" si="2"/>
        <v/>
      </c>
      <c r="G125" s="73" t="str">
        <f>IF(A125="","",SUMIF(Transacoes!C$3:C1001,A125,Transacoes!G$3:G1001))</f>
        <v/>
      </c>
      <c r="H125" s="74" t="str">
        <f>IF(A125="","", SUMIF(Transacoes!C$3:C1001, A125, Transacoes!H$3:H1001))</f>
        <v/>
      </c>
      <c r="I125" s="75" t="str">
        <f>IF($A125="","",SUMIF(Transacoes!$C$3:$C1001, $A125, Transacoes!I$3:I1001))</f>
        <v/>
      </c>
      <c r="J125" s="75" t="str">
        <f>IF($A125="","",SUMIF(Transacoes!$C$3:$C1001, $A125, Transacoes!J$3:J1001))</f>
        <v/>
      </c>
      <c r="K125" s="75" t="str">
        <f>IF($A125="","",SUMIF(Transacoes!$C$3:$C1001, $A125, Transacoes!K$3:K1001))</f>
        <v/>
      </c>
      <c r="L125" s="75" t="str">
        <f>IF($A125="","",SUMIF(Transacoes!$C$3:$C1001, $A125, Transacoes!L$3:L1001))</f>
        <v/>
      </c>
      <c r="M125" s="76" t="str">
        <f>IF($A125="","",SUMIF(Transacoes!$C$3:$C1001, $A125, Transacoes!M$3:M1001))</f>
        <v/>
      </c>
      <c r="N125" s="30"/>
      <c r="O125" s="31"/>
      <c r="P125" s="31"/>
      <c r="Q125" s="31"/>
      <c r="R125" s="31"/>
      <c r="S125" s="31"/>
      <c r="T125" s="31"/>
      <c r="U125" s="31"/>
      <c r="V125" s="31"/>
      <c r="W125" s="31"/>
      <c r="X125" s="31"/>
    </row>
    <row r="126">
      <c r="A126" s="69"/>
      <c r="B126" s="70" t="str">
        <f>IF($A126="","",SUMIFS(Transacoes!D$3:D1001,Transacoes!$C$3:$C1001,$A126,Transacoes!$B$3:$B1001,"C")-SUMIFS(Transacoes!D$3:D1001,Transacoes!$C$3:$C1001,$A126,Transacoes!$B$3:$B1001,"V"))</f>
        <v/>
      </c>
      <c r="C126" s="71" t="str">
        <f>IF($A126="","",(SUMIFS(Transacoes!F$3:F1001,Transacoes!$C$3:$C1001,$A126,Transacoes!$B$3:$B1001,"C")-SUMIFS(Transacoes!F$3:F1001,Transacoes!$C$3:$C1001,$A126,Transacoes!$B$3:$B1001,"V")) + G126)</f>
        <v/>
      </c>
      <c r="D126" s="71" t="str">
        <f>IFERROR(__xludf.DUMMYFUNCTION("IF(A126="""","""",IF(B126="""","""",B126*GOOGLEFINANCE(A126)))"),"")</f>
        <v/>
      </c>
      <c r="E126" s="71" t="str">
        <f t="shared" si="1"/>
        <v/>
      </c>
      <c r="F126" s="72" t="str">
        <f t="shared" si="2"/>
        <v/>
      </c>
      <c r="G126" s="73" t="str">
        <f>IF(A126="","",SUMIF(Transacoes!C$3:C1001,A126,Transacoes!G$3:G1001))</f>
        <v/>
      </c>
      <c r="H126" s="74" t="str">
        <f>IF(A126="","", SUMIF(Transacoes!C$3:C1001, A126, Transacoes!H$3:H1001))</f>
        <v/>
      </c>
      <c r="I126" s="75" t="str">
        <f>IF($A126="","",SUMIF(Transacoes!$C$3:$C1001, $A126, Transacoes!I$3:I1001))</f>
        <v/>
      </c>
      <c r="J126" s="75" t="str">
        <f>IF($A126="","",SUMIF(Transacoes!$C$3:$C1001, $A126, Transacoes!J$3:J1001))</f>
        <v/>
      </c>
      <c r="K126" s="75" t="str">
        <f>IF($A126="","",SUMIF(Transacoes!$C$3:$C1001, $A126, Transacoes!K$3:K1001))</f>
        <v/>
      </c>
      <c r="L126" s="75" t="str">
        <f>IF($A126="","",SUMIF(Transacoes!$C$3:$C1001, $A126, Transacoes!L$3:L1001))</f>
        <v/>
      </c>
      <c r="M126" s="76" t="str">
        <f>IF($A126="","",SUMIF(Transacoes!$C$3:$C1001, $A126, Transacoes!M$3:M1001))</f>
        <v/>
      </c>
      <c r="N126" s="30"/>
      <c r="O126" s="31"/>
      <c r="P126" s="31"/>
      <c r="Q126" s="31"/>
      <c r="R126" s="31"/>
      <c r="S126" s="31"/>
      <c r="T126" s="31"/>
      <c r="U126" s="31"/>
      <c r="V126" s="31"/>
      <c r="W126" s="31"/>
      <c r="X126" s="31"/>
    </row>
    <row r="127">
      <c r="A127" s="69"/>
      <c r="B127" s="70" t="str">
        <f>IF($A127="","",SUMIFS(Transacoes!D$3:D1001,Transacoes!$C$3:$C1001,$A127,Transacoes!$B$3:$B1001,"C")-SUMIFS(Transacoes!D$3:D1001,Transacoes!$C$3:$C1001,$A127,Transacoes!$B$3:$B1001,"V"))</f>
        <v/>
      </c>
      <c r="C127" s="71" t="str">
        <f>IF($A127="","",(SUMIFS(Transacoes!F$3:F1001,Transacoes!$C$3:$C1001,$A127,Transacoes!$B$3:$B1001,"C")-SUMIFS(Transacoes!F$3:F1001,Transacoes!$C$3:$C1001,$A127,Transacoes!$B$3:$B1001,"V")) + G127)</f>
        <v/>
      </c>
      <c r="D127" s="71" t="str">
        <f>IFERROR(__xludf.DUMMYFUNCTION("IF(A127="""","""",IF(B127="""","""",B127*GOOGLEFINANCE(A127)))"),"")</f>
        <v/>
      </c>
      <c r="E127" s="71" t="str">
        <f t="shared" si="1"/>
        <v/>
      </c>
      <c r="F127" s="72" t="str">
        <f t="shared" si="2"/>
        <v/>
      </c>
      <c r="G127" s="73" t="str">
        <f>IF(A127="","",SUMIF(Transacoes!C$3:C1001,A127,Transacoes!G$3:G1001))</f>
        <v/>
      </c>
      <c r="H127" s="74" t="str">
        <f>IF(A127="","", SUMIF(Transacoes!C$3:C1001, A127, Transacoes!H$3:H1001))</f>
        <v/>
      </c>
      <c r="I127" s="75" t="str">
        <f>IF($A127="","",SUMIF(Transacoes!$C$3:$C1001, $A127, Transacoes!I$3:I1001))</f>
        <v/>
      </c>
      <c r="J127" s="75" t="str">
        <f>IF($A127="","",SUMIF(Transacoes!$C$3:$C1001, $A127, Transacoes!J$3:J1001))</f>
        <v/>
      </c>
      <c r="K127" s="75" t="str">
        <f>IF($A127="","",SUMIF(Transacoes!$C$3:$C1001, $A127, Transacoes!K$3:K1001))</f>
        <v/>
      </c>
      <c r="L127" s="75" t="str">
        <f>IF($A127="","",SUMIF(Transacoes!$C$3:$C1001, $A127, Transacoes!L$3:L1001))</f>
        <v/>
      </c>
      <c r="M127" s="76" t="str">
        <f>IF($A127="","",SUMIF(Transacoes!$C$3:$C1001, $A127, Transacoes!M$3:M1001))</f>
        <v/>
      </c>
      <c r="N127" s="30"/>
      <c r="O127" s="31"/>
      <c r="P127" s="31"/>
      <c r="Q127" s="31"/>
      <c r="R127" s="31"/>
      <c r="S127" s="31"/>
      <c r="T127" s="31"/>
      <c r="U127" s="31"/>
      <c r="V127" s="31"/>
      <c r="W127" s="31"/>
      <c r="X127" s="31"/>
    </row>
    <row r="128">
      <c r="A128" s="69"/>
      <c r="B128" s="70" t="str">
        <f>IF($A128="","",SUMIFS(Transacoes!D$3:D1001,Transacoes!$C$3:$C1001,$A128,Transacoes!$B$3:$B1001,"C")-SUMIFS(Transacoes!D$3:D1001,Transacoes!$C$3:$C1001,$A128,Transacoes!$B$3:$B1001,"V"))</f>
        <v/>
      </c>
      <c r="C128" s="71" t="str">
        <f>IF($A128="","",(SUMIFS(Transacoes!F$3:F1001,Transacoes!$C$3:$C1001,$A128,Transacoes!$B$3:$B1001,"C")-SUMIFS(Transacoes!F$3:F1001,Transacoes!$C$3:$C1001,$A128,Transacoes!$B$3:$B1001,"V")) + G128)</f>
        <v/>
      </c>
      <c r="D128" s="71" t="str">
        <f>IFERROR(__xludf.DUMMYFUNCTION("IF(A128="""","""",IF(B128="""","""",B128*GOOGLEFINANCE(A128)))"),"")</f>
        <v/>
      </c>
      <c r="E128" s="71" t="str">
        <f t="shared" si="1"/>
        <v/>
      </c>
      <c r="F128" s="72" t="str">
        <f t="shared" si="2"/>
        <v/>
      </c>
      <c r="G128" s="73" t="str">
        <f>IF(A128="","",SUMIF(Transacoes!C$3:C1001,A128,Transacoes!G$3:G1001))</f>
        <v/>
      </c>
      <c r="H128" s="74" t="str">
        <f>IF(A128="","", SUMIF(Transacoes!C$3:C1001, A128, Transacoes!H$3:H1001))</f>
        <v/>
      </c>
      <c r="I128" s="75" t="str">
        <f>IF($A128="","",SUMIF(Transacoes!$C$3:$C1001, $A128, Transacoes!I$3:I1001))</f>
        <v/>
      </c>
      <c r="J128" s="75" t="str">
        <f>IF($A128="","",SUMIF(Transacoes!$C$3:$C1001, $A128, Transacoes!J$3:J1001))</f>
        <v/>
      </c>
      <c r="K128" s="75" t="str">
        <f>IF($A128="","",SUMIF(Transacoes!$C$3:$C1001, $A128, Transacoes!K$3:K1001))</f>
        <v/>
      </c>
      <c r="L128" s="75" t="str">
        <f>IF($A128="","",SUMIF(Transacoes!$C$3:$C1001, $A128, Transacoes!L$3:L1001))</f>
        <v/>
      </c>
      <c r="M128" s="76" t="str">
        <f>IF($A128="","",SUMIF(Transacoes!$C$3:$C1001, $A128, Transacoes!M$3:M1001))</f>
        <v/>
      </c>
      <c r="N128" s="30"/>
      <c r="O128" s="31"/>
      <c r="P128" s="31"/>
      <c r="Q128" s="31"/>
      <c r="R128" s="31"/>
      <c r="S128" s="31"/>
      <c r="T128" s="31"/>
      <c r="U128" s="31"/>
      <c r="V128" s="31"/>
      <c r="W128" s="31"/>
      <c r="X128" s="31"/>
    </row>
    <row r="129">
      <c r="A129" s="69"/>
      <c r="B129" s="70" t="str">
        <f>IF($A129="","",SUMIFS(Transacoes!D$3:D1001,Transacoes!$C$3:$C1001,$A129,Transacoes!$B$3:$B1001,"C")-SUMIFS(Transacoes!D$3:D1001,Transacoes!$C$3:$C1001,$A129,Transacoes!$B$3:$B1001,"V"))</f>
        <v/>
      </c>
      <c r="C129" s="71" t="str">
        <f>IF($A129="","",(SUMIFS(Transacoes!F$3:F1001,Transacoes!$C$3:$C1001,$A129,Transacoes!$B$3:$B1001,"C")-SUMIFS(Transacoes!F$3:F1001,Transacoes!$C$3:$C1001,$A129,Transacoes!$B$3:$B1001,"V")) + G129)</f>
        <v/>
      </c>
      <c r="D129" s="71" t="str">
        <f>IFERROR(__xludf.DUMMYFUNCTION("IF(A129="""","""",IF(B129="""","""",B129*GOOGLEFINANCE(A129)))"),"")</f>
        <v/>
      </c>
      <c r="E129" s="71" t="str">
        <f t="shared" si="1"/>
        <v/>
      </c>
      <c r="F129" s="72" t="str">
        <f t="shared" si="2"/>
        <v/>
      </c>
      <c r="G129" s="73" t="str">
        <f>IF(A129="","",SUMIF(Transacoes!C$3:C1001,A129,Transacoes!G$3:G1001))</f>
        <v/>
      </c>
      <c r="H129" s="74" t="str">
        <f>IF(A129="","", SUMIF(Transacoes!C$3:C1001, A129, Transacoes!H$3:H1001))</f>
        <v/>
      </c>
      <c r="I129" s="75" t="str">
        <f>IF($A129="","",SUMIF(Transacoes!$C$3:$C1001, $A129, Transacoes!I$3:I1001))</f>
        <v/>
      </c>
      <c r="J129" s="75" t="str">
        <f>IF($A129="","",SUMIF(Transacoes!$C$3:$C1001, $A129, Transacoes!J$3:J1001))</f>
        <v/>
      </c>
      <c r="K129" s="75" t="str">
        <f>IF($A129="","",SUMIF(Transacoes!$C$3:$C1001, $A129, Transacoes!K$3:K1001))</f>
        <v/>
      </c>
      <c r="L129" s="75" t="str">
        <f>IF($A129="","",SUMIF(Transacoes!$C$3:$C1001, $A129, Transacoes!L$3:L1001))</f>
        <v/>
      </c>
      <c r="M129" s="76" t="str">
        <f>IF($A129="","",SUMIF(Transacoes!$C$3:$C1001, $A129, Transacoes!M$3:M1001))</f>
        <v/>
      </c>
      <c r="N129" s="30"/>
      <c r="O129" s="31"/>
      <c r="P129" s="31"/>
      <c r="Q129" s="31"/>
      <c r="R129" s="31"/>
      <c r="S129" s="31"/>
      <c r="T129" s="31"/>
      <c r="U129" s="31"/>
      <c r="V129" s="31"/>
      <c r="W129" s="31"/>
      <c r="X129" s="31"/>
    </row>
    <row r="130">
      <c r="A130" s="69"/>
      <c r="B130" s="70" t="str">
        <f>IF($A130="","",SUMIFS(Transacoes!D$3:D1001,Transacoes!$C$3:$C1001,$A130,Transacoes!$B$3:$B1001,"C")-SUMIFS(Transacoes!D$3:D1001,Transacoes!$C$3:$C1001,$A130,Transacoes!$B$3:$B1001,"V"))</f>
        <v/>
      </c>
      <c r="C130" s="71" t="str">
        <f>IF($A130="","",(SUMIFS(Transacoes!F$3:F1001,Transacoes!$C$3:$C1001,$A130,Transacoes!$B$3:$B1001,"C")-SUMIFS(Transacoes!F$3:F1001,Transacoes!$C$3:$C1001,$A130,Transacoes!$B$3:$B1001,"V")) + G130)</f>
        <v/>
      </c>
      <c r="D130" s="71" t="str">
        <f>IFERROR(__xludf.DUMMYFUNCTION("IF(A130="""","""",IF(B130="""","""",B130*GOOGLEFINANCE(A130)))"),"")</f>
        <v/>
      </c>
      <c r="E130" s="71" t="str">
        <f t="shared" si="1"/>
        <v/>
      </c>
      <c r="F130" s="72" t="str">
        <f t="shared" si="2"/>
        <v/>
      </c>
      <c r="G130" s="73" t="str">
        <f>IF(A130="","",SUMIF(Transacoes!C$3:C1001,A130,Transacoes!G$3:G1001))</f>
        <v/>
      </c>
      <c r="H130" s="74" t="str">
        <f>IF(A130="","", SUMIF(Transacoes!C$3:C1001, A130, Transacoes!H$3:H1001))</f>
        <v/>
      </c>
      <c r="I130" s="75" t="str">
        <f>IF($A130="","",SUMIF(Transacoes!$C$3:$C1001, $A130, Transacoes!I$3:I1001))</f>
        <v/>
      </c>
      <c r="J130" s="75" t="str">
        <f>IF($A130="","",SUMIF(Transacoes!$C$3:$C1001, $A130, Transacoes!J$3:J1001))</f>
        <v/>
      </c>
      <c r="K130" s="75" t="str">
        <f>IF($A130="","",SUMIF(Transacoes!$C$3:$C1001, $A130, Transacoes!K$3:K1001))</f>
        <v/>
      </c>
      <c r="L130" s="75" t="str">
        <f>IF($A130="","",SUMIF(Transacoes!$C$3:$C1001, $A130, Transacoes!L$3:L1001))</f>
        <v/>
      </c>
      <c r="M130" s="76" t="str">
        <f>IF($A130="","",SUMIF(Transacoes!$C$3:$C1001, $A130, Transacoes!M$3:M1001))</f>
        <v/>
      </c>
      <c r="N130" s="30"/>
      <c r="O130" s="31"/>
      <c r="P130" s="31"/>
      <c r="Q130" s="31"/>
      <c r="R130" s="31"/>
      <c r="S130" s="31"/>
      <c r="T130" s="31"/>
      <c r="U130" s="31"/>
      <c r="V130" s="31"/>
      <c r="W130" s="31"/>
      <c r="X130" s="31"/>
    </row>
    <row r="131">
      <c r="A131" s="69"/>
      <c r="B131" s="70" t="str">
        <f>IF($A131="","",SUMIFS(Transacoes!D$3:D1001,Transacoes!$C$3:$C1001,$A131,Transacoes!$B$3:$B1001,"C")-SUMIFS(Transacoes!D$3:D1001,Transacoes!$C$3:$C1001,$A131,Transacoes!$B$3:$B1001,"V"))</f>
        <v/>
      </c>
      <c r="C131" s="71" t="str">
        <f>IF($A131="","",(SUMIFS(Transacoes!F$3:F1001,Transacoes!$C$3:$C1001,$A131,Transacoes!$B$3:$B1001,"C")-SUMIFS(Transacoes!F$3:F1001,Transacoes!$C$3:$C1001,$A131,Transacoes!$B$3:$B1001,"V")) + G131)</f>
        <v/>
      </c>
      <c r="D131" s="71" t="str">
        <f>IFERROR(__xludf.DUMMYFUNCTION("IF(A131="""","""",IF(B131="""","""",B131*GOOGLEFINANCE(A131)))"),"")</f>
        <v/>
      </c>
      <c r="E131" s="71" t="str">
        <f t="shared" si="1"/>
        <v/>
      </c>
      <c r="F131" s="72" t="str">
        <f t="shared" si="2"/>
        <v/>
      </c>
      <c r="G131" s="73" t="str">
        <f>IF(A131="","",SUMIF(Transacoes!C$3:C1001,A131,Transacoes!G$3:G1001))</f>
        <v/>
      </c>
      <c r="H131" s="74" t="str">
        <f>IF(A131="","", SUMIF(Transacoes!C$3:C1001, A131, Transacoes!H$3:H1001))</f>
        <v/>
      </c>
      <c r="I131" s="75" t="str">
        <f>IF($A131="","",SUMIF(Transacoes!$C$3:$C1001, $A131, Transacoes!I$3:I1001))</f>
        <v/>
      </c>
      <c r="J131" s="75" t="str">
        <f>IF($A131="","",SUMIF(Transacoes!$C$3:$C1001, $A131, Transacoes!J$3:J1001))</f>
        <v/>
      </c>
      <c r="K131" s="75" t="str">
        <f>IF($A131="","",SUMIF(Transacoes!$C$3:$C1001, $A131, Transacoes!K$3:K1001))</f>
        <v/>
      </c>
      <c r="L131" s="75" t="str">
        <f>IF($A131="","",SUMIF(Transacoes!$C$3:$C1001, $A131, Transacoes!L$3:L1001))</f>
        <v/>
      </c>
      <c r="M131" s="76" t="str">
        <f>IF($A131="","",SUMIF(Transacoes!$C$3:$C1001, $A131, Transacoes!M$3:M1001))</f>
        <v/>
      </c>
      <c r="N131" s="30"/>
      <c r="O131" s="31"/>
      <c r="P131" s="31"/>
      <c r="Q131" s="31"/>
      <c r="R131" s="31"/>
      <c r="S131" s="31"/>
      <c r="T131" s="31"/>
      <c r="U131" s="31"/>
      <c r="V131" s="31"/>
      <c r="W131" s="31"/>
      <c r="X131" s="31"/>
    </row>
    <row r="132">
      <c r="A132" s="69"/>
      <c r="B132" s="70" t="str">
        <f>IF($A132="","",SUMIFS(Transacoes!D$3:D1001,Transacoes!$C$3:$C1001,$A132,Transacoes!$B$3:$B1001,"C")-SUMIFS(Transacoes!D$3:D1001,Transacoes!$C$3:$C1001,$A132,Transacoes!$B$3:$B1001,"V"))</f>
        <v/>
      </c>
      <c r="C132" s="71" t="str">
        <f>IF($A132="","",(SUMIFS(Transacoes!F$3:F1001,Transacoes!$C$3:$C1001,$A132,Transacoes!$B$3:$B1001,"C")-SUMIFS(Transacoes!F$3:F1001,Transacoes!$C$3:$C1001,$A132,Transacoes!$B$3:$B1001,"V")) + G132)</f>
        <v/>
      </c>
      <c r="D132" s="71" t="str">
        <f>IFERROR(__xludf.DUMMYFUNCTION("IF(A132="""","""",IF(B132="""","""",B132*GOOGLEFINANCE(A132)))"),"")</f>
        <v/>
      </c>
      <c r="E132" s="71" t="str">
        <f t="shared" si="1"/>
        <v/>
      </c>
      <c r="F132" s="72" t="str">
        <f t="shared" si="2"/>
        <v/>
      </c>
      <c r="G132" s="73" t="str">
        <f>IF(A132="","",SUMIF(Transacoes!C$3:C1001,A132,Transacoes!G$3:G1001))</f>
        <v/>
      </c>
      <c r="H132" s="74" t="str">
        <f>IF(A132="","", SUMIF(Transacoes!C$3:C1001, A132, Transacoes!H$3:H1001))</f>
        <v/>
      </c>
      <c r="I132" s="75" t="str">
        <f>IF($A132="","",SUMIF(Transacoes!$C$3:$C1001, $A132, Transacoes!I$3:I1001))</f>
        <v/>
      </c>
      <c r="J132" s="75" t="str">
        <f>IF($A132="","",SUMIF(Transacoes!$C$3:$C1001, $A132, Transacoes!J$3:J1001))</f>
        <v/>
      </c>
      <c r="K132" s="75" t="str">
        <f>IF($A132="","",SUMIF(Transacoes!$C$3:$C1001, $A132, Transacoes!K$3:K1001))</f>
        <v/>
      </c>
      <c r="L132" s="75" t="str">
        <f>IF($A132="","",SUMIF(Transacoes!$C$3:$C1001, $A132, Transacoes!L$3:L1001))</f>
        <v/>
      </c>
      <c r="M132" s="76" t="str">
        <f>IF($A132="","",SUMIF(Transacoes!$C$3:$C1001, $A132, Transacoes!M$3:M1001))</f>
        <v/>
      </c>
      <c r="N132" s="30"/>
      <c r="O132" s="31"/>
      <c r="P132" s="31"/>
      <c r="Q132" s="31"/>
      <c r="R132" s="31"/>
      <c r="S132" s="31"/>
      <c r="T132" s="31"/>
      <c r="U132" s="31"/>
      <c r="V132" s="31"/>
      <c r="W132" s="31"/>
      <c r="X132" s="31"/>
    </row>
    <row r="133">
      <c r="A133" s="69"/>
      <c r="B133" s="70" t="str">
        <f>IF($A133="","",SUMIFS(Transacoes!D$3:D1001,Transacoes!$C$3:$C1001,$A133,Transacoes!$B$3:$B1001,"C")-SUMIFS(Transacoes!D$3:D1001,Transacoes!$C$3:$C1001,$A133,Transacoes!$B$3:$B1001,"V"))</f>
        <v/>
      </c>
      <c r="C133" s="71" t="str">
        <f>IF($A133="","",(SUMIFS(Transacoes!F$3:F1001,Transacoes!$C$3:$C1001,$A133,Transacoes!$B$3:$B1001,"C")-SUMIFS(Transacoes!F$3:F1001,Transacoes!$C$3:$C1001,$A133,Transacoes!$B$3:$B1001,"V")) + G133)</f>
        <v/>
      </c>
      <c r="D133" s="71" t="str">
        <f>IFERROR(__xludf.DUMMYFUNCTION("IF(A133="""","""",IF(B133="""","""",B133*GOOGLEFINANCE(A133)))"),"")</f>
        <v/>
      </c>
      <c r="E133" s="71" t="str">
        <f t="shared" si="1"/>
        <v/>
      </c>
      <c r="F133" s="72" t="str">
        <f t="shared" si="2"/>
        <v/>
      </c>
      <c r="G133" s="73" t="str">
        <f>IF(A133="","",SUMIF(Transacoes!C$3:C1001,A133,Transacoes!G$3:G1001))</f>
        <v/>
      </c>
      <c r="H133" s="74" t="str">
        <f>IF(A133="","", SUMIF(Transacoes!C$3:C1001, A133, Transacoes!H$3:H1001))</f>
        <v/>
      </c>
      <c r="I133" s="75" t="str">
        <f>IF($A133="","",SUMIF(Transacoes!$C$3:$C1001, $A133, Transacoes!I$3:I1001))</f>
        <v/>
      </c>
      <c r="J133" s="75" t="str">
        <f>IF($A133="","",SUMIF(Transacoes!$C$3:$C1001, $A133, Transacoes!J$3:J1001))</f>
        <v/>
      </c>
      <c r="K133" s="75" t="str">
        <f>IF($A133="","",SUMIF(Transacoes!$C$3:$C1001, $A133, Transacoes!K$3:K1001))</f>
        <v/>
      </c>
      <c r="L133" s="75" t="str">
        <f>IF($A133="","",SUMIF(Transacoes!$C$3:$C1001, $A133, Transacoes!L$3:L1001))</f>
        <v/>
      </c>
      <c r="M133" s="76" t="str">
        <f>IF($A133="","",SUMIF(Transacoes!$C$3:$C1001, $A133, Transacoes!M$3:M1001))</f>
        <v/>
      </c>
      <c r="N133" s="30"/>
      <c r="O133" s="31"/>
      <c r="P133" s="31"/>
      <c r="Q133" s="31"/>
      <c r="R133" s="31"/>
      <c r="S133" s="31"/>
      <c r="T133" s="31"/>
      <c r="U133" s="31"/>
      <c r="V133" s="31"/>
      <c r="W133" s="31"/>
      <c r="X133" s="31"/>
    </row>
    <row r="134">
      <c r="A134" s="69"/>
      <c r="B134" s="70" t="str">
        <f>IF($A134="","",SUMIFS(Transacoes!D$3:D1001,Transacoes!$C$3:$C1001,$A134,Transacoes!$B$3:$B1001,"C")-SUMIFS(Transacoes!D$3:D1001,Transacoes!$C$3:$C1001,$A134,Transacoes!$B$3:$B1001,"V"))</f>
        <v/>
      </c>
      <c r="C134" s="71" t="str">
        <f>IF($A134="","",(SUMIFS(Transacoes!F$3:F1001,Transacoes!$C$3:$C1001,$A134,Transacoes!$B$3:$B1001,"C")-SUMIFS(Transacoes!F$3:F1001,Transacoes!$C$3:$C1001,$A134,Transacoes!$B$3:$B1001,"V")) + G134)</f>
        <v/>
      </c>
      <c r="D134" s="71" t="str">
        <f>IFERROR(__xludf.DUMMYFUNCTION("IF(A134="""","""",IF(B134="""","""",B134*GOOGLEFINANCE(A134)))"),"")</f>
        <v/>
      </c>
      <c r="E134" s="71" t="str">
        <f t="shared" si="1"/>
        <v/>
      </c>
      <c r="F134" s="72" t="str">
        <f t="shared" si="2"/>
        <v/>
      </c>
      <c r="G134" s="73" t="str">
        <f>IF(A134="","",SUMIF(Transacoes!C$3:C1001,A134,Transacoes!G$3:G1001))</f>
        <v/>
      </c>
      <c r="H134" s="74" t="str">
        <f>IF(A134="","", SUMIF(Transacoes!C$3:C1001, A134, Transacoes!H$3:H1001))</f>
        <v/>
      </c>
      <c r="I134" s="75" t="str">
        <f>IF($A134="","",SUMIF(Transacoes!$C$3:$C1001, $A134, Transacoes!I$3:I1001))</f>
        <v/>
      </c>
      <c r="J134" s="75" t="str">
        <f>IF($A134="","",SUMIF(Transacoes!$C$3:$C1001, $A134, Transacoes!J$3:J1001))</f>
        <v/>
      </c>
      <c r="K134" s="75" t="str">
        <f>IF($A134="","",SUMIF(Transacoes!$C$3:$C1001, $A134, Transacoes!K$3:K1001))</f>
        <v/>
      </c>
      <c r="L134" s="75" t="str">
        <f>IF($A134="","",SUMIF(Transacoes!$C$3:$C1001, $A134, Transacoes!L$3:L1001))</f>
        <v/>
      </c>
      <c r="M134" s="76" t="str">
        <f>IF($A134="","",SUMIF(Transacoes!$C$3:$C1001, $A134, Transacoes!M$3:M1001))</f>
        <v/>
      </c>
      <c r="N134" s="30"/>
      <c r="O134" s="31"/>
      <c r="P134" s="31"/>
      <c r="Q134" s="31"/>
      <c r="R134" s="31"/>
      <c r="S134" s="31"/>
      <c r="T134" s="31"/>
      <c r="U134" s="31"/>
      <c r="V134" s="31"/>
      <c r="W134" s="31"/>
      <c r="X134" s="31"/>
    </row>
    <row r="135">
      <c r="A135" s="69"/>
      <c r="B135" s="70" t="str">
        <f>IF($A135="","",SUMIFS(Transacoes!D$3:D1001,Transacoes!$C$3:$C1001,$A135,Transacoes!$B$3:$B1001,"C")-SUMIFS(Transacoes!D$3:D1001,Transacoes!$C$3:$C1001,$A135,Transacoes!$B$3:$B1001,"V"))</f>
        <v/>
      </c>
      <c r="C135" s="71" t="str">
        <f>IF($A135="","",(SUMIFS(Transacoes!F$3:F1001,Transacoes!$C$3:$C1001,$A135,Transacoes!$B$3:$B1001,"C")-SUMIFS(Transacoes!F$3:F1001,Transacoes!$C$3:$C1001,$A135,Transacoes!$B$3:$B1001,"V")) + G135)</f>
        <v/>
      </c>
      <c r="D135" s="71" t="str">
        <f>IFERROR(__xludf.DUMMYFUNCTION("IF(A135="""","""",IF(B135="""","""",B135*GOOGLEFINANCE(A135)))"),"")</f>
        <v/>
      </c>
      <c r="E135" s="71" t="str">
        <f t="shared" si="1"/>
        <v/>
      </c>
      <c r="F135" s="72" t="str">
        <f t="shared" si="2"/>
        <v/>
      </c>
      <c r="G135" s="73" t="str">
        <f>IF(A135="","",SUMIF(Transacoes!C$3:C1001,A135,Transacoes!G$3:G1001))</f>
        <v/>
      </c>
      <c r="H135" s="74" t="str">
        <f>IF(A135="","", SUMIF(Transacoes!C$3:C1001, A135, Transacoes!H$3:H1001))</f>
        <v/>
      </c>
      <c r="I135" s="75" t="str">
        <f>IF($A135="","",SUMIF(Transacoes!$C$3:$C1001, $A135, Transacoes!I$3:I1001))</f>
        <v/>
      </c>
      <c r="J135" s="75" t="str">
        <f>IF($A135="","",SUMIF(Transacoes!$C$3:$C1001, $A135, Transacoes!J$3:J1001))</f>
        <v/>
      </c>
      <c r="K135" s="75" t="str">
        <f>IF($A135="","",SUMIF(Transacoes!$C$3:$C1001, $A135, Transacoes!K$3:K1001))</f>
        <v/>
      </c>
      <c r="L135" s="75" t="str">
        <f>IF($A135="","",SUMIF(Transacoes!$C$3:$C1001, $A135, Transacoes!L$3:L1001))</f>
        <v/>
      </c>
      <c r="M135" s="76" t="str">
        <f>IF($A135="","",SUMIF(Transacoes!$C$3:$C1001, $A135, Transacoes!M$3:M1001))</f>
        <v/>
      </c>
      <c r="N135" s="30"/>
      <c r="O135" s="31"/>
      <c r="P135" s="31"/>
      <c r="Q135" s="31"/>
      <c r="R135" s="31"/>
      <c r="S135" s="31"/>
      <c r="T135" s="31"/>
      <c r="U135" s="31"/>
      <c r="V135" s="31"/>
      <c r="W135" s="31"/>
      <c r="X135" s="31"/>
    </row>
    <row r="136">
      <c r="A136" s="69"/>
      <c r="B136" s="70" t="str">
        <f>IF($A136="","",SUMIFS(Transacoes!D$3:D1001,Transacoes!$C$3:$C1001,$A136,Transacoes!$B$3:$B1001,"C")-SUMIFS(Transacoes!D$3:D1001,Transacoes!$C$3:$C1001,$A136,Transacoes!$B$3:$B1001,"V"))</f>
        <v/>
      </c>
      <c r="C136" s="71" t="str">
        <f>IF($A136="","",(SUMIFS(Transacoes!F$3:F1001,Transacoes!$C$3:$C1001,$A136,Transacoes!$B$3:$B1001,"C")-SUMIFS(Transacoes!F$3:F1001,Transacoes!$C$3:$C1001,$A136,Transacoes!$B$3:$B1001,"V")) + G136)</f>
        <v/>
      </c>
      <c r="D136" s="71" t="str">
        <f>IFERROR(__xludf.DUMMYFUNCTION("IF(A136="""","""",IF(B136="""","""",B136*GOOGLEFINANCE(A136)))"),"")</f>
        <v/>
      </c>
      <c r="E136" s="71" t="str">
        <f t="shared" si="1"/>
        <v/>
      </c>
      <c r="F136" s="72" t="str">
        <f t="shared" si="2"/>
        <v/>
      </c>
      <c r="G136" s="73" t="str">
        <f>IF(A136="","",SUMIF(Transacoes!C$3:C1001,A136,Transacoes!G$3:G1001))</f>
        <v/>
      </c>
      <c r="H136" s="74" t="str">
        <f>IF(A136="","", SUMIF(Transacoes!C$3:C1001, A136, Transacoes!H$3:H1001))</f>
        <v/>
      </c>
      <c r="I136" s="75" t="str">
        <f>IF($A136="","",SUMIF(Transacoes!$C$3:$C1001, $A136, Transacoes!I$3:I1001))</f>
        <v/>
      </c>
      <c r="J136" s="75" t="str">
        <f>IF($A136="","",SUMIF(Transacoes!$C$3:$C1001, $A136, Transacoes!J$3:J1001))</f>
        <v/>
      </c>
      <c r="K136" s="75" t="str">
        <f>IF($A136="","",SUMIF(Transacoes!$C$3:$C1001, $A136, Transacoes!K$3:K1001))</f>
        <v/>
      </c>
      <c r="L136" s="75" t="str">
        <f>IF($A136="","",SUMIF(Transacoes!$C$3:$C1001, $A136, Transacoes!L$3:L1001))</f>
        <v/>
      </c>
      <c r="M136" s="76" t="str">
        <f>IF($A136="","",SUMIF(Transacoes!$C$3:$C1001, $A136, Transacoes!M$3:M1001))</f>
        <v/>
      </c>
      <c r="N136" s="30"/>
      <c r="O136" s="31"/>
      <c r="P136" s="31"/>
      <c r="Q136" s="31"/>
      <c r="R136" s="31"/>
      <c r="S136" s="31"/>
      <c r="T136" s="31"/>
      <c r="U136" s="31"/>
      <c r="V136" s="31"/>
      <c r="W136" s="31"/>
      <c r="X136" s="31"/>
    </row>
    <row r="137">
      <c r="A137" s="69"/>
      <c r="B137" s="70" t="str">
        <f>IF($A137="","",SUMIFS(Transacoes!D$3:D1001,Transacoes!$C$3:$C1001,$A137,Transacoes!$B$3:$B1001,"C")-SUMIFS(Transacoes!D$3:D1001,Transacoes!$C$3:$C1001,$A137,Transacoes!$B$3:$B1001,"V"))</f>
        <v/>
      </c>
      <c r="C137" s="71" t="str">
        <f>IF($A137="","",(SUMIFS(Transacoes!F$3:F1001,Transacoes!$C$3:$C1001,$A137,Transacoes!$B$3:$B1001,"C")-SUMIFS(Transacoes!F$3:F1001,Transacoes!$C$3:$C1001,$A137,Transacoes!$B$3:$B1001,"V")) + G137)</f>
        <v/>
      </c>
      <c r="D137" s="71" t="str">
        <f>IFERROR(__xludf.DUMMYFUNCTION("IF(A137="""","""",IF(B137="""","""",B137*GOOGLEFINANCE(A137)))"),"")</f>
        <v/>
      </c>
      <c r="E137" s="71" t="str">
        <f t="shared" si="1"/>
        <v/>
      </c>
      <c r="F137" s="72" t="str">
        <f t="shared" si="2"/>
        <v/>
      </c>
      <c r="G137" s="73" t="str">
        <f>IF(A137="","",SUMIF(Transacoes!C$3:C1001,A137,Transacoes!G$3:G1001))</f>
        <v/>
      </c>
      <c r="H137" s="74" t="str">
        <f>IF(A137="","", SUMIF(Transacoes!C$3:C1001, A137, Transacoes!H$3:H1001))</f>
        <v/>
      </c>
      <c r="I137" s="75" t="str">
        <f>IF($A137="","",SUMIF(Transacoes!$C$3:$C1001, $A137, Transacoes!I$3:I1001))</f>
        <v/>
      </c>
      <c r="J137" s="75" t="str">
        <f>IF($A137="","",SUMIF(Transacoes!$C$3:$C1001, $A137, Transacoes!J$3:J1001))</f>
        <v/>
      </c>
      <c r="K137" s="75" t="str">
        <f>IF($A137="","",SUMIF(Transacoes!$C$3:$C1001, $A137, Transacoes!K$3:K1001))</f>
        <v/>
      </c>
      <c r="L137" s="75" t="str">
        <f>IF($A137="","",SUMIF(Transacoes!$C$3:$C1001, $A137, Transacoes!L$3:L1001))</f>
        <v/>
      </c>
      <c r="M137" s="76" t="str">
        <f>IF($A137="","",SUMIF(Transacoes!$C$3:$C1001, $A137, Transacoes!M$3:M1001))</f>
        <v/>
      </c>
      <c r="N137" s="30"/>
      <c r="O137" s="31"/>
      <c r="P137" s="31"/>
      <c r="Q137" s="31"/>
      <c r="R137" s="31"/>
      <c r="S137" s="31"/>
      <c r="T137" s="31"/>
      <c r="U137" s="31"/>
      <c r="V137" s="31"/>
      <c r="W137" s="31"/>
      <c r="X137" s="31"/>
    </row>
    <row r="138">
      <c r="A138" s="69"/>
      <c r="B138" s="70" t="str">
        <f>IF($A138="","",SUMIFS(Transacoes!D$3:D1001,Transacoes!$C$3:$C1001,$A138,Transacoes!$B$3:$B1001,"C")-SUMIFS(Transacoes!D$3:D1001,Transacoes!$C$3:$C1001,$A138,Transacoes!$B$3:$B1001,"V"))</f>
        <v/>
      </c>
      <c r="C138" s="71" t="str">
        <f>IF($A138="","",(SUMIFS(Transacoes!F$3:F1001,Transacoes!$C$3:$C1001,$A138,Transacoes!$B$3:$B1001,"C")-SUMIFS(Transacoes!F$3:F1001,Transacoes!$C$3:$C1001,$A138,Transacoes!$B$3:$B1001,"V")) + G138)</f>
        <v/>
      </c>
      <c r="D138" s="71" t="str">
        <f>IFERROR(__xludf.DUMMYFUNCTION("IF(A138="""","""",IF(B138="""","""",B138*GOOGLEFINANCE(A138)))"),"")</f>
        <v/>
      </c>
      <c r="E138" s="71" t="str">
        <f t="shared" si="1"/>
        <v/>
      </c>
      <c r="F138" s="72" t="str">
        <f t="shared" si="2"/>
        <v/>
      </c>
      <c r="G138" s="73" t="str">
        <f>IF(A138="","",SUMIF(Transacoes!C$3:C1001,A138,Transacoes!G$3:G1001))</f>
        <v/>
      </c>
      <c r="H138" s="74" t="str">
        <f>IF(A138="","", SUMIF(Transacoes!C$3:C1001, A138, Transacoes!H$3:H1001))</f>
        <v/>
      </c>
      <c r="I138" s="75" t="str">
        <f>IF($A138="","",SUMIF(Transacoes!$C$3:$C1001, $A138, Transacoes!I$3:I1001))</f>
        <v/>
      </c>
      <c r="J138" s="75" t="str">
        <f>IF($A138="","",SUMIF(Transacoes!$C$3:$C1001, $A138, Transacoes!J$3:J1001))</f>
        <v/>
      </c>
      <c r="K138" s="75" t="str">
        <f>IF($A138="","",SUMIF(Transacoes!$C$3:$C1001, $A138, Transacoes!K$3:K1001))</f>
        <v/>
      </c>
      <c r="L138" s="75" t="str">
        <f>IF($A138="","",SUMIF(Transacoes!$C$3:$C1001, $A138, Transacoes!L$3:L1001))</f>
        <v/>
      </c>
      <c r="M138" s="76" t="str">
        <f>IF($A138="","",SUMIF(Transacoes!$C$3:$C1001, $A138, Transacoes!M$3:M1001))</f>
        <v/>
      </c>
      <c r="N138" s="30"/>
      <c r="O138" s="31"/>
      <c r="P138" s="31"/>
      <c r="Q138" s="31"/>
      <c r="R138" s="31"/>
      <c r="S138" s="31"/>
      <c r="T138" s="31"/>
      <c r="U138" s="31"/>
      <c r="V138" s="31"/>
      <c r="W138" s="31"/>
      <c r="X138" s="31"/>
    </row>
    <row r="139">
      <c r="A139" s="69"/>
      <c r="B139" s="70" t="str">
        <f>IF($A139="","",SUMIFS(Transacoes!D$3:D1001,Transacoes!$C$3:$C1001,$A139,Transacoes!$B$3:$B1001,"C")-SUMIFS(Transacoes!D$3:D1001,Transacoes!$C$3:$C1001,$A139,Transacoes!$B$3:$B1001,"V"))</f>
        <v/>
      </c>
      <c r="C139" s="71" t="str">
        <f>IF($A139="","",(SUMIFS(Transacoes!F$3:F1001,Transacoes!$C$3:$C1001,$A139,Transacoes!$B$3:$B1001,"C")-SUMIFS(Transacoes!F$3:F1001,Transacoes!$C$3:$C1001,$A139,Transacoes!$B$3:$B1001,"V")) + G139)</f>
        <v/>
      </c>
      <c r="D139" s="71" t="str">
        <f>IFERROR(__xludf.DUMMYFUNCTION("IF(A139="""","""",IF(B139="""","""",B139*GOOGLEFINANCE(A139)))"),"")</f>
        <v/>
      </c>
      <c r="E139" s="71" t="str">
        <f t="shared" si="1"/>
        <v/>
      </c>
      <c r="F139" s="72" t="str">
        <f t="shared" si="2"/>
        <v/>
      </c>
      <c r="G139" s="73" t="str">
        <f>IF(A139="","",SUMIF(Transacoes!C$3:C1001,A139,Transacoes!G$3:G1001))</f>
        <v/>
      </c>
      <c r="H139" s="74" t="str">
        <f>IF(A139="","", SUMIF(Transacoes!C$3:C1001, A139, Transacoes!H$3:H1001))</f>
        <v/>
      </c>
      <c r="I139" s="75" t="str">
        <f>IF($A139="","",SUMIF(Transacoes!$C$3:$C1001, $A139, Transacoes!I$3:I1001))</f>
        <v/>
      </c>
      <c r="J139" s="75" t="str">
        <f>IF($A139="","",SUMIF(Transacoes!$C$3:$C1001, $A139, Transacoes!J$3:J1001))</f>
        <v/>
      </c>
      <c r="K139" s="75" t="str">
        <f>IF($A139="","",SUMIF(Transacoes!$C$3:$C1001, $A139, Transacoes!K$3:K1001))</f>
        <v/>
      </c>
      <c r="L139" s="75" t="str">
        <f>IF($A139="","",SUMIF(Transacoes!$C$3:$C1001, $A139, Transacoes!L$3:L1001))</f>
        <v/>
      </c>
      <c r="M139" s="76" t="str">
        <f>IF($A139="","",SUMIF(Transacoes!$C$3:$C1001, $A139, Transacoes!M$3:M1001))</f>
        <v/>
      </c>
      <c r="N139" s="30"/>
      <c r="O139" s="31"/>
      <c r="P139" s="31"/>
      <c r="Q139" s="31"/>
      <c r="R139" s="31"/>
      <c r="S139" s="31"/>
      <c r="T139" s="31"/>
      <c r="U139" s="31"/>
      <c r="V139" s="31"/>
      <c r="W139" s="31"/>
      <c r="X139" s="31"/>
    </row>
    <row r="140">
      <c r="A140" s="69"/>
      <c r="B140" s="70" t="str">
        <f>IF($A140="","",SUMIFS(Transacoes!D$3:D1001,Transacoes!$C$3:$C1001,$A140,Transacoes!$B$3:$B1001,"C")-SUMIFS(Transacoes!D$3:D1001,Transacoes!$C$3:$C1001,$A140,Transacoes!$B$3:$B1001,"V"))</f>
        <v/>
      </c>
      <c r="C140" s="71" t="str">
        <f>IF($A140="","",(SUMIFS(Transacoes!F$3:F1001,Transacoes!$C$3:$C1001,$A140,Transacoes!$B$3:$B1001,"C")-SUMIFS(Transacoes!F$3:F1001,Transacoes!$C$3:$C1001,$A140,Transacoes!$B$3:$B1001,"V")) + G140)</f>
        <v/>
      </c>
      <c r="D140" s="71" t="str">
        <f>IFERROR(__xludf.DUMMYFUNCTION("IF(A140="""","""",IF(B140="""","""",B140*GOOGLEFINANCE(A140)))"),"")</f>
        <v/>
      </c>
      <c r="E140" s="71" t="str">
        <f t="shared" si="1"/>
        <v/>
      </c>
      <c r="F140" s="72" t="str">
        <f t="shared" si="2"/>
        <v/>
      </c>
      <c r="G140" s="73" t="str">
        <f>IF(A140="","",SUMIF(Transacoes!C$3:C1001,A140,Transacoes!G$3:G1001))</f>
        <v/>
      </c>
      <c r="H140" s="74" t="str">
        <f>IF(A140="","", SUMIF(Transacoes!C$3:C1001, A140, Transacoes!H$3:H1001))</f>
        <v/>
      </c>
      <c r="I140" s="75" t="str">
        <f>IF($A140="","",SUMIF(Transacoes!$C$3:$C1001, $A140, Transacoes!I$3:I1001))</f>
        <v/>
      </c>
      <c r="J140" s="75" t="str">
        <f>IF($A140="","",SUMIF(Transacoes!$C$3:$C1001, $A140, Transacoes!J$3:J1001))</f>
        <v/>
      </c>
      <c r="K140" s="75" t="str">
        <f>IF($A140="","",SUMIF(Transacoes!$C$3:$C1001, $A140, Transacoes!K$3:K1001))</f>
        <v/>
      </c>
      <c r="L140" s="75" t="str">
        <f>IF($A140="","",SUMIF(Transacoes!$C$3:$C1001, $A140, Transacoes!L$3:L1001))</f>
        <v/>
      </c>
      <c r="M140" s="76" t="str">
        <f>IF($A140="","",SUMIF(Transacoes!$C$3:$C1001, $A140, Transacoes!M$3:M1001))</f>
        <v/>
      </c>
      <c r="N140" s="30"/>
      <c r="O140" s="31"/>
      <c r="P140" s="31"/>
      <c r="Q140" s="31"/>
      <c r="R140" s="31"/>
      <c r="S140" s="31"/>
      <c r="T140" s="31"/>
      <c r="U140" s="31"/>
      <c r="V140" s="31"/>
      <c r="W140" s="31"/>
      <c r="X140" s="31"/>
    </row>
    <row r="141">
      <c r="A141" s="69"/>
      <c r="B141" s="70" t="str">
        <f>IF($A141="","",SUMIFS(Transacoes!D$3:D1001,Transacoes!$C$3:$C1001,$A141,Transacoes!$B$3:$B1001,"C")-SUMIFS(Transacoes!D$3:D1001,Transacoes!$C$3:$C1001,$A141,Transacoes!$B$3:$B1001,"V"))</f>
        <v/>
      </c>
      <c r="C141" s="71" t="str">
        <f>IF($A141="","",(SUMIFS(Transacoes!F$3:F1001,Transacoes!$C$3:$C1001,$A141,Transacoes!$B$3:$B1001,"C")-SUMIFS(Transacoes!F$3:F1001,Transacoes!$C$3:$C1001,$A141,Transacoes!$B$3:$B1001,"V")) + G141)</f>
        <v/>
      </c>
      <c r="D141" s="71" t="str">
        <f>IFERROR(__xludf.DUMMYFUNCTION("IF(A141="""","""",IF(B141="""","""",B141*GOOGLEFINANCE(A141)))"),"")</f>
        <v/>
      </c>
      <c r="E141" s="71" t="str">
        <f t="shared" si="1"/>
        <v/>
      </c>
      <c r="F141" s="72" t="str">
        <f t="shared" si="2"/>
        <v/>
      </c>
      <c r="G141" s="73" t="str">
        <f>IF(A141="","",SUMIF(Transacoes!C$3:C1001,A141,Transacoes!G$3:G1001))</f>
        <v/>
      </c>
      <c r="H141" s="74" t="str">
        <f>IF(A141="","", SUMIF(Transacoes!C$3:C1001, A141, Transacoes!H$3:H1001))</f>
        <v/>
      </c>
      <c r="I141" s="75" t="str">
        <f>IF($A141="","",SUMIF(Transacoes!$C$3:$C1001, $A141, Transacoes!I$3:I1001))</f>
        <v/>
      </c>
      <c r="J141" s="75" t="str">
        <f>IF($A141="","",SUMIF(Transacoes!$C$3:$C1001, $A141, Transacoes!J$3:J1001))</f>
        <v/>
      </c>
      <c r="K141" s="75" t="str">
        <f>IF($A141="","",SUMIF(Transacoes!$C$3:$C1001, $A141, Transacoes!K$3:K1001))</f>
        <v/>
      </c>
      <c r="L141" s="75" t="str">
        <f>IF($A141="","",SUMIF(Transacoes!$C$3:$C1001, $A141, Transacoes!L$3:L1001))</f>
        <v/>
      </c>
      <c r="M141" s="76" t="str">
        <f>IF($A141="","",SUMIF(Transacoes!$C$3:$C1001, $A141, Transacoes!M$3:M1001))</f>
        <v/>
      </c>
      <c r="N141" s="30"/>
      <c r="O141" s="31"/>
      <c r="P141" s="31"/>
      <c r="Q141" s="31"/>
      <c r="R141" s="31"/>
      <c r="S141" s="31"/>
      <c r="T141" s="31"/>
      <c r="U141" s="31"/>
      <c r="V141" s="31"/>
      <c r="W141" s="31"/>
      <c r="X141" s="31"/>
    </row>
    <row r="142">
      <c r="A142" s="69"/>
      <c r="B142" s="70" t="str">
        <f>IF($A142="","",SUMIFS(Transacoes!D$3:D1001,Transacoes!$C$3:$C1001,$A142,Transacoes!$B$3:$B1001,"C")-SUMIFS(Transacoes!D$3:D1001,Transacoes!$C$3:$C1001,$A142,Transacoes!$B$3:$B1001,"V"))</f>
        <v/>
      </c>
      <c r="C142" s="71" t="str">
        <f>IF($A142="","",(SUMIFS(Transacoes!F$3:F1001,Transacoes!$C$3:$C1001,$A142,Transacoes!$B$3:$B1001,"C")-SUMIFS(Transacoes!F$3:F1001,Transacoes!$C$3:$C1001,$A142,Transacoes!$B$3:$B1001,"V")) + G142)</f>
        <v/>
      </c>
      <c r="D142" s="71" t="str">
        <f>IFERROR(__xludf.DUMMYFUNCTION("IF(A142="""","""",IF(B142="""","""",B142*GOOGLEFINANCE(A142)))"),"")</f>
        <v/>
      </c>
      <c r="E142" s="71" t="str">
        <f t="shared" si="1"/>
        <v/>
      </c>
      <c r="F142" s="72" t="str">
        <f t="shared" si="2"/>
        <v/>
      </c>
      <c r="G142" s="73" t="str">
        <f>IF(A142="","",SUMIF(Transacoes!C$3:C1001,A142,Transacoes!G$3:G1001))</f>
        <v/>
      </c>
      <c r="H142" s="74" t="str">
        <f>IF(A142="","", SUMIF(Transacoes!C$3:C1001, A142, Transacoes!H$3:H1001))</f>
        <v/>
      </c>
      <c r="I142" s="75" t="str">
        <f>IF($A142="","",SUMIF(Transacoes!$C$3:$C1001, $A142, Transacoes!I$3:I1001))</f>
        <v/>
      </c>
      <c r="J142" s="75" t="str">
        <f>IF($A142="","",SUMIF(Transacoes!$C$3:$C1001, $A142, Transacoes!J$3:J1001))</f>
        <v/>
      </c>
      <c r="K142" s="75" t="str">
        <f>IF($A142="","",SUMIF(Transacoes!$C$3:$C1001, $A142, Transacoes!K$3:K1001))</f>
        <v/>
      </c>
      <c r="L142" s="75" t="str">
        <f>IF($A142="","",SUMIF(Transacoes!$C$3:$C1001, $A142, Transacoes!L$3:L1001))</f>
        <v/>
      </c>
      <c r="M142" s="76" t="str">
        <f>IF($A142="","",SUMIF(Transacoes!$C$3:$C1001, $A142, Transacoes!M$3:M1001))</f>
        <v/>
      </c>
      <c r="N142" s="30"/>
      <c r="O142" s="31"/>
      <c r="P142" s="31"/>
      <c r="Q142" s="31"/>
      <c r="R142" s="31"/>
      <c r="S142" s="31"/>
      <c r="T142" s="31"/>
      <c r="U142" s="31"/>
      <c r="V142" s="31"/>
      <c r="W142" s="31"/>
      <c r="X142" s="31"/>
    </row>
    <row r="143">
      <c r="A143" s="69"/>
      <c r="B143" s="70" t="str">
        <f>IF($A143="","",SUMIFS(Transacoes!D$3:D1001,Transacoes!$C$3:$C1001,$A143,Transacoes!$B$3:$B1001,"C")-SUMIFS(Transacoes!D$3:D1001,Transacoes!$C$3:$C1001,$A143,Transacoes!$B$3:$B1001,"V"))</f>
        <v/>
      </c>
      <c r="C143" s="71" t="str">
        <f>IF($A143="","",(SUMIFS(Transacoes!F$3:F1001,Transacoes!$C$3:$C1001,$A143,Transacoes!$B$3:$B1001,"C")-SUMIFS(Transacoes!F$3:F1001,Transacoes!$C$3:$C1001,$A143,Transacoes!$B$3:$B1001,"V")) + G143)</f>
        <v/>
      </c>
      <c r="D143" s="71" t="str">
        <f>IFERROR(__xludf.DUMMYFUNCTION("IF(A143="""","""",IF(B143="""","""",B143*GOOGLEFINANCE(A143)))"),"")</f>
        <v/>
      </c>
      <c r="E143" s="71" t="str">
        <f t="shared" si="1"/>
        <v/>
      </c>
      <c r="F143" s="72" t="str">
        <f t="shared" si="2"/>
        <v/>
      </c>
      <c r="G143" s="73" t="str">
        <f>IF(A143="","",SUMIF(Transacoes!C$3:C1001,A143,Transacoes!G$3:G1001))</f>
        <v/>
      </c>
      <c r="H143" s="74" t="str">
        <f>IF(A143="","", SUMIF(Transacoes!C$3:C1001, A143, Transacoes!H$3:H1001))</f>
        <v/>
      </c>
      <c r="I143" s="75" t="str">
        <f>IF($A143="","",SUMIF(Transacoes!$C$3:$C1001, $A143, Transacoes!I$3:I1001))</f>
        <v/>
      </c>
      <c r="J143" s="75" t="str">
        <f>IF($A143="","",SUMIF(Transacoes!$C$3:$C1001, $A143, Transacoes!J$3:J1001))</f>
        <v/>
      </c>
      <c r="K143" s="75" t="str">
        <f>IF($A143="","",SUMIF(Transacoes!$C$3:$C1001, $A143, Transacoes!K$3:K1001))</f>
        <v/>
      </c>
      <c r="L143" s="75" t="str">
        <f>IF($A143="","",SUMIF(Transacoes!$C$3:$C1001, $A143, Transacoes!L$3:L1001))</f>
        <v/>
      </c>
      <c r="M143" s="76" t="str">
        <f>IF($A143="","",SUMIF(Transacoes!$C$3:$C1001, $A143, Transacoes!M$3:M1001))</f>
        <v/>
      </c>
      <c r="N143" s="30"/>
      <c r="O143" s="31"/>
      <c r="P143" s="31"/>
      <c r="Q143" s="31"/>
      <c r="R143" s="31"/>
      <c r="S143" s="31"/>
      <c r="T143" s="31"/>
      <c r="U143" s="31"/>
      <c r="V143" s="31"/>
      <c r="W143" s="31"/>
      <c r="X143" s="31"/>
    </row>
    <row r="144">
      <c r="A144" s="69"/>
      <c r="B144" s="70" t="str">
        <f>IF($A144="","",SUMIFS(Transacoes!D$3:D1001,Transacoes!$C$3:$C1001,$A144,Transacoes!$B$3:$B1001,"C")-SUMIFS(Transacoes!D$3:D1001,Transacoes!$C$3:$C1001,$A144,Transacoes!$B$3:$B1001,"V"))</f>
        <v/>
      </c>
      <c r="C144" s="71" t="str">
        <f>IF($A144="","",(SUMIFS(Transacoes!F$3:F1001,Transacoes!$C$3:$C1001,$A144,Transacoes!$B$3:$B1001,"C")-SUMIFS(Transacoes!F$3:F1001,Transacoes!$C$3:$C1001,$A144,Transacoes!$B$3:$B1001,"V")) + G144)</f>
        <v/>
      </c>
      <c r="D144" s="71" t="str">
        <f>IFERROR(__xludf.DUMMYFUNCTION("IF(A144="""","""",IF(B144="""","""",B144*GOOGLEFINANCE(A144)))"),"")</f>
        <v/>
      </c>
      <c r="E144" s="71" t="str">
        <f t="shared" si="1"/>
        <v/>
      </c>
      <c r="F144" s="72" t="str">
        <f t="shared" si="2"/>
        <v/>
      </c>
      <c r="G144" s="73" t="str">
        <f>IF(A144="","",SUMIF(Transacoes!C$3:C1001,A144,Transacoes!G$3:G1001))</f>
        <v/>
      </c>
      <c r="H144" s="74" t="str">
        <f>IF(A144="","", SUMIF(Transacoes!C$3:C1001, A144, Transacoes!H$3:H1001))</f>
        <v/>
      </c>
      <c r="I144" s="75" t="str">
        <f>IF($A144="","",SUMIF(Transacoes!$C$3:$C1001, $A144, Transacoes!I$3:I1001))</f>
        <v/>
      </c>
      <c r="J144" s="75" t="str">
        <f>IF($A144="","",SUMIF(Transacoes!$C$3:$C1001, $A144, Transacoes!J$3:J1001))</f>
        <v/>
      </c>
      <c r="K144" s="75" t="str">
        <f>IF($A144="","",SUMIF(Transacoes!$C$3:$C1001, $A144, Transacoes!K$3:K1001))</f>
        <v/>
      </c>
      <c r="L144" s="75" t="str">
        <f>IF($A144="","",SUMIF(Transacoes!$C$3:$C1001, $A144, Transacoes!L$3:L1001))</f>
        <v/>
      </c>
      <c r="M144" s="76" t="str">
        <f>IF($A144="","",SUMIF(Transacoes!$C$3:$C1001, $A144, Transacoes!M$3:M1001))</f>
        <v/>
      </c>
      <c r="N144" s="30"/>
      <c r="O144" s="31"/>
      <c r="P144" s="31"/>
      <c r="Q144" s="31"/>
      <c r="R144" s="31"/>
      <c r="S144" s="31"/>
      <c r="T144" s="31"/>
      <c r="U144" s="31"/>
      <c r="V144" s="31"/>
      <c r="W144" s="31"/>
      <c r="X144" s="31"/>
    </row>
    <row r="145">
      <c r="A145" s="69"/>
      <c r="B145" s="70" t="str">
        <f>IF($A145="","",SUMIFS(Transacoes!D$3:D1001,Transacoes!$C$3:$C1001,$A145,Transacoes!$B$3:$B1001,"C")-SUMIFS(Transacoes!D$3:D1001,Transacoes!$C$3:$C1001,$A145,Transacoes!$B$3:$B1001,"V"))</f>
        <v/>
      </c>
      <c r="C145" s="71" t="str">
        <f>IF($A145="","",(SUMIFS(Transacoes!F$3:F1001,Transacoes!$C$3:$C1001,$A145,Transacoes!$B$3:$B1001,"C")-SUMIFS(Transacoes!F$3:F1001,Transacoes!$C$3:$C1001,$A145,Transacoes!$B$3:$B1001,"V")) + G145)</f>
        <v/>
      </c>
      <c r="D145" s="71" t="str">
        <f>IFERROR(__xludf.DUMMYFUNCTION("IF(A145="""","""",IF(B145="""","""",B145*GOOGLEFINANCE(A145)))"),"")</f>
        <v/>
      </c>
      <c r="E145" s="71" t="str">
        <f t="shared" si="1"/>
        <v/>
      </c>
      <c r="F145" s="72" t="str">
        <f t="shared" si="2"/>
        <v/>
      </c>
      <c r="G145" s="73" t="str">
        <f>IF(A145="","",SUMIF(Transacoes!C$3:C1001,A145,Transacoes!G$3:G1001))</f>
        <v/>
      </c>
      <c r="H145" s="74" t="str">
        <f>IF(A145="","", SUMIF(Transacoes!C$3:C1001, A145, Transacoes!H$3:H1001))</f>
        <v/>
      </c>
      <c r="I145" s="75" t="str">
        <f>IF($A145="","",SUMIF(Transacoes!$C$3:$C1001, $A145, Transacoes!I$3:I1001))</f>
        <v/>
      </c>
      <c r="J145" s="75" t="str">
        <f>IF($A145="","",SUMIF(Transacoes!$C$3:$C1001, $A145, Transacoes!J$3:J1001))</f>
        <v/>
      </c>
      <c r="K145" s="75" t="str">
        <f>IF($A145="","",SUMIF(Transacoes!$C$3:$C1001, $A145, Transacoes!K$3:K1001))</f>
        <v/>
      </c>
      <c r="L145" s="75" t="str">
        <f>IF($A145="","",SUMIF(Transacoes!$C$3:$C1001, $A145, Transacoes!L$3:L1001))</f>
        <v/>
      </c>
      <c r="M145" s="76" t="str">
        <f>IF($A145="","",SUMIF(Transacoes!$C$3:$C1001, $A145, Transacoes!M$3:M1001))</f>
        <v/>
      </c>
      <c r="N145" s="30"/>
      <c r="O145" s="31"/>
      <c r="P145" s="31"/>
      <c r="Q145" s="31"/>
      <c r="R145" s="31"/>
      <c r="S145" s="31"/>
      <c r="T145" s="31"/>
      <c r="U145" s="31"/>
      <c r="V145" s="31"/>
      <c r="W145" s="31"/>
      <c r="X145" s="31"/>
    </row>
    <row r="146">
      <c r="A146" s="69"/>
      <c r="B146" s="70" t="str">
        <f>IF($A146="","",SUMIFS(Transacoes!D$3:D1001,Transacoes!$C$3:$C1001,$A146,Transacoes!$B$3:$B1001,"C")-SUMIFS(Transacoes!D$3:D1001,Transacoes!$C$3:$C1001,$A146,Transacoes!$B$3:$B1001,"V"))</f>
        <v/>
      </c>
      <c r="C146" s="71" t="str">
        <f>IF($A146="","",(SUMIFS(Transacoes!F$3:F1001,Transacoes!$C$3:$C1001,$A146,Transacoes!$B$3:$B1001,"C")-SUMIFS(Transacoes!F$3:F1001,Transacoes!$C$3:$C1001,$A146,Transacoes!$B$3:$B1001,"V")) + G146)</f>
        <v/>
      </c>
      <c r="D146" s="71" t="str">
        <f>IFERROR(__xludf.DUMMYFUNCTION("IF(A146="""","""",IF(B146="""","""",B146*GOOGLEFINANCE(A146)))"),"")</f>
        <v/>
      </c>
      <c r="E146" s="71" t="str">
        <f t="shared" si="1"/>
        <v/>
      </c>
      <c r="F146" s="72" t="str">
        <f t="shared" si="2"/>
        <v/>
      </c>
      <c r="G146" s="73" t="str">
        <f>IF(A146="","",SUMIF(Transacoes!C$3:C1001,A146,Transacoes!G$3:G1001))</f>
        <v/>
      </c>
      <c r="H146" s="74" t="str">
        <f>IF(A146="","", SUMIF(Transacoes!C$3:C1001, A146, Transacoes!H$3:H1001))</f>
        <v/>
      </c>
      <c r="I146" s="75" t="str">
        <f>IF($A146="","",SUMIF(Transacoes!$C$3:$C1001, $A146, Transacoes!I$3:I1001))</f>
        <v/>
      </c>
      <c r="J146" s="75" t="str">
        <f>IF($A146="","",SUMIF(Transacoes!$C$3:$C1001, $A146, Transacoes!J$3:J1001))</f>
        <v/>
      </c>
      <c r="K146" s="75" t="str">
        <f>IF($A146="","",SUMIF(Transacoes!$C$3:$C1001, $A146, Transacoes!K$3:K1001))</f>
        <v/>
      </c>
      <c r="L146" s="75" t="str">
        <f>IF($A146="","",SUMIF(Transacoes!$C$3:$C1001, $A146, Transacoes!L$3:L1001))</f>
        <v/>
      </c>
      <c r="M146" s="76" t="str">
        <f>IF($A146="","",SUMIF(Transacoes!$C$3:$C1001, $A146, Transacoes!M$3:M1001))</f>
        <v/>
      </c>
      <c r="N146" s="30"/>
      <c r="O146" s="31"/>
      <c r="P146" s="31"/>
      <c r="Q146" s="31"/>
      <c r="R146" s="31"/>
      <c r="S146" s="31"/>
      <c r="T146" s="31"/>
      <c r="U146" s="31"/>
      <c r="V146" s="31"/>
      <c r="W146" s="31"/>
      <c r="X146" s="31"/>
    </row>
    <row r="147">
      <c r="A147" s="69"/>
      <c r="B147" s="70" t="str">
        <f>IF($A147="","",SUMIFS(Transacoes!D$3:D1001,Transacoes!$C$3:$C1001,$A147,Transacoes!$B$3:$B1001,"C")-SUMIFS(Transacoes!D$3:D1001,Transacoes!$C$3:$C1001,$A147,Transacoes!$B$3:$B1001,"V"))</f>
        <v/>
      </c>
      <c r="C147" s="71" t="str">
        <f>IF($A147="","",(SUMIFS(Transacoes!F$3:F1001,Transacoes!$C$3:$C1001,$A147,Transacoes!$B$3:$B1001,"C")-SUMIFS(Transacoes!F$3:F1001,Transacoes!$C$3:$C1001,$A147,Transacoes!$B$3:$B1001,"V")) + G147)</f>
        <v/>
      </c>
      <c r="D147" s="71" t="str">
        <f>IFERROR(__xludf.DUMMYFUNCTION("IF(A147="""","""",IF(B147="""","""",B147*GOOGLEFINANCE(A147)))"),"")</f>
        <v/>
      </c>
      <c r="E147" s="71" t="str">
        <f t="shared" si="1"/>
        <v/>
      </c>
      <c r="F147" s="72" t="str">
        <f t="shared" si="2"/>
        <v/>
      </c>
      <c r="G147" s="73" t="str">
        <f>IF(A147="","",SUMIF(Transacoes!C$3:C1001,A147,Transacoes!G$3:G1001))</f>
        <v/>
      </c>
      <c r="H147" s="74" t="str">
        <f>IF(A147="","", SUMIF(Transacoes!C$3:C1001, A147, Transacoes!H$3:H1001))</f>
        <v/>
      </c>
      <c r="I147" s="75" t="str">
        <f>IF($A147="","",SUMIF(Transacoes!$C$3:$C1001, $A147, Transacoes!I$3:I1001))</f>
        <v/>
      </c>
      <c r="J147" s="75" t="str">
        <f>IF($A147="","",SUMIF(Transacoes!$C$3:$C1001, $A147, Transacoes!J$3:J1001))</f>
        <v/>
      </c>
      <c r="K147" s="75" t="str">
        <f>IF($A147="","",SUMIF(Transacoes!$C$3:$C1001, $A147, Transacoes!K$3:K1001))</f>
        <v/>
      </c>
      <c r="L147" s="75" t="str">
        <f>IF($A147="","",SUMIF(Transacoes!$C$3:$C1001, $A147, Transacoes!L$3:L1001))</f>
        <v/>
      </c>
      <c r="M147" s="76" t="str">
        <f>IF($A147="","",SUMIF(Transacoes!$C$3:$C1001, $A147, Transacoes!M$3:M1001))</f>
        <v/>
      </c>
      <c r="N147" s="30"/>
      <c r="O147" s="31"/>
      <c r="P147" s="31"/>
      <c r="Q147" s="31"/>
      <c r="R147" s="31"/>
      <c r="S147" s="31"/>
      <c r="T147" s="31"/>
      <c r="U147" s="31"/>
      <c r="V147" s="31"/>
      <c r="W147" s="31"/>
      <c r="X147" s="31"/>
    </row>
    <row r="148">
      <c r="A148" s="69"/>
      <c r="B148" s="70" t="str">
        <f>IF($A148="","",SUMIFS(Transacoes!D$3:D1001,Transacoes!$C$3:$C1001,$A148,Transacoes!$B$3:$B1001,"C")-SUMIFS(Transacoes!D$3:D1001,Transacoes!$C$3:$C1001,$A148,Transacoes!$B$3:$B1001,"V"))</f>
        <v/>
      </c>
      <c r="C148" s="71" t="str">
        <f>IF($A148="","",(SUMIFS(Transacoes!F$3:F1001,Transacoes!$C$3:$C1001,$A148,Transacoes!$B$3:$B1001,"C")-SUMIFS(Transacoes!F$3:F1001,Transacoes!$C$3:$C1001,$A148,Transacoes!$B$3:$B1001,"V")) + G148)</f>
        <v/>
      </c>
      <c r="D148" s="71" t="str">
        <f>IFERROR(__xludf.DUMMYFUNCTION("IF(A148="""","""",IF(B148="""","""",B148*GOOGLEFINANCE(A148)))"),"")</f>
        <v/>
      </c>
      <c r="E148" s="71" t="str">
        <f t="shared" si="1"/>
        <v/>
      </c>
      <c r="F148" s="72" t="str">
        <f t="shared" si="2"/>
        <v/>
      </c>
      <c r="G148" s="73" t="str">
        <f>IF(A148="","",SUMIF(Transacoes!C$3:C1001,A148,Transacoes!G$3:G1001))</f>
        <v/>
      </c>
      <c r="H148" s="74" t="str">
        <f>IF(A148="","", SUMIF(Transacoes!C$3:C1001, A148, Transacoes!H$3:H1001))</f>
        <v/>
      </c>
      <c r="I148" s="75" t="str">
        <f>IF($A148="","",SUMIF(Transacoes!$C$3:$C1001, $A148, Transacoes!I$3:I1001))</f>
        <v/>
      </c>
      <c r="J148" s="75" t="str">
        <f>IF($A148="","",SUMIF(Transacoes!$C$3:$C1001, $A148, Transacoes!J$3:J1001))</f>
        <v/>
      </c>
      <c r="K148" s="75" t="str">
        <f>IF($A148="","",SUMIF(Transacoes!$C$3:$C1001, $A148, Transacoes!K$3:K1001))</f>
        <v/>
      </c>
      <c r="L148" s="75" t="str">
        <f>IF($A148="","",SUMIF(Transacoes!$C$3:$C1001, $A148, Transacoes!L$3:L1001))</f>
        <v/>
      </c>
      <c r="M148" s="76" t="str">
        <f>IF($A148="","",SUMIF(Transacoes!$C$3:$C1001, $A148, Transacoes!M$3:M1001))</f>
        <v/>
      </c>
      <c r="N148" s="30"/>
      <c r="O148" s="31"/>
      <c r="P148" s="31"/>
      <c r="Q148" s="31"/>
      <c r="R148" s="31"/>
      <c r="S148" s="31"/>
      <c r="T148" s="31"/>
      <c r="U148" s="31"/>
      <c r="V148" s="31"/>
      <c r="W148" s="31"/>
      <c r="X148" s="31"/>
    </row>
    <row r="149">
      <c r="A149" s="69"/>
      <c r="B149" s="70" t="str">
        <f>IF($A149="","",SUMIFS(Transacoes!D$3:D1001,Transacoes!$C$3:$C1001,$A149,Transacoes!$B$3:$B1001,"C")-SUMIFS(Transacoes!D$3:D1001,Transacoes!$C$3:$C1001,$A149,Transacoes!$B$3:$B1001,"V"))</f>
        <v/>
      </c>
      <c r="C149" s="71" t="str">
        <f>IF($A149="","",(SUMIFS(Transacoes!F$3:F1001,Transacoes!$C$3:$C1001,$A149,Transacoes!$B$3:$B1001,"C")-SUMIFS(Transacoes!F$3:F1001,Transacoes!$C$3:$C1001,$A149,Transacoes!$B$3:$B1001,"V")) + G149)</f>
        <v/>
      </c>
      <c r="D149" s="71" t="str">
        <f>IFERROR(__xludf.DUMMYFUNCTION("IF(A149="""","""",IF(B149="""","""",B149*GOOGLEFINANCE(A149)))"),"")</f>
        <v/>
      </c>
      <c r="E149" s="71" t="str">
        <f t="shared" si="1"/>
        <v/>
      </c>
      <c r="F149" s="72" t="str">
        <f t="shared" si="2"/>
        <v/>
      </c>
      <c r="G149" s="73" t="str">
        <f>IF(A149="","",SUMIF(Transacoes!C$3:C1001,A149,Transacoes!G$3:G1001))</f>
        <v/>
      </c>
      <c r="H149" s="74" t="str">
        <f>IF(A149="","", SUMIF(Transacoes!C$3:C1001, A149, Transacoes!H$3:H1001))</f>
        <v/>
      </c>
      <c r="I149" s="75" t="str">
        <f>IF($A149="","",SUMIF(Transacoes!$C$3:$C1001, $A149, Transacoes!I$3:I1001))</f>
        <v/>
      </c>
      <c r="J149" s="75" t="str">
        <f>IF($A149="","",SUMIF(Transacoes!$C$3:$C1001, $A149, Transacoes!J$3:J1001))</f>
        <v/>
      </c>
      <c r="K149" s="75" t="str">
        <f>IF($A149="","",SUMIF(Transacoes!$C$3:$C1001, $A149, Transacoes!K$3:K1001))</f>
        <v/>
      </c>
      <c r="L149" s="75" t="str">
        <f>IF($A149="","",SUMIF(Transacoes!$C$3:$C1001, $A149, Transacoes!L$3:L1001))</f>
        <v/>
      </c>
      <c r="M149" s="76" t="str">
        <f>IF($A149="","",SUMIF(Transacoes!$C$3:$C1001, $A149, Transacoes!M$3:M1001))</f>
        <v/>
      </c>
      <c r="N149" s="30"/>
      <c r="O149" s="31"/>
      <c r="P149" s="31"/>
      <c r="Q149" s="31"/>
      <c r="R149" s="31"/>
      <c r="S149" s="31"/>
      <c r="T149" s="31"/>
      <c r="U149" s="31"/>
      <c r="V149" s="31"/>
      <c r="W149" s="31"/>
      <c r="X149" s="31"/>
    </row>
    <row r="150">
      <c r="A150" s="69"/>
      <c r="B150" s="70" t="str">
        <f>IF($A150="","",SUMIFS(Transacoes!D$3:D1001,Transacoes!$C$3:$C1001,$A150,Transacoes!$B$3:$B1001,"C")-SUMIFS(Transacoes!D$3:D1001,Transacoes!$C$3:$C1001,$A150,Transacoes!$B$3:$B1001,"V"))</f>
        <v/>
      </c>
      <c r="C150" s="71" t="str">
        <f>IF($A150="","",(SUMIFS(Transacoes!F$3:F1001,Transacoes!$C$3:$C1001,$A150,Transacoes!$B$3:$B1001,"C")-SUMIFS(Transacoes!F$3:F1001,Transacoes!$C$3:$C1001,$A150,Transacoes!$B$3:$B1001,"V")) + G150)</f>
        <v/>
      </c>
      <c r="D150" s="71" t="str">
        <f>IFERROR(__xludf.DUMMYFUNCTION("IF(A150="""","""",IF(B150="""","""",B150*GOOGLEFINANCE(A150)))"),"")</f>
        <v/>
      </c>
      <c r="E150" s="71" t="str">
        <f t="shared" si="1"/>
        <v/>
      </c>
      <c r="F150" s="72" t="str">
        <f t="shared" si="2"/>
        <v/>
      </c>
      <c r="G150" s="73" t="str">
        <f>IF(A150="","",SUMIF(Transacoes!C$3:C1001,A150,Transacoes!G$3:G1001))</f>
        <v/>
      </c>
      <c r="H150" s="74" t="str">
        <f>IF(A150="","", SUMIF(Transacoes!C$3:C1001, A150, Transacoes!H$3:H1001))</f>
        <v/>
      </c>
      <c r="I150" s="75" t="str">
        <f>IF($A150="","",SUMIF(Transacoes!$C$3:$C1001, $A150, Transacoes!I$3:I1001))</f>
        <v/>
      </c>
      <c r="J150" s="75" t="str">
        <f>IF($A150="","",SUMIF(Transacoes!$C$3:$C1001, $A150, Transacoes!J$3:J1001))</f>
        <v/>
      </c>
      <c r="K150" s="75" t="str">
        <f>IF($A150="","",SUMIF(Transacoes!$C$3:$C1001, $A150, Transacoes!K$3:K1001))</f>
        <v/>
      </c>
      <c r="L150" s="75" t="str">
        <f>IF($A150="","",SUMIF(Transacoes!$C$3:$C1001, $A150, Transacoes!L$3:L1001))</f>
        <v/>
      </c>
      <c r="M150" s="76" t="str">
        <f>IF($A150="","",SUMIF(Transacoes!$C$3:$C1001, $A150, Transacoes!M$3:M1001))</f>
        <v/>
      </c>
      <c r="N150" s="30"/>
      <c r="O150" s="31"/>
      <c r="P150" s="31"/>
      <c r="Q150" s="31"/>
      <c r="R150" s="31"/>
      <c r="S150" s="31"/>
      <c r="T150" s="31"/>
      <c r="U150" s="31"/>
      <c r="V150" s="31"/>
      <c r="W150" s="31"/>
      <c r="X150" s="31"/>
    </row>
    <row r="151">
      <c r="A151" s="69"/>
      <c r="B151" s="70" t="str">
        <f>IF($A151="","",SUMIFS(Transacoes!D$3:D1001,Transacoes!$C$3:$C1001,$A151,Transacoes!$B$3:$B1001,"C")-SUMIFS(Transacoes!D$3:D1001,Transacoes!$C$3:$C1001,$A151,Transacoes!$B$3:$B1001,"V"))</f>
        <v/>
      </c>
      <c r="C151" s="71" t="str">
        <f>IF($A151="","",(SUMIFS(Transacoes!F$3:F1001,Transacoes!$C$3:$C1001,$A151,Transacoes!$B$3:$B1001,"C")-SUMIFS(Transacoes!F$3:F1001,Transacoes!$C$3:$C1001,$A151,Transacoes!$B$3:$B1001,"V")) + G151)</f>
        <v/>
      </c>
      <c r="D151" s="71" t="str">
        <f>IFERROR(__xludf.DUMMYFUNCTION("IF(A151="""","""",IF(B151="""","""",B151*GOOGLEFINANCE(A151)))"),"")</f>
        <v/>
      </c>
      <c r="E151" s="71" t="str">
        <f t="shared" si="1"/>
        <v/>
      </c>
      <c r="F151" s="72" t="str">
        <f t="shared" si="2"/>
        <v/>
      </c>
      <c r="G151" s="73" t="str">
        <f>IF(A151="","",SUMIF(Transacoes!C$3:C1001,A151,Transacoes!G$3:G1001))</f>
        <v/>
      </c>
      <c r="H151" s="74" t="str">
        <f>IF(A151="","", SUMIF(Transacoes!C$3:C1001, A151, Transacoes!H$3:H1001))</f>
        <v/>
      </c>
      <c r="I151" s="75" t="str">
        <f>IF($A151="","",SUMIF(Transacoes!$C$3:$C1001, $A151, Transacoes!I$3:I1001))</f>
        <v/>
      </c>
      <c r="J151" s="75" t="str">
        <f>IF($A151="","",SUMIF(Transacoes!$C$3:$C1001, $A151, Transacoes!J$3:J1001))</f>
        <v/>
      </c>
      <c r="K151" s="75" t="str">
        <f>IF($A151="","",SUMIF(Transacoes!$C$3:$C1001, $A151, Transacoes!K$3:K1001))</f>
        <v/>
      </c>
      <c r="L151" s="75" t="str">
        <f>IF($A151="","",SUMIF(Transacoes!$C$3:$C1001, $A151, Transacoes!L$3:L1001))</f>
        <v/>
      </c>
      <c r="M151" s="76" t="str">
        <f>IF($A151="","",SUMIF(Transacoes!$C$3:$C1001, $A151, Transacoes!M$3:M1001))</f>
        <v/>
      </c>
      <c r="N151" s="30"/>
      <c r="O151" s="31"/>
      <c r="P151" s="31"/>
      <c r="Q151" s="31"/>
      <c r="R151" s="31"/>
      <c r="S151" s="31"/>
      <c r="T151" s="31"/>
      <c r="U151" s="31"/>
      <c r="V151" s="31"/>
      <c r="W151" s="31"/>
      <c r="X151" s="31"/>
    </row>
    <row r="152">
      <c r="A152" s="69"/>
      <c r="B152" s="70" t="str">
        <f>IF($A152="","",SUMIFS(Transacoes!D$3:D1001,Transacoes!$C$3:$C1001,$A152,Transacoes!$B$3:$B1001,"C")-SUMIFS(Transacoes!D$3:D1001,Transacoes!$C$3:$C1001,$A152,Transacoes!$B$3:$B1001,"V"))</f>
        <v/>
      </c>
      <c r="C152" s="71" t="str">
        <f>IF($A152="","",(SUMIFS(Transacoes!F$3:F1001,Transacoes!$C$3:$C1001,$A152,Transacoes!$B$3:$B1001,"C")-SUMIFS(Transacoes!F$3:F1001,Transacoes!$C$3:$C1001,$A152,Transacoes!$B$3:$B1001,"V")) + G152)</f>
        <v/>
      </c>
      <c r="D152" s="71" t="str">
        <f>IFERROR(__xludf.DUMMYFUNCTION("IF(A152="""","""",IF(B152="""","""",B152*GOOGLEFINANCE(A152)))"),"")</f>
        <v/>
      </c>
      <c r="E152" s="71" t="str">
        <f t="shared" si="1"/>
        <v/>
      </c>
      <c r="F152" s="72" t="str">
        <f t="shared" si="2"/>
        <v/>
      </c>
      <c r="G152" s="73" t="str">
        <f>IF(A152="","",SUMIF(Transacoes!C$3:C1001,A152,Transacoes!G$3:G1001))</f>
        <v/>
      </c>
      <c r="H152" s="74" t="str">
        <f>IF(A152="","", SUMIF(Transacoes!C$3:C1001, A152, Transacoes!H$3:H1001))</f>
        <v/>
      </c>
      <c r="I152" s="75" t="str">
        <f>IF($A152="","",SUMIF(Transacoes!$C$3:$C1001, $A152, Transacoes!I$3:I1001))</f>
        <v/>
      </c>
      <c r="J152" s="75" t="str">
        <f>IF($A152="","",SUMIF(Transacoes!$C$3:$C1001, $A152, Transacoes!J$3:J1001))</f>
        <v/>
      </c>
      <c r="K152" s="75" t="str">
        <f>IF($A152="","",SUMIF(Transacoes!$C$3:$C1001, $A152, Transacoes!K$3:K1001))</f>
        <v/>
      </c>
      <c r="L152" s="75" t="str">
        <f>IF($A152="","",SUMIF(Transacoes!$C$3:$C1001, $A152, Transacoes!L$3:L1001))</f>
        <v/>
      </c>
      <c r="M152" s="76" t="str">
        <f>IF($A152="","",SUMIF(Transacoes!$C$3:$C1001, $A152, Transacoes!M$3:M1001))</f>
        <v/>
      </c>
      <c r="N152" s="30"/>
      <c r="O152" s="31"/>
      <c r="P152" s="31"/>
      <c r="Q152" s="31"/>
      <c r="R152" s="31"/>
      <c r="S152" s="31"/>
      <c r="T152" s="31"/>
      <c r="U152" s="31"/>
      <c r="V152" s="31"/>
      <c r="W152" s="31"/>
      <c r="X152" s="31"/>
    </row>
    <row r="153">
      <c r="A153" s="69"/>
      <c r="B153" s="70" t="str">
        <f>IF($A153="","",SUMIFS(Transacoes!D$3:D1001,Transacoes!$C$3:$C1001,$A153,Transacoes!$B$3:$B1001,"C")-SUMIFS(Transacoes!D$3:D1001,Transacoes!$C$3:$C1001,$A153,Transacoes!$B$3:$B1001,"V"))</f>
        <v/>
      </c>
      <c r="C153" s="71" t="str">
        <f>IF($A153="","",(SUMIFS(Transacoes!F$3:F1001,Transacoes!$C$3:$C1001,$A153,Transacoes!$B$3:$B1001,"C")-SUMIFS(Transacoes!F$3:F1001,Transacoes!$C$3:$C1001,$A153,Transacoes!$B$3:$B1001,"V")) + G153)</f>
        <v/>
      </c>
      <c r="D153" s="71" t="str">
        <f>IFERROR(__xludf.DUMMYFUNCTION("IF(A153="""","""",IF(B153="""","""",B153*GOOGLEFINANCE(A153)))"),"")</f>
        <v/>
      </c>
      <c r="E153" s="71" t="str">
        <f t="shared" si="1"/>
        <v/>
      </c>
      <c r="F153" s="72" t="str">
        <f t="shared" si="2"/>
        <v/>
      </c>
      <c r="G153" s="73" t="str">
        <f>IF(A153="","",SUMIF(Transacoes!C$3:C1001,A153,Transacoes!G$3:G1001))</f>
        <v/>
      </c>
      <c r="H153" s="74" t="str">
        <f>IF(A153="","", SUMIF(Transacoes!C$3:C1001, A153, Transacoes!H$3:H1001))</f>
        <v/>
      </c>
      <c r="I153" s="75" t="str">
        <f>IF($A153="","",SUMIF(Transacoes!$C$3:$C1001, $A153, Transacoes!I$3:I1001))</f>
        <v/>
      </c>
      <c r="J153" s="75" t="str">
        <f>IF($A153="","",SUMIF(Transacoes!$C$3:$C1001, $A153, Transacoes!J$3:J1001))</f>
        <v/>
      </c>
      <c r="K153" s="75" t="str">
        <f>IF($A153="","",SUMIF(Transacoes!$C$3:$C1001, $A153, Transacoes!K$3:K1001))</f>
        <v/>
      </c>
      <c r="L153" s="75" t="str">
        <f>IF($A153="","",SUMIF(Transacoes!$C$3:$C1001, $A153, Transacoes!L$3:L1001))</f>
        <v/>
      </c>
      <c r="M153" s="76" t="str">
        <f>IF($A153="","",SUMIF(Transacoes!$C$3:$C1001, $A153, Transacoes!M$3:M1001))</f>
        <v/>
      </c>
      <c r="N153" s="30"/>
      <c r="O153" s="31"/>
      <c r="P153" s="31"/>
      <c r="Q153" s="31"/>
      <c r="R153" s="31"/>
      <c r="S153" s="31"/>
      <c r="T153" s="31"/>
      <c r="U153" s="31"/>
      <c r="V153" s="31"/>
      <c r="W153" s="31"/>
      <c r="X153" s="31"/>
    </row>
    <row r="154">
      <c r="A154" s="69"/>
      <c r="B154" s="70" t="str">
        <f>IF($A154="","",SUMIFS(Transacoes!D$3:D1001,Transacoes!$C$3:$C1001,$A154,Transacoes!$B$3:$B1001,"C")-SUMIFS(Transacoes!D$3:D1001,Transacoes!$C$3:$C1001,$A154,Transacoes!$B$3:$B1001,"V"))</f>
        <v/>
      </c>
      <c r="C154" s="71" t="str">
        <f>IF($A154="","",(SUMIFS(Transacoes!F$3:F1001,Transacoes!$C$3:$C1001,$A154,Transacoes!$B$3:$B1001,"C")-SUMIFS(Transacoes!F$3:F1001,Transacoes!$C$3:$C1001,$A154,Transacoes!$B$3:$B1001,"V")) + G154)</f>
        <v/>
      </c>
      <c r="D154" s="71" t="str">
        <f>IFERROR(__xludf.DUMMYFUNCTION("IF(A154="""","""",IF(B154="""","""",B154*GOOGLEFINANCE(A154)))"),"")</f>
        <v/>
      </c>
      <c r="E154" s="71" t="str">
        <f t="shared" si="1"/>
        <v/>
      </c>
      <c r="F154" s="72" t="str">
        <f t="shared" si="2"/>
        <v/>
      </c>
      <c r="G154" s="73" t="str">
        <f>IF(A154="","",SUMIF(Transacoes!C$3:C1001,A154,Transacoes!G$3:G1001))</f>
        <v/>
      </c>
      <c r="H154" s="74" t="str">
        <f>IF(A154="","", SUMIF(Transacoes!C$3:C1001, A154, Transacoes!H$3:H1001))</f>
        <v/>
      </c>
      <c r="I154" s="75" t="str">
        <f>IF($A154="","",SUMIF(Transacoes!$C$3:$C1001, $A154, Transacoes!I$3:I1001))</f>
        <v/>
      </c>
      <c r="J154" s="75" t="str">
        <f>IF($A154="","",SUMIF(Transacoes!$C$3:$C1001, $A154, Transacoes!J$3:J1001))</f>
        <v/>
      </c>
      <c r="K154" s="75" t="str">
        <f>IF($A154="","",SUMIF(Transacoes!$C$3:$C1001, $A154, Transacoes!K$3:K1001))</f>
        <v/>
      </c>
      <c r="L154" s="75" t="str">
        <f>IF($A154="","",SUMIF(Transacoes!$C$3:$C1001, $A154, Transacoes!L$3:L1001))</f>
        <v/>
      </c>
      <c r="M154" s="76" t="str">
        <f>IF($A154="","",SUMIF(Transacoes!$C$3:$C1001, $A154, Transacoes!M$3:M1001))</f>
        <v/>
      </c>
      <c r="N154" s="30"/>
      <c r="O154" s="31"/>
      <c r="P154" s="31"/>
      <c r="Q154" s="31"/>
      <c r="R154" s="31"/>
      <c r="S154" s="31"/>
      <c r="T154" s="31"/>
      <c r="U154" s="31"/>
      <c r="V154" s="31"/>
      <c r="W154" s="31"/>
      <c r="X154" s="31"/>
    </row>
    <row r="155">
      <c r="A155" s="69"/>
      <c r="B155" s="70" t="str">
        <f>IF($A155="","",SUMIFS(Transacoes!D$3:D1001,Transacoes!$C$3:$C1001,$A155,Transacoes!$B$3:$B1001,"C")-SUMIFS(Transacoes!D$3:D1001,Transacoes!$C$3:$C1001,$A155,Transacoes!$B$3:$B1001,"V"))</f>
        <v/>
      </c>
      <c r="C155" s="71" t="str">
        <f>IF($A155="","",(SUMIFS(Transacoes!F$3:F1001,Transacoes!$C$3:$C1001,$A155,Transacoes!$B$3:$B1001,"C")-SUMIFS(Transacoes!F$3:F1001,Transacoes!$C$3:$C1001,$A155,Transacoes!$B$3:$B1001,"V")) + G155)</f>
        <v/>
      </c>
      <c r="D155" s="71" t="str">
        <f>IFERROR(__xludf.DUMMYFUNCTION("IF(A155="""","""",IF(B155="""","""",B155*GOOGLEFINANCE(A155)))"),"")</f>
        <v/>
      </c>
      <c r="E155" s="71" t="str">
        <f t="shared" si="1"/>
        <v/>
      </c>
      <c r="F155" s="72" t="str">
        <f t="shared" si="2"/>
        <v/>
      </c>
      <c r="G155" s="73" t="str">
        <f>IF(A155="","",SUMIF(Transacoes!C$3:C1001,A155,Transacoes!G$3:G1001))</f>
        <v/>
      </c>
      <c r="H155" s="74" t="str">
        <f>IF(A155="","", SUMIF(Transacoes!C$3:C1001, A155, Transacoes!H$3:H1001))</f>
        <v/>
      </c>
      <c r="I155" s="75" t="str">
        <f>IF($A155="","",SUMIF(Transacoes!$C$3:$C1001, $A155, Transacoes!I$3:I1001))</f>
        <v/>
      </c>
      <c r="J155" s="75" t="str">
        <f>IF($A155="","",SUMIF(Transacoes!$C$3:$C1001, $A155, Transacoes!J$3:J1001))</f>
        <v/>
      </c>
      <c r="K155" s="75" t="str">
        <f>IF($A155="","",SUMIF(Transacoes!$C$3:$C1001, $A155, Transacoes!K$3:K1001))</f>
        <v/>
      </c>
      <c r="L155" s="75" t="str">
        <f>IF($A155="","",SUMIF(Transacoes!$C$3:$C1001, $A155, Transacoes!L$3:L1001))</f>
        <v/>
      </c>
      <c r="M155" s="76" t="str">
        <f>IF($A155="","",SUMIF(Transacoes!$C$3:$C1001, $A155, Transacoes!M$3:M1001))</f>
        <v/>
      </c>
      <c r="N155" s="30"/>
      <c r="O155" s="31"/>
      <c r="P155" s="31"/>
      <c r="Q155" s="31"/>
      <c r="R155" s="31"/>
      <c r="S155" s="31"/>
      <c r="T155" s="31"/>
      <c r="U155" s="31"/>
      <c r="V155" s="31"/>
      <c r="W155" s="31"/>
      <c r="X155" s="31"/>
    </row>
    <row r="156">
      <c r="A156" s="69"/>
      <c r="B156" s="70" t="str">
        <f>IF($A156="","",SUMIFS(Transacoes!D$3:D1001,Transacoes!$C$3:$C1001,$A156,Transacoes!$B$3:$B1001,"C")-SUMIFS(Transacoes!D$3:D1001,Transacoes!$C$3:$C1001,$A156,Transacoes!$B$3:$B1001,"V"))</f>
        <v/>
      </c>
      <c r="C156" s="71" t="str">
        <f>IF($A156="","",(SUMIFS(Transacoes!F$3:F1001,Transacoes!$C$3:$C1001,$A156,Transacoes!$B$3:$B1001,"C")-SUMIFS(Transacoes!F$3:F1001,Transacoes!$C$3:$C1001,$A156,Transacoes!$B$3:$B1001,"V")) + G156)</f>
        <v/>
      </c>
      <c r="D156" s="71" t="str">
        <f>IFERROR(__xludf.DUMMYFUNCTION("IF(A156="""","""",IF(B156="""","""",B156*GOOGLEFINANCE(A156)))"),"")</f>
        <v/>
      </c>
      <c r="E156" s="71" t="str">
        <f t="shared" si="1"/>
        <v/>
      </c>
      <c r="F156" s="72" t="str">
        <f t="shared" si="2"/>
        <v/>
      </c>
      <c r="G156" s="73" t="str">
        <f>IF(A156="","",SUMIF(Transacoes!C$3:C1001,A156,Transacoes!G$3:G1001))</f>
        <v/>
      </c>
      <c r="H156" s="74" t="str">
        <f>IF(A156="","", SUMIF(Transacoes!C$3:C1001, A156, Transacoes!H$3:H1001))</f>
        <v/>
      </c>
      <c r="I156" s="75" t="str">
        <f>IF($A156="","",SUMIF(Transacoes!$C$3:$C1001, $A156, Transacoes!I$3:I1001))</f>
        <v/>
      </c>
      <c r="J156" s="75" t="str">
        <f>IF($A156="","",SUMIF(Transacoes!$C$3:$C1001, $A156, Transacoes!J$3:J1001))</f>
        <v/>
      </c>
      <c r="K156" s="75" t="str">
        <f>IF($A156="","",SUMIF(Transacoes!$C$3:$C1001, $A156, Transacoes!K$3:K1001))</f>
        <v/>
      </c>
      <c r="L156" s="75" t="str">
        <f>IF($A156="","",SUMIF(Transacoes!$C$3:$C1001, $A156, Transacoes!L$3:L1001))</f>
        <v/>
      </c>
      <c r="M156" s="76" t="str">
        <f>IF($A156="","",SUMIF(Transacoes!$C$3:$C1001, $A156, Transacoes!M$3:M1001))</f>
        <v/>
      </c>
      <c r="N156" s="30"/>
      <c r="O156" s="31"/>
      <c r="P156" s="31"/>
      <c r="Q156" s="31"/>
      <c r="R156" s="31"/>
      <c r="S156" s="31"/>
      <c r="T156" s="31"/>
      <c r="U156" s="31"/>
      <c r="V156" s="31"/>
      <c r="W156" s="31"/>
      <c r="X156" s="31"/>
    </row>
    <row r="157">
      <c r="A157" s="69"/>
      <c r="B157" s="70" t="str">
        <f>IF($A157="","",SUMIFS(Transacoes!D$3:D1001,Transacoes!$C$3:$C1001,$A157,Transacoes!$B$3:$B1001,"C")-SUMIFS(Transacoes!D$3:D1001,Transacoes!$C$3:$C1001,$A157,Transacoes!$B$3:$B1001,"V"))</f>
        <v/>
      </c>
      <c r="C157" s="71" t="str">
        <f>IF($A157="","",(SUMIFS(Transacoes!F$3:F1001,Transacoes!$C$3:$C1001,$A157,Transacoes!$B$3:$B1001,"C")-SUMIFS(Transacoes!F$3:F1001,Transacoes!$C$3:$C1001,$A157,Transacoes!$B$3:$B1001,"V")) + G157)</f>
        <v/>
      </c>
      <c r="D157" s="71" t="str">
        <f>IFERROR(__xludf.DUMMYFUNCTION("IF(A157="""","""",IF(B157="""","""",B157*GOOGLEFINANCE(A157)))"),"")</f>
        <v/>
      </c>
      <c r="E157" s="71" t="str">
        <f t="shared" si="1"/>
        <v/>
      </c>
      <c r="F157" s="72" t="str">
        <f t="shared" si="2"/>
        <v/>
      </c>
      <c r="G157" s="73" t="str">
        <f>IF(A157="","",SUMIF(Transacoes!C$3:C1001,A157,Transacoes!G$3:G1001))</f>
        <v/>
      </c>
      <c r="H157" s="74" t="str">
        <f>IF(A157="","", SUMIF(Transacoes!C$3:C1001, A157, Transacoes!H$3:H1001))</f>
        <v/>
      </c>
      <c r="I157" s="75" t="str">
        <f>IF($A157="","",SUMIF(Transacoes!$C$3:$C1001, $A157, Transacoes!I$3:I1001))</f>
        <v/>
      </c>
      <c r="J157" s="75" t="str">
        <f>IF($A157="","",SUMIF(Transacoes!$C$3:$C1001, $A157, Transacoes!J$3:J1001))</f>
        <v/>
      </c>
      <c r="K157" s="75" t="str">
        <f>IF($A157="","",SUMIF(Transacoes!$C$3:$C1001, $A157, Transacoes!K$3:K1001))</f>
        <v/>
      </c>
      <c r="L157" s="75" t="str">
        <f>IF($A157="","",SUMIF(Transacoes!$C$3:$C1001, $A157, Transacoes!L$3:L1001))</f>
        <v/>
      </c>
      <c r="M157" s="76" t="str">
        <f>IF($A157="","",SUMIF(Transacoes!$C$3:$C1001, $A157, Transacoes!M$3:M1001))</f>
        <v/>
      </c>
      <c r="N157" s="30"/>
      <c r="O157" s="31"/>
      <c r="P157" s="31"/>
      <c r="Q157" s="31"/>
      <c r="R157" s="31"/>
      <c r="S157" s="31"/>
      <c r="T157" s="31"/>
      <c r="U157" s="31"/>
      <c r="V157" s="31"/>
      <c r="W157" s="31"/>
      <c r="X157" s="31"/>
    </row>
    <row r="158">
      <c r="A158" s="69"/>
      <c r="B158" s="70" t="str">
        <f>IF($A158="","",SUMIFS(Transacoes!D$3:D1001,Transacoes!$C$3:$C1001,$A158,Transacoes!$B$3:$B1001,"C")-SUMIFS(Transacoes!D$3:D1001,Transacoes!$C$3:$C1001,$A158,Transacoes!$B$3:$B1001,"V"))</f>
        <v/>
      </c>
      <c r="C158" s="71" t="str">
        <f>IF($A158="","",(SUMIFS(Transacoes!F$3:F1001,Transacoes!$C$3:$C1001,$A158,Transacoes!$B$3:$B1001,"C")-SUMIFS(Transacoes!F$3:F1001,Transacoes!$C$3:$C1001,$A158,Transacoes!$B$3:$B1001,"V")) + G158)</f>
        <v/>
      </c>
      <c r="D158" s="71" t="str">
        <f>IFERROR(__xludf.DUMMYFUNCTION("IF(A158="""","""",IF(B158="""","""",B158*GOOGLEFINANCE(A158)))"),"")</f>
        <v/>
      </c>
      <c r="E158" s="71" t="str">
        <f t="shared" si="1"/>
        <v/>
      </c>
      <c r="F158" s="72" t="str">
        <f t="shared" si="2"/>
        <v/>
      </c>
      <c r="G158" s="73" t="str">
        <f>IF(A158="","",SUMIF(Transacoes!C$3:C1001,A158,Transacoes!G$3:G1001))</f>
        <v/>
      </c>
      <c r="H158" s="74" t="str">
        <f>IF(A158="","", SUMIF(Transacoes!C$3:C1001, A158, Transacoes!H$3:H1001))</f>
        <v/>
      </c>
      <c r="I158" s="75" t="str">
        <f>IF($A158="","",SUMIF(Transacoes!$C$3:$C1001, $A158, Transacoes!I$3:I1001))</f>
        <v/>
      </c>
      <c r="J158" s="75" t="str">
        <f>IF($A158="","",SUMIF(Transacoes!$C$3:$C1001, $A158, Transacoes!J$3:J1001))</f>
        <v/>
      </c>
      <c r="K158" s="75" t="str">
        <f>IF($A158="","",SUMIF(Transacoes!$C$3:$C1001, $A158, Transacoes!K$3:K1001))</f>
        <v/>
      </c>
      <c r="L158" s="75" t="str">
        <f>IF($A158="","",SUMIF(Transacoes!$C$3:$C1001, $A158, Transacoes!L$3:L1001))</f>
        <v/>
      </c>
      <c r="M158" s="76" t="str">
        <f>IF($A158="","",SUMIF(Transacoes!$C$3:$C1001, $A158, Transacoes!M$3:M1001))</f>
        <v/>
      </c>
      <c r="N158" s="30"/>
      <c r="O158" s="31"/>
      <c r="P158" s="31"/>
      <c r="Q158" s="31"/>
      <c r="R158" s="31"/>
      <c r="S158" s="31"/>
      <c r="T158" s="31"/>
      <c r="U158" s="31"/>
      <c r="V158" s="31"/>
      <c r="W158" s="31"/>
      <c r="X158" s="31"/>
    </row>
    <row r="159">
      <c r="A159" s="69"/>
      <c r="B159" s="70" t="str">
        <f>IF($A159="","",SUMIFS(Transacoes!D$3:D1001,Transacoes!$C$3:$C1001,$A159,Transacoes!$B$3:$B1001,"C")-SUMIFS(Transacoes!D$3:D1001,Transacoes!$C$3:$C1001,$A159,Transacoes!$B$3:$B1001,"V"))</f>
        <v/>
      </c>
      <c r="C159" s="71" t="str">
        <f>IF($A159="","",(SUMIFS(Transacoes!F$3:F1001,Transacoes!$C$3:$C1001,$A159,Transacoes!$B$3:$B1001,"C")-SUMIFS(Transacoes!F$3:F1001,Transacoes!$C$3:$C1001,$A159,Transacoes!$B$3:$B1001,"V")) + G159)</f>
        <v/>
      </c>
      <c r="D159" s="71" t="str">
        <f>IFERROR(__xludf.DUMMYFUNCTION("IF(A159="""","""",IF(B159="""","""",B159*GOOGLEFINANCE(A159)))"),"")</f>
        <v/>
      </c>
      <c r="E159" s="71" t="str">
        <f t="shared" si="1"/>
        <v/>
      </c>
      <c r="F159" s="72" t="str">
        <f t="shared" si="2"/>
        <v/>
      </c>
      <c r="G159" s="73" t="str">
        <f>IF(A159="","",SUMIF(Transacoes!C$3:C1001,A159,Transacoes!G$3:G1001))</f>
        <v/>
      </c>
      <c r="H159" s="74" t="str">
        <f>IF(A159="","", SUMIF(Transacoes!C$3:C1001, A159, Transacoes!H$3:H1001))</f>
        <v/>
      </c>
      <c r="I159" s="75" t="str">
        <f>IF($A159="","",SUMIF(Transacoes!$C$3:$C1001, $A159, Transacoes!I$3:I1001))</f>
        <v/>
      </c>
      <c r="J159" s="75" t="str">
        <f>IF($A159="","",SUMIF(Transacoes!$C$3:$C1001, $A159, Transacoes!J$3:J1001))</f>
        <v/>
      </c>
      <c r="K159" s="75" t="str">
        <f>IF($A159="","",SUMIF(Transacoes!$C$3:$C1001, $A159, Transacoes!K$3:K1001))</f>
        <v/>
      </c>
      <c r="L159" s="75" t="str">
        <f>IF($A159="","",SUMIF(Transacoes!$C$3:$C1001, $A159, Transacoes!L$3:L1001))</f>
        <v/>
      </c>
      <c r="M159" s="76" t="str">
        <f>IF($A159="","",SUMIF(Transacoes!$C$3:$C1001, $A159, Transacoes!M$3:M1001))</f>
        <v/>
      </c>
      <c r="N159" s="30"/>
      <c r="O159" s="31"/>
      <c r="P159" s="31"/>
      <c r="Q159" s="31"/>
      <c r="R159" s="31"/>
      <c r="S159" s="31"/>
      <c r="T159" s="31"/>
      <c r="U159" s="31"/>
      <c r="V159" s="31"/>
      <c r="W159" s="31"/>
      <c r="X159" s="31"/>
    </row>
    <row r="160">
      <c r="A160" s="69"/>
      <c r="B160" s="70" t="str">
        <f>IF($A160="","",SUMIFS(Transacoes!D$3:D1001,Transacoes!$C$3:$C1001,$A160,Transacoes!$B$3:$B1001,"C")-SUMIFS(Transacoes!D$3:D1001,Transacoes!$C$3:$C1001,$A160,Transacoes!$B$3:$B1001,"V"))</f>
        <v/>
      </c>
      <c r="C160" s="71" t="str">
        <f>IF($A160="","",(SUMIFS(Transacoes!F$3:F1001,Transacoes!$C$3:$C1001,$A160,Transacoes!$B$3:$B1001,"C")-SUMIFS(Transacoes!F$3:F1001,Transacoes!$C$3:$C1001,$A160,Transacoes!$B$3:$B1001,"V")) + G160)</f>
        <v/>
      </c>
      <c r="D160" s="71" t="str">
        <f>IFERROR(__xludf.DUMMYFUNCTION("IF(A160="""","""",IF(B160="""","""",B160*GOOGLEFINANCE(A160)))"),"")</f>
        <v/>
      </c>
      <c r="E160" s="71" t="str">
        <f t="shared" si="1"/>
        <v/>
      </c>
      <c r="F160" s="72" t="str">
        <f t="shared" si="2"/>
        <v/>
      </c>
      <c r="G160" s="73" t="str">
        <f>IF(A160="","",SUMIF(Transacoes!C$3:C1001,A160,Transacoes!G$3:G1001))</f>
        <v/>
      </c>
      <c r="H160" s="74" t="str">
        <f>IF(A160="","", SUMIF(Transacoes!C$3:C1001, A160, Transacoes!H$3:H1001))</f>
        <v/>
      </c>
      <c r="I160" s="75" t="str">
        <f>IF($A160="","",SUMIF(Transacoes!$C$3:$C1001, $A160, Transacoes!I$3:I1001))</f>
        <v/>
      </c>
      <c r="J160" s="75" t="str">
        <f>IF($A160="","",SUMIF(Transacoes!$C$3:$C1001, $A160, Transacoes!J$3:J1001))</f>
        <v/>
      </c>
      <c r="K160" s="75" t="str">
        <f>IF($A160="","",SUMIF(Transacoes!$C$3:$C1001, $A160, Transacoes!K$3:K1001))</f>
        <v/>
      </c>
      <c r="L160" s="75" t="str">
        <f>IF($A160="","",SUMIF(Transacoes!$C$3:$C1001, $A160, Transacoes!L$3:L1001))</f>
        <v/>
      </c>
      <c r="M160" s="76" t="str">
        <f>IF($A160="","",SUMIF(Transacoes!$C$3:$C1001, $A160, Transacoes!M$3:M1001))</f>
        <v/>
      </c>
      <c r="N160" s="30"/>
      <c r="O160" s="31"/>
      <c r="P160" s="31"/>
      <c r="Q160" s="31"/>
      <c r="R160" s="31"/>
      <c r="S160" s="31"/>
      <c r="T160" s="31"/>
      <c r="U160" s="31"/>
      <c r="V160" s="31"/>
      <c r="W160" s="31"/>
      <c r="X160" s="31"/>
    </row>
    <row r="161">
      <c r="A161" s="69"/>
      <c r="B161" s="70" t="str">
        <f>IF($A161="","",SUMIFS(Transacoes!D$3:D1001,Transacoes!$C$3:$C1001,$A161,Transacoes!$B$3:$B1001,"C")-SUMIFS(Transacoes!D$3:D1001,Transacoes!$C$3:$C1001,$A161,Transacoes!$B$3:$B1001,"V"))</f>
        <v/>
      </c>
      <c r="C161" s="71" t="str">
        <f>IF($A161="","",(SUMIFS(Transacoes!F$3:F1001,Transacoes!$C$3:$C1001,$A161,Transacoes!$B$3:$B1001,"C")-SUMIFS(Transacoes!F$3:F1001,Transacoes!$C$3:$C1001,$A161,Transacoes!$B$3:$B1001,"V")) + G161)</f>
        <v/>
      </c>
      <c r="D161" s="71" t="str">
        <f>IFERROR(__xludf.DUMMYFUNCTION("IF(A161="""","""",IF(B161="""","""",B161*GOOGLEFINANCE(A161)))"),"")</f>
        <v/>
      </c>
      <c r="E161" s="71" t="str">
        <f t="shared" si="1"/>
        <v/>
      </c>
      <c r="F161" s="72" t="str">
        <f t="shared" si="2"/>
        <v/>
      </c>
      <c r="G161" s="73" t="str">
        <f>IF(A161="","",SUMIF(Transacoes!C$3:C1001,A161,Transacoes!G$3:G1001))</f>
        <v/>
      </c>
      <c r="H161" s="74" t="str">
        <f>IF(A161="","", SUMIF(Transacoes!C$3:C1001, A161, Transacoes!H$3:H1001))</f>
        <v/>
      </c>
      <c r="I161" s="75" t="str">
        <f>IF($A161="","",SUMIF(Transacoes!$C$3:$C1001, $A161, Transacoes!I$3:I1001))</f>
        <v/>
      </c>
      <c r="J161" s="75" t="str">
        <f>IF($A161="","",SUMIF(Transacoes!$C$3:$C1001, $A161, Transacoes!J$3:J1001))</f>
        <v/>
      </c>
      <c r="K161" s="75" t="str">
        <f>IF($A161="","",SUMIF(Transacoes!$C$3:$C1001, $A161, Transacoes!K$3:K1001))</f>
        <v/>
      </c>
      <c r="L161" s="75" t="str">
        <f>IF($A161="","",SUMIF(Transacoes!$C$3:$C1001, $A161, Transacoes!L$3:L1001))</f>
        <v/>
      </c>
      <c r="M161" s="76" t="str">
        <f>IF($A161="","",SUMIF(Transacoes!$C$3:$C1001, $A161, Transacoes!M$3:M1001))</f>
        <v/>
      </c>
      <c r="N161" s="30"/>
      <c r="O161" s="31"/>
      <c r="P161" s="31"/>
      <c r="Q161" s="31"/>
      <c r="R161" s="31"/>
      <c r="S161" s="31"/>
      <c r="T161" s="31"/>
      <c r="U161" s="31"/>
      <c r="V161" s="31"/>
      <c r="W161" s="31"/>
      <c r="X161" s="31"/>
    </row>
    <row r="162">
      <c r="A162" s="69"/>
      <c r="B162" s="70" t="str">
        <f>IF($A162="","",SUMIFS(Transacoes!D$3:D1001,Transacoes!$C$3:$C1001,$A162,Transacoes!$B$3:$B1001,"C")-SUMIFS(Transacoes!D$3:D1001,Transacoes!$C$3:$C1001,$A162,Transacoes!$B$3:$B1001,"V"))</f>
        <v/>
      </c>
      <c r="C162" s="71" t="str">
        <f>IF($A162="","",(SUMIFS(Transacoes!F$3:F1001,Transacoes!$C$3:$C1001,$A162,Transacoes!$B$3:$B1001,"C")-SUMIFS(Transacoes!F$3:F1001,Transacoes!$C$3:$C1001,$A162,Transacoes!$B$3:$B1001,"V")) + G162)</f>
        <v/>
      </c>
      <c r="D162" s="71" t="str">
        <f>IFERROR(__xludf.DUMMYFUNCTION("IF(A162="""","""",IF(B162="""","""",B162*GOOGLEFINANCE(A162)))"),"")</f>
        <v/>
      </c>
      <c r="E162" s="71" t="str">
        <f t="shared" si="1"/>
        <v/>
      </c>
      <c r="F162" s="72" t="str">
        <f t="shared" si="2"/>
        <v/>
      </c>
      <c r="G162" s="73" t="str">
        <f>IF(A162="","",SUMIF(Transacoes!C$3:C1001,A162,Transacoes!G$3:G1001))</f>
        <v/>
      </c>
      <c r="H162" s="74" t="str">
        <f>IF(A162="","", SUMIF(Transacoes!C$3:C1001, A162, Transacoes!H$3:H1001))</f>
        <v/>
      </c>
      <c r="I162" s="75" t="str">
        <f>IF($A162="","",SUMIF(Transacoes!$C$3:$C1001, $A162, Transacoes!I$3:I1001))</f>
        <v/>
      </c>
      <c r="J162" s="75" t="str">
        <f>IF($A162="","",SUMIF(Transacoes!$C$3:$C1001, $A162, Transacoes!J$3:J1001))</f>
        <v/>
      </c>
      <c r="K162" s="75" t="str">
        <f>IF($A162="","",SUMIF(Transacoes!$C$3:$C1001, $A162, Transacoes!K$3:K1001))</f>
        <v/>
      </c>
      <c r="L162" s="75" t="str">
        <f>IF($A162="","",SUMIF(Transacoes!$C$3:$C1001, $A162, Transacoes!L$3:L1001))</f>
        <v/>
      </c>
      <c r="M162" s="76" t="str">
        <f>IF($A162="","",SUMIF(Transacoes!$C$3:$C1001, $A162, Transacoes!M$3:M1001))</f>
        <v/>
      </c>
      <c r="N162" s="30"/>
      <c r="O162" s="31"/>
      <c r="P162" s="31"/>
      <c r="Q162" s="31"/>
      <c r="R162" s="31"/>
      <c r="S162" s="31"/>
      <c r="T162" s="31"/>
      <c r="U162" s="31"/>
      <c r="V162" s="31"/>
      <c r="W162" s="31"/>
      <c r="X162" s="31"/>
    </row>
    <row r="163">
      <c r="A163" s="69"/>
      <c r="B163" s="70" t="str">
        <f>IF($A163="","",SUMIFS(Transacoes!D$3:D1001,Transacoes!$C$3:$C1001,$A163,Transacoes!$B$3:$B1001,"C")-SUMIFS(Transacoes!D$3:D1001,Transacoes!$C$3:$C1001,$A163,Transacoes!$B$3:$B1001,"V"))</f>
        <v/>
      </c>
      <c r="C163" s="71" t="str">
        <f>IF($A163="","",(SUMIFS(Transacoes!F$3:F1001,Transacoes!$C$3:$C1001,$A163,Transacoes!$B$3:$B1001,"C")-SUMIFS(Transacoes!F$3:F1001,Transacoes!$C$3:$C1001,$A163,Transacoes!$B$3:$B1001,"V")) + G163)</f>
        <v/>
      </c>
      <c r="D163" s="71" t="str">
        <f>IFERROR(__xludf.DUMMYFUNCTION("IF(A163="""","""",IF(B163="""","""",B163*GOOGLEFINANCE(A163)))"),"")</f>
        <v/>
      </c>
      <c r="E163" s="71" t="str">
        <f t="shared" si="1"/>
        <v/>
      </c>
      <c r="F163" s="72" t="str">
        <f t="shared" si="2"/>
        <v/>
      </c>
      <c r="G163" s="73" t="str">
        <f>IF(A163="","",SUMIF(Transacoes!C$3:C1001,A163,Transacoes!G$3:G1001))</f>
        <v/>
      </c>
      <c r="H163" s="74" t="str">
        <f>IF(A163="","", SUMIF(Transacoes!C$3:C1001, A163, Transacoes!H$3:H1001))</f>
        <v/>
      </c>
      <c r="I163" s="75" t="str">
        <f>IF($A163="","",SUMIF(Transacoes!$C$3:$C1001, $A163, Transacoes!I$3:I1001))</f>
        <v/>
      </c>
      <c r="J163" s="75" t="str">
        <f>IF($A163="","",SUMIF(Transacoes!$C$3:$C1001, $A163, Transacoes!J$3:J1001))</f>
        <v/>
      </c>
      <c r="K163" s="75" t="str">
        <f>IF($A163="","",SUMIF(Transacoes!$C$3:$C1001, $A163, Transacoes!K$3:K1001))</f>
        <v/>
      </c>
      <c r="L163" s="75" t="str">
        <f>IF($A163="","",SUMIF(Transacoes!$C$3:$C1001, $A163, Transacoes!L$3:L1001))</f>
        <v/>
      </c>
      <c r="M163" s="76" t="str">
        <f>IF($A163="","",SUMIF(Transacoes!$C$3:$C1001, $A163, Transacoes!M$3:M1001))</f>
        <v/>
      </c>
      <c r="N163" s="30"/>
      <c r="O163" s="31"/>
      <c r="P163" s="31"/>
      <c r="Q163" s="31"/>
      <c r="R163" s="31"/>
      <c r="S163" s="31"/>
      <c r="T163" s="31"/>
      <c r="U163" s="31"/>
      <c r="V163" s="31"/>
      <c r="W163" s="31"/>
      <c r="X163" s="31"/>
    </row>
    <row r="164">
      <c r="A164" s="69"/>
      <c r="B164" s="70" t="str">
        <f>IF($A164="","",SUMIFS(Transacoes!D$3:D1001,Transacoes!$C$3:$C1001,$A164,Transacoes!$B$3:$B1001,"C")-SUMIFS(Transacoes!D$3:D1001,Transacoes!$C$3:$C1001,$A164,Transacoes!$B$3:$B1001,"V"))</f>
        <v/>
      </c>
      <c r="C164" s="71" t="str">
        <f>IF($A164="","",(SUMIFS(Transacoes!F$3:F1001,Transacoes!$C$3:$C1001,$A164,Transacoes!$B$3:$B1001,"C")-SUMIFS(Transacoes!F$3:F1001,Transacoes!$C$3:$C1001,$A164,Transacoes!$B$3:$B1001,"V")) + G164)</f>
        <v/>
      </c>
      <c r="D164" s="71" t="str">
        <f>IFERROR(__xludf.DUMMYFUNCTION("IF(A164="""","""",IF(B164="""","""",B164*GOOGLEFINANCE(A164)))"),"")</f>
        <v/>
      </c>
      <c r="E164" s="71" t="str">
        <f t="shared" si="1"/>
        <v/>
      </c>
      <c r="F164" s="72" t="str">
        <f t="shared" si="2"/>
        <v/>
      </c>
      <c r="G164" s="73" t="str">
        <f>IF(A164="","",SUMIF(Transacoes!C$3:C1001,A164,Transacoes!G$3:G1001))</f>
        <v/>
      </c>
      <c r="H164" s="74" t="str">
        <f>IF(A164="","", SUMIF(Transacoes!C$3:C1001, A164, Transacoes!H$3:H1001))</f>
        <v/>
      </c>
      <c r="I164" s="75" t="str">
        <f>IF($A164="","",SUMIF(Transacoes!$C$3:$C1001, $A164, Transacoes!I$3:I1001))</f>
        <v/>
      </c>
      <c r="J164" s="75" t="str">
        <f>IF($A164="","",SUMIF(Transacoes!$C$3:$C1001, $A164, Transacoes!J$3:J1001))</f>
        <v/>
      </c>
      <c r="K164" s="75" t="str">
        <f>IF($A164="","",SUMIF(Transacoes!$C$3:$C1001, $A164, Transacoes!K$3:K1001))</f>
        <v/>
      </c>
      <c r="L164" s="75" t="str">
        <f>IF($A164="","",SUMIF(Transacoes!$C$3:$C1001, $A164, Transacoes!L$3:L1001))</f>
        <v/>
      </c>
      <c r="M164" s="76" t="str">
        <f>IF($A164="","",SUMIF(Transacoes!$C$3:$C1001, $A164, Transacoes!M$3:M1001))</f>
        <v/>
      </c>
      <c r="N164" s="30"/>
      <c r="O164" s="31"/>
      <c r="P164" s="31"/>
      <c r="Q164" s="31"/>
      <c r="R164" s="31"/>
      <c r="S164" s="31"/>
      <c r="T164" s="31"/>
      <c r="U164" s="31"/>
      <c r="V164" s="31"/>
      <c r="W164" s="31"/>
      <c r="X164" s="31"/>
    </row>
    <row r="165">
      <c r="A165" s="69"/>
      <c r="B165" s="70" t="str">
        <f>IF($A165="","",SUMIFS(Transacoes!D$3:D1001,Transacoes!$C$3:$C1001,$A165,Transacoes!$B$3:$B1001,"C")-SUMIFS(Transacoes!D$3:D1001,Transacoes!$C$3:$C1001,$A165,Transacoes!$B$3:$B1001,"V"))</f>
        <v/>
      </c>
      <c r="C165" s="71" t="str">
        <f>IF($A165="","",(SUMIFS(Transacoes!F$3:F1001,Transacoes!$C$3:$C1001,$A165,Transacoes!$B$3:$B1001,"C")-SUMIFS(Transacoes!F$3:F1001,Transacoes!$C$3:$C1001,$A165,Transacoes!$B$3:$B1001,"V")) + G165)</f>
        <v/>
      </c>
      <c r="D165" s="71" t="str">
        <f>IFERROR(__xludf.DUMMYFUNCTION("IF(A165="""","""",IF(B165="""","""",B165*GOOGLEFINANCE(A165)))"),"")</f>
        <v/>
      </c>
      <c r="E165" s="71" t="str">
        <f t="shared" si="1"/>
        <v/>
      </c>
      <c r="F165" s="72" t="str">
        <f t="shared" si="2"/>
        <v/>
      </c>
      <c r="G165" s="73" t="str">
        <f>IF(A165="","",SUMIF(Transacoes!C$3:C1001,A165,Transacoes!G$3:G1001))</f>
        <v/>
      </c>
      <c r="H165" s="74" t="str">
        <f>IF(A165="","", SUMIF(Transacoes!C$3:C1001, A165, Transacoes!H$3:H1001))</f>
        <v/>
      </c>
      <c r="I165" s="75" t="str">
        <f>IF($A165="","",SUMIF(Transacoes!$C$3:$C1001, $A165, Transacoes!I$3:I1001))</f>
        <v/>
      </c>
      <c r="J165" s="75" t="str">
        <f>IF($A165="","",SUMIF(Transacoes!$C$3:$C1001, $A165, Transacoes!J$3:J1001))</f>
        <v/>
      </c>
      <c r="K165" s="75" t="str">
        <f>IF($A165="","",SUMIF(Transacoes!$C$3:$C1001, $A165, Transacoes!K$3:K1001))</f>
        <v/>
      </c>
      <c r="L165" s="75" t="str">
        <f>IF($A165="","",SUMIF(Transacoes!$C$3:$C1001, $A165, Transacoes!L$3:L1001))</f>
        <v/>
      </c>
      <c r="M165" s="76" t="str">
        <f>IF($A165="","",SUMIF(Transacoes!$C$3:$C1001, $A165, Transacoes!M$3:M1001))</f>
        <v/>
      </c>
      <c r="N165" s="30"/>
      <c r="O165" s="31"/>
      <c r="P165" s="31"/>
      <c r="Q165" s="31"/>
      <c r="R165" s="31"/>
      <c r="S165" s="31"/>
      <c r="T165" s="31"/>
      <c r="U165" s="31"/>
      <c r="V165" s="31"/>
      <c r="W165" s="31"/>
      <c r="X165" s="31"/>
    </row>
    <row r="166">
      <c r="A166" s="69"/>
      <c r="B166" s="70" t="str">
        <f>IF($A166="","",SUMIFS(Transacoes!D$3:D1001,Transacoes!$C$3:$C1001,$A166,Transacoes!$B$3:$B1001,"C")-SUMIFS(Transacoes!D$3:D1001,Transacoes!$C$3:$C1001,$A166,Transacoes!$B$3:$B1001,"V"))</f>
        <v/>
      </c>
      <c r="C166" s="71" t="str">
        <f>IF($A166="","",(SUMIFS(Transacoes!F$3:F1001,Transacoes!$C$3:$C1001,$A166,Transacoes!$B$3:$B1001,"C")-SUMIFS(Transacoes!F$3:F1001,Transacoes!$C$3:$C1001,$A166,Transacoes!$B$3:$B1001,"V")) + G166)</f>
        <v/>
      </c>
      <c r="D166" s="71" t="str">
        <f>IFERROR(__xludf.DUMMYFUNCTION("IF(A166="""","""",IF(B166="""","""",B166*GOOGLEFINANCE(A166)))"),"")</f>
        <v/>
      </c>
      <c r="E166" s="71" t="str">
        <f t="shared" si="1"/>
        <v/>
      </c>
      <c r="F166" s="72" t="str">
        <f t="shared" si="2"/>
        <v/>
      </c>
      <c r="G166" s="73" t="str">
        <f>IF(A166="","",SUMIF(Transacoes!C$3:C1001,A166,Transacoes!G$3:G1001))</f>
        <v/>
      </c>
      <c r="H166" s="74" t="str">
        <f>IF(A166="","", SUMIF(Transacoes!C$3:C1001, A166, Transacoes!H$3:H1001))</f>
        <v/>
      </c>
      <c r="I166" s="75" t="str">
        <f>IF($A166="","",SUMIF(Transacoes!$C$3:$C1001, $A166, Transacoes!I$3:I1001))</f>
        <v/>
      </c>
      <c r="J166" s="75" t="str">
        <f>IF($A166="","",SUMIF(Transacoes!$C$3:$C1001, $A166, Transacoes!J$3:J1001))</f>
        <v/>
      </c>
      <c r="K166" s="75" t="str">
        <f>IF($A166="","",SUMIF(Transacoes!$C$3:$C1001, $A166, Transacoes!K$3:K1001))</f>
        <v/>
      </c>
      <c r="L166" s="75" t="str">
        <f>IF($A166="","",SUMIF(Transacoes!$C$3:$C1001, $A166, Transacoes!L$3:L1001))</f>
        <v/>
      </c>
      <c r="M166" s="76" t="str">
        <f>IF($A166="","",SUMIF(Transacoes!$C$3:$C1001, $A166, Transacoes!M$3:M1001))</f>
        <v/>
      </c>
      <c r="N166" s="30"/>
      <c r="O166" s="31"/>
      <c r="P166" s="31"/>
      <c r="Q166" s="31"/>
      <c r="R166" s="31"/>
      <c r="S166" s="31"/>
      <c r="T166" s="31"/>
      <c r="U166" s="31"/>
      <c r="V166" s="31"/>
      <c r="W166" s="31"/>
      <c r="X166" s="31"/>
    </row>
    <row r="167">
      <c r="A167" s="69"/>
      <c r="B167" s="70" t="str">
        <f>IF($A167="","",SUMIFS(Transacoes!D$3:D1001,Transacoes!$C$3:$C1001,$A167,Transacoes!$B$3:$B1001,"C")-SUMIFS(Transacoes!D$3:D1001,Transacoes!$C$3:$C1001,$A167,Transacoes!$B$3:$B1001,"V"))</f>
        <v/>
      </c>
      <c r="C167" s="71" t="str">
        <f>IF($A167="","",(SUMIFS(Transacoes!F$3:F1001,Transacoes!$C$3:$C1001,$A167,Transacoes!$B$3:$B1001,"C")-SUMIFS(Transacoes!F$3:F1001,Transacoes!$C$3:$C1001,$A167,Transacoes!$B$3:$B1001,"V")) + G167)</f>
        <v/>
      </c>
      <c r="D167" s="71" t="str">
        <f>IFERROR(__xludf.DUMMYFUNCTION("IF(A167="""","""",IF(B167="""","""",B167*GOOGLEFINANCE(A167)))"),"")</f>
        <v/>
      </c>
      <c r="E167" s="71" t="str">
        <f t="shared" si="1"/>
        <v/>
      </c>
      <c r="F167" s="72" t="str">
        <f t="shared" si="2"/>
        <v/>
      </c>
      <c r="G167" s="73" t="str">
        <f>IF(A167="","",SUMIF(Transacoes!C$3:C1001,A167,Transacoes!G$3:G1001))</f>
        <v/>
      </c>
      <c r="H167" s="74" t="str">
        <f>IF(A167="","", SUMIF(Transacoes!C$3:C1001, A167, Transacoes!H$3:H1001))</f>
        <v/>
      </c>
      <c r="I167" s="75" t="str">
        <f>IF($A167="","",SUMIF(Transacoes!$C$3:$C1001, $A167, Transacoes!I$3:I1001))</f>
        <v/>
      </c>
      <c r="J167" s="75" t="str">
        <f>IF($A167="","",SUMIF(Transacoes!$C$3:$C1001, $A167, Transacoes!J$3:J1001))</f>
        <v/>
      </c>
      <c r="K167" s="75" t="str">
        <f>IF($A167="","",SUMIF(Transacoes!$C$3:$C1001, $A167, Transacoes!K$3:K1001))</f>
        <v/>
      </c>
      <c r="L167" s="75" t="str">
        <f>IF($A167="","",SUMIF(Transacoes!$C$3:$C1001, $A167, Transacoes!L$3:L1001))</f>
        <v/>
      </c>
      <c r="M167" s="76" t="str">
        <f>IF($A167="","",SUMIF(Transacoes!$C$3:$C1001, $A167, Transacoes!M$3:M1001))</f>
        <v/>
      </c>
      <c r="N167" s="30"/>
      <c r="O167" s="31"/>
      <c r="P167" s="31"/>
      <c r="Q167" s="31"/>
      <c r="R167" s="31"/>
      <c r="S167" s="31"/>
      <c r="T167" s="31"/>
      <c r="U167" s="31"/>
      <c r="V167" s="31"/>
      <c r="W167" s="31"/>
      <c r="X167" s="31"/>
    </row>
    <row r="168">
      <c r="A168" s="69"/>
      <c r="B168" s="70" t="str">
        <f>IF($A168="","",SUMIFS(Transacoes!D$3:D1001,Transacoes!$C$3:$C1001,$A168,Transacoes!$B$3:$B1001,"C")-SUMIFS(Transacoes!D$3:D1001,Transacoes!$C$3:$C1001,$A168,Transacoes!$B$3:$B1001,"V"))</f>
        <v/>
      </c>
      <c r="C168" s="71" t="str">
        <f>IF($A168="","",(SUMIFS(Transacoes!F$3:F1001,Transacoes!$C$3:$C1001,$A168,Transacoes!$B$3:$B1001,"C")-SUMIFS(Transacoes!F$3:F1001,Transacoes!$C$3:$C1001,$A168,Transacoes!$B$3:$B1001,"V")) + G168)</f>
        <v/>
      </c>
      <c r="D168" s="71" t="str">
        <f>IFERROR(__xludf.DUMMYFUNCTION("IF(A168="""","""",IF(B168="""","""",B168*GOOGLEFINANCE(A168)))"),"")</f>
        <v/>
      </c>
      <c r="E168" s="71" t="str">
        <f t="shared" si="1"/>
        <v/>
      </c>
      <c r="F168" s="72" t="str">
        <f t="shared" si="2"/>
        <v/>
      </c>
      <c r="G168" s="73" t="str">
        <f>IF(A168="","",SUMIF(Transacoes!C$3:C1001,A168,Transacoes!G$3:G1001))</f>
        <v/>
      </c>
      <c r="H168" s="74" t="str">
        <f>IF(A168="","", SUMIF(Transacoes!C$3:C1001, A168, Transacoes!H$3:H1001))</f>
        <v/>
      </c>
      <c r="I168" s="75" t="str">
        <f>IF($A168="","",SUMIF(Transacoes!$C$3:$C1001, $A168, Transacoes!I$3:I1001))</f>
        <v/>
      </c>
      <c r="J168" s="75" t="str">
        <f>IF($A168="","",SUMIF(Transacoes!$C$3:$C1001, $A168, Transacoes!J$3:J1001))</f>
        <v/>
      </c>
      <c r="K168" s="75" t="str">
        <f>IF($A168="","",SUMIF(Transacoes!$C$3:$C1001, $A168, Transacoes!K$3:K1001))</f>
        <v/>
      </c>
      <c r="L168" s="75" t="str">
        <f>IF($A168="","",SUMIF(Transacoes!$C$3:$C1001, $A168, Transacoes!L$3:L1001))</f>
        <v/>
      </c>
      <c r="M168" s="76" t="str">
        <f>IF($A168="","",SUMIF(Transacoes!$C$3:$C1001, $A168, Transacoes!M$3:M1001))</f>
        <v/>
      </c>
      <c r="N168" s="30"/>
      <c r="O168" s="31"/>
      <c r="P168" s="31"/>
      <c r="Q168" s="31"/>
      <c r="R168" s="31"/>
      <c r="S168" s="31"/>
      <c r="T168" s="31"/>
      <c r="U168" s="31"/>
      <c r="V168" s="31"/>
      <c r="W168" s="31"/>
      <c r="X168" s="31"/>
    </row>
    <row r="169">
      <c r="A169" s="69"/>
      <c r="B169" s="70" t="str">
        <f>IF($A169="","",SUMIFS(Transacoes!D$3:D1001,Transacoes!$C$3:$C1001,$A169,Transacoes!$B$3:$B1001,"C")-SUMIFS(Transacoes!D$3:D1001,Transacoes!$C$3:$C1001,$A169,Transacoes!$B$3:$B1001,"V"))</f>
        <v/>
      </c>
      <c r="C169" s="71" t="str">
        <f>IF($A169="","",(SUMIFS(Transacoes!F$3:F1001,Transacoes!$C$3:$C1001,$A169,Transacoes!$B$3:$B1001,"C")-SUMIFS(Transacoes!F$3:F1001,Transacoes!$C$3:$C1001,$A169,Transacoes!$B$3:$B1001,"V")) + G169)</f>
        <v/>
      </c>
      <c r="D169" s="71" t="str">
        <f>IFERROR(__xludf.DUMMYFUNCTION("IF(A169="""","""",IF(B169="""","""",B169*GOOGLEFINANCE(A169)))"),"")</f>
        <v/>
      </c>
      <c r="E169" s="71" t="str">
        <f t="shared" si="1"/>
        <v/>
      </c>
      <c r="F169" s="72" t="str">
        <f t="shared" si="2"/>
        <v/>
      </c>
      <c r="G169" s="73" t="str">
        <f>IF(A169="","",SUMIF(Transacoes!C$3:C1001,A169,Transacoes!G$3:G1001))</f>
        <v/>
      </c>
      <c r="H169" s="74" t="str">
        <f>IF(A169="","", SUMIF(Transacoes!C$3:C1001, A169, Transacoes!H$3:H1001))</f>
        <v/>
      </c>
      <c r="I169" s="75" t="str">
        <f>IF($A169="","",SUMIF(Transacoes!$C$3:$C1001, $A169, Transacoes!I$3:I1001))</f>
        <v/>
      </c>
      <c r="J169" s="75" t="str">
        <f>IF($A169="","",SUMIF(Transacoes!$C$3:$C1001, $A169, Transacoes!J$3:J1001))</f>
        <v/>
      </c>
      <c r="K169" s="75" t="str">
        <f>IF($A169="","",SUMIF(Transacoes!$C$3:$C1001, $A169, Transacoes!K$3:K1001))</f>
        <v/>
      </c>
      <c r="L169" s="75" t="str">
        <f>IF($A169="","",SUMIF(Transacoes!$C$3:$C1001, $A169, Transacoes!L$3:L1001))</f>
        <v/>
      </c>
      <c r="M169" s="76" t="str">
        <f>IF($A169="","",SUMIF(Transacoes!$C$3:$C1001, $A169, Transacoes!M$3:M1001))</f>
        <v/>
      </c>
      <c r="N169" s="30"/>
      <c r="O169" s="31"/>
      <c r="P169" s="31"/>
      <c r="Q169" s="31"/>
      <c r="R169" s="31"/>
      <c r="S169" s="31"/>
      <c r="T169" s="31"/>
      <c r="U169" s="31"/>
      <c r="V169" s="31"/>
      <c r="W169" s="31"/>
      <c r="X169" s="31"/>
    </row>
    <row r="170">
      <c r="A170" s="69"/>
      <c r="B170" s="70" t="str">
        <f>IF($A170="","",SUMIFS(Transacoes!D$3:D1001,Transacoes!$C$3:$C1001,$A170,Transacoes!$B$3:$B1001,"C")-SUMIFS(Transacoes!D$3:D1001,Transacoes!$C$3:$C1001,$A170,Transacoes!$B$3:$B1001,"V"))</f>
        <v/>
      </c>
      <c r="C170" s="71" t="str">
        <f>IF($A170="","",(SUMIFS(Transacoes!F$3:F1001,Transacoes!$C$3:$C1001,$A170,Transacoes!$B$3:$B1001,"C")-SUMIFS(Transacoes!F$3:F1001,Transacoes!$C$3:$C1001,$A170,Transacoes!$B$3:$B1001,"V")) + G170)</f>
        <v/>
      </c>
      <c r="D170" s="71" t="str">
        <f>IFERROR(__xludf.DUMMYFUNCTION("IF(A170="""","""",IF(B170="""","""",B170*GOOGLEFINANCE(A170)))"),"")</f>
        <v/>
      </c>
      <c r="E170" s="71" t="str">
        <f t="shared" si="1"/>
        <v/>
      </c>
      <c r="F170" s="72" t="str">
        <f t="shared" si="2"/>
        <v/>
      </c>
      <c r="G170" s="73" t="str">
        <f>IF(A170="","",SUMIF(Transacoes!C$3:C1001,A170,Transacoes!G$3:G1001))</f>
        <v/>
      </c>
      <c r="H170" s="74" t="str">
        <f>IF(A170="","", SUMIF(Transacoes!C$3:C1001, A170, Transacoes!H$3:H1001))</f>
        <v/>
      </c>
      <c r="I170" s="75" t="str">
        <f>IF($A170="","",SUMIF(Transacoes!$C$3:$C1001, $A170, Transacoes!I$3:I1001))</f>
        <v/>
      </c>
      <c r="J170" s="75" t="str">
        <f>IF($A170="","",SUMIF(Transacoes!$C$3:$C1001, $A170, Transacoes!J$3:J1001))</f>
        <v/>
      </c>
      <c r="K170" s="75" t="str">
        <f>IF($A170="","",SUMIF(Transacoes!$C$3:$C1001, $A170, Transacoes!K$3:K1001))</f>
        <v/>
      </c>
      <c r="L170" s="75" t="str">
        <f>IF($A170="","",SUMIF(Transacoes!$C$3:$C1001, $A170, Transacoes!L$3:L1001))</f>
        <v/>
      </c>
      <c r="M170" s="76" t="str">
        <f>IF($A170="","",SUMIF(Transacoes!$C$3:$C1001, $A170, Transacoes!M$3:M1001))</f>
        <v/>
      </c>
      <c r="N170" s="30"/>
      <c r="O170" s="31"/>
      <c r="P170" s="31"/>
      <c r="Q170" s="31"/>
      <c r="R170" s="31"/>
      <c r="S170" s="31"/>
      <c r="T170" s="31"/>
      <c r="U170" s="31"/>
      <c r="V170" s="31"/>
      <c r="W170" s="31"/>
      <c r="X170" s="31"/>
    </row>
    <row r="171">
      <c r="A171" s="69"/>
      <c r="B171" s="70" t="str">
        <f>IF($A171="","",SUMIFS(Transacoes!D$3:D1001,Transacoes!$C$3:$C1001,$A171,Transacoes!$B$3:$B1001,"C")-SUMIFS(Transacoes!D$3:D1001,Transacoes!$C$3:$C1001,$A171,Transacoes!$B$3:$B1001,"V"))</f>
        <v/>
      </c>
      <c r="C171" s="71" t="str">
        <f>IF($A171="","",(SUMIFS(Transacoes!F$3:F1001,Transacoes!$C$3:$C1001,$A171,Transacoes!$B$3:$B1001,"C")-SUMIFS(Transacoes!F$3:F1001,Transacoes!$C$3:$C1001,$A171,Transacoes!$B$3:$B1001,"V")) + G171)</f>
        <v/>
      </c>
      <c r="D171" s="71" t="str">
        <f>IFERROR(__xludf.DUMMYFUNCTION("IF(A171="""","""",IF(B171="""","""",B171*GOOGLEFINANCE(A171)))"),"")</f>
        <v/>
      </c>
      <c r="E171" s="71" t="str">
        <f t="shared" si="1"/>
        <v/>
      </c>
      <c r="F171" s="72" t="str">
        <f t="shared" si="2"/>
        <v/>
      </c>
      <c r="G171" s="73" t="str">
        <f>IF(A171="","",SUMIF(Transacoes!C$3:C1001,A171,Transacoes!G$3:G1001))</f>
        <v/>
      </c>
      <c r="H171" s="74" t="str">
        <f>IF(A171="","", SUMIF(Transacoes!C$3:C1001, A171, Transacoes!H$3:H1001))</f>
        <v/>
      </c>
      <c r="I171" s="75" t="str">
        <f>IF($A171="","",SUMIF(Transacoes!$C$3:$C1001, $A171, Transacoes!I$3:I1001))</f>
        <v/>
      </c>
      <c r="J171" s="75" t="str">
        <f>IF($A171="","",SUMIF(Transacoes!$C$3:$C1001, $A171, Transacoes!J$3:J1001))</f>
        <v/>
      </c>
      <c r="K171" s="75" t="str">
        <f>IF($A171="","",SUMIF(Transacoes!$C$3:$C1001, $A171, Transacoes!K$3:K1001))</f>
        <v/>
      </c>
      <c r="L171" s="75" t="str">
        <f>IF($A171="","",SUMIF(Transacoes!$C$3:$C1001, $A171, Transacoes!L$3:L1001))</f>
        <v/>
      </c>
      <c r="M171" s="76" t="str">
        <f>IF($A171="","",SUMIF(Transacoes!$C$3:$C1001, $A171, Transacoes!M$3:M1001))</f>
        <v/>
      </c>
      <c r="N171" s="30"/>
      <c r="O171" s="31"/>
      <c r="P171" s="31"/>
      <c r="Q171" s="31"/>
      <c r="R171" s="31"/>
      <c r="S171" s="31"/>
      <c r="T171" s="31"/>
      <c r="U171" s="31"/>
      <c r="V171" s="31"/>
      <c r="W171" s="31"/>
      <c r="X171" s="31"/>
    </row>
    <row r="172">
      <c r="A172" s="69"/>
      <c r="B172" s="70" t="str">
        <f>IF($A172="","",SUMIFS(Transacoes!D$3:D1001,Transacoes!$C$3:$C1001,$A172,Transacoes!$B$3:$B1001,"C")-SUMIFS(Transacoes!D$3:D1001,Transacoes!$C$3:$C1001,$A172,Transacoes!$B$3:$B1001,"V"))</f>
        <v/>
      </c>
      <c r="C172" s="71" t="str">
        <f>IF($A172="","",(SUMIFS(Transacoes!F$3:F1001,Transacoes!$C$3:$C1001,$A172,Transacoes!$B$3:$B1001,"C")-SUMIFS(Transacoes!F$3:F1001,Transacoes!$C$3:$C1001,$A172,Transacoes!$B$3:$B1001,"V")) + G172)</f>
        <v/>
      </c>
      <c r="D172" s="71" t="str">
        <f>IFERROR(__xludf.DUMMYFUNCTION("IF(A172="""","""",IF(B172="""","""",B172*GOOGLEFINANCE(A172)))"),"")</f>
        <v/>
      </c>
      <c r="E172" s="71" t="str">
        <f t="shared" si="1"/>
        <v/>
      </c>
      <c r="F172" s="72" t="str">
        <f t="shared" si="2"/>
        <v/>
      </c>
      <c r="G172" s="73" t="str">
        <f>IF(A172="","",SUMIF(Transacoes!C$3:C1001,A172,Transacoes!G$3:G1001))</f>
        <v/>
      </c>
      <c r="H172" s="74" t="str">
        <f>IF(A172="","", SUMIF(Transacoes!C$3:C1001, A172, Transacoes!H$3:H1001))</f>
        <v/>
      </c>
      <c r="I172" s="75" t="str">
        <f>IF($A172="","",SUMIF(Transacoes!$C$3:$C1001, $A172, Transacoes!I$3:I1001))</f>
        <v/>
      </c>
      <c r="J172" s="75" t="str">
        <f>IF($A172="","",SUMIF(Transacoes!$C$3:$C1001, $A172, Transacoes!J$3:J1001))</f>
        <v/>
      </c>
      <c r="K172" s="75" t="str">
        <f>IF($A172="","",SUMIF(Transacoes!$C$3:$C1001, $A172, Transacoes!K$3:K1001))</f>
        <v/>
      </c>
      <c r="L172" s="75" t="str">
        <f>IF($A172="","",SUMIF(Transacoes!$C$3:$C1001, $A172, Transacoes!L$3:L1001))</f>
        <v/>
      </c>
      <c r="M172" s="76" t="str">
        <f>IF($A172="","",SUMIF(Transacoes!$C$3:$C1001, $A172, Transacoes!M$3:M1001))</f>
        <v/>
      </c>
      <c r="N172" s="30"/>
      <c r="O172" s="31"/>
      <c r="P172" s="31"/>
      <c r="Q172" s="31"/>
      <c r="R172" s="31"/>
      <c r="S172" s="31"/>
      <c r="T172" s="31"/>
      <c r="U172" s="31"/>
      <c r="V172" s="31"/>
      <c r="W172" s="31"/>
      <c r="X172" s="31"/>
    </row>
    <row r="173">
      <c r="A173" s="69"/>
      <c r="B173" s="70" t="str">
        <f>IF($A173="","",SUMIFS(Transacoes!D$3:D1001,Transacoes!$C$3:$C1001,$A173,Transacoes!$B$3:$B1001,"C")-SUMIFS(Transacoes!D$3:D1001,Transacoes!$C$3:$C1001,$A173,Transacoes!$B$3:$B1001,"V"))</f>
        <v/>
      </c>
      <c r="C173" s="71" t="str">
        <f>IF($A173="","",(SUMIFS(Transacoes!F$3:F1001,Transacoes!$C$3:$C1001,$A173,Transacoes!$B$3:$B1001,"C")-SUMIFS(Transacoes!F$3:F1001,Transacoes!$C$3:$C1001,$A173,Transacoes!$B$3:$B1001,"V")) + G173)</f>
        <v/>
      </c>
      <c r="D173" s="71" t="str">
        <f>IFERROR(__xludf.DUMMYFUNCTION("IF(A173="""","""",IF(B173="""","""",B173*GOOGLEFINANCE(A173)))"),"")</f>
        <v/>
      </c>
      <c r="E173" s="71" t="str">
        <f t="shared" si="1"/>
        <v/>
      </c>
      <c r="F173" s="72" t="str">
        <f t="shared" si="2"/>
        <v/>
      </c>
      <c r="G173" s="73" t="str">
        <f>IF(A173="","",SUMIF(Transacoes!C$3:C1001,A173,Transacoes!G$3:G1001))</f>
        <v/>
      </c>
      <c r="H173" s="74" t="str">
        <f>IF(A173="","", SUMIF(Transacoes!C$3:C1001, A173, Transacoes!H$3:H1001))</f>
        <v/>
      </c>
      <c r="I173" s="75" t="str">
        <f>IF($A173="","",SUMIF(Transacoes!$C$3:$C1001, $A173, Transacoes!I$3:I1001))</f>
        <v/>
      </c>
      <c r="J173" s="75" t="str">
        <f>IF($A173="","",SUMIF(Transacoes!$C$3:$C1001, $A173, Transacoes!J$3:J1001))</f>
        <v/>
      </c>
      <c r="K173" s="75" t="str">
        <f>IF($A173="","",SUMIF(Transacoes!$C$3:$C1001, $A173, Transacoes!K$3:K1001))</f>
        <v/>
      </c>
      <c r="L173" s="75" t="str">
        <f>IF($A173="","",SUMIF(Transacoes!$C$3:$C1001, $A173, Transacoes!L$3:L1001))</f>
        <v/>
      </c>
      <c r="M173" s="76" t="str">
        <f>IF($A173="","",SUMIF(Transacoes!$C$3:$C1001, $A173, Transacoes!M$3:M1001))</f>
        <v/>
      </c>
      <c r="N173" s="30"/>
      <c r="O173" s="31"/>
      <c r="P173" s="31"/>
      <c r="Q173" s="31"/>
      <c r="R173" s="31"/>
      <c r="S173" s="31"/>
      <c r="T173" s="31"/>
      <c r="U173" s="31"/>
      <c r="V173" s="31"/>
      <c r="W173" s="31"/>
      <c r="X173" s="31"/>
    </row>
    <row r="174">
      <c r="A174" s="69"/>
      <c r="B174" s="70" t="str">
        <f>IF($A174="","",SUMIFS(Transacoes!D$3:D1001,Transacoes!$C$3:$C1001,$A174,Transacoes!$B$3:$B1001,"C")-SUMIFS(Transacoes!D$3:D1001,Transacoes!$C$3:$C1001,$A174,Transacoes!$B$3:$B1001,"V"))</f>
        <v/>
      </c>
      <c r="C174" s="71" t="str">
        <f>IF($A174="","",(SUMIFS(Transacoes!F$3:F1001,Transacoes!$C$3:$C1001,$A174,Transacoes!$B$3:$B1001,"C")-SUMIFS(Transacoes!F$3:F1001,Transacoes!$C$3:$C1001,$A174,Transacoes!$B$3:$B1001,"V")) + G174)</f>
        <v/>
      </c>
      <c r="D174" s="71" t="str">
        <f>IFERROR(__xludf.DUMMYFUNCTION("IF(A174="""","""",IF(B174="""","""",B174*GOOGLEFINANCE(A174)))"),"")</f>
        <v/>
      </c>
      <c r="E174" s="71" t="str">
        <f t="shared" si="1"/>
        <v/>
      </c>
      <c r="F174" s="72" t="str">
        <f t="shared" si="2"/>
        <v/>
      </c>
      <c r="G174" s="73" t="str">
        <f>IF(A174="","",SUMIF(Transacoes!C$3:C1001,A174,Transacoes!G$3:G1001))</f>
        <v/>
      </c>
      <c r="H174" s="74" t="str">
        <f>IF(A174="","", SUMIF(Transacoes!C$3:C1001, A174, Transacoes!H$3:H1001))</f>
        <v/>
      </c>
      <c r="I174" s="75" t="str">
        <f>IF($A174="","",SUMIF(Transacoes!$C$3:$C1001, $A174, Transacoes!I$3:I1001))</f>
        <v/>
      </c>
      <c r="J174" s="75" t="str">
        <f>IF($A174="","",SUMIF(Transacoes!$C$3:$C1001, $A174, Transacoes!J$3:J1001))</f>
        <v/>
      </c>
      <c r="K174" s="75" t="str">
        <f>IF($A174="","",SUMIF(Transacoes!$C$3:$C1001, $A174, Transacoes!K$3:K1001))</f>
        <v/>
      </c>
      <c r="L174" s="75" t="str">
        <f>IF($A174="","",SUMIF(Transacoes!$C$3:$C1001, $A174, Transacoes!L$3:L1001))</f>
        <v/>
      </c>
      <c r="M174" s="76" t="str">
        <f>IF($A174="","",SUMIF(Transacoes!$C$3:$C1001, $A174, Transacoes!M$3:M1001))</f>
        <v/>
      </c>
      <c r="N174" s="30"/>
      <c r="O174" s="31"/>
      <c r="P174" s="31"/>
      <c r="Q174" s="31"/>
      <c r="R174" s="31"/>
      <c r="S174" s="31"/>
      <c r="T174" s="31"/>
      <c r="U174" s="31"/>
      <c r="V174" s="31"/>
      <c r="W174" s="31"/>
      <c r="X174" s="31"/>
    </row>
    <row r="175">
      <c r="A175" s="69"/>
      <c r="B175" s="70" t="str">
        <f>IF($A175="","",SUMIFS(Transacoes!D$3:D1001,Transacoes!$C$3:$C1001,$A175,Transacoes!$B$3:$B1001,"C")-SUMIFS(Transacoes!D$3:D1001,Transacoes!$C$3:$C1001,$A175,Transacoes!$B$3:$B1001,"V"))</f>
        <v/>
      </c>
      <c r="C175" s="71" t="str">
        <f>IF($A175="","",(SUMIFS(Transacoes!F$3:F1001,Transacoes!$C$3:$C1001,$A175,Transacoes!$B$3:$B1001,"C")-SUMIFS(Transacoes!F$3:F1001,Transacoes!$C$3:$C1001,$A175,Transacoes!$B$3:$B1001,"V")) + G175)</f>
        <v/>
      </c>
      <c r="D175" s="71" t="str">
        <f>IFERROR(__xludf.DUMMYFUNCTION("IF(A175="""","""",IF(B175="""","""",B175*GOOGLEFINANCE(A175)))"),"")</f>
        <v/>
      </c>
      <c r="E175" s="71" t="str">
        <f t="shared" si="1"/>
        <v/>
      </c>
      <c r="F175" s="72" t="str">
        <f t="shared" si="2"/>
        <v/>
      </c>
      <c r="G175" s="73" t="str">
        <f>IF(A175="","",SUMIF(Transacoes!C$3:C1001,A175,Transacoes!G$3:G1001))</f>
        <v/>
      </c>
      <c r="H175" s="74" t="str">
        <f>IF(A175="","", SUMIF(Transacoes!C$3:C1001, A175, Transacoes!H$3:H1001))</f>
        <v/>
      </c>
      <c r="I175" s="75" t="str">
        <f>IF($A175="","",SUMIF(Transacoes!$C$3:$C1001, $A175, Transacoes!I$3:I1001))</f>
        <v/>
      </c>
      <c r="J175" s="75" t="str">
        <f>IF($A175="","",SUMIF(Transacoes!$C$3:$C1001, $A175, Transacoes!J$3:J1001))</f>
        <v/>
      </c>
      <c r="K175" s="75" t="str">
        <f>IF($A175="","",SUMIF(Transacoes!$C$3:$C1001, $A175, Transacoes!K$3:K1001))</f>
        <v/>
      </c>
      <c r="L175" s="75" t="str">
        <f>IF($A175="","",SUMIF(Transacoes!$C$3:$C1001, $A175, Transacoes!L$3:L1001))</f>
        <v/>
      </c>
      <c r="M175" s="76" t="str">
        <f>IF($A175="","",SUMIF(Transacoes!$C$3:$C1001, $A175, Transacoes!M$3:M1001))</f>
        <v/>
      </c>
      <c r="N175" s="30"/>
      <c r="O175" s="31"/>
      <c r="P175" s="31"/>
      <c r="Q175" s="31"/>
      <c r="R175" s="31"/>
      <c r="S175" s="31"/>
      <c r="T175" s="31"/>
      <c r="U175" s="31"/>
      <c r="V175" s="31"/>
      <c r="W175" s="31"/>
      <c r="X175" s="31"/>
    </row>
    <row r="176">
      <c r="A176" s="69"/>
      <c r="B176" s="70" t="str">
        <f>IF($A176="","",SUMIFS(Transacoes!D$3:D1001,Transacoes!$C$3:$C1001,$A176,Transacoes!$B$3:$B1001,"C")-SUMIFS(Transacoes!D$3:D1001,Transacoes!$C$3:$C1001,$A176,Transacoes!$B$3:$B1001,"V"))</f>
        <v/>
      </c>
      <c r="C176" s="71" t="str">
        <f>IF($A176="","",(SUMIFS(Transacoes!F$3:F1001,Transacoes!$C$3:$C1001,$A176,Transacoes!$B$3:$B1001,"C")-SUMIFS(Transacoes!F$3:F1001,Transacoes!$C$3:$C1001,$A176,Transacoes!$B$3:$B1001,"V")) + G176)</f>
        <v/>
      </c>
      <c r="D176" s="71" t="str">
        <f>IFERROR(__xludf.DUMMYFUNCTION("IF(A176="""","""",IF(B176="""","""",B176*GOOGLEFINANCE(A176)))"),"")</f>
        <v/>
      </c>
      <c r="E176" s="71" t="str">
        <f t="shared" si="1"/>
        <v/>
      </c>
      <c r="F176" s="72" t="str">
        <f t="shared" si="2"/>
        <v/>
      </c>
      <c r="G176" s="73" t="str">
        <f>IF(A176="","",SUMIF(Transacoes!C$3:C1001,A176,Transacoes!G$3:G1001))</f>
        <v/>
      </c>
      <c r="H176" s="74" t="str">
        <f>IF(A176="","", SUMIF(Transacoes!C$3:C1001, A176, Transacoes!H$3:H1001))</f>
        <v/>
      </c>
      <c r="I176" s="75" t="str">
        <f>IF($A176="","",SUMIF(Transacoes!$C$3:$C1001, $A176, Transacoes!I$3:I1001))</f>
        <v/>
      </c>
      <c r="J176" s="75" t="str">
        <f>IF($A176="","",SUMIF(Transacoes!$C$3:$C1001, $A176, Transacoes!J$3:J1001))</f>
        <v/>
      </c>
      <c r="K176" s="75" t="str">
        <f>IF($A176="","",SUMIF(Transacoes!$C$3:$C1001, $A176, Transacoes!K$3:K1001))</f>
        <v/>
      </c>
      <c r="L176" s="75" t="str">
        <f>IF($A176="","",SUMIF(Transacoes!$C$3:$C1001, $A176, Transacoes!L$3:L1001))</f>
        <v/>
      </c>
      <c r="M176" s="76" t="str">
        <f>IF($A176="","",SUMIF(Transacoes!$C$3:$C1001, $A176, Transacoes!M$3:M1001))</f>
        <v/>
      </c>
      <c r="N176" s="30"/>
      <c r="O176" s="31"/>
      <c r="P176" s="31"/>
      <c r="Q176" s="31"/>
      <c r="R176" s="31"/>
      <c r="S176" s="31"/>
      <c r="T176" s="31"/>
      <c r="U176" s="31"/>
      <c r="V176" s="31"/>
      <c r="W176" s="31"/>
      <c r="X176" s="31"/>
    </row>
    <row r="177">
      <c r="A177" s="69"/>
      <c r="B177" s="70" t="str">
        <f>IF($A177="","",SUMIFS(Transacoes!D$3:D1001,Transacoes!$C$3:$C1001,$A177,Transacoes!$B$3:$B1001,"C")-SUMIFS(Transacoes!D$3:D1001,Transacoes!$C$3:$C1001,$A177,Transacoes!$B$3:$B1001,"V"))</f>
        <v/>
      </c>
      <c r="C177" s="71" t="str">
        <f>IF($A177="","",(SUMIFS(Transacoes!F$3:F1001,Transacoes!$C$3:$C1001,$A177,Transacoes!$B$3:$B1001,"C")-SUMIFS(Transacoes!F$3:F1001,Transacoes!$C$3:$C1001,$A177,Transacoes!$B$3:$B1001,"V")) + G177)</f>
        <v/>
      </c>
      <c r="D177" s="71" t="str">
        <f>IFERROR(__xludf.DUMMYFUNCTION("IF(A177="""","""",IF(B177="""","""",B177*GOOGLEFINANCE(A177)))"),"")</f>
        <v/>
      </c>
      <c r="E177" s="71" t="str">
        <f t="shared" si="1"/>
        <v/>
      </c>
      <c r="F177" s="72" t="str">
        <f t="shared" si="2"/>
        <v/>
      </c>
      <c r="G177" s="73" t="str">
        <f>IF(A177="","",SUMIF(Transacoes!C$3:C1001,A177,Transacoes!G$3:G1001))</f>
        <v/>
      </c>
      <c r="H177" s="74" t="str">
        <f>IF(A177="","", SUMIF(Transacoes!C$3:C1001, A177, Transacoes!H$3:H1001))</f>
        <v/>
      </c>
      <c r="I177" s="75" t="str">
        <f>IF($A177="","",SUMIF(Transacoes!$C$3:$C1001, $A177, Transacoes!I$3:I1001))</f>
        <v/>
      </c>
      <c r="J177" s="75" t="str">
        <f>IF($A177="","",SUMIF(Transacoes!$C$3:$C1001, $A177, Transacoes!J$3:J1001))</f>
        <v/>
      </c>
      <c r="K177" s="75" t="str">
        <f>IF($A177="","",SUMIF(Transacoes!$C$3:$C1001, $A177, Transacoes!K$3:K1001))</f>
        <v/>
      </c>
      <c r="L177" s="75" t="str">
        <f>IF($A177="","",SUMIF(Transacoes!$C$3:$C1001, $A177, Transacoes!L$3:L1001))</f>
        <v/>
      </c>
      <c r="M177" s="76" t="str">
        <f>IF($A177="","",SUMIF(Transacoes!$C$3:$C1001, $A177, Transacoes!M$3:M1001))</f>
        <v/>
      </c>
      <c r="N177" s="30"/>
      <c r="O177" s="31"/>
      <c r="P177" s="31"/>
      <c r="Q177" s="31"/>
      <c r="R177" s="31"/>
      <c r="S177" s="31"/>
      <c r="T177" s="31"/>
      <c r="U177" s="31"/>
      <c r="V177" s="31"/>
      <c r="W177" s="31"/>
      <c r="X177" s="31"/>
    </row>
    <row r="178">
      <c r="A178" s="69"/>
      <c r="B178" s="70" t="str">
        <f>IF($A178="","",SUMIFS(Transacoes!D$3:D1001,Transacoes!$C$3:$C1001,$A178,Transacoes!$B$3:$B1001,"C")-SUMIFS(Transacoes!D$3:D1001,Transacoes!$C$3:$C1001,$A178,Transacoes!$B$3:$B1001,"V"))</f>
        <v/>
      </c>
      <c r="C178" s="71" t="str">
        <f>IF($A178="","",(SUMIFS(Transacoes!F$3:F1001,Transacoes!$C$3:$C1001,$A178,Transacoes!$B$3:$B1001,"C")-SUMIFS(Transacoes!F$3:F1001,Transacoes!$C$3:$C1001,$A178,Transacoes!$B$3:$B1001,"V")) + G178)</f>
        <v/>
      </c>
      <c r="D178" s="71" t="str">
        <f>IFERROR(__xludf.DUMMYFUNCTION("IF(A178="""","""",IF(B178="""","""",B178*GOOGLEFINANCE(A178)))"),"")</f>
        <v/>
      </c>
      <c r="E178" s="71" t="str">
        <f t="shared" si="1"/>
        <v/>
      </c>
      <c r="F178" s="72" t="str">
        <f t="shared" si="2"/>
        <v/>
      </c>
      <c r="G178" s="73" t="str">
        <f>IF(A178="","",SUMIF(Transacoes!C$3:C1001,A178,Transacoes!G$3:G1001))</f>
        <v/>
      </c>
      <c r="H178" s="74" t="str">
        <f>IF(A178="","", SUMIF(Transacoes!C$3:C1001, A178, Transacoes!H$3:H1001))</f>
        <v/>
      </c>
      <c r="I178" s="75" t="str">
        <f>IF($A178="","",SUMIF(Transacoes!$C$3:$C1001, $A178, Transacoes!I$3:I1001))</f>
        <v/>
      </c>
      <c r="J178" s="75" t="str">
        <f>IF($A178="","",SUMIF(Transacoes!$C$3:$C1001, $A178, Transacoes!J$3:J1001))</f>
        <v/>
      </c>
      <c r="K178" s="75" t="str">
        <f>IF($A178="","",SUMIF(Transacoes!$C$3:$C1001, $A178, Transacoes!K$3:K1001))</f>
        <v/>
      </c>
      <c r="L178" s="75" t="str">
        <f>IF($A178="","",SUMIF(Transacoes!$C$3:$C1001, $A178, Transacoes!L$3:L1001))</f>
        <v/>
      </c>
      <c r="M178" s="76" t="str">
        <f>IF($A178="","",SUMIF(Transacoes!$C$3:$C1001, $A178, Transacoes!M$3:M1001))</f>
        <v/>
      </c>
      <c r="N178" s="30"/>
      <c r="O178" s="31"/>
      <c r="P178" s="31"/>
      <c r="Q178" s="31"/>
      <c r="R178" s="31"/>
      <c r="S178" s="31"/>
      <c r="T178" s="31"/>
      <c r="U178" s="31"/>
      <c r="V178" s="31"/>
      <c r="W178" s="31"/>
      <c r="X178" s="31"/>
    </row>
    <row r="179">
      <c r="A179" s="69"/>
      <c r="B179" s="70" t="str">
        <f>IF($A179="","",SUMIFS(Transacoes!D$3:D1001,Transacoes!$C$3:$C1001,$A179,Transacoes!$B$3:$B1001,"C")-SUMIFS(Transacoes!D$3:D1001,Transacoes!$C$3:$C1001,$A179,Transacoes!$B$3:$B1001,"V"))</f>
        <v/>
      </c>
      <c r="C179" s="71" t="str">
        <f>IF($A179="","",(SUMIFS(Transacoes!F$3:F1001,Transacoes!$C$3:$C1001,$A179,Transacoes!$B$3:$B1001,"C")-SUMIFS(Transacoes!F$3:F1001,Transacoes!$C$3:$C1001,$A179,Transacoes!$B$3:$B1001,"V")) + G179)</f>
        <v/>
      </c>
      <c r="D179" s="71" t="str">
        <f>IFERROR(__xludf.DUMMYFUNCTION("IF(A179="""","""",IF(B179="""","""",B179*GOOGLEFINANCE(A179)))"),"")</f>
        <v/>
      </c>
      <c r="E179" s="71" t="str">
        <f t="shared" si="1"/>
        <v/>
      </c>
      <c r="F179" s="72" t="str">
        <f t="shared" si="2"/>
        <v/>
      </c>
      <c r="G179" s="73" t="str">
        <f>IF(A179="","",SUMIF(Transacoes!C$3:C1001,A179,Transacoes!G$3:G1001))</f>
        <v/>
      </c>
      <c r="H179" s="74" t="str">
        <f>IF(A179="","", SUMIF(Transacoes!C$3:C1001, A179, Transacoes!H$3:H1001))</f>
        <v/>
      </c>
      <c r="I179" s="75" t="str">
        <f>IF($A179="","",SUMIF(Transacoes!$C$3:$C1001, $A179, Transacoes!I$3:I1001))</f>
        <v/>
      </c>
      <c r="J179" s="75" t="str">
        <f>IF($A179="","",SUMIF(Transacoes!$C$3:$C1001, $A179, Transacoes!J$3:J1001))</f>
        <v/>
      </c>
      <c r="K179" s="75" t="str">
        <f>IF($A179="","",SUMIF(Transacoes!$C$3:$C1001, $A179, Transacoes!K$3:K1001))</f>
        <v/>
      </c>
      <c r="L179" s="75" t="str">
        <f>IF($A179="","",SUMIF(Transacoes!$C$3:$C1001, $A179, Transacoes!L$3:L1001))</f>
        <v/>
      </c>
      <c r="M179" s="76" t="str">
        <f>IF($A179="","",SUMIF(Transacoes!$C$3:$C1001, $A179, Transacoes!M$3:M1001))</f>
        <v/>
      </c>
      <c r="N179" s="30"/>
      <c r="O179" s="31"/>
      <c r="P179" s="31"/>
      <c r="Q179" s="31"/>
      <c r="R179" s="31"/>
      <c r="S179" s="31"/>
      <c r="T179" s="31"/>
      <c r="U179" s="31"/>
      <c r="V179" s="31"/>
      <c r="W179" s="31"/>
      <c r="X179" s="31"/>
    </row>
    <row r="180">
      <c r="A180" s="69"/>
      <c r="B180" s="70" t="str">
        <f>IF($A180="","",SUMIFS(Transacoes!D$3:D1001,Transacoes!$C$3:$C1001,$A180,Transacoes!$B$3:$B1001,"C")-SUMIFS(Transacoes!D$3:D1001,Transacoes!$C$3:$C1001,$A180,Transacoes!$B$3:$B1001,"V"))</f>
        <v/>
      </c>
      <c r="C180" s="71" t="str">
        <f>IF($A180="","",(SUMIFS(Transacoes!F$3:F1001,Transacoes!$C$3:$C1001,$A180,Transacoes!$B$3:$B1001,"C")-SUMIFS(Transacoes!F$3:F1001,Transacoes!$C$3:$C1001,$A180,Transacoes!$B$3:$B1001,"V")) + G180)</f>
        <v/>
      </c>
      <c r="D180" s="71" t="str">
        <f>IFERROR(__xludf.DUMMYFUNCTION("IF(A180="""","""",IF(B180="""","""",B180*GOOGLEFINANCE(A180)))"),"")</f>
        <v/>
      </c>
      <c r="E180" s="71" t="str">
        <f t="shared" si="1"/>
        <v/>
      </c>
      <c r="F180" s="72" t="str">
        <f t="shared" si="2"/>
        <v/>
      </c>
      <c r="G180" s="73" t="str">
        <f>IF(A180="","",SUMIF(Transacoes!C$3:C1001,A180,Transacoes!G$3:G1001))</f>
        <v/>
      </c>
      <c r="H180" s="74" t="str">
        <f>IF(A180="","", SUMIF(Transacoes!C$3:C1001, A180, Transacoes!H$3:H1001))</f>
        <v/>
      </c>
      <c r="I180" s="75" t="str">
        <f>IF($A180="","",SUMIF(Transacoes!$C$3:$C1001, $A180, Transacoes!I$3:I1001))</f>
        <v/>
      </c>
      <c r="J180" s="75" t="str">
        <f>IF($A180="","",SUMIF(Transacoes!$C$3:$C1001, $A180, Transacoes!J$3:J1001))</f>
        <v/>
      </c>
      <c r="K180" s="75" t="str">
        <f>IF($A180="","",SUMIF(Transacoes!$C$3:$C1001, $A180, Transacoes!K$3:K1001))</f>
        <v/>
      </c>
      <c r="L180" s="75" t="str">
        <f>IF($A180="","",SUMIF(Transacoes!$C$3:$C1001, $A180, Transacoes!L$3:L1001))</f>
        <v/>
      </c>
      <c r="M180" s="76" t="str">
        <f>IF($A180="","",SUMIF(Transacoes!$C$3:$C1001, $A180, Transacoes!M$3:M1001))</f>
        <v/>
      </c>
      <c r="N180" s="30"/>
      <c r="O180" s="31"/>
      <c r="P180" s="31"/>
      <c r="Q180" s="31"/>
      <c r="R180" s="31"/>
      <c r="S180" s="31"/>
      <c r="T180" s="31"/>
      <c r="U180" s="31"/>
      <c r="V180" s="31"/>
      <c r="W180" s="31"/>
      <c r="X180" s="31"/>
    </row>
    <row r="181">
      <c r="A181" s="69"/>
      <c r="B181" s="70" t="str">
        <f>IF($A181="","",SUMIFS(Transacoes!D$3:D1001,Transacoes!$C$3:$C1001,$A181,Transacoes!$B$3:$B1001,"C")-SUMIFS(Transacoes!D$3:D1001,Transacoes!$C$3:$C1001,$A181,Transacoes!$B$3:$B1001,"V"))</f>
        <v/>
      </c>
      <c r="C181" s="71" t="str">
        <f>IF($A181="","",(SUMIFS(Transacoes!F$3:F1001,Transacoes!$C$3:$C1001,$A181,Transacoes!$B$3:$B1001,"C")-SUMIFS(Transacoes!F$3:F1001,Transacoes!$C$3:$C1001,$A181,Transacoes!$B$3:$B1001,"V")) + G181)</f>
        <v/>
      </c>
      <c r="D181" s="71" t="str">
        <f>IFERROR(__xludf.DUMMYFUNCTION("IF(A181="""","""",IF(B181="""","""",B181*GOOGLEFINANCE(A181)))"),"")</f>
        <v/>
      </c>
      <c r="E181" s="71" t="str">
        <f t="shared" si="1"/>
        <v/>
      </c>
      <c r="F181" s="72" t="str">
        <f t="shared" si="2"/>
        <v/>
      </c>
      <c r="G181" s="73" t="str">
        <f>IF(A181="","",SUMIF(Transacoes!C$3:C1001,A181,Transacoes!G$3:G1001))</f>
        <v/>
      </c>
      <c r="H181" s="74" t="str">
        <f>IF(A181="","", SUMIF(Transacoes!C$3:C1001, A181, Transacoes!H$3:H1001))</f>
        <v/>
      </c>
      <c r="I181" s="75" t="str">
        <f>IF($A181="","",SUMIF(Transacoes!$C$3:$C1001, $A181, Transacoes!I$3:I1001))</f>
        <v/>
      </c>
      <c r="J181" s="75" t="str">
        <f>IF($A181="","",SUMIF(Transacoes!$C$3:$C1001, $A181, Transacoes!J$3:J1001))</f>
        <v/>
      </c>
      <c r="K181" s="75" t="str">
        <f>IF($A181="","",SUMIF(Transacoes!$C$3:$C1001, $A181, Transacoes!K$3:K1001))</f>
        <v/>
      </c>
      <c r="L181" s="75" t="str">
        <f>IF($A181="","",SUMIF(Transacoes!$C$3:$C1001, $A181, Transacoes!L$3:L1001))</f>
        <v/>
      </c>
      <c r="M181" s="76" t="str">
        <f>IF($A181="","",SUMIF(Transacoes!$C$3:$C1001, $A181, Transacoes!M$3:M1001))</f>
        <v/>
      </c>
      <c r="N181" s="30"/>
      <c r="O181" s="31"/>
      <c r="P181" s="31"/>
      <c r="Q181" s="31"/>
      <c r="R181" s="31"/>
      <c r="S181" s="31"/>
      <c r="T181" s="31"/>
      <c r="U181" s="31"/>
      <c r="V181" s="31"/>
      <c r="W181" s="31"/>
      <c r="X181" s="31"/>
    </row>
    <row r="182">
      <c r="A182" s="69"/>
      <c r="B182" s="70" t="str">
        <f>IF($A182="","",SUMIFS(Transacoes!D$3:D1001,Transacoes!$C$3:$C1001,$A182,Transacoes!$B$3:$B1001,"C")-SUMIFS(Transacoes!D$3:D1001,Transacoes!$C$3:$C1001,$A182,Transacoes!$B$3:$B1001,"V"))</f>
        <v/>
      </c>
      <c r="C182" s="71" t="str">
        <f>IF($A182="","",(SUMIFS(Transacoes!F$3:F1001,Transacoes!$C$3:$C1001,$A182,Transacoes!$B$3:$B1001,"C")-SUMIFS(Transacoes!F$3:F1001,Transacoes!$C$3:$C1001,$A182,Transacoes!$B$3:$B1001,"V")) + G182)</f>
        <v/>
      </c>
      <c r="D182" s="71" t="str">
        <f>IFERROR(__xludf.DUMMYFUNCTION("IF(A182="""","""",IF(B182="""","""",B182*GOOGLEFINANCE(A182)))"),"")</f>
        <v/>
      </c>
      <c r="E182" s="71" t="str">
        <f t="shared" si="1"/>
        <v/>
      </c>
      <c r="F182" s="72" t="str">
        <f t="shared" si="2"/>
        <v/>
      </c>
      <c r="G182" s="73" t="str">
        <f>IF(A182="","",SUMIF(Transacoes!C$3:C1001,A182,Transacoes!G$3:G1001))</f>
        <v/>
      </c>
      <c r="H182" s="74" t="str">
        <f>IF(A182="","", SUMIF(Transacoes!C$3:C1001, A182, Transacoes!H$3:H1001))</f>
        <v/>
      </c>
      <c r="I182" s="75" t="str">
        <f>IF($A182="","",SUMIF(Transacoes!$C$3:$C1001, $A182, Transacoes!I$3:I1001))</f>
        <v/>
      </c>
      <c r="J182" s="75" t="str">
        <f>IF($A182="","",SUMIF(Transacoes!$C$3:$C1001, $A182, Transacoes!J$3:J1001))</f>
        <v/>
      </c>
      <c r="K182" s="75" t="str">
        <f>IF($A182="","",SUMIF(Transacoes!$C$3:$C1001, $A182, Transacoes!K$3:K1001))</f>
        <v/>
      </c>
      <c r="L182" s="75" t="str">
        <f>IF($A182="","",SUMIF(Transacoes!$C$3:$C1001, $A182, Transacoes!L$3:L1001))</f>
        <v/>
      </c>
      <c r="M182" s="76" t="str">
        <f>IF($A182="","",SUMIF(Transacoes!$C$3:$C1001, $A182, Transacoes!M$3:M1001))</f>
        <v/>
      </c>
      <c r="N182" s="30"/>
      <c r="O182" s="31"/>
      <c r="P182" s="31"/>
      <c r="Q182" s="31"/>
      <c r="R182" s="31"/>
      <c r="S182" s="31"/>
      <c r="T182" s="31"/>
      <c r="U182" s="31"/>
      <c r="V182" s="31"/>
      <c r="W182" s="31"/>
      <c r="X182" s="31"/>
    </row>
    <row r="183">
      <c r="A183" s="69"/>
      <c r="B183" s="70" t="str">
        <f>IF($A183="","",SUMIFS(Transacoes!D$3:D1001,Transacoes!$C$3:$C1001,$A183,Transacoes!$B$3:$B1001,"C")-SUMIFS(Transacoes!D$3:D1001,Transacoes!$C$3:$C1001,$A183,Transacoes!$B$3:$B1001,"V"))</f>
        <v/>
      </c>
      <c r="C183" s="71" t="str">
        <f>IF($A183="","",(SUMIFS(Transacoes!F$3:F1001,Transacoes!$C$3:$C1001,$A183,Transacoes!$B$3:$B1001,"C")-SUMIFS(Transacoes!F$3:F1001,Transacoes!$C$3:$C1001,$A183,Transacoes!$B$3:$B1001,"V")) + G183)</f>
        <v/>
      </c>
      <c r="D183" s="71" t="str">
        <f>IFERROR(__xludf.DUMMYFUNCTION("IF(A183="""","""",IF(B183="""","""",B183*GOOGLEFINANCE(A183)))"),"")</f>
        <v/>
      </c>
      <c r="E183" s="71" t="str">
        <f t="shared" si="1"/>
        <v/>
      </c>
      <c r="F183" s="72" t="str">
        <f t="shared" si="2"/>
        <v/>
      </c>
      <c r="G183" s="73" t="str">
        <f>IF(A183="","",SUMIF(Transacoes!C$3:C1001,A183,Transacoes!G$3:G1001))</f>
        <v/>
      </c>
      <c r="H183" s="74" t="str">
        <f>IF(A183="","", SUMIF(Transacoes!C$3:C1001, A183, Transacoes!H$3:H1001))</f>
        <v/>
      </c>
      <c r="I183" s="75" t="str">
        <f>IF($A183="","",SUMIF(Transacoes!$C$3:$C1001, $A183, Transacoes!I$3:I1001))</f>
        <v/>
      </c>
      <c r="J183" s="75" t="str">
        <f>IF($A183="","",SUMIF(Transacoes!$C$3:$C1001, $A183, Transacoes!J$3:J1001))</f>
        <v/>
      </c>
      <c r="K183" s="75" t="str">
        <f>IF($A183="","",SUMIF(Transacoes!$C$3:$C1001, $A183, Transacoes!K$3:K1001))</f>
        <v/>
      </c>
      <c r="L183" s="75" t="str">
        <f>IF($A183="","",SUMIF(Transacoes!$C$3:$C1001, $A183, Transacoes!L$3:L1001))</f>
        <v/>
      </c>
      <c r="M183" s="76" t="str">
        <f>IF($A183="","",SUMIF(Transacoes!$C$3:$C1001, $A183, Transacoes!M$3:M1001))</f>
        <v/>
      </c>
      <c r="N183" s="30"/>
      <c r="O183" s="31"/>
      <c r="P183" s="31"/>
      <c r="Q183" s="31"/>
      <c r="R183" s="31"/>
      <c r="S183" s="31"/>
      <c r="T183" s="31"/>
      <c r="U183" s="31"/>
      <c r="V183" s="31"/>
      <c r="W183" s="31"/>
      <c r="X183" s="31"/>
    </row>
    <row r="184">
      <c r="A184" s="69"/>
      <c r="B184" s="70" t="str">
        <f>IF($A184="","",SUMIFS(Transacoes!D$3:D1001,Transacoes!$C$3:$C1001,$A184,Transacoes!$B$3:$B1001,"C")-SUMIFS(Transacoes!D$3:D1001,Transacoes!$C$3:$C1001,$A184,Transacoes!$B$3:$B1001,"V"))</f>
        <v/>
      </c>
      <c r="C184" s="71" t="str">
        <f>IF($A184="","",(SUMIFS(Transacoes!F$3:F1001,Transacoes!$C$3:$C1001,$A184,Transacoes!$B$3:$B1001,"C")-SUMIFS(Transacoes!F$3:F1001,Transacoes!$C$3:$C1001,$A184,Transacoes!$B$3:$B1001,"V")) + G184)</f>
        <v/>
      </c>
      <c r="D184" s="71" t="str">
        <f>IFERROR(__xludf.DUMMYFUNCTION("IF(A184="""","""",IF(B184="""","""",B184*GOOGLEFINANCE(A184)))"),"")</f>
        <v/>
      </c>
      <c r="E184" s="71" t="str">
        <f t="shared" si="1"/>
        <v/>
      </c>
      <c r="F184" s="72" t="str">
        <f t="shared" si="2"/>
        <v/>
      </c>
      <c r="G184" s="73" t="str">
        <f>IF(A184="","",SUMIF(Transacoes!C$3:C1001,A184,Transacoes!G$3:G1001))</f>
        <v/>
      </c>
      <c r="H184" s="74" t="str">
        <f>IF(A184="","", SUMIF(Transacoes!C$3:C1001, A184, Transacoes!H$3:H1001))</f>
        <v/>
      </c>
      <c r="I184" s="75" t="str">
        <f>IF($A184="","",SUMIF(Transacoes!$C$3:$C1001, $A184, Transacoes!I$3:I1001))</f>
        <v/>
      </c>
      <c r="J184" s="75" t="str">
        <f>IF($A184="","",SUMIF(Transacoes!$C$3:$C1001, $A184, Transacoes!J$3:J1001))</f>
        <v/>
      </c>
      <c r="K184" s="75" t="str">
        <f>IF($A184="","",SUMIF(Transacoes!$C$3:$C1001, $A184, Transacoes!K$3:K1001))</f>
        <v/>
      </c>
      <c r="L184" s="75" t="str">
        <f>IF($A184="","",SUMIF(Transacoes!$C$3:$C1001, $A184, Transacoes!L$3:L1001))</f>
        <v/>
      </c>
      <c r="M184" s="76" t="str">
        <f>IF($A184="","",SUMIF(Transacoes!$C$3:$C1001, $A184, Transacoes!M$3:M1001))</f>
        <v/>
      </c>
      <c r="N184" s="30"/>
      <c r="O184" s="31"/>
      <c r="P184" s="31"/>
      <c r="Q184" s="31"/>
      <c r="R184" s="31"/>
      <c r="S184" s="31"/>
      <c r="T184" s="31"/>
      <c r="U184" s="31"/>
      <c r="V184" s="31"/>
      <c r="W184" s="31"/>
      <c r="X184" s="31"/>
    </row>
    <row r="185">
      <c r="A185" s="69"/>
      <c r="B185" s="70" t="str">
        <f>IF($A185="","",SUMIFS(Transacoes!D$3:D1001,Transacoes!$C$3:$C1001,$A185,Transacoes!$B$3:$B1001,"C")-SUMIFS(Transacoes!D$3:D1001,Transacoes!$C$3:$C1001,$A185,Transacoes!$B$3:$B1001,"V"))</f>
        <v/>
      </c>
      <c r="C185" s="71" t="str">
        <f>IF($A185="","",(SUMIFS(Transacoes!F$3:F1001,Transacoes!$C$3:$C1001,$A185,Transacoes!$B$3:$B1001,"C")-SUMIFS(Transacoes!F$3:F1001,Transacoes!$C$3:$C1001,$A185,Transacoes!$B$3:$B1001,"V")) + G185)</f>
        <v/>
      </c>
      <c r="D185" s="71" t="str">
        <f>IFERROR(__xludf.DUMMYFUNCTION("IF(A185="""","""",IF(B185="""","""",B185*GOOGLEFINANCE(A185)))"),"")</f>
        <v/>
      </c>
      <c r="E185" s="71" t="str">
        <f t="shared" si="1"/>
        <v/>
      </c>
      <c r="F185" s="72" t="str">
        <f t="shared" si="2"/>
        <v/>
      </c>
      <c r="G185" s="73" t="str">
        <f>IF(A185="","",SUMIF(Transacoes!C$3:C1001,A185,Transacoes!G$3:G1001))</f>
        <v/>
      </c>
      <c r="H185" s="74" t="str">
        <f>IF(A185="","", SUMIF(Transacoes!C$3:C1001, A185, Transacoes!H$3:H1001))</f>
        <v/>
      </c>
      <c r="I185" s="75" t="str">
        <f>IF($A185="","",SUMIF(Transacoes!$C$3:$C1001, $A185, Transacoes!I$3:I1001))</f>
        <v/>
      </c>
      <c r="J185" s="75" t="str">
        <f>IF($A185="","",SUMIF(Transacoes!$C$3:$C1001, $A185, Transacoes!J$3:J1001))</f>
        <v/>
      </c>
      <c r="K185" s="75" t="str">
        <f>IF($A185="","",SUMIF(Transacoes!$C$3:$C1001, $A185, Transacoes!K$3:K1001))</f>
        <v/>
      </c>
      <c r="L185" s="75" t="str">
        <f>IF($A185="","",SUMIF(Transacoes!$C$3:$C1001, $A185, Transacoes!L$3:L1001))</f>
        <v/>
      </c>
      <c r="M185" s="76" t="str">
        <f>IF($A185="","",SUMIF(Transacoes!$C$3:$C1001, $A185, Transacoes!M$3:M1001))</f>
        <v/>
      </c>
      <c r="N185" s="30"/>
      <c r="O185" s="31"/>
      <c r="P185" s="31"/>
      <c r="Q185" s="31"/>
      <c r="R185" s="31"/>
      <c r="S185" s="31"/>
      <c r="T185" s="31"/>
      <c r="U185" s="31"/>
      <c r="V185" s="31"/>
      <c r="W185" s="31"/>
      <c r="X185" s="31"/>
    </row>
    <row r="186">
      <c r="A186" s="69"/>
      <c r="B186" s="70" t="str">
        <f>IF($A186="","",SUMIFS(Transacoes!D$3:D1001,Transacoes!$C$3:$C1001,$A186,Transacoes!$B$3:$B1001,"C")-SUMIFS(Transacoes!D$3:D1001,Transacoes!$C$3:$C1001,$A186,Transacoes!$B$3:$B1001,"V"))</f>
        <v/>
      </c>
      <c r="C186" s="71" t="str">
        <f>IF($A186="","",(SUMIFS(Transacoes!F$3:F1001,Transacoes!$C$3:$C1001,$A186,Transacoes!$B$3:$B1001,"C")-SUMIFS(Transacoes!F$3:F1001,Transacoes!$C$3:$C1001,$A186,Transacoes!$B$3:$B1001,"V")) + G186)</f>
        <v/>
      </c>
      <c r="D186" s="71" t="str">
        <f>IFERROR(__xludf.DUMMYFUNCTION("IF(A186="""","""",IF(B186="""","""",B186*GOOGLEFINANCE(A186)))"),"")</f>
        <v/>
      </c>
      <c r="E186" s="71" t="str">
        <f t="shared" si="1"/>
        <v/>
      </c>
      <c r="F186" s="72" t="str">
        <f t="shared" si="2"/>
        <v/>
      </c>
      <c r="G186" s="73" t="str">
        <f>IF(A186="","",SUMIF(Transacoes!C$3:C1001,A186,Transacoes!G$3:G1001))</f>
        <v/>
      </c>
      <c r="H186" s="74" t="str">
        <f>IF(A186="","", SUMIF(Transacoes!C$3:C1001, A186, Transacoes!H$3:H1001))</f>
        <v/>
      </c>
      <c r="I186" s="75" t="str">
        <f>IF($A186="","",SUMIF(Transacoes!$C$3:$C1001, $A186, Transacoes!I$3:I1001))</f>
        <v/>
      </c>
      <c r="J186" s="75" t="str">
        <f>IF($A186="","",SUMIF(Transacoes!$C$3:$C1001, $A186, Transacoes!J$3:J1001))</f>
        <v/>
      </c>
      <c r="K186" s="75" t="str">
        <f>IF($A186="","",SUMIF(Transacoes!$C$3:$C1001, $A186, Transacoes!K$3:K1001))</f>
        <v/>
      </c>
      <c r="L186" s="75" t="str">
        <f>IF($A186="","",SUMIF(Transacoes!$C$3:$C1001, $A186, Transacoes!L$3:L1001))</f>
        <v/>
      </c>
      <c r="M186" s="76" t="str">
        <f>IF($A186="","",SUMIF(Transacoes!$C$3:$C1001, $A186, Transacoes!M$3:M1001))</f>
        <v/>
      </c>
      <c r="N186" s="30"/>
      <c r="O186" s="31"/>
      <c r="P186" s="31"/>
      <c r="Q186" s="31"/>
      <c r="R186" s="31"/>
      <c r="S186" s="31"/>
      <c r="T186" s="31"/>
      <c r="U186" s="31"/>
      <c r="V186" s="31"/>
      <c r="W186" s="31"/>
      <c r="X186" s="31"/>
    </row>
    <row r="187">
      <c r="A187" s="69"/>
      <c r="B187" s="70" t="str">
        <f>IF($A187="","",SUMIFS(Transacoes!D$3:D1001,Transacoes!$C$3:$C1001,$A187,Transacoes!$B$3:$B1001,"C")-SUMIFS(Transacoes!D$3:D1001,Transacoes!$C$3:$C1001,$A187,Transacoes!$B$3:$B1001,"V"))</f>
        <v/>
      </c>
      <c r="C187" s="71" t="str">
        <f>IF($A187="","",(SUMIFS(Transacoes!F$3:F1001,Transacoes!$C$3:$C1001,$A187,Transacoes!$B$3:$B1001,"C")-SUMIFS(Transacoes!F$3:F1001,Transacoes!$C$3:$C1001,$A187,Transacoes!$B$3:$B1001,"V")) + G187)</f>
        <v/>
      </c>
      <c r="D187" s="71" t="str">
        <f>IFERROR(__xludf.DUMMYFUNCTION("IF(A187="""","""",IF(B187="""","""",B187*GOOGLEFINANCE(A187)))"),"")</f>
        <v/>
      </c>
      <c r="E187" s="71" t="str">
        <f t="shared" si="1"/>
        <v/>
      </c>
      <c r="F187" s="72" t="str">
        <f t="shared" si="2"/>
        <v/>
      </c>
      <c r="G187" s="73" t="str">
        <f>IF(A187="","",SUMIF(Transacoes!C$3:C1001,A187,Transacoes!G$3:G1001))</f>
        <v/>
      </c>
      <c r="H187" s="74" t="str">
        <f>IF(A187="","", SUMIF(Transacoes!C$3:C1001, A187, Transacoes!H$3:H1001))</f>
        <v/>
      </c>
      <c r="I187" s="75" t="str">
        <f>IF($A187="","",SUMIF(Transacoes!$C$3:$C1001, $A187, Transacoes!I$3:I1001))</f>
        <v/>
      </c>
      <c r="J187" s="75" t="str">
        <f>IF($A187="","",SUMIF(Transacoes!$C$3:$C1001, $A187, Transacoes!J$3:J1001))</f>
        <v/>
      </c>
      <c r="K187" s="75" t="str">
        <f>IF($A187="","",SUMIF(Transacoes!$C$3:$C1001, $A187, Transacoes!K$3:K1001))</f>
        <v/>
      </c>
      <c r="L187" s="75" t="str">
        <f>IF($A187="","",SUMIF(Transacoes!$C$3:$C1001, $A187, Transacoes!L$3:L1001))</f>
        <v/>
      </c>
      <c r="M187" s="76" t="str">
        <f>IF($A187="","",SUMIF(Transacoes!$C$3:$C1001, $A187, Transacoes!M$3:M1001))</f>
        <v/>
      </c>
      <c r="N187" s="30"/>
      <c r="O187" s="31"/>
      <c r="P187" s="31"/>
      <c r="Q187" s="31"/>
      <c r="R187" s="31"/>
      <c r="S187" s="31"/>
      <c r="T187" s="31"/>
      <c r="U187" s="31"/>
      <c r="V187" s="31"/>
      <c r="W187" s="31"/>
      <c r="X187" s="31"/>
    </row>
    <row r="188">
      <c r="A188" s="69"/>
      <c r="B188" s="70" t="str">
        <f>IF($A188="","",SUMIFS(Transacoes!D$3:D1001,Transacoes!$C$3:$C1001,$A188,Transacoes!$B$3:$B1001,"C")-SUMIFS(Transacoes!D$3:D1001,Transacoes!$C$3:$C1001,$A188,Transacoes!$B$3:$B1001,"V"))</f>
        <v/>
      </c>
      <c r="C188" s="71" t="str">
        <f>IF($A188="","",(SUMIFS(Transacoes!F$3:F1001,Transacoes!$C$3:$C1001,$A188,Transacoes!$B$3:$B1001,"C")-SUMIFS(Transacoes!F$3:F1001,Transacoes!$C$3:$C1001,$A188,Transacoes!$B$3:$B1001,"V")) + G188)</f>
        <v/>
      </c>
      <c r="D188" s="71" t="str">
        <f>IFERROR(__xludf.DUMMYFUNCTION("IF(A188="""","""",IF(B188="""","""",B188*GOOGLEFINANCE(A188)))"),"")</f>
        <v/>
      </c>
      <c r="E188" s="71" t="str">
        <f t="shared" si="1"/>
        <v/>
      </c>
      <c r="F188" s="72" t="str">
        <f t="shared" si="2"/>
        <v/>
      </c>
      <c r="G188" s="73" t="str">
        <f>IF(A188="","",SUMIF(Transacoes!C$3:C1001,A188,Transacoes!G$3:G1001))</f>
        <v/>
      </c>
      <c r="H188" s="74" t="str">
        <f>IF(A188="","", SUMIF(Transacoes!C$3:C1001, A188, Transacoes!H$3:H1001))</f>
        <v/>
      </c>
      <c r="I188" s="75" t="str">
        <f>IF($A188="","",SUMIF(Transacoes!$C$3:$C1001, $A188, Transacoes!I$3:I1001))</f>
        <v/>
      </c>
      <c r="J188" s="75" t="str">
        <f>IF($A188="","",SUMIF(Transacoes!$C$3:$C1001, $A188, Transacoes!J$3:J1001))</f>
        <v/>
      </c>
      <c r="K188" s="75" t="str">
        <f>IF($A188="","",SUMIF(Transacoes!$C$3:$C1001, $A188, Transacoes!K$3:K1001))</f>
        <v/>
      </c>
      <c r="L188" s="75" t="str">
        <f>IF($A188="","",SUMIF(Transacoes!$C$3:$C1001, $A188, Transacoes!L$3:L1001))</f>
        <v/>
      </c>
      <c r="M188" s="76" t="str">
        <f>IF($A188="","",SUMIF(Transacoes!$C$3:$C1001, $A188, Transacoes!M$3:M1001))</f>
        <v/>
      </c>
      <c r="N188" s="30"/>
      <c r="O188" s="31"/>
      <c r="P188" s="31"/>
      <c r="Q188" s="31"/>
      <c r="R188" s="31"/>
      <c r="S188" s="31"/>
      <c r="T188" s="31"/>
      <c r="U188" s="31"/>
      <c r="V188" s="31"/>
      <c r="W188" s="31"/>
      <c r="X188" s="31"/>
    </row>
    <row r="189">
      <c r="A189" s="69"/>
      <c r="B189" s="70" t="str">
        <f>IF($A189="","",SUMIFS(Transacoes!D$3:D1001,Transacoes!$C$3:$C1001,$A189,Transacoes!$B$3:$B1001,"C")-SUMIFS(Transacoes!D$3:D1001,Transacoes!$C$3:$C1001,$A189,Transacoes!$B$3:$B1001,"V"))</f>
        <v/>
      </c>
      <c r="C189" s="71" t="str">
        <f>IF($A189="","",(SUMIFS(Transacoes!F$3:F1001,Transacoes!$C$3:$C1001,$A189,Transacoes!$B$3:$B1001,"C")-SUMIFS(Transacoes!F$3:F1001,Transacoes!$C$3:$C1001,$A189,Transacoes!$B$3:$B1001,"V")) + G189)</f>
        <v/>
      </c>
      <c r="D189" s="71" t="str">
        <f>IFERROR(__xludf.DUMMYFUNCTION("IF(A189="""","""",IF(B189="""","""",B189*GOOGLEFINANCE(A189)))"),"")</f>
        <v/>
      </c>
      <c r="E189" s="71" t="str">
        <f t="shared" si="1"/>
        <v/>
      </c>
      <c r="F189" s="72" t="str">
        <f t="shared" si="2"/>
        <v/>
      </c>
      <c r="G189" s="73" t="str">
        <f>IF(A189="","",SUMIF(Transacoes!C$3:C1001,A189,Transacoes!G$3:G1001))</f>
        <v/>
      </c>
      <c r="H189" s="74" t="str">
        <f>IF(A189="","", SUMIF(Transacoes!C$3:C1001, A189, Transacoes!H$3:H1001))</f>
        <v/>
      </c>
      <c r="I189" s="75" t="str">
        <f>IF($A189="","",SUMIF(Transacoes!$C$3:$C1001, $A189, Transacoes!I$3:I1001))</f>
        <v/>
      </c>
      <c r="J189" s="75" t="str">
        <f>IF($A189="","",SUMIF(Transacoes!$C$3:$C1001, $A189, Transacoes!J$3:J1001))</f>
        <v/>
      </c>
      <c r="K189" s="75" t="str">
        <f>IF($A189="","",SUMIF(Transacoes!$C$3:$C1001, $A189, Transacoes!K$3:K1001))</f>
        <v/>
      </c>
      <c r="L189" s="75" t="str">
        <f>IF($A189="","",SUMIF(Transacoes!$C$3:$C1001, $A189, Transacoes!L$3:L1001))</f>
        <v/>
      </c>
      <c r="M189" s="76" t="str">
        <f>IF($A189="","",SUMIF(Transacoes!$C$3:$C1001, $A189, Transacoes!M$3:M1001))</f>
        <v/>
      </c>
      <c r="N189" s="30"/>
      <c r="O189" s="31"/>
      <c r="P189" s="31"/>
      <c r="Q189" s="31"/>
      <c r="R189" s="31"/>
      <c r="S189" s="31"/>
      <c r="T189" s="31"/>
      <c r="U189" s="31"/>
      <c r="V189" s="31"/>
      <c r="W189" s="31"/>
      <c r="X189" s="31"/>
    </row>
    <row r="190">
      <c r="A190" s="69"/>
      <c r="B190" s="70" t="str">
        <f>IF($A190="","",SUMIFS(Transacoes!D$3:D1001,Transacoes!$C$3:$C1001,$A190,Transacoes!$B$3:$B1001,"C")-SUMIFS(Transacoes!D$3:D1001,Transacoes!$C$3:$C1001,$A190,Transacoes!$B$3:$B1001,"V"))</f>
        <v/>
      </c>
      <c r="C190" s="71" t="str">
        <f>IF($A190="","",(SUMIFS(Transacoes!F$3:F1001,Transacoes!$C$3:$C1001,$A190,Transacoes!$B$3:$B1001,"C")-SUMIFS(Transacoes!F$3:F1001,Transacoes!$C$3:$C1001,$A190,Transacoes!$B$3:$B1001,"V")) + G190)</f>
        <v/>
      </c>
      <c r="D190" s="71" t="str">
        <f>IFERROR(__xludf.DUMMYFUNCTION("IF(A190="""","""",IF(B190="""","""",B190*GOOGLEFINANCE(A190)))"),"")</f>
        <v/>
      </c>
      <c r="E190" s="71" t="str">
        <f t="shared" si="1"/>
        <v/>
      </c>
      <c r="F190" s="72" t="str">
        <f t="shared" si="2"/>
        <v/>
      </c>
      <c r="G190" s="73" t="str">
        <f>IF(A190="","",SUMIF(Transacoes!C$3:C1001,A190,Transacoes!G$3:G1001))</f>
        <v/>
      </c>
      <c r="H190" s="74" t="str">
        <f>IF(A190="","", SUMIF(Transacoes!C$3:C1001, A190, Transacoes!H$3:H1001))</f>
        <v/>
      </c>
      <c r="I190" s="75" t="str">
        <f>IF($A190="","",SUMIF(Transacoes!$C$3:$C1001, $A190, Transacoes!I$3:I1001))</f>
        <v/>
      </c>
      <c r="J190" s="75" t="str">
        <f>IF($A190="","",SUMIF(Transacoes!$C$3:$C1001, $A190, Transacoes!J$3:J1001))</f>
        <v/>
      </c>
      <c r="K190" s="75" t="str">
        <f>IF($A190="","",SUMIF(Transacoes!$C$3:$C1001, $A190, Transacoes!K$3:K1001))</f>
        <v/>
      </c>
      <c r="L190" s="75" t="str">
        <f>IF($A190="","",SUMIF(Transacoes!$C$3:$C1001, $A190, Transacoes!L$3:L1001))</f>
        <v/>
      </c>
      <c r="M190" s="76" t="str">
        <f>IF($A190="","",SUMIF(Transacoes!$C$3:$C1001, $A190, Transacoes!M$3:M1001))</f>
        <v/>
      </c>
      <c r="N190" s="30"/>
      <c r="O190" s="31"/>
      <c r="P190" s="31"/>
      <c r="Q190" s="31"/>
      <c r="R190" s="31"/>
      <c r="S190" s="31"/>
      <c r="T190" s="31"/>
      <c r="U190" s="31"/>
      <c r="V190" s="31"/>
      <c r="W190" s="31"/>
      <c r="X190" s="31"/>
    </row>
    <row r="191">
      <c r="A191" s="69"/>
      <c r="B191" s="70" t="str">
        <f>IF($A191="","",SUMIFS(Transacoes!D$3:D1001,Transacoes!$C$3:$C1001,$A191,Transacoes!$B$3:$B1001,"C")-SUMIFS(Transacoes!D$3:D1001,Transacoes!$C$3:$C1001,$A191,Transacoes!$B$3:$B1001,"V"))</f>
        <v/>
      </c>
      <c r="C191" s="71" t="str">
        <f>IF($A191="","",(SUMIFS(Transacoes!F$3:F1001,Transacoes!$C$3:$C1001,$A191,Transacoes!$B$3:$B1001,"C")-SUMIFS(Transacoes!F$3:F1001,Transacoes!$C$3:$C1001,$A191,Transacoes!$B$3:$B1001,"V")) + G191)</f>
        <v/>
      </c>
      <c r="D191" s="71" t="str">
        <f>IFERROR(__xludf.DUMMYFUNCTION("IF(A191="""","""",IF(B191="""","""",B191*GOOGLEFINANCE(A191)))"),"")</f>
        <v/>
      </c>
      <c r="E191" s="71" t="str">
        <f t="shared" si="1"/>
        <v/>
      </c>
      <c r="F191" s="72" t="str">
        <f t="shared" si="2"/>
        <v/>
      </c>
      <c r="G191" s="73" t="str">
        <f>IF(A191="","",SUMIF(Transacoes!C$3:C1001,A191,Transacoes!G$3:G1001))</f>
        <v/>
      </c>
      <c r="H191" s="74" t="str">
        <f>IF(A191="","", SUMIF(Transacoes!C$3:C1001, A191, Transacoes!H$3:H1001))</f>
        <v/>
      </c>
      <c r="I191" s="75" t="str">
        <f>IF($A191="","",SUMIF(Transacoes!$C$3:$C1001, $A191, Transacoes!I$3:I1001))</f>
        <v/>
      </c>
      <c r="J191" s="75" t="str">
        <f>IF($A191="","",SUMIF(Transacoes!$C$3:$C1001, $A191, Transacoes!J$3:J1001))</f>
        <v/>
      </c>
      <c r="K191" s="75" t="str">
        <f>IF($A191="","",SUMIF(Transacoes!$C$3:$C1001, $A191, Transacoes!K$3:K1001))</f>
        <v/>
      </c>
      <c r="L191" s="75" t="str">
        <f>IF($A191="","",SUMIF(Transacoes!$C$3:$C1001, $A191, Transacoes!L$3:L1001))</f>
        <v/>
      </c>
      <c r="M191" s="76" t="str">
        <f>IF($A191="","",SUMIF(Transacoes!$C$3:$C1001, $A191, Transacoes!M$3:M1001))</f>
        <v/>
      </c>
      <c r="N191" s="30"/>
      <c r="O191" s="31"/>
      <c r="P191" s="31"/>
      <c r="Q191" s="31"/>
      <c r="R191" s="31"/>
      <c r="S191" s="31"/>
      <c r="T191" s="31"/>
      <c r="U191" s="31"/>
      <c r="V191" s="31"/>
      <c r="W191" s="31"/>
      <c r="X191" s="31"/>
    </row>
    <row r="192">
      <c r="A192" s="69"/>
      <c r="B192" s="70" t="str">
        <f>IF($A192="","",SUMIFS(Transacoes!D$3:D1001,Transacoes!$C$3:$C1001,$A192,Transacoes!$B$3:$B1001,"C")-SUMIFS(Transacoes!D$3:D1001,Transacoes!$C$3:$C1001,$A192,Transacoes!$B$3:$B1001,"V"))</f>
        <v/>
      </c>
      <c r="C192" s="71" t="str">
        <f>IF($A192="","",(SUMIFS(Transacoes!F$3:F1001,Transacoes!$C$3:$C1001,$A192,Transacoes!$B$3:$B1001,"C")-SUMIFS(Transacoes!F$3:F1001,Transacoes!$C$3:$C1001,$A192,Transacoes!$B$3:$B1001,"V")) + G192)</f>
        <v/>
      </c>
      <c r="D192" s="71" t="str">
        <f>IFERROR(__xludf.DUMMYFUNCTION("IF(A192="""","""",IF(B192="""","""",B192*GOOGLEFINANCE(A192)))"),"")</f>
        <v/>
      </c>
      <c r="E192" s="71" t="str">
        <f t="shared" si="1"/>
        <v/>
      </c>
      <c r="F192" s="72" t="str">
        <f t="shared" si="2"/>
        <v/>
      </c>
      <c r="G192" s="73" t="str">
        <f>IF(A192="","",SUMIF(Transacoes!C$3:C1001,A192,Transacoes!G$3:G1001))</f>
        <v/>
      </c>
      <c r="H192" s="74" t="str">
        <f>IF(A192="","", SUMIF(Transacoes!C$3:C1001, A192, Transacoes!H$3:H1001))</f>
        <v/>
      </c>
      <c r="I192" s="75" t="str">
        <f>IF($A192="","",SUMIF(Transacoes!$C$3:$C1001, $A192, Transacoes!I$3:I1001))</f>
        <v/>
      </c>
      <c r="J192" s="75" t="str">
        <f>IF($A192="","",SUMIF(Transacoes!$C$3:$C1001, $A192, Transacoes!J$3:J1001))</f>
        <v/>
      </c>
      <c r="K192" s="75" t="str">
        <f>IF($A192="","",SUMIF(Transacoes!$C$3:$C1001, $A192, Transacoes!K$3:K1001))</f>
        <v/>
      </c>
      <c r="L192" s="75" t="str">
        <f>IF($A192="","",SUMIF(Transacoes!$C$3:$C1001, $A192, Transacoes!L$3:L1001))</f>
        <v/>
      </c>
      <c r="M192" s="76" t="str">
        <f>IF($A192="","",SUMIF(Transacoes!$C$3:$C1001, $A192, Transacoes!M$3:M1001))</f>
        <v/>
      </c>
      <c r="N192" s="30"/>
      <c r="O192" s="31"/>
      <c r="P192" s="31"/>
      <c r="Q192" s="31"/>
      <c r="R192" s="31"/>
      <c r="S192" s="31"/>
      <c r="T192" s="31"/>
      <c r="U192" s="31"/>
      <c r="V192" s="31"/>
      <c r="W192" s="31"/>
      <c r="X192" s="31"/>
    </row>
    <row r="193">
      <c r="A193" s="69"/>
      <c r="B193" s="70" t="str">
        <f>IF($A193="","",SUMIFS(Transacoes!D$3:D1001,Transacoes!$C$3:$C1001,$A193,Transacoes!$B$3:$B1001,"C")-SUMIFS(Transacoes!D$3:D1001,Transacoes!$C$3:$C1001,$A193,Transacoes!$B$3:$B1001,"V"))</f>
        <v/>
      </c>
      <c r="C193" s="71" t="str">
        <f>IF($A193="","",(SUMIFS(Transacoes!F$3:F1001,Transacoes!$C$3:$C1001,$A193,Transacoes!$B$3:$B1001,"C")-SUMIFS(Transacoes!F$3:F1001,Transacoes!$C$3:$C1001,$A193,Transacoes!$B$3:$B1001,"V")) + G193)</f>
        <v/>
      </c>
      <c r="D193" s="71" t="str">
        <f>IFERROR(__xludf.DUMMYFUNCTION("IF(A193="""","""",IF(B193="""","""",B193*GOOGLEFINANCE(A193)))"),"")</f>
        <v/>
      </c>
      <c r="E193" s="71" t="str">
        <f t="shared" si="1"/>
        <v/>
      </c>
      <c r="F193" s="72" t="str">
        <f t="shared" si="2"/>
        <v/>
      </c>
      <c r="G193" s="73" t="str">
        <f>IF(A193="","",SUMIF(Transacoes!C$3:C1001,A193,Transacoes!G$3:G1001))</f>
        <v/>
      </c>
      <c r="H193" s="74" t="str">
        <f>IF(A193="","", SUMIF(Transacoes!C$3:C1001, A193, Transacoes!H$3:H1001))</f>
        <v/>
      </c>
      <c r="I193" s="75" t="str">
        <f>IF($A193="","",SUMIF(Transacoes!$C$3:$C1001, $A193, Transacoes!I$3:I1001))</f>
        <v/>
      </c>
      <c r="J193" s="75" t="str">
        <f>IF($A193="","",SUMIF(Transacoes!$C$3:$C1001, $A193, Transacoes!J$3:J1001))</f>
        <v/>
      </c>
      <c r="K193" s="75" t="str">
        <f>IF($A193="","",SUMIF(Transacoes!$C$3:$C1001, $A193, Transacoes!K$3:K1001))</f>
        <v/>
      </c>
      <c r="L193" s="75" t="str">
        <f>IF($A193="","",SUMIF(Transacoes!$C$3:$C1001, $A193, Transacoes!L$3:L1001))</f>
        <v/>
      </c>
      <c r="M193" s="76" t="str">
        <f>IF($A193="","",SUMIF(Transacoes!$C$3:$C1001, $A193, Transacoes!M$3:M1001))</f>
        <v/>
      </c>
      <c r="N193" s="30"/>
      <c r="O193" s="31"/>
      <c r="P193" s="31"/>
      <c r="Q193" s="31"/>
      <c r="R193" s="31"/>
      <c r="S193" s="31"/>
      <c r="T193" s="31"/>
      <c r="U193" s="31"/>
      <c r="V193" s="31"/>
      <c r="W193" s="31"/>
      <c r="X193" s="31"/>
    </row>
    <row r="194">
      <c r="A194" s="69"/>
      <c r="B194" s="70" t="str">
        <f>IF($A194="","",SUMIFS(Transacoes!D$3:D1001,Transacoes!$C$3:$C1001,$A194,Transacoes!$B$3:$B1001,"C")-SUMIFS(Transacoes!D$3:D1001,Transacoes!$C$3:$C1001,$A194,Transacoes!$B$3:$B1001,"V"))</f>
        <v/>
      </c>
      <c r="C194" s="71" t="str">
        <f>IF($A194="","",(SUMIFS(Transacoes!F$3:F1001,Transacoes!$C$3:$C1001,$A194,Transacoes!$B$3:$B1001,"C")-SUMIFS(Transacoes!F$3:F1001,Transacoes!$C$3:$C1001,$A194,Transacoes!$B$3:$B1001,"V")) + G194)</f>
        <v/>
      </c>
      <c r="D194" s="71" t="str">
        <f>IFERROR(__xludf.DUMMYFUNCTION("IF(A194="""","""",IF(B194="""","""",B194*GOOGLEFINANCE(A194)))"),"")</f>
        <v/>
      </c>
      <c r="E194" s="71" t="str">
        <f t="shared" si="1"/>
        <v/>
      </c>
      <c r="F194" s="72" t="str">
        <f t="shared" si="2"/>
        <v/>
      </c>
      <c r="G194" s="73" t="str">
        <f>IF(A194="","",SUMIF(Transacoes!C$3:C1001,A194,Transacoes!G$3:G1001))</f>
        <v/>
      </c>
      <c r="H194" s="74" t="str">
        <f>IF(A194="","", SUMIF(Transacoes!C$3:C1001, A194, Transacoes!H$3:H1001))</f>
        <v/>
      </c>
      <c r="I194" s="75" t="str">
        <f>IF($A194="","",SUMIF(Transacoes!$C$3:$C1001, $A194, Transacoes!I$3:I1001))</f>
        <v/>
      </c>
      <c r="J194" s="75" t="str">
        <f>IF($A194="","",SUMIF(Transacoes!$C$3:$C1001, $A194, Transacoes!J$3:J1001))</f>
        <v/>
      </c>
      <c r="K194" s="75" t="str">
        <f>IF($A194="","",SUMIF(Transacoes!$C$3:$C1001, $A194, Transacoes!K$3:K1001))</f>
        <v/>
      </c>
      <c r="L194" s="75" t="str">
        <f>IF($A194="","",SUMIF(Transacoes!$C$3:$C1001, $A194, Transacoes!L$3:L1001))</f>
        <v/>
      </c>
      <c r="M194" s="76" t="str">
        <f>IF($A194="","",SUMIF(Transacoes!$C$3:$C1001, $A194, Transacoes!M$3:M1001))</f>
        <v/>
      </c>
      <c r="N194" s="30"/>
      <c r="O194" s="31"/>
      <c r="P194" s="31"/>
      <c r="Q194" s="31"/>
      <c r="R194" s="31"/>
      <c r="S194" s="31"/>
      <c r="T194" s="31"/>
      <c r="U194" s="31"/>
      <c r="V194" s="31"/>
      <c r="W194" s="31"/>
      <c r="X194" s="31"/>
    </row>
    <row r="195">
      <c r="A195" s="69"/>
      <c r="B195" s="70" t="str">
        <f>IF($A195="","",SUMIFS(Transacoes!D$3:D1001,Transacoes!$C$3:$C1001,$A195,Transacoes!$B$3:$B1001,"C")-SUMIFS(Transacoes!D$3:D1001,Transacoes!$C$3:$C1001,$A195,Transacoes!$B$3:$B1001,"V"))</f>
        <v/>
      </c>
      <c r="C195" s="71" t="str">
        <f>IF($A195="","",(SUMIFS(Transacoes!F$3:F1001,Transacoes!$C$3:$C1001,$A195,Transacoes!$B$3:$B1001,"C")-SUMIFS(Transacoes!F$3:F1001,Transacoes!$C$3:$C1001,$A195,Transacoes!$B$3:$B1001,"V")) + G195)</f>
        <v/>
      </c>
      <c r="D195" s="71" t="str">
        <f>IFERROR(__xludf.DUMMYFUNCTION("IF(A195="""","""",IF(B195="""","""",B195*GOOGLEFINANCE(A195)))"),"")</f>
        <v/>
      </c>
      <c r="E195" s="71" t="str">
        <f t="shared" si="1"/>
        <v/>
      </c>
      <c r="F195" s="72" t="str">
        <f t="shared" si="2"/>
        <v/>
      </c>
      <c r="G195" s="73" t="str">
        <f>IF(A195="","",SUMIF(Transacoes!C$3:C1001,A195,Transacoes!G$3:G1001))</f>
        <v/>
      </c>
      <c r="H195" s="74" t="str">
        <f>IF(A195="","", SUMIF(Transacoes!C$3:C1001, A195, Transacoes!H$3:H1001))</f>
        <v/>
      </c>
      <c r="I195" s="75" t="str">
        <f>IF($A195="","",SUMIF(Transacoes!$C$3:$C1001, $A195, Transacoes!I$3:I1001))</f>
        <v/>
      </c>
      <c r="J195" s="75" t="str">
        <f>IF($A195="","",SUMIF(Transacoes!$C$3:$C1001, $A195, Transacoes!J$3:J1001))</f>
        <v/>
      </c>
      <c r="K195" s="75" t="str">
        <f>IF($A195="","",SUMIF(Transacoes!$C$3:$C1001, $A195, Transacoes!K$3:K1001))</f>
        <v/>
      </c>
      <c r="L195" s="75" t="str">
        <f>IF($A195="","",SUMIF(Transacoes!$C$3:$C1001, $A195, Transacoes!L$3:L1001))</f>
        <v/>
      </c>
      <c r="M195" s="76" t="str">
        <f>IF($A195="","",SUMIF(Transacoes!$C$3:$C1001, $A195, Transacoes!M$3:M1001))</f>
        <v/>
      </c>
      <c r="N195" s="30"/>
      <c r="O195" s="31"/>
      <c r="P195" s="31"/>
      <c r="Q195" s="31"/>
      <c r="R195" s="31"/>
      <c r="S195" s="31"/>
      <c r="T195" s="31"/>
      <c r="U195" s="31"/>
      <c r="V195" s="31"/>
      <c r="W195" s="31"/>
      <c r="X195" s="31"/>
    </row>
    <row r="196">
      <c r="A196" s="69"/>
      <c r="B196" s="70" t="str">
        <f>IF($A196="","",SUMIFS(Transacoes!D$3:D1001,Transacoes!$C$3:$C1001,$A196,Transacoes!$B$3:$B1001,"C")-SUMIFS(Transacoes!D$3:D1001,Transacoes!$C$3:$C1001,$A196,Transacoes!$B$3:$B1001,"V"))</f>
        <v/>
      </c>
      <c r="C196" s="71" t="str">
        <f>IF($A196="","",(SUMIFS(Transacoes!F$3:F1001,Transacoes!$C$3:$C1001,$A196,Transacoes!$B$3:$B1001,"C")-SUMIFS(Transacoes!F$3:F1001,Transacoes!$C$3:$C1001,$A196,Transacoes!$B$3:$B1001,"V")) + G196)</f>
        <v/>
      </c>
      <c r="D196" s="71" t="str">
        <f>IFERROR(__xludf.DUMMYFUNCTION("IF(A196="""","""",IF(B196="""","""",B196*GOOGLEFINANCE(A196)))"),"")</f>
        <v/>
      </c>
      <c r="E196" s="71" t="str">
        <f t="shared" si="1"/>
        <v/>
      </c>
      <c r="F196" s="72" t="str">
        <f t="shared" si="2"/>
        <v/>
      </c>
      <c r="G196" s="73" t="str">
        <f>IF(A196="","",SUMIF(Transacoes!C$3:C1001,A196,Transacoes!G$3:G1001))</f>
        <v/>
      </c>
      <c r="H196" s="74" t="str">
        <f>IF(A196="","", SUMIF(Transacoes!C$3:C1001, A196, Transacoes!H$3:H1001))</f>
        <v/>
      </c>
      <c r="I196" s="75" t="str">
        <f>IF($A196="","",SUMIF(Transacoes!$C$3:$C1001, $A196, Transacoes!I$3:I1001))</f>
        <v/>
      </c>
      <c r="J196" s="75" t="str">
        <f>IF($A196="","",SUMIF(Transacoes!$C$3:$C1001, $A196, Transacoes!J$3:J1001))</f>
        <v/>
      </c>
      <c r="K196" s="75" t="str">
        <f>IF($A196="","",SUMIF(Transacoes!$C$3:$C1001, $A196, Transacoes!K$3:K1001))</f>
        <v/>
      </c>
      <c r="L196" s="75" t="str">
        <f>IF($A196="","",SUMIF(Transacoes!$C$3:$C1001, $A196, Transacoes!L$3:L1001))</f>
        <v/>
      </c>
      <c r="M196" s="76" t="str">
        <f>IF($A196="","",SUMIF(Transacoes!$C$3:$C1001, $A196, Transacoes!M$3:M1001))</f>
        <v/>
      </c>
      <c r="N196" s="30"/>
      <c r="O196" s="31"/>
      <c r="P196" s="31"/>
      <c r="Q196" s="31"/>
      <c r="R196" s="31"/>
      <c r="S196" s="31"/>
      <c r="T196" s="31"/>
      <c r="U196" s="31"/>
      <c r="V196" s="31"/>
      <c r="W196" s="31"/>
      <c r="X196" s="31"/>
    </row>
    <row r="197">
      <c r="A197" s="69"/>
      <c r="B197" s="70" t="str">
        <f>IF($A197="","",SUMIFS(Transacoes!D$3:D1001,Transacoes!$C$3:$C1001,$A197,Transacoes!$B$3:$B1001,"C")-SUMIFS(Transacoes!D$3:D1001,Transacoes!$C$3:$C1001,$A197,Transacoes!$B$3:$B1001,"V"))</f>
        <v/>
      </c>
      <c r="C197" s="71" t="str">
        <f>IF($A197="","",(SUMIFS(Transacoes!F$3:F1001,Transacoes!$C$3:$C1001,$A197,Transacoes!$B$3:$B1001,"C")-SUMIFS(Transacoes!F$3:F1001,Transacoes!$C$3:$C1001,$A197,Transacoes!$B$3:$B1001,"V")) + G197)</f>
        <v/>
      </c>
      <c r="D197" s="71" t="str">
        <f>IFERROR(__xludf.DUMMYFUNCTION("IF(A197="""","""",IF(B197="""","""",B197*GOOGLEFINANCE(A197)))"),"")</f>
        <v/>
      </c>
      <c r="E197" s="71" t="str">
        <f t="shared" si="1"/>
        <v/>
      </c>
      <c r="F197" s="72" t="str">
        <f t="shared" si="2"/>
        <v/>
      </c>
      <c r="G197" s="73" t="str">
        <f>IF(A197="","",SUMIF(Transacoes!C$3:C1001,A197,Transacoes!G$3:G1001))</f>
        <v/>
      </c>
      <c r="H197" s="74" t="str">
        <f>IF(A197="","", SUMIF(Transacoes!C$3:C1001, A197, Transacoes!H$3:H1001))</f>
        <v/>
      </c>
      <c r="I197" s="75" t="str">
        <f>IF($A197="","",SUMIF(Transacoes!$C$3:$C1001, $A197, Transacoes!I$3:I1001))</f>
        <v/>
      </c>
      <c r="J197" s="75" t="str">
        <f>IF($A197="","",SUMIF(Transacoes!$C$3:$C1001, $A197, Transacoes!J$3:J1001))</f>
        <v/>
      </c>
      <c r="K197" s="75" t="str">
        <f>IF($A197="","",SUMIF(Transacoes!$C$3:$C1001, $A197, Transacoes!K$3:K1001))</f>
        <v/>
      </c>
      <c r="L197" s="75" t="str">
        <f>IF($A197="","",SUMIF(Transacoes!$C$3:$C1001, $A197, Transacoes!L$3:L1001))</f>
        <v/>
      </c>
      <c r="M197" s="76" t="str">
        <f>IF($A197="","",SUMIF(Transacoes!$C$3:$C1001, $A197, Transacoes!M$3:M1001))</f>
        <v/>
      </c>
      <c r="N197" s="30"/>
      <c r="O197" s="31"/>
      <c r="P197" s="31"/>
      <c r="Q197" s="31"/>
      <c r="R197" s="31"/>
      <c r="S197" s="31"/>
      <c r="T197" s="31"/>
      <c r="U197" s="31"/>
      <c r="V197" s="31"/>
      <c r="W197" s="31"/>
      <c r="X197" s="31"/>
    </row>
    <row r="198">
      <c r="A198" s="69"/>
      <c r="B198" s="70" t="str">
        <f>IF($A198="","",SUMIFS(Transacoes!D$3:D1001,Transacoes!$C$3:$C1001,$A198,Transacoes!$B$3:$B1001,"C")-SUMIFS(Transacoes!D$3:D1001,Transacoes!$C$3:$C1001,$A198,Transacoes!$B$3:$B1001,"V"))</f>
        <v/>
      </c>
      <c r="C198" s="71" t="str">
        <f>IF($A198="","",(SUMIFS(Transacoes!F$3:F1001,Transacoes!$C$3:$C1001,$A198,Transacoes!$B$3:$B1001,"C")-SUMIFS(Transacoes!F$3:F1001,Transacoes!$C$3:$C1001,$A198,Transacoes!$B$3:$B1001,"V")) + G198)</f>
        <v/>
      </c>
      <c r="D198" s="71" t="str">
        <f>IFERROR(__xludf.DUMMYFUNCTION("IF(A198="""","""",IF(B198="""","""",B198*GOOGLEFINANCE(A198)))"),"")</f>
        <v/>
      </c>
      <c r="E198" s="71" t="str">
        <f t="shared" si="1"/>
        <v/>
      </c>
      <c r="F198" s="72" t="str">
        <f t="shared" si="2"/>
        <v/>
      </c>
      <c r="G198" s="73" t="str">
        <f>IF(A198="","",SUMIF(Transacoes!C$3:C1001,A198,Transacoes!G$3:G1001))</f>
        <v/>
      </c>
      <c r="H198" s="74" t="str">
        <f>IF(A198="","", SUMIF(Transacoes!C$3:C1001, A198, Transacoes!H$3:H1001))</f>
        <v/>
      </c>
      <c r="I198" s="75" t="str">
        <f>IF($A198="","",SUMIF(Transacoes!$C$3:$C1001, $A198, Transacoes!I$3:I1001))</f>
        <v/>
      </c>
      <c r="J198" s="75" t="str">
        <f>IF($A198="","",SUMIF(Transacoes!$C$3:$C1001, $A198, Transacoes!J$3:J1001))</f>
        <v/>
      </c>
      <c r="K198" s="75" t="str">
        <f>IF($A198="","",SUMIF(Transacoes!$C$3:$C1001, $A198, Transacoes!K$3:K1001))</f>
        <v/>
      </c>
      <c r="L198" s="75" t="str">
        <f>IF($A198="","",SUMIF(Transacoes!$C$3:$C1001, $A198, Transacoes!L$3:L1001))</f>
        <v/>
      </c>
      <c r="M198" s="76" t="str">
        <f>IF($A198="","",SUMIF(Transacoes!$C$3:$C1001, $A198, Transacoes!M$3:M1001))</f>
        <v/>
      </c>
      <c r="N198" s="30"/>
      <c r="O198" s="31"/>
      <c r="P198" s="31"/>
      <c r="Q198" s="31"/>
      <c r="R198" s="31"/>
      <c r="S198" s="31"/>
      <c r="T198" s="31"/>
      <c r="U198" s="31"/>
      <c r="V198" s="31"/>
      <c r="W198" s="31"/>
      <c r="X198" s="31"/>
    </row>
    <row r="199">
      <c r="A199" s="69"/>
      <c r="B199" s="70" t="str">
        <f>IF($A199="","",SUMIFS(Transacoes!D$3:D1001,Transacoes!$C$3:$C1001,$A199,Transacoes!$B$3:$B1001,"C")-SUMIFS(Transacoes!D$3:D1001,Transacoes!$C$3:$C1001,$A199,Transacoes!$B$3:$B1001,"V"))</f>
        <v/>
      </c>
      <c r="C199" s="71" t="str">
        <f>IF($A199="","",(SUMIFS(Transacoes!F$3:F1001,Transacoes!$C$3:$C1001,$A199,Transacoes!$B$3:$B1001,"C")-SUMIFS(Transacoes!F$3:F1001,Transacoes!$C$3:$C1001,$A199,Transacoes!$B$3:$B1001,"V")) + G199)</f>
        <v/>
      </c>
      <c r="D199" s="71" t="str">
        <f>IFERROR(__xludf.DUMMYFUNCTION("IF(A199="""","""",IF(B199="""","""",B199*GOOGLEFINANCE(A199)))"),"")</f>
        <v/>
      </c>
      <c r="E199" s="71" t="str">
        <f t="shared" si="1"/>
        <v/>
      </c>
      <c r="F199" s="72" t="str">
        <f t="shared" si="2"/>
        <v/>
      </c>
      <c r="G199" s="73" t="str">
        <f>IF(A199="","",SUMIF(Transacoes!C$3:C1001,A199,Transacoes!G$3:G1001))</f>
        <v/>
      </c>
      <c r="H199" s="74" t="str">
        <f>IF(A199="","", SUMIF(Transacoes!C$3:C1001, A199, Transacoes!H$3:H1001))</f>
        <v/>
      </c>
      <c r="I199" s="75" t="str">
        <f>IF($A199="","",SUMIF(Transacoes!$C$3:$C1001, $A199, Transacoes!I$3:I1001))</f>
        <v/>
      </c>
      <c r="J199" s="75" t="str">
        <f>IF($A199="","",SUMIF(Transacoes!$C$3:$C1001, $A199, Transacoes!J$3:J1001))</f>
        <v/>
      </c>
      <c r="K199" s="75" t="str">
        <f>IF($A199="","",SUMIF(Transacoes!$C$3:$C1001, $A199, Transacoes!K$3:K1001))</f>
        <v/>
      </c>
      <c r="L199" s="75" t="str">
        <f>IF($A199="","",SUMIF(Transacoes!$C$3:$C1001, $A199, Transacoes!L$3:L1001))</f>
        <v/>
      </c>
      <c r="M199" s="76" t="str">
        <f>IF($A199="","",SUMIF(Transacoes!$C$3:$C1001, $A199, Transacoes!M$3:M1001))</f>
        <v/>
      </c>
      <c r="N199" s="30"/>
      <c r="O199" s="31"/>
      <c r="P199" s="31"/>
      <c r="Q199" s="31"/>
      <c r="R199" s="31"/>
      <c r="S199" s="31"/>
      <c r="T199" s="31"/>
      <c r="U199" s="31"/>
      <c r="V199" s="31"/>
      <c r="W199" s="31"/>
      <c r="X199" s="31"/>
    </row>
    <row r="200">
      <c r="A200" s="69"/>
      <c r="B200" s="70" t="str">
        <f>IF($A200="","",SUMIFS(Transacoes!D$3:D1001,Transacoes!$C$3:$C1001,$A200,Transacoes!$B$3:$B1001,"C")-SUMIFS(Transacoes!D$3:D1001,Transacoes!$C$3:$C1001,$A200,Transacoes!$B$3:$B1001,"V"))</f>
        <v/>
      </c>
      <c r="C200" s="71" t="str">
        <f>IF($A200="","",(SUMIFS(Transacoes!F$3:F1001,Transacoes!$C$3:$C1001,$A200,Transacoes!$B$3:$B1001,"C")-SUMIFS(Transacoes!F$3:F1001,Transacoes!$C$3:$C1001,$A200,Transacoes!$B$3:$B1001,"V")) + G200)</f>
        <v/>
      </c>
      <c r="D200" s="71" t="str">
        <f>IFERROR(__xludf.DUMMYFUNCTION("IF(A200="""","""",IF(B200="""","""",B200*GOOGLEFINANCE(A200)))"),"")</f>
        <v/>
      </c>
      <c r="E200" s="71" t="str">
        <f t="shared" si="1"/>
        <v/>
      </c>
      <c r="F200" s="72" t="str">
        <f t="shared" si="2"/>
        <v/>
      </c>
      <c r="G200" s="73" t="str">
        <f>IF(A200="","",SUMIF(Transacoes!C$3:C1001,A200,Transacoes!G$3:G1001))</f>
        <v/>
      </c>
      <c r="H200" s="74" t="str">
        <f>IF(A200="","", SUMIF(Transacoes!C$3:C1001, A200, Transacoes!H$3:H1001))</f>
        <v/>
      </c>
      <c r="I200" s="75" t="str">
        <f>IF($A200="","",SUMIF(Transacoes!$C$3:$C1001, $A200, Transacoes!I$3:I1001))</f>
        <v/>
      </c>
      <c r="J200" s="75" t="str">
        <f>IF($A200="","",SUMIF(Transacoes!$C$3:$C1001, $A200, Transacoes!J$3:J1001))</f>
        <v/>
      </c>
      <c r="K200" s="75" t="str">
        <f>IF($A200="","",SUMIF(Transacoes!$C$3:$C1001, $A200, Transacoes!K$3:K1001))</f>
        <v/>
      </c>
      <c r="L200" s="75" t="str">
        <f>IF($A200="","",SUMIF(Transacoes!$C$3:$C1001, $A200, Transacoes!L$3:L1001))</f>
        <v/>
      </c>
      <c r="M200" s="76" t="str">
        <f>IF($A200="","",SUMIF(Transacoes!$C$3:$C1001, $A200, Transacoes!M$3:M1001))</f>
        <v/>
      </c>
      <c r="N200" s="30"/>
      <c r="O200" s="31"/>
      <c r="P200" s="31"/>
      <c r="Q200" s="31"/>
      <c r="R200" s="31"/>
      <c r="S200" s="31"/>
      <c r="T200" s="31"/>
      <c r="U200" s="31"/>
      <c r="V200" s="31"/>
      <c r="W200" s="31"/>
      <c r="X200" s="31"/>
    </row>
    <row r="201">
      <c r="A201" s="69"/>
      <c r="B201" s="70" t="str">
        <f>IF($A201="","",SUMIFS(Transacoes!D$3:D1001,Transacoes!$C$3:$C1001,$A201,Transacoes!$B$3:$B1001,"C")-SUMIFS(Transacoes!D$3:D1001,Transacoes!$C$3:$C1001,$A201,Transacoes!$B$3:$B1001,"V"))</f>
        <v/>
      </c>
      <c r="C201" s="71" t="str">
        <f>IF($A201="","",(SUMIFS(Transacoes!F$3:F1001,Transacoes!$C$3:$C1001,$A201,Transacoes!$B$3:$B1001,"C")-SUMIFS(Transacoes!F$3:F1001,Transacoes!$C$3:$C1001,$A201,Transacoes!$B$3:$B1001,"V")) + G201)</f>
        <v/>
      </c>
      <c r="D201" s="71" t="str">
        <f>IFERROR(__xludf.DUMMYFUNCTION("IF(A201="""","""",IF(B201="""","""",B201*GOOGLEFINANCE(A201)))"),"")</f>
        <v/>
      </c>
      <c r="E201" s="71" t="str">
        <f t="shared" si="1"/>
        <v/>
      </c>
      <c r="F201" s="72" t="str">
        <f t="shared" si="2"/>
        <v/>
      </c>
      <c r="G201" s="73" t="str">
        <f>IF(A201="","",SUMIF(Transacoes!C$3:C1001,A201,Transacoes!G$3:G1001))</f>
        <v/>
      </c>
      <c r="H201" s="74" t="str">
        <f>IF(A201="","", SUMIF(Transacoes!C$3:C1001, A201, Transacoes!H$3:H1001))</f>
        <v/>
      </c>
      <c r="I201" s="75" t="str">
        <f>IF($A201="","",SUMIF(Transacoes!$C$3:$C1001, $A201, Transacoes!I$3:I1001))</f>
        <v/>
      </c>
      <c r="J201" s="75" t="str">
        <f>IF($A201="","",SUMIF(Transacoes!$C$3:$C1001, $A201, Transacoes!J$3:J1001))</f>
        <v/>
      </c>
      <c r="K201" s="75" t="str">
        <f>IF($A201="","",SUMIF(Transacoes!$C$3:$C1001, $A201, Transacoes!K$3:K1001))</f>
        <v/>
      </c>
      <c r="L201" s="75" t="str">
        <f>IF($A201="","",SUMIF(Transacoes!$C$3:$C1001, $A201, Transacoes!L$3:L1001))</f>
        <v/>
      </c>
      <c r="M201" s="76" t="str">
        <f>IF($A201="","",SUMIF(Transacoes!$C$3:$C1001, $A201, Transacoes!M$3:M1001))</f>
        <v/>
      </c>
      <c r="N201" s="30"/>
      <c r="O201" s="31"/>
      <c r="P201" s="31"/>
      <c r="Q201" s="31"/>
      <c r="R201" s="31"/>
      <c r="S201" s="31"/>
      <c r="T201" s="31"/>
      <c r="U201" s="31"/>
      <c r="V201" s="31"/>
      <c r="W201" s="31"/>
      <c r="X201" s="31"/>
    </row>
    <row r="202">
      <c r="A202" s="69"/>
      <c r="B202" s="70" t="str">
        <f>IF($A202="","",SUMIFS(Transacoes!D$3:D1001,Transacoes!$C$3:$C1001,$A202,Transacoes!$B$3:$B1001,"C")-SUMIFS(Transacoes!D$3:D1001,Transacoes!$C$3:$C1001,$A202,Transacoes!$B$3:$B1001,"V"))</f>
        <v/>
      </c>
      <c r="C202" s="71" t="str">
        <f>IF($A202="","",(SUMIFS(Transacoes!F$3:F1001,Transacoes!$C$3:$C1001,$A202,Transacoes!$B$3:$B1001,"C")-SUMIFS(Transacoes!F$3:F1001,Transacoes!$C$3:$C1001,$A202,Transacoes!$B$3:$B1001,"V")) + G202)</f>
        <v/>
      </c>
      <c r="D202" s="71" t="str">
        <f>IFERROR(__xludf.DUMMYFUNCTION("IF(A202="""","""",IF(B202="""","""",B202*GOOGLEFINANCE(A202)))"),"")</f>
        <v/>
      </c>
      <c r="E202" s="71" t="str">
        <f t="shared" si="1"/>
        <v/>
      </c>
      <c r="F202" s="72" t="str">
        <f t="shared" si="2"/>
        <v/>
      </c>
      <c r="G202" s="73" t="str">
        <f>IF(A202="","",SUMIF(Transacoes!C$3:C1001,A202,Transacoes!G$3:G1001))</f>
        <v/>
      </c>
      <c r="H202" s="74" t="str">
        <f>IF(A202="","", SUMIF(Transacoes!C$3:C1001, A202, Transacoes!H$3:H1001))</f>
        <v/>
      </c>
      <c r="I202" s="75" t="str">
        <f>IF($A202="","",SUMIF(Transacoes!$C$3:$C1001, $A202, Transacoes!I$3:I1001))</f>
        <v/>
      </c>
      <c r="J202" s="75" t="str">
        <f>IF($A202="","",SUMIF(Transacoes!$C$3:$C1001, $A202, Transacoes!J$3:J1001))</f>
        <v/>
      </c>
      <c r="K202" s="75" t="str">
        <f>IF($A202="","",SUMIF(Transacoes!$C$3:$C1001, $A202, Transacoes!K$3:K1001))</f>
        <v/>
      </c>
      <c r="L202" s="75" t="str">
        <f>IF($A202="","",SUMIF(Transacoes!$C$3:$C1001, $A202, Transacoes!L$3:L1001))</f>
        <v/>
      </c>
      <c r="M202" s="76" t="str">
        <f>IF($A202="","",SUMIF(Transacoes!$C$3:$C1001, $A202, Transacoes!M$3:M1001))</f>
        <v/>
      </c>
      <c r="N202" s="30"/>
      <c r="O202" s="31"/>
      <c r="P202" s="31"/>
      <c r="Q202" s="31"/>
      <c r="R202" s="31"/>
      <c r="S202" s="31"/>
      <c r="T202" s="31"/>
      <c r="U202" s="31"/>
      <c r="V202" s="31"/>
      <c r="W202" s="31"/>
      <c r="X202" s="31"/>
    </row>
    <row r="203">
      <c r="A203" s="69"/>
      <c r="B203" s="70" t="str">
        <f>IF($A203="","",SUMIFS(Transacoes!D$3:D1001,Transacoes!$C$3:$C1001,$A203,Transacoes!$B$3:$B1001,"C")-SUMIFS(Transacoes!D$3:D1001,Transacoes!$C$3:$C1001,$A203,Transacoes!$B$3:$B1001,"V"))</f>
        <v/>
      </c>
      <c r="C203" s="71" t="str">
        <f>IF($A203="","",(SUMIFS(Transacoes!F$3:F1001,Transacoes!$C$3:$C1001,$A203,Transacoes!$B$3:$B1001,"C")-SUMIFS(Transacoes!F$3:F1001,Transacoes!$C$3:$C1001,$A203,Transacoes!$B$3:$B1001,"V")) + G203)</f>
        <v/>
      </c>
      <c r="D203" s="71" t="str">
        <f>IFERROR(__xludf.DUMMYFUNCTION("IF(A203="""","""",IF(B203="""","""",B203*GOOGLEFINANCE(A203)))"),"")</f>
        <v/>
      </c>
      <c r="E203" s="71" t="str">
        <f t="shared" si="1"/>
        <v/>
      </c>
      <c r="F203" s="72" t="str">
        <f t="shared" si="2"/>
        <v/>
      </c>
      <c r="G203" s="73" t="str">
        <f>IF(A203="","",SUMIF(Transacoes!C$3:C1001,A203,Transacoes!G$3:G1001))</f>
        <v/>
      </c>
      <c r="H203" s="74" t="str">
        <f>IF(A203="","", SUMIF(Transacoes!C$3:C1001, A203, Transacoes!H$3:H1001))</f>
        <v/>
      </c>
      <c r="I203" s="75" t="str">
        <f>IF($A203="","",SUMIF(Transacoes!$C$3:$C1001, $A203, Transacoes!I$3:I1001))</f>
        <v/>
      </c>
      <c r="J203" s="75" t="str">
        <f>IF($A203="","",SUMIF(Transacoes!$C$3:$C1001, $A203, Transacoes!J$3:J1001))</f>
        <v/>
      </c>
      <c r="K203" s="75" t="str">
        <f>IF($A203="","",SUMIF(Transacoes!$C$3:$C1001, $A203, Transacoes!K$3:K1001))</f>
        <v/>
      </c>
      <c r="L203" s="75" t="str">
        <f>IF($A203="","",SUMIF(Transacoes!$C$3:$C1001, $A203, Transacoes!L$3:L1001))</f>
        <v/>
      </c>
      <c r="M203" s="76" t="str">
        <f>IF($A203="","",SUMIF(Transacoes!$C$3:$C1001, $A203, Transacoes!M$3:M1001))</f>
        <v/>
      </c>
      <c r="N203" s="30"/>
      <c r="O203" s="31"/>
      <c r="P203" s="31"/>
      <c r="Q203" s="31"/>
      <c r="R203" s="31"/>
      <c r="S203" s="31"/>
      <c r="T203" s="31"/>
      <c r="U203" s="31"/>
      <c r="V203" s="31"/>
      <c r="W203" s="31"/>
      <c r="X203" s="31"/>
    </row>
    <row r="204">
      <c r="A204" s="69"/>
      <c r="B204" s="70" t="str">
        <f>IF($A204="","",SUMIFS(Transacoes!D$3:D1001,Transacoes!$C$3:$C1001,$A204,Transacoes!$B$3:$B1001,"C")-SUMIFS(Transacoes!D$3:D1001,Transacoes!$C$3:$C1001,$A204,Transacoes!$B$3:$B1001,"V"))</f>
        <v/>
      </c>
      <c r="C204" s="71" t="str">
        <f>IF($A204="","",(SUMIFS(Transacoes!F$3:F1001,Transacoes!$C$3:$C1001,$A204,Transacoes!$B$3:$B1001,"C")-SUMIFS(Transacoes!F$3:F1001,Transacoes!$C$3:$C1001,$A204,Transacoes!$B$3:$B1001,"V")) + G204)</f>
        <v/>
      </c>
      <c r="D204" s="71" t="str">
        <f>IFERROR(__xludf.DUMMYFUNCTION("IF(A204="""","""",IF(B204="""","""",B204*GOOGLEFINANCE(A204)))"),"")</f>
        <v/>
      </c>
      <c r="E204" s="71" t="str">
        <f t="shared" si="1"/>
        <v/>
      </c>
      <c r="F204" s="72" t="str">
        <f t="shared" si="2"/>
        <v/>
      </c>
      <c r="G204" s="73" t="str">
        <f>IF(A204="","",SUMIF(Transacoes!C$3:C1001,A204,Transacoes!G$3:G1001))</f>
        <v/>
      </c>
      <c r="H204" s="74" t="str">
        <f>IF(A204="","", SUMIF(Transacoes!C$3:C1001, A204, Transacoes!H$3:H1001))</f>
        <v/>
      </c>
      <c r="I204" s="75" t="str">
        <f>IF($A204="","",SUMIF(Transacoes!$C$3:$C1001, $A204, Transacoes!I$3:I1001))</f>
        <v/>
      </c>
      <c r="J204" s="75" t="str">
        <f>IF($A204="","",SUMIF(Transacoes!$C$3:$C1001, $A204, Transacoes!J$3:J1001))</f>
        <v/>
      </c>
      <c r="K204" s="75" t="str">
        <f>IF($A204="","",SUMIF(Transacoes!$C$3:$C1001, $A204, Transacoes!K$3:K1001))</f>
        <v/>
      </c>
      <c r="L204" s="75" t="str">
        <f>IF($A204="","",SUMIF(Transacoes!$C$3:$C1001, $A204, Transacoes!L$3:L1001))</f>
        <v/>
      </c>
      <c r="M204" s="76" t="str">
        <f>IF($A204="","",SUMIF(Transacoes!$C$3:$C1001, $A204, Transacoes!M$3:M1001))</f>
        <v/>
      </c>
      <c r="N204" s="30"/>
      <c r="O204" s="31"/>
      <c r="P204" s="31"/>
      <c r="Q204" s="31"/>
      <c r="R204" s="31"/>
      <c r="S204" s="31"/>
      <c r="T204" s="31"/>
      <c r="U204" s="31"/>
      <c r="V204" s="31"/>
      <c r="W204" s="31"/>
      <c r="X204" s="31"/>
    </row>
    <row r="205">
      <c r="A205" s="69"/>
      <c r="B205" s="70" t="str">
        <f>IF($A205="","",SUMIFS(Transacoes!D$3:D1001,Transacoes!$C$3:$C1001,$A205,Transacoes!$B$3:$B1001,"C")-SUMIFS(Transacoes!D$3:D1001,Transacoes!$C$3:$C1001,$A205,Transacoes!$B$3:$B1001,"V"))</f>
        <v/>
      </c>
      <c r="C205" s="71" t="str">
        <f>IF($A205="","",(SUMIFS(Transacoes!F$3:F1001,Transacoes!$C$3:$C1001,$A205,Transacoes!$B$3:$B1001,"C")-SUMIFS(Transacoes!F$3:F1001,Transacoes!$C$3:$C1001,$A205,Transacoes!$B$3:$B1001,"V")) + G205)</f>
        <v/>
      </c>
      <c r="D205" s="71" t="str">
        <f>IFERROR(__xludf.DUMMYFUNCTION("IF(A205="""","""",IF(B205="""","""",B205*GOOGLEFINANCE(A205)))"),"")</f>
        <v/>
      </c>
      <c r="E205" s="71" t="str">
        <f t="shared" si="1"/>
        <v/>
      </c>
      <c r="F205" s="72" t="str">
        <f t="shared" si="2"/>
        <v/>
      </c>
      <c r="G205" s="73" t="str">
        <f>IF(A205="","",SUMIF(Transacoes!C$3:C1001,A205,Transacoes!G$3:G1001))</f>
        <v/>
      </c>
      <c r="H205" s="74" t="str">
        <f>IF(A205="","", SUMIF(Transacoes!C$3:C1001, A205, Transacoes!H$3:H1001))</f>
        <v/>
      </c>
      <c r="I205" s="75" t="str">
        <f>IF($A205="","",SUMIF(Transacoes!$C$3:$C1001, $A205, Transacoes!I$3:I1001))</f>
        <v/>
      </c>
      <c r="J205" s="75" t="str">
        <f>IF($A205="","",SUMIF(Transacoes!$C$3:$C1001, $A205, Transacoes!J$3:J1001))</f>
        <v/>
      </c>
      <c r="K205" s="75" t="str">
        <f>IF($A205="","",SUMIF(Transacoes!$C$3:$C1001, $A205, Transacoes!K$3:K1001))</f>
        <v/>
      </c>
      <c r="L205" s="75" t="str">
        <f>IF($A205="","",SUMIF(Transacoes!$C$3:$C1001, $A205, Transacoes!L$3:L1001))</f>
        <v/>
      </c>
      <c r="M205" s="76" t="str">
        <f>IF($A205="","",SUMIF(Transacoes!$C$3:$C1001, $A205, Transacoes!M$3:M1001))</f>
        <v/>
      </c>
      <c r="N205" s="30"/>
      <c r="O205" s="31"/>
      <c r="P205" s="31"/>
      <c r="Q205" s="31"/>
      <c r="R205" s="31"/>
      <c r="S205" s="31"/>
      <c r="T205" s="31"/>
      <c r="U205" s="31"/>
      <c r="V205" s="31"/>
      <c r="W205" s="31"/>
      <c r="X205" s="31"/>
    </row>
    <row r="206">
      <c r="A206" s="69"/>
      <c r="B206" s="70" t="str">
        <f>IF($A206="","",SUMIFS(Transacoes!D$3:D1001,Transacoes!$C$3:$C1001,$A206,Transacoes!$B$3:$B1001,"C")-SUMIFS(Transacoes!D$3:D1001,Transacoes!$C$3:$C1001,$A206,Transacoes!$B$3:$B1001,"V"))</f>
        <v/>
      </c>
      <c r="C206" s="71" t="str">
        <f>IF($A206="","",(SUMIFS(Transacoes!F$3:F1001,Transacoes!$C$3:$C1001,$A206,Transacoes!$B$3:$B1001,"C")-SUMIFS(Transacoes!F$3:F1001,Transacoes!$C$3:$C1001,$A206,Transacoes!$B$3:$B1001,"V")) + G206)</f>
        <v/>
      </c>
      <c r="D206" s="71" t="str">
        <f>IFERROR(__xludf.DUMMYFUNCTION("IF(A206="""","""",IF(B206="""","""",B206*GOOGLEFINANCE(A206)))"),"")</f>
        <v/>
      </c>
      <c r="E206" s="71" t="str">
        <f t="shared" si="1"/>
        <v/>
      </c>
      <c r="F206" s="72" t="str">
        <f t="shared" si="2"/>
        <v/>
      </c>
      <c r="G206" s="73" t="str">
        <f>IF(A206="","",SUMIF(Transacoes!C$3:C1001,A206,Transacoes!G$3:G1001))</f>
        <v/>
      </c>
      <c r="H206" s="74" t="str">
        <f>IF(A206="","", SUMIF(Transacoes!C$3:C1001, A206, Transacoes!H$3:H1001))</f>
        <v/>
      </c>
      <c r="I206" s="75" t="str">
        <f>IF($A206="","",SUMIF(Transacoes!$C$3:$C1001, $A206, Transacoes!I$3:I1001))</f>
        <v/>
      </c>
      <c r="J206" s="75" t="str">
        <f>IF($A206="","",SUMIF(Transacoes!$C$3:$C1001, $A206, Transacoes!J$3:J1001))</f>
        <v/>
      </c>
      <c r="K206" s="75" t="str">
        <f>IF($A206="","",SUMIF(Transacoes!$C$3:$C1001, $A206, Transacoes!K$3:K1001))</f>
        <v/>
      </c>
      <c r="L206" s="75" t="str">
        <f>IF($A206="","",SUMIF(Transacoes!$C$3:$C1001, $A206, Transacoes!L$3:L1001))</f>
        <v/>
      </c>
      <c r="M206" s="76" t="str">
        <f>IF($A206="","",SUMIF(Transacoes!$C$3:$C1001, $A206, Transacoes!M$3:M1001))</f>
        <v/>
      </c>
      <c r="N206" s="30"/>
      <c r="O206" s="31"/>
      <c r="P206" s="31"/>
      <c r="Q206" s="31"/>
      <c r="R206" s="31"/>
      <c r="S206" s="31"/>
      <c r="T206" s="31"/>
      <c r="U206" s="31"/>
      <c r="V206" s="31"/>
      <c r="W206" s="31"/>
      <c r="X206" s="31"/>
    </row>
    <row r="207">
      <c r="A207" s="69"/>
      <c r="B207" s="70" t="str">
        <f>IF($A207="","",SUMIFS(Transacoes!D$3:D1001,Transacoes!$C$3:$C1001,$A207,Transacoes!$B$3:$B1001,"C")-SUMIFS(Transacoes!D$3:D1001,Transacoes!$C$3:$C1001,$A207,Transacoes!$B$3:$B1001,"V"))</f>
        <v/>
      </c>
      <c r="C207" s="71" t="str">
        <f>IF($A207="","",(SUMIFS(Transacoes!F$3:F1001,Transacoes!$C$3:$C1001,$A207,Transacoes!$B$3:$B1001,"C")-SUMIFS(Transacoes!F$3:F1001,Transacoes!$C$3:$C1001,$A207,Transacoes!$B$3:$B1001,"V")) + G207)</f>
        <v/>
      </c>
      <c r="D207" s="71" t="str">
        <f>IFERROR(__xludf.DUMMYFUNCTION("IF(A207="""","""",IF(B207="""","""",B207*GOOGLEFINANCE(A207)))"),"")</f>
        <v/>
      </c>
      <c r="E207" s="71" t="str">
        <f t="shared" si="1"/>
        <v/>
      </c>
      <c r="F207" s="72" t="str">
        <f t="shared" si="2"/>
        <v/>
      </c>
      <c r="G207" s="73" t="str">
        <f>IF(A207="","",SUMIF(Transacoes!C$3:C1001,A207,Transacoes!G$3:G1001))</f>
        <v/>
      </c>
      <c r="H207" s="74" t="str">
        <f>IF(A207="","", SUMIF(Transacoes!C$3:C1001, A207, Transacoes!H$3:H1001))</f>
        <v/>
      </c>
      <c r="I207" s="75" t="str">
        <f>IF($A207="","",SUMIF(Transacoes!$C$3:$C1001, $A207, Transacoes!I$3:I1001))</f>
        <v/>
      </c>
      <c r="J207" s="75" t="str">
        <f>IF($A207="","",SUMIF(Transacoes!$C$3:$C1001, $A207, Transacoes!J$3:J1001))</f>
        <v/>
      </c>
      <c r="K207" s="75" t="str">
        <f>IF($A207="","",SUMIF(Transacoes!$C$3:$C1001, $A207, Transacoes!K$3:K1001))</f>
        <v/>
      </c>
      <c r="L207" s="75" t="str">
        <f>IF($A207="","",SUMIF(Transacoes!$C$3:$C1001, $A207, Transacoes!L$3:L1001))</f>
        <v/>
      </c>
      <c r="M207" s="76" t="str">
        <f>IF($A207="","",SUMIF(Transacoes!$C$3:$C1001, $A207, Transacoes!M$3:M1001))</f>
        <v/>
      </c>
      <c r="N207" s="30"/>
      <c r="O207" s="31"/>
      <c r="P207" s="31"/>
      <c r="Q207" s="31"/>
      <c r="R207" s="31"/>
      <c r="S207" s="31"/>
      <c r="T207" s="31"/>
      <c r="U207" s="31"/>
      <c r="V207" s="31"/>
      <c r="W207" s="31"/>
      <c r="X207" s="31"/>
    </row>
    <row r="208">
      <c r="A208" s="69"/>
      <c r="B208" s="70" t="str">
        <f>IF($A208="","",SUMIFS(Transacoes!D$3:D1001,Transacoes!$C$3:$C1001,$A208,Transacoes!$B$3:$B1001,"C")-SUMIFS(Transacoes!D$3:D1001,Transacoes!$C$3:$C1001,$A208,Transacoes!$B$3:$B1001,"V"))</f>
        <v/>
      </c>
      <c r="C208" s="71" t="str">
        <f>IF($A208="","",(SUMIFS(Transacoes!F$3:F1001,Transacoes!$C$3:$C1001,$A208,Transacoes!$B$3:$B1001,"C")-SUMIFS(Transacoes!F$3:F1001,Transacoes!$C$3:$C1001,$A208,Transacoes!$B$3:$B1001,"V")) + G208)</f>
        <v/>
      </c>
      <c r="D208" s="71" t="str">
        <f>IFERROR(__xludf.DUMMYFUNCTION("IF(A208="""","""",IF(B208="""","""",B208*GOOGLEFINANCE(A208)))"),"")</f>
        <v/>
      </c>
      <c r="E208" s="71" t="str">
        <f t="shared" si="1"/>
        <v/>
      </c>
      <c r="F208" s="72" t="str">
        <f t="shared" si="2"/>
        <v/>
      </c>
      <c r="G208" s="73" t="str">
        <f>IF(A208="","",SUMIF(Transacoes!C$3:C1001,A208,Transacoes!G$3:G1001))</f>
        <v/>
      </c>
      <c r="H208" s="74" t="str">
        <f>IF(A208="","", SUMIF(Transacoes!C$3:C1001, A208, Transacoes!H$3:H1001))</f>
        <v/>
      </c>
      <c r="I208" s="75" t="str">
        <f>IF($A208="","",SUMIF(Transacoes!$C$3:$C1001, $A208, Transacoes!I$3:I1001))</f>
        <v/>
      </c>
      <c r="J208" s="75" t="str">
        <f>IF($A208="","",SUMIF(Transacoes!$C$3:$C1001, $A208, Transacoes!J$3:J1001))</f>
        <v/>
      </c>
      <c r="K208" s="75" t="str">
        <f>IF($A208="","",SUMIF(Transacoes!$C$3:$C1001, $A208, Transacoes!K$3:K1001))</f>
        <v/>
      </c>
      <c r="L208" s="75" t="str">
        <f>IF($A208="","",SUMIF(Transacoes!$C$3:$C1001, $A208, Transacoes!L$3:L1001))</f>
        <v/>
      </c>
      <c r="M208" s="76" t="str">
        <f>IF($A208="","",SUMIF(Transacoes!$C$3:$C1001, $A208, Transacoes!M$3:M1001))</f>
        <v/>
      </c>
      <c r="N208" s="30"/>
      <c r="O208" s="31"/>
      <c r="P208" s="31"/>
      <c r="Q208" s="31"/>
      <c r="R208" s="31"/>
      <c r="S208" s="31"/>
      <c r="T208" s="31"/>
      <c r="U208" s="31"/>
      <c r="V208" s="31"/>
      <c r="W208" s="31"/>
      <c r="X208" s="31"/>
    </row>
    <row r="209">
      <c r="A209" s="69"/>
      <c r="B209" s="70" t="str">
        <f>IF($A209="","",SUMIFS(Transacoes!D$3:D1001,Transacoes!$C$3:$C1001,$A209,Transacoes!$B$3:$B1001,"C")-SUMIFS(Transacoes!D$3:D1001,Transacoes!$C$3:$C1001,$A209,Transacoes!$B$3:$B1001,"V"))</f>
        <v/>
      </c>
      <c r="C209" s="71" t="str">
        <f>IF($A209="","",(SUMIFS(Transacoes!F$3:F1001,Transacoes!$C$3:$C1001,$A209,Transacoes!$B$3:$B1001,"C")-SUMIFS(Transacoes!F$3:F1001,Transacoes!$C$3:$C1001,$A209,Transacoes!$B$3:$B1001,"V")) + G209)</f>
        <v/>
      </c>
      <c r="D209" s="71" t="str">
        <f>IFERROR(__xludf.DUMMYFUNCTION("IF(A209="""","""",IF(B209="""","""",B209*GOOGLEFINANCE(A209)))"),"")</f>
        <v/>
      </c>
      <c r="E209" s="71" t="str">
        <f t="shared" si="1"/>
        <v/>
      </c>
      <c r="F209" s="72" t="str">
        <f t="shared" si="2"/>
        <v/>
      </c>
      <c r="G209" s="73" t="str">
        <f>IF(A209="","",SUMIF(Transacoes!C$3:C1001,A209,Transacoes!G$3:G1001))</f>
        <v/>
      </c>
      <c r="H209" s="74" t="str">
        <f>IF(A209="","", SUMIF(Transacoes!C$3:C1001, A209, Transacoes!H$3:H1001))</f>
        <v/>
      </c>
      <c r="I209" s="75" t="str">
        <f>IF($A209="","",SUMIF(Transacoes!$C$3:$C1001, $A209, Transacoes!I$3:I1001))</f>
        <v/>
      </c>
      <c r="J209" s="75" t="str">
        <f>IF($A209="","",SUMIF(Transacoes!$C$3:$C1001, $A209, Transacoes!J$3:J1001))</f>
        <v/>
      </c>
      <c r="K209" s="75" t="str">
        <f>IF($A209="","",SUMIF(Transacoes!$C$3:$C1001, $A209, Transacoes!K$3:K1001))</f>
        <v/>
      </c>
      <c r="L209" s="75" t="str">
        <f>IF($A209="","",SUMIF(Transacoes!$C$3:$C1001, $A209, Transacoes!L$3:L1001))</f>
        <v/>
      </c>
      <c r="M209" s="76" t="str">
        <f>IF($A209="","",SUMIF(Transacoes!$C$3:$C1001, $A209, Transacoes!M$3:M1001))</f>
        <v/>
      </c>
      <c r="N209" s="30"/>
      <c r="O209" s="31"/>
      <c r="P209" s="31"/>
      <c r="Q209" s="31"/>
      <c r="R209" s="31"/>
      <c r="S209" s="31"/>
      <c r="T209" s="31"/>
      <c r="U209" s="31"/>
      <c r="V209" s="31"/>
      <c r="W209" s="31"/>
      <c r="X209" s="31"/>
    </row>
    <row r="210">
      <c r="A210" s="69"/>
      <c r="B210" s="70" t="str">
        <f>IF($A210="","",SUMIFS(Transacoes!D$3:D1001,Transacoes!$C$3:$C1001,$A210,Transacoes!$B$3:$B1001,"C")-SUMIFS(Transacoes!D$3:D1001,Transacoes!$C$3:$C1001,$A210,Transacoes!$B$3:$B1001,"V"))</f>
        <v/>
      </c>
      <c r="C210" s="71" t="str">
        <f>IF($A210="","",(SUMIFS(Transacoes!F$3:F1001,Transacoes!$C$3:$C1001,$A210,Transacoes!$B$3:$B1001,"C")-SUMIFS(Transacoes!F$3:F1001,Transacoes!$C$3:$C1001,$A210,Transacoes!$B$3:$B1001,"V")) + G210)</f>
        <v/>
      </c>
      <c r="D210" s="71" t="str">
        <f>IFERROR(__xludf.DUMMYFUNCTION("IF(A210="""","""",IF(B210="""","""",B210*GOOGLEFINANCE(A210)))"),"")</f>
        <v/>
      </c>
      <c r="E210" s="71" t="str">
        <f t="shared" si="1"/>
        <v/>
      </c>
      <c r="F210" s="72" t="str">
        <f t="shared" si="2"/>
        <v/>
      </c>
      <c r="G210" s="73" t="str">
        <f>IF(A210="","",SUMIF(Transacoes!C$3:C1001,A210,Transacoes!G$3:G1001))</f>
        <v/>
      </c>
      <c r="H210" s="74" t="str">
        <f>IF(A210="","", SUMIF(Transacoes!C$3:C1001, A210, Transacoes!H$3:H1001))</f>
        <v/>
      </c>
      <c r="I210" s="75" t="str">
        <f>IF($A210="","",SUMIF(Transacoes!$C$3:$C1001, $A210, Transacoes!I$3:I1001))</f>
        <v/>
      </c>
      <c r="J210" s="75" t="str">
        <f>IF($A210="","",SUMIF(Transacoes!$C$3:$C1001, $A210, Transacoes!J$3:J1001))</f>
        <v/>
      </c>
      <c r="K210" s="75" t="str">
        <f>IF($A210="","",SUMIF(Transacoes!$C$3:$C1001, $A210, Transacoes!K$3:K1001))</f>
        <v/>
      </c>
      <c r="L210" s="75" t="str">
        <f>IF($A210="","",SUMIF(Transacoes!$C$3:$C1001, $A210, Transacoes!L$3:L1001))</f>
        <v/>
      </c>
      <c r="M210" s="76" t="str">
        <f>IF($A210="","",SUMIF(Transacoes!$C$3:$C1001, $A210, Transacoes!M$3:M1001))</f>
        <v/>
      </c>
      <c r="N210" s="30"/>
      <c r="O210" s="31"/>
      <c r="P210" s="31"/>
      <c r="Q210" s="31"/>
      <c r="R210" s="31"/>
      <c r="S210" s="31"/>
      <c r="T210" s="31"/>
      <c r="U210" s="31"/>
      <c r="V210" s="31"/>
      <c r="W210" s="31"/>
      <c r="X210" s="31"/>
    </row>
    <row r="211">
      <c r="A211" s="69"/>
      <c r="B211" s="70" t="str">
        <f>IF($A211="","",SUMIFS(Transacoes!D$3:D1001,Transacoes!$C$3:$C1001,$A211,Transacoes!$B$3:$B1001,"C")-SUMIFS(Transacoes!D$3:D1001,Transacoes!$C$3:$C1001,$A211,Transacoes!$B$3:$B1001,"V"))</f>
        <v/>
      </c>
      <c r="C211" s="71" t="str">
        <f>IF($A211="","",(SUMIFS(Transacoes!F$3:F1001,Transacoes!$C$3:$C1001,$A211,Transacoes!$B$3:$B1001,"C")-SUMIFS(Transacoes!F$3:F1001,Transacoes!$C$3:$C1001,$A211,Transacoes!$B$3:$B1001,"V")) + G211)</f>
        <v/>
      </c>
      <c r="D211" s="71" t="str">
        <f>IFERROR(__xludf.DUMMYFUNCTION("IF(A211="""","""",IF(B211="""","""",B211*GOOGLEFINANCE(A211)))"),"")</f>
        <v/>
      </c>
      <c r="E211" s="71" t="str">
        <f t="shared" si="1"/>
        <v/>
      </c>
      <c r="F211" s="72" t="str">
        <f t="shared" si="2"/>
        <v/>
      </c>
      <c r="G211" s="73" t="str">
        <f>IF(A211="","",SUMIF(Transacoes!C$3:C1001,A211,Transacoes!G$3:G1001))</f>
        <v/>
      </c>
      <c r="H211" s="74" t="str">
        <f>IF(A211="","", SUMIF(Transacoes!C$3:C1001, A211, Transacoes!H$3:H1001))</f>
        <v/>
      </c>
      <c r="I211" s="75" t="str">
        <f>IF($A211="","",SUMIF(Transacoes!$C$3:$C1001, $A211, Transacoes!I$3:I1001))</f>
        <v/>
      </c>
      <c r="J211" s="75" t="str">
        <f>IF($A211="","",SUMIF(Transacoes!$C$3:$C1001, $A211, Transacoes!J$3:J1001))</f>
        <v/>
      </c>
      <c r="K211" s="75" t="str">
        <f>IF($A211="","",SUMIF(Transacoes!$C$3:$C1001, $A211, Transacoes!K$3:K1001))</f>
        <v/>
      </c>
      <c r="L211" s="75" t="str">
        <f>IF($A211="","",SUMIF(Transacoes!$C$3:$C1001, $A211, Transacoes!L$3:L1001))</f>
        <v/>
      </c>
      <c r="M211" s="76" t="str">
        <f>IF($A211="","",SUMIF(Transacoes!$C$3:$C1001, $A211, Transacoes!M$3:M1001))</f>
        <v/>
      </c>
      <c r="N211" s="30"/>
      <c r="O211" s="31"/>
      <c r="P211" s="31"/>
      <c r="Q211" s="31"/>
      <c r="R211" s="31"/>
      <c r="S211" s="31"/>
      <c r="T211" s="31"/>
      <c r="U211" s="31"/>
      <c r="V211" s="31"/>
      <c r="W211" s="31"/>
      <c r="X211" s="31"/>
    </row>
    <row r="212">
      <c r="A212" s="69"/>
      <c r="B212" s="70" t="str">
        <f>IF($A212="","",SUMIFS(Transacoes!D$3:D1001,Transacoes!$C$3:$C1001,$A212,Transacoes!$B$3:$B1001,"C")-SUMIFS(Transacoes!D$3:D1001,Transacoes!$C$3:$C1001,$A212,Transacoes!$B$3:$B1001,"V"))</f>
        <v/>
      </c>
      <c r="C212" s="71" t="str">
        <f>IF($A212="","",(SUMIFS(Transacoes!F$3:F1001,Transacoes!$C$3:$C1001,$A212,Transacoes!$B$3:$B1001,"C")-SUMIFS(Transacoes!F$3:F1001,Transacoes!$C$3:$C1001,$A212,Transacoes!$B$3:$B1001,"V")) + G212)</f>
        <v/>
      </c>
      <c r="D212" s="71" t="str">
        <f>IFERROR(__xludf.DUMMYFUNCTION("IF(A212="""","""",IF(B212="""","""",B212*GOOGLEFINANCE(A212)))"),"")</f>
        <v/>
      </c>
      <c r="E212" s="71" t="str">
        <f t="shared" si="1"/>
        <v/>
      </c>
      <c r="F212" s="72" t="str">
        <f t="shared" si="2"/>
        <v/>
      </c>
      <c r="G212" s="73" t="str">
        <f>IF(A212="","",SUMIF(Transacoes!C$3:C1001,A212,Transacoes!G$3:G1001))</f>
        <v/>
      </c>
      <c r="H212" s="74" t="str">
        <f>IF(A212="","", SUMIF(Transacoes!C$3:C1001, A212, Transacoes!H$3:H1001))</f>
        <v/>
      </c>
      <c r="I212" s="75" t="str">
        <f>IF($A212="","",SUMIF(Transacoes!$C$3:$C1001, $A212, Transacoes!I$3:I1001))</f>
        <v/>
      </c>
      <c r="J212" s="75" t="str">
        <f>IF($A212="","",SUMIF(Transacoes!$C$3:$C1001, $A212, Transacoes!J$3:J1001))</f>
        <v/>
      </c>
      <c r="K212" s="75" t="str">
        <f>IF($A212="","",SUMIF(Transacoes!$C$3:$C1001, $A212, Transacoes!K$3:K1001))</f>
        <v/>
      </c>
      <c r="L212" s="75" t="str">
        <f>IF($A212="","",SUMIF(Transacoes!$C$3:$C1001, $A212, Transacoes!L$3:L1001))</f>
        <v/>
      </c>
      <c r="M212" s="76" t="str">
        <f>IF($A212="","",SUMIF(Transacoes!$C$3:$C1001, $A212, Transacoes!M$3:M1001))</f>
        <v/>
      </c>
      <c r="N212" s="30"/>
      <c r="O212" s="31"/>
      <c r="P212" s="31"/>
      <c r="Q212" s="31"/>
      <c r="R212" s="31"/>
      <c r="S212" s="31"/>
      <c r="T212" s="31"/>
      <c r="U212" s="31"/>
      <c r="V212" s="31"/>
      <c r="W212" s="31"/>
      <c r="X212" s="31"/>
    </row>
    <row r="213">
      <c r="A213" s="69"/>
      <c r="B213" s="70" t="str">
        <f>IF($A213="","",SUMIFS(Transacoes!D$3:D1001,Transacoes!$C$3:$C1001,$A213,Transacoes!$B$3:$B1001,"C")-SUMIFS(Transacoes!D$3:D1001,Transacoes!$C$3:$C1001,$A213,Transacoes!$B$3:$B1001,"V"))</f>
        <v/>
      </c>
      <c r="C213" s="71" t="str">
        <f>IF($A213="","",(SUMIFS(Transacoes!F$3:F1001,Transacoes!$C$3:$C1001,$A213,Transacoes!$B$3:$B1001,"C")-SUMIFS(Transacoes!F$3:F1001,Transacoes!$C$3:$C1001,$A213,Transacoes!$B$3:$B1001,"V")) + G213)</f>
        <v/>
      </c>
      <c r="D213" s="71" t="str">
        <f>IFERROR(__xludf.DUMMYFUNCTION("IF(A213="""","""",IF(B213="""","""",B213*GOOGLEFINANCE(A213)))"),"")</f>
        <v/>
      </c>
      <c r="E213" s="71" t="str">
        <f t="shared" si="1"/>
        <v/>
      </c>
      <c r="F213" s="72" t="str">
        <f t="shared" si="2"/>
        <v/>
      </c>
      <c r="G213" s="73" t="str">
        <f>IF(A213="","",SUMIF(Transacoes!C$3:C1001,A213,Transacoes!G$3:G1001))</f>
        <v/>
      </c>
      <c r="H213" s="74" t="str">
        <f>IF(A213="","", SUMIF(Transacoes!C$3:C1001, A213, Transacoes!H$3:H1001))</f>
        <v/>
      </c>
      <c r="I213" s="75" t="str">
        <f>IF($A213="","",SUMIF(Transacoes!$C$3:$C1001, $A213, Transacoes!I$3:I1001))</f>
        <v/>
      </c>
      <c r="J213" s="75" t="str">
        <f>IF($A213="","",SUMIF(Transacoes!$C$3:$C1001, $A213, Transacoes!J$3:J1001))</f>
        <v/>
      </c>
      <c r="K213" s="75" t="str">
        <f>IF($A213="","",SUMIF(Transacoes!$C$3:$C1001, $A213, Transacoes!K$3:K1001))</f>
        <v/>
      </c>
      <c r="L213" s="75" t="str">
        <f>IF($A213="","",SUMIF(Transacoes!$C$3:$C1001, $A213, Transacoes!L$3:L1001))</f>
        <v/>
      </c>
      <c r="M213" s="76" t="str">
        <f>IF($A213="","",SUMIF(Transacoes!$C$3:$C1001, $A213, Transacoes!M$3:M1001))</f>
        <v/>
      </c>
      <c r="N213" s="30"/>
      <c r="O213" s="31"/>
      <c r="P213" s="31"/>
      <c r="Q213" s="31"/>
      <c r="R213" s="31"/>
      <c r="S213" s="31"/>
      <c r="T213" s="31"/>
      <c r="U213" s="31"/>
      <c r="V213" s="31"/>
      <c r="W213" s="31"/>
      <c r="X213" s="31"/>
    </row>
    <row r="214">
      <c r="A214" s="69"/>
      <c r="B214" s="70" t="str">
        <f>IF($A214="","",SUMIFS(Transacoes!D$3:D1001,Transacoes!$C$3:$C1001,$A214,Transacoes!$B$3:$B1001,"C")-SUMIFS(Transacoes!D$3:D1001,Transacoes!$C$3:$C1001,$A214,Transacoes!$B$3:$B1001,"V"))</f>
        <v/>
      </c>
      <c r="C214" s="71" t="str">
        <f>IF($A214="","",(SUMIFS(Transacoes!F$3:F1001,Transacoes!$C$3:$C1001,$A214,Transacoes!$B$3:$B1001,"C")-SUMIFS(Transacoes!F$3:F1001,Transacoes!$C$3:$C1001,$A214,Transacoes!$B$3:$B1001,"V")) + G214)</f>
        <v/>
      </c>
      <c r="D214" s="71" t="str">
        <f>IFERROR(__xludf.DUMMYFUNCTION("IF(A214="""","""",IF(B214="""","""",B214*GOOGLEFINANCE(A214)))"),"")</f>
        <v/>
      </c>
      <c r="E214" s="71" t="str">
        <f t="shared" si="1"/>
        <v/>
      </c>
      <c r="F214" s="72" t="str">
        <f t="shared" si="2"/>
        <v/>
      </c>
      <c r="G214" s="73" t="str">
        <f>IF(A214="","",SUMIF(Transacoes!C$3:C1001,A214,Transacoes!G$3:G1001))</f>
        <v/>
      </c>
      <c r="H214" s="74" t="str">
        <f>IF(A214="","", SUMIF(Transacoes!C$3:C1001, A214, Transacoes!H$3:H1001))</f>
        <v/>
      </c>
      <c r="I214" s="75" t="str">
        <f>IF($A214="","",SUMIF(Transacoes!$C$3:$C1001, $A214, Transacoes!I$3:I1001))</f>
        <v/>
      </c>
      <c r="J214" s="75" t="str">
        <f>IF($A214="","",SUMIF(Transacoes!$C$3:$C1001, $A214, Transacoes!J$3:J1001))</f>
        <v/>
      </c>
      <c r="K214" s="75" t="str">
        <f>IF($A214="","",SUMIF(Transacoes!$C$3:$C1001, $A214, Transacoes!K$3:K1001))</f>
        <v/>
      </c>
      <c r="L214" s="75" t="str">
        <f>IF($A214="","",SUMIF(Transacoes!$C$3:$C1001, $A214, Transacoes!L$3:L1001))</f>
        <v/>
      </c>
      <c r="M214" s="76" t="str">
        <f>IF($A214="","",SUMIF(Transacoes!$C$3:$C1001, $A214, Transacoes!M$3:M1001))</f>
        <v/>
      </c>
      <c r="N214" s="30"/>
      <c r="O214" s="31"/>
      <c r="P214" s="31"/>
      <c r="Q214" s="31"/>
      <c r="R214" s="31"/>
      <c r="S214" s="31"/>
      <c r="T214" s="31"/>
      <c r="U214" s="31"/>
      <c r="V214" s="31"/>
      <c r="W214" s="31"/>
      <c r="X214" s="31"/>
    </row>
    <row r="215">
      <c r="A215" s="69"/>
      <c r="B215" s="70" t="str">
        <f>IF($A215="","",SUMIFS(Transacoes!D$3:D1001,Transacoes!$C$3:$C1001,$A215,Transacoes!$B$3:$B1001,"C")-SUMIFS(Transacoes!D$3:D1001,Transacoes!$C$3:$C1001,$A215,Transacoes!$B$3:$B1001,"V"))</f>
        <v/>
      </c>
      <c r="C215" s="71" t="str">
        <f>IF($A215="","",(SUMIFS(Transacoes!F$3:F1001,Transacoes!$C$3:$C1001,$A215,Transacoes!$B$3:$B1001,"C")-SUMIFS(Transacoes!F$3:F1001,Transacoes!$C$3:$C1001,$A215,Transacoes!$B$3:$B1001,"V")) + G215)</f>
        <v/>
      </c>
      <c r="D215" s="71" t="str">
        <f>IFERROR(__xludf.DUMMYFUNCTION("IF(A215="""","""",IF(B215="""","""",B215*GOOGLEFINANCE(A215)))"),"")</f>
        <v/>
      </c>
      <c r="E215" s="71" t="str">
        <f t="shared" si="1"/>
        <v/>
      </c>
      <c r="F215" s="72" t="str">
        <f t="shared" si="2"/>
        <v/>
      </c>
      <c r="G215" s="73" t="str">
        <f>IF(A215="","",SUMIF(Transacoes!C$3:C1001,A215,Transacoes!G$3:G1001))</f>
        <v/>
      </c>
      <c r="H215" s="74" t="str">
        <f>IF(A215="","", SUMIF(Transacoes!C$3:C1001, A215, Transacoes!H$3:H1001))</f>
        <v/>
      </c>
      <c r="I215" s="75" t="str">
        <f>IF($A215="","",SUMIF(Transacoes!$C$3:$C1001, $A215, Transacoes!I$3:I1001))</f>
        <v/>
      </c>
      <c r="J215" s="75" t="str">
        <f>IF($A215="","",SUMIF(Transacoes!$C$3:$C1001, $A215, Transacoes!J$3:J1001))</f>
        <v/>
      </c>
      <c r="K215" s="75" t="str">
        <f>IF($A215="","",SUMIF(Transacoes!$C$3:$C1001, $A215, Transacoes!K$3:K1001))</f>
        <v/>
      </c>
      <c r="L215" s="75" t="str">
        <f>IF($A215="","",SUMIF(Transacoes!$C$3:$C1001, $A215, Transacoes!L$3:L1001))</f>
        <v/>
      </c>
      <c r="M215" s="76" t="str">
        <f>IF($A215="","",SUMIF(Transacoes!$C$3:$C1001, $A215, Transacoes!M$3:M1001))</f>
        <v/>
      </c>
      <c r="N215" s="30"/>
      <c r="O215" s="31"/>
      <c r="P215" s="31"/>
      <c r="Q215" s="31"/>
      <c r="R215" s="31"/>
      <c r="S215" s="31"/>
      <c r="T215" s="31"/>
      <c r="U215" s="31"/>
      <c r="V215" s="31"/>
      <c r="W215" s="31"/>
      <c r="X215" s="31"/>
    </row>
    <row r="216">
      <c r="A216" s="69"/>
      <c r="B216" s="70" t="str">
        <f>IF($A216="","",SUMIFS(Transacoes!D$3:D1001,Transacoes!$C$3:$C1001,$A216,Transacoes!$B$3:$B1001,"C")-SUMIFS(Transacoes!D$3:D1001,Transacoes!$C$3:$C1001,$A216,Transacoes!$B$3:$B1001,"V"))</f>
        <v/>
      </c>
      <c r="C216" s="71" t="str">
        <f>IF($A216="","",(SUMIFS(Transacoes!F$3:F1001,Transacoes!$C$3:$C1001,$A216,Transacoes!$B$3:$B1001,"C")-SUMIFS(Transacoes!F$3:F1001,Transacoes!$C$3:$C1001,$A216,Transacoes!$B$3:$B1001,"V")) + G216)</f>
        <v/>
      </c>
      <c r="D216" s="71" t="str">
        <f>IFERROR(__xludf.DUMMYFUNCTION("IF(A216="""","""",IF(B216="""","""",B216*GOOGLEFINANCE(A216)))"),"")</f>
        <v/>
      </c>
      <c r="E216" s="71" t="str">
        <f t="shared" si="1"/>
        <v/>
      </c>
      <c r="F216" s="72" t="str">
        <f t="shared" si="2"/>
        <v/>
      </c>
      <c r="G216" s="73" t="str">
        <f>IF(A216="","",SUMIF(Transacoes!C$3:C1001,A216,Transacoes!G$3:G1001))</f>
        <v/>
      </c>
      <c r="H216" s="74" t="str">
        <f>IF(A216="","", SUMIF(Transacoes!C$3:C1001, A216, Transacoes!H$3:H1001))</f>
        <v/>
      </c>
      <c r="I216" s="75" t="str">
        <f>IF($A216="","",SUMIF(Transacoes!$C$3:$C1001, $A216, Transacoes!I$3:I1001))</f>
        <v/>
      </c>
      <c r="J216" s="75" t="str">
        <f>IF($A216="","",SUMIF(Transacoes!$C$3:$C1001, $A216, Transacoes!J$3:J1001))</f>
        <v/>
      </c>
      <c r="K216" s="75" t="str">
        <f>IF($A216="","",SUMIF(Transacoes!$C$3:$C1001, $A216, Transacoes!K$3:K1001))</f>
        <v/>
      </c>
      <c r="L216" s="75" t="str">
        <f>IF($A216="","",SUMIF(Transacoes!$C$3:$C1001, $A216, Transacoes!L$3:L1001))</f>
        <v/>
      </c>
      <c r="M216" s="76" t="str">
        <f>IF($A216="","",SUMIF(Transacoes!$C$3:$C1001, $A216, Transacoes!M$3:M1001))</f>
        <v/>
      </c>
      <c r="N216" s="30"/>
      <c r="O216" s="31"/>
      <c r="P216" s="31"/>
      <c r="Q216" s="31"/>
      <c r="R216" s="31"/>
      <c r="S216" s="31"/>
      <c r="T216" s="31"/>
      <c r="U216" s="31"/>
      <c r="V216" s="31"/>
      <c r="W216" s="31"/>
      <c r="X216" s="31"/>
    </row>
    <row r="217">
      <c r="A217" s="69"/>
      <c r="B217" s="70" t="str">
        <f>IF($A217="","",SUMIFS(Transacoes!D$3:D1001,Transacoes!$C$3:$C1001,$A217,Transacoes!$B$3:$B1001,"C")-SUMIFS(Transacoes!D$3:D1001,Transacoes!$C$3:$C1001,$A217,Transacoes!$B$3:$B1001,"V"))</f>
        <v/>
      </c>
      <c r="C217" s="71" t="str">
        <f>IF($A217="","",(SUMIFS(Transacoes!F$3:F1001,Transacoes!$C$3:$C1001,$A217,Transacoes!$B$3:$B1001,"C")-SUMIFS(Transacoes!F$3:F1001,Transacoes!$C$3:$C1001,$A217,Transacoes!$B$3:$B1001,"V")) + G217)</f>
        <v/>
      </c>
      <c r="D217" s="71" t="str">
        <f>IFERROR(__xludf.DUMMYFUNCTION("IF(A217="""","""",IF(B217="""","""",B217*GOOGLEFINANCE(A217)))"),"")</f>
        <v/>
      </c>
      <c r="E217" s="71" t="str">
        <f t="shared" si="1"/>
        <v/>
      </c>
      <c r="F217" s="72" t="str">
        <f t="shared" si="2"/>
        <v/>
      </c>
      <c r="G217" s="73" t="str">
        <f>IF(A217="","",SUMIF(Transacoes!C$3:C1001,A217,Transacoes!G$3:G1001))</f>
        <v/>
      </c>
      <c r="H217" s="74" t="str">
        <f>IF(A217="","", SUMIF(Transacoes!C$3:C1001, A217, Transacoes!H$3:H1001))</f>
        <v/>
      </c>
      <c r="I217" s="75" t="str">
        <f>IF($A217="","",SUMIF(Transacoes!$C$3:$C1001, $A217, Transacoes!I$3:I1001))</f>
        <v/>
      </c>
      <c r="J217" s="75" t="str">
        <f>IF($A217="","",SUMIF(Transacoes!$C$3:$C1001, $A217, Transacoes!J$3:J1001))</f>
        <v/>
      </c>
      <c r="K217" s="75" t="str">
        <f>IF($A217="","",SUMIF(Transacoes!$C$3:$C1001, $A217, Transacoes!K$3:K1001))</f>
        <v/>
      </c>
      <c r="L217" s="75" t="str">
        <f>IF($A217="","",SUMIF(Transacoes!$C$3:$C1001, $A217, Transacoes!L$3:L1001))</f>
        <v/>
      </c>
      <c r="M217" s="76" t="str">
        <f>IF($A217="","",SUMIF(Transacoes!$C$3:$C1001, $A217, Transacoes!M$3:M1001))</f>
        <v/>
      </c>
      <c r="N217" s="30"/>
      <c r="O217" s="31"/>
      <c r="P217" s="31"/>
      <c r="Q217" s="31"/>
      <c r="R217" s="31"/>
      <c r="S217" s="31"/>
      <c r="T217" s="31"/>
      <c r="U217" s="31"/>
      <c r="V217" s="31"/>
      <c r="W217" s="31"/>
      <c r="X217" s="31"/>
    </row>
    <row r="218">
      <c r="A218" s="69"/>
      <c r="B218" s="70" t="str">
        <f>IF($A218="","",SUMIFS(Transacoes!D$3:D1001,Transacoes!$C$3:$C1001,$A218,Transacoes!$B$3:$B1001,"C")-SUMIFS(Transacoes!D$3:D1001,Transacoes!$C$3:$C1001,$A218,Transacoes!$B$3:$B1001,"V"))</f>
        <v/>
      </c>
      <c r="C218" s="71" t="str">
        <f>IF($A218="","",(SUMIFS(Transacoes!F$3:F1001,Transacoes!$C$3:$C1001,$A218,Transacoes!$B$3:$B1001,"C")-SUMIFS(Transacoes!F$3:F1001,Transacoes!$C$3:$C1001,$A218,Transacoes!$B$3:$B1001,"V")) + G218)</f>
        <v/>
      </c>
      <c r="D218" s="71" t="str">
        <f>IFERROR(__xludf.DUMMYFUNCTION("IF(A218="""","""",IF(B218="""","""",B218*GOOGLEFINANCE(A218)))"),"")</f>
        <v/>
      </c>
      <c r="E218" s="71" t="str">
        <f t="shared" si="1"/>
        <v/>
      </c>
      <c r="F218" s="72" t="str">
        <f t="shared" si="2"/>
        <v/>
      </c>
      <c r="G218" s="73" t="str">
        <f>IF(A218="","",SUMIF(Transacoes!C$3:C1001,A218,Transacoes!G$3:G1001))</f>
        <v/>
      </c>
      <c r="H218" s="74" t="str">
        <f>IF(A218="","", SUMIF(Transacoes!C$3:C1001, A218, Transacoes!H$3:H1001))</f>
        <v/>
      </c>
      <c r="I218" s="75" t="str">
        <f>IF($A218="","",SUMIF(Transacoes!$C$3:$C1001, $A218, Transacoes!I$3:I1001))</f>
        <v/>
      </c>
      <c r="J218" s="75" t="str">
        <f>IF($A218="","",SUMIF(Transacoes!$C$3:$C1001, $A218, Transacoes!J$3:J1001))</f>
        <v/>
      </c>
      <c r="K218" s="75" t="str">
        <f>IF($A218="","",SUMIF(Transacoes!$C$3:$C1001, $A218, Transacoes!K$3:K1001))</f>
        <v/>
      </c>
      <c r="L218" s="75" t="str">
        <f>IF($A218="","",SUMIF(Transacoes!$C$3:$C1001, $A218, Transacoes!L$3:L1001))</f>
        <v/>
      </c>
      <c r="M218" s="76" t="str">
        <f>IF($A218="","",SUMIF(Transacoes!$C$3:$C1001, $A218, Transacoes!M$3:M1001))</f>
        <v/>
      </c>
      <c r="N218" s="30"/>
      <c r="O218" s="31"/>
      <c r="P218" s="31"/>
      <c r="Q218" s="31"/>
      <c r="R218" s="31"/>
      <c r="S218" s="31"/>
      <c r="T218" s="31"/>
      <c r="U218" s="31"/>
      <c r="V218" s="31"/>
      <c r="W218" s="31"/>
      <c r="X218" s="31"/>
    </row>
    <row r="219">
      <c r="A219" s="69"/>
      <c r="B219" s="70" t="str">
        <f>IF($A219="","",SUMIFS(Transacoes!D$3:D1001,Transacoes!$C$3:$C1001,$A219,Transacoes!$B$3:$B1001,"C")-SUMIFS(Transacoes!D$3:D1001,Transacoes!$C$3:$C1001,$A219,Transacoes!$B$3:$B1001,"V"))</f>
        <v/>
      </c>
      <c r="C219" s="71" t="str">
        <f>IF($A219="","",(SUMIFS(Transacoes!F$3:F1001,Transacoes!$C$3:$C1001,$A219,Transacoes!$B$3:$B1001,"C")-SUMIFS(Transacoes!F$3:F1001,Transacoes!$C$3:$C1001,$A219,Transacoes!$B$3:$B1001,"V")) + G219)</f>
        <v/>
      </c>
      <c r="D219" s="71" t="str">
        <f>IFERROR(__xludf.DUMMYFUNCTION("IF(A219="""","""",IF(B219="""","""",B219*GOOGLEFINANCE(A219)))"),"")</f>
        <v/>
      </c>
      <c r="E219" s="71" t="str">
        <f t="shared" si="1"/>
        <v/>
      </c>
      <c r="F219" s="72" t="str">
        <f t="shared" si="2"/>
        <v/>
      </c>
      <c r="G219" s="73" t="str">
        <f>IF(A219="","",SUMIF(Transacoes!C$3:C1001,A219,Transacoes!G$3:G1001))</f>
        <v/>
      </c>
      <c r="H219" s="74" t="str">
        <f>IF(A219="","", SUMIF(Transacoes!C$3:C1001, A219, Transacoes!H$3:H1001))</f>
        <v/>
      </c>
      <c r="I219" s="75" t="str">
        <f>IF($A219="","",SUMIF(Transacoes!$C$3:$C1001, $A219, Transacoes!I$3:I1001))</f>
        <v/>
      </c>
      <c r="J219" s="75" t="str">
        <f>IF($A219="","",SUMIF(Transacoes!$C$3:$C1001, $A219, Transacoes!J$3:J1001))</f>
        <v/>
      </c>
      <c r="K219" s="75" t="str">
        <f>IF($A219="","",SUMIF(Transacoes!$C$3:$C1001, $A219, Transacoes!K$3:K1001))</f>
        <v/>
      </c>
      <c r="L219" s="75" t="str">
        <f>IF($A219="","",SUMIF(Transacoes!$C$3:$C1001, $A219, Transacoes!L$3:L1001))</f>
        <v/>
      </c>
      <c r="M219" s="76" t="str">
        <f>IF($A219="","",SUMIF(Transacoes!$C$3:$C1001, $A219, Transacoes!M$3:M1001))</f>
        <v/>
      </c>
      <c r="N219" s="30"/>
      <c r="O219" s="31"/>
      <c r="P219" s="31"/>
      <c r="Q219" s="31"/>
      <c r="R219" s="31"/>
      <c r="S219" s="31"/>
      <c r="T219" s="31"/>
      <c r="U219" s="31"/>
      <c r="V219" s="31"/>
      <c r="W219" s="31"/>
      <c r="X219" s="31"/>
    </row>
    <row r="220">
      <c r="A220" s="69"/>
      <c r="B220" s="70" t="str">
        <f>IF($A220="","",SUMIFS(Transacoes!D$3:D1001,Transacoes!$C$3:$C1001,$A220,Transacoes!$B$3:$B1001,"C")-SUMIFS(Transacoes!D$3:D1001,Transacoes!$C$3:$C1001,$A220,Transacoes!$B$3:$B1001,"V"))</f>
        <v/>
      </c>
      <c r="C220" s="71" t="str">
        <f>IF($A220="","",(SUMIFS(Transacoes!F$3:F1001,Transacoes!$C$3:$C1001,$A220,Transacoes!$B$3:$B1001,"C")-SUMIFS(Transacoes!F$3:F1001,Transacoes!$C$3:$C1001,$A220,Transacoes!$B$3:$B1001,"V")) + G220)</f>
        <v/>
      </c>
      <c r="D220" s="71" t="str">
        <f>IFERROR(__xludf.DUMMYFUNCTION("IF(A220="""","""",IF(B220="""","""",B220*GOOGLEFINANCE(A220)))"),"")</f>
        <v/>
      </c>
      <c r="E220" s="71" t="str">
        <f t="shared" si="1"/>
        <v/>
      </c>
      <c r="F220" s="72" t="str">
        <f t="shared" si="2"/>
        <v/>
      </c>
      <c r="G220" s="73" t="str">
        <f>IF(A220="","",SUMIF(Transacoes!C$3:C1001,A220,Transacoes!G$3:G1001))</f>
        <v/>
      </c>
      <c r="H220" s="74" t="str">
        <f>IF(A220="","", SUMIF(Transacoes!C$3:C1001, A220, Transacoes!H$3:H1001))</f>
        <v/>
      </c>
      <c r="I220" s="75" t="str">
        <f>IF($A220="","",SUMIF(Transacoes!$C$3:$C1001, $A220, Transacoes!I$3:I1001))</f>
        <v/>
      </c>
      <c r="J220" s="75" t="str">
        <f>IF($A220="","",SUMIF(Transacoes!$C$3:$C1001, $A220, Transacoes!J$3:J1001))</f>
        <v/>
      </c>
      <c r="K220" s="75" t="str">
        <f>IF($A220="","",SUMIF(Transacoes!$C$3:$C1001, $A220, Transacoes!K$3:K1001))</f>
        <v/>
      </c>
      <c r="L220" s="75" t="str">
        <f>IF($A220="","",SUMIF(Transacoes!$C$3:$C1001, $A220, Transacoes!L$3:L1001))</f>
        <v/>
      </c>
      <c r="M220" s="76" t="str">
        <f>IF($A220="","",SUMIF(Transacoes!$C$3:$C1001, $A220, Transacoes!M$3:M1001))</f>
        <v/>
      </c>
      <c r="N220" s="30"/>
      <c r="O220" s="31"/>
      <c r="P220" s="31"/>
      <c r="Q220" s="31"/>
      <c r="R220" s="31"/>
      <c r="S220" s="31"/>
      <c r="T220" s="31"/>
      <c r="U220" s="31"/>
      <c r="V220" s="31"/>
      <c r="W220" s="31"/>
      <c r="X220" s="31"/>
    </row>
    <row r="221">
      <c r="A221" s="69"/>
      <c r="B221" s="70" t="str">
        <f>IF($A221="","",SUMIFS(Transacoes!D$3:D1001,Transacoes!$C$3:$C1001,$A221,Transacoes!$B$3:$B1001,"C")-SUMIFS(Transacoes!D$3:D1001,Transacoes!$C$3:$C1001,$A221,Transacoes!$B$3:$B1001,"V"))</f>
        <v/>
      </c>
      <c r="C221" s="71" t="str">
        <f>IF($A221="","",(SUMIFS(Transacoes!F$3:F1001,Transacoes!$C$3:$C1001,$A221,Transacoes!$B$3:$B1001,"C")-SUMIFS(Transacoes!F$3:F1001,Transacoes!$C$3:$C1001,$A221,Transacoes!$B$3:$B1001,"V")) + G221)</f>
        <v/>
      </c>
      <c r="D221" s="71" t="str">
        <f>IFERROR(__xludf.DUMMYFUNCTION("IF(A221="""","""",IF(B221="""","""",B221*GOOGLEFINANCE(A221)))"),"")</f>
        <v/>
      </c>
      <c r="E221" s="71" t="str">
        <f t="shared" si="1"/>
        <v/>
      </c>
      <c r="F221" s="72" t="str">
        <f t="shared" si="2"/>
        <v/>
      </c>
      <c r="G221" s="73" t="str">
        <f>IF(A221="","",SUMIF(Transacoes!C$3:C1001,A221,Transacoes!G$3:G1001))</f>
        <v/>
      </c>
      <c r="H221" s="74" t="str">
        <f>IF(A221="","", SUMIF(Transacoes!C$3:C1001, A221, Transacoes!H$3:H1001))</f>
        <v/>
      </c>
      <c r="I221" s="75" t="str">
        <f>IF($A221="","",SUMIF(Transacoes!$C$3:$C1001, $A221, Transacoes!I$3:I1001))</f>
        <v/>
      </c>
      <c r="J221" s="75" t="str">
        <f>IF($A221="","",SUMIF(Transacoes!$C$3:$C1001, $A221, Transacoes!J$3:J1001))</f>
        <v/>
      </c>
      <c r="K221" s="75" t="str">
        <f>IF($A221="","",SUMIF(Transacoes!$C$3:$C1001, $A221, Transacoes!K$3:K1001))</f>
        <v/>
      </c>
      <c r="L221" s="75" t="str">
        <f>IF($A221="","",SUMIF(Transacoes!$C$3:$C1001, $A221, Transacoes!L$3:L1001))</f>
        <v/>
      </c>
      <c r="M221" s="76" t="str">
        <f>IF($A221="","",SUMIF(Transacoes!$C$3:$C1001, $A221, Transacoes!M$3:M1001))</f>
        <v/>
      </c>
      <c r="N221" s="30"/>
      <c r="O221" s="31"/>
      <c r="P221" s="31"/>
      <c r="Q221" s="31"/>
      <c r="R221" s="31"/>
      <c r="S221" s="31"/>
      <c r="T221" s="31"/>
      <c r="U221" s="31"/>
      <c r="V221" s="31"/>
      <c r="W221" s="31"/>
      <c r="X221" s="31"/>
    </row>
    <row r="222">
      <c r="A222" s="69"/>
      <c r="B222" s="70" t="str">
        <f>IF($A222="","",SUMIFS(Transacoes!D$3:D1001,Transacoes!$C$3:$C1001,$A222,Transacoes!$B$3:$B1001,"C")-SUMIFS(Transacoes!D$3:D1001,Transacoes!$C$3:$C1001,$A222,Transacoes!$B$3:$B1001,"V"))</f>
        <v/>
      </c>
      <c r="C222" s="71" t="str">
        <f>IF($A222="","",(SUMIFS(Transacoes!F$3:F1001,Transacoes!$C$3:$C1001,$A222,Transacoes!$B$3:$B1001,"C")-SUMIFS(Transacoes!F$3:F1001,Transacoes!$C$3:$C1001,$A222,Transacoes!$B$3:$B1001,"V")) + G222)</f>
        <v/>
      </c>
      <c r="D222" s="71" t="str">
        <f>IFERROR(__xludf.DUMMYFUNCTION("IF(A222="""","""",IF(B222="""","""",B222*GOOGLEFINANCE(A222)))"),"")</f>
        <v/>
      </c>
      <c r="E222" s="71" t="str">
        <f t="shared" si="1"/>
        <v/>
      </c>
      <c r="F222" s="72" t="str">
        <f t="shared" si="2"/>
        <v/>
      </c>
      <c r="G222" s="73" t="str">
        <f>IF(A222="","",SUMIF(Transacoes!C$3:C1001,A222,Transacoes!G$3:G1001))</f>
        <v/>
      </c>
      <c r="H222" s="74" t="str">
        <f>IF(A222="","", SUMIF(Transacoes!C$3:C1001, A222, Transacoes!H$3:H1001))</f>
        <v/>
      </c>
      <c r="I222" s="75" t="str">
        <f>IF($A222="","",SUMIF(Transacoes!$C$3:$C1001, $A222, Transacoes!I$3:I1001))</f>
        <v/>
      </c>
      <c r="J222" s="75" t="str">
        <f>IF($A222="","",SUMIF(Transacoes!$C$3:$C1001, $A222, Transacoes!J$3:J1001))</f>
        <v/>
      </c>
      <c r="K222" s="75" t="str">
        <f>IF($A222="","",SUMIF(Transacoes!$C$3:$C1001, $A222, Transacoes!K$3:K1001))</f>
        <v/>
      </c>
      <c r="L222" s="75" t="str">
        <f>IF($A222="","",SUMIF(Transacoes!$C$3:$C1001, $A222, Transacoes!L$3:L1001))</f>
        <v/>
      </c>
      <c r="M222" s="76" t="str">
        <f>IF($A222="","",SUMIF(Transacoes!$C$3:$C1001, $A222, Transacoes!M$3:M1001))</f>
        <v/>
      </c>
      <c r="N222" s="30"/>
      <c r="O222" s="31"/>
      <c r="P222" s="31"/>
      <c r="Q222" s="31"/>
      <c r="R222" s="31"/>
      <c r="S222" s="31"/>
      <c r="T222" s="31"/>
      <c r="U222" s="31"/>
      <c r="V222" s="31"/>
      <c r="W222" s="31"/>
      <c r="X222" s="31"/>
    </row>
    <row r="223">
      <c r="A223" s="69"/>
      <c r="B223" s="70" t="str">
        <f>IF($A223="","",SUMIFS(Transacoes!D$3:D1001,Transacoes!$C$3:$C1001,$A223,Transacoes!$B$3:$B1001,"C")-SUMIFS(Transacoes!D$3:D1001,Transacoes!$C$3:$C1001,$A223,Transacoes!$B$3:$B1001,"V"))</f>
        <v/>
      </c>
      <c r="C223" s="71" t="str">
        <f>IF($A223="","",(SUMIFS(Transacoes!F$3:F1001,Transacoes!$C$3:$C1001,$A223,Transacoes!$B$3:$B1001,"C")-SUMIFS(Transacoes!F$3:F1001,Transacoes!$C$3:$C1001,$A223,Transacoes!$B$3:$B1001,"V")) + G223)</f>
        <v/>
      </c>
      <c r="D223" s="71" t="str">
        <f>IFERROR(__xludf.DUMMYFUNCTION("IF(A223="""","""",IF(B223="""","""",B223*GOOGLEFINANCE(A223)))"),"")</f>
        <v/>
      </c>
      <c r="E223" s="71" t="str">
        <f t="shared" si="1"/>
        <v/>
      </c>
      <c r="F223" s="72" t="str">
        <f t="shared" si="2"/>
        <v/>
      </c>
      <c r="G223" s="73" t="str">
        <f>IF(A223="","",SUMIF(Transacoes!C$3:C1001,A223,Transacoes!G$3:G1001))</f>
        <v/>
      </c>
      <c r="H223" s="74" t="str">
        <f>IF(A223="","", SUMIF(Transacoes!C$3:C1001, A223, Transacoes!H$3:H1001))</f>
        <v/>
      </c>
      <c r="I223" s="75" t="str">
        <f>IF($A223="","",SUMIF(Transacoes!$C$3:$C1001, $A223, Transacoes!I$3:I1001))</f>
        <v/>
      </c>
      <c r="J223" s="75" t="str">
        <f>IF($A223="","",SUMIF(Transacoes!$C$3:$C1001, $A223, Transacoes!J$3:J1001))</f>
        <v/>
      </c>
      <c r="K223" s="75" t="str">
        <f>IF($A223="","",SUMIF(Transacoes!$C$3:$C1001, $A223, Transacoes!K$3:K1001))</f>
        <v/>
      </c>
      <c r="L223" s="75" t="str">
        <f>IF($A223="","",SUMIF(Transacoes!$C$3:$C1001, $A223, Transacoes!L$3:L1001))</f>
        <v/>
      </c>
      <c r="M223" s="76" t="str">
        <f>IF($A223="","",SUMIF(Transacoes!$C$3:$C1001, $A223, Transacoes!M$3:M1001))</f>
        <v/>
      </c>
      <c r="N223" s="30"/>
      <c r="O223" s="31"/>
      <c r="P223" s="31"/>
      <c r="Q223" s="31"/>
      <c r="R223" s="31"/>
      <c r="S223" s="31"/>
      <c r="T223" s="31"/>
      <c r="U223" s="31"/>
      <c r="V223" s="31"/>
      <c r="W223" s="31"/>
      <c r="X223" s="31"/>
    </row>
    <row r="224">
      <c r="A224" s="69"/>
      <c r="B224" s="70" t="str">
        <f>IF($A224="","",SUMIFS(Transacoes!D$3:D1001,Transacoes!$C$3:$C1001,$A224,Transacoes!$B$3:$B1001,"C")-SUMIFS(Transacoes!D$3:D1001,Transacoes!$C$3:$C1001,$A224,Transacoes!$B$3:$B1001,"V"))</f>
        <v/>
      </c>
      <c r="C224" s="71" t="str">
        <f>IF($A224="","",(SUMIFS(Transacoes!F$3:F1001,Transacoes!$C$3:$C1001,$A224,Transacoes!$B$3:$B1001,"C")-SUMIFS(Transacoes!F$3:F1001,Transacoes!$C$3:$C1001,$A224,Transacoes!$B$3:$B1001,"V")) + G224)</f>
        <v/>
      </c>
      <c r="D224" s="71" t="str">
        <f>IFERROR(__xludf.DUMMYFUNCTION("IF(A224="""","""",IF(B224="""","""",B224*GOOGLEFINANCE(A224)))"),"")</f>
        <v/>
      </c>
      <c r="E224" s="71" t="str">
        <f t="shared" si="1"/>
        <v/>
      </c>
      <c r="F224" s="72" t="str">
        <f t="shared" si="2"/>
        <v/>
      </c>
      <c r="G224" s="73" t="str">
        <f>IF(A224="","",SUMIF(Transacoes!C$3:C1001,A224,Transacoes!G$3:G1001))</f>
        <v/>
      </c>
      <c r="H224" s="74" t="str">
        <f>IF(A224="","", SUMIF(Transacoes!C$3:C1001, A224, Transacoes!H$3:H1001))</f>
        <v/>
      </c>
      <c r="I224" s="75" t="str">
        <f>IF($A224="","",SUMIF(Transacoes!$C$3:$C1001, $A224, Transacoes!I$3:I1001))</f>
        <v/>
      </c>
      <c r="J224" s="75" t="str">
        <f>IF($A224="","",SUMIF(Transacoes!$C$3:$C1001, $A224, Transacoes!J$3:J1001))</f>
        <v/>
      </c>
      <c r="K224" s="75" t="str">
        <f>IF($A224="","",SUMIF(Transacoes!$C$3:$C1001, $A224, Transacoes!K$3:K1001))</f>
        <v/>
      </c>
      <c r="L224" s="75" t="str">
        <f>IF($A224="","",SUMIF(Transacoes!$C$3:$C1001, $A224, Transacoes!L$3:L1001))</f>
        <v/>
      </c>
      <c r="M224" s="76" t="str">
        <f>IF($A224="","",SUMIF(Transacoes!$C$3:$C1001, $A224, Transacoes!M$3:M1001))</f>
        <v/>
      </c>
      <c r="N224" s="30"/>
      <c r="O224" s="31"/>
      <c r="P224" s="31"/>
      <c r="Q224" s="31"/>
      <c r="R224" s="31"/>
      <c r="S224" s="31"/>
      <c r="T224" s="31"/>
      <c r="U224" s="31"/>
      <c r="V224" s="31"/>
      <c r="W224" s="31"/>
      <c r="X224" s="31"/>
    </row>
    <row r="225">
      <c r="A225" s="69"/>
      <c r="B225" s="70" t="str">
        <f>IF($A225="","",SUMIFS(Transacoes!D$3:D1001,Transacoes!$C$3:$C1001,$A225,Transacoes!$B$3:$B1001,"C")-SUMIFS(Transacoes!D$3:D1001,Transacoes!$C$3:$C1001,$A225,Transacoes!$B$3:$B1001,"V"))</f>
        <v/>
      </c>
      <c r="C225" s="71" t="str">
        <f>IF($A225="","",(SUMIFS(Transacoes!F$3:F1001,Transacoes!$C$3:$C1001,$A225,Transacoes!$B$3:$B1001,"C")-SUMIFS(Transacoes!F$3:F1001,Transacoes!$C$3:$C1001,$A225,Transacoes!$B$3:$B1001,"V")) + G225)</f>
        <v/>
      </c>
      <c r="D225" s="71" t="str">
        <f>IFERROR(__xludf.DUMMYFUNCTION("IF(A225="""","""",IF(B225="""","""",B225*GOOGLEFINANCE(A225)))"),"")</f>
        <v/>
      </c>
      <c r="E225" s="71" t="str">
        <f t="shared" si="1"/>
        <v/>
      </c>
      <c r="F225" s="72" t="str">
        <f t="shared" si="2"/>
        <v/>
      </c>
      <c r="G225" s="73" t="str">
        <f>IF(A225="","",SUMIF(Transacoes!C$3:C1001,A225,Transacoes!G$3:G1001))</f>
        <v/>
      </c>
      <c r="H225" s="74" t="str">
        <f>IF(A225="","", SUMIF(Transacoes!C$3:C1001, A225, Transacoes!H$3:H1001))</f>
        <v/>
      </c>
      <c r="I225" s="75" t="str">
        <f>IF($A225="","",SUMIF(Transacoes!$C$3:$C1001, $A225, Transacoes!I$3:I1001))</f>
        <v/>
      </c>
      <c r="J225" s="75" t="str">
        <f>IF($A225="","",SUMIF(Transacoes!$C$3:$C1001, $A225, Transacoes!J$3:J1001))</f>
        <v/>
      </c>
      <c r="K225" s="75" t="str">
        <f>IF($A225="","",SUMIF(Transacoes!$C$3:$C1001, $A225, Transacoes!K$3:K1001))</f>
        <v/>
      </c>
      <c r="L225" s="75" t="str">
        <f>IF($A225="","",SUMIF(Transacoes!$C$3:$C1001, $A225, Transacoes!L$3:L1001))</f>
        <v/>
      </c>
      <c r="M225" s="76" t="str">
        <f>IF($A225="","",SUMIF(Transacoes!$C$3:$C1001, $A225, Transacoes!M$3:M1001))</f>
        <v/>
      </c>
      <c r="N225" s="30"/>
      <c r="O225" s="31"/>
      <c r="P225" s="31"/>
      <c r="Q225" s="31"/>
      <c r="R225" s="31"/>
      <c r="S225" s="31"/>
      <c r="T225" s="31"/>
      <c r="U225" s="31"/>
      <c r="V225" s="31"/>
      <c r="W225" s="31"/>
      <c r="X225" s="31"/>
    </row>
    <row r="226">
      <c r="A226" s="69"/>
      <c r="B226" s="70" t="str">
        <f>IF($A226="","",SUMIFS(Transacoes!D$3:D1001,Transacoes!$C$3:$C1001,$A226,Transacoes!$B$3:$B1001,"C")-SUMIFS(Transacoes!D$3:D1001,Transacoes!$C$3:$C1001,$A226,Transacoes!$B$3:$B1001,"V"))</f>
        <v/>
      </c>
      <c r="C226" s="71" t="str">
        <f>IF($A226="","",(SUMIFS(Transacoes!F$3:F1001,Transacoes!$C$3:$C1001,$A226,Transacoes!$B$3:$B1001,"C")-SUMIFS(Transacoes!F$3:F1001,Transacoes!$C$3:$C1001,$A226,Transacoes!$B$3:$B1001,"V")) + G226)</f>
        <v/>
      </c>
      <c r="D226" s="71" t="str">
        <f>IFERROR(__xludf.DUMMYFUNCTION("IF(A226="""","""",IF(B226="""","""",B226*GOOGLEFINANCE(A226)))"),"")</f>
        <v/>
      </c>
      <c r="E226" s="71" t="str">
        <f t="shared" si="1"/>
        <v/>
      </c>
      <c r="F226" s="72" t="str">
        <f t="shared" si="2"/>
        <v/>
      </c>
      <c r="G226" s="73" t="str">
        <f>IF(A226="","",SUMIF(Transacoes!C$3:C1001,A226,Transacoes!G$3:G1001))</f>
        <v/>
      </c>
      <c r="H226" s="74" t="str">
        <f>IF(A226="","", SUMIF(Transacoes!C$3:C1001, A226, Transacoes!H$3:H1001))</f>
        <v/>
      </c>
      <c r="I226" s="75" t="str">
        <f>IF($A226="","",SUMIF(Transacoes!$C$3:$C1001, $A226, Transacoes!I$3:I1001))</f>
        <v/>
      </c>
      <c r="J226" s="75" t="str">
        <f>IF($A226="","",SUMIF(Transacoes!$C$3:$C1001, $A226, Transacoes!J$3:J1001))</f>
        <v/>
      </c>
      <c r="K226" s="75" t="str">
        <f>IF($A226="","",SUMIF(Transacoes!$C$3:$C1001, $A226, Transacoes!K$3:K1001))</f>
        <v/>
      </c>
      <c r="L226" s="75" t="str">
        <f>IF($A226="","",SUMIF(Transacoes!$C$3:$C1001, $A226, Transacoes!L$3:L1001))</f>
        <v/>
      </c>
      <c r="M226" s="76" t="str">
        <f>IF($A226="","",SUMIF(Transacoes!$C$3:$C1001, $A226, Transacoes!M$3:M1001))</f>
        <v/>
      </c>
      <c r="N226" s="30"/>
      <c r="O226" s="31"/>
      <c r="P226" s="31"/>
      <c r="Q226" s="31"/>
      <c r="R226" s="31"/>
      <c r="S226" s="31"/>
      <c r="T226" s="31"/>
      <c r="U226" s="31"/>
      <c r="V226" s="31"/>
      <c r="W226" s="31"/>
      <c r="X226" s="31"/>
    </row>
    <row r="227">
      <c r="A227" s="69"/>
      <c r="B227" s="70" t="str">
        <f>IF($A227="","",SUMIFS(Transacoes!D$3:D1001,Transacoes!$C$3:$C1001,$A227,Transacoes!$B$3:$B1001,"C")-SUMIFS(Transacoes!D$3:D1001,Transacoes!$C$3:$C1001,$A227,Transacoes!$B$3:$B1001,"V"))</f>
        <v/>
      </c>
      <c r="C227" s="71" t="str">
        <f>IF($A227="","",(SUMIFS(Transacoes!F$3:F1001,Transacoes!$C$3:$C1001,$A227,Transacoes!$B$3:$B1001,"C")-SUMIFS(Transacoes!F$3:F1001,Transacoes!$C$3:$C1001,$A227,Transacoes!$B$3:$B1001,"V")) + G227)</f>
        <v/>
      </c>
      <c r="D227" s="71" t="str">
        <f>IFERROR(__xludf.DUMMYFUNCTION("IF(A227="""","""",IF(B227="""","""",B227*GOOGLEFINANCE(A227)))"),"")</f>
        <v/>
      </c>
      <c r="E227" s="71" t="str">
        <f t="shared" si="1"/>
        <v/>
      </c>
      <c r="F227" s="72" t="str">
        <f t="shared" si="2"/>
        <v/>
      </c>
      <c r="G227" s="73" t="str">
        <f>IF(A227="","",SUMIF(Transacoes!C$3:C1001,A227,Transacoes!G$3:G1001))</f>
        <v/>
      </c>
      <c r="H227" s="74" t="str">
        <f>IF(A227="","", SUMIF(Transacoes!C$3:C1001, A227, Transacoes!H$3:H1001))</f>
        <v/>
      </c>
      <c r="I227" s="75" t="str">
        <f>IF($A227="","",SUMIF(Transacoes!$C$3:$C1001, $A227, Transacoes!I$3:I1001))</f>
        <v/>
      </c>
      <c r="J227" s="75" t="str">
        <f>IF($A227="","",SUMIF(Transacoes!$C$3:$C1001, $A227, Transacoes!J$3:J1001))</f>
        <v/>
      </c>
      <c r="K227" s="75" t="str">
        <f>IF($A227="","",SUMIF(Transacoes!$C$3:$C1001, $A227, Transacoes!K$3:K1001))</f>
        <v/>
      </c>
      <c r="L227" s="75" t="str">
        <f>IF($A227="","",SUMIF(Transacoes!$C$3:$C1001, $A227, Transacoes!L$3:L1001))</f>
        <v/>
      </c>
      <c r="M227" s="76" t="str">
        <f>IF($A227="","",SUMIF(Transacoes!$C$3:$C1001, $A227, Transacoes!M$3:M1001))</f>
        <v/>
      </c>
      <c r="N227" s="30"/>
      <c r="O227" s="31"/>
      <c r="P227" s="31"/>
      <c r="Q227" s="31"/>
      <c r="R227" s="31"/>
      <c r="S227" s="31"/>
      <c r="T227" s="31"/>
      <c r="U227" s="31"/>
      <c r="V227" s="31"/>
      <c r="W227" s="31"/>
      <c r="X227" s="31"/>
    </row>
    <row r="228">
      <c r="A228" s="69"/>
      <c r="B228" s="70" t="str">
        <f>IF($A228="","",SUMIFS(Transacoes!D$3:D1001,Transacoes!$C$3:$C1001,$A228,Transacoes!$B$3:$B1001,"C")-SUMIFS(Transacoes!D$3:D1001,Transacoes!$C$3:$C1001,$A228,Transacoes!$B$3:$B1001,"V"))</f>
        <v/>
      </c>
      <c r="C228" s="71" t="str">
        <f>IF($A228="","",(SUMIFS(Transacoes!F$3:F1001,Transacoes!$C$3:$C1001,$A228,Transacoes!$B$3:$B1001,"C")-SUMIFS(Transacoes!F$3:F1001,Transacoes!$C$3:$C1001,$A228,Transacoes!$B$3:$B1001,"V")) + G228)</f>
        <v/>
      </c>
      <c r="D228" s="71" t="str">
        <f>IFERROR(__xludf.DUMMYFUNCTION("IF(A228="""","""",IF(B228="""","""",B228*GOOGLEFINANCE(A228)))"),"")</f>
        <v/>
      </c>
      <c r="E228" s="71" t="str">
        <f t="shared" si="1"/>
        <v/>
      </c>
      <c r="F228" s="72" t="str">
        <f t="shared" si="2"/>
        <v/>
      </c>
      <c r="G228" s="73" t="str">
        <f>IF(A228="","",SUMIF(Transacoes!C$3:C1001,A228,Transacoes!G$3:G1001))</f>
        <v/>
      </c>
      <c r="H228" s="74" t="str">
        <f>IF(A228="","", SUMIF(Transacoes!C$3:C1001, A228, Transacoes!H$3:H1001))</f>
        <v/>
      </c>
      <c r="I228" s="75" t="str">
        <f>IF($A228="","",SUMIF(Transacoes!$C$3:$C1001, $A228, Transacoes!I$3:I1001))</f>
        <v/>
      </c>
      <c r="J228" s="75" t="str">
        <f>IF($A228="","",SUMIF(Transacoes!$C$3:$C1001, $A228, Transacoes!J$3:J1001))</f>
        <v/>
      </c>
      <c r="K228" s="75" t="str">
        <f>IF($A228="","",SUMIF(Transacoes!$C$3:$C1001, $A228, Transacoes!K$3:K1001))</f>
        <v/>
      </c>
      <c r="L228" s="75" t="str">
        <f>IF($A228="","",SUMIF(Transacoes!$C$3:$C1001, $A228, Transacoes!L$3:L1001))</f>
        <v/>
      </c>
      <c r="M228" s="76" t="str">
        <f>IF($A228="","",SUMIF(Transacoes!$C$3:$C1001, $A228, Transacoes!M$3:M1001))</f>
        <v/>
      </c>
      <c r="N228" s="30"/>
      <c r="O228" s="31"/>
      <c r="P228" s="31"/>
      <c r="Q228" s="31"/>
      <c r="R228" s="31"/>
      <c r="S228" s="31"/>
      <c r="T228" s="31"/>
      <c r="U228" s="31"/>
      <c r="V228" s="31"/>
      <c r="W228" s="31"/>
      <c r="X228" s="31"/>
    </row>
    <row r="229">
      <c r="A229" s="69"/>
      <c r="B229" s="70" t="str">
        <f>IF($A229="","",SUMIFS(Transacoes!D$3:D1001,Transacoes!$C$3:$C1001,$A229,Transacoes!$B$3:$B1001,"C")-SUMIFS(Transacoes!D$3:D1001,Transacoes!$C$3:$C1001,$A229,Transacoes!$B$3:$B1001,"V"))</f>
        <v/>
      </c>
      <c r="C229" s="71" t="str">
        <f>IF($A229="","",(SUMIFS(Transacoes!F$3:F1001,Transacoes!$C$3:$C1001,$A229,Transacoes!$B$3:$B1001,"C")-SUMIFS(Transacoes!F$3:F1001,Transacoes!$C$3:$C1001,$A229,Transacoes!$B$3:$B1001,"V")) + G229)</f>
        <v/>
      </c>
      <c r="D229" s="71" t="str">
        <f>IFERROR(__xludf.DUMMYFUNCTION("IF(A229="""","""",IF(B229="""","""",B229*GOOGLEFINANCE(A229)))"),"")</f>
        <v/>
      </c>
      <c r="E229" s="71" t="str">
        <f t="shared" si="1"/>
        <v/>
      </c>
      <c r="F229" s="72" t="str">
        <f t="shared" si="2"/>
        <v/>
      </c>
      <c r="G229" s="73" t="str">
        <f>IF(A229="","",SUMIF(Transacoes!C$3:C1001,A229,Transacoes!G$3:G1001))</f>
        <v/>
      </c>
      <c r="H229" s="74" t="str">
        <f>IF(A229="","", SUMIF(Transacoes!C$3:C1001, A229, Transacoes!H$3:H1001))</f>
        <v/>
      </c>
      <c r="I229" s="75" t="str">
        <f>IF($A229="","",SUMIF(Transacoes!$C$3:$C1001, $A229, Transacoes!I$3:I1001))</f>
        <v/>
      </c>
      <c r="J229" s="75" t="str">
        <f>IF($A229="","",SUMIF(Transacoes!$C$3:$C1001, $A229, Transacoes!J$3:J1001))</f>
        <v/>
      </c>
      <c r="K229" s="75" t="str">
        <f>IF($A229="","",SUMIF(Transacoes!$C$3:$C1001, $A229, Transacoes!K$3:K1001))</f>
        <v/>
      </c>
      <c r="L229" s="75" t="str">
        <f>IF($A229="","",SUMIF(Transacoes!$C$3:$C1001, $A229, Transacoes!L$3:L1001))</f>
        <v/>
      </c>
      <c r="M229" s="76" t="str">
        <f>IF($A229="","",SUMIF(Transacoes!$C$3:$C1001, $A229, Transacoes!M$3:M1001))</f>
        <v/>
      </c>
      <c r="N229" s="30"/>
      <c r="O229" s="31"/>
      <c r="P229" s="31"/>
      <c r="Q229" s="31"/>
      <c r="R229" s="31"/>
      <c r="S229" s="31"/>
      <c r="T229" s="31"/>
      <c r="U229" s="31"/>
      <c r="V229" s="31"/>
      <c r="W229" s="31"/>
      <c r="X229" s="31"/>
    </row>
    <row r="230">
      <c r="A230" s="69"/>
      <c r="B230" s="70" t="str">
        <f>IF($A230="","",SUMIFS(Transacoes!D$3:D1001,Transacoes!$C$3:$C1001,$A230,Transacoes!$B$3:$B1001,"C")-SUMIFS(Transacoes!D$3:D1001,Transacoes!$C$3:$C1001,$A230,Transacoes!$B$3:$B1001,"V"))</f>
        <v/>
      </c>
      <c r="C230" s="71" t="str">
        <f>IF($A230="","",(SUMIFS(Transacoes!F$3:F1001,Transacoes!$C$3:$C1001,$A230,Transacoes!$B$3:$B1001,"C")-SUMIFS(Transacoes!F$3:F1001,Transacoes!$C$3:$C1001,$A230,Transacoes!$B$3:$B1001,"V")) + G230)</f>
        <v/>
      </c>
      <c r="D230" s="71" t="str">
        <f>IFERROR(__xludf.DUMMYFUNCTION("IF(A230="""","""",IF(B230="""","""",B230*GOOGLEFINANCE(A230)))"),"")</f>
        <v/>
      </c>
      <c r="E230" s="71" t="str">
        <f t="shared" si="1"/>
        <v/>
      </c>
      <c r="F230" s="72" t="str">
        <f t="shared" si="2"/>
        <v/>
      </c>
      <c r="G230" s="73" t="str">
        <f>IF(A230="","",SUMIF(Transacoes!C$3:C1001,A230,Transacoes!G$3:G1001))</f>
        <v/>
      </c>
      <c r="H230" s="74" t="str">
        <f>IF(A230="","", SUMIF(Transacoes!C$3:C1001, A230, Transacoes!H$3:H1001))</f>
        <v/>
      </c>
      <c r="I230" s="75" t="str">
        <f>IF($A230="","",SUMIF(Transacoes!$C$3:$C1001, $A230, Transacoes!I$3:I1001))</f>
        <v/>
      </c>
      <c r="J230" s="75" t="str">
        <f>IF($A230="","",SUMIF(Transacoes!$C$3:$C1001, $A230, Transacoes!J$3:J1001))</f>
        <v/>
      </c>
      <c r="K230" s="75" t="str">
        <f>IF($A230="","",SUMIF(Transacoes!$C$3:$C1001, $A230, Transacoes!K$3:K1001))</f>
        <v/>
      </c>
      <c r="L230" s="75" t="str">
        <f>IF($A230="","",SUMIF(Transacoes!$C$3:$C1001, $A230, Transacoes!L$3:L1001))</f>
        <v/>
      </c>
      <c r="M230" s="76" t="str">
        <f>IF($A230="","",SUMIF(Transacoes!$C$3:$C1001, $A230, Transacoes!M$3:M1001))</f>
        <v/>
      </c>
      <c r="N230" s="30"/>
      <c r="O230" s="31"/>
      <c r="P230" s="31"/>
      <c r="Q230" s="31"/>
      <c r="R230" s="31"/>
      <c r="S230" s="31"/>
      <c r="T230" s="31"/>
      <c r="U230" s="31"/>
      <c r="V230" s="31"/>
      <c r="W230" s="31"/>
      <c r="X230" s="31"/>
    </row>
    <row r="231">
      <c r="A231" s="69"/>
      <c r="B231" s="70" t="str">
        <f>IF($A231="","",SUMIFS(Transacoes!D$3:D1001,Transacoes!$C$3:$C1001,$A231,Transacoes!$B$3:$B1001,"C")-SUMIFS(Transacoes!D$3:D1001,Transacoes!$C$3:$C1001,$A231,Transacoes!$B$3:$B1001,"V"))</f>
        <v/>
      </c>
      <c r="C231" s="71" t="str">
        <f>IF($A231="","",(SUMIFS(Transacoes!F$3:F1001,Transacoes!$C$3:$C1001,$A231,Transacoes!$B$3:$B1001,"C")-SUMIFS(Transacoes!F$3:F1001,Transacoes!$C$3:$C1001,$A231,Transacoes!$B$3:$B1001,"V")) + G231)</f>
        <v/>
      </c>
      <c r="D231" s="71" t="str">
        <f>IFERROR(__xludf.DUMMYFUNCTION("IF(A231="""","""",IF(B231="""","""",B231*GOOGLEFINANCE(A231)))"),"")</f>
        <v/>
      </c>
      <c r="E231" s="71" t="str">
        <f t="shared" si="1"/>
        <v/>
      </c>
      <c r="F231" s="72" t="str">
        <f t="shared" si="2"/>
        <v/>
      </c>
      <c r="G231" s="73" t="str">
        <f>IF(A231="","",SUMIF(Transacoes!C$3:C1001,A231,Transacoes!G$3:G1001))</f>
        <v/>
      </c>
      <c r="H231" s="74" t="str">
        <f>IF(A231="","", SUMIF(Transacoes!C$3:C1001, A231, Transacoes!H$3:H1001))</f>
        <v/>
      </c>
      <c r="I231" s="75" t="str">
        <f>IF($A231="","",SUMIF(Transacoes!$C$3:$C1001, $A231, Transacoes!I$3:I1001))</f>
        <v/>
      </c>
      <c r="J231" s="75" t="str">
        <f>IF($A231="","",SUMIF(Transacoes!$C$3:$C1001, $A231, Transacoes!J$3:J1001))</f>
        <v/>
      </c>
      <c r="K231" s="75" t="str">
        <f>IF($A231="","",SUMIF(Transacoes!$C$3:$C1001, $A231, Transacoes!K$3:K1001))</f>
        <v/>
      </c>
      <c r="L231" s="75" t="str">
        <f>IF($A231="","",SUMIF(Transacoes!$C$3:$C1001, $A231, Transacoes!L$3:L1001))</f>
        <v/>
      </c>
      <c r="M231" s="76" t="str">
        <f>IF($A231="","",SUMIF(Transacoes!$C$3:$C1001, $A231, Transacoes!M$3:M1001))</f>
        <v/>
      </c>
      <c r="N231" s="30"/>
      <c r="O231" s="31"/>
      <c r="P231" s="31"/>
      <c r="Q231" s="31"/>
      <c r="R231" s="31"/>
      <c r="S231" s="31"/>
      <c r="T231" s="31"/>
      <c r="U231" s="31"/>
      <c r="V231" s="31"/>
      <c r="W231" s="31"/>
      <c r="X231" s="31"/>
    </row>
    <row r="232">
      <c r="A232" s="69"/>
      <c r="B232" s="70" t="str">
        <f>IF($A232="","",SUMIFS(Transacoes!D$3:D1001,Transacoes!$C$3:$C1001,$A232,Transacoes!$B$3:$B1001,"C")-SUMIFS(Transacoes!D$3:D1001,Transacoes!$C$3:$C1001,$A232,Transacoes!$B$3:$B1001,"V"))</f>
        <v/>
      </c>
      <c r="C232" s="71" t="str">
        <f>IF($A232="","",(SUMIFS(Transacoes!F$3:F1001,Transacoes!$C$3:$C1001,$A232,Transacoes!$B$3:$B1001,"C")-SUMIFS(Transacoes!F$3:F1001,Transacoes!$C$3:$C1001,$A232,Transacoes!$B$3:$B1001,"V")) + G232)</f>
        <v/>
      </c>
      <c r="D232" s="71" t="str">
        <f>IFERROR(__xludf.DUMMYFUNCTION("IF(A232="""","""",IF(B232="""","""",B232*GOOGLEFINANCE(A232)))"),"")</f>
        <v/>
      </c>
      <c r="E232" s="71" t="str">
        <f t="shared" si="1"/>
        <v/>
      </c>
      <c r="F232" s="72" t="str">
        <f t="shared" si="2"/>
        <v/>
      </c>
      <c r="G232" s="73" t="str">
        <f>IF(A232="","",SUMIF(Transacoes!C$3:C1001,A232,Transacoes!G$3:G1001))</f>
        <v/>
      </c>
      <c r="H232" s="74" t="str">
        <f>IF(A232="","", SUMIF(Transacoes!C$3:C1001, A232, Transacoes!H$3:H1001))</f>
        <v/>
      </c>
      <c r="I232" s="75" t="str">
        <f>IF($A232="","",SUMIF(Transacoes!$C$3:$C1001, $A232, Transacoes!I$3:I1001))</f>
        <v/>
      </c>
      <c r="J232" s="75" t="str">
        <f>IF($A232="","",SUMIF(Transacoes!$C$3:$C1001, $A232, Transacoes!J$3:J1001))</f>
        <v/>
      </c>
      <c r="K232" s="75" t="str">
        <f>IF($A232="","",SUMIF(Transacoes!$C$3:$C1001, $A232, Transacoes!K$3:K1001))</f>
        <v/>
      </c>
      <c r="L232" s="75" t="str">
        <f>IF($A232="","",SUMIF(Transacoes!$C$3:$C1001, $A232, Transacoes!L$3:L1001))</f>
        <v/>
      </c>
      <c r="M232" s="76" t="str">
        <f>IF($A232="","",SUMIF(Transacoes!$C$3:$C1001, $A232, Transacoes!M$3:M1001))</f>
        <v/>
      </c>
      <c r="N232" s="30"/>
      <c r="O232" s="31"/>
      <c r="P232" s="31"/>
      <c r="Q232" s="31"/>
      <c r="R232" s="31"/>
      <c r="S232" s="31"/>
      <c r="T232" s="31"/>
      <c r="U232" s="31"/>
      <c r="V232" s="31"/>
      <c r="W232" s="31"/>
      <c r="X232" s="31"/>
    </row>
    <row r="233">
      <c r="A233" s="69"/>
      <c r="B233" s="70" t="str">
        <f>IF($A233="","",SUMIFS(Transacoes!D$3:D1001,Transacoes!$C$3:$C1001,$A233,Transacoes!$B$3:$B1001,"C")-SUMIFS(Transacoes!D$3:D1001,Transacoes!$C$3:$C1001,$A233,Transacoes!$B$3:$B1001,"V"))</f>
        <v/>
      </c>
      <c r="C233" s="71" t="str">
        <f>IF($A233="","",(SUMIFS(Transacoes!F$3:F1001,Transacoes!$C$3:$C1001,$A233,Transacoes!$B$3:$B1001,"C")-SUMIFS(Transacoes!F$3:F1001,Transacoes!$C$3:$C1001,$A233,Transacoes!$B$3:$B1001,"V")) + G233)</f>
        <v/>
      </c>
      <c r="D233" s="71" t="str">
        <f>IFERROR(__xludf.DUMMYFUNCTION("IF(A233="""","""",IF(B233="""","""",B233*GOOGLEFINANCE(A233)))"),"")</f>
        <v/>
      </c>
      <c r="E233" s="71" t="str">
        <f t="shared" si="1"/>
        <v/>
      </c>
      <c r="F233" s="72" t="str">
        <f t="shared" si="2"/>
        <v/>
      </c>
      <c r="G233" s="73" t="str">
        <f>IF(A233="","",SUMIF(Transacoes!C$3:C1001,A233,Transacoes!G$3:G1001))</f>
        <v/>
      </c>
      <c r="H233" s="74" t="str">
        <f>IF(A233="","", SUMIF(Transacoes!C$3:C1001, A233, Transacoes!H$3:H1001))</f>
        <v/>
      </c>
      <c r="I233" s="75" t="str">
        <f>IF($A233="","",SUMIF(Transacoes!$C$3:$C1001, $A233, Transacoes!I$3:I1001))</f>
        <v/>
      </c>
      <c r="J233" s="75" t="str">
        <f>IF($A233="","",SUMIF(Transacoes!$C$3:$C1001, $A233, Transacoes!J$3:J1001))</f>
        <v/>
      </c>
      <c r="K233" s="75" t="str">
        <f>IF($A233="","",SUMIF(Transacoes!$C$3:$C1001, $A233, Transacoes!K$3:K1001))</f>
        <v/>
      </c>
      <c r="L233" s="75" t="str">
        <f>IF($A233="","",SUMIF(Transacoes!$C$3:$C1001, $A233, Transacoes!L$3:L1001))</f>
        <v/>
      </c>
      <c r="M233" s="76" t="str">
        <f>IF($A233="","",SUMIF(Transacoes!$C$3:$C1001, $A233, Transacoes!M$3:M1001))</f>
        <v/>
      </c>
      <c r="N233" s="30"/>
      <c r="O233" s="31"/>
      <c r="P233" s="31"/>
      <c r="Q233" s="31"/>
      <c r="R233" s="31"/>
      <c r="S233" s="31"/>
      <c r="T233" s="31"/>
      <c r="U233" s="31"/>
      <c r="V233" s="31"/>
      <c r="W233" s="31"/>
      <c r="X233" s="31"/>
    </row>
    <row r="234">
      <c r="A234" s="69"/>
      <c r="B234" s="70" t="str">
        <f>IF($A234="","",SUMIFS(Transacoes!D$3:D1001,Transacoes!$C$3:$C1001,$A234,Transacoes!$B$3:$B1001,"C")-SUMIFS(Transacoes!D$3:D1001,Transacoes!$C$3:$C1001,$A234,Transacoes!$B$3:$B1001,"V"))</f>
        <v/>
      </c>
      <c r="C234" s="71" t="str">
        <f>IF($A234="","",(SUMIFS(Transacoes!F$3:F1001,Transacoes!$C$3:$C1001,$A234,Transacoes!$B$3:$B1001,"C")-SUMIFS(Transacoes!F$3:F1001,Transacoes!$C$3:$C1001,$A234,Transacoes!$B$3:$B1001,"V")) + G234)</f>
        <v/>
      </c>
      <c r="D234" s="71" t="str">
        <f>IFERROR(__xludf.DUMMYFUNCTION("IF(A234="""","""",IF(B234="""","""",B234*GOOGLEFINANCE(A234)))"),"")</f>
        <v/>
      </c>
      <c r="E234" s="71" t="str">
        <f t="shared" si="1"/>
        <v/>
      </c>
      <c r="F234" s="72" t="str">
        <f t="shared" si="2"/>
        <v/>
      </c>
      <c r="G234" s="73" t="str">
        <f>IF(A234="","",SUMIF(Transacoes!C$3:C1001,A234,Transacoes!G$3:G1001))</f>
        <v/>
      </c>
      <c r="H234" s="74" t="str">
        <f>IF(A234="","", SUMIF(Transacoes!C$3:C1001, A234, Transacoes!H$3:H1001))</f>
        <v/>
      </c>
      <c r="I234" s="75" t="str">
        <f>IF($A234="","",SUMIF(Transacoes!$C$3:$C1001, $A234, Transacoes!I$3:I1001))</f>
        <v/>
      </c>
      <c r="J234" s="75" t="str">
        <f>IF($A234="","",SUMIF(Transacoes!$C$3:$C1001, $A234, Transacoes!J$3:J1001))</f>
        <v/>
      </c>
      <c r="K234" s="75" t="str">
        <f>IF($A234="","",SUMIF(Transacoes!$C$3:$C1001, $A234, Transacoes!K$3:K1001))</f>
        <v/>
      </c>
      <c r="L234" s="75" t="str">
        <f>IF($A234="","",SUMIF(Transacoes!$C$3:$C1001, $A234, Transacoes!L$3:L1001))</f>
        <v/>
      </c>
      <c r="M234" s="76" t="str">
        <f>IF($A234="","",SUMIF(Transacoes!$C$3:$C1001, $A234, Transacoes!M$3:M1001))</f>
        <v/>
      </c>
      <c r="N234" s="30"/>
      <c r="O234" s="31"/>
      <c r="P234" s="31"/>
      <c r="Q234" s="31"/>
      <c r="R234" s="31"/>
      <c r="S234" s="31"/>
      <c r="T234" s="31"/>
      <c r="U234" s="31"/>
      <c r="V234" s="31"/>
      <c r="W234" s="31"/>
      <c r="X234" s="31"/>
    </row>
    <row r="235">
      <c r="A235" s="69"/>
      <c r="B235" s="70" t="str">
        <f>IF($A235="","",SUMIFS(Transacoes!D$3:D1001,Transacoes!$C$3:$C1001,$A235,Transacoes!$B$3:$B1001,"C")-SUMIFS(Transacoes!D$3:D1001,Transacoes!$C$3:$C1001,$A235,Transacoes!$B$3:$B1001,"V"))</f>
        <v/>
      </c>
      <c r="C235" s="71" t="str">
        <f>IF($A235="","",(SUMIFS(Transacoes!F$3:F1001,Transacoes!$C$3:$C1001,$A235,Transacoes!$B$3:$B1001,"C")-SUMIFS(Transacoes!F$3:F1001,Transacoes!$C$3:$C1001,$A235,Transacoes!$B$3:$B1001,"V")) + G235)</f>
        <v/>
      </c>
      <c r="D235" s="71" t="str">
        <f>IFERROR(__xludf.DUMMYFUNCTION("IF(A235="""","""",IF(B235="""","""",B235*GOOGLEFINANCE(A235)))"),"")</f>
        <v/>
      </c>
      <c r="E235" s="71" t="str">
        <f t="shared" si="1"/>
        <v/>
      </c>
      <c r="F235" s="72" t="str">
        <f t="shared" si="2"/>
        <v/>
      </c>
      <c r="G235" s="73" t="str">
        <f>IF(A235="","",SUMIF(Transacoes!C$3:C1001,A235,Transacoes!G$3:G1001))</f>
        <v/>
      </c>
      <c r="H235" s="74" t="str">
        <f>IF(A235="","", SUMIF(Transacoes!C$3:C1001, A235, Transacoes!H$3:H1001))</f>
        <v/>
      </c>
      <c r="I235" s="75" t="str">
        <f>IF($A235="","",SUMIF(Transacoes!$C$3:$C1001, $A235, Transacoes!I$3:I1001))</f>
        <v/>
      </c>
      <c r="J235" s="75" t="str">
        <f>IF($A235="","",SUMIF(Transacoes!$C$3:$C1001, $A235, Transacoes!J$3:J1001))</f>
        <v/>
      </c>
      <c r="K235" s="75" t="str">
        <f>IF($A235="","",SUMIF(Transacoes!$C$3:$C1001, $A235, Transacoes!K$3:K1001))</f>
        <v/>
      </c>
      <c r="L235" s="75" t="str">
        <f>IF($A235="","",SUMIF(Transacoes!$C$3:$C1001, $A235, Transacoes!L$3:L1001))</f>
        <v/>
      </c>
      <c r="M235" s="76" t="str">
        <f>IF($A235="","",SUMIF(Transacoes!$C$3:$C1001, $A235, Transacoes!M$3:M1001))</f>
        <v/>
      </c>
      <c r="N235" s="30"/>
      <c r="O235" s="31"/>
      <c r="P235" s="31"/>
      <c r="Q235" s="31"/>
      <c r="R235" s="31"/>
      <c r="S235" s="31"/>
      <c r="T235" s="31"/>
      <c r="U235" s="31"/>
      <c r="V235" s="31"/>
      <c r="W235" s="31"/>
      <c r="X235" s="31"/>
    </row>
    <row r="236">
      <c r="A236" s="69"/>
      <c r="B236" s="70" t="str">
        <f>IF($A236="","",SUMIFS(Transacoes!D$3:D1001,Transacoes!$C$3:$C1001,$A236,Transacoes!$B$3:$B1001,"C")-SUMIFS(Transacoes!D$3:D1001,Transacoes!$C$3:$C1001,$A236,Transacoes!$B$3:$B1001,"V"))</f>
        <v/>
      </c>
      <c r="C236" s="71" t="str">
        <f>IF($A236="","",(SUMIFS(Transacoes!F$3:F1001,Transacoes!$C$3:$C1001,$A236,Transacoes!$B$3:$B1001,"C")-SUMIFS(Transacoes!F$3:F1001,Transacoes!$C$3:$C1001,$A236,Transacoes!$B$3:$B1001,"V")) + G236)</f>
        <v/>
      </c>
      <c r="D236" s="71" t="str">
        <f>IFERROR(__xludf.DUMMYFUNCTION("IF(A236="""","""",IF(B236="""","""",B236*GOOGLEFINANCE(A236)))"),"")</f>
        <v/>
      </c>
      <c r="E236" s="71" t="str">
        <f t="shared" si="1"/>
        <v/>
      </c>
      <c r="F236" s="72" t="str">
        <f t="shared" si="2"/>
        <v/>
      </c>
      <c r="G236" s="73" t="str">
        <f>IF(A236="","",SUMIF(Transacoes!C$3:C1001,A236,Transacoes!G$3:G1001))</f>
        <v/>
      </c>
      <c r="H236" s="74" t="str">
        <f>IF(A236="","", SUMIF(Transacoes!C$3:C1001, A236, Transacoes!H$3:H1001))</f>
        <v/>
      </c>
      <c r="I236" s="75" t="str">
        <f>IF($A236="","",SUMIF(Transacoes!$C$3:$C1001, $A236, Transacoes!I$3:I1001))</f>
        <v/>
      </c>
      <c r="J236" s="75" t="str">
        <f>IF($A236="","",SUMIF(Transacoes!$C$3:$C1001, $A236, Transacoes!J$3:J1001))</f>
        <v/>
      </c>
      <c r="K236" s="75" t="str">
        <f>IF($A236="","",SUMIF(Transacoes!$C$3:$C1001, $A236, Transacoes!K$3:K1001))</f>
        <v/>
      </c>
      <c r="L236" s="75" t="str">
        <f>IF($A236="","",SUMIF(Transacoes!$C$3:$C1001, $A236, Transacoes!L$3:L1001))</f>
        <v/>
      </c>
      <c r="M236" s="76" t="str">
        <f>IF($A236="","",SUMIF(Transacoes!$C$3:$C1001, $A236, Transacoes!M$3:M1001))</f>
        <v/>
      </c>
      <c r="N236" s="30"/>
      <c r="O236" s="31"/>
      <c r="P236" s="31"/>
      <c r="Q236" s="31"/>
      <c r="R236" s="31"/>
      <c r="S236" s="31"/>
      <c r="T236" s="31"/>
      <c r="U236" s="31"/>
      <c r="V236" s="31"/>
      <c r="W236" s="31"/>
      <c r="X236" s="31"/>
    </row>
    <row r="237">
      <c r="A237" s="69"/>
      <c r="B237" s="70" t="str">
        <f>IF($A237="","",SUMIFS(Transacoes!D$3:D1001,Transacoes!$C$3:$C1001,$A237,Transacoes!$B$3:$B1001,"C")-SUMIFS(Transacoes!D$3:D1001,Transacoes!$C$3:$C1001,$A237,Transacoes!$B$3:$B1001,"V"))</f>
        <v/>
      </c>
      <c r="C237" s="71" t="str">
        <f>IF($A237="","",(SUMIFS(Transacoes!F$3:F1001,Transacoes!$C$3:$C1001,$A237,Transacoes!$B$3:$B1001,"C")-SUMIFS(Transacoes!F$3:F1001,Transacoes!$C$3:$C1001,$A237,Transacoes!$B$3:$B1001,"V")) + G237)</f>
        <v/>
      </c>
      <c r="D237" s="71" t="str">
        <f>IFERROR(__xludf.DUMMYFUNCTION("IF(A237="""","""",IF(B237="""","""",B237*GOOGLEFINANCE(A237)))"),"")</f>
        <v/>
      </c>
      <c r="E237" s="71" t="str">
        <f t="shared" si="1"/>
        <v/>
      </c>
      <c r="F237" s="72" t="str">
        <f t="shared" si="2"/>
        <v/>
      </c>
      <c r="G237" s="73" t="str">
        <f>IF(A237="","",SUMIF(Transacoes!C$3:C1001,A237,Transacoes!G$3:G1001))</f>
        <v/>
      </c>
      <c r="H237" s="74" t="str">
        <f>IF(A237="","", SUMIF(Transacoes!C$3:C1001, A237, Transacoes!H$3:H1001))</f>
        <v/>
      </c>
      <c r="I237" s="75" t="str">
        <f>IF($A237="","",SUMIF(Transacoes!$C$3:$C1001, $A237, Transacoes!I$3:I1001))</f>
        <v/>
      </c>
      <c r="J237" s="75" t="str">
        <f>IF($A237="","",SUMIF(Transacoes!$C$3:$C1001, $A237, Transacoes!J$3:J1001))</f>
        <v/>
      </c>
      <c r="K237" s="75" t="str">
        <f>IF($A237="","",SUMIF(Transacoes!$C$3:$C1001, $A237, Transacoes!K$3:K1001))</f>
        <v/>
      </c>
      <c r="L237" s="75" t="str">
        <f>IF($A237="","",SUMIF(Transacoes!$C$3:$C1001, $A237, Transacoes!L$3:L1001))</f>
        <v/>
      </c>
      <c r="M237" s="76" t="str">
        <f>IF($A237="","",SUMIF(Transacoes!$C$3:$C1001, $A237, Transacoes!M$3:M1001))</f>
        <v/>
      </c>
      <c r="N237" s="30"/>
      <c r="O237" s="31"/>
      <c r="P237" s="31"/>
      <c r="Q237" s="31"/>
      <c r="R237" s="31"/>
      <c r="S237" s="31"/>
      <c r="T237" s="31"/>
      <c r="U237" s="31"/>
      <c r="V237" s="31"/>
      <c r="W237" s="31"/>
      <c r="X237" s="31"/>
    </row>
    <row r="238">
      <c r="A238" s="69"/>
      <c r="B238" s="70" t="str">
        <f>IF($A238="","",SUMIFS(Transacoes!D$3:D1001,Transacoes!$C$3:$C1001,$A238,Transacoes!$B$3:$B1001,"C")-SUMIFS(Transacoes!D$3:D1001,Transacoes!$C$3:$C1001,$A238,Transacoes!$B$3:$B1001,"V"))</f>
        <v/>
      </c>
      <c r="C238" s="71" t="str">
        <f>IF($A238="","",(SUMIFS(Transacoes!F$3:F1001,Transacoes!$C$3:$C1001,$A238,Transacoes!$B$3:$B1001,"C")-SUMIFS(Transacoes!F$3:F1001,Transacoes!$C$3:$C1001,$A238,Transacoes!$B$3:$B1001,"V")) + G238)</f>
        <v/>
      </c>
      <c r="D238" s="71" t="str">
        <f>IFERROR(__xludf.DUMMYFUNCTION("IF(A238="""","""",IF(B238="""","""",B238*GOOGLEFINANCE(A238)))"),"")</f>
        <v/>
      </c>
      <c r="E238" s="71" t="str">
        <f t="shared" si="1"/>
        <v/>
      </c>
      <c r="F238" s="72" t="str">
        <f t="shared" si="2"/>
        <v/>
      </c>
      <c r="G238" s="73" t="str">
        <f>IF(A238="","",SUMIF(Transacoes!C$3:C1001,A238,Transacoes!G$3:G1001))</f>
        <v/>
      </c>
      <c r="H238" s="74" t="str">
        <f>IF(A238="","", SUMIF(Transacoes!C$3:C1001, A238, Transacoes!H$3:H1001))</f>
        <v/>
      </c>
      <c r="I238" s="75" t="str">
        <f>IF($A238="","",SUMIF(Transacoes!$C$3:$C1001, $A238, Transacoes!I$3:I1001))</f>
        <v/>
      </c>
      <c r="J238" s="75" t="str">
        <f>IF($A238="","",SUMIF(Transacoes!$C$3:$C1001, $A238, Transacoes!J$3:J1001))</f>
        <v/>
      </c>
      <c r="K238" s="75" t="str">
        <f>IF($A238="","",SUMIF(Transacoes!$C$3:$C1001, $A238, Transacoes!K$3:K1001))</f>
        <v/>
      </c>
      <c r="L238" s="75" t="str">
        <f>IF($A238="","",SUMIF(Transacoes!$C$3:$C1001, $A238, Transacoes!L$3:L1001))</f>
        <v/>
      </c>
      <c r="M238" s="76" t="str">
        <f>IF($A238="","",SUMIF(Transacoes!$C$3:$C1001, $A238, Transacoes!M$3:M1001))</f>
        <v/>
      </c>
      <c r="N238" s="30"/>
      <c r="O238" s="31"/>
      <c r="P238" s="31"/>
      <c r="Q238" s="31"/>
      <c r="R238" s="31"/>
      <c r="S238" s="31"/>
      <c r="T238" s="31"/>
      <c r="U238" s="31"/>
      <c r="V238" s="31"/>
      <c r="W238" s="31"/>
      <c r="X238" s="31"/>
    </row>
    <row r="239">
      <c r="A239" s="69"/>
      <c r="B239" s="70" t="str">
        <f>IF($A239="","",SUMIFS(Transacoes!D$3:D1001,Transacoes!$C$3:$C1001,$A239,Transacoes!$B$3:$B1001,"C")-SUMIFS(Transacoes!D$3:D1001,Transacoes!$C$3:$C1001,$A239,Transacoes!$B$3:$B1001,"V"))</f>
        <v/>
      </c>
      <c r="C239" s="71" t="str">
        <f>IF($A239="","",(SUMIFS(Transacoes!F$3:F1001,Transacoes!$C$3:$C1001,$A239,Transacoes!$B$3:$B1001,"C")-SUMIFS(Transacoes!F$3:F1001,Transacoes!$C$3:$C1001,$A239,Transacoes!$B$3:$B1001,"V")) + G239)</f>
        <v/>
      </c>
      <c r="D239" s="71" t="str">
        <f>IFERROR(__xludf.DUMMYFUNCTION("IF(A239="""","""",IF(B239="""","""",B239*GOOGLEFINANCE(A239)))"),"")</f>
        <v/>
      </c>
      <c r="E239" s="71" t="str">
        <f t="shared" si="1"/>
        <v/>
      </c>
      <c r="F239" s="72" t="str">
        <f t="shared" si="2"/>
        <v/>
      </c>
      <c r="G239" s="73" t="str">
        <f>IF(A239="","",SUMIF(Transacoes!C$3:C1001,A239,Transacoes!G$3:G1001))</f>
        <v/>
      </c>
      <c r="H239" s="74" t="str">
        <f>IF(A239="","", SUMIF(Transacoes!C$3:C1001, A239, Transacoes!H$3:H1001))</f>
        <v/>
      </c>
      <c r="I239" s="75" t="str">
        <f>IF($A239="","",SUMIF(Transacoes!$C$3:$C1001, $A239, Transacoes!I$3:I1001))</f>
        <v/>
      </c>
      <c r="J239" s="75" t="str">
        <f>IF($A239="","",SUMIF(Transacoes!$C$3:$C1001, $A239, Transacoes!J$3:J1001))</f>
        <v/>
      </c>
      <c r="K239" s="75" t="str">
        <f>IF($A239="","",SUMIF(Transacoes!$C$3:$C1001, $A239, Transacoes!K$3:K1001))</f>
        <v/>
      </c>
      <c r="L239" s="75" t="str">
        <f>IF($A239="","",SUMIF(Transacoes!$C$3:$C1001, $A239, Transacoes!L$3:L1001))</f>
        <v/>
      </c>
      <c r="M239" s="76" t="str">
        <f>IF($A239="","",SUMIF(Transacoes!$C$3:$C1001, $A239, Transacoes!M$3:M1001))</f>
        <v/>
      </c>
      <c r="N239" s="30"/>
      <c r="O239" s="31"/>
      <c r="P239" s="31"/>
      <c r="Q239" s="31"/>
      <c r="R239" s="31"/>
      <c r="S239" s="31"/>
      <c r="T239" s="31"/>
      <c r="U239" s="31"/>
      <c r="V239" s="31"/>
      <c r="W239" s="31"/>
      <c r="X239" s="31"/>
    </row>
    <row r="240">
      <c r="A240" s="69"/>
      <c r="B240" s="70" t="str">
        <f>IF($A240="","",SUMIFS(Transacoes!D$3:D1001,Transacoes!$C$3:$C1001,$A240,Transacoes!$B$3:$B1001,"C")-SUMIFS(Transacoes!D$3:D1001,Transacoes!$C$3:$C1001,$A240,Transacoes!$B$3:$B1001,"V"))</f>
        <v/>
      </c>
      <c r="C240" s="71" t="str">
        <f>IF($A240="","",(SUMIFS(Transacoes!F$3:F1001,Transacoes!$C$3:$C1001,$A240,Transacoes!$B$3:$B1001,"C")-SUMIFS(Transacoes!F$3:F1001,Transacoes!$C$3:$C1001,$A240,Transacoes!$B$3:$B1001,"V")) + G240)</f>
        <v/>
      </c>
      <c r="D240" s="71" t="str">
        <f>IFERROR(__xludf.DUMMYFUNCTION("IF(A240="""","""",IF(B240="""","""",B240*GOOGLEFINANCE(A240)))"),"")</f>
        <v/>
      </c>
      <c r="E240" s="71" t="str">
        <f t="shared" si="1"/>
        <v/>
      </c>
      <c r="F240" s="72" t="str">
        <f t="shared" si="2"/>
        <v/>
      </c>
      <c r="G240" s="73" t="str">
        <f>IF(A240="","",SUMIF(Transacoes!C$3:C1001,A240,Transacoes!G$3:G1001))</f>
        <v/>
      </c>
      <c r="H240" s="74" t="str">
        <f>IF(A240="","", SUMIF(Transacoes!C$3:C1001, A240, Transacoes!H$3:H1001))</f>
        <v/>
      </c>
      <c r="I240" s="75" t="str">
        <f>IF($A240="","",SUMIF(Transacoes!$C$3:$C1001, $A240, Transacoes!I$3:I1001))</f>
        <v/>
      </c>
      <c r="J240" s="75" t="str">
        <f>IF($A240="","",SUMIF(Transacoes!$C$3:$C1001, $A240, Transacoes!J$3:J1001))</f>
        <v/>
      </c>
      <c r="K240" s="75" t="str">
        <f>IF($A240="","",SUMIF(Transacoes!$C$3:$C1001, $A240, Transacoes!K$3:K1001))</f>
        <v/>
      </c>
      <c r="L240" s="75" t="str">
        <f>IF($A240="","",SUMIF(Transacoes!$C$3:$C1001, $A240, Transacoes!L$3:L1001))</f>
        <v/>
      </c>
      <c r="M240" s="76" t="str">
        <f>IF($A240="","",SUMIF(Transacoes!$C$3:$C1001, $A240, Transacoes!M$3:M1001))</f>
        <v/>
      </c>
      <c r="N240" s="30"/>
      <c r="O240" s="31"/>
      <c r="P240" s="31"/>
      <c r="Q240" s="31"/>
      <c r="R240" s="31"/>
      <c r="S240" s="31"/>
      <c r="T240" s="31"/>
      <c r="U240" s="31"/>
      <c r="V240" s="31"/>
      <c r="W240" s="31"/>
      <c r="X240" s="31"/>
    </row>
    <row r="241">
      <c r="A241" s="69"/>
      <c r="B241" s="70" t="str">
        <f>IF($A241="","",SUMIFS(Transacoes!D$3:D1001,Transacoes!$C$3:$C1001,$A241,Transacoes!$B$3:$B1001,"C")-SUMIFS(Transacoes!D$3:D1001,Transacoes!$C$3:$C1001,$A241,Transacoes!$B$3:$B1001,"V"))</f>
        <v/>
      </c>
      <c r="C241" s="71" t="str">
        <f>IF($A241="","",(SUMIFS(Transacoes!F$3:F1001,Transacoes!$C$3:$C1001,$A241,Transacoes!$B$3:$B1001,"C")-SUMIFS(Transacoes!F$3:F1001,Transacoes!$C$3:$C1001,$A241,Transacoes!$B$3:$B1001,"V")) + G241)</f>
        <v/>
      </c>
      <c r="D241" s="71" t="str">
        <f>IFERROR(__xludf.DUMMYFUNCTION("IF(A241="""","""",IF(B241="""","""",B241*GOOGLEFINANCE(A241)))"),"")</f>
        <v/>
      </c>
      <c r="E241" s="71" t="str">
        <f t="shared" si="1"/>
        <v/>
      </c>
      <c r="F241" s="72" t="str">
        <f t="shared" si="2"/>
        <v/>
      </c>
      <c r="G241" s="73" t="str">
        <f>IF(A241="","",SUMIF(Transacoes!C$3:C1001,A241,Transacoes!G$3:G1001))</f>
        <v/>
      </c>
      <c r="H241" s="74" t="str">
        <f>IF(A241="","", SUMIF(Transacoes!C$3:C1001, A241, Transacoes!H$3:H1001))</f>
        <v/>
      </c>
      <c r="I241" s="75" t="str">
        <f>IF($A241="","",SUMIF(Transacoes!$C$3:$C1001, $A241, Transacoes!I$3:I1001))</f>
        <v/>
      </c>
      <c r="J241" s="75" t="str">
        <f>IF($A241="","",SUMIF(Transacoes!$C$3:$C1001, $A241, Transacoes!J$3:J1001))</f>
        <v/>
      </c>
      <c r="K241" s="75" t="str">
        <f>IF($A241="","",SUMIF(Transacoes!$C$3:$C1001, $A241, Transacoes!K$3:K1001))</f>
        <v/>
      </c>
      <c r="L241" s="75" t="str">
        <f>IF($A241="","",SUMIF(Transacoes!$C$3:$C1001, $A241, Transacoes!L$3:L1001))</f>
        <v/>
      </c>
      <c r="M241" s="76" t="str">
        <f>IF($A241="","",SUMIF(Transacoes!$C$3:$C1001, $A241, Transacoes!M$3:M1001))</f>
        <v/>
      </c>
      <c r="N241" s="30"/>
      <c r="O241" s="31"/>
      <c r="P241" s="31"/>
      <c r="Q241" s="31"/>
      <c r="R241" s="31"/>
      <c r="S241" s="31"/>
      <c r="T241" s="31"/>
      <c r="U241" s="31"/>
      <c r="V241" s="31"/>
      <c r="W241" s="31"/>
      <c r="X241" s="31"/>
    </row>
    <row r="242">
      <c r="A242" s="69"/>
      <c r="B242" s="70" t="str">
        <f>IF($A242="","",SUMIFS(Transacoes!D$3:D1001,Transacoes!$C$3:$C1001,$A242,Transacoes!$B$3:$B1001,"C")-SUMIFS(Transacoes!D$3:D1001,Transacoes!$C$3:$C1001,$A242,Transacoes!$B$3:$B1001,"V"))</f>
        <v/>
      </c>
      <c r="C242" s="71" t="str">
        <f>IF($A242="","",(SUMIFS(Transacoes!F$3:F1001,Transacoes!$C$3:$C1001,$A242,Transacoes!$B$3:$B1001,"C")-SUMIFS(Transacoes!F$3:F1001,Transacoes!$C$3:$C1001,$A242,Transacoes!$B$3:$B1001,"V")) + G242)</f>
        <v/>
      </c>
      <c r="D242" s="71" t="str">
        <f>IFERROR(__xludf.DUMMYFUNCTION("IF(A242="""","""",IF(B242="""","""",B242*GOOGLEFINANCE(A242)))"),"")</f>
        <v/>
      </c>
      <c r="E242" s="71" t="str">
        <f t="shared" si="1"/>
        <v/>
      </c>
      <c r="F242" s="72" t="str">
        <f t="shared" si="2"/>
        <v/>
      </c>
      <c r="G242" s="73" t="str">
        <f>IF(A242="","",SUMIF(Transacoes!C$3:C1001,A242,Transacoes!G$3:G1001))</f>
        <v/>
      </c>
      <c r="H242" s="74" t="str">
        <f>IF(A242="","", SUMIF(Transacoes!C$3:C1001, A242, Transacoes!H$3:H1001))</f>
        <v/>
      </c>
      <c r="I242" s="75" t="str">
        <f>IF($A242="","",SUMIF(Transacoes!$C$3:$C1001, $A242, Transacoes!I$3:I1001))</f>
        <v/>
      </c>
      <c r="J242" s="75" t="str">
        <f>IF($A242="","",SUMIF(Transacoes!$C$3:$C1001, $A242, Transacoes!J$3:J1001))</f>
        <v/>
      </c>
      <c r="K242" s="75" t="str">
        <f>IF($A242="","",SUMIF(Transacoes!$C$3:$C1001, $A242, Transacoes!K$3:K1001))</f>
        <v/>
      </c>
      <c r="L242" s="75" t="str">
        <f>IF($A242="","",SUMIF(Transacoes!$C$3:$C1001, $A242, Transacoes!L$3:L1001))</f>
        <v/>
      </c>
      <c r="M242" s="76" t="str">
        <f>IF($A242="","",SUMIF(Transacoes!$C$3:$C1001, $A242, Transacoes!M$3:M1001))</f>
        <v/>
      </c>
      <c r="N242" s="30"/>
      <c r="O242" s="31"/>
      <c r="P242" s="31"/>
      <c r="Q242" s="31"/>
      <c r="R242" s="31"/>
      <c r="S242" s="31"/>
      <c r="T242" s="31"/>
      <c r="U242" s="31"/>
      <c r="V242" s="31"/>
      <c r="W242" s="31"/>
      <c r="X242" s="31"/>
    </row>
    <row r="243">
      <c r="A243" s="69"/>
      <c r="B243" s="70" t="str">
        <f>IF($A243="","",SUMIFS(Transacoes!D$3:D1001,Transacoes!$C$3:$C1001,$A243,Transacoes!$B$3:$B1001,"C")-SUMIFS(Transacoes!D$3:D1001,Transacoes!$C$3:$C1001,$A243,Transacoes!$B$3:$B1001,"V"))</f>
        <v/>
      </c>
      <c r="C243" s="71" t="str">
        <f>IF($A243="","",(SUMIFS(Transacoes!F$3:F1001,Transacoes!$C$3:$C1001,$A243,Transacoes!$B$3:$B1001,"C")-SUMIFS(Transacoes!F$3:F1001,Transacoes!$C$3:$C1001,$A243,Transacoes!$B$3:$B1001,"V")) + G243)</f>
        <v/>
      </c>
      <c r="D243" s="71" t="str">
        <f>IFERROR(__xludf.DUMMYFUNCTION("IF(A243="""","""",IF(B243="""","""",B243*GOOGLEFINANCE(A243)))"),"")</f>
        <v/>
      </c>
      <c r="E243" s="71" t="str">
        <f t="shared" si="1"/>
        <v/>
      </c>
      <c r="F243" s="72" t="str">
        <f t="shared" si="2"/>
        <v/>
      </c>
      <c r="G243" s="73" t="str">
        <f>IF(A243="","",SUMIF(Transacoes!C$3:C1001,A243,Transacoes!G$3:G1001))</f>
        <v/>
      </c>
      <c r="H243" s="74" t="str">
        <f>IF(A243="","", SUMIF(Transacoes!C$3:C1001, A243, Transacoes!H$3:H1001))</f>
        <v/>
      </c>
      <c r="I243" s="75" t="str">
        <f>IF($A243="","",SUMIF(Transacoes!$C$3:$C1001, $A243, Transacoes!I$3:I1001))</f>
        <v/>
      </c>
      <c r="J243" s="75" t="str">
        <f>IF($A243="","",SUMIF(Transacoes!$C$3:$C1001, $A243, Transacoes!J$3:J1001))</f>
        <v/>
      </c>
      <c r="K243" s="75" t="str">
        <f>IF($A243="","",SUMIF(Transacoes!$C$3:$C1001, $A243, Transacoes!K$3:K1001))</f>
        <v/>
      </c>
      <c r="L243" s="75" t="str">
        <f>IF($A243="","",SUMIF(Transacoes!$C$3:$C1001, $A243, Transacoes!L$3:L1001))</f>
        <v/>
      </c>
      <c r="M243" s="76" t="str">
        <f>IF($A243="","",SUMIF(Transacoes!$C$3:$C1001, $A243, Transacoes!M$3:M1001))</f>
        <v/>
      </c>
      <c r="N243" s="30"/>
      <c r="O243" s="31"/>
      <c r="P243" s="31"/>
      <c r="Q243" s="31"/>
      <c r="R243" s="31"/>
      <c r="S243" s="31"/>
      <c r="T243" s="31"/>
      <c r="U243" s="31"/>
      <c r="V243" s="31"/>
      <c r="W243" s="31"/>
      <c r="X243" s="31"/>
    </row>
    <row r="244">
      <c r="A244" s="69"/>
      <c r="B244" s="70" t="str">
        <f>IF($A244="","",SUMIFS(Transacoes!D$3:D1001,Transacoes!$C$3:$C1001,$A244,Transacoes!$B$3:$B1001,"C")-SUMIFS(Transacoes!D$3:D1001,Transacoes!$C$3:$C1001,$A244,Transacoes!$B$3:$B1001,"V"))</f>
        <v/>
      </c>
      <c r="C244" s="71" t="str">
        <f>IF($A244="","",(SUMIFS(Transacoes!F$3:F1001,Transacoes!$C$3:$C1001,$A244,Transacoes!$B$3:$B1001,"C")-SUMIFS(Transacoes!F$3:F1001,Transacoes!$C$3:$C1001,$A244,Transacoes!$B$3:$B1001,"V")) + G244)</f>
        <v/>
      </c>
      <c r="D244" s="71" t="str">
        <f>IFERROR(__xludf.DUMMYFUNCTION("IF(A244="""","""",IF(B244="""","""",B244*GOOGLEFINANCE(A244)))"),"")</f>
        <v/>
      </c>
      <c r="E244" s="71" t="str">
        <f t="shared" si="1"/>
        <v/>
      </c>
      <c r="F244" s="72" t="str">
        <f t="shared" si="2"/>
        <v/>
      </c>
      <c r="G244" s="73" t="str">
        <f>IF(A244="","",SUMIF(Transacoes!C$3:C1001,A244,Transacoes!G$3:G1001))</f>
        <v/>
      </c>
      <c r="H244" s="74" t="str">
        <f>IF(A244="","", SUMIF(Transacoes!C$3:C1001, A244, Transacoes!H$3:H1001))</f>
        <v/>
      </c>
      <c r="I244" s="75" t="str">
        <f>IF($A244="","",SUMIF(Transacoes!$C$3:$C1001, $A244, Transacoes!I$3:I1001))</f>
        <v/>
      </c>
      <c r="J244" s="75" t="str">
        <f>IF($A244="","",SUMIF(Transacoes!$C$3:$C1001, $A244, Transacoes!J$3:J1001))</f>
        <v/>
      </c>
      <c r="K244" s="75" t="str">
        <f>IF($A244="","",SUMIF(Transacoes!$C$3:$C1001, $A244, Transacoes!K$3:K1001))</f>
        <v/>
      </c>
      <c r="L244" s="75" t="str">
        <f>IF($A244="","",SUMIF(Transacoes!$C$3:$C1001, $A244, Transacoes!L$3:L1001))</f>
        <v/>
      </c>
      <c r="M244" s="76" t="str">
        <f>IF($A244="","",SUMIF(Transacoes!$C$3:$C1001, $A244, Transacoes!M$3:M1001))</f>
        <v/>
      </c>
      <c r="N244" s="30"/>
      <c r="O244" s="31"/>
      <c r="P244" s="31"/>
      <c r="Q244" s="31"/>
      <c r="R244" s="31"/>
      <c r="S244" s="31"/>
      <c r="T244" s="31"/>
      <c r="U244" s="31"/>
      <c r="V244" s="31"/>
      <c r="W244" s="31"/>
      <c r="X244" s="31"/>
    </row>
    <row r="245">
      <c r="A245" s="69"/>
      <c r="B245" s="70" t="str">
        <f>IF($A245="","",SUMIFS(Transacoes!D$3:D1001,Transacoes!$C$3:$C1001,$A245,Transacoes!$B$3:$B1001,"C")-SUMIFS(Transacoes!D$3:D1001,Transacoes!$C$3:$C1001,$A245,Transacoes!$B$3:$B1001,"V"))</f>
        <v/>
      </c>
      <c r="C245" s="71" t="str">
        <f>IF($A245="","",(SUMIFS(Transacoes!F$3:F1001,Transacoes!$C$3:$C1001,$A245,Transacoes!$B$3:$B1001,"C")-SUMIFS(Transacoes!F$3:F1001,Transacoes!$C$3:$C1001,$A245,Transacoes!$B$3:$B1001,"V")) + G245)</f>
        <v/>
      </c>
      <c r="D245" s="71" t="str">
        <f>IFERROR(__xludf.DUMMYFUNCTION("IF(A245="""","""",IF(B245="""","""",B245*GOOGLEFINANCE(A245)))"),"")</f>
        <v/>
      </c>
      <c r="E245" s="71" t="str">
        <f t="shared" si="1"/>
        <v/>
      </c>
      <c r="F245" s="72" t="str">
        <f t="shared" si="2"/>
        <v/>
      </c>
      <c r="G245" s="73" t="str">
        <f>IF(A245="","",SUMIF(Transacoes!C$3:C1001,A245,Transacoes!G$3:G1001))</f>
        <v/>
      </c>
      <c r="H245" s="74" t="str">
        <f>IF(A245="","", SUMIF(Transacoes!C$3:C1001, A245, Transacoes!H$3:H1001))</f>
        <v/>
      </c>
      <c r="I245" s="75" t="str">
        <f>IF($A245="","",SUMIF(Transacoes!$C$3:$C1001, $A245, Transacoes!I$3:I1001))</f>
        <v/>
      </c>
      <c r="J245" s="75" t="str">
        <f>IF($A245="","",SUMIF(Transacoes!$C$3:$C1001, $A245, Transacoes!J$3:J1001))</f>
        <v/>
      </c>
      <c r="K245" s="75" t="str">
        <f>IF($A245="","",SUMIF(Transacoes!$C$3:$C1001, $A245, Transacoes!K$3:K1001))</f>
        <v/>
      </c>
      <c r="L245" s="75" t="str">
        <f>IF($A245="","",SUMIF(Transacoes!$C$3:$C1001, $A245, Transacoes!L$3:L1001))</f>
        <v/>
      </c>
      <c r="M245" s="76" t="str">
        <f>IF($A245="","",SUMIF(Transacoes!$C$3:$C1001, $A245, Transacoes!M$3:M1001))</f>
        <v/>
      </c>
      <c r="N245" s="30"/>
      <c r="O245" s="31"/>
      <c r="P245" s="31"/>
      <c r="Q245" s="31"/>
      <c r="R245" s="31"/>
      <c r="S245" s="31"/>
      <c r="T245" s="31"/>
      <c r="U245" s="31"/>
      <c r="V245" s="31"/>
      <c r="W245" s="31"/>
      <c r="X245" s="31"/>
    </row>
    <row r="246">
      <c r="A246" s="69"/>
      <c r="B246" s="70" t="str">
        <f>IF($A246="","",SUMIFS(Transacoes!D$3:D1001,Transacoes!$C$3:$C1001,$A246,Transacoes!$B$3:$B1001,"C")-SUMIFS(Transacoes!D$3:D1001,Transacoes!$C$3:$C1001,$A246,Transacoes!$B$3:$B1001,"V"))</f>
        <v/>
      </c>
      <c r="C246" s="71" t="str">
        <f>IF($A246="","",(SUMIFS(Transacoes!F$3:F1001,Transacoes!$C$3:$C1001,$A246,Transacoes!$B$3:$B1001,"C")-SUMIFS(Transacoes!F$3:F1001,Transacoes!$C$3:$C1001,$A246,Transacoes!$B$3:$B1001,"V")) + G246)</f>
        <v/>
      </c>
      <c r="D246" s="71" t="str">
        <f>IFERROR(__xludf.DUMMYFUNCTION("IF(A246="""","""",IF(B246="""","""",B246*GOOGLEFINANCE(A246)))"),"")</f>
        <v/>
      </c>
      <c r="E246" s="71" t="str">
        <f t="shared" si="1"/>
        <v/>
      </c>
      <c r="F246" s="72" t="str">
        <f t="shared" si="2"/>
        <v/>
      </c>
      <c r="G246" s="73" t="str">
        <f>IF(A246="","",SUMIF(Transacoes!C$3:C1001,A246,Transacoes!G$3:G1001))</f>
        <v/>
      </c>
      <c r="H246" s="74" t="str">
        <f>IF(A246="","", SUMIF(Transacoes!C$3:C1001, A246, Transacoes!H$3:H1001))</f>
        <v/>
      </c>
      <c r="I246" s="75" t="str">
        <f>IF($A246="","",SUMIF(Transacoes!$C$3:$C1001, $A246, Transacoes!I$3:I1001))</f>
        <v/>
      </c>
      <c r="J246" s="75" t="str">
        <f>IF($A246="","",SUMIF(Transacoes!$C$3:$C1001, $A246, Transacoes!J$3:J1001))</f>
        <v/>
      </c>
      <c r="K246" s="75" t="str">
        <f>IF($A246="","",SUMIF(Transacoes!$C$3:$C1001, $A246, Transacoes!K$3:K1001))</f>
        <v/>
      </c>
      <c r="L246" s="75" t="str">
        <f>IF($A246="","",SUMIF(Transacoes!$C$3:$C1001, $A246, Transacoes!L$3:L1001))</f>
        <v/>
      </c>
      <c r="M246" s="76" t="str">
        <f>IF($A246="","",SUMIF(Transacoes!$C$3:$C1001, $A246, Transacoes!M$3:M1001))</f>
        <v/>
      </c>
      <c r="N246" s="30"/>
      <c r="O246" s="31"/>
      <c r="P246" s="31"/>
      <c r="Q246" s="31"/>
      <c r="R246" s="31"/>
      <c r="S246" s="31"/>
      <c r="T246" s="31"/>
      <c r="U246" s="31"/>
      <c r="V246" s="31"/>
      <c r="W246" s="31"/>
      <c r="X246" s="31"/>
    </row>
    <row r="247">
      <c r="A247" s="69"/>
      <c r="B247" s="70" t="str">
        <f>IF($A247="","",SUMIFS(Transacoes!D$3:D1001,Transacoes!$C$3:$C1001,$A247,Transacoes!$B$3:$B1001,"C")-SUMIFS(Transacoes!D$3:D1001,Transacoes!$C$3:$C1001,$A247,Transacoes!$B$3:$B1001,"V"))</f>
        <v/>
      </c>
      <c r="C247" s="71" t="str">
        <f>IF($A247="","",(SUMIFS(Transacoes!F$3:F1001,Transacoes!$C$3:$C1001,$A247,Transacoes!$B$3:$B1001,"C")-SUMIFS(Transacoes!F$3:F1001,Transacoes!$C$3:$C1001,$A247,Transacoes!$B$3:$B1001,"V")) + G247)</f>
        <v/>
      </c>
      <c r="D247" s="71" t="str">
        <f>IFERROR(__xludf.DUMMYFUNCTION("IF(A247="""","""",IF(B247="""","""",B247*GOOGLEFINANCE(A247)))"),"")</f>
        <v/>
      </c>
      <c r="E247" s="71" t="str">
        <f t="shared" si="1"/>
        <v/>
      </c>
      <c r="F247" s="72" t="str">
        <f t="shared" si="2"/>
        <v/>
      </c>
      <c r="G247" s="73" t="str">
        <f>IF(A247="","",SUMIF(Transacoes!C$3:C1001,A247,Transacoes!G$3:G1001))</f>
        <v/>
      </c>
      <c r="H247" s="74" t="str">
        <f>IF(A247="","", SUMIF(Transacoes!C$3:C1001, A247, Transacoes!H$3:H1001))</f>
        <v/>
      </c>
      <c r="I247" s="75" t="str">
        <f>IF($A247="","",SUMIF(Transacoes!$C$3:$C1001, $A247, Transacoes!I$3:I1001))</f>
        <v/>
      </c>
      <c r="J247" s="75" t="str">
        <f>IF($A247="","",SUMIF(Transacoes!$C$3:$C1001, $A247, Transacoes!J$3:J1001))</f>
        <v/>
      </c>
      <c r="K247" s="75" t="str">
        <f>IF($A247="","",SUMIF(Transacoes!$C$3:$C1001, $A247, Transacoes!K$3:K1001))</f>
        <v/>
      </c>
      <c r="L247" s="75" t="str">
        <f>IF($A247="","",SUMIF(Transacoes!$C$3:$C1001, $A247, Transacoes!L$3:L1001))</f>
        <v/>
      </c>
      <c r="M247" s="76" t="str">
        <f>IF($A247="","",SUMIF(Transacoes!$C$3:$C1001, $A247, Transacoes!M$3:M1001))</f>
        <v/>
      </c>
      <c r="N247" s="30"/>
      <c r="O247" s="31"/>
      <c r="P247" s="31"/>
      <c r="Q247" s="31"/>
      <c r="R247" s="31"/>
      <c r="S247" s="31"/>
      <c r="T247" s="31"/>
      <c r="U247" s="31"/>
      <c r="V247" s="31"/>
      <c r="W247" s="31"/>
      <c r="X247" s="31"/>
    </row>
    <row r="248">
      <c r="A248" s="69"/>
      <c r="B248" s="70" t="str">
        <f>IF($A248="","",SUMIFS(Transacoes!D$3:D1001,Transacoes!$C$3:$C1001,$A248,Transacoes!$B$3:$B1001,"C")-SUMIFS(Transacoes!D$3:D1001,Transacoes!$C$3:$C1001,$A248,Transacoes!$B$3:$B1001,"V"))</f>
        <v/>
      </c>
      <c r="C248" s="71" t="str">
        <f>IF($A248="","",(SUMIFS(Transacoes!F$3:F1001,Transacoes!$C$3:$C1001,$A248,Transacoes!$B$3:$B1001,"C")-SUMIFS(Transacoes!F$3:F1001,Transacoes!$C$3:$C1001,$A248,Transacoes!$B$3:$B1001,"V")) + G248)</f>
        <v/>
      </c>
      <c r="D248" s="71" t="str">
        <f>IFERROR(__xludf.DUMMYFUNCTION("IF(A248="""","""",IF(B248="""","""",B248*GOOGLEFINANCE(A248)))"),"")</f>
        <v/>
      </c>
      <c r="E248" s="71" t="str">
        <f t="shared" si="1"/>
        <v/>
      </c>
      <c r="F248" s="72" t="str">
        <f t="shared" si="2"/>
        <v/>
      </c>
      <c r="G248" s="73" t="str">
        <f>IF(A248="","",SUMIF(Transacoes!C$3:C1001,A248,Transacoes!G$3:G1001))</f>
        <v/>
      </c>
      <c r="H248" s="74" t="str">
        <f>IF(A248="","", SUMIF(Transacoes!C$3:C1001, A248, Transacoes!H$3:H1001))</f>
        <v/>
      </c>
      <c r="I248" s="75" t="str">
        <f>IF($A248="","",SUMIF(Transacoes!$C$3:$C1001, $A248, Transacoes!I$3:I1001))</f>
        <v/>
      </c>
      <c r="J248" s="75" t="str">
        <f>IF($A248="","",SUMIF(Transacoes!$C$3:$C1001, $A248, Transacoes!J$3:J1001))</f>
        <v/>
      </c>
      <c r="K248" s="75" t="str">
        <f>IF($A248="","",SUMIF(Transacoes!$C$3:$C1001, $A248, Transacoes!K$3:K1001))</f>
        <v/>
      </c>
      <c r="L248" s="75" t="str">
        <f>IF($A248="","",SUMIF(Transacoes!$C$3:$C1001, $A248, Transacoes!L$3:L1001))</f>
        <v/>
      </c>
      <c r="M248" s="76" t="str">
        <f>IF($A248="","",SUMIF(Transacoes!$C$3:$C1001, $A248, Transacoes!M$3:M1001))</f>
        <v/>
      </c>
      <c r="N248" s="30"/>
      <c r="O248" s="31"/>
      <c r="P248" s="31"/>
      <c r="Q248" s="31"/>
      <c r="R248" s="31"/>
      <c r="S248" s="31"/>
      <c r="T248" s="31"/>
      <c r="U248" s="31"/>
      <c r="V248" s="31"/>
      <c r="W248" s="31"/>
      <c r="X248" s="31"/>
    </row>
    <row r="249">
      <c r="A249" s="69"/>
      <c r="B249" s="70" t="str">
        <f>IF($A249="","",SUMIFS(Transacoes!D$3:D1001,Transacoes!$C$3:$C1001,$A249,Transacoes!$B$3:$B1001,"C")-SUMIFS(Transacoes!D$3:D1001,Transacoes!$C$3:$C1001,$A249,Transacoes!$B$3:$B1001,"V"))</f>
        <v/>
      </c>
      <c r="C249" s="71" t="str">
        <f>IF($A249="","",(SUMIFS(Transacoes!F$3:F1001,Transacoes!$C$3:$C1001,$A249,Transacoes!$B$3:$B1001,"C")-SUMIFS(Transacoes!F$3:F1001,Transacoes!$C$3:$C1001,$A249,Transacoes!$B$3:$B1001,"V")) + G249)</f>
        <v/>
      </c>
      <c r="D249" s="71" t="str">
        <f>IFERROR(__xludf.DUMMYFUNCTION("IF(A249="""","""",IF(B249="""","""",B249*GOOGLEFINANCE(A249)))"),"")</f>
        <v/>
      </c>
      <c r="E249" s="71" t="str">
        <f t="shared" si="1"/>
        <v/>
      </c>
      <c r="F249" s="72" t="str">
        <f t="shared" si="2"/>
        <v/>
      </c>
      <c r="G249" s="73" t="str">
        <f>IF(A249="","",SUMIF(Transacoes!C$3:C1001,A249,Transacoes!G$3:G1001))</f>
        <v/>
      </c>
      <c r="H249" s="74" t="str">
        <f>IF(A249="","", SUMIF(Transacoes!C$3:C1001, A249, Transacoes!H$3:H1001))</f>
        <v/>
      </c>
      <c r="I249" s="75" t="str">
        <f>IF($A249="","",SUMIF(Transacoes!$C$3:$C1001, $A249, Transacoes!I$3:I1001))</f>
        <v/>
      </c>
      <c r="J249" s="75" t="str">
        <f>IF($A249="","",SUMIF(Transacoes!$C$3:$C1001, $A249, Transacoes!J$3:J1001))</f>
        <v/>
      </c>
      <c r="K249" s="75" t="str">
        <f>IF($A249="","",SUMIF(Transacoes!$C$3:$C1001, $A249, Transacoes!K$3:K1001))</f>
        <v/>
      </c>
      <c r="L249" s="75" t="str">
        <f>IF($A249="","",SUMIF(Transacoes!$C$3:$C1001, $A249, Transacoes!L$3:L1001))</f>
        <v/>
      </c>
      <c r="M249" s="76" t="str">
        <f>IF($A249="","",SUMIF(Transacoes!$C$3:$C1001, $A249, Transacoes!M$3:M1001))</f>
        <v/>
      </c>
      <c r="N249" s="30"/>
      <c r="O249" s="31"/>
      <c r="P249" s="31"/>
      <c r="Q249" s="31"/>
      <c r="R249" s="31"/>
      <c r="S249" s="31"/>
      <c r="T249" s="31"/>
      <c r="U249" s="31"/>
      <c r="V249" s="31"/>
      <c r="W249" s="31"/>
      <c r="X249" s="31"/>
    </row>
    <row r="250">
      <c r="A250" s="69"/>
      <c r="B250" s="70" t="str">
        <f>IF($A250="","",SUMIFS(Transacoes!D$3:D1001,Transacoes!$C$3:$C1001,$A250,Transacoes!$B$3:$B1001,"C")-SUMIFS(Transacoes!D$3:D1001,Transacoes!$C$3:$C1001,$A250,Transacoes!$B$3:$B1001,"V"))</f>
        <v/>
      </c>
      <c r="C250" s="71" t="str">
        <f>IF($A250="","",(SUMIFS(Transacoes!F$3:F1001,Transacoes!$C$3:$C1001,$A250,Transacoes!$B$3:$B1001,"C")-SUMIFS(Transacoes!F$3:F1001,Transacoes!$C$3:$C1001,$A250,Transacoes!$B$3:$B1001,"V")) + G250)</f>
        <v/>
      </c>
      <c r="D250" s="71" t="str">
        <f>IFERROR(__xludf.DUMMYFUNCTION("IF(A250="""","""",IF(B250="""","""",B250*GOOGLEFINANCE(A250)))"),"")</f>
        <v/>
      </c>
      <c r="E250" s="71" t="str">
        <f t="shared" si="1"/>
        <v/>
      </c>
      <c r="F250" s="72" t="str">
        <f t="shared" si="2"/>
        <v/>
      </c>
      <c r="G250" s="73" t="str">
        <f>IF(A250="","",SUMIF(Transacoes!C$3:C1001,A250,Transacoes!G$3:G1001))</f>
        <v/>
      </c>
      <c r="H250" s="74" t="str">
        <f>IF(A250="","", SUMIF(Transacoes!C$3:C1001, A250, Transacoes!H$3:H1001))</f>
        <v/>
      </c>
      <c r="I250" s="75" t="str">
        <f>IF($A250="","",SUMIF(Transacoes!$C$3:$C1001, $A250, Transacoes!I$3:I1001))</f>
        <v/>
      </c>
      <c r="J250" s="75" t="str">
        <f>IF($A250="","",SUMIF(Transacoes!$C$3:$C1001, $A250, Transacoes!J$3:J1001))</f>
        <v/>
      </c>
      <c r="K250" s="75" t="str">
        <f>IF($A250="","",SUMIF(Transacoes!$C$3:$C1001, $A250, Transacoes!K$3:K1001))</f>
        <v/>
      </c>
      <c r="L250" s="75" t="str">
        <f>IF($A250="","",SUMIF(Transacoes!$C$3:$C1001, $A250, Transacoes!L$3:L1001))</f>
        <v/>
      </c>
      <c r="M250" s="76" t="str">
        <f>IF($A250="","",SUMIF(Transacoes!$C$3:$C1001, $A250, Transacoes!M$3:M1001))</f>
        <v/>
      </c>
      <c r="N250" s="30"/>
      <c r="O250" s="31"/>
      <c r="P250" s="31"/>
      <c r="Q250" s="31"/>
      <c r="R250" s="31"/>
      <c r="S250" s="31"/>
      <c r="T250" s="31"/>
      <c r="U250" s="31"/>
      <c r="V250" s="31"/>
      <c r="W250" s="31"/>
      <c r="X250" s="31"/>
    </row>
    <row r="251">
      <c r="A251" s="69"/>
      <c r="B251" s="70" t="str">
        <f>IF($A251="","",SUMIFS(Transacoes!D$3:D1001,Transacoes!$C$3:$C1001,$A251,Transacoes!$B$3:$B1001,"C")-SUMIFS(Transacoes!D$3:D1001,Transacoes!$C$3:$C1001,$A251,Transacoes!$B$3:$B1001,"V"))</f>
        <v/>
      </c>
      <c r="C251" s="71" t="str">
        <f>IF($A251="","",(SUMIFS(Transacoes!F$3:F1001,Transacoes!$C$3:$C1001,$A251,Transacoes!$B$3:$B1001,"C")-SUMIFS(Transacoes!F$3:F1001,Transacoes!$C$3:$C1001,$A251,Transacoes!$B$3:$B1001,"V")) + G251)</f>
        <v/>
      </c>
      <c r="D251" s="71" t="str">
        <f>IFERROR(__xludf.DUMMYFUNCTION("IF(A251="""","""",IF(B251="""","""",B251*GOOGLEFINANCE(A251)))"),"")</f>
        <v/>
      </c>
      <c r="E251" s="71" t="str">
        <f t="shared" si="1"/>
        <v/>
      </c>
      <c r="F251" s="72" t="str">
        <f t="shared" si="2"/>
        <v/>
      </c>
      <c r="G251" s="73" t="str">
        <f>IF(A251="","",SUMIF(Transacoes!C$3:C1001,A251,Transacoes!G$3:G1001))</f>
        <v/>
      </c>
      <c r="H251" s="74" t="str">
        <f>IF(A251="","", SUMIF(Transacoes!C$3:C1001, A251, Transacoes!H$3:H1001))</f>
        <v/>
      </c>
      <c r="I251" s="75" t="str">
        <f>IF($A251="","",SUMIF(Transacoes!$C$3:$C1001, $A251, Transacoes!I$3:I1001))</f>
        <v/>
      </c>
      <c r="J251" s="75" t="str">
        <f>IF($A251="","",SUMIF(Transacoes!$C$3:$C1001, $A251, Transacoes!J$3:J1001))</f>
        <v/>
      </c>
      <c r="K251" s="75" t="str">
        <f>IF($A251="","",SUMIF(Transacoes!$C$3:$C1001, $A251, Transacoes!K$3:K1001))</f>
        <v/>
      </c>
      <c r="L251" s="75" t="str">
        <f>IF($A251="","",SUMIF(Transacoes!$C$3:$C1001, $A251, Transacoes!L$3:L1001))</f>
        <v/>
      </c>
      <c r="M251" s="76" t="str">
        <f>IF($A251="","",SUMIF(Transacoes!$C$3:$C1001, $A251, Transacoes!M$3:M1001))</f>
        <v/>
      </c>
      <c r="N251" s="30"/>
      <c r="O251" s="31"/>
      <c r="P251" s="31"/>
      <c r="Q251" s="31"/>
      <c r="R251" s="31"/>
      <c r="S251" s="31"/>
      <c r="T251" s="31"/>
      <c r="U251" s="31"/>
      <c r="V251" s="31"/>
      <c r="W251" s="31"/>
      <c r="X251" s="31"/>
    </row>
    <row r="252">
      <c r="A252" s="69"/>
      <c r="B252" s="70" t="str">
        <f>IF($A252="","",SUMIFS(Transacoes!D$3:D1001,Transacoes!$C$3:$C1001,$A252,Transacoes!$B$3:$B1001,"C")-SUMIFS(Transacoes!D$3:D1001,Transacoes!$C$3:$C1001,$A252,Transacoes!$B$3:$B1001,"V"))</f>
        <v/>
      </c>
      <c r="C252" s="71" t="str">
        <f>IF($A252="","",(SUMIFS(Transacoes!F$3:F1001,Transacoes!$C$3:$C1001,$A252,Transacoes!$B$3:$B1001,"C")-SUMIFS(Transacoes!F$3:F1001,Transacoes!$C$3:$C1001,$A252,Transacoes!$B$3:$B1001,"V")) + G252)</f>
        <v/>
      </c>
      <c r="D252" s="71" t="str">
        <f>IFERROR(__xludf.DUMMYFUNCTION("IF(A252="""","""",IF(B252="""","""",B252*GOOGLEFINANCE(A252)))"),"")</f>
        <v/>
      </c>
      <c r="E252" s="71" t="str">
        <f t="shared" si="1"/>
        <v/>
      </c>
      <c r="F252" s="72" t="str">
        <f t="shared" si="2"/>
        <v/>
      </c>
      <c r="G252" s="73" t="str">
        <f>IF(A252="","",SUMIF(Transacoes!C$3:C1001,A252,Transacoes!G$3:G1001))</f>
        <v/>
      </c>
      <c r="H252" s="74" t="str">
        <f>IF(A252="","", SUMIF(Transacoes!C$3:C1001, A252, Transacoes!H$3:H1001))</f>
        <v/>
      </c>
      <c r="I252" s="75" t="str">
        <f>IF($A252="","",SUMIF(Transacoes!$C$3:$C1001, $A252, Transacoes!I$3:I1001))</f>
        <v/>
      </c>
      <c r="J252" s="75" t="str">
        <f>IF($A252="","",SUMIF(Transacoes!$C$3:$C1001, $A252, Transacoes!J$3:J1001))</f>
        <v/>
      </c>
      <c r="K252" s="75" t="str">
        <f>IF($A252="","",SUMIF(Transacoes!$C$3:$C1001, $A252, Transacoes!K$3:K1001))</f>
        <v/>
      </c>
      <c r="L252" s="75" t="str">
        <f>IF($A252="","",SUMIF(Transacoes!$C$3:$C1001, $A252, Transacoes!L$3:L1001))</f>
        <v/>
      </c>
      <c r="M252" s="76" t="str">
        <f>IF($A252="","",SUMIF(Transacoes!$C$3:$C1001, $A252, Transacoes!M$3:M1001))</f>
        <v/>
      </c>
      <c r="N252" s="30"/>
      <c r="O252" s="31"/>
      <c r="P252" s="31"/>
      <c r="Q252" s="31"/>
      <c r="R252" s="31"/>
      <c r="S252" s="31"/>
      <c r="T252" s="31"/>
      <c r="U252" s="31"/>
      <c r="V252" s="31"/>
      <c r="W252" s="31"/>
      <c r="X252" s="31"/>
    </row>
    <row r="253">
      <c r="A253" s="69"/>
      <c r="B253" s="70" t="str">
        <f>IF($A253="","",SUMIFS(Transacoes!D$3:D1001,Transacoes!$C$3:$C1001,$A253,Transacoes!$B$3:$B1001,"C")-SUMIFS(Transacoes!D$3:D1001,Transacoes!$C$3:$C1001,$A253,Transacoes!$B$3:$B1001,"V"))</f>
        <v/>
      </c>
      <c r="C253" s="71" t="str">
        <f>IF($A253="","",(SUMIFS(Transacoes!F$3:F1001,Transacoes!$C$3:$C1001,$A253,Transacoes!$B$3:$B1001,"C")-SUMIFS(Transacoes!F$3:F1001,Transacoes!$C$3:$C1001,$A253,Transacoes!$B$3:$B1001,"V")) + G253)</f>
        <v/>
      </c>
      <c r="D253" s="71" t="str">
        <f>IFERROR(__xludf.DUMMYFUNCTION("IF(A253="""","""",IF(B253="""","""",B253*GOOGLEFINANCE(A253)))"),"")</f>
        <v/>
      </c>
      <c r="E253" s="71" t="str">
        <f t="shared" si="1"/>
        <v/>
      </c>
      <c r="F253" s="72" t="str">
        <f t="shared" si="2"/>
        <v/>
      </c>
      <c r="G253" s="73" t="str">
        <f>IF(A253="","",SUMIF(Transacoes!C$3:C1001,A253,Transacoes!G$3:G1001))</f>
        <v/>
      </c>
      <c r="H253" s="74" t="str">
        <f>IF(A253="","", SUMIF(Transacoes!C$3:C1001, A253, Transacoes!H$3:H1001))</f>
        <v/>
      </c>
      <c r="I253" s="75" t="str">
        <f>IF($A253="","",SUMIF(Transacoes!$C$3:$C1001, $A253, Transacoes!I$3:I1001))</f>
        <v/>
      </c>
      <c r="J253" s="75" t="str">
        <f>IF($A253="","",SUMIF(Transacoes!$C$3:$C1001, $A253, Transacoes!J$3:J1001))</f>
        <v/>
      </c>
      <c r="K253" s="75" t="str">
        <f>IF($A253="","",SUMIF(Transacoes!$C$3:$C1001, $A253, Transacoes!K$3:K1001))</f>
        <v/>
      </c>
      <c r="L253" s="75" t="str">
        <f>IF($A253="","",SUMIF(Transacoes!$C$3:$C1001, $A253, Transacoes!L$3:L1001))</f>
        <v/>
      </c>
      <c r="M253" s="76" t="str">
        <f>IF($A253="","",SUMIF(Transacoes!$C$3:$C1001, $A253, Transacoes!M$3:M1001))</f>
        <v/>
      </c>
      <c r="N253" s="30"/>
      <c r="O253" s="31"/>
      <c r="P253" s="31"/>
      <c r="Q253" s="31"/>
      <c r="R253" s="31"/>
      <c r="S253" s="31"/>
      <c r="T253" s="31"/>
      <c r="U253" s="31"/>
      <c r="V253" s="31"/>
      <c r="W253" s="31"/>
      <c r="X253" s="31"/>
    </row>
    <row r="254">
      <c r="A254" s="69"/>
      <c r="B254" s="70" t="str">
        <f>IF($A254="","",SUMIFS(Transacoes!D$3:D1001,Transacoes!$C$3:$C1001,$A254,Transacoes!$B$3:$B1001,"C")-SUMIFS(Transacoes!D$3:D1001,Transacoes!$C$3:$C1001,$A254,Transacoes!$B$3:$B1001,"V"))</f>
        <v/>
      </c>
      <c r="C254" s="71" t="str">
        <f>IF($A254="","",(SUMIFS(Transacoes!F$3:F1001,Transacoes!$C$3:$C1001,$A254,Transacoes!$B$3:$B1001,"C")-SUMIFS(Transacoes!F$3:F1001,Transacoes!$C$3:$C1001,$A254,Transacoes!$B$3:$B1001,"V")) + G254)</f>
        <v/>
      </c>
      <c r="D254" s="71" t="str">
        <f>IFERROR(__xludf.DUMMYFUNCTION("IF(A254="""","""",IF(B254="""","""",B254*GOOGLEFINANCE(A254)))"),"")</f>
        <v/>
      </c>
      <c r="E254" s="71" t="str">
        <f t="shared" si="1"/>
        <v/>
      </c>
      <c r="F254" s="72" t="str">
        <f t="shared" si="2"/>
        <v/>
      </c>
      <c r="G254" s="73" t="str">
        <f>IF(A254="","",SUMIF(Transacoes!C$3:C1001,A254,Transacoes!G$3:G1001))</f>
        <v/>
      </c>
      <c r="H254" s="74" t="str">
        <f>IF(A254="","", SUMIF(Transacoes!C$3:C1001, A254, Transacoes!H$3:H1001))</f>
        <v/>
      </c>
      <c r="I254" s="75" t="str">
        <f>IF($A254="","",SUMIF(Transacoes!$C$3:$C1001, $A254, Transacoes!I$3:I1001))</f>
        <v/>
      </c>
      <c r="J254" s="75" t="str">
        <f>IF($A254="","",SUMIF(Transacoes!$C$3:$C1001, $A254, Transacoes!J$3:J1001))</f>
        <v/>
      </c>
      <c r="K254" s="75" t="str">
        <f>IF($A254="","",SUMIF(Transacoes!$C$3:$C1001, $A254, Transacoes!K$3:K1001))</f>
        <v/>
      </c>
      <c r="L254" s="75" t="str">
        <f>IF($A254="","",SUMIF(Transacoes!$C$3:$C1001, $A254, Transacoes!L$3:L1001))</f>
        <v/>
      </c>
      <c r="M254" s="76" t="str">
        <f>IF($A254="","",SUMIF(Transacoes!$C$3:$C1001, $A254, Transacoes!M$3:M1001))</f>
        <v/>
      </c>
      <c r="N254" s="30"/>
      <c r="O254" s="31"/>
      <c r="P254" s="31"/>
      <c r="Q254" s="31"/>
      <c r="R254" s="31"/>
      <c r="S254" s="31"/>
      <c r="T254" s="31"/>
      <c r="U254" s="31"/>
      <c r="V254" s="31"/>
      <c r="W254" s="31"/>
      <c r="X254" s="31"/>
    </row>
    <row r="255">
      <c r="A255" s="69"/>
      <c r="B255" s="70" t="str">
        <f>IF($A255="","",SUMIFS(Transacoes!D$3:D1001,Transacoes!$C$3:$C1001,$A255,Transacoes!$B$3:$B1001,"C")-SUMIFS(Transacoes!D$3:D1001,Transacoes!$C$3:$C1001,$A255,Transacoes!$B$3:$B1001,"V"))</f>
        <v/>
      </c>
      <c r="C255" s="71" t="str">
        <f>IF($A255="","",(SUMIFS(Transacoes!F$3:F1001,Transacoes!$C$3:$C1001,$A255,Transacoes!$B$3:$B1001,"C")-SUMIFS(Transacoes!F$3:F1001,Transacoes!$C$3:$C1001,$A255,Transacoes!$B$3:$B1001,"V")) + G255)</f>
        <v/>
      </c>
      <c r="D255" s="71" t="str">
        <f>IFERROR(__xludf.DUMMYFUNCTION("IF(A255="""","""",IF(B255="""","""",B255*GOOGLEFINANCE(A255)))"),"")</f>
        <v/>
      </c>
      <c r="E255" s="71" t="str">
        <f t="shared" si="1"/>
        <v/>
      </c>
      <c r="F255" s="72" t="str">
        <f t="shared" si="2"/>
        <v/>
      </c>
      <c r="G255" s="73" t="str">
        <f>IF(A255="","",SUMIF(Transacoes!C$3:C1001,A255,Transacoes!G$3:G1001))</f>
        <v/>
      </c>
      <c r="H255" s="74" t="str">
        <f>IF(A255="","", SUMIF(Transacoes!C$3:C1001, A255, Transacoes!H$3:H1001))</f>
        <v/>
      </c>
      <c r="I255" s="75" t="str">
        <f>IF($A255="","",SUMIF(Transacoes!$C$3:$C1001, $A255, Transacoes!I$3:I1001))</f>
        <v/>
      </c>
      <c r="J255" s="75" t="str">
        <f>IF($A255="","",SUMIF(Transacoes!$C$3:$C1001, $A255, Transacoes!J$3:J1001))</f>
        <v/>
      </c>
      <c r="K255" s="75" t="str">
        <f>IF($A255="","",SUMIF(Transacoes!$C$3:$C1001, $A255, Transacoes!K$3:K1001))</f>
        <v/>
      </c>
      <c r="L255" s="75" t="str">
        <f>IF($A255="","",SUMIF(Transacoes!$C$3:$C1001, $A255, Transacoes!L$3:L1001))</f>
        <v/>
      </c>
      <c r="M255" s="76" t="str">
        <f>IF($A255="","",SUMIF(Transacoes!$C$3:$C1001, $A255, Transacoes!M$3:M1001))</f>
        <v/>
      </c>
      <c r="N255" s="30"/>
      <c r="O255" s="31"/>
      <c r="P255" s="31"/>
      <c r="Q255" s="31"/>
      <c r="R255" s="31"/>
      <c r="S255" s="31"/>
      <c r="T255" s="31"/>
      <c r="U255" s="31"/>
      <c r="V255" s="31"/>
      <c r="W255" s="31"/>
      <c r="X255" s="31"/>
    </row>
    <row r="256">
      <c r="A256" s="69"/>
      <c r="B256" s="70" t="str">
        <f>IF($A256="","",SUMIFS(Transacoes!D$3:D1001,Transacoes!$C$3:$C1001,$A256,Transacoes!$B$3:$B1001,"C")-SUMIFS(Transacoes!D$3:D1001,Transacoes!$C$3:$C1001,$A256,Transacoes!$B$3:$B1001,"V"))</f>
        <v/>
      </c>
      <c r="C256" s="71" t="str">
        <f>IF($A256="","",(SUMIFS(Transacoes!F$3:F1001,Transacoes!$C$3:$C1001,$A256,Transacoes!$B$3:$B1001,"C")-SUMIFS(Transacoes!F$3:F1001,Transacoes!$C$3:$C1001,$A256,Transacoes!$B$3:$B1001,"V")) + G256)</f>
        <v/>
      </c>
      <c r="D256" s="71" t="str">
        <f>IFERROR(__xludf.DUMMYFUNCTION("IF(A256="""","""",IF(B256="""","""",B256*GOOGLEFINANCE(A256)))"),"")</f>
        <v/>
      </c>
      <c r="E256" s="71" t="str">
        <f t="shared" si="1"/>
        <v/>
      </c>
      <c r="F256" s="72" t="str">
        <f t="shared" si="2"/>
        <v/>
      </c>
      <c r="G256" s="73" t="str">
        <f>IF(A256="","",SUMIF(Transacoes!C$3:C1001,A256,Transacoes!G$3:G1001))</f>
        <v/>
      </c>
      <c r="H256" s="74" t="str">
        <f>IF(A256="","", SUMIF(Transacoes!C$3:C1001, A256, Transacoes!H$3:H1001))</f>
        <v/>
      </c>
      <c r="I256" s="75" t="str">
        <f>IF($A256="","",SUMIF(Transacoes!$C$3:$C1001, $A256, Transacoes!I$3:I1001))</f>
        <v/>
      </c>
      <c r="J256" s="75" t="str">
        <f>IF($A256="","",SUMIF(Transacoes!$C$3:$C1001, $A256, Transacoes!J$3:J1001))</f>
        <v/>
      </c>
      <c r="K256" s="75" t="str">
        <f>IF($A256="","",SUMIF(Transacoes!$C$3:$C1001, $A256, Transacoes!K$3:K1001))</f>
        <v/>
      </c>
      <c r="L256" s="75" t="str">
        <f>IF($A256="","",SUMIF(Transacoes!$C$3:$C1001, $A256, Transacoes!L$3:L1001))</f>
        <v/>
      </c>
      <c r="M256" s="76" t="str">
        <f>IF($A256="","",SUMIF(Transacoes!$C$3:$C1001, $A256, Transacoes!M$3:M1001))</f>
        <v/>
      </c>
      <c r="N256" s="30"/>
      <c r="O256" s="31"/>
      <c r="P256" s="31"/>
      <c r="Q256" s="31"/>
      <c r="R256" s="31"/>
      <c r="S256" s="31"/>
      <c r="T256" s="31"/>
      <c r="U256" s="31"/>
      <c r="V256" s="31"/>
      <c r="W256" s="31"/>
      <c r="X256" s="31"/>
    </row>
    <row r="257">
      <c r="A257" s="69"/>
      <c r="B257" s="70" t="str">
        <f>IF($A257="","",SUMIFS(Transacoes!D$3:D1001,Transacoes!$C$3:$C1001,$A257,Transacoes!$B$3:$B1001,"C")-SUMIFS(Transacoes!D$3:D1001,Transacoes!$C$3:$C1001,$A257,Transacoes!$B$3:$B1001,"V"))</f>
        <v/>
      </c>
      <c r="C257" s="71" t="str">
        <f>IF($A257="","",(SUMIFS(Transacoes!F$3:F1001,Transacoes!$C$3:$C1001,$A257,Transacoes!$B$3:$B1001,"C")-SUMIFS(Transacoes!F$3:F1001,Transacoes!$C$3:$C1001,$A257,Transacoes!$B$3:$B1001,"V")) + G257)</f>
        <v/>
      </c>
      <c r="D257" s="71" t="str">
        <f>IFERROR(__xludf.DUMMYFUNCTION("IF(A257="""","""",IF(B257="""","""",B257*GOOGLEFINANCE(A257)))"),"")</f>
        <v/>
      </c>
      <c r="E257" s="71" t="str">
        <f t="shared" si="1"/>
        <v/>
      </c>
      <c r="F257" s="72" t="str">
        <f t="shared" si="2"/>
        <v/>
      </c>
      <c r="G257" s="73" t="str">
        <f>IF(A257="","",SUMIF(Transacoes!C$3:C1001,A257,Transacoes!G$3:G1001))</f>
        <v/>
      </c>
      <c r="H257" s="74" t="str">
        <f>IF(A257="","", SUMIF(Transacoes!C$3:C1001, A257, Transacoes!H$3:H1001))</f>
        <v/>
      </c>
      <c r="I257" s="75" t="str">
        <f>IF($A257="","",SUMIF(Transacoes!$C$3:$C1001, $A257, Transacoes!I$3:I1001))</f>
        <v/>
      </c>
      <c r="J257" s="75" t="str">
        <f>IF($A257="","",SUMIF(Transacoes!$C$3:$C1001, $A257, Transacoes!J$3:J1001))</f>
        <v/>
      </c>
      <c r="K257" s="75" t="str">
        <f>IF($A257="","",SUMIF(Transacoes!$C$3:$C1001, $A257, Transacoes!K$3:K1001))</f>
        <v/>
      </c>
      <c r="L257" s="75" t="str">
        <f>IF($A257="","",SUMIF(Transacoes!$C$3:$C1001, $A257, Transacoes!L$3:L1001))</f>
        <v/>
      </c>
      <c r="M257" s="76" t="str">
        <f>IF($A257="","",SUMIF(Transacoes!$C$3:$C1001, $A257, Transacoes!M$3:M1001))</f>
        <v/>
      </c>
      <c r="N257" s="30"/>
      <c r="O257" s="31"/>
      <c r="P257" s="31"/>
      <c r="Q257" s="31"/>
      <c r="R257" s="31"/>
      <c r="S257" s="31"/>
      <c r="T257" s="31"/>
      <c r="U257" s="31"/>
      <c r="V257" s="31"/>
      <c r="W257" s="31"/>
      <c r="X257" s="31"/>
    </row>
    <row r="258">
      <c r="A258" s="69"/>
      <c r="B258" s="70" t="str">
        <f>IF($A258="","",SUMIFS(Transacoes!D$3:D1001,Transacoes!$C$3:$C1001,$A258,Transacoes!$B$3:$B1001,"C")-SUMIFS(Transacoes!D$3:D1001,Transacoes!$C$3:$C1001,$A258,Transacoes!$B$3:$B1001,"V"))</f>
        <v/>
      </c>
      <c r="C258" s="71" t="str">
        <f>IF($A258="","",(SUMIFS(Transacoes!F$3:F1001,Transacoes!$C$3:$C1001,$A258,Transacoes!$B$3:$B1001,"C")-SUMIFS(Transacoes!F$3:F1001,Transacoes!$C$3:$C1001,$A258,Transacoes!$B$3:$B1001,"V")) + G258)</f>
        <v/>
      </c>
      <c r="D258" s="71" t="str">
        <f>IFERROR(__xludf.DUMMYFUNCTION("IF(A258="""","""",IF(B258="""","""",B258*GOOGLEFINANCE(A258)))"),"")</f>
        <v/>
      </c>
      <c r="E258" s="71" t="str">
        <f t="shared" si="1"/>
        <v/>
      </c>
      <c r="F258" s="72" t="str">
        <f t="shared" si="2"/>
        <v/>
      </c>
      <c r="G258" s="73" t="str">
        <f>IF(A258="","",SUMIF(Transacoes!C$3:C1001,A258,Transacoes!G$3:G1001))</f>
        <v/>
      </c>
      <c r="H258" s="74" t="str">
        <f>IF(A258="","", SUMIF(Transacoes!C$3:C1001, A258, Transacoes!H$3:H1001))</f>
        <v/>
      </c>
      <c r="I258" s="75" t="str">
        <f>IF($A258="","",SUMIF(Transacoes!$C$3:$C1001, $A258, Transacoes!I$3:I1001))</f>
        <v/>
      </c>
      <c r="J258" s="75" t="str">
        <f>IF($A258="","",SUMIF(Transacoes!$C$3:$C1001, $A258, Transacoes!J$3:J1001))</f>
        <v/>
      </c>
      <c r="K258" s="75" t="str">
        <f>IF($A258="","",SUMIF(Transacoes!$C$3:$C1001, $A258, Transacoes!K$3:K1001))</f>
        <v/>
      </c>
      <c r="L258" s="75" t="str">
        <f>IF($A258="","",SUMIF(Transacoes!$C$3:$C1001, $A258, Transacoes!L$3:L1001))</f>
        <v/>
      </c>
      <c r="M258" s="76" t="str">
        <f>IF($A258="","",SUMIF(Transacoes!$C$3:$C1001, $A258, Transacoes!M$3:M1001))</f>
        <v/>
      </c>
      <c r="N258" s="30"/>
      <c r="O258" s="31"/>
      <c r="P258" s="31"/>
      <c r="Q258" s="31"/>
      <c r="R258" s="31"/>
      <c r="S258" s="31"/>
      <c r="T258" s="31"/>
      <c r="U258" s="31"/>
      <c r="V258" s="31"/>
      <c r="W258" s="31"/>
      <c r="X258" s="31"/>
    </row>
    <row r="259">
      <c r="A259" s="69"/>
      <c r="B259" s="70" t="str">
        <f>IF($A259="","",SUMIFS(Transacoes!D$3:D1001,Transacoes!$C$3:$C1001,$A259,Transacoes!$B$3:$B1001,"C")-SUMIFS(Transacoes!D$3:D1001,Transacoes!$C$3:$C1001,$A259,Transacoes!$B$3:$B1001,"V"))</f>
        <v/>
      </c>
      <c r="C259" s="71" t="str">
        <f>IF($A259="","",(SUMIFS(Transacoes!F$3:F1001,Transacoes!$C$3:$C1001,$A259,Transacoes!$B$3:$B1001,"C")-SUMIFS(Transacoes!F$3:F1001,Transacoes!$C$3:$C1001,$A259,Transacoes!$B$3:$B1001,"V")) + G259)</f>
        <v/>
      </c>
      <c r="D259" s="71" t="str">
        <f>IFERROR(__xludf.DUMMYFUNCTION("IF(A259="""","""",IF(B259="""","""",B259*GOOGLEFINANCE(A259)))"),"")</f>
        <v/>
      </c>
      <c r="E259" s="71" t="str">
        <f t="shared" si="1"/>
        <v/>
      </c>
      <c r="F259" s="72" t="str">
        <f t="shared" si="2"/>
        <v/>
      </c>
      <c r="G259" s="73" t="str">
        <f>IF(A259="","",SUMIF(Transacoes!C$3:C1001,A259,Transacoes!G$3:G1001))</f>
        <v/>
      </c>
      <c r="H259" s="74" t="str">
        <f>IF(A259="","", SUMIF(Transacoes!C$3:C1001, A259, Transacoes!H$3:H1001))</f>
        <v/>
      </c>
      <c r="I259" s="75" t="str">
        <f>IF($A259="","",SUMIF(Transacoes!$C$3:$C1001, $A259, Transacoes!I$3:I1001))</f>
        <v/>
      </c>
      <c r="J259" s="75" t="str">
        <f>IF($A259="","",SUMIF(Transacoes!$C$3:$C1001, $A259, Transacoes!J$3:J1001))</f>
        <v/>
      </c>
      <c r="K259" s="75" t="str">
        <f>IF($A259="","",SUMIF(Transacoes!$C$3:$C1001, $A259, Transacoes!K$3:K1001))</f>
        <v/>
      </c>
      <c r="L259" s="75" t="str">
        <f>IF($A259="","",SUMIF(Transacoes!$C$3:$C1001, $A259, Transacoes!L$3:L1001))</f>
        <v/>
      </c>
      <c r="M259" s="76" t="str">
        <f>IF($A259="","",SUMIF(Transacoes!$C$3:$C1001, $A259, Transacoes!M$3:M1001))</f>
        <v/>
      </c>
      <c r="N259" s="30"/>
      <c r="O259" s="31"/>
      <c r="P259" s="31"/>
      <c r="Q259" s="31"/>
      <c r="R259" s="31"/>
      <c r="S259" s="31"/>
      <c r="T259" s="31"/>
      <c r="U259" s="31"/>
      <c r="V259" s="31"/>
      <c r="W259" s="31"/>
      <c r="X259" s="31"/>
    </row>
    <row r="260">
      <c r="A260" s="69"/>
      <c r="B260" s="70" t="str">
        <f>IF($A260="","",SUMIFS(Transacoes!D$3:D1001,Transacoes!$C$3:$C1001,$A260,Transacoes!$B$3:$B1001,"C")-SUMIFS(Transacoes!D$3:D1001,Transacoes!$C$3:$C1001,$A260,Transacoes!$B$3:$B1001,"V"))</f>
        <v/>
      </c>
      <c r="C260" s="71" t="str">
        <f>IF($A260="","",(SUMIFS(Transacoes!F$3:F1001,Transacoes!$C$3:$C1001,$A260,Transacoes!$B$3:$B1001,"C")-SUMIFS(Transacoes!F$3:F1001,Transacoes!$C$3:$C1001,$A260,Transacoes!$B$3:$B1001,"V")) + G260)</f>
        <v/>
      </c>
      <c r="D260" s="71" t="str">
        <f>IFERROR(__xludf.DUMMYFUNCTION("IF(A260="""","""",IF(B260="""","""",B260*GOOGLEFINANCE(A260)))"),"")</f>
        <v/>
      </c>
      <c r="E260" s="71" t="str">
        <f t="shared" si="1"/>
        <v/>
      </c>
      <c r="F260" s="72" t="str">
        <f t="shared" si="2"/>
        <v/>
      </c>
      <c r="G260" s="73" t="str">
        <f>IF(A260="","",SUMIF(Transacoes!C$3:C1001,A260,Transacoes!G$3:G1001))</f>
        <v/>
      </c>
      <c r="H260" s="74" t="str">
        <f>IF(A260="","", SUMIF(Transacoes!C$3:C1001, A260, Transacoes!H$3:H1001))</f>
        <v/>
      </c>
      <c r="I260" s="75" t="str">
        <f>IF($A260="","",SUMIF(Transacoes!$C$3:$C1001, $A260, Transacoes!I$3:I1001))</f>
        <v/>
      </c>
      <c r="J260" s="75" t="str">
        <f>IF($A260="","",SUMIF(Transacoes!$C$3:$C1001, $A260, Transacoes!J$3:J1001))</f>
        <v/>
      </c>
      <c r="K260" s="75" t="str">
        <f>IF($A260="","",SUMIF(Transacoes!$C$3:$C1001, $A260, Transacoes!K$3:K1001))</f>
        <v/>
      </c>
      <c r="L260" s="75" t="str">
        <f>IF($A260="","",SUMIF(Transacoes!$C$3:$C1001, $A260, Transacoes!L$3:L1001))</f>
        <v/>
      </c>
      <c r="M260" s="76" t="str">
        <f>IF($A260="","",SUMIF(Transacoes!$C$3:$C1001, $A260, Transacoes!M$3:M1001))</f>
        <v/>
      </c>
      <c r="N260" s="30"/>
      <c r="O260" s="31"/>
      <c r="P260" s="31"/>
      <c r="Q260" s="31"/>
      <c r="R260" s="31"/>
      <c r="S260" s="31"/>
      <c r="T260" s="31"/>
      <c r="U260" s="31"/>
      <c r="V260" s="31"/>
      <c r="W260" s="31"/>
      <c r="X260" s="31"/>
    </row>
    <row r="261">
      <c r="A261" s="69"/>
      <c r="B261" s="70" t="str">
        <f>IF($A261="","",SUMIFS(Transacoes!D$3:D1001,Transacoes!$C$3:$C1001,$A261,Transacoes!$B$3:$B1001,"C")-SUMIFS(Transacoes!D$3:D1001,Transacoes!$C$3:$C1001,$A261,Transacoes!$B$3:$B1001,"V"))</f>
        <v/>
      </c>
      <c r="C261" s="71" t="str">
        <f>IF($A261="","",(SUMIFS(Transacoes!F$3:F1001,Transacoes!$C$3:$C1001,$A261,Transacoes!$B$3:$B1001,"C")-SUMIFS(Transacoes!F$3:F1001,Transacoes!$C$3:$C1001,$A261,Transacoes!$B$3:$B1001,"V")) + G261)</f>
        <v/>
      </c>
      <c r="D261" s="71" t="str">
        <f>IFERROR(__xludf.DUMMYFUNCTION("IF(A261="""","""",IF(B261="""","""",B261*GOOGLEFINANCE(A261)))"),"")</f>
        <v/>
      </c>
      <c r="E261" s="71" t="str">
        <f t="shared" si="1"/>
        <v/>
      </c>
      <c r="F261" s="72" t="str">
        <f t="shared" si="2"/>
        <v/>
      </c>
      <c r="G261" s="73" t="str">
        <f>IF(A261="","",SUMIF(Transacoes!C$3:C1001,A261,Transacoes!G$3:G1001))</f>
        <v/>
      </c>
      <c r="H261" s="74" t="str">
        <f>IF(A261="","", SUMIF(Transacoes!C$3:C1001, A261, Transacoes!H$3:H1001))</f>
        <v/>
      </c>
      <c r="I261" s="75" t="str">
        <f>IF($A261="","",SUMIF(Transacoes!$C$3:$C1001, $A261, Transacoes!I$3:I1001))</f>
        <v/>
      </c>
      <c r="J261" s="75" t="str">
        <f>IF($A261="","",SUMIF(Transacoes!$C$3:$C1001, $A261, Transacoes!J$3:J1001))</f>
        <v/>
      </c>
      <c r="K261" s="75" t="str">
        <f>IF($A261="","",SUMIF(Transacoes!$C$3:$C1001, $A261, Transacoes!K$3:K1001))</f>
        <v/>
      </c>
      <c r="L261" s="75" t="str">
        <f>IF($A261="","",SUMIF(Transacoes!$C$3:$C1001, $A261, Transacoes!L$3:L1001))</f>
        <v/>
      </c>
      <c r="M261" s="76" t="str">
        <f>IF($A261="","",SUMIF(Transacoes!$C$3:$C1001, $A261, Transacoes!M$3:M1001))</f>
        <v/>
      </c>
      <c r="N261" s="30"/>
      <c r="O261" s="31"/>
      <c r="P261" s="31"/>
      <c r="Q261" s="31"/>
      <c r="R261" s="31"/>
      <c r="S261" s="31"/>
      <c r="T261" s="31"/>
      <c r="U261" s="31"/>
      <c r="V261" s="31"/>
      <c r="W261" s="31"/>
      <c r="X261" s="31"/>
    </row>
    <row r="262">
      <c r="A262" s="69"/>
      <c r="B262" s="70" t="str">
        <f>IF($A262="","",SUMIFS(Transacoes!D$3:D1001,Transacoes!$C$3:$C1001,$A262,Transacoes!$B$3:$B1001,"C")-SUMIFS(Transacoes!D$3:D1001,Transacoes!$C$3:$C1001,$A262,Transacoes!$B$3:$B1001,"V"))</f>
        <v/>
      </c>
      <c r="C262" s="71" t="str">
        <f>IF($A262="","",(SUMIFS(Transacoes!F$3:F1001,Transacoes!$C$3:$C1001,$A262,Transacoes!$B$3:$B1001,"C")-SUMIFS(Transacoes!F$3:F1001,Transacoes!$C$3:$C1001,$A262,Transacoes!$B$3:$B1001,"V")) + G262)</f>
        <v/>
      </c>
      <c r="D262" s="71" t="str">
        <f>IFERROR(__xludf.DUMMYFUNCTION("IF(A262="""","""",IF(B262="""","""",B262*GOOGLEFINANCE(A262)))"),"")</f>
        <v/>
      </c>
      <c r="E262" s="71" t="str">
        <f t="shared" si="1"/>
        <v/>
      </c>
      <c r="F262" s="72" t="str">
        <f t="shared" si="2"/>
        <v/>
      </c>
      <c r="G262" s="73" t="str">
        <f>IF(A262="","",SUMIF(Transacoes!C$3:C1001,A262,Transacoes!G$3:G1001))</f>
        <v/>
      </c>
      <c r="H262" s="74" t="str">
        <f>IF(A262="","", SUMIF(Transacoes!C$3:C1001, A262, Transacoes!H$3:H1001))</f>
        <v/>
      </c>
      <c r="I262" s="75" t="str">
        <f>IF($A262="","",SUMIF(Transacoes!$C$3:$C1001, $A262, Transacoes!I$3:I1001))</f>
        <v/>
      </c>
      <c r="J262" s="75" t="str">
        <f>IF($A262="","",SUMIF(Transacoes!$C$3:$C1001, $A262, Transacoes!J$3:J1001))</f>
        <v/>
      </c>
      <c r="K262" s="75" t="str">
        <f>IF($A262="","",SUMIF(Transacoes!$C$3:$C1001, $A262, Transacoes!K$3:K1001))</f>
        <v/>
      </c>
      <c r="L262" s="75" t="str">
        <f>IF($A262="","",SUMIF(Transacoes!$C$3:$C1001, $A262, Transacoes!L$3:L1001))</f>
        <v/>
      </c>
      <c r="M262" s="76" t="str">
        <f>IF($A262="","",SUMIF(Transacoes!$C$3:$C1001, $A262, Transacoes!M$3:M1001))</f>
        <v/>
      </c>
      <c r="N262" s="30"/>
      <c r="O262" s="31"/>
      <c r="P262" s="31"/>
      <c r="Q262" s="31"/>
      <c r="R262" s="31"/>
      <c r="S262" s="31"/>
      <c r="T262" s="31"/>
      <c r="U262" s="31"/>
      <c r="V262" s="31"/>
      <c r="W262" s="31"/>
      <c r="X262" s="31"/>
    </row>
    <row r="263">
      <c r="A263" s="69"/>
      <c r="B263" s="70" t="str">
        <f>IF($A263="","",SUMIFS(Transacoes!D$3:D1001,Transacoes!$C$3:$C1001,$A263,Transacoes!$B$3:$B1001,"C")-SUMIFS(Transacoes!D$3:D1001,Transacoes!$C$3:$C1001,$A263,Transacoes!$B$3:$B1001,"V"))</f>
        <v/>
      </c>
      <c r="C263" s="71" t="str">
        <f>IF($A263="","",(SUMIFS(Transacoes!F$3:F1001,Transacoes!$C$3:$C1001,$A263,Transacoes!$B$3:$B1001,"C")-SUMIFS(Transacoes!F$3:F1001,Transacoes!$C$3:$C1001,$A263,Transacoes!$B$3:$B1001,"V")) + G263)</f>
        <v/>
      </c>
      <c r="D263" s="71" t="str">
        <f>IFERROR(__xludf.DUMMYFUNCTION("IF(A263="""","""",IF(B263="""","""",B263*GOOGLEFINANCE(A263)))"),"")</f>
        <v/>
      </c>
      <c r="E263" s="71" t="str">
        <f t="shared" si="1"/>
        <v/>
      </c>
      <c r="F263" s="72" t="str">
        <f t="shared" si="2"/>
        <v/>
      </c>
      <c r="G263" s="73" t="str">
        <f>IF(A263="","",SUMIF(Transacoes!C$3:C1001,A263,Transacoes!G$3:G1001))</f>
        <v/>
      </c>
      <c r="H263" s="74" t="str">
        <f>IF(A263="","", SUMIF(Transacoes!C$3:C1001, A263, Transacoes!H$3:H1001))</f>
        <v/>
      </c>
      <c r="I263" s="75" t="str">
        <f>IF($A263="","",SUMIF(Transacoes!$C$3:$C1001, $A263, Transacoes!I$3:I1001))</f>
        <v/>
      </c>
      <c r="J263" s="75" t="str">
        <f>IF($A263="","",SUMIF(Transacoes!$C$3:$C1001, $A263, Transacoes!J$3:J1001))</f>
        <v/>
      </c>
      <c r="K263" s="75" t="str">
        <f>IF($A263="","",SUMIF(Transacoes!$C$3:$C1001, $A263, Transacoes!K$3:K1001))</f>
        <v/>
      </c>
      <c r="L263" s="75" t="str">
        <f>IF($A263="","",SUMIF(Transacoes!$C$3:$C1001, $A263, Transacoes!L$3:L1001))</f>
        <v/>
      </c>
      <c r="M263" s="76" t="str">
        <f>IF($A263="","",SUMIF(Transacoes!$C$3:$C1001, $A263, Transacoes!M$3:M1001))</f>
        <v/>
      </c>
      <c r="N263" s="30"/>
      <c r="O263" s="31"/>
      <c r="P263" s="31"/>
      <c r="Q263" s="31"/>
      <c r="R263" s="31"/>
      <c r="S263" s="31"/>
      <c r="T263" s="31"/>
      <c r="U263" s="31"/>
      <c r="V263" s="31"/>
      <c r="W263" s="31"/>
      <c r="X263" s="31"/>
    </row>
    <row r="264">
      <c r="A264" s="69"/>
      <c r="B264" s="70" t="str">
        <f>IF($A264="","",SUMIFS(Transacoes!D$3:D1001,Transacoes!$C$3:$C1001,$A264,Transacoes!$B$3:$B1001,"C")-SUMIFS(Transacoes!D$3:D1001,Transacoes!$C$3:$C1001,$A264,Transacoes!$B$3:$B1001,"V"))</f>
        <v/>
      </c>
      <c r="C264" s="71" t="str">
        <f>IF($A264="","",(SUMIFS(Transacoes!F$3:F1001,Transacoes!$C$3:$C1001,$A264,Transacoes!$B$3:$B1001,"C")-SUMIFS(Transacoes!F$3:F1001,Transacoes!$C$3:$C1001,$A264,Transacoes!$B$3:$B1001,"V")) + G264)</f>
        <v/>
      </c>
      <c r="D264" s="71" t="str">
        <f>IFERROR(__xludf.DUMMYFUNCTION("IF(A264="""","""",IF(B264="""","""",B264*GOOGLEFINANCE(A264)))"),"")</f>
        <v/>
      </c>
      <c r="E264" s="71" t="str">
        <f t="shared" si="1"/>
        <v/>
      </c>
      <c r="F264" s="72" t="str">
        <f t="shared" si="2"/>
        <v/>
      </c>
      <c r="G264" s="73" t="str">
        <f>IF(A264="","",SUMIF(Transacoes!C$3:C1001,A264,Transacoes!G$3:G1001))</f>
        <v/>
      </c>
      <c r="H264" s="74" t="str">
        <f>IF(A264="","", SUMIF(Transacoes!C$3:C1001, A264, Transacoes!H$3:H1001))</f>
        <v/>
      </c>
      <c r="I264" s="75" t="str">
        <f>IF($A264="","",SUMIF(Transacoes!$C$3:$C1001, $A264, Transacoes!I$3:I1001))</f>
        <v/>
      </c>
      <c r="J264" s="75" t="str">
        <f>IF($A264="","",SUMIF(Transacoes!$C$3:$C1001, $A264, Transacoes!J$3:J1001))</f>
        <v/>
      </c>
      <c r="K264" s="75" t="str">
        <f>IF($A264="","",SUMIF(Transacoes!$C$3:$C1001, $A264, Transacoes!K$3:K1001))</f>
        <v/>
      </c>
      <c r="L264" s="75" t="str">
        <f>IF($A264="","",SUMIF(Transacoes!$C$3:$C1001, $A264, Transacoes!L$3:L1001))</f>
        <v/>
      </c>
      <c r="M264" s="76" t="str">
        <f>IF($A264="","",SUMIF(Transacoes!$C$3:$C1001, $A264, Transacoes!M$3:M1001))</f>
        <v/>
      </c>
      <c r="N264" s="30"/>
      <c r="O264" s="31"/>
      <c r="P264" s="31"/>
      <c r="Q264" s="31"/>
      <c r="R264" s="31"/>
      <c r="S264" s="31"/>
      <c r="T264" s="31"/>
      <c r="U264" s="31"/>
      <c r="V264" s="31"/>
      <c r="W264" s="31"/>
      <c r="X264" s="31"/>
    </row>
    <row r="265">
      <c r="A265" s="69"/>
      <c r="B265" s="70" t="str">
        <f>IF($A265="","",SUMIFS(Transacoes!D$3:D1001,Transacoes!$C$3:$C1001,$A265,Transacoes!$B$3:$B1001,"C")-SUMIFS(Transacoes!D$3:D1001,Transacoes!$C$3:$C1001,$A265,Transacoes!$B$3:$B1001,"V"))</f>
        <v/>
      </c>
      <c r="C265" s="71" t="str">
        <f>IF($A265="","",(SUMIFS(Transacoes!F$3:F1001,Transacoes!$C$3:$C1001,$A265,Transacoes!$B$3:$B1001,"C")-SUMIFS(Transacoes!F$3:F1001,Transacoes!$C$3:$C1001,$A265,Transacoes!$B$3:$B1001,"V")) + G265)</f>
        <v/>
      </c>
      <c r="D265" s="71" t="str">
        <f>IFERROR(__xludf.DUMMYFUNCTION("IF(A265="""","""",IF(B265="""","""",B265*GOOGLEFINANCE(A265)))"),"")</f>
        <v/>
      </c>
      <c r="E265" s="71" t="str">
        <f t="shared" si="1"/>
        <v/>
      </c>
      <c r="F265" s="72" t="str">
        <f t="shared" si="2"/>
        <v/>
      </c>
      <c r="G265" s="73" t="str">
        <f>IF(A265="","",SUMIF(Transacoes!C$3:C1001,A265,Transacoes!G$3:G1001))</f>
        <v/>
      </c>
      <c r="H265" s="74" t="str">
        <f>IF(A265="","", SUMIF(Transacoes!C$3:C1001, A265, Transacoes!H$3:H1001))</f>
        <v/>
      </c>
      <c r="I265" s="75" t="str">
        <f>IF($A265="","",SUMIF(Transacoes!$C$3:$C1001, $A265, Transacoes!I$3:I1001))</f>
        <v/>
      </c>
      <c r="J265" s="75" t="str">
        <f>IF($A265="","",SUMIF(Transacoes!$C$3:$C1001, $A265, Transacoes!J$3:J1001))</f>
        <v/>
      </c>
      <c r="K265" s="75" t="str">
        <f>IF($A265="","",SUMIF(Transacoes!$C$3:$C1001, $A265, Transacoes!K$3:K1001))</f>
        <v/>
      </c>
      <c r="L265" s="75" t="str">
        <f>IF($A265="","",SUMIF(Transacoes!$C$3:$C1001, $A265, Transacoes!L$3:L1001))</f>
        <v/>
      </c>
      <c r="M265" s="76" t="str">
        <f>IF($A265="","",SUMIF(Transacoes!$C$3:$C1001, $A265, Transacoes!M$3:M1001))</f>
        <v/>
      </c>
      <c r="N265" s="30"/>
      <c r="O265" s="31"/>
      <c r="P265" s="31"/>
      <c r="Q265" s="31"/>
      <c r="R265" s="31"/>
      <c r="S265" s="31"/>
      <c r="T265" s="31"/>
      <c r="U265" s="31"/>
      <c r="V265" s="31"/>
      <c r="W265" s="31"/>
      <c r="X265" s="31"/>
    </row>
    <row r="266">
      <c r="A266" s="69"/>
      <c r="B266" s="70" t="str">
        <f>IF($A266="","",SUMIFS(Transacoes!D$3:D1001,Transacoes!$C$3:$C1001,$A266,Transacoes!$B$3:$B1001,"C")-SUMIFS(Transacoes!D$3:D1001,Transacoes!$C$3:$C1001,$A266,Transacoes!$B$3:$B1001,"V"))</f>
        <v/>
      </c>
      <c r="C266" s="71" t="str">
        <f>IF($A266="","",(SUMIFS(Transacoes!F$3:F1001,Transacoes!$C$3:$C1001,$A266,Transacoes!$B$3:$B1001,"C")-SUMIFS(Transacoes!F$3:F1001,Transacoes!$C$3:$C1001,$A266,Transacoes!$B$3:$B1001,"V")) + G266)</f>
        <v/>
      </c>
      <c r="D266" s="71" t="str">
        <f>IFERROR(__xludf.DUMMYFUNCTION("IF(A266="""","""",IF(B266="""","""",B266*GOOGLEFINANCE(A266)))"),"")</f>
        <v/>
      </c>
      <c r="E266" s="71" t="str">
        <f t="shared" si="1"/>
        <v/>
      </c>
      <c r="F266" s="72" t="str">
        <f t="shared" si="2"/>
        <v/>
      </c>
      <c r="G266" s="73" t="str">
        <f>IF(A266="","",SUMIF(Transacoes!C$3:C1001,A266,Transacoes!G$3:G1001))</f>
        <v/>
      </c>
      <c r="H266" s="74" t="str">
        <f>IF(A266="","", SUMIF(Transacoes!C$3:C1001, A266, Transacoes!H$3:H1001))</f>
        <v/>
      </c>
      <c r="I266" s="75" t="str">
        <f>IF($A266="","",SUMIF(Transacoes!$C$3:$C1001, $A266, Transacoes!I$3:I1001))</f>
        <v/>
      </c>
      <c r="J266" s="75" t="str">
        <f>IF($A266="","",SUMIF(Transacoes!$C$3:$C1001, $A266, Transacoes!J$3:J1001))</f>
        <v/>
      </c>
      <c r="K266" s="75" t="str">
        <f>IF($A266="","",SUMIF(Transacoes!$C$3:$C1001, $A266, Transacoes!K$3:K1001))</f>
        <v/>
      </c>
      <c r="L266" s="75" t="str">
        <f>IF($A266="","",SUMIF(Transacoes!$C$3:$C1001, $A266, Transacoes!L$3:L1001))</f>
        <v/>
      </c>
      <c r="M266" s="76" t="str">
        <f>IF($A266="","",SUMIF(Transacoes!$C$3:$C1001, $A266, Transacoes!M$3:M1001))</f>
        <v/>
      </c>
      <c r="N266" s="30"/>
      <c r="O266" s="31"/>
      <c r="P266" s="31"/>
      <c r="Q266" s="31"/>
      <c r="R266" s="31"/>
      <c r="S266" s="31"/>
      <c r="T266" s="31"/>
      <c r="U266" s="31"/>
      <c r="V266" s="31"/>
      <c r="W266" s="31"/>
      <c r="X266" s="31"/>
    </row>
    <row r="267">
      <c r="A267" s="69"/>
      <c r="B267" s="70" t="str">
        <f>IF($A267="","",SUMIFS(Transacoes!D$3:D1001,Transacoes!$C$3:$C1001,$A267,Transacoes!$B$3:$B1001,"C")-SUMIFS(Transacoes!D$3:D1001,Transacoes!$C$3:$C1001,$A267,Transacoes!$B$3:$B1001,"V"))</f>
        <v/>
      </c>
      <c r="C267" s="71" t="str">
        <f>IF($A267="","",(SUMIFS(Transacoes!F$3:F1001,Transacoes!$C$3:$C1001,$A267,Transacoes!$B$3:$B1001,"C")-SUMIFS(Transacoes!F$3:F1001,Transacoes!$C$3:$C1001,$A267,Transacoes!$B$3:$B1001,"V")) + G267)</f>
        <v/>
      </c>
      <c r="D267" s="71" t="str">
        <f>IFERROR(__xludf.DUMMYFUNCTION("IF(A267="""","""",IF(B267="""","""",B267*GOOGLEFINANCE(A267)))"),"")</f>
        <v/>
      </c>
      <c r="E267" s="71" t="str">
        <f t="shared" si="1"/>
        <v/>
      </c>
      <c r="F267" s="72" t="str">
        <f t="shared" si="2"/>
        <v/>
      </c>
      <c r="G267" s="73" t="str">
        <f>IF(A267="","",SUMIF(Transacoes!C$3:C1001,A267,Transacoes!G$3:G1001))</f>
        <v/>
      </c>
      <c r="H267" s="74" t="str">
        <f>IF(A267="","", SUMIF(Transacoes!C$3:C1001, A267, Transacoes!H$3:H1001))</f>
        <v/>
      </c>
      <c r="I267" s="75" t="str">
        <f>IF($A267="","",SUMIF(Transacoes!$C$3:$C1001, $A267, Transacoes!I$3:I1001))</f>
        <v/>
      </c>
      <c r="J267" s="75" t="str">
        <f>IF($A267="","",SUMIF(Transacoes!$C$3:$C1001, $A267, Transacoes!J$3:J1001))</f>
        <v/>
      </c>
      <c r="K267" s="75" t="str">
        <f>IF($A267="","",SUMIF(Transacoes!$C$3:$C1001, $A267, Transacoes!K$3:K1001))</f>
        <v/>
      </c>
      <c r="L267" s="75" t="str">
        <f>IF($A267="","",SUMIF(Transacoes!$C$3:$C1001, $A267, Transacoes!L$3:L1001))</f>
        <v/>
      </c>
      <c r="M267" s="76" t="str">
        <f>IF($A267="","",SUMIF(Transacoes!$C$3:$C1001, $A267, Transacoes!M$3:M1001))</f>
        <v/>
      </c>
      <c r="N267" s="30"/>
      <c r="O267" s="31"/>
      <c r="P267" s="31"/>
      <c r="Q267" s="31"/>
      <c r="R267" s="31"/>
      <c r="S267" s="31"/>
      <c r="T267" s="31"/>
      <c r="U267" s="31"/>
      <c r="V267" s="31"/>
      <c r="W267" s="31"/>
      <c r="X267" s="31"/>
    </row>
    <row r="268">
      <c r="A268" s="69"/>
      <c r="B268" s="70" t="str">
        <f>IF($A268="","",SUMIFS(Transacoes!D$3:D1001,Transacoes!$C$3:$C1001,$A268,Transacoes!$B$3:$B1001,"C")-SUMIFS(Transacoes!D$3:D1001,Transacoes!$C$3:$C1001,$A268,Transacoes!$B$3:$B1001,"V"))</f>
        <v/>
      </c>
      <c r="C268" s="71" t="str">
        <f>IF($A268="","",(SUMIFS(Transacoes!F$3:F1001,Transacoes!$C$3:$C1001,$A268,Transacoes!$B$3:$B1001,"C")-SUMIFS(Transacoes!F$3:F1001,Transacoes!$C$3:$C1001,$A268,Transacoes!$B$3:$B1001,"V")) + G268)</f>
        <v/>
      </c>
      <c r="D268" s="71" t="str">
        <f>IFERROR(__xludf.DUMMYFUNCTION("IF(A268="""","""",IF(B268="""","""",B268*GOOGLEFINANCE(A268)))"),"")</f>
        <v/>
      </c>
      <c r="E268" s="71" t="str">
        <f t="shared" si="1"/>
        <v/>
      </c>
      <c r="F268" s="72" t="str">
        <f t="shared" si="2"/>
        <v/>
      </c>
      <c r="G268" s="73" t="str">
        <f>IF(A268="","",SUMIF(Transacoes!C$3:C1001,A268,Transacoes!G$3:G1001))</f>
        <v/>
      </c>
      <c r="H268" s="74" t="str">
        <f>IF(A268="","", SUMIF(Transacoes!C$3:C1001, A268, Transacoes!H$3:H1001))</f>
        <v/>
      </c>
      <c r="I268" s="75" t="str">
        <f>IF($A268="","",SUMIF(Transacoes!$C$3:$C1001, $A268, Transacoes!I$3:I1001))</f>
        <v/>
      </c>
      <c r="J268" s="75" t="str">
        <f>IF($A268="","",SUMIF(Transacoes!$C$3:$C1001, $A268, Transacoes!J$3:J1001))</f>
        <v/>
      </c>
      <c r="K268" s="75" t="str">
        <f>IF($A268="","",SUMIF(Transacoes!$C$3:$C1001, $A268, Transacoes!K$3:K1001))</f>
        <v/>
      </c>
      <c r="L268" s="75" t="str">
        <f>IF($A268="","",SUMIF(Transacoes!$C$3:$C1001, $A268, Transacoes!L$3:L1001))</f>
        <v/>
      </c>
      <c r="M268" s="76" t="str">
        <f>IF($A268="","",SUMIF(Transacoes!$C$3:$C1001, $A268, Transacoes!M$3:M1001))</f>
        <v/>
      </c>
      <c r="N268" s="30"/>
      <c r="O268" s="31"/>
      <c r="P268" s="31"/>
      <c r="Q268" s="31"/>
      <c r="R268" s="31"/>
      <c r="S268" s="31"/>
      <c r="T268" s="31"/>
      <c r="U268" s="31"/>
      <c r="V268" s="31"/>
      <c r="W268" s="31"/>
      <c r="X268" s="31"/>
    </row>
    <row r="269">
      <c r="A269" s="69"/>
      <c r="B269" s="70" t="str">
        <f>IF($A269="","",SUMIFS(Transacoes!D$3:D1001,Transacoes!$C$3:$C1001,$A269,Transacoes!$B$3:$B1001,"C")-SUMIFS(Transacoes!D$3:D1001,Transacoes!$C$3:$C1001,$A269,Transacoes!$B$3:$B1001,"V"))</f>
        <v/>
      </c>
      <c r="C269" s="71" t="str">
        <f>IF($A269="","",(SUMIFS(Transacoes!F$3:F1001,Transacoes!$C$3:$C1001,$A269,Transacoes!$B$3:$B1001,"C")-SUMIFS(Transacoes!F$3:F1001,Transacoes!$C$3:$C1001,$A269,Transacoes!$B$3:$B1001,"V")) + G269)</f>
        <v/>
      </c>
      <c r="D269" s="71" t="str">
        <f>IFERROR(__xludf.DUMMYFUNCTION("IF(A269="""","""",IF(B269="""","""",B269*GOOGLEFINANCE(A269)))"),"")</f>
        <v/>
      </c>
      <c r="E269" s="71" t="str">
        <f t="shared" si="1"/>
        <v/>
      </c>
      <c r="F269" s="72" t="str">
        <f t="shared" si="2"/>
        <v/>
      </c>
      <c r="G269" s="73" t="str">
        <f>IF(A269="","",SUMIF(Transacoes!C$3:C1001,A269,Transacoes!G$3:G1001))</f>
        <v/>
      </c>
      <c r="H269" s="74" t="str">
        <f>IF(A269="","", SUMIF(Transacoes!C$3:C1001, A269, Transacoes!H$3:H1001))</f>
        <v/>
      </c>
      <c r="I269" s="75" t="str">
        <f>IF($A269="","",SUMIF(Transacoes!$C$3:$C1001, $A269, Transacoes!I$3:I1001))</f>
        <v/>
      </c>
      <c r="J269" s="75" t="str">
        <f>IF($A269="","",SUMIF(Transacoes!$C$3:$C1001, $A269, Transacoes!J$3:J1001))</f>
        <v/>
      </c>
      <c r="K269" s="75" t="str">
        <f>IF($A269="","",SUMIF(Transacoes!$C$3:$C1001, $A269, Transacoes!K$3:K1001))</f>
        <v/>
      </c>
      <c r="L269" s="75" t="str">
        <f>IF($A269="","",SUMIF(Transacoes!$C$3:$C1001, $A269, Transacoes!L$3:L1001))</f>
        <v/>
      </c>
      <c r="M269" s="76" t="str">
        <f>IF($A269="","",SUMIF(Transacoes!$C$3:$C1001, $A269, Transacoes!M$3:M1001))</f>
        <v/>
      </c>
      <c r="N269" s="30"/>
      <c r="O269" s="31"/>
      <c r="P269" s="31"/>
      <c r="Q269" s="31"/>
      <c r="R269" s="31"/>
      <c r="S269" s="31"/>
      <c r="T269" s="31"/>
      <c r="U269" s="31"/>
      <c r="V269" s="31"/>
      <c r="W269" s="31"/>
      <c r="X269" s="31"/>
    </row>
    <row r="270">
      <c r="A270" s="69"/>
      <c r="B270" s="70" t="str">
        <f>IF($A270="","",SUMIFS(Transacoes!D$3:D1001,Transacoes!$C$3:$C1001,$A270,Transacoes!$B$3:$B1001,"C")-SUMIFS(Transacoes!D$3:D1001,Transacoes!$C$3:$C1001,$A270,Transacoes!$B$3:$B1001,"V"))</f>
        <v/>
      </c>
      <c r="C270" s="71" t="str">
        <f>IF($A270="","",(SUMIFS(Transacoes!F$3:F1001,Transacoes!$C$3:$C1001,$A270,Transacoes!$B$3:$B1001,"C")-SUMIFS(Transacoes!F$3:F1001,Transacoes!$C$3:$C1001,$A270,Transacoes!$B$3:$B1001,"V")) + G270)</f>
        <v/>
      </c>
      <c r="D270" s="71" t="str">
        <f>IFERROR(__xludf.DUMMYFUNCTION("IF(A270="""","""",IF(B270="""","""",B270*GOOGLEFINANCE(A270)))"),"")</f>
        <v/>
      </c>
      <c r="E270" s="71" t="str">
        <f t="shared" si="1"/>
        <v/>
      </c>
      <c r="F270" s="72" t="str">
        <f t="shared" si="2"/>
        <v/>
      </c>
      <c r="G270" s="73" t="str">
        <f>IF(A270="","",SUMIF(Transacoes!C$3:C1001,A270,Transacoes!G$3:G1001))</f>
        <v/>
      </c>
      <c r="H270" s="74" t="str">
        <f>IF(A270="","", SUMIF(Transacoes!C$3:C1001, A270, Transacoes!H$3:H1001))</f>
        <v/>
      </c>
      <c r="I270" s="75" t="str">
        <f>IF($A270="","",SUMIF(Transacoes!$C$3:$C1001, $A270, Transacoes!I$3:I1001))</f>
        <v/>
      </c>
      <c r="J270" s="75" t="str">
        <f>IF($A270="","",SUMIF(Transacoes!$C$3:$C1001, $A270, Transacoes!J$3:J1001))</f>
        <v/>
      </c>
      <c r="K270" s="75" t="str">
        <f>IF($A270="","",SUMIF(Transacoes!$C$3:$C1001, $A270, Transacoes!K$3:K1001))</f>
        <v/>
      </c>
      <c r="L270" s="75" t="str">
        <f>IF($A270="","",SUMIF(Transacoes!$C$3:$C1001, $A270, Transacoes!L$3:L1001))</f>
        <v/>
      </c>
      <c r="M270" s="76" t="str">
        <f>IF($A270="","",SUMIF(Transacoes!$C$3:$C1001, $A270, Transacoes!M$3:M1001))</f>
        <v/>
      </c>
      <c r="N270" s="30"/>
      <c r="O270" s="31"/>
      <c r="P270" s="31"/>
      <c r="Q270" s="31"/>
      <c r="R270" s="31"/>
      <c r="S270" s="31"/>
      <c r="T270" s="31"/>
      <c r="U270" s="31"/>
      <c r="V270" s="31"/>
      <c r="W270" s="31"/>
      <c r="X270" s="31"/>
    </row>
    <row r="271">
      <c r="A271" s="69"/>
      <c r="B271" s="70" t="str">
        <f>IF($A271="","",SUMIFS(Transacoes!D$3:D1001,Transacoes!$C$3:$C1001,$A271,Transacoes!$B$3:$B1001,"C")-SUMIFS(Transacoes!D$3:D1001,Transacoes!$C$3:$C1001,$A271,Transacoes!$B$3:$B1001,"V"))</f>
        <v/>
      </c>
      <c r="C271" s="71" t="str">
        <f>IF($A271="","",(SUMIFS(Transacoes!F$3:F1001,Transacoes!$C$3:$C1001,$A271,Transacoes!$B$3:$B1001,"C")-SUMIFS(Transacoes!F$3:F1001,Transacoes!$C$3:$C1001,$A271,Transacoes!$B$3:$B1001,"V")) + G271)</f>
        <v/>
      </c>
      <c r="D271" s="71" t="str">
        <f>IFERROR(__xludf.DUMMYFUNCTION("IF(A271="""","""",IF(B271="""","""",B271*GOOGLEFINANCE(A271)))"),"")</f>
        <v/>
      </c>
      <c r="E271" s="71" t="str">
        <f t="shared" si="1"/>
        <v/>
      </c>
      <c r="F271" s="72" t="str">
        <f t="shared" si="2"/>
        <v/>
      </c>
      <c r="G271" s="73" t="str">
        <f>IF(A271="","",SUMIF(Transacoes!C$3:C1001,A271,Transacoes!G$3:G1001))</f>
        <v/>
      </c>
      <c r="H271" s="74" t="str">
        <f>IF(A271="","", SUMIF(Transacoes!C$3:C1001, A271, Transacoes!H$3:H1001))</f>
        <v/>
      </c>
      <c r="I271" s="75" t="str">
        <f>IF($A271="","",SUMIF(Transacoes!$C$3:$C1001, $A271, Transacoes!I$3:I1001))</f>
        <v/>
      </c>
      <c r="J271" s="75" t="str">
        <f>IF($A271="","",SUMIF(Transacoes!$C$3:$C1001, $A271, Transacoes!J$3:J1001))</f>
        <v/>
      </c>
      <c r="K271" s="75" t="str">
        <f>IF($A271="","",SUMIF(Transacoes!$C$3:$C1001, $A271, Transacoes!K$3:K1001))</f>
        <v/>
      </c>
      <c r="L271" s="75" t="str">
        <f>IF($A271="","",SUMIF(Transacoes!$C$3:$C1001, $A271, Transacoes!L$3:L1001))</f>
        <v/>
      </c>
      <c r="M271" s="76" t="str">
        <f>IF($A271="","",SUMIF(Transacoes!$C$3:$C1001, $A271, Transacoes!M$3:M1001))</f>
        <v/>
      </c>
      <c r="N271" s="30"/>
      <c r="O271" s="31"/>
      <c r="P271" s="31"/>
      <c r="Q271" s="31"/>
      <c r="R271" s="31"/>
      <c r="S271" s="31"/>
      <c r="T271" s="31"/>
      <c r="U271" s="31"/>
      <c r="V271" s="31"/>
      <c r="W271" s="31"/>
      <c r="X271" s="31"/>
    </row>
    <row r="272">
      <c r="A272" s="69"/>
      <c r="B272" s="70" t="str">
        <f>IF($A272="","",SUMIFS(Transacoes!D$3:D1001,Transacoes!$C$3:$C1001,$A272,Transacoes!$B$3:$B1001,"C")-SUMIFS(Transacoes!D$3:D1001,Transacoes!$C$3:$C1001,$A272,Transacoes!$B$3:$B1001,"V"))</f>
        <v/>
      </c>
      <c r="C272" s="71" t="str">
        <f>IF($A272="","",(SUMIFS(Transacoes!F$3:F1001,Transacoes!$C$3:$C1001,$A272,Transacoes!$B$3:$B1001,"C")-SUMIFS(Transacoes!F$3:F1001,Transacoes!$C$3:$C1001,$A272,Transacoes!$B$3:$B1001,"V")) + G272)</f>
        <v/>
      </c>
      <c r="D272" s="71" t="str">
        <f>IFERROR(__xludf.DUMMYFUNCTION("IF(A272="""","""",IF(B272="""","""",B272*GOOGLEFINANCE(A272)))"),"")</f>
        <v/>
      </c>
      <c r="E272" s="71" t="str">
        <f t="shared" si="1"/>
        <v/>
      </c>
      <c r="F272" s="72" t="str">
        <f t="shared" si="2"/>
        <v/>
      </c>
      <c r="G272" s="73" t="str">
        <f>IF(A272="","",SUMIF(Transacoes!C$3:C1001,A272,Transacoes!G$3:G1001))</f>
        <v/>
      </c>
      <c r="H272" s="74" t="str">
        <f>IF(A272="","", SUMIF(Transacoes!C$3:C1001, A272, Transacoes!H$3:H1001))</f>
        <v/>
      </c>
      <c r="I272" s="75" t="str">
        <f>IF($A272="","",SUMIF(Transacoes!$C$3:$C1001, $A272, Transacoes!I$3:I1001))</f>
        <v/>
      </c>
      <c r="J272" s="75" t="str">
        <f>IF($A272="","",SUMIF(Transacoes!$C$3:$C1001, $A272, Transacoes!J$3:J1001))</f>
        <v/>
      </c>
      <c r="K272" s="75" t="str">
        <f>IF($A272="","",SUMIF(Transacoes!$C$3:$C1001, $A272, Transacoes!K$3:K1001))</f>
        <v/>
      </c>
      <c r="L272" s="75" t="str">
        <f>IF($A272="","",SUMIF(Transacoes!$C$3:$C1001, $A272, Transacoes!L$3:L1001))</f>
        <v/>
      </c>
      <c r="M272" s="76" t="str">
        <f>IF($A272="","",SUMIF(Transacoes!$C$3:$C1001, $A272, Transacoes!M$3:M1001))</f>
        <v/>
      </c>
      <c r="N272" s="30"/>
      <c r="O272" s="31"/>
      <c r="P272" s="31"/>
      <c r="Q272" s="31"/>
      <c r="R272" s="31"/>
      <c r="S272" s="31"/>
      <c r="T272" s="31"/>
      <c r="U272" s="31"/>
      <c r="V272" s="31"/>
      <c r="W272" s="31"/>
      <c r="X272" s="31"/>
    </row>
    <row r="273">
      <c r="A273" s="69"/>
      <c r="B273" s="70" t="str">
        <f>IF($A273="","",SUMIFS(Transacoes!D$3:D1001,Transacoes!$C$3:$C1001,$A273,Transacoes!$B$3:$B1001,"C")-SUMIFS(Transacoes!D$3:D1001,Transacoes!$C$3:$C1001,$A273,Transacoes!$B$3:$B1001,"V"))</f>
        <v/>
      </c>
      <c r="C273" s="71" t="str">
        <f>IF($A273="","",(SUMIFS(Transacoes!F$3:F1001,Transacoes!$C$3:$C1001,$A273,Transacoes!$B$3:$B1001,"C")-SUMIFS(Transacoes!F$3:F1001,Transacoes!$C$3:$C1001,$A273,Transacoes!$B$3:$B1001,"V")) + G273)</f>
        <v/>
      </c>
      <c r="D273" s="71" t="str">
        <f>IFERROR(__xludf.DUMMYFUNCTION("IF(A273="""","""",IF(B273="""","""",B273*GOOGLEFINANCE(A273)))"),"")</f>
        <v/>
      </c>
      <c r="E273" s="71" t="str">
        <f t="shared" si="1"/>
        <v/>
      </c>
      <c r="F273" s="72" t="str">
        <f t="shared" si="2"/>
        <v/>
      </c>
      <c r="G273" s="73" t="str">
        <f>IF(A273="","",SUMIF(Transacoes!C$3:C1001,A273,Transacoes!G$3:G1001))</f>
        <v/>
      </c>
      <c r="H273" s="74" t="str">
        <f>IF(A273="","", SUMIF(Transacoes!C$3:C1001, A273, Transacoes!H$3:H1001))</f>
        <v/>
      </c>
      <c r="I273" s="75" t="str">
        <f>IF($A273="","",SUMIF(Transacoes!$C$3:$C1001, $A273, Transacoes!I$3:I1001))</f>
        <v/>
      </c>
      <c r="J273" s="75" t="str">
        <f>IF($A273="","",SUMIF(Transacoes!$C$3:$C1001, $A273, Transacoes!J$3:J1001))</f>
        <v/>
      </c>
      <c r="K273" s="75" t="str">
        <f>IF($A273="","",SUMIF(Transacoes!$C$3:$C1001, $A273, Transacoes!K$3:K1001))</f>
        <v/>
      </c>
      <c r="L273" s="75" t="str">
        <f>IF($A273="","",SUMIF(Transacoes!$C$3:$C1001, $A273, Transacoes!L$3:L1001))</f>
        <v/>
      </c>
      <c r="M273" s="76" t="str">
        <f>IF($A273="","",SUMIF(Transacoes!$C$3:$C1001, $A273, Transacoes!M$3:M1001))</f>
        <v/>
      </c>
      <c r="N273" s="30"/>
      <c r="O273" s="31"/>
      <c r="P273" s="31"/>
      <c r="Q273" s="31"/>
      <c r="R273" s="31"/>
      <c r="S273" s="31"/>
      <c r="T273" s="31"/>
      <c r="U273" s="31"/>
      <c r="V273" s="31"/>
      <c r="W273" s="31"/>
      <c r="X273" s="31"/>
    </row>
    <row r="274">
      <c r="A274" s="69"/>
      <c r="B274" s="70" t="str">
        <f>IF($A274="","",SUMIFS(Transacoes!D$3:D1001,Transacoes!$C$3:$C1001,$A274,Transacoes!$B$3:$B1001,"C")-SUMIFS(Transacoes!D$3:D1001,Transacoes!$C$3:$C1001,$A274,Transacoes!$B$3:$B1001,"V"))</f>
        <v/>
      </c>
      <c r="C274" s="71" t="str">
        <f>IF($A274="","",(SUMIFS(Transacoes!F$3:F1001,Transacoes!$C$3:$C1001,$A274,Transacoes!$B$3:$B1001,"C")-SUMIFS(Transacoes!F$3:F1001,Transacoes!$C$3:$C1001,$A274,Transacoes!$B$3:$B1001,"V")) + G274)</f>
        <v/>
      </c>
      <c r="D274" s="71" t="str">
        <f>IFERROR(__xludf.DUMMYFUNCTION("IF(A274="""","""",IF(B274="""","""",B274*GOOGLEFINANCE(A274)))"),"")</f>
        <v/>
      </c>
      <c r="E274" s="71" t="str">
        <f t="shared" si="1"/>
        <v/>
      </c>
      <c r="F274" s="72" t="str">
        <f t="shared" si="2"/>
        <v/>
      </c>
      <c r="G274" s="73" t="str">
        <f>IF(A274="","",SUMIF(Transacoes!C$3:C1001,A274,Transacoes!G$3:G1001))</f>
        <v/>
      </c>
      <c r="H274" s="74" t="str">
        <f>IF(A274="","", SUMIF(Transacoes!C$3:C1001, A274, Transacoes!H$3:H1001))</f>
        <v/>
      </c>
      <c r="I274" s="75" t="str">
        <f>IF($A274="","",SUMIF(Transacoes!$C$3:$C1001, $A274, Transacoes!I$3:I1001))</f>
        <v/>
      </c>
      <c r="J274" s="75" t="str">
        <f>IF($A274="","",SUMIF(Transacoes!$C$3:$C1001, $A274, Transacoes!J$3:J1001))</f>
        <v/>
      </c>
      <c r="K274" s="75" t="str">
        <f>IF($A274="","",SUMIF(Transacoes!$C$3:$C1001, $A274, Transacoes!K$3:K1001))</f>
        <v/>
      </c>
      <c r="L274" s="75" t="str">
        <f>IF($A274="","",SUMIF(Transacoes!$C$3:$C1001, $A274, Transacoes!L$3:L1001))</f>
        <v/>
      </c>
      <c r="M274" s="76" t="str">
        <f>IF($A274="","",SUMIF(Transacoes!$C$3:$C1001, $A274, Transacoes!M$3:M1001))</f>
        <v/>
      </c>
      <c r="N274" s="30"/>
      <c r="O274" s="31"/>
      <c r="P274" s="31"/>
      <c r="Q274" s="31"/>
      <c r="R274" s="31"/>
      <c r="S274" s="31"/>
      <c r="T274" s="31"/>
      <c r="U274" s="31"/>
      <c r="V274" s="31"/>
      <c r="W274" s="31"/>
      <c r="X274" s="31"/>
    </row>
    <row r="275">
      <c r="A275" s="69"/>
      <c r="B275" s="70" t="str">
        <f>IF($A275="","",SUMIFS(Transacoes!D$3:D1001,Transacoes!$C$3:$C1001,$A275,Transacoes!$B$3:$B1001,"C")-SUMIFS(Transacoes!D$3:D1001,Transacoes!$C$3:$C1001,$A275,Transacoes!$B$3:$B1001,"V"))</f>
        <v/>
      </c>
      <c r="C275" s="71" t="str">
        <f>IF($A275="","",(SUMIFS(Transacoes!F$3:F1001,Transacoes!$C$3:$C1001,$A275,Transacoes!$B$3:$B1001,"C")-SUMIFS(Transacoes!F$3:F1001,Transacoes!$C$3:$C1001,$A275,Transacoes!$B$3:$B1001,"V")) + G275)</f>
        <v/>
      </c>
      <c r="D275" s="71" t="str">
        <f>IFERROR(__xludf.DUMMYFUNCTION("IF(A275="""","""",IF(B275="""","""",B275*GOOGLEFINANCE(A275)))"),"")</f>
        <v/>
      </c>
      <c r="E275" s="71" t="str">
        <f t="shared" si="1"/>
        <v/>
      </c>
      <c r="F275" s="72" t="str">
        <f t="shared" si="2"/>
        <v/>
      </c>
      <c r="G275" s="73" t="str">
        <f>IF(A275="","",SUMIF(Transacoes!C$3:C1001,A275,Transacoes!G$3:G1001))</f>
        <v/>
      </c>
      <c r="H275" s="74" t="str">
        <f>IF(A275="","", SUMIF(Transacoes!C$3:C1001, A275, Transacoes!H$3:H1001))</f>
        <v/>
      </c>
      <c r="I275" s="75" t="str">
        <f>IF($A275="","",SUMIF(Transacoes!$C$3:$C1001, $A275, Transacoes!I$3:I1001))</f>
        <v/>
      </c>
      <c r="J275" s="75" t="str">
        <f>IF($A275="","",SUMIF(Transacoes!$C$3:$C1001, $A275, Transacoes!J$3:J1001))</f>
        <v/>
      </c>
      <c r="K275" s="75" t="str">
        <f>IF($A275="","",SUMIF(Transacoes!$C$3:$C1001, $A275, Transacoes!K$3:K1001))</f>
        <v/>
      </c>
      <c r="L275" s="75" t="str">
        <f>IF($A275="","",SUMIF(Transacoes!$C$3:$C1001, $A275, Transacoes!L$3:L1001))</f>
        <v/>
      </c>
      <c r="M275" s="76" t="str">
        <f>IF($A275="","",SUMIF(Transacoes!$C$3:$C1001, $A275, Transacoes!M$3:M1001))</f>
        <v/>
      </c>
      <c r="N275" s="30"/>
      <c r="O275" s="31"/>
      <c r="P275" s="31"/>
      <c r="Q275" s="31"/>
      <c r="R275" s="31"/>
      <c r="S275" s="31"/>
      <c r="T275" s="31"/>
      <c r="U275" s="31"/>
      <c r="V275" s="31"/>
      <c r="W275" s="31"/>
      <c r="X275" s="31"/>
    </row>
    <row r="276">
      <c r="A276" s="69"/>
      <c r="B276" s="70" t="str">
        <f>IF($A276="","",SUMIFS(Transacoes!D$3:D1001,Transacoes!$C$3:$C1001,$A276,Transacoes!$B$3:$B1001,"C")-SUMIFS(Transacoes!D$3:D1001,Transacoes!$C$3:$C1001,$A276,Transacoes!$B$3:$B1001,"V"))</f>
        <v/>
      </c>
      <c r="C276" s="71" t="str">
        <f>IF($A276="","",(SUMIFS(Transacoes!F$3:F1001,Transacoes!$C$3:$C1001,$A276,Transacoes!$B$3:$B1001,"C")-SUMIFS(Transacoes!F$3:F1001,Transacoes!$C$3:$C1001,$A276,Transacoes!$B$3:$B1001,"V")) + G276)</f>
        <v/>
      </c>
      <c r="D276" s="71" t="str">
        <f>IFERROR(__xludf.DUMMYFUNCTION("IF(A276="""","""",IF(B276="""","""",B276*GOOGLEFINANCE(A276)))"),"")</f>
        <v/>
      </c>
      <c r="E276" s="71" t="str">
        <f t="shared" si="1"/>
        <v/>
      </c>
      <c r="F276" s="72" t="str">
        <f t="shared" si="2"/>
        <v/>
      </c>
      <c r="G276" s="73" t="str">
        <f>IF(A276="","",SUMIF(Transacoes!C$3:C1001,A276,Transacoes!G$3:G1001))</f>
        <v/>
      </c>
      <c r="H276" s="74" t="str">
        <f>IF(A276="","", SUMIF(Transacoes!C$3:C1001, A276, Transacoes!H$3:H1001))</f>
        <v/>
      </c>
      <c r="I276" s="75" t="str">
        <f>IF($A276="","",SUMIF(Transacoes!$C$3:$C1001, $A276, Transacoes!I$3:I1001))</f>
        <v/>
      </c>
      <c r="J276" s="75" t="str">
        <f>IF($A276="","",SUMIF(Transacoes!$C$3:$C1001, $A276, Transacoes!J$3:J1001))</f>
        <v/>
      </c>
      <c r="K276" s="75" t="str">
        <f>IF($A276="","",SUMIF(Transacoes!$C$3:$C1001, $A276, Transacoes!K$3:K1001))</f>
        <v/>
      </c>
      <c r="L276" s="75" t="str">
        <f>IF($A276="","",SUMIF(Transacoes!$C$3:$C1001, $A276, Transacoes!L$3:L1001))</f>
        <v/>
      </c>
      <c r="M276" s="76" t="str">
        <f>IF($A276="","",SUMIF(Transacoes!$C$3:$C1001, $A276, Transacoes!M$3:M1001))</f>
        <v/>
      </c>
      <c r="N276" s="30"/>
      <c r="O276" s="31"/>
      <c r="P276" s="31"/>
      <c r="Q276" s="31"/>
      <c r="R276" s="31"/>
      <c r="S276" s="31"/>
      <c r="T276" s="31"/>
      <c r="U276" s="31"/>
      <c r="V276" s="31"/>
      <c r="W276" s="31"/>
      <c r="X276" s="31"/>
    </row>
    <row r="277">
      <c r="A277" s="69"/>
      <c r="B277" s="70" t="str">
        <f>IF($A277="","",SUMIFS(Transacoes!D$3:D1001,Transacoes!$C$3:$C1001,$A277,Transacoes!$B$3:$B1001,"C")-SUMIFS(Transacoes!D$3:D1001,Transacoes!$C$3:$C1001,$A277,Transacoes!$B$3:$B1001,"V"))</f>
        <v/>
      </c>
      <c r="C277" s="71" t="str">
        <f>IF($A277="","",(SUMIFS(Transacoes!F$3:F1001,Transacoes!$C$3:$C1001,$A277,Transacoes!$B$3:$B1001,"C")-SUMIFS(Transacoes!F$3:F1001,Transacoes!$C$3:$C1001,$A277,Transacoes!$B$3:$B1001,"V")) + G277)</f>
        <v/>
      </c>
      <c r="D277" s="71" t="str">
        <f>IFERROR(__xludf.DUMMYFUNCTION("IF(A277="""","""",IF(B277="""","""",B277*GOOGLEFINANCE(A277)))"),"")</f>
        <v/>
      </c>
      <c r="E277" s="71" t="str">
        <f t="shared" si="1"/>
        <v/>
      </c>
      <c r="F277" s="72" t="str">
        <f t="shared" si="2"/>
        <v/>
      </c>
      <c r="G277" s="73" t="str">
        <f>IF(A277="","",SUMIF(Transacoes!C$3:C1001,A277,Transacoes!G$3:G1001))</f>
        <v/>
      </c>
      <c r="H277" s="74" t="str">
        <f>IF(A277="","", SUMIF(Transacoes!C$3:C1001, A277, Transacoes!H$3:H1001))</f>
        <v/>
      </c>
      <c r="I277" s="75" t="str">
        <f>IF($A277="","",SUMIF(Transacoes!$C$3:$C1001, $A277, Transacoes!I$3:I1001))</f>
        <v/>
      </c>
      <c r="J277" s="75" t="str">
        <f>IF($A277="","",SUMIF(Transacoes!$C$3:$C1001, $A277, Transacoes!J$3:J1001))</f>
        <v/>
      </c>
      <c r="K277" s="75" t="str">
        <f>IF($A277="","",SUMIF(Transacoes!$C$3:$C1001, $A277, Transacoes!K$3:K1001))</f>
        <v/>
      </c>
      <c r="L277" s="75" t="str">
        <f>IF($A277="","",SUMIF(Transacoes!$C$3:$C1001, $A277, Transacoes!L$3:L1001))</f>
        <v/>
      </c>
      <c r="M277" s="76" t="str">
        <f>IF($A277="","",SUMIF(Transacoes!$C$3:$C1001, $A277, Transacoes!M$3:M1001))</f>
        <v/>
      </c>
      <c r="N277" s="30"/>
      <c r="O277" s="31"/>
      <c r="P277" s="31"/>
      <c r="Q277" s="31"/>
      <c r="R277" s="31"/>
      <c r="S277" s="31"/>
      <c r="T277" s="31"/>
      <c r="U277" s="31"/>
      <c r="V277" s="31"/>
      <c r="W277" s="31"/>
      <c r="X277" s="31"/>
    </row>
    <row r="278">
      <c r="A278" s="69"/>
      <c r="B278" s="70" t="str">
        <f>IF($A278="","",SUMIFS(Transacoes!D$3:D1001,Transacoes!$C$3:$C1001,$A278,Transacoes!$B$3:$B1001,"C")-SUMIFS(Transacoes!D$3:D1001,Transacoes!$C$3:$C1001,$A278,Transacoes!$B$3:$B1001,"V"))</f>
        <v/>
      </c>
      <c r="C278" s="71" t="str">
        <f>IF($A278="","",(SUMIFS(Transacoes!F$3:F1001,Transacoes!$C$3:$C1001,$A278,Transacoes!$B$3:$B1001,"C")-SUMIFS(Transacoes!F$3:F1001,Transacoes!$C$3:$C1001,$A278,Transacoes!$B$3:$B1001,"V")) + G278)</f>
        <v/>
      </c>
      <c r="D278" s="71" t="str">
        <f>IFERROR(__xludf.DUMMYFUNCTION("IF(A278="""","""",IF(B278="""","""",B278*GOOGLEFINANCE(A278)))"),"")</f>
        <v/>
      </c>
      <c r="E278" s="71" t="str">
        <f t="shared" si="1"/>
        <v/>
      </c>
      <c r="F278" s="72" t="str">
        <f t="shared" si="2"/>
        <v/>
      </c>
      <c r="G278" s="73" t="str">
        <f>IF(A278="","",SUMIF(Transacoes!C$3:C1001,A278,Transacoes!G$3:G1001))</f>
        <v/>
      </c>
      <c r="H278" s="74" t="str">
        <f>IF(A278="","", SUMIF(Transacoes!C$3:C1001, A278, Transacoes!H$3:H1001))</f>
        <v/>
      </c>
      <c r="I278" s="75" t="str">
        <f>IF($A278="","",SUMIF(Transacoes!$C$3:$C1001, $A278, Transacoes!I$3:I1001))</f>
        <v/>
      </c>
      <c r="J278" s="75" t="str">
        <f>IF($A278="","",SUMIF(Transacoes!$C$3:$C1001, $A278, Transacoes!J$3:J1001))</f>
        <v/>
      </c>
      <c r="K278" s="75" t="str">
        <f>IF($A278="","",SUMIF(Transacoes!$C$3:$C1001, $A278, Transacoes!K$3:K1001))</f>
        <v/>
      </c>
      <c r="L278" s="75" t="str">
        <f>IF($A278="","",SUMIF(Transacoes!$C$3:$C1001, $A278, Transacoes!L$3:L1001))</f>
        <v/>
      </c>
      <c r="M278" s="76" t="str">
        <f>IF($A278="","",SUMIF(Transacoes!$C$3:$C1001, $A278, Transacoes!M$3:M1001))</f>
        <v/>
      </c>
      <c r="N278" s="30"/>
      <c r="O278" s="31"/>
      <c r="P278" s="31"/>
      <c r="Q278" s="31"/>
      <c r="R278" s="31"/>
      <c r="S278" s="31"/>
      <c r="T278" s="31"/>
      <c r="U278" s="31"/>
      <c r="V278" s="31"/>
      <c r="W278" s="31"/>
      <c r="X278" s="31"/>
    </row>
    <row r="279">
      <c r="A279" s="69"/>
      <c r="B279" s="70" t="str">
        <f>IF($A279="","",SUMIFS(Transacoes!D$3:D1001,Transacoes!$C$3:$C1001,$A279,Transacoes!$B$3:$B1001,"C")-SUMIFS(Transacoes!D$3:D1001,Transacoes!$C$3:$C1001,$A279,Transacoes!$B$3:$B1001,"V"))</f>
        <v/>
      </c>
      <c r="C279" s="71" t="str">
        <f>IF($A279="","",(SUMIFS(Transacoes!F$3:F1001,Transacoes!$C$3:$C1001,$A279,Transacoes!$B$3:$B1001,"C")-SUMIFS(Transacoes!F$3:F1001,Transacoes!$C$3:$C1001,$A279,Transacoes!$B$3:$B1001,"V")) + G279)</f>
        <v/>
      </c>
      <c r="D279" s="71" t="str">
        <f>IFERROR(__xludf.DUMMYFUNCTION("IF(A279="""","""",IF(B279="""","""",B279*GOOGLEFINANCE(A279)))"),"")</f>
        <v/>
      </c>
      <c r="E279" s="71" t="str">
        <f t="shared" si="1"/>
        <v/>
      </c>
      <c r="F279" s="72" t="str">
        <f t="shared" si="2"/>
        <v/>
      </c>
      <c r="G279" s="73" t="str">
        <f>IF(A279="","",SUMIF(Transacoes!C$3:C1001,A279,Transacoes!G$3:G1001))</f>
        <v/>
      </c>
      <c r="H279" s="74" t="str">
        <f>IF(A279="","", SUMIF(Transacoes!C$3:C1001, A279, Transacoes!H$3:H1001))</f>
        <v/>
      </c>
      <c r="I279" s="75" t="str">
        <f>IF($A279="","",SUMIF(Transacoes!$C$3:$C1001, $A279, Transacoes!I$3:I1001))</f>
        <v/>
      </c>
      <c r="J279" s="75" t="str">
        <f>IF($A279="","",SUMIF(Transacoes!$C$3:$C1001, $A279, Transacoes!J$3:J1001))</f>
        <v/>
      </c>
      <c r="K279" s="75" t="str">
        <f>IF($A279="","",SUMIF(Transacoes!$C$3:$C1001, $A279, Transacoes!K$3:K1001))</f>
        <v/>
      </c>
      <c r="L279" s="75" t="str">
        <f>IF($A279="","",SUMIF(Transacoes!$C$3:$C1001, $A279, Transacoes!L$3:L1001))</f>
        <v/>
      </c>
      <c r="M279" s="76" t="str">
        <f>IF($A279="","",SUMIF(Transacoes!$C$3:$C1001, $A279, Transacoes!M$3:M1001))</f>
        <v/>
      </c>
      <c r="N279" s="30"/>
      <c r="O279" s="31"/>
      <c r="P279" s="31"/>
      <c r="Q279" s="31"/>
      <c r="R279" s="31"/>
      <c r="S279" s="31"/>
      <c r="T279" s="31"/>
      <c r="U279" s="31"/>
      <c r="V279" s="31"/>
      <c r="W279" s="31"/>
      <c r="X279" s="31"/>
    </row>
    <row r="280">
      <c r="A280" s="69"/>
      <c r="B280" s="70" t="str">
        <f>IF($A280="","",SUMIFS(Transacoes!D$3:D1001,Transacoes!$C$3:$C1001,$A280,Transacoes!$B$3:$B1001,"C")-SUMIFS(Transacoes!D$3:D1001,Transacoes!$C$3:$C1001,$A280,Transacoes!$B$3:$B1001,"V"))</f>
        <v/>
      </c>
      <c r="C280" s="71" t="str">
        <f>IF($A280="","",(SUMIFS(Transacoes!F$3:F1001,Transacoes!$C$3:$C1001,$A280,Transacoes!$B$3:$B1001,"C")-SUMIFS(Transacoes!F$3:F1001,Transacoes!$C$3:$C1001,$A280,Transacoes!$B$3:$B1001,"V")) + G280)</f>
        <v/>
      </c>
      <c r="D280" s="71" t="str">
        <f>IFERROR(__xludf.DUMMYFUNCTION("IF(A280="""","""",IF(B280="""","""",B280*GOOGLEFINANCE(A280)))"),"")</f>
        <v/>
      </c>
      <c r="E280" s="71" t="str">
        <f t="shared" si="1"/>
        <v/>
      </c>
      <c r="F280" s="72" t="str">
        <f t="shared" si="2"/>
        <v/>
      </c>
      <c r="G280" s="73" t="str">
        <f>IF(A280="","",SUMIF(Transacoes!C$3:C1001,A280,Transacoes!G$3:G1001))</f>
        <v/>
      </c>
      <c r="H280" s="74" t="str">
        <f>IF(A280="","", SUMIF(Transacoes!C$3:C1001, A280, Transacoes!H$3:H1001))</f>
        <v/>
      </c>
      <c r="I280" s="75" t="str">
        <f>IF($A280="","",SUMIF(Transacoes!$C$3:$C1001, $A280, Transacoes!I$3:I1001))</f>
        <v/>
      </c>
      <c r="J280" s="75" t="str">
        <f>IF($A280="","",SUMIF(Transacoes!$C$3:$C1001, $A280, Transacoes!J$3:J1001))</f>
        <v/>
      </c>
      <c r="K280" s="75" t="str">
        <f>IF($A280="","",SUMIF(Transacoes!$C$3:$C1001, $A280, Transacoes!K$3:K1001))</f>
        <v/>
      </c>
      <c r="L280" s="75" t="str">
        <f>IF($A280="","",SUMIF(Transacoes!$C$3:$C1001, $A280, Transacoes!L$3:L1001))</f>
        <v/>
      </c>
      <c r="M280" s="76" t="str">
        <f>IF($A280="","",SUMIF(Transacoes!$C$3:$C1001, $A280, Transacoes!M$3:M1001))</f>
        <v/>
      </c>
      <c r="N280" s="30"/>
      <c r="O280" s="31"/>
      <c r="P280" s="31"/>
      <c r="Q280" s="31"/>
      <c r="R280" s="31"/>
      <c r="S280" s="31"/>
      <c r="T280" s="31"/>
      <c r="U280" s="31"/>
      <c r="V280" s="31"/>
      <c r="W280" s="31"/>
      <c r="X280" s="31"/>
    </row>
    <row r="281">
      <c r="A281" s="69"/>
      <c r="B281" s="70" t="str">
        <f>IF($A281="","",SUMIFS(Transacoes!D$3:D1001,Transacoes!$C$3:$C1001,$A281,Transacoes!$B$3:$B1001,"C")-SUMIFS(Transacoes!D$3:D1001,Transacoes!$C$3:$C1001,$A281,Transacoes!$B$3:$B1001,"V"))</f>
        <v/>
      </c>
      <c r="C281" s="71" t="str">
        <f>IF($A281="","",(SUMIFS(Transacoes!F$3:F1001,Transacoes!$C$3:$C1001,$A281,Transacoes!$B$3:$B1001,"C")-SUMIFS(Transacoes!F$3:F1001,Transacoes!$C$3:$C1001,$A281,Transacoes!$B$3:$B1001,"V")) + G281)</f>
        <v/>
      </c>
      <c r="D281" s="71" t="str">
        <f>IFERROR(__xludf.DUMMYFUNCTION("IF(A281="""","""",IF(B281="""","""",B281*GOOGLEFINANCE(A281)))"),"")</f>
        <v/>
      </c>
      <c r="E281" s="71" t="str">
        <f t="shared" si="1"/>
        <v/>
      </c>
      <c r="F281" s="72" t="str">
        <f t="shared" si="2"/>
        <v/>
      </c>
      <c r="G281" s="73" t="str">
        <f>IF(A281="","",SUMIF(Transacoes!C$3:C1001,A281,Transacoes!G$3:G1001))</f>
        <v/>
      </c>
      <c r="H281" s="74" t="str">
        <f>IF(A281="","", SUMIF(Transacoes!C$3:C1001, A281, Transacoes!H$3:H1001))</f>
        <v/>
      </c>
      <c r="I281" s="75" t="str">
        <f>IF($A281="","",SUMIF(Transacoes!$C$3:$C1001, $A281, Transacoes!I$3:I1001))</f>
        <v/>
      </c>
      <c r="J281" s="75" t="str">
        <f>IF($A281="","",SUMIF(Transacoes!$C$3:$C1001, $A281, Transacoes!J$3:J1001))</f>
        <v/>
      </c>
      <c r="K281" s="75" t="str">
        <f>IF($A281="","",SUMIF(Transacoes!$C$3:$C1001, $A281, Transacoes!K$3:K1001))</f>
        <v/>
      </c>
      <c r="L281" s="75" t="str">
        <f>IF($A281="","",SUMIF(Transacoes!$C$3:$C1001, $A281, Transacoes!L$3:L1001))</f>
        <v/>
      </c>
      <c r="M281" s="76" t="str">
        <f>IF($A281="","",SUMIF(Transacoes!$C$3:$C1001, $A281, Transacoes!M$3:M1001))</f>
        <v/>
      </c>
      <c r="N281" s="30"/>
      <c r="O281" s="31"/>
      <c r="P281" s="31"/>
      <c r="Q281" s="31"/>
      <c r="R281" s="31"/>
      <c r="S281" s="31"/>
      <c r="T281" s="31"/>
      <c r="U281" s="31"/>
      <c r="V281" s="31"/>
      <c r="W281" s="31"/>
      <c r="X281" s="31"/>
    </row>
    <row r="282">
      <c r="A282" s="69"/>
      <c r="B282" s="70" t="str">
        <f>IF($A282="","",SUMIFS(Transacoes!D$3:D1001,Transacoes!$C$3:$C1001,$A282,Transacoes!$B$3:$B1001,"C")-SUMIFS(Transacoes!D$3:D1001,Transacoes!$C$3:$C1001,$A282,Transacoes!$B$3:$B1001,"V"))</f>
        <v/>
      </c>
      <c r="C282" s="71" t="str">
        <f>IF($A282="","",(SUMIFS(Transacoes!F$3:F1001,Transacoes!$C$3:$C1001,$A282,Transacoes!$B$3:$B1001,"C")-SUMIFS(Transacoes!F$3:F1001,Transacoes!$C$3:$C1001,$A282,Transacoes!$B$3:$B1001,"V")) + G282)</f>
        <v/>
      </c>
      <c r="D282" s="71" t="str">
        <f>IFERROR(__xludf.DUMMYFUNCTION("IF(A282="""","""",IF(B282="""","""",B282*GOOGLEFINANCE(A282)))"),"")</f>
        <v/>
      </c>
      <c r="E282" s="71" t="str">
        <f t="shared" si="1"/>
        <v/>
      </c>
      <c r="F282" s="72" t="str">
        <f t="shared" si="2"/>
        <v/>
      </c>
      <c r="G282" s="73" t="str">
        <f>IF(A282="","",SUMIF(Transacoes!C$3:C1001,A282,Transacoes!G$3:G1001))</f>
        <v/>
      </c>
      <c r="H282" s="74" t="str">
        <f>IF(A282="","", SUMIF(Transacoes!C$3:C1001, A282, Transacoes!H$3:H1001))</f>
        <v/>
      </c>
      <c r="I282" s="75" t="str">
        <f>IF($A282="","",SUMIF(Transacoes!$C$3:$C1001, $A282, Transacoes!I$3:I1001))</f>
        <v/>
      </c>
      <c r="J282" s="75" t="str">
        <f>IF($A282="","",SUMIF(Transacoes!$C$3:$C1001, $A282, Transacoes!J$3:J1001))</f>
        <v/>
      </c>
      <c r="K282" s="75" t="str">
        <f>IF($A282="","",SUMIF(Transacoes!$C$3:$C1001, $A282, Transacoes!K$3:K1001))</f>
        <v/>
      </c>
      <c r="L282" s="75" t="str">
        <f>IF($A282="","",SUMIF(Transacoes!$C$3:$C1001, $A282, Transacoes!L$3:L1001))</f>
        <v/>
      </c>
      <c r="M282" s="76" t="str">
        <f>IF($A282="","",SUMIF(Transacoes!$C$3:$C1001, $A282, Transacoes!M$3:M1001))</f>
        <v/>
      </c>
      <c r="N282" s="30"/>
      <c r="O282" s="31"/>
      <c r="P282" s="31"/>
      <c r="Q282" s="31"/>
      <c r="R282" s="31"/>
      <c r="S282" s="31"/>
      <c r="T282" s="31"/>
      <c r="U282" s="31"/>
      <c r="V282" s="31"/>
      <c r="W282" s="31"/>
      <c r="X282" s="31"/>
    </row>
    <row r="283">
      <c r="A283" s="69"/>
      <c r="B283" s="70" t="str">
        <f>IF($A283="","",SUMIFS(Transacoes!D$3:D1001,Transacoes!$C$3:$C1001,$A283,Transacoes!$B$3:$B1001,"C")-SUMIFS(Transacoes!D$3:D1001,Transacoes!$C$3:$C1001,$A283,Transacoes!$B$3:$B1001,"V"))</f>
        <v/>
      </c>
      <c r="C283" s="71" t="str">
        <f>IF($A283="","",(SUMIFS(Transacoes!F$3:F1001,Transacoes!$C$3:$C1001,$A283,Transacoes!$B$3:$B1001,"C")-SUMIFS(Transacoes!F$3:F1001,Transacoes!$C$3:$C1001,$A283,Transacoes!$B$3:$B1001,"V")) + G283)</f>
        <v/>
      </c>
      <c r="D283" s="71" t="str">
        <f>IFERROR(__xludf.DUMMYFUNCTION("IF(A283="""","""",IF(B283="""","""",B283*GOOGLEFINANCE(A283)))"),"")</f>
        <v/>
      </c>
      <c r="E283" s="71" t="str">
        <f t="shared" si="1"/>
        <v/>
      </c>
      <c r="F283" s="72" t="str">
        <f t="shared" si="2"/>
        <v/>
      </c>
      <c r="G283" s="73" t="str">
        <f>IF(A283="","",SUMIF(Transacoes!C$3:C1001,A283,Transacoes!G$3:G1001))</f>
        <v/>
      </c>
      <c r="H283" s="74" t="str">
        <f>IF(A283="","", SUMIF(Transacoes!C$3:C1001, A283, Transacoes!H$3:H1001))</f>
        <v/>
      </c>
      <c r="I283" s="75" t="str">
        <f>IF($A283="","",SUMIF(Transacoes!$C$3:$C1001, $A283, Transacoes!I$3:I1001))</f>
        <v/>
      </c>
      <c r="J283" s="75" t="str">
        <f>IF($A283="","",SUMIF(Transacoes!$C$3:$C1001, $A283, Transacoes!J$3:J1001))</f>
        <v/>
      </c>
      <c r="K283" s="75" t="str">
        <f>IF($A283="","",SUMIF(Transacoes!$C$3:$C1001, $A283, Transacoes!K$3:K1001))</f>
        <v/>
      </c>
      <c r="L283" s="75" t="str">
        <f>IF($A283="","",SUMIF(Transacoes!$C$3:$C1001, $A283, Transacoes!L$3:L1001))</f>
        <v/>
      </c>
      <c r="M283" s="76" t="str">
        <f>IF($A283="","",SUMIF(Transacoes!$C$3:$C1001, $A283, Transacoes!M$3:M1001))</f>
        <v/>
      </c>
      <c r="N283" s="30"/>
      <c r="O283" s="31"/>
      <c r="P283" s="31"/>
      <c r="Q283" s="31"/>
      <c r="R283" s="31"/>
      <c r="S283" s="31"/>
      <c r="T283" s="31"/>
      <c r="U283" s="31"/>
      <c r="V283" s="31"/>
      <c r="W283" s="31"/>
      <c r="X283" s="31"/>
    </row>
    <row r="284">
      <c r="A284" s="69"/>
      <c r="B284" s="70" t="str">
        <f>IF($A284="","",SUMIFS(Transacoes!D$3:D1001,Transacoes!$C$3:$C1001,$A284,Transacoes!$B$3:$B1001,"C")-SUMIFS(Transacoes!D$3:D1001,Transacoes!$C$3:$C1001,$A284,Transacoes!$B$3:$B1001,"V"))</f>
        <v/>
      </c>
      <c r="C284" s="71" t="str">
        <f>IF($A284="","",(SUMIFS(Transacoes!F$3:F1001,Transacoes!$C$3:$C1001,$A284,Transacoes!$B$3:$B1001,"C")-SUMIFS(Transacoes!F$3:F1001,Transacoes!$C$3:$C1001,$A284,Transacoes!$B$3:$B1001,"V")) + G284)</f>
        <v/>
      </c>
      <c r="D284" s="71" t="str">
        <f>IFERROR(__xludf.DUMMYFUNCTION("IF(A284="""","""",IF(B284="""","""",B284*GOOGLEFINANCE(A284)))"),"")</f>
        <v/>
      </c>
      <c r="E284" s="71" t="str">
        <f t="shared" si="1"/>
        <v/>
      </c>
      <c r="F284" s="72" t="str">
        <f t="shared" si="2"/>
        <v/>
      </c>
      <c r="G284" s="73" t="str">
        <f>IF(A284="","",SUMIF(Transacoes!C$3:C1001,A284,Transacoes!G$3:G1001))</f>
        <v/>
      </c>
      <c r="H284" s="74" t="str">
        <f>IF(A284="","", SUMIF(Transacoes!C$3:C1001, A284, Transacoes!H$3:H1001))</f>
        <v/>
      </c>
      <c r="I284" s="75" t="str">
        <f>IF($A284="","",SUMIF(Transacoes!$C$3:$C1001, $A284, Transacoes!I$3:I1001))</f>
        <v/>
      </c>
      <c r="J284" s="75" t="str">
        <f>IF($A284="","",SUMIF(Transacoes!$C$3:$C1001, $A284, Transacoes!J$3:J1001))</f>
        <v/>
      </c>
      <c r="K284" s="75" t="str">
        <f>IF($A284="","",SUMIF(Transacoes!$C$3:$C1001, $A284, Transacoes!K$3:K1001))</f>
        <v/>
      </c>
      <c r="L284" s="75" t="str">
        <f>IF($A284="","",SUMIF(Transacoes!$C$3:$C1001, $A284, Transacoes!L$3:L1001))</f>
        <v/>
      </c>
      <c r="M284" s="76" t="str">
        <f>IF($A284="","",SUMIF(Transacoes!$C$3:$C1001, $A284, Transacoes!M$3:M1001))</f>
        <v/>
      </c>
      <c r="N284" s="30"/>
      <c r="O284" s="31"/>
      <c r="P284" s="31"/>
      <c r="Q284" s="31"/>
      <c r="R284" s="31"/>
      <c r="S284" s="31"/>
      <c r="T284" s="31"/>
      <c r="U284" s="31"/>
      <c r="V284" s="31"/>
      <c r="W284" s="31"/>
      <c r="X284" s="31"/>
    </row>
    <row r="285">
      <c r="A285" s="69"/>
      <c r="B285" s="70" t="str">
        <f>IF($A285="","",SUMIFS(Transacoes!D$3:D1001,Transacoes!$C$3:$C1001,$A285,Transacoes!$B$3:$B1001,"C")-SUMIFS(Transacoes!D$3:D1001,Transacoes!$C$3:$C1001,$A285,Transacoes!$B$3:$B1001,"V"))</f>
        <v/>
      </c>
      <c r="C285" s="71" t="str">
        <f>IF($A285="","",(SUMIFS(Transacoes!F$3:F1001,Transacoes!$C$3:$C1001,$A285,Transacoes!$B$3:$B1001,"C")-SUMIFS(Transacoes!F$3:F1001,Transacoes!$C$3:$C1001,$A285,Transacoes!$B$3:$B1001,"V")) + G285)</f>
        <v/>
      </c>
      <c r="D285" s="71" t="str">
        <f>IFERROR(__xludf.DUMMYFUNCTION("IF(A285="""","""",IF(B285="""","""",B285*GOOGLEFINANCE(A285)))"),"")</f>
        <v/>
      </c>
      <c r="E285" s="71" t="str">
        <f t="shared" si="1"/>
        <v/>
      </c>
      <c r="F285" s="72" t="str">
        <f t="shared" si="2"/>
        <v/>
      </c>
      <c r="G285" s="73" t="str">
        <f>IF(A285="","",SUMIF(Transacoes!C$3:C1001,A285,Transacoes!G$3:G1001))</f>
        <v/>
      </c>
      <c r="H285" s="74" t="str">
        <f>IF(A285="","", SUMIF(Transacoes!C$3:C1001, A285, Transacoes!H$3:H1001))</f>
        <v/>
      </c>
      <c r="I285" s="75" t="str">
        <f>IF($A285="","",SUMIF(Transacoes!$C$3:$C1001, $A285, Transacoes!I$3:I1001))</f>
        <v/>
      </c>
      <c r="J285" s="75" t="str">
        <f>IF($A285="","",SUMIF(Transacoes!$C$3:$C1001, $A285, Transacoes!J$3:J1001))</f>
        <v/>
      </c>
      <c r="K285" s="75" t="str">
        <f>IF($A285="","",SUMIF(Transacoes!$C$3:$C1001, $A285, Transacoes!K$3:K1001))</f>
        <v/>
      </c>
      <c r="L285" s="75" t="str">
        <f>IF($A285="","",SUMIF(Transacoes!$C$3:$C1001, $A285, Transacoes!L$3:L1001))</f>
        <v/>
      </c>
      <c r="M285" s="76" t="str">
        <f>IF($A285="","",SUMIF(Transacoes!$C$3:$C1001, $A285, Transacoes!M$3:M1001))</f>
        <v/>
      </c>
      <c r="N285" s="30"/>
      <c r="O285" s="31"/>
      <c r="P285" s="31"/>
      <c r="Q285" s="31"/>
      <c r="R285" s="31"/>
      <c r="S285" s="31"/>
      <c r="T285" s="31"/>
      <c r="U285" s="31"/>
      <c r="V285" s="31"/>
      <c r="W285" s="31"/>
      <c r="X285" s="31"/>
    </row>
    <row r="286">
      <c r="A286" s="69"/>
      <c r="B286" s="70" t="str">
        <f>IF($A286="","",SUMIFS(Transacoes!D$3:D1001,Transacoes!$C$3:$C1001,$A286,Transacoes!$B$3:$B1001,"C")-SUMIFS(Transacoes!D$3:D1001,Transacoes!$C$3:$C1001,$A286,Transacoes!$B$3:$B1001,"V"))</f>
        <v/>
      </c>
      <c r="C286" s="71" t="str">
        <f>IF($A286="","",(SUMIFS(Transacoes!F$3:F1001,Transacoes!$C$3:$C1001,$A286,Transacoes!$B$3:$B1001,"C")-SUMIFS(Transacoes!F$3:F1001,Transacoes!$C$3:$C1001,$A286,Transacoes!$B$3:$B1001,"V")) + G286)</f>
        <v/>
      </c>
      <c r="D286" s="71" t="str">
        <f>IFERROR(__xludf.DUMMYFUNCTION("IF(A286="""","""",IF(B286="""","""",B286*GOOGLEFINANCE(A286)))"),"")</f>
        <v/>
      </c>
      <c r="E286" s="71" t="str">
        <f t="shared" si="1"/>
        <v/>
      </c>
      <c r="F286" s="72" t="str">
        <f t="shared" si="2"/>
        <v/>
      </c>
      <c r="G286" s="73" t="str">
        <f>IF(A286="","",SUMIF(Transacoes!C$3:C1001,A286,Transacoes!G$3:G1001))</f>
        <v/>
      </c>
      <c r="H286" s="74" t="str">
        <f>IF(A286="","", SUMIF(Transacoes!C$3:C1001, A286, Transacoes!H$3:H1001))</f>
        <v/>
      </c>
      <c r="I286" s="75" t="str">
        <f>IF($A286="","",SUMIF(Transacoes!$C$3:$C1001, $A286, Transacoes!I$3:I1001))</f>
        <v/>
      </c>
      <c r="J286" s="75" t="str">
        <f>IF($A286="","",SUMIF(Transacoes!$C$3:$C1001, $A286, Transacoes!J$3:J1001))</f>
        <v/>
      </c>
      <c r="K286" s="75" t="str">
        <f>IF($A286="","",SUMIF(Transacoes!$C$3:$C1001, $A286, Transacoes!K$3:K1001))</f>
        <v/>
      </c>
      <c r="L286" s="75" t="str">
        <f>IF($A286="","",SUMIF(Transacoes!$C$3:$C1001, $A286, Transacoes!L$3:L1001))</f>
        <v/>
      </c>
      <c r="M286" s="76" t="str">
        <f>IF($A286="","",SUMIF(Transacoes!$C$3:$C1001, $A286, Transacoes!M$3:M1001))</f>
        <v/>
      </c>
      <c r="N286" s="30"/>
      <c r="O286" s="31"/>
      <c r="P286" s="31"/>
      <c r="Q286" s="31"/>
      <c r="R286" s="31"/>
      <c r="S286" s="31"/>
      <c r="T286" s="31"/>
      <c r="U286" s="31"/>
      <c r="V286" s="31"/>
      <c r="W286" s="31"/>
      <c r="X286" s="31"/>
    </row>
    <row r="287">
      <c r="A287" s="69"/>
      <c r="B287" s="70" t="str">
        <f>IF($A287="","",SUMIFS(Transacoes!D$3:D1001,Transacoes!$C$3:$C1001,$A287,Transacoes!$B$3:$B1001,"C")-SUMIFS(Transacoes!D$3:D1001,Transacoes!$C$3:$C1001,$A287,Transacoes!$B$3:$B1001,"V"))</f>
        <v/>
      </c>
      <c r="C287" s="71" t="str">
        <f>IF($A287="","",(SUMIFS(Transacoes!F$3:F1001,Transacoes!$C$3:$C1001,$A287,Transacoes!$B$3:$B1001,"C")-SUMIFS(Transacoes!F$3:F1001,Transacoes!$C$3:$C1001,$A287,Transacoes!$B$3:$B1001,"V")) + G287)</f>
        <v/>
      </c>
      <c r="D287" s="71" t="str">
        <f>IFERROR(__xludf.DUMMYFUNCTION("IF(A287="""","""",IF(B287="""","""",B287*GOOGLEFINANCE(A287)))"),"")</f>
        <v/>
      </c>
      <c r="E287" s="71" t="str">
        <f t="shared" si="1"/>
        <v/>
      </c>
      <c r="F287" s="72" t="str">
        <f t="shared" si="2"/>
        <v/>
      </c>
      <c r="G287" s="73" t="str">
        <f>IF(A287="","",SUMIF(Transacoes!C$3:C1001,A287,Transacoes!G$3:G1001))</f>
        <v/>
      </c>
      <c r="H287" s="74" t="str">
        <f>IF(A287="","", SUMIF(Transacoes!C$3:C1001, A287, Transacoes!H$3:H1001))</f>
        <v/>
      </c>
      <c r="I287" s="75" t="str">
        <f>IF($A287="","",SUMIF(Transacoes!$C$3:$C1001, $A287, Transacoes!I$3:I1001))</f>
        <v/>
      </c>
      <c r="J287" s="75" t="str">
        <f>IF($A287="","",SUMIF(Transacoes!$C$3:$C1001, $A287, Transacoes!J$3:J1001))</f>
        <v/>
      </c>
      <c r="K287" s="75" t="str">
        <f>IF($A287="","",SUMIF(Transacoes!$C$3:$C1001, $A287, Transacoes!K$3:K1001))</f>
        <v/>
      </c>
      <c r="L287" s="75" t="str">
        <f>IF($A287="","",SUMIF(Transacoes!$C$3:$C1001, $A287, Transacoes!L$3:L1001))</f>
        <v/>
      </c>
      <c r="M287" s="76" t="str">
        <f>IF($A287="","",SUMIF(Transacoes!$C$3:$C1001, $A287, Transacoes!M$3:M1001))</f>
        <v/>
      </c>
      <c r="N287" s="30"/>
      <c r="O287" s="31"/>
      <c r="P287" s="31"/>
      <c r="Q287" s="31"/>
      <c r="R287" s="31"/>
      <c r="S287" s="31"/>
      <c r="T287" s="31"/>
      <c r="U287" s="31"/>
      <c r="V287" s="31"/>
      <c r="W287" s="31"/>
      <c r="X287" s="31"/>
    </row>
    <row r="288">
      <c r="A288" s="69"/>
      <c r="B288" s="70" t="str">
        <f>IF($A288="","",SUMIFS(Transacoes!D$3:D1001,Transacoes!$C$3:$C1001,$A288,Transacoes!$B$3:$B1001,"C")-SUMIFS(Transacoes!D$3:D1001,Transacoes!$C$3:$C1001,$A288,Transacoes!$B$3:$B1001,"V"))</f>
        <v/>
      </c>
      <c r="C288" s="71" t="str">
        <f>IF($A288="","",(SUMIFS(Transacoes!F$3:F1001,Transacoes!$C$3:$C1001,$A288,Transacoes!$B$3:$B1001,"C")-SUMIFS(Transacoes!F$3:F1001,Transacoes!$C$3:$C1001,$A288,Transacoes!$B$3:$B1001,"V")) + G288)</f>
        <v/>
      </c>
      <c r="D288" s="71" t="str">
        <f>IFERROR(__xludf.DUMMYFUNCTION("IF(A288="""","""",IF(B288="""","""",B288*GOOGLEFINANCE(A288)))"),"")</f>
        <v/>
      </c>
      <c r="E288" s="71" t="str">
        <f t="shared" si="1"/>
        <v/>
      </c>
      <c r="F288" s="72" t="str">
        <f t="shared" si="2"/>
        <v/>
      </c>
      <c r="G288" s="73" t="str">
        <f>IF(A288="","",SUMIF(Transacoes!C$3:C1001,A288,Transacoes!G$3:G1001))</f>
        <v/>
      </c>
      <c r="H288" s="74" t="str">
        <f>IF(A288="","", SUMIF(Transacoes!C$3:C1001, A288, Transacoes!H$3:H1001))</f>
        <v/>
      </c>
      <c r="I288" s="75" t="str">
        <f>IF($A288="","",SUMIF(Transacoes!$C$3:$C1001, $A288, Transacoes!I$3:I1001))</f>
        <v/>
      </c>
      <c r="J288" s="75" t="str">
        <f>IF($A288="","",SUMIF(Transacoes!$C$3:$C1001, $A288, Transacoes!J$3:J1001))</f>
        <v/>
      </c>
      <c r="K288" s="75" t="str">
        <f>IF($A288="","",SUMIF(Transacoes!$C$3:$C1001, $A288, Transacoes!K$3:K1001))</f>
        <v/>
      </c>
      <c r="L288" s="75" t="str">
        <f>IF($A288="","",SUMIF(Transacoes!$C$3:$C1001, $A288, Transacoes!L$3:L1001))</f>
        <v/>
      </c>
      <c r="M288" s="76" t="str">
        <f>IF($A288="","",SUMIF(Transacoes!$C$3:$C1001, $A288, Transacoes!M$3:M1001))</f>
        <v/>
      </c>
      <c r="N288" s="30"/>
      <c r="O288" s="31"/>
      <c r="P288" s="31"/>
      <c r="Q288" s="31"/>
      <c r="R288" s="31"/>
      <c r="S288" s="31"/>
      <c r="T288" s="31"/>
      <c r="U288" s="31"/>
      <c r="V288" s="31"/>
      <c r="W288" s="31"/>
      <c r="X288" s="31"/>
    </row>
    <row r="289">
      <c r="A289" s="69"/>
      <c r="B289" s="70" t="str">
        <f>IF($A289="","",SUMIFS(Transacoes!D$3:D1001,Transacoes!$C$3:$C1001,$A289,Transacoes!$B$3:$B1001,"C")-SUMIFS(Transacoes!D$3:D1001,Transacoes!$C$3:$C1001,$A289,Transacoes!$B$3:$B1001,"V"))</f>
        <v/>
      </c>
      <c r="C289" s="71" t="str">
        <f>IF($A289="","",(SUMIFS(Transacoes!F$3:F1001,Transacoes!$C$3:$C1001,$A289,Transacoes!$B$3:$B1001,"C")-SUMIFS(Transacoes!F$3:F1001,Transacoes!$C$3:$C1001,$A289,Transacoes!$B$3:$B1001,"V")) + G289)</f>
        <v/>
      </c>
      <c r="D289" s="71" t="str">
        <f>IFERROR(__xludf.DUMMYFUNCTION("IF(A289="""","""",IF(B289="""","""",B289*GOOGLEFINANCE(A289)))"),"")</f>
        <v/>
      </c>
      <c r="E289" s="71" t="str">
        <f t="shared" si="1"/>
        <v/>
      </c>
      <c r="F289" s="72" t="str">
        <f t="shared" si="2"/>
        <v/>
      </c>
      <c r="G289" s="73" t="str">
        <f>IF(A289="","",SUMIF(Transacoes!C$3:C1001,A289,Transacoes!G$3:G1001))</f>
        <v/>
      </c>
      <c r="H289" s="74" t="str">
        <f>IF(A289="","", SUMIF(Transacoes!C$3:C1001, A289, Transacoes!H$3:H1001))</f>
        <v/>
      </c>
      <c r="I289" s="75" t="str">
        <f>IF($A289="","",SUMIF(Transacoes!$C$3:$C1001, $A289, Transacoes!I$3:I1001))</f>
        <v/>
      </c>
      <c r="J289" s="75" t="str">
        <f>IF($A289="","",SUMIF(Transacoes!$C$3:$C1001, $A289, Transacoes!J$3:J1001))</f>
        <v/>
      </c>
      <c r="K289" s="75" t="str">
        <f>IF($A289="","",SUMIF(Transacoes!$C$3:$C1001, $A289, Transacoes!K$3:K1001))</f>
        <v/>
      </c>
      <c r="L289" s="75" t="str">
        <f>IF($A289="","",SUMIF(Transacoes!$C$3:$C1001, $A289, Transacoes!L$3:L1001))</f>
        <v/>
      </c>
      <c r="M289" s="76" t="str">
        <f>IF($A289="","",SUMIF(Transacoes!$C$3:$C1001, $A289, Transacoes!M$3:M1001))</f>
        <v/>
      </c>
      <c r="N289" s="30"/>
      <c r="O289" s="31"/>
      <c r="P289" s="31"/>
      <c r="Q289" s="31"/>
      <c r="R289" s="31"/>
      <c r="S289" s="31"/>
      <c r="T289" s="31"/>
      <c r="U289" s="31"/>
      <c r="V289" s="31"/>
      <c r="W289" s="31"/>
      <c r="X289" s="31"/>
    </row>
    <row r="290">
      <c r="A290" s="69"/>
      <c r="B290" s="70" t="str">
        <f>IF($A290="","",SUMIFS(Transacoes!D$3:D1001,Transacoes!$C$3:$C1001,$A290,Transacoes!$B$3:$B1001,"C")-SUMIFS(Transacoes!D$3:D1001,Transacoes!$C$3:$C1001,$A290,Transacoes!$B$3:$B1001,"V"))</f>
        <v/>
      </c>
      <c r="C290" s="71" t="str">
        <f>IF($A290="","",(SUMIFS(Transacoes!F$3:F1001,Transacoes!$C$3:$C1001,$A290,Transacoes!$B$3:$B1001,"C")-SUMIFS(Transacoes!F$3:F1001,Transacoes!$C$3:$C1001,$A290,Transacoes!$B$3:$B1001,"V")) + G290)</f>
        <v/>
      </c>
      <c r="D290" s="71" t="str">
        <f>IFERROR(__xludf.DUMMYFUNCTION("IF(A290="""","""",IF(B290="""","""",B290*GOOGLEFINANCE(A290)))"),"")</f>
        <v/>
      </c>
      <c r="E290" s="71" t="str">
        <f t="shared" si="1"/>
        <v/>
      </c>
      <c r="F290" s="72" t="str">
        <f t="shared" si="2"/>
        <v/>
      </c>
      <c r="G290" s="73" t="str">
        <f>IF(A290="","",SUMIF(Transacoes!C$3:C1001,A290,Transacoes!G$3:G1001))</f>
        <v/>
      </c>
      <c r="H290" s="74" t="str">
        <f>IF(A290="","", SUMIF(Transacoes!C$3:C1001, A290, Transacoes!H$3:H1001))</f>
        <v/>
      </c>
      <c r="I290" s="75" t="str">
        <f>IF($A290="","",SUMIF(Transacoes!$C$3:$C1001, $A290, Transacoes!I$3:I1001))</f>
        <v/>
      </c>
      <c r="J290" s="75" t="str">
        <f>IF($A290="","",SUMIF(Transacoes!$C$3:$C1001, $A290, Transacoes!J$3:J1001))</f>
        <v/>
      </c>
      <c r="K290" s="75" t="str">
        <f>IF($A290="","",SUMIF(Transacoes!$C$3:$C1001, $A290, Transacoes!K$3:K1001))</f>
        <v/>
      </c>
      <c r="L290" s="75" t="str">
        <f>IF($A290="","",SUMIF(Transacoes!$C$3:$C1001, $A290, Transacoes!L$3:L1001))</f>
        <v/>
      </c>
      <c r="M290" s="76" t="str">
        <f>IF($A290="","",SUMIF(Transacoes!$C$3:$C1001, $A290, Transacoes!M$3:M1001))</f>
        <v/>
      </c>
      <c r="N290" s="30"/>
      <c r="O290" s="31"/>
      <c r="P290" s="31"/>
      <c r="Q290" s="31"/>
      <c r="R290" s="31"/>
      <c r="S290" s="31"/>
      <c r="T290" s="31"/>
      <c r="U290" s="31"/>
      <c r="V290" s="31"/>
      <c r="W290" s="31"/>
      <c r="X290" s="31"/>
    </row>
    <row r="291">
      <c r="A291" s="69"/>
      <c r="B291" s="70" t="str">
        <f>IF($A291="","",SUMIFS(Transacoes!D$3:D1001,Transacoes!$C$3:$C1001,$A291,Transacoes!$B$3:$B1001,"C")-SUMIFS(Transacoes!D$3:D1001,Transacoes!$C$3:$C1001,$A291,Transacoes!$B$3:$B1001,"V"))</f>
        <v/>
      </c>
      <c r="C291" s="71" t="str">
        <f>IF($A291="","",(SUMIFS(Transacoes!F$3:F1001,Transacoes!$C$3:$C1001,$A291,Transacoes!$B$3:$B1001,"C")-SUMIFS(Transacoes!F$3:F1001,Transacoes!$C$3:$C1001,$A291,Transacoes!$B$3:$B1001,"V")) + G291)</f>
        <v/>
      </c>
      <c r="D291" s="71" t="str">
        <f>IFERROR(__xludf.DUMMYFUNCTION("IF(A291="""","""",IF(B291="""","""",B291*GOOGLEFINANCE(A291)))"),"")</f>
        <v/>
      </c>
      <c r="E291" s="71" t="str">
        <f t="shared" si="1"/>
        <v/>
      </c>
      <c r="F291" s="72" t="str">
        <f t="shared" si="2"/>
        <v/>
      </c>
      <c r="G291" s="73" t="str">
        <f>IF(A291="","",SUMIF(Transacoes!C$3:C1001,A291,Transacoes!G$3:G1001))</f>
        <v/>
      </c>
      <c r="H291" s="74" t="str">
        <f>IF(A291="","", SUMIF(Transacoes!C$3:C1001, A291, Transacoes!H$3:H1001))</f>
        <v/>
      </c>
      <c r="I291" s="75" t="str">
        <f>IF($A291="","",SUMIF(Transacoes!$C$3:$C1001, $A291, Transacoes!I$3:I1001))</f>
        <v/>
      </c>
      <c r="J291" s="75" t="str">
        <f>IF($A291="","",SUMIF(Transacoes!$C$3:$C1001, $A291, Transacoes!J$3:J1001))</f>
        <v/>
      </c>
      <c r="K291" s="75" t="str">
        <f>IF($A291="","",SUMIF(Transacoes!$C$3:$C1001, $A291, Transacoes!K$3:K1001))</f>
        <v/>
      </c>
      <c r="L291" s="75" t="str">
        <f>IF($A291="","",SUMIF(Transacoes!$C$3:$C1001, $A291, Transacoes!L$3:L1001))</f>
        <v/>
      </c>
      <c r="M291" s="76" t="str">
        <f>IF($A291="","",SUMIF(Transacoes!$C$3:$C1001, $A291, Transacoes!M$3:M1001))</f>
        <v/>
      </c>
      <c r="N291" s="30"/>
      <c r="O291" s="31"/>
      <c r="P291" s="31"/>
      <c r="Q291" s="31"/>
      <c r="R291" s="31"/>
      <c r="S291" s="31"/>
      <c r="T291" s="31"/>
      <c r="U291" s="31"/>
      <c r="V291" s="31"/>
      <c r="W291" s="31"/>
      <c r="X291" s="31"/>
    </row>
    <row r="292">
      <c r="A292" s="69"/>
      <c r="B292" s="70" t="str">
        <f>IF($A292="","",SUMIFS(Transacoes!D$3:D1001,Transacoes!$C$3:$C1001,$A292,Transacoes!$B$3:$B1001,"C")-SUMIFS(Transacoes!D$3:D1001,Transacoes!$C$3:$C1001,$A292,Transacoes!$B$3:$B1001,"V"))</f>
        <v/>
      </c>
      <c r="C292" s="71" t="str">
        <f>IF($A292="","",(SUMIFS(Transacoes!F$3:F1001,Transacoes!$C$3:$C1001,$A292,Transacoes!$B$3:$B1001,"C")-SUMIFS(Transacoes!F$3:F1001,Transacoes!$C$3:$C1001,$A292,Transacoes!$B$3:$B1001,"V")) + G292)</f>
        <v/>
      </c>
      <c r="D292" s="71" t="str">
        <f>IFERROR(__xludf.DUMMYFUNCTION("IF(A292="""","""",IF(B292="""","""",B292*GOOGLEFINANCE(A292)))"),"")</f>
        <v/>
      </c>
      <c r="E292" s="71" t="str">
        <f t="shared" si="1"/>
        <v/>
      </c>
      <c r="F292" s="72" t="str">
        <f t="shared" si="2"/>
        <v/>
      </c>
      <c r="G292" s="73" t="str">
        <f>IF(A292="","",SUMIF(Transacoes!C$3:C1001,A292,Transacoes!G$3:G1001))</f>
        <v/>
      </c>
      <c r="H292" s="74" t="str">
        <f>IF(A292="","", SUMIF(Transacoes!C$3:C1001, A292, Transacoes!H$3:H1001))</f>
        <v/>
      </c>
      <c r="I292" s="75" t="str">
        <f>IF($A292="","",SUMIF(Transacoes!$C$3:$C1001, $A292, Transacoes!I$3:I1001))</f>
        <v/>
      </c>
      <c r="J292" s="75" t="str">
        <f>IF($A292="","",SUMIF(Transacoes!$C$3:$C1001, $A292, Transacoes!J$3:J1001))</f>
        <v/>
      </c>
      <c r="K292" s="75" t="str">
        <f>IF($A292="","",SUMIF(Transacoes!$C$3:$C1001, $A292, Transacoes!K$3:K1001))</f>
        <v/>
      </c>
      <c r="L292" s="75" t="str">
        <f>IF($A292="","",SUMIF(Transacoes!$C$3:$C1001, $A292, Transacoes!L$3:L1001))</f>
        <v/>
      </c>
      <c r="M292" s="76" t="str">
        <f>IF($A292="","",SUMIF(Transacoes!$C$3:$C1001, $A292, Transacoes!M$3:M1001))</f>
        <v/>
      </c>
      <c r="N292" s="30"/>
      <c r="O292" s="31"/>
      <c r="P292" s="31"/>
      <c r="Q292" s="31"/>
      <c r="R292" s="31"/>
      <c r="S292" s="31"/>
      <c r="T292" s="31"/>
      <c r="U292" s="31"/>
      <c r="V292" s="31"/>
      <c r="W292" s="31"/>
      <c r="X292" s="31"/>
    </row>
    <row r="293">
      <c r="A293" s="69"/>
      <c r="B293" s="70" t="str">
        <f>IF($A293="","",SUMIFS(Transacoes!D$3:D1001,Transacoes!$C$3:$C1001,$A293,Transacoes!$B$3:$B1001,"C")-SUMIFS(Transacoes!D$3:D1001,Transacoes!$C$3:$C1001,$A293,Transacoes!$B$3:$B1001,"V"))</f>
        <v/>
      </c>
      <c r="C293" s="71" t="str">
        <f>IF($A293="","",(SUMIFS(Transacoes!F$3:F1001,Transacoes!$C$3:$C1001,$A293,Transacoes!$B$3:$B1001,"C")-SUMIFS(Transacoes!F$3:F1001,Transacoes!$C$3:$C1001,$A293,Transacoes!$B$3:$B1001,"V")) + G293)</f>
        <v/>
      </c>
      <c r="D293" s="71" t="str">
        <f>IFERROR(__xludf.DUMMYFUNCTION("IF(A293="""","""",IF(B293="""","""",B293*GOOGLEFINANCE(A293)))"),"")</f>
        <v/>
      </c>
      <c r="E293" s="71" t="str">
        <f t="shared" si="1"/>
        <v/>
      </c>
      <c r="F293" s="72" t="str">
        <f t="shared" si="2"/>
        <v/>
      </c>
      <c r="G293" s="73" t="str">
        <f>IF(A293="","",SUMIF(Transacoes!C$3:C1001,A293,Transacoes!G$3:G1001))</f>
        <v/>
      </c>
      <c r="H293" s="74" t="str">
        <f>IF(A293="","", SUMIF(Transacoes!C$3:C1001, A293, Transacoes!H$3:H1001))</f>
        <v/>
      </c>
      <c r="I293" s="75" t="str">
        <f>IF($A293="","",SUMIF(Transacoes!$C$3:$C1001, $A293, Transacoes!I$3:I1001))</f>
        <v/>
      </c>
      <c r="J293" s="75" t="str">
        <f>IF($A293="","",SUMIF(Transacoes!$C$3:$C1001, $A293, Transacoes!J$3:J1001))</f>
        <v/>
      </c>
      <c r="K293" s="75" t="str">
        <f>IF($A293="","",SUMIF(Transacoes!$C$3:$C1001, $A293, Transacoes!K$3:K1001))</f>
        <v/>
      </c>
      <c r="L293" s="75" t="str">
        <f>IF($A293="","",SUMIF(Transacoes!$C$3:$C1001, $A293, Transacoes!L$3:L1001))</f>
        <v/>
      </c>
      <c r="M293" s="76" t="str">
        <f>IF($A293="","",SUMIF(Transacoes!$C$3:$C1001, $A293, Transacoes!M$3:M1001))</f>
        <v/>
      </c>
      <c r="N293" s="30"/>
      <c r="O293" s="31"/>
      <c r="P293" s="31"/>
      <c r="Q293" s="31"/>
      <c r="R293" s="31"/>
      <c r="S293" s="31"/>
      <c r="T293" s="31"/>
      <c r="U293" s="31"/>
      <c r="V293" s="31"/>
      <c r="W293" s="31"/>
      <c r="X293" s="31"/>
    </row>
    <row r="294">
      <c r="A294" s="69"/>
      <c r="B294" s="70" t="str">
        <f>IF($A294="","",SUMIFS(Transacoes!D$3:D1001,Transacoes!$C$3:$C1001,$A294,Transacoes!$B$3:$B1001,"C")-SUMIFS(Transacoes!D$3:D1001,Transacoes!$C$3:$C1001,$A294,Transacoes!$B$3:$B1001,"V"))</f>
        <v/>
      </c>
      <c r="C294" s="71" t="str">
        <f>IF($A294="","",(SUMIFS(Transacoes!F$3:F1001,Transacoes!$C$3:$C1001,$A294,Transacoes!$B$3:$B1001,"C")-SUMIFS(Transacoes!F$3:F1001,Transacoes!$C$3:$C1001,$A294,Transacoes!$B$3:$B1001,"V")) + G294)</f>
        <v/>
      </c>
      <c r="D294" s="71" t="str">
        <f>IFERROR(__xludf.DUMMYFUNCTION("IF(A294="""","""",IF(B294="""","""",B294*GOOGLEFINANCE(A294)))"),"")</f>
        <v/>
      </c>
      <c r="E294" s="71" t="str">
        <f t="shared" si="1"/>
        <v/>
      </c>
      <c r="F294" s="72" t="str">
        <f t="shared" si="2"/>
        <v/>
      </c>
      <c r="G294" s="73" t="str">
        <f>IF(A294="","",SUMIF(Transacoes!C$3:C1001,A294,Transacoes!G$3:G1001))</f>
        <v/>
      </c>
      <c r="H294" s="74" t="str">
        <f>IF(A294="","", SUMIF(Transacoes!C$3:C1001, A294, Transacoes!H$3:H1001))</f>
        <v/>
      </c>
      <c r="I294" s="75" t="str">
        <f>IF($A294="","",SUMIF(Transacoes!$C$3:$C1001, $A294, Transacoes!I$3:I1001))</f>
        <v/>
      </c>
      <c r="J294" s="75" t="str">
        <f>IF($A294="","",SUMIF(Transacoes!$C$3:$C1001, $A294, Transacoes!J$3:J1001))</f>
        <v/>
      </c>
      <c r="K294" s="75" t="str">
        <f>IF($A294="","",SUMIF(Transacoes!$C$3:$C1001, $A294, Transacoes!K$3:K1001))</f>
        <v/>
      </c>
      <c r="L294" s="75" t="str">
        <f>IF($A294="","",SUMIF(Transacoes!$C$3:$C1001, $A294, Transacoes!L$3:L1001))</f>
        <v/>
      </c>
      <c r="M294" s="76" t="str">
        <f>IF($A294="","",SUMIF(Transacoes!$C$3:$C1001, $A294, Transacoes!M$3:M1001))</f>
        <v/>
      </c>
      <c r="N294" s="30"/>
      <c r="O294" s="31"/>
      <c r="P294" s="31"/>
      <c r="Q294" s="31"/>
      <c r="R294" s="31"/>
      <c r="S294" s="31"/>
      <c r="T294" s="31"/>
      <c r="U294" s="31"/>
      <c r="V294" s="31"/>
      <c r="W294" s="31"/>
      <c r="X294" s="31"/>
    </row>
    <row r="295">
      <c r="A295" s="69"/>
      <c r="B295" s="70" t="str">
        <f>IF($A295="","",SUMIFS(Transacoes!D$3:D1001,Transacoes!$C$3:$C1001,$A295,Transacoes!$B$3:$B1001,"C")-SUMIFS(Transacoes!D$3:D1001,Transacoes!$C$3:$C1001,$A295,Transacoes!$B$3:$B1001,"V"))</f>
        <v/>
      </c>
      <c r="C295" s="71" t="str">
        <f>IF($A295="","",(SUMIFS(Transacoes!F$3:F1001,Transacoes!$C$3:$C1001,$A295,Transacoes!$B$3:$B1001,"C")-SUMIFS(Transacoes!F$3:F1001,Transacoes!$C$3:$C1001,$A295,Transacoes!$B$3:$B1001,"V")) + G295)</f>
        <v/>
      </c>
      <c r="D295" s="71" t="str">
        <f>IFERROR(__xludf.DUMMYFUNCTION("IF(A295="""","""",IF(B295="""","""",B295*GOOGLEFINANCE(A295)))"),"")</f>
        <v/>
      </c>
      <c r="E295" s="71" t="str">
        <f t="shared" si="1"/>
        <v/>
      </c>
      <c r="F295" s="72" t="str">
        <f t="shared" si="2"/>
        <v/>
      </c>
      <c r="G295" s="73" t="str">
        <f>IF(A295="","",SUMIF(Transacoes!C$3:C1001,A295,Transacoes!G$3:G1001))</f>
        <v/>
      </c>
      <c r="H295" s="74" t="str">
        <f>IF(A295="","", SUMIF(Transacoes!C$3:C1001, A295, Transacoes!H$3:H1001))</f>
        <v/>
      </c>
      <c r="I295" s="75" t="str">
        <f>IF($A295="","",SUMIF(Transacoes!$C$3:$C1001, $A295, Transacoes!I$3:I1001))</f>
        <v/>
      </c>
      <c r="J295" s="75" t="str">
        <f>IF($A295="","",SUMIF(Transacoes!$C$3:$C1001, $A295, Transacoes!J$3:J1001))</f>
        <v/>
      </c>
      <c r="K295" s="75" t="str">
        <f>IF($A295="","",SUMIF(Transacoes!$C$3:$C1001, $A295, Transacoes!K$3:K1001))</f>
        <v/>
      </c>
      <c r="L295" s="75" t="str">
        <f>IF($A295="","",SUMIF(Transacoes!$C$3:$C1001, $A295, Transacoes!L$3:L1001))</f>
        <v/>
      </c>
      <c r="M295" s="76" t="str">
        <f>IF($A295="","",SUMIF(Transacoes!$C$3:$C1001, $A295, Transacoes!M$3:M1001))</f>
        <v/>
      </c>
      <c r="N295" s="30"/>
      <c r="O295" s="31"/>
      <c r="P295" s="31"/>
      <c r="Q295" s="31"/>
      <c r="R295" s="31"/>
      <c r="S295" s="31"/>
      <c r="T295" s="31"/>
      <c r="U295" s="31"/>
      <c r="V295" s="31"/>
      <c r="W295" s="31"/>
      <c r="X295" s="31"/>
    </row>
    <row r="296">
      <c r="A296" s="69"/>
      <c r="B296" s="70" t="str">
        <f>IF($A296="","",SUMIFS(Transacoes!D$3:D1001,Transacoes!$C$3:$C1001,$A296,Transacoes!$B$3:$B1001,"C")-SUMIFS(Transacoes!D$3:D1001,Transacoes!$C$3:$C1001,$A296,Transacoes!$B$3:$B1001,"V"))</f>
        <v/>
      </c>
      <c r="C296" s="71" t="str">
        <f>IF($A296="","",(SUMIFS(Transacoes!F$3:F1001,Transacoes!$C$3:$C1001,$A296,Transacoes!$B$3:$B1001,"C")-SUMIFS(Transacoes!F$3:F1001,Transacoes!$C$3:$C1001,$A296,Transacoes!$B$3:$B1001,"V")) + G296)</f>
        <v/>
      </c>
      <c r="D296" s="71" t="str">
        <f>IFERROR(__xludf.DUMMYFUNCTION("IF(A296="""","""",IF(B296="""","""",B296*GOOGLEFINANCE(A296)))"),"")</f>
        <v/>
      </c>
      <c r="E296" s="71" t="str">
        <f t="shared" si="1"/>
        <v/>
      </c>
      <c r="F296" s="72" t="str">
        <f t="shared" si="2"/>
        <v/>
      </c>
      <c r="G296" s="73" t="str">
        <f>IF(A296="","",SUMIF(Transacoes!C$3:C1001,A296,Transacoes!G$3:G1001))</f>
        <v/>
      </c>
      <c r="H296" s="74" t="str">
        <f>IF(A296="","", SUMIF(Transacoes!C$3:C1001, A296, Transacoes!H$3:H1001))</f>
        <v/>
      </c>
      <c r="I296" s="75" t="str">
        <f>IF($A296="","",SUMIF(Transacoes!$C$3:$C1001, $A296, Transacoes!I$3:I1001))</f>
        <v/>
      </c>
      <c r="J296" s="75" t="str">
        <f>IF($A296="","",SUMIF(Transacoes!$C$3:$C1001, $A296, Transacoes!J$3:J1001))</f>
        <v/>
      </c>
      <c r="K296" s="75" t="str">
        <f>IF($A296="","",SUMIF(Transacoes!$C$3:$C1001, $A296, Transacoes!K$3:K1001))</f>
        <v/>
      </c>
      <c r="L296" s="75" t="str">
        <f>IF($A296="","",SUMIF(Transacoes!$C$3:$C1001, $A296, Transacoes!L$3:L1001))</f>
        <v/>
      </c>
      <c r="M296" s="76" t="str">
        <f>IF($A296="","",SUMIF(Transacoes!$C$3:$C1001, $A296, Transacoes!M$3:M1001))</f>
        <v/>
      </c>
      <c r="N296" s="30"/>
      <c r="O296" s="31"/>
      <c r="P296" s="31"/>
      <c r="Q296" s="31"/>
      <c r="R296" s="31"/>
      <c r="S296" s="31"/>
      <c r="T296" s="31"/>
      <c r="U296" s="31"/>
      <c r="V296" s="31"/>
      <c r="W296" s="31"/>
      <c r="X296" s="31"/>
    </row>
    <row r="297">
      <c r="A297" s="69"/>
      <c r="B297" s="70" t="str">
        <f>IF($A297="","",SUMIFS(Transacoes!D$3:D1001,Transacoes!$C$3:$C1001,$A297,Transacoes!$B$3:$B1001,"C")-SUMIFS(Transacoes!D$3:D1001,Transacoes!$C$3:$C1001,$A297,Transacoes!$B$3:$B1001,"V"))</f>
        <v/>
      </c>
      <c r="C297" s="71" t="str">
        <f>IF($A297="","",(SUMIFS(Transacoes!F$3:F1001,Transacoes!$C$3:$C1001,$A297,Transacoes!$B$3:$B1001,"C")-SUMIFS(Transacoes!F$3:F1001,Transacoes!$C$3:$C1001,$A297,Transacoes!$B$3:$B1001,"V")) + G297)</f>
        <v/>
      </c>
      <c r="D297" s="71" t="str">
        <f>IFERROR(__xludf.DUMMYFUNCTION("IF(A297="""","""",IF(B297="""","""",B297*GOOGLEFINANCE(A297)))"),"")</f>
        <v/>
      </c>
      <c r="E297" s="71" t="str">
        <f t="shared" si="1"/>
        <v/>
      </c>
      <c r="F297" s="72" t="str">
        <f t="shared" si="2"/>
        <v/>
      </c>
      <c r="G297" s="73" t="str">
        <f>IF(A297="","",SUMIF(Transacoes!C$3:C1001,A297,Transacoes!G$3:G1001))</f>
        <v/>
      </c>
      <c r="H297" s="74" t="str">
        <f>IF(A297="","", SUMIF(Transacoes!C$3:C1001, A297, Transacoes!H$3:H1001))</f>
        <v/>
      </c>
      <c r="I297" s="75" t="str">
        <f>IF($A297="","",SUMIF(Transacoes!$C$3:$C1001, $A297, Transacoes!I$3:I1001))</f>
        <v/>
      </c>
      <c r="J297" s="75" t="str">
        <f>IF($A297="","",SUMIF(Transacoes!$C$3:$C1001, $A297, Transacoes!J$3:J1001))</f>
        <v/>
      </c>
      <c r="K297" s="75" t="str">
        <f>IF($A297="","",SUMIF(Transacoes!$C$3:$C1001, $A297, Transacoes!K$3:K1001))</f>
        <v/>
      </c>
      <c r="L297" s="75" t="str">
        <f>IF($A297="","",SUMIF(Transacoes!$C$3:$C1001, $A297, Transacoes!L$3:L1001))</f>
        <v/>
      </c>
      <c r="M297" s="76" t="str">
        <f>IF($A297="","",SUMIF(Transacoes!$C$3:$C1001, $A297, Transacoes!M$3:M1001))</f>
        <v/>
      </c>
      <c r="N297" s="30"/>
      <c r="O297" s="31"/>
      <c r="P297" s="31"/>
      <c r="Q297" s="31"/>
      <c r="R297" s="31"/>
      <c r="S297" s="31"/>
      <c r="T297" s="31"/>
      <c r="U297" s="31"/>
      <c r="V297" s="31"/>
      <c r="W297" s="31"/>
      <c r="X297" s="31"/>
    </row>
    <row r="298">
      <c r="A298" s="69"/>
      <c r="B298" s="70" t="str">
        <f>IF($A298="","",SUMIFS(Transacoes!D$3:D1001,Transacoes!$C$3:$C1001,$A298,Transacoes!$B$3:$B1001,"C")-SUMIFS(Transacoes!D$3:D1001,Transacoes!$C$3:$C1001,$A298,Transacoes!$B$3:$B1001,"V"))</f>
        <v/>
      </c>
      <c r="C298" s="71" t="str">
        <f>IF($A298="","",(SUMIFS(Transacoes!F$3:F1001,Transacoes!$C$3:$C1001,$A298,Transacoes!$B$3:$B1001,"C")-SUMIFS(Transacoes!F$3:F1001,Transacoes!$C$3:$C1001,$A298,Transacoes!$B$3:$B1001,"V")) + G298)</f>
        <v/>
      </c>
      <c r="D298" s="71" t="str">
        <f>IFERROR(__xludf.DUMMYFUNCTION("IF(A298="""","""",IF(B298="""","""",B298*GOOGLEFINANCE(A298)))"),"")</f>
        <v/>
      </c>
      <c r="E298" s="71" t="str">
        <f t="shared" si="1"/>
        <v/>
      </c>
      <c r="F298" s="72" t="str">
        <f t="shared" si="2"/>
        <v/>
      </c>
      <c r="G298" s="73" t="str">
        <f>IF(A298="","",SUMIF(Transacoes!C$3:C1001,A298,Transacoes!G$3:G1001))</f>
        <v/>
      </c>
      <c r="H298" s="74" t="str">
        <f>IF(A298="","", SUMIF(Transacoes!C$3:C1001, A298, Transacoes!H$3:H1001))</f>
        <v/>
      </c>
      <c r="I298" s="75" t="str">
        <f>IF($A298="","",SUMIF(Transacoes!$C$3:$C1001, $A298, Transacoes!I$3:I1001))</f>
        <v/>
      </c>
      <c r="J298" s="75" t="str">
        <f>IF($A298="","",SUMIF(Transacoes!$C$3:$C1001, $A298, Transacoes!J$3:J1001))</f>
        <v/>
      </c>
      <c r="K298" s="75" t="str">
        <f>IF($A298="","",SUMIF(Transacoes!$C$3:$C1001, $A298, Transacoes!K$3:K1001))</f>
        <v/>
      </c>
      <c r="L298" s="75" t="str">
        <f>IF($A298="","",SUMIF(Transacoes!$C$3:$C1001, $A298, Transacoes!L$3:L1001))</f>
        <v/>
      </c>
      <c r="M298" s="76" t="str">
        <f>IF($A298="","",SUMIF(Transacoes!$C$3:$C1001, $A298, Transacoes!M$3:M1001))</f>
        <v/>
      </c>
      <c r="N298" s="30"/>
      <c r="O298" s="31"/>
      <c r="P298" s="31"/>
      <c r="Q298" s="31"/>
      <c r="R298" s="31"/>
      <c r="S298" s="31"/>
      <c r="T298" s="31"/>
      <c r="U298" s="31"/>
      <c r="V298" s="31"/>
      <c r="W298" s="31"/>
      <c r="X298" s="31"/>
    </row>
    <row r="299">
      <c r="A299" s="69"/>
      <c r="B299" s="70" t="str">
        <f>IF($A299="","",SUMIFS(Transacoes!D$3:D1001,Transacoes!$C$3:$C1001,$A299,Transacoes!$B$3:$B1001,"C")-SUMIFS(Transacoes!D$3:D1001,Transacoes!$C$3:$C1001,$A299,Transacoes!$B$3:$B1001,"V"))</f>
        <v/>
      </c>
      <c r="C299" s="71" t="str">
        <f>IF($A299="","",(SUMIFS(Transacoes!F$3:F1001,Transacoes!$C$3:$C1001,$A299,Transacoes!$B$3:$B1001,"C")-SUMIFS(Transacoes!F$3:F1001,Transacoes!$C$3:$C1001,$A299,Transacoes!$B$3:$B1001,"V")) + G299)</f>
        <v/>
      </c>
      <c r="D299" s="71" t="str">
        <f>IFERROR(__xludf.DUMMYFUNCTION("IF(A299="""","""",IF(B299="""","""",B299*GOOGLEFINANCE(A299)))"),"")</f>
        <v/>
      </c>
      <c r="E299" s="71" t="str">
        <f t="shared" si="1"/>
        <v/>
      </c>
      <c r="F299" s="72" t="str">
        <f t="shared" si="2"/>
        <v/>
      </c>
      <c r="G299" s="73" t="str">
        <f>IF(A299="","",SUMIF(Transacoes!C$3:C1001,A299,Transacoes!G$3:G1001))</f>
        <v/>
      </c>
      <c r="H299" s="74" t="str">
        <f>IF(A299="","", SUMIF(Transacoes!C$3:C1001, A299, Transacoes!H$3:H1001))</f>
        <v/>
      </c>
      <c r="I299" s="75" t="str">
        <f>IF($A299="","",SUMIF(Transacoes!$C$3:$C1001, $A299, Transacoes!I$3:I1001))</f>
        <v/>
      </c>
      <c r="J299" s="75" t="str">
        <f>IF($A299="","",SUMIF(Transacoes!$C$3:$C1001, $A299, Transacoes!J$3:J1001))</f>
        <v/>
      </c>
      <c r="K299" s="75" t="str">
        <f>IF($A299="","",SUMIF(Transacoes!$C$3:$C1001, $A299, Transacoes!K$3:K1001))</f>
        <v/>
      </c>
      <c r="L299" s="75" t="str">
        <f>IF($A299="","",SUMIF(Transacoes!$C$3:$C1001, $A299, Transacoes!L$3:L1001))</f>
        <v/>
      </c>
      <c r="M299" s="76" t="str">
        <f>IF($A299="","",SUMIF(Transacoes!$C$3:$C1001, $A299, Transacoes!M$3:M1001))</f>
        <v/>
      </c>
      <c r="N299" s="30"/>
      <c r="O299" s="31"/>
      <c r="P299" s="31"/>
      <c r="Q299" s="31"/>
      <c r="R299" s="31"/>
      <c r="S299" s="31"/>
      <c r="T299" s="31"/>
      <c r="U299" s="31"/>
      <c r="V299" s="31"/>
      <c r="W299" s="31"/>
      <c r="X299" s="31"/>
    </row>
    <row r="300">
      <c r="A300" s="69"/>
      <c r="B300" s="70" t="str">
        <f>IF($A300="","",SUMIFS(Transacoes!D$3:D1001,Transacoes!$C$3:$C1001,$A300,Transacoes!$B$3:$B1001,"C")-SUMIFS(Transacoes!D$3:D1001,Transacoes!$C$3:$C1001,$A300,Transacoes!$B$3:$B1001,"V"))</f>
        <v/>
      </c>
      <c r="C300" s="71" t="str">
        <f>IF($A300="","",(SUMIFS(Transacoes!F$3:F1001,Transacoes!$C$3:$C1001,$A300,Transacoes!$B$3:$B1001,"C")-SUMIFS(Transacoes!F$3:F1001,Transacoes!$C$3:$C1001,$A300,Transacoes!$B$3:$B1001,"V")) + G300)</f>
        <v/>
      </c>
      <c r="D300" s="71" t="str">
        <f>IFERROR(__xludf.DUMMYFUNCTION("IF(A300="""","""",IF(B300="""","""",B300*GOOGLEFINANCE(A300)))"),"")</f>
        <v/>
      </c>
      <c r="E300" s="71" t="str">
        <f t="shared" si="1"/>
        <v/>
      </c>
      <c r="F300" s="72" t="str">
        <f t="shared" si="2"/>
        <v/>
      </c>
      <c r="G300" s="73" t="str">
        <f>IF(A300="","",SUMIF(Transacoes!C$3:C1001,A300,Transacoes!G$3:G1001))</f>
        <v/>
      </c>
      <c r="H300" s="74" t="str">
        <f>IF(A300="","", SUMIF(Transacoes!C$3:C1001, A300, Transacoes!H$3:H1001))</f>
        <v/>
      </c>
      <c r="I300" s="75" t="str">
        <f>IF($A300="","",SUMIF(Transacoes!$C$3:$C1001, $A300, Transacoes!I$3:I1001))</f>
        <v/>
      </c>
      <c r="J300" s="75" t="str">
        <f>IF($A300="","",SUMIF(Transacoes!$C$3:$C1001, $A300, Transacoes!J$3:J1001))</f>
        <v/>
      </c>
      <c r="K300" s="75" t="str">
        <f>IF($A300="","",SUMIF(Transacoes!$C$3:$C1001, $A300, Transacoes!K$3:K1001))</f>
        <v/>
      </c>
      <c r="L300" s="75" t="str">
        <f>IF($A300="","",SUMIF(Transacoes!$C$3:$C1001, $A300, Transacoes!L$3:L1001))</f>
        <v/>
      </c>
      <c r="M300" s="76" t="str">
        <f>IF($A300="","",SUMIF(Transacoes!$C$3:$C1001, $A300, Transacoes!M$3:M1001))</f>
        <v/>
      </c>
      <c r="N300" s="30"/>
      <c r="O300" s="31"/>
      <c r="P300" s="31"/>
      <c r="Q300" s="31"/>
      <c r="R300" s="31"/>
      <c r="S300" s="31"/>
      <c r="T300" s="31"/>
      <c r="U300" s="31"/>
      <c r="V300" s="31"/>
      <c r="W300" s="31"/>
      <c r="X300" s="31"/>
    </row>
    <row r="301">
      <c r="A301" s="69"/>
      <c r="B301" s="70" t="str">
        <f>IF($A301="","",SUMIFS(Transacoes!D$3:D1001,Transacoes!$C$3:$C1001,$A301,Transacoes!$B$3:$B1001,"C")-SUMIFS(Transacoes!D$3:D1001,Transacoes!$C$3:$C1001,$A301,Transacoes!$B$3:$B1001,"V"))</f>
        <v/>
      </c>
      <c r="C301" s="71" t="str">
        <f>IF($A301="","",(SUMIFS(Transacoes!F$3:F1001,Transacoes!$C$3:$C1001,$A301,Transacoes!$B$3:$B1001,"C")-SUMIFS(Transacoes!F$3:F1001,Transacoes!$C$3:$C1001,$A301,Transacoes!$B$3:$B1001,"V")) + G301)</f>
        <v/>
      </c>
      <c r="D301" s="71" t="str">
        <f>IFERROR(__xludf.DUMMYFUNCTION("IF(A301="""","""",IF(B301="""","""",B301*GOOGLEFINANCE(A301)))"),"")</f>
        <v/>
      </c>
      <c r="E301" s="71" t="str">
        <f t="shared" si="1"/>
        <v/>
      </c>
      <c r="F301" s="72" t="str">
        <f t="shared" si="2"/>
        <v/>
      </c>
      <c r="G301" s="73" t="str">
        <f>IF(A301="","",SUMIF(Transacoes!C$3:C1001,A301,Transacoes!G$3:G1001))</f>
        <v/>
      </c>
      <c r="H301" s="74" t="str">
        <f>IF(A301="","", SUMIF(Transacoes!C$3:C1001, A301, Transacoes!H$3:H1001))</f>
        <v/>
      </c>
      <c r="I301" s="75" t="str">
        <f>IF($A301="","",SUMIF(Transacoes!$C$3:$C1001, $A301, Transacoes!I$3:I1001))</f>
        <v/>
      </c>
      <c r="J301" s="75" t="str">
        <f>IF($A301="","",SUMIF(Transacoes!$C$3:$C1001, $A301, Transacoes!J$3:J1001))</f>
        <v/>
      </c>
      <c r="K301" s="75" t="str">
        <f>IF($A301="","",SUMIF(Transacoes!$C$3:$C1001, $A301, Transacoes!K$3:K1001))</f>
        <v/>
      </c>
      <c r="L301" s="75" t="str">
        <f>IF($A301="","",SUMIF(Transacoes!$C$3:$C1001, $A301, Transacoes!L$3:L1001))</f>
        <v/>
      </c>
      <c r="M301" s="76" t="str">
        <f>IF($A301="","",SUMIF(Transacoes!$C$3:$C1001, $A301, Transacoes!M$3:M1001))</f>
        <v/>
      </c>
      <c r="N301" s="30"/>
      <c r="O301" s="31"/>
      <c r="P301" s="31"/>
      <c r="Q301" s="31"/>
      <c r="R301" s="31"/>
      <c r="S301" s="31"/>
      <c r="T301" s="31"/>
      <c r="U301" s="31"/>
      <c r="V301" s="31"/>
      <c r="W301" s="31"/>
      <c r="X301" s="31"/>
    </row>
    <row r="302">
      <c r="A302" s="69"/>
      <c r="B302" s="70" t="str">
        <f>IF($A302="","",SUMIFS(Transacoes!D$3:D1001,Transacoes!$C$3:$C1001,$A302,Transacoes!$B$3:$B1001,"C")-SUMIFS(Transacoes!D$3:D1001,Transacoes!$C$3:$C1001,$A302,Transacoes!$B$3:$B1001,"V"))</f>
        <v/>
      </c>
      <c r="C302" s="71" t="str">
        <f>IF($A302="","",(SUMIFS(Transacoes!F$3:F1001,Transacoes!$C$3:$C1001,$A302,Transacoes!$B$3:$B1001,"C")-SUMIFS(Transacoes!F$3:F1001,Transacoes!$C$3:$C1001,$A302,Transacoes!$B$3:$B1001,"V")) + G302)</f>
        <v/>
      </c>
      <c r="D302" s="71" t="str">
        <f>IFERROR(__xludf.DUMMYFUNCTION("IF(A302="""","""",IF(B302="""","""",B302*GOOGLEFINANCE(A302)))"),"")</f>
        <v/>
      </c>
      <c r="E302" s="71" t="str">
        <f t="shared" si="1"/>
        <v/>
      </c>
      <c r="F302" s="72" t="str">
        <f t="shared" si="2"/>
        <v/>
      </c>
      <c r="G302" s="73" t="str">
        <f>IF(A302="","",SUMIF(Transacoes!C$3:C1001,A302,Transacoes!G$3:G1001))</f>
        <v/>
      </c>
      <c r="H302" s="74" t="str">
        <f>IF(A302="","", SUMIF(Transacoes!C$3:C1001, A302, Transacoes!H$3:H1001))</f>
        <v/>
      </c>
      <c r="I302" s="75" t="str">
        <f>IF($A302="","",SUMIF(Transacoes!$C$3:$C1001, $A302, Transacoes!I$3:I1001))</f>
        <v/>
      </c>
      <c r="J302" s="75" t="str">
        <f>IF($A302="","",SUMIF(Transacoes!$C$3:$C1001, $A302, Transacoes!J$3:J1001))</f>
        <v/>
      </c>
      <c r="K302" s="75" t="str">
        <f>IF($A302="","",SUMIF(Transacoes!$C$3:$C1001, $A302, Transacoes!K$3:K1001))</f>
        <v/>
      </c>
      <c r="L302" s="75" t="str">
        <f>IF($A302="","",SUMIF(Transacoes!$C$3:$C1001, $A302, Transacoes!L$3:L1001))</f>
        <v/>
      </c>
      <c r="M302" s="76" t="str">
        <f>IF($A302="","",SUMIF(Transacoes!$C$3:$C1001, $A302, Transacoes!M$3:M1001))</f>
        <v/>
      </c>
      <c r="N302" s="30"/>
      <c r="O302" s="31"/>
      <c r="P302" s="31"/>
      <c r="Q302" s="31"/>
      <c r="R302" s="31"/>
      <c r="S302" s="31"/>
      <c r="T302" s="31"/>
      <c r="U302" s="31"/>
      <c r="V302" s="31"/>
      <c r="W302" s="31"/>
      <c r="X302" s="31"/>
    </row>
    <row r="303">
      <c r="A303" s="69"/>
      <c r="B303" s="70" t="str">
        <f>IF($A303="","",SUMIFS(Transacoes!D$3:D1001,Transacoes!$C$3:$C1001,$A303,Transacoes!$B$3:$B1001,"C")-SUMIFS(Transacoes!D$3:D1001,Transacoes!$C$3:$C1001,$A303,Transacoes!$B$3:$B1001,"V"))</f>
        <v/>
      </c>
      <c r="C303" s="71" t="str">
        <f>IF($A303="","",(SUMIFS(Transacoes!F$3:F1001,Transacoes!$C$3:$C1001,$A303,Transacoes!$B$3:$B1001,"C")-SUMIFS(Transacoes!F$3:F1001,Transacoes!$C$3:$C1001,$A303,Transacoes!$B$3:$B1001,"V")) + G303)</f>
        <v/>
      </c>
      <c r="D303" s="71" t="str">
        <f>IFERROR(__xludf.DUMMYFUNCTION("IF(A303="""","""",IF(B303="""","""",B303*GOOGLEFINANCE(A303)))"),"")</f>
        <v/>
      </c>
      <c r="E303" s="71" t="str">
        <f t="shared" si="1"/>
        <v/>
      </c>
      <c r="F303" s="72" t="str">
        <f t="shared" si="2"/>
        <v/>
      </c>
      <c r="G303" s="73" t="str">
        <f>IF(A303="","",SUMIF(Transacoes!C$3:C1001,A303,Transacoes!G$3:G1001))</f>
        <v/>
      </c>
      <c r="H303" s="74" t="str">
        <f>IF(A303="","", SUMIF(Transacoes!C$3:C1001, A303, Transacoes!H$3:H1001))</f>
        <v/>
      </c>
      <c r="I303" s="75" t="str">
        <f>IF($A303="","",SUMIF(Transacoes!$C$3:$C1001, $A303, Transacoes!I$3:I1001))</f>
        <v/>
      </c>
      <c r="J303" s="75" t="str">
        <f>IF($A303="","",SUMIF(Transacoes!$C$3:$C1001, $A303, Transacoes!J$3:J1001))</f>
        <v/>
      </c>
      <c r="K303" s="75" t="str">
        <f>IF($A303="","",SUMIF(Transacoes!$C$3:$C1001, $A303, Transacoes!K$3:K1001))</f>
        <v/>
      </c>
      <c r="L303" s="75" t="str">
        <f>IF($A303="","",SUMIF(Transacoes!$C$3:$C1001, $A303, Transacoes!L$3:L1001))</f>
        <v/>
      </c>
      <c r="M303" s="76" t="str">
        <f>IF($A303="","",SUMIF(Transacoes!$C$3:$C1001, $A303, Transacoes!M$3:M1001))</f>
        <v/>
      </c>
      <c r="N303" s="30"/>
      <c r="O303" s="31"/>
      <c r="P303" s="31"/>
      <c r="Q303" s="31"/>
      <c r="R303" s="31"/>
      <c r="S303" s="31"/>
      <c r="T303" s="31"/>
      <c r="U303" s="31"/>
      <c r="V303" s="31"/>
      <c r="W303" s="31"/>
      <c r="X303" s="31"/>
    </row>
    <row r="304">
      <c r="A304" s="69"/>
      <c r="B304" s="70" t="str">
        <f>IF($A304="","",SUMIFS(Transacoes!D$3:D1001,Transacoes!$C$3:$C1001,$A304,Transacoes!$B$3:$B1001,"C")-SUMIFS(Transacoes!D$3:D1001,Transacoes!$C$3:$C1001,$A304,Transacoes!$B$3:$B1001,"V"))</f>
        <v/>
      </c>
      <c r="C304" s="71" t="str">
        <f>IF($A304="","",(SUMIFS(Transacoes!F$3:F1001,Transacoes!$C$3:$C1001,$A304,Transacoes!$B$3:$B1001,"C")-SUMIFS(Transacoes!F$3:F1001,Transacoes!$C$3:$C1001,$A304,Transacoes!$B$3:$B1001,"V")) + G304)</f>
        <v/>
      </c>
      <c r="D304" s="71" t="str">
        <f>IFERROR(__xludf.DUMMYFUNCTION("IF(A304="""","""",IF(B304="""","""",B304*GOOGLEFINANCE(A304)))"),"")</f>
        <v/>
      </c>
      <c r="E304" s="71" t="str">
        <f t="shared" si="1"/>
        <v/>
      </c>
      <c r="F304" s="72" t="str">
        <f t="shared" si="2"/>
        <v/>
      </c>
      <c r="G304" s="73" t="str">
        <f>IF(A304="","",SUMIF(Transacoes!C$3:C1001,A304,Transacoes!G$3:G1001))</f>
        <v/>
      </c>
      <c r="H304" s="74" t="str">
        <f>IF(A304="","", SUMIF(Transacoes!C$3:C1001, A304, Transacoes!H$3:H1001))</f>
        <v/>
      </c>
      <c r="I304" s="75" t="str">
        <f>IF($A304="","",SUMIF(Transacoes!$C$3:$C1001, $A304, Transacoes!I$3:I1001))</f>
        <v/>
      </c>
      <c r="J304" s="75" t="str">
        <f>IF($A304="","",SUMIF(Transacoes!$C$3:$C1001, $A304, Transacoes!J$3:J1001))</f>
        <v/>
      </c>
      <c r="K304" s="75" t="str">
        <f>IF($A304="","",SUMIF(Transacoes!$C$3:$C1001, $A304, Transacoes!K$3:K1001))</f>
        <v/>
      </c>
      <c r="L304" s="75" t="str">
        <f>IF($A304="","",SUMIF(Transacoes!$C$3:$C1001, $A304, Transacoes!L$3:L1001))</f>
        <v/>
      </c>
      <c r="M304" s="76" t="str">
        <f>IF($A304="","",SUMIF(Transacoes!$C$3:$C1001, $A304, Transacoes!M$3:M1001))</f>
        <v/>
      </c>
      <c r="N304" s="30"/>
      <c r="O304" s="31"/>
      <c r="P304" s="31"/>
      <c r="Q304" s="31"/>
      <c r="R304" s="31"/>
      <c r="S304" s="31"/>
      <c r="T304" s="31"/>
      <c r="U304" s="31"/>
      <c r="V304" s="31"/>
      <c r="W304" s="31"/>
      <c r="X304" s="31"/>
    </row>
    <row r="305">
      <c r="A305" s="69"/>
      <c r="B305" s="70" t="str">
        <f>IF($A305="","",SUMIFS(Transacoes!D$3:D1001,Transacoes!$C$3:$C1001,$A305,Transacoes!$B$3:$B1001,"C")-SUMIFS(Transacoes!D$3:D1001,Transacoes!$C$3:$C1001,$A305,Transacoes!$B$3:$B1001,"V"))</f>
        <v/>
      </c>
      <c r="C305" s="71" t="str">
        <f>IF($A305="","",(SUMIFS(Transacoes!F$3:F1001,Transacoes!$C$3:$C1001,$A305,Transacoes!$B$3:$B1001,"C")-SUMIFS(Transacoes!F$3:F1001,Transacoes!$C$3:$C1001,$A305,Transacoes!$B$3:$B1001,"V")) + G305)</f>
        <v/>
      </c>
      <c r="D305" s="71" t="str">
        <f>IFERROR(__xludf.DUMMYFUNCTION("IF(A305="""","""",IF(B305="""","""",B305*GOOGLEFINANCE(A305)))"),"")</f>
        <v/>
      </c>
      <c r="E305" s="71" t="str">
        <f t="shared" si="1"/>
        <v/>
      </c>
      <c r="F305" s="72" t="str">
        <f t="shared" si="2"/>
        <v/>
      </c>
      <c r="G305" s="73" t="str">
        <f>IF(A305="","",SUMIF(Transacoes!C$3:C1001,A305,Transacoes!G$3:G1001))</f>
        <v/>
      </c>
      <c r="H305" s="74" t="str">
        <f>IF(A305="","", SUMIF(Transacoes!C$3:C1001, A305, Transacoes!H$3:H1001))</f>
        <v/>
      </c>
      <c r="I305" s="75" t="str">
        <f>IF($A305="","",SUMIF(Transacoes!$C$3:$C1001, $A305, Transacoes!I$3:I1001))</f>
        <v/>
      </c>
      <c r="J305" s="75" t="str">
        <f>IF($A305="","",SUMIF(Transacoes!$C$3:$C1001, $A305, Transacoes!J$3:J1001))</f>
        <v/>
      </c>
      <c r="K305" s="75" t="str">
        <f>IF($A305="","",SUMIF(Transacoes!$C$3:$C1001, $A305, Transacoes!K$3:K1001))</f>
        <v/>
      </c>
      <c r="L305" s="75" t="str">
        <f>IF($A305="","",SUMIF(Transacoes!$C$3:$C1001, $A305, Transacoes!L$3:L1001))</f>
        <v/>
      </c>
      <c r="M305" s="76" t="str">
        <f>IF($A305="","",SUMIF(Transacoes!$C$3:$C1001, $A305, Transacoes!M$3:M1001))</f>
        <v/>
      </c>
      <c r="N305" s="30"/>
      <c r="O305" s="31"/>
      <c r="P305" s="31"/>
      <c r="Q305" s="31"/>
      <c r="R305" s="31"/>
      <c r="S305" s="31"/>
      <c r="T305" s="31"/>
      <c r="U305" s="31"/>
      <c r="V305" s="31"/>
      <c r="W305" s="31"/>
      <c r="X305" s="31"/>
    </row>
    <row r="306">
      <c r="A306" s="69"/>
      <c r="B306" s="70" t="str">
        <f>IF($A306="","",SUMIFS(Transacoes!D$3:D1001,Transacoes!$C$3:$C1001,$A306,Transacoes!$B$3:$B1001,"C")-SUMIFS(Transacoes!D$3:D1001,Transacoes!$C$3:$C1001,$A306,Transacoes!$B$3:$B1001,"V"))</f>
        <v/>
      </c>
      <c r="C306" s="71" t="str">
        <f>IF($A306="","",(SUMIFS(Transacoes!F$3:F1001,Transacoes!$C$3:$C1001,$A306,Transacoes!$B$3:$B1001,"C")-SUMIFS(Transacoes!F$3:F1001,Transacoes!$C$3:$C1001,$A306,Transacoes!$B$3:$B1001,"V")) + G306)</f>
        <v/>
      </c>
      <c r="D306" s="71" t="str">
        <f>IFERROR(__xludf.DUMMYFUNCTION("IF(A306="""","""",IF(B306="""","""",B306*GOOGLEFINANCE(A306)))"),"")</f>
        <v/>
      </c>
      <c r="E306" s="71" t="str">
        <f t="shared" si="1"/>
        <v/>
      </c>
      <c r="F306" s="72" t="str">
        <f t="shared" si="2"/>
        <v/>
      </c>
      <c r="G306" s="73" t="str">
        <f>IF(A306="","",SUMIF(Transacoes!C$3:C1001,A306,Transacoes!G$3:G1001))</f>
        <v/>
      </c>
      <c r="H306" s="74" t="str">
        <f>IF(A306="","", SUMIF(Transacoes!C$3:C1001, A306, Transacoes!H$3:H1001))</f>
        <v/>
      </c>
      <c r="I306" s="75" t="str">
        <f>IF($A306="","",SUMIF(Transacoes!$C$3:$C1001, $A306, Transacoes!I$3:I1001))</f>
        <v/>
      </c>
      <c r="J306" s="75" t="str">
        <f>IF($A306="","",SUMIF(Transacoes!$C$3:$C1001, $A306, Transacoes!J$3:J1001))</f>
        <v/>
      </c>
      <c r="K306" s="75" t="str">
        <f>IF($A306="","",SUMIF(Transacoes!$C$3:$C1001, $A306, Transacoes!K$3:K1001))</f>
        <v/>
      </c>
      <c r="L306" s="75" t="str">
        <f>IF($A306="","",SUMIF(Transacoes!$C$3:$C1001, $A306, Transacoes!L$3:L1001))</f>
        <v/>
      </c>
      <c r="M306" s="76" t="str">
        <f>IF($A306="","",SUMIF(Transacoes!$C$3:$C1001, $A306, Transacoes!M$3:M1001))</f>
        <v/>
      </c>
      <c r="N306" s="30"/>
      <c r="O306" s="31"/>
      <c r="P306" s="31"/>
      <c r="Q306" s="31"/>
      <c r="R306" s="31"/>
      <c r="S306" s="31"/>
      <c r="T306" s="31"/>
      <c r="U306" s="31"/>
      <c r="V306" s="31"/>
      <c r="W306" s="31"/>
      <c r="X306" s="31"/>
    </row>
    <row r="307">
      <c r="A307" s="69"/>
      <c r="B307" s="70" t="str">
        <f>IF($A307="","",SUMIFS(Transacoes!D$3:D1001,Transacoes!$C$3:$C1001,$A307,Transacoes!$B$3:$B1001,"C")-SUMIFS(Transacoes!D$3:D1001,Transacoes!$C$3:$C1001,$A307,Transacoes!$B$3:$B1001,"V"))</f>
        <v/>
      </c>
      <c r="C307" s="71" t="str">
        <f>IF($A307="","",(SUMIFS(Transacoes!F$3:F1001,Transacoes!$C$3:$C1001,$A307,Transacoes!$B$3:$B1001,"C")-SUMIFS(Transacoes!F$3:F1001,Transacoes!$C$3:$C1001,$A307,Transacoes!$B$3:$B1001,"V")) + G307)</f>
        <v/>
      </c>
      <c r="D307" s="71" t="str">
        <f>IFERROR(__xludf.DUMMYFUNCTION("IF(A307="""","""",IF(B307="""","""",B307*GOOGLEFINANCE(A307)))"),"")</f>
        <v/>
      </c>
      <c r="E307" s="71" t="str">
        <f t="shared" si="1"/>
        <v/>
      </c>
      <c r="F307" s="72" t="str">
        <f t="shared" si="2"/>
        <v/>
      </c>
      <c r="G307" s="73" t="str">
        <f>IF(A307="","",SUMIF(Transacoes!C$3:C1001,A307,Transacoes!G$3:G1001))</f>
        <v/>
      </c>
      <c r="H307" s="74" t="str">
        <f>IF(A307="","", SUMIF(Transacoes!C$3:C1001, A307, Transacoes!H$3:H1001))</f>
        <v/>
      </c>
      <c r="I307" s="75" t="str">
        <f>IF($A307="","",SUMIF(Transacoes!$C$3:$C1001, $A307, Transacoes!I$3:I1001))</f>
        <v/>
      </c>
      <c r="J307" s="75" t="str">
        <f>IF($A307="","",SUMIF(Transacoes!$C$3:$C1001, $A307, Transacoes!J$3:J1001))</f>
        <v/>
      </c>
      <c r="K307" s="75" t="str">
        <f>IF($A307="","",SUMIF(Transacoes!$C$3:$C1001, $A307, Transacoes!K$3:K1001))</f>
        <v/>
      </c>
      <c r="L307" s="75" t="str">
        <f>IF($A307="","",SUMIF(Transacoes!$C$3:$C1001, $A307, Transacoes!L$3:L1001))</f>
        <v/>
      </c>
      <c r="M307" s="76" t="str">
        <f>IF($A307="","",SUMIF(Transacoes!$C$3:$C1001, $A307, Transacoes!M$3:M1001))</f>
        <v/>
      </c>
      <c r="N307" s="30"/>
      <c r="O307" s="31"/>
      <c r="P307" s="31"/>
      <c r="Q307" s="31"/>
      <c r="R307" s="31"/>
      <c r="S307" s="31"/>
      <c r="T307" s="31"/>
      <c r="U307" s="31"/>
      <c r="V307" s="31"/>
      <c r="W307" s="31"/>
      <c r="X307" s="31"/>
    </row>
    <row r="308">
      <c r="A308" s="69"/>
      <c r="B308" s="70" t="str">
        <f>IF($A308="","",SUMIFS(Transacoes!D$3:D1001,Transacoes!$C$3:$C1001,$A308,Transacoes!$B$3:$B1001,"C")-SUMIFS(Transacoes!D$3:D1001,Transacoes!$C$3:$C1001,$A308,Transacoes!$B$3:$B1001,"V"))</f>
        <v/>
      </c>
      <c r="C308" s="71" t="str">
        <f>IF($A308="","",(SUMIFS(Transacoes!F$3:F1001,Transacoes!$C$3:$C1001,$A308,Transacoes!$B$3:$B1001,"C")-SUMIFS(Transacoes!F$3:F1001,Transacoes!$C$3:$C1001,$A308,Transacoes!$B$3:$B1001,"V")) + G308)</f>
        <v/>
      </c>
      <c r="D308" s="71" t="str">
        <f>IFERROR(__xludf.DUMMYFUNCTION("IF(A308="""","""",IF(B308="""","""",B308*GOOGLEFINANCE(A308)))"),"")</f>
        <v/>
      </c>
      <c r="E308" s="71" t="str">
        <f t="shared" si="1"/>
        <v/>
      </c>
      <c r="F308" s="72" t="str">
        <f t="shared" si="2"/>
        <v/>
      </c>
      <c r="G308" s="73" t="str">
        <f>IF(A308="","",SUMIF(Transacoes!C$3:C1001,A308,Transacoes!G$3:G1001))</f>
        <v/>
      </c>
      <c r="H308" s="74" t="str">
        <f>IF(A308="","", SUMIF(Transacoes!C$3:C1001, A308, Transacoes!H$3:H1001))</f>
        <v/>
      </c>
      <c r="I308" s="75" t="str">
        <f>IF($A308="","",SUMIF(Transacoes!$C$3:$C1001, $A308, Transacoes!I$3:I1001))</f>
        <v/>
      </c>
      <c r="J308" s="75" t="str">
        <f>IF($A308="","",SUMIF(Transacoes!$C$3:$C1001, $A308, Transacoes!J$3:J1001))</f>
        <v/>
      </c>
      <c r="K308" s="75" t="str">
        <f>IF($A308="","",SUMIF(Transacoes!$C$3:$C1001, $A308, Transacoes!K$3:K1001))</f>
        <v/>
      </c>
      <c r="L308" s="75" t="str">
        <f>IF($A308="","",SUMIF(Transacoes!$C$3:$C1001, $A308, Transacoes!L$3:L1001))</f>
        <v/>
      </c>
      <c r="M308" s="76" t="str">
        <f>IF($A308="","",SUMIF(Transacoes!$C$3:$C1001, $A308, Transacoes!M$3:M1001))</f>
        <v/>
      </c>
      <c r="N308" s="30"/>
      <c r="O308" s="31"/>
      <c r="P308" s="31"/>
      <c r="Q308" s="31"/>
      <c r="R308" s="31"/>
      <c r="S308" s="31"/>
      <c r="T308" s="31"/>
      <c r="U308" s="31"/>
      <c r="V308" s="31"/>
      <c r="W308" s="31"/>
      <c r="X308" s="31"/>
    </row>
    <row r="309">
      <c r="A309" s="69"/>
      <c r="B309" s="70" t="str">
        <f>IF($A309="","",SUMIFS(Transacoes!D$3:D1001,Transacoes!$C$3:$C1001,$A309,Transacoes!$B$3:$B1001,"C")-SUMIFS(Transacoes!D$3:D1001,Transacoes!$C$3:$C1001,$A309,Transacoes!$B$3:$B1001,"V"))</f>
        <v/>
      </c>
      <c r="C309" s="71" t="str">
        <f>IF($A309="","",(SUMIFS(Transacoes!F$3:F1001,Transacoes!$C$3:$C1001,$A309,Transacoes!$B$3:$B1001,"C")-SUMIFS(Transacoes!F$3:F1001,Transacoes!$C$3:$C1001,$A309,Transacoes!$B$3:$B1001,"V")) + G309)</f>
        <v/>
      </c>
      <c r="D309" s="71" t="str">
        <f>IFERROR(__xludf.DUMMYFUNCTION("IF(A309="""","""",IF(B309="""","""",B309*GOOGLEFINANCE(A309)))"),"")</f>
        <v/>
      </c>
      <c r="E309" s="71" t="str">
        <f t="shared" si="1"/>
        <v/>
      </c>
      <c r="F309" s="72" t="str">
        <f t="shared" si="2"/>
        <v/>
      </c>
      <c r="G309" s="73" t="str">
        <f>IF(A309="","",SUMIF(Transacoes!C$3:C1001,A309,Transacoes!G$3:G1001))</f>
        <v/>
      </c>
      <c r="H309" s="74" t="str">
        <f>IF(A309="","", SUMIF(Transacoes!C$3:C1001, A309, Transacoes!H$3:H1001))</f>
        <v/>
      </c>
      <c r="I309" s="75" t="str">
        <f>IF($A309="","",SUMIF(Transacoes!$C$3:$C1001, $A309, Transacoes!I$3:I1001))</f>
        <v/>
      </c>
      <c r="J309" s="75" t="str">
        <f>IF($A309="","",SUMIF(Transacoes!$C$3:$C1001, $A309, Transacoes!J$3:J1001))</f>
        <v/>
      </c>
      <c r="K309" s="75" t="str">
        <f>IF($A309="","",SUMIF(Transacoes!$C$3:$C1001, $A309, Transacoes!K$3:K1001))</f>
        <v/>
      </c>
      <c r="L309" s="75" t="str">
        <f>IF($A309="","",SUMIF(Transacoes!$C$3:$C1001, $A309, Transacoes!L$3:L1001))</f>
        <v/>
      </c>
      <c r="M309" s="76" t="str">
        <f>IF($A309="","",SUMIF(Transacoes!$C$3:$C1001, $A309, Transacoes!M$3:M1001))</f>
        <v/>
      </c>
      <c r="N309" s="30"/>
      <c r="O309" s="31"/>
      <c r="P309" s="31"/>
      <c r="Q309" s="31"/>
      <c r="R309" s="31"/>
      <c r="S309" s="31"/>
      <c r="T309" s="31"/>
      <c r="U309" s="31"/>
      <c r="V309" s="31"/>
      <c r="W309" s="31"/>
      <c r="X309" s="31"/>
    </row>
    <row r="310">
      <c r="A310" s="69"/>
      <c r="B310" s="70" t="str">
        <f>IF($A310="","",SUMIFS(Transacoes!D$3:D1001,Transacoes!$C$3:$C1001,$A310,Transacoes!$B$3:$B1001,"C")-SUMIFS(Transacoes!D$3:D1001,Transacoes!$C$3:$C1001,$A310,Transacoes!$B$3:$B1001,"V"))</f>
        <v/>
      </c>
      <c r="C310" s="71" t="str">
        <f>IF($A310="","",(SUMIFS(Transacoes!F$3:F1001,Transacoes!$C$3:$C1001,$A310,Transacoes!$B$3:$B1001,"C")-SUMIFS(Transacoes!F$3:F1001,Transacoes!$C$3:$C1001,$A310,Transacoes!$B$3:$B1001,"V")) + G310)</f>
        <v/>
      </c>
      <c r="D310" s="71" t="str">
        <f>IFERROR(__xludf.DUMMYFUNCTION("IF(A310="""","""",IF(B310="""","""",B310*GOOGLEFINANCE(A310)))"),"")</f>
        <v/>
      </c>
      <c r="E310" s="71" t="str">
        <f t="shared" si="1"/>
        <v/>
      </c>
      <c r="F310" s="72" t="str">
        <f t="shared" si="2"/>
        <v/>
      </c>
      <c r="G310" s="73" t="str">
        <f>IF(A310="","",SUMIF(Transacoes!C$3:C1001,A310,Transacoes!G$3:G1001))</f>
        <v/>
      </c>
      <c r="H310" s="74" t="str">
        <f>IF(A310="","", SUMIF(Transacoes!C$3:C1001, A310, Transacoes!H$3:H1001))</f>
        <v/>
      </c>
      <c r="I310" s="75" t="str">
        <f>IF($A310="","",SUMIF(Transacoes!$C$3:$C1001, $A310, Transacoes!I$3:I1001))</f>
        <v/>
      </c>
      <c r="J310" s="75" t="str">
        <f>IF($A310="","",SUMIF(Transacoes!$C$3:$C1001, $A310, Transacoes!J$3:J1001))</f>
        <v/>
      </c>
      <c r="K310" s="75" t="str">
        <f>IF($A310="","",SUMIF(Transacoes!$C$3:$C1001, $A310, Transacoes!K$3:K1001))</f>
        <v/>
      </c>
      <c r="L310" s="75" t="str">
        <f>IF($A310="","",SUMIF(Transacoes!$C$3:$C1001, $A310, Transacoes!L$3:L1001))</f>
        <v/>
      </c>
      <c r="M310" s="76" t="str">
        <f>IF($A310="","",SUMIF(Transacoes!$C$3:$C1001, $A310, Transacoes!M$3:M1001))</f>
        <v/>
      </c>
      <c r="N310" s="30"/>
      <c r="O310" s="31"/>
      <c r="P310" s="31"/>
      <c r="Q310" s="31"/>
      <c r="R310" s="31"/>
      <c r="S310" s="31"/>
      <c r="T310" s="31"/>
      <c r="U310" s="31"/>
      <c r="V310" s="31"/>
      <c r="W310" s="31"/>
      <c r="X310" s="31"/>
    </row>
    <row r="311">
      <c r="A311" s="69"/>
      <c r="B311" s="70" t="str">
        <f>IF($A311="","",SUMIFS(Transacoes!D$3:D1001,Transacoes!$C$3:$C1001,$A311,Transacoes!$B$3:$B1001,"C")-SUMIFS(Transacoes!D$3:D1001,Transacoes!$C$3:$C1001,$A311,Transacoes!$B$3:$B1001,"V"))</f>
        <v/>
      </c>
      <c r="C311" s="71" t="str">
        <f>IF($A311="","",(SUMIFS(Transacoes!F$3:F1001,Transacoes!$C$3:$C1001,$A311,Transacoes!$B$3:$B1001,"C")-SUMIFS(Transacoes!F$3:F1001,Transacoes!$C$3:$C1001,$A311,Transacoes!$B$3:$B1001,"V")) + G311)</f>
        <v/>
      </c>
      <c r="D311" s="71" t="str">
        <f>IFERROR(__xludf.DUMMYFUNCTION("IF(A311="""","""",IF(B311="""","""",B311*GOOGLEFINANCE(A311)))"),"")</f>
        <v/>
      </c>
      <c r="E311" s="71" t="str">
        <f t="shared" si="1"/>
        <v/>
      </c>
      <c r="F311" s="72" t="str">
        <f t="shared" si="2"/>
        <v/>
      </c>
      <c r="G311" s="73" t="str">
        <f>IF(A311="","",SUMIF(Transacoes!C$3:C1001,A311,Transacoes!G$3:G1001))</f>
        <v/>
      </c>
      <c r="H311" s="74" t="str">
        <f>IF(A311="","", SUMIF(Transacoes!C$3:C1001, A311, Transacoes!H$3:H1001))</f>
        <v/>
      </c>
      <c r="I311" s="75" t="str">
        <f>IF($A311="","",SUMIF(Transacoes!$C$3:$C1001, $A311, Transacoes!I$3:I1001))</f>
        <v/>
      </c>
      <c r="J311" s="75" t="str">
        <f>IF($A311="","",SUMIF(Transacoes!$C$3:$C1001, $A311, Transacoes!J$3:J1001))</f>
        <v/>
      </c>
      <c r="K311" s="75" t="str">
        <f>IF($A311="","",SUMIF(Transacoes!$C$3:$C1001, $A311, Transacoes!K$3:K1001))</f>
        <v/>
      </c>
      <c r="L311" s="75" t="str">
        <f>IF($A311="","",SUMIF(Transacoes!$C$3:$C1001, $A311, Transacoes!L$3:L1001))</f>
        <v/>
      </c>
      <c r="M311" s="76" t="str">
        <f>IF($A311="","",SUMIF(Transacoes!$C$3:$C1001, $A311, Transacoes!M$3:M1001))</f>
        <v/>
      </c>
      <c r="N311" s="30"/>
      <c r="O311" s="31"/>
      <c r="P311" s="31"/>
      <c r="Q311" s="31"/>
      <c r="R311" s="31"/>
      <c r="S311" s="31"/>
      <c r="T311" s="31"/>
      <c r="U311" s="31"/>
      <c r="V311" s="31"/>
      <c r="W311" s="31"/>
      <c r="X311" s="31"/>
    </row>
    <row r="312">
      <c r="A312" s="69"/>
      <c r="B312" s="70" t="str">
        <f>IF($A312="","",SUMIFS(Transacoes!D$3:D1001,Transacoes!$C$3:$C1001,$A312,Transacoes!$B$3:$B1001,"C")-SUMIFS(Transacoes!D$3:D1001,Transacoes!$C$3:$C1001,$A312,Transacoes!$B$3:$B1001,"V"))</f>
        <v/>
      </c>
      <c r="C312" s="71" t="str">
        <f>IF($A312="","",(SUMIFS(Transacoes!F$3:F1001,Transacoes!$C$3:$C1001,$A312,Transacoes!$B$3:$B1001,"C")-SUMIFS(Transacoes!F$3:F1001,Transacoes!$C$3:$C1001,$A312,Transacoes!$B$3:$B1001,"V")) + G312)</f>
        <v/>
      </c>
      <c r="D312" s="71" t="str">
        <f>IFERROR(__xludf.DUMMYFUNCTION("IF(A312="""","""",IF(B312="""","""",B312*GOOGLEFINANCE(A312)))"),"")</f>
        <v/>
      </c>
      <c r="E312" s="71" t="str">
        <f t="shared" si="1"/>
        <v/>
      </c>
      <c r="F312" s="72" t="str">
        <f t="shared" si="2"/>
        <v/>
      </c>
      <c r="G312" s="73" t="str">
        <f>IF(A312="","",SUMIF(Transacoes!C$3:C1001,A312,Transacoes!G$3:G1001))</f>
        <v/>
      </c>
      <c r="H312" s="74" t="str">
        <f>IF(A312="","", SUMIF(Transacoes!C$3:C1001, A312, Transacoes!H$3:H1001))</f>
        <v/>
      </c>
      <c r="I312" s="75" t="str">
        <f>IF($A312="","",SUMIF(Transacoes!$C$3:$C1001, $A312, Transacoes!I$3:I1001))</f>
        <v/>
      </c>
      <c r="J312" s="75" t="str">
        <f>IF($A312="","",SUMIF(Transacoes!$C$3:$C1001, $A312, Transacoes!J$3:J1001))</f>
        <v/>
      </c>
      <c r="K312" s="75" t="str">
        <f>IF($A312="","",SUMIF(Transacoes!$C$3:$C1001, $A312, Transacoes!K$3:K1001))</f>
        <v/>
      </c>
      <c r="L312" s="75" t="str">
        <f>IF($A312="","",SUMIF(Transacoes!$C$3:$C1001, $A312, Transacoes!L$3:L1001))</f>
        <v/>
      </c>
      <c r="M312" s="76" t="str">
        <f>IF($A312="","",SUMIF(Transacoes!$C$3:$C1001, $A312, Transacoes!M$3:M1001))</f>
        <v/>
      </c>
      <c r="N312" s="30"/>
      <c r="O312" s="31"/>
      <c r="P312" s="31"/>
      <c r="Q312" s="31"/>
      <c r="R312" s="31"/>
      <c r="S312" s="31"/>
      <c r="T312" s="31"/>
      <c r="U312" s="31"/>
      <c r="V312" s="31"/>
      <c r="W312" s="31"/>
      <c r="X312" s="31"/>
    </row>
    <row r="313">
      <c r="A313" s="69"/>
      <c r="B313" s="70" t="str">
        <f>IF($A313="","",SUMIFS(Transacoes!D$3:D1001,Transacoes!$C$3:$C1001,$A313,Transacoes!$B$3:$B1001,"C")-SUMIFS(Transacoes!D$3:D1001,Transacoes!$C$3:$C1001,$A313,Transacoes!$B$3:$B1001,"V"))</f>
        <v/>
      </c>
      <c r="C313" s="71" t="str">
        <f>IF($A313="","",(SUMIFS(Transacoes!F$3:F1001,Transacoes!$C$3:$C1001,$A313,Transacoes!$B$3:$B1001,"C")-SUMIFS(Transacoes!F$3:F1001,Transacoes!$C$3:$C1001,$A313,Transacoes!$B$3:$B1001,"V")) + G313)</f>
        <v/>
      </c>
      <c r="D313" s="71" t="str">
        <f>IFERROR(__xludf.DUMMYFUNCTION("IF(A313="""","""",IF(B313="""","""",B313*GOOGLEFINANCE(A313)))"),"")</f>
        <v/>
      </c>
      <c r="E313" s="71" t="str">
        <f t="shared" si="1"/>
        <v/>
      </c>
      <c r="F313" s="72" t="str">
        <f t="shared" si="2"/>
        <v/>
      </c>
      <c r="G313" s="73" t="str">
        <f>IF(A313="","",SUMIF(Transacoes!C$3:C1001,A313,Transacoes!G$3:G1001))</f>
        <v/>
      </c>
      <c r="H313" s="74" t="str">
        <f>IF(A313="","", SUMIF(Transacoes!C$3:C1001, A313, Transacoes!H$3:H1001))</f>
        <v/>
      </c>
      <c r="I313" s="75" t="str">
        <f>IF($A313="","",SUMIF(Transacoes!$C$3:$C1001, $A313, Transacoes!I$3:I1001))</f>
        <v/>
      </c>
      <c r="J313" s="75" t="str">
        <f>IF($A313="","",SUMIF(Transacoes!$C$3:$C1001, $A313, Transacoes!J$3:J1001))</f>
        <v/>
      </c>
      <c r="K313" s="75" t="str">
        <f>IF($A313="","",SUMIF(Transacoes!$C$3:$C1001, $A313, Transacoes!K$3:K1001))</f>
        <v/>
      </c>
      <c r="L313" s="75" t="str">
        <f>IF($A313="","",SUMIF(Transacoes!$C$3:$C1001, $A313, Transacoes!L$3:L1001))</f>
        <v/>
      </c>
      <c r="M313" s="76" t="str">
        <f>IF($A313="","",SUMIF(Transacoes!$C$3:$C1001, $A313, Transacoes!M$3:M1001))</f>
        <v/>
      </c>
      <c r="N313" s="30"/>
      <c r="O313" s="31"/>
      <c r="P313" s="31"/>
      <c r="Q313" s="31"/>
      <c r="R313" s="31"/>
      <c r="S313" s="31"/>
      <c r="T313" s="31"/>
      <c r="U313" s="31"/>
      <c r="V313" s="31"/>
      <c r="W313" s="31"/>
      <c r="X313" s="31"/>
    </row>
    <row r="314">
      <c r="A314" s="69"/>
      <c r="B314" s="70" t="str">
        <f>IF($A314="","",SUMIFS(Transacoes!D$3:D1001,Transacoes!$C$3:$C1001,$A314,Transacoes!$B$3:$B1001,"C")-SUMIFS(Transacoes!D$3:D1001,Transacoes!$C$3:$C1001,$A314,Transacoes!$B$3:$B1001,"V"))</f>
        <v/>
      </c>
      <c r="C314" s="71" t="str">
        <f>IF($A314="","",(SUMIFS(Transacoes!F$3:F1001,Transacoes!$C$3:$C1001,$A314,Transacoes!$B$3:$B1001,"C")-SUMIFS(Transacoes!F$3:F1001,Transacoes!$C$3:$C1001,$A314,Transacoes!$B$3:$B1001,"V")) + G314)</f>
        <v/>
      </c>
      <c r="D314" s="71" t="str">
        <f>IFERROR(__xludf.DUMMYFUNCTION("IF(A314="""","""",IF(B314="""","""",B314*GOOGLEFINANCE(A314)))"),"")</f>
        <v/>
      </c>
      <c r="E314" s="71" t="str">
        <f t="shared" si="1"/>
        <v/>
      </c>
      <c r="F314" s="72" t="str">
        <f t="shared" si="2"/>
        <v/>
      </c>
      <c r="G314" s="73" t="str">
        <f>IF(A314="","",SUMIF(Transacoes!C$3:C1001,A314,Transacoes!G$3:G1001))</f>
        <v/>
      </c>
      <c r="H314" s="74" t="str">
        <f>IF(A314="","", SUMIF(Transacoes!C$3:C1001, A314, Transacoes!H$3:H1001))</f>
        <v/>
      </c>
      <c r="I314" s="75" t="str">
        <f>IF($A314="","",SUMIF(Transacoes!$C$3:$C1001, $A314, Transacoes!I$3:I1001))</f>
        <v/>
      </c>
      <c r="J314" s="75" t="str">
        <f>IF($A314="","",SUMIF(Transacoes!$C$3:$C1001, $A314, Transacoes!J$3:J1001))</f>
        <v/>
      </c>
      <c r="K314" s="75" t="str">
        <f>IF($A314="","",SUMIF(Transacoes!$C$3:$C1001, $A314, Transacoes!K$3:K1001))</f>
        <v/>
      </c>
      <c r="L314" s="75" t="str">
        <f>IF($A314="","",SUMIF(Transacoes!$C$3:$C1001, $A314, Transacoes!L$3:L1001))</f>
        <v/>
      </c>
      <c r="M314" s="76" t="str">
        <f>IF($A314="","",SUMIF(Transacoes!$C$3:$C1001, $A314, Transacoes!M$3:M1001))</f>
        <v/>
      </c>
      <c r="N314" s="30"/>
      <c r="O314" s="31"/>
      <c r="P314" s="31"/>
      <c r="Q314" s="31"/>
      <c r="R314" s="31"/>
      <c r="S314" s="31"/>
      <c r="T314" s="31"/>
      <c r="U314" s="31"/>
      <c r="V314" s="31"/>
      <c r="W314" s="31"/>
      <c r="X314" s="31"/>
    </row>
    <row r="315">
      <c r="A315" s="69"/>
      <c r="B315" s="70" t="str">
        <f>IF($A315="","",SUMIFS(Transacoes!D$3:D1001,Transacoes!$C$3:$C1001,$A315,Transacoes!$B$3:$B1001,"C")-SUMIFS(Transacoes!D$3:D1001,Transacoes!$C$3:$C1001,$A315,Transacoes!$B$3:$B1001,"V"))</f>
        <v/>
      </c>
      <c r="C315" s="71" t="str">
        <f>IF($A315="","",(SUMIFS(Transacoes!F$3:F1001,Transacoes!$C$3:$C1001,$A315,Transacoes!$B$3:$B1001,"C")-SUMIFS(Transacoes!F$3:F1001,Transacoes!$C$3:$C1001,$A315,Transacoes!$B$3:$B1001,"V")) + G315)</f>
        <v/>
      </c>
      <c r="D315" s="71" t="str">
        <f>IFERROR(__xludf.DUMMYFUNCTION("IF(A315="""","""",IF(B315="""","""",B315*GOOGLEFINANCE(A315)))"),"")</f>
        <v/>
      </c>
      <c r="E315" s="71" t="str">
        <f t="shared" si="1"/>
        <v/>
      </c>
      <c r="F315" s="72" t="str">
        <f t="shared" si="2"/>
        <v/>
      </c>
      <c r="G315" s="73" t="str">
        <f>IF(A315="","",SUMIF(Transacoes!C$3:C1001,A315,Transacoes!G$3:G1001))</f>
        <v/>
      </c>
      <c r="H315" s="74" t="str">
        <f>IF(A315="","", SUMIF(Transacoes!C$3:C1001, A315, Transacoes!H$3:H1001))</f>
        <v/>
      </c>
      <c r="I315" s="75" t="str">
        <f>IF($A315="","",SUMIF(Transacoes!$C$3:$C1001, $A315, Transacoes!I$3:I1001))</f>
        <v/>
      </c>
      <c r="J315" s="75" t="str">
        <f>IF($A315="","",SUMIF(Transacoes!$C$3:$C1001, $A315, Transacoes!J$3:J1001))</f>
        <v/>
      </c>
      <c r="K315" s="75" t="str">
        <f>IF($A315="","",SUMIF(Transacoes!$C$3:$C1001, $A315, Transacoes!K$3:K1001))</f>
        <v/>
      </c>
      <c r="L315" s="75" t="str">
        <f>IF($A315="","",SUMIF(Transacoes!$C$3:$C1001, $A315, Transacoes!L$3:L1001))</f>
        <v/>
      </c>
      <c r="M315" s="76" t="str">
        <f>IF($A315="","",SUMIF(Transacoes!$C$3:$C1001, $A315, Transacoes!M$3:M1001))</f>
        <v/>
      </c>
      <c r="N315" s="30"/>
      <c r="O315" s="31"/>
      <c r="P315" s="31"/>
      <c r="Q315" s="31"/>
      <c r="R315" s="31"/>
      <c r="S315" s="31"/>
      <c r="T315" s="31"/>
      <c r="U315" s="31"/>
      <c r="V315" s="31"/>
      <c r="W315" s="31"/>
      <c r="X315" s="31"/>
    </row>
    <row r="316">
      <c r="A316" s="69"/>
      <c r="B316" s="70" t="str">
        <f>IF($A316="","",SUMIFS(Transacoes!D$3:D1001,Transacoes!$C$3:$C1001,$A316,Transacoes!$B$3:$B1001,"C")-SUMIFS(Transacoes!D$3:D1001,Transacoes!$C$3:$C1001,$A316,Transacoes!$B$3:$B1001,"V"))</f>
        <v/>
      </c>
      <c r="C316" s="71" t="str">
        <f>IF($A316="","",(SUMIFS(Transacoes!F$3:F1001,Transacoes!$C$3:$C1001,$A316,Transacoes!$B$3:$B1001,"C")-SUMIFS(Transacoes!F$3:F1001,Transacoes!$C$3:$C1001,$A316,Transacoes!$B$3:$B1001,"V")) + G316)</f>
        <v/>
      </c>
      <c r="D316" s="71" t="str">
        <f>IFERROR(__xludf.DUMMYFUNCTION("IF(A316="""","""",IF(B316="""","""",B316*GOOGLEFINANCE(A316)))"),"")</f>
        <v/>
      </c>
      <c r="E316" s="71" t="str">
        <f t="shared" si="1"/>
        <v/>
      </c>
      <c r="F316" s="72" t="str">
        <f t="shared" si="2"/>
        <v/>
      </c>
      <c r="G316" s="73" t="str">
        <f>IF(A316="","",SUMIF(Transacoes!C$3:C1001,A316,Transacoes!G$3:G1001))</f>
        <v/>
      </c>
      <c r="H316" s="74" t="str">
        <f>IF(A316="","", SUMIF(Transacoes!C$3:C1001, A316, Transacoes!H$3:H1001))</f>
        <v/>
      </c>
      <c r="I316" s="75" t="str">
        <f>IF($A316="","",SUMIF(Transacoes!$C$3:$C1001, $A316, Transacoes!I$3:I1001))</f>
        <v/>
      </c>
      <c r="J316" s="75" t="str">
        <f>IF($A316="","",SUMIF(Transacoes!$C$3:$C1001, $A316, Transacoes!J$3:J1001))</f>
        <v/>
      </c>
      <c r="K316" s="75" t="str">
        <f>IF($A316="","",SUMIF(Transacoes!$C$3:$C1001, $A316, Transacoes!K$3:K1001))</f>
        <v/>
      </c>
      <c r="L316" s="75" t="str">
        <f>IF($A316="","",SUMIF(Transacoes!$C$3:$C1001, $A316, Transacoes!L$3:L1001))</f>
        <v/>
      </c>
      <c r="M316" s="76" t="str">
        <f>IF($A316="","",SUMIF(Transacoes!$C$3:$C1001, $A316, Transacoes!M$3:M1001))</f>
        <v/>
      </c>
      <c r="N316" s="30"/>
      <c r="O316" s="31"/>
      <c r="P316" s="31"/>
      <c r="Q316" s="31"/>
      <c r="R316" s="31"/>
      <c r="S316" s="31"/>
      <c r="T316" s="31"/>
      <c r="U316" s="31"/>
      <c r="V316" s="31"/>
      <c r="W316" s="31"/>
      <c r="X316" s="31"/>
    </row>
    <row r="317">
      <c r="A317" s="69"/>
      <c r="B317" s="70" t="str">
        <f>IF($A317="","",SUMIFS(Transacoes!D$3:D1001,Transacoes!$C$3:$C1001,$A317,Transacoes!$B$3:$B1001,"C")-SUMIFS(Transacoes!D$3:D1001,Transacoes!$C$3:$C1001,$A317,Transacoes!$B$3:$B1001,"V"))</f>
        <v/>
      </c>
      <c r="C317" s="71" t="str">
        <f>IF($A317="","",(SUMIFS(Transacoes!F$3:F1001,Transacoes!$C$3:$C1001,$A317,Transacoes!$B$3:$B1001,"C")-SUMIFS(Transacoes!F$3:F1001,Transacoes!$C$3:$C1001,$A317,Transacoes!$B$3:$B1001,"V")) + G317)</f>
        <v/>
      </c>
      <c r="D317" s="71" t="str">
        <f>IFERROR(__xludf.DUMMYFUNCTION("IF(A317="""","""",IF(B317="""","""",B317*GOOGLEFINANCE(A317)))"),"")</f>
        <v/>
      </c>
      <c r="E317" s="71" t="str">
        <f t="shared" si="1"/>
        <v/>
      </c>
      <c r="F317" s="72" t="str">
        <f t="shared" si="2"/>
        <v/>
      </c>
      <c r="G317" s="73" t="str">
        <f>IF(A317="","",SUMIF(Transacoes!C$3:C1001,A317,Transacoes!G$3:G1001))</f>
        <v/>
      </c>
      <c r="H317" s="74" t="str">
        <f>IF(A317="","", SUMIF(Transacoes!C$3:C1001, A317, Transacoes!H$3:H1001))</f>
        <v/>
      </c>
      <c r="I317" s="75" t="str">
        <f>IF($A317="","",SUMIF(Transacoes!$C$3:$C1001, $A317, Transacoes!I$3:I1001))</f>
        <v/>
      </c>
      <c r="J317" s="75" t="str">
        <f>IF($A317="","",SUMIF(Transacoes!$C$3:$C1001, $A317, Transacoes!J$3:J1001))</f>
        <v/>
      </c>
      <c r="K317" s="75" t="str">
        <f>IF($A317="","",SUMIF(Transacoes!$C$3:$C1001, $A317, Transacoes!K$3:K1001))</f>
        <v/>
      </c>
      <c r="L317" s="75" t="str">
        <f>IF($A317="","",SUMIF(Transacoes!$C$3:$C1001, $A317, Transacoes!L$3:L1001))</f>
        <v/>
      </c>
      <c r="M317" s="76" t="str">
        <f>IF($A317="","",SUMIF(Transacoes!$C$3:$C1001, $A317, Transacoes!M$3:M1001))</f>
        <v/>
      </c>
      <c r="N317" s="30"/>
      <c r="O317" s="31"/>
      <c r="P317" s="31"/>
      <c r="Q317" s="31"/>
      <c r="R317" s="31"/>
      <c r="S317" s="31"/>
      <c r="T317" s="31"/>
      <c r="U317" s="31"/>
      <c r="V317" s="31"/>
      <c r="W317" s="31"/>
      <c r="X317" s="31"/>
    </row>
    <row r="318">
      <c r="A318" s="69"/>
      <c r="B318" s="70" t="str">
        <f>IF($A318="","",SUMIFS(Transacoes!D$3:D1001,Transacoes!$C$3:$C1001,$A318,Transacoes!$B$3:$B1001,"C")-SUMIFS(Transacoes!D$3:D1001,Transacoes!$C$3:$C1001,$A318,Transacoes!$B$3:$B1001,"V"))</f>
        <v/>
      </c>
      <c r="C318" s="71" t="str">
        <f>IF($A318="","",(SUMIFS(Transacoes!F$3:F1001,Transacoes!$C$3:$C1001,$A318,Transacoes!$B$3:$B1001,"C")-SUMIFS(Transacoes!F$3:F1001,Transacoes!$C$3:$C1001,$A318,Transacoes!$B$3:$B1001,"V")) + G318)</f>
        <v/>
      </c>
      <c r="D318" s="71" t="str">
        <f>IFERROR(__xludf.DUMMYFUNCTION("IF(A318="""","""",IF(B318="""","""",B318*GOOGLEFINANCE(A318)))"),"")</f>
        <v/>
      </c>
      <c r="E318" s="71" t="str">
        <f t="shared" si="1"/>
        <v/>
      </c>
      <c r="F318" s="72" t="str">
        <f t="shared" si="2"/>
        <v/>
      </c>
      <c r="G318" s="73" t="str">
        <f>IF(A318="","",SUMIF(Transacoes!C$3:C1001,A318,Transacoes!G$3:G1001))</f>
        <v/>
      </c>
      <c r="H318" s="74" t="str">
        <f>IF(A318="","", SUMIF(Transacoes!C$3:C1001, A318, Transacoes!H$3:H1001))</f>
        <v/>
      </c>
      <c r="I318" s="75" t="str">
        <f>IF($A318="","",SUMIF(Transacoes!$C$3:$C1001, $A318, Transacoes!I$3:I1001))</f>
        <v/>
      </c>
      <c r="J318" s="75" t="str">
        <f>IF($A318="","",SUMIF(Transacoes!$C$3:$C1001, $A318, Transacoes!J$3:J1001))</f>
        <v/>
      </c>
      <c r="K318" s="75" t="str">
        <f>IF($A318="","",SUMIF(Transacoes!$C$3:$C1001, $A318, Transacoes!K$3:K1001))</f>
        <v/>
      </c>
      <c r="L318" s="75" t="str">
        <f>IF($A318="","",SUMIF(Transacoes!$C$3:$C1001, $A318, Transacoes!L$3:L1001))</f>
        <v/>
      </c>
      <c r="M318" s="76" t="str">
        <f>IF($A318="","",SUMIF(Transacoes!$C$3:$C1001, $A318, Transacoes!M$3:M1001))</f>
        <v/>
      </c>
      <c r="N318" s="30"/>
      <c r="O318" s="31"/>
      <c r="P318" s="31"/>
      <c r="Q318" s="31"/>
      <c r="R318" s="31"/>
      <c r="S318" s="31"/>
      <c r="T318" s="31"/>
      <c r="U318" s="31"/>
      <c r="V318" s="31"/>
      <c r="W318" s="31"/>
      <c r="X318" s="31"/>
    </row>
    <row r="319">
      <c r="A319" s="69"/>
      <c r="B319" s="70" t="str">
        <f>IF($A319="","",SUMIFS(Transacoes!D$3:D1001,Transacoes!$C$3:$C1001,$A319,Transacoes!$B$3:$B1001,"C")-SUMIFS(Transacoes!D$3:D1001,Transacoes!$C$3:$C1001,$A319,Transacoes!$B$3:$B1001,"V"))</f>
        <v/>
      </c>
      <c r="C319" s="71" t="str">
        <f>IF($A319="","",(SUMIFS(Transacoes!F$3:F1001,Transacoes!$C$3:$C1001,$A319,Transacoes!$B$3:$B1001,"C")-SUMIFS(Transacoes!F$3:F1001,Transacoes!$C$3:$C1001,$A319,Transacoes!$B$3:$B1001,"V")) + G319)</f>
        <v/>
      </c>
      <c r="D319" s="71" t="str">
        <f>IFERROR(__xludf.DUMMYFUNCTION("IF(A319="""","""",IF(B319="""","""",B319*GOOGLEFINANCE(A319)))"),"")</f>
        <v/>
      </c>
      <c r="E319" s="71" t="str">
        <f t="shared" si="1"/>
        <v/>
      </c>
      <c r="F319" s="72" t="str">
        <f t="shared" si="2"/>
        <v/>
      </c>
      <c r="G319" s="73" t="str">
        <f>IF(A319="","",SUMIF(Transacoes!C$3:C1001,A319,Transacoes!G$3:G1001))</f>
        <v/>
      </c>
      <c r="H319" s="74" t="str">
        <f>IF(A319="","", SUMIF(Transacoes!C$3:C1001, A319, Transacoes!H$3:H1001))</f>
        <v/>
      </c>
      <c r="I319" s="75" t="str">
        <f>IF($A319="","",SUMIF(Transacoes!$C$3:$C1001, $A319, Transacoes!I$3:I1001))</f>
        <v/>
      </c>
      <c r="J319" s="75" t="str">
        <f>IF($A319="","",SUMIF(Transacoes!$C$3:$C1001, $A319, Transacoes!J$3:J1001))</f>
        <v/>
      </c>
      <c r="K319" s="75" t="str">
        <f>IF($A319="","",SUMIF(Transacoes!$C$3:$C1001, $A319, Transacoes!K$3:K1001))</f>
        <v/>
      </c>
      <c r="L319" s="75" t="str">
        <f>IF($A319="","",SUMIF(Transacoes!$C$3:$C1001, $A319, Transacoes!L$3:L1001))</f>
        <v/>
      </c>
      <c r="M319" s="76" t="str">
        <f>IF($A319="","",SUMIF(Transacoes!$C$3:$C1001, $A319, Transacoes!M$3:M1001))</f>
        <v/>
      </c>
      <c r="N319" s="30"/>
      <c r="O319" s="31"/>
      <c r="P319" s="31"/>
      <c r="Q319" s="31"/>
      <c r="R319" s="31"/>
      <c r="S319" s="31"/>
      <c r="T319" s="31"/>
      <c r="U319" s="31"/>
      <c r="V319" s="31"/>
      <c r="W319" s="31"/>
      <c r="X319" s="31"/>
    </row>
    <row r="320">
      <c r="A320" s="69"/>
      <c r="B320" s="70" t="str">
        <f>IF($A320="","",SUMIFS(Transacoes!D$3:D1001,Transacoes!$C$3:$C1001,$A320,Transacoes!$B$3:$B1001,"C")-SUMIFS(Transacoes!D$3:D1001,Transacoes!$C$3:$C1001,$A320,Transacoes!$B$3:$B1001,"V"))</f>
        <v/>
      </c>
      <c r="C320" s="71" t="str">
        <f>IF($A320="","",(SUMIFS(Transacoes!F$3:F1001,Transacoes!$C$3:$C1001,$A320,Transacoes!$B$3:$B1001,"C")-SUMIFS(Transacoes!F$3:F1001,Transacoes!$C$3:$C1001,$A320,Transacoes!$B$3:$B1001,"V")) + G320)</f>
        <v/>
      </c>
      <c r="D320" s="71" t="str">
        <f>IFERROR(__xludf.DUMMYFUNCTION("IF(A320="""","""",IF(B320="""","""",B320*GOOGLEFINANCE(A320)))"),"")</f>
        <v/>
      </c>
      <c r="E320" s="71" t="str">
        <f t="shared" si="1"/>
        <v/>
      </c>
      <c r="F320" s="72" t="str">
        <f t="shared" si="2"/>
        <v/>
      </c>
      <c r="G320" s="73" t="str">
        <f>IF(A320="","",SUMIF(Transacoes!C$3:C1001,A320,Transacoes!G$3:G1001))</f>
        <v/>
      </c>
      <c r="H320" s="74" t="str">
        <f>IF(A320="","", SUMIF(Transacoes!C$3:C1001, A320, Transacoes!H$3:H1001))</f>
        <v/>
      </c>
      <c r="I320" s="75" t="str">
        <f>IF($A320="","",SUMIF(Transacoes!$C$3:$C1001, $A320, Transacoes!I$3:I1001))</f>
        <v/>
      </c>
      <c r="J320" s="75" t="str">
        <f>IF($A320="","",SUMIF(Transacoes!$C$3:$C1001, $A320, Transacoes!J$3:J1001))</f>
        <v/>
      </c>
      <c r="K320" s="75" t="str">
        <f>IF($A320="","",SUMIF(Transacoes!$C$3:$C1001, $A320, Transacoes!K$3:K1001))</f>
        <v/>
      </c>
      <c r="L320" s="75" t="str">
        <f>IF($A320="","",SUMIF(Transacoes!$C$3:$C1001, $A320, Transacoes!L$3:L1001))</f>
        <v/>
      </c>
      <c r="M320" s="76" t="str">
        <f>IF($A320="","",SUMIF(Transacoes!$C$3:$C1001, $A320, Transacoes!M$3:M1001))</f>
        <v/>
      </c>
      <c r="N320" s="30"/>
      <c r="O320" s="31"/>
      <c r="P320" s="31"/>
      <c r="Q320" s="31"/>
      <c r="R320" s="31"/>
      <c r="S320" s="31"/>
      <c r="T320" s="31"/>
      <c r="U320" s="31"/>
      <c r="V320" s="31"/>
      <c r="W320" s="31"/>
      <c r="X320" s="31"/>
    </row>
    <row r="321">
      <c r="A321" s="69"/>
      <c r="B321" s="70" t="str">
        <f>IF($A321="","",SUMIFS(Transacoes!D$3:D1001,Transacoes!$C$3:$C1001,$A321,Transacoes!$B$3:$B1001,"C")-SUMIFS(Transacoes!D$3:D1001,Transacoes!$C$3:$C1001,$A321,Transacoes!$B$3:$B1001,"V"))</f>
        <v/>
      </c>
      <c r="C321" s="71" t="str">
        <f>IF($A321="","",(SUMIFS(Transacoes!F$3:F1001,Transacoes!$C$3:$C1001,$A321,Transacoes!$B$3:$B1001,"C")-SUMIFS(Transacoes!F$3:F1001,Transacoes!$C$3:$C1001,$A321,Transacoes!$B$3:$B1001,"V")) + G321)</f>
        <v/>
      </c>
      <c r="D321" s="71" t="str">
        <f>IFERROR(__xludf.DUMMYFUNCTION("IF(A321="""","""",IF(B321="""","""",B321*GOOGLEFINANCE(A321)))"),"")</f>
        <v/>
      </c>
      <c r="E321" s="71" t="str">
        <f t="shared" si="1"/>
        <v/>
      </c>
      <c r="F321" s="72" t="str">
        <f t="shared" si="2"/>
        <v/>
      </c>
      <c r="G321" s="73" t="str">
        <f>IF(A321="","",SUMIF(Transacoes!C$3:C1001,A321,Transacoes!G$3:G1001))</f>
        <v/>
      </c>
      <c r="H321" s="74" t="str">
        <f>IF(A321="","", SUMIF(Transacoes!C$3:C1001, A321, Transacoes!H$3:H1001))</f>
        <v/>
      </c>
      <c r="I321" s="75" t="str">
        <f>IF($A321="","",SUMIF(Transacoes!$C$3:$C1001, $A321, Transacoes!I$3:I1001))</f>
        <v/>
      </c>
      <c r="J321" s="75" t="str">
        <f>IF($A321="","",SUMIF(Transacoes!$C$3:$C1001, $A321, Transacoes!J$3:J1001))</f>
        <v/>
      </c>
      <c r="K321" s="75" t="str">
        <f>IF($A321="","",SUMIF(Transacoes!$C$3:$C1001, $A321, Transacoes!K$3:K1001))</f>
        <v/>
      </c>
      <c r="L321" s="75" t="str">
        <f>IF($A321="","",SUMIF(Transacoes!$C$3:$C1001, $A321, Transacoes!L$3:L1001))</f>
        <v/>
      </c>
      <c r="M321" s="76" t="str">
        <f>IF($A321="","",SUMIF(Transacoes!$C$3:$C1001, $A321, Transacoes!M$3:M1001))</f>
        <v/>
      </c>
      <c r="N321" s="30"/>
      <c r="O321" s="31"/>
      <c r="P321" s="31"/>
      <c r="Q321" s="31"/>
      <c r="R321" s="31"/>
      <c r="S321" s="31"/>
      <c r="T321" s="31"/>
      <c r="U321" s="31"/>
      <c r="V321" s="31"/>
      <c r="W321" s="31"/>
      <c r="X321" s="31"/>
    </row>
    <row r="322">
      <c r="A322" s="69"/>
      <c r="B322" s="70" t="str">
        <f>IF($A322="","",SUMIFS(Transacoes!D$3:D1001,Transacoes!$C$3:$C1001,$A322,Transacoes!$B$3:$B1001,"C")-SUMIFS(Transacoes!D$3:D1001,Transacoes!$C$3:$C1001,$A322,Transacoes!$B$3:$B1001,"V"))</f>
        <v/>
      </c>
      <c r="C322" s="71" t="str">
        <f>IF($A322="","",(SUMIFS(Transacoes!F$3:F1001,Transacoes!$C$3:$C1001,$A322,Transacoes!$B$3:$B1001,"C")-SUMIFS(Transacoes!F$3:F1001,Transacoes!$C$3:$C1001,$A322,Transacoes!$B$3:$B1001,"V")) + G322)</f>
        <v/>
      </c>
      <c r="D322" s="71" t="str">
        <f>IFERROR(__xludf.DUMMYFUNCTION("IF(A322="""","""",IF(B322="""","""",B322*GOOGLEFINANCE(A322)))"),"")</f>
        <v/>
      </c>
      <c r="E322" s="71" t="str">
        <f t="shared" si="1"/>
        <v/>
      </c>
      <c r="F322" s="72" t="str">
        <f t="shared" si="2"/>
        <v/>
      </c>
      <c r="G322" s="73" t="str">
        <f>IF(A322="","",SUMIF(Transacoes!C$3:C1001,A322,Transacoes!G$3:G1001))</f>
        <v/>
      </c>
      <c r="H322" s="74" t="str">
        <f>IF(A322="","", SUMIF(Transacoes!C$3:C1001, A322, Transacoes!H$3:H1001))</f>
        <v/>
      </c>
      <c r="I322" s="75" t="str">
        <f>IF($A322="","",SUMIF(Transacoes!$C$3:$C1001, $A322, Transacoes!I$3:I1001))</f>
        <v/>
      </c>
      <c r="J322" s="75" t="str">
        <f>IF($A322="","",SUMIF(Transacoes!$C$3:$C1001, $A322, Transacoes!J$3:J1001))</f>
        <v/>
      </c>
      <c r="K322" s="75" t="str">
        <f>IF($A322="","",SUMIF(Transacoes!$C$3:$C1001, $A322, Transacoes!K$3:K1001))</f>
        <v/>
      </c>
      <c r="L322" s="75" t="str">
        <f>IF($A322="","",SUMIF(Transacoes!$C$3:$C1001, $A322, Transacoes!L$3:L1001))</f>
        <v/>
      </c>
      <c r="M322" s="76" t="str">
        <f>IF($A322="","",SUMIF(Transacoes!$C$3:$C1001, $A322, Transacoes!M$3:M1001))</f>
        <v/>
      </c>
      <c r="N322" s="30"/>
      <c r="O322" s="31"/>
      <c r="P322" s="31"/>
      <c r="Q322" s="31"/>
      <c r="R322" s="31"/>
      <c r="S322" s="31"/>
      <c r="T322" s="31"/>
      <c r="U322" s="31"/>
      <c r="V322" s="31"/>
      <c r="W322" s="31"/>
      <c r="X322" s="31"/>
    </row>
    <row r="323">
      <c r="A323" s="69"/>
      <c r="B323" s="70" t="str">
        <f>IF($A323="","",SUMIFS(Transacoes!D$3:D1001,Transacoes!$C$3:$C1001,$A323,Transacoes!$B$3:$B1001,"C")-SUMIFS(Transacoes!D$3:D1001,Transacoes!$C$3:$C1001,$A323,Transacoes!$B$3:$B1001,"V"))</f>
        <v/>
      </c>
      <c r="C323" s="71" t="str">
        <f>IF($A323="","",(SUMIFS(Transacoes!F$3:F1001,Transacoes!$C$3:$C1001,$A323,Transacoes!$B$3:$B1001,"C")-SUMIFS(Transacoes!F$3:F1001,Transacoes!$C$3:$C1001,$A323,Transacoes!$B$3:$B1001,"V")) + G323)</f>
        <v/>
      </c>
      <c r="D323" s="71" t="str">
        <f>IFERROR(__xludf.DUMMYFUNCTION("IF(A323="""","""",IF(B323="""","""",B323*GOOGLEFINANCE(A323)))"),"")</f>
        <v/>
      </c>
      <c r="E323" s="71" t="str">
        <f t="shared" si="1"/>
        <v/>
      </c>
      <c r="F323" s="72" t="str">
        <f t="shared" si="2"/>
        <v/>
      </c>
      <c r="G323" s="73" t="str">
        <f>IF(A323="","",SUMIF(Transacoes!C$3:C1001,A323,Transacoes!G$3:G1001))</f>
        <v/>
      </c>
      <c r="H323" s="74" t="str">
        <f>IF(A323="","", SUMIF(Transacoes!C$3:C1001, A323, Transacoes!H$3:H1001))</f>
        <v/>
      </c>
      <c r="I323" s="75" t="str">
        <f>IF($A323="","",SUMIF(Transacoes!$C$3:$C1001, $A323, Transacoes!I$3:I1001))</f>
        <v/>
      </c>
      <c r="J323" s="75" t="str">
        <f>IF($A323="","",SUMIF(Transacoes!$C$3:$C1001, $A323, Transacoes!J$3:J1001))</f>
        <v/>
      </c>
      <c r="K323" s="75" t="str">
        <f>IF($A323="","",SUMIF(Transacoes!$C$3:$C1001, $A323, Transacoes!K$3:K1001))</f>
        <v/>
      </c>
      <c r="L323" s="75" t="str">
        <f>IF($A323="","",SUMIF(Transacoes!$C$3:$C1001, $A323, Transacoes!L$3:L1001))</f>
        <v/>
      </c>
      <c r="M323" s="76" t="str">
        <f>IF($A323="","",SUMIF(Transacoes!$C$3:$C1001, $A323, Transacoes!M$3:M1001))</f>
        <v/>
      </c>
      <c r="N323" s="30"/>
      <c r="O323" s="31"/>
      <c r="P323" s="31"/>
      <c r="Q323" s="31"/>
      <c r="R323" s="31"/>
      <c r="S323" s="31"/>
      <c r="T323" s="31"/>
      <c r="U323" s="31"/>
      <c r="V323" s="31"/>
      <c r="W323" s="31"/>
      <c r="X323" s="31"/>
    </row>
    <row r="324">
      <c r="A324" s="69"/>
      <c r="B324" s="70" t="str">
        <f>IF($A324="","",SUMIFS(Transacoes!D$3:D1001,Transacoes!$C$3:$C1001,$A324,Transacoes!$B$3:$B1001,"C")-SUMIFS(Transacoes!D$3:D1001,Transacoes!$C$3:$C1001,$A324,Transacoes!$B$3:$B1001,"V"))</f>
        <v/>
      </c>
      <c r="C324" s="71" t="str">
        <f>IF($A324="","",(SUMIFS(Transacoes!F$3:F1001,Transacoes!$C$3:$C1001,$A324,Transacoes!$B$3:$B1001,"C")-SUMIFS(Transacoes!F$3:F1001,Transacoes!$C$3:$C1001,$A324,Transacoes!$B$3:$B1001,"V")) + G324)</f>
        <v/>
      </c>
      <c r="D324" s="71" t="str">
        <f>IFERROR(__xludf.DUMMYFUNCTION("IF(A324="""","""",IF(B324="""","""",B324*GOOGLEFINANCE(A324)))"),"")</f>
        <v/>
      </c>
      <c r="E324" s="71" t="str">
        <f t="shared" si="1"/>
        <v/>
      </c>
      <c r="F324" s="72" t="str">
        <f t="shared" si="2"/>
        <v/>
      </c>
      <c r="G324" s="73" t="str">
        <f>IF(A324="","",SUMIF(Transacoes!C$3:C1001,A324,Transacoes!G$3:G1001))</f>
        <v/>
      </c>
      <c r="H324" s="74" t="str">
        <f>IF(A324="","", SUMIF(Transacoes!C$3:C1001, A324, Transacoes!H$3:H1001))</f>
        <v/>
      </c>
      <c r="I324" s="75" t="str">
        <f>IF($A324="","",SUMIF(Transacoes!$C$3:$C1001, $A324, Transacoes!I$3:I1001))</f>
        <v/>
      </c>
      <c r="J324" s="75" t="str">
        <f>IF($A324="","",SUMIF(Transacoes!$C$3:$C1001, $A324, Transacoes!J$3:J1001))</f>
        <v/>
      </c>
      <c r="K324" s="75" t="str">
        <f>IF($A324="","",SUMIF(Transacoes!$C$3:$C1001, $A324, Transacoes!K$3:K1001))</f>
        <v/>
      </c>
      <c r="L324" s="75" t="str">
        <f>IF($A324="","",SUMIF(Transacoes!$C$3:$C1001, $A324, Transacoes!L$3:L1001))</f>
        <v/>
      </c>
      <c r="M324" s="76" t="str">
        <f>IF($A324="","",SUMIF(Transacoes!$C$3:$C1001, $A324, Transacoes!M$3:M1001))</f>
        <v/>
      </c>
      <c r="N324" s="30"/>
      <c r="O324" s="31"/>
      <c r="P324" s="31"/>
      <c r="Q324" s="31"/>
      <c r="R324" s="31"/>
      <c r="S324" s="31"/>
      <c r="T324" s="31"/>
      <c r="U324" s="31"/>
      <c r="V324" s="31"/>
      <c r="W324" s="31"/>
      <c r="X324" s="31"/>
    </row>
    <row r="325">
      <c r="A325" s="69"/>
      <c r="B325" s="70" t="str">
        <f>IF($A325="","",SUMIFS(Transacoes!D$3:D1001,Transacoes!$C$3:$C1001,$A325,Transacoes!$B$3:$B1001,"C")-SUMIFS(Transacoes!D$3:D1001,Transacoes!$C$3:$C1001,$A325,Transacoes!$B$3:$B1001,"V"))</f>
        <v/>
      </c>
      <c r="C325" s="71" t="str">
        <f>IF($A325="","",(SUMIFS(Transacoes!F$3:F1001,Transacoes!$C$3:$C1001,$A325,Transacoes!$B$3:$B1001,"C")-SUMIFS(Transacoes!F$3:F1001,Transacoes!$C$3:$C1001,$A325,Transacoes!$B$3:$B1001,"V")) + G325)</f>
        <v/>
      </c>
      <c r="D325" s="71" t="str">
        <f>IFERROR(__xludf.DUMMYFUNCTION("IF(A325="""","""",IF(B325="""","""",B325*GOOGLEFINANCE(A325)))"),"")</f>
        <v/>
      </c>
      <c r="E325" s="71" t="str">
        <f t="shared" si="1"/>
        <v/>
      </c>
      <c r="F325" s="72" t="str">
        <f t="shared" si="2"/>
        <v/>
      </c>
      <c r="G325" s="73" t="str">
        <f>IF(A325="","",SUMIF(Transacoes!C$3:C1001,A325,Transacoes!G$3:G1001))</f>
        <v/>
      </c>
      <c r="H325" s="74" t="str">
        <f>IF(A325="","", SUMIF(Transacoes!C$3:C1001, A325, Transacoes!H$3:H1001))</f>
        <v/>
      </c>
      <c r="I325" s="75" t="str">
        <f>IF($A325="","",SUMIF(Transacoes!$C$3:$C1001, $A325, Transacoes!I$3:I1001))</f>
        <v/>
      </c>
      <c r="J325" s="75" t="str">
        <f>IF($A325="","",SUMIF(Transacoes!$C$3:$C1001, $A325, Transacoes!J$3:J1001))</f>
        <v/>
      </c>
      <c r="K325" s="75" t="str">
        <f>IF($A325="","",SUMIF(Transacoes!$C$3:$C1001, $A325, Transacoes!K$3:K1001))</f>
        <v/>
      </c>
      <c r="L325" s="75" t="str">
        <f>IF($A325="","",SUMIF(Transacoes!$C$3:$C1001, $A325, Transacoes!L$3:L1001))</f>
        <v/>
      </c>
      <c r="M325" s="76" t="str">
        <f>IF($A325="","",SUMIF(Transacoes!$C$3:$C1001, $A325, Transacoes!M$3:M1001))</f>
        <v/>
      </c>
      <c r="N325" s="30"/>
      <c r="O325" s="31"/>
      <c r="P325" s="31"/>
      <c r="Q325" s="31"/>
      <c r="R325" s="31"/>
      <c r="S325" s="31"/>
      <c r="T325" s="31"/>
      <c r="U325" s="31"/>
      <c r="V325" s="31"/>
      <c r="W325" s="31"/>
      <c r="X325" s="31"/>
    </row>
    <row r="326">
      <c r="A326" s="69"/>
      <c r="B326" s="70" t="str">
        <f>IF($A326="","",SUMIFS(Transacoes!D$3:D1001,Transacoes!$C$3:$C1001,$A326,Transacoes!$B$3:$B1001,"C")-SUMIFS(Transacoes!D$3:D1001,Transacoes!$C$3:$C1001,$A326,Transacoes!$B$3:$B1001,"V"))</f>
        <v/>
      </c>
      <c r="C326" s="71" t="str">
        <f>IF($A326="","",(SUMIFS(Transacoes!F$3:F1001,Transacoes!$C$3:$C1001,$A326,Transacoes!$B$3:$B1001,"C")-SUMIFS(Transacoes!F$3:F1001,Transacoes!$C$3:$C1001,$A326,Transacoes!$B$3:$B1001,"V")) + G326)</f>
        <v/>
      </c>
      <c r="D326" s="71" t="str">
        <f>IFERROR(__xludf.DUMMYFUNCTION("IF(A326="""","""",IF(B326="""","""",B326*GOOGLEFINANCE(A326)))"),"")</f>
        <v/>
      </c>
      <c r="E326" s="71" t="str">
        <f t="shared" si="1"/>
        <v/>
      </c>
      <c r="F326" s="72" t="str">
        <f t="shared" si="2"/>
        <v/>
      </c>
      <c r="G326" s="73" t="str">
        <f>IF(A326="","",SUMIF(Transacoes!C$3:C1001,A326,Transacoes!G$3:G1001))</f>
        <v/>
      </c>
      <c r="H326" s="74" t="str">
        <f>IF(A326="","", SUMIF(Transacoes!C$3:C1001, A326, Transacoes!H$3:H1001))</f>
        <v/>
      </c>
      <c r="I326" s="75" t="str">
        <f>IF($A326="","",SUMIF(Transacoes!$C$3:$C1001, $A326, Transacoes!I$3:I1001))</f>
        <v/>
      </c>
      <c r="J326" s="75" t="str">
        <f>IF($A326="","",SUMIF(Transacoes!$C$3:$C1001, $A326, Transacoes!J$3:J1001))</f>
        <v/>
      </c>
      <c r="K326" s="75" t="str">
        <f>IF($A326="","",SUMIF(Transacoes!$C$3:$C1001, $A326, Transacoes!K$3:K1001))</f>
        <v/>
      </c>
      <c r="L326" s="75" t="str">
        <f>IF($A326="","",SUMIF(Transacoes!$C$3:$C1001, $A326, Transacoes!L$3:L1001))</f>
        <v/>
      </c>
      <c r="M326" s="76" t="str">
        <f>IF($A326="","",SUMIF(Transacoes!$C$3:$C1001, $A326, Transacoes!M$3:M1001))</f>
        <v/>
      </c>
      <c r="N326" s="30"/>
      <c r="O326" s="31"/>
      <c r="P326" s="31"/>
      <c r="Q326" s="31"/>
      <c r="R326" s="31"/>
      <c r="S326" s="31"/>
      <c r="T326" s="31"/>
      <c r="U326" s="31"/>
      <c r="V326" s="31"/>
      <c r="W326" s="31"/>
      <c r="X326" s="31"/>
    </row>
    <row r="327">
      <c r="A327" s="69"/>
      <c r="B327" s="70" t="str">
        <f>IF($A327="","",SUMIFS(Transacoes!D$3:D1001,Transacoes!$C$3:$C1001,$A327,Transacoes!$B$3:$B1001,"C")-SUMIFS(Transacoes!D$3:D1001,Transacoes!$C$3:$C1001,$A327,Transacoes!$B$3:$B1001,"V"))</f>
        <v/>
      </c>
      <c r="C327" s="71" t="str">
        <f>IF($A327="","",(SUMIFS(Transacoes!F$3:F1001,Transacoes!$C$3:$C1001,$A327,Transacoes!$B$3:$B1001,"C")-SUMIFS(Transacoes!F$3:F1001,Transacoes!$C$3:$C1001,$A327,Transacoes!$B$3:$B1001,"V")) + G327)</f>
        <v/>
      </c>
      <c r="D327" s="71" t="str">
        <f>IFERROR(__xludf.DUMMYFUNCTION("IF(A327="""","""",IF(B327="""","""",B327*GOOGLEFINANCE(A327)))"),"")</f>
        <v/>
      </c>
      <c r="E327" s="71" t="str">
        <f t="shared" si="1"/>
        <v/>
      </c>
      <c r="F327" s="72" t="str">
        <f t="shared" si="2"/>
        <v/>
      </c>
      <c r="G327" s="73" t="str">
        <f>IF(A327="","",SUMIF(Transacoes!C$3:C1001,A327,Transacoes!G$3:G1001))</f>
        <v/>
      </c>
      <c r="H327" s="74" t="str">
        <f>IF(A327="","", SUMIF(Transacoes!C$3:C1001, A327, Transacoes!H$3:H1001))</f>
        <v/>
      </c>
      <c r="I327" s="75" t="str">
        <f>IF($A327="","",SUMIF(Transacoes!$C$3:$C1001, $A327, Transacoes!I$3:I1001))</f>
        <v/>
      </c>
      <c r="J327" s="75" t="str">
        <f>IF($A327="","",SUMIF(Transacoes!$C$3:$C1001, $A327, Transacoes!J$3:J1001))</f>
        <v/>
      </c>
      <c r="K327" s="75" t="str">
        <f>IF($A327="","",SUMIF(Transacoes!$C$3:$C1001, $A327, Transacoes!K$3:K1001))</f>
        <v/>
      </c>
      <c r="L327" s="75" t="str">
        <f>IF($A327="","",SUMIF(Transacoes!$C$3:$C1001, $A327, Transacoes!L$3:L1001))</f>
        <v/>
      </c>
      <c r="M327" s="76" t="str">
        <f>IF($A327="","",SUMIF(Transacoes!$C$3:$C1001, $A327, Transacoes!M$3:M1001))</f>
        <v/>
      </c>
      <c r="N327" s="30"/>
      <c r="O327" s="31"/>
      <c r="P327" s="31"/>
      <c r="Q327" s="31"/>
      <c r="R327" s="31"/>
      <c r="S327" s="31"/>
      <c r="T327" s="31"/>
      <c r="U327" s="31"/>
      <c r="V327" s="31"/>
      <c r="W327" s="31"/>
      <c r="X327" s="31"/>
    </row>
    <row r="328">
      <c r="A328" s="69"/>
      <c r="B328" s="70" t="str">
        <f>IF($A328="","",SUMIFS(Transacoes!D$3:D1001,Transacoes!$C$3:$C1001,$A328,Transacoes!$B$3:$B1001,"C")-SUMIFS(Transacoes!D$3:D1001,Transacoes!$C$3:$C1001,$A328,Transacoes!$B$3:$B1001,"V"))</f>
        <v/>
      </c>
      <c r="C328" s="71" t="str">
        <f>IF($A328="","",(SUMIFS(Transacoes!F$3:F1001,Transacoes!$C$3:$C1001,$A328,Transacoes!$B$3:$B1001,"C")-SUMIFS(Transacoes!F$3:F1001,Transacoes!$C$3:$C1001,$A328,Transacoes!$B$3:$B1001,"V")) + G328)</f>
        <v/>
      </c>
      <c r="D328" s="71" t="str">
        <f>IFERROR(__xludf.DUMMYFUNCTION("IF(A328="""","""",IF(B328="""","""",B328*GOOGLEFINANCE(A328)))"),"")</f>
        <v/>
      </c>
      <c r="E328" s="71" t="str">
        <f t="shared" si="1"/>
        <v/>
      </c>
      <c r="F328" s="72" t="str">
        <f t="shared" si="2"/>
        <v/>
      </c>
      <c r="G328" s="73" t="str">
        <f>IF(A328="","",SUMIF(Transacoes!C$3:C1001,A328,Transacoes!G$3:G1001))</f>
        <v/>
      </c>
      <c r="H328" s="74" t="str">
        <f>IF(A328="","", SUMIF(Transacoes!C$3:C1001, A328, Transacoes!H$3:H1001))</f>
        <v/>
      </c>
      <c r="I328" s="75" t="str">
        <f>IF($A328="","",SUMIF(Transacoes!$C$3:$C1001, $A328, Transacoes!I$3:I1001))</f>
        <v/>
      </c>
      <c r="J328" s="75" t="str">
        <f>IF($A328="","",SUMIF(Transacoes!$C$3:$C1001, $A328, Transacoes!J$3:J1001))</f>
        <v/>
      </c>
      <c r="K328" s="75" t="str">
        <f>IF($A328="","",SUMIF(Transacoes!$C$3:$C1001, $A328, Transacoes!K$3:K1001))</f>
        <v/>
      </c>
      <c r="L328" s="75" t="str">
        <f>IF($A328="","",SUMIF(Transacoes!$C$3:$C1001, $A328, Transacoes!L$3:L1001))</f>
        <v/>
      </c>
      <c r="M328" s="76" t="str">
        <f>IF($A328="","",SUMIF(Transacoes!$C$3:$C1001, $A328, Transacoes!M$3:M1001))</f>
        <v/>
      </c>
      <c r="N328" s="30"/>
      <c r="O328" s="31"/>
      <c r="P328" s="31"/>
      <c r="Q328" s="31"/>
      <c r="R328" s="31"/>
      <c r="S328" s="31"/>
      <c r="T328" s="31"/>
      <c r="U328" s="31"/>
      <c r="V328" s="31"/>
      <c r="W328" s="31"/>
      <c r="X328" s="31"/>
    </row>
    <row r="329">
      <c r="A329" s="69"/>
      <c r="B329" s="70" t="str">
        <f>IF($A329="","",SUMIFS(Transacoes!D$3:D1001,Transacoes!$C$3:$C1001,$A329,Transacoes!$B$3:$B1001,"C")-SUMIFS(Transacoes!D$3:D1001,Transacoes!$C$3:$C1001,$A329,Transacoes!$B$3:$B1001,"V"))</f>
        <v/>
      </c>
      <c r="C329" s="71" t="str">
        <f>IF($A329="","",(SUMIFS(Transacoes!F$3:F1001,Transacoes!$C$3:$C1001,$A329,Transacoes!$B$3:$B1001,"C")-SUMIFS(Transacoes!F$3:F1001,Transacoes!$C$3:$C1001,$A329,Transacoes!$B$3:$B1001,"V")) + G329)</f>
        <v/>
      </c>
      <c r="D329" s="71" t="str">
        <f>IFERROR(__xludf.DUMMYFUNCTION("IF(A329="""","""",IF(B329="""","""",B329*GOOGLEFINANCE(A329)))"),"")</f>
        <v/>
      </c>
      <c r="E329" s="71" t="str">
        <f t="shared" si="1"/>
        <v/>
      </c>
      <c r="F329" s="72" t="str">
        <f t="shared" si="2"/>
        <v/>
      </c>
      <c r="G329" s="73" t="str">
        <f>IF(A329="","",SUMIF(Transacoes!C$3:C1001,A329,Transacoes!G$3:G1001))</f>
        <v/>
      </c>
      <c r="H329" s="74" t="str">
        <f>IF(A329="","", SUMIF(Transacoes!C$3:C1001, A329, Transacoes!H$3:H1001))</f>
        <v/>
      </c>
      <c r="I329" s="75" t="str">
        <f>IF($A329="","",SUMIF(Transacoes!$C$3:$C1001, $A329, Transacoes!I$3:I1001))</f>
        <v/>
      </c>
      <c r="J329" s="75" t="str">
        <f>IF($A329="","",SUMIF(Transacoes!$C$3:$C1001, $A329, Transacoes!J$3:J1001))</f>
        <v/>
      </c>
      <c r="K329" s="75" t="str">
        <f>IF($A329="","",SUMIF(Transacoes!$C$3:$C1001, $A329, Transacoes!K$3:K1001))</f>
        <v/>
      </c>
      <c r="L329" s="75" t="str">
        <f>IF($A329="","",SUMIF(Transacoes!$C$3:$C1001, $A329, Transacoes!L$3:L1001))</f>
        <v/>
      </c>
      <c r="M329" s="76" t="str">
        <f>IF($A329="","",SUMIF(Transacoes!$C$3:$C1001, $A329, Transacoes!M$3:M1001))</f>
        <v/>
      </c>
      <c r="N329" s="30"/>
      <c r="O329" s="31"/>
      <c r="P329" s="31"/>
      <c r="Q329" s="31"/>
      <c r="R329" s="31"/>
      <c r="S329" s="31"/>
      <c r="T329" s="31"/>
      <c r="U329" s="31"/>
      <c r="V329" s="31"/>
      <c r="W329" s="31"/>
      <c r="X329" s="31"/>
    </row>
    <row r="330">
      <c r="A330" s="69"/>
      <c r="B330" s="70" t="str">
        <f>IF($A330="","",SUMIFS(Transacoes!D$3:D1001,Transacoes!$C$3:$C1001,$A330,Transacoes!$B$3:$B1001,"C")-SUMIFS(Transacoes!D$3:D1001,Transacoes!$C$3:$C1001,$A330,Transacoes!$B$3:$B1001,"V"))</f>
        <v/>
      </c>
      <c r="C330" s="71" t="str">
        <f>IF($A330="","",(SUMIFS(Transacoes!F$3:F1001,Transacoes!$C$3:$C1001,$A330,Transacoes!$B$3:$B1001,"C")-SUMIFS(Transacoes!F$3:F1001,Transacoes!$C$3:$C1001,$A330,Transacoes!$B$3:$B1001,"V")) + G330)</f>
        <v/>
      </c>
      <c r="D330" s="71" t="str">
        <f>IFERROR(__xludf.DUMMYFUNCTION("IF(A330="""","""",IF(B330="""","""",B330*GOOGLEFINANCE(A330)))"),"")</f>
        <v/>
      </c>
      <c r="E330" s="71" t="str">
        <f t="shared" si="1"/>
        <v/>
      </c>
      <c r="F330" s="72" t="str">
        <f t="shared" si="2"/>
        <v/>
      </c>
      <c r="G330" s="73" t="str">
        <f>IF(A330="","",SUMIF(Transacoes!C$3:C1001,A330,Transacoes!G$3:G1001))</f>
        <v/>
      </c>
      <c r="H330" s="74" t="str">
        <f>IF(A330="","", SUMIF(Transacoes!C$3:C1001, A330, Transacoes!H$3:H1001))</f>
        <v/>
      </c>
      <c r="I330" s="75" t="str">
        <f>IF($A330="","",SUMIF(Transacoes!$C$3:$C1001, $A330, Transacoes!I$3:I1001))</f>
        <v/>
      </c>
      <c r="J330" s="75" t="str">
        <f>IF($A330="","",SUMIF(Transacoes!$C$3:$C1001, $A330, Transacoes!J$3:J1001))</f>
        <v/>
      </c>
      <c r="K330" s="75" t="str">
        <f>IF($A330="","",SUMIF(Transacoes!$C$3:$C1001, $A330, Transacoes!K$3:K1001))</f>
        <v/>
      </c>
      <c r="L330" s="75" t="str">
        <f>IF($A330="","",SUMIF(Transacoes!$C$3:$C1001, $A330, Transacoes!L$3:L1001))</f>
        <v/>
      </c>
      <c r="M330" s="76" t="str">
        <f>IF($A330="","",SUMIF(Transacoes!$C$3:$C1001, $A330, Transacoes!M$3:M1001))</f>
        <v/>
      </c>
      <c r="N330" s="30"/>
      <c r="O330" s="31"/>
      <c r="P330" s="31"/>
      <c r="Q330" s="31"/>
      <c r="R330" s="31"/>
      <c r="S330" s="31"/>
      <c r="T330" s="31"/>
      <c r="U330" s="31"/>
      <c r="V330" s="31"/>
      <c r="W330" s="31"/>
      <c r="X330" s="31"/>
    </row>
    <row r="331">
      <c r="A331" s="69"/>
      <c r="B331" s="70" t="str">
        <f>IF($A331="","",SUMIFS(Transacoes!D$3:D1001,Transacoes!$C$3:$C1001,$A331,Transacoes!$B$3:$B1001,"C")-SUMIFS(Transacoes!D$3:D1001,Transacoes!$C$3:$C1001,$A331,Transacoes!$B$3:$B1001,"V"))</f>
        <v/>
      </c>
      <c r="C331" s="71" t="str">
        <f>IF($A331="","",(SUMIFS(Transacoes!F$3:F1001,Transacoes!$C$3:$C1001,$A331,Transacoes!$B$3:$B1001,"C")-SUMIFS(Transacoes!F$3:F1001,Transacoes!$C$3:$C1001,$A331,Transacoes!$B$3:$B1001,"V")) + G331)</f>
        <v/>
      </c>
      <c r="D331" s="71" t="str">
        <f>IFERROR(__xludf.DUMMYFUNCTION("IF(A331="""","""",IF(B331="""","""",B331*GOOGLEFINANCE(A331)))"),"")</f>
        <v/>
      </c>
      <c r="E331" s="71" t="str">
        <f t="shared" si="1"/>
        <v/>
      </c>
      <c r="F331" s="72" t="str">
        <f t="shared" si="2"/>
        <v/>
      </c>
      <c r="G331" s="73" t="str">
        <f>IF(A331="","",SUMIF(Transacoes!C$3:C1001,A331,Transacoes!G$3:G1001))</f>
        <v/>
      </c>
      <c r="H331" s="74" t="str">
        <f>IF(A331="","", SUMIF(Transacoes!C$3:C1001, A331, Transacoes!H$3:H1001))</f>
        <v/>
      </c>
      <c r="I331" s="75" t="str">
        <f>IF($A331="","",SUMIF(Transacoes!$C$3:$C1001, $A331, Transacoes!I$3:I1001))</f>
        <v/>
      </c>
      <c r="J331" s="75" t="str">
        <f>IF($A331="","",SUMIF(Transacoes!$C$3:$C1001, $A331, Transacoes!J$3:J1001))</f>
        <v/>
      </c>
      <c r="K331" s="75" t="str">
        <f>IF($A331="","",SUMIF(Transacoes!$C$3:$C1001, $A331, Transacoes!K$3:K1001))</f>
        <v/>
      </c>
      <c r="L331" s="75" t="str">
        <f>IF($A331="","",SUMIF(Transacoes!$C$3:$C1001, $A331, Transacoes!L$3:L1001))</f>
        <v/>
      </c>
      <c r="M331" s="76" t="str">
        <f>IF($A331="","",SUMIF(Transacoes!$C$3:$C1001, $A331, Transacoes!M$3:M1001))</f>
        <v/>
      </c>
      <c r="N331" s="30"/>
      <c r="O331" s="31"/>
      <c r="P331" s="31"/>
      <c r="Q331" s="31"/>
      <c r="R331" s="31"/>
      <c r="S331" s="31"/>
      <c r="T331" s="31"/>
      <c r="U331" s="31"/>
      <c r="V331" s="31"/>
      <c r="W331" s="31"/>
      <c r="X331" s="31"/>
    </row>
    <row r="332">
      <c r="A332" s="69"/>
      <c r="B332" s="70" t="str">
        <f>IF($A332="","",SUMIFS(Transacoes!D$3:D1001,Transacoes!$C$3:$C1001,$A332,Transacoes!$B$3:$B1001,"C")-SUMIFS(Transacoes!D$3:D1001,Transacoes!$C$3:$C1001,$A332,Transacoes!$B$3:$B1001,"V"))</f>
        <v/>
      </c>
      <c r="C332" s="71" t="str">
        <f>IF($A332="","",(SUMIFS(Transacoes!F$3:F1001,Transacoes!$C$3:$C1001,$A332,Transacoes!$B$3:$B1001,"C")-SUMIFS(Transacoes!F$3:F1001,Transacoes!$C$3:$C1001,$A332,Transacoes!$B$3:$B1001,"V")) + G332)</f>
        <v/>
      </c>
      <c r="D332" s="71" t="str">
        <f>IFERROR(__xludf.DUMMYFUNCTION("IF(A332="""","""",IF(B332="""","""",B332*GOOGLEFINANCE(A332)))"),"")</f>
        <v/>
      </c>
      <c r="E332" s="71" t="str">
        <f t="shared" si="1"/>
        <v/>
      </c>
      <c r="F332" s="72" t="str">
        <f t="shared" si="2"/>
        <v/>
      </c>
      <c r="G332" s="73" t="str">
        <f>IF(A332="","",SUMIF(Transacoes!C$3:C1001,A332,Transacoes!G$3:G1001))</f>
        <v/>
      </c>
      <c r="H332" s="74" t="str">
        <f>IF(A332="","", SUMIF(Transacoes!C$3:C1001, A332, Transacoes!H$3:H1001))</f>
        <v/>
      </c>
      <c r="I332" s="75" t="str">
        <f>IF($A332="","",SUMIF(Transacoes!$C$3:$C1001, $A332, Transacoes!I$3:I1001))</f>
        <v/>
      </c>
      <c r="J332" s="75" t="str">
        <f>IF($A332="","",SUMIF(Transacoes!$C$3:$C1001, $A332, Transacoes!J$3:J1001))</f>
        <v/>
      </c>
      <c r="K332" s="75" t="str">
        <f>IF($A332="","",SUMIF(Transacoes!$C$3:$C1001, $A332, Transacoes!K$3:K1001))</f>
        <v/>
      </c>
      <c r="L332" s="75" t="str">
        <f>IF($A332="","",SUMIF(Transacoes!$C$3:$C1001, $A332, Transacoes!L$3:L1001))</f>
        <v/>
      </c>
      <c r="M332" s="76" t="str">
        <f>IF($A332="","",SUMIF(Transacoes!$C$3:$C1001, $A332, Transacoes!M$3:M1001))</f>
        <v/>
      </c>
      <c r="N332" s="30"/>
      <c r="O332" s="31"/>
      <c r="P332" s="31"/>
      <c r="Q332" s="31"/>
      <c r="R332" s="31"/>
      <c r="S332" s="31"/>
      <c r="T332" s="31"/>
      <c r="U332" s="31"/>
      <c r="V332" s="31"/>
      <c r="W332" s="31"/>
      <c r="X332" s="31"/>
    </row>
    <row r="333">
      <c r="A333" s="69"/>
      <c r="B333" s="70" t="str">
        <f>IF($A333="","",SUMIFS(Transacoes!D$3:D1001,Transacoes!$C$3:$C1001,$A333,Transacoes!$B$3:$B1001,"C")-SUMIFS(Transacoes!D$3:D1001,Transacoes!$C$3:$C1001,$A333,Transacoes!$B$3:$B1001,"V"))</f>
        <v/>
      </c>
      <c r="C333" s="71" t="str">
        <f>IF($A333="","",(SUMIFS(Transacoes!F$3:F1001,Transacoes!$C$3:$C1001,$A333,Transacoes!$B$3:$B1001,"C")-SUMIFS(Transacoes!F$3:F1001,Transacoes!$C$3:$C1001,$A333,Transacoes!$B$3:$B1001,"V")) + G333)</f>
        <v/>
      </c>
      <c r="D333" s="71" t="str">
        <f>IFERROR(__xludf.DUMMYFUNCTION("IF(A333="""","""",IF(B333="""","""",B333*GOOGLEFINANCE(A333)))"),"")</f>
        <v/>
      </c>
      <c r="E333" s="71" t="str">
        <f t="shared" si="1"/>
        <v/>
      </c>
      <c r="F333" s="72" t="str">
        <f t="shared" si="2"/>
        <v/>
      </c>
      <c r="G333" s="73" t="str">
        <f>IF(A333="","",SUMIF(Transacoes!C$3:C1001,A333,Transacoes!G$3:G1001))</f>
        <v/>
      </c>
      <c r="H333" s="74" t="str">
        <f>IF(A333="","", SUMIF(Transacoes!C$3:C1001, A333, Transacoes!H$3:H1001))</f>
        <v/>
      </c>
      <c r="I333" s="75" t="str">
        <f>IF($A333="","",SUMIF(Transacoes!$C$3:$C1001, $A333, Transacoes!I$3:I1001))</f>
        <v/>
      </c>
      <c r="J333" s="75" t="str">
        <f>IF($A333="","",SUMIF(Transacoes!$C$3:$C1001, $A333, Transacoes!J$3:J1001))</f>
        <v/>
      </c>
      <c r="K333" s="75" t="str">
        <f>IF($A333="","",SUMIF(Transacoes!$C$3:$C1001, $A333, Transacoes!K$3:K1001))</f>
        <v/>
      </c>
      <c r="L333" s="75" t="str">
        <f>IF($A333="","",SUMIF(Transacoes!$C$3:$C1001, $A333, Transacoes!L$3:L1001))</f>
        <v/>
      </c>
      <c r="M333" s="76" t="str">
        <f>IF($A333="","",SUMIF(Transacoes!$C$3:$C1001, $A333, Transacoes!M$3:M1001))</f>
        <v/>
      </c>
      <c r="N333" s="30"/>
      <c r="O333" s="31"/>
      <c r="P333" s="31"/>
      <c r="Q333" s="31"/>
      <c r="R333" s="31"/>
      <c r="S333" s="31"/>
      <c r="T333" s="31"/>
      <c r="U333" s="31"/>
      <c r="V333" s="31"/>
      <c r="W333" s="31"/>
      <c r="X333" s="31"/>
    </row>
    <row r="334">
      <c r="A334" s="69"/>
      <c r="B334" s="70" t="str">
        <f>IF($A334="","",SUMIFS(Transacoes!D$3:D1001,Transacoes!$C$3:$C1001,$A334,Transacoes!$B$3:$B1001,"C")-SUMIFS(Transacoes!D$3:D1001,Transacoes!$C$3:$C1001,$A334,Transacoes!$B$3:$B1001,"V"))</f>
        <v/>
      </c>
      <c r="C334" s="71" t="str">
        <f>IF($A334="","",(SUMIFS(Transacoes!F$3:F1001,Transacoes!$C$3:$C1001,$A334,Transacoes!$B$3:$B1001,"C")-SUMIFS(Transacoes!F$3:F1001,Transacoes!$C$3:$C1001,$A334,Transacoes!$B$3:$B1001,"V")) + G334)</f>
        <v/>
      </c>
      <c r="D334" s="71" t="str">
        <f>IFERROR(__xludf.DUMMYFUNCTION("IF(A334="""","""",IF(B334="""","""",B334*GOOGLEFINANCE(A334)))"),"")</f>
        <v/>
      </c>
      <c r="E334" s="71" t="str">
        <f t="shared" si="1"/>
        <v/>
      </c>
      <c r="F334" s="72" t="str">
        <f t="shared" si="2"/>
        <v/>
      </c>
      <c r="G334" s="73" t="str">
        <f>IF(A334="","",SUMIF(Transacoes!C$3:C1001,A334,Transacoes!G$3:G1001))</f>
        <v/>
      </c>
      <c r="H334" s="74" t="str">
        <f>IF(A334="","", SUMIF(Transacoes!C$3:C1001, A334, Transacoes!H$3:H1001))</f>
        <v/>
      </c>
      <c r="I334" s="75" t="str">
        <f>IF($A334="","",SUMIF(Transacoes!$C$3:$C1001, $A334, Transacoes!I$3:I1001))</f>
        <v/>
      </c>
      <c r="J334" s="75" t="str">
        <f>IF($A334="","",SUMIF(Transacoes!$C$3:$C1001, $A334, Transacoes!J$3:J1001))</f>
        <v/>
      </c>
      <c r="K334" s="75" t="str">
        <f>IF($A334="","",SUMIF(Transacoes!$C$3:$C1001, $A334, Transacoes!K$3:K1001))</f>
        <v/>
      </c>
      <c r="L334" s="75" t="str">
        <f>IF($A334="","",SUMIF(Transacoes!$C$3:$C1001, $A334, Transacoes!L$3:L1001))</f>
        <v/>
      </c>
      <c r="M334" s="76" t="str">
        <f>IF($A334="","",SUMIF(Transacoes!$C$3:$C1001, $A334, Transacoes!M$3:M1001))</f>
        <v/>
      </c>
      <c r="N334" s="30"/>
      <c r="O334" s="31"/>
      <c r="P334" s="31"/>
      <c r="Q334" s="31"/>
      <c r="R334" s="31"/>
      <c r="S334" s="31"/>
      <c r="T334" s="31"/>
      <c r="U334" s="31"/>
      <c r="V334" s="31"/>
      <c r="W334" s="31"/>
      <c r="X334" s="31"/>
    </row>
    <row r="335">
      <c r="A335" s="69"/>
      <c r="B335" s="70" t="str">
        <f>IF($A335="","",SUMIFS(Transacoes!D$3:D1001,Transacoes!$C$3:$C1001,$A335,Transacoes!$B$3:$B1001,"C")-SUMIFS(Transacoes!D$3:D1001,Transacoes!$C$3:$C1001,$A335,Transacoes!$B$3:$B1001,"V"))</f>
        <v/>
      </c>
      <c r="C335" s="71" t="str">
        <f>IF($A335="","",(SUMIFS(Transacoes!F$3:F1001,Transacoes!$C$3:$C1001,$A335,Transacoes!$B$3:$B1001,"C")-SUMIFS(Transacoes!F$3:F1001,Transacoes!$C$3:$C1001,$A335,Transacoes!$B$3:$B1001,"V")) + G335)</f>
        <v/>
      </c>
      <c r="D335" s="71" t="str">
        <f>IFERROR(__xludf.DUMMYFUNCTION("IF(A335="""","""",IF(B335="""","""",B335*GOOGLEFINANCE(A335)))"),"")</f>
        <v/>
      </c>
      <c r="E335" s="71" t="str">
        <f t="shared" si="1"/>
        <v/>
      </c>
      <c r="F335" s="72" t="str">
        <f t="shared" si="2"/>
        <v/>
      </c>
      <c r="G335" s="73" t="str">
        <f>IF(A335="","",SUMIF(Transacoes!C$3:C1001,A335,Transacoes!G$3:G1001))</f>
        <v/>
      </c>
      <c r="H335" s="74" t="str">
        <f>IF(A335="","", SUMIF(Transacoes!C$3:C1001, A335, Transacoes!H$3:H1001))</f>
        <v/>
      </c>
      <c r="I335" s="75" t="str">
        <f>IF($A335="","",SUMIF(Transacoes!$C$3:$C1001, $A335, Transacoes!I$3:I1001))</f>
        <v/>
      </c>
      <c r="J335" s="75" t="str">
        <f>IF($A335="","",SUMIF(Transacoes!$C$3:$C1001, $A335, Transacoes!J$3:J1001))</f>
        <v/>
      </c>
      <c r="K335" s="75" t="str">
        <f>IF($A335="","",SUMIF(Transacoes!$C$3:$C1001, $A335, Transacoes!K$3:K1001))</f>
        <v/>
      </c>
      <c r="L335" s="75" t="str">
        <f>IF($A335="","",SUMIF(Transacoes!$C$3:$C1001, $A335, Transacoes!L$3:L1001))</f>
        <v/>
      </c>
      <c r="M335" s="76" t="str">
        <f>IF($A335="","",SUMIF(Transacoes!$C$3:$C1001, $A335, Transacoes!M$3:M1001))</f>
        <v/>
      </c>
      <c r="N335" s="30"/>
      <c r="O335" s="31"/>
      <c r="P335" s="31"/>
      <c r="Q335" s="31"/>
      <c r="R335" s="31"/>
      <c r="S335" s="31"/>
      <c r="T335" s="31"/>
      <c r="U335" s="31"/>
      <c r="V335" s="31"/>
      <c r="W335" s="31"/>
      <c r="X335" s="31"/>
    </row>
    <row r="336">
      <c r="A336" s="69"/>
      <c r="B336" s="70" t="str">
        <f>IF($A336="","",SUMIFS(Transacoes!D$3:D1001,Transacoes!$C$3:$C1001,$A336,Transacoes!$B$3:$B1001,"C")-SUMIFS(Transacoes!D$3:D1001,Transacoes!$C$3:$C1001,$A336,Transacoes!$B$3:$B1001,"V"))</f>
        <v/>
      </c>
      <c r="C336" s="71" t="str">
        <f>IF($A336="","",(SUMIFS(Transacoes!F$3:F1001,Transacoes!$C$3:$C1001,$A336,Transacoes!$B$3:$B1001,"C")-SUMIFS(Transacoes!F$3:F1001,Transacoes!$C$3:$C1001,$A336,Transacoes!$B$3:$B1001,"V")) + G336)</f>
        <v/>
      </c>
      <c r="D336" s="71" t="str">
        <f>IFERROR(__xludf.DUMMYFUNCTION("IF(A336="""","""",IF(B336="""","""",B336*GOOGLEFINANCE(A336)))"),"")</f>
        <v/>
      </c>
      <c r="E336" s="71" t="str">
        <f t="shared" si="1"/>
        <v/>
      </c>
      <c r="F336" s="72" t="str">
        <f t="shared" si="2"/>
        <v/>
      </c>
      <c r="G336" s="73" t="str">
        <f>IF(A336="","",SUMIF(Transacoes!C$3:C1001,A336,Transacoes!G$3:G1001))</f>
        <v/>
      </c>
      <c r="H336" s="74" t="str">
        <f>IF(A336="","", SUMIF(Transacoes!C$3:C1001, A336, Transacoes!H$3:H1001))</f>
        <v/>
      </c>
      <c r="I336" s="75" t="str">
        <f>IF($A336="","",SUMIF(Transacoes!$C$3:$C1001, $A336, Transacoes!I$3:I1001))</f>
        <v/>
      </c>
      <c r="J336" s="75" t="str">
        <f>IF($A336="","",SUMIF(Transacoes!$C$3:$C1001, $A336, Transacoes!J$3:J1001))</f>
        <v/>
      </c>
      <c r="K336" s="75" t="str">
        <f>IF($A336="","",SUMIF(Transacoes!$C$3:$C1001, $A336, Transacoes!K$3:K1001))</f>
        <v/>
      </c>
      <c r="L336" s="75" t="str">
        <f>IF($A336="","",SUMIF(Transacoes!$C$3:$C1001, $A336, Transacoes!L$3:L1001))</f>
        <v/>
      </c>
      <c r="M336" s="76" t="str">
        <f>IF($A336="","",SUMIF(Transacoes!$C$3:$C1001, $A336, Transacoes!M$3:M1001))</f>
        <v/>
      </c>
      <c r="N336" s="30"/>
      <c r="O336" s="31"/>
      <c r="P336" s="31"/>
      <c r="Q336" s="31"/>
      <c r="R336" s="31"/>
      <c r="S336" s="31"/>
      <c r="T336" s="31"/>
      <c r="U336" s="31"/>
      <c r="V336" s="31"/>
      <c r="W336" s="31"/>
      <c r="X336" s="31"/>
    </row>
    <row r="337">
      <c r="A337" s="69"/>
      <c r="B337" s="70" t="str">
        <f>IF($A337="","",SUMIFS(Transacoes!D$3:D1001,Transacoes!$C$3:$C1001,$A337,Transacoes!$B$3:$B1001,"C")-SUMIFS(Transacoes!D$3:D1001,Transacoes!$C$3:$C1001,$A337,Transacoes!$B$3:$B1001,"V"))</f>
        <v/>
      </c>
      <c r="C337" s="71" t="str">
        <f>IF($A337="","",(SUMIFS(Transacoes!F$3:F1001,Transacoes!$C$3:$C1001,$A337,Transacoes!$B$3:$B1001,"C")-SUMIFS(Transacoes!F$3:F1001,Transacoes!$C$3:$C1001,$A337,Transacoes!$B$3:$B1001,"V")) + G337)</f>
        <v/>
      </c>
      <c r="D337" s="71" t="str">
        <f>IFERROR(__xludf.DUMMYFUNCTION("IF(A337="""","""",IF(B337="""","""",B337*GOOGLEFINANCE(A337)))"),"")</f>
        <v/>
      </c>
      <c r="E337" s="71" t="str">
        <f t="shared" si="1"/>
        <v/>
      </c>
      <c r="F337" s="72" t="str">
        <f t="shared" si="2"/>
        <v/>
      </c>
      <c r="G337" s="73" t="str">
        <f>IF(A337="","",SUMIF(Transacoes!C$3:C1001,A337,Transacoes!G$3:G1001))</f>
        <v/>
      </c>
      <c r="H337" s="74" t="str">
        <f>IF(A337="","", SUMIF(Transacoes!C$3:C1001, A337, Transacoes!H$3:H1001))</f>
        <v/>
      </c>
      <c r="I337" s="75" t="str">
        <f>IF($A337="","",SUMIF(Transacoes!$C$3:$C1001, $A337, Transacoes!I$3:I1001))</f>
        <v/>
      </c>
      <c r="J337" s="75" t="str">
        <f>IF($A337="","",SUMIF(Transacoes!$C$3:$C1001, $A337, Transacoes!J$3:J1001))</f>
        <v/>
      </c>
      <c r="K337" s="75" t="str">
        <f>IF($A337="","",SUMIF(Transacoes!$C$3:$C1001, $A337, Transacoes!K$3:K1001))</f>
        <v/>
      </c>
      <c r="L337" s="75" t="str">
        <f>IF($A337="","",SUMIF(Transacoes!$C$3:$C1001, $A337, Transacoes!L$3:L1001))</f>
        <v/>
      </c>
      <c r="M337" s="76" t="str">
        <f>IF($A337="","",SUMIF(Transacoes!$C$3:$C1001, $A337, Transacoes!M$3:M1001))</f>
        <v/>
      </c>
      <c r="N337" s="30"/>
      <c r="O337" s="31"/>
      <c r="P337" s="31"/>
      <c r="Q337" s="31"/>
      <c r="R337" s="31"/>
      <c r="S337" s="31"/>
      <c r="T337" s="31"/>
      <c r="U337" s="31"/>
      <c r="V337" s="31"/>
      <c r="W337" s="31"/>
      <c r="X337" s="31"/>
    </row>
    <row r="338">
      <c r="A338" s="69"/>
      <c r="B338" s="70" t="str">
        <f>IF($A338="","",SUMIFS(Transacoes!D$3:D1001,Transacoes!$C$3:$C1001,$A338,Transacoes!$B$3:$B1001,"C")-SUMIFS(Transacoes!D$3:D1001,Transacoes!$C$3:$C1001,$A338,Transacoes!$B$3:$B1001,"V"))</f>
        <v/>
      </c>
      <c r="C338" s="71" t="str">
        <f>IF($A338="","",(SUMIFS(Transacoes!F$3:F1001,Transacoes!$C$3:$C1001,$A338,Transacoes!$B$3:$B1001,"C")-SUMIFS(Transacoes!F$3:F1001,Transacoes!$C$3:$C1001,$A338,Transacoes!$B$3:$B1001,"V")) + G338)</f>
        <v/>
      </c>
      <c r="D338" s="71" t="str">
        <f>IFERROR(__xludf.DUMMYFUNCTION("IF(A338="""","""",IF(B338="""","""",B338*GOOGLEFINANCE(A338)))"),"")</f>
        <v/>
      </c>
      <c r="E338" s="71" t="str">
        <f t="shared" si="1"/>
        <v/>
      </c>
      <c r="F338" s="72" t="str">
        <f t="shared" si="2"/>
        <v/>
      </c>
      <c r="G338" s="73" t="str">
        <f>IF(A338="","",SUMIF(Transacoes!C$3:C1001,A338,Transacoes!G$3:G1001))</f>
        <v/>
      </c>
      <c r="H338" s="74" t="str">
        <f>IF(A338="","", SUMIF(Transacoes!C$3:C1001, A338, Transacoes!H$3:H1001))</f>
        <v/>
      </c>
      <c r="I338" s="75" t="str">
        <f>IF($A338="","",SUMIF(Transacoes!$C$3:$C1001, $A338, Transacoes!I$3:I1001))</f>
        <v/>
      </c>
      <c r="J338" s="75" t="str">
        <f>IF($A338="","",SUMIF(Transacoes!$C$3:$C1001, $A338, Transacoes!J$3:J1001))</f>
        <v/>
      </c>
      <c r="K338" s="75" t="str">
        <f>IF($A338="","",SUMIF(Transacoes!$C$3:$C1001, $A338, Transacoes!K$3:K1001))</f>
        <v/>
      </c>
      <c r="L338" s="75" t="str">
        <f>IF($A338="","",SUMIF(Transacoes!$C$3:$C1001, $A338, Transacoes!L$3:L1001))</f>
        <v/>
      </c>
      <c r="M338" s="76" t="str">
        <f>IF($A338="","",SUMIF(Transacoes!$C$3:$C1001, $A338, Transacoes!M$3:M1001))</f>
        <v/>
      </c>
      <c r="N338" s="30"/>
      <c r="O338" s="31"/>
      <c r="P338" s="31"/>
      <c r="Q338" s="31"/>
      <c r="R338" s="31"/>
      <c r="S338" s="31"/>
      <c r="T338" s="31"/>
      <c r="U338" s="31"/>
      <c r="V338" s="31"/>
      <c r="W338" s="31"/>
      <c r="X338" s="31"/>
    </row>
    <row r="339">
      <c r="A339" s="69"/>
      <c r="B339" s="70" t="str">
        <f>IF($A339="","",SUMIFS(Transacoes!D$3:D1001,Transacoes!$C$3:$C1001,$A339,Transacoes!$B$3:$B1001,"C")-SUMIFS(Transacoes!D$3:D1001,Transacoes!$C$3:$C1001,$A339,Transacoes!$B$3:$B1001,"V"))</f>
        <v/>
      </c>
      <c r="C339" s="71" t="str">
        <f>IF($A339="","",(SUMIFS(Transacoes!F$3:F1001,Transacoes!$C$3:$C1001,$A339,Transacoes!$B$3:$B1001,"C")-SUMIFS(Transacoes!F$3:F1001,Transacoes!$C$3:$C1001,$A339,Transacoes!$B$3:$B1001,"V")) + G339)</f>
        <v/>
      </c>
      <c r="D339" s="71" t="str">
        <f>IFERROR(__xludf.DUMMYFUNCTION("IF(A339="""","""",IF(B339="""","""",B339*GOOGLEFINANCE(A339)))"),"")</f>
        <v/>
      </c>
      <c r="E339" s="71" t="str">
        <f t="shared" si="1"/>
        <v/>
      </c>
      <c r="F339" s="72" t="str">
        <f t="shared" si="2"/>
        <v/>
      </c>
      <c r="G339" s="73" t="str">
        <f>IF(A339="","",SUMIF(Transacoes!C$3:C1001,A339,Transacoes!G$3:G1001))</f>
        <v/>
      </c>
      <c r="H339" s="74" t="str">
        <f>IF(A339="","", SUMIF(Transacoes!C$3:C1001, A339, Transacoes!H$3:H1001))</f>
        <v/>
      </c>
      <c r="I339" s="75" t="str">
        <f>IF($A339="","",SUMIF(Transacoes!$C$3:$C1001, $A339, Transacoes!I$3:I1001))</f>
        <v/>
      </c>
      <c r="J339" s="75" t="str">
        <f>IF($A339="","",SUMIF(Transacoes!$C$3:$C1001, $A339, Transacoes!J$3:J1001))</f>
        <v/>
      </c>
      <c r="K339" s="75" t="str">
        <f>IF($A339="","",SUMIF(Transacoes!$C$3:$C1001, $A339, Transacoes!K$3:K1001))</f>
        <v/>
      </c>
      <c r="L339" s="75" t="str">
        <f>IF($A339="","",SUMIF(Transacoes!$C$3:$C1001, $A339, Transacoes!L$3:L1001))</f>
        <v/>
      </c>
      <c r="M339" s="76" t="str">
        <f>IF($A339="","",SUMIF(Transacoes!$C$3:$C1001, $A339, Transacoes!M$3:M1001))</f>
        <v/>
      </c>
      <c r="N339" s="30"/>
      <c r="O339" s="31"/>
      <c r="P339" s="31"/>
      <c r="Q339" s="31"/>
      <c r="R339" s="31"/>
      <c r="S339" s="31"/>
      <c r="T339" s="31"/>
      <c r="U339" s="31"/>
      <c r="V339" s="31"/>
      <c r="W339" s="31"/>
      <c r="X339" s="31"/>
    </row>
    <row r="340">
      <c r="A340" s="69"/>
      <c r="B340" s="70" t="str">
        <f>IF($A340="","",SUMIFS(Transacoes!D$3:D1001,Transacoes!$C$3:$C1001,$A340,Transacoes!$B$3:$B1001,"C")-SUMIFS(Transacoes!D$3:D1001,Transacoes!$C$3:$C1001,$A340,Transacoes!$B$3:$B1001,"V"))</f>
        <v/>
      </c>
      <c r="C340" s="71" t="str">
        <f>IF($A340="","",(SUMIFS(Transacoes!F$3:F1001,Transacoes!$C$3:$C1001,$A340,Transacoes!$B$3:$B1001,"C")-SUMIFS(Transacoes!F$3:F1001,Transacoes!$C$3:$C1001,$A340,Transacoes!$B$3:$B1001,"V")) + G340)</f>
        <v/>
      </c>
      <c r="D340" s="71" t="str">
        <f>IFERROR(__xludf.DUMMYFUNCTION("IF(A340="""","""",IF(B340="""","""",B340*GOOGLEFINANCE(A340)))"),"")</f>
        <v/>
      </c>
      <c r="E340" s="71" t="str">
        <f t="shared" si="1"/>
        <v/>
      </c>
      <c r="F340" s="72" t="str">
        <f t="shared" si="2"/>
        <v/>
      </c>
      <c r="G340" s="73" t="str">
        <f>IF(A340="","",SUMIF(Transacoes!C$3:C1001,A340,Transacoes!G$3:G1001))</f>
        <v/>
      </c>
      <c r="H340" s="74" t="str">
        <f>IF(A340="","", SUMIF(Transacoes!C$3:C1001, A340, Transacoes!H$3:H1001))</f>
        <v/>
      </c>
      <c r="I340" s="75" t="str">
        <f>IF($A340="","",SUMIF(Transacoes!$C$3:$C1001, $A340, Transacoes!I$3:I1001))</f>
        <v/>
      </c>
      <c r="J340" s="75" t="str">
        <f>IF($A340="","",SUMIF(Transacoes!$C$3:$C1001, $A340, Transacoes!J$3:J1001))</f>
        <v/>
      </c>
      <c r="K340" s="75" t="str">
        <f>IF($A340="","",SUMIF(Transacoes!$C$3:$C1001, $A340, Transacoes!K$3:K1001))</f>
        <v/>
      </c>
      <c r="L340" s="75" t="str">
        <f>IF($A340="","",SUMIF(Transacoes!$C$3:$C1001, $A340, Transacoes!L$3:L1001))</f>
        <v/>
      </c>
      <c r="M340" s="76" t="str">
        <f>IF($A340="","",SUMIF(Transacoes!$C$3:$C1001, $A340, Transacoes!M$3:M1001))</f>
        <v/>
      </c>
      <c r="N340" s="30"/>
      <c r="O340" s="31"/>
      <c r="P340" s="31"/>
      <c r="Q340" s="31"/>
      <c r="R340" s="31"/>
      <c r="S340" s="31"/>
      <c r="T340" s="31"/>
      <c r="U340" s="31"/>
      <c r="V340" s="31"/>
      <c r="W340" s="31"/>
      <c r="X340" s="31"/>
    </row>
    <row r="341">
      <c r="A341" s="69"/>
      <c r="B341" s="70" t="str">
        <f>IF($A341="","",SUMIFS(Transacoes!D$3:D1001,Transacoes!$C$3:$C1001,$A341,Transacoes!$B$3:$B1001,"C")-SUMIFS(Transacoes!D$3:D1001,Transacoes!$C$3:$C1001,$A341,Transacoes!$B$3:$B1001,"V"))</f>
        <v/>
      </c>
      <c r="C341" s="71" t="str">
        <f>IF($A341="","",(SUMIFS(Transacoes!F$3:F1001,Transacoes!$C$3:$C1001,$A341,Transacoes!$B$3:$B1001,"C")-SUMIFS(Transacoes!F$3:F1001,Transacoes!$C$3:$C1001,$A341,Transacoes!$B$3:$B1001,"V")) + G341)</f>
        <v/>
      </c>
      <c r="D341" s="71" t="str">
        <f>IFERROR(__xludf.DUMMYFUNCTION("IF(A341="""","""",IF(B341="""","""",B341*GOOGLEFINANCE(A341)))"),"")</f>
        <v/>
      </c>
      <c r="E341" s="71" t="str">
        <f t="shared" si="1"/>
        <v/>
      </c>
      <c r="F341" s="72" t="str">
        <f t="shared" si="2"/>
        <v/>
      </c>
      <c r="G341" s="73" t="str">
        <f>IF(A341="","",SUMIF(Transacoes!C$3:C1001,A341,Transacoes!G$3:G1001))</f>
        <v/>
      </c>
      <c r="H341" s="74" t="str">
        <f>IF(A341="","", SUMIF(Transacoes!C$3:C1001, A341, Transacoes!H$3:H1001))</f>
        <v/>
      </c>
      <c r="I341" s="75" t="str">
        <f>IF($A341="","",SUMIF(Transacoes!$C$3:$C1001, $A341, Transacoes!I$3:I1001))</f>
        <v/>
      </c>
      <c r="J341" s="75" t="str">
        <f>IF($A341="","",SUMIF(Transacoes!$C$3:$C1001, $A341, Transacoes!J$3:J1001))</f>
        <v/>
      </c>
      <c r="K341" s="75" t="str">
        <f>IF($A341="","",SUMIF(Transacoes!$C$3:$C1001, $A341, Transacoes!K$3:K1001))</f>
        <v/>
      </c>
      <c r="L341" s="75" t="str">
        <f>IF($A341="","",SUMIF(Transacoes!$C$3:$C1001, $A341, Transacoes!L$3:L1001))</f>
        <v/>
      </c>
      <c r="M341" s="76" t="str">
        <f>IF($A341="","",SUMIF(Transacoes!$C$3:$C1001, $A341, Transacoes!M$3:M1001))</f>
        <v/>
      </c>
      <c r="N341" s="30"/>
      <c r="O341" s="31"/>
      <c r="P341" s="31"/>
      <c r="Q341" s="31"/>
      <c r="R341" s="31"/>
      <c r="S341" s="31"/>
      <c r="T341" s="31"/>
      <c r="U341" s="31"/>
      <c r="V341" s="31"/>
      <c r="W341" s="31"/>
      <c r="X341" s="31"/>
    </row>
    <row r="342">
      <c r="A342" s="69"/>
      <c r="B342" s="70" t="str">
        <f>IF($A342="","",SUMIFS(Transacoes!D$3:D1001,Transacoes!$C$3:$C1001,$A342,Transacoes!$B$3:$B1001,"C")-SUMIFS(Transacoes!D$3:D1001,Transacoes!$C$3:$C1001,$A342,Transacoes!$B$3:$B1001,"V"))</f>
        <v/>
      </c>
      <c r="C342" s="71" t="str">
        <f>IF($A342="","",(SUMIFS(Transacoes!F$3:F1001,Transacoes!$C$3:$C1001,$A342,Transacoes!$B$3:$B1001,"C")-SUMIFS(Transacoes!F$3:F1001,Transacoes!$C$3:$C1001,$A342,Transacoes!$B$3:$B1001,"V")) + G342)</f>
        <v/>
      </c>
      <c r="D342" s="71" t="str">
        <f>IFERROR(__xludf.DUMMYFUNCTION("IF(A342="""","""",IF(B342="""","""",B342*GOOGLEFINANCE(A342)))"),"")</f>
        <v/>
      </c>
      <c r="E342" s="71" t="str">
        <f t="shared" si="1"/>
        <v/>
      </c>
      <c r="F342" s="72" t="str">
        <f t="shared" si="2"/>
        <v/>
      </c>
      <c r="G342" s="73" t="str">
        <f>IF(A342="","",SUMIF(Transacoes!C$3:C1001,A342,Transacoes!G$3:G1001))</f>
        <v/>
      </c>
      <c r="H342" s="74" t="str">
        <f>IF(A342="","", SUMIF(Transacoes!C$3:C1001, A342, Transacoes!H$3:H1001))</f>
        <v/>
      </c>
      <c r="I342" s="75" t="str">
        <f>IF($A342="","",SUMIF(Transacoes!$C$3:$C1001, $A342, Transacoes!I$3:I1001))</f>
        <v/>
      </c>
      <c r="J342" s="75" t="str">
        <f>IF($A342="","",SUMIF(Transacoes!$C$3:$C1001, $A342, Transacoes!J$3:J1001))</f>
        <v/>
      </c>
      <c r="K342" s="75" t="str">
        <f>IF($A342="","",SUMIF(Transacoes!$C$3:$C1001, $A342, Transacoes!K$3:K1001))</f>
        <v/>
      </c>
      <c r="L342" s="75" t="str">
        <f>IF($A342="","",SUMIF(Transacoes!$C$3:$C1001, $A342, Transacoes!L$3:L1001))</f>
        <v/>
      </c>
      <c r="M342" s="76" t="str">
        <f>IF($A342="","",SUMIF(Transacoes!$C$3:$C1001, $A342, Transacoes!M$3:M1001))</f>
        <v/>
      </c>
      <c r="N342" s="30"/>
      <c r="O342" s="31"/>
      <c r="P342" s="31"/>
      <c r="Q342" s="31"/>
      <c r="R342" s="31"/>
      <c r="S342" s="31"/>
      <c r="T342" s="31"/>
      <c r="U342" s="31"/>
      <c r="V342" s="31"/>
      <c r="W342" s="31"/>
      <c r="X342" s="31"/>
    </row>
    <row r="343">
      <c r="A343" s="69"/>
      <c r="B343" s="70" t="str">
        <f>IF($A343="","",SUMIFS(Transacoes!D$3:D1001,Transacoes!$C$3:$C1001,$A343,Transacoes!$B$3:$B1001,"C")-SUMIFS(Transacoes!D$3:D1001,Transacoes!$C$3:$C1001,$A343,Transacoes!$B$3:$B1001,"V"))</f>
        <v/>
      </c>
      <c r="C343" s="71" t="str">
        <f>IF($A343="","",(SUMIFS(Transacoes!F$3:F1001,Transacoes!$C$3:$C1001,$A343,Transacoes!$B$3:$B1001,"C")-SUMIFS(Transacoes!F$3:F1001,Transacoes!$C$3:$C1001,$A343,Transacoes!$B$3:$B1001,"V")) + G343)</f>
        <v/>
      </c>
      <c r="D343" s="71" t="str">
        <f>IFERROR(__xludf.DUMMYFUNCTION("IF(A343="""","""",IF(B343="""","""",B343*GOOGLEFINANCE(A343)))"),"")</f>
        <v/>
      </c>
      <c r="E343" s="71" t="str">
        <f t="shared" si="1"/>
        <v/>
      </c>
      <c r="F343" s="72" t="str">
        <f t="shared" si="2"/>
        <v/>
      </c>
      <c r="G343" s="73" t="str">
        <f>IF(A343="","",SUMIF(Transacoes!C$3:C1001,A343,Transacoes!G$3:G1001))</f>
        <v/>
      </c>
      <c r="H343" s="74" t="str">
        <f>IF(A343="","", SUMIF(Transacoes!C$3:C1001, A343, Transacoes!H$3:H1001))</f>
        <v/>
      </c>
      <c r="I343" s="75" t="str">
        <f>IF($A343="","",SUMIF(Transacoes!$C$3:$C1001, $A343, Transacoes!I$3:I1001))</f>
        <v/>
      </c>
      <c r="J343" s="75" t="str">
        <f>IF($A343="","",SUMIF(Transacoes!$C$3:$C1001, $A343, Transacoes!J$3:J1001))</f>
        <v/>
      </c>
      <c r="K343" s="75" t="str">
        <f>IF($A343="","",SUMIF(Transacoes!$C$3:$C1001, $A343, Transacoes!K$3:K1001))</f>
        <v/>
      </c>
      <c r="L343" s="75" t="str">
        <f>IF($A343="","",SUMIF(Transacoes!$C$3:$C1001, $A343, Transacoes!L$3:L1001))</f>
        <v/>
      </c>
      <c r="M343" s="76" t="str">
        <f>IF($A343="","",SUMIF(Transacoes!$C$3:$C1001, $A343, Transacoes!M$3:M1001))</f>
        <v/>
      </c>
      <c r="N343" s="30"/>
      <c r="O343" s="31"/>
      <c r="P343" s="31"/>
      <c r="Q343" s="31"/>
      <c r="R343" s="31"/>
      <c r="S343" s="31"/>
      <c r="T343" s="31"/>
      <c r="U343" s="31"/>
      <c r="V343" s="31"/>
      <c r="W343" s="31"/>
      <c r="X343" s="31"/>
    </row>
    <row r="344">
      <c r="A344" s="69"/>
      <c r="B344" s="70" t="str">
        <f>IF($A344="","",SUMIFS(Transacoes!D$3:D1001,Transacoes!$C$3:$C1001,$A344,Transacoes!$B$3:$B1001,"C")-SUMIFS(Transacoes!D$3:D1001,Transacoes!$C$3:$C1001,$A344,Transacoes!$B$3:$B1001,"V"))</f>
        <v/>
      </c>
      <c r="C344" s="71" t="str">
        <f>IF($A344="","",(SUMIFS(Transacoes!F$3:F1001,Transacoes!$C$3:$C1001,$A344,Transacoes!$B$3:$B1001,"C")-SUMIFS(Transacoes!F$3:F1001,Transacoes!$C$3:$C1001,$A344,Transacoes!$B$3:$B1001,"V")) + G344)</f>
        <v/>
      </c>
      <c r="D344" s="71" t="str">
        <f>IFERROR(__xludf.DUMMYFUNCTION("IF(A344="""","""",IF(B344="""","""",B344*GOOGLEFINANCE(A344)))"),"")</f>
        <v/>
      </c>
      <c r="E344" s="71" t="str">
        <f t="shared" si="1"/>
        <v/>
      </c>
      <c r="F344" s="72" t="str">
        <f t="shared" si="2"/>
        <v/>
      </c>
      <c r="G344" s="73" t="str">
        <f>IF(A344="","",SUMIF(Transacoes!C$3:C1001,A344,Transacoes!G$3:G1001))</f>
        <v/>
      </c>
      <c r="H344" s="74" t="str">
        <f>IF(A344="","", SUMIF(Transacoes!C$3:C1001, A344, Transacoes!H$3:H1001))</f>
        <v/>
      </c>
      <c r="I344" s="75" t="str">
        <f>IF($A344="","",SUMIF(Transacoes!$C$3:$C1001, $A344, Transacoes!I$3:I1001))</f>
        <v/>
      </c>
      <c r="J344" s="75" t="str">
        <f>IF($A344="","",SUMIF(Transacoes!$C$3:$C1001, $A344, Transacoes!J$3:J1001))</f>
        <v/>
      </c>
      <c r="K344" s="75" t="str">
        <f>IF($A344="","",SUMIF(Transacoes!$C$3:$C1001, $A344, Transacoes!K$3:K1001))</f>
        <v/>
      </c>
      <c r="L344" s="75" t="str">
        <f>IF($A344="","",SUMIF(Transacoes!$C$3:$C1001, $A344, Transacoes!L$3:L1001))</f>
        <v/>
      </c>
      <c r="M344" s="76" t="str">
        <f>IF($A344="","",SUMIF(Transacoes!$C$3:$C1001, $A344, Transacoes!M$3:M1001))</f>
        <v/>
      </c>
      <c r="N344" s="30"/>
      <c r="O344" s="31"/>
      <c r="P344" s="31"/>
      <c r="Q344" s="31"/>
      <c r="R344" s="31"/>
      <c r="S344" s="31"/>
      <c r="T344" s="31"/>
      <c r="U344" s="31"/>
      <c r="V344" s="31"/>
      <c r="W344" s="31"/>
      <c r="X344" s="31"/>
    </row>
    <row r="345">
      <c r="A345" s="69"/>
      <c r="B345" s="70" t="str">
        <f>IF($A345="","",SUMIFS(Transacoes!D$3:D1001,Transacoes!$C$3:$C1001,$A345,Transacoes!$B$3:$B1001,"C")-SUMIFS(Transacoes!D$3:D1001,Transacoes!$C$3:$C1001,$A345,Transacoes!$B$3:$B1001,"V"))</f>
        <v/>
      </c>
      <c r="C345" s="71" t="str">
        <f>IF($A345="","",(SUMIFS(Transacoes!F$3:F1001,Transacoes!$C$3:$C1001,$A345,Transacoes!$B$3:$B1001,"C")-SUMIFS(Transacoes!F$3:F1001,Transacoes!$C$3:$C1001,$A345,Transacoes!$B$3:$B1001,"V")) + G345)</f>
        <v/>
      </c>
      <c r="D345" s="71" t="str">
        <f>IFERROR(__xludf.DUMMYFUNCTION("IF(A345="""","""",IF(B345="""","""",B345*GOOGLEFINANCE(A345)))"),"")</f>
        <v/>
      </c>
      <c r="E345" s="71" t="str">
        <f t="shared" si="1"/>
        <v/>
      </c>
      <c r="F345" s="72" t="str">
        <f t="shared" si="2"/>
        <v/>
      </c>
      <c r="G345" s="73" t="str">
        <f>IF(A345="","",SUMIF(Transacoes!C$3:C1001,A345,Transacoes!G$3:G1001))</f>
        <v/>
      </c>
      <c r="H345" s="74" t="str">
        <f>IF(A345="","", SUMIF(Transacoes!C$3:C1001, A345, Transacoes!H$3:H1001))</f>
        <v/>
      </c>
      <c r="I345" s="75" t="str">
        <f>IF($A345="","",SUMIF(Transacoes!$C$3:$C1001, $A345, Transacoes!I$3:I1001))</f>
        <v/>
      </c>
      <c r="J345" s="75" t="str">
        <f>IF($A345="","",SUMIF(Transacoes!$C$3:$C1001, $A345, Transacoes!J$3:J1001))</f>
        <v/>
      </c>
      <c r="K345" s="75" t="str">
        <f>IF($A345="","",SUMIF(Transacoes!$C$3:$C1001, $A345, Transacoes!K$3:K1001))</f>
        <v/>
      </c>
      <c r="L345" s="75" t="str">
        <f>IF($A345="","",SUMIF(Transacoes!$C$3:$C1001, $A345, Transacoes!L$3:L1001))</f>
        <v/>
      </c>
      <c r="M345" s="76" t="str">
        <f>IF($A345="","",SUMIF(Transacoes!$C$3:$C1001, $A345, Transacoes!M$3:M1001))</f>
        <v/>
      </c>
      <c r="N345" s="30"/>
      <c r="O345" s="31"/>
      <c r="P345" s="31"/>
      <c r="Q345" s="31"/>
      <c r="R345" s="31"/>
      <c r="S345" s="31"/>
      <c r="T345" s="31"/>
      <c r="U345" s="31"/>
      <c r="V345" s="31"/>
      <c r="W345" s="31"/>
      <c r="X345" s="31"/>
    </row>
    <row r="346">
      <c r="A346" s="69"/>
      <c r="B346" s="70" t="str">
        <f>IF($A346="","",SUMIFS(Transacoes!D$3:D1001,Transacoes!$C$3:$C1001,$A346,Transacoes!$B$3:$B1001,"C")-SUMIFS(Transacoes!D$3:D1001,Transacoes!$C$3:$C1001,$A346,Transacoes!$B$3:$B1001,"V"))</f>
        <v/>
      </c>
      <c r="C346" s="71" t="str">
        <f>IF($A346="","",(SUMIFS(Transacoes!F$3:F1001,Transacoes!$C$3:$C1001,$A346,Transacoes!$B$3:$B1001,"C")-SUMIFS(Transacoes!F$3:F1001,Transacoes!$C$3:$C1001,$A346,Transacoes!$B$3:$B1001,"V")) + G346)</f>
        <v/>
      </c>
      <c r="D346" s="71" t="str">
        <f>IFERROR(__xludf.DUMMYFUNCTION("IF(A346="""","""",IF(B346="""","""",B346*GOOGLEFINANCE(A346)))"),"")</f>
        <v/>
      </c>
      <c r="E346" s="71" t="str">
        <f t="shared" si="1"/>
        <v/>
      </c>
      <c r="F346" s="72" t="str">
        <f t="shared" si="2"/>
        <v/>
      </c>
      <c r="G346" s="73" t="str">
        <f>IF(A346="","",SUMIF(Transacoes!C$3:C1001,A346,Transacoes!G$3:G1001))</f>
        <v/>
      </c>
      <c r="H346" s="74" t="str">
        <f>IF(A346="","", SUMIF(Transacoes!C$3:C1001, A346, Transacoes!H$3:H1001))</f>
        <v/>
      </c>
      <c r="I346" s="75" t="str">
        <f>IF($A346="","",SUMIF(Transacoes!$C$3:$C1001, $A346, Transacoes!I$3:I1001))</f>
        <v/>
      </c>
      <c r="J346" s="75" t="str">
        <f>IF($A346="","",SUMIF(Transacoes!$C$3:$C1001, $A346, Transacoes!J$3:J1001))</f>
        <v/>
      </c>
      <c r="K346" s="75" t="str">
        <f>IF($A346="","",SUMIF(Transacoes!$C$3:$C1001, $A346, Transacoes!K$3:K1001))</f>
        <v/>
      </c>
      <c r="L346" s="75" t="str">
        <f>IF($A346="","",SUMIF(Transacoes!$C$3:$C1001, $A346, Transacoes!L$3:L1001))</f>
        <v/>
      </c>
      <c r="M346" s="76" t="str">
        <f>IF($A346="","",SUMIF(Transacoes!$C$3:$C1001, $A346, Transacoes!M$3:M1001))</f>
        <v/>
      </c>
      <c r="N346" s="30"/>
      <c r="O346" s="31"/>
      <c r="P346" s="31"/>
      <c r="Q346" s="31"/>
      <c r="R346" s="31"/>
      <c r="S346" s="31"/>
      <c r="T346" s="31"/>
      <c r="U346" s="31"/>
      <c r="V346" s="31"/>
      <c r="W346" s="31"/>
      <c r="X346" s="31"/>
    </row>
    <row r="347">
      <c r="A347" s="69"/>
      <c r="B347" s="70" t="str">
        <f>IF($A347="","",SUMIFS(Transacoes!D$3:D1001,Transacoes!$C$3:$C1001,$A347,Transacoes!$B$3:$B1001,"C")-SUMIFS(Transacoes!D$3:D1001,Transacoes!$C$3:$C1001,$A347,Transacoes!$B$3:$B1001,"V"))</f>
        <v/>
      </c>
      <c r="C347" s="71" t="str">
        <f>IF($A347="","",(SUMIFS(Transacoes!F$3:F1001,Transacoes!$C$3:$C1001,$A347,Transacoes!$B$3:$B1001,"C")-SUMIFS(Transacoes!F$3:F1001,Transacoes!$C$3:$C1001,$A347,Transacoes!$B$3:$B1001,"V")) + G347)</f>
        <v/>
      </c>
      <c r="D347" s="71" t="str">
        <f>IFERROR(__xludf.DUMMYFUNCTION("IF(A347="""","""",IF(B347="""","""",B347*GOOGLEFINANCE(A347)))"),"")</f>
        <v/>
      </c>
      <c r="E347" s="71" t="str">
        <f t="shared" si="1"/>
        <v/>
      </c>
      <c r="F347" s="72" t="str">
        <f t="shared" si="2"/>
        <v/>
      </c>
      <c r="G347" s="73" t="str">
        <f>IF(A347="","",SUMIF(Transacoes!C$3:C1001,A347,Transacoes!G$3:G1001))</f>
        <v/>
      </c>
      <c r="H347" s="74" t="str">
        <f>IF(A347="","", SUMIF(Transacoes!C$3:C1001, A347, Transacoes!H$3:H1001))</f>
        <v/>
      </c>
      <c r="I347" s="75" t="str">
        <f>IF($A347="","",SUMIF(Transacoes!$C$3:$C1001, $A347, Transacoes!I$3:I1001))</f>
        <v/>
      </c>
      <c r="J347" s="75" t="str">
        <f>IF($A347="","",SUMIF(Transacoes!$C$3:$C1001, $A347, Transacoes!J$3:J1001))</f>
        <v/>
      </c>
      <c r="K347" s="75" t="str">
        <f>IF($A347="","",SUMIF(Transacoes!$C$3:$C1001, $A347, Transacoes!K$3:K1001))</f>
        <v/>
      </c>
      <c r="L347" s="75" t="str">
        <f>IF($A347="","",SUMIF(Transacoes!$C$3:$C1001, $A347, Transacoes!L$3:L1001))</f>
        <v/>
      </c>
      <c r="M347" s="76" t="str">
        <f>IF($A347="","",SUMIF(Transacoes!$C$3:$C1001, $A347, Transacoes!M$3:M1001))</f>
        <v/>
      </c>
      <c r="N347" s="30"/>
      <c r="O347" s="31"/>
      <c r="P347" s="31"/>
      <c r="Q347" s="31"/>
      <c r="R347" s="31"/>
      <c r="S347" s="31"/>
      <c r="T347" s="31"/>
      <c r="U347" s="31"/>
      <c r="V347" s="31"/>
      <c r="W347" s="31"/>
      <c r="X347" s="31"/>
    </row>
    <row r="348">
      <c r="A348" s="69"/>
      <c r="B348" s="70" t="str">
        <f>IF($A348="","",SUMIFS(Transacoes!D$3:D1001,Transacoes!$C$3:$C1001,$A348,Transacoes!$B$3:$B1001,"C")-SUMIFS(Transacoes!D$3:D1001,Transacoes!$C$3:$C1001,$A348,Transacoes!$B$3:$B1001,"V"))</f>
        <v/>
      </c>
      <c r="C348" s="71" t="str">
        <f>IF($A348="","",(SUMIFS(Transacoes!F$3:F1001,Transacoes!$C$3:$C1001,$A348,Transacoes!$B$3:$B1001,"C")-SUMIFS(Transacoes!F$3:F1001,Transacoes!$C$3:$C1001,$A348,Transacoes!$B$3:$B1001,"V")) + G348)</f>
        <v/>
      </c>
      <c r="D348" s="71" t="str">
        <f>IFERROR(__xludf.DUMMYFUNCTION("IF(A348="""","""",IF(B348="""","""",B348*GOOGLEFINANCE(A348)))"),"")</f>
        <v/>
      </c>
      <c r="E348" s="71" t="str">
        <f t="shared" si="1"/>
        <v/>
      </c>
      <c r="F348" s="72" t="str">
        <f t="shared" si="2"/>
        <v/>
      </c>
      <c r="G348" s="73" t="str">
        <f>IF(A348="","",SUMIF(Transacoes!C$3:C1001,A348,Transacoes!G$3:G1001))</f>
        <v/>
      </c>
      <c r="H348" s="74" t="str">
        <f>IF(A348="","", SUMIF(Transacoes!C$3:C1001, A348, Transacoes!H$3:H1001))</f>
        <v/>
      </c>
      <c r="I348" s="75" t="str">
        <f>IF($A348="","",SUMIF(Transacoes!$C$3:$C1001, $A348, Transacoes!I$3:I1001))</f>
        <v/>
      </c>
      <c r="J348" s="75" t="str">
        <f>IF($A348="","",SUMIF(Transacoes!$C$3:$C1001, $A348, Transacoes!J$3:J1001))</f>
        <v/>
      </c>
      <c r="K348" s="75" t="str">
        <f>IF($A348="","",SUMIF(Transacoes!$C$3:$C1001, $A348, Transacoes!K$3:K1001))</f>
        <v/>
      </c>
      <c r="L348" s="75" t="str">
        <f>IF($A348="","",SUMIF(Transacoes!$C$3:$C1001, $A348, Transacoes!L$3:L1001))</f>
        <v/>
      </c>
      <c r="M348" s="76" t="str">
        <f>IF($A348="","",SUMIF(Transacoes!$C$3:$C1001, $A348, Transacoes!M$3:M1001))</f>
        <v/>
      </c>
      <c r="N348" s="30"/>
      <c r="O348" s="31"/>
      <c r="P348" s="31"/>
      <c r="Q348" s="31"/>
      <c r="R348" s="31"/>
      <c r="S348" s="31"/>
      <c r="T348" s="31"/>
      <c r="U348" s="31"/>
      <c r="V348" s="31"/>
      <c r="W348" s="31"/>
      <c r="X348" s="31"/>
    </row>
    <row r="349">
      <c r="A349" s="69"/>
      <c r="B349" s="70" t="str">
        <f>IF($A349="","",SUMIFS(Transacoes!D$3:D1001,Transacoes!$C$3:$C1001,$A349,Transacoes!$B$3:$B1001,"C")-SUMIFS(Transacoes!D$3:D1001,Transacoes!$C$3:$C1001,$A349,Transacoes!$B$3:$B1001,"V"))</f>
        <v/>
      </c>
      <c r="C349" s="71" t="str">
        <f>IF($A349="","",(SUMIFS(Transacoes!F$3:F1001,Transacoes!$C$3:$C1001,$A349,Transacoes!$B$3:$B1001,"C")-SUMIFS(Transacoes!F$3:F1001,Transacoes!$C$3:$C1001,$A349,Transacoes!$B$3:$B1001,"V")) + G349)</f>
        <v/>
      </c>
      <c r="D349" s="71" t="str">
        <f>IFERROR(__xludf.DUMMYFUNCTION("IF(A349="""","""",IF(B349="""","""",B349*GOOGLEFINANCE(A349)))"),"")</f>
        <v/>
      </c>
      <c r="E349" s="71" t="str">
        <f t="shared" si="1"/>
        <v/>
      </c>
      <c r="F349" s="72" t="str">
        <f t="shared" si="2"/>
        <v/>
      </c>
      <c r="G349" s="73" t="str">
        <f>IF(A349="","",SUMIF(Transacoes!C$3:C1001,A349,Transacoes!G$3:G1001))</f>
        <v/>
      </c>
      <c r="H349" s="74" t="str">
        <f>IF(A349="","", SUMIF(Transacoes!C$3:C1001, A349, Transacoes!H$3:H1001))</f>
        <v/>
      </c>
      <c r="I349" s="75" t="str">
        <f>IF($A349="","",SUMIF(Transacoes!$C$3:$C1001, $A349, Transacoes!I$3:I1001))</f>
        <v/>
      </c>
      <c r="J349" s="75" t="str">
        <f>IF($A349="","",SUMIF(Transacoes!$C$3:$C1001, $A349, Transacoes!J$3:J1001))</f>
        <v/>
      </c>
      <c r="K349" s="75" t="str">
        <f>IF($A349="","",SUMIF(Transacoes!$C$3:$C1001, $A349, Transacoes!K$3:K1001))</f>
        <v/>
      </c>
      <c r="L349" s="75" t="str">
        <f>IF($A349="","",SUMIF(Transacoes!$C$3:$C1001, $A349, Transacoes!L$3:L1001))</f>
        <v/>
      </c>
      <c r="M349" s="76" t="str">
        <f>IF($A349="","",SUMIF(Transacoes!$C$3:$C1001, $A349, Transacoes!M$3:M1001))</f>
        <v/>
      </c>
      <c r="N349" s="30"/>
      <c r="O349" s="31"/>
      <c r="P349" s="31"/>
      <c r="Q349" s="31"/>
      <c r="R349" s="31"/>
      <c r="S349" s="31"/>
      <c r="T349" s="31"/>
      <c r="U349" s="31"/>
      <c r="V349" s="31"/>
      <c r="W349" s="31"/>
      <c r="X349" s="31"/>
    </row>
    <row r="350">
      <c r="A350" s="69"/>
      <c r="B350" s="70" t="str">
        <f>IF($A350="","",SUMIFS(Transacoes!D$3:D1001,Transacoes!$C$3:$C1001,$A350,Transacoes!$B$3:$B1001,"C")-SUMIFS(Transacoes!D$3:D1001,Transacoes!$C$3:$C1001,$A350,Transacoes!$B$3:$B1001,"V"))</f>
        <v/>
      </c>
      <c r="C350" s="71" t="str">
        <f>IF($A350="","",(SUMIFS(Transacoes!F$3:F1001,Transacoes!$C$3:$C1001,$A350,Transacoes!$B$3:$B1001,"C")-SUMIFS(Transacoes!F$3:F1001,Transacoes!$C$3:$C1001,$A350,Transacoes!$B$3:$B1001,"V")) + G350)</f>
        <v/>
      </c>
      <c r="D350" s="71" t="str">
        <f>IFERROR(__xludf.DUMMYFUNCTION("IF(A350="""","""",IF(B350="""","""",B350*GOOGLEFINANCE(A350)))"),"")</f>
        <v/>
      </c>
      <c r="E350" s="71" t="str">
        <f t="shared" si="1"/>
        <v/>
      </c>
      <c r="F350" s="72" t="str">
        <f t="shared" si="2"/>
        <v/>
      </c>
      <c r="G350" s="73" t="str">
        <f>IF(A350="","",SUMIF(Transacoes!C$3:C1001,A350,Transacoes!G$3:G1001))</f>
        <v/>
      </c>
      <c r="H350" s="74" t="str">
        <f>IF(A350="","", SUMIF(Transacoes!C$3:C1001, A350, Transacoes!H$3:H1001))</f>
        <v/>
      </c>
      <c r="I350" s="75" t="str">
        <f>IF($A350="","",SUMIF(Transacoes!$C$3:$C1001, $A350, Transacoes!I$3:I1001))</f>
        <v/>
      </c>
      <c r="J350" s="75" t="str">
        <f>IF($A350="","",SUMIF(Transacoes!$C$3:$C1001, $A350, Transacoes!J$3:J1001))</f>
        <v/>
      </c>
      <c r="K350" s="75" t="str">
        <f>IF($A350="","",SUMIF(Transacoes!$C$3:$C1001, $A350, Transacoes!K$3:K1001))</f>
        <v/>
      </c>
      <c r="L350" s="75" t="str">
        <f>IF($A350="","",SUMIF(Transacoes!$C$3:$C1001, $A350, Transacoes!L$3:L1001))</f>
        <v/>
      </c>
      <c r="M350" s="76" t="str">
        <f>IF($A350="","",SUMIF(Transacoes!$C$3:$C1001, $A350, Transacoes!M$3:M1001))</f>
        <v/>
      </c>
      <c r="N350" s="30"/>
      <c r="O350" s="31"/>
      <c r="P350" s="31"/>
      <c r="Q350" s="31"/>
      <c r="R350" s="31"/>
      <c r="S350" s="31"/>
      <c r="T350" s="31"/>
      <c r="U350" s="31"/>
      <c r="V350" s="31"/>
      <c r="W350" s="31"/>
      <c r="X350" s="31"/>
    </row>
    <row r="351">
      <c r="A351" s="69"/>
      <c r="B351" s="70" t="str">
        <f>IF($A351="","",SUMIFS(Transacoes!D$3:D1001,Transacoes!$C$3:$C1001,$A351,Transacoes!$B$3:$B1001,"C")-SUMIFS(Transacoes!D$3:D1001,Transacoes!$C$3:$C1001,$A351,Transacoes!$B$3:$B1001,"V"))</f>
        <v/>
      </c>
      <c r="C351" s="71" t="str">
        <f>IF($A351="","",(SUMIFS(Transacoes!F$3:F1001,Transacoes!$C$3:$C1001,$A351,Transacoes!$B$3:$B1001,"C")-SUMIFS(Transacoes!F$3:F1001,Transacoes!$C$3:$C1001,$A351,Transacoes!$B$3:$B1001,"V")) + G351)</f>
        <v/>
      </c>
      <c r="D351" s="71" t="str">
        <f>IFERROR(__xludf.DUMMYFUNCTION("IF(A351="""","""",IF(B351="""","""",B351*GOOGLEFINANCE(A351)))"),"")</f>
        <v/>
      </c>
      <c r="E351" s="71" t="str">
        <f t="shared" si="1"/>
        <v/>
      </c>
      <c r="F351" s="72" t="str">
        <f t="shared" si="2"/>
        <v/>
      </c>
      <c r="G351" s="73" t="str">
        <f>IF(A351="","",SUMIF(Transacoes!C$3:C1001,A351,Transacoes!G$3:G1001))</f>
        <v/>
      </c>
      <c r="H351" s="74" t="str">
        <f>IF(A351="","", SUMIF(Transacoes!C$3:C1001, A351, Transacoes!H$3:H1001))</f>
        <v/>
      </c>
      <c r="I351" s="75" t="str">
        <f>IF($A351="","",SUMIF(Transacoes!$C$3:$C1001, $A351, Transacoes!I$3:I1001))</f>
        <v/>
      </c>
      <c r="J351" s="75" t="str">
        <f>IF($A351="","",SUMIF(Transacoes!$C$3:$C1001, $A351, Transacoes!J$3:J1001))</f>
        <v/>
      </c>
      <c r="K351" s="75" t="str">
        <f>IF($A351="","",SUMIF(Transacoes!$C$3:$C1001, $A351, Transacoes!K$3:K1001))</f>
        <v/>
      </c>
      <c r="L351" s="75" t="str">
        <f>IF($A351="","",SUMIF(Transacoes!$C$3:$C1001, $A351, Transacoes!L$3:L1001))</f>
        <v/>
      </c>
      <c r="M351" s="76" t="str">
        <f>IF($A351="","",SUMIF(Transacoes!$C$3:$C1001, $A351, Transacoes!M$3:M1001))</f>
        <v/>
      </c>
      <c r="N351" s="30"/>
      <c r="O351" s="31"/>
      <c r="P351" s="31"/>
      <c r="Q351" s="31"/>
      <c r="R351" s="31"/>
      <c r="S351" s="31"/>
      <c r="T351" s="31"/>
      <c r="U351" s="31"/>
      <c r="V351" s="31"/>
      <c r="W351" s="31"/>
      <c r="X351" s="31"/>
    </row>
    <row r="352">
      <c r="A352" s="69"/>
      <c r="B352" s="70" t="str">
        <f>IF($A352="","",SUMIFS(Transacoes!D$3:D1001,Transacoes!$C$3:$C1001,$A352,Transacoes!$B$3:$B1001,"C")-SUMIFS(Transacoes!D$3:D1001,Transacoes!$C$3:$C1001,$A352,Transacoes!$B$3:$B1001,"V"))</f>
        <v/>
      </c>
      <c r="C352" s="71" t="str">
        <f>IF($A352="","",(SUMIFS(Transacoes!F$3:F1001,Transacoes!$C$3:$C1001,$A352,Transacoes!$B$3:$B1001,"C")-SUMIFS(Transacoes!F$3:F1001,Transacoes!$C$3:$C1001,$A352,Transacoes!$B$3:$B1001,"V")) + G352)</f>
        <v/>
      </c>
      <c r="D352" s="71" t="str">
        <f>IFERROR(__xludf.DUMMYFUNCTION("IF(A352="""","""",IF(B352="""","""",B352*GOOGLEFINANCE(A352)))"),"")</f>
        <v/>
      </c>
      <c r="E352" s="71" t="str">
        <f t="shared" si="1"/>
        <v/>
      </c>
      <c r="F352" s="72" t="str">
        <f t="shared" si="2"/>
        <v/>
      </c>
      <c r="G352" s="73" t="str">
        <f>IF(A352="","",SUMIF(Transacoes!C$3:C1001,A352,Transacoes!G$3:G1001))</f>
        <v/>
      </c>
      <c r="H352" s="74" t="str">
        <f>IF(A352="","", SUMIF(Transacoes!C$3:C1001, A352, Transacoes!H$3:H1001))</f>
        <v/>
      </c>
      <c r="I352" s="75" t="str">
        <f>IF($A352="","",SUMIF(Transacoes!$C$3:$C1001, $A352, Transacoes!I$3:I1001))</f>
        <v/>
      </c>
      <c r="J352" s="75" t="str">
        <f>IF($A352="","",SUMIF(Transacoes!$C$3:$C1001, $A352, Transacoes!J$3:J1001))</f>
        <v/>
      </c>
      <c r="K352" s="75" t="str">
        <f>IF($A352="","",SUMIF(Transacoes!$C$3:$C1001, $A352, Transacoes!K$3:K1001))</f>
        <v/>
      </c>
      <c r="L352" s="75" t="str">
        <f>IF($A352="","",SUMIF(Transacoes!$C$3:$C1001, $A352, Transacoes!L$3:L1001))</f>
        <v/>
      </c>
      <c r="M352" s="76" t="str">
        <f>IF($A352="","",SUMIF(Transacoes!$C$3:$C1001, $A352, Transacoes!M$3:M1001))</f>
        <v/>
      </c>
      <c r="N352" s="30"/>
      <c r="O352" s="31"/>
      <c r="P352" s="31"/>
      <c r="Q352" s="31"/>
      <c r="R352" s="31"/>
      <c r="S352" s="31"/>
      <c r="T352" s="31"/>
      <c r="U352" s="31"/>
      <c r="V352" s="31"/>
      <c r="W352" s="31"/>
      <c r="X352" s="31"/>
    </row>
    <row r="353">
      <c r="A353" s="69"/>
      <c r="B353" s="70" t="str">
        <f>IF($A353="","",SUMIFS(Transacoes!D$3:D1001,Transacoes!$C$3:$C1001,$A353,Transacoes!$B$3:$B1001,"C")-SUMIFS(Transacoes!D$3:D1001,Transacoes!$C$3:$C1001,$A353,Transacoes!$B$3:$B1001,"V"))</f>
        <v/>
      </c>
      <c r="C353" s="71" t="str">
        <f>IF($A353="","",(SUMIFS(Transacoes!F$3:F1001,Transacoes!$C$3:$C1001,$A353,Transacoes!$B$3:$B1001,"C")-SUMIFS(Transacoes!F$3:F1001,Transacoes!$C$3:$C1001,$A353,Transacoes!$B$3:$B1001,"V")) + G353)</f>
        <v/>
      </c>
      <c r="D353" s="71" t="str">
        <f>IFERROR(__xludf.DUMMYFUNCTION("IF(A353="""","""",IF(B353="""","""",B353*GOOGLEFINANCE(A353)))"),"")</f>
        <v/>
      </c>
      <c r="E353" s="71" t="str">
        <f t="shared" si="1"/>
        <v/>
      </c>
      <c r="F353" s="72" t="str">
        <f t="shared" si="2"/>
        <v/>
      </c>
      <c r="G353" s="73" t="str">
        <f>IF(A353="","",SUMIF(Transacoes!C$3:C1001,A353,Transacoes!G$3:G1001))</f>
        <v/>
      </c>
      <c r="H353" s="74" t="str">
        <f>IF(A353="","", SUMIF(Transacoes!C$3:C1001, A353, Transacoes!H$3:H1001))</f>
        <v/>
      </c>
      <c r="I353" s="75" t="str">
        <f>IF($A353="","",SUMIF(Transacoes!$C$3:$C1001, $A353, Transacoes!I$3:I1001))</f>
        <v/>
      </c>
      <c r="J353" s="75" t="str">
        <f>IF($A353="","",SUMIF(Transacoes!$C$3:$C1001, $A353, Transacoes!J$3:J1001))</f>
        <v/>
      </c>
      <c r="K353" s="75" t="str">
        <f>IF($A353="","",SUMIF(Transacoes!$C$3:$C1001, $A353, Transacoes!K$3:K1001))</f>
        <v/>
      </c>
      <c r="L353" s="75" t="str">
        <f>IF($A353="","",SUMIF(Transacoes!$C$3:$C1001, $A353, Transacoes!L$3:L1001))</f>
        <v/>
      </c>
      <c r="M353" s="76" t="str">
        <f>IF($A353="","",SUMIF(Transacoes!$C$3:$C1001, $A353, Transacoes!M$3:M1001))</f>
        <v/>
      </c>
      <c r="N353" s="30"/>
      <c r="O353" s="31"/>
      <c r="P353" s="31"/>
      <c r="Q353" s="31"/>
      <c r="R353" s="31"/>
      <c r="S353" s="31"/>
      <c r="T353" s="31"/>
      <c r="U353" s="31"/>
      <c r="V353" s="31"/>
      <c r="W353" s="31"/>
      <c r="X353" s="31"/>
    </row>
    <row r="354">
      <c r="A354" s="69"/>
      <c r="B354" s="70" t="str">
        <f>IF($A354="","",SUMIFS(Transacoes!D$3:D1001,Transacoes!$C$3:$C1001,$A354,Transacoes!$B$3:$B1001,"C")-SUMIFS(Transacoes!D$3:D1001,Transacoes!$C$3:$C1001,$A354,Transacoes!$B$3:$B1001,"V"))</f>
        <v/>
      </c>
      <c r="C354" s="71" t="str">
        <f>IF($A354="","",(SUMIFS(Transacoes!F$3:F1001,Transacoes!$C$3:$C1001,$A354,Transacoes!$B$3:$B1001,"C")-SUMIFS(Transacoes!F$3:F1001,Transacoes!$C$3:$C1001,$A354,Transacoes!$B$3:$B1001,"V")) + G354)</f>
        <v/>
      </c>
      <c r="D354" s="71" t="str">
        <f>IFERROR(__xludf.DUMMYFUNCTION("IF(A354="""","""",IF(B354="""","""",B354*GOOGLEFINANCE(A354)))"),"")</f>
        <v/>
      </c>
      <c r="E354" s="71" t="str">
        <f t="shared" si="1"/>
        <v/>
      </c>
      <c r="F354" s="72" t="str">
        <f t="shared" si="2"/>
        <v/>
      </c>
      <c r="G354" s="73" t="str">
        <f>IF(A354="","",SUMIF(Transacoes!C$3:C1001,A354,Transacoes!G$3:G1001))</f>
        <v/>
      </c>
      <c r="H354" s="74" t="str">
        <f>IF(A354="","", SUMIF(Transacoes!C$3:C1001, A354, Transacoes!H$3:H1001))</f>
        <v/>
      </c>
      <c r="I354" s="75" t="str">
        <f>IF($A354="","",SUMIF(Transacoes!$C$3:$C1001, $A354, Transacoes!I$3:I1001))</f>
        <v/>
      </c>
      <c r="J354" s="75" t="str">
        <f>IF($A354="","",SUMIF(Transacoes!$C$3:$C1001, $A354, Transacoes!J$3:J1001))</f>
        <v/>
      </c>
      <c r="K354" s="75" t="str">
        <f>IF($A354="","",SUMIF(Transacoes!$C$3:$C1001, $A354, Transacoes!K$3:K1001))</f>
        <v/>
      </c>
      <c r="L354" s="75" t="str">
        <f>IF($A354="","",SUMIF(Transacoes!$C$3:$C1001, $A354, Transacoes!L$3:L1001))</f>
        <v/>
      </c>
      <c r="M354" s="76" t="str">
        <f>IF($A354="","",SUMIF(Transacoes!$C$3:$C1001, $A354, Transacoes!M$3:M1001))</f>
        <v/>
      </c>
      <c r="N354" s="30"/>
      <c r="O354" s="31"/>
      <c r="P354" s="31"/>
      <c r="Q354" s="31"/>
      <c r="R354" s="31"/>
      <c r="S354" s="31"/>
      <c r="T354" s="31"/>
      <c r="U354" s="31"/>
      <c r="V354" s="31"/>
      <c r="W354" s="31"/>
      <c r="X354" s="31"/>
    </row>
    <row r="355">
      <c r="A355" s="69"/>
      <c r="B355" s="70" t="str">
        <f>IF($A355="","",SUMIFS(Transacoes!D$3:D1001,Transacoes!$C$3:$C1001,$A355,Transacoes!$B$3:$B1001,"C")-SUMIFS(Transacoes!D$3:D1001,Transacoes!$C$3:$C1001,$A355,Transacoes!$B$3:$B1001,"V"))</f>
        <v/>
      </c>
      <c r="C355" s="71" t="str">
        <f>IF($A355="","",(SUMIFS(Transacoes!F$3:F1001,Transacoes!$C$3:$C1001,$A355,Transacoes!$B$3:$B1001,"C")-SUMIFS(Transacoes!F$3:F1001,Transacoes!$C$3:$C1001,$A355,Transacoes!$B$3:$B1001,"V")) + G355)</f>
        <v/>
      </c>
      <c r="D355" s="71" t="str">
        <f>IFERROR(__xludf.DUMMYFUNCTION("IF(A355="""","""",IF(B355="""","""",B355*GOOGLEFINANCE(A355)))"),"")</f>
        <v/>
      </c>
      <c r="E355" s="71" t="str">
        <f t="shared" si="1"/>
        <v/>
      </c>
      <c r="F355" s="72" t="str">
        <f t="shared" si="2"/>
        <v/>
      </c>
      <c r="G355" s="73" t="str">
        <f>IF(A355="","",SUMIF(Transacoes!C$3:C1001,A355,Transacoes!G$3:G1001))</f>
        <v/>
      </c>
      <c r="H355" s="74" t="str">
        <f>IF(A355="","", SUMIF(Transacoes!C$3:C1001, A355, Transacoes!H$3:H1001))</f>
        <v/>
      </c>
      <c r="I355" s="75" t="str">
        <f>IF($A355="","",SUMIF(Transacoes!$C$3:$C1001, $A355, Transacoes!I$3:I1001))</f>
        <v/>
      </c>
      <c r="J355" s="75" t="str">
        <f>IF($A355="","",SUMIF(Transacoes!$C$3:$C1001, $A355, Transacoes!J$3:J1001))</f>
        <v/>
      </c>
      <c r="K355" s="75" t="str">
        <f>IF($A355="","",SUMIF(Transacoes!$C$3:$C1001, $A355, Transacoes!K$3:K1001))</f>
        <v/>
      </c>
      <c r="L355" s="75" t="str">
        <f>IF($A355="","",SUMIF(Transacoes!$C$3:$C1001, $A355, Transacoes!L$3:L1001))</f>
        <v/>
      </c>
      <c r="M355" s="76" t="str">
        <f>IF($A355="","",SUMIF(Transacoes!$C$3:$C1001, $A355, Transacoes!M$3:M1001))</f>
        <v/>
      </c>
      <c r="N355" s="30"/>
      <c r="O355" s="31"/>
      <c r="P355" s="31"/>
      <c r="Q355" s="31"/>
      <c r="R355" s="31"/>
      <c r="S355" s="31"/>
      <c r="T355" s="31"/>
      <c r="U355" s="31"/>
      <c r="V355" s="31"/>
      <c r="W355" s="31"/>
      <c r="X355" s="31"/>
    </row>
    <row r="356">
      <c r="A356" s="69"/>
      <c r="B356" s="70" t="str">
        <f>IF($A356="","",SUMIFS(Transacoes!D$3:D1001,Transacoes!$C$3:$C1001,$A356,Transacoes!$B$3:$B1001,"C")-SUMIFS(Transacoes!D$3:D1001,Transacoes!$C$3:$C1001,$A356,Transacoes!$B$3:$B1001,"V"))</f>
        <v/>
      </c>
      <c r="C356" s="71" t="str">
        <f>IF($A356="","",(SUMIFS(Transacoes!F$3:F1001,Transacoes!$C$3:$C1001,$A356,Transacoes!$B$3:$B1001,"C")-SUMIFS(Transacoes!F$3:F1001,Transacoes!$C$3:$C1001,$A356,Transacoes!$B$3:$B1001,"V")) + G356)</f>
        <v/>
      </c>
      <c r="D356" s="71" t="str">
        <f>IFERROR(__xludf.DUMMYFUNCTION("IF(A356="""","""",IF(B356="""","""",B356*GOOGLEFINANCE(A356)))"),"")</f>
        <v/>
      </c>
      <c r="E356" s="71" t="str">
        <f t="shared" si="1"/>
        <v/>
      </c>
      <c r="F356" s="72" t="str">
        <f t="shared" si="2"/>
        <v/>
      </c>
      <c r="G356" s="73" t="str">
        <f>IF(A356="","",SUMIF(Transacoes!C$3:C1001,A356,Transacoes!G$3:G1001))</f>
        <v/>
      </c>
      <c r="H356" s="74" t="str">
        <f>IF(A356="","", SUMIF(Transacoes!C$3:C1001, A356, Transacoes!H$3:H1001))</f>
        <v/>
      </c>
      <c r="I356" s="75" t="str">
        <f>IF($A356="","",SUMIF(Transacoes!$C$3:$C1001, $A356, Transacoes!I$3:I1001))</f>
        <v/>
      </c>
      <c r="J356" s="75" t="str">
        <f>IF($A356="","",SUMIF(Transacoes!$C$3:$C1001, $A356, Transacoes!J$3:J1001))</f>
        <v/>
      </c>
      <c r="K356" s="75" t="str">
        <f>IF($A356="","",SUMIF(Transacoes!$C$3:$C1001, $A356, Transacoes!K$3:K1001))</f>
        <v/>
      </c>
      <c r="L356" s="75" t="str">
        <f>IF($A356="","",SUMIF(Transacoes!$C$3:$C1001, $A356, Transacoes!L$3:L1001))</f>
        <v/>
      </c>
      <c r="M356" s="76" t="str">
        <f>IF($A356="","",SUMIF(Transacoes!$C$3:$C1001, $A356, Transacoes!M$3:M1001))</f>
        <v/>
      </c>
      <c r="N356" s="30"/>
      <c r="O356" s="31"/>
      <c r="P356" s="31"/>
      <c r="Q356" s="31"/>
      <c r="R356" s="31"/>
      <c r="S356" s="31"/>
      <c r="T356" s="31"/>
      <c r="U356" s="31"/>
      <c r="V356" s="31"/>
      <c r="W356" s="31"/>
      <c r="X356" s="31"/>
    </row>
    <row r="357">
      <c r="A357" s="69"/>
      <c r="B357" s="70" t="str">
        <f>IF($A357="","",SUMIFS(Transacoes!D$3:D1001,Transacoes!$C$3:$C1001,$A357,Transacoes!$B$3:$B1001,"C")-SUMIFS(Transacoes!D$3:D1001,Transacoes!$C$3:$C1001,$A357,Transacoes!$B$3:$B1001,"V"))</f>
        <v/>
      </c>
      <c r="C357" s="71" t="str">
        <f>IF($A357="","",(SUMIFS(Transacoes!F$3:F1001,Transacoes!$C$3:$C1001,$A357,Transacoes!$B$3:$B1001,"C")-SUMIFS(Transacoes!F$3:F1001,Transacoes!$C$3:$C1001,$A357,Transacoes!$B$3:$B1001,"V")) + G357)</f>
        <v/>
      </c>
      <c r="D357" s="71" t="str">
        <f>IFERROR(__xludf.DUMMYFUNCTION("IF(A357="""","""",IF(B357="""","""",B357*GOOGLEFINANCE(A357)))"),"")</f>
        <v/>
      </c>
      <c r="E357" s="71" t="str">
        <f t="shared" si="1"/>
        <v/>
      </c>
      <c r="F357" s="72" t="str">
        <f t="shared" si="2"/>
        <v/>
      </c>
      <c r="G357" s="73" t="str">
        <f>IF(A357="","",SUMIF(Transacoes!C$3:C1001,A357,Transacoes!G$3:G1001))</f>
        <v/>
      </c>
      <c r="H357" s="74" t="str">
        <f>IF(A357="","", SUMIF(Transacoes!C$3:C1001, A357, Transacoes!H$3:H1001))</f>
        <v/>
      </c>
      <c r="I357" s="75" t="str">
        <f>IF($A357="","",SUMIF(Transacoes!$C$3:$C1001, $A357, Transacoes!I$3:I1001))</f>
        <v/>
      </c>
      <c r="J357" s="75" t="str">
        <f>IF($A357="","",SUMIF(Transacoes!$C$3:$C1001, $A357, Transacoes!J$3:J1001))</f>
        <v/>
      </c>
      <c r="K357" s="75" t="str">
        <f>IF($A357="","",SUMIF(Transacoes!$C$3:$C1001, $A357, Transacoes!K$3:K1001))</f>
        <v/>
      </c>
      <c r="L357" s="75" t="str">
        <f>IF($A357="","",SUMIF(Transacoes!$C$3:$C1001, $A357, Transacoes!L$3:L1001))</f>
        <v/>
      </c>
      <c r="M357" s="76" t="str">
        <f>IF($A357="","",SUMIF(Transacoes!$C$3:$C1001, $A357, Transacoes!M$3:M1001))</f>
        <v/>
      </c>
      <c r="N357" s="30"/>
      <c r="O357" s="31"/>
      <c r="P357" s="31"/>
      <c r="Q357" s="31"/>
      <c r="R357" s="31"/>
      <c r="S357" s="31"/>
      <c r="T357" s="31"/>
      <c r="U357" s="31"/>
      <c r="V357" s="31"/>
      <c r="W357" s="31"/>
      <c r="X357" s="31"/>
    </row>
    <row r="358">
      <c r="A358" s="69"/>
      <c r="B358" s="70" t="str">
        <f>IF($A358="","",SUMIFS(Transacoes!D$3:D1001,Transacoes!$C$3:$C1001,$A358,Transacoes!$B$3:$B1001,"C")-SUMIFS(Transacoes!D$3:D1001,Transacoes!$C$3:$C1001,$A358,Transacoes!$B$3:$B1001,"V"))</f>
        <v/>
      </c>
      <c r="C358" s="71" t="str">
        <f>IF($A358="","",(SUMIFS(Transacoes!F$3:F1001,Transacoes!$C$3:$C1001,$A358,Transacoes!$B$3:$B1001,"C")-SUMIFS(Transacoes!F$3:F1001,Transacoes!$C$3:$C1001,$A358,Transacoes!$B$3:$B1001,"V")) + G358)</f>
        <v/>
      </c>
      <c r="D358" s="71" t="str">
        <f>IFERROR(__xludf.DUMMYFUNCTION("IF(A358="""","""",IF(B358="""","""",B358*GOOGLEFINANCE(A358)))"),"")</f>
        <v/>
      </c>
      <c r="E358" s="71" t="str">
        <f t="shared" si="1"/>
        <v/>
      </c>
      <c r="F358" s="72" t="str">
        <f t="shared" si="2"/>
        <v/>
      </c>
      <c r="G358" s="73" t="str">
        <f>IF(A358="","",SUMIF(Transacoes!C$3:C1001,A358,Transacoes!G$3:G1001))</f>
        <v/>
      </c>
      <c r="H358" s="74" t="str">
        <f>IF(A358="","", SUMIF(Transacoes!C$3:C1001, A358, Transacoes!H$3:H1001))</f>
        <v/>
      </c>
      <c r="I358" s="75" t="str">
        <f>IF($A358="","",SUMIF(Transacoes!$C$3:$C1001, $A358, Transacoes!I$3:I1001))</f>
        <v/>
      </c>
      <c r="J358" s="75" t="str">
        <f>IF($A358="","",SUMIF(Transacoes!$C$3:$C1001, $A358, Transacoes!J$3:J1001))</f>
        <v/>
      </c>
      <c r="K358" s="75" t="str">
        <f>IF($A358="","",SUMIF(Transacoes!$C$3:$C1001, $A358, Transacoes!K$3:K1001))</f>
        <v/>
      </c>
      <c r="L358" s="75" t="str">
        <f>IF($A358="","",SUMIF(Transacoes!$C$3:$C1001, $A358, Transacoes!L$3:L1001))</f>
        <v/>
      </c>
      <c r="M358" s="76" t="str">
        <f>IF($A358="","",SUMIF(Transacoes!$C$3:$C1001, $A358, Transacoes!M$3:M1001))</f>
        <v/>
      </c>
      <c r="N358" s="30"/>
      <c r="O358" s="31"/>
      <c r="P358" s="31"/>
      <c r="Q358" s="31"/>
      <c r="R358" s="31"/>
      <c r="S358" s="31"/>
      <c r="T358" s="31"/>
      <c r="U358" s="31"/>
      <c r="V358" s="31"/>
      <c r="W358" s="31"/>
      <c r="X358" s="31"/>
    </row>
    <row r="359">
      <c r="A359" s="69"/>
      <c r="B359" s="70" t="str">
        <f>IF($A359="","",SUMIFS(Transacoes!D$3:D1001,Transacoes!$C$3:$C1001,$A359,Transacoes!$B$3:$B1001,"C")-SUMIFS(Transacoes!D$3:D1001,Transacoes!$C$3:$C1001,$A359,Transacoes!$B$3:$B1001,"V"))</f>
        <v/>
      </c>
      <c r="C359" s="71" t="str">
        <f>IF($A359="","",(SUMIFS(Transacoes!F$3:F1001,Transacoes!$C$3:$C1001,$A359,Transacoes!$B$3:$B1001,"C")-SUMIFS(Transacoes!F$3:F1001,Transacoes!$C$3:$C1001,$A359,Transacoes!$B$3:$B1001,"V")) + G359)</f>
        <v/>
      </c>
      <c r="D359" s="71" t="str">
        <f>IFERROR(__xludf.DUMMYFUNCTION("IF(A359="""","""",IF(B359="""","""",B359*GOOGLEFINANCE(A359)))"),"")</f>
        <v/>
      </c>
      <c r="E359" s="71" t="str">
        <f t="shared" si="1"/>
        <v/>
      </c>
      <c r="F359" s="72" t="str">
        <f t="shared" si="2"/>
        <v/>
      </c>
      <c r="G359" s="73" t="str">
        <f>IF(A359="","",SUMIF(Transacoes!C$3:C1001,A359,Transacoes!G$3:G1001))</f>
        <v/>
      </c>
      <c r="H359" s="74" t="str">
        <f>IF(A359="","", SUMIF(Transacoes!C$3:C1001, A359, Transacoes!H$3:H1001))</f>
        <v/>
      </c>
      <c r="I359" s="75" t="str">
        <f>IF($A359="","",SUMIF(Transacoes!$C$3:$C1001, $A359, Transacoes!I$3:I1001))</f>
        <v/>
      </c>
      <c r="J359" s="75" t="str">
        <f>IF($A359="","",SUMIF(Transacoes!$C$3:$C1001, $A359, Transacoes!J$3:J1001))</f>
        <v/>
      </c>
      <c r="K359" s="75" t="str">
        <f>IF($A359="","",SUMIF(Transacoes!$C$3:$C1001, $A359, Transacoes!K$3:K1001))</f>
        <v/>
      </c>
      <c r="L359" s="75" t="str">
        <f>IF($A359="","",SUMIF(Transacoes!$C$3:$C1001, $A359, Transacoes!L$3:L1001))</f>
        <v/>
      </c>
      <c r="M359" s="76" t="str">
        <f>IF($A359="","",SUMIF(Transacoes!$C$3:$C1001, $A359, Transacoes!M$3:M1001))</f>
        <v/>
      </c>
      <c r="N359" s="30"/>
      <c r="O359" s="31"/>
      <c r="P359" s="31"/>
      <c r="Q359" s="31"/>
      <c r="R359" s="31"/>
      <c r="S359" s="31"/>
      <c r="T359" s="31"/>
      <c r="U359" s="31"/>
      <c r="V359" s="31"/>
      <c r="W359" s="31"/>
      <c r="X359" s="31"/>
    </row>
    <row r="360">
      <c r="A360" s="69"/>
      <c r="B360" s="70" t="str">
        <f>IF($A360="","",SUMIFS(Transacoes!D$3:D1001,Transacoes!$C$3:$C1001,$A360,Transacoes!$B$3:$B1001,"C")-SUMIFS(Transacoes!D$3:D1001,Transacoes!$C$3:$C1001,$A360,Transacoes!$B$3:$B1001,"V"))</f>
        <v/>
      </c>
      <c r="C360" s="71" t="str">
        <f>IF($A360="","",(SUMIFS(Transacoes!F$3:F1001,Transacoes!$C$3:$C1001,$A360,Transacoes!$B$3:$B1001,"C")-SUMIFS(Transacoes!F$3:F1001,Transacoes!$C$3:$C1001,$A360,Transacoes!$B$3:$B1001,"V")) + G360)</f>
        <v/>
      </c>
      <c r="D360" s="71" t="str">
        <f>IFERROR(__xludf.DUMMYFUNCTION("IF(A360="""","""",IF(B360="""","""",B360*GOOGLEFINANCE(A360)))"),"")</f>
        <v/>
      </c>
      <c r="E360" s="71" t="str">
        <f t="shared" si="1"/>
        <v/>
      </c>
      <c r="F360" s="72" t="str">
        <f t="shared" si="2"/>
        <v/>
      </c>
      <c r="G360" s="73" t="str">
        <f>IF(A360="","",SUMIF(Transacoes!C$3:C1001,A360,Transacoes!G$3:G1001))</f>
        <v/>
      </c>
      <c r="H360" s="74" t="str">
        <f>IF(A360="","", SUMIF(Transacoes!C$3:C1001, A360, Transacoes!H$3:H1001))</f>
        <v/>
      </c>
      <c r="I360" s="75" t="str">
        <f>IF($A360="","",SUMIF(Transacoes!$C$3:$C1001, $A360, Transacoes!I$3:I1001))</f>
        <v/>
      </c>
      <c r="J360" s="75" t="str">
        <f>IF($A360="","",SUMIF(Transacoes!$C$3:$C1001, $A360, Transacoes!J$3:J1001))</f>
        <v/>
      </c>
      <c r="K360" s="75" t="str">
        <f>IF($A360="","",SUMIF(Transacoes!$C$3:$C1001, $A360, Transacoes!K$3:K1001))</f>
        <v/>
      </c>
      <c r="L360" s="75" t="str">
        <f>IF($A360="","",SUMIF(Transacoes!$C$3:$C1001, $A360, Transacoes!L$3:L1001))</f>
        <v/>
      </c>
      <c r="M360" s="76" t="str">
        <f>IF($A360="","",SUMIF(Transacoes!$C$3:$C1001, $A360, Transacoes!M$3:M1001))</f>
        <v/>
      </c>
      <c r="N360" s="30"/>
      <c r="O360" s="31"/>
      <c r="P360" s="31"/>
      <c r="Q360" s="31"/>
      <c r="R360" s="31"/>
      <c r="S360" s="31"/>
      <c r="T360" s="31"/>
      <c r="U360" s="31"/>
      <c r="V360" s="31"/>
      <c r="W360" s="31"/>
      <c r="X360" s="31"/>
    </row>
    <row r="361">
      <c r="A361" s="69"/>
      <c r="B361" s="70" t="str">
        <f>IF($A361="","",SUMIFS(Transacoes!D$3:D1001,Transacoes!$C$3:$C1001,$A361,Transacoes!$B$3:$B1001,"C")-SUMIFS(Transacoes!D$3:D1001,Transacoes!$C$3:$C1001,$A361,Transacoes!$B$3:$B1001,"V"))</f>
        <v/>
      </c>
      <c r="C361" s="71" t="str">
        <f>IF($A361="","",(SUMIFS(Transacoes!F$3:F1001,Transacoes!$C$3:$C1001,$A361,Transacoes!$B$3:$B1001,"C")-SUMIFS(Transacoes!F$3:F1001,Transacoes!$C$3:$C1001,$A361,Transacoes!$B$3:$B1001,"V")) + G361)</f>
        <v/>
      </c>
      <c r="D361" s="71" t="str">
        <f>IFERROR(__xludf.DUMMYFUNCTION("IF(A361="""","""",IF(B361="""","""",B361*GOOGLEFINANCE(A361)))"),"")</f>
        <v/>
      </c>
      <c r="E361" s="71" t="str">
        <f t="shared" si="1"/>
        <v/>
      </c>
      <c r="F361" s="72" t="str">
        <f t="shared" si="2"/>
        <v/>
      </c>
      <c r="G361" s="73" t="str">
        <f>IF(A361="","",SUMIF(Transacoes!C$3:C1001,A361,Transacoes!G$3:G1001))</f>
        <v/>
      </c>
      <c r="H361" s="74" t="str">
        <f>IF(A361="","", SUMIF(Transacoes!C$3:C1001, A361, Transacoes!H$3:H1001))</f>
        <v/>
      </c>
      <c r="I361" s="75" t="str">
        <f>IF($A361="","",SUMIF(Transacoes!$C$3:$C1001, $A361, Transacoes!I$3:I1001))</f>
        <v/>
      </c>
      <c r="J361" s="75" t="str">
        <f>IF($A361="","",SUMIF(Transacoes!$C$3:$C1001, $A361, Transacoes!J$3:J1001))</f>
        <v/>
      </c>
      <c r="K361" s="75" t="str">
        <f>IF($A361="","",SUMIF(Transacoes!$C$3:$C1001, $A361, Transacoes!K$3:K1001))</f>
        <v/>
      </c>
      <c r="L361" s="75" t="str">
        <f>IF($A361="","",SUMIF(Transacoes!$C$3:$C1001, $A361, Transacoes!L$3:L1001))</f>
        <v/>
      </c>
      <c r="M361" s="76" t="str">
        <f>IF($A361="","",SUMIF(Transacoes!$C$3:$C1001, $A361, Transacoes!M$3:M1001))</f>
        <v/>
      </c>
      <c r="N361" s="30"/>
      <c r="O361" s="31"/>
      <c r="P361" s="31"/>
      <c r="Q361" s="31"/>
      <c r="R361" s="31"/>
      <c r="S361" s="31"/>
      <c r="T361" s="31"/>
      <c r="U361" s="31"/>
      <c r="V361" s="31"/>
      <c r="W361" s="31"/>
      <c r="X361" s="31"/>
    </row>
    <row r="362">
      <c r="A362" s="69"/>
      <c r="B362" s="70" t="str">
        <f>IF($A362="","",SUMIFS(Transacoes!D$3:D1001,Transacoes!$C$3:$C1001,$A362,Transacoes!$B$3:$B1001,"C")-SUMIFS(Transacoes!D$3:D1001,Transacoes!$C$3:$C1001,$A362,Transacoes!$B$3:$B1001,"V"))</f>
        <v/>
      </c>
      <c r="C362" s="71" t="str">
        <f>IF($A362="","",(SUMIFS(Transacoes!F$3:F1001,Transacoes!$C$3:$C1001,$A362,Transacoes!$B$3:$B1001,"C")-SUMIFS(Transacoes!F$3:F1001,Transacoes!$C$3:$C1001,$A362,Transacoes!$B$3:$B1001,"V")) + G362)</f>
        <v/>
      </c>
      <c r="D362" s="71" t="str">
        <f>IFERROR(__xludf.DUMMYFUNCTION("IF(A362="""","""",IF(B362="""","""",B362*GOOGLEFINANCE(A362)))"),"")</f>
        <v/>
      </c>
      <c r="E362" s="71" t="str">
        <f t="shared" si="1"/>
        <v/>
      </c>
      <c r="F362" s="72" t="str">
        <f t="shared" si="2"/>
        <v/>
      </c>
      <c r="G362" s="73" t="str">
        <f>IF(A362="","",SUMIF(Transacoes!C$3:C1001,A362,Transacoes!G$3:G1001))</f>
        <v/>
      </c>
      <c r="H362" s="74" t="str">
        <f>IF(A362="","", SUMIF(Transacoes!C$3:C1001, A362, Transacoes!H$3:H1001))</f>
        <v/>
      </c>
      <c r="I362" s="75" t="str">
        <f>IF($A362="","",SUMIF(Transacoes!$C$3:$C1001, $A362, Transacoes!I$3:I1001))</f>
        <v/>
      </c>
      <c r="J362" s="75" t="str">
        <f>IF($A362="","",SUMIF(Transacoes!$C$3:$C1001, $A362, Transacoes!J$3:J1001))</f>
        <v/>
      </c>
      <c r="K362" s="75" t="str">
        <f>IF($A362="","",SUMIF(Transacoes!$C$3:$C1001, $A362, Transacoes!K$3:K1001))</f>
        <v/>
      </c>
      <c r="L362" s="75" t="str">
        <f>IF($A362="","",SUMIF(Transacoes!$C$3:$C1001, $A362, Transacoes!L$3:L1001))</f>
        <v/>
      </c>
      <c r="M362" s="76" t="str">
        <f>IF($A362="","",SUMIF(Transacoes!$C$3:$C1001, $A362, Transacoes!M$3:M1001))</f>
        <v/>
      </c>
      <c r="N362" s="30"/>
      <c r="O362" s="31"/>
      <c r="P362" s="31"/>
      <c r="Q362" s="31"/>
      <c r="R362" s="31"/>
      <c r="S362" s="31"/>
      <c r="T362" s="31"/>
      <c r="U362" s="31"/>
      <c r="V362" s="31"/>
      <c r="W362" s="31"/>
      <c r="X362" s="31"/>
    </row>
    <row r="363">
      <c r="A363" s="69"/>
      <c r="B363" s="70" t="str">
        <f>IF($A363="","",SUMIFS(Transacoes!D$3:D1001,Transacoes!$C$3:$C1001,$A363,Transacoes!$B$3:$B1001,"C")-SUMIFS(Transacoes!D$3:D1001,Transacoes!$C$3:$C1001,$A363,Transacoes!$B$3:$B1001,"V"))</f>
        <v/>
      </c>
      <c r="C363" s="71" t="str">
        <f>IF($A363="","",(SUMIFS(Transacoes!F$3:F1001,Transacoes!$C$3:$C1001,$A363,Transacoes!$B$3:$B1001,"C")-SUMIFS(Transacoes!F$3:F1001,Transacoes!$C$3:$C1001,$A363,Transacoes!$B$3:$B1001,"V")) + G363)</f>
        <v/>
      </c>
      <c r="D363" s="71" t="str">
        <f>IFERROR(__xludf.DUMMYFUNCTION("IF(A363="""","""",IF(B363="""","""",B363*GOOGLEFINANCE(A363)))"),"")</f>
        <v/>
      </c>
      <c r="E363" s="71" t="str">
        <f t="shared" si="1"/>
        <v/>
      </c>
      <c r="F363" s="72" t="str">
        <f t="shared" si="2"/>
        <v/>
      </c>
      <c r="G363" s="73" t="str">
        <f>IF(A363="","",SUMIF(Transacoes!C$3:C1001,A363,Transacoes!G$3:G1001))</f>
        <v/>
      </c>
      <c r="H363" s="74" t="str">
        <f>IF(A363="","", SUMIF(Transacoes!C$3:C1001, A363, Transacoes!H$3:H1001))</f>
        <v/>
      </c>
      <c r="I363" s="75" t="str">
        <f>IF($A363="","",SUMIF(Transacoes!$C$3:$C1001, $A363, Transacoes!I$3:I1001))</f>
        <v/>
      </c>
      <c r="J363" s="75" t="str">
        <f>IF($A363="","",SUMIF(Transacoes!$C$3:$C1001, $A363, Transacoes!J$3:J1001))</f>
        <v/>
      </c>
      <c r="K363" s="75" t="str">
        <f>IF($A363="","",SUMIF(Transacoes!$C$3:$C1001, $A363, Transacoes!K$3:K1001))</f>
        <v/>
      </c>
      <c r="L363" s="75" t="str">
        <f>IF($A363="","",SUMIF(Transacoes!$C$3:$C1001, $A363, Transacoes!L$3:L1001))</f>
        <v/>
      </c>
      <c r="M363" s="76" t="str">
        <f>IF($A363="","",SUMIF(Transacoes!$C$3:$C1001, $A363, Transacoes!M$3:M1001))</f>
        <v/>
      </c>
      <c r="N363" s="30"/>
      <c r="O363" s="31"/>
      <c r="P363" s="31"/>
      <c r="Q363" s="31"/>
      <c r="R363" s="31"/>
      <c r="S363" s="31"/>
      <c r="T363" s="31"/>
      <c r="U363" s="31"/>
      <c r="V363" s="31"/>
      <c r="W363" s="31"/>
      <c r="X363" s="31"/>
    </row>
    <row r="364">
      <c r="A364" s="69"/>
      <c r="B364" s="70" t="str">
        <f>IF($A364="","",SUMIFS(Transacoes!D$3:D1001,Transacoes!$C$3:$C1001,$A364,Transacoes!$B$3:$B1001,"C")-SUMIFS(Transacoes!D$3:D1001,Transacoes!$C$3:$C1001,$A364,Transacoes!$B$3:$B1001,"V"))</f>
        <v/>
      </c>
      <c r="C364" s="71" t="str">
        <f>IF($A364="","",(SUMIFS(Transacoes!F$3:F1001,Transacoes!$C$3:$C1001,$A364,Transacoes!$B$3:$B1001,"C")-SUMIFS(Transacoes!F$3:F1001,Transacoes!$C$3:$C1001,$A364,Transacoes!$B$3:$B1001,"V")) + G364)</f>
        <v/>
      </c>
      <c r="D364" s="71" t="str">
        <f>IFERROR(__xludf.DUMMYFUNCTION("IF(A364="""","""",IF(B364="""","""",B364*GOOGLEFINANCE(A364)))"),"")</f>
        <v/>
      </c>
      <c r="E364" s="71" t="str">
        <f t="shared" si="1"/>
        <v/>
      </c>
      <c r="F364" s="72" t="str">
        <f t="shared" si="2"/>
        <v/>
      </c>
      <c r="G364" s="73" t="str">
        <f>IF(A364="","",SUMIF(Transacoes!C$3:C1001,A364,Transacoes!G$3:G1001))</f>
        <v/>
      </c>
      <c r="H364" s="74" t="str">
        <f>IF(A364="","", SUMIF(Transacoes!C$3:C1001, A364, Transacoes!H$3:H1001))</f>
        <v/>
      </c>
      <c r="I364" s="75" t="str">
        <f>IF($A364="","",SUMIF(Transacoes!$C$3:$C1001, $A364, Transacoes!I$3:I1001))</f>
        <v/>
      </c>
      <c r="J364" s="75" t="str">
        <f>IF($A364="","",SUMIF(Transacoes!$C$3:$C1001, $A364, Transacoes!J$3:J1001))</f>
        <v/>
      </c>
      <c r="K364" s="75" t="str">
        <f>IF($A364="","",SUMIF(Transacoes!$C$3:$C1001, $A364, Transacoes!K$3:K1001))</f>
        <v/>
      </c>
      <c r="L364" s="75" t="str">
        <f>IF($A364="","",SUMIF(Transacoes!$C$3:$C1001, $A364, Transacoes!L$3:L1001))</f>
        <v/>
      </c>
      <c r="M364" s="76" t="str">
        <f>IF($A364="","",SUMIF(Transacoes!$C$3:$C1001, $A364, Transacoes!M$3:M1001))</f>
        <v/>
      </c>
      <c r="N364" s="30"/>
      <c r="O364" s="31"/>
      <c r="P364" s="31"/>
      <c r="Q364" s="31"/>
      <c r="R364" s="31"/>
      <c r="S364" s="31"/>
      <c r="T364" s="31"/>
      <c r="U364" s="31"/>
      <c r="V364" s="31"/>
      <c r="W364" s="31"/>
      <c r="X364" s="31"/>
    </row>
    <row r="365">
      <c r="A365" s="69"/>
      <c r="B365" s="70" t="str">
        <f>IF($A365="","",SUMIFS(Transacoes!D$3:D1001,Transacoes!$C$3:$C1001,$A365,Transacoes!$B$3:$B1001,"C")-SUMIFS(Transacoes!D$3:D1001,Transacoes!$C$3:$C1001,$A365,Transacoes!$B$3:$B1001,"V"))</f>
        <v/>
      </c>
      <c r="C365" s="71" t="str">
        <f>IF($A365="","",(SUMIFS(Transacoes!F$3:F1001,Transacoes!$C$3:$C1001,$A365,Transacoes!$B$3:$B1001,"C")-SUMIFS(Transacoes!F$3:F1001,Transacoes!$C$3:$C1001,$A365,Transacoes!$B$3:$B1001,"V")) + G365)</f>
        <v/>
      </c>
      <c r="D365" s="71" t="str">
        <f>IFERROR(__xludf.DUMMYFUNCTION("IF(A365="""","""",IF(B365="""","""",B365*GOOGLEFINANCE(A365)))"),"")</f>
        <v/>
      </c>
      <c r="E365" s="71" t="str">
        <f t="shared" si="1"/>
        <v/>
      </c>
      <c r="F365" s="72" t="str">
        <f t="shared" si="2"/>
        <v/>
      </c>
      <c r="G365" s="73" t="str">
        <f>IF(A365="","",SUMIF(Transacoes!C$3:C1001,A365,Transacoes!G$3:G1001))</f>
        <v/>
      </c>
      <c r="H365" s="74" t="str">
        <f>IF(A365="","", SUMIF(Transacoes!C$3:C1001, A365, Transacoes!H$3:H1001))</f>
        <v/>
      </c>
      <c r="I365" s="75" t="str">
        <f>IF($A365="","",SUMIF(Transacoes!$C$3:$C1001, $A365, Transacoes!I$3:I1001))</f>
        <v/>
      </c>
      <c r="J365" s="75" t="str">
        <f>IF($A365="","",SUMIF(Transacoes!$C$3:$C1001, $A365, Transacoes!J$3:J1001))</f>
        <v/>
      </c>
      <c r="K365" s="75" t="str">
        <f>IF($A365="","",SUMIF(Transacoes!$C$3:$C1001, $A365, Transacoes!K$3:K1001))</f>
        <v/>
      </c>
      <c r="L365" s="75" t="str">
        <f>IF($A365="","",SUMIF(Transacoes!$C$3:$C1001, $A365, Transacoes!L$3:L1001))</f>
        <v/>
      </c>
      <c r="M365" s="76" t="str">
        <f>IF($A365="","",SUMIF(Transacoes!$C$3:$C1001, $A365, Transacoes!M$3:M1001))</f>
        <v/>
      </c>
      <c r="N365" s="30"/>
      <c r="O365" s="31"/>
      <c r="P365" s="31"/>
      <c r="Q365" s="31"/>
      <c r="R365" s="31"/>
      <c r="S365" s="31"/>
      <c r="T365" s="31"/>
      <c r="U365" s="31"/>
      <c r="V365" s="31"/>
      <c r="W365" s="31"/>
      <c r="X365" s="31"/>
    </row>
    <row r="366">
      <c r="A366" s="69"/>
      <c r="B366" s="70" t="str">
        <f>IF($A366="","",SUMIFS(Transacoes!D$3:D1001,Transacoes!$C$3:$C1001,$A366,Transacoes!$B$3:$B1001,"C")-SUMIFS(Transacoes!D$3:D1001,Transacoes!$C$3:$C1001,$A366,Transacoes!$B$3:$B1001,"V"))</f>
        <v/>
      </c>
      <c r="C366" s="71" t="str">
        <f>IF($A366="","",(SUMIFS(Transacoes!F$3:F1001,Transacoes!$C$3:$C1001,$A366,Transacoes!$B$3:$B1001,"C")-SUMIFS(Transacoes!F$3:F1001,Transacoes!$C$3:$C1001,$A366,Transacoes!$B$3:$B1001,"V")) + G366)</f>
        <v/>
      </c>
      <c r="D366" s="71" t="str">
        <f>IFERROR(__xludf.DUMMYFUNCTION("IF(A366="""","""",IF(B366="""","""",B366*GOOGLEFINANCE(A366)))"),"")</f>
        <v/>
      </c>
      <c r="E366" s="71" t="str">
        <f t="shared" si="1"/>
        <v/>
      </c>
      <c r="F366" s="72" t="str">
        <f t="shared" si="2"/>
        <v/>
      </c>
      <c r="G366" s="73" t="str">
        <f>IF(A366="","",SUMIF(Transacoes!C$3:C1001,A366,Transacoes!G$3:G1001))</f>
        <v/>
      </c>
      <c r="H366" s="74" t="str">
        <f>IF(A366="","", SUMIF(Transacoes!C$3:C1001, A366, Transacoes!H$3:H1001))</f>
        <v/>
      </c>
      <c r="I366" s="75" t="str">
        <f>IF($A366="","",SUMIF(Transacoes!$C$3:$C1001, $A366, Transacoes!I$3:I1001))</f>
        <v/>
      </c>
      <c r="J366" s="75" t="str">
        <f>IF($A366="","",SUMIF(Transacoes!$C$3:$C1001, $A366, Transacoes!J$3:J1001))</f>
        <v/>
      </c>
      <c r="K366" s="75" t="str">
        <f>IF($A366="","",SUMIF(Transacoes!$C$3:$C1001, $A366, Transacoes!K$3:K1001))</f>
        <v/>
      </c>
      <c r="L366" s="75" t="str">
        <f>IF($A366="","",SUMIF(Transacoes!$C$3:$C1001, $A366, Transacoes!L$3:L1001))</f>
        <v/>
      </c>
      <c r="M366" s="76" t="str">
        <f>IF($A366="","",SUMIF(Transacoes!$C$3:$C1001, $A366, Transacoes!M$3:M1001))</f>
        <v/>
      </c>
      <c r="N366" s="30"/>
      <c r="O366" s="31"/>
      <c r="P366" s="31"/>
      <c r="Q366" s="31"/>
      <c r="R366" s="31"/>
      <c r="S366" s="31"/>
      <c r="T366" s="31"/>
      <c r="U366" s="31"/>
      <c r="V366" s="31"/>
      <c r="W366" s="31"/>
      <c r="X366" s="31"/>
    </row>
    <row r="367">
      <c r="A367" s="69"/>
      <c r="B367" s="70" t="str">
        <f>IF($A367="","",SUMIFS(Transacoes!D$3:D1001,Transacoes!$C$3:$C1001,$A367,Transacoes!$B$3:$B1001,"C")-SUMIFS(Transacoes!D$3:D1001,Transacoes!$C$3:$C1001,$A367,Transacoes!$B$3:$B1001,"V"))</f>
        <v/>
      </c>
      <c r="C367" s="71" t="str">
        <f>IF($A367="","",(SUMIFS(Transacoes!F$3:F1001,Transacoes!$C$3:$C1001,$A367,Transacoes!$B$3:$B1001,"C")-SUMIFS(Transacoes!F$3:F1001,Transacoes!$C$3:$C1001,$A367,Transacoes!$B$3:$B1001,"V")) + G367)</f>
        <v/>
      </c>
      <c r="D367" s="71" t="str">
        <f>IFERROR(__xludf.DUMMYFUNCTION("IF(A367="""","""",IF(B367="""","""",B367*GOOGLEFINANCE(A367)))"),"")</f>
        <v/>
      </c>
      <c r="E367" s="71" t="str">
        <f t="shared" si="1"/>
        <v/>
      </c>
      <c r="F367" s="72" t="str">
        <f t="shared" si="2"/>
        <v/>
      </c>
      <c r="G367" s="73" t="str">
        <f>IF(A367="","",SUMIF(Transacoes!C$3:C1001,A367,Transacoes!G$3:G1001))</f>
        <v/>
      </c>
      <c r="H367" s="74" t="str">
        <f>IF(A367="","", SUMIF(Transacoes!C$3:C1001, A367, Transacoes!H$3:H1001))</f>
        <v/>
      </c>
      <c r="I367" s="75" t="str">
        <f>IF($A367="","",SUMIF(Transacoes!$C$3:$C1001, $A367, Transacoes!I$3:I1001))</f>
        <v/>
      </c>
      <c r="J367" s="75" t="str">
        <f>IF($A367="","",SUMIF(Transacoes!$C$3:$C1001, $A367, Transacoes!J$3:J1001))</f>
        <v/>
      </c>
      <c r="K367" s="75" t="str">
        <f>IF($A367="","",SUMIF(Transacoes!$C$3:$C1001, $A367, Transacoes!K$3:K1001))</f>
        <v/>
      </c>
      <c r="L367" s="75" t="str">
        <f>IF($A367="","",SUMIF(Transacoes!$C$3:$C1001, $A367, Transacoes!L$3:L1001))</f>
        <v/>
      </c>
      <c r="M367" s="76" t="str">
        <f>IF($A367="","",SUMIF(Transacoes!$C$3:$C1001, $A367, Transacoes!M$3:M1001))</f>
        <v/>
      </c>
      <c r="N367" s="30"/>
      <c r="O367" s="31"/>
      <c r="P367" s="31"/>
      <c r="Q367" s="31"/>
      <c r="R367" s="31"/>
      <c r="S367" s="31"/>
      <c r="T367" s="31"/>
      <c r="U367" s="31"/>
      <c r="V367" s="31"/>
      <c r="W367" s="31"/>
      <c r="X367" s="31"/>
    </row>
    <row r="368">
      <c r="A368" s="69"/>
      <c r="B368" s="70" t="str">
        <f>IF($A368="","",SUMIFS(Transacoes!D$3:D1001,Transacoes!$C$3:$C1001,$A368,Transacoes!$B$3:$B1001,"C")-SUMIFS(Transacoes!D$3:D1001,Transacoes!$C$3:$C1001,$A368,Transacoes!$B$3:$B1001,"V"))</f>
        <v/>
      </c>
      <c r="C368" s="71" t="str">
        <f>IF($A368="","",(SUMIFS(Transacoes!F$3:F1001,Transacoes!$C$3:$C1001,$A368,Transacoes!$B$3:$B1001,"C")-SUMIFS(Transacoes!F$3:F1001,Transacoes!$C$3:$C1001,$A368,Transacoes!$B$3:$B1001,"V")) + G368)</f>
        <v/>
      </c>
      <c r="D368" s="71" t="str">
        <f>IFERROR(__xludf.DUMMYFUNCTION("IF(A368="""","""",IF(B368="""","""",B368*GOOGLEFINANCE(A368)))"),"")</f>
        <v/>
      </c>
      <c r="E368" s="71" t="str">
        <f t="shared" si="1"/>
        <v/>
      </c>
      <c r="F368" s="72" t="str">
        <f t="shared" si="2"/>
        <v/>
      </c>
      <c r="G368" s="73" t="str">
        <f>IF(A368="","",SUMIF(Transacoes!C$3:C1001,A368,Transacoes!G$3:G1001))</f>
        <v/>
      </c>
      <c r="H368" s="74" t="str">
        <f>IF(A368="","", SUMIF(Transacoes!C$3:C1001, A368, Transacoes!H$3:H1001))</f>
        <v/>
      </c>
      <c r="I368" s="75" t="str">
        <f>IF($A368="","",SUMIF(Transacoes!$C$3:$C1001, $A368, Transacoes!I$3:I1001))</f>
        <v/>
      </c>
      <c r="J368" s="75" t="str">
        <f>IF($A368="","",SUMIF(Transacoes!$C$3:$C1001, $A368, Transacoes!J$3:J1001))</f>
        <v/>
      </c>
      <c r="K368" s="75" t="str">
        <f>IF($A368="","",SUMIF(Transacoes!$C$3:$C1001, $A368, Transacoes!K$3:K1001))</f>
        <v/>
      </c>
      <c r="L368" s="75" t="str">
        <f>IF($A368="","",SUMIF(Transacoes!$C$3:$C1001, $A368, Transacoes!L$3:L1001))</f>
        <v/>
      </c>
      <c r="M368" s="76" t="str">
        <f>IF($A368="","",SUMIF(Transacoes!$C$3:$C1001, $A368, Transacoes!M$3:M1001))</f>
        <v/>
      </c>
      <c r="N368" s="30"/>
      <c r="O368" s="31"/>
      <c r="P368" s="31"/>
      <c r="Q368" s="31"/>
      <c r="R368" s="31"/>
      <c r="S368" s="31"/>
      <c r="T368" s="31"/>
      <c r="U368" s="31"/>
      <c r="V368" s="31"/>
      <c r="W368" s="31"/>
      <c r="X368" s="31"/>
    </row>
    <row r="369">
      <c r="A369" s="69"/>
      <c r="B369" s="70" t="str">
        <f>IF($A369="","",SUMIFS(Transacoes!D$3:D1001,Transacoes!$C$3:$C1001,$A369,Transacoes!$B$3:$B1001,"C")-SUMIFS(Transacoes!D$3:D1001,Transacoes!$C$3:$C1001,$A369,Transacoes!$B$3:$B1001,"V"))</f>
        <v/>
      </c>
      <c r="C369" s="71" t="str">
        <f>IF($A369="","",(SUMIFS(Transacoes!F$3:F1001,Transacoes!$C$3:$C1001,$A369,Transacoes!$B$3:$B1001,"C")-SUMIFS(Transacoes!F$3:F1001,Transacoes!$C$3:$C1001,$A369,Transacoes!$B$3:$B1001,"V")) + G369)</f>
        <v/>
      </c>
      <c r="D369" s="71" t="str">
        <f>IFERROR(__xludf.DUMMYFUNCTION("IF(A369="""","""",IF(B369="""","""",B369*GOOGLEFINANCE(A369)))"),"")</f>
        <v/>
      </c>
      <c r="E369" s="71" t="str">
        <f t="shared" si="1"/>
        <v/>
      </c>
      <c r="F369" s="72" t="str">
        <f t="shared" si="2"/>
        <v/>
      </c>
      <c r="G369" s="73" t="str">
        <f>IF(A369="","",SUMIF(Transacoes!C$3:C1001,A369,Transacoes!G$3:G1001))</f>
        <v/>
      </c>
      <c r="H369" s="74" t="str">
        <f>IF(A369="","", SUMIF(Transacoes!C$3:C1001, A369, Transacoes!H$3:H1001))</f>
        <v/>
      </c>
      <c r="I369" s="75" t="str">
        <f>IF($A369="","",SUMIF(Transacoes!$C$3:$C1001, $A369, Transacoes!I$3:I1001))</f>
        <v/>
      </c>
      <c r="J369" s="75" t="str">
        <f>IF($A369="","",SUMIF(Transacoes!$C$3:$C1001, $A369, Transacoes!J$3:J1001))</f>
        <v/>
      </c>
      <c r="K369" s="75" t="str">
        <f>IF($A369="","",SUMIF(Transacoes!$C$3:$C1001, $A369, Transacoes!K$3:K1001))</f>
        <v/>
      </c>
      <c r="L369" s="75" t="str">
        <f>IF($A369="","",SUMIF(Transacoes!$C$3:$C1001, $A369, Transacoes!L$3:L1001))</f>
        <v/>
      </c>
      <c r="M369" s="76" t="str">
        <f>IF($A369="","",SUMIF(Transacoes!$C$3:$C1001, $A369, Transacoes!M$3:M1001))</f>
        <v/>
      </c>
      <c r="N369" s="30"/>
      <c r="O369" s="31"/>
      <c r="P369" s="31"/>
      <c r="Q369" s="31"/>
      <c r="R369" s="31"/>
      <c r="S369" s="31"/>
      <c r="T369" s="31"/>
      <c r="U369" s="31"/>
      <c r="V369" s="31"/>
      <c r="W369" s="31"/>
      <c r="X369" s="31"/>
    </row>
    <row r="370">
      <c r="A370" s="69"/>
      <c r="B370" s="70" t="str">
        <f>IF($A370="","",SUMIFS(Transacoes!D$3:D1001,Transacoes!$C$3:$C1001,$A370,Transacoes!$B$3:$B1001,"C")-SUMIFS(Transacoes!D$3:D1001,Transacoes!$C$3:$C1001,$A370,Transacoes!$B$3:$B1001,"V"))</f>
        <v/>
      </c>
      <c r="C370" s="71" t="str">
        <f>IF($A370="","",(SUMIFS(Transacoes!F$3:F1001,Transacoes!$C$3:$C1001,$A370,Transacoes!$B$3:$B1001,"C")-SUMIFS(Transacoes!F$3:F1001,Transacoes!$C$3:$C1001,$A370,Transacoes!$B$3:$B1001,"V")) + G370)</f>
        <v/>
      </c>
      <c r="D370" s="71" t="str">
        <f>IFERROR(__xludf.DUMMYFUNCTION("IF(A370="""","""",IF(B370="""","""",B370*GOOGLEFINANCE(A370)))"),"")</f>
        <v/>
      </c>
      <c r="E370" s="71" t="str">
        <f t="shared" si="1"/>
        <v/>
      </c>
      <c r="F370" s="72" t="str">
        <f t="shared" si="2"/>
        <v/>
      </c>
      <c r="G370" s="73" t="str">
        <f>IF(A370="","",SUMIF(Transacoes!C$3:C1001,A370,Transacoes!G$3:G1001))</f>
        <v/>
      </c>
      <c r="H370" s="74" t="str">
        <f>IF(A370="","", SUMIF(Transacoes!C$3:C1001, A370, Transacoes!H$3:H1001))</f>
        <v/>
      </c>
      <c r="I370" s="75" t="str">
        <f>IF($A370="","",SUMIF(Transacoes!$C$3:$C1001, $A370, Transacoes!I$3:I1001))</f>
        <v/>
      </c>
      <c r="J370" s="75" t="str">
        <f>IF($A370="","",SUMIF(Transacoes!$C$3:$C1001, $A370, Transacoes!J$3:J1001))</f>
        <v/>
      </c>
      <c r="K370" s="75" t="str">
        <f>IF($A370="","",SUMIF(Transacoes!$C$3:$C1001, $A370, Transacoes!K$3:K1001))</f>
        <v/>
      </c>
      <c r="L370" s="75" t="str">
        <f>IF($A370="","",SUMIF(Transacoes!$C$3:$C1001, $A370, Transacoes!L$3:L1001))</f>
        <v/>
      </c>
      <c r="M370" s="76" t="str">
        <f>IF($A370="","",SUMIF(Transacoes!$C$3:$C1001, $A370, Transacoes!M$3:M1001))</f>
        <v/>
      </c>
      <c r="N370" s="30"/>
      <c r="O370" s="31"/>
      <c r="P370" s="31"/>
      <c r="Q370" s="31"/>
      <c r="R370" s="31"/>
      <c r="S370" s="31"/>
      <c r="T370" s="31"/>
      <c r="U370" s="31"/>
      <c r="V370" s="31"/>
      <c r="W370" s="31"/>
      <c r="X370" s="31"/>
    </row>
    <row r="371">
      <c r="A371" s="69"/>
      <c r="B371" s="70" t="str">
        <f>IF($A371="","",SUMIFS(Transacoes!D$3:D1001,Transacoes!$C$3:$C1001,$A371,Transacoes!$B$3:$B1001,"C")-SUMIFS(Transacoes!D$3:D1001,Transacoes!$C$3:$C1001,$A371,Transacoes!$B$3:$B1001,"V"))</f>
        <v/>
      </c>
      <c r="C371" s="71" t="str">
        <f>IF($A371="","",(SUMIFS(Transacoes!F$3:F1001,Transacoes!$C$3:$C1001,$A371,Transacoes!$B$3:$B1001,"C")-SUMIFS(Transacoes!F$3:F1001,Transacoes!$C$3:$C1001,$A371,Transacoes!$B$3:$B1001,"V")) + G371)</f>
        <v/>
      </c>
      <c r="D371" s="71" t="str">
        <f>IFERROR(__xludf.DUMMYFUNCTION("IF(A371="""","""",IF(B371="""","""",B371*GOOGLEFINANCE(A371)))"),"")</f>
        <v/>
      </c>
      <c r="E371" s="71" t="str">
        <f t="shared" si="1"/>
        <v/>
      </c>
      <c r="F371" s="72" t="str">
        <f t="shared" si="2"/>
        <v/>
      </c>
      <c r="G371" s="73" t="str">
        <f>IF(A371="","",SUMIF(Transacoes!C$3:C1001,A371,Transacoes!G$3:G1001))</f>
        <v/>
      </c>
      <c r="H371" s="74" t="str">
        <f>IF(A371="","", SUMIF(Transacoes!C$3:C1001, A371, Transacoes!H$3:H1001))</f>
        <v/>
      </c>
      <c r="I371" s="75" t="str">
        <f>IF($A371="","",SUMIF(Transacoes!$C$3:$C1001, $A371, Transacoes!I$3:I1001))</f>
        <v/>
      </c>
      <c r="J371" s="75" t="str">
        <f>IF($A371="","",SUMIF(Transacoes!$C$3:$C1001, $A371, Transacoes!J$3:J1001))</f>
        <v/>
      </c>
      <c r="K371" s="75" t="str">
        <f>IF($A371="","",SUMIF(Transacoes!$C$3:$C1001, $A371, Transacoes!K$3:K1001))</f>
        <v/>
      </c>
      <c r="L371" s="75" t="str">
        <f>IF($A371="","",SUMIF(Transacoes!$C$3:$C1001, $A371, Transacoes!L$3:L1001))</f>
        <v/>
      </c>
      <c r="M371" s="76" t="str">
        <f>IF($A371="","",SUMIF(Transacoes!$C$3:$C1001, $A371, Transacoes!M$3:M1001))</f>
        <v/>
      </c>
      <c r="N371" s="30"/>
      <c r="O371" s="31"/>
      <c r="P371" s="31"/>
      <c r="Q371" s="31"/>
      <c r="R371" s="31"/>
      <c r="S371" s="31"/>
      <c r="T371" s="31"/>
      <c r="U371" s="31"/>
      <c r="V371" s="31"/>
      <c r="W371" s="31"/>
      <c r="X371" s="31"/>
    </row>
    <row r="372">
      <c r="A372" s="69"/>
      <c r="B372" s="70" t="str">
        <f>IF($A372="","",SUMIFS(Transacoes!D$3:D1001,Transacoes!$C$3:$C1001,$A372,Transacoes!$B$3:$B1001,"C")-SUMIFS(Transacoes!D$3:D1001,Transacoes!$C$3:$C1001,$A372,Transacoes!$B$3:$B1001,"V"))</f>
        <v/>
      </c>
      <c r="C372" s="71" t="str">
        <f>IF($A372="","",(SUMIFS(Transacoes!F$3:F1001,Transacoes!$C$3:$C1001,$A372,Transacoes!$B$3:$B1001,"C")-SUMIFS(Transacoes!F$3:F1001,Transacoes!$C$3:$C1001,$A372,Transacoes!$B$3:$B1001,"V")) + G372)</f>
        <v/>
      </c>
      <c r="D372" s="71" t="str">
        <f>IFERROR(__xludf.DUMMYFUNCTION("IF(A372="""","""",IF(B372="""","""",B372*GOOGLEFINANCE(A372)))"),"")</f>
        <v/>
      </c>
      <c r="E372" s="71" t="str">
        <f t="shared" si="1"/>
        <v/>
      </c>
      <c r="F372" s="72" t="str">
        <f t="shared" si="2"/>
        <v/>
      </c>
      <c r="G372" s="73" t="str">
        <f>IF(A372="","",SUMIF(Transacoes!C$3:C1001,A372,Transacoes!G$3:G1001))</f>
        <v/>
      </c>
      <c r="H372" s="74" t="str">
        <f>IF(A372="","", SUMIF(Transacoes!C$3:C1001, A372, Transacoes!H$3:H1001))</f>
        <v/>
      </c>
      <c r="I372" s="75" t="str">
        <f>IF($A372="","",SUMIF(Transacoes!$C$3:$C1001, $A372, Transacoes!I$3:I1001))</f>
        <v/>
      </c>
      <c r="J372" s="75" t="str">
        <f>IF($A372="","",SUMIF(Transacoes!$C$3:$C1001, $A372, Transacoes!J$3:J1001))</f>
        <v/>
      </c>
      <c r="K372" s="75" t="str">
        <f>IF($A372="","",SUMIF(Transacoes!$C$3:$C1001, $A372, Transacoes!K$3:K1001))</f>
        <v/>
      </c>
      <c r="L372" s="75" t="str">
        <f>IF($A372="","",SUMIF(Transacoes!$C$3:$C1001, $A372, Transacoes!L$3:L1001))</f>
        <v/>
      </c>
      <c r="M372" s="76" t="str">
        <f>IF($A372="","",SUMIF(Transacoes!$C$3:$C1001, $A372, Transacoes!M$3:M1001))</f>
        <v/>
      </c>
      <c r="N372" s="30"/>
      <c r="O372" s="31"/>
      <c r="P372" s="31"/>
      <c r="Q372" s="31"/>
      <c r="R372" s="31"/>
      <c r="S372" s="31"/>
      <c r="T372" s="31"/>
      <c r="U372" s="31"/>
      <c r="V372" s="31"/>
      <c r="W372" s="31"/>
      <c r="X372" s="31"/>
    </row>
    <row r="373">
      <c r="A373" s="69"/>
      <c r="B373" s="70" t="str">
        <f>IF($A373="","",SUMIFS(Transacoes!D$3:D1001,Transacoes!$C$3:$C1001,$A373,Transacoes!$B$3:$B1001,"C")-SUMIFS(Transacoes!D$3:D1001,Transacoes!$C$3:$C1001,$A373,Transacoes!$B$3:$B1001,"V"))</f>
        <v/>
      </c>
      <c r="C373" s="71" t="str">
        <f>IF($A373="","",(SUMIFS(Transacoes!F$3:F1001,Transacoes!$C$3:$C1001,$A373,Transacoes!$B$3:$B1001,"C")-SUMIFS(Transacoes!F$3:F1001,Transacoes!$C$3:$C1001,$A373,Transacoes!$B$3:$B1001,"V")) + G373)</f>
        <v/>
      </c>
      <c r="D373" s="71" t="str">
        <f>IFERROR(__xludf.DUMMYFUNCTION("IF(A373="""","""",IF(B373="""","""",B373*GOOGLEFINANCE(A373)))"),"")</f>
        <v/>
      </c>
      <c r="E373" s="71" t="str">
        <f t="shared" si="1"/>
        <v/>
      </c>
      <c r="F373" s="72" t="str">
        <f t="shared" si="2"/>
        <v/>
      </c>
      <c r="G373" s="73" t="str">
        <f>IF(A373="","",SUMIF(Transacoes!C$3:C1001,A373,Transacoes!G$3:G1001))</f>
        <v/>
      </c>
      <c r="H373" s="74" t="str">
        <f>IF(A373="","", SUMIF(Transacoes!C$3:C1001, A373, Transacoes!H$3:H1001))</f>
        <v/>
      </c>
      <c r="I373" s="75" t="str">
        <f>IF($A373="","",SUMIF(Transacoes!$C$3:$C1001, $A373, Transacoes!I$3:I1001))</f>
        <v/>
      </c>
      <c r="J373" s="75" t="str">
        <f>IF($A373="","",SUMIF(Transacoes!$C$3:$C1001, $A373, Transacoes!J$3:J1001))</f>
        <v/>
      </c>
      <c r="K373" s="75" t="str">
        <f>IF($A373="","",SUMIF(Transacoes!$C$3:$C1001, $A373, Transacoes!K$3:K1001))</f>
        <v/>
      </c>
      <c r="L373" s="75" t="str">
        <f>IF($A373="","",SUMIF(Transacoes!$C$3:$C1001, $A373, Transacoes!L$3:L1001))</f>
        <v/>
      </c>
      <c r="M373" s="76" t="str">
        <f>IF($A373="","",SUMIF(Transacoes!$C$3:$C1001, $A373, Transacoes!M$3:M1001))</f>
        <v/>
      </c>
      <c r="N373" s="30"/>
      <c r="O373" s="31"/>
      <c r="P373" s="31"/>
      <c r="Q373" s="31"/>
      <c r="R373" s="31"/>
      <c r="S373" s="31"/>
      <c r="T373" s="31"/>
      <c r="U373" s="31"/>
      <c r="V373" s="31"/>
      <c r="W373" s="31"/>
      <c r="X373" s="31"/>
    </row>
    <row r="374">
      <c r="A374" s="69"/>
      <c r="B374" s="70" t="str">
        <f>IF($A374="","",SUMIFS(Transacoes!D$3:D1001,Transacoes!$C$3:$C1001,$A374,Transacoes!$B$3:$B1001,"C")-SUMIFS(Transacoes!D$3:D1001,Transacoes!$C$3:$C1001,$A374,Transacoes!$B$3:$B1001,"V"))</f>
        <v/>
      </c>
      <c r="C374" s="71" t="str">
        <f>IF($A374="","",(SUMIFS(Transacoes!F$3:F1001,Transacoes!$C$3:$C1001,$A374,Transacoes!$B$3:$B1001,"C")-SUMIFS(Transacoes!F$3:F1001,Transacoes!$C$3:$C1001,$A374,Transacoes!$B$3:$B1001,"V")) + G374)</f>
        <v/>
      </c>
      <c r="D374" s="71" t="str">
        <f>IFERROR(__xludf.DUMMYFUNCTION("IF(A374="""","""",IF(B374="""","""",B374*GOOGLEFINANCE(A374)))"),"")</f>
        <v/>
      </c>
      <c r="E374" s="71" t="str">
        <f t="shared" si="1"/>
        <v/>
      </c>
      <c r="F374" s="72" t="str">
        <f t="shared" si="2"/>
        <v/>
      </c>
      <c r="G374" s="73" t="str">
        <f>IF(A374="","",SUMIF(Transacoes!C$3:C1001,A374,Transacoes!G$3:G1001))</f>
        <v/>
      </c>
      <c r="H374" s="74" t="str">
        <f>IF(A374="","", SUMIF(Transacoes!C$3:C1001, A374, Transacoes!H$3:H1001))</f>
        <v/>
      </c>
      <c r="I374" s="75" t="str">
        <f>IF($A374="","",SUMIF(Transacoes!$C$3:$C1001, $A374, Transacoes!I$3:I1001))</f>
        <v/>
      </c>
      <c r="J374" s="75" t="str">
        <f>IF($A374="","",SUMIF(Transacoes!$C$3:$C1001, $A374, Transacoes!J$3:J1001))</f>
        <v/>
      </c>
      <c r="K374" s="75" t="str">
        <f>IF($A374="","",SUMIF(Transacoes!$C$3:$C1001, $A374, Transacoes!K$3:K1001))</f>
        <v/>
      </c>
      <c r="L374" s="75" t="str">
        <f>IF($A374="","",SUMIF(Transacoes!$C$3:$C1001, $A374, Transacoes!L$3:L1001))</f>
        <v/>
      </c>
      <c r="M374" s="76" t="str">
        <f>IF($A374="","",SUMIF(Transacoes!$C$3:$C1001, $A374, Transacoes!M$3:M1001))</f>
        <v/>
      </c>
      <c r="N374" s="30"/>
      <c r="O374" s="31"/>
      <c r="P374" s="31"/>
      <c r="Q374" s="31"/>
      <c r="R374" s="31"/>
      <c r="S374" s="31"/>
      <c r="T374" s="31"/>
      <c r="U374" s="31"/>
      <c r="V374" s="31"/>
      <c r="W374" s="31"/>
      <c r="X374" s="31"/>
    </row>
    <row r="375">
      <c r="A375" s="69"/>
      <c r="B375" s="70" t="str">
        <f>IF($A375="","",SUMIFS(Transacoes!D$3:D1001,Transacoes!$C$3:$C1001,$A375,Transacoes!$B$3:$B1001,"C")-SUMIFS(Transacoes!D$3:D1001,Transacoes!$C$3:$C1001,$A375,Transacoes!$B$3:$B1001,"V"))</f>
        <v/>
      </c>
      <c r="C375" s="71" t="str">
        <f>IF($A375="","",(SUMIFS(Transacoes!F$3:F1001,Transacoes!$C$3:$C1001,$A375,Transacoes!$B$3:$B1001,"C")-SUMIFS(Transacoes!F$3:F1001,Transacoes!$C$3:$C1001,$A375,Transacoes!$B$3:$B1001,"V")) + G375)</f>
        <v/>
      </c>
      <c r="D375" s="71" t="str">
        <f>IFERROR(__xludf.DUMMYFUNCTION("IF(A375="""","""",IF(B375="""","""",B375*GOOGLEFINANCE(A375)))"),"")</f>
        <v/>
      </c>
      <c r="E375" s="71" t="str">
        <f t="shared" si="1"/>
        <v/>
      </c>
      <c r="F375" s="72" t="str">
        <f t="shared" si="2"/>
        <v/>
      </c>
      <c r="G375" s="73" t="str">
        <f>IF(A375="","",SUMIF(Transacoes!C$3:C1001,A375,Transacoes!G$3:G1001))</f>
        <v/>
      </c>
      <c r="H375" s="74" t="str">
        <f>IF(A375="","", SUMIF(Transacoes!C$3:C1001, A375, Transacoes!H$3:H1001))</f>
        <v/>
      </c>
      <c r="I375" s="75" t="str">
        <f>IF($A375="","",SUMIF(Transacoes!$C$3:$C1001, $A375, Transacoes!I$3:I1001))</f>
        <v/>
      </c>
      <c r="J375" s="75" t="str">
        <f>IF($A375="","",SUMIF(Transacoes!$C$3:$C1001, $A375, Transacoes!J$3:J1001))</f>
        <v/>
      </c>
      <c r="K375" s="75" t="str">
        <f>IF($A375="","",SUMIF(Transacoes!$C$3:$C1001, $A375, Transacoes!K$3:K1001))</f>
        <v/>
      </c>
      <c r="L375" s="75" t="str">
        <f>IF($A375="","",SUMIF(Transacoes!$C$3:$C1001, $A375, Transacoes!L$3:L1001))</f>
        <v/>
      </c>
      <c r="M375" s="76" t="str">
        <f>IF($A375="","",SUMIF(Transacoes!$C$3:$C1001, $A375, Transacoes!M$3:M1001))</f>
        <v/>
      </c>
      <c r="N375" s="30"/>
      <c r="O375" s="31"/>
      <c r="P375" s="31"/>
      <c r="Q375" s="31"/>
      <c r="R375" s="31"/>
      <c r="S375" s="31"/>
      <c r="T375" s="31"/>
      <c r="U375" s="31"/>
      <c r="V375" s="31"/>
      <c r="W375" s="31"/>
      <c r="X375" s="31"/>
    </row>
    <row r="376">
      <c r="A376" s="69"/>
      <c r="B376" s="70" t="str">
        <f>IF($A376="","",SUMIFS(Transacoes!D$3:D1001,Transacoes!$C$3:$C1001,$A376,Transacoes!$B$3:$B1001,"C")-SUMIFS(Transacoes!D$3:D1001,Transacoes!$C$3:$C1001,$A376,Transacoes!$B$3:$B1001,"V"))</f>
        <v/>
      </c>
      <c r="C376" s="71" t="str">
        <f>IF($A376="","",(SUMIFS(Transacoes!F$3:F1001,Transacoes!$C$3:$C1001,$A376,Transacoes!$B$3:$B1001,"C")-SUMIFS(Transacoes!F$3:F1001,Transacoes!$C$3:$C1001,$A376,Transacoes!$B$3:$B1001,"V")) + G376)</f>
        <v/>
      </c>
      <c r="D376" s="71" t="str">
        <f>IFERROR(__xludf.DUMMYFUNCTION("IF(A376="""","""",IF(B376="""","""",B376*GOOGLEFINANCE(A376)))"),"")</f>
        <v/>
      </c>
      <c r="E376" s="71" t="str">
        <f t="shared" si="1"/>
        <v/>
      </c>
      <c r="F376" s="72" t="str">
        <f t="shared" si="2"/>
        <v/>
      </c>
      <c r="G376" s="73" t="str">
        <f>IF(A376="","",SUMIF(Transacoes!C$3:C1001,A376,Transacoes!G$3:G1001))</f>
        <v/>
      </c>
      <c r="H376" s="74" t="str">
        <f>IF(A376="","", SUMIF(Transacoes!C$3:C1001, A376, Transacoes!H$3:H1001))</f>
        <v/>
      </c>
      <c r="I376" s="75" t="str">
        <f>IF($A376="","",SUMIF(Transacoes!$C$3:$C1001, $A376, Transacoes!I$3:I1001))</f>
        <v/>
      </c>
      <c r="J376" s="75" t="str">
        <f>IF($A376="","",SUMIF(Transacoes!$C$3:$C1001, $A376, Transacoes!J$3:J1001))</f>
        <v/>
      </c>
      <c r="K376" s="75" t="str">
        <f>IF($A376="","",SUMIF(Transacoes!$C$3:$C1001, $A376, Transacoes!K$3:K1001))</f>
        <v/>
      </c>
      <c r="L376" s="75" t="str">
        <f>IF($A376="","",SUMIF(Transacoes!$C$3:$C1001, $A376, Transacoes!L$3:L1001))</f>
        <v/>
      </c>
      <c r="M376" s="76" t="str">
        <f>IF($A376="","",SUMIF(Transacoes!$C$3:$C1001, $A376, Transacoes!M$3:M1001))</f>
        <v/>
      </c>
      <c r="N376" s="30"/>
      <c r="O376" s="31"/>
      <c r="P376" s="31"/>
      <c r="Q376" s="31"/>
      <c r="R376" s="31"/>
      <c r="S376" s="31"/>
      <c r="T376" s="31"/>
      <c r="U376" s="31"/>
      <c r="V376" s="31"/>
      <c r="W376" s="31"/>
      <c r="X376" s="31"/>
    </row>
    <row r="377">
      <c r="A377" s="69"/>
      <c r="B377" s="70" t="str">
        <f>IF($A377="","",SUMIFS(Transacoes!D$3:D1001,Transacoes!$C$3:$C1001,$A377,Transacoes!$B$3:$B1001,"C")-SUMIFS(Transacoes!D$3:D1001,Transacoes!$C$3:$C1001,$A377,Transacoes!$B$3:$B1001,"V"))</f>
        <v/>
      </c>
      <c r="C377" s="71" t="str">
        <f>IF($A377="","",(SUMIFS(Transacoes!F$3:F1001,Transacoes!$C$3:$C1001,$A377,Transacoes!$B$3:$B1001,"C")-SUMIFS(Transacoes!F$3:F1001,Transacoes!$C$3:$C1001,$A377,Transacoes!$B$3:$B1001,"V")) + G377)</f>
        <v/>
      </c>
      <c r="D377" s="71" t="str">
        <f>IFERROR(__xludf.DUMMYFUNCTION("IF(A377="""","""",IF(B377="""","""",B377*GOOGLEFINANCE(A377)))"),"")</f>
        <v/>
      </c>
      <c r="E377" s="71" t="str">
        <f t="shared" si="1"/>
        <v/>
      </c>
      <c r="F377" s="72" t="str">
        <f t="shared" si="2"/>
        <v/>
      </c>
      <c r="G377" s="73" t="str">
        <f>IF(A377="","",SUMIF(Transacoes!C$3:C1001,A377,Transacoes!G$3:G1001))</f>
        <v/>
      </c>
      <c r="H377" s="74" t="str">
        <f>IF(A377="","", SUMIF(Transacoes!C$3:C1001, A377, Transacoes!H$3:H1001))</f>
        <v/>
      </c>
      <c r="I377" s="75" t="str">
        <f>IF($A377="","",SUMIF(Transacoes!$C$3:$C1001, $A377, Transacoes!I$3:I1001))</f>
        <v/>
      </c>
      <c r="J377" s="75" t="str">
        <f>IF($A377="","",SUMIF(Transacoes!$C$3:$C1001, $A377, Transacoes!J$3:J1001))</f>
        <v/>
      </c>
      <c r="K377" s="75" t="str">
        <f>IF($A377="","",SUMIF(Transacoes!$C$3:$C1001, $A377, Transacoes!K$3:K1001))</f>
        <v/>
      </c>
      <c r="L377" s="75" t="str">
        <f>IF($A377="","",SUMIF(Transacoes!$C$3:$C1001, $A377, Transacoes!L$3:L1001))</f>
        <v/>
      </c>
      <c r="M377" s="76" t="str">
        <f>IF($A377="","",SUMIF(Transacoes!$C$3:$C1001, $A377, Transacoes!M$3:M1001))</f>
        <v/>
      </c>
      <c r="N377" s="30"/>
      <c r="O377" s="31"/>
      <c r="P377" s="31"/>
      <c r="Q377" s="31"/>
      <c r="R377" s="31"/>
      <c r="S377" s="31"/>
      <c r="T377" s="31"/>
      <c r="U377" s="31"/>
      <c r="V377" s="31"/>
      <c r="W377" s="31"/>
      <c r="X377" s="31"/>
    </row>
    <row r="378">
      <c r="A378" s="69"/>
      <c r="B378" s="70" t="str">
        <f>IF($A378="","",SUMIFS(Transacoes!D$3:D1001,Transacoes!$C$3:$C1001,$A378,Transacoes!$B$3:$B1001,"C")-SUMIFS(Transacoes!D$3:D1001,Transacoes!$C$3:$C1001,$A378,Transacoes!$B$3:$B1001,"V"))</f>
        <v/>
      </c>
      <c r="C378" s="71" t="str">
        <f>IF($A378="","",(SUMIFS(Transacoes!F$3:F1001,Transacoes!$C$3:$C1001,$A378,Transacoes!$B$3:$B1001,"C")-SUMIFS(Transacoes!F$3:F1001,Transacoes!$C$3:$C1001,$A378,Transacoes!$B$3:$B1001,"V")) + G378)</f>
        <v/>
      </c>
      <c r="D378" s="71" t="str">
        <f>IFERROR(__xludf.DUMMYFUNCTION("IF(A378="""","""",IF(B378="""","""",B378*GOOGLEFINANCE(A378)))"),"")</f>
        <v/>
      </c>
      <c r="E378" s="71" t="str">
        <f t="shared" si="1"/>
        <v/>
      </c>
      <c r="F378" s="72" t="str">
        <f t="shared" si="2"/>
        <v/>
      </c>
      <c r="G378" s="73" t="str">
        <f>IF(A378="","",SUMIF(Transacoes!C$3:C1001,A378,Transacoes!G$3:G1001))</f>
        <v/>
      </c>
      <c r="H378" s="74" t="str">
        <f>IF(A378="","", SUMIF(Transacoes!C$3:C1001, A378, Transacoes!H$3:H1001))</f>
        <v/>
      </c>
      <c r="I378" s="75" t="str">
        <f>IF($A378="","",SUMIF(Transacoes!$C$3:$C1001, $A378, Transacoes!I$3:I1001))</f>
        <v/>
      </c>
      <c r="J378" s="75" t="str">
        <f>IF($A378="","",SUMIF(Transacoes!$C$3:$C1001, $A378, Transacoes!J$3:J1001))</f>
        <v/>
      </c>
      <c r="K378" s="75" t="str">
        <f>IF($A378="","",SUMIF(Transacoes!$C$3:$C1001, $A378, Transacoes!K$3:K1001))</f>
        <v/>
      </c>
      <c r="L378" s="75" t="str">
        <f>IF($A378="","",SUMIF(Transacoes!$C$3:$C1001, $A378, Transacoes!L$3:L1001))</f>
        <v/>
      </c>
      <c r="M378" s="76" t="str">
        <f>IF($A378="","",SUMIF(Transacoes!$C$3:$C1001, $A378, Transacoes!M$3:M1001))</f>
        <v/>
      </c>
      <c r="N378" s="30"/>
      <c r="O378" s="31"/>
      <c r="P378" s="31"/>
      <c r="Q378" s="31"/>
      <c r="R378" s="31"/>
      <c r="S378" s="31"/>
      <c r="T378" s="31"/>
      <c r="U378" s="31"/>
      <c r="V378" s="31"/>
      <c r="W378" s="31"/>
      <c r="X378" s="31"/>
    </row>
    <row r="379">
      <c r="A379" s="69"/>
      <c r="B379" s="70" t="str">
        <f>IF($A379="","",SUMIFS(Transacoes!D$3:D1001,Transacoes!$C$3:$C1001,$A379,Transacoes!$B$3:$B1001,"C")-SUMIFS(Transacoes!D$3:D1001,Transacoes!$C$3:$C1001,$A379,Transacoes!$B$3:$B1001,"V"))</f>
        <v/>
      </c>
      <c r="C379" s="71" t="str">
        <f>IF($A379="","",(SUMIFS(Transacoes!F$3:F1001,Transacoes!$C$3:$C1001,$A379,Transacoes!$B$3:$B1001,"C")-SUMIFS(Transacoes!F$3:F1001,Transacoes!$C$3:$C1001,$A379,Transacoes!$B$3:$B1001,"V")) + G379)</f>
        <v/>
      </c>
      <c r="D379" s="71" t="str">
        <f>IFERROR(__xludf.DUMMYFUNCTION("IF(A379="""","""",IF(B379="""","""",B379*GOOGLEFINANCE(A379)))"),"")</f>
        <v/>
      </c>
      <c r="E379" s="71" t="str">
        <f t="shared" si="1"/>
        <v/>
      </c>
      <c r="F379" s="72" t="str">
        <f t="shared" si="2"/>
        <v/>
      </c>
      <c r="G379" s="73" t="str">
        <f>IF(A379="","",SUMIF(Transacoes!C$3:C1001,A379,Transacoes!G$3:G1001))</f>
        <v/>
      </c>
      <c r="H379" s="74" t="str">
        <f>IF(A379="","", SUMIF(Transacoes!C$3:C1001, A379, Transacoes!H$3:H1001))</f>
        <v/>
      </c>
      <c r="I379" s="75" t="str">
        <f>IF($A379="","",SUMIF(Transacoes!$C$3:$C1001, $A379, Transacoes!I$3:I1001))</f>
        <v/>
      </c>
      <c r="J379" s="75" t="str">
        <f>IF($A379="","",SUMIF(Transacoes!$C$3:$C1001, $A379, Transacoes!J$3:J1001))</f>
        <v/>
      </c>
      <c r="K379" s="75" t="str">
        <f>IF($A379="","",SUMIF(Transacoes!$C$3:$C1001, $A379, Transacoes!K$3:K1001))</f>
        <v/>
      </c>
      <c r="L379" s="75" t="str">
        <f>IF($A379="","",SUMIF(Transacoes!$C$3:$C1001, $A379, Transacoes!L$3:L1001))</f>
        <v/>
      </c>
      <c r="M379" s="76" t="str">
        <f>IF($A379="","",SUMIF(Transacoes!$C$3:$C1001, $A379, Transacoes!M$3:M1001))</f>
        <v/>
      </c>
      <c r="N379" s="30"/>
      <c r="O379" s="31"/>
      <c r="P379" s="31"/>
      <c r="Q379" s="31"/>
      <c r="R379" s="31"/>
      <c r="S379" s="31"/>
      <c r="T379" s="31"/>
      <c r="U379" s="31"/>
      <c r="V379" s="31"/>
      <c r="W379" s="31"/>
      <c r="X379" s="31"/>
    </row>
    <row r="380">
      <c r="A380" s="69"/>
      <c r="B380" s="70" t="str">
        <f>IF($A380="","",SUMIFS(Transacoes!D$3:D1001,Transacoes!$C$3:$C1001,$A380,Transacoes!$B$3:$B1001,"C")-SUMIFS(Transacoes!D$3:D1001,Transacoes!$C$3:$C1001,$A380,Transacoes!$B$3:$B1001,"V"))</f>
        <v/>
      </c>
      <c r="C380" s="71" t="str">
        <f>IF($A380="","",(SUMIFS(Transacoes!F$3:F1001,Transacoes!$C$3:$C1001,$A380,Transacoes!$B$3:$B1001,"C")-SUMIFS(Transacoes!F$3:F1001,Transacoes!$C$3:$C1001,$A380,Transacoes!$B$3:$B1001,"V")) + G380)</f>
        <v/>
      </c>
      <c r="D380" s="71" t="str">
        <f>IFERROR(__xludf.DUMMYFUNCTION("IF(A380="""","""",IF(B380="""","""",B380*GOOGLEFINANCE(A380)))"),"")</f>
        <v/>
      </c>
      <c r="E380" s="71" t="str">
        <f t="shared" si="1"/>
        <v/>
      </c>
      <c r="F380" s="72" t="str">
        <f t="shared" si="2"/>
        <v/>
      </c>
      <c r="G380" s="73" t="str">
        <f>IF(A380="","",SUMIF(Transacoes!C$3:C1001,A380,Transacoes!G$3:G1001))</f>
        <v/>
      </c>
      <c r="H380" s="74" t="str">
        <f>IF(A380="","", SUMIF(Transacoes!C$3:C1001, A380, Transacoes!H$3:H1001))</f>
        <v/>
      </c>
      <c r="I380" s="75" t="str">
        <f>IF($A380="","",SUMIF(Transacoes!$C$3:$C1001, $A380, Transacoes!I$3:I1001))</f>
        <v/>
      </c>
      <c r="J380" s="75" t="str">
        <f>IF($A380="","",SUMIF(Transacoes!$C$3:$C1001, $A380, Transacoes!J$3:J1001))</f>
        <v/>
      </c>
      <c r="K380" s="75" t="str">
        <f>IF($A380="","",SUMIF(Transacoes!$C$3:$C1001, $A380, Transacoes!K$3:K1001))</f>
        <v/>
      </c>
      <c r="L380" s="75" t="str">
        <f>IF($A380="","",SUMIF(Transacoes!$C$3:$C1001, $A380, Transacoes!L$3:L1001))</f>
        <v/>
      </c>
      <c r="M380" s="76" t="str">
        <f>IF($A380="","",SUMIF(Transacoes!$C$3:$C1001, $A380, Transacoes!M$3:M1001))</f>
        <v/>
      </c>
      <c r="N380" s="30"/>
      <c r="O380" s="31"/>
      <c r="P380" s="31"/>
      <c r="Q380" s="31"/>
      <c r="R380" s="31"/>
      <c r="S380" s="31"/>
      <c r="T380" s="31"/>
      <c r="U380" s="31"/>
      <c r="V380" s="31"/>
      <c r="W380" s="31"/>
      <c r="X380" s="31"/>
    </row>
    <row r="381">
      <c r="A381" s="69"/>
      <c r="B381" s="70" t="str">
        <f>IF($A381="","",SUMIFS(Transacoes!D$3:D1001,Transacoes!$C$3:$C1001,$A381,Transacoes!$B$3:$B1001,"C")-SUMIFS(Transacoes!D$3:D1001,Transacoes!$C$3:$C1001,$A381,Transacoes!$B$3:$B1001,"V"))</f>
        <v/>
      </c>
      <c r="C381" s="71" t="str">
        <f>IF($A381="","",(SUMIFS(Transacoes!F$3:F1001,Transacoes!$C$3:$C1001,$A381,Transacoes!$B$3:$B1001,"C")-SUMIFS(Transacoes!F$3:F1001,Transacoes!$C$3:$C1001,$A381,Transacoes!$B$3:$B1001,"V")) + G381)</f>
        <v/>
      </c>
      <c r="D381" s="71" t="str">
        <f>IFERROR(__xludf.DUMMYFUNCTION("IF(A381="""","""",IF(B381="""","""",B381*GOOGLEFINANCE(A381)))"),"")</f>
        <v/>
      </c>
      <c r="E381" s="71" t="str">
        <f t="shared" si="1"/>
        <v/>
      </c>
      <c r="F381" s="72" t="str">
        <f t="shared" si="2"/>
        <v/>
      </c>
      <c r="G381" s="73" t="str">
        <f>IF(A381="","",SUMIF(Transacoes!C$3:C1001,A381,Transacoes!G$3:G1001))</f>
        <v/>
      </c>
      <c r="H381" s="74" t="str">
        <f>IF(A381="","", SUMIF(Transacoes!C$3:C1001, A381, Transacoes!H$3:H1001))</f>
        <v/>
      </c>
      <c r="I381" s="75" t="str">
        <f>IF($A381="","",SUMIF(Transacoes!$C$3:$C1001, $A381, Transacoes!I$3:I1001))</f>
        <v/>
      </c>
      <c r="J381" s="75" t="str">
        <f>IF($A381="","",SUMIF(Transacoes!$C$3:$C1001, $A381, Transacoes!J$3:J1001))</f>
        <v/>
      </c>
      <c r="K381" s="75" t="str">
        <f>IF($A381="","",SUMIF(Transacoes!$C$3:$C1001, $A381, Transacoes!K$3:K1001))</f>
        <v/>
      </c>
      <c r="L381" s="75" t="str">
        <f>IF($A381="","",SUMIF(Transacoes!$C$3:$C1001, $A381, Transacoes!L$3:L1001))</f>
        <v/>
      </c>
      <c r="M381" s="76" t="str">
        <f>IF($A381="","",SUMIF(Transacoes!$C$3:$C1001, $A381, Transacoes!M$3:M1001))</f>
        <v/>
      </c>
      <c r="N381" s="30"/>
      <c r="O381" s="31"/>
      <c r="P381" s="31"/>
      <c r="Q381" s="31"/>
      <c r="R381" s="31"/>
      <c r="S381" s="31"/>
      <c r="T381" s="31"/>
      <c r="U381" s="31"/>
      <c r="V381" s="31"/>
      <c r="W381" s="31"/>
      <c r="X381" s="31"/>
    </row>
    <row r="382">
      <c r="A382" s="69"/>
      <c r="B382" s="70" t="str">
        <f>IF($A382="","",SUMIFS(Transacoes!D$3:D1001,Transacoes!$C$3:$C1001,$A382,Transacoes!$B$3:$B1001,"C")-SUMIFS(Transacoes!D$3:D1001,Transacoes!$C$3:$C1001,$A382,Transacoes!$B$3:$B1001,"V"))</f>
        <v/>
      </c>
      <c r="C382" s="71" t="str">
        <f>IF($A382="","",(SUMIFS(Transacoes!F$3:F1001,Transacoes!$C$3:$C1001,$A382,Transacoes!$B$3:$B1001,"C")-SUMIFS(Transacoes!F$3:F1001,Transacoes!$C$3:$C1001,$A382,Transacoes!$B$3:$B1001,"V")) + G382)</f>
        <v/>
      </c>
      <c r="D382" s="71" t="str">
        <f>IFERROR(__xludf.DUMMYFUNCTION("IF(A382="""","""",IF(B382="""","""",B382*GOOGLEFINANCE(A382)))"),"")</f>
        <v/>
      </c>
      <c r="E382" s="71" t="str">
        <f t="shared" si="1"/>
        <v/>
      </c>
      <c r="F382" s="72" t="str">
        <f t="shared" si="2"/>
        <v/>
      </c>
      <c r="G382" s="73" t="str">
        <f>IF(A382="","",SUMIF(Transacoes!C$3:C1001,A382,Transacoes!G$3:G1001))</f>
        <v/>
      </c>
      <c r="H382" s="74" t="str">
        <f>IF(A382="","", SUMIF(Transacoes!C$3:C1001, A382, Transacoes!H$3:H1001))</f>
        <v/>
      </c>
      <c r="I382" s="75" t="str">
        <f>IF($A382="","",SUMIF(Transacoes!$C$3:$C1001, $A382, Transacoes!I$3:I1001))</f>
        <v/>
      </c>
      <c r="J382" s="75" t="str">
        <f>IF($A382="","",SUMIF(Transacoes!$C$3:$C1001, $A382, Transacoes!J$3:J1001))</f>
        <v/>
      </c>
      <c r="K382" s="75" t="str">
        <f>IF($A382="","",SUMIF(Transacoes!$C$3:$C1001, $A382, Transacoes!K$3:K1001))</f>
        <v/>
      </c>
      <c r="L382" s="75" t="str">
        <f>IF($A382="","",SUMIF(Transacoes!$C$3:$C1001, $A382, Transacoes!L$3:L1001))</f>
        <v/>
      </c>
      <c r="M382" s="76" t="str">
        <f>IF($A382="","",SUMIF(Transacoes!$C$3:$C1001, $A382, Transacoes!M$3:M1001))</f>
        <v/>
      </c>
      <c r="N382" s="30"/>
      <c r="O382" s="31"/>
      <c r="P382" s="31"/>
      <c r="Q382" s="31"/>
      <c r="R382" s="31"/>
      <c r="S382" s="31"/>
      <c r="T382" s="31"/>
      <c r="U382" s="31"/>
      <c r="V382" s="31"/>
      <c r="W382" s="31"/>
      <c r="X382" s="31"/>
    </row>
    <row r="383">
      <c r="A383" s="69"/>
      <c r="B383" s="70" t="str">
        <f>IF($A383="","",SUMIFS(Transacoes!D$3:D1001,Transacoes!$C$3:$C1001,$A383,Transacoes!$B$3:$B1001,"C")-SUMIFS(Transacoes!D$3:D1001,Transacoes!$C$3:$C1001,$A383,Transacoes!$B$3:$B1001,"V"))</f>
        <v/>
      </c>
      <c r="C383" s="71" t="str">
        <f>IF($A383="","",(SUMIFS(Transacoes!F$3:F1001,Transacoes!$C$3:$C1001,$A383,Transacoes!$B$3:$B1001,"C")-SUMIFS(Transacoes!F$3:F1001,Transacoes!$C$3:$C1001,$A383,Transacoes!$B$3:$B1001,"V")) + G383)</f>
        <v/>
      </c>
      <c r="D383" s="71" t="str">
        <f>IFERROR(__xludf.DUMMYFUNCTION("IF(A383="""","""",IF(B383="""","""",B383*GOOGLEFINANCE(A383)))"),"")</f>
        <v/>
      </c>
      <c r="E383" s="71" t="str">
        <f t="shared" si="1"/>
        <v/>
      </c>
      <c r="F383" s="72" t="str">
        <f t="shared" si="2"/>
        <v/>
      </c>
      <c r="G383" s="73" t="str">
        <f>IF(A383="","",SUMIF(Transacoes!C$3:C1001,A383,Transacoes!G$3:G1001))</f>
        <v/>
      </c>
      <c r="H383" s="74" t="str">
        <f>IF(A383="","", SUMIF(Transacoes!C$3:C1001, A383, Transacoes!H$3:H1001))</f>
        <v/>
      </c>
      <c r="I383" s="75" t="str">
        <f>IF($A383="","",SUMIF(Transacoes!$C$3:$C1001, $A383, Transacoes!I$3:I1001))</f>
        <v/>
      </c>
      <c r="J383" s="75" t="str">
        <f>IF($A383="","",SUMIF(Transacoes!$C$3:$C1001, $A383, Transacoes!J$3:J1001))</f>
        <v/>
      </c>
      <c r="K383" s="75" t="str">
        <f>IF($A383="","",SUMIF(Transacoes!$C$3:$C1001, $A383, Transacoes!K$3:K1001))</f>
        <v/>
      </c>
      <c r="L383" s="75" t="str">
        <f>IF($A383="","",SUMIF(Transacoes!$C$3:$C1001, $A383, Transacoes!L$3:L1001))</f>
        <v/>
      </c>
      <c r="M383" s="76" t="str">
        <f>IF($A383="","",SUMIF(Transacoes!$C$3:$C1001, $A383, Transacoes!M$3:M1001))</f>
        <v/>
      </c>
      <c r="N383" s="30"/>
      <c r="O383" s="31"/>
      <c r="P383" s="31"/>
      <c r="Q383" s="31"/>
      <c r="R383" s="31"/>
      <c r="S383" s="31"/>
      <c r="T383" s="31"/>
      <c r="U383" s="31"/>
      <c r="V383" s="31"/>
      <c r="W383" s="31"/>
      <c r="X383" s="31"/>
    </row>
    <row r="384">
      <c r="A384" s="69"/>
      <c r="B384" s="70" t="str">
        <f>IF($A384="","",SUMIFS(Transacoes!D$3:D1001,Transacoes!$C$3:$C1001,$A384,Transacoes!$B$3:$B1001,"C")-SUMIFS(Transacoes!D$3:D1001,Transacoes!$C$3:$C1001,$A384,Transacoes!$B$3:$B1001,"V"))</f>
        <v/>
      </c>
      <c r="C384" s="71" t="str">
        <f>IF($A384="","",(SUMIFS(Transacoes!F$3:F1001,Transacoes!$C$3:$C1001,$A384,Transacoes!$B$3:$B1001,"C")-SUMIFS(Transacoes!F$3:F1001,Transacoes!$C$3:$C1001,$A384,Transacoes!$B$3:$B1001,"V")) + G384)</f>
        <v/>
      </c>
      <c r="D384" s="71" t="str">
        <f>IFERROR(__xludf.DUMMYFUNCTION("IF(A384="""","""",IF(B384="""","""",B384*GOOGLEFINANCE(A384)))"),"")</f>
        <v/>
      </c>
      <c r="E384" s="71" t="str">
        <f t="shared" si="1"/>
        <v/>
      </c>
      <c r="F384" s="72" t="str">
        <f t="shared" si="2"/>
        <v/>
      </c>
      <c r="G384" s="73" t="str">
        <f>IF(A384="","",SUMIF(Transacoes!C$3:C1001,A384,Transacoes!G$3:G1001))</f>
        <v/>
      </c>
      <c r="H384" s="74" t="str">
        <f>IF(A384="","", SUMIF(Transacoes!C$3:C1001, A384, Transacoes!H$3:H1001))</f>
        <v/>
      </c>
      <c r="I384" s="75" t="str">
        <f>IF($A384="","",SUMIF(Transacoes!$C$3:$C1001, $A384, Transacoes!I$3:I1001))</f>
        <v/>
      </c>
      <c r="J384" s="75" t="str">
        <f>IF($A384="","",SUMIF(Transacoes!$C$3:$C1001, $A384, Transacoes!J$3:J1001))</f>
        <v/>
      </c>
      <c r="K384" s="75" t="str">
        <f>IF($A384="","",SUMIF(Transacoes!$C$3:$C1001, $A384, Transacoes!K$3:K1001))</f>
        <v/>
      </c>
      <c r="L384" s="75" t="str">
        <f>IF($A384="","",SUMIF(Transacoes!$C$3:$C1001, $A384, Transacoes!L$3:L1001))</f>
        <v/>
      </c>
      <c r="M384" s="76" t="str">
        <f>IF($A384="","",SUMIF(Transacoes!$C$3:$C1001, $A384, Transacoes!M$3:M1001))</f>
        <v/>
      </c>
      <c r="N384" s="30"/>
      <c r="O384" s="31"/>
      <c r="P384" s="31"/>
      <c r="Q384" s="31"/>
      <c r="R384" s="31"/>
      <c r="S384" s="31"/>
      <c r="T384" s="31"/>
      <c r="U384" s="31"/>
      <c r="V384" s="31"/>
      <c r="W384" s="31"/>
      <c r="X384" s="31"/>
    </row>
    <row r="385">
      <c r="A385" s="69"/>
      <c r="B385" s="70" t="str">
        <f>IF($A385="","",SUMIFS(Transacoes!D$3:D1001,Transacoes!$C$3:$C1001,$A385,Transacoes!$B$3:$B1001,"C")-SUMIFS(Transacoes!D$3:D1001,Transacoes!$C$3:$C1001,$A385,Transacoes!$B$3:$B1001,"V"))</f>
        <v/>
      </c>
      <c r="C385" s="71" t="str">
        <f>IF($A385="","",(SUMIFS(Transacoes!F$3:F1001,Transacoes!$C$3:$C1001,$A385,Transacoes!$B$3:$B1001,"C")-SUMIFS(Transacoes!F$3:F1001,Transacoes!$C$3:$C1001,$A385,Transacoes!$B$3:$B1001,"V")) + G385)</f>
        <v/>
      </c>
      <c r="D385" s="71" t="str">
        <f>IFERROR(__xludf.DUMMYFUNCTION("IF(A385="""","""",IF(B385="""","""",B385*GOOGLEFINANCE(A385)))"),"")</f>
        <v/>
      </c>
      <c r="E385" s="71" t="str">
        <f t="shared" si="1"/>
        <v/>
      </c>
      <c r="F385" s="72" t="str">
        <f t="shared" si="2"/>
        <v/>
      </c>
      <c r="G385" s="73" t="str">
        <f>IF(A385="","",SUMIF(Transacoes!C$3:C1001,A385,Transacoes!G$3:G1001))</f>
        <v/>
      </c>
      <c r="H385" s="74" t="str">
        <f>IF(A385="","", SUMIF(Transacoes!C$3:C1001, A385, Transacoes!H$3:H1001))</f>
        <v/>
      </c>
      <c r="I385" s="75" t="str">
        <f>IF($A385="","",SUMIF(Transacoes!$C$3:$C1001, $A385, Transacoes!I$3:I1001))</f>
        <v/>
      </c>
      <c r="J385" s="75" t="str">
        <f>IF($A385="","",SUMIF(Transacoes!$C$3:$C1001, $A385, Transacoes!J$3:J1001))</f>
        <v/>
      </c>
      <c r="K385" s="75" t="str">
        <f>IF($A385="","",SUMIF(Transacoes!$C$3:$C1001, $A385, Transacoes!K$3:K1001))</f>
        <v/>
      </c>
      <c r="L385" s="75" t="str">
        <f>IF($A385="","",SUMIF(Transacoes!$C$3:$C1001, $A385, Transacoes!L$3:L1001))</f>
        <v/>
      </c>
      <c r="M385" s="76" t="str">
        <f>IF($A385="","",SUMIF(Transacoes!$C$3:$C1001, $A385, Transacoes!M$3:M1001))</f>
        <v/>
      </c>
      <c r="N385" s="30"/>
      <c r="O385" s="31"/>
      <c r="P385" s="31"/>
      <c r="Q385" s="31"/>
      <c r="R385" s="31"/>
      <c r="S385" s="31"/>
      <c r="T385" s="31"/>
      <c r="U385" s="31"/>
      <c r="V385" s="31"/>
      <c r="W385" s="31"/>
      <c r="X385" s="31"/>
    </row>
    <row r="386">
      <c r="A386" s="69"/>
      <c r="B386" s="70" t="str">
        <f>IF($A386="","",SUMIFS(Transacoes!D$3:D1001,Transacoes!$C$3:$C1001,$A386,Transacoes!$B$3:$B1001,"C")-SUMIFS(Transacoes!D$3:D1001,Transacoes!$C$3:$C1001,$A386,Transacoes!$B$3:$B1001,"V"))</f>
        <v/>
      </c>
      <c r="C386" s="71" t="str">
        <f>IF($A386="","",(SUMIFS(Transacoes!F$3:F1001,Transacoes!$C$3:$C1001,$A386,Transacoes!$B$3:$B1001,"C")-SUMIFS(Transacoes!F$3:F1001,Transacoes!$C$3:$C1001,$A386,Transacoes!$B$3:$B1001,"V")) + G386)</f>
        <v/>
      </c>
      <c r="D386" s="71" t="str">
        <f>IFERROR(__xludf.DUMMYFUNCTION("IF(A386="""","""",IF(B386="""","""",B386*GOOGLEFINANCE(A386)))"),"")</f>
        <v/>
      </c>
      <c r="E386" s="71" t="str">
        <f t="shared" si="1"/>
        <v/>
      </c>
      <c r="F386" s="72" t="str">
        <f t="shared" si="2"/>
        <v/>
      </c>
      <c r="G386" s="73" t="str">
        <f>IF(A386="","",SUMIF(Transacoes!C$3:C1001,A386,Transacoes!G$3:G1001))</f>
        <v/>
      </c>
      <c r="H386" s="74" t="str">
        <f>IF(A386="","", SUMIF(Transacoes!C$3:C1001, A386, Transacoes!H$3:H1001))</f>
        <v/>
      </c>
      <c r="I386" s="75" t="str">
        <f>IF($A386="","",SUMIF(Transacoes!$C$3:$C1001, $A386, Transacoes!I$3:I1001))</f>
        <v/>
      </c>
      <c r="J386" s="75" t="str">
        <f>IF($A386="","",SUMIF(Transacoes!$C$3:$C1001, $A386, Transacoes!J$3:J1001))</f>
        <v/>
      </c>
      <c r="K386" s="75" t="str">
        <f>IF($A386="","",SUMIF(Transacoes!$C$3:$C1001, $A386, Transacoes!K$3:K1001))</f>
        <v/>
      </c>
      <c r="L386" s="75" t="str">
        <f>IF($A386="","",SUMIF(Transacoes!$C$3:$C1001, $A386, Transacoes!L$3:L1001))</f>
        <v/>
      </c>
      <c r="M386" s="76" t="str">
        <f>IF($A386="","",SUMIF(Transacoes!$C$3:$C1001, $A386, Transacoes!M$3:M1001))</f>
        <v/>
      </c>
      <c r="N386" s="30"/>
      <c r="O386" s="31"/>
      <c r="P386" s="31"/>
      <c r="Q386" s="31"/>
      <c r="R386" s="31"/>
      <c r="S386" s="31"/>
      <c r="T386" s="31"/>
      <c r="U386" s="31"/>
      <c r="V386" s="31"/>
      <c r="W386" s="31"/>
      <c r="X386" s="31"/>
    </row>
    <row r="387">
      <c r="A387" s="69"/>
      <c r="B387" s="70" t="str">
        <f>IF($A387="","",SUMIFS(Transacoes!D$3:D1001,Transacoes!$C$3:$C1001,$A387,Transacoes!$B$3:$B1001,"C")-SUMIFS(Transacoes!D$3:D1001,Transacoes!$C$3:$C1001,$A387,Transacoes!$B$3:$B1001,"V"))</f>
        <v/>
      </c>
      <c r="C387" s="71" t="str">
        <f>IF($A387="","",(SUMIFS(Transacoes!F$3:F1001,Transacoes!$C$3:$C1001,$A387,Transacoes!$B$3:$B1001,"C")-SUMIFS(Transacoes!F$3:F1001,Transacoes!$C$3:$C1001,$A387,Transacoes!$B$3:$B1001,"V")) + G387)</f>
        <v/>
      </c>
      <c r="D387" s="71" t="str">
        <f>IFERROR(__xludf.DUMMYFUNCTION("IF(A387="""","""",IF(B387="""","""",B387*GOOGLEFINANCE(A387)))"),"")</f>
        <v/>
      </c>
      <c r="E387" s="71" t="str">
        <f t="shared" si="1"/>
        <v/>
      </c>
      <c r="F387" s="72" t="str">
        <f t="shared" si="2"/>
        <v/>
      </c>
      <c r="G387" s="73" t="str">
        <f>IF(A387="","",SUMIF(Transacoes!C$3:C1001,A387,Transacoes!G$3:G1001))</f>
        <v/>
      </c>
      <c r="H387" s="74" t="str">
        <f>IF(A387="","", SUMIF(Transacoes!C$3:C1001, A387, Transacoes!H$3:H1001))</f>
        <v/>
      </c>
      <c r="I387" s="75" t="str">
        <f>IF($A387="","",SUMIF(Transacoes!$C$3:$C1001, $A387, Transacoes!I$3:I1001))</f>
        <v/>
      </c>
      <c r="J387" s="75" t="str">
        <f>IF($A387="","",SUMIF(Transacoes!$C$3:$C1001, $A387, Transacoes!J$3:J1001))</f>
        <v/>
      </c>
      <c r="K387" s="75" t="str">
        <f>IF($A387="","",SUMIF(Transacoes!$C$3:$C1001, $A387, Transacoes!K$3:K1001))</f>
        <v/>
      </c>
      <c r="L387" s="75" t="str">
        <f>IF($A387="","",SUMIF(Transacoes!$C$3:$C1001, $A387, Transacoes!L$3:L1001))</f>
        <v/>
      </c>
      <c r="M387" s="76" t="str">
        <f>IF($A387="","",SUMIF(Transacoes!$C$3:$C1001, $A387, Transacoes!M$3:M1001))</f>
        <v/>
      </c>
      <c r="N387" s="30"/>
      <c r="O387" s="31"/>
      <c r="P387" s="31"/>
      <c r="Q387" s="31"/>
      <c r="R387" s="31"/>
      <c r="S387" s="31"/>
      <c r="T387" s="31"/>
      <c r="U387" s="31"/>
      <c r="V387" s="31"/>
      <c r="W387" s="31"/>
      <c r="X387" s="31"/>
    </row>
    <row r="388">
      <c r="A388" s="69"/>
      <c r="B388" s="70" t="str">
        <f>IF($A388="","",SUMIFS(Transacoes!D$3:D1001,Transacoes!$C$3:$C1001,$A388,Transacoes!$B$3:$B1001,"C")-SUMIFS(Transacoes!D$3:D1001,Transacoes!$C$3:$C1001,$A388,Transacoes!$B$3:$B1001,"V"))</f>
        <v/>
      </c>
      <c r="C388" s="71" t="str">
        <f>IF($A388="","",(SUMIFS(Transacoes!F$3:F1001,Transacoes!$C$3:$C1001,$A388,Transacoes!$B$3:$B1001,"C")-SUMIFS(Transacoes!F$3:F1001,Transacoes!$C$3:$C1001,$A388,Transacoes!$B$3:$B1001,"V")) + G388)</f>
        <v/>
      </c>
      <c r="D388" s="71" t="str">
        <f>IFERROR(__xludf.DUMMYFUNCTION("IF(A388="""","""",IF(B388="""","""",B388*GOOGLEFINANCE(A388)))"),"")</f>
        <v/>
      </c>
      <c r="E388" s="71" t="str">
        <f t="shared" si="1"/>
        <v/>
      </c>
      <c r="F388" s="72" t="str">
        <f t="shared" si="2"/>
        <v/>
      </c>
      <c r="G388" s="73" t="str">
        <f>IF(A388="","",SUMIF(Transacoes!C$3:C1001,A388,Transacoes!G$3:G1001))</f>
        <v/>
      </c>
      <c r="H388" s="74" t="str">
        <f>IF(A388="","", SUMIF(Transacoes!C$3:C1001, A388, Transacoes!H$3:H1001))</f>
        <v/>
      </c>
      <c r="I388" s="75" t="str">
        <f>IF($A388="","",SUMIF(Transacoes!$C$3:$C1001, $A388, Transacoes!I$3:I1001))</f>
        <v/>
      </c>
      <c r="J388" s="75" t="str">
        <f>IF($A388="","",SUMIF(Transacoes!$C$3:$C1001, $A388, Transacoes!J$3:J1001))</f>
        <v/>
      </c>
      <c r="K388" s="75" t="str">
        <f>IF($A388="","",SUMIF(Transacoes!$C$3:$C1001, $A388, Transacoes!K$3:K1001))</f>
        <v/>
      </c>
      <c r="L388" s="75" t="str">
        <f>IF($A388="","",SUMIF(Transacoes!$C$3:$C1001, $A388, Transacoes!L$3:L1001))</f>
        <v/>
      </c>
      <c r="M388" s="76" t="str">
        <f>IF($A388="","",SUMIF(Transacoes!$C$3:$C1001, $A388, Transacoes!M$3:M1001))</f>
        <v/>
      </c>
      <c r="N388" s="30"/>
      <c r="O388" s="31"/>
      <c r="P388" s="31"/>
      <c r="Q388" s="31"/>
      <c r="R388" s="31"/>
      <c r="S388" s="31"/>
      <c r="T388" s="31"/>
      <c r="U388" s="31"/>
      <c r="V388" s="31"/>
      <c r="W388" s="31"/>
      <c r="X388" s="31"/>
    </row>
    <row r="389">
      <c r="A389" s="69"/>
      <c r="B389" s="70" t="str">
        <f>IF($A389="","",SUMIFS(Transacoes!D$3:D1001,Transacoes!$C$3:$C1001,$A389,Transacoes!$B$3:$B1001,"C")-SUMIFS(Transacoes!D$3:D1001,Transacoes!$C$3:$C1001,$A389,Transacoes!$B$3:$B1001,"V"))</f>
        <v/>
      </c>
      <c r="C389" s="71" t="str">
        <f>IF($A389="","",(SUMIFS(Transacoes!F$3:F1001,Transacoes!$C$3:$C1001,$A389,Transacoes!$B$3:$B1001,"C")-SUMIFS(Transacoes!F$3:F1001,Transacoes!$C$3:$C1001,$A389,Transacoes!$B$3:$B1001,"V")) + G389)</f>
        <v/>
      </c>
      <c r="D389" s="71" t="str">
        <f>IFERROR(__xludf.DUMMYFUNCTION("IF(A389="""","""",IF(B389="""","""",B389*GOOGLEFINANCE(A389)))"),"")</f>
        <v/>
      </c>
      <c r="E389" s="71" t="str">
        <f t="shared" si="1"/>
        <v/>
      </c>
      <c r="F389" s="72" t="str">
        <f t="shared" si="2"/>
        <v/>
      </c>
      <c r="G389" s="73" t="str">
        <f>IF(A389="","",SUMIF(Transacoes!C$3:C1001,A389,Transacoes!G$3:G1001))</f>
        <v/>
      </c>
      <c r="H389" s="74" t="str">
        <f>IF(A389="","", SUMIF(Transacoes!C$3:C1001, A389, Transacoes!H$3:H1001))</f>
        <v/>
      </c>
      <c r="I389" s="75" t="str">
        <f>IF($A389="","",SUMIF(Transacoes!$C$3:$C1001, $A389, Transacoes!I$3:I1001))</f>
        <v/>
      </c>
      <c r="J389" s="75" t="str">
        <f>IF($A389="","",SUMIF(Transacoes!$C$3:$C1001, $A389, Transacoes!J$3:J1001))</f>
        <v/>
      </c>
      <c r="K389" s="75" t="str">
        <f>IF($A389="","",SUMIF(Transacoes!$C$3:$C1001, $A389, Transacoes!K$3:K1001))</f>
        <v/>
      </c>
      <c r="L389" s="75" t="str">
        <f>IF($A389="","",SUMIF(Transacoes!$C$3:$C1001, $A389, Transacoes!L$3:L1001))</f>
        <v/>
      </c>
      <c r="M389" s="76" t="str">
        <f>IF($A389="","",SUMIF(Transacoes!$C$3:$C1001, $A389, Transacoes!M$3:M1001))</f>
        <v/>
      </c>
      <c r="N389" s="30"/>
      <c r="O389" s="31"/>
      <c r="P389" s="31"/>
      <c r="Q389" s="31"/>
      <c r="R389" s="31"/>
      <c r="S389" s="31"/>
      <c r="T389" s="31"/>
      <c r="U389" s="31"/>
      <c r="V389" s="31"/>
      <c r="W389" s="31"/>
      <c r="X389" s="31"/>
    </row>
    <row r="390">
      <c r="A390" s="69"/>
      <c r="B390" s="70" t="str">
        <f>IF($A390="","",SUMIFS(Transacoes!D$3:D1001,Transacoes!$C$3:$C1001,$A390,Transacoes!$B$3:$B1001,"C")-SUMIFS(Transacoes!D$3:D1001,Transacoes!$C$3:$C1001,$A390,Transacoes!$B$3:$B1001,"V"))</f>
        <v/>
      </c>
      <c r="C390" s="71" t="str">
        <f>IF($A390="","",(SUMIFS(Transacoes!F$3:F1001,Transacoes!$C$3:$C1001,$A390,Transacoes!$B$3:$B1001,"C")-SUMIFS(Transacoes!F$3:F1001,Transacoes!$C$3:$C1001,$A390,Transacoes!$B$3:$B1001,"V")) + G390)</f>
        <v/>
      </c>
      <c r="D390" s="71" t="str">
        <f>IFERROR(__xludf.DUMMYFUNCTION("IF(A390="""","""",IF(B390="""","""",B390*GOOGLEFINANCE(A390)))"),"")</f>
        <v/>
      </c>
      <c r="E390" s="71" t="str">
        <f t="shared" si="1"/>
        <v/>
      </c>
      <c r="F390" s="72" t="str">
        <f t="shared" si="2"/>
        <v/>
      </c>
      <c r="G390" s="73" t="str">
        <f>IF(A390="","",SUMIF(Transacoes!C$3:C1001,A390,Transacoes!G$3:G1001))</f>
        <v/>
      </c>
      <c r="H390" s="74" t="str">
        <f>IF(A390="","", SUMIF(Transacoes!C$3:C1001, A390, Transacoes!H$3:H1001))</f>
        <v/>
      </c>
      <c r="I390" s="75" t="str">
        <f>IF($A390="","",SUMIF(Transacoes!$C$3:$C1001, $A390, Transacoes!I$3:I1001))</f>
        <v/>
      </c>
      <c r="J390" s="75" t="str">
        <f>IF($A390="","",SUMIF(Transacoes!$C$3:$C1001, $A390, Transacoes!J$3:J1001))</f>
        <v/>
      </c>
      <c r="K390" s="75" t="str">
        <f>IF($A390="","",SUMIF(Transacoes!$C$3:$C1001, $A390, Transacoes!K$3:K1001))</f>
        <v/>
      </c>
      <c r="L390" s="75" t="str">
        <f>IF($A390="","",SUMIF(Transacoes!$C$3:$C1001, $A390, Transacoes!L$3:L1001))</f>
        <v/>
      </c>
      <c r="M390" s="76" t="str">
        <f>IF($A390="","",SUMIF(Transacoes!$C$3:$C1001, $A390, Transacoes!M$3:M1001))</f>
        <v/>
      </c>
      <c r="N390" s="30"/>
      <c r="O390" s="31"/>
      <c r="P390" s="31"/>
      <c r="Q390" s="31"/>
      <c r="R390" s="31"/>
      <c r="S390" s="31"/>
      <c r="T390" s="31"/>
      <c r="U390" s="31"/>
      <c r="V390" s="31"/>
      <c r="W390" s="31"/>
      <c r="X390" s="31"/>
    </row>
    <row r="391">
      <c r="A391" s="69"/>
      <c r="B391" s="70" t="str">
        <f>IF($A391="","",SUMIFS(Transacoes!D$3:D1001,Transacoes!$C$3:$C1001,$A391,Transacoes!$B$3:$B1001,"C")-SUMIFS(Transacoes!D$3:D1001,Transacoes!$C$3:$C1001,$A391,Transacoes!$B$3:$B1001,"V"))</f>
        <v/>
      </c>
      <c r="C391" s="71" t="str">
        <f>IF($A391="","",(SUMIFS(Transacoes!F$3:F1001,Transacoes!$C$3:$C1001,$A391,Transacoes!$B$3:$B1001,"C")-SUMIFS(Transacoes!F$3:F1001,Transacoes!$C$3:$C1001,$A391,Transacoes!$B$3:$B1001,"V")) + G391)</f>
        <v/>
      </c>
      <c r="D391" s="71" t="str">
        <f>IFERROR(__xludf.DUMMYFUNCTION("IF(A391="""","""",IF(B391="""","""",B391*GOOGLEFINANCE(A391)))"),"")</f>
        <v/>
      </c>
      <c r="E391" s="71" t="str">
        <f t="shared" si="1"/>
        <v/>
      </c>
      <c r="F391" s="72" t="str">
        <f t="shared" si="2"/>
        <v/>
      </c>
      <c r="G391" s="73" t="str">
        <f>IF(A391="","",SUMIF(Transacoes!C$3:C1001,A391,Transacoes!G$3:G1001))</f>
        <v/>
      </c>
      <c r="H391" s="74" t="str">
        <f>IF(A391="","", SUMIF(Transacoes!C$3:C1001, A391, Transacoes!H$3:H1001))</f>
        <v/>
      </c>
      <c r="I391" s="75" t="str">
        <f>IF($A391="","",SUMIF(Transacoes!$C$3:$C1001, $A391, Transacoes!I$3:I1001))</f>
        <v/>
      </c>
      <c r="J391" s="75" t="str">
        <f>IF($A391="","",SUMIF(Transacoes!$C$3:$C1001, $A391, Transacoes!J$3:J1001))</f>
        <v/>
      </c>
      <c r="K391" s="75" t="str">
        <f>IF($A391="","",SUMIF(Transacoes!$C$3:$C1001, $A391, Transacoes!K$3:K1001))</f>
        <v/>
      </c>
      <c r="L391" s="75" t="str">
        <f>IF($A391="","",SUMIF(Transacoes!$C$3:$C1001, $A391, Transacoes!L$3:L1001))</f>
        <v/>
      </c>
      <c r="M391" s="76" t="str">
        <f>IF($A391="","",SUMIF(Transacoes!$C$3:$C1001, $A391, Transacoes!M$3:M1001))</f>
        <v/>
      </c>
      <c r="N391" s="30"/>
      <c r="O391" s="31"/>
      <c r="P391" s="31"/>
      <c r="Q391" s="31"/>
      <c r="R391" s="31"/>
      <c r="S391" s="31"/>
      <c r="T391" s="31"/>
      <c r="U391" s="31"/>
      <c r="V391" s="31"/>
      <c r="W391" s="31"/>
      <c r="X391" s="31"/>
    </row>
    <row r="392">
      <c r="A392" s="69"/>
      <c r="B392" s="70" t="str">
        <f>IF($A392="","",SUMIFS(Transacoes!D$3:D1001,Transacoes!$C$3:$C1001,$A392,Transacoes!$B$3:$B1001,"C")-SUMIFS(Transacoes!D$3:D1001,Transacoes!$C$3:$C1001,$A392,Transacoes!$B$3:$B1001,"V"))</f>
        <v/>
      </c>
      <c r="C392" s="71" t="str">
        <f>IF($A392="","",(SUMIFS(Transacoes!F$3:F1001,Transacoes!$C$3:$C1001,$A392,Transacoes!$B$3:$B1001,"C")-SUMIFS(Transacoes!F$3:F1001,Transacoes!$C$3:$C1001,$A392,Transacoes!$B$3:$B1001,"V")) + G392)</f>
        <v/>
      </c>
      <c r="D392" s="71" t="str">
        <f>IFERROR(__xludf.DUMMYFUNCTION("IF(A392="""","""",IF(B392="""","""",B392*GOOGLEFINANCE(A392)))"),"")</f>
        <v/>
      </c>
      <c r="E392" s="71" t="str">
        <f t="shared" si="1"/>
        <v/>
      </c>
      <c r="F392" s="72" t="str">
        <f t="shared" si="2"/>
        <v/>
      </c>
      <c r="G392" s="73" t="str">
        <f>IF(A392="","",SUMIF(Transacoes!C$3:C1001,A392,Transacoes!G$3:G1001))</f>
        <v/>
      </c>
      <c r="H392" s="74" t="str">
        <f>IF(A392="","", SUMIF(Transacoes!C$3:C1001, A392, Transacoes!H$3:H1001))</f>
        <v/>
      </c>
      <c r="I392" s="75" t="str">
        <f>IF($A392="","",SUMIF(Transacoes!$C$3:$C1001, $A392, Transacoes!I$3:I1001))</f>
        <v/>
      </c>
      <c r="J392" s="75" t="str">
        <f>IF($A392="","",SUMIF(Transacoes!$C$3:$C1001, $A392, Transacoes!J$3:J1001))</f>
        <v/>
      </c>
      <c r="K392" s="75" t="str">
        <f>IF($A392="","",SUMIF(Transacoes!$C$3:$C1001, $A392, Transacoes!K$3:K1001))</f>
        <v/>
      </c>
      <c r="L392" s="75" t="str">
        <f>IF($A392="","",SUMIF(Transacoes!$C$3:$C1001, $A392, Transacoes!L$3:L1001))</f>
        <v/>
      </c>
      <c r="M392" s="76" t="str">
        <f>IF($A392="","",SUMIF(Transacoes!$C$3:$C1001, $A392, Transacoes!M$3:M1001))</f>
        <v/>
      </c>
      <c r="N392" s="30"/>
      <c r="O392" s="31"/>
      <c r="P392" s="31"/>
      <c r="Q392" s="31"/>
      <c r="R392" s="31"/>
      <c r="S392" s="31"/>
      <c r="T392" s="31"/>
      <c r="U392" s="31"/>
      <c r="V392" s="31"/>
      <c r="W392" s="31"/>
      <c r="X392" s="31"/>
    </row>
    <row r="393">
      <c r="A393" s="69"/>
      <c r="B393" s="70" t="str">
        <f>IF($A393="","",SUMIFS(Transacoes!D$3:D1001,Transacoes!$C$3:$C1001,$A393,Transacoes!$B$3:$B1001,"C")-SUMIFS(Transacoes!D$3:D1001,Transacoes!$C$3:$C1001,$A393,Transacoes!$B$3:$B1001,"V"))</f>
        <v/>
      </c>
      <c r="C393" s="71" t="str">
        <f>IF($A393="","",(SUMIFS(Transacoes!F$3:F1001,Transacoes!$C$3:$C1001,$A393,Transacoes!$B$3:$B1001,"C")-SUMIFS(Transacoes!F$3:F1001,Transacoes!$C$3:$C1001,$A393,Transacoes!$B$3:$B1001,"V")) + G393)</f>
        <v/>
      </c>
      <c r="D393" s="71" t="str">
        <f>IFERROR(__xludf.DUMMYFUNCTION("IF(A393="""","""",IF(B393="""","""",B393*GOOGLEFINANCE(A393)))"),"")</f>
        <v/>
      </c>
      <c r="E393" s="71" t="str">
        <f t="shared" si="1"/>
        <v/>
      </c>
      <c r="F393" s="72" t="str">
        <f t="shared" si="2"/>
        <v/>
      </c>
      <c r="G393" s="73" t="str">
        <f>IF(A393="","",SUMIF(Transacoes!C$3:C1001,A393,Transacoes!G$3:G1001))</f>
        <v/>
      </c>
      <c r="H393" s="74" t="str">
        <f>IF(A393="","", SUMIF(Transacoes!C$3:C1001, A393, Transacoes!H$3:H1001))</f>
        <v/>
      </c>
      <c r="I393" s="75" t="str">
        <f>IF($A393="","",SUMIF(Transacoes!$C$3:$C1001, $A393, Transacoes!I$3:I1001))</f>
        <v/>
      </c>
      <c r="J393" s="75" t="str">
        <f>IF($A393="","",SUMIF(Transacoes!$C$3:$C1001, $A393, Transacoes!J$3:J1001))</f>
        <v/>
      </c>
      <c r="K393" s="75" t="str">
        <f>IF($A393="","",SUMIF(Transacoes!$C$3:$C1001, $A393, Transacoes!K$3:K1001))</f>
        <v/>
      </c>
      <c r="L393" s="75" t="str">
        <f>IF($A393="","",SUMIF(Transacoes!$C$3:$C1001, $A393, Transacoes!L$3:L1001))</f>
        <v/>
      </c>
      <c r="M393" s="76" t="str">
        <f>IF($A393="","",SUMIF(Transacoes!$C$3:$C1001, $A393, Transacoes!M$3:M1001))</f>
        <v/>
      </c>
      <c r="N393" s="30"/>
      <c r="O393" s="31"/>
      <c r="P393" s="31"/>
      <c r="Q393" s="31"/>
      <c r="R393" s="31"/>
      <c r="S393" s="31"/>
      <c r="T393" s="31"/>
      <c r="U393" s="31"/>
      <c r="V393" s="31"/>
      <c r="W393" s="31"/>
      <c r="X393" s="31"/>
    </row>
    <row r="394">
      <c r="A394" s="69"/>
      <c r="B394" s="70" t="str">
        <f>IF($A394="","",SUMIFS(Transacoes!D$3:D1001,Transacoes!$C$3:$C1001,$A394,Transacoes!$B$3:$B1001,"C")-SUMIFS(Transacoes!D$3:D1001,Transacoes!$C$3:$C1001,$A394,Transacoes!$B$3:$B1001,"V"))</f>
        <v/>
      </c>
      <c r="C394" s="71" t="str">
        <f>IF($A394="","",(SUMIFS(Transacoes!F$3:F1001,Transacoes!$C$3:$C1001,$A394,Transacoes!$B$3:$B1001,"C")-SUMIFS(Transacoes!F$3:F1001,Transacoes!$C$3:$C1001,$A394,Transacoes!$B$3:$B1001,"V")) + G394)</f>
        <v/>
      </c>
      <c r="D394" s="71" t="str">
        <f>IFERROR(__xludf.DUMMYFUNCTION("IF(A394="""","""",IF(B394="""","""",B394*GOOGLEFINANCE(A394)))"),"")</f>
        <v/>
      </c>
      <c r="E394" s="71" t="str">
        <f t="shared" si="1"/>
        <v/>
      </c>
      <c r="F394" s="72" t="str">
        <f t="shared" si="2"/>
        <v/>
      </c>
      <c r="G394" s="73" t="str">
        <f>IF(A394="","",SUMIF(Transacoes!C$3:C1001,A394,Transacoes!G$3:G1001))</f>
        <v/>
      </c>
      <c r="H394" s="74" t="str">
        <f>IF(A394="","", SUMIF(Transacoes!C$3:C1001, A394, Transacoes!H$3:H1001))</f>
        <v/>
      </c>
      <c r="I394" s="75" t="str">
        <f>IF($A394="","",SUMIF(Transacoes!$C$3:$C1001, $A394, Transacoes!I$3:I1001))</f>
        <v/>
      </c>
      <c r="J394" s="75" t="str">
        <f>IF($A394="","",SUMIF(Transacoes!$C$3:$C1001, $A394, Transacoes!J$3:J1001))</f>
        <v/>
      </c>
      <c r="K394" s="75" t="str">
        <f>IF($A394="","",SUMIF(Transacoes!$C$3:$C1001, $A394, Transacoes!K$3:K1001))</f>
        <v/>
      </c>
      <c r="L394" s="75" t="str">
        <f>IF($A394="","",SUMIF(Transacoes!$C$3:$C1001, $A394, Transacoes!L$3:L1001))</f>
        <v/>
      </c>
      <c r="M394" s="76" t="str">
        <f>IF($A394="","",SUMIF(Transacoes!$C$3:$C1001, $A394, Transacoes!M$3:M1001))</f>
        <v/>
      </c>
      <c r="N394" s="30"/>
      <c r="O394" s="31"/>
      <c r="P394" s="31"/>
      <c r="Q394" s="31"/>
      <c r="R394" s="31"/>
      <c r="S394" s="31"/>
      <c r="T394" s="31"/>
      <c r="U394" s="31"/>
      <c r="V394" s="31"/>
      <c r="W394" s="31"/>
      <c r="X394" s="31"/>
    </row>
    <row r="395">
      <c r="A395" s="69"/>
      <c r="B395" s="70" t="str">
        <f>IF($A395="","",SUMIFS(Transacoes!D$3:D1001,Transacoes!$C$3:$C1001,$A395,Transacoes!$B$3:$B1001,"C")-SUMIFS(Transacoes!D$3:D1001,Transacoes!$C$3:$C1001,$A395,Transacoes!$B$3:$B1001,"V"))</f>
        <v/>
      </c>
      <c r="C395" s="71" t="str">
        <f>IF($A395="","",(SUMIFS(Transacoes!F$3:F1001,Transacoes!$C$3:$C1001,$A395,Transacoes!$B$3:$B1001,"C")-SUMIFS(Transacoes!F$3:F1001,Transacoes!$C$3:$C1001,$A395,Transacoes!$B$3:$B1001,"V")) + G395)</f>
        <v/>
      </c>
      <c r="D395" s="71" t="str">
        <f>IFERROR(__xludf.DUMMYFUNCTION("IF(A395="""","""",IF(B395="""","""",B395*GOOGLEFINANCE(A395)))"),"")</f>
        <v/>
      </c>
      <c r="E395" s="71" t="str">
        <f t="shared" si="1"/>
        <v/>
      </c>
      <c r="F395" s="72" t="str">
        <f t="shared" si="2"/>
        <v/>
      </c>
      <c r="G395" s="73" t="str">
        <f>IF(A395="","",SUMIF(Transacoes!C$3:C1001,A395,Transacoes!G$3:G1001))</f>
        <v/>
      </c>
      <c r="H395" s="74" t="str">
        <f>IF(A395="","", SUMIF(Transacoes!C$3:C1001, A395, Transacoes!H$3:H1001))</f>
        <v/>
      </c>
      <c r="I395" s="75" t="str">
        <f>IF($A395="","",SUMIF(Transacoes!$C$3:$C1001, $A395, Transacoes!I$3:I1001))</f>
        <v/>
      </c>
      <c r="J395" s="75" t="str">
        <f>IF($A395="","",SUMIF(Transacoes!$C$3:$C1001, $A395, Transacoes!J$3:J1001))</f>
        <v/>
      </c>
      <c r="K395" s="75" t="str">
        <f>IF($A395="","",SUMIF(Transacoes!$C$3:$C1001, $A395, Transacoes!K$3:K1001))</f>
        <v/>
      </c>
      <c r="L395" s="75" t="str">
        <f>IF($A395="","",SUMIF(Transacoes!$C$3:$C1001, $A395, Transacoes!L$3:L1001))</f>
        <v/>
      </c>
      <c r="M395" s="76" t="str">
        <f>IF($A395="","",SUMIF(Transacoes!$C$3:$C1001, $A395, Transacoes!M$3:M1001))</f>
        <v/>
      </c>
      <c r="N395" s="30"/>
      <c r="O395" s="31"/>
      <c r="P395" s="31"/>
      <c r="Q395" s="31"/>
      <c r="R395" s="31"/>
      <c r="S395" s="31"/>
      <c r="T395" s="31"/>
      <c r="U395" s="31"/>
      <c r="V395" s="31"/>
      <c r="W395" s="31"/>
      <c r="X395" s="31"/>
    </row>
    <row r="396">
      <c r="A396" s="69"/>
      <c r="B396" s="70" t="str">
        <f>IF($A396="","",SUMIFS(Transacoes!D$3:D1001,Transacoes!$C$3:$C1001,$A396,Transacoes!$B$3:$B1001,"C")-SUMIFS(Transacoes!D$3:D1001,Transacoes!$C$3:$C1001,$A396,Transacoes!$B$3:$B1001,"V"))</f>
        <v/>
      </c>
      <c r="C396" s="71" t="str">
        <f>IF($A396="","",(SUMIFS(Transacoes!F$3:F1001,Transacoes!$C$3:$C1001,$A396,Transacoes!$B$3:$B1001,"C")-SUMIFS(Transacoes!F$3:F1001,Transacoes!$C$3:$C1001,$A396,Transacoes!$B$3:$B1001,"V")) + G396)</f>
        <v/>
      </c>
      <c r="D396" s="71" t="str">
        <f>IFERROR(__xludf.DUMMYFUNCTION("IF(A396="""","""",IF(B396="""","""",B396*GOOGLEFINANCE(A396)))"),"")</f>
        <v/>
      </c>
      <c r="E396" s="71" t="str">
        <f t="shared" si="1"/>
        <v/>
      </c>
      <c r="F396" s="72" t="str">
        <f t="shared" si="2"/>
        <v/>
      </c>
      <c r="G396" s="73" t="str">
        <f>IF(A396="","",SUMIF(Transacoes!C$3:C1001,A396,Transacoes!G$3:G1001))</f>
        <v/>
      </c>
      <c r="H396" s="74" t="str">
        <f>IF(A396="","", SUMIF(Transacoes!C$3:C1001, A396, Transacoes!H$3:H1001))</f>
        <v/>
      </c>
      <c r="I396" s="75" t="str">
        <f>IF($A396="","",SUMIF(Transacoes!$C$3:$C1001, $A396, Transacoes!I$3:I1001))</f>
        <v/>
      </c>
      <c r="J396" s="75" t="str">
        <f>IF($A396="","",SUMIF(Transacoes!$C$3:$C1001, $A396, Transacoes!J$3:J1001))</f>
        <v/>
      </c>
      <c r="K396" s="75" t="str">
        <f>IF($A396="","",SUMIF(Transacoes!$C$3:$C1001, $A396, Transacoes!K$3:K1001))</f>
        <v/>
      </c>
      <c r="L396" s="75" t="str">
        <f>IF($A396="","",SUMIF(Transacoes!$C$3:$C1001, $A396, Transacoes!L$3:L1001))</f>
        <v/>
      </c>
      <c r="M396" s="76" t="str">
        <f>IF($A396="","",SUMIF(Transacoes!$C$3:$C1001, $A396, Transacoes!M$3:M1001))</f>
        <v/>
      </c>
      <c r="N396" s="30"/>
      <c r="O396" s="31"/>
      <c r="P396" s="31"/>
      <c r="Q396" s="31"/>
      <c r="R396" s="31"/>
      <c r="S396" s="31"/>
      <c r="T396" s="31"/>
      <c r="U396" s="31"/>
      <c r="V396" s="31"/>
      <c r="W396" s="31"/>
      <c r="X396" s="31"/>
    </row>
    <row r="397">
      <c r="A397" s="69"/>
      <c r="B397" s="70" t="str">
        <f>IF($A397="","",SUMIFS(Transacoes!D$3:D1001,Transacoes!$C$3:$C1001,$A397,Transacoes!$B$3:$B1001,"C")-SUMIFS(Transacoes!D$3:D1001,Transacoes!$C$3:$C1001,$A397,Transacoes!$B$3:$B1001,"V"))</f>
        <v/>
      </c>
      <c r="C397" s="71" t="str">
        <f>IF($A397="","",(SUMIFS(Transacoes!F$3:F1001,Transacoes!$C$3:$C1001,$A397,Transacoes!$B$3:$B1001,"C")-SUMIFS(Transacoes!F$3:F1001,Transacoes!$C$3:$C1001,$A397,Transacoes!$B$3:$B1001,"V")) + G397)</f>
        <v/>
      </c>
      <c r="D397" s="71" t="str">
        <f>IFERROR(__xludf.DUMMYFUNCTION("IF(A397="""","""",IF(B397="""","""",B397*GOOGLEFINANCE(A397)))"),"")</f>
        <v/>
      </c>
      <c r="E397" s="71" t="str">
        <f t="shared" si="1"/>
        <v/>
      </c>
      <c r="F397" s="72" t="str">
        <f t="shared" si="2"/>
        <v/>
      </c>
      <c r="G397" s="73" t="str">
        <f>IF(A397="","",SUMIF(Transacoes!C$3:C1001,A397,Transacoes!G$3:G1001))</f>
        <v/>
      </c>
      <c r="H397" s="74" t="str">
        <f>IF(A397="","", SUMIF(Transacoes!C$3:C1001, A397, Transacoes!H$3:H1001))</f>
        <v/>
      </c>
      <c r="I397" s="75" t="str">
        <f>IF($A397="","",SUMIF(Transacoes!$C$3:$C1001, $A397, Transacoes!I$3:I1001))</f>
        <v/>
      </c>
      <c r="J397" s="75" t="str">
        <f>IF($A397="","",SUMIF(Transacoes!$C$3:$C1001, $A397, Transacoes!J$3:J1001))</f>
        <v/>
      </c>
      <c r="K397" s="75" t="str">
        <f>IF($A397="","",SUMIF(Transacoes!$C$3:$C1001, $A397, Transacoes!K$3:K1001))</f>
        <v/>
      </c>
      <c r="L397" s="75" t="str">
        <f>IF($A397="","",SUMIF(Transacoes!$C$3:$C1001, $A397, Transacoes!L$3:L1001))</f>
        <v/>
      </c>
      <c r="M397" s="76" t="str">
        <f>IF($A397="","",SUMIF(Transacoes!$C$3:$C1001, $A397, Transacoes!M$3:M1001))</f>
        <v/>
      </c>
      <c r="N397" s="30"/>
      <c r="O397" s="31"/>
      <c r="P397" s="31"/>
      <c r="Q397" s="31"/>
      <c r="R397" s="31"/>
      <c r="S397" s="31"/>
      <c r="T397" s="31"/>
      <c r="U397" s="31"/>
      <c r="V397" s="31"/>
      <c r="W397" s="31"/>
      <c r="X397" s="31"/>
    </row>
    <row r="398">
      <c r="A398" s="69"/>
      <c r="B398" s="70" t="str">
        <f>IF($A398="","",SUMIFS(Transacoes!D$3:D1001,Transacoes!$C$3:$C1001,$A398,Transacoes!$B$3:$B1001,"C")-SUMIFS(Transacoes!D$3:D1001,Transacoes!$C$3:$C1001,$A398,Transacoes!$B$3:$B1001,"V"))</f>
        <v/>
      </c>
      <c r="C398" s="71" t="str">
        <f>IF($A398="","",(SUMIFS(Transacoes!F$3:F1001,Transacoes!$C$3:$C1001,$A398,Transacoes!$B$3:$B1001,"C")-SUMIFS(Transacoes!F$3:F1001,Transacoes!$C$3:$C1001,$A398,Transacoes!$B$3:$B1001,"V")) + G398)</f>
        <v/>
      </c>
      <c r="D398" s="71" t="str">
        <f>IFERROR(__xludf.DUMMYFUNCTION("IF(A398="""","""",IF(B398="""","""",B398*GOOGLEFINANCE(A398)))"),"")</f>
        <v/>
      </c>
      <c r="E398" s="71" t="str">
        <f t="shared" si="1"/>
        <v/>
      </c>
      <c r="F398" s="72" t="str">
        <f t="shared" si="2"/>
        <v/>
      </c>
      <c r="G398" s="73" t="str">
        <f>IF(A398="","",SUMIF(Transacoes!C$3:C1001,A398,Transacoes!G$3:G1001))</f>
        <v/>
      </c>
      <c r="H398" s="74" t="str">
        <f>IF(A398="","", SUMIF(Transacoes!C$3:C1001, A398, Transacoes!H$3:H1001))</f>
        <v/>
      </c>
      <c r="I398" s="75" t="str">
        <f>IF($A398="","",SUMIF(Transacoes!$C$3:$C1001, $A398, Transacoes!I$3:I1001))</f>
        <v/>
      </c>
      <c r="J398" s="75" t="str">
        <f>IF($A398="","",SUMIF(Transacoes!$C$3:$C1001, $A398, Transacoes!J$3:J1001))</f>
        <v/>
      </c>
      <c r="K398" s="75" t="str">
        <f>IF($A398="","",SUMIF(Transacoes!$C$3:$C1001, $A398, Transacoes!K$3:K1001))</f>
        <v/>
      </c>
      <c r="L398" s="75" t="str">
        <f>IF($A398="","",SUMIF(Transacoes!$C$3:$C1001, $A398, Transacoes!L$3:L1001))</f>
        <v/>
      </c>
      <c r="M398" s="76" t="str">
        <f>IF($A398="","",SUMIF(Transacoes!$C$3:$C1001, $A398, Transacoes!M$3:M1001))</f>
        <v/>
      </c>
      <c r="N398" s="30"/>
      <c r="O398" s="31"/>
      <c r="P398" s="31"/>
      <c r="Q398" s="31"/>
      <c r="R398" s="31"/>
      <c r="S398" s="31"/>
      <c r="T398" s="31"/>
      <c r="U398" s="31"/>
      <c r="V398" s="31"/>
      <c r="W398" s="31"/>
      <c r="X398" s="31"/>
    </row>
    <row r="399">
      <c r="A399" s="69"/>
      <c r="B399" s="70" t="str">
        <f>IF($A399="","",SUMIFS(Transacoes!D$3:D1001,Transacoes!$C$3:$C1001,$A399,Transacoes!$B$3:$B1001,"C")-SUMIFS(Transacoes!D$3:D1001,Transacoes!$C$3:$C1001,$A399,Transacoes!$B$3:$B1001,"V"))</f>
        <v/>
      </c>
      <c r="C399" s="71" t="str">
        <f>IF($A399="","",(SUMIFS(Transacoes!F$3:F1001,Transacoes!$C$3:$C1001,$A399,Transacoes!$B$3:$B1001,"C")-SUMIFS(Transacoes!F$3:F1001,Transacoes!$C$3:$C1001,$A399,Transacoes!$B$3:$B1001,"V")) + G399)</f>
        <v/>
      </c>
      <c r="D399" s="71" t="str">
        <f>IFERROR(__xludf.DUMMYFUNCTION("IF(A399="""","""",IF(B399="""","""",B399*GOOGLEFINANCE(A399)))"),"")</f>
        <v/>
      </c>
      <c r="E399" s="71" t="str">
        <f t="shared" si="1"/>
        <v/>
      </c>
      <c r="F399" s="72" t="str">
        <f t="shared" si="2"/>
        <v/>
      </c>
      <c r="G399" s="73" t="str">
        <f>IF(A399="","",SUMIF(Transacoes!C$3:C1001,A399,Transacoes!G$3:G1001))</f>
        <v/>
      </c>
      <c r="H399" s="74" t="str">
        <f>IF(A399="","", SUMIF(Transacoes!C$3:C1001, A399, Transacoes!H$3:H1001))</f>
        <v/>
      </c>
      <c r="I399" s="75" t="str">
        <f>IF($A399="","",SUMIF(Transacoes!$C$3:$C1001, $A399, Transacoes!I$3:I1001))</f>
        <v/>
      </c>
      <c r="J399" s="75" t="str">
        <f>IF($A399="","",SUMIF(Transacoes!$C$3:$C1001, $A399, Transacoes!J$3:J1001))</f>
        <v/>
      </c>
      <c r="K399" s="75" t="str">
        <f>IF($A399="","",SUMIF(Transacoes!$C$3:$C1001, $A399, Transacoes!K$3:K1001))</f>
        <v/>
      </c>
      <c r="L399" s="75" t="str">
        <f>IF($A399="","",SUMIF(Transacoes!$C$3:$C1001, $A399, Transacoes!L$3:L1001))</f>
        <v/>
      </c>
      <c r="M399" s="76" t="str">
        <f>IF($A399="","",SUMIF(Transacoes!$C$3:$C1001, $A399, Transacoes!M$3:M1001))</f>
        <v/>
      </c>
      <c r="N399" s="30"/>
      <c r="O399" s="31"/>
      <c r="P399" s="31"/>
      <c r="Q399" s="31"/>
      <c r="R399" s="31"/>
      <c r="S399" s="31"/>
      <c r="T399" s="31"/>
      <c r="U399" s="31"/>
      <c r="V399" s="31"/>
      <c r="W399" s="31"/>
      <c r="X399" s="31"/>
    </row>
    <row r="400">
      <c r="A400" s="69"/>
      <c r="B400" s="70" t="str">
        <f>IF($A400="","",SUMIFS(Transacoes!D$3:D1001,Transacoes!$C$3:$C1001,$A400,Transacoes!$B$3:$B1001,"C")-SUMIFS(Transacoes!D$3:D1001,Transacoes!$C$3:$C1001,$A400,Transacoes!$B$3:$B1001,"V"))</f>
        <v/>
      </c>
      <c r="C400" s="71" t="str">
        <f>IF($A400="","",(SUMIFS(Transacoes!F$3:F1001,Transacoes!$C$3:$C1001,$A400,Transacoes!$B$3:$B1001,"C")-SUMIFS(Transacoes!F$3:F1001,Transacoes!$C$3:$C1001,$A400,Transacoes!$B$3:$B1001,"V")) + G400)</f>
        <v/>
      </c>
      <c r="D400" s="71" t="str">
        <f>IFERROR(__xludf.DUMMYFUNCTION("IF(A400="""","""",IF(B400="""","""",B400*GOOGLEFINANCE(A400)))"),"")</f>
        <v/>
      </c>
      <c r="E400" s="71" t="str">
        <f t="shared" si="1"/>
        <v/>
      </c>
      <c r="F400" s="72" t="str">
        <f t="shared" si="2"/>
        <v/>
      </c>
      <c r="G400" s="73" t="str">
        <f>IF(A400="","",SUMIF(Transacoes!C$3:C1001,A400,Transacoes!G$3:G1001))</f>
        <v/>
      </c>
      <c r="H400" s="74" t="str">
        <f>IF(A400="","", SUMIF(Transacoes!C$3:C1001, A400, Transacoes!H$3:H1001))</f>
        <v/>
      </c>
      <c r="I400" s="75" t="str">
        <f>IF($A400="","",SUMIF(Transacoes!$C$3:$C1001, $A400, Transacoes!I$3:I1001))</f>
        <v/>
      </c>
      <c r="J400" s="75" t="str">
        <f>IF($A400="","",SUMIF(Transacoes!$C$3:$C1001, $A400, Transacoes!J$3:J1001))</f>
        <v/>
      </c>
      <c r="K400" s="75" t="str">
        <f>IF($A400="","",SUMIF(Transacoes!$C$3:$C1001, $A400, Transacoes!K$3:K1001))</f>
        <v/>
      </c>
      <c r="L400" s="75" t="str">
        <f>IF($A400="","",SUMIF(Transacoes!$C$3:$C1001, $A400, Transacoes!L$3:L1001))</f>
        <v/>
      </c>
      <c r="M400" s="76" t="str">
        <f>IF($A400="","",SUMIF(Transacoes!$C$3:$C1001, $A400, Transacoes!M$3:M1001))</f>
        <v/>
      </c>
      <c r="N400" s="30"/>
      <c r="O400" s="31"/>
      <c r="P400" s="31"/>
      <c r="Q400" s="31"/>
      <c r="R400" s="31"/>
      <c r="S400" s="31"/>
      <c r="T400" s="31"/>
      <c r="U400" s="31"/>
      <c r="V400" s="31"/>
      <c r="W400" s="31"/>
      <c r="X400" s="31"/>
    </row>
    <row r="401">
      <c r="A401" s="69"/>
      <c r="B401" s="70" t="str">
        <f>IF($A401="","",SUMIFS(Transacoes!D$3:D1001,Transacoes!$C$3:$C1001,$A401,Transacoes!$B$3:$B1001,"C")-SUMIFS(Transacoes!D$3:D1001,Transacoes!$C$3:$C1001,$A401,Transacoes!$B$3:$B1001,"V"))</f>
        <v/>
      </c>
      <c r="C401" s="71" t="str">
        <f>IF($A401="","",(SUMIFS(Transacoes!F$3:F1001,Transacoes!$C$3:$C1001,$A401,Transacoes!$B$3:$B1001,"C")-SUMIFS(Transacoes!F$3:F1001,Transacoes!$C$3:$C1001,$A401,Transacoes!$B$3:$B1001,"V")) + G401)</f>
        <v/>
      </c>
      <c r="D401" s="71" t="str">
        <f>IFERROR(__xludf.DUMMYFUNCTION("IF(A401="""","""",IF(B401="""","""",B401*GOOGLEFINANCE(A401)))"),"")</f>
        <v/>
      </c>
      <c r="E401" s="71" t="str">
        <f t="shared" si="1"/>
        <v/>
      </c>
      <c r="F401" s="72" t="str">
        <f t="shared" si="2"/>
        <v/>
      </c>
      <c r="G401" s="73" t="str">
        <f>IF(A401="","",SUMIF(Transacoes!C$3:C1001,A401,Transacoes!G$3:G1001))</f>
        <v/>
      </c>
      <c r="H401" s="74" t="str">
        <f>IF(A401="","", SUMIF(Transacoes!C$3:C1001, A401, Transacoes!H$3:H1001))</f>
        <v/>
      </c>
      <c r="I401" s="75" t="str">
        <f>IF($A401="","",SUMIF(Transacoes!$C$3:$C1001, $A401, Transacoes!I$3:I1001))</f>
        <v/>
      </c>
      <c r="J401" s="75" t="str">
        <f>IF($A401="","",SUMIF(Transacoes!$C$3:$C1001, $A401, Transacoes!J$3:J1001))</f>
        <v/>
      </c>
      <c r="K401" s="75" t="str">
        <f>IF($A401="","",SUMIF(Transacoes!$C$3:$C1001, $A401, Transacoes!K$3:K1001))</f>
        <v/>
      </c>
      <c r="L401" s="75" t="str">
        <f>IF($A401="","",SUMIF(Transacoes!$C$3:$C1001, $A401, Transacoes!L$3:L1001))</f>
        <v/>
      </c>
      <c r="M401" s="76" t="str">
        <f>IF($A401="","",SUMIF(Transacoes!$C$3:$C1001, $A401, Transacoes!M$3:M1001))</f>
        <v/>
      </c>
      <c r="N401" s="30"/>
      <c r="O401" s="31"/>
      <c r="P401" s="31"/>
      <c r="Q401" s="31"/>
      <c r="R401" s="31"/>
      <c r="S401" s="31"/>
      <c r="T401" s="31"/>
      <c r="U401" s="31"/>
      <c r="V401" s="31"/>
      <c r="W401" s="31"/>
      <c r="X401" s="31"/>
    </row>
    <row r="402">
      <c r="A402" s="69"/>
      <c r="B402" s="70" t="str">
        <f>IF($A402="","",SUMIFS(Transacoes!D$3:D1001,Transacoes!$C$3:$C1001,$A402,Transacoes!$B$3:$B1001,"C")-SUMIFS(Transacoes!D$3:D1001,Transacoes!$C$3:$C1001,$A402,Transacoes!$B$3:$B1001,"V"))</f>
        <v/>
      </c>
      <c r="C402" s="71" t="str">
        <f>IF($A402="","",(SUMIFS(Transacoes!F$3:F1001,Transacoes!$C$3:$C1001,$A402,Transacoes!$B$3:$B1001,"C")-SUMIFS(Transacoes!F$3:F1001,Transacoes!$C$3:$C1001,$A402,Transacoes!$B$3:$B1001,"V")) + G402)</f>
        <v/>
      </c>
      <c r="D402" s="71" t="str">
        <f>IFERROR(__xludf.DUMMYFUNCTION("IF(A402="""","""",IF(B402="""","""",B402*GOOGLEFINANCE(A402)))"),"")</f>
        <v/>
      </c>
      <c r="E402" s="71" t="str">
        <f t="shared" si="1"/>
        <v/>
      </c>
      <c r="F402" s="72" t="str">
        <f t="shared" si="2"/>
        <v/>
      </c>
      <c r="G402" s="73" t="str">
        <f>IF(A402="","",SUMIF(Transacoes!C$3:C1001,A402,Transacoes!G$3:G1001))</f>
        <v/>
      </c>
      <c r="H402" s="74" t="str">
        <f>IF(A402="","", SUMIF(Transacoes!C$3:C1001, A402, Transacoes!H$3:H1001))</f>
        <v/>
      </c>
      <c r="I402" s="75" t="str">
        <f>IF($A402="","",SUMIF(Transacoes!$C$3:$C1001, $A402, Transacoes!I$3:I1001))</f>
        <v/>
      </c>
      <c r="J402" s="75" t="str">
        <f>IF($A402="","",SUMIF(Transacoes!$C$3:$C1001, $A402, Transacoes!J$3:J1001))</f>
        <v/>
      </c>
      <c r="K402" s="75" t="str">
        <f>IF($A402="","",SUMIF(Transacoes!$C$3:$C1001, $A402, Transacoes!K$3:K1001))</f>
        <v/>
      </c>
      <c r="L402" s="75" t="str">
        <f>IF($A402="","",SUMIF(Transacoes!$C$3:$C1001, $A402, Transacoes!L$3:L1001))</f>
        <v/>
      </c>
      <c r="M402" s="76" t="str">
        <f>IF($A402="","",SUMIF(Transacoes!$C$3:$C1001, $A402, Transacoes!M$3:M1001))</f>
        <v/>
      </c>
      <c r="N402" s="30"/>
      <c r="O402" s="31"/>
      <c r="P402" s="31"/>
      <c r="Q402" s="31"/>
      <c r="R402" s="31"/>
      <c r="S402" s="31"/>
      <c r="T402" s="31"/>
      <c r="U402" s="31"/>
      <c r="V402" s="31"/>
      <c r="W402" s="31"/>
      <c r="X402" s="31"/>
    </row>
    <row r="403">
      <c r="A403" s="69"/>
      <c r="B403" s="70" t="str">
        <f>IF($A403="","",SUMIFS(Transacoes!D$3:D1001,Transacoes!$C$3:$C1001,$A403,Transacoes!$B$3:$B1001,"C")-SUMIFS(Transacoes!D$3:D1001,Transacoes!$C$3:$C1001,$A403,Transacoes!$B$3:$B1001,"V"))</f>
        <v/>
      </c>
      <c r="C403" s="71" t="str">
        <f>IF($A403="","",(SUMIFS(Transacoes!F$3:F1001,Transacoes!$C$3:$C1001,$A403,Transacoes!$B$3:$B1001,"C")-SUMIFS(Transacoes!F$3:F1001,Transacoes!$C$3:$C1001,$A403,Transacoes!$B$3:$B1001,"V")) + G403)</f>
        <v/>
      </c>
      <c r="D403" s="71" t="str">
        <f>IFERROR(__xludf.DUMMYFUNCTION("IF(A403="""","""",IF(B403="""","""",B403*GOOGLEFINANCE(A403)))"),"")</f>
        <v/>
      </c>
      <c r="E403" s="71" t="str">
        <f t="shared" si="1"/>
        <v/>
      </c>
      <c r="F403" s="72" t="str">
        <f t="shared" si="2"/>
        <v/>
      </c>
      <c r="G403" s="73" t="str">
        <f>IF(A403="","",SUMIF(Transacoes!C$3:C1001,A403,Transacoes!G$3:G1001))</f>
        <v/>
      </c>
      <c r="H403" s="74" t="str">
        <f>IF(A403="","", SUMIF(Transacoes!C$3:C1001, A403, Transacoes!H$3:H1001))</f>
        <v/>
      </c>
      <c r="I403" s="75" t="str">
        <f>IF($A403="","",SUMIF(Transacoes!$C$3:$C1001, $A403, Transacoes!I$3:I1001))</f>
        <v/>
      </c>
      <c r="J403" s="75" t="str">
        <f>IF($A403="","",SUMIF(Transacoes!$C$3:$C1001, $A403, Transacoes!J$3:J1001))</f>
        <v/>
      </c>
      <c r="K403" s="75" t="str">
        <f>IF($A403="","",SUMIF(Transacoes!$C$3:$C1001, $A403, Transacoes!K$3:K1001))</f>
        <v/>
      </c>
      <c r="L403" s="75" t="str">
        <f>IF($A403="","",SUMIF(Transacoes!$C$3:$C1001, $A403, Transacoes!L$3:L1001))</f>
        <v/>
      </c>
      <c r="M403" s="76" t="str">
        <f>IF($A403="","",SUMIF(Transacoes!$C$3:$C1001, $A403, Transacoes!M$3:M1001))</f>
        <v/>
      </c>
      <c r="N403" s="30"/>
      <c r="O403" s="31"/>
      <c r="P403" s="31"/>
      <c r="Q403" s="31"/>
      <c r="R403" s="31"/>
      <c r="S403" s="31"/>
      <c r="T403" s="31"/>
      <c r="U403" s="31"/>
      <c r="V403" s="31"/>
      <c r="W403" s="31"/>
      <c r="X403" s="31"/>
    </row>
    <row r="404">
      <c r="A404" s="69"/>
      <c r="B404" s="70" t="str">
        <f>IF($A404="","",SUMIFS(Transacoes!D$3:D1001,Transacoes!$C$3:$C1001,$A404,Transacoes!$B$3:$B1001,"C")-SUMIFS(Transacoes!D$3:D1001,Transacoes!$C$3:$C1001,$A404,Transacoes!$B$3:$B1001,"V"))</f>
        <v/>
      </c>
      <c r="C404" s="71" t="str">
        <f>IF($A404="","",(SUMIFS(Transacoes!F$3:F1001,Transacoes!$C$3:$C1001,$A404,Transacoes!$B$3:$B1001,"C")-SUMIFS(Transacoes!F$3:F1001,Transacoes!$C$3:$C1001,$A404,Transacoes!$B$3:$B1001,"V")) + G404)</f>
        <v/>
      </c>
      <c r="D404" s="71" t="str">
        <f>IFERROR(__xludf.DUMMYFUNCTION("IF(A404="""","""",IF(B404="""","""",B404*GOOGLEFINANCE(A404)))"),"")</f>
        <v/>
      </c>
      <c r="E404" s="71" t="str">
        <f t="shared" si="1"/>
        <v/>
      </c>
      <c r="F404" s="72" t="str">
        <f t="shared" si="2"/>
        <v/>
      </c>
      <c r="G404" s="73" t="str">
        <f>IF(A404="","",SUMIF(Transacoes!C$3:C1001,A404,Transacoes!G$3:G1001))</f>
        <v/>
      </c>
      <c r="H404" s="74" t="str">
        <f>IF(A404="","", SUMIF(Transacoes!C$3:C1001, A404, Transacoes!H$3:H1001))</f>
        <v/>
      </c>
      <c r="I404" s="75" t="str">
        <f>IF($A404="","",SUMIF(Transacoes!$C$3:$C1001, $A404, Transacoes!I$3:I1001))</f>
        <v/>
      </c>
      <c r="J404" s="75" t="str">
        <f>IF($A404="","",SUMIF(Transacoes!$C$3:$C1001, $A404, Transacoes!J$3:J1001))</f>
        <v/>
      </c>
      <c r="K404" s="75" t="str">
        <f>IF($A404="","",SUMIF(Transacoes!$C$3:$C1001, $A404, Transacoes!K$3:K1001))</f>
        <v/>
      </c>
      <c r="L404" s="75" t="str">
        <f>IF($A404="","",SUMIF(Transacoes!$C$3:$C1001, $A404, Transacoes!L$3:L1001))</f>
        <v/>
      </c>
      <c r="M404" s="76" t="str">
        <f>IF($A404="","",SUMIF(Transacoes!$C$3:$C1001, $A404, Transacoes!M$3:M1001))</f>
        <v/>
      </c>
      <c r="N404" s="30"/>
      <c r="O404" s="31"/>
      <c r="P404" s="31"/>
      <c r="Q404" s="31"/>
      <c r="R404" s="31"/>
      <c r="S404" s="31"/>
      <c r="T404" s="31"/>
      <c r="U404" s="31"/>
      <c r="V404" s="31"/>
      <c r="W404" s="31"/>
      <c r="X404" s="31"/>
    </row>
    <row r="405">
      <c r="A405" s="69"/>
      <c r="B405" s="70" t="str">
        <f>IF($A405="","",SUMIFS(Transacoes!D$3:D1001,Transacoes!$C$3:$C1001,$A405,Transacoes!$B$3:$B1001,"C")-SUMIFS(Transacoes!D$3:D1001,Transacoes!$C$3:$C1001,$A405,Transacoes!$B$3:$B1001,"V"))</f>
        <v/>
      </c>
      <c r="C405" s="71" t="str">
        <f>IF($A405="","",(SUMIFS(Transacoes!F$3:F1001,Transacoes!$C$3:$C1001,$A405,Transacoes!$B$3:$B1001,"C")-SUMIFS(Transacoes!F$3:F1001,Transacoes!$C$3:$C1001,$A405,Transacoes!$B$3:$B1001,"V")) + G405)</f>
        <v/>
      </c>
      <c r="D405" s="71" t="str">
        <f>IFERROR(__xludf.DUMMYFUNCTION("IF(A405="""","""",IF(B405="""","""",B405*GOOGLEFINANCE(A405)))"),"")</f>
        <v/>
      </c>
      <c r="E405" s="71" t="str">
        <f t="shared" si="1"/>
        <v/>
      </c>
      <c r="F405" s="72" t="str">
        <f t="shared" si="2"/>
        <v/>
      </c>
      <c r="G405" s="73" t="str">
        <f>IF(A405="","",SUMIF(Transacoes!C$3:C1001,A405,Transacoes!G$3:G1001))</f>
        <v/>
      </c>
      <c r="H405" s="74" t="str">
        <f>IF(A405="","", SUMIF(Transacoes!C$3:C1001, A405, Transacoes!H$3:H1001))</f>
        <v/>
      </c>
      <c r="I405" s="75" t="str">
        <f>IF($A405="","",SUMIF(Transacoes!$C$3:$C1001, $A405, Transacoes!I$3:I1001))</f>
        <v/>
      </c>
      <c r="J405" s="75" t="str">
        <f>IF($A405="","",SUMIF(Transacoes!$C$3:$C1001, $A405, Transacoes!J$3:J1001))</f>
        <v/>
      </c>
      <c r="K405" s="75" t="str">
        <f>IF($A405="","",SUMIF(Transacoes!$C$3:$C1001, $A405, Transacoes!K$3:K1001))</f>
        <v/>
      </c>
      <c r="L405" s="75" t="str">
        <f>IF($A405="","",SUMIF(Transacoes!$C$3:$C1001, $A405, Transacoes!L$3:L1001))</f>
        <v/>
      </c>
      <c r="M405" s="76" t="str">
        <f>IF($A405="","",SUMIF(Transacoes!$C$3:$C1001, $A405, Transacoes!M$3:M1001))</f>
        <v/>
      </c>
      <c r="N405" s="30"/>
      <c r="O405" s="31"/>
      <c r="P405" s="31"/>
      <c r="Q405" s="31"/>
      <c r="R405" s="31"/>
      <c r="S405" s="31"/>
      <c r="T405" s="31"/>
      <c r="U405" s="31"/>
      <c r="V405" s="31"/>
      <c r="W405" s="31"/>
      <c r="X405" s="31"/>
    </row>
    <row r="406">
      <c r="A406" s="69"/>
      <c r="B406" s="70" t="str">
        <f>IF($A406="","",SUMIFS(Transacoes!D$3:D1001,Transacoes!$C$3:$C1001,$A406,Transacoes!$B$3:$B1001,"C")-SUMIFS(Transacoes!D$3:D1001,Transacoes!$C$3:$C1001,$A406,Transacoes!$B$3:$B1001,"V"))</f>
        <v/>
      </c>
      <c r="C406" s="71" t="str">
        <f>IF($A406="","",(SUMIFS(Transacoes!F$3:F1001,Transacoes!$C$3:$C1001,$A406,Transacoes!$B$3:$B1001,"C")-SUMIFS(Transacoes!F$3:F1001,Transacoes!$C$3:$C1001,$A406,Transacoes!$B$3:$B1001,"V")) + G406)</f>
        <v/>
      </c>
      <c r="D406" s="71" t="str">
        <f>IFERROR(__xludf.DUMMYFUNCTION("IF(A406="""","""",IF(B406="""","""",B406*GOOGLEFINANCE(A406)))"),"")</f>
        <v/>
      </c>
      <c r="E406" s="71" t="str">
        <f t="shared" si="1"/>
        <v/>
      </c>
      <c r="F406" s="72" t="str">
        <f t="shared" si="2"/>
        <v/>
      </c>
      <c r="G406" s="73" t="str">
        <f>IF(A406="","",SUMIF(Transacoes!C$3:C1001,A406,Transacoes!G$3:G1001))</f>
        <v/>
      </c>
      <c r="H406" s="74" t="str">
        <f>IF(A406="","", SUMIF(Transacoes!C$3:C1001, A406, Transacoes!H$3:H1001))</f>
        <v/>
      </c>
      <c r="I406" s="75" t="str">
        <f>IF($A406="","",SUMIF(Transacoes!$C$3:$C1001, $A406, Transacoes!I$3:I1001))</f>
        <v/>
      </c>
      <c r="J406" s="75" t="str">
        <f>IF($A406="","",SUMIF(Transacoes!$C$3:$C1001, $A406, Transacoes!J$3:J1001))</f>
        <v/>
      </c>
      <c r="K406" s="75" t="str">
        <f>IF($A406="","",SUMIF(Transacoes!$C$3:$C1001, $A406, Transacoes!K$3:K1001))</f>
        <v/>
      </c>
      <c r="L406" s="75" t="str">
        <f>IF($A406="","",SUMIF(Transacoes!$C$3:$C1001, $A406, Transacoes!L$3:L1001))</f>
        <v/>
      </c>
      <c r="M406" s="76" t="str">
        <f>IF($A406="","",SUMIF(Transacoes!$C$3:$C1001, $A406, Transacoes!M$3:M1001))</f>
        <v/>
      </c>
      <c r="N406" s="30"/>
      <c r="O406" s="31"/>
      <c r="P406" s="31"/>
      <c r="Q406" s="31"/>
      <c r="R406" s="31"/>
      <c r="S406" s="31"/>
      <c r="T406" s="31"/>
      <c r="U406" s="31"/>
      <c r="V406" s="31"/>
      <c r="W406" s="31"/>
      <c r="X406" s="31"/>
    </row>
    <row r="407">
      <c r="A407" s="69"/>
      <c r="B407" s="70" t="str">
        <f>IF($A407="","",SUMIFS(Transacoes!D$3:D1001,Transacoes!$C$3:$C1001,$A407,Transacoes!$B$3:$B1001,"C")-SUMIFS(Transacoes!D$3:D1001,Transacoes!$C$3:$C1001,$A407,Transacoes!$B$3:$B1001,"V"))</f>
        <v/>
      </c>
      <c r="C407" s="71" t="str">
        <f>IF($A407="","",(SUMIFS(Transacoes!F$3:F1001,Transacoes!$C$3:$C1001,$A407,Transacoes!$B$3:$B1001,"C")-SUMIFS(Transacoes!F$3:F1001,Transacoes!$C$3:$C1001,$A407,Transacoes!$B$3:$B1001,"V")) + G407)</f>
        <v/>
      </c>
      <c r="D407" s="71" t="str">
        <f>IFERROR(__xludf.DUMMYFUNCTION("IF(A407="""","""",IF(B407="""","""",B407*GOOGLEFINANCE(A407)))"),"")</f>
        <v/>
      </c>
      <c r="E407" s="71" t="str">
        <f t="shared" si="1"/>
        <v/>
      </c>
      <c r="F407" s="72" t="str">
        <f t="shared" si="2"/>
        <v/>
      </c>
      <c r="G407" s="73" t="str">
        <f>IF(A407="","",SUMIF(Transacoes!C$3:C1001,A407,Transacoes!G$3:G1001))</f>
        <v/>
      </c>
      <c r="H407" s="74" t="str">
        <f>IF(A407="","", SUMIF(Transacoes!C$3:C1001, A407, Transacoes!H$3:H1001))</f>
        <v/>
      </c>
      <c r="I407" s="75" t="str">
        <f>IF($A407="","",SUMIF(Transacoes!$C$3:$C1001, $A407, Transacoes!I$3:I1001))</f>
        <v/>
      </c>
      <c r="J407" s="75" t="str">
        <f>IF($A407="","",SUMIF(Transacoes!$C$3:$C1001, $A407, Transacoes!J$3:J1001))</f>
        <v/>
      </c>
      <c r="K407" s="75" t="str">
        <f>IF($A407="","",SUMIF(Transacoes!$C$3:$C1001, $A407, Transacoes!K$3:K1001))</f>
        <v/>
      </c>
      <c r="L407" s="75" t="str">
        <f>IF($A407="","",SUMIF(Transacoes!$C$3:$C1001, $A407, Transacoes!L$3:L1001))</f>
        <v/>
      </c>
      <c r="M407" s="76" t="str">
        <f>IF($A407="","",SUMIF(Transacoes!$C$3:$C1001, $A407, Transacoes!M$3:M1001))</f>
        <v/>
      </c>
      <c r="N407" s="30"/>
      <c r="O407" s="31"/>
      <c r="P407" s="31"/>
      <c r="Q407" s="31"/>
      <c r="R407" s="31"/>
      <c r="S407" s="31"/>
      <c r="T407" s="31"/>
      <c r="U407" s="31"/>
      <c r="V407" s="31"/>
      <c r="W407" s="31"/>
      <c r="X407" s="31"/>
    </row>
    <row r="408">
      <c r="A408" s="69"/>
      <c r="B408" s="70" t="str">
        <f>IF($A408="","",SUMIFS(Transacoes!D$3:D1001,Transacoes!$C$3:$C1001,$A408,Transacoes!$B$3:$B1001,"C")-SUMIFS(Transacoes!D$3:D1001,Transacoes!$C$3:$C1001,$A408,Transacoes!$B$3:$B1001,"V"))</f>
        <v/>
      </c>
      <c r="C408" s="71" t="str">
        <f>IF($A408="","",(SUMIFS(Transacoes!F$3:F1001,Transacoes!$C$3:$C1001,$A408,Transacoes!$B$3:$B1001,"C")-SUMIFS(Transacoes!F$3:F1001,Transacoes!$C$3:$C1001,$A408,Transacoes!$B$3:$B1001,"V")) + G408)</f>
        <v/>
      </c>
      <c r="D408" s="71" t="str">
        <f>IFERROR(__xludf.DUMMYFUNCTION("IF(A408="""","""",IF(B408="""","""",B408*GOOGLEFINANCE(A408)))"),"")</f>
        <v/>
      </c>
      <c r="E408" s="71" t="str">
        <f t="shared" si="1"/>
        <v/>
      </c>
      <c r="F408" s="72" t="str">
        <f t="shared" si="2"/>
        <v/>
      </c>
      <c r="G408" s="73" t="str">
        <f>IF(A408="","",SUMIF(Transacoes!C$3:C1001,A408,Transacoes!G$3:G1001))</f>
        <v/>
      </c>
      <c r="H408" s="74" t="str">
        <f>IF(A408="","", SUMIF(Transacoes!C$3:C1001, A408, Transacoes!H$3:H1001))</f>
        <v/>
      </c>
      <c r="I408" s="75" t="str">
        <f>IF($A408="","",SUMIF(Transacoes!$C$3:$C1001, $A408, Transacoes!I$3:I1001))</f>
        <v/>
      </c>
      <c r="J408" s="75" t="str">
        <f>IF($A408="","",SUMIF(Transacoes!$C$3:$C1001, $A408, Transacoes!J$3:J1001))</f>
        <v/>
      </c>
      <c r="K408" s="75" t="str">
        <f>IF($A408="","",SUMIF(Transacoes!$C$3:$C1001, $A408, Transacoes!K$3:K1001))</f>
        <v/>
      </c>
      <c r="L408" s="75" t="str">
        <f>IF($A408="","",SUMIF(Transacoes!$C$3:$C1001, $A408, Transacoes!L$3:L1001))</f>
        <v/>
      </c>
      <c r="M408" s="76" t="str">
        <f>IF($A408="","",SUMIF(Transacoes!$C$3:$C1001, $A408, Transacoes!M$3:M1001))</f>
        <v/>
      </c>
      <c r="N408" s="30"/>
      <c r="O408" s="31"/>
      <c r="P408" s="31"/>
      <c r="Q408" s="31"/>
      <c r="R408" s="31"/>
      <c r="S408" s="31"/>
      <c r="T408" s="31"/>
      <c r="U408" s="31"/>
      <c r="V408" s="31"/>
      <c r="W408" s="31"/>
      <c r="X408" s="31"/>
    </row>
    <row r="409">
      <c r="A409" s="69"/>
      <c r="B409" s="70" t="str">
        <f>IF($A409="","",SUMIFS(Transacoes!D$3:D1001,Transacoes!$C$3:$C1001,$A409,Transacoes!$B$3:$B1001,"C")-SUMIFS(Transacoes!D$3:D1001,Transacoes!$C$3:$C1001,$A409,Transacoes!$B$3:$B1001,"V"))</f>
        <v/>
      </c>
      <c r="C409" s="71" t="str">
        <f>IF($A409="","",(SUMIFS(Transacoes!F$3:F1001,Transacoes!$C$3:$C1001,$A409,Transacoes!$B$3:$B1001,"C")-SUMIFS(Transacoes!F$3:F1001,Transacoes!$C$3:$C1001,$A409,Transacoes!$B$3:$B1001,"V")) + G409)</f>
        <v/>
      </c>
      <c r="D409" s="71" t="str">
        <f>IFERROR(__xludf.DUMMYFUNCTION("IF(A409="""","""",IF(B409="""","""",B409*GOOGLEFINANCE(A409)))"),"")</f>
        <v/>
      </c>
      <c r="E409" s="71" t="str">
        <f t="shared" si="1"/>
        <v/>
      </c>
      <c r="F409" s="72" t="str">
        <f t="shared" si="2"/>
        <v/>
      </c>
      <c r="G409" s="73" t="str">
        <f>IF(A409="","",SUMIF(Transacoes!C$3:C1001,A409,Transacoes!G$3:G1001))</f>
        <v/>
      </c>
      <c r="H409" s="74" t="str">
        <f>IF(A409="","", SUMIF(Transacoes!C$3:C1001, A409, Transacoes!H$3:H1001))</f>
        <v/>
      </c>
      <c r="I409" s="75" t="str">
        <f>IF($A409="","",SUMIF(Transacoes!$C$3:$C1001, $A409, Transacoes!I$3:I1001))</f>
        <v/>
      </c>
      <c r="J409" s="75" t="str">
        <f>IF($A409="","",SUMIF(Transacoes!$C$3:$C1001, $A409, Transacoes!J$3:J1001))</f>
        <v/>
      </c>
      <c r="K409" s="75" t="str">
        <f>IF($A409="","",SUMIF(Transacoes!$C$3:$C1001, $A409, Transacoes!K$3:K1001))</f>
        <v/>
      </c>
      <c r="L409" s="75" t="str">
        <f>IF($A409="","",SUMIF(Transacoes!$C$3:$C1001, $A409, Transacoes!L$3:L1001))</f>
        <v/>
      </c>
      <c r="M409" s="76" t="str">
        <f>IF($A409="","",SUMIF(Transacoes!$C$3:$C1001, $A409, Transacoes!M$3:M1001))</f>
        <v/>
      </c>
      <c r="N409" s="30"/>
      <c r="O409" s="31"/>
      <c r="P409" s="31"/>
      <c r="Q409" s="31"/>
      <c r="R409" s="31"/>
      <c r="S409" s="31"/>
      <c r="T409" s="31"/>
      <c r="U409" s="31"/>
      <c r="V409" s="31"/>
      <c r="W409" s="31"/>
      <c r="X409" s="31"/>
    </row>
    <row r="410">
      <c r="A410" s="69"/>
      <c r="B410" s="70" t="str">
        <f>IF($A410="","",SUMIFS(Transacoes!D$3:D1001,Transacoes!$C$3:$C1001,$A410,Transacoes!$B$3:$B1001,"C")-SUMIFS(Transacoes!D$3:D1001,Transacoes!$C$3:$C1001,$A410,Transacoes!$B$3:$B1001,"V"))</f>
        <v/>
      </c>
      <c r="C410" s="71" t="str">
        <f>IF($A410="","",(SUMIFS(Transacoes!F$3:F1001,Transacoes!$C$3:$C1001,$A410,Transacoes!$B$3:$B1001,"C")-SUMIFS(Transacoes!F$3:F1001,Transacoes!$C$3:$C1001,$A410,Transacoes!$B$3:$B1001,"V")) + G410)</f>
        <v/>
      </c>
      <c r="D410" s="71" t="str">
        <f>IFERROR(__xludf.DUMMYFUNCTION("IF(A410="""","""",IF(B410="""","""",B410*GOOGLEFINANCE(A410)))"),"")</f>
        <v/>
      </c>
      <c r="E410" s="71" t="str">
        <f t="shared" si="1"/>
        <v/>
      </c>
      <c r="F410" s="72" t="str">
        <f t="shared" si="2"/>
        <v/>
      </c>
      <c r="G410" s="73" t="str">
        <f>IF(A410="","",SUMIF(Transacoes!C$3:C1001,A410,Transacoes!G$3:G1001))</f>
        <v/>
      </c>
      <c r="H410" s="74" t="str">
        <f>IF(A410="","", SUMIF(Transacoes!C$3:C1001, A410, Transacoes!H$3:H1001))</f>
        <v/>
      </c>
      <c r="I410" s="75" t="str">
        <f>IF($A410="","",SUMIF(Transacoes!$C$3:$C1001, $A410, Transacoes!I$3:I1001))</f>
        <v/>
      </c>
      <c r="J410" s="75" t="str">
        <f>IF($A410="","",SUMIF(Transacoes!$C$3:$C1001, $A410, Transacoes!J$3:J1001))</f>
        <v/>
      </c>
      <c r="K410" s="75" t="str">
        <f>IF($A410="","",SUMIF(Transacoes!$C$3:$C1001, $A410, Transacoes!K$3:K1001))</f>
        <v/>
      </c>
      <c r="L410" s="75" t="str">
        <f>IF($A410="","",SUMIF(Transacoes!$C$3:$C1001, $A410, Transacoes!L$3:L1001))</f>
        <v/>
      </c>
      <c r="M410" s="76" t="str">
        <f>IF($A410="","",SUMIF(Transacoes!$C$3:$C1001, $A410, Transacoes!M$3:M1001))</f>
        <v/>
      </c>
      <c r="N410" s="30"/>
      <c r="O410" s="31"/>
      <c r="P410" s="31"/>
      <c r="Q410" s="31"/>
      <c r="R410" s="31"/>
      <c r="S410" s="31"/>
      <c r="T410" s="31"/>
      <c r="U410" s="31"/>
      <c r="V410" s="31"/>
      <c r="W410" s="31"/>
      <c r="X410" s="31"/>
    </row>
    <row r="411">
      <c r="A411" s="69"/>
      <c r="B411" s="70" t="str">
        <f>IF($A411="","",SUMIFS(Transacoes!D$3:D1001,Transacoes!$C$3:$C1001,$A411,Transacoes!$B$3:$B1001,"C")-SUMIFS(Transacoes!D$3:D1001,Transacoes!$C$3:$C1001,$A411,Transacoes!$B$3:$B1001,"V"))</f>
        <v/>
      </c>
      <c r="C411" s="71" t="str">
        <f>IF($A411="","",(SUMIFS(Transacoes!F$3:F1001,Transacoes!$C$3:$C1001,$A411,Transacoes!$B$3:$B1001,"C")-SUMIFS(Transacoes!F$3:F1001,Transacoes!$C$3:$C1001,$A411,Transacoes!$B$3:$B1001,"V")) + G411)</f>
        <v/>
      </c>
      <c r="D411" s="71" t="str">
        <f>IFERROR(__xludf.DUMMYFUNCTION("IF(A411="""","""",IF(B411="""","""",B411*GOOGLEFINANCE(A411)))"),"")</f>
        <v/>
      </c>
      <c r="E411" s="71" t="str">
        <f t="shared" si="1"/>
        <v/>
      </c>
      <c r="F411" s="72" t="str">
        <f t="shared" si="2"/>
        <v/>
      </c>
      <c r="G411" s="73" t="str">
        <f>IF(A411="","",SUMIF(Transacoes!C$3:C1001,A411,Transacoes!G$3:G1001))</f>
        <v/>
      </c>
      <c r="H411" s="74" t="str">
        <f>IF(A411="","", SUMIF(Transacoes!C$3:C1001, A411, Transacoes!H$3:H1001))</f>
        <v/>
      </c>
      <c r="I411" s="75" t="str">
        <f>IF($A411="","",SUMIF(Transacoes!$C$3:$C1001, $A411, Transacoes!I$3:I1001))</f>
        <v/>
      </c>
      <c r="J411" s="75" t="str">
        <f>IF($A411="","",SUMIF(Transacoes!$C$3:$C1001, $A411, Transacoes!J$3:J1001))</f>
        <v/>
      </c>
      <c r="K411" s="75" t="str">
        <f>IF($A411="","",SUMIF(Transacoes!$C$3:$C1001, $A411, Transacoes!K$3:K1001))</f>
        <v/>
      </c>
      <c r="L411" s="75" t="str">
        <f>IF($A411="","",SUMIF(Transacoes!$C$3:$C1001, $A411, Transacoes!L$3:L1001))</f>
        <v/>
      </c>
      <c r="M411" s="76" t="str">
        <f>IF($A411="","",SUMIF(Transacoes!$C$3:$C1001, $A411, Transacoes!M$3:M1001))</f>
        <v/>
      </c>
      <c r="N411" s="30"/>
      <c r="O411" s="31"/>
      <c r="P411" s="31"/>
      <c r="Q411" s="31"/>
      <c r="R411" s="31"/>
      <c r="S411" s="31"/>
      <c r="T411" s="31"/>
      <c r="U411" s="31"/>
      <c r="V411" s="31"/>
      <c r="W411" s="31"/>
      <c r="X411" s="31"/>
    </row>
    <row r="412">
      <c r="A412" s="69"/>
      <c r="B412" s="70" t="str">
        <f>IF($A412="","",SUMIFS(Transacoes!D$3:D1001,Transacoes!$C$3:$C1001,$A412,Transacoes!$B$3:$B1001,"C")-SUMIFS(Transacoes!D$3:D1001,Transacoes!$C$3:$C1001,$A412,Transacoes!$B$3:$B1001,"V"))</f>
        <v/>
      </c>
      <c r="C412" s="71" t="str">
        <f>IF($A412="","",(SUMIFS(Transacoes!F$3:F1001,Transacoes!$C$3:$C1001,$A412,Transacoes!$B$3:$B1001,"C")-SUMIFS(Transacoes!F$3:F1001,Transacoes!$C$3:$C1001,$A412,Transacoes!$B$3:$B1001,"V")) + G412)</f>
        <v/>
      </c>
      <c r="D412" s="71" t="str">
        <f>IFERROR(__xludf.DUMMYFUNCTION("IF(A412="""","""",IF(B412="""","""",B412*GOOGLEFINANCE(A412)))"),"")</f>
        <v/>
      </c>
      <c r="E412" s="71" t="str">
        <f t="shared" si="1"/>
        <v/>
      </c>
      <c r="F412" s="72" t="str">
        <f t="shared" si="2"/>
        <v/>
      </c>
      <c r="G412" s="73" t="str">
        <f>IF(A412="","",SUMIF(Transacoes!C$3:C1001,A412,Transacoes!G$3:G1001))</f>
        <v/>
      </c>
      <c r="H412" s="74" t="str">
        <f>IF(A412="","", SUMIF(Transacoes!C$3:C1001, A412, Transacoes!H$3:H1001))</f>
        <v/>
      </c>
      <c r="I412" s="75" t="str">
        <f>IF($A412="","",SUMIF(Transacoes!$C$3:$C1001, $A412, Transacoes!I$3:I1001))</f>
        <v/>
      </c>
      <c r="J412" s="75" t="str">
        <f>IF($A412="","",SUMIF(Transacoes!$C$3:$C1001, $A412, Transacoes!J$3:J1001))</f>
        <v/>
      </c>
      <c r="K412" s="75" t="str">
        <f>IF($A412="","",SUMIF(Transacoes!$C$3:$C1001, $A412, Transacoes!K$3:K1001))</f>
        <v/>
      </c>
      <c r="L412" s="75" t="str">
        <f>IF($A412="","",SUMIF(Transacoes!$C$3:$C1001, $A412, Transacoes!L$3:L1001))</f>
        <v/>
      </c>
      <c r="M412" s="76" t="str">
        <f>IF($A412="","",SUMIF(Transacoes!$C$3:$C1001, $A412, Transacoes!M$3:M1001))</f>
        <v/>
      </c>
      <c r="N412" s="30"/>
      <c r="O412" s="31"/>
      <c r="P412" s="31"/>
      <c r="Q412" s="31"/>
      <c r="R412" s="31"/>
      <c r="S412" s="31"/>
      <c r="T412" s="31"/>
      <c r="U412" s="31"/>
      <c r="V412" s="31"/>
      <c r="W412" s="31"/>
      <c r="X412" s="31"/>
    </row>
    <row r="413">
      <c r="A413" s="69"/>
      <c r="B413" s="70" t="str">
        <f>IF($A413="","",SUMIFS(Transacoes!D$3:D1001,Transacoes!$C$3:$C1001,$A413,Transacoes!$B$3:$B1001,"C")-SUMIFS(Transacoes!D$3:D1001,Transacoes!$C$3:$C1001,$A413,Transacoes!$B$3:$B1001,"V"))</f>
        <v/>
      </c>
      <c r="C413" s="71" t="str">
        <f>IF($A413="","",(SUMIFS(Transacoes!F$3:F1001,Transacoes!$C$3:$C1001,$A413,Transacoes!$B$3:$B1001,"C")-SUMIFS(Transacoes!F$3:F1001,Transacoes!$C$3:$C1001,$A413,Transacoes!$B$3:$B1001,"V")) + G413)</f>
        <v/>
      </c>
      <c r="D413" s="71" t="str">
        <f>IFERROR(__xludf.DUMMYFUNCTION("IF(A413="""","""",IF(B413="""","""",B413*GOOGLEFINANCE(A413)))"),"")</f>
        <v/>
      </c>
      <c r="E413" s="71" t="str">
        <f t="shared" si="1"/>
        <v/>
      </c>
      <c r="F413" s="72" t="str">
        <f t="shared" si="2"/>
        <v/>
      </c>
      <c r="G413" s="73" t="str">
        <f>IF(A413="","",SUMIF(Transacoes!C$3:C1001,A413,Transacoes!G$3:G1001))</f>
        <v/>
      </c>
      <c r="H413" s="74" t="str">
        <f>IF(A413="","", SUMIF(Transacoes!C$3:C1001, A413, Transacoes!H$3:H1001))</f>
        <v/>
      </c>
      <c r="I413" s="75" t="str">
        <f>IF($A413="","",SUMIF(Transacoes!$C$3:$C1001, $A413, Transacoes!I$3:I1001))</f>
        <v/>
      </c>
      <c r="J413" s="75" t="str">
        <f>IF($A413="","",SUMIF(Transacoes!$C$3:$C1001, $A413, Transacoes!J$3:J1001))</f>
        <v/>
      </c>
      <c r="K413" s="75" t="str">
        <f>IF($A413="","",SUMIF(Transacoes!$C$3:$C1001, $A413, Transacoes!K$3:K1001))</f>
        <v/>
      </c>
      <c r="L413" s="75" t="str">
        <f>IF($A413="","",SUMIF(Transacoes!$C$3:$C1001, $A413, Transacoes!L$3:L1001))</f>
        <v/>
      </c>
      <c r="M413" s="76" t="str">
        <f>IF($A413="","",SUMIF(Transacoes!$C$3:$C1001, $A413, Transacoes!M$3:M1001))</f>
        <v/>
      </c>
      <c r="N413" s="30"/>
      <c r="O413" s="31"/>
      <c r="P413" s="31"/>
      <c r="Q413" s="31"/>
      <c r="R413" s="31"/>
      <c r="S413" s="31"/>
      <c r="T413" s="31"/>
      <c r="U413" s="31"/>
      <c r="V413" s="31"/>
      <c r="W413" s="31"/>
      <c r="X413" s="31"/>
    </row>
    <row r="414">
      <c r="A414" s="69"/>
      <c r="B414" s="70" t="str">
        <f>IF($A414="","",SUMIFS(Transacoes!D$3:D1001,Transacoes!$C$3:$C1001,$A414,Transacoes!$B$3:$B1001,"C")-SUMIFS(Transacoes!D$3:D1001,Transacoes!$C$3:$C1001,$A414,Transacoes!$B$3:$B1001,"V"))</f>
        <v/>
      </c>
      <c r="C414" s="71" t="str">
        <f>IF($A414="","",(SUMIFS(Transacoes!F$3:F1001,Transacoes!$C$3:$C1001,$A414,Transacoes!$B$3:$B1001,"C")-SUMIFS(Transacoes!F$3:F1001,Transacoes!$C$3:$C1001,$A414,Transacoes!$B$3:$B1001,"V")) + G414)</f>
        <v/>
      </c>
      <c r="D414" s="71" t="str">
        <f>IFERROR(__xludf.DUMMYFUNCTION("IF(A414="""","""",IF(B414="""","""",B414*GOOGLEFINANCE(A414)))"),"")</f>
        <v/>
      </c>
      <c r="E414" s="71" t="str">
        <f t="shared" si="1"/>
        <v/>
      </c>
      <c r="F414" s="72" t="str">
        <f t="shared" si="2"/>
        <v/>
      </c>
      <c r="G414" s="73" t="str">
        <f>IF(A414="","",SUMIF(Transacoes!C$3:C1001,A414,Transacoes!G$3:G1001))</f>
        <v/>
      </c>
      <c r="H414" s="74" t="str">
        <f>IF(A414="","", SUMIF(Transacoes!C$3:C1001, A414, Transacoes!H$3:H1001))</f>
        <v/>
      </c>
      <c r="I414" s="75" t="str">
        <f>IF($A414="","",SUMIF(Transacoes!$C$3:$C1001, $A414, Transacoes!I$3:I1001))</f>
        <v/>
      </c>
      <c r="J414" s="75" t="str">
        <f>IF($A414="","",SUMIF(Transacoes!$C$3:$C1001, $A414, Transacoes!J$3:J1001))</f>
        <v/>
      </c>
      <c r="K414" s="75" t="str">
        <f>IF($A414="","",SUMIF(Transacoes!$C$3:$C1001, $A414, Transacoes!K$3:K1001))</f>
        <v/>
      </c>
      <c r="L414" s="75" t="str">
        <f>IF($A414="","",SUMIF(Transacoes!$C$3:$C1001, $A414, Transacoes!L$3:L1001))</f>
        <v/>
      </c>
      <c r="M414" s="76" t="str">
        <f>IF($A414="","",SUMIF(Transacoes!$C$3:$C1001, $A414, Transacoes!M$3:M1001))</f>
        <v/>
      </c>
      <c r="N414" s="30"/>
      <c r="O414" s="31"/>
      <c r="P414" s="31"/>
      <c r="Q414" s="31"/>
      <c r="R414" s="31"/>
      <c r="S414" s="31"/>
      <c r="T414" s="31"/>
      <c r="U414" s="31"/>
      <c r="V414" s="31"/>
      <c r="W414" s="31"/>
      <c r="X414" s="31"/>
    </row>
    <row r="415">
      <c r="A415" s="69"/>
      <c r="B415" s="70" t="str">
        <f>IF($A415="","",SUMIFS(Transacoes!D$3:D1001,Transacoes!$C$3:$C1001,$A415,Transacoes!$B$3:$B1001,"C")-SUMIFS(Transacoes!D$3:D1001,Transacoes!$C$3:$C1001,$A415,Transacoes!$B$3:$B1001,"V"))</f>
        <v/>
      </c>
      <c r="C415" s="71" t="str">
        <f>IF($A415="","",(SUMIFS(Transacoes!F$3:F1001,Transacoes!$C$3:$C1001,$A415,Transacoes!$B$3:$B1001,"C")-SUMIFS(Transacoes!F$3:F1001,Transacoes!$C$3:$C1001,$A415,Transacoes!$B$3:$B1001,"V")) + G415)</f>
        <v/>
      </c>
      <c r="D415" s="71" t="str">
        <f>IFERROR(__xludf.DUMMYFUNCTION("IF(A415="""","""",IF(B415="""","""",B415*GOOGLEFINANCE(A415)))"),"")</f>
        <v/>
      </c>
      <c r="E415" s="71" t="str">
        <f t="shared" si="1"/>
        <v/>
      </c>
      <c r="F415" s="72" t="str">
        <f t="shared" si="2"/>
        <v/>
      </c>
      <c r="G415" s="73" t="str">
        <f>IF(A415="","",SUMIF(Transacoes!C$3:C1001,A415,Transacoes!G$3:G1001))</f>
        <v/>
      </c>
      <c r="H415" s="74" t="str">
        <f>IF(A415="","", SUMIF(Transacoes!C$3:C1001, A415, Transacoes!H$3:H1001))</f>
        <v/>
      </c>
      <c r="I415" s="75" t="str">
        <f>IF($A415="","",SUMIF(Transacoes!$C$3:$C1001, $A415, Transacoes!I$3:I1001))</f>
        <v/>
      </c>
      <c r="J415" s="75" t="str">
        <f>IF($A415="","",SUMIF(Transacoes!$C$3:$C1001, $A415, Transacoes!J$3:J1001))</f>
        <v/>
      </c>
      <c r="K415" s="75" t="str">
        <f>IF($A415="","",SUMIF(Transacoes!$C$3:$C1001, $A415, Transacoes!K$3:K1001))</f>
        <v/>
      </c>
      <c r="L415" s="75" t="str">
        <f>IF($A415="","",SUMIF(Transacoes!$C$3:$C1001, $A415, Transacoes!L$3:L1001))</f>
        <v/>
      </c>
      <c r="M415" s="76" t="str">
        <f>IF($A415="","",SUMIF(Transacoes!$C$3:$C1001, $A415, Transacoes!M$3:M1001))</f>
        <v/>
      </c>
      <c r="N415" s="30"/>
      <c r="O415" s="31"/>
      <c r="P415" s="31"/>
      <c r="Q415" s="31"/>
      <c r="R415" s="31"/>
      <c r="S415" s="31"/>
      <c r="T415" s="31"/>
      <c r="U415" s="31"/>
      <c r="V415" s="31"/>
      <c r="W415" s="31"/>
      <c r="X415" s="31"/>
    </row>
    <row r="416">
      <c r="A416" s="69"/>
      <c r="B416" s="70" t="str">
        <f>IF($A416="","",SUMIFS(Transacoes!D$3:D1001,Transacoes!$C$3:$C1001,$A416,Transacoes!$B$3:$B1001,"C")-SUMIFS(Transacoes!D$3:D1001,Transacoes!$C$3:$C1001,$A416,Transacoes!$B$3:$B1001,"V"))</f>
        <v/>
      </c>
      <c r="C416" s="71" t="str">
        <f>IF($A416="","",(SUMIFS(Transacoes!F$3:F1001,Transacoes!$C$3:$C1001,$A416,Transacoes!$B$3:$B1001,"C")-SUMIFS(Transacoes!F$3:F1001,Transacoes!$C$3:$C1001,$A416,Transacoes!$B$3:$B1001,"V")) + G416)</f>
        <v/>
      </c>
      <c r="D416" s="71" t="str">
        <f>IFERROR(__xludf.DUMMYFUNCTION("IF(A416="""","""",IF(B416="""","""",B416*GOOGLEFINANCE(A416)))"),"")</f>
        <v/>
      </c>
      <c r="E416" s="71" t="str">
        <f t="shared" si="1"/>
        <v/>
      </c>
      <c r="F416" s="72" t="str">
        <f t="shared" si="2"/>
        <v/>
      </c>
      <c r="G416" s="73" t="str">
        <f>IF(A416="","",SUMIF(Transacoes!C$3:C1001,A416,Transacoes!G$3:G1001))</f>
        <v/>
      </c>
      <c r="H416" s="74" t="str">
        <f>IF(A416="","", SUMIF(Transacoes!C$3:C1001, A416, Transacoes!H$3:H1001))</f>
        <v/>
      </c>
      <c r="I416" s="75" t="str">
        <f>IF($A416="","",SUMIF(Transacoes!$C$3:$C1001, $A416, Transacoes!I$3:I1001))</f>
        <v/>
      </c>
      <c r="J416" s="75" t="str">
        <f>IF($A416="","",SUMIF(Transacoes!$C$3:$C1001, $A416, Transacoes!J$3:J1001))</f>
        <v/>
      </c>
      <c r="K416" s="75" t="str">
        <f>IF($A416="","",SUMIF(Transacoes!$C$3:$C1001, $A416, Transacoes!K$3:K1001))</f>
        <v/>
      </c>
      <c r="L416" s="75" t="str">
        <f>IF($A416="","",SUMIF(Transacoes!$C$3:$C1001, $A416, Transacoes!L$3:L1001))</f>
        <v/>
      </c>
      <c r="M416" s="76" t="str">
        <f>IF($A416="","",SUMIF(Transacoes!$C$3:$C1001, $A416, Transacoes!M$3:M1001))</f>
        <v/>
      </c>
      <c r="N416" s="30"/>
      <c r="O416" s="31"/>
      <c r="P416" s="31"/>
      <c r="Q416" s="31"/>
      <c r="R416" s="31"/>
      <c r="S416" s="31"/>
      <c r="T416" s="31"/>
      <c r="U416" s="31"/>
      <c r="V416" s="31"/>
      <c r="W416" s="31"/>
      <c r="X416" s="31"/>
    </row>
    <row r="417">
      <c r="A417" s="69"/>
      <c r="B417" s="70" t="str">
        <f>IF($A417="","",SUMIFS(Transacoes!D$3:D1001,Transacoes!$C$3:$C1001,$A417,Transacoes!$B$3:$B1001,"C")-SUMIFS(Transacoes!D$3:D1001,Transacoes!$C$3:$C1001,$A417,Transacoes!$B$3:$B1001,"V"))</f>
        <v/>
      </c>
      <c r="C417" s="71" t="str">
        <f>IF($A417="","",(SUMIFS(Transacoes!F$3:F1001,Transacoes!$C$3:$C1001,$A417,Transacoes!$B$3:$B1001,"C")-SUMIFS(Transacoes!F$3:F1001,Transacoes!$C$3:$C1001,$A417,Transacoes!$B$3:$B1001,"V")) + G417)</f>
        <v/>
      </c>
      <c r="D417" s="71" t="str">
        <f>IFERROR(__xludf.DUMMYFUNCTION("IF(A417="""","""",IF(B417="""","""",B417*GOOGLEFINANCE(A417)))"),"")</f>
        <v/>
      </c>
      <c r="E417" s="71" t="str">
        <f t="shared" si="1"/>
        <v/>
      </c>
      <c r="F417" s="72" t="str">
        <f t="shared" si="2"/>
        <v/>
      </c>
      <c r="G417" s="73" t="str">
        <f>IF(A417="","",SUMIF(Transacoes!C$3:C1001,A417,Transacoes!G$3:G1001))</f>
        <v/>
      </c>
      <c r="H417" s="74" t="str">
        <f>IF(A417="","", SUMIF(Transacoes!C$3:C1001, A417, Transacoes!H$3:H1001))</f>
        <v/>
      </c>
      <c r="I417" s="75" t="str">
        <f>IF($A417="","",SUMIF(Transacoes!$C$3:$C1001, $A417, Transacoes!I$3:I1001))</f>
        <v/>
      </c>
      <c r="J417" s="75" t="str">
        <f>IF($A417="","",SUMIF(Transacoes!$C$3:$C1001, $A417, Transacoes!J$3:J1001))</f>
        <v/>
      </c>
      <c r="K417" s="75" t="str">
        <f>IF($A417="","",SUMIF(Transacoes!$C$3:$C1001, $A417, Transacoes!K$3:K1001))</f>
        <v/>
      </c>
      <c r="L417" s="75" t="str">
        <f>IF($A417="","",SUMIF(Transacoes!$C$3:$C1001, $A417, Transacoes!L$3:L1001))</f>
        <v/>
      </c>
      <c r="M417" s="76" t="str">
        <f>IF($A417="","",SUMIF(Transacoes!$C$3:$C1001, $A417, Transacoes!M$3:M1001))</f>
        <v/>
      </c>
      <c r="N417" s="30"/>
      <c r="O417" s="31"/>
      <c r="P417" s="31"/>
      <c r="Q417" s="31"/>
      <c r="R417" s="31"/>
      <c r="S417" s="31"/>
      <c r="T417" s="31"/>
      <c r="U417" s="31"/>
      <c r="V417" s="31"/>
      <c r="W417" s="31"/>
      <c r="X417" s="31"/>
    </row>
    <row r="418">
      <c r="A418" s="69"/>
      <c r="B418" s="70" t="str">
        <f>IF($A418="","",SUMIFS(Transacoes!D$3:D1001,Transacoes!$C$3:$C1001,$A418,Transacoes!$B$3:$B1001,"C")-SUMIFS(Transacoes!D$3:D1001,Transacoes!$C$3:$C1001,$A418,Transacoes!$B$3:$B1001,"V"))</f>
        <v/>
      </c>
      <c r="C418" s="71" t="str">
        <f>IF($A418="","",(SUMIFS(Transacoes!F$3:F1001,Transacoes!$C$3:$C1001,$A418,Transacoes!$B$3:$B1001,"C")-SUMIFS(Transacoes!F$3:F1001,Transacoes!$C$3:$C1001,$A418,Transacoes!$B$3:$B1001,"V")) + G418)</f>
        <v/>
      </c>
      <c r="D418" s="71" t="str">
        <f>IFERROR(__xludf.DUMMYFUNCTION("IF(A418="""","""",IF(B418="""","""",B418*GOOGLEFINANCE(A418)))"),"")</f>
        <v/>
      </c>
      <c r="E418" s="71" t="str">
        <f t="shared" si="1"/>
        <v/>
      </c>
      <c r="F418" s="72" t="str">
        <f t="shared" si="2"/>
        <v/>
      </c>
      <c r="G418" s="73" t="str">
        <f>IF(A418="","",SUMIF(Transacoes!C$3:C1001,A418,Transacoes!G$3:G1001))</f>
        <v/>
      </c>
      <c r="H418" s="74" t="str">
        <f>IF(A418="","", SUMIF(Transacoes!C$3:C1001, A418, Transacoes!H$3:H1001))</f>
        <v/>
      </c>
      <c r="I418" s="75" t="str">
        <f>IF($A418="","",SUMIF(Transacoes!$C$3:$C1001, $A418, Transacoes!I$3:I1001))</f>
        <v/>
      </c>
      <c r="J418" s="75" t="str">
        <f>IF($A418="","",SUMIF(Transacoes!$C$3:$C1001, $A418, Transacoes!J$3:J1001))</f>
        <v/>
      </c>
      <c r="K418" s="75" t="str">
        <f>IF($A418="","",SUMIF(Transacoes!$C$3:$C1001, $A418, Transacoes!K$3:K1001))</f>
        <v/>
      </c>
      <c r="L418" s="75" t="str">
        <f>IF($A418="","",SUMIF(Transacoes!$C$3:$C1001, $A418, Transacoes!L$3:L1001))</f>
        <v/>
      </c>
      <c r="M418" s="76" t="str">
        <f>IF($A418="","",SUMIF(Transacoes!$C$3:$C1001, $A418, Transacoes!M$3:M1001))</f>
        <v/>
      </c>
      <c r="N418" s="30"/>
      <c r="O418" s="31"/>
      <c r="P418" s="31"/>
      <c r="Q418" s="31"/>
      <c r="R418" s="31"/>
      <c r="S418" s="31"/>
      <c r="T418" s="31"/>
      <c r="U418" s="31"/>
      <c r="V418" s="31"/>
      <c r="W418" s="31"/>
      <c r="X418" s="31"/>
    </row>
    <row r="419">
      <c r="A419" s="69"/>
      <c r="B419" s="70" t="str">
        <f>IF($A419="","",SUMIFS(Transacoes!D$3:D1001,Transacoes!$C$3:$C1001,$A419,Transacoes!$B$3:$B1001,"C")-SUMIFS(Transacoes!D$3:D1001,Transacoes!$C$3:$C1001,$A419,Transacoes!$B$3:$B1001,"V"))</f>
        <v/>
      </c>
      <c r="C419" s="71" t="str">
        <f>IF($A419="","",(SUMIFS(Transacoes!F$3:F1001,Transacoes!$C$3:$C1001,$A419,Transacoes!$B$3:$B1001,"C")-SUMIFS(Transacoes!F$3:F1001,Transacoes!$C$3:$C1001,$A419,Transacoes!$B$3:$B1001,"V")) + G419)</f>
        <v/>
      </c>
      <c r="D419" s="71" t="str">
        <f>IFERROR(__xludf.DUMMYFUNCTION("IF(A419="""","""",IF(B419="""","""",B419*GOOGLEFINANCE(A419)))"),"")</f>
        <v/>
      </c>
      <c r="E419" s="71" t="str">
        <f t="shared" si="1"/>
        <v/>
      </c>
      <c r="F419" s="72" t="str">
        <f t="shared" si="2"/>
        <v/>
      </c>
      <c r="G419" s="73" t="str">
        <f>IF(A419="","",SUMIF(Transacoes!C$3:C1001,A419,Transacoes!G$3:G1001))</f>
        <v/>
      </c>
      <c r="H419" s="74" t="str">
        <f>IF(A419="","", SUMIF(Transacoes!C$3:C1001, A419, Transacoes!H$3:H1001))</f>
        <v/>
      </c>
      <c r="I419" s="75" t="str">
        <f>IF($A419="","",SUMIF(Transacoes!$C$3:$C1001, $A419, Transacoes!I$3:I1001))</f>
        <v/>
      </c>
      <c r="J419" s="75" t="str">
        <f>IF($A419="","",SUMIF(Transacoes!$C$3:$C1001, $A419, Transacoes!J$3:J1001))</f>
        <v/>
      </c>
      <c r="K419" s="75" t="str">
        <f>IF($A419="","",SUMIF(Transacoes!$C$3:$C1001, $A419, Transacoes!K$3:K1001))</f>
        <v/>
      </c>
      <c r="L419" s="75" t="str">
        <f>IF($A419="","",SUMIF(Transacoes!$C$3:$C1001, $A419, Transacoes!L$3:L1001))</f>
        <v/>
      </c>
      <c r="M419" s="76" t="str">
        <f>IF($A419="","",SUMIF(Transacoes!$C$3:$C1001, $A419, Transacoes!M$3:M1001))</f>
        <v/>
      </c>
      <c r="N419" s="30"/>
      <c r="O419" s="31"/>
      <c r="P419" s="31"/>
      <c r="Q419" s="31"/>
      <c r="R419" s="31"/>
      <c r="S419" s="31"/>
      <c r="T419" s="31"/>
      <c r="U419" s="31"/>
      <c r="V419" s="31"/>
      <c r="W419" s="31"/>
      <c r="X419" s="31"/>
    </row>
    <row r="420">
      <c r="A420" s="69"/>
      <c r="B420" s="70" t="str">
        <f>IF($A420="","",SUMIFS(Transacoes!D$3:D1001,Transacoes!$C$3:$C1001,$A420,Transacoes!$B$3:$B1001,"C")-SUMIFS(Transacoes!D$3:D1001,Transacoes!$C$3:$C1001,$A420,Transacoes!$B$3:$B1001,"V"))</f>
        <v/>
      </c>
      <c r="C420" s="71" t="str">
        <f>IF($A420="","",(SUMIFS(Transacoes!F$3:F1001,Transacoes!$C$3:$C1001,$A420,Transacoes!$B$3:$B1001,"C")-SUMIFS(Transacoes!F$3:F1001,Transacoes!$C$3:$C1001,$A420,Transacoes!$B$3:$B1001,"V")) + G420)</f>
        <v/>
      </c>
      <c r="D420" s="71" t="str">
        <f>IFERROR(__xludf.DUMMYFUNCTION("IF(A420="""","""",IF(B420="""","""",B420*GOOGLEFINANCE(A420)))"),"")</f>
        <v/>
      </c>
      <c r="E420" s="71" t="str">
        <f t="shared" si="1"/>
        <v/>
      </c>
      <c r="F420" s="72" t="str">
        <f t="shared" si="2"/>
        <v/>
      </c>
      <c r="G420" s="73" t="str">
        <f>IF(A420="","",SUMIF(Transacoes!C$3:C1001,A420,Transacoes!G$3:G1001))</f>
        <v/>
      </c>
      <c r="H420" s="74" t="str">
        <f>IF(A420="","", SUMIF(Transacoes!C$3:C1001, A420, Transacoes!H$3:H1001))</f>
        <v/>
      </c>
      <c r="I420" s="75" t="str">
        <f>IF($A420="","",SUMIF(Transacoes!$C$3:$C1001, $A420, Transacoes!I$3:I1001))</f>
        <v/>
      </c>
      <c r="J420" s="75" t="str">
        <f>IF($A420="","",SUMIF(Transacoes!$C$3:$C1001, $A420, Transacoes!J$3:J1001))</f>
        <v/>
      </c>
      <c r="K420" s="75" t="str">
        <f>IF($A420="","",SUMIF(Transacoes!$C$3:$C1001, $A420, Transacoes!K$3:K1001))</f>
        <v/>
      </c>
      <c r="L420" s="75" t="str">
        <f>IF($A420="","",SUMIF(Transacoes!$C$3:$C1001, $A420, Transacoes!L$3:L1001))</f>
        <v/>
      </c>
      <c r="M420" s="76" t="str">
        <f>IF($A420="","",SUMIF(Transacoes!$C$3:$C1001, $A420, Transacoes!M$3:M1001))</f>
        <v/>
      </c>
      <c r="N420" s="30"/>
      <c r="O420" s="31"/>
      <c r="P420" s="31"/>
      <c r="Q420" s="31"/>
      <c r="R420" s="31"/>
      <c r="S420" s="31"/>
      <c r="T420" s="31"/>
      <c r="U420" s="31"/>
      <c r="V420" s="31"/>
      <c r="W420" s="31"/>
      <c r="X420" s="31"/>
    </row>
    <row r="421">
      <c r="A421" s="69"/>
      <c r="B421" s="70" t="str">
        <f>IF($A421="","",SUMIFS(Transacoes!D$3:D1001,Transacoes!$C$3:$C1001,$A421,Transacoes!$B$3:$B1001,"C")-SUMIFS(Transacoes!D$3:D1001,Transacoes!$C$3:$C1001,$A421,Transacoes!$B$3:$B1001,"V"))</f>
        <v/>
      </c>
      <c r="C421" s="71" t="str">
        <f>IF($A421="","",(SUMIFS(Transacoes!F$3:F1001,Transacoes!$C$3:$C1001,$A421,Transacoes!$B$3:$B1001,"C")-SUMIFS(Transacoes!F$3:F1001,Transacoes!$C$3:$C1001,$A421,Transacoes!$B$3:$B1001,"V")) + G421)</f>
        <v/>
      </c>
      <c r="D421" s="71" t="str">
        <f>IFERROR(__xludf.DUMMYFUNCTION("IF(A421="""","""",IF(B421="""","""",B421*GOOGLEFINANCE(A421)))"),"")</f>
        <v/>
      </c>
      <c r="E421" s="71" t="str">
        <f t="shared" si="1"/>
        <v/>
      </c>
      <c r="F421" s="72" t="str">
        <f t="shared" si="2"/>
        <v/>
      </c>
      <c r="G421" s="73" t="str">
        <f>IF(A421="","",SUMIF(Transacoes!C$3:C1001,A421,Transacoes!G$3:G1001))</f>
        <v/>
      </c>
      <c r="H421" s="74" t="str">
        <f>IF(A421="","", SUMIF(Transacoes!C$3:C1001, A421, Transacoes!H$3:H1001))</f>
        <v/>
      </c>
      <c r="I421" s="75" t="str">
        <f>IF($A421="","",SUMIF(Transacoes!$C$3:$C1001, $A421, Transacoes!I$3:I1001))</f>
        <v/>
      </c>
      <c r="J421" s="75" t="str">
        <f>IF($A421="","",SUMIF(Transacoes!$C$3:$C1001, $A421, Transacoes!J$3:J1001))</f>
        <v/>
      </c>
      <c r="K421" s="75" t="str">
        <f>IF($A421="","",SUMIF(Transacoes!$C$3:$C1001, $A421, Transacoes!K$3:K1001))</f>
        <v/>
      </c>
      <c r="L421" s="75" t="str">
        <f>IF($A421="","",SUMIF(Transacoes!$C$3:$C1001, $A421, Transacoes!L$3:L1001))</f>
        <v/>
      </c>
      <c r="M421" s="76" t="str">
        <f>IF($A421="","",SUMIF(Transacoes!$C$3:$C1001, $A421, Transacoes!M$3:M1001))</f>
        <v/>
      </c>
      <c r="N421" s="30"/>
      <c r="O421" s="31"/>
      <c r="P421" s="31"/>
      <c r="Q421" s="31"/>
      <c r="R421" s="31"/>
      <c r="S421" s="31"/>
      <c r="T421" s="31"/>
      <c r="U421" s="31"/>
      <c r="V421" s="31"/>
      <c r="W421" s="31"/>
      <c r="X421" s="31"/>
    </row>
    <row r="422">
      <c r="A422" s="69"/>
      <c r="B422" s="70" t="str">
        <f>IF($A422="","",SUMIFS(Transacoes!D$3:D1001,Transacoes!$C$3:$C1001,$A422,Transacoes!$B$3:$B1001,"C")-SUMIFS(Transacoes!D$3:D1001,Transacoes!$C$3:$C1001,$A422,Transacoes!$B$3:$B1001,"V"))</f>
        <v/>
      </c>
      <c r="C422" s="71" t="str">
        <f>IF($A422="","",(SUMIFS(Transacoes!F$3:F1001,Transacoes!$C$3:$C1001,$A422,Transacoes!$B$3:$B1001,"C")-SUMIFS(Transacoes!F$3:F1001,Transacoes!$C$3:$C1001,$A422,Transacoes!$B$3:$B1001,"V")) + G422)</f>
        <v/>
      </c>
      <c r="D422" s="71" t="str">
        <f>IFERROR(__xludf.DUMMYFUNCTION("IF(A422="""","""",IF(B422="""","""",B422*GOOGLEFINANCE(A422)))"),"")</f>
        <v/>
      </c>
      <c r="E422" s="71" t="str">
        <f t="shared" si="1"/>
        <v/>
      </c>
      <c r="F422" s="72" t="str">
        <f t="shared" si="2"/>
        <v/>
      </c>
      <c r="G422" s="73" t="str">
        <f>IF(A422="","",SUMIF(Transacoes!C$3:C1001,A422,Transacoes!G$3:G1001))</f>
        <v/>
      </c>
      <c r="H422" s="74" t="str">
        <f>IF(A422="","", SUMIF(Transacoes!C$3:C1001, A422, Transacoes!H$3:H1001))</f>
        <v/>
      </c>
      <c r="I422" s="75" t="str">
        <f>IF($A422="","",SUMIF(Transacoes!$C$3:$C1001, $A422, Transacoes!I$3:I1001))</f>
        <v/>
      </c>
      <c r="J422" s="75" t="str">
        <f>IF($A422="","",SUMIF(Transacoes!$C$3:$C1001, $A422, Transacoes!J$3:J1001))</f>
        <v/>
      </c>
      <c r="K422" s="75" t="str">
        <f>IF($A422="","",SUMIF(Transacoes!$C$3:$C1001, $A422, Transacoes!K$3:K1001))</f>
        <v/>
      </c>
      <c r="L422" s="75" t="str">
        <f>IF($A422="","",SUMIF(Transacoes!$C$3:$C1001, $A422, Transacoes!L$3:L1001))</f>
        <v/>
      </c>
      <c r="M422" s="76" t="str">
        <f>IF($A422="","",SUMIF(Transacoes!$C$3:$C1001, $A422, Transacoes!M$3:M1001))</f>
        <v/>
      </c>
      <c r="N422" s="30"/>
      <c r="O422" s="31"/>
      <c r="P422" s="31"/>
      <c r="Q422" s="31"/>
      <c r="R422" s="31"/>
      <c r="S422" s="31"/>
      <c r="T422" s="31"/>
      <c r="U422" s="31"/>
      <c r="V422" s="31"/>
      <c r="W422" s="31"/>
      <c r="X422" s="31"/>
    </row>
    <row r="423">
      <c r="A423" s="69"/>
      <c r="B423" s="70" t="str">
        <f>IF($A423="","",SUMIFS(Transacoes!D$3:D1001,Transacoes!$C$3:$C1001,$A423,Transacoes!$B$3:$B1001,"C")-SUMIFS(Transacoes!D$3:D1001,Transacoes!$C$3:$C1001,$A423,Transacoes!$B$3:$B1001,"V"))</f>
        <v/>
      </c>
      <c r="C423" s="71" t="str">
        <f>IF($A423="","",(SUMIFS(Transacoes!F$3:F1001,Transacoes!$C$3:$C1001,$A423,Transacoes!$B$3:$B1001,"C")-SUMIFS(Transacoes!F$3:F1001,Transacoes!$C$3:$C1001,$A423,Transacoes!$B$3:$B1001,"V")) + G423)</f>
        <v/>
      </c>
      <c r="D423" s="71" t="str">
        <f>IFERROR(__xludf.DUMMYFUNCTION("IF(A423="""","""",IF(B423="""","""",B423*GOOGLEFINANCE(A423)))"),"")</f>
        <v/>
      </c>
      <c r="E423" s="71" t="str">
        <f t="shared" si="1"/>
        <v/>
      </c>
      <c r="F423" s="72" t="str">
        <f t="shared" si="2"/>
        <v/>
      </c>
      <c r="G423" s="73" t="str">
        <f>IF(A423="","",SUMIF(Transacoes!C$3:C1001,A423,Transacoes!G$3:G1001))</f>
        <v/>
      </c>
      <c r="H423" s="74" t="str">
        <f>IF(A423="","", SUMIF(Transacoes!C$3:C1001, A423, Transacoes!H$3:H1001))</f>
        <v/>
      </c>
      <c r="I423" s="75" t="str">
        <f>IF($A423="","",SUMIF(Transacoes!$C$3:$C1001, $A423, Transacoes!I$3:I1001))</f>
        <v/>
      </c>
      <c r="J423" s="75" t="str">
        <f>IF($A423="","",SUMIF(Transacoes!$C$3:$C1001, $A423, Transacoes!J$3:J1001))</f>
        <v/>
      </c>
      <c r="K423" s="75" t="str">
        <f>IF($A423="","",SUMIF(Transacoes!$C$3:$C1001, $A423, Transacoes!K$3:K1001))</f>
        <v/>
      </c>
      <c r="L423" s="75" t="str">
        <f>IF($A423="","",SUMIF(Transacoes!$C$3:$C1001, $A423, Transacoes!L$3:L1001))</f>
        <v/>
      </c>
      <c r="M423" s="76" t="str">
        <f>IF($A423="","",SUMIF(Transacoes!$C$3:$C1001, $A423, Transacoes!M$3:M1001))</f>
        <v/>
      </c>
      <c r="N423" s="30"/>
      <c r="O423" s="31"/>
      <c r="P423" s="31"/>
      <c r="Q423" s="31"/>
      <c r="R423" s="31"/>
      <c r="S423" s="31"/>
      <c r="T423" s="31"/>
      <c r="U423" s="31"/>
      <c r="V423" s="31"/>
      <c r="W423" s="31"/>
      <c r="X423" s="31"/>
    </row>
    <row r="424">
      <c r="A424" s="69"/>
      <c r="B424" s="70" t="str">
        <f>IF($A424="","",SUMIFS(Transacoes!D$3:D1001,Transacoes!$C$3:$C1001,$A424,Transacoes!$B$3:$B1001,"C")-SUMIFS(Transacoes!D$3:D1001,Transacoes!$C$3:$C1001,$A424,Transacoes!$B$3:$B1001,"V"))</f>
        <v/>
      </c>
      <c r="C424" s="71" t="str">
        <f>IF($A424="","",(SUMIFS(Transacoes!F$3:F1001,Transacoes!$C$3:$C1001,$A424,Transacoes!$B$3:$B1001,"C")-SUMIFS(Transacoes!F$3:F1001,Transacoes!$C$3:$C1001,$A424,Transacoes!$B$3:$B1001,"V")) + G424)</f>
        <v/>
      </c>
      <c r="D424" s="71" t="str">
        <f>IFERROR(__xludf.DUMMYFUNCTION("IF(A424="""","""",IF(B424="""","""",B424*GOOGLEFINANCE(A424)))"),"")</f>
        <v/>
      </c>
      <c r="E424" s="71" t="str">
        <f t="shared" si="1"/>
        <v/>
      </c>
      <c r="F424" s="72" t="str">
        <f t="shared" si="2"/>
        <v/>
      </c>
      <c r="G424" s="73" t="str">
        <f>IF(A424="","",SUMIF(Transacoes!C$3:C1001,A424,Transacoes!G$3:G1001))</f>
        <v/>
      </c>
      <c r="H424" s="74" t="str">
        <f>IF(A424="","", SUMIF(Transacoes!C$3:C1001, A424, Transacoes!H$3:H1001))</f>
        <v/>
      </c>
      <c r="I424" s="75" t="str">
        <f>IF($A424="","",SUMIF(Transacoes!$C$3:$C1001, $A424, Transacoes!I$3:I1001))</f>
        <v/>
      </c>
      <c r="J424" s="75" t="str">
        <f>IF($A424="","",SUMIF(Transacoes!$C$3:$C1001, $A424, Transacoes!J$3:J1001))</f>
        <v/>
      </c>
      <c r="K424" s="75" t="str">
        <f>IF($A424="","",SUMIF(Transacoes!$C$3:$C1001, $A424, Transacoes!K$3:K1001))</f>
        <v/>
      </c>
      <c r="L424" s="75" t="str">
        <f>IF($A424="","",SUMIF(Transacoes!$C$3:$C1001, $A424, Transacoes!L$3:L1001))</f>
        <v/>
      </c>
      <c r="M424" s="76" t="str">
        <f>IF($A424="","",SUMIF(Transacoes!$C$3:$C1001, $A424, Transacoes!M$3:M1001))</f>
        <v/>
      </c>
      <c r="N424" s="30"/>
      <c r="O424" s="31"/>
      <c r="P424" s="31"/>
      <c r="Q424" s="31"/>
      <c r="R424" s="31"/>
      <c r="S424" s="31"/>
      <c r="T424" s="31"/>
      <c r="U424" s="31"/>
      <c r="V424" s="31"/>
      <c r="W424" s="31"/>
      <c r="X424" s="31"/>
    </row>
    <row r="425">
      <c r="A425" s="69"/>
      <c r="B425" s="70" t="str">
        <f>IF($A425="","",SUMIFS(Transacoes!D$3:D1001,Transacoes!$C$3:$C1001,$A425,Transacoes!$B$3:$B1001,"C")-SUMIFS(Transacoes!D$3:D1001,Transacoes!$C$3:$C1001,$A425,Transacoes!$B$3:$B1001,"V"))</f>
        <v/>
      </c>
      <c r="C425" s="71" t="str">
        <f>IF($A425="","",(SUMIFS(Transacoes!F$3:F1001,Transacoes!$C$3:$C1001,$A425,Transacoes!$B$3:$B1001,"C")-SUMIFS(Transacoes!F$3:F1001,Transacoes!$C$3:$C1001,$A425,Transacoes!$B$3:$B1001,"V")) + G425)</f>
        <v/>
      </c>
      <c r="D425" s="71" t="str">
        <f>IFERROR(__xludf.DUMMYFUNCTION("IF(A425="""","""",IF(B425="""","""",B425*GOOGLEFINANCE(A425)))"),"")</f>
        <v/>
      </c>
      <c r="E425" s="71" t="str">
        <f t="shared" si="1"/>
        <v/>
      </c>
      <c r="F425" s="72" t="str">
        <f t="shared" si="2"/>
        <v/>
      </c>
      <c r="G425" s="73" t="str">
        <f>IF(A425="","",SUMIF(Transacoes!C$3:C1001,A425,Transacoes!G$3:G1001))</f>
        <v/>
      </c>
      <c r="H425" s="74" t="str">
        <f>IF(A425="","", SUMIF(Transacoes!C$3:C1001, A425, Transacoes!H$3:H1001))</f>
        <v/>
      </c>
      <c r="I425" s="75" t="str">
        <f>IF($A425="","",SUMIF(Transacoes!$C$3:$C1001, $A425, Transacoes!I$3:I1001))</f>
        <v/>
      </c>
      <c r="J425" s="75" t="str">
        <f>IF($A425="","",SUMIF(Transacoes!$C$3:$C1001, $A425, Transacoes!J$3:J1001))</f>
        <v/>
      </c>
      <c r="K425" s="75" t="str">
        <f>IF($A425="","",SUMIF(Transacoes!$C$3:$C1001, $A425, Transacoes!K$3:K1001))</f>
        <v/>
      </c>
      <c r="L425" s="75" t="str">
        <f>IF($A425="","",SUMIF(Transacoes!$C$3:$C1001, $A425, Transacoes!L$3:L1001))</f>
        <v/>
      </c>
      <c r="M425" s="76" t="str">
        <f>IF($A425="","",SUMIF(Transacoes!$C$3:$C1001, $A425, Transacoes!M$3:M1001))</f>
        <v/>
      </c>
      <c r="N425" s="30"/>
      <c r="O425" s="31"/>
      <c r="P425" s="31"/>
      <c r="Q425" s="31"/>
      <c r="R425" s="31"/>
      <c r="S425" s="31"/>
      <c r="T425" s="31"/>
      <c r="U425" s="31"/>
      <c r="V425" s="31"/>
      <c r="W425" s="31"/>
      <c r="X425" s="31"/>
    </row>
    <row r="426">
      <c r="A426" s="69"/>
      <c r="B426" s="70" t="str">
        <f>IF($A426="","",SUMIFS(Transacoes!D$3:D1001,Transacoes!$C$3:$C1001,$A426,Transacoes!$B$3:$B1001,"C")-SUMIFS(Transacoes!D$3:D1001,Transacoes!$C$3:$C1001,$A426,Transacoes!$B$3:$B1001,"V"))</f>
        <v/>
      </c>
      <c r="C426" s="71" t="str">
        <f>IF($A426="","",(SUMIFS(Transacoes!F$3:F1001,Transacoes!$C$3:$C1001,$A426,Transacoes!$B$3:$B1001,"C")-SUMIFS(Transacoes!F$3:F1001,Transacoes!$C$3:$C1001,$A426,Transacoes!$B$3:$B1001,"V")) + G426)</f>
        <v/>
      </c>
      <c r="D426" s="71" t="str">
        <f>IFERROR(__xludf.DUMMYFUNCTION("IF(A426="""","""",IF(B426="""","""",B426*GOOGLEFINANCE(A426)))"),"")</f>
        <v/>
      </c>
      <c r="E426" s="71" t="str">
        <f t="shared" si="1"/>
        <v/>
      </c>
      <c r="F426" s="72" t="str">
        <f t="shared" si="2"/>
        <v/>
      </c>
      <c r="G426" s="73" t="str">
        <f>IF(A426="","",SUMIF(Transacoes!C$3:C1001,A426,Transacoes!G$3:G1001))</f>
        <v/>
      </c>
      <c r="H426" s="74" t="str">
        <f>IF(A426="","", SUMIF(Transacoes!C$3:C1001, A426, Transacoes!H$3:H1001))</f>
        <v/>
      </c>
      <c r="I426" s="75" t="str">
        <f>IF($A426="","",SUMIF(Transacoes!$C$3:$C1001, $A426, Transacoes!I$3:I1001))</f>
        <v/>
      </c>
      <c r="J426" s="75" t="str">
        <f>IF($A426="","",SUMIF(Transacoes!$C$3:$C1001, $A426, Transacoes!J$3:J1001))</f>
        <v/>
      </c>
      <c r="K426" s="75" t="str">
        <f>IF($A426="","",SUMIF(Transacoes!$C$3:$C1001, $A426, Transacoes!K$3:K1001))</f>
        <v/>
      </c>
      <c r="L426" s="75" t="str">
        <f>IF($A426="","",SUMIF(Transacoes!$C$3:$C1001, $A426, Transacoes!L$3:L1001))</f>
        <v/>
      </c>
      <c r="M426" s="76" t="str">
        <f>IF($A426="","",SUMIF(Transacoes!$C$3:$C1001, $A426, Transacoes!M$3:M1001))</f>
        <v/>
      </c>
      <c r="N426" s="30"/>
      <c r="O426" s="31"/>
      <c r="P426" s="31"/>
      <c r="Q426" s="31"/>
      <c r="R426" s="31"/>
      <c r="S426" s="31"/>
      <c r="T426" s="31"/>
      <c r="U426" s="31"/>
      <c r="V426" s="31"/>
      <c r="W426" s="31"/>
      <c r="X426" s="31"/>
    </row>
    <row r="427">
      <c r="A427" s="69"/>
      <c r="B427" s="70" t="str">
        <f>IF($A427="","",SUMIFS(Transacoes!D$3:D1001,Transacoes!$C$3:$C1001,$A427,Transacoes!$B$3:$B1001,"C")-SUMIFS(Transacoes!D$3:D1001,Transacoes!$C$3:$C1001,$A427,Transacoes!$B$3:$B1001,"V"))</f>
        <v/>
      </c>
      <c r="C427" s="71" t="str">
        <f>IF($A427="","",(SUMIFS(Transacoes!F$3:F1001,Transacoes!$C$3:$C1001,$A427,Transacoes!$B$3:$B1001,"C")-SUMIFS(Transacoes!F$3:F1001,Transacoes!$C$3:$C1001,$A427,Transacoes!$B$3:$B1001,"V")) + G427)</f>
        <v/>
      </c>
      <c r="D427" s="71" t="str">
        <f>IFERROR(__xludf.DUMMYFUNCTION("IF(A427="""","""",IF(B427="""","""",B427*GOOGLEFINANCE(A427)))"),"")</f>
        <v/>
      </c>
      <c r="E427" s="71" t="str">
        <f t="shared" si="1"/>
        <v/>
      </c>
      <c r="F427" s="72" t="str">
        <f t="shared" si="2"/>
        <v/>
      </c>
      <c r="G427" s="73" t="str">
        <f>IF(A427="","",SUMIF(Transacoes!C$3:C1001,A427,Transacoes!G$3:G1001))</f>
        <v/>
      </c>
      <c r="H427" s="74" t="str">
        <f>IF(A427="","", SUMIF(Transacoes!C$3:C1001, A427, Transacoes!H$3:H1001))</f>
        <v/>
      </c>
      <c r="I427" s="75" t="str">
        <f>IF($A427="","",SUMIF(Transacoes!$C$3:$C1001, $A427, Transacoes!I$3:I1001))</f>
        <v/>
      </c>
      <c r="J427" s="75" t="str">
        <f>IF($A427="","",SUMIF(Transacoes!$C$3:$C1001, $A427, Transacoes!J$3:J1001))</f>
        <v/>
      </c>
      <c r="K427" s="75" t="str">
        <f>IF($A427="","",SUMIF(Transacoes!$C$3:$C1001, $A427, Transacoes!K$3:K1001))</f>
        <v/>
      </c>
      <c r="L427" s="75" t="str">
        <f>IF($A427="","",SUMIF(Transacoes!$C$3:$C1001, $A427, Transacoes!L$3:L1001))</f>
        <v/>
      </c>
      <c r="M427" s="76" t="str">
        <f>IF($A427="","",SUMIF(Transacoes!$C$3:$C1001, $A427, Transacoes!M$3:M1001))</f>
        <v/>
      </c>
      <c r="N427" s="30"/>
      <c r="O427" s="31"/>
      <c r="P427" s="31"/>
      <c r="Q427" s="31"/>
      <c r="R427" s="31"/>
      <c r="S427" s="31"/>
      <c r="T427" s="31"/>
      <c r="U427" s="31"/>
      <c r="V427" s="31"/>
      <c r="W427" s="31"/>
      <c r="X427" s="31"/>
    </row>
    <row r="428">
      <c r="A428" s="69"/>
      <c r="B428" s="70" t="str">
        <f>IF($A428="","",SUMIFS(Transacoes!D$3:D1001,Transacoes!$C$3:$C1001,$A428,Transacoes!$B$3:$B1001,"C")-SUMIFS(Transacoes!D$3:D1001,Transacoes!$C$3:$C1001,$A428,Transacoes!$B$3:$B1001,"V"))</f>
        <v/>
      </c>
      <c r="C428" s="71" t="str">
        <f>IF($A428="","",(SUMIFS(Transacoes!F$3:F1001,Transacoes!$C$3:$C1001,$A428,Transacoes!$B$3:$B1001,"C")-SUMIFS(Transacoes!F$3:F1001,Transacoes!$C$3:$C1001,$A428,Transacoes!$B$3:$B1001,"V")) + G428)</f>
        <v/>
      </c>
      <c r="D428" s="71" t="str">
        <f>IFERROR(__xludf.DUMMYFUNCTION("IF(A428="""","""",IF(B428="""","""",B428*GOOGLEFINANCE(A428)))"),"")</f>
        <v/>
      </c>
      <c r="E428" s="71" t="str">
        <f t="shared" si="1"/>
        <v/>
      </c>
      <c r="F428" s="72" t="str">
        <f t="shared" si="2"/>
        <v/>
      </c>
      <c r="G428" s="73" t="str">
        <f>IF(A428="","",SUMIF(Transacoes!C$3:C1001,A428,Transacoes!G$3:G1001))</f>
        <v/>
      </c>
      <c r="H428" s="74" t="str">
        <f>IF(A428="","", SUMIF(Transacoes!C$3:C1001, A428, Transacoes!H$3:H1001))</f>
        <v/>
      </c>
      <c r="I428" s="75" t="str">
        <f>IF($A428="","",SUMIF(Transacoes!$C$3:$C1001, $A428, Transacoes!I$3:I1001))</f>
        <v/>
      </c>
      <c r="J428" s="75" t="str">
        <f>IF($A428="","",SUMIF(Transacoes!$C$3:$C1001, $A428, Transacoes!J$3:J1001))</f>
        <v/>
      </c>
      <c r="K428" s="75" t="str">
        <f>IF($A428="","",SUMIF(Transacoes!$C$3:$C1001, $A428, Transacoes!K$3:K1001))</f>
        <v/>
      </c>
      <c r="L428" s="75" t="str">
        <f>IF($A428="","",SUMIF(Transacoes!$C$3:$C1001, $A428, Transacoes!L$3:L1001))</f>
        <v/>
      </c>
      <c r="M428" s="76" t="str">
        <f>IF($A428="","",SUMIF(Transacoes!$C$3:$C1001, $A428, Transacoes!M$3:M1001))</f>
        <v/>
      </c>
      <c r="N428" s="30"/>
      <c r="O428" s="31"/>
      <c r="P428" s="31"/>
      <c r="Q428" s="31"/>
      <c r="R428" s="31"/>
      <c r="S428" s="31"/>
      <c r="T428" s="31"/>
      <c r="U428" s="31"/>
      <c r="V428" s="31"/>
      <c r="W428" s="31"/>
      <c r="X428" s="31"/>
    </row>
    <row r="429">
      <c r="A429" s="69"/>
      <c r="B429" s="70" t="str">
        <f>IF($A429="","",SUMIFS(Transacoes!D$3:D1001,Transacoes!$C$3:$C1001,$A429,Transacoes!$B$3:$B1001,"C")-SUMIFS(Transacoes!D$3:D1001,Transacoes!$C$3:$C1001,$A429,Transacoes!$B$3:$B1001,"V"))</f>
        <v/>
      </c>
      <c r="C429" s="71" t="str">
        <f>IF($A429="","",(SUMIFS(Transacoes!F$3:F1001,Transacoes!$C$3:$C1001,$A429,Transacoes!$B$3:$B1001,"C")-SUMIFS(Transacoes!F$3:F1001,Transacoes!$C$3:$C1001,$A429,Transacoes!$B$3:$B1001,"V")) + G429)</f>
        <v/>
      </c>
      <c r="D429" s="71" t="str">
        <f>IFERROR(__xludf.DUMMYFUNCTION("IF(A429="""","""",IF(B429="""","""",B429*GOOGLEFINANCE(A429)))"),"")</f>
        <v/>
      </c>
      <c r="E429" s="71" t="str">
        <f t="shared" si="1"/>
        <v/>
      </c>
      <c r="F429" s="72" t="str">
        <f t="shared" si="2"/>
        <v/>
      </c>
      <c r="G429" s="73" t="str">
        <f>IF(A429="","",SUMIF(Transacoes!C$3:C1001,A429,Transacoes!G$3:G1001))</f>
        <v/>
      </c>
      <c r="H429" s="74" t="str">
        <f>IF(A429="","", SUMIF(Transacoes!C$3:C1001, A429, Transacoes!H$3:H1001))</f>
        <v/>
      </c>
      <c r="I429" s="75" t="str">
        <f>IF($A429="","",SUMIF(Transacoes!$C$3:$C1001, $A429, Transacoes!I$3:I1001))</f>
        <v/>
      </c>
      <c r="J429" s="75" t="str">
        <f>IF($A429="","",SUMIF(Transacoes!$C$3:$C1001, $A429, Transacoes!J$3:J1001))</f>
        <v/>
      </c>
      <c r="K429" s="75" t="str">
        <f>IF($A429="","",SUMIF(Transacoes!$C$3:$C1001, $A429, Transacoes!K$3:K1001))</f>
        <v/>
      </c>
      <c r="L429" s="75" t="str">
        <f>IF($A429="","",SUMIF(Transacoes!$C$3:$C1001, $A429, Transacoes!L$3:L1001))</f>
        <v/>
      </c>
      <c r="M429" s="76" t="str">
        <f>IF($A429="","",SUMIF(Transacoes!$C$3:$C1001, $A429, Transacoes!M$3:M1001))</f>
        <v/>
      </c>
      <c r="N429" s="30"/>
      <c r="O429" s="31"/>
      <c r="P429" s="31"/>
      <c r="Q429" s="31"/>
      <c r="R429" s="31"/>
      <c r="S429" s="31"/>
      <c r="T429" s="31"/>
      <c r="U429" s="31"/>
      <c r="V429" s="31"/>
      <c r="W429" s="31"/>
      <c r="X429" s="31"/>
    </row>
    <row r="430">
      <c r="A430" s="69"/>
      <c r="B430" s="70" t="str">
        <f>IF($A430="","",SUMIFS(Transacoes!D$3:D1001,Transacoes!$C$3:$C1001,$A430,Transacoes!$B$3:$B1001,"C")-SUMIFS(Transacoes!D$3:D1001,Transacoes!$C$3:$C1001,$A430,Transacoes!$B$3:$B1001,"V"))</f>
        <v/>
      </c>
      <c r="C430" s="71" t="str">
        <f>IF($A430="","",(SUMIFS(Transacoes!F$3:F1001,Transacoes!$C$3:$C1001,$A430,Transacoes!$B$3:$B1001,"C")-SUMIFS(Transacoes!F$3:F1001,Transacoes!$C$3:$C1001,$A430,Transacoes!$B$3:$B1001,"V")) + G430)</f>
        <v/>
      </c>
      <c r="D430" s="71" t="str">
        <f>IFERROR(__xludf.DUMMYFUNCTION("IF(A430="""","""",IF(B430="""","""",B430*GOOGLEFINANCE(A430)))"),"")</f>
        <v/>
      </c>
      <c r="E430" s="71" t="str">
        <f t="shared" si="1"/>
        <v/>
      </c>
      <c r="F430" s="72" t="str">
        <f t="shared" si="2"/>
        <v/>
      </c>
      <c r="G430" s="73" t="str">
        <f>IF(A430="","",SUMIF(Transacoes!C$3:C1001,A430,Transacoes!G$3:G1001))</f>
        <v/>
      </c>
      <c r="H430" s="74" t="str">
        <f>IF(A430="","", SUMIF(Transacoes!C$3:C1001, A430, Transacoes!H$3:H1001))</f>
        <v/>
      </c>
      <c r="I430" s="75" t="str">
        <f>IF($A430="","",SUMIF(Transacoes!$C$3:$C1001, $A430, Transacoes!I$3:I1001))</f>
        <v/>
      </c>
      <c r="J430" s="75" t="str">
        <f>IF($A430="","",SUMIF(Transacoes!$C$3:$C1001, $A430, Transacoes!J$3:J1001))</f>
        <v/>
      </c>
      <c r="K430" s="75" t="str">
        <f>IF($A430="","",SUMIF(Transacoes!$C$3:$C1001, $A430, Transacoes!K$3:K1001))</f>
        <v/>
      </c>
      <c r="L430" s="75" t="str">
        <f>IF($A430="","",SUMIF(Transacoes!$C$3:$C1001, $A430, Transacoes!L$3:L1001))</f>
        <v/>
      </c>
      <c r="M430" s="76" t="str">
        <f>IF($A430="","",SUMIF(Transacoes!$C$3:$C1001, $A430, Transacoes!M$3:M1001))</f>
        <v/>
      </c>
      <c r="N430" s="30"/>
      <c r="O430" s="31"/>
      <c r="P430" s="31"/>
      <c r="Q430" s="31"/>
      <c r="R430" s="31"/>
      <c r="S430" s="31"/>
      <c r="T430" s="31"/>
      <c r="U430" s="31"/>
      <c r="V430" s="31"/>
      <c r="W430" s="31"/>
      <c r="X430" s="31"/>
    </row>
    <row r="431">
      <c r="A431" s="69"/>
      <c r="B431" s="70" t="str">
        <f>IF($A431="","",SUMIFS(Transacoes!D$3:D1001,Transacoes!$C$3:$C1001,$A431,Transacoes!$B$3:$B1001,"C")-SUMIFS(Transacoes!D$3:D1001,Transacoes!$C$3:$C1001,$A431,Transacoes!$B$3:$B1001,"V"))</f>
        <v/>
      </c>
      <c r="C431" s="71" t="str">
        <f>IF($A431="","",(SUMIFS(Transacoes!F$3:F1001,Transacoes!$C$3:$C1001,$A431,Transacoes!$B$3:$B1001,"C")-SUMIFS(Transacoes!F$3:F1001,Transacoes!$C$3:$C1001,$A431,Transacoes!$B$3:$B1001,"V")) + G431)</f>
        <v/>
      </c>
      <c r="D431" s="71" t="str">
        <f>IFERROR(__xludf.DUMMYFUNCTION("IF(A431="""","""",IF(B431="""","""",B431*GOOGLEFINANCE(A431)))"),"")</f>
        <v/>
      </c>
      <c r="E431" s="71" t="str">
        <f t="shared" si="1"/>
        <v/>
      </c>
      <c r="F431" s="72" t="str">
        <f t="shared" si="2"/>
        <v/>
      </c>
      <c r="G431" s="73" t="str">
        <f>IF(A431="","",SUMIF(Transacoes!C$3:C1001,A431,Transacoes!G$3:G1001))</f>
        <v/>
      </c>
      <c r="H431" s="74" t="str">
        <f>IF(A431="","", SUMIF(Transacoes!C$3:C1001, A431, Transacoes!H$3:H1001))</f>
        <v/>
      </c>
      <c r="I431" s="75" t="str">
        <f>IF($A431="","",SUMIF(Transacoes!$C$3:$C1001, $A431, Transacoes!I$3:I1001))</f>
        <v/>
      </c>
      <c r="J431" s="75" t="str">
        <f>IF($A431="","",SUMIF(Transacoes!$C$3:$C1001, $A431, Transacoes!J$3:J1001))</f>
        <v/>
      </c>
      <c r="K431" s="75" t="str">
        <f>IF($A431="","",SUMIF(Transacoes!$C$3:$C1001, $A431, Transacoes!K$3:K1001))</f>
        <v/>
      </c>
      <c r="L431" s="75" t="str">
        <f>IF($A431="","",SUMIF(Transacoes!$C$3:$C1001, $A431, Transacoes!L$3:L1001))</f>
        <v/>
      </c>
      <c r="M431" s="76" t="str">
        <f>IF($A431="","",SUMIF(Transacoes!$C$3:$C1001, $A431, Transacoes!M$3:M1001))</f>
        <v/>
      </c>
      <c r="N431" s="30"/>
      <c r="O431" s="31"/>
      <c r="P431" s="31"/>
      <c r="Q431" s="31"/>
      <c r="R431" s="31"/>
      <c r="S431" s="31"/>
      <c r="T431" s="31"/>
      <c r="U431" s="31"/>
      <c r="V431" s="31"/>
      <c r="W431" s="31"/>
      <c r="X431" s="31"/>
    </row>
    <row r="432">
      <c r="A432" s="69"/>
      <c r="B432" s="70" t="str">
        <f>IF($A432="","",SUMIFS(Transacoes!D$3:D1001,Transacoes!$C$3:$C1001,$A432,Transacoes!$B$3:$B1001,"C")-SUMIFS(Transacoes!D$3:D1001,Transacoes!$C$3:$C1001,$A432,Transacoes!$B$3:$B1001,"V"))</f>
        <v/>
      </c>
      <c r="C432" s="71" t="str">
        <f>IF($A432="","",(SUMIFS(Transacoes!F$3:F1001,Transacoes!$C$3:$C1001,$A432,Transacoes!$B$3:$B1001,"C")-SUMIFS(Transacoes!F$3:F1001,Transacoes!$C$3:$C1001,$A432,Transacoes!$B$3:$B1001,"V")) + G432)</f>
        <v/>
      </c>
      <c r="D432" s="71" t="str">
        <f>IFERROR(__xludf.DUMMYFUNCTION("IF(A432="""","""",IF(B432="""","""",B432*GOOGLEFINANCE(A432)))"),"")</f>
        <v/>
      </c>
      <c r="E432" s="71" t="str">
        <f t="shared" si="1"/>
        <v/>
      </c>
      <c r="F432" s="72" t="str">
        <f t="shared" si="2"/>
        <v/>
      </c>
      <c r="G432" s="73" t="str">
        <f>IF(A432="","",SUMIF(Transacoes!C$3:C1001,A432,Transacoes!G$3:G1001))</f>
        <v/>
      </c>
      <c r="H432" s="74" t="str">
        <f>IF(A432="","", SUMIF(Transacoes!C$3:C1001, A432, Transacoes!H$3:H1001))</f>
        <v/>
      </c>
      <c r="I432" s="75" t="str">
        <f>IF($A432="","",SUMIF(Transacoes!$C$3:$C1001, $A432, Transacoes!I$3:I1001))</f>
        <v/>
      </c>
      <c r="J432" s="75" t="str">
        <f>IF($A432="","",SUMIF(Transacoes!$C$3:$C1001, $A432, Transacoes!J$3:J1001))</f>
        <v/>
      </c>
      <c r="K432" s="75" t="str">
        <f>IF($A432="","",SUMIF(Transacoes!$C$3:$C1001, $A432, Transacoes!K$3:K1001))</f>
        <v/>
      </c>
      <c r="L432" s="75" t="str">
        <f>IF($A432="","",SUMIF(Transacoes!$C$3:$C1001, $A432, Transacoes!L$3:L1001))</f>
        <v/>
      </c>
      <c r="M432" s="76" t="str">
        <f>IF($A432="","",SUMIF(Transacoes!$C$3:$C1001, $A432, Transacoes!M$3:M1001))</f>
        <v/>
      </c>
      <c r="N432" s="30"/>
      <c r="O432" s="31"/>
      <c r="P432" s="31"/>
      <c r="Q432" s="31"/>
      <c r="R432" s="31"/>
      <c r="S432" s="31"/>
      <c r="T432" s="31"/>
      <c r="U432" s="31"/>
      <c r="V432" s="31"/>
      <c r="W432" s="31"/>
      <c r="X432" s="31"/>
    </row>
    <row r="433">
      <c r="A433" s="69"/>
      <c r="B433" s="70" t="str">
        <f>IF($A433="","",SUMIFS(Transacoes!D$3:D1001,Transacoes!$C$3:$C1001,$A433,Transacoes!$B$3:$B1001,"C")-SUMIFS(Transacoes!D$3:D1001,Transacoes!$C$3:$C1001,$A433,Transacoes!$B$3:$B1001,"V"))</f>
        <v/>
      </c>
      <c r="C433" s="71" t="str">
        <f>IF($A433="","",(SUMIFS(Transacoes!F$3:F1001,Transacoes!$C$3:$C1001,$A433,Transacoes!$B$3:$B1001,"C")-SUMIFS(Transacoes!F$3:F1001,Transacoes!$C$3:$C1001,$A433,Transacoes!$B$3:$B1001,"V")) + G433)</f>
        <v/>
      </c>
      <c r="D433" s="71" t="str">
        <f>IFERROR(__xludf.DUMMYFUNCTION("IF(A433="""","""",IF(B433="""","""",B433*GOOGLEFINANCE(A433)))"),"")</f>
        <v/>
      </c>
      <c r="E433" s="71" t="str">
        <f t="shared" si="1"/>
        <v/>
      </c>
      <c r="F433" s="72" t="str">
        <f t="shared" si="2"/>
        <v/>
      </c>
      <c r="G433" s="73" t="str">
        <f>IF(A433="","",SUMIF(Transacoes!C$3:C1001,A433,Transacoes!G$3:G1001))</f>
        <v/>
      </c>
      <c r="H433" s="74" t="str">
        <f>IF(A433="","", SUMIF(Transacoes!C$3:C1001, A433, Transacoes!H$3:H1001))</f>
        <v/>
      </c>
      <c r="I433" s="75" t="str">
        <f>IF($A433="","",SUMIF(Transacoes!$C$3:$C1001, $A433, Transacoes!I$3:I1001))</f>
        <v/>
      </c>
      <c r="J433" s="75" t="str">
        <f>IF($A433="","",SUMIF(Transacoes!$C$3:$C1001, $A433, Transacoes!J$3:J1001))</f>
        <v/>
      </c>
      <c r="K433" s="75" t="str">
        <f>IF($A433="","",SUMIF(Transacoes!$C$3:$C1001, $A433, Transacoes!K$3:K1001))</f>
        <v/>
      </c>
      <c r="L433" s="75" t="str">
        <f>IF($A433="","",SUMIF(Transacoes!$C$3:$C1001, $A433, Transacoes!L$3:L1001))</f>
        <v/>
      </c>
      <c r="M433" s="76" t="str">
        <f>IF($A433="","",SUMIF(Transacoes!$C$3:$C1001, $A433, Transacoes!M$3:M1001))</f>
        <v/>
      </c>
      <c r="N433" s="30"/>
      <c r="O433" s="31"/>
      <c r="P433" s="31"/>
      <c r="Q433" s="31"/>
      <c r="R433" s="31"/>
      <c r="S433" s="31"/>
      <c r="T433" s="31"/>
      <c r="U433" s="31"/>
      <c r="V433" s="31"/>
      <c r="W433" s="31"/>
      <c r="X433" s="31"/>
    </row>
    <row r="434">
      <c r="A434" s="69"/>
      <c r="B434" s="70" t="str">
        <f>IF($A434="","",SUMIFS(Transacoes!D$3:D1001,Transacoes!$C$3:$C1001,$A434,Transacoes!$B$3:$B1001,"C")-SUMIFS(Transacoes!D$3:D1001,Transacoes!$C$3:$C1001,$A434,Transacoes!$B$3:$B1001,"V"))</f>
        <v/>
      </c>
      <c r="C434" s="71" t="str">
        <f>IF($A434="","",(SUMIFS(Transacoes!F$3:F1001,Transacoes!$C$3:$C1001,$A434,Transacoes!$B$3:$B1001,"C")-SUMIFS(Transacoes!F$3:F1001,Transacoes!$C$3:$C1001,$A434,Transacoes!$B$3:$B1001,"V")) + G434)</f>
        <v/>
      </c>
      <c r="D434" s="71" t="str">
        <f>IFERROR(__xludf.DUMMYFUNCTION("IF(A434="""","""",IF(B434="""","""",B434*GOOGLEFINANCE(A434)))"),"")</f>
        <v/>
      </c>
      <c r="E434" s="71" t="str">
        <f t="shared" si="1"/>
        <v/>
      </c>
      <c r="F434" s="72" t="str">
        <f t="shared" si="2"/>
        <v/>
      </c>
      <c r="G434" s="73" t="str">
        <f>IF(A434="","",SUMIF(Transacoes!C$3:C1001,A434,Transacoes!G$3:G1001))</f>
        <v/>
      </c>
      <c r="H434" s="74" t="str">
        <f>IF(A434="","", SUMIF(Transacoes!C$3:C1001, A434, Transacoes!H$3:H1001))</f>
        <v/>
      </c>
      <c r="I434" s="75" t="str">
        <f>IF($A434="","",SUMIF(Transacoes!$C$3:$C1001, $A434, Transacoes!I$3:I1001))</f>
        <v/>
      </c>
      <c r="J434" s="75" t="str">
        <f>IF($A434="","",SUMIF(Transacoes!$C$3:$C1001, $A434, Transacoes!J$3:J1001))</f>
        <v/>
      </c>
      <c r="K434" s="75" t="str">
        <f>IF($A434="","",SUMIF(Transacoes!$C$3:$C1001, $A434, Transacoes!K$3:K1001))</f>
        <v/>
      </c>
      <c r="L434" s="75" t="str">
        <f>IF($A434="","",SUMIF(Transacoes!$C$3:$C1001, $A434, Transacoes!L$3:L1001))</f>
        <v/>
      </c>
      <c r="M434" s="76" t="str">
        <f>IF($A434="","",SUMIF(Transacoes!$C$3:$C1001, $A434, Transacoes!M$3:M1001))</f>
        <v/>
      </c>
      <c r="N434" s="30"/>
      <c r="O434" s="31"/>
      <c r="P434" s="31"/>
      <c r="Q434" s="31"/>
      <c r="R434" s="31"/>
      <c r="S434" s="31"/>
      <c r="T434" s="31"/>
      <c r="U434" s="31"/>
      <c r="V434" s="31"/>
      <c r="W434" s="31"/>
      <c r="X434" s="31"/>
    </row>
    <row r="435">
      <c r="A435" s="69"/>
      <c r="B435" s="70" t="str">
        <f>IF($A435="","",SUMIFS(Transacoes!D$3:D1001,Transacoes!$C$3:$C1001,$A435,Transacoes!$B$3:$B1001,"C")-SUMIFS(Transacoes!D$3:D1001,Transacoes!$C$3:$C1001,$A435,Transacoes!$B$3:$B1001,"V"))</f>
        <v/>
      </c>
      <c r="C435" s="71" t="str">
        <f>IF($A435="","",(SUMIFS(Transacoes!F$3:F1001,Transacoes!$C$3:$C1001,$A435,Transacoes!$B$3:$B1001,"C")-SUMIFS(Transacoes!F$3:F1001,Transacoes!$C$3:$C1001,$A435,Transacoes!$B$3:$B1001,"V")) + G435)</f>
        <v/>
      </c>
      <c r="D435" s="71" t="str">
        <f>IFERROR(__xludf.DUMMYFUNCTION("IF(A435="""","""",IF(B435="""","""",B435*GOOGLEFINANCE(A435)))"),"")</f>
        <v/>
      </c>
      <c r="E435" s="71" t="str">
        <f t="shared" si="1"/>
        <v/>
      </c>
      <c r="F435" s="72" t="str">
        <f t="shared" si="2"/>
        <v/>
      </c>
      <c r="G435" s="73" t="str">
        <f>IF(A435="","",SUMIF(Transacoes!C$3:C1001,A435,Transacoes!G$3:G1001))</f>
        <v/>
      </c>
      <c r="H435" s="74" t="str">
        <f>IF(A435="","", SUMIF(Transacoes!C$3:C1001, A435, Transacoes!H$3:H1001))</f>
        <v/>
      </c>
      <c r="I435" s="75" t="str">
        <f>IF($A435="","",SUMIF(Transacoes!$C$3:$C1001, $A435, Transacoes!I$3:I1001))</f>
        <v/>
      </c>
      <c r="J435" s="75" t="str">
        <f>IF($A435="","",SUMIF(Transacoes!$C$3:$C1001, $A435, Transacoes!J$3:J1001))</f>
        <v/>
      </c>
      <c r="K435" s="75" t="str">
        <f>IF($A435="","",SUMIF(Transacoes!$C$3:$C1001, $A435, Transacoes!K$3:K1001))</f>
        <v/>
      </c>
      <c r="L435" s="75" t="str">
        <f>IF($A435="","",SUMIF(Transacoes!$C$3:$C1001, $A435, Transacoes!L$3:L1001))</f>
        <v/>
      </c>
      <c r="M435" s="76" t="str">
        <f>IF($A435="","",SUMIF(Transacoes!$C$3:$C1001, $A435, Transacoes!M$3:M1001))</f>
        <v/>
      </c>
      <c r="N435" s="30"/>
      <c r="O435" s="31"/>
      <c r="P435" s="31"/>
      <c r="Q435" s="31"/>
      <c r="R435" s="31"/>
      <c r="S435" s="31"/>
      <c r="T435" s="31"/>
      <c r="U435" s="31"/>
      <c r="V435" s="31"/>
      <c r="W435" s="31"/>
      <c r="X435" s="31"/>
    </row>
    <row r="436">
      <c r="A436" s="69"/>
      <c r="B436" s="70" t="str">
        <f>IF($A436="","",SUMIFS(Transacoes!D$3:D1001,Transacoes!$C$3:$C1001,$A436,Transacoes!$B$3:$B1001,"C")-SUMIFS(Transacoes!D$3:D1001,Transacoes!$C$3:$C1001,$A436,Transacoes!$B$3:$B1001,"V"))</f>
        <v/>
      </c>
      <c r="C436" s="71" t="str">
        <f>IF($A436="","",(SUMIFS(Transacoes!F$3:F1001,Transacoes!$C$3:$C1001,$A436,Transacoes!$B$3:$B1001,"C")-SUMIFS(Transacoes!F$3:F1001,Transacoes!$C$3:$C1001,$A436,Transacoes!$B$3:$B1001,"V")) + G436)</f>
        <v/>
      </c>
      <c r="D436" s="71" t="str">
        <f>IFERROR(__xludf.DUMMYFUNCTION("IF(A436="""","""",IF(B436="""","""",B436*GOOGLEFINANCE(A436)))"),"")</f>
        <v/>
      </c>
      <c r="E436" s="71" t="str">
        <f t="shared" si="1"/>
        <v/>
      </c>
      <c r="F436" s="72" t="str">
        <f t="shared" si="2"/>
        <v/>
      </c>
      <c r="G436" s="73" t="str">
        <f>IF(A436="","",SUMIF(Transacoes!C$3:C1001,A436,Transacoes!G$3:G1001))</f>
        <v/>
      </c>
      <c r="H436" s="74" t="str">
        <f>IF(A436="","", SUMIF(Transacoes!C$3:C1001, A436, Transacoes!H$3:H1001))</f>
        <v/>
      </c>
      <c r="I436" s="75" t="str">
        <f>IF($A436="","",SUMIF(Transacoes!$C$3:$C1001, $A436, Transacoes!I$3:I1001))</f>
        <v/>
      </c>
      <c r="J436" s="75" t="str">
        <f>IF($A436="","",SUMIF(Transacoes!$C$3:$C1001, $A436, Transacoes!J$3:J1001))</f>
        <v/>
      </c>
      <c r="K436" s="75" t="str">
        <f>IF($A436="","",SUMIF(Transacoes!$C$3:$C1001, $A436, Transacoes!K$3:K1001))</f>
        <v/>
      </c>
      <c r="L436" s="75" t="str">
        <f>IF($A436="","",SUMIF(Transacoes!$C$3:$C1001, $A436, Transacoes!L$3:L1001))</f>
        <v/>
      </c>
      <c r="M436" s="76" t="str">
        <f>IF($A436="","",SUMIF(Transacoes!$C$3:$C1001, $A436, Transacoes!M$3:M1001))</f>
        <v/>
      </c>
      <c r="N436" s="30"/>
      <c r="O436" s="31"/>
      <c r="P436" s="31"/>
      <c r="Q436" s="31"/>
      <c r="R436" s="31"/>
      <c r="S436" s="31"/>
      <c r="T436" s="31"/>
      <c r="U436" s="31"/>
      <c r="V436" s="31"/>
      <c r="W436" s="31"/>
      <c r="X436" s="31"/>
    </row>
    <row r="437">
      <c r="A437" s="69"/>
      <c r="B437" s="70" t="str">
        <f>IF($A437="","",SUMIFS(Transacoes!D$3:D1001,Transacoes!$C$3:$C1001,$A437,Transacoes!$B$3:$B1001,"C")-SUMIFS(Transacoes!D$3:D1001,Transacoes!$C$3:$C1001,$A437,Transacoes!$B$3:$B1001,"V"))</f>
        <v/>
      </c>
      <c r="C437" s="71" t="str">
        <f>IF($A437="","",(SUMIFS(Transacoes!F$3:F1001,Transacoes!$C$3:$C1001,$A437,Transacoes!$B$3:$B1001,"C")-SUMIFS(Transacoes!F$3:F1001,Transacoes!$C$3:$C1001,$A437,Transacoes!$B$3:$B1001,"V")) + G437)</f>
        <v/>
      </c>
      <c r="D437" s="71" t="str">
        <f>IFERROR(__xludf.DUMMYFUNCTION("IF(A437="""","""",IF(B437="""","""",B437*GOOGLEFINANCE(A437)))"),"")</f>
        <v/>
      </c>
      <c r="E437" s="71" t="str">
        <f t="shared" si="1"/>
        <v/>
      </c>
      <c r="F437" s="72" t="str">
        <f t="shared" si="2"/>
        <v/>
      </c>
      <c r="G437" s="73" t="str">
        <f>IF(A437="","",SUMIF(Transacoes!C$3:C1001,A437,Transacoes!G$3:G1001))</f>
        <v/>
      </c>
      <c r="H437" s="74" t="str">
        <f>IF(A437="","", SUMIF(Transacoes!C$3:C1001, A437, Transacoes!H$3:H1001))</f>
        <v/>
      </c>
      <c r="I437" s="75" t="str">
        <f>IF($A437="","",SUMIF(Transacoes!$C$3:$C1001, $A437, Transacoes!I$3:I1001))</f>
        <v/>
      </c>
      <c r="J437" s="75" t="str">
        <f>IF($A437="","",SUMIF(Transacoes!$C$3:$C1001, $A437, Transacoes!J$3:J1001))</f>
        <v/>
      </c>
      <c r="K437" s="75" t="str">
        <f>IF($A437="","",SUMIF(Transacoes!$C$3:$C1001, $A437, Transacoes!K$3:K1001))</f>
        <v/>
      </c>
      <c r="L437" s="75" t="str">
        <f>IF($A437="","",SUMIF(Transacoes!$C$3:$C1001, $A437, Transacoes!L$3:L1001))</f>
        <v/>
      </c>
      <c r="M437" s="76" t="str">
        <f>IF($A437="","",SUMIF(Transacoes!$C$3:$C1001, $A437, Transacoes!M$3:M1001))</f>
        <v/>
      </c>
      <c r="N437" s="30"/>
      <c r="O437" s="31"/>
      <c r="P437" s="31"/>
      <c r="Q437" s="31"/>
      <c r="R437" s="31"/>
      <c r="S437" s="31"/>
      <c r="T437" s="31"/>
      <c r="U437" s="31"/>
      <c r="V437" s="31"/>
      <c r="W437" s="31"/>
      <c r="X437" s="31"/>
    </row>
    <row r="438">
      <c r="A438" s="69"/>
      <c r="B438" s="70" t="str">
        <f>IF($A438="","",SUMIFS(Transacoes!D$3:D1001,Transacoes!$C$3:$C1001,$A438,Transacoes!$B$3:$B1001,"C")-SUMIFS(Transacoes!D$3:D1001,Transacoes!$C$3:$C1001,$A438,Transacoes!$B$3:$B1001,"V"))</f>
        <v/>
      </c>
      <c r="C438" s="71" t="str">
        <f>IF($A438="","",(SUMIFS(Transacoes!F$3:F1001,Transacoes!$C$3:$C1001,$A438,Transacoes!$B$3:$B1001,"C")-SUMIFS(Transacoes!F$3:F1001,Transacoes!$C$3:$C1001,$A438,Transacoes!$B$3:$B1001,"V")) + G438)</f>
        <v/>
      </c>
      <c r="D438" s="71" t="str">
        <f>IFERROR(__xludf.DUMMYFUNCTION("IF(A438="""","""",IF(B438="""","""",B438*GOOGLEFINANCE(A438)))"),"")</f>
        <v/>
      </c>
      <c r="E438" s="71" t="str">
        <f t="shared" si="1"/>
        <v/>
      </c>
      <c r="F438" s="72" t="str">
        <f t="shared" si="2"/>
        <v/>
      </c>
      <c r="G438" s="73" t="str">
        <f>IF(A438="","",SUMIF(Transacoes!C$3:C1001,A438,Transacoes!G$3:G1001))</f>
        <v/>
      </c>
      <c r="H438" s="74" t="str">
        <f>IF(A438="","", SUMIF(Transacoes!C$3:C1001, A438, Transacoes!H$3:H1001))</f>
        <v/>
      </c>
      <c r="I438" s="75" t="str">
        <f>IF($A438="","",SUMIF(Transacoes!$C$3:$C1001, $A438, Transacoes!I$3:I1001))</f>
        <v/>
      </c>
      <c r="J438" s="75" t="str">
        <f>IF($A438="","",SUMIF(Transacoes!$C$3:$C1001, $A438, Transacoes!J$3:J1001))</f>
        <v/>
      </c>
      <c r="K438" s="75" t="str">
        <f>IF($A438="","",SUMIF(Transacoes!$C$3:$C1001, $A438, Transacoes!K$3:K1001))</f>
        <v/>
      </c>
      <c r="L438" s="75" t="str">
        <f>IF($A438="","",SUMIF(Transacoes!$C$3:$C1001, $A438, Transacoes!L$3:L1001))</f>
        <v/>
      </c>
      <c r="M438" s="76" t="str">
        <f>IF($A438="","",SUMIF(Transacoes!$C$3:$C1001, $A438, Transacoes!M$3:M1001))</f>
        <v/>
      </c>
      <c r="N438" s="30"/>
      <c r="O438" s="31"/>
      <c r="P438" s="31"/>
      <c r="Q438" s="31"/>
      <c r="R438" s="31"/>
      <c r="S438" s="31"/>
      <c r="T438" s="31"/>
      <c r="U438" s="31"/>
      <c r="V438" s="31"/>
      <c r="W438" s="31"/>
      <c r="X438" s="31"/>
    </row>
    <row r="439">
      <c r="A439" s="69"/>
      <c r="B439" s="70" t="str">
        <f>IF($A439="","",SUMIFS(Transacoes!D$3:D1001,Transacoes!$C$3:$C1001,$A439,Transacoes!$B$3:$B1001,"C")-SUMIFS(Transacoes!D$3:D1001,Transacoes!$C$3:$C1001,$A439,Transacoes!$B$3:$B1001,"V"))</f>
        <v/>
      </c>
      <c r="C439" s="71" t="str">
        <f>IF($A439="","",(SUMIFS(Transacoes!F$3:F1001,Transacoes!$C$3:$C1001,$A439,Transacoes!$B$3:$B1001,"C")-SUMIFS(Transacoes!F$3:F1001,Transacoes!$C$3:$C1001,$A439,Transacoes!$B$3:$B1001,"V")) + G439)</f>
        <v/>
      </c>
      <c r="D439" s="71" t="str">
        <f>IFERROR(__xludf.DUMMYFUNCTION("IF(A439="""","""",IF(B439="""","""",B439*GOOGLEFINANCE(A439)))"),"")</f>
        <v/>
      </c>
      <c r="E439" s="71" t="str">
        <f t="shared" si="1"/>
        <v/>
      </c>
      <c r="F439" s="72" t="str">
        <f t="shared" si="2"/>
        <v/>
      </c>
      <c r="G439" s="73" t="str">
        <f>IF(A439="","",SUMIF(Transacoes!C$3:C1001,A439,Transacoes!G$3:G1001))</f>
        <v/>
      </c>
      <c r="H439" s="74" t="str">
        <f>IF(A439="","", SUMIF(Transacoes!C$3:C1001, A439, Transacoes!H$3:H1001))</f>
        <v/>
      </c>
      <c r="I439" s="75" t="str">
        <f>IF($A439="","",SUMIF(Transacoes!$C$3:$C1001, $A439, Transacoes!I$3:I1001))</f>
        <v/>
      </c>
      <c r="J439" s="75" t="str">
        <f>IF($A439="","",SUMIF(Transacoes!$C$3:$C1001, $A439, Transacoes!J$3:J1001))</f>
        <v/>
      </c>
      <c r="K439" s="75" t="str">
        <f>IF($A439="","",SUMIF(Transacoes!$C$3:$C1001, $A439, Transacoes!K$3:K1001))</f>
        <v/>
      </c>
      <c r="L439" s="75" t="str">
        <f>IF($A439="","",SUMIF(Transacoes!$C$3:$C1001, $A439, Transacoes!L$3:L1001))</f>
        <v/>
      </c>
      <c r="M439" s="76" t="str">
        <f>IF($A439="","",SUMIF(Transacoes!$C$3:$C1001, $A439, Transacoes!M$3:M1001))</f>
        <v/>
      </c>
      <c r="N439" s="30"/>
      <c r="O439" s="31"/>
      <c r="P439" s="31"/>
      <c r="Q439" s="31"/>
      <c r="R439" s="31"/>
      <c r="S439" s="31"/>
      <c r="T439" s="31"/>
      <c r="U439" s="31"/>
      <c r="V439" s="31"/>
      <c r="W439" s="31"/>
      <c r="X439" s="31"/>
    </row>
    <row r="440">
      <c r="A440" s="69"/>
      <c r="B440" s="70" t="str">
        <f>IF($A440="","",SUMIFS(Transacoes!D$3:D1001,Transacoes!$C$3:$C1001,$A440,Transacoes!$B$3:$B1001,"C")-SUMIFS(Transacoes!D$3:D1001,Transacoes!$C$3:$C1001,$A440,Transacoes!$B$3:$B1001,"V"))</f>
        <v/>
      </c>
      <c r="C440" s="71" t="str">
        <f>IF($A440="","",(SUMIFS(Transacoes!F$3:F1001,Transacoes!$C$3:$C1001,$A440,Transacoes!$B$3:$B1001,"C")-SUMIFS(Transacoes!F$3:F1001,Transacoes!$C$3:$C1001,$A440,Transacoes!$B$3:$B1001,"V")) + G440)</f>
        <v/>
      </c>
      <c r="D440" s="71" t="str">
        <f>IFERROR(__xludf.DUMMYFUNCTION("IF(A440="""","""",IF(B440="""","""",B440*GOOGLEFINANCE(A440)))"),"")</f>
        <v/>
      </c>
      <c r="E440" s="71" t="str">
        <f t="shared" si="1"/>
        <v/>
      </c>
      <c r="F440" s="72" t="str">
        <f t="shared" si="2"/>
        <v/>
      </c>
      <c r="G440" s="73" t="str">
        <f>IF(A440="","",SUMIF(Transacoes!C$3:C1001,A440,Transacoes!G$3:G1001))</f>
        <v/>
      </c>
      <c r="H440" s="74" t="str">
        <f>IF(A440="","", SUMIF(Transacoes!C$3:C1001, A440, Transacoes!H$3:H1001))</f>
        <v/>
      </c>
      <c r="I440" s="75" t="str">
        <f>IF($A440="","",SUMIF(Transacoes!$C$3:$C1001, $A440, Transacoes!I$3:I1001))</f>
        <v/>
      </c>
      <c r="J440" s="75" t="str">
        <f>IF($A440="","",SUMIF(Transacoes!$C$3:$C1001, $A440, Transacoes!J$3:J1001))</f>
        <v/>
      </c>
      <c r="K440" s="75" t="str">
        <f>IF($A440="","",SUMIF(Transacoes!$C$3:$C1001, $A440, Transacoes!K$3:K1001))</f>
        <v/>
      </c>
      <c r="L440" s="75" t="str">
        <f>IF($A440="","",SUMIF(Transacoes!$C$3:$C1001, $A440, Transacoes!L$3:L1001))</f>
        <v/>
      </c>
      <c r="M440" s="76" t="str">
        <f>IF($A440="","",SUMIF(Transacoes!$C$3:$C1001, $A440, Transacoes!M$3:M1001))</f>
        <v/>
      </c>
      <c r="N440" s="30"/>
      <c r="O440" s="31"/>
      <c r="P440" s="31"/>
      <c r="Q440" s="31"/>
      <c r="R440" s="31"/>
      <c r="S440" s="31"/>
      <c r="T440" s="31"/>
      <c r="U440" s="31"/>
      <c r="V440" s="31"/>
      <c r="W440" s="31"/>
      <c r="X440" s="31"/>
    </row>
    <row r="441">
      <c r="A441" s="69"/>
      <c r="B441" s="70" t="str">
        <f>IF($A441="","",SUMIFS(Transacoes!D$3:D1001,Transacoes!$C$3:$C1001,$A441,Transacoes!$B$3:$B1001,"C")-SUMIFS(Transacoes!D$3:D1001,Transacoes!$C$3:$C1001,$A441,Transacoes!$B$3:$B1001,"V"))</f>
        <v/>
      </c>
      <c r="C441" s="71" t="str">
        <f>IF($A441="","",(SUMIFS(Transacoes!F$3:F1001,Transacoes!$C$3:$C1001,$A441,Transacoes!$B$3:$B1001,"C")-SUMIFS(Transacoes!F$3:F1001,Transacoes!$C$3:$C1001,$A441,Transacoes!$B$3:$B1001,"V")) + G441)</f>
        <v/>
      </c>
      <c r="D441" s="71" t="str">
        <f>IFERROR(__xludf.DUMMYFUNCTION("IF(A441="""","""",IF(B441="""","""",B441*GOOGLEFINANCE(A441)))"),"")</f>
        <v/>
      </c>
      <c r="E441" s="71" t="str">
        <f t="shared" si="1"/>
        <v/>
      </c>
      <c r="F441" s="72" t="str">
        <f t="shared" si="2"/>
        <v/>
      </c>
      <c r="G441" s="73" t="str">
        <f>IF(A441="","",SUMIF(Transacoes!C$3:C1001,A441,Transacoes!G$3:G1001))</f>
        <v/>
      </c>
      <c r="H441" s="74" t="str">
        <f>IF(A441="","", SUMIF(Transacoes!C$3:C1001, A441, Transacoes!H$3:H1001))</f>
        <v/>
      </c>
      <c r="I441" s="75" t="str">
        <f>IF($A441="","",SUMIF(Transacoes!$C$3:$C1001, $A441, Transacoes!I$3:I1001))</f>
        <v/>
      </c>
      <c r="J441" s="75" t="str">
        <f>IF($A441="","",SUMIF(Transacoes!$C$3:$C1001, $A441, Transacoes!J$3:J1001))</f>
        <v/>
      </c>
      <c r="K441" s="75" t="str">
        <f>IF($A441="","",SUMIF(Transacoes!$C$3:$C1001, $A441, Transacoes!K$3:K1001))</f>
        <v/>
      </c>
      <c r="L441" s="75" t="str">
        <f>IF($A441="","",SUMIF(Transacoes!$C$3:$C1001, $A441, Transacoes!L$3:L1001))</f>
        <v/>
      </c>
      <c r="M441" s="76" t="str">
        <f>IF($A441="","",SUMIF(Transacoes!$C$3:$C1001, $A441, Transacoes!M$3:M1001))</f>
        <v/>
      </c>
      <c r="N441" s="30"/>
      <c r="O441" s="31"/>
      <c r="P441" s="31"/>
      <c r="Q441" s="31"/>
      <c r="R441" s="31"/>
      <c r="S441" s="31"/>
      <c r="T441" s="31"/>
      <c r="U441" s="31"/>
      <c r="V441" s="31"/>
      <c r="W441" s="31"/>
      <c r="X441" s="31"/>
    </row>
    <row r="442">
      <c r="A442" s="69"/>
      <c r="B442" s="70" t="str">
        <f>IF($A442="","",SUMIFS(Transacoes!D$3:D1001,Transacoes!$C$3:$C1001,$A442,Transacoes!$B$3:$B1001,"C")-SUMIFS(Transacoes!D$3:D1001,Transacoes!$C$3:$C1001,$A442,Transacoes!$B$3:$B1001,"V"))</f>
        <v/>
      </c>
      <c r="C442" s="71" t="str">
        <f>IF($A442="","",(SUMIFS(Transacoes!F$3:F1001,Transacoes!$C$3:$C1001,$A442,Transacoes!$B$3:$B1001,"C")-SUMIFS(Transacoes!F$3:F1001,Transacoes!$C$3:$C1001,$A442,Transacoes!$B$3:$B1001,"V")) + G442)</f>
        <v/>
      </c>
      <c r="D442" s="71" t="str">
        <f>IFERROR(__xludf.DUMMYFUNCTION("IF(A442="""","""",IF(B442="""","""",B442*GOOGLEFINANCE(A442)))"),"")</f>
        <v/>
      </c>
      <c r="E442" s="71" t="str">
        <f t="shared" si="1"/>
        <v/>
      </c>
      <c r="F442" s="72" t="str">
        <f t="shared" si="2"/>
        <v/>
      </c>
      <c r="G442" s="73" t="str">
        <f>IF(A442="","",SUMIF(Transacoes!C$3:C1001,A442,Transacoes!G$3:G1001))</f>
        <v/>
      </c>
      <c r="H442" s="74" t="str">
        <f>IF(A442="","", SUMIF(Transacoes!C$3:C1001, A442, Transacoes!H$3:H1001))</f>
        <v/>
      </c>
      <c r="I442" s="75" t="str">
        <f>IF($A442="","",SUMIF(Transacoes!$C$3:$C1001, $A442, Transacoes!I$3:I1001))</f>
        <v/>
      </c>
      <c r="J442" s="75" t="str">
        <f>IF($A442="","",SUMIF(Transacoes!$C$3:$C1001, $A442, Transacoes!J$3:J1001))</f>
        <v/>
      </c>
      <c r="K442" s="75" t="str">
        <f>IF($A442="","",SUMIF(Transacoes!$C$3:$C1001, $A442, Transacoes!K$3:K1001))</f>
        <v/>
      </c>
      <c r="L442" s="75" t="str">
        <f>IF($A442="","",SUMIF(Transacoes!$C$3:$C1001, $A442, Transacoes!L$3:L1001))</f>
        <v/>
      </c>
      <c r="M442" s="76" t="str">
        <f>IF($A442="","",SUMIF(Transacoes!$C$3:$C1001, $A442, Transacoes!M$3:M1001))</f>
        <v/>
      </c>
      <c r="N442" s="30"/>
      <c r="O442" s="31"/>
      <c r="P442" s="31"/>
      <c r="Q442" s="31"/>
      <c r="R442" s="31"/>
      <c r="S442" s="31"/>
      <c r="T442" s="31"/>
      <c r="U442" s="31"/>
      <c r="V442" s="31"/>
      <c r="W442" s="31"/>
      <c r="X442" s="31"/>
    </row>
    <row r="443">
      <c r="A443" s="69"/>
      <c r="B443" s="70" t="str">
        <f>IF($A443="","",SUMIFS(Transacoes!D$3:D1001,Transacoes!$C$3:$C1001,$A443,Transacoes!$B$3:$B1001,"C")-SUMIFS(Transacoes!D$3:D1001,Transacoes!$C$3:$C1001,$A443,Transacoes!$B$3:$B1001,"V"))</f>
        <v/>
      </c>
      <c r="C443" s="71" t="str">
        <f>IF($A443="","",(SUMIFS(Transacoes!F$3:F1001,Transacoes!$C$3:$C1001,$A443,Transacoes!$B$3:$B1001,"C")-SUMIFS(Transacoes!F$3:F1001,Transacoes!$C$3:$C1001,$A443,Transacoes!$B$3:$B1001,"V")) + G443)</f>
        <v/>
      </c>
      <c r="D443" s="71" t="str">
        <f>IFERROR(__xludf.DUMMYFUNCTION("IF(A443="""","""",IF(B443="""","""",B443*GOOGLEFINANCE(A443)))"),"")</f>
        <v/>
      </c>
      <c r="E443" s="71" t="str">
        <f t="shared" si="1"/>
        <v/>
      </c>
      <c r="F443" s="72" t="str">
        <f t="shared" si="2"/>
        <v/>
      </c>
      <c r="G443" s="73" t="str">
        <f>IF(A443="","",SUMIF(Transacoes!C$3:C1001,A443,Transacoes!G$3:G1001))</f>
        <v/>
      </c>
      <c r="H443" s="74" t="str">
        <f>IF(A443="","", SUMIF(Transacoes!C$3:C1001, A443, Transacoes!H$3:H1001))</f>
        <v/>
      </c>
      <c r="I443" s="75" t="str">
        <f>IF($A443="","",SUMIF(Transacoes!$C$3:$C1001, $A443, Transacoes!I$3:I1001))</f>
        <v/>
      </c>
      <c r="J443" s="75" t="str">
        <f>IF($A443="","",SUMIF(Transacoes!$C$3:$C1001, $A443, Transacoes!J$3:J1001))</f>
        <v/>
      </c>
      <c r="K443" s="75" t="str">
        <f>IF($A443="","",SUMIF(Transacoes!$C$3:$C1001, $A443, Transacoes!K$3:K1001))</f>
        <v/>
      </c>
      <c r="L443" s="75" t="str">
        <f>IF($A443="","",SUMIF(Transacoes!$C$3:$C1001, $A443, Transacoes!L$3:L1001))</f>
        <v/>
      </c>
      <c r="M443" s="76" t="str">
        <f>IF($A443="","",SUMIF(Transacoes!$C$3:$C1001, $A443, Transacoes!M$3:M1001))</f>
        <v/>
      </c>
      <c r="N443" s="30"/>
      <c r="O443" s="31"/>
      <c r="P443" s="31"/>
      <c r="Q443" s="31"/>
      <c r="R443" s="31"/>
      <c r="S443" s="31"/>
      <c r="T443" s="31"/>
      <c r="U443" s="31"/>
      <c r="V443" s="31"/>
      <c r="W443" s="31"/>
      <c r="X443" s="31"/>
    </row>
    <row r="444">
      <c r="A444" s="69"/>
      <c r="B444" s="70" t="str">
        <f>IF($A444="","",SUMIFS(Transacoes!D$3:D1001,Transacoes!$C$3:$C1001,$A444,Transacoes!$B$3:$B1001,"C")-SUMIFS(Transacoes!D$3:D1001,Transacoes!$C$3:$C1001,$A444,Transacoes!$B$3:$B1001,"V"))</f>
        <v/>
      </c>
      <c r="C444" s="71" t="str">
        <f>IF($A444="","",(SUMIFS(Transacoes!F$3:F1001,Transacoes!$C$3:$C1001,$A444,Transacoes!$B$3:$B1001,"C")-SUMIFS(Transacoes!F$3:F1001,Transacoes!$C$3:$C1001,$A444,Transacoes!$B$3:$B1001,"V")) + G444)</f>
        <v/>
      </c>
      <c r="D444" s="71" t="str">
        <f>IFERROR(__xludf.DUMMYFUNCTION("IF(A444="""","""",IF(B444="""","""",B444*GOOGLEFINANCE(A444)))"),"")</f>
        <v/>
      </c>
      <c r="E444" s="71" t="str">
        <f t="shared" si="1"/>
        <v/>
      </c>
      <c r="F444" s="72" t="str">
        <f t="shared" si="2"/>
        <v/>
      </c>
      <c r="G444" s="73" t="str">
        <f>IF(A444="","",SUMIF(Transacoes!C$3:C1001,A444,Transacoes!G$3:G1001))</f>
        <v/>
      </c>
      <c r="H444" s="74" t="str">
        <f>IF(A444="","", SUMIF(Transacoes!C$3:C1001, A444, Transacoes!H$3:H1001))</f>
        <v/>
      </c>
      <c r="I444" s="75" t="str">
        <f>IF($A444="","",SUMIF(Transacoes!$C$3:$C1001, $A444, Transacoes!I$3:I1001))</f>
        <v/>
      </c>
      <c r="J444" s="75" t="str">
        <f>IF($A444="","",SUMIF(Transacoes!$C$3:$C1001, $A444, Transacoes!J$3:J1001))</f>
        <v/>
      </c>
      <c r="K444" s="75" t="str">
        <f>IF($A444="","",SUMIF(Transacoes!$C$3:$C1001, $A444, Transacoes!K$3:K1001))</f>
        <v/>
      </c>
      <c r="L444" s="75" t="str">
        <f>IF($A444="","",SUMIF(Transacoes!$C$3:$C1001, $A444, Transacoes!L$3:L1001))</f>
        <v/>
      </c>
      <c r="M444" s="76" t="str">
        <f>IF($A444="","",SUMIF(Transacoes!$C$3:$C1001, $A444, Transacoes!M$3:M1001))</f>
        <v/>
      </c>
      <c r="N444" s="30"/>
      <c r="O444" s="31"/>
      <c r="P444" s="31"/>
      <c r="Q444" s="31"/>
      <c r="R444" s="31"/>
      <c r="S444" s="31"/>
      <c r="T444" s="31"/>
      <c r="U444" s="31"/>
      <c r="V444" s="31"/>
      <c r="W444" s="31"/>
      <c r="X444" s="31"/>
    </row>
    <row r="445">
      <c r="A445" s="69"/>
      <c r="B445" s="70" t="str">
        <f>IF($A445="","",SUMIFS(Transacoes!D$3:D1001,Transacoes!$C$3:$C1001,$A445,Transacoes!$B$3:$B1001,"C")-SUMIFS(Transacoes!D$3:D1001,Transacoes!$C$3:$C1001,$A445,Transacoes!$B$3:$B1001,"V"))</f>
        <v/>
      </c>
      <c r="C445" s="71" t="str">
        <f>IF($A445="","",(SUMIFS(Transacoes!F$3:F1001,Transacoes!$C$3:$C1001,$A445,Transacoes!$B$3:$B1001,"C")-SUMIFS(Transacoes!F$3:F1001,Transacoes!$C$3:$C1001,$A445,Transacoes!$B$3:$B1001,"V")) + G445)</f>
        <v/>
      </c>
      <c r="D445" s="71" t="str">
        <f>IFERROR(__xludf.DUMMYFUNCTION("IF(A445="""","""",IF(B445="""","""",B445*GOOGLEFINANCE(A445)))"),"")</f>
        <v/>
      </c>
      <c r="E445" s="71" t="str">
        <f t="shared" si="1"/>
        <v/>
      </c>
      <c r="F445" s="72" t="str">
        <f t="shared" si="2"/>
        <v/>
      </c>
      <c r="G445" s="73" t="str">
        <f>IF(A445="","",SUMIF(Transacoes!C$3:C1001,A445,Transacoes!G$3:G1001))</f>
        <v/>
      </c>
      <c r="H445" s="74" t="str">
        <f>IF(A445="","", SUMIF(Transacoes!C$3:C1001, A445, Transacoes!H$3:H1001))</f>
        <v/>
      </c>
      <c r="I445" s="75" t="str">
        <f>IF($A445="","",SUMIF(Transacoes!$C$3:$C1001, $A445, Transacoes!I$3:I1001))</f>
        <v/>
      </c>
      <c r="J445" s="75" t="str">
        <f>IF($A445="","",SUMIF(Transacoes!$C$3:$C1001, $A445, Transacoes!J$3:J1001))</f>
        <v/>
      </c>
      <c r="K445" s="75" t="str">
        <f>IF($A445="","",SUMIF(Transacoes!$C$3:$C1001, $A445, Transacoes!K$3:K1001))</f>
        <v/>
      </c>
      <c r="L445" s="75" t="str">
        <f>IF($A445="","",SUMIF(Transacoes!$C$3:$C1001, $A445, Transacoes!L$3:L1001))</f>
        <v/>
      </c>
      <c r="M445" s="76" t="str">
        <f>IF($A445="","",SUMIF(Transacoes!$C$3:$C1001, $A445, Transacoes!M$3:M1001))</f>
        <v/>
      </c>
      <c r="N445" s="30"/>
      <c r="O445" s="31"/>
      <c r="P445" s="31"/>
      <c r="Q445" s="31"/>
      <c r="R445" s="31"/>
      <c r="S445" s="31"/>
      <c r="T445" s="31"/>
      <c r="U445" s="31"/>
      <c r="V445" s="31"/>
      <c r="W445" s="31"/>
      <c r="X445" s="31"/>
    </row>
    <row r="446">
      <c r="A446" s="69"/>
      <c r="B446" s="70" t="str">
        <f>IF($A446="","",SUMIFS(Transacoes!D$3:D1001,Transacoes!$C$3:$C1001,$A446,Transacoes!$B$3:$B1001,"C")-SUMIFS(Transacoes!D$3:D1001,Transacoes!$C$3:$C1001,$A446,Transacoes!$B$3:$B1001,"V"))</f>
        <v/>
      </c>
      <c r="C446" s="71" t="str">
        <f>IF($A446="","",(SUMIFS(Transacoes!F$3:F1001,Transacoes!$C$3:$C1001,$A446,Transacoes!$B$3:$B1001,"C")-SUMIFS(Transacoes!F$3:F1001,Transacoes!$C$3:$C1001,$A446,Transacoes!$B$3:$B1001,"V")) + G446)</f>
        <v/>
      </c>
      <c r="D446" s="71" t="str">
        <f>IFERROR(__xludf.DUMMYFUNCTION("IF(A446="""","""",IF(B446="""","""",B446*GOOGLEFINANCE(A446)))"),"")</f>
        <v/>
      </c>
      <c r="E446" s="71" t="str">
        <f t="shared" si="1"/>
        <v/>
      </c>
      <c r="F446" s="72" t="str">
        <f t="shared" si="2"/>
        <v/>
      </c>
      <c r="G446" s="73" t="str">
        <f>IF(A446="","",SUMIF(Transacoes!C$3:C1001,A446,Transacoes!G$3:G1001))</f>
        <v/>
      </c>
      <c r="H446" s="74" t="str">
        <f>IF(A446="","", SUMIF(Transacoes!C$3:C1001, A446, Transacoes!H$3:H1001))</f>
        <v/>
      </c>
      <c r="I446" s="75" t="str">
        <f>IF($A446="","",SUMIF(Transacoes!$C$3:$C1001, $A446, Transacoes!I$3:I1001))</f>
        <v/>
      </c>
      <c r="J446" s="75" t="str">
        <f>IF($A446="","",SUMIF(Transacoes!$C$3:$C1001, $A446, Transacoes!J$3:J1001))</f>
        <v/>
      </c>
      <c r="K446" s="75" t="str">
        <f>IF($A446="","",SUMIF(Transacoes!$C$3:$C1001, $A446, Transacoes!K$3:K1001))</f>
        <v/>
      </c>
      <c r="L446" s="75" t="str">
        <f>IF($A446="","",SUMIF(Transacoes!$C$3:$C1001, $A446, Transacoes!L$3:L1001))</f>
        <v/>
      </c>
      <c r="M446" s="76" t="str">
        <f>IF($A446="","",SUMIF(Transacoes!$C$3:$C1001, $A446, Transacoes!M$3:M1001))</f>
        <v/>
      </c>
      <c r="N446" s="30"/>
      <c r="O446" s="31"/>
      <c r="P446" s="31"/>
      <c r="Q446" s="31"/>
      <c r="R446" s="31"/>
      <c r="S446" s="31"/>
      <c r="T446" s="31"/>
      <c r="U446" s="31"/>
      <c r="V446" s="31"/>
      <c r="W446" s="31"/>
      <c r="X446" s="31"/>
    </row>
    <row r="447">
      <c r="A447" s="69"/>
      <c r="B447" s="70" t="str">
        <f>IF($A447="","",SUMIFS(Transacoes!D$3:D1001,Transacoes!$C$3:$C1001,$A447,Transacoes!$B$3:$B1001,"C")-SUMIFS(Transacoes!D$3:D1001,Transacoes!$C$3:$C1001,$A447,Transacoes!$B$3:$B1001,"V"))</f>
        <v/>
      </c>
      <c r="C447" s="71" t="str">
        <f>IF($A447="","",(SUMIFS(Transacoes!F$3:F1001,Transacoes!$C$3:$C1001,$A447,Transacoes!$B$3:$B1001,"C")-SUMIFS(Transacoes!F$3:F1001,Transacoes!$C$3:$C1001,$A447,Transacoes!$B$3:$B1001,"V")) + G447)</f>
        <v/>
      </c>
      <c r="D447" s="71" t="str">
        <f>IFERROR(__xludf.DUMMYFUNCTION("IF(A447="""","""",IF(B447="""","""",B447*GOOGLEFINANCE(A447)))"),"")</f>
        <v/>
      </c>
      <c r="E447" s="71" t="str">
        <f t="shared" si="1"/>
        <v/>
      </c>
      <c r="F447" s="72" t="str">
        <f t="shared" si="2"/>
        <v/>
      </c>
      <c r="G447" s="73" t="str">
        <f>IF(A447="","",SUMIF(Transacoes!C$3:C1001,A447,Transacoes!G$3:G1001))</f>
        <v/>
      </c>
      <c r="H447" s="74" t="str">
        <f>IF(A447="","", SUMIF(Transacoes!C$3:C1001, A447, Transacoes!H$3:H1001))</f>
        <v/>
      </c>
      <c r="I447" s="75" t="str">
        <f>IF($A447="","",SUMIF(Transacoes!$C$3:$C1001, $A447, Transacoes!I$3:I1001))</f>
        <v/>
      </c>
      <c r="J447" s="75" t="str">
        <f>IF($A447="","",SUMIF(Transacoes!$C$3:$C1001, $A447, Transacoes!J$3:J1001))</f>
        <v/>
      </c>
      <c r="K447" s="75" t="str">
        <f>IF($A447="","",SUMIF(Transacoes!$C$3:$C1001, $A447, Transacoes!K$3:K1001))</f>
        <v/>
      </c>
      <c r="L447" s="75" t="str">
        <f>IF($A447="","",SUMIF(Transacoes!$C$3:$C1001, $A447, Transacoes!L$3:L1001))</f>
        <v/>
      </c>
      <c r="M447" s="76" t="str">
        <f>IF($A447="","",SUMIF(Transacoes!$C$3:$C1001, $A447, Transacoes!M$3:M1001))</f>
        <v/>
      </c>
      <c r="N447" s="30"/>
      <c r="O447" s="31"/>
      <c r="P447" s="31"/>
      <c r="Q447" s="31"/>
      <c r="R447" s="31"/>
      <c r="S447" s="31"/>
      <c r="T447" s="31"/>
      <c r="U447" s="31"/>
      <c r="V447" s="31"/>
      <c r="W447" s="31"/>
      <c r="X447" s="31"/>
    </row>
    <row r="448">
      <c r="A448" s="69"/>
      <c r="B448" s="70" t="str">
        <f>IF($A448="","",SUMIFS(Transacoes!D$3:D1001,Transacoes!$C$3:$C1001,$A448,Transacoes!$B$3:$B1001,"C")-SUMIFS(Transacoes!D$3:D1001,Transacoes!$C$3:$C1001,$A448,Transacoes!$B$3:$B1001,"V"))</f>
        <v/>
      </c>
      <c r="C448" s="71" t="str">
        <f>IF($A448="","",(SUMIFS(Transacoes!F$3:F1001,Transacoes!$C$3:$C1001,$A448,Transacoes!$B$3:$B1001,"C")-SUMIFS(Transacoes!F$3:F1001,Transacoes!$C$3:$C1001,$A448,Transacoes!$B$3:$B1001,"V")) + G448)</f>
        <v/>
      </c>
      <c r="D448" s="71" t="str">
        <f>IFERROR(__xludf.DUMMYFUNCTION("IF(A448="""","""",IF(B448="""","""",B448*GOOGLEFINANCE(A448)))"),"")</f>
        <v/>
      </c>
      <c r="E448" s="71" t="str">
        <f t="shared" si="1"/>
        <v/>
      </c>
      <c r="F448" s="72" t="str">
        <f t="shared" si="2"/>
        <v/>
      </c>
      <c r="G448" s="73" t="str">
        <f>IF(A448="","",SUMIF(Transacoes!C$3:C1001,A448,Transacoes!G$3:G1001))</f>
        <v/>
      </c>
      <c r="H448" s="74" t="str">
        <f>IF(A448="","", SUMIF(Transacoes!C$3:C1001, A448, Transacoes!H$3:H1001))</f>
        <v/>
      </c>
      <c r="I448" s="75" t="str">
        <f>IF($A448="","",SUMIF(Transacoes!$C$3:$C1001, $A448, Transacoes!I$3:I1001))</f>
        <v/>
      </c>
      <c r="J448" s="75" t="str">
        <f>IF($A448="","",SUMIF(Transacoes!$C$3:$C1001, $A448, Transacoes!J$3:J1001))</f>
        <v/>
      </c>
      <c r="K448" s="75" t="str">
        <f>IF($A448="","",SUMIF(Transacoes!$C$3:$C1001, $A448, Transacoes!K$3:K1001))</f>
        <v/>
      </c>
      <c r="L448" s="75" t="str">
        <f>IF($A448="","",SUMIF(Transacoes!$C$3:$C1001, $A448, Transacoes!L$3:L1001))</f>
        <v/>
      </c>
      <c r="M448" s="76" t="str">
        <f>IF($A448="","",SUMIF(Transacoes!$C$3:$C1001, $A448, Transacoes!M$3:M1001))</f>
        <v/>
      </c>
      <c r="N448" s="30"/>
      <c r="O448" s="31"/>
      <c r="P448" s="31"/>
      <c r="Q448" s="31"/>
      <c r="R448" s="31"/>
      <c r="S448" s="31"/>
      <c r="T448" s="31"/>
      <c r="U448" s="31"/>
      <c r="V448" s="31"/>
      <c r="W448" s="31"/>
      <c r="X448" s="31"/>
    </row>
    <row r="449">
      <c r="A449" s="69"/>
      <c r="B449" s="70" t="str">
        <f>IF($A449="","",SUMIFS(Transacoes!D$3:D1001,Transacoes!$C$3:$C1001,$A449,Transacoes!$B$3:$B1001,"C")-SUMIFS(Transacoes!D$3:D1001,Transacoes!$C$3:$C1001,$A449,Transacoes!$B$3:$B1001,"V"))</f>
        <v/>
      </c>
      <c r="C449" s="71" t="str">
        <f>IF($A449="","",(SUMIFS(Transacoes!F$3:F1001,Transacoes!$C$3:$C1001,$A449,Transacoes!$B$3:$B1001,"C")-SUMIFS(Transacoes!F$3:F1001,Transacoes!$C$3:$C1001,$A449,Transacoes!$B$3:$B1001,"V")) + G449)</f>
        <v/>
      </c>
      <c r="D449" s="71" t="str">
        <f>IFERROR(__xludf.DUMMYFUNCTION("IF(A449="""","""",IF(B449="""","""",B449*GOOGLEFINANCE(A449)))"),"")</f>
        <v/>
      </c>
      <c r="E449" s="71" t="str">
        <f t="shared" si="1"/>
        <v/>
      </c>
      <c r="F449" s="72" t="str">
        <f t="shared" si="2"/>
        <v/>
      </c>
      <c r="G449" s="73" t="str">
        <f>IF(A449="","",SUMIF(Transacoes!C$3:C1001,A449,Transacoes!G$3:G1001))</f>
        <v/>
      </c>
      <c r="H449" s="74" t="str">
        <f>IF(A449="","", SUMIF(Transacoes!C$3:C1001, A449, Transacoes!H$3:H1001))</f>
        <v/>
      </c>
      <c r="I449" s="75" t="str">
        <f>IF($A449="","",SUMIF(Transacoes!$C$3:$C1001, $A449, Transacoes!I$3:I1001))</f>
        <v/>
      </c>
      <c r="J449" s="75" t="str">
        <f>IF($A449="","",SUMIF(Transacoes!$C$3:$C1001, $A449, Transacoes!J$3:J1001))</f>
        <v/>
      </c>
      <c r="K449" s="75" t="str">
        <f>IF($A449="","",SUMIF(Transacoes!$C$3:$C1001, $A449, Transacoes!K$3:K1001))</f>
        <v/>
      </c>
      <c r="L449" s="75" t="str">
        <f>IF($A449="","",SUMIF(Transacoes!$C$3:$C1001, $A449, Transacoes!L$3:L1001))</f>
        <v/>
      </c>
      <c r="M449" s="76" t="str">
        <f>IF($A449="","",SUMIF(Transacoes!$C$3:$C1001, $A449, Transacoes!M$3:M1001))</f>
        <v/>
      </c>
      <c r="N449" s="30"/>
      <c r="O449" s="31"/>
      <c r="P449" s="31"/>
      <c r="Q449" s="31"/>
      <c r="R449" s="31"/>
      <c r="S449" s="31"/>
      <c r="T449" s="31"/>
      <c r="U449" s="31"/>
      <c r="V449" s="31"/>
      <c r="W449" s="31"/>
      <c r="X449" s="31"/>
    </row>
    <row r="450">
      <c r="A450" s="69"/>
      <c r="B450" s="70" t="str">
        <f>IF($A450="","",SUMIFS(Transacoes!D$3:D1001,Transacoes!$C$3:$C1001,$A450,Transacoes!$B$3:$B1001,"C")-SUMIFS(Transacoes!D$3:D1001,Transacoes!$C$3:$C1001,$A450,Transacoes!$B$3:$B1001,"V"))</f>
        <v/>
      </c>
      <c r="C450" s="71" t="str">
        <f>IF($A450="","",(SUMIFS(Transacoes!F$3:F1001,Transacoes!$C$3:$C1001,$A450,Transacoes!$B$3:$B1001,"C")-SUMIFS(Transacoes!F$3:F1001,Transacoes!$C$3:$C1001,$A450,Transacoes!$B$3:$B1001,"V")) + G450)</f>
        <v/>
      </c>
      <c r="D450" s="71" t="str">
        <f>IFERROR(__xludf.DUMMYFUNCTION("IF(A450="""","""",IF(B450="""","""",B450*GOOGLEFINANCE(A450)))"),"")</f>
        <v/>
      </c>
      <c r="E450" s="71" t="str">
        <f t="shared" si="1"/>
        <v/>
      </c>
      <c r="F450" s="72" t="str">
        <f t="shared" si="2"/>
        <v/>
      </c>
      <c r="G450" s="73" t="str">
        <f>IF(A450="","",SUMIF(Transacoes!C$3:C1001,A450,Transacoes!G$3:G1001))</f>
        <v/>
      </c>
      <c r="H450" s="74" t="str">
        <f>IF(A450="","", SUMIF(Transacoes!C$3:C1001, A450, Transacoes!H$3:H1001))</f>
        <v/>
      </c>
      <c r="I450" s="75" t="str">
        <f>IF($A450="","",SUMIF(Transacoes!$C$3:$C1001, $A450, Transacoes!I$3:I1001))</f>
        <v/>
      </c>
      <c r="J450" s="75" t="str">
        <f>IF($A450="","",SUMIF(Transacoes!$C$3:$C1001, $A450, Transacoes!J$3:J1001))</f>
        <v/>
      </c>
      <c r="K450" s="75" t="str">
        <f>IF($A450="","",SUMIF(Transacoes!$C$3:$C1001, $A450, Transacoes!K$3:K1001))</f>
        <v/>
      </c>
      <c r="L450" s="75" t="str">
        <f>IF($A450="","",SUMIF(Transacoes!$C$3:$C1001, $A450, Transacoes!L$3:L1001))</f>
        <v/>
      </c>
      <c r="M450" s="76" t="str">
        <f>IF($A450="","",SUMIF(Transacoes!$C$3:$C1001, $A450, Transacoes!M$3:M1001))</f>
        <v/>
      </c>
      <c r="N450" s="30"/>
      <c r="O450" s="31"/>
      <c r="P450" s="31"/>
      <c r="Q450" s="31"/>
      <c r="R450" s="31"/>
      <c r="S450" s="31"/>
      <c r="T450" s="31"/>
      <c r="U450" s="31"/>
      <c r="V450" s="31"/>
      <c r="W450" s="31"/>
      <c r="X450" s="31"/>
    </row>
    <row r="451">
      <c r="A451" s="69"/>
      <c r="B451" s="70" t="str">
        <f>IF($A451="","",SUMIFS(Transacoes!D$3:D1001,Transacoes!$C$3:$C1001,$A451,Transacoes!$B$3:$B1001,"C")-SUMIFS(Transacoes!D$3:D1001,Transacoes!$C$3:$C1001,$A451,Transacoes!$B$3:$B1001,"V"))</f>
        <v/>
      </c>
      <c r="C451" s="71" t="str">
        <f>IF($A451="","",(SUMIFS(Transacoes!F$3:F1001,Transacoes!$C$3:$C1001,$A451,Transacoes!$B$3:$B1001,"C")-SUMIFS(Transacoes!F$3:F1001,Transacoes!$C$3:$C1001,$A451,Transacoes!$B$3:$B1001,"V")) + G451)</f>
        <v/>
      </c>
      <c r="D451" s="71" t="str">
        <f>IFERROR(__xludf.DUMMYFUNCTION("IF(A451="""","""",IF(B451="""","""",B451*GOOGLEFINANCE(A451)))"),"")</f>
        <v/>
      </c>
      <c r="E451" s="71" t="str">
        <f t="shared" si="1"/>
        <v/>
      </c>
      <c r="F451" s="72" t="str">
        <f t="shared" si="2"/>
        <v/>
      </c>
      <c r="G451" s="73" t="str">
        <f>IF(A451="","",SUMIF(Transacoes!C$3:C1001,A451,Transacoes!G$3:G1001))</f>
        <v/>
      </c>
      <c r="H451" s="74" t="str">
        <f>IF(A451="","", SUMIF(Transacoes!C$3:C1001, A451, Transacoes!H$3:H1001))</f>
        <v/>
      </c>
      <c r="I451" s="75" t="str">
        <f>IF($A451="","",SUMIF(Transacoes!$C$3:$C1001, $A451, Transacoes!I$3:I1001))</f>
        <v/>
      </c>
      <c r="J451" s="75" t="str">
        <f>IF($A451="","",SUMIF(Transacoes!$C$3:$C1001, $A451, Transacoes!J$3:J1001))</f>
        <v/>
      </c>
      <c r="K451" s="75" t="str">
        <f>IF($A451="","",SUMIF(Transacoes!$C$3:$C1001, $A451, Transacoes!K$3:K1001))</f>
        <v/>
      </c>
      <c r="L451" s="75" t="str">
        <f>IF($A451="","",SUMIF(Transacoes!$C$3:$C1001, $A451, Transacoes!L$3:L1001))</f>
        <v/>
      </c>
      <c r="M451" s="76" t="str">
        <f>IF($A451="","",SUMIF(Transacoes!$C$3:$C1001, $A451, Transacoes!M$3:M1001))</f>
        <v/>
      </c>
      <c r="N451" s="30"/>
      <c r="O451" s="31"/>
      <c r="P451" s="31"/>
      <c r="Q451" s="31"/>
      <c r="R451" s="31"/>
      <c r="S451" s="31"/>
      <c r="T451" s="31"/>
      <c r="U451" s="31"/>
      <c r="V451" s="31"/>
      <c r="W451" s="31"/>
      <c r="X451" s="31"/>
    </row>
    <row r="452">
      <c r="A452" s="69"/>
      <c r="B452" s="70" t="str">
        <f>IF($A452="","",SUMIFS(Transacoes!D$3:D1001,Transacoes!$C$3:$C1001,$A452,Transacoes!$B$3:$B1001,"C")-SUMIFS(Transacoes!D$3:D1001,Transacoes!$C$3:$C1001,$A452,Transacoes!$B$3:$B1001,"V"))</f>
        <v/>
      </c>
      <c r="C452" s="71" t="str">
        <f>IF($A452="","",(SUMIFS(Transacoes!F$3:F1001,Transacoes!$C$3:$C1001,$A452,Transacoes!$B$3:$B1001,"C")-SUMIFS(Transacoes!F$3:F1001,Transacoes!$C$3:$C1001,$A452,Transacoes!$B$3:$B1001,"V")) + G452)</f>
        <v/>
      </c>
      <c r="D452" s="71" t="str">
        <f>IFERROR(__xludf.DUMMYFUNCTION("IF(A452="""","""",IF(B452="""","""",B452*GOOGLEFINANCE(A452)))"),"")</f>
        <v/>
      </c>
      <c r="E452" s="71" t="str">
        <f t="shared" si="1"/>
        <v/>
      </c>
      <c r="F452" s="72" t="str">
        <f t="shared" si="2"/>
        <v/>
      </c>
      <c r="G452" s="73" t="str">
        <f>IF(A452="","",SUMIF(Transacoes!C$3:C1001,A452,Transacoes!G$3:G1001))</f>
        <v/>
      </c>
      <c r="H452" s="74" t="str">
        <f>IF(A452="","", SUMIF(Transacoes!C$3:C1001, A452, Transacoes!H$3:H1001))</f>
        <v/>
      </c>
      <c r="I452" s="75" t="str">
        <f>IF($A452="","",SUMIF(Transacoes!$C$3:$C1001, $A452, Transacoes!I$3:I1001))</f>
        <v/>
      </c>
      <c r="J452" s="75" t="str">
        <f>IF($A452="","",SUMIF(Transacoes!$C$3:$C1001, $A452, Transacoes!J$3:J1001))</f>
        <v/>
      </c>
      <c r="K452" s="75" t="str">
        <f>IF($A452="","",SUMIF(Transacoes!$C$3:$C1001, $A452, Transacoes!K$3:K1001))</f>
        <v/>
      </c>
      <c r="L452" s="75" t="str">
        <f>IF($A452="","",SUMIF(Transacoes!$C$3:$C1001, $A452, Transacoes!L$3:L1001))</f>
        <v/>
      </c>
      <c r="M452" s="76" t="str">
        <f>IF($A452="","",SUMIF(Transacoes!$C$3:$C1001, $A452, Transacoes!M$3:M1001))</f>
        <v/>
      </c>
      <c r="N452" s="30"/>
      <c r="O452" s="31"/>
      <c r="P452" s="31"/>
      <c r="Q452" s="31"/>
      <c r="R452" s="31"/>
      <c r="S452" s="31"/>
      <c r="T452" s="31"/>
      <c r="U452" s="31"/>
      <c r="V452" s="31"/>
      <c r="W452" s="31"/>
      <c r="X452" s="31"/>
    </row>
    <row r="453">
      <c r="A453" s="69"/>
      <c r="B453" s="70" t="str">
        <f>IF($A453="","",SUMIFS(Transacoes!D$3:D1001,Transacoes!$C$3:$C1001,$A453,Transacoes!$B$3:$B1001,"C")-SUMIFS(Transacoes!D$3:D1001,Transacoes!$C$3:$C1001,$A453,Transacoes!$B$3:$B1001,"V"))</f>
        <v/>
      </c>
      <c r="C453" s="71" t="str">
        <f>IF($A453="","",(SUMIFS(Transacoes!F$3:F1001,Transacoes!$C$3:$C1001,$A453,Transacoes!$B$3:$B1001,"C")-SUMIFS(Transacoes!F$3:F1001,Transacoes!$C$3:$C1001,$A453,Transacoes!$B$3:$B1001,"V")) + G453)</f>
        <v/>
      </c>
      <c r="D453" s="71" t="str">
        <f>IFERROR(__xludf.DUMMYFUNCTION("IF(A453="""","""",IF(B453="""","""",B453*GOOGLEFINANCE(A453)))"),"")</f>
        <v/>
      </c>
      <c r="E453" s="71" t="str">
        <f t="shared" si="1"/>
        <v/>
      </c>
      <c r="F453" s="72" t="str">
        <f t="shared" si="2"/>
        <v/>
      </c>
      <c r="G453" s="73" t="str">
        <f>IF(A453="","",SUMIF(Transacoes!C$3:C1001,A453,Transacoes!G$3:G1001))</f>
        <v/>
      </c>
      <c r="H453" s="74" t="str">
        <f>IF(A453="","", SUMIF(Transacoes!C$3:C1001, A453, Transacoes!H$3:H1001))</f>
        <v/>
      </c>
      <c r="I453" s="75" t="str">
        <f>IF($A453="","",SUMIF(Transacoes!$C$3:$C1001, $A453, Transacoes!I$3:I1001))</f>
        <v/>
      </c>
      <c r="J453" s="75" t="str">
        <f>IF($A453="","",SUMIF(Transacoes!$C$3:$C1001, $A453, Transacoes!J$3:J1001))</f>
        <v/>
      </c>
      <c r="K453" s="75" t="str">
        <f>IF($A453="","",SUMIF(Transacoes!$C$3:$C1001, $A453, Transacoes!K$3:K1001))</f>
        <v/>
      </c>
      <c r="L453" s="75" t="str">
        <f>IF($A453="","",SUMIF(Transacoes!$C$3:$C1001, $A453, Transacoes!L$3:L1001))</f>
        <v/>
      </c>
      <c r="M453" s="76" t="str">
        <f>IF($A453="","",SUMIF(Transacoes!$C$3:$C1001, $A453, Transacoes!M$3:M1001))</f>
        <v/>
      </c>
      <c r="N453" s="30"/>
      <c r="O453" s="31"/>
      <c r="P453" s="31"/>
      <c r="Q453" s="31"/>
      <c r="R453" s="31"/>
      <c r="S453" s="31"/>
      <c r="T453" s="31"/>
      <c r="U453" s="31"/>
      <c r="V453" s="31"/>
      <c r="W453" s="31"/>
      <c r="X453" s="31"/>
    </row>
    <row r="454">
      <c r="A454" s="69"/>
      <c r="B454" s="70" t="str">
        <f>IF($A454="","",SUMIFS(Transacoes!D$3:D1001,Transacoes!$C$3:$C1001,$A454,Transacoes!$B$3:$B1001,"C")-SUMIFS(Transacoes!D$3:D1001,Transacoes!$C$3:$C1001,$A454,Transacoes!$B$3:$B1001,"V"))</f>
        <v/>
      </c>
      <c r="C454" s="71" t="str">
        <f>IF($A454="","",(SUMIFS(Transacoes!F$3:F1001,Transacoes!$C$3:$C1001,$A454,Transacoes!$B$3:$B1001,"C")-SUMIFS(Transacoes!F$3:F1001,Transacoes!$C$3:$C1001,$A454,Transacoes!$B$3:$B1001,"V")) + G454)</f>
        <v/>
      </c>
      <c r="D454" s="71" t="str">
        <f>IFERROR(__xludf.DUMMYFUNCTION("IF(A454="""","""",IF(B454="""","""",B454*GOOGLEFINANCE(A454)))"),"")</f>
        <v/>
      </c>
      <c r="E454" s="71" t="str">
        <f t="shared" si="1"/>
        <v/>
      </c>
      <c r="F454" s="72" t="str">
        <f t="shared" si="2"/>
        <v/>
      </c>
      <c r="G454" s="73" t="str">
        <f>IF(A454="","",SUMIF(Transacoes!C$3:C1001,A454,Transacoes!G$3:G1001))</f>
        <v/>
      </c>
      <c r="H454" s="74" t="str">
        <f>IF(A454="","", SUMIF(Transacoes!C$3:C1001, A454, Transacoes!H$3:H1001))</f>
        <v/>
      </c>
      <c r="I454" s="75" t="str">
        <f>IF($A454="","",SUMIF(Transacoes!$C$3:$C1001, $A454, Transacoes!I$3:I1001))</f>
        <v/>
      </c>
      <c r="J454" s="75" t="str">
        <f>IF($A454="","",SUMIF(Transacoes!$C$3:$C1001, $A454, Transacoes!J$3:J1001))</f>
        <v/>
      </c>
      <c r="K454" s="75" t="str">
        <f>IF($A454="","",SUMIF(Transacoes!$C$3:$C1001, $A454, Transacoes!K$3:K1001))</f>
        <v/>
      </c>
      <c r="L454" s="75" t="str">
        <f>IF($A454="","",SUMIF(Transacoes!$C$3:$C1001, $A454, Transacoes!L$3:L1001))</f>
        <v/>
      </c>
      <c r="M454" s="76" t="str">
        <f>IF($A454="","",SUMIF(Transacoes!$C$3:$C1001, $A454, Transacoes!M$3:M1001))</f>
        <v/>
      </c>
      <c r="N454" s="30"/>
      <c r="O454" s="31"/>
      <c r="P454" s="31"/>
      <c r="Q454" s="31"/>
      <c r="R454" s="31"/>
      <c r="S454" s="31"/>
      <c r="T454" s="31"/>
      <c r="U454" s="31"/>
      <c r="V454" s="31"/>
      <c r="W454" s="31"/>
      <c r="X454" s="31"/>
    </row>
    <row r="455">
      <c r="A455" s="69"/>
      <c r="B455" s="70" t="str">
        <f>IF($A455="","",SUMIFS(Transacoes!D$3:D1001,Transacoes!$C$3:$C1001,$A455,Transacoes!$B$3:$B1001,"C")-SUMIFS(Transacoes!D$3:D1001,Transacoes!$C$3:$C1001,$A455,Transacoes!$B$3:$B1001,"V"))</f>
        <v/>
      </c>
      <c r="C455" s="71" t="str">
        <f>IF($A455="","",(SUMIFS(Transacoes!F$3:F1001,Transacoes!$C$3:$C1001,$A455,Transacoes!$B$3:$B1001,"C")-SUMIFS(Transacoes!F$3:F1001,Transacoes!$C$3:$C1001,$A455,Transacoes!$B$3:$B1001,"V")) + G455)</f>
        <v/>
      </c>
      <c r="D455" s="71" t="str">
        <f>IFERROR(__xludf.DUMMYFUNCTION("IF(A455="""","""",IF(B455="""","""",B455*GOOGLEFINANCE(A455)))"),"")</f>
        <v/>
      </c>
      <c r="E455" s="71" t="str">
        <f t="shared" si="1"/>
        <v/>
      </c>
      <c r="F455" s="72" t="str">
        <f t="shared" si="2"/>
        <v/>
      </c>
      <c r="G455" s="73" t="str">
        <f>IF(A455="","",SUMIF(Transacoes!C$3:C1001,A455,Transacoes!G$3:G1001))</f>
        <v/>
      </c>
      <c r="H455" s="74" t="str">
        <f>IF(A455="","", SUMIF(Transacoes!C$3:C1001, A455, Transacoes!H$3:H1001))</f>
        <v/>
      </c>
      <c r="I455" s="75" t="str">
        <f>IF($A455="","",SUMIF(Transacoes!$C$3:$C1001, $A455, Transacoes!I$3:I1001))</f>
        <v/>
      </c>
      <c r="J455" s="75" t="str">
        <f>IF($A455="","",SUMIF(Transacoes!$C$3:$C1001, $A455, Transacoes!J$3:J1001))</f>
        <v/>
      </c>
      <c r="K455" s="75" t="str">
        <f>IF($A455="","",SUMIF(Transacoes!$C$3:$C1001, $A455, Transacoes!K$3:K1001))</f>
        <v/>
      </c>
      <c r="L455" s="75" t="str">
        <f>IF($A455="","",SUMIF(Transacoes!$C$3:$C1001, $A455, Transacoes!L$3:L1001))</f>
        <v/>
      </c>
      <c r="M455" s="76" t="str">
        <f>IF($A455="","",SUMIF(Transacoes!$C$3:$C1001, $A455, Transacoes!M$3:M1001))</f>
        <v/>
      </c>
      <c r="N455" s="30"/>
      <c r="O455" s="31"/>
      <c r="P455" s="31"/>
      <c r="Q455" s="31"/>
      <c r="R455" s="31"/>
      <c r="S455" s="31"/>
      <c r="T455" s="31"/>
      <c r="U455" s="31"/>
      <c r="V455" s="31"/>
      <c r="W455" s="31"/>
      <c r="X455" s="31"/>
    </row>
    <row r="456">
      <c r="A456" s="69"/>
      <c r="B456" s="70" t="str">
        <f>IF($A456="","",SUMIFS(Transacoes!D$3:D1001,Transacoes!$C$3:$C1001,$A456,Transacoes!$B$3:$B1001,"C")-SUMIFS(Transacoes!D$3:D1001,Transacoes!$C$3:$C1001,$A456,Transacoes!$B$3:$B1001,"V"))</f>
        <v/>
      </c>
      <c r="C456" s="71" t="str">
        <f>IF($A456="","",(SUMIFS(Transacoes!F$3:F1001,Transacoes!$C$3:$C1001,$A456,Transacoes!$B$3:$B1001,"C")-SUMIFS(Transacoes!F$3:F1001,Transacoes!$C$3:$C1001,$A456,Transacoes!$B$3:$B1001,"V")) + G456)</f>
        <v/>
      </c>
      <c r="D456" s="71" t="str">
        <f>IFERROR(__xludf.DUMMYFUNCTION("IF(A456="""","""",IF(B456="""","""",B456*GOOGLEFINANCE(A456)))"),"")</f>
        <v/>
      </c>
      <c r="E456" s="71" t="str">
        <f t="shared" si="1"/>
        <v/>
      </c>
      <c r="F456" s="72" t="str">
        <f t="shared" si="2"/>
        <v/>
      </c>
      <c r="G456" s="73" t="str">
        <f>IF(A456="","",SUMIF(Transacoes!C$3:C1001,A456,Transacoes!G$3:G1001))</f>
        <v/>
      </c>
      <c r="H456" s="74" t="str">
        <f>IF(A456="","", SUMIF(Transacoes!C$3:C1001, A456, Transacoes!H$3:H1001))</f>
        <v/>
      </c>
      <c r="I456" s="75" t="str">
        <f>IF($A456="","",SUMIF(Transacoes!$C$3:$C1001, $A456, Transacoes!I$3:I1001))</f>
        <v/>
      </c>
      <c r="J456" s="75" t="str">
        <f>IF($A456="","",SUMIF(Transacoes!$C$3:$C1001, $A456, Transacoes!J$3:J1001))</f>
        <v/>
      </c>
      <c r="K456" s="75" t="str">
        <f>IF($A456="","",SUMIF(Transacoes!$C$3:$C1001, $A456, Transacoes!K$3:K1001))</f>
        <v/>
      </c>
      <c r="L456" s="75" t="str">
        <f>IF($A456="","",SUMIF(Transacoes!$C$3:$C1001, $A456, Transacoes!L$3:L1001))</f>
        <v/>
      </c>
      <c r="M456" s="76" t="str">
        <f>IF($A456="","",SUMIF(Transacoes!$C$3:$C1001, $A456, Transacoes!M$3:M1001))</f>
        <v/>
      </c>
      <c r="N456" s="30"/>
      <c r="O456" s="31"/>
      <c r="P456" s="31"/>
      <c r="Q456" s="31"/>
      <c r="R456" s="31"/>
      <c r="S456" s="31"/>
      <c r="T456" s="31"/>
      <c r="U456" s="31"/>
      <c r="V456" s="31"/>
      <c r="W456" s="31"/>
      <c r="X456" s="31"/>
    </row>
    <row r="457">
      <c r="A457" s="69"/>
      <c r="B457" s="70" t="str">
        <f>IF($A457="","",SUMIFS(Transacoes!D$3:D1001,Transacoes!$C$3:$C1001,$A457,Transacoes!$B$3:$B1001,"C")-SUMIFS(Transacoes!D$3:D1001,Transacoes!$C$3:$C1001,$A457,Transacoes!$B$3:$B1001,"V"))</f>
        <v/>
      </c>
      <c r="C457" s="71" t="str">
        <f>IF($A457="","",(SUMIFS(Transacoes!F$3:F1001,Transacoes!$C$3:$C1001,$A457,Transacoes!$B$3:$B1001,"C")-SUMIFS(Transacoes!F$3:F1001,Transacoes!$C$3:$C1001,$A457,Transacoes!$B$3:$B1001,"V")) + G457)</f>
        <v/>
      </c>
      <c r="D457" s="71" t="str">
        <f>IFERROR(__xludf.DUMMYFUNCTION("IF(A457="""","""",IF(B457="""","""",B457*GOOGLEFINANCE(A457)))"),"")</f>
        <v/>
      </c>
      <c r="E457" s="71" t="str">
        <f t="shared" si="1"/>
        <v/>
      </c>
      <c r="F457" s="72" t="str">
        <f t="shared" si="2"/>
        <v/>
      </c>
      <c r="G457" s="73" t="str">
        <f>IF(A457="","",SUMIF(Transacoes!C$3:C1001,A457,Transacoes!G$3:G1001))</f>
        <v/>
      </c>
      <c r="H457" s="74" t="str">
        <f>IF(A457="","", SUMIF(Transacoes!C$3:C1001, A457, Transacoes!H$3:H1001))</f>
        <v/>
      </c>
      <c r="I457" s="75" t="str">
        <f>IF($A457="","",SUMIF(Transacoes!$C$3:$C1001, $A457, Transacoes!I$3:I1001))</f>
        <v/>
      </c>
      <c r="J457" s="75" t="str">
        <f>IF($A457="","",SUMIF(Transacoes!$C$3:$C1001, $A457, Transacoes!J$3:J1001))</f>
        <v/>
      </c>
      <c r="K457" s="75" t="str">
        <f>IF($A457="","",SUMIF(Transacoes!$C$3:$C1001, $A457, Transacoes!K$3:K1001))</f>
        <v/>
      </c>
      <c r="L457" s="75" t="str">
        <f>IF($A457="","",SUMIF(Transacoes!$C$3:$C1001, $A457, Transacoes!L$3:L1001))</f>
        <v/>
      </c>
      <c r="M457" s="76" t="str">
        <f>IF($A457="","",SUMIF(Transacoes!$C$3:$C1001, $A457, Transacoes!M$3:M1001))</f>
        <v/>
      </c>
      <c r="N457" s="30"/>
      <c r="O457" s="31"/>
      <c r="P457" s="31"/>
      <c r="Q457" s="31"/>
      <c r="R457" s="31"/>
      <c r="S457" s="31"/>
      <c r="T457" s="31"/>
      <c r="U457" s="31"/>
      <c r="V457" s="31"/>
      <c r="W457" s="31"/>
      <c r="X457" s="31"/>
    </row>
    <row r="458">
      <c r="A458" s="69"/>
      <c r="B458" s="70" t="str">
        <f>IF($A458="","",SUMIFS(Transacoes!D$3:D1001,Transacoes!$C$3:$C1001,$A458,Transacoes!$B$3:$B1001,"C")-SUMIFS(Transacoes!D$3:D1001,Transacoes!$C$3:$C1001,$A458,Transacoes!$B$3:$B1001,"V"))</f>
        <v/>
      </c>
      <c r="C458" s="71" t="str">
        <f>IF($A458="","",(SUMIFS(Transacoes!F$3:F1001,Transacoes!$C$3:$C1001,$A458,Transacoes!$B$3:$B1001,"C")-SUMIFS(Transacoes!F$3:F1001,Transacoes!$C$3:$C1001,$A458,Transacoes!$B$3:$B1001,"V")) + G458)</f>
        <v/>
      </c>
      <c r="D458" s="71" t="str">
        <f>IFERROR(__xludf.DUMMYFUNCTION("IF(A458="""","""",IF(B458="""","""",B458*GOOGLEFINANCE(A458)))"),"")</f>
        <v/>
      </c>
      <c r="E458" s="71" t="str">
        <f t="shared" si="1"/>
        <v/>
      </c>
      <c r="F458" s="72" t="str">
        <f t="shared" si="2"/>
        <v/>
      </c>
      <c r="G458" s="73" t="str">
        <f>IF(A458="","",SUMIF(Transacoes!C$3:C1001,A458,Transacoes!G$3:G1001))</f>
        <v/>
      </c>
      <c r="H458" s="74" t="str">
        <f>IF(A458="","", SUMIF(Transacoes!C$3:C1001, A458, Transacoes!H$3:H1001))</f>
        <v/>
      </c>
      <c r="I458" s="75" t="str">
        <f>IF($A458="","",SUMIF(Transacoes!$C$3:$C1001, $A458, Transacoes!I$3:I1001))</f>
        <v/>
      </c>
      <c r="J458" s="75" t="str">
        <f>IF($A458="","",SUMIF(Transacoes!$C$3:$C1001, $A458, Transacoes!J$3:J1001))</f>
        <v/>
      </c>
      <c r="K458" s="75" t="str">
        <f>IF($A458="","",SUMIF(Transacoes!$C$3:$C1001, $A458, Transacoes!K$3:K1001))</f>
        <v/>
      </c>
      <c r="L458" s="75" t="str">
        <f>IF($A458="","",SUMIF(Transacoes!$C$3:$C1001, $A458, Transacoes!L$3:L1001))</f>
        <v/>
      </c>
      <c r="M458" s="76" t="str">
        <f>IF($A458="","",SUMIF(Transacoes!$C$3:$C1001, $A458, Transacoes!M$3:M1001))</f>
        <v/>
      </c>
      <c r="N458" s="30"/>
      <c r="O458" s="31"/>
      <c r="P458" s="31"/>
      <c r="Q458" s="31"/>
      <c r="R458" s="31"/>
      <c r="S458" s="31"/>
      <c r="T458" s="31"/>
      <c r="U458" s="31"/>
      <c r="V458" s="31"/>
      <c r="W458" s="31"/>
      <c r="X458" s="31"/>
    </row>
    <row r="459">
      <c r="A459" s="69"/>
      <c r="B459" s="70" t="str">
        <f>IF($A459="","",SUMIFS(Transacoes!D$3:D1001,Transacoes!$C$3:$C1001,$A459,Transacoes!$B$3:$B1001,"C")-SUMIFS(Transacoes!D$3:D1001,Transacoes!$C$3:$C1001,$A459,Transacoes!$B$3:$B1001,"V"))</f>
        <v/>
      </c>
      <c r="C459" s="71" t="str">
        <f>IF($A459="","",(SUMIFS(Transacoes!F$3:F1001,Transacoes!$C$3:$C1001,$A459,Transacoes!$B$3:$B1001,"C")-SUMIFS(Transacoes!F$3:F1001,Transacoes!$C$3:$C1001,$A459,Transacoes!$B$3:$B1001,"V")) + G459)</f>
        <v/>
      </c>
      <c r="D459" s="71" t="str">
        <f>IFERROR(__xludf.DUMMYFUNCTION("IF(A459="""","""",IF(B459="""","""",B459*GOOGLEFINANCE(A459)))"),"")</f>
        <v/>
      </c>
      <c r="E459" s="71" t="str">
        <f t="shared" si="1"/>
        <v/>
      </c>
      <c r="F459" s="72" t="str">
        <f t="shared" si="2"/>
        <v/>
      </c>
      <c r="G459" s="73" t="str">
        <f>IF(A459="","",SUMIF(Transacoes!C$3:C1001,A459,Transacoes!G$3:G1001))</f>
        <v/>
      </c>
      <c r="H459" s="74" t="str">
        <f>IF(A459="","", SUMIF(Transacoes!C$3:C1001, A459, Transacoes!H$3:H1001))</f>
        <v/>
      </c>
      <c r="I459" s="75" t="str">
        <f>IF($A459="","",SUMIF(Transacoes!$C$3:$C1001, $A459, Transacoes!I$3:I1001))</f>
        <v/>
      </c>
      <c r="J459" s="75" t="str">
        <f>IF($A459="","",SUMIF(Transacoes!$C$3:$C1001, $A459, Transacoes!J$3:J1001))</f>
        <v/>
      </c>
      <c r="K459" s="75" t="str">
        <f>IF($A459="","",SUMIF(Transacoes!$C$3:$C1001, $A459, Transacoes!K$3:K1001))</f>
        <v/>
      </c>
      <c r="L459" s="75" t="str">
        <f>IF($A459="","",SUMIF(Transacoes!$C$3:$C1001, $A459, Transacoes!L$3:L1001))</f>
        <v/>
      </c>
      <c r="M459" s="76" t="str">
        <f>IF($A459="","",SUMIF(Transacoes!$C$3:$C1001, $A459, Transacoes!M$3:M1001))</f>
        <v/>
      </c>
      <c r="N459" s="30"/>
      <c r="O459" s="31"/>
      <c r="P459" s="31"/>
      <c r="Q459" s="31"/>
      <c r="R459" s="31"/>
      <c r="S459" s="31"/>
      <c r="T459" s="31"/>
      <c r="U459" s="31"/>
      <c r="V459" s="31"/>
      <c r="W459" s="31"/>
      <c r="X459" s="31"/>
    </row>
    <row r="460">
      <c r="A460" s="69"/>
      <c r="B460" s="70" t="str">
        <f>IF($A460="","",SUMIFS(Transacoes!D$3:D1001,Transacoes!$C$3:$C1001,$A460,Transacoes!$B$3:$B1001,"C")-SUMIFS(Transacoes!D$3:D1001,Transacoes!$C$3:$C1001,$A460,Transacoes!$B$3:$B1001,"V"))</f>
        <v/>
      </c>
      <c r="C460" s="71" t="str">
        <f>IF($A460="","",(SUMIFS(Transacoes!F$3:F1001,Transacoes!$C$3:$C1001,$A460,Transacoes!$B$3:$B1001,"C")-SUMIFS(Transacoes!F$3:F1001,Transacoes!$C$3:$C1001,$A460,Transacoes!$B$3:$B1001,"V")) + G460)</f>
        <v/>
      </c>
      <c r="D460" s="71" t="str">
        <f>IFERROR(__xludf.DUMMYFUNCTION("IF(A460="""","""",IF(B460="""","""",B460*GOOGLEFINANCE(A460)))"),"")</f>
        <v/>
      </c>
      <c r="E460" s="71" t="str">
        <f t="shared" si="1"/>
        <v/>
      </c>
      <c r="F460" s="72" t="str">
        <f t="shared" si="2"/>
        <v/>
      </c>
      <c r="G460" s="73" t="str">
        <f>IF(A460="","",SUMIF(Transacoes!C$3:C1001,A460,Transacoes!G$3:G1001))</f>
        <v/>
      </c>
      <c r="H460" s="74" t="str">
        <f>IF(A460="","", SUMIF(Transacoes!C$3:C1001, A460, Transacoes!H$3:H1001))</f>
        <v/>
      </c>
      <c r="I460" s="75" t="str">
        <f>IF($A460="","",SUMIF(Transacoes!$C$3:$C1001, $A460, Transacoes!I$3:I1001))</f>
        <v/>
      </c>
      <c r="J460" s="75" t="str">
        <f>IF($A460="","",SUMIF(Transacoes!$C$3:$C1001, $A460, Transacoes!J$3:J1001))</f>
        <v/>
      </c>
      <c r="K460" s="75" t="str">
        <f>IF($A460="","",SUMIF(Transacoes!$C$3:$C1001, $A460, Transacoes!K$3:K1001))</f>
        <v/>
      </c>
      <c r="L460" s="75" t="str">
        <f>IF($A460="","",SUMIF(Transacoes!$C$3:$C1001, $A460, Transacoes!L$3:L1001))</f>
        <v/>
      </c>
      <c r="M460" s="76" t="str">
        <f>IF($A460="","",SUMIF(Transacoes!$C$3:$C1001, $A460, Transacoes!M$3:M1001))</f>
        <v/>
      </c>
      <c r="N460" s="30"/>
      <c r="O460" s="31"/>
      <c r="P460" s="31"/>
      <c r="Q460" s="31"/>
      <c r="R460" s="31"/>
      <c r="S460" s="31"/>
      <c r="T460" s="31"/>
      <c r="U460" s="31"/>
      <c r="V460" s="31"/>
      <c r="W460" s="31"/>
      <c r="X460" s="31"/>
    </row>
    <row r="461">
      <c r="A461" s="69"/>
      <c r="B461" s="70" t="str">
        <f>IF($A461="","",SUMIFS(Transacoes!D$3:D1001,Transacoes!$C$3:$C1001,$A461,Transacoes!$B$3:$B1001,"C")-SUMIFS(Transacoes!D$3:D1001,Transacoes!$C$3:$C1001,$A461,Transacoes!$B$3:$B1001,"V"))</f>
        <v/>
      </c>
      <c r="C461" s="71" t="str">
        <f>IF($A461="","",(SUMIFS(Transacoes!F$3:F1001,Transacoes!$C$3:$C1001,$A461,Transacoes!$B$3:$B1001,"C")-SUMIFS(Transacoes!F$3:F1001,Transacoes!$C$3:$C1001,$A461,Transacoes!$B$3:$B1001,"V")) + G461)</f>
        <v/>
      </c>
      <c r="D461" s="71" t="str">
        <f>IFERROR(__xludf.DUMMYFUNCTION("IF(A461="""","""",IF(B461="""","""",B461*GOOGLEFINANCE(A461)))"),"")</f>
        <v/>
      </c>
      <c r="E461" s="71" t="str">
        <f t="shared" si="1"/>
        <v/>
      </c>
      <c r="F461" s="72" t="str">
        <f t="shared" si="2"/>
        <v/>
      </c>
      <c r="G461" s="73" t="str">
        <f>IF(A461="","",SUMIF(Transacoes!C$3:C1001,A461,Transacoes!G$3:G1001))</f>
        <v/>
      </c>
      <c r="H461" s="74" t="str">
        <f>IF(A461="","", SUMIF(Transacoes!C$3:C1001, A461, Transacoes!H$3:H1001))</f>
        <v/>
      </c>
      <c r="I461" s="75" t="str">
        <f>IF($A461="","",SUMIF(Transacoes!$C$3:$C1001, $A461, Transacoes!I$3:I1001))</f>
        <v/>
      </c>
      <c r="J461" s="75" t="str">
        <f>IF($A461="","",SUMIF(Transacoes!$C$3:$C1001, $A461, Transacoes!J$3:J1001))</f>
        <v/>
      </c>
      <c r="K461" s="75" t="str">
        <f>IF($A461="","",SUMIF(Transacoes!$C$3:$C1001, $A461, Transacoes!K$3:K1001))</f>
        <v/>
      </c>
      <c r="L461" s="75" t="str">
        <f>IF($A461="","",SUMIF(Transacoes!$C$3:$C1001, $A461, Transacoes!L$3:L1001))</f>
        <v/>
      </c>
      <c r="M461" s="76" t="str">
        <f>IF($A461="","",SUMIF(Transacoes!$C$3:$C1001, $A461, Transacoes!M$3:M1001))</f>
        <v/>
      </c>
      <c r="N461" s="30"/>
      <c r="O461" s="31"/>
      <c r="P461" s="31"/>
      <c r="Q461" s="31"/>
      <c r="R461" s="31"/>
      <c r="S461" s="31"/>
      <c r="T461" s="31"/>
      <c r="U461" s="31"/>
      <c r="V461" s="31"/>
      <c r="W461" s="31"/>
      <c r="X461" s="31"/>
    </row>
    <row r="462">
      <c r="A462" s="69"/>
      <c r="B462" s="70" t="str">
        <f>IF($A462="","",SUMIFS(Transacoes!D$3:D1001,Transacoes!$C$3:$C1001,$A462,Transacoes!$B$3:$B1001,"C")-SUMIFS(Transacoes!D$3:D1001,Transacoes!$C$3:$C1001,$A462,Transacoes!$B$3:$B1001,"V"))</f>
        <v/>
      </c>
      <c r="C462" s="71" t="str">
        <f>IF($A462="","",(SUMIFS(Transacoes!F$3:F1001,Transacoes!$C$3:$C1001,$A462,Transacoes!$B$3:$B1001,"C")-SUMIFS(Transacoes!F$3:F1001,Transacoes!$C$3:$C1001,$A462,Transacoes!$B$3:$B1001,"V")) + G462)</f>
        <v/>
      </c>
      <c r="D462" s="71" t="str">
        <f>IFERROR(__xludf.DUMMYFUNCTION("IF(A462="""","""",IF(B462="""","""",B462*GOOGLEFINANCE(A462)))"),"")</f>
        <v/>
      </c>
      <c r="E462" s="71" t="str">
        <f t="shared" si="1"/>
        <v/>
      </c>
      <c r="F462" s="72" t="str">
        <f t="shared" si="2"/>
        <v/>
      </c>
      <c r="G462" s="73" t="str">
        <f>IF(A462="","",SUMIF(Transacoes!C$3:C1001,A462,Transacoes!G$3:G1001))</f>
        <v/>
      </c>
      <c r="H462" s="74" t="str">
        <f>IF(A462="","", SUMIF(Transacoes!C$3:C1001, A462, Transacoes!H$3:H1001))</f>
        <v/>
      </c>
      <c r="I462" s="75" t="str">
        <f>IF($A462="","",SUMIF(Transacoes!$C$3:$C1001, $A462, Transacoes!I$3:I1001))</f>
        <v/>
      </c>
      <c r="J462" s="75" t="str">
        <f>IF($A462="","",SUMIF(Transacoes!$C$3:$C1001, $A462, Transacoes!J$3:J1001))</f>
        <v/>
      </c>
      <c r="K462" s="75" t="str">
        <f>IF($A462="","",SUMIF(Transacoes!$C$3:$C1001, $A462, Transacoes!K$3:K1001))</f>
        <v/>
      </c>
      <c r="L462" s="75" t="str">
        <f>IF($A462="","",SUMIF(Transacoes!$C$3:$C1001, $A462, Transacoes!L$3:L1001))</f>
        <v/>
      </c>
      <c r="M462" s="76" t="str">
        <f>IF($A462="","",SUMIF(Transacoes!$C$3:$C1001, $A462, Transacoes!M$3:M1001))</f>
        <v/>
      </c>
      <c r="N462" s="30"/>
      <c r="O462" s="31"/>
      <c r="P462" s="31"/>
      <c r="Q462" s="31"/>
      <c r="R462" s="31"/>
      <c r="S462" s="31"/>
      <c r="T462" s="31"/>
      <c r="U462" s="31"/>
      <c r="V462" s="31"/>
      <c r="W462" s="31"/>
      <c r="X462" s="31"/>
    </row>
    <row r="463">
      <c r="A463" s="69"/>
      <c r="B463" s="70" t="str">
        <f>IF($A463="","",SUMIFS(Transacoes!D$3:D1001,Transacoes!$C$3:$C1001,$A463,Transacoes!$B$3:$B1001,"C")-SUMIFS(Transacoes!D$3:D1001,Transacoes!$C$3:$C1001,$A463,Transacoes!$B$3:$B1001,"V"))</f>
        <v/>
      </c>
      <c r="C463" s="71" t="str">
        <f>IF($A463="","",(SUMIFS(Transacoes!F$3:F1001,Transacoes!$C$3:$C1001,$A463,Transacoes!$B$3:$B1001,"C")-SUMIFS(Transacoes!F$3:F1001,Transacoes!$C$3:$C1001,$A463,Transacoes!$B$3:$B1001,"V")) + G463)</f>
        <v/>
      </c>
      <c r="D463" s="71" t="str">
        <f>IFERROR(__xludf.DUMMYFUNCTION("IF(A463="""","""",IF(B463="""","""",B463*GOOGLEFINANCE(A463)))"),"")</f>
        <v/>
      </c>
      <c r="E463" s="71" t="str">
        <f t="shared" si="1"/>
        <v/>
      </c>
      <c r="F463" s="72" t="str">
        <f t="shared" si="2"/>
        <v/>
      </c>
      <c r="G463" s="73" t="str">
        <f>IF(A463="","",SUMIF(Transacoes!C$3:C1001,A463,Transacoes!G$3:G1001))</f>
        <v/>
      </c>
      <c r="H463" s="74" t="str">
        <f>IF(A463="","", SUMIF(Transacoes!C$3:C1001, A463, Transacoes!H$3:H1001))</f>
        <v/>
      </c>
      <c r="I463" s="75" t="str">
        <f>IF($A463="","",SUMIF(Transacoes!$C$3:$C1001, $A463, Transacoes!I$3:I1001))</f>
        <v/>
      </c>
      <c r="J463" s="75" t="str">
        <f>IF($A463="","",SUMIF(Transacoes!$C$3:$C1001, $A463, Transacoes!J$3:J1001))</f>
        <v/>
      </c>
      <c r="K463" s="75" t="str">
        <f>IF($A463="","",SUMIF(Transacoes!$C$3:$C1001, $A463, Transacoes!K$3:K1001))</f>
        <v/>
      </c>
      <c r="L463" s="75" t="str">
        <f>IF($A463="","",SUMIF(Transacoes!$C$3:$C1001, $A463, Transacoes!L$3:L1001))</f>
        <v/>
      </c>
      <c r="M463" s="76" t="str">
        <f>IF($A463="","",SUMIF(Transacoes!$C$3:$C1001, $A463, Transacoes!M$3:M1001))</f>
        <v/>
      </c>
      <c r="N463" s="30"/>
      <c r="O463" s="31"/>
      <c r="P463" s="31"/>
      <c r="Q463" s="31"/>
      <c r="R463" s="31"/>
      <c r="S463" s="31"/>
      <c r="T463" s="31"/>
      <c r="U463" s="31"/>
      <c r="V463" s="31"/>
      <c r="W463" s="31"/>
      <c r="X463" s="31"/>
    </row>
    <row r="464">
      <c r="A464" s="69"/>
      <c r="B464" s="70" t="str">
        <f>IF($A464="","",SUMIFS(Transacoes!D$3:D1001,Transacoes!$C$3:$C1001,$A464,Transacoes!$B$3:$B1001,"C")-SUMIFS(Transacoes!D$3:D1001,Transacoes!$C$3:$C1001,$A464,Transacoes!$B$3:$B1001,"V"))</f>
        <v/>
      </c>
      <c r="C464" s="71" t="str">
        <f>IF($A464="","",(SUMIFS(Transacoes!F$3:F1001,Transacoes!$C$3:$C1001,$A464,Transacoes!$B$3:$B1001,"C")-SUMIFS(Transacoes!F$3:F1001,Transacoes!$C$3:$C1001,$A464,Transacoes!$B$3:$B1001,"V")) + G464)</f>
        <v/>
      </c>
      <c r="D464" s="71" t="str">
        <f>IFERROR(__xludf.DUMMYFUNCTION("IF(A464="""","""",IF(B464="""","""",B464*GOOGLEFINANCE(A464)))"),"")</f>
        <v/>
      </c>
      <c r="E464" s="71" t="str">
        <f t="shared" si="1"/>
        <v/>
      </c>
      <c r="F464" s="72" t="str">
        <f t="shared" si="2"/>
        <v/>
      </c>
      <c r="G464" s="73" t="str">
        <f>IF(A464="","",SUMIF(Transacoes!C$3:C1001,A464,Transacoes!G$3:G1001))</f>
        <v/>
      </c>
      <c r="H464" s="74" t="str">
        <f>IF(A464="","", SUMIF(Transacoes!C$3:C1001, A464, Transacoes!H$3:H1001))</f>
        <v/>
      </c>
      <c r="I464" s="75" t="str">
        <f>IF($A464="","",SUMIF(Transacoes!$C$3:$C1001, $A464, Transacoes!I$3:I1001))</f>
        <v/>
      </c>
      <c r="J464" s="75" t="str">
        <f>IF($A464="","",SUMIF(Transacoes!$C$3:$C1001, $A464, Transacoes!J$3:J1001))</f>
        <v/>
      </c>
      <c r="K464" s="75" t="str">
        <f>IF($A464="","",SUMIF(Transacoes!$C$3:$C1001, $A464, Transacoes!K$3:K1001))</f>
        <v/>
      </c>
      <c r="L464" s="75" t="str">
        <f>IF($A464="","",SUMIF(Transacoes!$C$3:$C1001, $A464, Transacoes!L$3:L1001))</f>
        <v/>
      </c>
      <c r="M464" s="76" t="str">
        <f>IF($A464="","",SUMIF(Transacoes!$C$3:$C1001, $A464, Transacoes!M$3:M1001))</f>
        <v/>
      </c>
      <c r="N464" s="30"/>
      <c r="O464" s="31"/>
      <c r="P464" s="31"/>
      <c r="Q464" s="31"/>
      <c r="R464" s="31"/>
      <c r="S464" s="31"/>
      <c r="T464" s="31"/>
      <c r="U464" s="31"/>
      <c r="V464" s="31"/>
      <c r="W464" s="31"/>
      <c r="X464" s="31"/>
    </row>
    <row r="465">
      <c r="A465" s="69"/>
      <c r="B465" s="70" t="str">
        <f>IF($A465="","",SUMIFS(Transacoes!D$3:D1001,Transacoes!$C$3:$C1001,$A465,Transacoes!$B$3:$B1001,"C")-SUMIFS(Transacoes!D$3:D1001,Transacoes!$C$3:$C1001,$A465,Transacoes!$B$3:$B1001,"V"))</f>
        <v/>
      </c>
      <c r="C465" s="71" t="str">
        <f>IF($A465="","",(SUMIFS(Transacoes!F$3:F1001,Transacoes!$C$3:$C1001,$A465,Transacoes!$B$3:$B1001,"C")-SUMIFS(Transacoes!F$3:F1001,Transacoes!$C$3:$C1001,$A465,Transacoes!$B$3:$B1001,"V")) + G465)</f>
        <v/>
      </c>
      <c r="D465" s="71" t="str">
        <f>IFERROR(__xludf.DUMMYFUNCTION("IF(A465="""","""",IF(B465="""","""",B465*GOOGLEFINANCE(A465)))"),"")</f>
        <v/>
      </c>
      <c r="E465" s="71" t="str">
        <f t="shared" si="1"/>
        <v/>
      </c>
      <c r="F465" s="72" t="str">
        <f t="shared" si="2"/>
        <v/>
      </c>
      <c r="G465" s="73" t="str">
        <f>IF(A465="","",SUMIF(Transacoes!C$3:C1001,A465,Transacoes!G$3:G1001))</f>
        <v/>
      </c>
      <c r="H465" s="74" t="str">
        <f>IF(A465="","", SUMIF(Transacoes!C$3:C1001, A465, Transacoes!H$3:H1001))</f>
        <v/>
      </c>
      <c r="I465" s="75" t="str">
        <f>IF($A465="","",SUMIF(Transacoes!$C$3:$C1001, $A465, Transacoes!I$3:I1001))</f>
        <v/>
      </c>
      <c r="J465" s="75" t="str">
        <f>IF($A465="","",SUMIF(Transacoes!$C$3:$C1001, $A465, Transacoes!J$3:J1001))</f>
        <v/>
      </c>
      <c r="K465" s="75" t="str">
        <f>IF($A465="","",SUMIF(Transacoes!$C$3:$C1001, $A465, Transacoes!K$3:K1001))</f>
        <v/>
      </c>
      <c r="L465" s="75" t="str">
        <f>IF($A465="","",SUMIF(Transacoes!$C$3:$C1001, $A465, Transacoes!L$3:L1001))</f>
        <v/>
      </c>
      <c r="M465" s="76" t="str">
        <f>IF($A465="","",SUMIF(Transacoes!$C$3:$C1001, $A465, Transacoes!M$3:M1001))</f>
        <v/>
      </c>
      <c r="N465" s="30"/>
      <c r="O465" s="31"/>
      <c r="P465" s="31"/>
      <c r="Q465" s="31"/>
      <c r="R465" s="31"/>
      <c r="S465" s="31"/>
      <c r="T465" s="31"/>
      <c r="U465" s="31"/>
      <c r="V465" s="31"/>
      <c r="W465" s="31"/>
      <c r="X465" s="31"/>
    </row>
    <row r="466">
      <c r="A466" s="69"/>
      <c r="B466" s="70" t="str">
        <f>IF($A466="","",SUMIFS(Transacoes!D$3:D1001,Transacoes!$C$3:$C1001,$A466,Transacoes!$B$3:$B1001,"C")-SUMIFS(Transacoes!D$3:D1001,Transacoes!$C$3:$C1001,$A466,Transacoes!$B$3:$B1001,"V"))</f>
        <v/>
      </c>
      <c r="C466" s="71" t="str">
        <f>IF($A466="","",(SUMIFS(Transacoes!F$3:F1001,Transacoes!$C$3:$C1001,$A466,Transacoes!$B$3:$B1001,"C")-SUMIFS(Transacoes!F$3:F1001,Transacoes!$C$3:$C1001,$A466,Transacoes!$B$3:$B1001,"V")) + G466)</f>
        <v/>
      </c>
      <c r="D466" s="71" t="str">
        <f>IFERROR(__xludf.DUMMYFUNCTION("IF(A466="""","""",IF(B466="""","""",B466*GOOGLEFINANCE(A466)))"),"")</f>
        <v/>
      </c>
      <c r="E466" s="71" t="str">
        <f t="shared" si="1"/>
        <v/>
      </c>
      <c r="F466" s="72" t="str">
        <f t="shared" si="2"/>
        <v/>
      </c>
      <c r="G466" s="73" t="str">
        <f>IF(A466="","",SUMIF(Transacoes!C$3:C1001,A466,Transacoes!G$3:G1001))</f>
        <v/>
      </c>
      <c r="H466" s="74" t="str">
        <f>IF(A466="","", SUMIF(Transacoes!C$3:C1001, A466, Transacoes!H$3:H1001))</f>
        <v/>
      </c>
      <c r="I466" s="75" t="str">
        <f>IF($A466="","",SUMIF(Transacoes!$C$3:$C1001, $A466, Transacoes!I$3:I1001))</f>
        <v/>
      </c>
      <c r="J466" s="75" t="str">
        <f>IF($A466="","",SUMIF(Transacoes!$C$3:$C1001, $A466, Transacoes!J$3:J1001))</f>
        <v/>
      </c>
      <c r="K466" s="75" t="str">
        <f>IF($A466="","",SUMIF(Transacoes!$C$3:$C1001, $A466, Transacoes!K$3:K1001))</f>
        <v/>
      </c>
      <c r="L466" s="75" t="str">
        <f>IF($A466="","",SUMIF(Transacoes!$C$3:$C1001, $A466, Transacoes!L$3:L1001))</f>
        <v/>
      </c>
      <c r="M466" s="76" t="str">
        <f>IF($A466="","",SUMIF(Transacoes!$C$3:$C1001, $A466, Transacoes!M$3:M1001))</f>
        <v/>
      </c>
      <c r="N466" s="30"/>
      <c r="O466" s="31"/>
      <c r="P466" s="31"/>
      <c r="Q466" s="31"/>
      <c r="R466" s="31"/>
      <c r="S466" s="31"/>
      <c r="T466" s="31"/>
      <c r="U466" s="31"/>
      <c r="V466" s="31"/>
      <c r="W466" s="31"/>
      <c r="X466" s="31"/>
    </row>
    <row r="467">
      <c r="A467" s="69"/>
      <c r="B467" s="70" t="str">
        <f>IF($A467="","",SUMIFS(Transacoes!D$3:D1001,Transacoes!$C$3:$C1001,$A467,Transacoes!$B$3:$B1001,"C")-SUMIFS(Transacoes!D$3:D1001,Transacoes!$C$3:$C1001,$A467,Transacoes!$B$3:$B1001,"V"))</f>
        <v/>
      </c>
      <c r="C467" s="71" t="str">
        <f>IF($A467="","",(SUMIFS(Transacoes!F$3:F1001,Transacoes!$C$3:$C1001,$A467,Transacoes!$B$3:$B1001,"C")-SUMIFS(Transacoes!F$3:F1001,Transacoes!$C$3:$C1001,$A467,Transacoes!$B$3:$B1001,"V")) + G467)</f>
        <v/>
      </c>
      <c r="D467" s="71" t="str">
        <f>IFERROR(__xludf.DUMMYFUNCTION("IF(A467="""","""",IF(B467="""","""",B467*GOOGLEFINANCE(A467)))"),"")</f>
        <v/>
      </c>
      <c r="E467" s="71" t="str">
        <f t="shared" si="1"/>
        <v/>
      </c>
      <c r="F467" s="72" t="str">
        <f t="shared" si="2"/>
        <v/>
      </c>
      <c r="G467" s="73" t="str">
        <f>IF(A467="","",SUMIF(Transacoes!C$3:C1001,A467,Transacoes!G$3:G1001))</f>
        <v/>
      </c>
      <c r="H467" s="74" t="str">
        <f>IF(A467="","", SUMIF(Transacoes!C$3:C1001, A467, Transacoes!H$3:H1001))</f>
        <v/>
      </c>
      <c r="I467" s="75" t="str">
        <f>IF($A467="","",SUMIF(Transacoes!$C$3:$C1001, $A467, Transacoes!I$3:I1001))</f>
        <v/>
      </c>
      <c r="J467" s="75" t="str">
        <f>IF($A467="","",SUMIF(Transacoes!$C$3:$C1001, $A467, Transacoes!J$3:J1001))</f>
        <v/>
      </c>
      <c r="K467" s="75" t="str">
        <f>IF($A467="","",SUMIF(Transacoes!$C$3:$C1001, $A467, Transacoes!K$3:K1001))</f>
        <v/>
      </c>
      <c r="L467" s="75" t="str">
        <f>IF($A467="","",SUMIF(Transacoes!$C$3:$C1001, $A467, Transacoes!L$3:L1001))</f>
        <v/>
      </c>
      <c r="M467" s="76" t="str">
        <f>IF($A467="","",SUMIF(Transacoes!$C$3:$C1001, $A467, Transacoes!M$3:M1001))</f>
        <v/>
      </c>
      <c r="N467" s="30"/>
      <c r="O467" s="31"/>
      <c r="P467" s="31"/>
      <c r="Q467" s="31"/>
      <c r="R467" s="31"/>
      <c r="S467" s="31"/>
      <c r="T467" s="31"/>
      <c r="U467" s="31"/>
      <c r="V467" s="31"/>
      <c r="W467" s="31"/>
      <c r="X467" s="31"/>
    </row>
    <row r="468">
      <c r="A468" s="69"/>
      <c r="B468" s="70" t="str">
        <f>IF($A468="","",SUMIFS(Transacoes!D$3:D1001,Transacoes!$C$3:$C1001,$A468,Transacoes!$B$3:$B1001,"C")-SUMIFS(Transacoes!D$3:D1001,Transacoes!$C$3:$C1001,$A468,Transacoes!$B$3:$B1001,"V"))</f>
        <v/>
      </c>
      <c r="C468" s="71" t="str">
        <f>IF($A468="","",(SUMIFS(Transacoes!F$3:F1001,Transacoes!$C$3:$C1001,$A468,Transacoes!$B$3:$B1001,"C")-SUMIFS(Transacoes!F$3:F1001,Transacoes!$C$3:$C1001,$A468,Transacoes!$B$3:$B1001,"V")) + G468)</f>
        <v/>
      </c>
      <c r="D468" s="71" t="str">
        <f>IFERROR(__xludf.DUMMYFUNCTION("IF(A468="""","""",IF(B468="""","""",B468*GOOGLEFINANCE(A468)))"),"")</f>
        <v/>
      </c>
      <c r="E468" s="71" t="str">
        <f t="shared" si="1"/>
        <v/>
      </c>
      <c r="F468" s="72" t="str">
        <f t="shared" si="2"/>
        <v/>
      </c>
      <c r="G468" s="73" t="str">
        <f>IF(A468="","",SUMIF(Transacoes!C$3:C1001,A468,Transacoes!G$3:G1001))</f>
        <v/>
      </c>
      <c r="H468" s="74" t="str">
        <f>IF(A468="","", SUMIF(Transacoes!C$3:C1001, A468, Transacoes!H$3:H1001))</f>
        <v/>
      </c>
      <c r="I468" s="75" t="str">
        <f>IF($A468="","",SUMIF(Transacoes!$C$3:$C1001, $A468, Transacoes!I$3:I1001))</f>
        <v/>
      </c>
      <c r="J468" s="75" t="str">
        <f>IF($A468="","",SUMIF(Transacoes!$C$3:$C1001, $A468, Transacoes!J$3:J1001))</f>
        <v/>
      </c>
      <c r="K468" s="75" t="str">
        <f>IF($A468="","",SUMIF(Transacoes!$C$3:$C1001, $A468, Transacoes!K$3:K1001))</f>
        <v/>
      </c>
      <c r="L468" s="75" t="str">
        <f>IF($A468="","",SUMIF(Transacoes!$C$3:$C1001, $A468, Transacoes!L$3:L1001))</f>
        <v/>
      </c>
      <c r="M468" s="76" t="str">
        <f>IF($A468="","",SUMIF(Transacoes!$C$3:$C1001, $A468, Transacoes!M$3:M1001))</f>
        <v/>
      </c>
      <c r="N468" s="30"/>
      <c r="O468" s="31"/>
      <c r="P468" s="31"/>
      <c r="Q468" s="31"/>
      <c r="R468" s="31"/>
      <c r="S468" s="31"/>
      <c r="T468" s="31"/>
      <c r="U468" s="31"/>
      <c r="V468" s="31"/>
      <c r="W468" s="31"/>
      <c r="X468" s="31"/>
    </row>
    <row r="469">
      <c r="A469" s="69"/>
      <c r="B469" s="70" t="str">
        <f>IF($A469="","",SUMIFS(Transacoes!D$3:D1001,Transacoes!$C$3:$C1001,$A469,Transacoes!$B$3:$B1001,"C")-SUMIFS(Transacoes!D$3:D1001,Transacoes!$C$3:$C1001,$A469,Transacoes!$B$3:$B1001,"V"))</f>
        <v/>
      </c>
      <c r="C469" s="71" t="str">
        <f>IF($A469="","",(SUMIFS(Transacoes!F$3:F1001,Transacoes!$C$3:$C1001,$A469,Transacoes!$B$3:$B1001,"C")-SUMIFS(Transacoes!F$3:F1001,Transacoes!$C$3:$C1001,$A469,Transacoes!$B$3:$B1001,"V")) + G469)</f>
        <v/>
      </c>
      <c r="D469" s="71" t="str">
        <f>IFERROR(__xludf.DUMMYFUNCTION("IF(A469="""","""",IF(B469="""","""",B469*GOOGLEFINANCE(A469)))"),"")</f>
        <v/>
      </c>
      <c r="E469" s="71" t="str">
        <f t="shared" si="1"/>
        <v/>
      </c>
      <c r="F469" s="72" t="str">
        <f t="shared" si="2"/>
        <v/>
      </c>
      <c r="G469" s="73" t="str">
        <f>IF(A469="","",SUMIF(Transacoes!C$3:C1001,A469,Transacoes!G$3:G1001))</f>
        <v/>
      </c>
      <c r="H469" s="74" t="str">
        <f>IF(A469="","", SUMIF(Transacoes!C$3:C1001, A469, Transacoes!H$3:H1001))</f>
        <v/>
      </c>
      <c r="I469" s="75" t="str">
        <f>IF($A469="","",SUMIF(Transacoes!$C$3:$C1001, $A469, Transacoes!I$3:I1001))</f>
        <v/>
      </c>
      <c r="J469" s="75" t="str">
        <f>IF($A469="","",SUMIF(Transacoes!$C$3:$C1001, $A469, Transacoes!J$3:J1001))</f>
        <v/>
      </c>
      <c r="K469" s="75" t="str">
        <f>IF($A469="","",SUMIF(Transacoes!$C$3:$C1001, $A469, Transacoes!K$3:K1001))</f>
        <v/>
      </c>
      <c r="L469" s="75" t="str">
        <f>IF($A469="","",SUMIF(Transacoes!$C$3:$C1001, $A469, Transacoes!L$3:L1001))</f>
        <v/>
      </c>
      <c r="M469" s="76" t="str">
        <f>IF($A469="","",SUMIF(Transacoes!$C$3:$C1001, $A469, Transacoes!M$3:M1001))</f>
        <v/>
      </c>
      <c r="N469" s="30"/>
      <c r="O469" s="31"/>
      <c r="P469" s="31"/>
      <c r="Q469" s="31"/>
      <c r="R469" s="31"/>
      <c r="S469" s="31"/>
      <c r="T469" s="31"/>
      <c r="U469" s="31"/>
      <c r="V469" s="31"/>
      <c r="W469" s="31"/>
      <c r="X469" s="31"/>
    </row>
    <row r="470">
      <c r="A470" s="69"/>
      <c r="B470" s="70" t="str">
        <f>IF($A470="","",SUMIFS(Transacoes!D$3:D1001,Transacoes!$C$3:$C1001,$A470,Transacoes!$B$3:$B1001,"C")-SUMIFS(Transacoes!D$3:D1001,Transacoes!$C$3:$C1001,$A470,Transacoes!$B$3:$B1001,"V"))</f>
        <v/>
      </c>
      <c r="C470" s="71" t="str">
        <f>IF($A470="","",(SUMIFS(Transacoes!F$3:F1001,Transacoes!$C$3:$C1001,$A470,Transacoes!$B$3:$B1001,"C")-SUMIFS(Transacoes!F$3:F1001,Transacoes!$C$3:$C1001,$A470,Transacoes!$B$3:$B1001,"V")) + G470)</f>
        <v/>
      </c>
      <c r="D470" s="71" t="str">
        <f>IFERROR(__xludf.DUMMYFUNCTION("IF(A470="""","""",IF(B470="""","""",B470*GOOGLEFINANCE(A470)))"),"")</f>
        <v/>
      </c>
      <c r="E470" s="71" t="str">
        <f t="shared" si="1"/>
        <v/>
      </c>
      <c r="F470" s="72" t="str">
        <f t="shared" si="2"/>
        <v/>
      </c>
      <c r="G470" s="73" t="str">
        <f>IF(A470="","",SUMIF(Transacoes!C$3:C1001,A470,Transacoes!G$3:G1001))</f>
        <v/>
      </c>
      <c r="H470" s="74" t="str">
        <f>IF(A470="","", SUMIF(Transacoes!C$3:C1001, A470, Transacoes!H$3:H1001))</f>
        <v/>
      </c>
      <c r="I470" s="75" t="str">
        <f>IF($A470="","",SUMIF(Transacoes!$C$3:$C1001, $A470, Transacoes!I$3:I1001))</f>
        <v/>
      </c>
      <c r="J470" s="75" t="str">
        <f>IF($A470="","",SUMIF(Transacoes!$C$3:$C1001, $A470, Transacoes!J$3:J1001))</f>
        <v/>
      </c>
      <c r="K470" s="75" t="str">
        <f>IF($A470="","",SUMIF(Transacoes!$C$3:$C1001, $A470, Transacoes!K$3:K1001))</f>
        <v/>
      </c>
      <c r="L470" s="75" t="str">
        <f>IF($A470="","",SUMIF(Transacoes!$C$3:$C1001, $A470, Transacoes!L$3:L1001))</f>
        <v/>
      </c>
      <c r="M470" s="76" t="str">
        <f>IF($A470="","",SUMIF(Transacoes!$C$3:$C1001, $A470, Transacoes!M$3:M1001))</f>
        <v/>
      </c>
      <c r="N470" s="30"/>
      <c r="O470" s="31"/>
      <c r="P470" s="31"/>
      <c r="Q470" s="31"/>
      <c r="R470" s="31"/>
      <c r="S470" s="31"/>
      <c r="T470" s="31"/>
      <c r="U470" s="31"/>
      <c r="V470" s="31"/>
      <c r="W470" s="31"/>
      <c r="X470" s="31"/>
    </row>
    <row r="471">
      <c r="A471" s="69"/>
      <c r="B471" s="70" t="str">
        <f>IF($A471="","",SUMIFS(Transacoes!D$3:D1001,Transacoes!$C$3:$C1001,$A471,Transacoes!$B$3:$B1001,"C")-SUMIFS(Transacoes!D$3:D1001,Transacoes!$C$3:$C1001,$A471,Transacoes!$B$3:$B1001,"V"))</f>
        <v/>
      </c>
      <c r="C471" s="71" t="str">
        <f>IF($A471="","",(SUMIFS(Transacoes!F$3:F1001,Transacoes!$C$3:$C1001,$A471,Transacoes!$B$3:$B1001,"C")-SUMIFS(Transacoes!F$3:F1001,Transacoes!$C$3:$C1001,$A471,Transacoes!$B$3:$B1001,"V")) + G471)</f>
        <v/>
      </c>
      <c r="D471" s="71" t="str">
        <f>IFERROR(__xludf.DUMMYFUNCTION("IF(A471="""","""",IF(B471="""","""",B471*GOOGLEFINANCE(A471)))"),"")</f>
        <v/>
      </c>
      <c r="E471" s="71" t="str">
        <f t="shared" si="1"/>
        <v/>
      </c>
      <c r="F471" s="72" t="str">
        <f t="shared" si="2"/>
        <v/>
      </c>
      <c r="G471" s="73" t="str">
        <f>IF(A471="","",SUMIF(Transacoes!C$3:C1001,A471,Transacoes!G$3:G1001))</f>
        <v/>
      </c>
      <c r="H471" s="74" t="str">
        <f>IF(A471="","", SUMIF(Transacoes!C$3:C1001, A471, Transacoes!H$3:H1001))</f>
        <v/>
      </c>
      <c r="I471" s="75" t="str">
        <f>IF($A471="","",SUMIF(Transacoes!$C$3:$C1001, $A471, Transacoes!I$3:I1001))</f>
        <v/>
      </c>
      <c r="J471" s="75" t="str">
        <f>IF($A471="","",SUMIF(Transacoes!$C$3:$C1001, $A471, Transacoes!J$3:J1001))</f>
        <v/>
      </c>
      <c r="K471" s="75" t="str">
        <f>IF($A471="","",SUMIF(Transacoes!$C$3:$C1001, $A471, Transacoes!K$3:K1001))</f>
        <v/>
      </c>
      <c r="L471" s="75" t="str">
        <f>IF($A471="","",SUMIF(Transacoes!$C$3:$C1001, $A471, Transacoes!L$3:L1001))</f>
        <v/>
      </c>
      <c r="M471" s="76" t="str">
        <f>IF($A471="","",SUMIF(Transacoes!$C$3:$C1001, $A471, Transacoes!M$3:M1001))</f>
        <v/>
      </c>
      <c r="N471" s="30"/>
      <c r="O471" s="31"/>
      <c r="P471" s="31"/>
      <c r="Q471" s="31"/>
      <c r="R471" s="31"/>
      <c r="S471" s="31"/>
      <c r="T471" s="31"/>
      <c r="U471" s="31"/>
      <c r="V471" s="31"/>
      <c r="W471" s="31"/>
      <c r="X471" s="31"/>
    </row>
    <row r="472">
      <c r="A472" s="69"/>
      <c r="B472" s="70" t="str">
        <f>IF($A472="","",SUMIFS(Transacoes!D$3:D1001,Transacoes!$C$3:$C1001,$A472,Transacoes!$B$3:$B1001,"C")-SUMIFS(Transacoes!D$3:D1001,Transacoes!$C$3:$C1001,$A472,Transacoes!$B$3:$B1001,"V"))</f>
        <v/>
      </c>
      <c r="C472" s="71" t="str">
        <f>IF($A472="","",(SUMIFS(Transacoes!F$3:F1001,Transacoes!$C$3:$C1001,$A472,Transacoes!$B$3:$B1001,"C")-SUMIFS(Transacoes!F$3:F1001,Transacoes!$C$3:$C1001,$A472,Transacoes!$B$3:$B1001,"V")) + G472)</f>
        <v/>
      </c>
      <c r="D472" s="71" t="str">
        <f>IFERROR(__xludf.DUMMYFUNCTION("IF(A472="""","""",IF(B472="""","""",B472*GOOGLEFINANCE(A472)))"),"")</f>
        <v/>
      </c>
      <c r="E472" s="71" t="str">
        <f t="shared" si="1"/>
        <v/>
      </c>
      <c r="F472" s="72" t="str">
        <f t="shared" si="2"/>
        <v/>
      </c>
      <c r="G472" s="73" t="str">
        <f>IF(A472="","",SUMIF(Transacoes!C$3:C1001,A472,Transacoes!G$3:G1001))</f>
        <v/>
      </c>
      <c r="H472" s="74" t="str">
        <f>IF(A472="","", SUMIF(Transacoes!C$3:C1001, A472, Transacoes!H$3:H1001))</f>
        <v/>
      </c>
      <c r="I472" s="75" t="str">
        <f>IF($A472="","",SUMIF(Transacoes!$C$3:$C1001, $A472, Transacoes!I$3:I1001))</f>
        <v/>
      </c>
      <c r="J472" s="75" t="str">
        <f>IF($A472="","",SUMIF(Transacoes!$C$3:$C1001, $A472, Transacoes!J$3:J1001))</f>
        <v/>
      </c>
      <c r="K472" s="75" t="str">
        <f>IF($A472="","",SUMIF(Transacoes!$C$3:$C1001, $A472, Transacoes!K$3:K1001))</f>
        <v/>
      </c>
      <c r="L472" s="75" t="str">
        <f>IF($A472="","",SUMIF(Transacoes!$C$3:$C1001, $A472, Transacoes!L$3:L1001))</f>
        <v/>
      </c>
      <c r="M472" s="76" t="str">
        <f>IF($A472="","",SUMIF(Transacoes!$C$3:$C1001, $A472, Transacoes!M$3:M1001))</f>
        <v/>
      </c>
      <c r="N472" s="30"/>
      <c r="O472" s="31"/>
      <c r="P472" s="31"/>
      <c r="Q472" s="31"/>
      <c r="R472" s="31"/>
      <c r="S472" s="31"/>
      <c r="T472" s="31"/>
      <c r="U472" s="31"/>
      <c r="V472" s="31"/>
      <c r="W472" s="31"/>
      <c r="X472" s="31"/>
    </row>
    <row r="473">
      <c r="A473" s="69"/>
      <c r="B473" s="70" t="str">
        <f>IF($A473="","",SUMIFS(Transacoes!D$3:D1001,Transacoes!$C$3:$C1001,$A473,Transacoes!$B$3:$B1001,"C")-SUMIFS(Transacoes!D$3:D1001,Transacoes!$C$3:$C1001,$A473,Transacoes!$B$3:$B1001,"V"))</f>
        <v/>
      </c>
      <c r="C473" s="71" t="str">
        <f>IF($A473="","",(SUMIFS(Transacoes!F$3:F1001,Transacoes!$C$3:$C1001,$A473,Transacoes!$B$3:$B1001,"C")-SUMIFS(Transacoes!F$3:F1001,Transacoes!$C$3:$C1001,$A473,Transacoes!$B$3:$B1001,"V")) + G473)</f>
        <v/>
      </c>
      <c r="D473" s="71" t="str">
        <f>IFERROR(__xludf.DUMMYFUNCTION("IF(A473="""","""",IF(B473="""","""",B473*GOOGLEFINANCE(A473)))"),"")</f>
        <v/>
      </c>
      <c r="E473" s="71" t="str">
        <f t="shared" si="1"/>
        <v/>
      </c>
      <c r="F473" s="72" t="str">
        <f t="shared" si="2"/>
        <v/>
      </c>
      <c r="G473" s="73" t="str">
        <f>IF(A473="","",SUMIF(Transacoes!C$3:C1001,A473,Transacoes!G$3:G1001))</f>
        <v/>
      </c>
      <c r="H473" s="74" t="str">
        <f>IF(A473="","", SUMIF(Transacoes!C$3:C1001, A473, Transacoes!H$3:H1001))</f>
        <v/>
      </c>
      <c r="I473" s="75" t="str">
        <f>IF($A473="","",SUMIF(Transacoes!$C$3:$C1001, $A473, Transacoes!I$3:I1001))</f>
        <v/>
      </c>
      <c r="J473" s="75" t="str">
        <f>IF($A473="","",SUMIF(Transacoes!$C$3:$C1001, $A473, Transacoes!J$3:J1001))</f>
        <v/>
      </c>
      <c r="K473" s="75" t="str">
        <f>IF($A473="","",SUMIF(Transacoes!$C$3:$C1001, $A473, Transacoes!K$3:K1001))</f>
        <v/>
      </c>
      <c r="L473" s="75" t="str">
        <f>IF($A473="","",SUMIF(Transacoes!$C$3:$C1001, $A473, Transacoes!L$3:L1001))</f>
        <v/>
      </c>
      <c r="M473" s="76" t="str">
        <f>IF($A473="","",SUMIF(Transacoes!$C$3:$C1001, $A473, Transacoes!M$3:M1001))</f>
        <v/>
      </c>
      <c r="N473" s="30"/>
      <c r="O473" s="31"/>
      <c r="P473" s="31"/>
      <c r="Q473" s="31"/>
      <c r="R473" s="31"/>
      <c r="S473" s="31"/>
      <c r="T473" s="31"/>
      <c r="U473" s="31"/>
      <c r="V473" s="31"/>
      <c r="W473" s="31"/>
      <c r="X473" s="31"/>
    </row>
    <row r="474">
      <c r="A474" s="69"/>
      <c r="B474" s="70" t="str">
        <f>IF($A474="","",SUMIFS(Transacoes!D$3:D1001,Transacoes!$C$3:$C1001,$A474,Transacoes!$B$3:$B1001,"C")-SUMIFS(Transacoes!D$3:D1001,Transacoes!$C$3:$C1001,$A474,Transacoes!$B$3:$B1001,"V"))</f>
        <v/>
      </c>
      <c r="C474" s="71" t="str">
        <f>IF($A474="","",(SUMIFS(Transacoes!F$3:F1001,Transacoes!$C$3:$C1001,$A474,Transacoes!$B$3:$B1001,"C")-SUMIFS(Transacoes!F$3:F1001,Transacoes!$C$3:$C1001,$A474,Transacoes!$B$3:$B1001,"V")) + G474)</f>
        <v/>
      </c>
      <c r="D474" s="71" t="str">
        <f>IFERROR(__xludf.DUMMYFUNCTION("IF(A474="""","""",IF(B474="""","""",B474*GOOGLEFINANCE(A474)))"),"")</f>
        <v/>
      </c>
      <c r="E474" s="71" t="str">
        <f t="shared" si="1"/>
        <v/>
      </c>
      <c r="F474" s="72" t="str">
        <f t="shared" si="2"/>
        <v/>
      </c>
      <c r="G474" s="73" t="str">
        <f>IF(A474="","",SUMIF(Transacoes!C$3:C1001,A474,Transacoes!G$3:G1001))</f>
        <v/>
      </c>
      <c r="H474" s="74" t="str">
        <f>IF(A474="","", SUMIF(Transacoes!C$3:C1001, A474, Transacoes!H$3:H1001))</f>
        <v/>
      </c>
      <c r="I474" s="75" t="str">
        <f>IF($A474="","",SUMIF(Transacoes!$C$3:$C1001, $A474, Transacoes!I$3:I1001))</f>
        <v/>
      </c>
      <c r="J474" s="75" t="str">
        <f>IF($A474="","",SUMIF(Transacoes!$C$3:$C1001, $A474, Transacoes!J$3:J1001))</f>
        <v/>
      </c>
      <c r="K474" s="75" t="str">
        <f>IF($A474="","",SUMIF(Transacoes!$C$3:$C1001, $A474, Transacoes!K$3:K1001))</f>
        <v/>
      </c>
      <c r="L474" s="75" t="str">
        <f>IF($A474="","",SUMIF(Transacoes!$C$3:$C1001, $A474, Transacoes!L$3:L1001))</f>
        <v/>
      </c>
      <c r="M474" s="76" t="str">
        <f>IF($A474="","",SUMIF(Transacoes!$C$3:$C1001, $A474, Transacoes!M$3:M1001))</f>
        <v/>
      </c>
      <c r="N474" s="30"/>
      <c r="O474" s="31"/>
      <c r="P474" s="31"/>
      <c r="Q474" s="31"/>
      <c r="R474" s="31"/>
      <c r="S474" s="31"/>
      <c r="T474" s="31"/>
      <c r="U474" s="31"/>
      <c r="V474" s="31"/>
      <c r="W474" s="31"/>
      <c r="X474" s="31"/>
    </row>
    <row r="475">
      <c r="A475" s="69"/>
      <c r="B475" s="70" t="str">
        <f>IF($A475="","",SUMIFS(Transacoes!D$3:D1001,Transacoes!$C$3:$C1001,$A475,Transacoes!$B$3:$B1001,"C")-SUMIFS(Transacoes!D$3:D1001,Transacoes!$C$3:$C1001,$A475,Transacoes!$B$3:$B1001,"V"))</f>
        <v/>
      </c>
      <c r="C475" s="71" t="str">
        <f>IF($A475="","",(SUMIFS(Transacoes!F$3:F1001,Transacoes!$C$3:$C1001,$A475,Transacoes!$B$3:$B1001,"C")-SUMIFS(Transacoes!F$3:F1001,Transacoes!$C$3:$C1001,$A475,Transacoes!$B$3:$B1001,"V")) + G475)</f>
        <v/>
      </c>
      <c r="D475" s="71" t="str">
        <f>IFERROR(__xludf.DUMMYFUNCTION("IF(A475="""","""",IF(B475="""","""",B475*GOOGLEFINANCE(A475)))"),"")</f>
        <v/>
      </c>
      <c r="E475" s="71" t="str">
        <f t="shared" si="1"/>
        <v/>
      </c>
      <c r="F475" s="72" t="str">
        <f t="shared" si="2"/>
        <v/>
      </c>
      <c r="G475" s="73" t="str">
        <f>IF(A475="","",SUMIF(Transacoes!C$3:C1001,A475,Transacoes!G$3:G1001))</f>
        <v/>
      </c>
      <c r="H475" s="74" t="str">
        <f>IF(A475="","", SUMIF(Transacoes!C$3:C1001, A475, Transacoes!H$3:H1001))</f>
        <v/>
      </c>
      <c r="I475" s="75" t="str">
        <f>IF($A475="","",SUMIF(Transacoes!$C$3:$C1001, $A475, Transacoes!I$3:I1001))</f>
        <v/>
      </c>
      <c r="J475" s="75" t="str">
        <f>IF($A475="","",SUMIF(Transacoes!$C$3:$C1001, $A475, Transacoes!J$3:J1001))</f>
        <v/>
      </c>
      <c r="K475" s="75" t="str">
        <f>IF($A475="","",SUMIF(Transacoes!$C$3:$C1001, $A475, Transacoes!K$3:K1001))</f>
        <v/>
      </c>
      <c r="L475" s="75" t="str">
        <f>IF($A475="","",SUMIF(Transacoes!$C$3:$C1001, $A475, Transacoes!L$3:L1001))</f>
        <v/>
      </c>
      <c r="M475" s="76" t="str">
        <f>IF($A475="","",SUMIF(Transacoes!$C$3:$C1001, $A475, Transacoes!M$3:M1001))</f>
        <v/>
      </c>
      <c r="N475" s="30"/>
      <c r="O475" s="31"/>
      <c r="P475" s="31"/>
      <c r="Q475" s="31"/>
      <c r="R475" s="31"/>
      <c r="S475" s="31"/>
      <c r="T475" s="31"/>
      <c r="U475" s="31"/>
      <c r="V475" s="31"/>
      <c r="W475" s="31"/>
      <c r="X475" s="31"/>
    </row>
    <row r="476">
      <c r="A476" s="69"/>
      <c r="B476" s="70" t="str">
        <f>IF($A476="","",SUMIFS(Transacoes!D$3:D1001,Transacoes!$C$3:$C1001,$A476,Transacoes!$B$3:$B1001,"C")-SUMIFS(Transacoes!D$3:D1001,Transacoes!$C$3:$C1001,$A476,Transacoes!$B$3:$B1001,"V"))</f>
        <v/>
      </c>
      <c r="C476" s="71" t="str">
        <f>IF($A476="","",(SUMIFS(Transacoes!F$3:F1001,Transacoes!$C$3:$C1001,$A476,Transacoes!$B$3:$B1001,"C")-SUMIFS(Transacoes!F$3:F1001,Transacoes!$C$3:$C1001,$A476,Transacoes!$B$3:$B1001,"V")) + G476)</f>
        <v/>
      </c>
      <c r="D476" s="71" t="str">
        <f>IFERROR(__xludf.DUMMYFUNCTION("IF(A476="""","""",IF(B476="""","""",B476*GOOGLEFINANCE(A476)))"),"")</f>
        <v/>
      </c>
      <c r="E476" s="71" t="str">
        <f t="shared" si="1"/>
        <v/>
      </c>
      <c r="F476" s="72" t="str">
        <f t="shared" si="2"/>
        <v/>
      </c>
      <c r="G476" s="73" t="str">
        <f>IF(A476="","",SUMIF(Transacoes!C$3:C1001,A476,Transacoes!G$3:G1001))</f>
        <v/>
      </c>
      <c r="H476" s="74" t="str">
        <f>IF(A476="","", SUMIF(Transacoes!C$3:C1001, A476, Transacoes!H$3:H1001))</f>
        <v/>
      </c>
      <c r="I476" s="75" t="str">
        <f>IF($A476="","",SUMIF(Transacoes!$C$3:$C1001, $A476, Transacoes!I$3:I1001))</f>
        <v/>
      </c>
      <c r="J476" s="75" t="str">
        <f>IF($A476="","",SUMIF(Transacoes!$C$3:$C1001, $A476, Transacoes!J$3:J1001))</f>
        <v/>
      </c>
      <c r="K476" s="75" t="str">
        <f>IF($A476="","",SUMIF(Transacoes!$C$3:$C1001, $A476, Transacoes!K$3:K1001))</f>
        <v/>
      </c>
      <c r="L476" s="75" t="str">
        <f>IF($A476="","",SUMIF(Transacoes!$C$3:$C1001, $A476, Transacoes!L$3:L1001))</f>
        <v/>
      </c>
      <c r="M476" s="76" t="str">
        <f>IF($A476="","",SUMIF(Transacoes!$C$3:$C1001, $A476, Transacoes!M$3:M1001))</f>
        <v/>
      </c>
      <c r="N476" s="30"/>
      <c r="O476" s="31"/>
      <c r="P476" s="31"/>
      <c r="Q476" s="31"/>
      <c r="R476" s="31"/>
      <c r="S476" s="31"/>
      <c r="T476" s="31"/>
      <c r="U476" s="31"/>
      <c r="V476" s="31"/>
      <c r="W476" s="31"/>
      <c r="X476" s="31"/>
    </row>
    <row r="477">
      <c r="A477" s="69"/>
      <c r="B477" s="70" t="str">
        <f>IF($A477="","",SUMIFS(Transacoes!D$3:D1001,Transacoes!$C$3:$C1001,$A477,Transacoes!$B$3:$B1001,"C")-SUMIFS(Transacoes!D$3:D1001,Transacoes!$C$3:$C1001,$A477,Transacoes!$B$3:$B1001,"V"))</f>
        <v/>
      </c>
      <c r="C477" s="71" t="str">
        <f>IF($A477="","",(SUMIFS(Transacoes!F$3:F1001,Transacoes!$C$3:$C1001,$A477,Transacoes!$B$3:$B1001,"C")-SUMIFS(Transacoes!F$3:F1001,Transacoes!$C$3:$C1001,$A477,Transacoes!$B$3:$B1001,"V")) + G477)</f>
        <v/>
      </c>
      <c r="D477" s="71" t="str">
        <f>IFERROR(__xludf.DUMMYFUNCTION("IF(A477="""","""",IF(B477="""","""",B477*GOOGLEFINANCE(A477)))"),"")</f>
        <v/>
      </c>
      <c r="E477" s="71" t="str">
        <f t="shared" si="1"/>
        <v/>
      </c>
      <c r="F477" s="72" t="str">
        <f t="shared" si="2"/>
        <v/>
      </c>
      <c r="G477" s="73" t="str">
        <f>IF(A477="","",SUMIF(Transacoes!C$3:C1001,A477,Transacoes!G$3:G1001))</f>
        <v/>
      </c>
      <c r="H477" s="74" t="str">
        <f>IF(A477="","", SUMIF(Transacoes!C$3:C1001, A477, Transacoes!H$3:H1001))</f>
        <v/>
      </c>
      <c r="I477" s="75" t="str">
        <f>IF($A477="","",SUMIF(Transacoes!$C$3:$C1001, $A477, Transacoes!I$3:I1001))</f>
        <v/>
      </c>
      <c r="J477" s="75" t="str">
        <f>IF($A477="","",SUMIF(Transacoes!$C$3:$C1001, $A477, Transacoes!J$3:J1001))</f>
        <v/>
      </c>
      <c r="K477" s="75" t="str">
        <f>IF($A477="","",SUMIF(Transacoes!$C$3:$C1001, $A477, Transacoes!K$3:K1001))</f>
        <v/>
      </c>
      <c r="L477" s="75" t="str">
        <f>IF($A477="","",SUMIF(Transacoes!$C$3:$C1001, $A477, Transacoes!L$3:L1001))</f>
        <v/>
      </c>
      <c r="M477" s="76" t="str">
        <f>IF($A477="","",SUMIF(Transacoes!$C$3:$C1001, $A477, Transacoes!M$3:M1001))</f>
        <v/>
      </c>
      <c r="N477" s="30"/>
      <c r="O477" s="31"/>
      <c r="P477" s="31"/>
      <c r="Q477" s="31"/>
      <c r="R477" s="31"/>
      <c r="S477" s="31"/>
      <c r="T477" s="31"/>
      <c r="U477" s="31"/>
      <c r="V477" s="31"/>
      <c r="W477" s="31"/>
      <c r="X477" s="31"/>
    </row>
    <row r="478">
      <c r="A478" s="69"/>
      <c r="B478" s="70" t="str">
        <f>IF($A478="","",SUMIFS(Transacoes!D$3:D1001,Transacoes!$C$3:$C1001,$A478,Transacoes!$B$3:$B1001,"C")-SUMIFS(Transacoes!D$3:D1001,Transacoes!$C$3:$C1001,$A478,Transacoes!$B$3:$B1001,"V"))</f>
        <v/>
      </c>
      <c r="C478" s="71" t="str">
        <f>IF($A478="","",(SUMIFS(Transacoes!F$3:F1001,Transacoes!$C$3:$C1001,$A478,Transacoes!$B$3:$B1001,"C")-SUMIFS(Transacoes!F$3:F1001,Transacoes!$C$3:$C1001,$A478,Transacoes!$B$3:$B1001,"V")) + G478)</f>
        <v/>
      </c>
      <c r="D478" s="71" t="str">
        <f>IFERROR(__xludf.DUMMYFUNCTION("IF(A478="""","""",IF(B478="""","""",B478*GOOGLEFINANCE(A478)))"),"")</f>
        <v/>
      </c>
      <c r="E478" s="71" t="str">
        <f t="shared" si="1"/>
        <v/>
      </c>
      <c r="F478" s="72" t="str">
        <f t="shared" si="2"/>
        <v/>
      </c>
      <c r="G478" s="73" t="str">
        <f>IF(A478="","",SUMIF(Transacoes!C$3:C1001,A478,Transacoes!G$3:G1001))</f>
        <v/>
      </c>
      <c r="H478" s="74" t="str">
        <f>IF(A478="","", SUMIF(Transacoes!C$3:C1001, A478, Transacoes!H$3:H1001))</f>
        <v/>
      </c>
      <c r="I478" s="75" t="str">
        <f>IF($A478="","",SUMIF(Transacoes!$C$3:$C1001, $A478, Transacoes!I$3:I1001))</f>
        <v/>
      </c>
      <c r="J478" s="75" t="str">
        <f>IF($A478="","",SUMIF(Transacoes!$C$3:$C1001, $A478, Transacoes!J$3:J1001))</f>
        <v/>
      </c>
      <c r="K478" s="75" t="str">
        <f>IF($A478="","",SUMIF(Transacoes!$C$3:$C1001, $A478, Transacoes!K$3:K1001))</f>
        <v/>
      </c>
      <c r="L478" s="75" t="str">
        <f>IF($A478="","",SUMIF(Transacoes!$C$3:$C1001, $A478, Transacoes!L$3:L1001))</f>
        <v/>
      </c>
      <c r="M478" s="76" t="str">
        <f>IF($A478="","",SUMIF(Transacoes!$C$3:$C1001, $A478, Transacoes!M$3:M1001))</f>
        <v/>
      </c>
      <c r="N478" s="30"/>
      <c r="O478" s="31"/>
      <c r="P478" s="31"/>
      <c r="Q478" s="31"/>
      <c r="R478" s="31"/>
      <c r="S478" s="31"/>
      <c r="T478" s="31"/>
      <c r="U478" s="31"/>
      <c r="V478" s="31"/>
      <c r="W478" s="31"/>
      <c r="X478" s="31"/>
    </row>
    <row r="479">
      <c r="A479" s="69"/>
      <c r="B479" s="70" t="str">
        <f>IF($A479="","",SUMIFS(Transacoes!D$3:D1001,Transacoes!$C$3:$C1001,$A479,Transacoes!$B$3:$B1001,"C")-SUMIFS(Transacoes!D$3:D1001,Transacoes!$C$3:$C1001,$A479,Transacoes!$B$3:$B1001,"V"))</f>
        <v/>
      </c>
      <c r="C479" s="71" t="str">
        <f>IF($A479="","",(SUMIFS(Transacoes!F$3:F1001,Transacoes!$C$3:$C1001,$A479,Transacoes!$B$3:$B1001,"C")-SUMIFS(Transacoes!F$3:F1001,Transacoes!$C$3:$C1001,$A479,Transacoes!$B$3:$B1001,"V")) + G479)</f>
        <v/>
      </c>
      <c r="D479" s="71" t="str">
        <f>IFERROR(__xludf.DUMMYFUNCTION("IF(A479="""","""",IF(B479="""","""",B479*GOOGLEFINANCE(A479)))"),"")</f>
        <v/>
      </c>
      <c r="E479" s="71" t="str">
        <f t="shared" si="1"/>
        <v/>
      </c>
      <c r="F479" s="72" t="str">
        <f t="shared" si="2"/>
        <v/>
      </c>
      <c r="G479" s="73" t="str">
        <f>IF(A479="","",SUMIF(Transacoes!C$3:C1001,A479,Transacoes!G$3:G1001))</f>
        <v/>
      </c>
      <c r="H479" s="74" t="str">
        <f>IF(A479="","", SUMIF(Transacoes!C$3:C1001, A479, Transacoes!H$3:H1001))</f>
        <v/>
      </c>
      <c r="I479" s="75" t="str">
        <f>IF($A479="","",SUMIF(Transacoes!$C$3:$C1001, $A479, Transacoes!I$3:I1001))</f>
        <v/>
      </c>
      <c r="J479" s="75" t="str">
        <f>IF($A479="","",SUMIF(Transacoes!$C$3:$C1001, $A479, Transacoes!J$3:J1001))</f>
        <v/>
      </c>
      <c r="K479" s="75" t="str">
        <f>IF($A479="","",SUMIF(Transacoes!$C$3:$C1001, $A479, Transacoes!K$3:K1001))</f>
        <v/>
      </c>
      <c r="L479" s="75" t="str">
        <f>IF($A479="","",SUMIF(Transacoes!$C$3:$C1001, $A479, Transacoes!L$3:L1001))</f>
        <v/>
      </c>
      <c r="M479" s="76" t="str">
        <f>IF($A479="","",SUMIF(Transacoes!$C$3:$C1001, $A479, Transacoes!M$3:M1001))</f>
        <v/>
      </c>
      <c r="N479" s="30"/>
      <c r="O479" s="31"/>
      <c r="P479" s="31"/>
      <c r="Q479" s="31"/>
      <c r="R479" s="31"/>
      <c r="S479" s="31"/>
      <c r="T479" s="31"/>
      <c r="U479" s="31"/>
      <c r="V479" s="31"/>
      <c r="W479" s="31"/>
      <c r="X479" s="31"/>
    </row>
    <row r="480">
      <c r="A480" s="69"/>
      <c r="B480" s="70" t="str">
        <f>IF($A480="","",SUMIFS(Transacoes!D$3:D1001,Transacoes!$C$3:$C1001,$A480,Transacoes!$B$3:$B1001,"C")-SUMIFS(Transacoes!D$3:D1001,Transacoes!$C$3:$C1001,$A480,Transacoes!$B$3:$B1001,"V"))</f>
        <v/>
      </c>
      <c r="C480" s="71" t="str">
        <f>IF($A480="","",(SUMIFS(Transacoes!F$3:F1001,Transacoes!$C$3:$C1001,$A480,Transacoes!$B$3:$B1001,"C")-SUMIFS(Transacoes!F$3:F1001,Transacoes!$C$3:$C1001,$A480,Transacoes!$B$3:$B1001,"V")) + G480)</f>
        <v/>
      </c>
      <c r="D480" s="71" t="str">
        <f>IFERROR(__xludf.DUMMYFUNCTION("IF(A480="""","""",IF(B480="""","""",B480*GOOGLEFINANCE(A480)))"),"")</f>
        <v/>
      </c>
      <c r="E480" s="71" t="str">
        <f t="shared" si="1"/>
        <v/>
      </c>
      <c r="F480" s="72" t="str">
        <f t="shared" si="2"/>
        <v/>
      </c>
      <c r="G480" s="73" t="str">
        <f>IF(A480="","",SUMIF(Transacoes!C$3:C1001,A480,Transacoes!G$3:G1001))</f>
        <v/>
      </c>
      <c r="H480" s="74" t="str">
        <f>IF(A480="","", SUMIF(Transacoes!C$3:C1001, A480, Transacoes!H$3:H1001))</f>
        <v/>
      </c>
      <c r="I480" s="75" t="str">
        <f>IF($A480="","",SUMIF(Transacoes!$C$3:$C1001, $A480, Transacoes!I$3:I1001))</f>
        <v/>
      </c>
      <c r="J480" s="75" t="str">
        <f>IF($A480="","",SUMIF(Transacoes!$C$3:$C1001, $A480, Transacoes!J$3:J1001))</f>
        <v/>
      </c>
      <c r="K480" s="75" t="str">
        <f>IF($A480="","",SUMIF(Transacoes!$C$3:$C1001, $A480, Transacoes!K$3:K1001))</f>
        <v/>
      </c>
      <c r="L480" s="75" t="str">
        <f>IF($A480="","",SUMIF(Transacoes!$C$3:$C1001, $A480, Transacoes!L$3:L1001))</f>
        <v/>
      </c>
      <c r="M480" s="76" t="str">
        <f>IF($A480="","",SUMIF(Transacoes!$C$3:$C1001, $A480, Transacoes!M$3:M1001))</f>
        <v/>
      </c>
      <c r="N480" s="30"/>
      <c r="O480" s="31"/>
      <c r="P480" s="31"/>
      <c r="Q480" s="31"/>
      <c r="R480" s="31"/>
      <c r="S480" s="31"/>
      <c r="T480" s="31"/>
      <c r="U480" s="31"/>
      <c r="V480" s="31"/>
      <c r="W480" s="31"/>
      <c r="X480" s="31"/>
    </row>
    <row r="481">
      <c r="A481" s="69"/>
      <c r="B481" s="70" t="str">
        <f>IF($A481="","",SUMIFS(Transacoes!D$3:D1001,Transacoes!$C$3:$C1001,$A481,Transacoes!$B$3:$B1001,"C")-SUMIFS(Transacoes!D$3:D1001,Transacoes!$C$3:$C1001,$A481,Transacoes!$B$3:$B1001,"V"))</f>
        <v/>
      </c>
      <c r="C481" s="71" t="str">
        <f>IF($A481="","",(SUMIFS(Transacoes!F$3:F1001,Transacoes!$C$3:$C1001,$A481,Transacoes!$B$3:$B1001,"C")-SUMIFS(Transacoes!F$3:F1001,Transacoes!$C$3:$C1001,$A481,Transacoes!$B$3:$B1001,"V")) + G481)</f>
        <v/>
      </c>
      <c r="D481" s="71" t="str">
        <f>IFERROR(__xludf.DUMMYFUNCTION("IF(A481="""","""",IF(B481="""","""",B481*GOOGLEFINANCE(A481)))"),"")</f>
        <v/>
      </c>
      <c r="E481" s="71" t="str">
        <f t="shared" si="1"/>
        <v/>
      </c>
      <c r="F481" s="72" t="str">
        <f t="shared" si="2"/>
        <v/>
      </c>
      <c r="G481" s="73" t="str">
        <f>IF(A481="","",SUMIF(Transacoes!C$3:C1001,A481,Transacoes!G$3:G1001))</f>
        <v/>
      </c>
      <c r="H481" s="74" t="str">
        <f>IF(A481="","", SUMIF(Transacoes!C$3:C1001, A481, Transacoes!H$3:H1001))</f>
        <v/>
      </c>
      <c r="I481" s="75" t="str">
        <f>IF($A481="","",SUMIF(Transacoes!$C$3:$C1001, $A481, Transacoes!I$3:I1001))</f>
        <v/>
      </c>
      <c r="J481" s="75" t="str">
        <f>IF($A481="","",SUMIF(Transacoes!$C$3:$C1001, $A481, Transacoes!J$3:J1001))</f>
        <v/>
      </c>
      <c r="K481" s="75" t="str">
        <f>IF($A481="","",SUMIF(Transacoes!$C$3:$C1001, $A481, Transacoes!K$3:K1001))</f>
        <v/>
      </c>
      <c r="L481" s="75" t="str">
        <f>IF($A481="","",SUMIF(Transacoes!$C$3:$C1001, $A481, Transacoes!L$3:L1001))</f>
        <v/>
      </c>
      <c r="M481" s="76" t="str">
        <f>IF($A481="","",SUMIF(Transacoes!$C$3:$C1001, $A481, Transacoes!M$3:M1001))</f>
        <v/>
      </c>
      <c r="N481" s="30"/>
      <c r="O481" s="31"/>
      <c r="P481" s="31"/>
      <c r="Q481" s="31"/>
      <c r="R481" s="31"/>
      <c r="S481" s="31"/>
      <c r="T481" s="31"/>
      <c r="U481" s="31"/>
      <c r="V481" s="31"/>
      <c r="W481" s="31"/>
      <c r="X481" s="31"/>
    </row>
    <row r="482">
      <c r="A482" s="69"/>
      <c r="B482" s="70" t="str">
        <f>IF($A482="","",SUMIFS(Transacoes!D$3:D1001,Transacoes!$C$3:$C1001,$A482,Transacoes!$B$3:$B1001,"C")-SUMIFS(Transacoes!D$3:D1001,Transacoes!$C$3:$C1001,$A482,Transacoes!$B$3:$B1001,"V"))</f>
        <v/>
      </c>
      <c r="C482" s="71" t="str">
        <f>IF($A482="","",(SUMIFS(Transacoes!F$3:F1001,Transacoes!$C$3:$C1001,$A482,Transacoes!$B$3:$B1001,"C")-SUMIFS(Transacoes!F$3:F1001,Transacoes!$C$3:$C1001,$A482,Transacoes!$B$3:$B1001,"V")) + G482)</f>
        <v/>
      </c>
      <c r="D482" s="71" t="str">
        <f>IFERROR(__xludf.DUMMYFUNCTION("IF(A482="""","""",IF(B482="""","""",B482*GOOGLEFINANCE(A482)))"),"")</f>
        <v/>
      </c>
      <c r="E482" s="71" t="str">
        <f t="shared" si="1"/>
        <v/>
      </c>
      <c r="F482" s="72" t="str">
        <f t="shared" si="2"/>
        <v/>
      </c>
      <c r="G482" s="73" t="str">
        <f>IF(A482="","",SUMIF(Transacoes!C$3:C1001,A482,Transacoes!G$3:G1001))</f>
        <v/>
      </c>
      <c r="H482" s="74" t="str">
        <f>IF(A482="","", SUMIF(Transacoes!C$3:C1001, A482, Transacoes!H$3:H1001))</f>
        <v/>
      </c>
      <c r="I482" s="75" t="str">
        <f>IF($A482="","",SUMIF(Transacoes!$C$3:$C1001, $A482, Transacoes!I$3:I1001))</f>
        <v/>
      </c>
      <c r="J482" s="75" t="str">
        <f>IF($A482="","",SUMIF(Transacoes!$C$3:$C1001, $A482, Transacoes!J$3:J1001))</f>
        <v/>
      </c>
      <c r="K482" s="75" t="str">
        <f>IF($A482="","",SUMIF(Transacoes!$C$3:$C1001, $A482, Transacoes!K$3:K1001))</f>
        <v/>
      </c>
      <c r="L482" s="75" t="str">
        <f>IF($A482="","",SUMIF(Transacoes!$C$3:$C1001, $A482, Transacoes!L$3:L1001))</f>
        <v/>
      </c>
      <c r="M482" s="76" t="str">
        <f>IF($A482="","",SUMIF(Transacoes!$C$3:$C1001, $A482, Transacoes!M$3:M1001))</f>
        <v/>
      </c>
      <c r="N482" s="30"/>
      <c r="O482" s="31"/>
      <c r="P482" s="31"/>
      <c r="Q482" s="31"/>
      <c r="R482" s="31"/>
      <c r="S482" s="31"/>
      <c r="T482" s="31"/>
      <c r="U482" s="31"/>
      <c r="V482" s="31"/>
      <c r="W482" s="31"/>
      <c r="X482" s="31"/>
    </row>
    <row r="483">
      <c r="A483" s="69"/>
      <c r="B483" s="70" t="str">
        <f>IF($A483="","",SUMIFS(Transacoes!D$3:D1001,Transacoes!$C$3:$C1001,$A483,Transacoes!$B$3:$B1001,"C")-SUMIFS(Transacoes!D$3:D1001,Transacoes!$C$3:$C1001,$A483,Transacoes!$B$3:$B1001,"V"))</f>
        <v/>
      </c>
      <c r="C483" s="71" t="str">
        <f>IF($A483="","",(SUMIFS(Transacoes!F$3:F1001,Transacoes!$C$3:$C1001,$A483,Transacoes!$B$3:$B1001,"C")-SUMIFS(Transacoes!F$3:F1001,Transacoes!$C$3:$C1001,$A483,Transacoes!$B$3:$B1001,"V")) + G483)</f>
        <v/>
      </c>
      <c r="D483" s="71" t="str">
        <f>IFERROR(__xludf.DUMMYFUNCTION("IF(A483="""","""",IF(B483="""","""",B483*GOOGLEFINANCE(A483)))"),"")</f>
        <v/>
      </c>
      <c r="E483" s="71" t="str">
        <f t="shared" si="1"/>
        <v/>
      </c>
      <c r="F483" s="72" t="str">
        <f t="shared" si="2"/>
        <v/>
      </c>
      <c r="G483" s="73" t="str">
        <f>IF(A483="","",SUMIF(Transacoes!C$3:C1001,A483,Transacoes!G$3:G1001))</f>
        <v/>
      </c>
      <c r="H483" s="74" t="str">
        <f>IF(A483="","", SUMIF(Transacoes!C$3:C1001, A483, Transacoes!H$3:H1001))</f>
        <v/>
      </c>
      <c r="I483" s="75" t="str">
        <f>IF($A483="","",SUMIF(Transacoes!$C$3:$C1001, $A483, Transacoes!I$3:I1001))</f>
        <v/>
      </c>
      <c r="J483" s="75" t="str">
        <f>IF($A483="","",SUMIF(Transacoes!$C$3:$C1001, $A483, Transacoes!J$3:J1001))</f>
        <v/>
      </c>
      <c r="K483" s="75" t="str">
        <f>IF($A483="","",SUMIF(Transacoes!$C$3:$C1001, $A483, Transacoes!K$3:K1001))</f>
        <v/>
      </c>
      <c r="L483" s="75" t="str">
        <f>IF($A483="","",SUMIF(Transacoes!$C$3:$C1001, $A483, Transacoes!L$3:L1001))</f>
        <v/>
      </c>
      <c r="M483" s="76" t="str">
        <f>IF($A483="","",SUMIF(Transacoes!$C$3:$C1001, $A483, Transacoes!M$3:M1001))</f>
        <v/>
      </c>
      <c r="N483" s="30"/>
      <c r="O483" s="31"/>
      <c r="P483" s="31"/>
      <c r="Q483" s="31"/>
      <c r="R483" s="31"/>
      <c r="S483" s="31"/>
      <c r="T483" s="31"/>
      <c r="U483" s="31"/>
      <c r="V483" s="31"/>
      <c r="W483" s="31"/>
      <c r="X483" s="31"/>
    </row>
    <row r="484">
      <c r="A484" s="69"/>
      <c r="B484" s="70" t="str">
        <f>IF($A484="","",SUMIFS(Transacoes!D$3:D1001,Transacoes!$C$3:$C1001,$A484,Transacoes!$B$3:$B1001,"C")-SUMIFS(Transacoes!D$3:D1001,Transacoes!$C$3:$C1001,$A484,Transacoes!$B$3:$B1001,"V"))</f>
        <v/>
      </c>
      <c r="C484" s="71" t="str">
        <f>IF($A484="","",(SUMIFS(Transacoes!F$3:F1001,Transacoes!$C$3:$C1001,$A484,Transacoes!$B$3:$B1001,"C")-SUMIFS(Transacoes!F$3:F1001,Transacoes!$C$3:$C1001,$A484,Transacoes!$B$3:$B1001,"V")) + G484)</f>
        <v/>
      </c>
      <c r="D484" s="71" t="str">
        <f>IFERROR(__xludf.DUMMYFUNCTION("IF(A484="""","""",IF(B484="""","""",B484*GOOGLEFINANCE(A484)))"),"")</f>
        <v/>
      </c>
      <c r="E484" s="71" t="str">
        <f t="shared" si="1"/>
        <v/>
      </c>
      <c r="F484" s="72" t="str">
        <f t="shared" si="2"/>
        <v/>
      </c>
      <c r="G484" s="73" t="str">
        <f>IF(A484="","",SUMIF(Transacoes!C$3:C1001,A484,Transacoes!G$3:G1001))</f>
        <v/>
      </c>
      <c r="H484" s="74" t="str">
        <f>IF(A484="","", SUMIF(Transacoes!C$3:C1001, A484, Transacoes!H$3:H1001))</f>
        <v/>
      </c>
      <c r="I484" s="75" t="str">
        <f>IF($A484="","",SUMIF(Transacoes!$C$3:$C1001, $A484, Transacoes!I$3:I1001))</f>
        <v/>
      </c>
      <c r="J484" s="75" t="str">
        <f>IF($A484="","",SUMIF(Transacoes!$C$3:$C1001, $A484, Transacoes!J$3:J1001))</f>
        <v/>
      </c>
      <c r="K484" s="75" t="str">
        <f>IF($A484="","",SUMIF(Transacoes!$C$3:$C1001, $A484, Transacoes!K$3:K1001))</f>
        <v/>
      </c>
      <c r="L484" s="75" t="str">
        <f>IF($A484="","",SUMIF(Transacoes!$C$3:$C1001, $A484, Transacoes!L$3:L1001))</f>
        <v/>
      </c>
      <c r="M484" s="76" t="str">
        <f>IF($A484="","",SUMIF(Transacoes!$C$3:$C1001, $A484, Transacoes!M$3:M1001))</f>
        <v/>
      </c>
      <c r="N484" s="30"/>
      <c r="O484" s="31"/>
      <c r="P484" s="31"/>
      <c r="Q484" s="31"/>
      <c r="R484" s="31"/>
      <c r="S484" s="31"/>
      <c r="T484" s="31"/>
      <c r="U484" s="31"/>
      <c r="V484" s="31"/>
      <c r="W484" s="31"/>
      <c r="X484" s="31"/>
    </row>
    <row r="485">
      <c r="A485" s="69"/>
      <c r="B485" s="70" t="str">
        <f>IF($A485="","",SUMIFS(Transacoes!D$3:D1001,Transacoes!$C$3:$C1001,$A485,Transacoes!$B$3:$B1001,"C")-SUMIFS(Transacoes!D$3:D1001,Transacoes!$C$3:$C1001,$A485,Transacoes!$B$3:$B1001,"V"))</f>
        <v/>
      </c>
      <c r="C485" s="71" t="str">
        <f>IF($A485="","",(SUMIFS(Transacoes!F$3:F1001,Transacoes!$C$3:$C1001,$A485,Transacoes!$B$3:$B1001,"C")-SUMIFS(Transacoes!F$3:F1001,Transacoes!$C$3:$C1001,$A485,Transacoes!$B$3:$B1001,"V")) + G485)</f>
        <v/>
      </c>
      <c r="D485" s="71" t="str">
        <f>IFERROR(__xludf.DUMMYFUNCTION("IF(A485="""","""",IF(B485="""","""",B485*GOOGLEFINANCE(A485)))"),"")</f>
        <v/>
      </c>
      <c r="E485" s="71" t="str">
        <f t="shared" si="1"/>
        <v/>
      </c>
      <c r="F485" s="72" t="str">
        <f t="shared" si="2"/>
        <v/>
      </c>
      <c r="G485" s="73" t="str">
        <f>IF(A485="","",SUMIF(Transacoes!C$3:C1001,A485,Transacoes!G$3:G1001))</f>
        <v/>
      </c>
      <c r="H485" s="74" t="str">
        <f>IF(A485="","", SUMIF(Transacoes!C$3:C1001, A485, Transacoes!H$3:H1001))</f>
        <v/>
      </c>
      <c r="I485" s="75" t="str">
        <f>IF($A485="","",SUMIF(Transacoes!$C$3:$C1001, $A485, Transacoes!I$3:I1001))</f>
        <v/>
      </c>
      <c r="J485" s="75" t="str">
        <f>IF($A485="","",SUMIF(Transacoes!$C$3:$C1001, $A485, Transacoes!J$3:J1001))</f>
        <v/>
      </c>
      <c r="K485" s="75" t="str">
        <f>IF($A485="","",SUMIF(Transacoes!$C$3:$C1001, $A485, Transacoes!K$3:K1001))</f>
        <v/>
      </c>
      <c r="L485" s="75" t="str">
        <f>IF($A485="","",SUMIF(Transacoes!$C$3:$C1001, $A485, Transacoes!L$3:L1001))</f>
        <v/>
      </c>
      <c r="M485" s="76" t="str">
        <f>IF($A485="","",SUMIF(Transacoes!$C$3:$C1001, $A485, Transacoes!M$3:M1001))</f>
        <v/>
      </c>
      <c r="N485" s="30"/>
      <c r="O485" s="31"/>
      <c r="P485" s="31"/>
      <c r="Q485" s="31"/>
      <c r="R485" s="31"/>
      <c r="S485" s="31"/>
      <c r="T485" s="31"/>
      <c r="U485" s="31"/>
      <c r="V485" s="31"/>
      <c r="W485" s="31"/>
      <c r="X485" s="31"/>
    </row>
    <row r="486">
      <c r="A486" s="69"/>
      <c r="B486" s="70" t="str">
        <f>IF($A486="","",SUMIFS(Transacoes!D$3:D1001,Transacoes!$C$3:$C1001,$A486,Transacoes!$B$3:$B1001,"C")-SUMIFS(Transacoes!D$3:D1001,Transacoes!$C$3:$C1001,$A486,Transacoes!$B$3:$B1001,"V"))</f>
        <v/>
      </c>
      <c r="C486" s="71" t="str">
        <f>IF($A486="","",(SUMIFS(Transacoes!F$3:F1001,Transacoes!$C$3:$C1001,$A486,Transacoes!$B$3:$B1001,"C")-SUMIFS(Transacoes!F$3:F1001,Transacoes!$C$3:$C1001,$A486,Transacoes!$B$3:$B1001,"V")) + G486)</f>
        <v/>
      </c>
      <c r="D486" s="71" t="str">
        <f>IFERROR(__xludf.DUMMYFUNCTION("IF(A486="""","""",IF(B486="""","""",B486*GOOGLEFINANCE(A486)))"),"")</f>
        <v/>
      </c>
      <c r="E486" s="71" t="str">
        <f t="shared" si="1"/>
        <v/>
      </c>
      <c r="F486" s="72" t="str">
        <f t="shared" si="2"/>
        <v/>
      </c>
      <c r="G486" s="73" t="str">
        <f>IF(A486="","",SUMIF(Transacoes!C$3:C1001,A486,Transacoes!G$3:G1001))</f>
        <v/>
      </c>
      <c r="H486" s="74" t="str">
        <f>IF(A486="","", SUMIF(Transacoes!C$3:C1001, A486, Transacoes!H$3:H1001))</f>
        <v/>
      </c>
      <c r="I486" s="75" t="str">
        <f>IF($A486="","",SUMIF(Transacoes!$C$3:$C1001, $A486, Transacoes!I$3:I1001))</f>
        <v/>
      </c>
      <c r="J486" s="75" t="str">
        <f>IF($A486="","",SUMIF(Transacoes!$C$3:$C1001, $A486, Transacoes!J$3:J1001))</f>
        <v/>
      </c>
      <c r="K486" s="75" t="str">
        <f>IF($A486="","",SUMIF(Transacoes!$C$3:$C1001, $A486, Transacoes!K$3:K1001))</f>
        <v/>
      </c>
      <c r="L486" s="75" t="str">
        <f>IF($A486="","",SUMIF(Transacoes!$C$3:$C1001, $A486, Transacoes!L$3:L1001))</f>
        <v/>
      </c>
      <c r="M486" s="76" t="str">
        <f>IF($A486="","",SUMIF(Transacoes!$C$3:$C1001, $A486, Transacoes!M$3:M1001))</f>
        <v/>
      </c>
      <c r="N486" s="30"/>
      <c r="O486" s="31"/>
      <c r="P486" s="31"/>
      <c r="Q486" s="31"/>
      <c r="R486" s="31"/>
      <c r="S486" s="31"/>
      <c r="T486" s="31"/>
      <c r="U486" s="31"/>
      <c r="V486" s="31"/>
      <c r="W486" s="31"/>
      <c r="X486" s="31"/>
    </row>
    <row r="487">
      <c r="A487" s="69"/>
      <c r="B487" s="70" t="str">
        <f>IF($A487="","",SUMIFS(Transacoes!D$3:D1001,Transacoes!$C$3:$C1001,$A487,Transacoes!$B$3:$B1001,"C")-SUMIFS(Transacoes!D$3:D1001,Transacoes!$C$3:$C1001,$A487,Transacoes!$B$3:$B1001,"V"))</f>
        <v/>
      </c>
      <c r="C487" s="71" t="str">
        <f>IF($A487="","",(SUMIFS(Transacoes!F$3:F1001,Transacoes!$C$3:$C1001,$A487,Transacoes!$B$3:$B1001,"C")-SUMIFS(Transacoes!F$3:F1001,Transacoes!$C$3:$C1001,$A487,Transacoes!$B$3:$B1001,"V")) + G487)</f>
        <v/>
      </c>
      <c r="D487" s="71" t="str">
        <f>IFERROR(__xludf.DUMMYFUNCTION("IF(A487="""","""",IF(B487="""","""",B487*GOOGLEFINANCE(A487)))"),"")</f>
        <v/>
      </c>
      <c r="E487" s="71" t="str">
        <f t="shared" si="1"/>
        <v/>
      </c>
      <c r="F487" s="72" t="str">
        <f t="shared" si="2"/>
        <v/>
      </c>
      <c r="G487" s="73" t="str">
        <f>IF(A487="","",SUMIF(Transacoes!C$3:C1001,A487,Transacoes!G$3:G1001))</f>
        <v/>
      </c>
      <c r="H487" s="74" t="str">
        <f>IF(A487="","", SUMIF(Transacoes!C$3:C1001, A487, Transacoes!H$3:H1001))</f>
        <v/>
      </c>
      <c r="I487" s="75" t="str">
        <f>IF($A487="","",SUMIF(Transacoes!$C$3:$C1001, $A487, Transacoes!I$3:I1001))</f>
        <v/>
      </c>
      <c r="J487" s="75" t="str">
        <f>IF($A487="","",SUMIF(Transacoes!$C$3:$C1001, $A487, Transacoes!J$3:J1001))</f>
        <v/>
      </c>
      <c r="K487" s="75" t="str">
        <f>IF($A487="","",SUMIF(Transacoes!$C$3:$C1001, $A487, Transacoes!K$3:K1001))</f>
        <v/>
      </c>
      <c r="L487" s="75" t="str">
        <f>IF($A487="","",SUMIF(Transacoes!$C$3:$C1001, $A487, Transacoes!L$3:L1001))</f>
        <v/>
      </c>
      <c r="M487" s="76" t="str">
        <f>IF($A487="","",SUMIF(Transacoes!$C$3:$C1001, $A487, Transacoes!M$3:M1001))</f>
        <v/>
      </c>
      <c r="N487" s="30"/>
      <c r="O487" s="31"/>
      <c r="P487" s="31"/>
      <c r="Q487" s="31"/>
      <c r="R487" s="31"/>
      <c r="S487" s="31"/>
      <c r="T487" s="31"/>
      <c r="U487" s="31"/>
      <c r="V487" s="31"/>
      <c r="W487" s="31"/>
      <c r="X487" s="31"/>
    </row>
    <row r="488">
      <c r="A488" s="69"/>
      <c r="B488" s="70" t="str">
        <f>IF($A488="","",SUMIFS(Transacoes!D$3:D1001,Transacoes!$C$3:$C1001,$A488,Transacoes!$B$3:$B1001,"C")-SUMIFS(Transacoes!D$3:D1001,Transacoes!$C$3:$C1001,$A488,Transacoes!$B$3:$B1001,"V"))</f>
        <v/>
      </c>
      <c r="C488" s="71" t="str">
        <f>IF($A488="","",(SUMIFS(Transacoes!F$3:F1001,Transacoes!$C$3:$C1001,$A488,Transacoes!$B$3:$B1001,"C")-SUMIFS(Transacoes!F$3:F1001,Transacoes!$C$3:$C1001,$A488,Transacoes!$B$3:$B1001,"V")) + G488)</f>
        <v/>
      </c>
      <c r="D488" s="71" t="str">
        <f>IFERROR(__xludf.DUMMYFUNCTION("IF(A488="""","""",IF(B488="""","""",B488*GOOGLEFINANCE(A488)))"),"")</f>
        <v/>
      </c>
      <c r="E488" s="71" t="str">
        <f t="shared" si="1"/>
        <v/>
      </c>
      <c r="F488" s="72" t="str">
        <f t="shared" si="2"/>
        <v/>
      </c>
      <c r="G488" s="73" t="str">
        <f>IF(A488="","",SUMIF(Transacoes!C$3:C1001,A488,Transacoes!G$3:G1001))</f>
        <v/>
      </c>
      <c r="H488" s="74" t="str">
        <f>IF(A488="","", SUMIF(Transacoes!C$3:C1001, A488, Transacoes!H$3:H1001))</f>
        <v/>
      </c>
      <c r="I488" s="75" t="str">
        <f>IF($A488="","",SUMIF(Transacoes!$C$3:$C1001, $A488, Transacoes!I$3:I1001))</f>
        <v/>
      </c>
      <c r="J488" s="75" t="str">
        <f>IF($A488="","",SUMIF(Transacoes!$C$3:$C1001, $A488, Transacoes!J$3:J1001))</f>
        <v/>
      </c>
      <c r="K488" s="75" t="str">
        <f>IF($A488="","",SUMIF(Transacoes!$C$3:$C1001, $A488, Transacoes!K$3:K1001))</f>
        <v/>
      </c>
      <c r="L488" s="75" t="str">
        <f>IF($A488="","",SUMIF(Transacoes!$C$3:$C1001, $A488, Transacoes!L$3:L1001))</f>
        <v/>
      </c>
      <c r="M488" s="76" t="str">
        <f>IF($A488="","",SUMIF(Transacoes!$C$3:$C1001, $A488, Transacoes!M$3:M1001))</f>
        <v/>
      </c>
      <c r="N488" s="30"/>
      <c r="O488" s="31"/>
      <c r="P488" s="31"/>
      <c r="Q488" s="31"/>
      <c r="R488" s="31"/>
      <c r="S488" s="31"/>
      <c r="T488" s="31"/>
      <c r="U488" s="31"/>
      <c r="V488" s="31"/>
      <c r="W488" s="31"/>
      <c r="X488" s="31"/>
    </row>
    <row r="489">
      <c r="A489" s="69"/>
      <c r="B489" s="70" t="str">
        <f>IF($A489="","",SUMIFS(Transacoes!D$3:D1001,Transacoes!$C$3:$C1001,$A489,Transacoes!$B$3:$B1001,"C")-SUMIFS(Transacoes!D$3:D1001,Transacoes!$C$3:$C1001,$A489,Transacoes!$B$3:$B1001,"V"))</f>
        <v/>
      </c>
      <c r="C489" s="71" t="str">
        <f>IF($A489="","",(SUMIFS(Transacoes!F$3:F1001,Transacoes!$C$3:$C1001,$A489,Transacoes!$B$3:$B1001,"C")-SUMIFS(Transacoes!F$3:F1001,Transacoes!$C$3:$C1001,$A489,Transacoes!$B$3:$B1001,"V")) + G489)</f>
        <v/>
      </c>
      <c r="D489" s="71" t="str">
        <f>IFERROR(__xludf.DUMMYFUNCTION("IF(A489="""","""",IF(B489="""","""",B489*GOOGLEFINANCE(A489)))"),"")</f>
        <v/>
      </c>
      <c r="E489" s="71" t="str">
        <f t="shared" si="1"/>
        <v/>
      </c>
      <c r="F489" s="72" t="str">
        <f t="shared" si="2"/>
        <v/>
      </c>
      <c r="G489" s="73" t="str">
        <f>IF(A489="","",SUMIF(Transacoes!C$3:C1001,A489,Transacoes!G$3:G1001))</f>
        <v/>
      </c>
      <c r="H489" s="74" t="str">
        <f>IF(A489="","", SUMIF(Transacoes!C$3:C1001, A489, Transacoes!H$3:H1001))</f>
        <v/>
      </c>
      <c r="I489" s="75" t="str">
        <f>IF($A489="","",SUMIF(Transacoes!$C$3:$C1001, $A489, Transacoes!I$3:I1001))</f>
        <v/>
      </c>
      <c r="J489" s="75" t="str">
        <f>IF($A489="","",SUMIF(Transacoes!$C$3:$C1001, $A489, Transacoes!J$3:J1001))</f>
        <v/>
      </c>
      <c r="K489" s="75" t="str">
        <f>IF($A489="","",SUMIF(Transacoes!$C$3:$C1001, $A489, Transacoes!K$3:K1001))</f>
        <v/>
      </c>
      <c r="L489" s="75" t="str">
        <f>IF($A489="","",SUMIF(Transacoes!$C$3:$C1001, $A489, Transacoes!L$3:L1001))</f>
        <v/>
      </c>
      <c r="M489" s="76" t="str">
        <f>IF($A489="","",SUMIF(Transacoes!$C$3:$C1001, $A489, Transacoes!M$3:M1001))</f>
        <v/>
      </c>
      <c r="N489" s="30"/>
      <c r="O489" s="31"/>
      <c r="P489" s="31"/>
      <c r="Q489" s="31"/>
      <c r="R489" s="31"/>
      <c r="S489" s="31"/>
      <c r="T489" s="31"/>
      <c r="U489" s="31"/>
      <c r="V489" s="31"/>
      <c r="W489" s="31"/>
      <c r="X489" s="31"/>
    </row>
    <row r="490">
      <c r="A490" s="69"/>
      <c r="B490" s="70" t="str">
        <f>IF($A490="","",SUMIFS(Transacoes!D$3:D1001,Transacoes!$C$3:$C1001,$A490,Transacoes!$B$3:$B1001,"C")-SUMIFS(Transacoes!D$3:D1001,Transacoes!$C$3:$C1001,$A490,Transacoes!$B$3:$B1001,"V"))</f>
        <v/>
      </c>
      <c r="C490" s="71" t="str">
        <f>IF($A490="","",(SUMIFS(Transacoes!F$3:F1001,Transacoes!$C$3:$C1001,$A490,Transacoes!$B$3:$B1001,"C")-SUMIFS(Transacoes!F$3:F1001,Transacoes!$C$3:$C1001,$A490,Transacoes!$B$3:$B1001,"V")) + G490)</f>
        <v/>
      </c>
      <c r="D490" s="71" t="str">
        <f>IFERROR(__xludf.DUMMYFUNCTION("IF(A490="""","""",IF(B490="""","""",B490*GOOGLEFINANCE(A490)))"),"")</f>
        <v/>
      </c>
      <c r="E490" s="71" t="str">
        <f t="shared" si="1"/>
        <v/>
      </c>
      <c r="F490" s="72" t="str">
        <f t="shared" si="2"/>
        <v/>
      </c>
      <c r="G490" s="73" t="str">
        <f>IF(A490="","",SUMIF(Transacoes!C$3:C1001,A490,Transacoes!G$3:G1001))</f>
        <v/>
      </c>
      <c r="H490" s="74" t="str">
        <f>IF(A490="","", SUMIF(Transacoes!C$3:C1001, A490, Transacoes!H$3:H1001))</f>
        <v/>
      </c>
      <c r="I490" s="75" t="str">
        <f>IF($A490="","",SUMIF(Transacoes!$C$3:$C1001, $A490, Transacoes!I$3:I1001))</f>
        <v/>
      </c>
      <c r="J490" s="75" t="str">
        <f>IF($A490="","",SUMIF(Transacoes!$C$3:$C1001, $A490, Transacoes!J$3:J1001))</f>
        <v/>
      </c>
      <c r="K490" s="75" t="str">
        <f>IF($A490="","",SUMIF(Transacoes!$C$3:$C1001, $A490, Transacoes!K$3:K1001))</f>
        <v/>
      </c>
      <c r="L490" s="75" t="str">
        <f>IF($A490="","",SUMIF(Transacoes!$C$3:$C1001, $A490, Transacoes!L$3:L1001))</f>
        <v/>
      </c>
      <c r="M490" s="76" t="str">
        <f>IF($A490="","",SUMIF(Transacoes!$C$3:$C1001, $A490, Transacoes!M$3:M1001))</f>
        <v/>
      </c>
      <c r="N490" s="30"/>
      <c r="O490" s="31"/>
      <c r="P490" s="31"/>
      <c r="Q490" s="31"/>
      <c r="R490" s="31"/>
      <c r="S490" s="31"/>
      <c r="T490" s="31"/>
      <c r="U490" s="31"/>
      <c r="V490" s="31"/>
      <c r="W490" s="31"/>
      <c r="X490" s="31"/>
    </row>
    <row r="491">
      <c r="A491" s="69"/>
      <c r="B491" s="70" t="str">
        <f>IF($A491="","",SUMIFS(Transacoes!D$3:D1001,Transacoes!$C$3:$C1001,$A491,Transacoes!$B$3:$B1001,"C")-SUMIFS(Transacoes!D$3:D1001,Transacoes!$C$3:$C1001,$A491,Transacoes!$B$3:$B1001,"V"))</f>
        <v/>
      </c>
      <c r="C491" s="71" t="str">
        <f>IF($A491="","",(SUMIFS(Transacoes!F$3:F1001,Transacoes!$C$3:$C1001,$A491,Transacoes!$B$3:$B1001,"C")-SUMIFS(Transacoes!F$3:F1001,Transacoes!$C$3:$C1001,$A491,Transacoes!$B$3:$B1001,"V")) + G491)</f>
        <v/>
      </c>
      <c r="D491" s="71" t="str">
        <f>IFERROR(__xludf.DUMMYFUNCTION("IF(A491="""","""",IF(B491="""","""",B491*GOOGLEFINANCE(A491)))"),"")</f>
        <v/>
      </c>
      <c r="E491" s="71" t="str">
        <f t="shared" si="1"/>
        <v/>
      </c>
      <c r="F491" s="72" t="str">
        <f t="shared" si="2"/>
        <v/>
      </c>
      <c r="G491" s="73" t="str">
        <f>IF(A491="","",SUMIF(Transacoes!C$3:C1001,A491,Transacoes!G$3:G1001))</f>
        <v/>
      </c>
      <c r="H491" s="74" t="str">
        <f>IF(A491="","", SUMIF(Transacoes!C$3:C1001, A491, Transacoes!H$3:H1001))</f>
        <v/>
      </c>
      <c r="I491" s="75" t="str">
        <f>IF($A491="","",SUMIF(Transacoes!$C$3:$C1001, $A491, Transacoes!I$3:I1001))</f>
        <v/>
      </c>
      <c r="J491" s="75" t="str">
        <f>IF($A491="","",SUMIF(Transacoes!$C$3:$C1001, $A491, Transacoes!J$3:J1001))</f>
        <v/>
      </c>
      <c r="K491" s="75" t="str">
        <f>IF($A491="","",SUMIF(Transacoes!$C$3:$C1001, $A491, Transacoes!K$3:K1001))</f>
        <v/>
      </c>
      <c r="L491" s="75" t="str">
        <f>IF($A491="","",SUMIF(Transacoes!$C$3:$C1001, $A491, Transacoes!L$3:L1001))</f>
        <v/>
      </c>
      <c r="M491" s="76" t="str">
        <f>IF($A491="","",SUMIF(Transacoes!$C$3:$C1001, $A491, Transacoes!M$3:M1001))</f>
        <v/>
      </c>
      <c r="N491" s="30"/>
      <c r="O491" s="31"/>
      <c r="P491" s="31"/>
      <c r="Q491" s="31"/>
      <c r="R491" s="31"/>
      <c r="S491" s="31"/>
      <c r="T491" s="31"/>
      <c r="U491" s="31"/>
      <c r="V491" s="31"/>
      <c r="W491" s="31"/>
      <c r="X491" s="31"/>
    </row>
    <row r="492">
      <c r="A492" s="69"/>
      <c r="B492" s="70" t="str">
        <f>IF($A492="","",SUMIFS(Transacoes!D$3:D1001,Transacoes!$C$3:$C1001,$A492,Transacoes!$B$3:$B1001,"C")-SUMIFS(Transacoes!D$3:D1001,Transacoes!$C$3:$C1001,$A492,Transacoes!$B$3:$B1001,"V"))</f>
        <v/>
      </c>
      <c r="C492" s="71" t="str">
        <f>IF($A492="","",(SUMIFS(Transacoes!F$3:F1001,Transacoes!$C$3:$C1001,$A492,Transacoes!$B$3:$B1001,"C")-SUMIFS(Transacoes!F$3:F1001,Transacoes!$C$3:$C1001,$A492,Transacoes!$B$3:$B1001,"V")) + G492)</f>
        <v/>
      </c>
      <c r="D492" s="71" t="str">
        <f>IFERROR(__xludf.DUMMYFUNCTION("IF(A492="""","""",IF(B492="""","""",B492*GOOGLEFINANCE(A492)))"),"")</f>
        <v/>
      </c>
      <c r="E492" s="71" t="str">
        <f t="shared" si="1"/>
        <v/>
      </c>
      <c r="F492" s="72" t="str">
        <f t="shared" si="2"/>
        <v/>
      </c>
      <c r="G492" s="73" t="str">
        <f>IF(A492="","",SUMIF(Transacoes!C$3:C1001,A492,Transacoes!G$3:G1001))</f>
        <v/>
      </c>
      <c r="H492" s="74" t="str">
        <f>IF(A492="","", SUMIF(Transacoes!C$3:C1001, A492, Transacoes!H$3:H1001))</f>
        <v/>
      </c>
      <c r="I492" s="75" t="str">
        <f>IF($A492="","",SUMIF(Transacoes!$C$3:$C1001, $A492, Transacoes!I$3:I1001))</f>
        <v/>
      </c>
      <c r="J492" s="75" t="str">
        <f>IF($A492="","",SUMIF(Transacoes!$C$3:$C1001, $A492, Transacoes!J$3:J1001))</f>
        <v/>
      </c>
      <c r="K492" s="75" t="str">
        <f>IF($A492="","",SUMIF(Transacoes!$C$3:$C1001, $A492, Transacoes!K$3:K1001))</f>
        <v/>
      </c>
      <c r="L492" s="75" t="str">
        <f>IF($A492="","",SUMIF(Transacoes!$C$3:$C1001, $A492, Transacoes!L$3:L1001))</f>
        <v/>
      </c>
      <c r="M492" s="76" t="str">
        <f>IF($A492="","",SUMIF(Transacoes!$C$3:$C1001, $A492, Transacoes!M$3:M1001))</f>
        <v/>
      </c>
      <c r="N492" s="30"/>
      <c r="O492" s="31"/>
      <c r="P492" s="31"/>
      <c r="Q492" s="31"/>
      <c r="R492" s="31"/>
      <c r="S492" s="31"/>
      <c r="T492" s="31"/>
      <c r="U492" s="31"/>
      <c r="V492" s="31"/>
      <c r="W492" s="31"/>
      <c r="X492" s="31"/>
    </row>
    <row r="493">
      <c r="A493" s="69"/>
      <c r="B493" s="70" t="str">
        <f>IF($A493="","",SUMIFS(Transacoes!D$3:D1001,Transacoes!$C$3:$C1001,$A493,Transacoes!$B$3:$B1001,"C")-SUMIFS(Transacoes!D$3:D1001,Transacoes!$C$3:$C1001,$A493,Transacoes!$B$3:$B1001,"V"))</f>
        <v/>
      </c>
      <c r="C493" s="71" t="str">
        <f>IF($A493="","",(SUMIFS(Transacoes!F$3:F1001,Transacoes!$C$3:$C1001,$A493,Transacoes!$B$3:$B1001,"C")-SUMIFS(Transacoes!F$3:F1001,Transacoes!$C$3:$C1001,$A493,Transacoes!$B$3:$B1001,"V")) + G493)</f>
        <v/>
      </c>
      <c r="D493" s="71" t="str">
        <f>IFERROR(__xludf.DUMMYFUNCTION("IF(A493="""","""",IF(B493="""","""",B493*GOOGLEFINANCE(A493)))"),"")</f>
        <v/>
      </c>
      <c r="E493" s="71" t="str">
        <f t="shared" si="1"/>
        <v/>
      </c>
      <c r="F493" s="72" t="str">
        <f t="shared" si="2"/>
        <v/>
      </c>
      <c r="G493" s="73" t="str">
        <f>IF(A493="","",SUMIF(Transacoes!C$3:C1001,A493,Transacoes!G$3:G1001))</f>
        <v/>
      </c>
      <c r="H493" s="74" t="str">
        <f>IF(A493="","", SUMIF(Transacoes!C$3:C1001, A493, Transacoes!H$3:H1001))</f>
        <v/>
      </c>
      <c r="I493" s="75" t="str">
        <f>IF($A493="","",SUMIF(Transacoes!$C$3:$C1001, $A493, Transacoes!I$3:I1001))</f>
        <v/>
      </c>
      <c r="J493" s="75" t="str">
        <f>IF($A493="","",SUMIF(Transacoes!$C$3:$C1001, $A493, Transacoes!J$3:J1001))</f>
        <v/>
      </c>
      <c r="K493" s="75" t="str">
        <f>IF($A493="","",SUMIF(Transacoes!$C$3:$C1001, $A493, Transacoes!K$3:K1001))</f>
        <v/>
      </c>
      <c r="L493" s="75" t="str">
        <f>IF($A493="","",SUMIF(Transacoes!$C$3:$C1001, $A493, Transacoes!L$3:L1001))</f>
        <v/>
      </c>
      <c r="M493" s="76" t="str">
        <f>IF($A493="","",SUMIF(Transacoes!$C$3:$C1001, $A493, Transacoes!M$3:M1001))</f>
        <v/>
      </c>
      <c r="N493" s="30"/>
      <c r="O493" s="31"/>
      <c r="P493" s="31"/>
      <c r="Q493" s="31"/>
      <c r="R493" s="31"/>
      <c r="S493" s="31"/>
      <c r="T493" s="31"/>
      <c r="U493" s="31"/>
      <c r="V493" s="31"/>
      <c r="W493" s="31"/>
      <c r="X493" s="31"/>
    </row>
    <row r="494">
      <c r="A494" s="69"/>
      <c r="B494" s="70" t="str">
        <f>IF($A494="","",SUMIFS(Transacoes!D$3:D1001,Transacoes!$C$3:$C1001,$A494,Transacoes!$B$3:$B1001,"C")-SUMIFS(Transacoes!D$3:D1001,Transacoes!$C$3:$C1001,$A494,Transacoes!$B$3:$B1001,"V"))</f>
        <v/>
      </c>
      <c r="C494" s="71" t="str">
        <f>IF($A494="","",(SUMIFS(Transacoes!F$3:F1001,Transacoes!$C$3:$C1001,$A494,Transacoes!$B$3:$B1001,"C")-SUMIFS(Transacoes!F$3:F1001,Transacoes!$C$3:$C1001,$A494,Transacoes!$B$3:$B1001,"V")) + G494)</f>
        <v/>
      </c>
      <c r="D494" s="71" t="str">
        <f>IFERROR(__xludf.DUMMYFUNCTION("IF(A494="""","""",IF(B494="""","""",B494*GOOGLEFINANCE(A494)))"),"")</f>
        <v/>
      </c>
      <c r="E494" s="71" t="str">
        <f t="shared" si="1"/>
        <v/>
      </c>
      <c r="F494" s="72" t="str">
        <f t="shared" si="2"/>
        <v/>
      </c>
      <c r="G494" s="73" t="str">
        <f>IF(A494="","",SUMIF(Transacoes!C$3:C1001,A494,Transacoes!G$3:G1001))</f>
        <v/>
      </c>
      <c r="H494" s="74" t="str">
        <f>IF(A494="","", SUMIF(Transacoes!C$3:C1001, A494, Transacoes!H$3:H1001))</f>
        <v/>
      </c>
      <c r="I494" s="75" t="str">
        <f>IF($A494="","",SUMIF(Transacoes!$C$3:$C1001, $A494, Transacoes!I$3:I1001))</f>
        <v/>
      </c>
      <c r="J494" s="75" t="str">
        <f>IF($A494="","",SUMIF(Transacoes!$C$3:$C1001, $A494, Transacoes!J$3:J1001))</f>
        <v/>
      </c>
      <c r="K494" s="75" t="str">
        <f>IF($A494="","",SUMIF(Transacoes!$C$3:$C1001, $A494, Transacoes!K$3:K1001))</f>
        <v/>
      </c>
      <c r="L494" s="75" t="str">
        <f>IF($A494="","",SUMIF(Transacoes!$C$3:$C1001, $A494, Transacoes!L$3:L1001))</f>
        <v/>
      </c>
      <c r="M494" s="76" t="str">
        <f>IF($A494="","",SUMIF(Transacoes!$C$3:$C1001, $A494, Transacoes!M$3:M1001))</f>
        <v/>
      </c>
      <c r="N494" s="30"/>
      <c r="O494" s="31"/>
      <c r="P494" s="31"/>
      <c r="Q494" s="31"/>
      <c r="R494" s="31"/>
      <c r="S494" s="31"/>
      <c r="T494" s="31"/>
      <c r="U494" s="31"/>
      <c r="V494" s="31"/>
      <c r="W494" s="31"/>
      <c r="X494" s="31"/>
    </row>
    <row r="495">
      <c r="A495" s="69"/>
      <c r="B495" s="70" t="str">
        <f>IF($A495="","",SUMIFS(Transacoes!D$3:D1001,Transacoes!$C$3:$C1001,$A495,Transacoes!$B$3:$B1001,"C")-SUMIFS(Transacoes!D$3:D1001,Transacoes!$C$3:$C1001,$A495,Transacoes!$B$3:$B1001,"V"))</f>
        <v/>
      </c>
      <c r="C495" s="71" t="str">
        <f>IF($A495="","",(SUMIFS(Transacoes!F$3:F1001,Transacoes!$C$3:$C1001,$A495,Transacoes!$B$3:$B1001,"C")-SUMIFS(Transacoes!F$3:F1001,Transacoes!$C$3:$C1001,$A495,Transacoes!$B$3:$B1001,"V")) + G495)</f>
        <v/>
      </c>
      <c r="D495" s="71" t="str">
        <f>IFERROR(__xludf.DUMMYFUNCTION("IF(A495="""","""",IF(B495="""","""",B495*GOOGLEFINANCE(A495)))"),"")</f>
        <v/>
      </c>
      <c r="E495" s="71" t="str">
        <f t="shared" si="1"/>
        <v/>
      </c>
      <c r="F495" s="72" t="str">
        <f t="shared" si="2"/>
        <v/>
      </c>
      <c r="G495" s="73" t="str">
        <f>IF(A495="","",SUMIF(Transacoes!C$3:C1001,A495,Transacoes!G$3:G1001))</f>
        <v/>
      </c>
      <c r="H495" s="74" t="str">
        <f>IF(A495="","", SUMIF(Transacoes!C$3:C1001, A495, Transacoes!H$3:H1001))</f>
        <v/>
      </c>
      <c r="I495" s="75" t="str">
        <f>IF($A495="","",SUMIF(Transacoes!$C$3:$C1001, $A495, Transacoes!I$3:I1001))</f>
        <v/>
      </c>
      <c r="J495" s="75" t="str">
        <f>IF($A495="","",SUMIF(Transacoes!$C$3:$C1001, $A495, Transacoes!J$3:J1001))</f>
        <v/>
      </c>
      <c r="K495" s="75" t="str">
        <f>IF($A495="","",SUMIF(Transacoes!$C$3:$C1001, $A495, Transacoes!K$3:K1001))</f>
        <v/>
      </c>
      <c r="L495" s="75" t="str">
        <f>IF($A495="","",SUMIF(Transacoes!$C$3:$C1001, $A495, Transacoes!L$3:L1001))</f>
        <v/>
      </c>
      <c r="M495" s="76" t="str">
        <f>IF($A495="","",SUMIF(Transacoes!$C$3:$C1001, $A495, Transacoes!M$3:M1001))</f>
        <v/>
      </c>
      <c r="N495" s="30"/>
      <c r="O495" s="31"/>
      <c r="P495" s="31"/>
      <c r="Q495" s="31"/>
      <c r="R495" s="31"/>
      <c r="S495" s="31"/>
      <c r="T495" s="31"/>
      <c r="U495" s="31"/>
      <c r="V495" s="31"/>
      <c r="W495" s="31"/>
      <c r="X495" s="31"/>
    </row>
    <row r="496">
      <c r="A496" s="69"/>
      <c r="B496" s="70" t="str">
        <f>IF($A496="","",SUMIFS(Transacoes!D$3:D1001,Transacoes!$C$3:$C1001,$A496,Transacoes!$B$3:$B1001,"C")-SUMIFS(Transacoes!D$3:D1001,Transacoes!$C$3:$C1001,$A496,Transacoes!$B$3:$B1001,"V"))</f>
        <v/>
      </c>
      <c r="C496" s="71" t="str">
        <f>IF($A496="","",(SUMIFS(Transacoes!F$3:F1001,Transacoes!$C$3:$C1001,$A496,Transacoes!$B$3:$B1001,"C")-SUMIFS(Transacoes!F$3:F1001,Transacoes!$C$3:$C1001,$A496,Transacoes!$B$3:$B1001,"V")) + G496)</f>
        <v/>
      </c>
      <c r="D496" s="71" t="str">
        <f>IFERROR(__xludf.DUMMYFUNCTION("IF(A496="""","""",IF(B496="""","""",B496*GOOGLEFINANCE(A496)))"),"")</f>
        <v/>
      </c>
      <c r="E496" s="71" t="str">
        <f t="shared" si="1"/>
        <v/>
      </c>
      <c r="F496" s="72" t="str">
        <f t="shared" si="2"/>
        <v/>
      </c>
      <c r="G496" s="73" t="str">
        <f>IF(A496="","",SUMIF(Transacoes!C$3:C1001,A496,Transacoes!G$3:G1001))</f>
        <v/>
      </c>
      <c r="H496" s="74" t="str">
        <f>IF(A496="","", SUMIF(Transacoes!C$3:C1001, A496, Transacoes!H$3:H1001))</f>
        <v/>
      </c>
      <c r="I496" s="75" t="str">
        <f>IF($A496="","",SUMIF(Transacoes!$C$3:$C1001, $A496, Transacoes!I$3:I1001))</f>
        <v/>
      </c>
      <c r="J496" s="75" t="str">
        <f>IF($A496="","",SUMIF(Transacoes!$C$3:$C1001, $A496, Transacoes!J$3:J1001))</f>
        <v/>
      </c>
      <c r="K496" s="75" t="str">
        <f>IF($A496="","",SUMIF(Transacoes!$C$3:$C1001, $A496, Transacoes!K$3:K1001))</f>
        <v/>
      </c>
      <c r="L496" s="75" t="str">
        <f>IF($A496="","",SUMIF(Transacoes!$C$3:$C1001, $A496, Transacoes!L$3:L1001))</f>
        <v/>
      </c>
      <c r="M496" s="76" t="str">
        <f>IF($A496="","",SUMIF(Transacoes!$C$3:$C1001, $A496, Transacoes!M$3:M1001))</f>
        <v/>
      </c>
      <c r="N496" s="30"/>
      <c r="O496" s="31"/>
      <c r="P496" s="31"/>
      <c r="Q496" s="31"/>
      <c r="R496" s="31"/>
      <c r="S496" s="31"/>
      <c r="T496" s="31"/>
      <c r="U496" s="31"/>
      <c r="V496" s="31"/>
      <c r="W496" s="31"/>
      <c r="X496" s="31"/>
    </row>
    <row r="497">
      <c r="A497" s="69"/>
      <c r="B497" s="70" t="str">
        <f>IF($A497="","",SUMIFS(Transacoes!D$3:D1001,Transacoes!$C$3:$C1001,$A497,Transacoes!$B$3:$B1001,"C")-SUMIFS(Transacoes!D$3:D1001,Transacoes!$C$3:$C1001,$A497,Transacoes!$B$3:$B1001,"V"))</f>
        <v/>
      </c>
      <c r="C497" s="71" t="str">
        <f>IF($A497="","",(SUMIFS(Transacoes!F$3:F1001,Transacoes!$C$3:$C1001,$A497,Transacoes!$B$3:$B1001,"C")-SUMIFS(Transacoes!F$3:F1001,Transacoes!$C$3:$C1001,$A497,Transacoes!$B$3:$B1001,"V")) + G497)</f>
        <v/>
      </c>
      <c r="D497" s="71" t="str">
        <f>IFERROR(__xludf.DUMMYFUNCTION("IF(A497="""","""",IF(B497="""","""",B497*GOOGLEFINANCE(A497)))"),"")</f>
        <v/>
      </c>
      <c r="E497" s="71" t="str">
        <f t="shared" si="1"/>
        <v/>
      </c>
      <c r="F497" s="72" t="str">
        <f t="shared" si="2"/>
        <v/>
      </c>
      <c r="G497" s="73" t="str">
        <f>IF(A497="","",SUMIF(Transacoes!C$3:C1001,A497,Transacoes!G$3:G1001))</f>
        <v/>
      </c>
      <c r="H497" s="74" t="str">
        <f>IF(A497="","", SUMIF(Transacoes!C$3:C1001, A497, Transacoes!H$3:H1001))</f>
        <v/>
      </c>
      <c r="I497" s="75" t="str">
        <f>IF($A497="","",SUMIF(Transacoes!$C$3:$C1001, $A497, Transacoes!I$3:I1001))</f>
        <v/>
      </c>
      <c r="J497" s="75" t="str">
        <f>IF($A497="","",SUMIF(Transacoes!$C$3:$C1001, $A497, Transacoes!J$3:J1001))</f>
        <v/>
      </c>
      <c r="K497" s="75" t="str">
        <f>IF($A497="","",SUMIF(Transacoes!$C$3:$C1001, $A497, Transacoes!K$3:K1001))</f>
        <v/>
      </c>
      <c r="L497" s="75" t="str">
        <f>IF($A497="","",SUMIF(Transacoes!$C$3:$C1001, $A497, Transacoes!L$3:L1001))</f>
        <v/>
      </c>
      <c r="M497" s="76" t="str">
        <f>IF($A497="","",SUMIF(Transacoes!$C$3:$C1001, $A497, Transacoes!M$3:M1001))</f>
        <v/>
      </c>
      <c r="N497" s="30"/>
      <c r="O497" s="31"/>
      <c r="P497" s="31"/>
      <c r="Q497" s="31"/>
      <c r="R497" s="31"/>
      <c r="S497" s="31"/>
      <c r="T497" s="31"/>
      <c r="U497" s="31"/>
      <c r="V497" s="31"/>
      <c r="W497" s="31"/>
      <c r="X497" s="31"/>
    </row>
    <row r="498">
      <c r="A498" s="69"/>
      <c r="B498" s="70" t="str">
        <f>IF($A498="","",SUMIFS(Transacoes!D$3:D1001,Transacoes!$C$3:$C1001,$A498,Transacoes!$B$3:$B1001,"C")-SUMIFS(Transacoes!D$3:D1001,Transacoes!$C$3:$C1001,$A498,Transacoes!$B$3:$B1001,"V"))</f>
        <v/>
      </c>
      <c r="C498" s="71" t="str">
        <f>IF($A498="","",(SUMIFS(Transacoes!F$3:F1001,Transacoes!$C$3:$C1001,$A498,Transacoes!$B$3:$B1001,"C")-SUMIFS(Transacoes!F$3:F1001,Transacoes!$C$3:$C1001,$A498,Transacoes!$B$3:$B1001,"V")) + G498)</f>
        <v/>
      </c>
      <c r="D498" s="71" t="str">
        <f>IFERROR(__xludf.DUMMYFUNCTION("IF(A498="""","""",IF(B498="""","""",B498*GOOGLEFINANCE(A498)))"),"")</f>
        <v/>
      </c>
      <c r="E498" s="71" t="str">
        <f t="shared" si="1"/>
        <v/>
      </c>
      <c r="F498" s="72" t="str">
        <f t="shared" si="2"/>
        <v/>
      </c>
      <c r="G498" s="73" t="str">
        <f>IF(A498="","",SUMIF(Transacoes!C$3:C1001,A498,Transacoes!G$3:G1001))</f>
        <v/>
      </c>
      <c r="H498" s="74" t="str">
        <f>IF(A498="","", SUMIF(Transacoes!C$3:C1001, A498, Transacoes!H$3:H1001))</f>
        <v/>
      </c>
      <c r="I498" s="75" t="str">
        <f>IF($A498="","",SUMIF(Transacoes!$C$3:$C1001, $A498, Transacoes!I$3:I1001))</f>
        <v/>
      </c>
      <c r="J498" s="75" t="str">
        <f>IF($A498="","",SUMIF(Transacoes!$C$3:$C1001, $A498, Transacoes!J$3:J1001))</f>
        <v/>
      </c>
      <c r="K498" s="75" t="str">
        <f>IF($A498="","",SUMIF(Transacoes!$C$3:$C1001, $A498, Transacoes!K$3:K1001))</f>
        <v/>
      </c>
      <c r="L498" s="75" t="str">
        <f>IF($A498="","",SUMIF(Transacoes!$C$3:$C1001, $A498, Transacoes!L$3:L1001))</f>
        <v/>
      </c>
      <c r="M498" s="76" t="str">
        <f>IF($A498="","",SUMIF(Transacoes!$C$3:$C1001, $A498, Transacoes!M$3:M1001))</f>
        <v/>
      </c>
      <c r="N498" s="30"/>
      <c r="O498" s="31"/>
      <c r="P498" s="31"/>
      <c r="Q498" s="31"/>
      <c r="R498" s="31"/>
      <c r="S498" s="31"/>
      <c r="T498" s="31"/>
      <c r="U498" s="31"/>
      <c r="V498" s="31"/>
      <c r="W498" s="31"/>
      <c r="X498" s="31"/>
    </row>
    <row r="499">
      <c r="A499" s="69"/>
      <c r="B499" s="70" t="str">
        <f>IF($A499="","",SUMIFS(Transacoes!D$3:D1001,Transacoes!$C$3:$C1001,$A499,Transacoes!$B$3:$B1001,"C")-SUMIFS(Transacoes!D$3:D1001,Transacoes!$C$3:$C1001,$A499,Transacoes!$B$3:$B1001,"V"))</f>
        <v/>
      </c>
      <c r="C499" s="71" t="str">
        <f>IF($A499="","",(SUMIFS(Transacoes!F$3:F1001,Transacoes!$C$3:$C1001,$A499,Transacoes!$B$3:$B1001,"C")-SUMIFS(Transacoes!F$3:F1001,Transacoes!$C$3:$C1001,$A499,Transacoes!$B$3:$B1001,"V")) + G499)</f>
        <v/>
      </c>
      <c r="D499" s="71" t="str">
        <f>IFERROR(__xludf.DUMMYFUNCTION("IF(A499="""","""",IF(B499="""","""",B499*GOOGLEFINANCE(A499)))"),"")</f>
        <v/>
      </c>
      <c r="E499" s="71" t="str">
        <f t="shared" si="1"/>
        <v/>
      </c>
      <c r="F499" s="72" t="str">
        <f t="shared" si="2"/>
        <v/>
      </c>
      <c r="G499" s="73" t="str">
        <f>IF(A499="","",SUMIF(Transacoes!C$3:C1001,A499,Transacoes!G$3:G1001))</f>
        <v/>
      </c>
      <c r="H499" s="74" t="str">
        <f>IF(A499="","", SUMIF(Transacoes!C$3:C1001, A499, Transacoes!H$3:H1001))</f>
        <v/>
      </c>
      <c r="I499" s="75" t="str">
        <f>IF($A499="","",SUMIF(Transacoes!$C$3:$C1001, $A499, Transacoes!I$3:I1001))</f>
        <v/>
      </c>
      <c r="J499" s="75" t="str">
        <f>IF($A499="","",SUMIF(Transacoes!$C$3:$C1001, $A499, Transacoes!J$3:J1001))</f>
        <v/>
      </c>
      <c r="K499" s="75" t="str">
        <f>IF($A499="","",SUMIF(Transacoes!$C$3:$C1001, $A499, Transacoes!K$3:K1001))</f>
        <v/>
      </c>
      <c r="L499" s="75" t="str">
        <f>IF($A499="","",SUMIF(Transacoes!$C$3:$C1001, $A499, Transacoes!L$3:L1001))</f>
        <v/>
      </c>
      <c r="M499" s="76" t="str">
        <f>IF($A499="","",SUMIF(Transacoes!$C$3:$C1001, $A499, Transacoes!M$3:M1001))</f>
        <v/>
      </c>
      <c r="N499" s="30"/>
      <c r="O499" s="31"/>
      <c r="P499" s="31"/>
      <c r="Q499" s="31"/>
      <c r="R499" s="31"/>
      <c r="S499" s="31"/>
      <c r="T499" s="31"/>
      <c r="U499" s="31"/>
      <c r="V499" s="31"/>
      <c r="W499" s="31"/>
      <c r="X499" s="31"/>
    </row>
    <row r="500">
      <c r="A500" s="69"/>
      <c r="B500" s="70" t="str">
        <f>IF($A500="","",SUMIFS(Transacoes!D$3:D1001,Transacoes!$C$3:$C1001,$A500,Transacoes!$B$3:$B1001,"C")-SUMIFS(Transacoes!D$3:D1001,Transacoes!$C$3:$C1001,$A500,Transacoes!$B$3:$B1001,"V"))</f>
        <v/>
      </c>
      <c r="C500" s="71" t="str">
        <f>IF($A500="","",(SUMIFS(Transacoes!F$3:F1001,Transacoes!$C$3:$C1001,$A500,Transacoes!$B$3:$B1001,"C")-SUMIFS(Transacoes!F$3:F1001,Transacoes!$C$3:$C1001,$A500,Transacoes!$B$3:$B1001,"V")) + G500)</f>
        <v/>
      </c>
      <c r="D500" s="71" t="str">
        <f>IFERROR(__xludf.DUMMYFUNCTION("IF(A500="""","""",IF(B500="""","""",B500*GOOGLEFINANCE(A500)))"),"")</f>
        <v/>
      </c>
      <c r="E500" s="71" t="str">
        <f t="shared" si="1"/>
        <v/>
      </c>
      <c r="F500" s="72" t="str">
        <f t="shared" si="2"/>
        <v/>
      </c>
      <c r="G500" s="73" t="str">
        <f>IF(A500="","",SUMIF(Transacoes!C$3:C1001,A500,Transacoes!G$3:G1001))</f>
        <v/>
      </c>
      <c r="H500" s="74" t="str">
        <f>IF(A500="","", SUMIF(Transacoes!C$3:C1001, A500, Transacoes!H$3:H1001))</f>
        <v/>
      </c>
      <c r="I500" s="75" t="str">
        <f>IF($A500="","",SUMIF(Transacoes!$C$3:$C1001, $A500, Transacoes!I$3:I1001))</f>
        <v/>
      </c>
      <c r="J500" s="75" t="str">
        <f>IF($A500="","",SUMIF(Transacoes!$C$3:$C1001, $A500, Transacoes!J$3:J1001))</f>
        <v/>
      </c>
      <c r="K500" s="75" t="str">
        <f>IF($A500="","",SUMIF(Transacoes!$C$3:$C1001, $A500, Transacoes!K$3:K1001))</f>
        <v/>
      </c>
      <c r="L500" s="75" t="str">
        <f>IF($A500="","",SUMIF(Transacoes!$C$3:$C1001, $A500, Transacoes!L$3:L1001))</f>
        <v/>
      </c>
      <c r="M500" s="76" t="str">
        <f>IF($A500="","",SUMIF(Transacoes!$C$3:$C1001, $A500, Transacoes!M$3:M1001))</f>
        <v/>
      </c>
      <c r="N500" s="30"/>
      <c r="O500" s="31"/>
      <c r="P500" s="31"/>
      <c r="Q500" s="31"/>
      <c r="R500" s="31"/>
      <c r="S500" s="31"/>
      <c r="T500" s="31"/>
      <c r="U500" s="31"/>
      <c r="V500" s="31"/>
      <c r="W500" s="31"/>
      <c r="X500" s="31"/>
    </row>
    <row r="501">
      <c r="A501" s="69"/>
      <c r="B501" s="70" t="str">
        <f>IF($A501="","",SUMIFS(Transacoes!D$3:D1001,Transacoes!$C$3:$C1001,$A501,Transacoes!$B$3:$B1001,"C")-SUMIFS(Transacoes!D$3:D1001,Transacoes!$C$3:$C1001,$A501,Transacoes!$B$3:$B1001,"V"))</f>
        <v/>
      </c>
      <c r="C501" s="71" t="str">
        <f>IF($A501="","",(SUMIFS(Transacoes!F$3:F1001,Transacoes!$C$3:$C1001,$A501,Transacoes!$B$3:$B1001,"C")-SUMIFS(Transacoes!F$3:F1001,Transacoes!$C$3:$C1001,$A501,Transacoes!$B$3:$B1001,"V")) + G501)</f>
        <v/>
      </c>
      <c r="D501" s="71" t="str">
        <f>IFERROR(__xludf.DUMMYFUNCTION("IF(A501="""","""",IF(B501="""","""",B501*GOOGLEFINANCE(A501)))"),"")</f>
        <v/>
      </c>
      <c r="E501" s="71" t="str">
        <f t="shared" si="1"/>
        <v/>
      </c>
      <c r="F501" s="72" t="str">
        <f t="shared" si="2"/>
        <v/>
      </c>
      <c r="G501" s="73" t="str">
        <f>IF(A501="","",SUMIF(Transacoes!C$3:C1001,A501,Transacoes!G$3:G1001))</f>
        <v/>
      </c>
      <c r="H501" s="74" t="str">
        <f>IF(A501="","", SUMIF(Transacoes!C$3:C1001, A501, Transacoes!H$3:H1001))</f>
        <v/>
      </c>
      <c r="I501" s="75" t="str">
        <f>IF($A501="","",SUMIF(Transacoes!$C$3:$C1001, $A501, Transacoes!I$3:I1001))</f>
        <v/>
      </c>
      <c r="J501" s="75" t="str">
        <f>IF($A501="","",SUMIF(Transacoes!$C$3:$C1001, $A501, Transacoes!J$3:J1001))</f>
        <v/>
      </c>
      <c r="K501" s="75" t="str">
        <f>IF($A501="","",SUMIF(Transacoes!$C$3:$C1001, $A501, Transacoes!K$3:K1001))</f>
        <v/>
      </c>
      <c r="L501" s="75" t="str">
        <f>IF($A501="","",SUMIF(Transacoes!$C$3:$C1001, $A501, Transacoes!L$3:L1001))</f>
        <v/>
      </c>
      <c r="M501" s="76" t="str">
        <f>IF($A501="","",SUMIF(Transacoes!$C$3:$C1001, $A501, Transacoes!M$3:M1001))</f>
        <v/>
      </c>
      <c r="N501" s="30"/>
      <c r="O501" s="31"/>
      <c r="P501" s="31"/>
      <c r="Q501" s="31"/>
      <c r="R501" s="31"/>
      <c r="S501" s="31"/>
      <c r="T501" s="31"/>
      <c r="U501" s="31"/>
      <c r="V501" s="31"/>
      <c r="W501" s="31"/>
      <c r="X501" s="31"/>
    </row>
    <row r="502">
      <c r="A502" s="69"/>
      <c r="B502" s="70" t="str">
        <f>IF($A502="","",SUMIFS(Transacoes!D$3:D1001,Transacoes!$C$3:$C1001,$A502,Transacoes!$B$3:$B1001,"C")-SUMIFS(Transacoes!D$3:D1001,Transacoes!$C$3:$C1001,$A502,Transacoes!$B$3:$B1001,"V"))</f>
        <v/>
      </c>
      <c r="C502" s="71" t="str">
        <f>IF($A502="","",(SUMIFS(Transacoes!F$3:F1001,Transacoes!$C$3:$C1001,$A502,Transacoes!$B$3:$B1001,"C")-SUMIFS(Transacoes!F$3:F1001,Transacoes!$C$3:$C1001,$A502,Transacoes!$B$3:$B1001,"V")) + G502)</f>
        <v/>
      </c>
      <c r="D502" s="71" t="str">
        <f>IFERROR(__xludf.DUMMYFUNCTION("IF(A502="""","""",IF(B502="""","""",B502*GOOGLEFINANCE(A502)))"),"")</f>
        <v/>
      </c>
      <c r="E502" s="71" t="str">
        <f t="shared" si="1"/>
        <v/>
      </c>
      <c r="F502" s="72" t="str">
        <f t="shared" si="2"/>
        <v/>
      </c>
      <c r="G502" s="73" t="str">
        <f>IF(A502="","",SUMIF(Transacoes!C$3:C1001,A502,Transacoes!G$3:G1001))</f>
        <v/>
      </c>
      <c r="H502" s="74" t="str">
        <f>IF(A502="","", SUMIF(Transacoes!C$3:C1001, A502, Transacoes!H$3:H1001))</f>
        <v/>
      </c>
      <c r="I502" s="75" t="str">
        <f>IF($A502="","",SUMIF(Transacoes!$C$3:$C1001, $A502, Transacoes!I$3:I1001))</f>
        <v/>
      </c>
      <c r="J502" s="75" t="str">
        <f>IF($A502="","",SUMIF(Transacoes!$C$3:$C1001, $A502, Transacoes!J$3:J1001))</f>
        <v/>
      </c>
      <c r="K502" s="75" t="str">
        <f>IF($A502="","",SUMIF(Transacoes!$C$3:$C1001, $A502, Transacoes!K$3:K1001))</f>
        <v/>
      </c>
      <c r="L502" s="75" t="str">
        <f>IF($A502="","",SUMIF(Transacoes!$C$3:$C1001, $A502, Transacoes!L$3:L1001))</f>
        <v/>
      </c>
      <c r="M502" s="76" t="str">
        <f>IF($A502="","",SUMIF(Transacoes!$C$3:$C1001, $A502, Transacoes!M$3:M1001))</f>
        <v/>
      </c>
      <c r="N502" s="30"/>
      <c r="O502" s="31"/>
      <c r="P502" s="31"/>
      <c r="Q502" s="31"/>
      <c r="R502" s="31"/>
      <c r="S502" s="31"/>
      <c r="T502" s="31"/>
      <c r="U502" s="31"/>
      <c r="V502" s="31"/>
      <c r="W502" s="31"/>
      <c r="X502" s="31"/>
    </row>
    <row r="503">
      <c r="A503" s="69"/>
      <c r="B503" s="70" t="str">
        <f>IF($A503="","",SUMIFS(Transacoes!D$3:D1001,Transacoes!$C$3:$C1001,$A503,Transacoes!$B$3:$B1001,"C")-SUMIFS(Transacoes!D$3:D1001,Transacoes!$C$3:$C1001,$A503,Transacoes!$B$3:$B1001,"V"))</f>
        <v/>
      </c>
      <c r="C503" s="71" t="str">
        <f>IF($A503="","",(SUMIFS(Transacoes!F$3:F1001,Transacoes!$C$3:$C1001,$A503,Transacoes!$B$3:$B1001,"C")-SUMIFS(Transacoes!F$3:F1001,Transacoes!$C$3:$C1001,$A503,Transacoes!$B$3:$B1001,"V")) + G503)</f>
        <v/>
      </c>
      <c r="D503" s="71" t="str">
        <f>IFERROR(__xludf.DUMMYFUNCTION("IF(A503="""","""",IF(B503="""","""",B503*GOOGLEFINANCE(A503)))"),"")</f>
        <v/>
      </c>
      <c r="E503" s="71" t="str">
        <f t="shared" si="1"/>
        <v/>
      </c>
      <c r="F503" s="72" t="str">
        <f t="shared" si="2"/>
        <v/>
      </c>
      <c r="G503" s="73" t="str">
        <f>IF(A503="","",SUMIF(Transacoes!C$3:C1001,A503,Transacoes!G$3:G1001))</f>
        <v/>
      </c>
      <c r="H503" s="74" t="str">
        <f>IF(A503="","", SUMIF(Transacoes!C$3:C1001, A503, Transacoes!H$3:H1001))</f>
        <v/>
      </c>
      <c r="I503" s="75" t="str">
        <f>IF($A503="","",SUMIF(Transacoes!$C$3:$C1001, $A503, Transacoes!I$3:I1001))</f>
        <v/>
      </c>
      <c r="J503" s="75" t="str">
        <f>IF($A503="","",SUMIF(Transacoes!$C$3:$C1001, $A503, Transacoes!J$3:J1001))</f>
        <v/>
      </c>
      <c r="K503" s="75" t="str">
        <f>IF($A503="","",SUMIF(Transacoes!$C$3:$C1001, $A503, Transacoes!K$3:K1001))</f>
        <v/>
      </c>
      <c r="L503" s="75" t="str">
        <f>IF($A503="","",SUMIF(Transacoes!$C$3:$C1001, $A503, Transacoes!L$3:L1001))</f>
        <v/>
      </c>
      <c r="M503" s="76" t="str">
        <f>IF($A503="","",SUMIF(Transacoes!$C$3:$C1001, $A503, Transacoes!M$3:M1001))</f>
        <v/>
      </c>
      <c r="N503" s="30"/>
      <c r="O503" s="31"/>
      <c r="P503" s="31"/>
      <c r="Q503" s="31"/>
      <c r="R503" s="31"/>
      <c r="S503" s="31"/>
      <c r="T503" s="31"/>
      <c r="U503" s="31"/>
      <c r="V503" s="31"/>
      <c r="W503" s="31"/>
      <c r="X503" s="31"/>
    </row>
    <row r="504">
      <c r="A504" s="69"/>
      <c r="B504" s="70" t="str">
        <f>IF($A504="","",SUMIFS(Transacoes!D$3:D1001,Transacoes!$C$3:$C1001,$A504,Transacoes!$B$3:$B1001,"C")-SUMIFS(Transacoes!D$3:D1001,Transacoes!$C$3:$C1001,$A504,Transacoes!$B$3:$B1001,"V"))</f>
        <v/>
      </c>
      <c r="C504" s="71" t="str">
        <f>IF($A504="","",(SUMIFS(Transacoes!F$3:F1001,Transacoes!$C$3:$C1001,$A504,Transacoes!$B$3:$B1001,"C")-SUMIFS(Transacoes!F$3:F1001,Transacoes!$C$3:$C1001,$A504,Transacoes!$B$3:$B1001,"V")) + G504)</f>
        <v/>
      </c>
      <c r="D504" s="71" t="str">
        <f>IFERROR(__xludf.DUMMYFUNCTION("IF(A504="""","""",IF(B504="""","""",B504*GOOGLEFINANCE(A504)))"),"")</f>
        <v/>
      </c>
      <c r="E504" s="71" t="str">
        <f t="shared" si="1"/>
        <v/>
      </c>
      <c r="F504" s="72" t="str">
        <f t="shared" si="2"/>
        <v/>
      </c>
      <c r="G504" s="73" t="str">
        <f>IF(A504="","",SUMIF(Transacoes!C$3:C1001,A504,Transacoes!G$3:G1001))</f>
        <v/>
      </c>
      <c r="H504" s="74" t="str">
        <f>IF(A504="","", SUMIF(Transacoes!C$3:C1001, A504, Transacoes!H$3:H1001))</f>
        <v/>
      </c>
      <c r="I504" s="75" t="str">
        <f>IF($A504="","",SUMIF(Transacoes!$C$3:$C1001, $A504, Transacoes!I$3:I1001))</f>
        <v/>
      </c>
      <c r="J504" s="75" t="str">
        <f>IF($A504="","",SUMIF(Transacoes!$C$3:$C1001, $A504, Transacoes!J$3:J1001))</f>
        <v/>
      </c>
      <c r="K504" s="75" t="str">
        <f>IF($A504="","",SUMIF(Transacoes!$C$3:$C1001, $A504, Transacoes!K$3:K1001))</f>
        <v/>
      </c>
      <c r="L504" s="75" t="str">
        <f>IF($A504="","",SUMIF(Transacoes!$C$3:$C1001, $A504, Transacoes!L$3:L1001))</f>
        <v/>
      </c>
      <c r="M504" s="76" t="str">
        <f>IF($A504="","",SUMIF(Transacoes!$C$3:$C1001, $A504, Transacoes!M$3:M1001))</f>
        <v/>
      </c>
      <c r="N504" s="30"/>
      <c r="O504" s="31"/>
      <c r="P504" s="31"/>
      <c r="Q504" s="31"/>
      <c r="R504" s="31"/>
      <c r="S504" s="31"/>
      <c r="T504" s="31"/>
      <c r="U504" s="31"/>
      <c r="V504" s="31"/>
      <c r="W504" s="31"/>
      <c r="X504" s="31"/>
    </row>
    <row r="505">
      <c r="A505" s="69"/>
      <c r="B505" s="70" t="str">
        <f>IF($A505="","",SUMIFS(Transacoes!D$3:D1001,Transacoes!$C$3:$C1001,$A505,Transacoes!$B$3:$B1001,"C")-SUMIFS(Transacoes!D$3:D1001,Transacoes!$C$3:$C1001,$A505,Transacoes!$B$3:$B1001,"V"))</f>
        <v/>
      </c>
      <c r="C505" s="71" t="str">
        <f>IF($A505="","",(SUMIFS(Transacoes!F$3:F1001,Transacoes!$C$3:$C1001,$A505,Transacoes!$B$3:$B1001,"C")-SUMIFS(Transacoes!F$3:F1001,Transacoes!$C$3:$C1001,$A505,Transacoes!$B$3:$B1001,"V")) + G505)</f>
        <v/>
      </c>
      <c r="D505" s="71" t="str">
        <f>IFERROR(__xludf.DUMMYFUNCTION("IF(A505="""","""",IF(B505="""","""",B505*GOOGLEFINANCE(A505)))"),"")</f>
        <v/>
      </c>
      <c r="E505" s="71" t="str">
        <f t="shared" si="1"/>
        <v/>
      </c>
      <c r="F505" s="72" t="str">
        <f t="shared" si="2"/>
        <v/>
      </c>
      <c r="G505" s="73" t="str">
        <f>IF(A505="","",SUMIF(Transacoes!C$3:C1001,A505,Transacoes!G$3:G1001))</f>
        <v/>
      </c>
      <c r="H505" s="74" t="str">
        <f>IF(A505="","", SUMIF(Transacoes!C$3:C1001, A505, Transacoes!H$3:H1001))</f>
        <v/>
      </c>
      <c r="I505" s="75" t="str">
        <f>IF($A505="","",SUMIF(Transacoes!$C$3:$C1001, $A505, Transacoes!I$3:I1001))</f>
        <v/>
      </c>
      <c r="J505" s="75" t="str">
        <f>IF($A505="","",SUMIF(Transacoes!$C$3:$C1001, $A505, Transacoes!J$3:J1001))</f>
        <v/>
      </c>
      <c r="K505" s="75" t="str">
        <f>IF($A505="","",SUMIF(Transacoes!$C$3:$C1001, $A505, Transacoes!K$3:K1001))</f>
        <v/>
      </c>
      <c r="L505" s="75" t="str">
        <f>IF($A505="","",SUMIF(Transacoes!$C$3:$C1001, $A505, Transacoes!L$3:L1001))</f>
        <v/>
      </c>
      <c r="M505" s="76" t="str">
        <f>IF($A505="","",SUMIF(Transacoes!$C$3:$C1001, $A505, Transacoes!M$3:M1001))</f>
        <v/>
      </c>
      <c r="N505" s="30"/>
      <c r="O505" s="31"/>
      <c r="P505" s="31"/>
      <c r="Q505" s="31"/>
      <c r="R505" s="31"/>
      <c r="S505" s="31"/>
      <c r="T505" s="31"/>
      <c r="U505" s="31"/>
      <c r="V505" s="31"/>
      <c r="W505" s="31"/>
      <c r="X505" s="31"/>
    </row>
    <row r="506">
      <c r="A506" s="69"/>
      <c r="B506" s="70" t="str">
        <f>IF($A506="","",SUMIFS(Transacoes!D$3:D1001,Transacoes!$C$3:$C1001,$A506,Transacoes!$B$3:$B1001,"C")-SUMIFS(Transacoes!D$3:D1001,Transacoes!$C$3:$C1001,$A506,Transacoes!$B$3:$B1001,"V"))</f>
        <v/>
      </c>
      <c r="C506" s="71" t="str">
        <f>IF($A506="","",(SUMIFS(Transacoes!F$3:F1001,Transacoes!$C$3:$C1001,$A506,Transacoes!$B$3:$B1001,"C")-SUMIFS(Transacoes!F$3:F1001,Transacoes!$C$3:$C1001,$A506,Transacoes!$B$3:$B1001,"V")) + G506)</f>
        <v/>
      </c>
      <c r="D506" s="71" t="str">
        <f>IFERROR(__xludf.DUMMYFUNCTION("IF(A506="""","""",IF(B506="""","""",B506*GOOGLEFINANCE(A506)))"),"")</f>
        <v/>
      </c>
      <c r="E506" s="71" t="str">
        <f t="shared" si="1"/>
        <v/>
      </c>
      <c r="F506" s="72" t="str">
        <f t="shared" si="2"/>
        <v/>
      </c>
      <c r="G506" s="73" t="str">
        <f>IF(A506="","",SUMIF(Transacoes!C$3:C1001,A506,Transacoes!G$3:G1001))</f>
        <v/>
      </c>
      <c r="H506" s="74" t="str">
        <f>IF(A506="","", SUMIF(Transacoes!C$3:C1001, A506, Transacoes!H$3:H1001))</f>
        <v/>
      </c>
      <c r="I506" s="75" t="str">
        <f>IF($A506="","",SUMIF(Transacoes!$C$3:$C1001, $A506, Transacoes!I$3:I1001))</f>
        <v/>
      </c>
      <c r="J506" s="75" t="str">
        <f>IF($A506="","",SUMIF(Transacoes!$C$3:$C1001, $A506, Transacoes!J$3:J1001))</f>
        <v/>
      </c>
      <c r="K506" s="75" t="str">
        <f>IF($A506="","",SUMIF(Transacoes!$C$3:$C1001, $A506, Transacoes!K$3:K1001))</f>
        <v/>
      </c>
      <c r="L506" s="75" t="str">
        <f>IF($A506="","",SUMIF(Transacoes!$C$3:$C1001, $A506, Transacoes!L$3:L1001))</f>
        <v/>
      </c>
      <c r="M506" s="76" t="str">
        <f>IF($A506="","",SUMIF(Transacoes!$C$3:$C1001, $A506, Transacoes!M$3:M1001))</f>
        <v/>
      </c>
      <c r="N506" s="30"/>
      <c r="O506" s="31"/>
      <c r="P506" s="31"/>
      <c r="Q506" s="31"/>
      <c r="R506" s="31"/>
      <c r="S506" s="31"/>
      <c r="T506" s="31"/>
      <c r="U506" s="31"/>
      <c r="V506" s="31"/>
      <c r="W506" s="31"/>
      <c r="X506" s="31"/>
    </row>
    <row r="507">
      <c r="A507" s="69"/>
      <c r="B507" s="70" t="str">
        <f>IF($A507="","",SUMIFS(Transacoes!D$3:D1001,Transacoes!$C$3:$C1001,$A507,Transacoes!$B$3:$B1001,"C")-SUMIFS(Transacoes!D$3:D1001,Transacoes!$C$3:$C1001,$A507,Transacoes!$B$3:$B1001,"V"))</f>
        <v/>
      </c>
      <c r="C507" s="71" t="str">
        <f>IF($A507="","",(SUMIFS(Transacoes!F$3:F1001,Transacoes!$C$3:$C1001,$A507,Transacoes!$B$3:$B1001,"C")-SUMIFS(Transacoes!F$3:F1001,Transacoes!$C$3:$C1001,$A507,Transacoes!$B$3:$B1001,"V")) + G507)</f>
        <v/>
      </c>
      <c r="D507" s="71" t="str">
        <f>IFERROR(__xludf.DUMMYFUNCTION("IF(A507="""","""",IF(B507="""","""",B507*GOOGLEFINANCE(A507)))"),"")</f>
        <v/>
      </c>
      <c r="E507" s="71" t="str">
        <f t="shared" si="1"/>
        <v/>
      </c>
      <c r="F507" s="72" t="str">
        <f t="shared" si="2"/>
        <v/>
      </c>
      <c r="G507" s="73" t="str">
        <f>IF(A507="","",SUMIF(Transacoes!C$3:C1001,A507,Transacoes!G$3:G1001))</f>
        <v/>
      </c>
      <c r="H507" s="74" t="str">
        <f>IF(A507="","", SUMIF(Transacoes!C$3:C1001, A507, Transacoes!H$3:H1001))</f>
        <v/>
      </c>
      <c r="I507" s="75" t="str">
        <f>IF($A507="","",SUMIF(Transacoes!$C$3:$C1001, $A507, Transacoes!I$3:I1001))</f>
        <v/>
      </c>
      <c r="J507" s="75" t="str">
        <f>IF($A507="","",SUMIF(Transacoes!$C$3:$C1001, $A507, Transacoes!J$3:J1001))</f>
        <v/>
      </c>
      <c r="K507" s="75" t="str">
        <f>IF($A507="","",SUMIF(Transacoes!$C$3:$C1001, $A507, Transacoes!K$3:K1001))</f>
        <v/>
      </c>
      <c r="L507" s="75" t="str">
        <f>IF($A507="","",SUMIF(Transacoes!$C$3:$C1001, $A507, Transacoes!L$3:L1001))</f>
        <v/>
      </c>
      <c r="M507" s="76" t="str">
        <f>IF($A507="","",SUMIF(Transacoes!$C$3:$C1001, $A507, Transacoes!M$3:M1001))</f>
        <v/>
      </c>
      <c r="N507" s="30"/>
      <c r="O507" s="31"/>
      <c r="P507" s="31"/>
      <c r="Q507" s="31"/>
      <c r="R507" s="31"/>
      <c r="S507" s="31"/>
      <c r="T507" s="31"/>
      <c r="U507" s="31"/>
      <c r="V507" s="31"/>
      <c r="W507" s="31"/>
      <c r="X507" s="31"/>
    </row>
    <row r="508">
      <c r="A508" s="69"/>
      <c r="B508" s="70" t="str">
        <f>IF($A508="","",SUMIFS(Transacoes!D$3:D1001,Transacoes!$C$3:$C1001,$A508,Transacoes!$B$3:$B1001,"C")-SUMIFS(Transacoes!D$3:D1001,Transacoes!$C$3:$C1001,$A508,Transacoes!$B$3:$B1001,"V"))</f>
        <v/>
      </c>
      <c r="C508" s="71" t="str">
        <f>IF($A508="","",(SUMIFS(Transacoes!F$3:F1001,Transacoes!$C$3:$C1001,$A508,Transacoes!$B$3:$B1001,"C")-SUMIFS(Transacoes!F$3:F1001,Transacoes!$C$3:$C1001,$A508,Transacoes!$B$3:$B1001,"V")) + G508)</f>
        <v/>
      </c>
      <c r="D508" s="71" t="str">
        <f>IFERROR(__xludf.DUMMYFUNCTION("IF(A508="""","""",IF(B508="""","""",B508*GOOGLEFINANCE(A508)))"),"")</f>
        <v/>
      </c>
      <c r="E508" s="71" t="str">
        <f t="shared" si="1"/>
        <v/>
      </c>
      <c r="F508" s="72" t="str">
        <f t="shared" si="2"/>
        <v/>
      </c>
      <c r="G508" s="73" t="str">
        <f>IF(A508="","",SUMIF(Transacoes!C$3:C1001,A508,Transacoes!G$3:G1001))</f>
        <v/>
      </c>
      <c r="H508" s="74" t="str">
        <f>IF(A508="","", SUMIF(Transacoes!C$3:C1001, A508, Transacoes!H$3:H1001))</f>
        <v/>
      </c>
      <c r="I508" s="75" t="str">
        <f>IF($A508="","",SUMIF(Transacoes!$C$3:$C1001, $A508, Transacoes!I$3:I1001))</f>
        <v/>
      </c>
      <c r="J508" s="75" t="str">
        <f>IF($A508="","",SUMIF(Transacoes!$C$3:$C1001, $A508, Transacoes!J$3:J1001))</f>
        <v/>
      </c>
      <c r="K508" s="75" t="str">
        <f>IF($A508="","",SUMIF(Transacoes!$C$3:$C1001, $A508, Transacoes!K$3:K1001))</f>
        <v/>
      </c>
      <c r="L508" s="75" t="str">
        <f>IF($A508="","",SUMIF(Transacoes!$C$3:$C1001, $A508, Transacoes!L$3:L1001))</f>
        <v/>
      </c>
      <c r="M508" s="76" t="str">
        <f>IF($A508="","",SUMIF(Transacoes!$C$3:$C1001, $A508, Transacoes!M$3:M1001))</f>
        <v/>
      </c>
      <c r="N508" s="30"/>
      <c r="O508" s="31"/>
      <c r="P508" s="31"/>
      <c r="Q508" s="31"/>
      <c r="R508" s="31"/>
      <c r="S508" s="31"/>
      <c r="T508" s="31"/>
      <c r="U508" s="31"/>
      <c r="V508" s="31"/>
      <c r="W508" s="31"/>
      <c r="X508" s="31"/>
    </row>
    <row r="509">
      <c r="A509" s="69"/>
      <c r="B509" s="70" t="str">
        <f>IF($A509="","",SUMIFS(Transacoes!D$3:D1001,Transacoes!$C$3:$C1001,$A509,Transacoes!$B$3:$B1001,"C")-SUMIFS(Transacoes!D$3:D1001,Transacoes!$C$3:$C1001,$A509,Transacoes!$B$3:$B1001,"V"))</f>
        <v/>
      </c>
      <c r="C509" s="71" t="str">
        <f>IF($A509="","",(SUMIFS(Transacoes!F$3:F1001,Transacoes!$C$3:$C1001,$A509,Transacoes!$B$3:$B1001,"C")-SUMIFS(Transacoes!F$3:F1001,Transacoes!$C$3:$C1001,$A509,Transacoes!$B$3:$B1001,"V")) + G509)</f>
        <v/>
      </c>
      <c r="D509" s="71" t="str">
        <f>IFERROR(__xludf.DUMMYFUNCTION("IF(A509="""","""",IF(B509="""","""",B509*GOOGLEFINANCE(A509)))"),"")</f>
        <v/>
      </c>
      <c r="E509" s="71" t="str">
        <f t="shared" si="1"/>
        <v/>
      </c>
      <c r="F509" s="72" t="str">
        <f t="shared" si="2"/>
        <v/>
      </c>
      <c r="G509" s="73" t="str">
        <f>IF(A509="","",SUMIF(Transacoes!C$3:C1001,A509,Transacoes!G$3:G1001))</f>
        <v/>
      </c>
      <c r="H509" s="74" t="str">
        <f>IF(A509="","", SUMIF(Transacoes!C$3:C1001, A509, Transacoes!H$3:H1001))</f>
        <v/>
      </c>
      <c r="I509" s="75" t="str">
        <f>IF($A509="","",SUMIF(Transacoes!$C$3:$C1001, $A509, Transacoes!I$3:I1001))</f>
        <v/>
      </c>
      <c r="J509" s="75" t="str">
        <f>IF($A509="","",SUMIF(Transacoes!$C$3:$C1001, $A509, Transacoes!J$3:J1001))</f>
        <v/>
      </c>
      <c r="K509" s="75" t="str">
        <f>IF($A509="","",SUMIF(Transacoes!$C$3:$C1001, $A509, Transacoes!K$3:K1001))</f>
        <v/>
      </c>
      <c r="L509" s="75" t="str">
        <f>IF($A509="","",SUMIF(Transacoes!$C$3:$C1001, $A509, Transacoes!L$3:L1001))</f>
        <v/>
      </c>
      <c r="M509" s="76" t="str">
        <f>IF($A509="","",SUMIF(Transacoes!$C$3:$C1001, $A509, Transacoes!M$3:M1001))</f>
        <v/>
      </c>
      <c r="N509" s="30"/>
      <c r="O509" s="31"/>
      <c r="P509" s="31"/>
      <c r="Q509" s="31"/>
      <c r="R509" s="31"/>
      <c r="S509" s="31"/>
      <c r="T509" s="31"/>
      <c r="U509" s="31"/>
      <c r="V509" s="31"/>
      <c r="W509" s="31"/>
      <c r="X509" s="31"/>
    </row>
    <row r="510">
      <c r="A510" s="69"/>
      <c r="B510" s="70" t="str">
        <f>IF($A510="","",SUMIFS(Transacoes!D$3:D1001,Transacoes!$C$3:$C1001,$A510,Transacoes!$B$3:$B1001,"C")-SUMIFS(Transacoes!D$3:D1001,Transacoes!$C$3:$C1001,$A510,Transacoes!$B$3:$B1001,"V"))</f>
        <v/>
      </c>
      <c r="C510" s="71" t="str">
        <f>IF($A510="","",(SUMIFS(Transacoes!F$3:F1001,Transacoes!$C$3:$C1001,$A510,Transacoes!$B$3:$B1001,"C")-SUMIFS(Transacoes!F$3:F1001,Transacoes!$C$3:$C1001,$A510,Transacoes!$B$3:$B1001,"V")) + G510)</f>
        <v/>
      </c>
      <c r="D510" s="71" t="str">
        <f>IFERROR(__xludf.DUMMYFUNCTION("IF(A510="""","""",IF(B510="""","""",B510*GOOGLEFINANCE(A510)))"),"")</f>
        <v/>
      </c>
      <c r="E510" s="71" t="str">
        <f t="shared" si="1"/>
        <v/>
      </c>
      <c r="F510" s="72" t="str">
        <f t="shared" si="2"/>
        <v/>
      </c>
      <c r="G510" s="73" t="str">
        <f>IF(A510="","",SUMIF(Transacoes!C$3:C1001,A510,Transacoes!G$3:G1001))</f>
        <v/>
      </c>
      <c r="H510" s="74" t="str">
        <f>IF(A510="","", SUMIF(Transacoes!C$3:C1001, A510, Transacoes!H$3:H1001))</f>
        <v/>
      </c>
      <c r="I510" s="75" t="str">
        <f>IF($A510="","",SUMIF(Transacoes!$C$3:$C1001, $A510, Transacoes!I$3:I1001))</f>
        <v/>
      </c>
      <c r="J510" s="75" t="str">
        <f>IF($A510="","",SUMIF(Transacoes!$C$3:$C1001, $A510, Transacoes!J$3:J1001))</f>
        <v/>
      </c>
      <c r="K510" s="75" t="str">
        <f>IF($A510="","",SUMIF(Transacoes!$C$3:$C1001, $A510, Transacoes!K$3:K1001))</f>
        <v/>
      </c>
      <c r="L510" s="75" t="str">
        <f>IF($A510="","",SUMIF(Transacoes!$C$3:$C1001, $A510, Transacoes!L$3:L1001))</f>
        <v/>
      </c>
      <c r="M510" s="76" t="str">
        <f>IF($A510="","",SUMIF(Transacoes!$C$3:$C1001, $A510, Transacoes!M$3:M1001))</f>
        <v/>
      </c>
      <c r="N510" s="30"/>
      <c r="O510" s="31"/>
      <c r="P510" s="31"/>
      <c r="Q510" s="31"/>
      <c r="R510" s="31"/>
      <c r="S510" s="31"/>
      <c r="T510" s="31"/>
      <c r="U510" s="31"/>
      <c r="V510" s="31"/>
      <c r="W510" s="31"/>
      <c r="X510" s="31"/>
    </row>
    <row r="511">
      <c r="A511" s="69"/>
      <c r="B511" s="70" t="str">
        <f>IF($A511="","",SUMIFS(Transacoes!D$3:D1001,Transacoes!$C$3:$C1001,$A511,Transacoes!$B$3:$B1001,"C")-SUMIFS(Transacoes!D$3:D1001,Transacoes!$C$3:$C1001,$A511,Transacoes!$B$3:$B1001,"V"))</f>
        <v/>
      </c>
      <c r="C511" s="71" t="str">
        <f>IF($A511="","",(SUMIFS(Transacoes!F$3:F1001,Transacoes!$C$3:$C1001,$A511,Transacoes!$B$3:$B1001,"C")-SUMIFS(Transacoes!F$3:F1001,Transacoes!$C$3:$C1001,$A511,Transacoes!$B$3:$B1001,"V")) + G511)</f>
        <v/>
      </c>
      <c r="D511" s="71" t="str">
        <f>IFERROR(__xludf.DUMMYFUNCTION("IF(A511="""","""",IF(B511="""","""",B511*GOOGLEFINANCE(A511)))"),"")</f>
        <v/>
      </c>
      <c r="E511" s="71" t="str">
        <f t="shared" si="1"/>
        <v/>
      </c>
      <c r="F511" s="72" t="str">
        <f t="shared" si="2"/>
        <v/>
      </c>
      <c r="G511" s="73" t="str">
        <f>IF(A511="","",SUMIF(Transacoes!C$3:C1001,A511,Transacoes!G$3:G1001))</f>
        <v/>
      </c>
      <c r="H511" s="74" t="str">
        <f>IF(A511="","", SUMIF(Transacoes!C$3:C1001, A511, Transacoes!H$3:H1001))</f>
        <v/>
      </c>
      <c r="I511" s="75" t="str">
        <f>IF($A511="","",SUMIF(Transacoes!$C$3:$C1001, $A511, Transacoes!I$3:I1001))</f>
        <v/>
      </c>
      <c r="J511" s="75" t="str">
        <f>IF($A511="","",SUMIF(Transacoes!$C$3:$C1001, $A511, Transacoes!J$3:J1001))</f>
        <v/>
      </c>
      <c r="K511" s="75" t="str">
        <f>IF($A511="","",SUMIF(Transacoes!$C$3:$C1001, $A511, Transacoes!K$3:K1001))</f>
        <v/>
      </c>
      <c r="L511" s="75" t="str">
        <f>IF($A511="","",SUMIF(Transacoes!$C$3:$C1001, $A511, Transacoes!L$3:L1001))</f>
        <v/>
      </c>
      <c r="M511" s="76" t="str">
        <f>IF($A511="","",SUMIF(Transacoes!$C$3:$C1001, $A511, Transacoes!M$3:M1001))</f>
        <v/>
      </c>
      <c r="N511" s="30"/>
      <c r="O511" s="31"/>
      <c r="P511" s="31"/>
      <c r="Q511" s="31"/>
      <c r="R511" s="31"/>
      <c r="S511" s="31"/>
      <c r="T511" s="31"/>
      <c r="U511" s="31"/>
      <c r="V511" s="31"/>
      <c r="W511" s="31"/>
      <c r="X511" s="31"/>
    </row>
    <row r="512">
      <c r="A512" s="69"/>
      <c r="B512" s="70" t="str">
        <f>IF($A512="","",SUMIFS(Transacoes!D$3:D1001,Transacoes!$C$3:$C1001,$A512,Transacoes!$B$3:$B1001,"C")-SUMIFS(Transacoes!D$3:D1001,Transacoes!$C$3:$C1001,$A512,Transacoes!$B$3:$B1001,"V"))</f>
        <v/>
      </c>
      <c r="C512" s="71" t="str">
        <f>IF($A512="","",(SUMIFS(Transacoes!F$3:F1001,Transacoes!$C$3:$C1001,$A512,Transacoes!$B$3:$B1001,"C")-SUMIFS(Transacoes!F$3:F1001,Transacoes!$C$3:$C1001,$A512,Transacoes!$B$3:$B1001,"V")) + G512)</f>
        <v/>
      </c>
      <c r="D512" s="71" t="str">
        <f>IFERROR(__xludf.DUMMYFUNCTION("IF(A512="""","""",IF(B512="""","""",B512*GOOGLEFINANCE(A512)))"),"")</f>
        <v/>
      </c>
      <c r="E512" s="71" t="str">
        <f t="shared" si="1"/>
        <v/>
      </c>
      <c r="F512" s="72" t="str">
        <f t="shared" si="2"/>
        <v/>
      </c>
      <c r="G512" s="73" t="str">
        <f>IF(A512="","",SUMIF(Transacoes!C$3:C1001,A512,Transacoes!G$3:G1001))</f>
        <v/>
      </c>
      <c r="H512" s="74" t="str">
        <f>IF(A512="","", SUMIF(Transacoes!C$3:C1001, A512, Transacoes!H$3:H1001))</f>
        <v/>
      </c>
      <c r="I512" s="75" t="str">
        <f>IF($A512="","",SUMIF(Transacoes!$C$3:$C1001, $A512, Transacoes!I$3:I1001))</f>
        <v/>
      </c>
      <c r="J512" s="75" t="str">
        <f>IF($A512="","",SUMIF(Transacoes!$C$3:$C1001, $A512, Transacoes!J$3:J1001))</f>
        <v/>
      </c>
      <c r="K512" s="75" t="str">
        <f>IF($A512="","",SUMIF(Transacoes!$C$3:$C1001, $A512, Transacoes!K$3:K1001))</f>
        <v/>
      </c>
      <c r="L512" s="75" t="str">
        <f>IF($A512="","",SUMIF(Transacoes!$C$3:$C1001, $A512, Transacoes!L$3:L1001))</f>
        <v/>
      </c>
      <c r="M512" s="76" t="str">
        <f>IF($A512="","",SUMIF(Transacoes!$C$3:$C1001, $A512, Transacoes!M$3:M1001))</f>
        <v/>
      </c>
      <c r="N512" s="30"/>
      <c r="O512" s="31"/>
      <c r="P512" s="31"/>
      <c r="Q512" s="31"/>
      <c r="R512" s="31"/>
      <c r="S512" s="31"/>
      <c r="T512" s="31"/>
      <c r="U512" s="31"/>
      <c r="V512" s="31"/>
      <c r="W512" s="31"/>
      <c r="X512" s="31"/>
    </row>
    <row r="513">
      <c r="A513" s="69"/>
      <c r="B513" s="70" t="str">
        <f>IF($A513="","",SUMIFS(Transacoes!D$3:D1001,Transacoes!$C$3:$C1001,$A513,Transacoes!$B$3:$B1001,"C")-SUMIFS(Transacoes!D$3:D1001,Transacoes!$C$3:$C1001,$A513,Transacoes!$B$3:$B1001,"V"))</f>
        <v/>
      </c>
      <c r="C513" s="71" t="str">
        <f>IF($A513="","",(SUMIFS(Transacoes!F$3:F1001,Transacoes!$C$3:$C1001,$A513,Transacoes!$B$3:$B1001,"C")-SUMIFS(Transacoes!F$3:F1001,Transacoes!$C$3:$C1001,$A513,Transacoes!$B$3:$B1001,"V")) + G513)</f>
        <v/>
      </c>
      <c r="D513" s="71" t="str">
        <f>IFERROR(__xludf.DUMMYFUNCTION("IF(A513="""","""",IF(B513="""","""",B513*GOOGLEFINANCE(A513)))"),"")</f>
        <v/>
      </c>
      <c r="E513" s="71" t="str">
        <f t="shared" si="1"/>
        <v/>
      </c>
      <c r="F513" s="72" t="str">
        <f t="shared" si="2"/>
        <v/>
      </c>
      <c r="G513" s="73" t="str">
        <f>IF(A513="","",SUMIF(Transacoes!C$3:C1001,A513,Transacoes!G$3:G1001))</f>
        <v/>
      </c>
      <c r="H513" s="74" t="str">
        <f>IF(A513="","", SUMIF(Transacoes!C$3:C1001, A513, Transacoes!H$3:H1001))</f>
        <v/>
      </c>
      <c r="I513" s="75" t="str">
        <f>IF($A513="","",SUMIF(Transacoes!$C$3:$C1001, $A513, Transacoes!I$3:I1001))</f>
        <v/>
      </c>
      <c r="J513" s="75" t="str">
        <f>IF($A513="","",SUMIF(Transacoes!$C$3:$C1001, $A513, Transacoes!J$3:J1001))</f>
        <v/>
      </c>
      <c r="K513" s="75" t="str">
        <f>IF($A513="","",SUMIF(Transacoes!$C$3:$C1001, $A513, Transacoes!K$3:K1001))</f>
        <v/>
      </c>
      <c r="L513" s="75" t="str">
        <f>IF($A513="","",SUMIF(Transacoes!$C$3:$C1001, $A513, Transacoes!L$3:L1001))</f>
        <v/>
      </c>
      <c r="M513" s="76" t="str">
        <f>IF($A513="","",SUMIF(Transacoes!$C$3:$C1001, $A513, Transacoes!M$3:M1001))</f>
        <v/>
      </c>
      <c r="N513" s="30"/>
      <c r="O513" s="31"/>
      <c r="P513" s="31"/>
      <c r="Q513" s="31"/>
      <c r="R513" s="31"/>
      <c r="S513" s="31"/>
      <c r="T513" s="31"/>
      <c r="U513" s="31"/>
      <c r="V513" s="31"/>
      <c r="W513" s="31"/>
      <c r="X513" s="31"/>
    </row>
    <row r="514">
      <c r="A514" s="69"/>
      <c r="B514" s="70" t="str">
        <f>IF($A514="","",SUMIFS(Transacoes!D$3:D1001,Transacoes!$C$3:$C1001,$A514,Transacoes!$B$3:$B1001,"C")-SUMIFS(Transacoes!D$3:D1001,Transacoes!$C$3:$C1001,$A514,Transacoes!$B$3:$B1001,"V"))</f>
        <v/>
      </c>
      <c r="C514" s="71" t="str">
        <f>IF($A514="","",(SUMIFS(Transacoes!F$3:F1001,Transacoes!$C$3:$C1001,$A514,Transacoes!$B$3:$B1001,"C")-SUMIFS(Transacoes!F$3:F1001,Transacoes!$C$3:$C1001,$A514,Transacoes!$B$3:$B1001,"V")) + G514)</f>
        <v/>
      </c>
      <c r="D514" s="71" t="str">
        <f>IFERROR(__xludf.DUMMYFUNCTION("IF(A514="""","""",IF(B514="""","""",B514*GOOGLEFINANCE(A514)))"),"")</f>
        <v/>
      </c>
      <c r="E514" s="71" t="str">
        <f t="shared" si="1"/>
        <v/>
      </c>
      <c r="F514" s="72" t="str">
        <f t="shared" si="2"/>
        <v/>
      </c>
      <c r="G514" s="73" t="str">
        <f>IF(A514="","",SUMIF(Transacoes!C$3:C1001,A514,Transacoes!G$3:G1001))</f>
        <v/>
      </c>
      <c r="H514" s="74" t="str">
        <f>IF(A514="","", SUMIF(Transacoes!C$3:C1001, A514, Transacoes!H$3:H1001))</f>
        <v/>
      </c>
      <c r="I514" s="75" t="str">
        <f>IF($A514="","",SUMIF(Transacoes!$C$3:$C1001, $A514, Transacoes!I$3:I1001))</f>
        <v/>
      </c>
      <c r="J514" s="75" t="str">
        <f>IF($A514="","",SUMIF(Transacoes!$C$3:$C1001, $A514, Transacoes!J$3:J1001))</f>
        <v/>
      </c>
      <c r="K514" s="75" t="str">
        <f>IF($A514="","",SUMIF(Transacoes!$C$3:$C1001, $A514, Transacoes!K$3:K1001))</f>
        <v/>
      </c>
      <c r="L514" s="75" t="str">
        <f>IF($A514="","",SUMIF(Transacoes!$C$3:$C1001, $A514, Transacoes!L$3:L1001))</f>
        <v/>
      </c>
      <c r="M514" s="76" t="str">
        <f>IF($A514="","",SUMIF(Transacoes!$C$3:$C1001, $A514, Transacoes!M$3:M1001))</f>
        <v/>
      </c>
      <c r="N514" s="30"/>
      <c r="O514" s="31"/>
      <c r="P514" s="31"/>
      <c r="Q514" s="31"/>
      <c r="R514" s="31"/>
      <c r="S514" s="31"/>
      <c r="T514" s="31"/>
      <c r="U514" s="31"/>
      <c r="V514" s="31"/>
      <c r="W514" s="31"/>
      <c r="X514" s="31"/>
    </row>
    <row r="515">
      <c r="A515" s="69"/>
      <c r="B515" s="70" t="str">
        <f>IF($A515="","",SUMIFS(Transacoes!D$3:D1001,Transacoes!$C$3:$C1001,$A515,Transacoes!$B$3:$B1001,"C")-SUMIFS(Transacoes!D$3:D1001,Transacoes!$C$3:$C1001,$A515,Transacoes!$B$3:$B1001,"V"))</f>
        <v/>
      </c>
      <c r="C515" s="71" t="str">
        <f>IF($A515="","",(SUMIFS(Transacoes!F$3:F1001,Transacoes!$C$3:$C1001,$A515,Transacoes!$B$3:$B1001,"C")-SUMIFS(Transacoes!F$3:F1001,Transacoes!$C$3:$C1001,$A515,Transacoes!$B$3:$B1001,"V")) + G515)</f>
        <v/>
      </c>
      <c r="D515" s="71" t="str">
        <f>IFERROR(__xludf.DUMMYFUNCTION("IF(A515="""","""",IF(B515="""","""",B515*GOOGLEFINANCE(A515)))"),"")</f>
        <v/>
      </c>
      <c r="E515" s="71" t="str">
        <f t="shared" si="1"/>
        <v/>
      </c>
      <c r="F515" s="72" t="str">
        <f t="shared" si="2"/>
        <v/>
      </c>
      <c r="G515" s="73" t="str">
        <f>IF(A515="","",SUMIF(Transacoes!C$3:C1001,A515,Transacoes!G$3:G1001))</f>
        <v/>
      </c>
      <c r="H515" s="74" t="str">
        <f>IF(A515="","", SUMIF(Transacoes!C$3:C1001, A515, Transacoes!H$3:H1001))</f>
        <v/>
      </c>
      <c r="I515" s="75" t="str">
        <f>IF($A515="","",SUMIF(Transacoes!$C$3:$C1001, $A515, Transacoes!I$3:I1001))</f>
        <v/>
      </c>
      <c r="J515" s="75" t="str">
        <f>IF($A515="","",SUMIF(Transacoes!$C$3:$C1001, $A515, Transacoes!J$3:J1001))</f>
        <v/>
      </c>
      <c r="K515" s="75" t="str">
        <f>IF($A515="","",SUMIF(Transacoes!$C$3:$C1001, $A515, Transacoes!K$3:K1001))</f>
        <v/>
      </c>
      <c r="L515" s="75" t="str">
        <f>IF($A515="","",SUMIF(Transacoes!$C$3:$C1001, $A515, Transacoes!L$3:L1001))</f>
        <v/>
      </c>
      <c r="M515" s="76" t="str">
        <f>IF($A515="","",SUMIF(Transacoes!$C$3:$C1001, $A515, Transacoes!M$3:M1001))</f>
        <v/>
      </c>
      <c r="N515" s="30"/>
      <c r="O515" s="31"/>
      <c r="P515" s="31"/>
      <c r="Q515" s="31"/>
      <c r="R515" s="31"/>
      <c r="S515" s="31"/>
      <c r="T515" s="31"/>
      <c r="U515" s="31"/>
      <c r="V515" s="31"/>
      <c r="W515" s="31"/>
      <c r="X515" s="31"/>
    </row>
    <row r="516">
      <c r="A516" s="69"/>
      <c r="B516" s="70" t="str">
        <f>IF($A516="","",SUMIFS(Transacoes!D$3:D1001,Transacoes!$C$3:$C1001,$A516,Transacoes!$B$3:$B1001,"C")-SUMIFS(Transacoes!D$3:D1001,Transacoes!$C$3:$C1001,$A516,Transacoes!$B$3:$B1001,"V"))</f>
        <v/>
      </c>
      <c r="C516" s="71" t="str">
        <f>IF($A516="","",(SUMIFS(Transacoes!F$3:F1001,Transacoes!$C$3:$C1001,$A516,Transacoes!$B$3:$B1001,"C")-SUMIFS(Transacoes!F$3:F1001,Transacoes!$C$3:$C1001,$A516,Transacoes!$B$3:$B1001,"V")) + G516)</f>
        <v/>
      </c>
      <c r="D516" s="71" t="str">
        <f>IFERROR(__xludf.DUMMYFUNCTION("IF(A516="""","""",IF(B516="""","""",B516*GOOGLEFINANCE(A516)))"),"")</f>
        <v/>
      </c>
      <c r="E516" s="71" t="str">
        <f t="shared" si="1"/>
        <v/>
      </c>
      <c r="F516" s="72" t="str">
        <f t="shared" si="2"/>
        <v/>
      </c>
      <c r="G516" s="73" t="str">
        <f>IF(A516="","",SUMIF(Transacoes!C$3:C1001,A516,Transacoes!G$3:G1001))</f>
        <v/>
      </c>
      <c r="H516" s="74" t="str">
        <f>IF(A516="","", SUMIF(Transacoes!C$3:C1001, A516, Transacoes!H$3:H1001))</f>
        <v/>
      </c>
      <c r="I516" s="75" t="str">
        <f>IF($A516="","",SUMIF(Transacoes!$C$3:$C1001, $A516, Transacoes!I$3:I1001))</f>
        <v/>
      </c>
      <c r="J516" s="75" t="str">
        <f>IF($A516="","",SUMIF(Transacoes!$C$3:$C1001, $A516, Transacoes!J$3:J1001))</f>
        <v/>
      </c>
      <c r="K516" s="75" t="str">
        <f>IF($A516="","",SUMIF(Transacoes!$C$3:$C1001, $A516, Transacoes!K$3:K1001))</f>
        <v/>
      </c>
      <c r="L516" s="75" t="str">
        <f>IF($A516="","",SUMIF(Transacoes!$C$3:$C1001, $A516, Transacoes!L$3:L1001))</f>
        <v/>
      </c>
      <c r="M516" s="76" t="str">
        <f>IF($A516="","",SUMIF(Transacoes!$C$3:$C1001, $A516, Transacoes!M$3:M1001))</f>
        <v/>
      </c>
      <c r="N516" s="30"/>
      <c r="O516" s="31"/>
      <c r="P516" s="31"/>
      <c r="Q516" s="31"/>
      <c r="R516" s="31"/>
      <c r="S516" s="31"/>
      <c r="T516" s="31"/>
      <c r="U516" s="31"/>
      <c r="V516" s="31"/>
      <c r="W516" s="31"/>
      <c r="X516" s="31"/>
    </row>
    <row r="517">
      <c r="A517" s="69"/>
      <c r="B517" s="70" t="str">
        <f>IF($A517="","",SUMIFS(Transacoes!D$3:D1001,Transacoes!$C$3:$C1001,$A517,Transacoes!$B$3:$B1001,"C")-SUMIFS(Transacoes!D$3:D1001,Transacoes!$C$3:$C1001,$A517,Transacoes!$B$3:$B1001,"V"))</f>
        <v/>
      </c>
      <c r="C517" s="71" t="str">
        <f>IF($A517="","",(SUMIFS(Transacoes!F$3:F1001,Transacoes!$C$3:$C1001,$A517,Transacoes!$B$3:$B1001,"C")-SUMIFS(Transacoes!F$3:F1001,Transacoes!$C$3:$C1001,$A517,Transacoes!$B$3:$B1001,"V")) + G517)</f>
        <v/>
      </c>
      <c r="D517" s="71" t="str">
        <f>IFERROR(__xludf.DUMMYFUNCTION("IF(A517="""","""",IF(B517="""","""",B517*GOOGLEFINANCE(A517)))"),"")</f>
        <v/>
      </c>
      <c r="E517" s="71" t="str">
        <f t="shared" si="1"/>
        <v/>
      </c>
      <c r="F517" s="72" t="str">
        <f t="shared" si="2"/>
        <v/>
      </c>
      <c r="G517" s="73" t="str">
        <f>IF(A517="","",SUMIF(Transacoes!C$3:C1001,A517,Transacoes!G$3:G1001))</f>
        <v/>
      </c>
      <c r="H517" s="74" t="str">
        <f>IF(A517="","", SUMIF(Transacoes!C$3:C1001, A517, Transacoes!H$3:H1001))</f>
        <v/>
      </c>
      <c r="I517" s="75" t="str">
        <f>IF($A517="","",SUMIF(Transacoes!$C$3:$C1001, $A517, Transacoes!I$3:I1001))</f>
        <v/>
      </c>
      <c r="J517" s="75" t="str">
        <f>IF($A517="","",SUMIF(Transacoes!$C$3:$C1001, $A517, Transacoes!J$3:J1001))</f>
        <v/>
      </c>
      <c r="K517" s="75" t="str">
        <f>IF($A517="","",SUMIF(Transacoes!$C$3:$C1001, $A517, Transacoes!K$3:K1001))</f>
        <v/>
      </c>
      <c r="L517" s="75" t="str">
        <f>IF($A517="","",SUMIF(Transacoes!$C$3:$C1001, $A517, Transacoes!L$3:L1001))</f>
        <v/>
      </c>
      <c r="M517" s="76" t="str">
        <f>IF($A517="","",SUMIF(Transacoes!$C$3:$C1001, $A517, Transacoes!M$3:M1001))</f>
        <v/>
      </c>
      <c r="N517" s="30"/>
      <c r="O517" s="31"/>
      <c r="P517" s="31"/>
      <c r="Q517" s="31"/>
      <c r="R517" s="31"/>
      <c r="S517" s="31"/>
      <c r="T517" s="31"/>
      <c r="U517" s="31"/>
      <c r="V517" s="31"/>
      <c r="W517" s="31"/>
      <c r="X517" s="31"/>
    </row>
    <row r="518">
      <c r="A518" s="69"/>
      <c r="B518" s="70" t="str">
        <f>IF($A518="","",SUMIFS(Transacoes!D$3:D1001,Transacoes!$C$3:$C1001,$A518,Transacoes!$B$3:$B1001,"C")-SUMIFS(Transacoes!D$3:D1001,Transacoes!$C$3:$C1001,$A518,Transacoes!$B$3:$B1001,"V"))</f>
        <v/>
      </c>
      <c r="C518" s="71" t="str">
        <f>IF($A518="","",(SUMIFS(Transacoes!F$3:F1001,Transacoes!$C$3:$C1001,$A518,Transacoes!$B$3:$B1001,"C")-SUMIFS(Transacoes!F$3:F1001,Transacoes!$C$3:$C1001,$A518,Transacoes!$B$3:$B1001,"V")) + G518)</f>
        <v/>
      </c>
      <c r="D518" s="71" t="str">
        <f>IFERROR(__xludf.DUMMYFUNCTION("IF(A518="""","""",IF(B518="""","""",B518*GOOGLEFINANCE(A518)))"),"")</f>
        <v/>
      </c>
      <c r="E518" s="71" t="str">
        <f t="shared" si="1"/>
        <v/>
      </c>
      <c r="F518" s="72" t="str">
        <f t="shared" si="2"/>
        <v/>
      </c>
      <c r="G518" s="73" t="str">
        <f>IF(A518="","",SUMIF(Transacoes!C$3:C1001,A518,Transacoes!G$3:G1001))</f>
        <v/>
      </c>
      <c r="H518" s="74" t="str">
        <f>IF(A518="","", SUMIF(Transacoes!C$3:C1001, A518, Transacoes!H$3:H1001))</f>
        <v/>
      </c>
      <c r="I518" s="75" t="str">
        <f>IF($A518="","",SUMIF(Transacoes!$C$3:$C1001, $A518, Transacoes!I$3:I1001))</f>
        <v/>
      </c>
      <c r="J518" s="75" t="str">
        <f>IF($A518="","",SUMIF(Transacoes!$C$3:$C1001, $A518, Transacoes!J$3:J1001))</f>
        <v/>
      </c>
      <c r="K518" s="75" t="str">
        <f>IF($A518="","",SUMIF(Transacoes!$C$3:$C1001, $A518, Transacoes!K$3:K1001))</f>
        <v/>
      </c>
      <c r="L518" s="75" t="str">
        <f>IF($A518="","",SUMIF(Transacoes!$C$3:$C1001, $A518, Transacoes!L$3:L1001))</f>
        <v/>
      </c>
      <c r="M518" s="76" t="str">
        <f>IF($A518="","",SUMIF(Transacoes!$C$3:$C1001, $A518, Transacoes!M$3:M1001))</f>
        <v/>
      </c>
      <c r="N518" s="30"/>
      <c r="O518" s="31"/>
      <c r="P518" s="31"/>
      <c r="Q518" s="31"/>
      <c r="R518" s="31"/>
      <c r="S518" s="31"/>
      <c r="T518" s="31"/>
      <c r="U518" s="31"/>
      <c r="V518" s="31"/>
      <c r="W518" s="31"/>
      <c r="X518" s="31"/>
    </row>
    <row r="519">
      <c r="A519" s="69"/>
      <c r="B519" s="70" t="str">
        <f>IF($A519="","",SUMIFS(Transacoes!D$3:D1001,Transacoes!$C$3:$C1001,$A519,Transacoes!$B$3:$B1001,"C")-SUMIFS(Transacoes!D$3:D1001,Transacoes!$C$3:$C1001,$A519,Transacoes!$B$3:$B1001,"V"))</f>
        <v/>
      </c>
      <c r="C519" s="71" t="str">
        <f>IF($A519="","",(SUMIFS(Transacoes!F$3:F1001,Transacoes!$C$3:$C1001,$A519,Transacoes!$B$3:$B1001,"C")-SUMIFS(Transacoes!F$3:F1001,Transacoes!$C$3:$C1001,$A519,Transacoes!$B$3:$B1001,"V")) + G519)</f>
        <v/>
      </c>
      <c r="D519" s="71" t="str">
        <f>IFERROR(__xludf.DUMMYFUNCTION("IF(A519="""","""",IF(B519="""","""",B519*GOOGLEFINANCE(A519)))"),"")</f>
        <v/>
      </c>
      <c r="E519" s="71" t="str">
        <f t="shared" si="1"/>
        <v/>
      </c>
      <c r="F519" s="72" t="str">
        <f t="shared" si="2"/>
        <v/>
      </c>
      <c r="G519" s="73" t="str">
        <f>IF(A519="","",SUMIF(Transacoes!C$3:C1001,A519,Transacoes!G$3:G1001))</f>
        <v/>
      </c>
      <c r="H519" s="74" t="str">
        <f>IF(A519="","", SUMIF(Transacoes!C$3:C1001, A519, Transacoes!H$3:H1001))</f>
        <v/>
      </c>
      <c r="I519" s="75" t="str">
        <f>IF($A519="","",SUMIF(Transacoes!$C$3:$C1001, $A519, Transacoes!I$3:I1001))</f>
        <v/>
      </c>
      <c r="J519" s="75" t="str">
        <f>IF($A519="","",SUMIF(Transacoes!$C$3:$C1001, $A519, Transacoes!J$3:J1001))</f>
        <v/>
      </c>
      <c r="K519" s="75" t="str">
        <f>IF($A519="","",SUMIF(Transacoes!$C$3:$C1001, $A519, Transacoes!K$3:K1001))</f>
        <v/>
      </c>
      <c r="L519" s="75" t="str">
        <f>IF($A519="","",SUMIF(Transacoes!$C$3:$C1001, $A519, Transacoes!L$3:L1001))</f>
        <v/>
      </c>
      <c r="M519" s="76" t="str">
        <f>IF($A519="","",SUMIF(Transacoes!$C$3:$C1001, $A519, Transacoes!M$3:M1001))</f>
        <v/>
      </c>
      <c r="N519" s="30"/>
      <c r="O519" s="31"/>
      <c r="P519" s="31"/>
      <c r="Q519" s="31"/>
      <c r="R519" s="31"/>
      <c r="S519" s="31"/>
      <c r="T519" s="31"/>
      <c r="U519" s="31"/>
      <c r="V519" s="31"/>
      <c r="W519" s="31"/>
      <c r="X519" s="31"/>
    </row>
    <row r="520">
      <c r="A520" s="69"/>
      <c r="B520" s="70" t="str">
        <f>IF($A520="","",SUMIFS(Transacoes!D$3:D1001,Transacoes!$C$3:$C1001,$A520,Transacoes!$B$3:$B1001,"C")-SUMIFS(Transacoes!D$3:D1001,Transacoes!$C$3:$C1001,$A520,Transacoes!$B$3:$B1001,"V"))</f>
        <v/>
      </c>
      <c r="C520" s="71" t="str">
        <f>IF($A520="","",(SUMIFS(Transacoes!F$3:F1001,Transacoes!$C$3:$C1001,$A520,Transacoes!$B$3:$B1001,"C")-SUMIFS(Transacoes!F$3:F1001,Transacoes!$C$3:$C1001,$A520,Transacoes!$B$3:$B1001,"V")) + G520)</f>
        <v/>
      </c>
      <c r="D520" s="71" t="str">
        <f>IFERROR(__xludf.DUMMYFUNCTION("IF(A520="""","""",IF(B520="""","""",B520*GOOGLEFINANCE(A520)))"),"")</f>
        <v/>
      </c>
      <c r="E520" s="71" t="str">
        <f t="shared" si="1"/>
        <v/>
      </c>
      <c r="F520" s="72" t="str">
        <f t="shared" si="2"/>
        <v/>
      </c>
      <c r="G520" s="73" t="str">
        <f>IF(A520="","",SUMIF(Transacoes!C$3:C1001,A520,Transacoes!G$3:G1001))</f>
        <v/>
      </c>
      <c r="H520" s="74" t="str">
        <f>IF(A520="","", SUMIF(Transacoes!C$3:C1001, A520, Transacoes!H$3:H1001))</f>
        <v/>
      </c>
      <c r="I520" s="75" t="str">
        <f>IF($A520="","",SUMIF(Transacoes!$C$3:$C1001, $A520, Transacoes!I$3:I1001))</f>
        <v/>
      </c>
      <c r="J520" s="75" t="str">
        <f>IF($A520="","",SUMIF(Transacoes!$C$3:$C1001, $A520, Transacoes!J$3:J1001))</f>
        <v/>
      </c>
      <c r="K520" s="75" t="str">
        <f>IF($A520="","",SUMIF(Transacoes!$C$3:$C1001, $A520, Transacoes!K$3:K1001))</f>
        <v/>
      </c>
      <c r="L520" s="75" t="str">
        <f>IF($A520="","",SUMIF(Transacoes!$C$3:$C1001, $A520, Transacoes!L$3:L1001))</f>
        <v/>
      </c>
      <c r="M520" s="76" t="str">
        <f>IF($A520="","",SUMIF(Transacoes!$C$3:$C1001, $A520, Transacoes!M$3:M1001))</f>
        <v/>
      </c>
      <c r="N520" s="30"/>
      <c r="O520" s="31"/>
      <c r="P520" s="31"/>
      <c r="Q520" s="31"/>
      <c r="R520" s="31"/>
      <c r="S520" s="31"/>
      <c r="T520" s="31"/>
      <c r="U520" s="31"/>
      <c r="V520" s="31"/>
      <c r="W520" s="31"/>
      <c r="X520" s="31"/>
    </row>
    <row r="521">
      <c r="A521" s="69"/>
      <c r="B521" s="70" t="str">
        <f>IF($A521="","",SUMIFS(Transacoes!D$3:D1001,Transacoes!$C$3:$C1001,$A521,Transacoes!$B$3:$B1001,"C")-SUMIFS(Transacoes!D$3:D1001,Transacoes!$C$3:$C1001,$A521,Transacoes!$B$3:$B1001,"V"))</f>
        <v/>
      </c>
      <c r="C521" s="71" t="str">
        <f>IF($A521="","",(SUMIFS(Transacoes!F$3:F1001,Transacoes!$C$3:$C1001,$A521,Transacoes!$B$3:$B1001,"C")-SUMIFS(Transacoes!F$3:F1001,Transacoes!$C$3:$C1001,$A521,Transacoes!$B$3:$B1001,"V")) + G521)</f>
        <v/>
      </c>
      <c r="D521" s="71" t="str">
        <f>IFERROR(__xludf.DUMMYFUNCTION("IF(A521="""","""",IF(B521="""","""",B521*GOOGLEFINANCE(A521)))"),"")</f>
        <v/>
      </c>
      <c r="E521" s="71" t="str">
        <f t="shared" si="1"/>
        <v/>
      </c>
      <c r="F521" s="72" t="str">
        <f t="shared" si="2"/>
        <v/>
      </c>
      <c r="G521" s="73" t="str">
        <f>IF(A521="","",SUMIF(Transacoes!C$3:C1001,A521,Transacoes!G$3:G1001))</f>
        <v/>
      </c>
      <c r="H521" s="74" t="str">
        <f>IF(A521="","", SUMIF(Transacoes!C$3:C1001, A521, Transacoes!H$3:H1001))</f>
        <v/>
      </c>
      <c r="I521" s="75" t="str">
        <f>IF($A521="","",SUMIF(Transacoes!$C$3:$C1001, $A521, Transacoes!I$3:I1001))</f>
        <v/>
      </c>
      <c r="J521" s="75" t="str">
        <f>IF($A521="","",SUMIF(Transacoes!$C$3:$C1001, $A521, Transacoes!J$3:J1001))</f>
        <v/>
      </c>
      <c r="K521" s="75" t="str">
        <f>IF($A521="","",SUMIF(Transacoes!$C$3:$C1001, $A521, Transacoes!K$3:K1001))</f>
        <v/>
      </c>
      <c r="L521" s="75" t="str">
        <f>IF($A521="","",SUMIF(Transacoes!$C$3:$C1001, $A521, Transacoes!L$3:L1001))</f>
        <v/>
      </c>
      <c r="M521" s="76" t="str">
        <f>IF($A521="","",SUMIF(Transacoes!$C$3:$C1001, $A521, Transacoes!M$3:M1001))</f>
        <v/>
      </c>
      <c r="N521" s="30"/>
      <c r="O521" s="31"/>
      <c r="P521" s="31"/>
      <c r="Q521" s="31"/>
      <c r="R521" s="31"/>
      <c r="S521" s="31"/>
      <c r="T521" s="31"/>
      <c r="U521" s="31"/>
      <c r="V521" s="31"/>
      <c r="W521" s="31"/>
      <c r="X521" s="31"/>
    </row>
    <row r="522">
      <c r="A522" s="69"/>
      <c r="B522" s="70" t="str">
        <f>IF($A522="","",SUMIFS(Transacoes!D$3:D1001,Transacoes!$C$3:$C1001,$A522,Transacoes!$B$3:$B1001,"C")-SUMIFS(Transacoes!D$3:D1001,Transacoes!$C$3:$C1001,$A522,Transacoes!$B$3:$B1001,"V"))</f>
        <v/>
      </c>
      <c r="C522" s="71" t="str">
        <f>IF($A522="","",(SUMIFS(Transacoes!F$3:F1001,Transacoes!$C$3:$C1001,$A522,Transacoes!$B$3:$B1001,"C")-SUMIFS(Transacoes!F$3:F1001,Transacoes!$C$3:$C1001,$A522,Transacoes!$B$3:$B1001,"V")) + G522)</f>
        <v/>
      </c>
      <c r="D522" s="71" t="str">
        <f>IFERROR(__xludf.DUMMYFUNCTION("IF(A522="""","""",IF(B522="""","""",B522*GOOGLEFINANCE(A522)))"),"")</f>
        <v/>
      </c>
      <c r="E522" s="71" t="str">
        <f t="shared" si="1"/>
        <v/>
      </c>
      <c r="F522" s="72" t="str">
        <f t="shared" si="2"/>
        <v/>
      </c>
      <c r="G522" s="73" t="str">
        <f>IF(A522="","",SUMIF(Transacoes!C$3:C1001,A522,Transacoes!G$3:G1001))</f>
        <v/>
      </c>
      <c r="H522" s="74" t="str">
        <f>IF(A522="","", SUMIF(Transacoes!C$3:C1001, A522, Transacoes!H$3:H1001))</f>
        <v/>
      </c>
      <c r="I522" s="75" t="str">
        <f>IF($A522="","",SUMIF(Transacoes!$C$3:$C1001, $A522, Transacoes!I$3:I1001))</f>
        <v/>
      </c>
      <c r="J522" s="75" t="str">
        <f>IF($A522="","",SUMIF(Transacoes!$C$3:$C1001, $A522, Transacoes!J$3:J1001))</f>
        <v/>
      </c>
      <c r="K522" s="75" t="str">
        <f>IF($A522="","",SUMIF(Transacoes!$C$3:$C1001, $A522, Transacoes!K$3:K1001))</f>
        <v/>
      </c>
      <c r="L522" s="75" t="str">
        <f>IF($A522="","",SUMIF(Transacoes!$C$3:$C1001, $A522, Transacoes!L$3:L1001))</f>
        <v/>
      </c>
      <c r="M522" s="76" t="str">
        <f>IF($A522="","",SUMIF(Transacoes!$C$3:$C1001, $A522, Transacoes!M$3:M1001))</f>
        <v/>
      </c>
      <c r="N522" s="30"/>
      <c r="O522" s="31"/>
      <c r="P522" s="31"/>
      <c r="Q522" s="31"/>
      <c r="R522" s="31"/>
      <c r="S522" s="31"/>
      <c r="T522" s="31"/>
      <c r="U522" s="31"/>
      <c r="V522" s="31"/>
      <c r="W522" s="31"/>
      <c r="X522" s="31"/>
    </row>
    <row r="523">
      <c r="A523" s="69"/>
      <c r="B523" s="70" t="str">
        <f>IF($A523="","",SUMIFS(Transacoes!D$3:D1001,Transacoes!$C$3:$C1001,$A523,Transacoes!$B$3:$B1001,"C")-SUMIFS(Transacoes!D$3:D1001,Transacoes!$C$3:$C1001,$A523,Transacoes!$B$3:$B1001,"V"))</f>
        <v/>
      </c>
      <c r="C523" s="71" t="str">
        <f>IF($A523="","",(SUMIFS(Transacoes!F$3:F1001,Transacoes!$C$3:$C1001,$A523,Transacoes!$B$3:$B1001,"C")-SUMIFS(Transacoes!F$3:F1001,Transacoes!$C$3:$C1001,$A523,Transacoes!$B$3:$B1001,"V")) + G523)</f>
        <v/>
      </c>
      <c r="D523" s="71" t="str">
        <f>IFERROR(__xludf.DUMMYFUNCTION("IF(A523="""","""",IF(B523="""","""",B523*GOOGLEFINANCE(A523)))"),"")</f>
        <v/>
      </c>
      <c r="E523" s="71" t="str">
        <f t="shared" si="1"/>
        <v/>
      </c>
      <c r="F523" s="72" t="str">
        <f t="shared" si="2"/>
        <v/>
      </c>
      <c r="G523" s="73" t="str">
        <f>IF(A523="","",SUMIF(Transacoes!C$3:C1001,A523,Transacoes!G$3:G1001))</f>
        <v/>
      </c>
      <c r="H523" s="74" t="str">
        <f>IF(A523="","", SUMIF(Transacoes!C$3:C1001, A523, Transacoes!H$3:H1001))</f>
        <v/>
      </c>
      <c r="I523" s="75" t="str">
        <f>IF($A523="","",SUMIF(Transacoes!$C$3:$C1001, $A523, Transacoes!I$3:I1001))</f>
        <v/>
      </c>
      <c r="J523" s="75" t="str">
        <f>IF($A523="","",SUMIF(Transacoes!$C$3:$C1001, $A523, Transacoes!J$3:J1001))</f>
        <v/>
      </c>
      <c r="K523" s="75" t="str">
        <f>IF($A523="","",SUMIF(Transacoes!$C$3:$C1001, $A523, Transacoes!K$3:K1001))</f>
        <v/>
      </c>
      <c r="L523" s="75" t="str">
        <f>IF($A523="","",SUMIF(Transacoes!$C$3:$C1001, $A523, Transacoes!L$3:L1001))</f>
        <v/>
      </c>
      <c r="M523" s="76" t="str">
        <f>IF($A523="","",SUMIF(Transacoes!$C$3:$C1001, $A523, Transacoes!M$3:M1001))</f>
        <v/>
      </c>
      <c r="N523" s="30"/>
      <c r="O523" s="31"/>
      <c r="P523" s="31"/>
      <c r="Q523" s="31"/>
      <c r="R523" s="31"/>
      <c r="S523" s="31"/>
      <c r="T523" s="31"/>
      <c r="U523" s="31"/>
      <c r="V523" s="31"/>
      <c r="W523" s="31"/>
      <c r="X523" s="31"/>
    </row>
    <row r="524">
      <c r="A524" s="69"/>
      <c r="B524" s="70" t="str">
        <f>IF($A524="","",SUMIFS(Transacoes!D$3:D1001,Transacoes!$C$3:$C1001,$A524,Transacoes!$B$3:$B1001,"C")-SUMIFS(Transacoes!D$3:D1001,Transacoes!$C$3:$C1001,$A524,Transacoes!$B$3:$B1001,"V"))</f>
        <v/>
      </c>
      <c r="C524" s="71" t="str">
        <f>IF($A524="","",(SUMIFS(Transacoes!F$3:F1001,Transacoes!$C$3:$C1001,$A524,Transacoes!$B$3:$B1001,"C")-SUMIFS(Transacoes!F$3:F1001,Transacoes!$C$3:$C1001,$A524,Transacoes!$B$3:$B1001,"V")) + G524)</f>
        <v/>
      </c>
      <c r="D524" s="71" t="str">
        <f>IFERROR(__xludf.DUMMYFUNCTION("IF(A524="""","""",IF(B524="""","""",B524*GOOGLEFINANCE(A524)))"),"")</f>
        <v/>
      </c>
      <c r="E524" s="71" t="str">
        <f t="shared" si="1"/>
        <v/>
      </c>
      <c r="F524" s="72" t="str">
        <f t="shared" si="2"/>
        <v/>
      </c>
      <c r="G524" s="73" t="str">
        <f>IF(A524="","",SUMIF(Transacoes!C$3:C1001,A524,Transacoes!G$3:G1001))</f>
        <v/>
      </c>
      <c r="H524" s="74" t="str">
        <f>IF(A524="","", SUMIF(Transacoes!C$3:C1001, A524, Transacoes!H$3:H1001))</f>
        <v/>
      </c>
      <c r="I524" s="75" t="str">
        <f>IF($A524="","",SUMIF(Transacoes!$C$3:$C1001, $A524, Transacoes!I$3:I1001))</f>
        <v/>
      </c>
      <c r="J524" s="75" t="str">
        <f>IF($A524="","",SUMIF(Transacoes!$C$3:$C1001, $A524, Transacoes!J$3:J1001))</f>
        <v/>
      </c>
      <c r="K524" s="75" t="str">
        <f>IF($A524="","",SUMIF(Transacoes!$C$3:$C1001, $A524, Transacoes!K$3:K1001))</f>
        <v/>
      </c>
      <c r="L524" s="75" t="str">
        <f>IF($A524="","",SUMIF(Transacoes!$C$3:$C1001, $A524, Transacoes!L$3:L1001))</f>
        <v/>
      </c>
      <c r="M524" s="76" t="str">
        <f>IF($A524="","",SUMIF(Transacoes!$C$3:$C1001, $A524, Transacoes!M$3:M1001))</f>
        <v/>
      </c>
      <c r="N524" s="30"/>
      <c r="O524" s="31"/>
      <c r="P524" s="31"/>
      <c r="Q524" s="31"/>
      <c r="R524" s="31"/>
      <c r="S524" s="31"/>
      <c r="T524" s="31"/>
      <c r="U524" s="31"/>
      <c r="V524" s="31"/>
      <c r="W524" s="31"/>
      <c r="X524" s="31"/>
    </row>
    <row r="525">
      <c r="A525" s="69"/>
      <c r="B525" s="70" t="str">
        <f>IF($A525="","",SUMIFS(Transacoes!D$3:D1001,Transacoes!$C$3:$C1001,$A525,Transacoes!$B$3:$B1001,"C")-SUMIFS(Transacoes!D$3:D1001,Transacoes!$C$3:$C1001,$A525,Transacoes!$B$3:$B1001,"V"))</f>
        <v/>
      </c>
      <c r="C525" s="71" t="str">
        <f>IF($A525="","",(SUMIFS(Transacoes!F$3:F1001,Transacoes!$C$3:$C1001,$A525,Transacoes!$B$3:$B1001,"C")-SUMIFS(Transacoes!F$3:F1001,Transacoes!$C$3:$C1001,$A525,Transacoes!$B$3:$B1001,"V")) + G525)</f>
        <v/>
      </c>
      <c r="D525" s="71" t="str">
        <f>IFERROR(__xludf.DUMMYFUNCTION("IF(A525="""","""",IF(B525="""","""",B525*GOOGLEFINANCE(A525)))"),"")</f>
        <v/>
      </c>
      <c r="E525" s="71" t="str">
        <f t="shared" si="1"/>
        <v/>
      </c>
      <c r="F525" s="72" t="str">
        <f t="shared" si="2"/>
        <v/>
      </c>
      <c r="G525" s="73" t="str">
        <f>IF(A525="","",SUMIF(Transacoes!C$3:C1001,A525,Transacoes!G$3:G1001))</f>
        <v/>
      </c>
      <c r="H525" s="74" t="str">
        <f>IF(A525="","", SUMIF(Transacoes!C$3:C1001, A525, Transacoes!H$3:H1001))</f>
        <v/>
      </c>
      <c r="I525" s="75" t="str">
        <f>IF($A525="","",SUMIF(Transacoes!$C$3:$C1001, $A525, Transacoes!I$3:I1001))</f>
        <v/>
      </c>
      <c r="J525" s="75" t="str">
        <f>IF($A525="","",SUMIF(Transacoes!$C$3:$C1001, $A525, Transacoes!J$3:J1001))</f>
        <v/>
      </c>
      <c r="K525" s="75" t="str">
        <f>IF($A525="","",SUMIF(Transacoes!$C$3:$C1001, $A525, Transacoes!K$3:K1001))</f>
        <v/>
      </c>
      <c r="L525" s="75" t="str">
        <f>IF($A525="","",SUMIF(Transacoes!$C$3:$C1001, $A525, Transacoes!L$3:L1001))</f>
        <v/>
      </c>
      <c r="M525" s="76" t="str">
        <f>IF($A525="","",SUMIF(Transacoes!$C$3:$C1001, $A525, Transacoes!M$3:M1001))</f>
        <v/>
      </c>
      <c r="N525" s="30"/>
      <c r="O525" s="31"/>
      <c r="P525" s="31"/>
      <c r="Q525" s="31"/>
      <c r="R525" s="31"/>
      <c r="S525" s="31"/>
      <c r="T525" s="31"/>
      <c r="U525" s="31"/>
      <c r="V525" s="31"/>
      <c r="W525" s="31"/>
      <c r="X525" s="31"/>
    </row>
    <row r="526">
      <c r="A526" s="69"/>
      <c r="B526" s="70" t="str">
        <f>IF($A526="","",SUMIFS(Transacoes!D$3:D1001,Transacoes!$C$3:$C1001,$A526,Transacoes!$B$3:$B1001,"C")-SUMIFS(Transacoes!D$3:D1001,Transacoes!$C$3:$C1001,$A526,Transacoes!$B$3:$B1001,"V"))</f>
        <v/>
      </c>
      <c r="C526" s="71" t="str">
        <f>IF($A526="","",(SUMIFS(Transacoes!F$3:F1001,Transacoes!$C$3:$C1001,$A526,Transacoes!$B$3:$B1001,"C")-SUMIFS(Transacoes!F$3:F1001,Transacoes!$C$3:$C1001,$A526,Transacoes!$B$3:$B1001,"V")) + G526)</f>
        <v/>
      </c>
      <c r="D526" s="71" t="str">
        <f>IFERROR(__xludf.DUMMYFUNCTION("IF(A526="""","""",IF(B526="""","""",B526*GOOGLEFINANCE(A526)))"),"")</f>
        <v/>
      </c>
      <c r="E526" s="71" t="str">
        <f t="shared" si="1"/>
        <v/>
      </c>
      <c r="F526" s="72" t="str">
        <f t="shared" si="2"/>
        <v/>
      </c>
      <c r="G526" s="73" t="str">
        <f>IF(A526="","",SUMIF(Transacoes!C$3:C1001,A526,Transacoes!G$3:G1001))</f>
        <v/>
      </c>
      <c r="H526" s="74" t="str">
        <f>IF(A526="","", SUMIF(Transacoes!C$3:C1001, A526, Transacoes!H$3:H1001))</f>
        <v/>
      </c>
      <c r="I526" s="75" t="str">
        <f>IF($A526="","",SUMIF(Transacoes!$C$3:$C1001, $A526, Transacoes!I$3:I1001))</f>
        <v/>
      </c>
      <c r="J526" s="75" t="str">
        <f>IF($A526="","",SUMIF(Transacoes!$C$3:$C1001, $A526, Transacoes!J$3:J1001))</f>
        <v/>
      </c>
      <c r="K526" s="75" t="str">
        <f>IF($A526="","",SUMIF(Transacoes!$C$3:$C1001, $A526, Transacoes!K$3:K1001))</f>
        <v/>
      </c>
      <c r="L526" s="75" t="str">
        <f>IF($A526="","",SUMIF(Transacoes!$C$3:$C1001, $A526, Transacoes!L$3:L1001))</f>
        <v/>
      </c>
      <c r="M526" s="76" t="str">
        <f>IF($A526="","",SUMIF(Transacoes!$C$3:$C1001, $A526, Transacoes!M$3:M1001))</f>
        <v/>
      </c>
      <c r="N526" s="30"/>
      <c r="O526" s="31"/>
      <c r="P526" s="31"/>
      <c r="Q526" s="31"/>
      <c r="R526" s="31"/>
      <c r="S526" s="31"/>
      <c r="T526" s="31"/>
      <c r="U526" s="31"/>
      <c r="V526" s="31"/>
      <c r="W526" s="31"/>
      <c r="X526" s="31"/>
    </row>
    <row r="527">
      <c r="A527" s="69"/>
      <c r="B527" s="70" t="str">
        <f>IF($A527="","",SUMIFS(Transacoes!D$3:D1001,Transacoes!$C$3:$C1001,$A527,Transacoes!$B$3:$B1001,"C")-SUMIFS(Transacoes!D$3:D1001,Transacoes!$C$3:$C1001,$A527,Transacoes!$B$3:$B1001,"V"))</f>
        <v/>
      </c>
      <c r="C527" s="71" t="str">
        <f>IF($A527="","",(SUMIFS(Transacoes!F$3:F1001,Transacoes!$C$3:$C1001,$A527,Transacoes!$B$3:$B1001,"C")-SUMIFS(Transacoes!F$3:F1001,Transacoes!$C$3:$C1001,$A527,Transacoes!$B$3:$B1001,"V")) + G527)</f>
        <v/>
      </c>
      <c r="D527" s="71" t="str">
        <f>IFERROR(__xludf.DUMMYFUNCTION("IF(A527="""","""",IF(B527="""","""",B527*GOOGLEFINANCE(A527)))"),"")</f>
        <v/>
      </c>
      <c r="E527" s="71" t="str">
        <f t="shared" si="1"/>
        <v/>
      </c>
      <c r="F527" s="72" t="str">
        <f t="shared" si="2"/>
        <v/>
      </c>
      <c r="G527" s="73" t="str">
        <f>IF(A527="","",SUMIF(Transacoes!C$3:C1001,A527,Transacoes!G$3:G1001))</f>
        <v/>
      </c>
      <c r="H527" s="74" t="str">
        <f>IF(A527="","", SUMIF(Transacoes!C$3:C1001, A527, Transacoes!H$3:H1001))</f>
        <v/>
      </c>
      <c r="I527" s="75" t="str">
        <f>IF($A527="","",SUMIF(Transacoes!$C$3:$C1001, $A527, Transacoes!I$3:I1001))</f>
        <v/>
      </c>
      <c r="J527" s="75" t="str">
        <f>IF($A527="","",SUMIF(Transacoes!$C$3:$C1001, $A527, Transacoes!J$3:J1001))</f>
        <v/>
      </c>
      <c r="K527" s="75" t="str">
        <f>IF($A527="","",SUMIF(Transacoes!$C$3:$C1001, $A527, Transacoes!K$3:K1001))</f>
        <v/>
      </c>
      <c r="L527" s="75" t="str">
        <f>IF($A527="","",SUMIF(Transacoes!$C$3:$C1001, $A527, Transacoes!L$3:L1001))</f>
        <v/>
      </c>
      <c r="M527" s="76" t="str">
        <f>IF($A527="","",SUMIF(Transacoes!$C$3:$C1001, $A527, Transacoes!M$3:M1001))</f>
        <v/>
      </c>
      <c r="N527" s="30"/>
      <c r="O527" s="31"/>
      <c r="P527" s="31"/>
      <c r="Q527" s="31"/>
      <c r="R527" s="31"/>
      <c r="S527" s="31"/>
      <c r="T527" s="31"/>
      <c r="U527" s="31"/>
      <c r="V527" s="31"/>
      <c r="W527" s="31"/>
      <c r="X527" s="31"/>
    </row>
    <row r="528">
      <c r="A528" s="69"/>
      <c r="B528" s="70" t="str">
        <f>IF($A528="","",SUMIFS(Transacoes!D$3:D1001,Transacoes!$C$3:$C1001,$A528,Transacoes!$B$3:$B1001,"C")-SUMIFS(Transacoes!D$3:D1001,Transacoes!$C$3:$C1001,$A528,Transacoes!$B$3:$B1001,"V"))</f>
        <v/>
      </c>
      <c r="C528" s="71" t="str">
        <f>IF($A528="","",(SUMIFS(Transacoes!F$3:F1001,Transacoes!$C$3:$C1001,$A528,Transacoes!$B$3:$B1001,"C")-SUMIFS(Transacoes!F$3:F1001,Transacoes!$C$3:$C1001,$A528,Transacoes!$B$3:$B1001,"V")) + G528)</f>
        <v/>
      </c>
      <c r="D528" s="71" t="str">
        <f>IFERROR(__xludf.DUMMYFUNCTION("IF(A528="""","""",IF(B528="""","""",B528*GOOGLEFINANCE(A528)))"),"")</f>
        <v/>
      </c>
      <c r="E528" s="71" t="str">
        <f t="shared" si="1"/>
        <v/>
      </c>
      <c r="F528" s="72" t="str">
        <f t="shared" si="2"/>
        <v/>
      </c>
      <c r="G528" s="73" t="str">
        <f>IF(A528="","",SUMIF(Transacoes!C$3:C1001,A528,Transacoes!G$3:G1001))</f>
        <v/>
      </c>
      <c r="H528" s="74" t="str">
        <f>IF(A528="","", SUMIF(Transacoes!C$3:C1001, A528, Transacoes!H$3:H1001))</f>
        <v/>
      </c>
      <c r="I528" s="75" t="str">
        <f>IF($A528="","",SUMIF(Transacoes!$C$3:$C1001, $A528, Transacoes!I$3:I1001))</f>
        <v/>
      </c>
      <c r="J528" s="75" t="str">
        <f>IF($A528="","",SUMIF(Transacoes!$C$3:$C1001, $A528, Transacoes!J$3:J1001))</f>
        <v/>
      </c>
      <c r="K528" s="75" t="str">
        <f>IF($A528="","",SUMIF(Transacoes!$C$3:$C1001, $A528, Transacoes!K$3:K1001))</f>
        <v/>
      </c>
      <c r="L528" s="75" t="str">
        <f>IF($A528="","",SUMIF(Transacoes!$C$3:$C1001, $A528, Transacoes!L$3:L1001))</f>
        <v/>
      </c>
      <c r="M528" s="76" t="str">
        <f>IF($A528="","",SUMIF(Transacoes!$C$3:$C1001, $A528, Transacoes!M$3:M1001))</f>
        <v/>
      </c>
      <c r="N528" s="30"/>
      <c r="O528" s="31"/>
      <c r="P528" s="31"/>
      <c r="Q528" s="31"/>
      <c r="R528" s="31"/>
      <c r="S528" s="31"/>
      <c r="T528" s="31"/>
      <c r="U528" s="31"/>
      <c r="V528" s="31"/>
      <c r="W528" s="31"/>
      <c r="X528" s="31"/>
    </row>
    <row r="529">
      <c r="A529" s="69"/>
      <c r="B529" s="70" t="str">
        <f>IF($A529="","",SUMIFS(Transacoes!D$3:D1001,Transacoes!$C$3:$C1001,$A529,Transacoes!$B$3:$B1001,"C")-SUMIFS(Transacoes!D$3:D1001,Transacoes!$C$3:$C1001,$A529,Transacoes!$B$3:$B1001,"V"))</f>
        <v/>
      </c>
      <c r="C529" s="71" t="str">
        <f>IF($A529="","",(SUMIFS(Transacoes!F$3:F1001,Transacoes!$C$3:$C1001,$A529,Transacoes!$B$3:$B1001,"C")-SUMIFS(Transacoes!F$3:F1001,Transacoes!$C$3:$C1001,$A529,Transacoes!$B$3:$B1001,"V")) + G529)</f>
        <v/>
      </c>
      <c r="D529" s="71" t="str">
        <f>IFERROR(__xludf.DUMMYFUNCTION("IF(A529="""","""",IF(B529="""","""",B529*GOOGLEFINANCE(A529)))"),"")</f>
        <v/>
      </c>
      <c r="E529" s="71" t="str">
        <f t="shared" si="1"/>
        <v/>
      </c>
      <c r="F529" s="72" t="str">
        <f t="shared" si="2"/>
        <v/>
      </c>
      <c r="G529" s="73" t="str">
        <f>IF(A529="","",SUMIF(Transacoes!C$3:C1001,A529,Transacoes!G$3:G1001))</f>
        <v/>
      </c>
      <c r="H529" s="74" t="str">
        <f>IF(A529="","", SUMIF(Transacoes!C$3:C1001, A529, Transacoes!H$3:H1001))</f>
        <v/>
      </c>
      <c r="I529" s="75" t="str">
        <f>IF($A529="","",SUMIF(Transacoes!$C$3:$C1001, $A529, Transacoes!I$3:I1001))</f>
        <v/>
      </c>
      <c r="J529" s="75" t="str">
        <f>IF($A529="","",SUMIF(Transacoes!$C$3:$C1001, $A529, Transacoes!J$3:J1001))</f>
        <v/>
      </c>
      <c r="K529" s="75" t="str">
        <f>IF($A529="","",SUMIF(Transacoes!$C$3:$C1001, $A529, Transacoes!K$3:K1001))</f>
        <v/>
      </c>
      <c r="L529" s="75" t="str">
        <f>IF($A529="","",SUMIF(Transacoes!$C$3:$C1001, $A529, Transacoes!L$3:L1001))</f>
        <v/>
      </c>
      <c r="M529" s="76" t="str">
        <f>IF($A529="","",SUMIF(Transacoes!$C$3:$C1001, $A529, Transacoes!M$3:M1001))</f>
        <v/>
      </c>
      <c r="N529" s="30"/>
      <c r="O529" s="31"/>
      <c r="P529" s="31"/>
      <c r="Q529" s="31"/>
      <c r="R529" s="31"/>
      <c r="S529" s="31"/>
      <c r="T529" s="31"/>
      <c r="U529" s="31"/>
      <c r="V529" s="31"/>
      <c r="W529" s="31"/>
      <c r="X529" s="31"/>
    </row>
    <row r="530">
      <c r="A530" s="69"/>
      <c r="B530" s="70" t="str">
        <f>IF($A530="","",SUMIFS(Transacoes!D$3:D1001,Transacoes!$C$3:$C1001,$A530,Transacoes!$B$3:$B1001,"C")-SUMIFS(Transacoes!D$3:D1001,Transacoes!$C$3:$C1001,$A530,Transacoes!$B$3:$B1001,"V"))</f>
        <v/>
      </c>
      <c r="C530" s="71" t="str">
        <f>IF($A530="","",(SUMIFS(Transacoes!F$3:F1001,Transacoes!$C$3:$C1001,$A530,Transacoes!$B$3:$B1001,"C")-SUMIFS(Transacoes!F$3:F1001,Transacoes!$C$3:$C1001,$A530,Transacoes!$B$3:$B1001,"V")) + G530)</f>
        <v/>
      </c>
      <c r="D530" s="71" t="str">
        <f>IFERROR(__xludf.DUMMYFUNCTION("IF(A530="""","""",IF(B530="""","""",B530*GOOGLEFINANCE(A530)))"),"")</f>
        <v/>
      </c>
      <c r="E530" s="71" t="str">
        <f t="shared" si="1"/>
        <v/>
      </c>
      <c r="F530" s="72" t="str">
        <f t="shared" si="2"/>
        <v/>
      </c>
      <c r="G530" s="73" t="str">
        <f>IF(A530="","",SUMIF(Transacoes!C$3:C1001,A530,Transacoes!G$3:G1001))</f>
        <v/>
      </c>
      <c r="H530" s="74" t="str">
        <f>IF(A530="","", SUMIF(Transacoes!C$3:C1001, A530, Transacoes!H$3:H1001))</f>
        <v/>
      </c>
      <c r="I530" s="75" t="str">
        <f>IF($A530="","",SUMIF(Transacoes!$C$3:$C1001, $A530, Transacoes!I$3:I1001))</f>
        <v/>
      </c>
      <c r="J530" s="75" t="str">
        <f>IF($A530="","",SUMIF(Transacoes!$C$3:$C1001, $A530, Transacoes!J$3:J1001))</f>
        <v/>
      </c>
      <c r="K530" s="75" t="str">
        <f>IF($A530="","",SUMIF(Transacoes!$C$3:$C1001, $A530, Transacoes!K$3:K1001))</f>
        <v/>
      </c>
      <c r="L530" s="75" t="str">
        <f>IF($A530="","",SUMIF(Transacoes!$C$3:$C1001, $A530, Transacoes!L$3:L1001))</f>
        <v/>
      </c>
      <c r="M530" s="76" t="str">
        <f>IF($A530="","",SUMIF(Transacoes!$C$3:$C1001, $A530, Transacoes!M$3:M1001))</f>
        <v/>
      </c>
      <c r="N530" s="30"/>
      <c r="O530" s="31"/>
      <c r="P530" s="31"/>
      <c r="Q530" s="31"/>
      <c r="R530" s="31"/>
      <c r="S530" s="31"/>
      <c r="T530" s="31"/>
      <c r="U530" s="31"/>
      <c r="V530" s="31"/>
      <c r="W530" s="31"/>
      <c r="X530" s="31"/>
    </row>
    <row r="531">
      <c r="A531" s="69"/>
      <c r="B531" s="70" t="str">
        <f>IF($A531="","",SUMIFS(Transacoes!D$3:D1001,Transacoes!$C$3:$C1001,$A531,Transacoes!$B$3:$B1001,"C")-SUMIFS(Transacoes!D$3:D1001,Transacoes!$C$3:$C1001,$A531,Transacoes!$B$3:$B1001,"V"))</f>
        <v/>
      </c>
      <c r="C531" s="71" t="str">
        <f>IF($A531="","",(SUMIFS(Transacoes!F$3:F1001,Transacoes!$C$3:$C1001,$A531,Transacoes!$B$3:$B1001,"C")-SUMIFS(Transacoes!F$3:F1001,Transacoes!$C$3:$C1001,$A531,Transacoes!$B$3:$B1001,"V")) + G531)</f>
        <v/>
      </c>
      <c r="D531" s="71" t="str">
        <f>IFERROR(__xludf.DUMMYFUNCTION("IF(A531="""","""",IF(B531="""","""",B531*GOOGLEFINANCE(A531)))"),"")</f>
        <v/>
      </c>
      <c r="E531" s="71" t="str">
        <f t="shared" si="1"/>
        <v/>
      </c>
      <c r="F531" s="72" t="str">
        <f t="shared" si="2"/>
        <v/>
      </c>
      <c r="G531" s="73" t="str">
        <f>IF(A531="","",SUMIF(Transacoes!C$3:C1001,A531,Transacoes!G$3:G1001))</f>
        <v/>
      </c>
      <c r="H531" s="74" t="str">
        <f>IF(A531="","", SUMIF(Transacoes!C$3:C1001, A531, Transacoes!H$3:H1001))</f>
        <v/>
      </c>
      <c r="I531" s="75" t="str">
        <f>IF($A531="","",SUMIF(Transacoes!$C$3:$C1001, $A531, Transacoes!I$3:I1001))</f>
        <v/>
      </c>
      <c r="J531" s="75" t="str">
        <f>IF($A531="","",SUMIF(Transacoes!$C$3:$C1001, $A531, Transacoes!J$3:J1001))</f>
        <v/>
      </c>
      <c r="K531" s="75" t="str">
        <f>IF($A531="","",SUMIF(Transacoes!$C$3:$C1001, $A531, Transacoes!K$3:K1001))</f>
        <v/>
      </c>
      <c r="L531" s="75" t="str">
        <f>IF($A531="","",SUMIF(Transacoes!$C$3:$C1001, $A531, Transacoes!L$3:L1001))</f>
        <v/>
      </c>
      <c r="M531" s="76" t="str">
        <f>IF($A531="","",SUMIF(Transacoes!$C$3:$C1001, $A531, Transacoes!M$3:M1001))</f>
        <v/>
      </c>
      <c r="N531" s="30"/>
      <c r="O531" s="31"/>
      <c r="P531" s="31"/>
      <c r="Q531" s="31"/>
      <c r="R531" s="31"/>
      <c r="S531" s="31"/>
      <c r="T531" s="31"/>
      <c r="U531" s="31"/>
      <c r="V531" s="31"/>
      <c r="W531" s="31"/>
      <c r="X531" s="31"/>
    </row>
    <row r="532">
      <c r="A532" s="69"/>
      <c r="B532" s="70" t="str">
        <f>IF($A532="","",SUMIFS(Transacoes!D$3:D1001,Transacoes!$C$3:$C1001,$A532,Transacoes!$B$3:$B1001,"C")-SUMIFS(Transacoes!D$3:D1001,Transacoes!$C$3:$C1001,$A532,Transacoes!$B$3:$B1001,"V"))</f>
        <v/>
      </c>
      <c r="C532" s="71" t="str">
        <f>IF($A532="","",(SUMIFS(Transacoes!F$3:F1001,Transacoes!$C$3:$C1001,$A532,Transacoes!$B$3:$B1001,"C")-SUMIFS(Transacoes!F$3:F1001,Transacoes!$C$3:$C1001,$A532,Transacoes!$B$3:$B1001,"V")) + G532)</f>
        <v/>
      </c>
      <c r="D532" s="71" t="str">
        <f>IFERROR(__xludf.DUMMYFUNCTION("IF(A532="""","""",IF(B532="""","""",B532*GOOGLEFINANCE(A532)))"),"")</f>
        <v/>
      </c>
      <c r="E532" s="71" t="str">
        <f t="shared" si="1"/>
        <v/>
      </c>
      <c r="F532" s="72" t="str">
        <f t="shared" si="2"/>
        <v/>
      </c>
      <c r="G532" s="73" t="str">
        <f>IF(A532="","",SUMIF(Transacoes!C$3:C1001,A532,Transacoes!G$3:G1001))</f>
        <v/>
      </c>
      <c r="H532" s="74" t="str">
        <f>IF(A532="","", SUMIF(Transacoes!C$3:C1001, A532, Transacoes!H$3:H1001))</f>
        <v/>
      </c>
      <c r="I532" s="75" t="str">
        <f>IF($A532="","",SUMIF(Transacoes!$C$3:$C1001, $A532, Transacoes!I$3:I1001))</f>
        <v/>
      </c>
      <c r="J532" s="75" t="str">
        <f>IF($A532="","",SUMIF(Transacoes!$C$3:$C1001, $A532, Transacoes!J$3:J1001))</f>
        <v/>
      </c>
      <c r="K532" s="75" t="str">
        <f>IF($A532="","",SUMIF(Transacoes!$C$3:$C1001, $A532, Transacoes!K$3:K1001))</f>
        <v/>
      </c>
      <c r="L532" s="75" t="str">
        <f>IF($A532="","",SUMIF(Transacoes!$C$3:$C1001, $A532, Transacoes!L$3:L1001))</f>
        <v/>
      </c>
      <c r="M532" s="76" t="str">
        <f>IF($A532="","",SUMIF(Transacoes!$C$3:$C1001, $A532, Transacoes!M$3:M1001))</f>
        <v/>
      </c>
      <c r="N532" s="30"/>
      <c r="O532" s="31"/>
      <c r="P532" s="31"/>
      <c r="Q532" s="31"/>
      <c r="R532" s="31"/>
      <c r="S532" s="31"/>
      <c r="T532" s="31"/>
      <c r="U532" s="31"/>
      <c r="V532" s="31"/>
      <c r="W532" s="31"/>
      <c r="X532" s="31"/>
    </row>
    <row r="533">
      <c r="A533" s="69"/>
      <c r="B533" s="70" t="str">
        <f>IF($A533="","",SUMIFS(Transacoes!D$3:D1001,Transacoes!$C$3:$C1001,$A533,Transacoes!$B$3:$B1001,"C")-SUMIFS(Transacoes!D$3:D1001,Transacoes!$C$3:$C1001,$A533,Transacoes!$B$3:$B1001,"V"))</f>
        <v/>
      </c>
      <c r="C533" s="71" t="str">
        <f>IF($A533="","",(SUMIFS(Transacoes!F$3:F1001,Transacoes!$C$3:$C1001,$A533,Transacoes!$B$3:$B1001,"C")-SUMIFS(Transacoes!F$3:F1001,Transacoes!$C$3:$C1001,$A533,Transacoes!$B$3:$B1001,"V")) + G533)</f>
        <v/>
      </c>
      <c r="D533" s="71" t="str">
        <f>IFERROR(__xludf.DUMMYFUNCTION("IF(A533="""","""",IF(B533="""","""",B533*GOOGLEFINANCE(A533)))"),"")</f>
        <v/>
      </c>
      <c r="E533" s="71" t="str">
        <f t="shared" si="1"/>
        <v/>
      </c>
      <c r="F533" s="72" t="str">
        <f t="shared" si="2"/>
        <v/>
      </c>
      <c r="G533" s="73" t="str">
        <f>IF(A533="","",SUMIF(Transacoes!C$3:C1001,A533,Transacoes!G$3:G1001))</f>
        <v/>
      </c>
      <c r="H533" s="74" t="str">
        <f>IF(A533="","", SUMIF(Transacoes!C$3:C1001, A533, Transacoes!H$3:H1001))</f>
        <v/>
      </c>
      <c r="I533" s="75" t="str">
        <f>IF($A533="","",SUMIF(Transacoes!$C$3:$C1001, $A533, Transacoes!I$3:I1001))</f>
        <v/>
      </c>
      <c r="J533" s="75" t="str">
        <f>IF($A533="","",SUMIF(Transacoes!$C$3:$C1001, $A533, Transacoes!J$3:J1001))</f>
        <v/>
      </c>
      <c r="K533" s="75" t="str">
        <f>IF($A533="","",SUMIF(Transacoes!$C$3:$C1001, $A533, Transacoes!K$3:K1001))</f>
        <v/>
      </c>
      <c r="L533" s="75" t="str">
        <f>IF($A533="","",SUMIF(Transacoes!$C$3:$C1001, $A533, Transacoes!L$3:L1001))</f>
        <v/>
      </c>
      <c r="M533" s="76" t="str">
        <f>IF($A533="","",SUMIF(Transacoes!$C$3:$C1001, $A533, Transacoes!M$3:M1001))</f>
        <v/>
      </c>
      <c r="N533" s="30"/>
      <c r="O533" s="31"/>
      <c r="P533" s="31"/>
      <c r="Q533" s="31"/>
      <c r="R533" s="31"/>
      <c r="S533" s="31"/>
      <c r="T533" s="31"/>
      <c r="U533" s="31"/>
      <c r="V533" s="31"/>
      <c r="W533" s="31"/>
      <c r="X533" s="31"/>
    </row>
    <row r="534">
      <c r="A534" s="69"/>
      <c r="B534" s="70" t="str">
        <f>IF($A534="","",SUMIFS(Transacoes!D$3:D1001,Transacoes!$C$3:$C1001,$A534,Transacoes!$B$3:$B1001,"C")-SUMIFS(Transacoes!D$3:D1001,Transacoes!$C$3:$C1001,$A534,Transacoes!$B$3:$B1001,"V"))</f>
        <v/>
      </c>
      <c r="C534" s="71" t="str">
        <f>IF($A534="","",(SUMIFS(Transacoes!F$3:F1001,Transacoes!$C$3:$C1001,$A534,Transacoes!$B$3:$B1001,"C")-SUMIFS(Transacoes!F$3:F1001,Transacoes!$C$3:$C1001,$A534,Transacoes!$B$3:$B1001,"V")) + G534)</f>
        <v/>
      </c>
      <c r="D534" s="71" t="str">
        <f>IFERROR(__xludf.DUMMYFUNCTION("IF(A534="""","""",IF(B534="""","""",B534*GOOGLEFINANCE(A534)))"),"")</f>
        <v/>
      </c>
      <c r="E534" s="71" t="str">
        <f t="shared" si="1"/>
        <v/>
      </c>
      <c r="F534" s="72" t="str">
        <f t="shared" si="2"/>
        <v/>
      </c>
      <c r="G534" s="73" t="str">
        <f>IF(A534="","",SUMIF(Transacoes!C$3:C1001,A534,Transacoes!G$3:G1001))</f>
        <v/>
      </c>
      <c r="H534" s="74" t="str">
        <f>IF(A534="","", SUMIF(Transacoes!C$3:C1001, A534, Transacoes!H$3:H1001))</f>
        <v/>
      </c>
      <c r="I534" s="75" t="str">
        <f>IF($A534="","",SUMIF(Transacoes!$C$3:$C1001, $A534, Transacoes!I$3:I1001))</f>
        <v/>
      </c>
      <c r="J534" s="75" t="str">
        <f>IF($A534="","",SUMIF(Transacoes!$C$3:$C1001, $A534, Transacoes!J$3:J1001))</f>
        <v/>
      </c>
      <c r="K534" s="75" t="str">
        <f>IF($A534="","",SUMIF(Transacoes!$C$3:$C1001, $A534, Transacoes!K$3:K1001))</f>
        <v/>
      </c>
      <c r="L534" s="75" t="str">
        <f>IF($A534="","",SUMIF(Transacoes!$C$3:$C1001, $A534, Transacoes!L$3:L1001))</f>
        <v/>
      </c>
      <c r="M534" s="76" t="str">
        <f>IF($A534="","",SUMIF(Transacoes!$C$3:$C1001, $A534, Transacoes!M$3:M1001))</f>
        <v/>
      </c>
      <c r="N534" s="30"/>
      <c r="O534" s="31"/>
      <c r="P534" s="31"/>
      <c r="Q534" s="31"/>
      <c r="R534" s="31"/>
      <c r="S534" s="31"/>
      <c r="T534" s="31"/>
      <c r="U534" s="31"/>
      <c r="V534" s="31"/>
      <c r="W534" s="31"/>
      <c r="X534" s="31"/>
    </row>
    <row r="535">
      <c r="A535" s="69"/>
      <c r="B535" s="70" t="str">
        <f>IF($A535="","",SUMIFS(Transacoes!D$3:D1001,Transacoes!$C$3:$C1001,$A535,Transacoes!$B$3:$B1001,"C")-SUMIFS(Transacoes!D$3:D1001,Transacoes!$C$3:$C1001,$A535,Transacoes!$B$3:$B1001,"V"))</f>
        <v/>
      </c>
      <c r="C535" s="71" t="str">
        <f>IF($A535="","",(SUMIFS(Transacoes!F$3:F1001,Transacoes!$C$3:$C1001,$A535,Transacoes!$B$3:$B1001,"C")-SUMIFS(Transacoes!F$3:F1001,Transacoes!$C$3:$C1001,$A535,Transacoes!$B$3:$B1001,"V")) + G535)</f>
        <v/>
      </c>
      <c r="D535" s="71" t="str">
        <f>IFERROR(__xludf.DUMMYFUNCTION("IF(A535="""","""",IF(B535="""","""",B535*GOOGLEFINANCE(A535)))"),"")</f>
        <v/>
      </c>
      <c r="E535" s="71" t="str">
        <f t="shared" si="1"/>
        <v/>
      </c>
      <c r="F535" s="72" t="str">
        <f t="shared" si="2"/>
        <v/>
      </c>
      <c r="G535" s="73" t="str">
        <f>IF(A535="","",SUMIF(Transacoes!C$3:C1001,A535,Transacoes!G$3:G1001))</f>
        <v/>
      </c>
      <c r="H535" s="74" t="str">
        <f>IF(A535="","", SUMIF(Transacoes!C$3:C1001, A535, Transacoes!H$3:H1001))</f>
        <v/>
      </c>
      <c r="I535" s="75" t="str">
        <f>IF($A535="","",SUMIF(Transacoes!$C$3:$C1001, $A535, Transacoes!I$3:I1001))</f>
        <v/>
      </c>
      <c r="J535" s="75" t="str">
        <f>IF($A535="","",SUMIF(Transacoes!$C$3:$C1001, $A535, Transacoes!J$3:J1001))</f>
        <v/>
      </c>
      <c r="K535" s="75" t="str">
        <f>IF($A535="","",SUMIF(Transacoes!$C$3:$C1001, $A535, Transacoes!K$3:K1001))</f>
        <v/>
      </c>
      <c r="L535" s="75" t="str">
        <f>IF($A535="","",SUMIF(Transacoes!$C$3:$C1001, $A535, Transacoes!L$3:L1001))</f>
        <v/>
      </c>
      <c r="M535" s="76" t="str">
        <f>IF($A535="","",SUMIF(Transacoes!$C$3:$C1001, $A535, Transacoes!M$3:M1001))</f>
        <v/>
      </c>
      <c r="N535" s="30"/>
      <c r="O535" s="31"/>
      <c r="P535" s="31"/>
      <c r="Q535" s="31"/>
      <c r="R535" s="31"/>
      <c r="S535" s="31"/>
      <c r="T535" s="31"/>
      <c r="U535" s="31"/>
      <c r="V535" s="31"/>
      <c r="W535" s="31"/>
      <c r="X535" s="31"/>
    </row>
    <row r="536">
      <c r="A536" s="69"/>
      <c r="B536" s="70" t="str">
        <f>IF($A536="","",SUMIFS(Transacoes!D$3:D1001,Transacoes!$C$3:$C1001,$A536,Transacoes!$B$3:$B1001,"C")-SUMIFS(Transacoes!D$3:D1001,Transacoes!$C$3:$C1001,$A536,Transacoes!$B$3:$B1001,"V"))</f>
        <v/>
      </c>
      <c r="C536" s="71" t="str">
        <f>IF($A536="","",(SUMIFS(Transacoes!F$3:F1001,Transacoes!$C$3:$C1001,$A536,Transacoes!$B$3:$B1001,"C")-SUMIFS(Transacoes!F$3:F1001,Transacoes!$C$3:$C1001,$A536,Transacoes!$B$3:$B1001,"V")) + G536)</f>
        <v/>
      </c>
      <c r="D536" s="71" t="str">
        <f>IFERROR(__xludf.DUMMYFUNCTION("IF(A536="""","""",IF(B536="""","""",B536*GOOGLEFINANCE(A536)))"),"")</f>
        <v/>
      </c>
      <c r="E536" s="71" t="str">
        <f t="shared" si="1"/>
        <v/>
      </c>
      <c r="F536" s="72" t="str">
        <f t="shared" si="2"/>
        <v/>
      </c>
      <c r="G536" s="73" t="str">
        <f>IF(A536="","",SUMIF(Transacoes!C$3:C1001,A536,Transacoes!G$3:G1001))</f>
        <v/>
      </c>
      <c r="H536" s="74" t="str">
        <f>IF(A536="","", SUMIF(Transacoes!C$3:C1001, A536, Transacoes!H$3:H1001))</f>
        <v/>
      </c>
      <c r="I536" s="75" t="str">
        <f>IF($A536="","",SUMIF(Transacoes!$C$3:$C1001, $A536, Transacoes!I$3:I1001))</f>
        <v/>
      </c>
      <c r="J536" s="75" t="str">
        <f>IF($A536="","",SUMIF(Transacoes!$C$3:$C1001, $A536, Transacoes!J$3:J1001))</f>
        <v/>
      </c>
      <c r="K536" s="75" t="str">
        <f>IF($A536="","",SUMIF(Transacoes!$C$3:$C1001, $A536, Transacoes!K$3:K1001))</f>
        <v/>
      </c>
      <c r="L536" s="75" t="str">
        <f>IF($A536="","",SUMIF(Transacoes!$C$3:$C1001, $A536, Transacoes!L$3:L1001))</f>
        <v/>
      </c>
      <c r="M536" s="76" t="str">
        <f>IF($A536="","",SUMIF(Transacoes!$C$3:$C1001, $A536, Transacoes!M$3:M1001))</f>
        <v/>
      </c>
      <c r="N536" s="30"/>
      <c r="O536" s="31"/>
      <c r="P536" s="31"/>
      <c r="Q536" s="31"/>
      <c r="R536" s="31"/>
      <c r="S536" s="31"/>
      <c r="T536" s="31"/>
      <c r="U536" s="31"/>
      <c r="V536" s="31"/>
      <c r="W536" s="31"/>
      <c r="X536" s="31"/>
    </row>
    <row r="537">
      <c r="A537" s="69"/>
      <c r="B537" s="70" t="str">
        <f>IF($A537="","",SUMIFS(Transacoes!D$3:D1001,Transacoes!$C$3:$C1001,$A537,Transacoes!$B$3:$B1001,"C")-SUMIFS(Transacoes!D$3:D1001,Transacoes!$C$3:$C1001,$A537,Transacoes!$B$3:$B1001,"V"))</f>
        <v/>
      </c>
      <c r="C537" s="71" t="str">
        <f>IF($A537="","",(SUMIFS(Transacoes!F$3:F1001,Transacoes!$C$3:$C1001,$A537,Transacoes!$B$3:$B1001,"C")-SUMIFS(Transacoes!F$3:F1001,Transacoes!$C$3:$C1001,$A537,Transacoes!$B$3:$B1001,"V")) + G537)</f>
        <v/>
      </c>
      <c r="D537" s="71" t="str">
        <f>IFERROR(__xludf.DUMMYFUNCTION("IF(A537="""","""",IF(B537="""","""",B537*GOOGLEFINANCE(A537)))"),"")</f>
        <v/>
      </c>
      <c r="E537" s="71" t="str">
        <f t="shared" si="1"/>
        <v/>
      </c>
      <c r="F537" s="72" t="str">
        <f t="shared" si="2"/>
        <v/>
      </c>
      <c r="G537" s="73" t="str">
        <f>IF(A537="","",SUMIF(Transacoes!C$3:C1001,A537,Transacoes!G$3:G1001))</f>
        <v/>
      </c>
      <c r="H537" s="74" t="str">
        <f>IF(A537="","", SUMIF(Transacoes!C$3:C1001, A537, Transacoes!H$3:H1001))</f>
        <v/>
      </c>
      <c r="I537" s="75" t="str">
        <f>IF($A537="","",SUMIF(Transacoes!$C$3:$C1001, $A537, Transacoes!I$3:I1001))</f>
        <v/>
      </c>
      <c r="J537" s="75" t="str">
        <f>IF($A537="","",SUMIF(Transacoes!$C$3:$C1001, $A537, Transacoes!J$3:J1001))</f>
        <v/>
      </c>
      <c r="K537" s="75" t="str">
        <f>IF($A537="","",SUMIF(Transacoes!$C$3:$C1001, $A537, Transacoes!K$3:K1001))</f>
        <v/>
      </c>
      <c r="L537" s="75" t="str">
        <f>IF($A537="","",SUMIF(Transacoes!$C$3:$C1001, $A537, Transacoes!L$3:L1001))</f>
        <v/>
      </c>
      <c r="M537" s="76" t="str">
        <f>IF($A537="","",SUMIF(Transacoes!$C$3:$C1001, $A537, Transacoes!M$3:M1001))</f>
        <v/>
      </c>
      <c r="N537" s="30"/>
      <c r="O537" s="31"/>
      <c r="P537" s="31"/>
      <c r="Q537" s="31"/>
      <c r="R537" s="31"/>
      <c r="S537" s="31"/>
      <c r="T537" s="31"/>
      <c r="U537" s="31"/>
      <c r="V537" s="31"/>
      <c r="W537" s="31"/>
      <c r="X537" s="31"/>
    </row>
    <row r="538">
      <c r="A538" s="69"/>
      <c r="B538" s="70" t="str">
        <f>IF($A538="","",SUMIFS(Transacoes!D$3:D1001,Transacoes!$C$3:$C1001,$A538,Transacoes!$B$3:$B1001,"C")-SUMIFS(Transacoes!D$3:D1001,Transacoes!$C$3:$C1001,$A538,Transacoes!$B$3:$B1001,"V"))</f>
        <v/>
      </c>
      <c r="C538" s="71" t="str">
        <f>IF($A538="","",(SUMIFS(Transacoes!F$3:F1001,Transacoes!$C$3:$C1001,$A538,Transacoes!$B$3:$B1001,"C")-SUMIFS(Transacoes!F$3:F1001,Transacoes!$C$3:$C1001,$A538,Transacoes!$B$3:$B1001,"V")) + G538)</f>
        <v/>
      </c>
      <c r="D538" s="71" t="str">
        <f>IFERROR(__xludf.DUMMYFUNCTION("IF(A538="""","""",IF(B538="""","""",B538*GOOGLEFINANCE(A538)))"),"")</f>
        <v/>
      </c>
      <c r="E538" s="71" t="str">
        <f t="shared" si="1"/>
        <v/>
      </c>
      <c r="F538" s="72" t="str">
        <f t="shared" si="2"/>
        <v/>
      </c>
      <c r="G538" s="73" t="str">
        <f>IF(A538="","",SUMIF(Transacoes!C$3:C1001,A538,Transacoes!G$3:G1001))</f>
        <v/>
      </c>
      <c r="H538" s="74" t="str">
        <f>IF(A538="","", SUMIF(Transacoes!C$3:C1001, A538, Transacoes!H$3:H1001))</f>
        <v/>
      </c>
      <c r="I538" s="75" t="str">
        <f>IF($A538="","",SUMIF(Transacoes!$C$3:$C1001, $A538, Transacoes!I$3:I1001))</f>
        <v/>
      </c>
      <c r="J538" s="75" t="str">
        <f>IF($A538="","",SUMIF(Transacoes!$C$3:$C1001, $A538, Transacoes!J$3:J1001))</f>
        <v/>
      </c>
      <c r="K538" s="75" t="str">
        <f>IF($A538="","",SUMIF(Transacoes!$C$3:$C1001, $A538, Transacoes!K$3:K1001))</f>
        <v/>
      </c>
      <c r="L538" s="75" t="str">
        <f>IF($A538="","",SUMIF(Transacoes!$C$3:$C1001, $A538, Transacoes!L$3:L1001))</f>
        <v/>
      </c>
      <c r="M538" s="76" t="str">
        <f>IF($A538="","",SUMIF(Transacoes!$C$3:$C1001, $A538, Transacoes!M$3:M1001))</f>
        <v/>
      </c>
      <c r="N538" s="30"/>
      <c r="O538" s="31"/>
      <c r="P538" s="31"/>
      <c r="Q538" s="31"/>
      <c r="R538" s="31"/>
      <c r="S538" s="31"/>
      <c r="T538" s="31"/>
      <c r="U538" s="31"/>
      <c r="V538" s="31"/>
      <c r="W538" s="31"/>
      <c r="X538" s="31"/>
    </row>
    <row r="539">
      <c r="A539" s="69"/>
      <c r="B539" s="70" t="str">
        <f>IF($A539="","",SUMIFS(Transacoes!D$3:D1001,Transacoes!$C$3:$C1001,$A539,Transacoes!$B$3:$B1001,"C")-SUMIFS(Transacoes!D$3:D1001,Transacoes!$C$3:$C1001,$A539,Transacoes!$B$3:$B1001,"V"))</f>
        <v/>
      </c>
      <c r="C539" s="71" t="str">
        <f>IF($A539="","",(SUMIFS(Transacoes!F$3:F1001,Transacoes!$C$3:$C1001,$A539,Transacoes!$B$3:$B1001,"C")-SUMIFS(Transacoes!F$3:F1001,Transacoes!$C$3:$C1001,$A539,Transacoes!$B$3:$B1001,"V")) + G539)</f>
        <v/>
      </c>
      <c r="D539" s="71" t="str">
        <f>IFERROR(__xludf.DUMMYFUNCTION("IF(A539="""","""",IF(B539="""","""",B539*GOOGLEFINANCE(A539)))"),"")</f>
        <v/>
      </c>
      <c r="E539" s="71" t="str">
        <f t="shared" si="1"/>
        <v/>
      </c>
      <c r="F539" s="72" t="str">
        <f t="shared" si="2"/>
        <v/>
      </c>
      <c r="G539" s="73" t="str">
        <f>IF(A539="","",SUMIF(Transacoes!C$3:C1001,A539,Transacoes!G$3:G1001))</f>
        <v/>
      </c>
      <c r="H539" s="74" t="str">
        <f>IF(A539="","", SUMIF(Transacoes!C$3:C1001, A539, Transacoes!H$3:H1001))</f>
        <v/>
      </c>
      <c r="I539" s="75" t="str">
        <f>IF($A539="","",SUMIF(Transacoes!$C$3:$C1001, $A539, Transacoes!I$3:I1001))</f>
        <v/>
      </c>
      <c r="J539" s="75" t="str">
        <f>IF($A539="","",SUMIF(Transacoes!$C$3:$C1001, $A539, Transacoes!J$3:J1001))</f>
        <v/>
      </c>
      <c r="K539" s="75" t="str">
        <f>IF($A539="","",SUMIF(Transacoes!$C$3:$C1001, $A539, Transacoes!K$3:K1001))</f>
        <v/>
      </c>
      <c r="L539" s="75" t="str">
        <f>IF($A539="","",SUMIF(Transacoes!$C$3:$C1001, $A539, Transacoes!L$3:L1001))</f>
        <v/>
      </c>
      <c r="M539" s="76" t="str">
        <f>IF($A539="","",SUMIF(Transacoes!$C$3:$C1001, $A539, Transacoes!M$3:M1001))</f>
        <v/>
      </c>
      <c r="N539" s="30"/>
      <c r="O539" s="31"/>
      <c r="P539" s="31"/>
      <c r="Q539" s="31"/>
      <c r="R539" s="31"/>
      <c r="S539" s="31"/>
      <c r="T539" s="31"/>
      <c r="U539" s="31"/>
      <c r="V539" s="31"/>
      <c r="W539" s="31"/>
      <c r="X539" s="31"/>
    </row>
    <row r="540">
      <c r="A540" s="69"/>
      <c r="B540" s="70" t="str">
        <f>IF($A540="","",SUMIFS(Transacoes!D$3:D1001,Transacoes!$C$3:$C1001,$A540,Transacoes!$B$3:$B1001,"C")-SUMIFS(Transacoes!D$3:D1001,Transacoes!$C$3:$C1001,$A540,Transacoes!$B$3:$B1001,"V"))</f>
        <v/>
      </c>
      <c r="C540" s="71" t="str">
        <f>IF($A540="","",(SUMIFS(Transacoes!F$3:F1001,Transacoes!$C$3:$C1001,$A540,Transacoes!$B$3:$B1001,"C")-SUMIFS(Transacoes!F$3:F1001,Transacoes!$C$3:$C1001,$A540,Transacoes!$B$3:$B1001,"V")) + G540)</f>
        <v/>
      </c>
      <c r="D540" s="71" t="str">
        <f>IFERROR(__xludf.DUMMYFUNCTION("IF(A540="""","""",IF(B540="""","""",B540*GOOGLEFINANCE(A540)))"),"")</f>
        <v/>
      </c>
      <c r="E540" s="71" t="str">
        <f t="shared" si="1"/>
        <v/>
      </c>
      <c r="F540" s="72" t="str">
        <f t="shared" si="2"/>
        <v/>
      </c>
      <c r="G540" s="73" t="str">
        <f>IF(A540="","",SUMIF(Transacoes!C$3:C1001,A540,Transacoes!G$3:G1001))</f>
        <v/>
      </c>
      <c r="H540" s="74" t="str">
        <f>IF(A540="","", SUMIF(Transacoes!C$3:C1001, A540, Transacoes!H$3:H1001))</f>
        <v/>
      </c>
      <c r="I540" s="75" t="str">
        <f>IF($A540="","",SUMIF(Transacoes!$C$3:$C1001, $A540, Transacoes!I$3:I1001))</f>
        <v/>
      </c>
      <c r="J540" s="75" t="str">
        <f>IF($A540="","",SUMIF(Transacoes!$C$3:$C1001, $A540, Transacoes!J$3:J1001))</f>
        <v/>
      </c>
      <c r="K540" s="75" t="str">
        <f>IF($A540="","",SUMIF(Transacoes!$C$3:$C1001, $A540, Transacoes!K$3:K1001))</f>
        <v/>
      </c>
      <c r="L540" s="75" t="str">
        <f>IF($A540="","",SUMIF(Transacoes!$C$3:$C1001, $A540, Transacoes!L$3:L1001))</f>
        <v/>
      </c>
      <c r="M540" s="76" t="str">
        <f>IF($A540="","",SUMIF(Transacoes!$C$3:$C1001, $A540, Transacoes!M$3:M1001))</f>
        <v/>
      </c>
      <c r="N540" s="30"/>
      <c r="O540" s="31"/>
      <c r="P540" s="31"/>
      <c r="Q540" s="31"/>
      <c r="R540" s="31"/>
      <c r="S540" s="31"/>
      <c r="T540" s="31"/>
      <c r="U540" s="31"/>
      <c r="V540" s="31"/>
      <c r="W540" s="31"/>
      <c r="X540" s="31"/>
    </row>
    <row r="541">
      <c r="A541" s="69"/>
      <c r="B541" s="70" t="str">
        <f>IF($A541="","",SUMIFS(Transacoes!D$3:D1001,Transacoes!$C$3:$C1001,$A541,Transacoes!$B$3:$B1001,"C")-SUMIFS(Transacoes!D$3:D1001,Transacoes!$C$3:$C1001,$A541,Transacoes!$B$3:$B1001,"V"))</f>
        <v/>
      </c>
      <c r="C541" s="71" t="str">
        <f>IF($A541="","",(SUMIFS(Transacoes!F$3:F1001,Transacoes!$C$3:$C1001,$A541,Transacoes!$B$3:$B1001,"C")-SUMIFS(Transacoes!F$3:F1001,Transacoes!$C$3:$C1001,$A541,Transacoes!$B$3:$B1001,"V")) + G541)</f>
        <v/>
      </c>
      <c r="D541" s="71" t="str">
        <f>IFERROR(__xludf.DUMMYFUNCTION("IF(A541="""","""",IF(B541="""","""",B541*GOOGLEFINANCE(A541)))"),"")</f>
        <v/>
      </c>
      <c r="E541" s="71" t="str">
        <f t="shared" si="1"/>
        <v/>
      </c>
      <c r="F541" s="72" t="str">
        <f t="shared" si="2"/>
        <v/>
      </c>
      <c r="G541" s="73" t="str">
        <f>IF(A541="","",SUMIF(Transacoes!C$3:C1001,A541,Transacoes!G$3:G1001))</f>
        <v/>
      </c>
      <c r="H541" s="74" t="str">
        <f>IF(A541="","", SUMIF(Transacoes!C$3:C1001, A541, Transacoes!H$3:H1001))</f>
        <v/>
      </c>
      <c r="I541" s="75" t="str">
        <f>IF($A541="","",SUMIF(Transacoes!$C$3:$C1001, $A541, Transacoes!I$3:I1001))</f>
        <v/>
      </c>
      <c r="J541" s="75" t="str">
        <f>IF($A541="","",SUMIF(Transacoes!$C$3:$C1001, $A541, Transacoes!J$3:J1001))</f>
        <v/>
      </c>
      <c r="K541" s="75" t="str">
        <f>IF($A541="","",SUMIF(Transacoes!$C$3:$C1001, $A541, Transacoes!K$3:K1001))</f>
        <v/>
      </c>
      <c r="L541" s="75" t="str">
        <f>IF($A541="","",SUMIF(Transacoes!$C$3:$C1001, $A541, Transacoes!L$3:L1001))</f>
        <v/>
      </c>
      <c r="M541" s="76" t="str">
        <f>IF($A541="","",SUMIF(Transacoes!$C$3:$C1001, $A541, Transacoes!M$3:M1001))</f>
        <v/>
      </c>
      <c r="N541" s="30"/>
      <c r="O541" s="31"/>
      <c r="P541" s="31"/>
      <c r="Q541" s="31"/>
      <c r="R541" s="31"/>
      <c r="S541" s="31"/>
      <c r="T541" s="31"/>
      <c r="U541" s="31"/>
      <c r="V541" s="31"/>
      <c r="W541" s="31"/>
      <c r="X541" s="31"/>
    </row>
    <row r="542">
      <c r="A542" s="69"/>
      <c r="B542" s="70" t="str">
        <f>IF($A542="","",SUMIFS(Transacoes!D$3:D1001,Transacoes!$C$3:$C1001,$A542,Transacoes!$B$3:$B1001,"C")-SUMIFS(Transacoes!D$3:D1001,Transacoes!$C$3:$C1001,$A542,Transacoes!$B$3:$B1001,"V"))</f>
        <v/>
      </c>
      <c r="C542" s="71" t="str">
        <f>IF($A542="","",(SUMIFS(Transacoes!F$3:F1001,Transacoes!$C$3:$C1001,$A542,Transacoes!$B$3:$B1001,"C")-SUMIFS(Transacoes!F$3:F1001,Transacoes!$C$3:$C1001,$A542,Transacoes!$B$3:$B1001,"V")) + G542)</f>
        <v/>
      </c>
      <c r="D542" s="71" t="str">
        <f>IFERROR(__xludf.DUMMYFUNCTION("IF(A542="""","""",IF(B542="""","""",B542*GOOGLEFINANCE(A542)))"),"")</f>
        <v/>
      </c>
      <c r="E542" s="71" t="str">
        <f t="shared" si="1"/>
        <v/>
      </c>
      <c r="F542" s="72" t="str">
        <f t="shared" si="2"/>
        <v/>
      </c>
      <c r="G542" s="73" t="str">
        <f>IF(A542="","",SUMIF(Transacoes!C$3:C1001,A542,Transacoes!G$3:G1001))</f>
        <v/>
      </c>
      <c r="H542" s="74" t="str">
        <f>IF(A542="","", SUMIF(Transacoes!C$3:C1001, A542, Transacoes!H$3:H1001))</f>
        <v/>
      </c>
      <c r="I542" s="75" t="str">
        <f>IF($A542="","",SUMIF(Transacoes!$C$3:$C1001, $A542, Transacoes!I$3:I1001))</f>
        <v/>
      </c>
      <c r="J542" s="75" t="str">
        <f>IF($A542="","",SUMIF(Transacoes!$C$3:$C1001, $A542, Transacoes!J$3:J1001))</f>
        <v/>
      </c>
      <c r="K542" s="75" t="str">
        <f>IF($A542="","",SUMIF(Transacoes!$C$3:$C1001, $A542, Transacoes!K$3:K1001))</f>
        <v/>
      </c>
      <c r="L542" s="75" t="str">
        <f>IF($A542="","",SUMIF(Transacoes!$C$3:$C1001, $A542, Transacoes!L$3:L1001))</f>
        <v/>
      </c>
      <c r="M542" s="76" t="str">
        <f>IF($A542="","",SUMIF(Transacoes!$C$3:$C1001, $A542, Transacoes!M$3:M1001))</f>
        <v/>
      </c>
      <c r="N542" s="30"/>
      <c r="O542" s="31"/>
      <c r="P542" s="31"/>
      <c r="Q542" s="31"/>
      <c r="R542" s="31"/>
      <c r="S542" s="31"/>
      <c r="T542" s="31"/>
      <c r="U542" s="31"/>
      <c r="V542" s="31"/>
      <c r="W542" s="31"/>
      <c r="X542" s="31"/>
    </row>
    <row r="543">
      <c r="A543" s="69"/>
      <c r="B543" s="70" t="str">
        <f>IF($A543="","",SUMIFS(Transacoes!D$3:D1001,Transacoes!$C$3:$C1001,$A543,Transacoes!$B$3:$B1001,"C")-SUMIFS(Transacoes!D$3:D1001,Transacoes!$C$3:$C1001,$A543,Transacoes!$B$3:$B1001,"V"))</f>
        <v/>
      </c>
      <c r="C543" s="71" t="str">
        <f>IF($A543="","",(SUMIFS(Transacoes!F$3:F1001,Transacoes!$C$3:$C1001,$A543,Transacoes!$B$3:$B1001,"C")-SUMIFS(Transacoes!F$3:F1001,Transacoes!$C$3:$C1001,$A543,Transacoes!$B$3:$B1001,"V")) + G543)</f>
        <v/>
      </c>
      <c r="D543" s="71" t="str">
        <f>IFERROR(__xludf.DUMMYFUNCTION("IF(A543="""","""",IF(B543="""","""",B543*GOOGLEFINANCE(A543)))"),"")</f>
        <v/>
      </c>
      <c r="E543" s="71" t="str">
        <f t="shared" si="1"/>
        <v/>
      </c>
      <c r="F543" s="72" t="str">
        <f t="shared" si="2"/>
        <v/>
      </c>
      <c r="G543" s="73" t="str">
        <f>IF(A543="","",SUMIF(Transacoes!C$3:C1001,A543,Transacoes!G$3:G1001))</f>
        <v/>
      </c>
      <c r="H543" s="74" t="str">
        <f>IF(A543="","", SUMIF(Transacoes!C$3:C1001, A543, Transacoes!H$3:H1001))</f>
        <v/>
      </c>
      <c r="I543" s="75" t="str">
        <f>IF($A543="","",SUMIF(Transacoes!$C$3:$C1001, $A543, Transacoes!I$3:I1001))</f>
        <v/>
      </c>
      <c r="J543" s="75" t="str">
        <f>IF($A543="","",SUMIF(Transacoes!$C$3:$C1001, $A543, Transacoes!J$3:J1001))</f>
        <v/>
      </c>
      <c r="K543" s="75" t="str">
        <f>IF($A543="","",SUMIF(Transacoes!$C$3:$C1001, $A543, Transacoes!K$3:K1001))</f>
        <v/>
      </c>
      <c r="L543" s="75" t="str">
        <f>IF($A543="","",SUMIF(Transacoes!$C$3:$C1001, $A543, Transacoes!L$3:L1001))</f>
        <v/>
      </c>
      <c r="M543" s="76" t="str">
        <f>IF($A543="","",SUMIF(Transacoes!$C$3:$C1001, $A543, Transacoes!M$3:M1001))</f>
        <v/>
      </c>
      <c r="N543" s="30"/>
      <c r="O543" s="31"/>
      <c r="P543" s="31"/>
      <c r="Q543" s="31"/>
      <c r="R543" s="31"/>
      <c r="S543" s="31"/>
      <c r="T543" s="31"/>
      <c r="U543" s="31"/>
      <c r="V543" s="31"/>
      <c r="W543" s="31"/>
      <c r="X543" s="31"/>
    </row>
    <row r="544">
      <c r="A544" s="69"/>
      <c r="B544" s="70" t="str">
        <f>IF($A544="","",SUMIFS(Transacoes!D$3:D1001,Transacoes!$C$3:$C1001,$A544,Transacoes!$B$3:$B1001,"C")-SUMIFS(Transacoes!D$3:D1001,Transacoes!$C$3:$C1001,$A544,Transacoes!$B$3:$B1001,"V"))</f>
        <v/>
      </c>
      <c r="C544" s="71" t="str">
        <f>IF($A544="","",(SUMIFS(Transacoes!F$3:F1001,Transacoes!$C$3:$C1001,$A544,Transacoes!$B$3:$B1001,"C")-SUMIFS(Transacoes!F$3:F1001,Transacoes!$C$3:$C1001,$A544,Transacoes!$B$3:$B1001,"V")) + G544)</f>
        <v/>
      </c>
      <c r="D544" s="71" t="str">
        <f>IFERROR(__xludf.DUMMYFUNCTION("IF(A544="""","""",IF(B544="""","""",B544*GOOGLEFINANCE(A544)))"),"")</f>
        <v/>
      </c>
      <c r="E544" s="71" t="str">
        <f t="shared" si="1"/>
        <v/>
      </c>
      <c r="F544" s="72" t="str">
        <f t="shared" si="2"/>
        <v/>
      </c>
      <c r="G544" s="73" t="str">
        <f>IF(A544="","",SUMIF(Transacoes!C$3:C1001,A544,Transacoes!G$3:G1001))</f>
        <v/>
      </c>
      <c r="H544" s="74" t="str">
        <f>IF(A544="","", SUMIF(Transacoes!C$3:C1001, A544, Transacoes!H$3:H1001))</f>
        <v/>
      </c>
      <c r="I544" s="75" t="str">
        <f>IF($A544="","",SUMIF(Transacoes!$C$3:$C1001, $A544, Transacoes!I$3:I1001))</f>
        <v/>
      </c>
      <c r="J544" s="75" t="str">
        <f>IF($A544="","",SUMIF(Transacoes!$C$3:$C1001, $A544, Transacoes!J$3:J1001))</f>
        <v/>
      </c>
      <c r="K544" s="75" t="str">
        <f>IF($A544="","",SUMIF(Transacoes!$C$3:$C1001, $A544, Transacoes!K$3:K1001))</f>
        <v/>
      </c>
      <c r="L544" s="75" t="str">
        <f>IF($A544="","",SUMIF(Transacoes!$C$3:$C1001, $A544, Transacoes!L$3:L1001))</f>
        <v/>
      </c>
      <c r="M544" s="76" t="str">
        <f>IF($A544="","",SUMIF(Transacoes!$C$3:$C1001, $A544, Transacoes!M$3:M1001))</f>
        <v/>
      </c>
      <c r="N544" s="30"/>
      <c r="O544" s="31"/>
      <c r="P544" s="31"/>
      <c r="Q544" s="31"/>
      <c r="R544" s="31"/>
      <c r="S544" s="31"/>
      <c r="T544" s="31"/>
      <c r="U544" s="31"/>
      <c r="V544" s="31"/>
      <c r="W544" s="31"/>
      <c r="X544" s="31"/>
    </row>
    <row r="545">
      <c r="A545" s="69"/>
      <c r="B545" s="70" t="str">
        <f>IF($A545="","",SUMIFS(Transacoes!D$3:D1001,Transacoes!$C$3:$C1001,$A545,Transacoes!$B$3:$B1001,"C")-SUMIFS(Transacoes!D$3:D1001,Transacoes!$C$3:$C1001,$A545,Transacoes!$B$3:$B1001,"V"))</f>
        <v/>
      </c>
      <c r="C545" s="71" t="str">
        <f>IF($A545="","",(SUMIFS(Transacoes!F$3:F1001,Transacoes!$C$3:$C1001,$A545,Transacoes!$B$3:$B1001,"C")-SUMIFS(Transacoes!F$3:F1001,Transacoes!$C$3:$C1001,$A545,Transacoes!$B$3:$B1001,"V")) + G545)</f>
        <v/>
      </c>
      <c r="D545" s="71" t="str">
        <f>IFERROR(__xludf.DUMMYFUNCTION("IF(A545="""","""",IF(B545="""","""",B545*GOOGLEFINANCE(A545)))"),"")</f>
        <v/>
      </c>
      <c r="E545" s="71" t="str">
        <f t="shared" si="1"/>
        <v/>
      </c>
      <c r="F545" s="72" t="str">
        <f t="shared" si="2"/>
        <v/>
      </c>
      <c r="G545" s="73" t="str">
        <f>IF(A545="","",SUMIF(Transacoes!C$3:C1001,A545,Transacoes!G$3:G1001))</f>
        <v/>
      </c>
      <c r="H545" s="74" t="str">
        <f>IF(A545="","", SUMIF(Transacoes!C$3:C1001, A545, Transacoes!H$3:H1001))</f>
        <v/>
      </c>
      <c r="I545" s="75" t="str">
        <f>IF($A545="","",SUMIF(Transacoes!$C$3:$C1001, $A545, Transacoes!I$3:I1001))</f>
        <v/>
      </c>
      <c r="J545" s="75" t="str">
        <f>IF($A545="","",SUMIF(Transacoes!$C$3:$C1001, $A545, Transacoes!J$3:J1001))</f>
        <v/>
      </c>
      <c r="K545" s="75" t="str">
        <f>IF($A545="","",SUMIF(Transacoes!$C$3:$C1001, $A545, Transacoes!K$3:K1001))</f>
        <v/>
      </c>
      <c r="L545" s="75" t="str">
        <f>IF($A545="","",SUMIF(Transacoes!$C$3:$C1001, $A545, Transacoes!L$3:L1001))</f>
        <v/>
      </c>
      <c r="M545" s="76" t="str">
        <f>IF($A545="","",SUMIF(Transacoes!$C$3:$C1001, $A545, Transacoes!M$3:M1001))</f>
        <v/>
      </c>
      <c r="N545" s="30"/>
      <c r="O545" s="31"/>
      <c r="P545" s="31"/>
      <c r="Q545" s="31"/>
      <c r="R545" s="31"/>
      <c r="S545" s="31"/>
      <c r="T545" s="31"/>
      <c r="U545" s="31"/>
      <c r="V545" s="31"/>
      <c r="W545" s="31"/>
      <c r="X545" s="31"/>
    </row>
    <row r="546">
      <c r="A546" s="69"/>
      <c r="B546" s="70" t="str">
        <f>IF($A546="","",SUMIFS(Transacoes!D$3:D1001,Transacoes!$C$3:$C1001,$A546,Transacoes!$B$3:$B1001,"C")-SUMIFS(Transacoes!D$3:D1001,Transacoes!$C$3:$C1001,$A546,Transacoes!$B$3:$B1001,"V"))</f>
        <v/>
      </c>
      <c r="C546" s="71" t="str">
        <f>IF($A546="","",(SUMIFS(Transacoes!F$3:F1001,Transacoes!$C$3:$C1001,$A546,Transacoes!$B$3:$B1001,"C")-SUMIFS(Transacoes!F$3:F1001,Transacoes!$C$3:$C1001,$A546,Transacoes!$B$3:$B1001,"V")) + G546)</f>
        <v/>
      </c>
      <c r="D546" s="71" t="str">
        <f>IFERROR(__xludf.DUMMYFUNCTION("IF(A546="""","""",IF(B546="""","""",B546*GOOGLEFINANCE(A546)))"),"")</f>
        <v/>
      </c>
      <c r="E546" s="71" t="str">
        <f t="shared" si="1"/>
        <v/>
      </c>
      <c r="F546" s="72" t="str">
        <f t="shared" si="2"/>
        <v/>
      </c>
      <c r="G546" s="73" t="str">
        <f>IF(A546="","",SUMIF(Transacoes!C$3:C1001,A546,Transacoes!G$3:G1001))</f>
        <v/>
      </c>
      <c r="H546" s="74" t="str">
        <f>IF(A546="","", SUMIF(Transacoes!C$3:C1001, A546, Transacoes!H$3:H1001))</f>
        <v/>
      </c>
      <c r="I546" s="75" t="str">
        <f>IF($A546="","",SUMIF(Transacoes!$C$3:$C1001, $A546, Transacoes!I$3:I1001))</f>
        <v/>
      </c>
      <c r="J546" s="75" t="str">
        <f>IF($A546="","",SUMIF(Transacoes!$C$3:$C1001, $A546, Transacoes!J$3:J1001))</f>
        <v/>
      </c>
      <c r="K546" s="75" t="str">
        <f>IF($A546="","",SUMIF(Transacoes!$C$3:$C1001, $A546, Transacoes!K$3:K1001))</f>
        <v/>
      </c>
      <c r="L546" s="75" t="str">
        <f>IF($A546="","",SUMIF(Transacoes!$C$3:$C1001, $A546, Transacoes!L$3:L1001))</f>
        <v/>
      </c>
      <c r="M546" s="76" t="str">
        <f>IF($A546="","",SUMIF(Transacoes!$C$3:$C1001, $A546, Transacoes!M$3:M1001))</f>
        <v/>
      </c>
      <c r="N546" s="30"/>
      <c r="O546" s="31"/>
      <c r="P546" s="31"/>
      <c r="Q546" s="31"/>
      <c r="R546" s="31"/>
      <c r="S546" s="31"/>
      <c r="T546" s="31"/>
      <c r="U546" s="31"/>
      <c r="V546" s="31"/>
      <c r="W546" s="31"/>
      <c r="X546" s="31"/>
    </row>
    <row r="547">
      <c r="A547" s="69"/>
      <c r="B547" s="70" t="str">
        <f>IF($A547="","",SUMIFS(Transacoes!D$3:D1001,Transacoes!$C$3:$C1001,$A547,Transacoes!$B$3:$B1001,"C")-SUMIFS(Transacoes!D$3:D1001,Transacoes!$C$3:$C1001,$A547,Transacoes!$B$3:$B1001,"V"))</f>
        <v/>
      </c>
      <c r="C547" s="71" t="str">
        <f>IF($A547="","",(SUMIFS(Transacoes!F$3:F1001,Transacoes!$C$3:$C1001,$A547,Transacoes!$B$3:$B1001,"C")-SUMIFS(Transacoes!F$3:F1001,Transacoes!$C$3:$C1001,$A547,Transacoes!$B$3:$B1001,"V")) + G547)</f>
        <v/>
      </c>
      <c r="D547" s="71" t="str">
        <f>IFERROR(__xludf.DUMMYFUNCTION("IF(A547="""","""",IF(B547="""","""",B547*GOOGLEFINANCE(A547)))"),"")</f>
        <v/>
      </c>
      <c r="E547" s="71" t="str">
        <f t="shared" si="1"/>
        <v/>
      </c>
      <c r="F547" s="72" t="str">
        <f t="shared" si="2"/>
        <v/>
      </c>
      <c r="G547" s="73" t="str">
        <f>IF(A547="","",SUMIF(Transacoes!C$3:C1001,A547,Transacoes!G$3:G1001))</f>
        <v/>
      </c>
      <c r="H547" s="74" t="str">
        <f>IF(A547="","", SUMIF(Transacoes!C$3:C1001, A547, Transacoes!H$3:H1001))</f>
        <v/>
      </c>
      <c r="I547" s="75" t="str">
        <f>IF($A547="","",SUMIF(Transacoes!$C$3:$C1001, $A547, Transacoes!I$3:I1001))</f>
        <v/>
      </c>
      <c r="J547" s="75" t="str">
        <f>IF($A547="","",SUMIF(Transacoes!$C$3:$C1001, $A547, Transacoes!J$3:J1001))</f>
        <v/>
      </c>
      <c r="K547" s="75" t="str">
        <f>IF($A547="","",SUMIF(Transacoes!$C$3:$C1001, $A547, Transacoes!K$3:K1001))</f>
        <v/>
      </c>
      <c r="L547" s="75" t="str">
        <f>IF($A547="","",SUMIF(Transacoes!$C$3:$C1001, $A547, Transacoes!L$3:L1001))</f>
        <v/>
      </c>
      <c r="M547" s="76" t="str">
        <f>IF($A547="","",SUMIF(Transacoes!$C$3:$C1001, $A547, Transacoes!M$3:M1001))</f>
        <v/>
      </c>
      <c r="N547" s="30"/>
      <c r="O547" s="31"/>
      <c r="P547" s="31"/>
      <c r="Q547" s="31"/>
      <c r="R547" s="31"/>
      <c r="S547" s="31"/>
      <c r="T547" s="31"/>
      <c r="U547" s="31"/>
      <c r="V547" s="31"/>
      <c r="W547" s="31"/>
      <c r="X547" s="31"/>
    </row>
    <row r="548">
      <c r="A548" s="69"/>
      <c r="B548" s="70" t="str">
        <f>IF($A548="","",SUMIFS(Transacoes!D$3:D1001,Transacoes!$C$3:$C1001,$A548,Transacoes!$B$3:$B1001,"C")-SUMIFS(Transacoes!D$3:D1001,Transacoes!$C$3:$C1001,$A548,Transacoes!$B$3:$B1001,"V"))</f>
        <v/>
      </c>
      <c r="C548" s="71" t="str">
        <f>IF($A548="","",(SUMIFS(Transacoes!F$3:F1001,Transacoes!$C$3:$C1001,$A548,Transacoes!$B$3:$B1001,"C")-SUMIFS(Transacoes!F$3:F1001,Transacoes!$C$3:$C1001,$A548,Transacoes!$B$3:$B1001,"V")) + G548)</f>
        <v/>
      </c>
      <c r="D548" s="71" t="str">
        <f>IFERROR(__xludf.DUMMYFUNCTION("IF(A548="""","""",IF(B548="""","""",B548*GOOGLEFINANCE(A548)))"),"")</f>
        <v/>
      </c>
      <c r="E548" s="71" t="str">
        <f t="shared" si="1"/>
        <v/>
      </c>
      <c r="F548" s="72" t="str">
        <f t="shared" si="2"/>
        <v/>
      </c>
      <c r="G548" s="73" t="str">
        <f>IF(A548="","",SUMIF(Transacoes!C$3:C1001,A548,Transacoes!G$3:G1001))</f>
        <v/>
      </c>
      <c r="H548" s="74" t="str">
        <f>IF(A548="","", SUMIF(Transacoes!C$3:C1001, A548, Transacoes!H$3:H1001))</f>
        <v/>
      </c>
      <c r="I548" s="75" t="str">
        <f>IF($A548="","",SUMIF(Transacoes!$C$3:$C1001, $A548, Transacoes!I$3:I1001))</f>
        <v/>
      </c>
      <c r="J548" s="75" t="str">
        <f>IF($A548="","",SUMIF(Transacoes!$C$3:$C1001, $A548, Transacoes!J$3:J1001))</f>
        <v/>
      </c>
      <c r="K548" s="75" t="str">
        <f>IF($A548="","",SUMIF(Transacoes!$C$3:$C1001, $A548, Transacoes!K$3:K1001))</f>
        <v/>
      </c>
      <c r="L548" s="75" t="str">
        <f>IF($A548="","",SUMIF(Transacoes!$C$3:$C1001, $A548, Transacoes!L$3:L1001))</f>
        <v/>
      </c>
      <c r="M548" s="76" t="str">
        <f>IF($A548="","",SUMIF(Transacoes!$C$3:$C1001, $A548, Transacoes!M$3:M1001))</f>
        <v/>
      </c>
      <c r="N548" s="30"/>
      <c r="O548" s="31"/>
      <c r="P548" s="31"/>
      <c r="Q548" s="31"/>
      <c r="R548" s="31"/>
      <c r="S548" s="31"/>
      <c r="T548" s="31"/>
      <c r="U548" s="31"/>
      <c r="V548" s="31"/>
      <c r="W548" s="31"/>
      <c r="X548" s="31"/>
    </row>
    <row r="549">
      <c r="A549" s="69"/>
      <c r="B549" s="70" t="str">
        <f>IF($A549="","",SUMIFS(Transacoes!D$3:D1001,Transacoes!$C$3:$C1001,$A549,Transacoes!$B$3:$B1001,"C")-SUMIFS(Transacoes!D$3:D1001,Transacoes!$C$3:$C1001,$A549,Transacoes!$B$3:$B1001,"V"))</f>
        <v/>
      </c>
      <c r="C549" s="71" t="str">
        <f>IF($A549="","",(SUMIFS(Transacoes!F$3:F1001,Transacoes!$C$3:$C1001,$A549,Transacoes!$B$3:$B1001,"C")-SUMIFS(Transacoes!F$3:F1001,Transacoes!$C$3:$C1001,$A549,Transacoes!$B$3:$B1001,"V")) + G549)</f>
        <v/>
      </c>
      <c r="D549" s="71" t="str">
        <f>IFERROR(__xludf.DUMMYFUNCTION("IF(A549="""","""",IF(B549="""","""",B549*GOOGLEFINANCE(A549)))"),"")</f>
        <v/>
      </c>
      <c r="E549" s="71" t="str">
        <f t="shared" si="1"/>
        <v/>
      </c>
      <c r="F549" s="72" t="str">
        <f t="shared" si="2"/>
        <v/>
      </c>
      <c r="G549" s="73" t="str">
        <f>IF(A549="","",SUMIF(Transacoes!C$3:C1001,A549,Transacoes!G$3:G1001))</f>
        <v/>
      </c>
      <c r="H549" s="74" t="str">
        <f>IF(A549="","", SUMIF(Transacoes!C$3:C1001, A549, Transacoes!H$3:H1001))</f>
        <v/>
      </c>
      <c r="I549" s="75" t="str">
        <f>IF($A549="","",SUMIF(Transacoes!$C$3:$C1001, $A549, Transacoes!I$3:I1001))</f>
        <v/>
      </c>
      <c r="J549" s="75" t="str">
        <f>IF($A549="","",SUMIF(Transacoes!$C$3:$C1001, $A549, Transacoes!J$3:J1001))</f>
        <v/>
      </c>
      <c r="K549" s="75" t="str">
        <f>IF($A549="","",SUMIF(Transacoes!$C$3:$C1001, $A549, Transacoes!K$3:K1001))</f>
        <v/>
      </c>
      <c r="L549" s="75" t="str">
        <f>IF($A549="","",SUMIF(Transacoes!$C$3:$C1001, $A549, Transacoes!L$3:L1001))</f>
        <v/>
      </c>
      <c r="M549" s="76" t="str">
        <f>IF($A549="","",SUMIF(Transacoes!$C$3:$C1001, $A549, Transacoes!M$3:M1001))</f>
        <v/>
      </c>
      <c r="N549" s="30"/>
      <c r="O549" s="31"/>
      <c r="P549" s="31"/>
      <c r="Q549" s="31"/>
      <c r="R549" s="31"/>
      <c r="S549" s="31"/>
      <c r="T549" s="31"/>
      <c r="U549" s="31"/>
      <c r="V549" s="31"/>
      <c r="W549" s="31"/>
      <c r="X549" s="31"/>
    </row>
    <row r="550">
      <c r="A550" s="69"/>
      <c r="B550" s="70" t="str">
        <f>IF($A550="","",SUMIFS(Transacoes!D$3:D1001,Transacoes!$C$3:$C1001,$A550,Transacoes!$B$3:$B1001,"C")-SUMIFS(Transacoes!D$3:D1001,Transacoes!$C$3:$C1001,$A550,Transacoes!$B$3:$B1001,"V"))</f>
        <v/>
      </c>
      <c r="C550" s="71" t="str">
        <f>IF($A550="","",(SUMIFS(Transacoes!F$3:F1001,Transacoes!$C$3:$C1001,$A550,Transacoes!$B$3:$B1001,"C")-SUMIFS(Transacoes!F$3:F1001,Transacoes!$C$3:$C1001,$A550,Transacoes!$B$3:$B1001,"V")) + G550)</f>
        <v/>
      </c>
      <c r="D550" s="71" t="str">
        <f>IFERROR(__xludf.DUMMYFUNCTION("IF(A550="""","""",IF(B550="""","""",B550*GOOGLEFINANCE(A550)))"),"")</f>
        <v/>
      </c>
      <c r="E550" s="71" t="str">
        <f t="shared" si="1"/>
        <v/>
      </c>
      <c r="F550" s="72" t="str">
        <f t="shared" si="2"/>
        <v/>
      </c>
      <c r="G550" s="73" t="str">
        <f>IF(A550="","",SUMIF(Transacoes!C$3:C1001,A550,Transacoes!G$3:G1001))</f>
        <v/>
      </c>
      <c r="H550" s="74" t="str">
        <f>IF(A550="","", SUMIF(Transacoes!C$3:C1001, A550, Transacoes!H$3:H1001))</f>
        <v/>
      </c>
      <c r="I550" s="75" t="str">
        <f>IF($A550="","",SUMIF(Transacoes!$C$3:$C1001, $A550, Transacoes!I$3:I1001))</f>
        <v/>
      </c>
      <c r="J550" s="75" t="str">
        <f>IF($A550="","",SUMIF(Transacoes!$C$3:$C1001, $A550, Transacoes!J$3:J1001))</f>
        <v/>
      </c>
      <c r="K550" s="75" t="str">
        <f>IF($A550="","",SUMIF(Transacoes!$C$3:$C1001, $A550, Transacoes!K$3:K1001))</f>
        <v/>
      </c>
      <c r="L550" s="75" t="str">
        <f>IF($A550="","",SUMIF(Transacoes!$C$3:$C1001, $A550, Transacoes!L$3:L1001))</f>
        <v/>
      </c>
      <c r="M550" s="76" t="str">
        <f>IF($A550="","",SUMIF(Transacoes!$C$3:$C1001, $A550, Transacoes!M$3:M1001))</f>
        <v/>
      </c>
      <c r="N550" s="30"/>
      <c r="O550" s="31"/>
      <c r="P550" s="31"/>
      <c r="Q550" s="31"/>
      <c r="R550" s="31"/>
      <c r="S550" s="31"/>
      <c r="T550" s="31"/>
      <c r="U550" s="31"/>
      <c r="V550" s="31"/>
      <c r="W550" s="31"/>
      <c r="X550" s="31"/>
    </row>
    <row r="551">
      <c r="A551" s="69"/>
      <c r="B551" s="70" t="str">
        <f>IF($A551="","",SUMIFS(Transacoes!D$3:D1001,Transacoes!$C$3:$C1001,$A551,Transacoes!$B$3:$B1001,"C")-SUMIFS(Transacoes!D$3:D1001,Transacoes!$C$3:$C1001,$A551,Transacoes!$B$3:$B1001,"V"))</f>
        <v/>
      </c>
      <c r="C551" s="71" t="str">
        <f>IF($A551="","",(SUMIFS(Transacoes!F$3:F1001,Transacoes!$C$3:$C1001,$A551,Transacoes!$B$3:$B1001,"C")-SUMIFS(Transacoes!F$3:F1001,Transacoes!$C$3:$C1001,$A551,Transacoes!$B$3:$B1001,"V")) + G551)</f>
        <v/>
      </c>
      <c r="D551" s="71" t="str">
        <f>IFERROR(__xludf.DUMMYFUNCTION("IF(A551="""","""",IF(B551="""","""",B551*GOOGLEFINANCE(A551)))"),"")</f>
        <v/>
      </c>
      <c r="E551" s="71" t="str">
        <f t="shared" si="1"/>
        <v/>
      </c>
      <c r="F551" s="72" t="str">
        <f t="shared" si="2"/>
        <v/>
      </c>
      <c r="G551" s="73" t="str">
        <f>IF(A551="","",SUMIF(Transacoes!C$3:C1001,A551,Transacoes!G$3:G1001))</f>
        <v/>
      </c>
      <c r="H551" s="74" t="str">
        <f>IF(A551="","", SUMIF(Transacoes!C$3:C1001, A551, Transacoes!H$3:H1001))</f>
        <v/>
      </c>
      <c r="I551" s="75" t="str">
        <f>IF($A551="","",SUMIF(Transacoes!$C$3:$C1001, $A551, Transacoes!I$3:I1001))</f>
        <v/>
      </c>
      <c r="J551" s="75" t="str">
        <f>IF($A551="","",SUMIF(Transacoes!$C$3:$C1001, $A551, Transacoes!J$3:J1001))</f>
        <v/>
      </c>
      <c r="K551" s="75" t="str">
        <f>IF($A551="","",SUMIF(Transacoes!$C$3:$C1001, $A551, Transacoes!K$3:K1001))</f>
        <v/>
      </c>
      <c r="L551" s="75" t="str">
        <f>IF($A551="","",SUMIF(Transacoes!$C$3:$C1001, $A551, Transacoes!L$3:L1001))</f>
        <v/>
      </c>
      <c r="M551" s="76" t="str">
        <f>IF($A551="","",SUMIF(Transacoes!$C$3:$C1001, $A551, Transacoes!M$3:M1001))</f>
        <v/>
      </c>
      <c r="N551" s="30"/>
      <c r="O551" s="31"/>
      <c r="P551" s="31"/>
      <c r="Q551" s="31"/>
      <c r="R551" s="31"/>
      <c r="S551" s="31"/>
      <c r="T551" s="31"/>
      <c r="U551" s="31"/>
      <c r="V551" s="31"/>
      <c r="W551" s="31"/>
      <c r="X551" s="31"/>
    </row>
    <row r="552">
      <c r="A552" s="69"/>
      <c r="B552" s="70" t="str">
        <f>IF($A552="","",SUMIFS(Transacoes!D$3:D1001,Transacoes!$C$3:$C1001,$A552,Transacoes!$B$3:$B1001,"C")-SUMIFS(Transacoes!D$3:D1001,Transacoes!$C$3:$C1001,$A552,Transacoes!$B$3:$B1001,"V"))</f>
        <v/>
      </c>
      <c r="C552" s="71" t="str">
        <f>IF($A552="","",(SUMIFS(Transacoes!F$3:F1001,Transacoes!$C$3:$C1001,$A552,Transacoes!$B$3:$B1001,"C")-SUMIFS(Transacoes!F$3:F1001,Transacoes!$C$3:$C1001,$A552,Transacoes!$B$3:$B1001,"V")) + G552)</f>
        <v/>
      </c>
      <c r="D552" s="71" t="str">
        <f>IFERROR(__xludf.DUMMYFUNCTION("IF(A552="""","""",IF(B552="""","""",B552*GOOGLEFINANCE(A552)))"),"")</f>
        <v/>
      </c>
      <c r="E552" s="71" t="str">
        <f t="shared" si="1"/>
        <v/>
      </c>
      <c r="F552" s="72" t="str">
        <f t="shared" si="2"/>
        <v/>
      </c>
      <c r="G552" s="73" t="str">
        <f>IF(A552="","",SUMIF(Transacoes!C$3:C1001,A552,Transacoes!G$3:G1001))</f>
        <v/>
      </c>
      <c r="H552" s="74" t="str">
        <f>IF(A552="","", SUMIF(Transacoes!C$3:C1001, A552, Transacoes!H$3:H1001))</f>
        <v/>
      </c>
      <c r="I552" s="75" t="str">
        <f>IF($A552="","",SUMIF(Transacoes!$C$3:$C1001, $A552, Transacoes!I$3:I1001))</f>
        <v/>
      </c>
      <c r="J552" s="75" t="str">
        <f>IF($A552="","",SUMIF(Transacoes!$C$3:$C1001, $A552, Transacoes!J$3:J1001))</f>
        <v/>
      </c>
      <c r="K552" s="75" t="str">
        <f>IF($A552="","",SUMIF(Transacoes!$C$3:$C1001, $A552, Transacoes!K$3:K1001))</f>
        <v/>
      </c>
      <c r="L552" s="75" t="str">
        <f>IF($A552="","",SUMIF(Transacoes!$C$3:$C1001, $A552, Transacoes!L$3:L1001))</f>
        <v/>
      </c>
      <c r="M552" s="76" t="str">
        <f>IF($A552="","",SUMIF(Transacoes!$C$3:$C1001, $A552, Transacoes!M$3:M1001))</f>
        <v/>
      </c>
      <c r="N552" s="30"/>
      <c r="O552" s="31"/>
      <c r="P552" s="31"/>
      <c r="Q552" s="31"/>
      <c r="R552" s="31"/>
      <c r="S552" s="31"/>
      <c r="T552" s="31"/>
      <c r="U552" s="31"/>
      <c r="V552" s="31"/>
      <c r="W552" s="31"/>
      <c r="X552" s="31"/>
    </row>
    <row r="553">
      <c r="A553" s="69"/>
      <c r="B553" s="70" t="str">
        <f>IF($A553="","",SUMIFS(Transacoes!D$3:D1001,Transacoes!$C$3:$C1001,$A553,Transacoes!$B$3:$B1001,"C")-SUMIFS(Transacoes!D$3:D1001,Transacoes!$C$3:$C1001,$A553,Transacoes!$B$3:$B1001,"V"))</f>
        <v/>
      </c>
      <c r="C553" s="71" t="str">
        <f>IF($A553="","",(SUMIFS(Transacoes!F$3:F1001,Transacoes!$C$3:$C1001,$A553,Transacoes!$B$3:$B1001,"C")-SUMIFS(Transacoes!F$3:F1001,Transacoes!$C$3:$C1001,$A553,Transacoes!$B$3:$B1001,"V")) + G553)</f>
        <v/>
      </c>
      <c r="D553" s="71" t="str">
        <f>IFERROR(__xludf.DUMMYFUNCTION("IF(A553="""","""",IF(B553="""","""",B553*GOOGLEFINANCE(A553)))"),"")</f>
        <v/>
      </c>
      <c r="E553" s="71" t="str">
        <f t="shared" si="1"/>
        <v/>
      </c>
      <c r="F553" s="72" t="str">
        <f t="shared" si="2"/>
        <v/>
      </c>
      <c r="G553" s="73" t="str">
        <f>IF(A553="","",SUMIF(Transacoes!C$3:C1001,A553,Transacoes!G$3:G1001))</f>
        <v/>
      </c>
      <c r="H553" s="74" t="str">
        <f>IF(A553="","", SUMIF(Transacoes!C$3:C1001, A553, Transacoes!H$3:H1001))</f>
        <v/>
      </c>
      <c r="I553" s="75" t="str">
        <f>IF($A553="","",SUMIF(Transacoes!$C$3:$C1001, $A553, Transacoes!I$3:I1001))</f>
        <v/>
      </c>
      <c r="J553" s="75" t="str">
        <f>IF($A553="","",SUMIF(Transacoes!$C$3:$C1001, $A553, Transacoes!J$3:J1001))</f>
        <v/>
      </c>
      <c r="K553" s="75" t="str">
        <f>IF($A553="","",SUMIF(Transacoes!$C$3:$C1001, $A553, Transacoes!K$3:K1001))</f>
        <v/>
      </c>
      <c r="L553" s="75" t="str">
        <f>IF($A553="","",SUMIF(Transacoes!$C$3:$C1001, $A553, Transacoes!L$3:L1001))</f>
        <v/>
      </c>
      <c r="M553" s="76" t="str">
        <f>IF($A553="","",SUMIF(Transacoes!$C$3:$C1001, $A553, Transacoes!M$3:M1001))</f>
        <v/>
      </c>
      <c r="N553" s="30"/>
      <c r="O553" s="31"/>
      <c r="P553" s="31"/>
      <c r="Q553" s="31"/>
      <c r="R553" s="31"/>
      <c r="S553" s="31"/>
      <c r="T553" s="31"/>
      <c r="U553" s="31"/>
      <c r="V553" s="31"/>
      <c r="W553" s="31"/>
      <c r="X553" s="31"/>
    </row>
    <row r="554">
      <c r="A554" s="69"/>
      <c r="B554" s="70" t="str">
        <f>IF($A554="","",SUMIFS(Transacoes!D$3:D1001,Transacoes!$C$3:$C1001,$A554,Transacoes!$B$3:$B1001,"C")-SUMIFS(Transacoes!D$3:D1001,Transacoes!$C$3:$C1001,$A554,Transacoes!$B$3:$B1001,"V"))</f>
        <v/>
      </c>
      <c r="C554" s="71" t="str">
        <f>IF($A554="","",(SUMIFS(Transacoes!F$3:F1001,Transacoes!$C$3:$C1001,$A554,Transacoes!$B$3:$B1001,"C")-SUMIFS(Transacoes!F$3:F1001,Transacoes!$C$3:$C1001,$A554,Transacoes!$B$3:$B1001,"V")) + G554)</f>
        <v/>
      </c>
      <c r="D554" s="71" t="str">
        <f>IFERROR(__xludf.DUMMYFUNCTION("IF(A554="""","""",IF(B554="""","""",B554*GOOGLEFINANCE(A554)))"),"")</f>
        <v/>
      </c>
      <c r="E554" s="71" t="str">
        <f t="shared" si="1"/>
        <v/>
      </c>
      <c r="F554" s="72" t="str">
        <f t="shared" si="2"/>
        <v/>
      </c>
      <c r="G554" s="73" t="str">
        <f>IF(A554="","",SUMIF(Transacoes!C$3:C1001,A554,Transacoes!G$3:G1001))</f>
        <v/>
      </c>
      <c r="H554" s="74" t="str">
        <f>IF(A554="","", SUMIF(Transacoes!C$3:C1001, A554, Transacoes!H$3:H1001))</f>
        <v/>
      </c>
      <c r="I554" s="75" t="str">
        <f>IF($A554="","",SUMIF(Transacoes!$C$3:$C1001, $A554, Transacoes!I$3:I1001))</f>
        <v/>
      </c>
      <c r="J554" s="75" t="str">
        <f>IF($A554="","",SUMIF(Transacoes!$C$3:$C1001, $A554, Transacoes!J$3:J1001))</f>
        <v/>
      </c>
      <c r="K554" s="75" t="str">
        <f>IF($A554="","",SUMIF(Transacoes!$C$3:$C1001, $A554, Transacoes!K$3:K1001))</f>
        <v/>
      </c>
      <c r="L554" s="75" t="str">
        <f>IF($A554="","",SUMIF(Transacoes!$C$3:$C1001, $A554, Transacoes!L$3:L1001))</f>
        <v/>
      </c>
      <c r="M554" s="76" t="str">
        <f>IF($A554="","",SUMIF(Transacoes!$C$3:$C1001, $A554, Transacoes!M$3:M1001))</f>
        <v/>
      </c>
      <c r="N554" s="30"/>
      <c r="O554" s="31"/>
      <c r="P554" s="31"/>
      <c r="Q554" s="31"/>
      <c r="R554" s="31"/>
      <c r="S554" s="31"/>
      <c r="T554" s="31"/>
      <c r="U554" s="31"/>
      <c r="V554" s="31"/>
      <c r="W554" s="31"/>
      <c r="X554" s="31"/>
    </row>
    <row r="555">
      <c r="A555" s="69"/>
      <c r="B555" s="70" t="str">
        <f>IF($A555="","",SUMIFS(Transacoes!D$3:D1001,Transacoes!$C$3:$C1001,$A555,Transacoes!$B$3:$B1001,"C")-SUMIFS(Transacoes!D$3:D1001,Transacoes!$C$3:$C1001,$A555,Transacoes!$B$3:$B1001,"V"))</f>
        <v/>
      </c>
      <c r="C555" s="71" t="str">
        <f>IF($A555="","",(SUMIFS(Transacoes!F$3:F1001,Transacoes!$C$3:$C1001,$A555,Transacoes!$B$3:$B1001,"C")-SUMIFS(Transacoes!F$3:F1001,Transacoes!$C$3:$C1001,$A555,Transacoes!$B$3:$B1001,"V")) + G555)</f>
        <v/>
      </c>
      <c r="D555" s="71" t="str">
        <f>IFERROR(__xludf.DUMMYFUNCTION("IF(A555="""","""",IF(B555="""","""",B555*GOOGLEFINANCE(A555)))"),"")</f>
        <v/>
      </c>
      <c r="E555" s="71" t="str">
        <f t="shared" si="1"/>
        <v/>
      </c>
      <c r="F555" s="72" t="str">
        <f t="shared" si="2"/>
        <v/>
      </c>
      <c r="G555" s="73" t="str">
        <f>IF(A555="","",SUMIF(Transacoes!C$3:C1001,A555,Transacoes!G$3:G1001))</f>
        <v/>
      </c>
      <c r="H555" s="74" t="str">
        <f>IF(A555="","", SUMIF(Transacoes!C$3:C1001, A555, Transacoes!H$3:H1001))</f>
        <v/>
      </c>
      <c r="I555" s="75" t="str">
        <f>IF($A555="","",SUMIF(Transacoes!$C$3:$C1001, $A555, Transacoes!I$3:I1001))</f>
        <v/>
      </c>
      <c r="J555" s="75" t="str">
        <f>IF($A555="","",SUMIF(Transacoes!$C$3:$C1001, $A555, Transacoes!J$3:J1001))</f>
        <v/>
      </c>
      <c r="K555" s="75" t="str">
        <f>IF($A555="","",SUMIF(Transacoes!$C$3:$C1001, $A555, Transacoes!K$3:K1001))</f>
        <v/>
      </c>
      <c r="L555" s="75" t="str">
        <f>IF($A555="","",SUMIF(Transacoes!$C$3:$C1001, $A555, Transacoes!L$3:L1001))</f>
        <v/>
      </c>
      <c r="M555" s="76" t="str">
        <f>IF($A555="","",SUMIF(Transacoes!$C$3:$C1001, $A555, Transacoes!M$3:M1001))</f>
        <v/>
      </c>
      <c r="N555" s="30"/>
      <c r="O555" s="31"/>
      <c r="P555" s="31"/>
      <c r="Q555" s="31"/>
      <c r="R555" s="31"/>
      <c r="S555" s="31"/>
      <c r="T555" s="31"/>
      <c r="U555" s="31"/>
      <c r="V555" s="31"/>
      <c r="W555" s="31"/>
      <c r="X555" s="31"/>
    </row>
    <row r="556">
      <c r="A556" s="69"/>
      <c r="B556" s="70" t="str">
        <f>IF($A556="","",SUMIFS(Transacoes!D$3:D1001,Transacoes!$C$3:$C1001,$A556,Transacoes!$B$3:$B1001,"C")-SUMIFS(Transacoes!D$3:D1001,Transacoes!$C$3:$C1001,$A556,Transacoes!$B$3:$B1001,"V"))</f>
        <v/>
      </c>
      <c r="C556" s="71" t="str">
        <f>IF($A556="","",(SUMIFS(Transacoes!F$3:F1001,Transacoes!$C$3:$C1001,$A556,Transacoes!$B$3:$B1001,"C")-SUMIFS(Transacoes!F$3:F1001,Transacoes!$C$3:$C1001,$A556,Transacoes!$B$3:$B1001,"V")) + G556)</f>
        <v/>
      </c>
      <c r="D556" s="71" t="str">
        <f>IFERROR(__xludf.DUMMYFUNCTION("IF(A556="""","""",IF(B556="""","""",B556*GOOGLEFINANCE(A556)))"),"")</f>
        <v/>
      </c>
      <c r="E556" s="71" t="str">
        <f t="shared" si="1"/>
        <v/>
      </c>
      <c r="F556" s="72" t="str">
        <f t="shared" si="2"/>
        <v/>
      </c>
      <c r="G556" s="73" t="str">
        <f>IF(A556="","",SUMIF(Transacoes!C$3:C1001,A556,Transacoes!G$3:G1001))</f>
        <v/>
      </c>
      <c r="H556" s="74" t="str">
        <f>IF(A556="","", SUMIF(Transacoes!C$3:C1001, A556, Transacoes!H$3:H1001))</f>
        <v/>
      </c>
      <c r="I556" s="75" t="str">
        <f>IF($A556="","",SUMIF(Transacoes!$C$3:$C1001, $A556, Transacoes!I$3:I1001))</f>
        <v/>
      </c>
      <c r="J556" s="75" t="str">
        <f>IF($A556="","",SUMIF(Transacoes!$C$3:$C1001, $A556, Transacoes!J$3:J1001))</f>
        <v/>
      </c>
      <c r="K556" s="75" t="str">
        <f>IF($A556="","",SUMIF(Transacoes!$C$3:$C1001, $A556, Transacoes!K$3:K1001))</f>
        <v/>
      </c>
      <c r="L556" s="75" t="str">
        <f>IF($A556="","",SUMIF(Transacoes!$C$3:$C1001, $A556, Transacoes!L$3:L1001))</f>
        <v/>
      </c>
      <c r="M556" s="76" t="str">
        <f>IF($A556="","",SUMIF(Transacoes!$C$3:$C1001, $A556, Transacoes!M$3:M1001))</f>
        <v/>
      </c>
      <c r="N556" s="30"/>
      <c r="O556" s="31"/>
      <c r="P556" s="31"/>
      <c r="Q556" s="31"/>
      <c r="R556" s="31"/>
      <c r="S556" s="31"/>
      <c r="T556" s="31"/>
      <c r="U556" s="31"/>
      <c r="V556" s="31"/>
      <c r="W556" s="31"/>
      <c r="X556" s="31"/>
    </row>
    <row r="557">
      <c r="A557" s="69"/>
      <c r="B557" s="70" t="str">
        <f>IF($A557="","",SUMIFS(Transacoes!D$3:D1001,Transacoes!$C$3:$C1001,$A557,Transacoes!$B$3:$B1001,"C")-SUMIFS(Transacoes!D$3:D1001,Transacoes!$C$3:$C1001,$A557,Transacoes!$B$3:$B1001,"V"))</f>
        <v/>
      </c>
      <c r="C557" s="71" t="str">
        <f>IF($A557="","",(SUMIFS(Transacoes!F$3:F1001,Transacoes!$C$3:$C1001,$A557,Transacoes!$B$3:$B1001,"C")-SUMIFS(Transacoes!F$3:F1001,Transacoes!$C$3:$C1001,$A557,Transacoes!$B$3:$B1001,"V")) + G557)</f>
        <v/>
      </c>
      <c r="D557" s="71" t="str">
        <f>IFERROR(__xludf.DUMMYFUNCTION("IF(A557="""","""",IF(B557="""","""",B557*GOOGLEFINANCE(A557)))"),"")</f>
        <v/>
      </c>
      <c r="E557" s="71" t="str">
        <f t="shared" si="1"/>
        <v/>
      </c>
      <c r="F557" s="72" t="str">
        <f t="shared" si="2"/>
        <v/>
      </c>
      <c r="G557" s="73" t="str">
        <f>IF(A557="","",SUMIF(Transacoes!C$3:C1001,A557,Transacoes!G$3:G1001))</f>
        <v/>
      </c>
      <c r="H557" s="74" t="str">
        <f>IF(A557="","", SUMIF(Transacoes!C$3:C1001, A557, Transacoes!H$3:H1001))</f>
        <v/>
      </c>
      <c r="I557" s="75" t="str">
        <f>IF($A557="","",SUMIF(Transacoes!$C$3:$C1001, $A557, Transacoes!I$3:I1001))</f>
        <v/>
      </c>
      <c r="J557" s="75" t="str">
        <f>IF($A557="","",SUMIF(Transacoes!$C$3:$C1001, $A557, Transacoes!J$3:J1001))</f>
        <v/>
      </c>
      <c r="K557" s="75" t="str">
        <f>IF($A557="","",SUMIF(Transacoes!$C$3:$C1001, $A557, Transacoes!K$3:K1001))</f>
        <v/>
      </c>
      <c r="L557" s="75" t="str">
        <f>IF($A557="","",SUMIF(Transacoes!$C$3:$C1001, $A557, Transacoes!L$3:L1001))</f>
        <v/>
      </c>
      <c r="M557" s="76" t="str">
        <f>IF($A557="","",SUMIF(Transacoes!$C$3:$C1001, $A557, Transacoes!M$3:M1001))</f>
        <v/>
      </c>
      <c r="N557" s="30"/>
      <c r="O557" s="31"/>
      <c r="P557" s="31"/>
      <c r="Q557" s="31"/>
      <c r="R557" s="31"/>
      <c r="S557" s="31"/>
      <c r="T557" s="31"/>
      <c r="U557" s="31"/>
      <c r="V557" s="31"/>
      <c r="W557" s="31"/>
      <c r="X557" s="31"/>
    </row>
    <row r="558">
      <c r="A558" s="69"/>
      <c r="B558" s="70" t="str">
        <f>IF($A558="","",SUMIFS(Transacoes!D$3:D1001,Transacoes!$C$3:$C1001,$A558,Transacoes!$B$3:$B1001,"C")-SUMIFS(Transacoes!D$3:D1001,Transacoes!$C$3:$C1001,$A558,Transacoes!$B$3:$B1001,"V"))</f>
        <v/>
      </c>
      <c r="C558" s="71" t="str">
        <f>IF($A558="","",(SUMIFS(Transacoes!F$3:F1001,Transacoes!$C$3:$C1001,$A558,Transacoes!$B$3:$B1001,"C")-SUMIFS(Transacoes!F$3:F1001,Transacoes!$C$3:$C1001,$A558,Transacoes!$B$3:$B1001,"V")) + G558)</f>
        <v/>
      </c>
      <c r="D558" s="71" t="str">
        <f>IFERROR(__xludf.DUMMYFUNCTION("IF(A558="""","""",IF(B558="""","""",B558*GOOGLEFINANCE(A558)))"),"")</f>
        <v/>
      </c>
      <c r="E558" s="71" t="str">
        <f t="shared" si="1"/>
        <v/>
      </c>
      <c r="F558" s="72" t="str">
        <f t="shared" si="2"/>
        <v/>
      </c>
      <c r="G558" s="73" t="str">
        <f>IF(A558="","",SUMIF(Transacoes!C$3:C1001,A558,Transacoes!G$3:G1001))</f>
        <v/>
      </c>
      <c r="H558" s="74" t="str">
        <f>IF(A558="","", SUMIF(Transacoes!C$3:C1001, A558, Transacoes!H$3:H1001))</f>
        <v/>
      </c>
      <c r="I558" s="75" t="str">
        <f>IF($A558="","",SUMIF(Transacoes!$C$3:$C1001, $A558, Transacoes!I$3:I1001))</f>
        <v/>
      </c>
      <c r="J558" s="75" t="str">
        <f>IF($A558="","",SUMIF(Transacoes!$C$3:$C1001, $A558, Transacoes!J$3:J1001))</f>
        <v/>
      </c>
      <c r="K558" s="75" t="str">
        <f>IF($A558="","",SUMIF(Transacoes!$C$3:$C1001, $A558, Transacoes!K$3:K1001))</f>
        <v/>
      </c>
      <c r="L558" s="75" t="str">
        <f>IF($A558="","",SUMIF(Transacoes!$C$3:$C1001, $A558, Transacoes!L$3:L1001))</f>
        <v/>
      </c>
      <c r="M558" s="76" t="str">
        <f>IF($A558="","",SUMIF(Transacoes!$C$3:$C1001, $A558, Transacoes!M$3:M1001))</f>
        <v/>
      </c>
      <c r="N558" s="30"/>
      <c r="O558" s="31"/>
      <c r="P558" s="31"/>
      <c r="Q558" s="31"/>
      <c r="R558" s="31"/>
      <c r="S558" s="31"/>
      <c r="T558" s="31"/>
      <c r="U558" s="31"/>
      <c r="V558" s="31"/>
      <c r="W558" s="31"/>
      <c r="X558" s="31"/>
    </row>
    <row r="559">
      <c r="A559" s="69"/>
      <c r="B559" s="70" t="str">
        <f>IF($A559="","",SUMIFS(Transacoes!D$3:D1001,Transacoes!$C$3:$C1001,$A559,Transacoes!$B$3:$B1001,"C")-SUMIFS(Transacoes!D$3:D1001,Transacoes!$C$3:$C1001,$A559,Transacoes!$B$3:$B1001,"V"))</f>
        <v/>
      </c>
      <c r="C559" s="71" t="str">
        <f>IF($A559="","",(SUMIFS(Transacoes!F$3:F1001,Transacoes!$C$3:$C1001,$A559,Transacoes!$B$3:$B1001,"C")-SUMIFS(Transacoes!F$3:F1001,Transacoes!$C$3:$C1001,$A559,Transacoes!$B$3:$B1001,"V")) + G559)</f>
        <v/>
      </c>
      <c r="D559" s="71" t="str">
        <f>IFERROR(__xludf.DUMMYFUNCTION("IF(A559="""","""",IF(B559="""","""",B559*GOOGLEFINANCE(A559)))"),"")</f>
        <v/>
      </c>
      <c r="E559" s="71" t="str">
        <f t="shared" si="1"/>
        <v/>
      </c>
      <c r="F559" s="72" t="str">
        <f t="shared" si="2"/>
        <v/>
      </c>
      <c r="G559" s="73" t="str">
        <f>IF(A559="","",SUMIF(Transacoes!C$3:C1001,A559,Transacoes!G$3:G1001))</f>
        <v/>
      </c>
      <c r="H559" s="74" t="str">
        <f>IF(A559="","", SUMIF(Transacoes!C$3:C1001, A559, Transacoes!H$3:H1001))</f>
        <v/>
      </c>
      <c r="I559" s="75" t="str">
        <f>IF($A559="","",SUMIF(Transacoes!$C$3:$C1001, $A559, Transacoes!I$3:I1001))</f>
        <v/>
      </c>
      <c r="J559" s="75" t="str">
        <f>IF($A559="","",SUMIF(Transacoes!$C$3:$C1001, $A559, Transacoes!J$3:J1001))</f>
        <v/>
      </c>
      <c r="K559" s="75" t="str">
        <f>IF($A559="","",SUMIF(Transacoes!$C$3:$C1001, $A559, Transacoes!K$3:K1001))</f>
        <v/>
      </c>
      <c r="L559" s="75" t="str">
        <f>IF($A559="","",SUMIF(Transacoes!$C$3:$C1001, $A559, Transacoes!L$3:L1001))</f>
        <v/>
      </c>
      <c r="M559" s="76" t="str">
        <f>IF($A559="","",SUMIF(Transacoes!$C$3:$C1001, $A559, Transacoes!M$3:M1001))</f>
        <v/>
      </c>
      <c r="N559" s="30"/>
      <c r="O559" s="31"/>
      <c r="P559" s="31"/>
      <c r="Q559" s="31"/>
      <c r="R559" s="31"/>
      <c r="S559" s="31"/>
      <c r="T559" s="31"/>
      <c r="U559" s="31"/>
      <c r="V559" s="31"/>
      <c r="W559" s="31"/>
      <c r="X559" s="31"/>
    </row>
    <row r="560">
      <c r="A560" s="69"/>
      <c r="B560" s="70" t="str">
        <f>IF($A560="","",SUMIFS(Transacoes!D$3:D1001,Transacoes!$C$3:$C1001,$A560,Transacoes!$B$3:$B1001,"C")-SUMIFS(Transacoes!D$3:D1001,Transacoes!$C$3:$C1001,$A560,Transacoes!$B$3:$B1001,"V"))</f>
        <v/>
      </c>
      <c r="C560" s="71" t="str">
        <f>IF($A560="","",(SUMIFS(Transacoes!F$3:F1001,Transacoes!$C$3:$C1001,$A560,Transacoes!$B$3:$B1001,"C")-SUMIFS(Transacoes!F$3:F1001,Transacoes!$C$3:$C1001,$A560,Transacoes!$B$3:$B1001,"V")) + G560)</f>
        <v/>
      </c>
      <c r="D560" s="71" t="str">
        <f>IFERROR(__xludf.DUMMYFUNCTION("IF(A560="""","""",IF(B560="""","""",B560*GOOGLEFINANCE(A560)))"),"")</f>
        <v/>
      </c>
      <c r="E560" s="71" t="str">
        <f t="shared" si="1"/>
        <v/>
      </c>
      <c r="F560" s="72" t="str">
        <f t="shared" si="2"/>
        <v/>
      </c>
      <c r="G560" s="73" t="str">
        <f>IF(A560="","",SUMIF(Transacoes!C$3:C1001,A560,Transacoes!G$3:G1001))</f>
        <v/>
      </c>
      <c r="H560" s="74" t="str">
        <f>IF(A560="","", SUMIF(Transacoes!C$3:C1001, A560, Transacoes!H$3:H1001))</f>
        <v/>
      </c>
      <c r="I560" s="75" t="str">
        <f>IF($A560="","",SUMIF(Transacoes!$C$3:$C1001, $A560, Transacoes!I$3:I1001))</f>
        <v/>
      </c>
      <c r="J560" s="75" t="str">
        <f>IF($A560="","",SUMIF(Transacoes!$C$3:$C1001, $A560, Transacoes!J$3:J1001))</f>
        <v/>
      </c>
      <c r="K560" s="75" t="str">
        <f>IF($A560="","",SUMIF(Transacoes!$C$3:$C1001, $A560, Transacoes!K$3:K1001))</f>
        <v/>
      </c>
      <c r="L560" s="75" t="str">
        <f>IF($A560="","",SUMIF(Transacoes!$C$3:$C1001, $A560, Transacoes!L$3:L1001))</f>
        <v/>
      </c>
      <c r="M560" s="76" t="str">
        <f>IF($A560="","",SUMIF(Transacoes!$C$3:$C1001, $A560, Transacoes!M$3:M1001))</f>
        <v/>
      </c>
      <c r="N560" s="30"/>
      <c r="O560" s="31"/>
      <c r="P560" s="31"/>
      <c r="Q560" s="31"/>
      <c r="R560" s="31"/>
      <c r="S560" s="31"/>
      <c r="T560" s="31"/>
      <c r="U560" s="31"/>
      <c r="V560" s="31"/>
      <c r="W560" s="31"/>
      <c r="X560" s="31"/>
    </row>
    <row r="561">
      <c r="A561" s="69"/>
      <c r="B561" s="70" t="str">
        <f>IF($A561="","",SUMIFS(Transacoes!D$3:D1001,Transacoes!$C$3:$C1001,$A561,Transacoes!$B$3:$B1001,"C")-SUMIFS(Transacoes!D$3:D1001,Transacoes!$C$3:$C1001,$A561,Transacoes!$B$3:$B1001,"V"))</f>
        <v/>
      </c>
      <c r="C561" s="71" t="str">
        <f>IF($A561="","",(SUMIFS(Transacoes!F$3:F1001,Transacoes!$C$3:$C1001,$A561,Transacoes!$B$3:$B1001,"C")-SUMIFS(Transacoes!F$3:F1001,Transacoes!$C$3:$C1001,$A561,Transacoes!$B$3:$B1001,"V")) + G561)</f>
        <v/>
      </c>
      <c r="D561" s="71" t="str">
        <f>IFERROR(__xludf.DUMMYFUNCTION("IF(A561="""","""",IF(B561="""","""",B561*GOOGLEFINANCE(A561)))"),"")</f>
        <v/>
      </c>
      <c r="E561" s="71" t="str">
        <f t="shared" si="1"/>
        <v/>
      </c>
      <c r="F561" s="72" t="str">
        <f t="shared" si="2"/>
        <v/>
      </c>
      <c r="G561" s="73" t="str">
        <f>IF(A561="","",SUMIF(Transacoes!C$3:C1001,A561,Transacoes!G$3:G1001))</f>
        <v/>
      </c>
      <c r="H561" s="74" t="str">
        <f>IF(A561="","", SUMIF(Transacoes!C$3:C1001, A561, Transacoes!H$3:H1001))</f>
        <v/>
      </c>
      <c r="I561" s="75" t="str">
        <f>IF($A561="","",SUMIF(Transacoes!$C$3:$C1001, $A561, Transacoes!I$3:I1001))</f>
        <v/>
      </c>
      <c r="J561" s="75" t="str">
        <f>IF($A561="","",SUMIF(Transacoes!$C$3:$C1001, $A561, Transacoes!J$3:J1001))</f>
        <v/>
      </c>
      <c r="K561" s="75" t="str">
        <f>IF($A561="","",SUMIF(Transacoes!$C$3:$C1001, $A561, Transacoes!K$3:K1001))</f>
        <v/>
      </c>
      <c r="L561" s="75" t="str">
        <f>IF($A561="","",SUMIF(Transacoes!$C$3:$C1001, $A561, Transacoes!L$3:L1001))</f>
        <v/>
      </c>
      <c r="M561" s="76" t="str">
        <f>IF($A561="","",SUMIF(Transacoes!$C$3:$C1001, $A561, Transacoes!M$3:M1001))</f>
        <v/>
      </c>
      <c r="N561" s="30"/>
      <c r="O561" s="31"/>
      <c r="P561" s="31"/>
      <c r="Q561" s="31"/>
      <c r="R561" s="31"/>
      <c r="S561" s="31"/>
      <c r="T561" s="31"/>
      <c r="U561" s="31"/>
      <c r="V561" s="31"/>
      <c r="W561" s="31"/>
      <c r="X561" s="31"/>
    </row>
    <row r="562">
      <c r="A562" s="69"/>
      <c r="B562" s="70" t="str">
        <f>IF($A562="","",SUMIFS(Transacoes!D$3:D1001,Transacoes!$C$3:$C1001,$A562,Transacoes!$B$3:$B1001,"C")-SUMIFS(Transacoes!D$3:D1001,Transacoes!$C$3:$C1001,$A562,Transacoes!$B$3:$B1001,"V"))</f>
        <v/>
      </c>
      <c r="C562" s="71" t="str">
        <f>IF($A562="","",(SUMIFS(Transacoes!F$3:F1001,Transacoes!$C$3:$C1001,$A562,Transacoes!$B$3:$B1001,"C")-SUMIFS(Transacoes!F$3:F1001,Transacoes!$C$3:$C1001,$A562,Transacoes!$B$3:$B1001,"V")) + G562)</f>
        <v/>
      </c>
      <c r="D562" s="71" t="str">
        <f>IFERROR(__xludf.DUMMYFUNCTION("IF(A562="""","""",IF(B562="""","""",B562*GOOGLEFINANCE(A562)))"),"")</f>
        <v/>
      </c>
      <c r="E562" s="71" t="str">
        <f t="shared" si="1"/>
        <v/>
      </c>
      <c r="F562" s="72" t="str">
        <f t="shared" si="2"/>
        <v/>
      </c>
      <c r="G562" s="73" t="str">
        <f>IF(A562="","",SUMIF(Transacoes!C$3:C1001,A562,Transacoes!G$3:G1001))</f>
        <v/>
      </c>
      <c r="H562" s="74" t="str">
        <f>IF(A562="","", SUMIF(Transacoes!C$3:C1001, A562, Transacoes!H$3:H1001))</f>
        <v/>
      </c>
      <c r="I562" s="75" t="str">
        <f>IF($A562="","",SUMIF(Transacoes!$C$3:$C1001, $A562, Transacoes!I$3:I1001))</f>
        <v/>
      </c>
      <c r="J562" s="75" t="str">
        <f>IF($A562="","",SUMIF(Transacoes!$C$3:$C1001, $A562, Transacoes!J$3:J1001))</f>
        <v/>
      </c>
      <c r="K562" s="75" t="str">
        <f>IF($A562="","",SUMIF(Transacoes!$C$3:$C1001, $A562, Transacoes!K$3:K1001))</f>
        <v/>
      </c>
      <c r="L562" s="75" t="str">
        <f>IF($A562="","",SUMIF(Transacoes!$C$3:$C1001, $A562, Transacoes!L$3:L1001))</f>
        <v/>
      </c>
      <c r="M562" s="76" t="str">
        <f>IF($A562="","",SUMIF(Transacoes!$C$3:$C1001, $A562, Transacoes!M$3:M1001))</f>
        <v/>
      </c>
      <c r="N562" s="30"/>
      <c r="O562" s="31"/>
      <c r="P562" s="31"/>
      <c r="Q562" s="31"/>
      <c r="R562" s="31"/>
      <c r="S562" s="31"/>
      <c r="T562" s="31"/>
      <c r="U562" s="31"/>
      <c r="V562" s="31"/>
      <c r="W562" s="31"/>
      <c r="X562" s="31"/>
    </row>
    <row r="563">
      <c r="A563" s="69"/>
      <c r="B563" s="70" t="str">
        <f>IF($A563="","",SUMIFS(Transacoes!D$3:D1001,Transacoes!$C$3:$C1001,$A563,Transacoes!$B$3:$B1001,"C")-SUMIFS(Transacoes!D$3:D1001,Transacoes!$C$3:$C1001,$A563,Transacoes!$B$3:$B1001,"V"))</f>
        <v/>
      </c>
      <c r="C563" s="71" t="str">
        <f>IF($A563="","",(SUMIFS(Transacoes!F$3:F1001,Transacoes!$C$3:$C1001,$A563,Transacoes!$B$3:$B1001,"C")-SUMIFS(Transacoes!F$3:F1001,Transacoes!$C$3:$C1001,$A563,Transacoes!$B$3:$B1001,"V")) + G563)</f>
        <v/>
      </c>
      <c r="D563" s="71" t="str">
        <f>IFERROR(__xludf.DUMMYFUNCTION("IF(A563="""","""",IF(B563="""","""",B563*GOOGLEFINANCE(A563)))"),"")</f>
        <v/>
      </c>
      <c r="E563" s="71" t="str">
        <f t="shared" si="1"/>
        <v/>
      </c>
      <c r="F563" s="72" t="str">
        <f t="shared" si="2"/>
        <v/>
      </c>
      <c r="G563" s="73" t="str">
        <f>IF(A563="","",SUMIF(Transacoes!C$3:C1001,A563,Transacoes!G$3:G1001))</f>
        <v/>
      </c>
      <c r="H563" s="74" t="str">
        <f>IF(A563="","", SUMIF(Transacoes!C$3:C1001, A563, Transacoes!H$3:H1001))</f>
        <v/>
      </c>
      <c r="I563" s="75" t="str">
        <f>IF($A563="","",SUMIF(Transacoes!$C$3:$C1001, $A563, Transacoes!I$3:I1001))</f>
        <v/>
      </c>
      <c r="J563" s="75" t="str">
        <f>IF($A563="","",SUMIF(Transacoes!$C$3:$C1001, $A563, Transacoes!J$3:J1001))</f>
        <v/>
      </c>
      <c r="K563" s="75" t="str">
        <f>IF($A563="","",SUMIF(Transacoes!$C$3:$C1001, $A563, Transacoes!K$3:K1001))</f>
        <v/>
      </c>
      <c r="L563" s="75" t="str">
        <f>IF($A563="","",SUMIF(Transacoes!$C$3:$C1001, $A563, Transacoes!L$3:L1001))</f>
        <v/>
      </c>
      <c r="M563" s="76" t="str">
        <f>IF($A563="","",SUMIF(Transacoes!$C$3:$C1001, $A563, Transacoes!M$3:M1001))</f>
        <v/>
      </c>
      <c r="N563" s="30"/>
      <c r="O563" s="31"/>
      <c r="P563" s="31"/>
      <c r="Q563" s="31"/>
      <c r="R563" s="31"/>
      <c r="S563" s="31"/>
      <c r="T563" s="31"/>
      <c r="U563" s="31"/>
      <c r="V563" s="31"/>
      <c r="W563" s="31"/>
      <c r="X563" s="31"/>
    </row>
    <row r="564">
      <c r="A564" s="69"/>
      <c r="B564" s="70" t="str">
        <f>IF($A564="","",SUMIFS(Transacoes!D$3:D1001,Transacoes!$C$3:$C1001,$A564,Transacoes!$B$3:$B1001,"C")-SUMIFS(Transacoes!D$3:D1001,Transacoes!$C$3:$C1001,$A564,Transacoes!$B$3:$B1001,"V"))</f>
        <v/>
      </c>
      <c r="C564" s="71" t="str">
        <f>IF($A564="","",(SUMIFS(Transacoes!F$3:F1001,Transacoes!$C$3:$C1001,$A564,Transacoes!$B$3:$B1001,"C")-SUMIFS(Transacoes!F$3:F1001,Transacoes!$C$3:$C1001,$A564,Transacoes!$B$3:$B1001,"V")) + G564)</f>
        <v/>
      </c>
      <c r="D564" s="71" t="str">
        <f>IFERROR(__xludf.DUMMYFUNCTION("IF(A564="""","""",IF(B564="""","""",B564*GOOGLEFINANCE(A564)))"),"")</f>
        <v/>
      </c>
      <c r="E564" s="71" t="str">
        <f t="shared" si="1"/>
        <v/>
      </c>
      <c r="F564" s="72" t="str">
        <f t="shared" si="2"/>
        <v/>
      </c>
      <c r="G564" s="73" t="str">
        <f>IF(A564="","",SUMIF(Transacoes!C$3:C1001,A564,Transacoes!G$3:G1001))</f>
        <v/>
      </c>
      <c r="H564" s="74" t="str">
        <f>IF(A564="","", SUMIF(Transacoes!C$3:C1001, A564, Transacoes!H$3:H1001))</f>
        <v/>
      </c>
      <c r="I564" s="75" t="str">
        <f>IF($A564="","",SUMIF(Transacoes!$C$3:$C1001, $A564, Transacoes!I$3:I1001))</f>
        <v/>
      </c>
      <c r="J564" s="75" t="str">
        <f>IF($A564="","",SUMIF(Transacoes!$C$3:$C1001, $A564, Transacoes!J$3:J1001))</f>
        <v/>
      </c>
      <c r="K564" s="75" t="str">
        <f>IF($A564="","",SUMIF(Transacoes!$C$3:$C1001, $A564, Transacoes!K$3:K1001))</f>
        <v/>
      </c>
      <c r="L564" s="75" t="str">
        <f>IF($A564="","",SUMIF(Transacoes!$C$3:$C1001, $A564, Transacoes!L$3:L1001))</f>
        <v/>
      </c>
      <c r="M564" s="76" t="str">
        <f>IF($A564="","",SUMIF(Transacoes!$C$3:$C1001, $A564, Transacoes!M$3:M1001))</f>
        <v/>
      </c>
      <c r="N564" s="30"/>
      <c r="O564" s="31"/>
      <c r="P564" s="31"/>
      <c r="Q564" s="31"/>
      <c r="R564" s="31"/>
      <c r="S564" s="31"/>
      <c r="T564" s="31"/>
      <c r="U564" s="31"/>
      <c r="V564" s="31"/>
      <c r="W564" s="31"/>
      <c r="X564" s="31"/>
    </row>
    <row r="565">
      <c r="A565" s="69"/>
      <c r="B565" s="70" t="str">
        <f>IF($A565="","",SUMIFS(Transacoes!D$3:D1001,Transacoes!$C$3:$C1001,$A565,Transacoes!$B$3:$B1001,"C")-SUMIFS(Transacoes!D$3:D1001,Transacoes!$C$3:$C1001,$A565,Transacoes!$B$3:$B1001,"V"))</f>
        <v/>
      </c>
      <c r="C565" s="71" t="str">
        <f>IF($A565="","",(SUMIFS(Transacoes!F$3:F1001,Transacoes!$C$3:$C1001,$A565,Transacoes!$B$3:$B1001,"C")-SUMIFS(Transacoes!F$3:F1001,Transacoes!$C$3:$C1001,$A565,Transacoes!$B$3:$B1001,"V")) + G565)</f>
        <v/>
      </c>
      <c r="D565" s="71" t="str">
        <f>IFERROR(__xludf.DUMMYFUNCTION("IF(A565="""","""",IF(B565="""","""",B565*GOOGLEFINANCE(A565)))"),"")</f>
        <v/>
      </c>
      <c r="E565" s="71" t="str">
        <f t="shared" si="1"/>
        <v/>
      </c>
      <c r="F565" s="72" t="str">
        <f t="shared" si="2"/>
        <v/>
      </c>
      <c r="G565" s="73" t="str">
        <f>IF(A565="","",SUMIF(Transacoes!C$3:C1001,A565,Transacoes!G$3:G1001))</f>
        <v/>
      </c>
      <c r="H565" s="74" t="str">
        <f>IF(A565="","", SUMIF(Transacoes!C$3:C1001, A565, Transacoes!H$3:H1001))</f>
        <v/>
      </c>
      <c r="I565" s="75" t="str">
        <f>IF($A565="","",SUMIF(Transacoes!$C$3:$C1001, $A565, Transacoes!I$3:I1001))</f>
        <v/>
      </c>
      <c r="J565" s="75" t="str">
        <f>IF($A565="","",SUMIF(Transacoes!$C$3:$C1001, $A565, Transacoes!J$3:J1001))</f>
        <v/>
      </c>
      <c r="K565" s="75" t="str">
        <f>IF($A565="","",SUMIF(Transacoes!$C$3:$C1001, $A565, Transacoes!K$3:K1001))</f>
        <v/>
      </c>
      <c r="L565" s="75" t="str">
        <f>IF($A565="","",SUMIF(Transacoes!$C$3:$C1001, $A565, Transacoes!L$3:L1001))</f>
        <v/>
      </c>
      <c r="M565" s="76" t="str">
        <f>IF($A565="","",SUMIF(Transacoes!$C$3:$C1001, $A565, Transacoes!M$3:M1001))</f>
        <v/>
      </c>
      <c r="N565" s="30"/>
      <c r="O565" s="31"/>
      <c r="P565" s="31"/>
      <c r="Q565" s="31"/>
      <c r="R565" s="31"/>
      <c r="S565" s="31"/>
      <c r="T565" s="31"/>
      <c r="U565" s="31"/>
      <c r="V565" s="31"/>
      <c r="W565" s="31"/>
      <c r="X565" s="31"/>
    </row>
    <row r="566">
      <c r="A566" s="69"/>
      <c r="B566" s="70" t="str">
        <f>IF($A566="","",SUMIFS(Transacoes!D$3:D1001,Transacoes!$C$3:$C1001,$A566,Transacoes!$B$3:$B1001,"C")-SUMIFS(Transacoes!D$3:D1001,Transacoes!$C$3:$C1001,$A566,Transacoes!$B$3:$B1001,"V"))</f>
        <v/>
      </c>
      <c r="C566" s="71" t="str">
        <f>IF($A566="","",(SUMIFS(Transacoes!F$3:F1001,Transacoes!$C$3:$C1001,$A566,Transacoes!$B$3:$B1001,"C")-SUMIFS(Transacoes!F$3:F1001,Transacoes!$C$3:$C1001,$A566,Transacoes!$B$3:$B1001,"V")) + G566)</f>
        <v/>
      </c>
      <c r="D566" s="71" t="str">
        <f>IFERROR(__xludf.DUMMYFUNCTION("IF(A566="""","""",IF(B566="""","""",B566*GOOGLEFINANCE(A566)))"),"")</f>
        <v/>
      </c>
      <c r="E566" s="71" t="str">
        <f t="shared" si="1"/>
        <v/>
      </c>
      <c r="F566" s="72" t="str">
        <f t="shared" si="2"/>
        <v/>
      </c>
      <c r="G566" s="73" t="str">
        <f>IF(A566="","",SUMIF(Transacoes!C$3:C1001,A566,Transacoes!G$3:G1001))</f>
        <v/>
      </c>
      <c r="H566" s="74" t="str">
        <f>IF(A566="","", SUMIF(Transacoes!C$3:C1001, A566, Transacoes!H$3:H1001))</f>
        <v/>
      </c>
      <c r="I566" s="75" t="str">
        <f>IF($A566="","",SUMIF(Transacoes!$C$3:$C1001, $A566, Transacoes!I$3:I1001))</f>
        <v/>
      </c>
      <c r="J566" s="75" t="str">
        <f>IF($A566="","",SUMIF(Transacoes!$C$3:$C1001, $A566, Transacoes!J$3:J1001))</f>
        <v/>
      </c>
      <c r="K566" s="75" t="str">
        <f>IF($A566="","",SUMIF(Transacoes!$C$3:$C1001, $A566, Transacoes!K$3:K1001))</f>
        <v/>
      </c>
      <c r="L566" s="75" t="str">
        <f>IF($A566="","",SUMIF(Transacoes!$C$3:$C1001, $A566, Transacoes!L$3:L1001))</f>
        <v/>
      </c>
      <c r="M566" s="76" t="str">
        <f>IF($A566="","",SUMIF(Transacoes!$C$3:$C1001, $A566, Transacoes!M$3:M1001))</f>
        <v/>
      </c>
      <c r="N566" s="30"/>
      <c r="O566" s="31"/>
      <c r="P566" s="31"/>
      <c r="Q566" s="31"/>
      <c r="R566" s="31"/>
      <c r="S566" s="31"/>
      <c r="T566" s="31"/>
      <c r="U566" s="31"/>
      <c r="V566" s="31"/>
      <c r="W566" s="31"/>
      <c r="X566" s="31"/>
    </row>
    <row r="567">
      <c r="A567" s="69"/>
      <c r="B567" s="70" t="str">
        <f>IF($A567="","",SUMIFS(Transacoes!D$3:D1001,Transacoes!$C$3:$C1001,$A567,Transacoes!$B$3:$B1001,"C")-SUMIFS(Transacoes!D$3:D1001,Transacoes!$C$3:$C1001,$A567,Transacoes!$B$3:$B1001,"V"))</f>
        <v/>
      </c>
      <c r="C567" s="71" t="str">
        <f>IF($A567="","",(SUMIFS(Transacoes!F$3:F1001,Transacoes!$C$3:$C1001,$A567,Transacoes!$B$3:$B1001,"C")-SUMIFS(Transacoes!F$3:F1001,Transacoes!$C$3:$C1001,$A567,Transacoes!$B$3:$B1001,"V")) + G567)</f>
        <v/>
      </c>
      <c r="D567" s="71" t="str">
        <f>IFERROR(__xludf.DUMMYFUNCTION("IF(A567="""","""",IF(B567="""","""",B567*GOOGLEFINANCE(A567)))"),"")</f>
        <v/>
      </c>
      <c r="E567" s="71" t="str">
        <f t="shared" si="1"/>
        <v/>
      </c>
      <c r="F567" s="72" t="str">
        <f t="shared" si="2"/>
        <v/>
      </c>
      <c r="G567" s="73" t="str">
        <f>IF(A567="","",SUMIF(Transacoes!C$3:C1001,A567,Transacoes!G$3:G1001))</f>
        <v/>
      </c>
      <c r="H567" s="74" t="str">
        <f>IF(A567="","", SUMIF(Transacoes!C$3:C1001, A567, Transacoes!H$3:H1001))</f>
        <v/>
      </c>
      <c r="I567" s="75" t="str">
        <f>IF($A567="","",SUMIF(Transacoes!$C$3:$C1001, $A567, Transacoes!I$3:I1001))</f>
        <v/>
      </c>
      <c r="J567" s="75" t="str">
        <f>IF($A567="","",SUMIF(Transacoes!$C$3:$C1001, $A567, Transacoes!J$3:J1001))</f>
        <v/>
      </c>
      <c r="K567" s="75" t="str">
        <f>IF($A567="","",SUMIF(Transacoes!$C$3:$C1001, $A567, Transacoes!K$3:K1001))</f>
        <v/>
      </c>
      <c r="L567" s="75" t="str">
        <f>IF($A567="","",SUMIF(Transacoes!$C$3:$C1001, $A567, Transacoes!L$3:L1001))</f>
        <v/>
      </c>
      <c r="M567" s="76" t="str">
        <f>IF($A567="","",SUMIF(Transacoes!$C$3:$C1001, $A567, Transacoes!M$3:M1001))</f>
        <v/>
      </c>
      <c r="N567" s="30"/>
      <c r="O567" s="31"/>
      <c r="P567" s="31"/>
      <c r="Q567" s="31"/>
      <c r="R567" s="31"/>
      <c r="S567" s="31"/>
      <c r="T567" s="31"/>
      <c r="U567" s="31"/>
      <c r="V567" s="31"/>
      <c r="W567" s="31"/>
      <c r="X567" s="31"/>
    </row>
    <row r="568">
      <c r="A568" s="69"/>
      <c r="B568" s="70" t="str">
        <f>IF($A568="","",SUMIFS(Transacoes!D$3:D1001,Transacoes!$C$3:$C1001,$A568,Transacoes!$B$3:$B1001,"C")-SUMIFS(Transacoes!D$3:D1001,Transacoes!$C$3:$C1001,$A568,Transacoes!$B$3:$B1001,"V"))</f>
        <v/>
      </c>
      <c r="C568" s="71" t="str">
        <f>IF($A568="","",(SUMIFS(Transacoes!F$3:F1001,Transacoes!$C$3:$C1001,$A568,Transacoes!$B$3:$B1001,"C")-SUMIFS(Transacoes!F$3:F1001,Transacoes!$C$3:$C1001,$A568,Transacoes!$B$3:$B1001,"V")) + G568)</f>
        <v/>
      </c>
      <c r="D568" s="71" t="str">
        <f>IFERROR(__xludf.DUMMYFUNCTION("IF(A568="""","""",IF(B568="""","""",B568*GOOGLEFINANCE(A568)))"),"")</f>
        <v/>
      </c>
      <c r="E568" s="71" t="str">
        <f t="shared" si="1"/>
        <v/>
      </c>
      <c r="F568" s="72" t="str">
        <f t="shared" si="2"/>
        <v/>
      </c>
      <c r="G568" s="73" t="str">
        <f>IF(A568="","",SUMIF(Transacoes!C$3:C1001,A568,Transacoes!G$3:G1001))</f>
        <v/>
      </c>
      <c r="H568" s="74" t="str">
        <f>IF(A568="","", SUMIF(Transacoes!C$3:C1001, A568, Transacoes!H$3:H1001))</f>
        <v/>
      </c>
      <c r="I568" s="75" t="str">
        <f>IF($A568="","",SUMIF(Transacoes!$C$3:$C1001, $A568, Transacoes!I$3:I1001))</f>
        <v/>
      </c>
      <c r="J568" s="75" t="str">
        <f>IF($A568="","",SUMIF(Transacoes!$C$3:$C1001, $A568, Transacoes!J$3:J1001))</f>
        <v/>
      </c>
      <c r="K568" s="75" t="str">
        <f>IF($A568="","",SUMIF(Transacoes!$C$3:$C1001, $A568, Transacoes!K$3:K1001))</f>
        <v/>
      </c>
      <c r="L568" s="75" t="str">
        <f>IF($A568="","",SUMIF(Transacoes!$C$3:$C1001, $A568, Transacoes!L$3:L1001))</f>
        <v/>
      </c>
      <c r="M568" s="76" t="str">
        <f>IF($A568="","",SUMIF(Transacoes!$C$3:$C1001, $A568, Transacoes!M$3:M1001))</f>
        <v/>
      </c>
      <c r="N568" s="30"/>
      <c r="O568" s="31"/>
      <c r="P568" s="31"/>
      <c r="Q568" s="31"/>
      <c r="R568" s="31"/>
      <c r="S568" s="31"/>
      <c r="T568" s="31"/>
      <c r="U568" s="31"/>
      <c r="V568" s="31"/>
      <c r="W568" s="31"/>
      <c r="X568" s="31"/>
    </row>
    <row r="569">
      <c r="A569" s="69"/>
      <c r="B569" s="70" t="str">
        <f>IF($A569="","",SUMIFS(Transacoes!D$3:D1001,Transacoes!$C$3:$C1001,$A569,Transacoes!$B$3:$B1001,"C")-SUMIFS(Transacoes!D$3:D1001,Transacoes!$C$3:$C1001,$A569,Transacoes!$B$3:$B1001,"V"))</f>
        <v/>
      </c>
      <c r="C569" s="71" t="str">
        <f>IF($A569="","",(SUMIFS(Transacoes!F$3:F1001,Transacoes!$C$3:$C1001,$A569,Transacoes!$B$3:$B1001,"C")-SUMIFS(Transacoes!F$3:F1001,Transacoes!$C$3:$C1001,$A569,Transacoes!$B$3:$B1001,"V")) + G569)</f>
        <v/>
      </c>
      <c r="D569" s="71" t="str">
        <f>IFERROR(__xludf.DUMMYFUNCTION("IF(A569="""","""",IF(B569="""","""",B569*GOOGLEFINANCE(A569)))"),"")</f>
        <v/>
      </c>
      <c r="E569" s="71" t="str">
        <f t="shared" si="1"/>
        <v/>
      </c>
      <c r="F569" s="72" t="str">
        <f t="shared" si="2"/>
        <v/>
      </c>
      <c r="G569" s="73" t="str">
        <f>IF(A569="","",SUMIF(Transacoes!C$3:C1001,A569,Transacoes!G$3:G1001))</f>
        <v/>
      </c>
      <c r="H569" s="74" t="str">
        <f>IF(A569="","", SUMIF(Transacoes!C$3:C1001, A569, Transacoes!H$3:H1001))</f>
        <v/>
      </c>
      <c r="I569" s="75" t="str">
        <f>IF($A569="","",SUMIF(Transacoes!$C$3:$C1001, $A569, Transacoes!I$3:I1001))</f>
        <v/>
      </c>
      <c r="J569" s="75" t="str">
        <f>IF($A569="","",SUMIF(Transacoes!$C$3:$C1001, $A569, Transacoes!J$3:J1001))</f>
        <v/>
      </c>
      <c r="K569" s="75" t="str">
        <f>IF($A569="","",SUMIF(Transacoes!$C$3:$C1001, $A569, Transacoes!K$3:K1001))</f>
        <v/>
      </c>
      <c r="L569" s="75" t="str">
        <f>IF($A569="","",SUMIF(Transacoes!$C$3:$C1001, $A569, Transacoes!L$3:L1001))</f>
        <v/>
      </c>
      <c r="M569" s="76" t="str">
        <f>IF($A569="","",SUMIF(Transacoes!$C$3:$C1001, $A569, Transacoes!M$3:M1001))</f>
        <v/>
      </c>
      <c r="N569" s="30"/>
      <c r="O569" s="31"/>
      <c r="P569" s="31"/>
      <c r="Q569" s="31"/>
      <c r="R569" s="31"/>
      <c r="S569" s="31"/>
      <c r="T569" s="31"/>
      <c r="U569" s="31"/>
      <c r="V569" s="31"/>
      <c r="W569" s="31"/>
      <c r="X569" s="31"/>
    </row>
    <row r="570">
      <c r="A570" s="69"/>
      <c r="B570" s="70" t="str">
        <f>IF($A570="","",SUMIFS(Transacoes!D$3:D1001,Transacoes!$C$3:$C1001,$A570,Transacoes!$B$3:$B1001,"C")-SUMIFS(Transacoes!D$3:D1001,Transacoes!$C$3:$C1001,$A570,Transacoes!$B$3:$B1001,"V"))</f>
        <v/>
      </c>
      <c r="C570" s="71" t="str">
        <f>IF($A570="","",(SUMIFS(Transacoes!F$3:F1001,Transacoes!$C$3:$C1001,$A570,Transacoes!$B$3:$B1001,"C")-SUMIFS(Transacoes!F$3:F1001,Transacoes!$C$3:$C1001,$A570,Transacoes!$B$3:$B1001,"V")) + G570)</f>
        <v/>
      </c>
      <c r="D570" s="71" t="str">
        <f>IFERROR(__xludf.DUMMYFUNCTION("IF(A570="""","""",IF(B570="""","""",B570*GOOGLEFINANCE(A570)))"),"")</f>
        <v/>
      </c>
      <c r="E570" s="71" t="str">
        <f t="shared" si="1"/>
        <v/>
      </c>
      <c r="F570" s="72" t="str">
        <f t="shared" si="2"/>
        <v/>
      </c>
      <c r="G570" s="73" t="str">
        <f>IF(A570="","",SUMIF(Transacoes!C$3:C1001,A570,Transacoes!G$3:G1001))</f>
        <v/>
      </c>
      <c r="H570" s="74" t="str">
        <f>IF(A570="","", SUMIF(Transacoes!C$3:C1001, A570, Transacoes!H$3:H1001))</f>
        <v/>
      </c>
      <c r="I570" s="75" t="str">
        <f>IF($A570="","",SUMIF(Transacoes!$C$3:$C1001, $A570, Transacoes!I$3:I1001))</f>
        <v/>
      </c>
      <c r="J570" s="75" t="str">
        <f>IF($A570="","",SUMIF(Transacoes!$C$3:$C1001, $A570, Transacoes!J$3:J1001))</f>
        <v/>
      </c>
      <c r="K570" s="75" t="str">
        <f>IF($A570="","",SUMIF(Transacoes!$C$3:$C1001, $A570, Transacoes!K$3:K1001))</f>
        <v/>
      </c>
      <c r="L570" s="75" t="str">
        <f>IF($A570="","",SUMIF(Transacoes!$C$3:$C1001, $A570, Transacoes!L$3:L1001))</f>
        <v/>
      </c>
      <c r="M570" s="76" t="str">
        <f>IF($A570="","",SUMIF(Transacoes!$C$3:$C1001, $A570, Transacoes!M$3:M1001))</f>
        <v/>
      </c>
      <c r="N570" s="30"/>
      <c r="O570" s="31"/>
      <c r="P570" s="31"/>
      <c r="Q570" s="31"/>
      <c r="R570" s="31"/>
      <c r="S570" s="31"/>
      <c r="T570" s="31"/>
      <c r="U570" s="31"/>
      <c r="V570" s="31"/>
      <c r="W570" s="31"/>
      <c r="X570" s="31"/>
    </row>
    <row r="571">
      <c r="A571" s="69"/>
      <c r="B571" s="70" t="str">
        <f>IF($A571="","",SUMIFS(Transacoes!D$3:D1001,Transacoes!$C$3:$C1001,$A571,Transacoes!$B$3:$B1001,"C")-SUMIFS(Transacoes!D$3:D1001,Transacoes!$C$3:$C1001,$A571,Transacoes!$B$3:$B1001,"V"))</f>
        <v/>
      </c>
      <c r="C571" s="71" t="str">
        <f>IF($A571="","",(SUMIFS(Transacoes!F$3:F1001,Transacoes!$C$3:$C1001,$A571,Transacoes!$B$3:$B1001,"C")-SUMIFS(Transacoes!F$3:F1001,Transacoes!$C$3:$C1001,$A571,Transacoes!$B$3:$B1001,"V")) + G571)</f>
        <v/>
      </c>
      <c r="D571" s="71" t="str">
        <f>IFERROR(__xludf.DUMMYFUNCTION("IF(A571="""","""",IF(B571="""","""",B571*GOOGLEFINANCE(A571)))"),"")</f>
        <v/>
      </c>
      <c r="E571" s="71" t="str">
        <f t="shared" si="1"/>
        <v/>
      </c>
      <c r="F571" s="72" t="str">
        <f t="shared" si="2"/>
        <v/>
      </c>
      <c r="G571" s="73" t="str">
        <f>IF(A571="","",SUMIF(Transacoes!C$3:C1001,A571,Transacoes!G$3:G1001))</f>
        <v/>
      </c>
      <c r="H571" s="74" t="str">
        <f>IF(A571="","", SUMIF(Transacoes!C$3:C1001, A571, Transacoes!H$3:H1001))</f>
        <v/>
      </c>
      <c r="I571" s="75" t="str">
        <f>IF($A571="","",SUMIF(Transacoes!$C$3:$C1001, $A571, Transacoes!I$3:I1001))</f>
        <v/>
      </c>
      <c r="J571" s="75" t="str">
        <f>IF($A571="","",SUMIF(Transacoes!$C$3:$C1001, $A571, Transacoes!J$3:J1001))</f>
        <v/>
      </c>
      <c r="K571" s="75" t="str">
        <f>IF($A571="","",SUMIF(Transacoes!$C$3:$C1001, $A571, Transacoes!K$3:K1001))</f>
        <v/>
      </c>
      <c r="L571" s="75" t="str">
        <f>IF($A571="","",SUMIF(Transacoes!$C$3:$C1001, $A571, Transacoes!L$3:L1001))</f>
        <v/>
      </c>
      <c r="M571" s="76" t="str">
        <f>IF($A571="","",SUMIF(Transacoes!$C$3:$C1001, $A571, Transacoes!M$3:M1001))</f>
        <v/>
      </c>
      <c r="N571" s="30"/>
      <c r="O571" s="31"/>
      <c r="P571" s="31"/>
      <c r="Q571" s="31"/>
      <c r="R571" s="31"/>
      <c r="S571" s="31"/>
      <c r="T571" s="31"/>
      <c r="U571" s="31"/>
      <c r="V571" s="31"/>
      <c r="W571" s="31"/>
      <c r="X571" s="31"/>
    </row>
    <row r="572">
      <c r="A572" s="69"/>
      <c r="B572" s="70" t="str">
        <f>IF($A572="","",SUMIFS(Transacoes!D$3:D1001,Transacoes!$C$3:$C1001,$A572,Transacoes!$B$3:$B1001,"C")-SUMIFS(Transacoes!D$3:D1001,Transacoes!$C$3:$C1001,$A572,Transacoes!$B$3:$B1001,"V"))</f>
        <v/>
      </c>
      <c r="C572" s="71" t="str">
        <f>IF($A572="","",(SUMIFS(Transacoes!F$3:F1001,Transacoes!$C$3:$C1001,$A572,Transacoes!$B$3:$B1001,"C")-SUMIFS(Transacoes!F$3:F1001,Transacoes!$C$3:$C1001,$A572,Transacoes!$B$3:$B1001,"V")) + G572)</f>
        <v/>
      </c>
      <c r="D572" s="71" t="str">
        <f>IFERROR(__xludf.DUMMYFUNCTION("IF(A572="""","""",IF(B572="""","""",B572*GOOGLEFINANCE(A572)))"),"")</f>
        <v/>
      </c>
      <c r="E572" s="71" t="str">
        <f t="shared" si="1"/>
        <v/>
      </c>
      <c r="F572" s="72" t="str">
        <f t="shared" si="2"/>
        <v/>
      </c>
      <c r="G572" s="73" t="str">
        <f>IF(A572="","",SUMIF(Transacoes!C$3:C1001,A572,Transacoes!G$3:G1001))</f>
        <v/>
      </c>
      <c r="H572" s="74" t="str">
        <f>IF(A572="","", SUMIF(Transacoes!C$3:C1001, A572, Transacoes!H$3:H1001))</f>
        <v/>
      </c>
      <c r="I572" s="75" t="str">
        <f>IF($A572="","",SUMIF(Transacoes!$C$3:$C1001, $A572, Transacoes!I$3:I1001))</f>
        <v/>
      </c>
      <c r="J572" s="75" t="str">
        <f>IF($A572="","",SUMIF(Transacoes!$C$3:$C1001, $A572, Transacoes!J$3:J1001))</f>
        <v/>
      </c>
      <c r="K572" s="75" t="str">
        <f>IF($A572="","",SUMIF(Transacoes!$C$3:$C1001, $A572, Transacoes!K$3:K1001))</f>
        <v/>
      </c>
      <c r="L572" s="75" t="str">
        <f>IF($A572="","",SUMIF(Transacoes!$C$3:$C1001, $A572, Transacoes!L$3:L1001))</f>
        <v/>
      </c>
      <c r="M572" s="76" t="str">
        <f>IF($A572="","",SUMIF(Transacoes!$C$3:$C1001, $A572, Transacoes!M$3:M1001))</f>
        <v/>
      </c>
      <c r="N572" s="30"/>
      <c r="O572" s="31"/>
      <c r="P572" s="31"/>
      <c r="Q572" s="31"/>
      <c r="R572" s="31"/>
      <c r="S572" s="31"/>
      <c r="T572" s="31"/>
      <c r="U572" s="31"/>
      <c r="V572" s="31"/>
      <c r="W572" s="31"/>
      <c r="X572" s="31"/>
    </row>
    <row r="573">
      <c r="A573" s="69"/>
      <c r="B573" s="70" t="str">
        <f>IF($A573="","",SUMIFS(Transacoes!D$3:D1001,Transacoes!$C$3:$C1001,$A573,Transacoes!$B$3:$B1001,"C")-SUMIFS(Transacoes!D$3:D1001,Transacoes!$C$3:$C1001,$A573,Transacoes!$B$3:$B1001,"V"))</f>
        <v/>
      </c>
      <c r="C573" s="71" t="str">
        <f>IF($A573="","",(SUMIFS(Transacoes!F$3:F1001,Transacoes!$C$3:$C1001,$A573,Transacoes!$B$3:$B1001,"C")-SUMIFS(Transacoes!F$3:F1001,Transacoes!$C$3:$C1001,$A573,Transacoes!$B$3:$B1001,"V")) + G573)</f>
        <v/>
      </c>
      <c r="D573" s="71" t="str">
        <f>IFERROR(__xludf.DUMMYFUNCTION("IF(A573="""","""",IF(B573="""","""",B573*GOOGLEFINANCE(A573)))"),"")</f>
        <v/>
      </c>
      <c r="E573" s="71" t="str">
        <f t="shared" si="1"/>
        <v/>
      </c>
      <c r="F573" s="72" t="str">
        <f t="shared" si="2"/>
        <v/>
      </c>
      <c r="G573" s="73" t="str">
        <f>IF(A573="","",SUMIF(Transacoes!C$3:C1001,A573,Transacoes!G$3:G1001))</f>
        <v/>
      </c>
      <c r="H573" s="74" t="str">
        <f>IF(A573="","", SUMIF(Transacoes!C$3:C1001, A573, Transacoes!H$3:H1001))</f>
        <v/>
      </c>
      <c r="I573" s="75" t="str">
        <f>IF($A573="","",SUMIF(Transacoes!$C$3:$C1001, $A573, Transacoes!I$3:I1001))</f>
        <v/>
      </c>
      <c r="J573" s="75" t="str">
        <f>IF($A573="","",SUMIF(Transacoes!$C$3:$C1001, $A573, Transacoes!J$3:J1001))</f>
        <v/>
      </c>
      <c r="K573" s="75" t="str">
        <f>IF($A573="","",SUMIF(Transacoes!$C$3:$C1001, $A573, Transacoes!K$3:K1001))</f>
        <v/>
      </c>
      <c r="L573" s="75" t="str">
        <f>IF($A573="","",SUMIF(Transacoes!$C$3:$C1001, $A573, Transacoes!L$3:L1001))</f>
        <v/>
      </c>
      <c r="M573" s="76" t="str">
        <f>IF($A573="","",SUMIF(Transacoes!$C$3:$C1001, $A573, Transacoes!M$3:M1001))</f>
        <v/>
      </c>
      <c r="N573" s="30"/>
      <c r="O573" s="31"/>
      <c r="P573" s="31"/>
      <c r="Q573" s="31"/>
      <c r="R573" s="31"/>
      <c r="S573" s="31"/>
      <c r="T573" s="31"/>
      <c r="U573" s="31"/>
      <c r="V573" s="31"/>
      <c r="W573" s="31"/>
      <c r="X573" s="31"/>
    </row>
    <row r="574">
      <c r="A574" s="69"/>
      <c r="B574" s="70" t="str">
        <f>IF($A574="","",SUMIFS(Transacoes!D$3:D1001,Transacoes!$C$3:$C1001,$A574,Transacoes!$B$3:$B1001,"C")-SUMIFS(Transacoes!D$3:D1001,Transacoes!$C$3:$C1001,$A574,Transacoes!$B$3:$B1001,"V"))</f>
        <v/>
      </c>
      <c r="C574" s="71" t="str">
        <f>IF($A574="","",(SUMIFS(Transacoes!F$3:F1001,Transacoes!$C$3:$C1001,$A574,Transacoes!$B$3:$B1001,"C")-SUMIFS(Transacoes!F$3:F1001,Transacoes!$C$3:$C1001,$A574,Transacoes!$B$3:$B1001,"V")) + G574)</f>
        <v/>
      </c>
      <c r="D574" s="71" t="str">
        <f>IFERROR(__xludf.DUMMYFUNCTION("IF(A574="""","""",IF(B574="""","""",B574*GOOGLEFINANCE(A574)))"),"")</f>
        <v/>
      </c>
      <c r="E574" s="71" t="str">
        <f t="shared" si="1"/>
        <v/>
      </c>
      <c r="F574" s="72" t="str">
        <f t="shared" si="2"/>
        <v/>
      </c>
      <c r="G574" s="73" t="str">
        <f>IF(A574="","",SUMIF(Transacoes!C$3:C1001,A574,Transacoes!G$3:G1001))</f>
        <v/>
      </c>
      <c r="H574" s="74" t="str">
        <f>IF(A574="","", SUMIF(Transacoes!C$3:C1001, A574, Transacoes!H$3:H1001))</f>
        <v/>
      </c>
      <c r="I574" s="75" t="str">
        <f>IF($A574="","",SUMIF(Transacoes!$C$3:$C1001, $A574, Transacoes!I$3:I1001))</f>
        <v/>
      </c>
      <c r="J574" s="75" t="str">
        <f>IF($A574="","",SUMIF(Transacoes!$C$3:$C1001, $A574, Transacoes!J$3:J1001))</f>
        <v/>
      </c>
      <c r="K574" s="75" t="str">
        <f>IF($A574="","",SUMIF(Transacoes!$C$3:$C1001, $A574, Transacoes!K$3:K1001))</f>
        <v/>
      </c>
      <c r="L574" s="75" t="str">
        <f>IF($A574="","",SUMIF(Transacoes!$C$3:$C1001, $A574, Transacoes!L$3:L1001))</f>
        <v/>
      </c>
      <c r="M574" s="76" t="str">
        <f>IF($A574="","",SUMIF(Transacoes!$C$3:$C1001, $A574, Transacoes!M$3:M1001))</f>
        <v/>
      </c>
      <c r="N574" s="30"/>
      <c r="O574" s="31"/>
      <c r="P574" s="31"/>
      <c r="Q574" s="31"/>
      <c r="R574" s="31"/>
      <c r="S574" s="31"/>
      <c r="T574" s="31"/>
      <c r="U574" s="31"/>
      <c r="V574" s="31"/>
      <c r="W574" s="31"/>
      <c r="X574" s="31"/>
    </row>
    <row r="575">
      <c r="A575" s="69"/>
      <c r="B575" s="70" t="str">
        <f>IF($A575="","",SUMIFS(Transacoes!D$3:D1001,Transacoes!$C$3:$C1001,$A575,Transacoes!$B$3:$B1001,"C")-SUMIFS(Transacoes!D$3:D1001,Transacoes!$C$3:$C1001,$A575,Transacoes!$B$3:$B1001,"V"))</f>
        <v/>
      </c>
      <c r="C575" s="71" t="str">
        <f>IF($A575="","",(SUMIFS(Transacoes!F$3:F1001,Transacoes!$C$3:$C1001,$A575,Transacoes!$B$3:$B1001,"C")-SUMIFS(Transacoes!F$3:F1001,Transacoes!$C$3:$C1001,$A575,Transacoes!$B$3:$B1001,"V")) + G575)</f>
        <v/>
      </c>
      <c r="D575" s="71" t="str">
        <f>IFERROR(__xludf.DUMMYFUNCTION("IF(A575="""","""",IF(B575="""","""",B575*GOOGLEFINANCE(A575)))"),"")</f>
        <v/>
      </c>
      <c r="E575" s="71" t="str">
        <f t="shared" si="1"/>
        <v/>
      </c>
      <c r="F575" s="72" t="str">
        <f t="shared" si="2"/>
        <v/>
      </c>
      <c r="G575" s="73" t="str">
        <f>IF(A575="","",SUMIF(Transacoes!C$3:C1001,A575,Transacoes!G$3:G1001))</f>
        <v/>
      </c>
      <c r="H575" s="74" t="str">
        <f>IF(A575="","", SUMIF(Transacoes!C$3:C1001, A575, Transacoes!H$3:H1001))</f>
        <v/>
      </c>
      <c r="I575" s="75" t="str">
        <f>IF($A575="","",SUMIF(Transacoes!$C$3:$C1001, $A575, Transacoes!I$3:I1001))</f>
        <v/>
      </c>
      <c r="J575" s="75" t="str">
        <f>IF($A575="","",SUMIF(Transacoes!$C$3:$C1001, $A575, Transacoes!J$3:J1001))</f>
        <v/>
      </c>
      <c r="K575" s="75" t="str">
        <f>IF($A575="","",SUMIF(Transacoes!$C$3:$C1001, $A575, Transacoes!K$3:K1001))</f>
        <v/>
      </c>
      <c r="L575" s="75" t="str">
        <f>IF($A575="","",SUMIF(Transacoes!$C$3:$C1001, $A575, Transacoes!L$3:L1001))</f>
        <v/>
      </c>
      <c r="M575" s="76" t="str">
        <f>IF($A575="","",SUMIF(Transacoes!$C$3:$C1001, $A575, Transacoes!M$3:M1001))</f>
        <v/>
      </c>
      <c r="N575" s="30"/>
      <c r="O575" s="31"/>
      <c r="P575" s="31"/>
      <c r="Q575" s="31"/>
      <c r="R575" s="31"/>
      <c r="S575" s="31"/>
      <c r="T575" s="31"/>
      <c r="U575" s="31"/>
      <c r="V575" s="31"/>
      <c r="W575" s="31"/>
      <c r="X575" s="31"/>
    </row>
    <row r="576">
      <c r="A576" s="69"/>
      <c r="B576" s="70" t="str">
        <f>IF($A576="","",SUMIFS(Transacoes!D$3:D1001,Transacoes!$C$3:$C1001,$A576,Transacoes!$B$3:$B1001,"C")-SUMIFS(Transacoes!D$3:D1001,Transacoes!$C$3:$C1001,$A576,Transacoes!$B$3:$B1001,"V"))</f>
        <v/>
      </c>
      <c r="C576" s="71" t="str">
        <f>IF($A576="","",(SUMIFS(Transacoes!F$3:F1001,Transacoes!$C$3:$C1001,$A576,Transacoes!$B$3:$B1001,"C")-SUMIFS(Transacoes!F$3:F1001,Transacoes!$C$3:$C1001,$A576,Transacoes!$B$3:$B1001,"V")) + G576)</f>
        <v/>
      </c>
      <c r="D576" s="71" t="str">
        <f>IFERROR(__xludf.DUMMYFUNCTION("IF(A576="""","""",IF(B576="""","""",B576*GOOGLEFINANCE(A576)))"),"")</f>
        <v/>
      </c>
      <c r="E576" s="71" t="str">
        <f t="shared" si="1"/>
        <v/>
      </c>
      <c r="F576" s="72" t="str">
        <f t="shared" si="2"/>
        <v/>
      </c>
      <c r="G576" s="73" t="str">
        <f>IF(A576="","",SUMIF(Transacoes!C$3:C1001,A576,Transacoes!G$3:G1001))</f>
        <v/>
      </c>
      <c r="H576" s="74" t="str">
        <f>IF(A576="","", SUMIF(Transacoes!C$3:C1001, A576, Transacoes!H$3:H1001))</f>
        <v/>
      </c>
      <c r="I576" s="75" t="str">
        <f>IF($A576="","",SUMIF(Transacoes!$C$3:$C1001, $A576, Transacoes!I$3:I1001))</f>
        <v/>
      </c>
      <c r="J576" s="75" t="str">
        <f>IF($A576="","",SUMIF(Transacoes!$C$3:$C1001, $A576, Transacoes!J$3:J1001))</f>
        <v/>
      </c>
      <c r="K576" s="75" t="str">
        <f>IF($A576="","",SUMIF(Transacoes!$C$3:$C1001, $A576, Transacoes!K$3:K1001))</f>
        <v/>
      </c>
      <c r="L576" s="75" t="str">
        <f>IF($A576="","",SUMIF(Transacoes!$C$3:$C1001, $A576, Transacoes!L$3:L1001))</f>
        <v/>
      </c>
      <c r="M576" s="76" t="str">
        <f>IF($A576="","",SUMIF(Transacoes!$C$3:$C1001, $A576, Transacoes!M$3:M1001))</f>
        <v/>
      </c>
      <c r="N576" s="30"/>
      <c r="O576" s="31"/>
      <c r="P576" s="31"/>
      <c r="Q576" s="31"/>
      <c r="R576" s="31"/>
      <c r="S576" s="31"/>
      <c r="T576" s="31"/>
      <c r="U576" s="31"/>
      <c r="V576" s="31"/>
      <c r="W576" s="31"/>
      <c r="X576" s="31"/>
    </row>
    <row r="577">
      <c r="A577" s="69"/>
      <c r="B577" s="70" t="str">
        <f>IF($A577="","",SUMIFS(Transacoes!D$3:D1001,Transacoes!$C$3:$C1001,$A577,Transacoes!$B$3:$B1001,"C")-SUMIFS(Transacoes!D$3:D1001,Transacoes!$C$3:$C1001,$A577,Transacoes!$B$3:$B1001,"V"))</f>
        <v/>
      </c>
      <c r="C577" s="71" t="str">
        <f>IF($A577="","",(SUMIFS(Transacoes!F$3:F1001,Transacoes!$C$3:$C1001,$A577,Transacoes!$B$3:$B1001,"C")-SUMIFS(Transacoes!F$3:F1001,Transacoes!$C$3:$C1001,$A577,Transacoes!$B$3:$B1001,"V")) + G577)</f>
        <v/>
      </c>
      <c r="D577" s="71" t="str">
        <f>IFERROR(__xludf.DUMMYFUNCTION("IF(A577="""","""",IF(B577="""","""",B577*GOOGLEFINANCE(A577)))"),"")</f>
        <v/>
      </c>
      <c r="E577" s="71" t="str">
        <f t="shared" si="1"/>
        <v/>
      </c>
      <c r="F577" s="72" t="str">
        <f t="shared" si="2"/>
        <v/>
      </c>
      <c r="G577" s="73" t="str">
        <f>IF(A577="","",SUMIF(Transacoes!C$3:C1001,A577,Transacoes!G$3:G1001))</f>
        <v/>
      </c>
      <c r="H577" s="74" t="str">
        <f>IF(A577="","", SUMIF(Transacoes!C$3:C1001, A577, Transacoes!H$3:H1001))</f>
        <v/>
      </c>
      <c r="I577" s="75" t="str">
        <f>IF($A577="","",SUMIF(Transacoes!$C$3:$C1001, $A577, Transacoes!I$3:I1001))</f>
        <v/>
      </c>
      <c r="J577" s="75" t="str">
        <f>IF($A577="","",SUMIF(Transacoes!$C$3:$C1001, $A577, Transacoes!J$3:J1001))</f>
        <v/>
      </c>
      <c r="K577" s="75" t="str">
        <f>IF($A577="","",SUMIF(Transacoes!$C$3:$C1001, $A577, Transacoes!K$3:K1001))</f>
        <v/>
      </c>
      <c r="L577" s="75" t="str">
        <f>IF($A577="","",SUMIF(Transacoes!$C$3:$C1001, $A577, Transacoes!L$3:L1001))</f>
        <v/>
      </c>
      <c r="M577" s="76" t="str">
        <f>IF($A577="","",SUMIF(Transacoes!$C$3:$C1001, $A577, Transacoes!M$3:M1001))</f>
        <v/>
      </c>
      <c r="N577" s="30"/>
      <c r="O577" s="31"/>
      <c r="P577" s="31"/>
      <c r="Q577" s="31"/>
      <c r="R577" s="31"/>
      <c r="S577" s="31"/>
      <c r="T577" s="31"/>
      <c r="U577" s="31"/>
      <c r="V577" s="31"/>
      <c r="W577" s="31"/>
      <c r="X577" s="31"/>
    </row>
    <row r="578">
      <c r="A578" s="69"/>
      <c r="B578" s="70" t="str">
        <f>IF($A578="","",SUMIFS(Transacoes!D$3:D1001,Transacoes!$C$3:$C1001,$A578,Transacoes!$B$3:$B1001,"C")-SUMIFS(Transacoes!D$3:D1001,Transacoes!$C$3:$C1001,$A578,Transacoes!$B$3:$B1001,"V"))</f>
        <v/>
      </c>
      <c r="C578" s="71" t="str">
        <f>IF($A578="","",(SUMIFS(Transacoes!F$3:F1001,Transacoes!$C$3:$C1001,$A578,Transacoes!$B$3:$B1001,"C")-SUMIFS(Transacoes!F$3:F1001,Transacoes!$C$3:$C1001,$A578,Transacoes!$B$3:$B1001,"V")) + G578)</f>
        <v/>
      </c>
      <c r="D578" s="71" t="str">
        <f>IFERROR(__xludf.DUMMYFUNCTION("IF(A578="""","""",IF(B578="""","""",B578*GOOGLEFINANCE(A578)))"),"")</f>
        <v/>
      </c>
      <c r="E578" s="71" t="str">
        <f t="shared" si="1"/>
        <v/>
      </c>
      <c r="F578" s="72" t="str">
        <f t="shared" si="2"/>
        <v/>
      </c>
      <c r="G578" s="73" t="str">
        <f>IF(A578="","",SUMIF(Transacoes!C$3:C1001,A578,Transacoes!G$3:G1001))</f>
        <v/>
      </c>
      <c r="H578" s="74" t="str">
        <f>IF(A578="","", SUMIF(Transacoes!C$3:C1001, A578, Transacoes!H$3:H1001))</f>
        <v/>
      </c>
      <c r="I578" s="75" t="str">
        <f>IF($A578="","",SUMIF(Transacoes!$C$3:$C1001, $A578, Transacoes!I$3:I1001))</f>
        <v/>
      </c>
      <c r="J578" s="75" t="str">
        <f>IF($A578="","",SUMIF(Transacoes!$C$3:$C1001, $A578, Transacoes!J$3:J1001))</f>
        <v/>
      </c>
      <c r="K578" s="75" t="str">
        <f>IF($A578="","",SUMIF(Transacoes!$C$3:$C1001, $A578, Transacoes!K$3:K1001))</f>
        <v/>
      </c>
      <c r="L578" s="75" t="str">
        <f>IF($A578="","",SUMIF(Transacoes!$C$3:$C1001, $A578, Transacoes!L$3:L1001))</f>
        <v/>
      </c>
      <c r="M578" s="76" t="str">
        <f>IF($A578="","",SUMIF(Transacoes!$C$3:$C1001, $A578, Transacoes!M$3:M1001))</f>
        <v/>
      </c>
      <c r="N578" s="30"/>
      <c r="O578" s="31"/>
      <c r="P578" s="31"/>
      <c r="Q578" s="31"/>
      <c r="R578" s="31"/>
      <c r="S578" s="31"/>
      <c r="T578" s="31"/>
      <c r="U578" s="31"/>
      <c r="V578" s="31"/>
      <c r="W578" s="31"/>
      <c r="X578" s="31"/>
    </row>
    <row r="579">
      <c r="A579" s="69"/>
      <c r="B579" s="70" t="str">
        <f>IF($A579="","",SUMIFS(Transacoes!D$3:D1001,Transacoes!$C$3:$C1001,$A579,Transacoes!$B$3:$B1001,"C")-SUMIFS(Transacoes!D$3:D1001,Transacoes!$C$3:$C1001,$A579,Transacoes!$B$3:$B1001,"V"))</f>
        <v/>
      </c>
      <c r="C579" s="71" t="str">
        <f>IF($A579="","",(SUMIFS(Transacoes!F$3:F1001,Transacoes!$C$3:$C1001,$A579,Transacoes!$B$3:$B1001,"C")-SUMIFS(Transacoes!F$3:F1001,Transacoes!$C$3:$C1001,$A579,Transacoes!$B$3:$B1001,"V")) + G579)</f>
        <v/>
      </c>
      <c r="D579" s="71" t="str">
        <f>IFERROR(__xludf.DUMMYFUNCTION("IF(A579="""","""",IF(B579="""","""",B579*GOOGLEFINANCE(A579)))"),"")</f>
        <v/>
      </c>
      <c r="E579" s="71" t="str">
        <f t="shared" si="1"/>
        <v/>
      </c>
      <c r="F579" s="72" t="str">
        <f t="shared" si="2"/>
        <v/>
      </c>
      <c r="G579" s="73" t="str">
        <f>IF(A579="","",SUMIF(Transacoes!C$3:C1001,A579,Transacoes!G$3:G1001))</f>
        <v/>
      </c>
      <c r="H579" s="74" t="str">
        <f>IF(A579="","", SUMIF(Transacoes!C$3:C1001, A579, Transacoes!H$3:H1001))</f>
        <v/>
      </c>
      <c r="I579" s="75" t="str">
        <f>IF($A579="","",SUMIF(Transacoes!$C$3:$C1001, $A579, Transacoes!I$3:I1001))</f>
        <v/>
      </c>
      <c r="J579" s="75" t="str">
        <f>IF($A579="","",SUMIF(Transacoes!$C$3:$C1001, $A579, Transacoes!J$3:J1001))</f>
        <v/>
      </c>
      <c r="K579" s="75" t="str">
        <f>IF($A579="","",SUMIF(Transacoes!$C$3:$C1001, $A579, Transacoes!K$3:K1001))</f>
        <v/>
      </c>
      <c r="L579" s="75" t="str">
        <f>IF($A579="","",SUMIF(Transacoes!$C$3:$C1001, $A579, Transacoes!L$3:L1001))</f>
        <v/>
      </c>
      <c r="M579" s="76" t="str">
        <f>IF($A579="","",SUMIF(Transacoes!$C$3:$C1001, $A579, Transacoes!M$3:M1001))</f>
        <v/>
      </c>
      <c r="N579" s="30"/>
      <c r="O579" s="31"/>
      <c r="P579" s="31"/>
      <c r="Q579" s="31"/>
      <c r="R579" s="31"/>
      <c r="S579" s="31"/>
      <c r="T579" s="31"/>
      <c r="U579" s="31"/>
      <c r="V579" s="31"/>
      <c r="W579" s="31"/>
      <c r="X579" s="31"/>
    </row>
    <row r="580">
      <c r="A580" s="69"/>
      <c r="B580" s="70" t="str">
        <f>IF($A580="","",SUMIFS(Transacoes!D$3:D1001,Transacoes!$C$3:$C1001,$A580,Transacoes!$B$3:$B1001,"C")-SUMIFS(Transacoes!D$3:D1001,Transacoes!$C$3:$C1001,$A580,Transacoes!$B$3:$B1001,"V"))</f>
        <v/>
      </c>
      <c r="C580" s="71" t="str">
        <f>IF($A580="","",(SUMIFS(Transacoes!F$3:F1001,Transacoes!$C$3:$C1001,$A580,Transacoes!$B$3:$B1001,"C")-SUMIFS(Transacoes!F$3:F1001,Transacoes!$C$3:$C1001,$A580,Transacoes!$B$3:$B1001,"V")) + G580)</f>
        <v/>
      </c>
      <c r="D580" s="71" t="str">
        <f>IFERROR(__xludf.DUMMYFUNCTION("IF(A580="""","""",IF(B580="""","""",B580*GOOGLEFINANCE(A580)))"),"")</f>
        <v/>
      </c>
      <c r="E580" s="71" t="str">
        <f t="shared" si="1"/>
        <v/>
      </c>
      <c r="F580" s="72" t="str">
        <f t="shared" si="2"/>
        <v/>
      </c>
      <c r="G580" s="73" t="str">
        <f>IF(A580="","",SUMIF(Transacoes!C$3:C1001,A580,Transacoes!G$3:G1001))</f>
        <v/>
      </c>
      <c r="H580" s="74" t="str">
        <f>IF(A580="","", SUMIF(Transacoes!C$3:C1001, A580, Transacoes!H$3:H1001))</f>
        <v/>
      </c>
      <c r="I580" s="75" t="str">
        <f>IF($A580="","",SUMIF(Transacoes!$C$3:$C1001, $A580, Transacoes!I$3:I1001))</f>
        <v/>
      </c>
      <c r="J580" s="75" t="str">
        <f>IF($A580="","",SUMIF(Transacoes!$C$3:$C1001, $A580, Transacoes!J$3:J1001))</f>
        <v/>
      </c>
      <c r="K580" s="75" t="str">
        <f>IF($A580="","",SUMIF(Transacoes!$C$3:$C1001, $A580, Transacoes!K$3:K1001))</f>
        <v/>
      </c>
      <c r="L580" s="75" t="str">
        <f>IF($A580="","",SUMIF(Transacoes!$C$3:$C1001, $A580, Transacoes!L$3:L1001))</f>
        <v/>
      </c>
      <c r="M580" s="76" t="str">
        <f>IF($A580="","",SUMIF(Transacoes!$C$3:$C1001, $A580, Transacoes!M$3:M1001))</f>
        <v/>
      </c>
      <c r="N580" s="30"/>
      <c r="O580" s="31"/>
      <c r="P580" s="31"/>
      <c r="Q580" s="31"/>
      <c r="R580" s="31"/>
      <c r="S580" s="31"/>
      <c r="T580" s="31"/>
      <c r="U580" s="31"/>
      <c r="V580" s="31"/>
      <c r="W580" s="31"/>
      <c r="X580" s="31"/>
    </row>
    <row r="581">
      <c r="A581" s="69"/>
      <c r="B581" s="70" t="str">
        <f>IF($A581="","",SUMIFS(Transacoes!D$3:D1001,Transacoes!$C$3:$C1001,$A581,Transacoes!$B$3:$B1001,"C")-SUMIFS(Transacoes!D$3:D1001,Transacoes!$C$3:$C1001,$A581,Transacoes!$B$3:$B1001,"V"))</f>
        <v/>
      </c>
      <c r="C581" s="71" t="str">
        <f>IF($A581="","",(SUMIFS(Transacoes!F$3:F1001,Transacoes!$C$3:$C1001,$A581,Transacoes!$B$3:$B1001,"C")-SUMIFS(Transacoes!F$3:F1001,Transacoes!$C$3:$C1001,$A581,Transacoes!$B$3:$B1001,"V")) + G581)</f>
        <v/>
      </c>
      <c r="D581" s="71" t="str">
        <f>IFERROR(__xludf.DUMMYFUNCTION("IF(A581="""","""",IF(B581="""","""",B581*GOOGLEFINANCE(A581)))"),"")</f>
        <v/>
      </c>
      <c r="E581" s="71" t="str">
        <f t="shared" si="1"/>
        <v/>
      </c>
      <c r="F581" s="72" t="str">
        <f t="shared" si="2"/>
        <v/>
      </c>
      <c r="G581" s="73" t="str">
        <f>IF(A581="","",SUMIF(Transacoes!C$3:C1001,A581,Transacoes!G$3:G1001))</f>
        <v/>
      </c>
      <c r="H581" s="74" t="str">
        <f>IF(A581="","", SUMIF(Transacoes!C$3:C1001, A581, Transacoes!H$3:H1001))</f>
        <v/>
      </c>
      <c r="I581" s="75" t="str">
        <f>IF($A581="","",SUMIF(Transacoes!$C$3:$C1001, $A581, Transacoes!I$3:I1001))</f>
        <v/>
      </c>
      <c r="J581" s="75" t="str">
        <f>IF($A581="","",SUMIF(Transacoes!$C$3:$C1001, $A581, Transacoes!J$3:J1001))</f>
        <v/>
      </c>
      <c r="K581" s="75" t="str">
        <f>IF($A581="","",SUMIF(Transacoes!$C$3:$C1001, $A581, Transacoes!K$3:K1001))</f>
        <v/>
      </c>
      <c r="L581" s="75" t="str">
        <f>IF($A581="","",SUMIF(Transacoes!$C$3:$C1001, $A581, Transacoes!L$3:L1001))</f>
        <v/>
      </c>
      <c r="M581" s="76" t="str">
        <f>IF($A581="","",SUMIF(Transacoes!$C$3:$C1001, $A581, Transacoes!M$3:M1001))</f>
        <v/>
      </c>
      <c r="N581" s="30"/>
      <c r="O581" s="31"/>
      <c r="P581" s="31"/>
      <c r="Q581" s="31"/>
      <c r="R581" s="31"/>
      <c r="S581" s="31"/>
      <c r="T581" s="31"/>
      <c r="U581" s="31"/>
      <c r="V581" s="31"/>
      <c r="W581" s="31"/>
      <c r="X581" s="31"/>
    </row>
    <row r="582">
      <c r="A582" s="69"/>
      <c r="B582" s="70" t="str">
        <f>IF($A582="","",SUMIFS(Transacoes!D$3:D1001,Transacoes!$C$3:$C1001,$A582,Transacoes!$B$3:$B1001,"C")-SUMIFS(Transacoes!D$3:D1001,Transacoes!$C$3:$C1001,$A582,Transacoes!$B$3:$B1001,"V"))</f>
        <v/>
      </c>
      <c r="C582" s="71" t="str">
        <f>IF($A582="","",(SUMIFS(Transacoes!F$3:F1001,Transacoes!$C$3:$C1001,$A582,Transacoes!$B$3:$B1001,"C")-SUMIFS(Transacoes!F$3:F1001,Transacoes!$C$3:$C1001,$A582,Transacoes!$B$3:$B1001,"V")) + G582)</f>
        <v/>
      </c>
      <c r="D582" s="71" t="str">
        <f>IFERROR(__xludf.DUMMYFUNCTION("IF(A582="""","""",IF(B582="""","""",B582*GOOGLEFINANCE(A582)))"),"")</f>
        <v/>
      </c>
      <c r="E582" s="71" t="str">
        <f t="shared" si="1"/>
        <v/>
      </c>
      <c r="F582" s="72" t="str">
        <f t="shared" si="2"/>
        <v/>
      </c>
      <c r="G582" s="73" t="str">
        <f>IF(A582="","",SUMIF(Transacoes!C$3:C1001,A582,Transacoes!G$3:G1001))</f>
        <v/>
      </c>
      <c r="H582" s="74" t="str">
        <f>IF(A582="","", SUMIF(Transacoes!C$3:C1001, A582, Transacoes!H$3:H1001))</f>
        <v/>
      </c>
      <c r="I582" s="75" t="str">
        <f>IF($A582="","",SUMIF(Transacoes!$C$3:$C1001, $A582, Transacoes!I$3:I1001))</f>
        <v/>
      </c>
      <c r="J582" s="75" t="str">
        <f>IF($A582="","",SUMIF(Transacoes!$C$3:$C1001, $A582, Transacoes!J$3:J1001))</f>
        <v/>
      </c>
      <c r="K582" s="75" t="str">
        <f>IF($A582="","",SUMIF(Transacoes!$C$3:$C1001, $A582, Transacoes!K$3:K1001))</f>
        <v/>
      </c>
      <c r="L582" s="75" t="str">
        <f>IF($A582="","",SUMIF(Transacoes!$C$3:$C1001, $A582, Transacoes!L$3:L1001))</f>
        <v/>
      </c>
      <c r="M582" s="76" t="str">
        <f>IF($A582="","",SUMIF(Transacoes!$C$3:$C1001, $A582, Transacoes!M$3:M1001))</f>
        <v/>
      </c>
      <c r="N582" s="30"/>
      <c r="O582" s="31"/>
      <c r="P582" s="31"/>
      <c r="Q582" s="31"/>
      <c r="R582" s="31"/>
      <c r="S582" s="31"/>
      <c r="T582" s="31"/>
      <c r="U582" s="31"/>
      <c r="V582" s="31"/>
      <c r="W582" s="31"/>
      <c r="X582" s="31"/>
    </row>
    <row r="583">
      <c r="A583" s="69"/>
      <c r="B583" s="70" t="str">
        <f>IF($A583="","",SUMIFS(Transacoes!D$3:D1001,Transacoes!$C$3:$C1001,$A583,Transacoes!$B$3:$B1001,"C")-SUMIFS(Transacoes!D$3:D1001,Transacoes!$C$3:$C1001,$A583,Transacoes!$B$3:$B1001,"V"))</f>
        <v/>
      </c>
      <c r="C583" s="71" t="str">
        <f>IF($A583="","",(SUMIFS(Transacoes!F$3:F1001,Transacoes!$C$3:$C1001,$A583,Transacoes!$B$3:$B1001,"C")-SUMIFS(Transacoes!F$3:F1001,Transacoes!$C$3:$C1001,$A583,Transacoes!$B$3:$B1001,"V")) + G583)</f>
        <v/>
      </c>
      <c r="D583" s="71" t="str">
        <f>IFERROR(__xludf.DUMMYFUNCTION("IF(A583="""","""",IF(B583="""","""",B583*GOOGLEFINANCE(A583)))"),"")</f>
        <v/>
      </c>
      <c r="E583" s="71" t="str">
        <f t="shared" si="1"/>
        <v/>
      </c>
      <c r="F583" s="72" t="str">
        <f t="shared" si="2"/>
        <v/>
      </c>
      <c r="G583" s="73" t="str">
        <f>IF(A583="","",SUMIF(Transacoes!C$3:C1001,A583,Transacoes!G$3:G1001))</f>
        <v/>
      </c>
      <c r="H583" s="74" t="str">
        <f>IF(A583="","", SUMIF(Transacoes!C$3:C1001, A583, Transacoes!H$3:H1001))</f>
        <v/>
      </c>
      <c r="I583" s="75" t="str">
        <f>IF($A583="","",SUMIF(Transacoes!$C$3:$C1001, $A583, Transacoes!I$3:I1001))</f>
        <v/>
      </c>
      <c r="J583" s="75" t="str">
        <f>IF($A583="","",SUMIF(Transacoes!$C$3:$C1001, $A583, Transacoes!J$3:J1001))</f>
        <v/>
      </c>
      <c r="K583" s="75" t="str">
        <f>IF($A583="","",SUMIF(Transacoes!$C$3:$C1001, $A583, Transacoes!K$3:K1001))</f>
        <v/>
      </c>
      <c r="L583" s="75" t="str">
        <f>IF($A583="","",SUMIF(Transacoes!$C$3:$C1001, $A583, Transacoes!L$3:L1001))</f>
        <v/>
      </c>
      <c r="M583" s="76" t="str">
        <f>IF($A583="","",SUMIF(Transacoes!$C$3:$C1001, $A583, Transacoes!M$3:M1001))</f>
        <v/>
      </c>
      <c r="N583" s="30"/>
      <c r="O583" s="31"/>
      <c r="P583" s="31"/>
      <c r="Q583" s="31"/>
      <c r="R583" s="31"/>
      <c r="S583" s="31"/>
      <c r="T583" s="31"/>
      <c r="U583" s="31"/>
      <c r="V583" s="31"/>
      <c r="W583" s="31"/>
      <c r="X583" s="31"/>
    </row>
    <row r="584">
      <c r="A584" s="69"/>
      <c r="B584" s="70" t="str">
        <f>IF($A584="","",SUMIFS(Transacoes!D$3:D1001,Transacoes!$C$3:$C1001,$A584,Transacoes!$B$3:$B1001,"C")-SUMIFS(Transacoes!D$3:D1001,Transacoes!$C$3:$C1001,$A584,Transacoes!$B$3:$B1001,"V"))</f>
        <v/>
      </c>
      <c r="C584" s="71" t="str">
        <f>IF($A584="","",(SUMIFS(Transacoes!F$3:F1001,Transacoes!$C$3:$C1001,$A584,Transacoes!$B$3:$B1001,"C")-SUMIFS(Transacoes!F$3:F1001,Transacoes!$C$3:$C1001,$A584,Transacoes!$B$3:$B1001,"V")) + G584)</f>
        <v/>
      </c>
      <c r="D584" s="71" t="str">
        <f>IFERROR(__xludf.DUMMYFUNCTION("IF(A584="""","""",IF(B584="""","""",B584*GOOGLEFINANCE(A584)))"),"")</f>
        <v/>
      </c>
      <c r="E584" s="71" t="str">
        <f t="shared" si="1"/>
        <v/>
      </c>
      <c r="F584" s="72" t="str">
        <f t="shared" si="2"/>
        <v/>
      </c>
      <c r="G584" s="73" t="str">
        <f>IF(A584="","",SUMIF(Transacoes!C$3:C1001,A584,Transacoes!G$3:G1001))</f>
        <v/>
      </c>
      <c r="H584" s="74" t="str">
        <f>IF(A584="","", SUMIF(Transacoes!C$3:C1001, A584, Transacoes!H$3:H1001))</f>
        <v/>
      </c>
      <c r="I584" s="75" t="str">
        <f>IF($A584="","",SUMIF(Transacoes!$C$3:$C1001, $A584, Transacoes!I$3:I1001))</f>
        <v/>
      </c>
      <c r="J584" s="75" t="str">
        <f>IF($A584="","",SUMIF(Transacoes!$C$3:$C1001, $A584, Transacoes!J$3:J1001))</f>
        <v/>
      </c>
      <c r="K584" s="75" t="str">
        <f>IF($A584="","",SUMIF(Transacoes!$C$3:$C1001, $A584, Transacoes!K$3:K1001))</f>
        <v/>
      </c>
      <c r="L584" s="75" t="str">
        <f>IF($A584="","",SUMIF(Transacoes!$C$3:$C1001, $A584, Transacoes!L$3:L1001))</f>
        <v/>
      </c>
      <c r="M584" s="76" t="str">
        <f>IF($A584="","",SUMIF(Transacoes!$C$3:$C1001, $A584, Transacoes!M$3:M1001))</f>
        <v/>
      </c>
      <c r="N584" s="30"/>
      <c r="O584" s="31"/>
      <c r="P584" s="31"/>
      <c r="Q584" s="31"/>
      <c r="R584" s="31"/>
      <c r="S584" s="31"/>
      <c r="T584" s="31"/>
      <c r="U584" s="31"/>
      <c r="V584" s="31"/>
      <c r="W584" s="31"/>
      <c r="X584" s="31"/>
    </row>
    <row r="585">
      <c r="A585" s="69"/>
      <c r="B585" s="70" t="str">
        <f>IF($A585="","",SUMIFS(Transacoes!D$3:D1001,Transacoes!$C$3:$C1001,$A585,Transacoes!$B$3:$B1001,"C")-SUMIFS(Transacoes!D$3:D1001,Transacoes!$C$3:$C1001,$A585,Transacoes!$B$3:$B1001,"V"))</f>
        <v/>
      </c>
      <c r="C585" s="71" t="str">
        <f>IF($A585="","",(SUMIFS(Transacoes!F$3:F1001,Transacoes!$C$3:$C1001,$A585,Transacoes!$B$3:$B1001,"C")-SUMIFS(Transacoes!F$3:F1001,Transacoes!$C$3:$C1001,$A585,Transacoes!$B$3:$B1001,"V")) + G585)</f>
        <v/>
      </c>
      <c r="D585" s="71" t="str">
        <f>IFERROR(__xludf.DUMMYFUNCTION("IF(A585="""","""",IF(B585="""","""",B585*GOOGLEFINANCE(A585)))"),"")</f>
        <v/>
      </c>
      <c r="E585" s="71" t="str">
        <f t="shared" si="1"/>
        <v/>
      </c>
      <c r="F585" s="72" t="str">
        <f t="shared" si="2"/>
        <v/>
      </c>
      <c r="G585" s="73" t="str">
        <f>IF(A585="","",SUMIF(Transacoes!C$3:C1001,A585,Transacoes!G$3:G1001))</f>
        <v/>
      </c>
      <c r="H585" s="74" t="str">
        <f>IF(A585="","", SUMIF(Transacoes!C$3:C1001, A585, Transacoes!H$3:H1001))</f>
        <v/>
      </c>
      <c r="I585" s="75" t="str">
        <f>IF($A585="","",SUMIF(Transacoes!$C$3:$C1001, $A585, Transacoes!I$3:I1001))</f>
        <v/>
      </c>
      <c r="J585" s="75" t="str">
        <f>IF($A585="","",SUMIF(Transacoes!$C$3:$C1001, $A585, Transacoes!J$3:J1001))</f>
        <v/>
      </c>
      <c r="K585" s="75" t="str">
        <f>IF($A585="","",SUMIF(Transacoes!$C$3:$C1001, $A585, Transacoes!K$3:K1001))</f>
        <v/>
      </c>
      <c r="L585" s="75" t="str">
        <f>IF($A585="","",SUMIF(Transacoes!$C$3:$C1001, $A585, Transacoes!L$3:L1001))</f>
        <v/>
      </c>
      <c r="M585" s="76" t="str">
        <f>IF($A585="","",SUMIF(Transacoes!$C$3:$C1001, $A585, Transacoes!M$3:M1001))</f>
        <v/>
      </c>
      <c r="N585" s="30"/>
      <c r="O585" s="31"/>
      <c r="P585" s="31"/>
      <c r="Q585" s="31"/>
      <c r="R585" s="31"/>
      <c r="S585" s="31"/>
      <c r="T585" s="31"/>
      <c r="U585" s="31"/>
      <c r="V585" s="31"/>
      <c r="W585" s="31"/>
      <c r="X585" s="31"/>
    </row>
    <row r="586">
      <c r="A586" s="69"/>
      <c r="B586" s="70" t="str">
        <f>IF($A586="","",SUMIFS(Transacoes!D$3:D1001,Transacoes!$C$3:$C1001,$A586,Transacoes!$B$3:$B1001,"C")-SUMIFS(Transacoes!D$3:D1001,Transacoes!$C$3:$C1001,$A586,Transacoes!$B$3:$B1001,"V"))</f>
        <v/>
      </c>
      <c r="C586" s="71" t="str">
        <f>IF($A586="","",(SUMIFS(Transacoes!F$3:F1001,Transacoes!$C$3:$C1001,$A586,Transacoes!$B$3:$B1001,"C")-SUMIFS(Transacoes!F$3:F1001,Transacoes!$C$3:$C1001,$A586,Transacoes!$B$3:$B1001,"V")) + G586)</f>
        <v/>
      </c>
      <c r="D586" s="71" t="str">
        <f>IFERROR(__xludf.DUMMYFUNCTION("IF(A586="""","""",IF(B586="""","""",B586*GOOGLEFINANCE(A586)))"),"")</f>
        <v/>
      </c>
      <c r="E586" s="71" t="str">
        <f t="shared" si="1"/>
        <v/>
      </c>
      <c r="F586" s="72" t="str">
        <f t="shared" si="2"/>
        <v/>
      </c>
      <c r="G586" s="73" t="str">
        <f>IF(A586="","",SUMIF(Transacoes!C$3:C1001,A586,Transacoes!G$3:G1001))</f>
        <v/>
      </c>
      <c r="H586" s="74" t="str">
        <f>IF(A586="","", SUMIF(Transacoes!C$3:C1001, A586, Transacoes!H$3:H1001))</f>
        <v/>
      </c>
      <c r="I586" s="75" t="str">
        <f>IF($A586="","",SUMIF(Transacoes!$C$3:$C1001, $A586, Transacoes!I$3:I1001))</f>
        <v/>
      </c>
      <c r="J586" s="75" t="str">
        <f>IF($A586="","",SUMIF(Transacoes!$C$3:$C1001, $A586, Transacoes!J$3:J1001))</f>
        <v/>
      </c>
      <c r="K586" s="75" t="str">
        <f>IF($A586="","",SUMIF(Transacoes!$C$3:$C1001, $A586, Transacoes!K$3:K1001))</f>
        <v/>
      </c>
      <c r="L586" s="75" t="str">
        <f>IF($A586="","",SUMIF(Transacoes!$C$3:$C1001, $A586, Transacoes!L$3:L1001))</f>
        <v/>
      </c>
      <c r="M586" s="76" t="str">
        <f>IF($A586="","",SUMIF(Transacoes!$C$3:$C1001, $A586, Transacoes!M$3:M1001))</f>
        <v/>
      </c>
      <c r="N586" s="30"/>
      <c r="O586" s="31"/>
      <c r="P586" s="31"/>
      <c r="Q586" s="31"/>
      <c r="R586" s="31"/>
      <c r="S586" s="31"/>
      <c r="T586" s="31"/>
      <c r="U586" s="31"/>
      <c r="V586" s="31"/>
      <c r="W586" s="31"/>
      <c r="X586" s="31"/>
    </row>
    <row r="587">
      <c r="A587" s="69"/>
      <c r="B587" s="70" t="str">
        <f>IF($A587="","",SUMIFS(Transacoes!D$3:D1001,Transacoes!$C$3:$C1001,$A587,Transacoes!$B$3:$B1001,"C")-SUMIFS(Transacoes!D$3:D1001,Transacoes!$C$3:$C1001,$A587,Transacoes!$B$3:$B1001,"V"))</f>
        <v/>
      </c>
      <c r="C587" s="71" t="str">
        <f>IF($A587="","",(SUMIFS(Transacoes!F$3:F1001,Transacoes!$C$3:$C1001,$A587,Transacoes!$B$3:$B1001,"C")-SUMIFS(Transacoes!F$3:F1001,Transacoes!$C$3:$C1001,$A587,Transacoes!$B$3:$B1001,"V")) + G587)</f>
        <v/>
      </c>
      <c r="D587" s="71" t="str">
        <f>IFERROR(__xludf.DUMMYFUNCTION("IF(A587="""","""",IF(B587="""","""",B587*GOOGLEFINANCE(A587)))"),"")</f>
        <v/>
      </c>
      <c r="E587" s="71" t="str">
        <f t="shared" si="1"/>
        <v/>
      </c>
      <c r="F587" s="72" t="str">
        <f t="shared" si="2"/>
        <v/>
      </c>
      <c r="G587" s="73" t="str">
        <f>IF(A587="","",SUMIF(Transacoes!C$3:C1001,A587,Transacoes!G$3:G1001))</f>
        <v/>
      </c>
      <c r="H587" s="74" t="str">
        <f>IF(A587="","", SUMIF(Transacoes!C$3:C1001, A587, Transacoes!H$3:H1001))</f>
        <v/>
      </c>
      <c r="I587" s="75" t="str">
        <f>IF($A587="","",SUMIF(Transacoes!$C$3:$C1001, $A587, Transacoes!I$3:I1001))</f>
        <v/>
      </c>
      <c r="J587" s="75" t="str">
        <f>IF($A587="","",SUMIF(Transacoes!$C$3:$C1001, $A587, Transacoes!J$3:J1001))</f>
        <v/>
      </c>
      <c r="K587" s="75" t="str">
        <f>IF($A587="","",SUMIF(Transacoes!$C$3:$C1001, $A587, Transacoes!K$3:K1001))</f>
        <v/>
      </c>
      <c r="L587" s="75" t="str">
        <f>IF($A587="","",SUMIF(Transacoes!$C$3:$C1001, $A587, Transacoes!L$3:L1001))</f>
        <v/>
      </c>
      <c r="M587" s="76" t="str">
        <f>IF($A587="","",SUMIF(Transacoes!$C$3:$C1001, $A587, Transacoes!M$3:M1001))</f>
        <v/>
      </c>
      <c r="N587" s="30"/>
      <c r="O587" s="31"/>
      <c r="P587" s="31"/>
      <c r="Q587" s="31"/>
      <c r="R587" s="31"/>
      <c r="S587" s="31"/>
      <c r="T587" s="31"/>
      <c r="U587" s="31"/>
      <c r="V587" s="31"/>
      <c r="W587" s="31"/>
      <c r="X587" s="31"/>
    </row>
    <row r="588">
      <c r="A588" s="69"/>
      <c r="B588" s="70" t="str">
        <f>IF($A588="","",SUMIFS(Transacoes!D$3:D1001,Transacoes!$C$3:$C1001,$A588,Transacoes!$B$3:$B1001,"C")-SUMIFS(Transacoes!D$3:D1001,Transacoes!$C$3:$C1001,$A588,Transacoes!$B$3:$B1001,"V"))</f>
        <v/>
      </c>
      <c r="C588" s="71" t="str">
        <f>IF($A588="","",(SUMIFS(Transacoes!F$3:F1001,Transacoes!$C$3:$C1001,$A588,Transacoes!$B$3:$B1001,"C")-SUMIFS(Transacoes!F$3:F1001,Transacoes!$C$3:$C1001,$A588,Transacoes!$B$3:$B1001,"V")) + G588)</f>
        <v/>
      </c>
      <c r="D588" s="71" t="str">
        <f>IFERROR(__xludf.DUMMYFUNCTION("IF(A588="""","""",IF(B588="""","""",B588*GOOGLEFINANCE(A588)))"),"")</f>
        <v/>
      </c>
      <c r="E588" s="71" t="str">
        <f t="shared" si="1"/>
        <v/>
      </c>
      <c r="F588" s="72" t="str">
        <f t="shared" si="2"/>
        <v/>
      </c>
      <c r="G588" s="73" t="str">
        <f>IF(A588="","",SUMIF(Transacoes!C$3:C1001,A588,Transacoes!G$3:G1001))</f>
        <v/>
      </c>
      <c r="H588" s="74" t="str">
        <f>IF(A588="","", SUMIF(Transacoes!C$3:C1001, A588, Transacoes!H$3:H1001))</f>
        <v/>
      </c>
      <c r="I588" s="75" t="str">
        <f>IF($A588="","",SUMIF(Transacoes!$C$3:$C1001, $A588, Transacoes!I$3:I1001))</f>
        <v/>
      </c>
      <c r="J588" s="75" t="str">
        <f>IF($A588="","",SUMIF(Transacoes!$C$3:$C1001, $A588, Transacoes!J$3:J1001))</f>
        <v/>
      </c>
      <c r="K588" s="75" t="str">
        <f>IF($A588="","",SUMIF(Transacoes!$C$3:$C1001, $A588, Transacoes!K$3:K1001))</f>
        <v/>
      </c>
      <c r="L588" s="75" t="str">
        <f>IF($A588="","",SUMIF(Transacoes!$C$3:$C1001, $A588, Transacoes!L$3:L1001))</f>
        <v/>
      </c>
      <c r="M588" s="76" t="str">
        <f>IF($A588="","",SUMIF(Transacoes!$C$3:$C1001, $A588, Transacoes!M$3:M1001))</f>
        <v/>
      </c>
      <c r="N588" s="30"/>
      <c r="O588" s="31"/>
      <c r="P588" s="31"/>
      <c r="Q588" s="31"/>
      <c r="R588" s="31"/>
      <c r="S588" s="31"/>
      <c r="T588" s="31"/>
      <c r="U588" s="31"/>
      <c r="V588" s="31"/>
      <c r="W588" s="31"/>
      <c r="X588" s="31"/>
    </row>
    <row r="589">
      <c r="A589" s="69"/>
      <c r="B589" s="70" t="str">
        <f>IF($A589="","",SUMIFS(Transacoes!D$3:D1001,Transacoes!$C$3:$C1001,$A589,Transacoes!$B$3:$B1001,"C")-SUMIFS(Transacoes!D$3:D1001,Transacoes!$C$3:$C1001,$A589,Transacoes!$B$3:$B1001,"V"))</f>
        <v/>
      </c>
      <c r="C589" s="71" t="str">
        <f>IF($A589="","",(SUMIFS(Transacoes!F$3:F1001,Transacoes!$C$3:$C1001,$A589,Transacoes!$B$3:$B1001,"C")-SUMIFS(Transacoes!F$3:F1001,Transacoes!$C$3:$C1001,$A589,Transacoes!$B$3:$B1001,"V")) + G589)</f>
        <v/>
      </c>
      <c r="D589" s="71" t="str">
        <f>IFERROR(__xludf.DUMMYFUNCTION("IF(A589="""","""",IF(B589="""","""",B589*GOOGLEFINANCE(A589)))"),"")</f>
        <v/>
      </c>
      <c r="E589" s="71" t="str">
        <f t="shared" si="1"/>
        <v/>
      </c>
      <c r="F589" s="72" t="str">
        <f t="shared" si="2"/>
        <v/>
      </c>
      <c r="G589" s="73" t="str">
        <f>IF(A589="","",SUMIF(Transacoes!C$3:C1001,A589,Transacoes!G$3:G1001))</f>
        <v/>
      </c>
      <c r="H589" s="74" t="str">
        <f>IF(A589="","", SUMIF(Transacoes!C$3:C1001, A589, Transacoes!H$3:H1001))</f>
        <v/>
      </c>
      <c r="I589" s="75" t="str">
        <f>IF($A589="","",SUMIF(Transacoes!$C$3:$C1001, $A589, Transacoes!I$3:I1001))</f>
        <v/>
      </c>
      <c r="J589" s="75" t="str">
        <f>IF($A589="","",SUMIF(Transacoes!$C$3:$C1001, $A589, Transacoes!J$3:J1001))</f>
        <v/>
      </c>
      <c r="K589" s="75" t="str">
        <f>IF($A589="","",SUMIF(Transacoes!$C$3:$C1001, $A589, Transacoes!K$3:K1001))</f>
        <v/>
      </c>
      <c r="L589" s="75" t="str">
        <f>IF($A589="","",SUMIF(Transacoes!$C$3:$C1001, $A589, Transacoes!L$3:L1001))</f>
        <v/>
      </c>
      <c r="M589" s="76" t="str">
        <f>IF($A589="","",SUMIF(Transacoes!$C$3:$C1001, $A589, Transacoes!M$3:M1001))</f>
        <v/>
      </c>
      <c r="N589" s="30"/>
      <c r="O589" s="31"/>
      <c r="P589" s="31"/>
      <c r="Q589" s="31"/>
      <c r="R589" s="31"/>
      <c r="S589" s="31"/>
      <c r="T589" s="31"/>
      <c r="U589" s="31"/>
      <c r="V589" s="31"/>
      <c r="W589" s="31"/>
      <c r="X589" s="31"/>
    </row>
    <row r="590">
      <c r="A590" s="69"/>
      <c r="B590" s="70" t="str">
        <f>IF($A590="","",SUMIFS(Transacoes!D$3:D1001,Transacoes!$C$3:$C1001,$A590,Transacoes!$B$3:$B1001,"C")-SUMIFS(Transacoes!D$3:D1001,Transacoes!$C$3:$C1001,$A590,Transacoes!$B$3:$B1001,"V"))</f>
        <v/>
      </c>
      <c r="C590" s="71" t="str">
        <f>IF($A590="","",(SUMIFS(Transacoes!F$3:F1001,Transacoes!$C$3:$C1001,$A590,Transacoes!$B$3:$B1001,"C")-SUMIFS(Transacoes!F$3:F1001,Transacoes!$C$3:$C1001,$A590,Transacoes!$B$3:$B1001,"V")) + G590)</f>
        <v/>
      </c>
      <c r="D590" s="71" t="str">
        <f>IFERROR(__xludf.DUMMYFUNCTION("IF(A590="""","""",IF(B590="""","""",B590*GOOGLEFINANCE(A590)))"),"")</f>
        <v/>
      </c>
      <c r="E590" s="71" t="str">
        <f t="shared" si="1"/>
        <v/>
      </c>
      <c r="F590" s="72" t="str">
        <f t="shared" si="2"/>
        <v/>
      </c>
      <c r="G590" s="73" t="str">
        <f>IF(A590="","",SUMIF(Transacoes!C$3:C1001,A590,Transacoes!G$3:G1001))</f>
        <v/>
      </c>
      <c r="H590" s="74" t="str">
        <f>IF(A590="","", SUMIF(Transacoes!C$3:C1001, A590, Transacoes!H$3:H1001))</f>
        <v/>
      </c>
      <c r="I590" s="75" t="str">
        <f>IF($A590="","",SUMIF(Transacoes!$C$3:$C1001, $A590, Transacoes!I$3:I1001))</f>
        <v/>
      </c>
      <c r="J590" s="75" t="str">
        <f>IF($A590="","",SUMIF(Transacoes!$C$3:$C1001, $A590, Transacoes!J$3:J1001))</f>
        <v/>
      </c>
      <c r="K590" s="75" t="str">
        <f>IF($A590="","",SUMIF(Transacoes!$C$3:$C1001, $A590, Transacoes!K$3:K1001))</f>
        <v/>
      </c>
      <c r="L590" s="75" t="str">
        <f>IF($A590="","",SUMIF(Transacoes!$C$3:$C1001, $A590, Transacoes!L$3:L1001))</f>
        <v/>
      </c>
      <c r="M590" s="76" t="str">
        <f>IF($A590="","",SUMIF(Transacoes!$C$3:$C1001, $A590, Transacoes!M$3:M1001))</f>
        <v/>
      </c>
      <c r="N590" s="30"/>
      <c r="O590" s="31"/>
      <c r="P590" s="31"/>
      <c r="Q590" s="31"/>
      <c r="R590" s="31"/>
      <c r="S590" s="31"/>
      <c r="T590" s="31"/>
      <c r="U590" s="31"/>
      <c r="V590" s="31"/>
      <c r="W590" s="31"/>
      <c r="X590" s="31"/>
    </row>
    <row r="591">
      <c r="A591" s="69"/>
      <c r="B591" s="70" t="str">
        <f>IF($A591="","",SUMIFS(Transacoes!D$3:D1001,Transacoes!$C$3:$C1001,$A591,Transacoes!$B$3:$B1001,"C")-SUMIFS(Transacoes!D$3:D1001,Transacoes!$C$3:$C1001,$A591,Transacoes!$B$3:$B1001,"V"))</f>
        <v/>
      </c>
      <c r="C591" s="71" t="str">
        <f>IF($A591="","",(SUMIFS(Transacoes!F$3:F1001,Transacoes!$C$3:$C1001,$A591,Transacoes!$B$3:$B1001,"C")-SUMIFS(Transacoes!F$3:F1001,Transacoes!$C$3:$C1001,$A591,Transacoes!$B$3:$B1001,"V")) + G591)</f>
        <v/>
      </c>
      <c r="D591" s="71" t="str">
        <f>IFERROR(__xludf.DUMMYFUNCTION("IF(A591="""","""",IF(B591="""","""",B591*GOOGLEFINANCE(A591)))"),"")</f>
        <v/>
      </c>
      <c r="E591" s="71" t="str">
        <f t="shared" si="1"/>
        <v/>
      </c>
      <c r="F591" s="72" t="str">
        <f t="shared" si="2"/>
        <v/>
      </c>
      <c r="G591" s="73" t="str">
        <f>IF(A591="","",SUMIF(Transacoes!C$3:C1001,A591,Transacoes!G$3:G1001))</f>
        <v/>
      </c>
      <c r="H591" s="74" t="str">
        <f>IF(A591="","", SUMIF(Transacoes!C$3:C1001, A591, Transacoes!H$3:H1001))</f>
        <v/>
      </c>
      <c r="I591" s="75" t="str">
        <f>IF($A591="","",SUMIF(Transacoes!$C$3:$C1001, $A591, Transacoes!I$3:I1001))</f>
        <v/>
      </c>
      <c r="J591" s="75" t="str">
        <f>IF($A591="","",SUMIF(Transacoes!$C$3:$C1001, $A591, Transacoes!J$3:J1001))</f>
        <v/>
      </c>
      <c r="K591" s="75" t="str">
        <f>IF($A591="","",SUMIF(Transacoes!$C$3:$C1001, $A591, Transacoes!K$3:K1001))</f>
        <v/>
      </c>
      <c r="L591" s="75" t="str">
        <f>IF($A591="","",SUMIF(Transacoes!$C$3:$C1001, $A591, Transacoes!L$3:L1001))</f>
        <v/>
      </c>
      <c r="M591" s="76" t="str">
        <f>IF($A591="","",SUMIF(Transacoes!$C$3:$C1001, $A591, Transacoes!M$3:M1001))</f>
        <v/>
      </c>
      <c r="N591" s="30"/>
      <c r="O591" s="31"/>
      <c r="P591" s="31"/>
      <c r="Q591" s="31"/>
      <c r="R591" s="31"/>
      <c r="S591" s="31"/>
      <c r="T591" s="31"/>
      <c r="U591" s="31"/>
      <c r="V591" s="31"/>
      <c r="W591" s="31"/>
      <c r="X591" s="31"/>
    </row>
    <row r="592">
      <c r="A592" s="69"/>
      <c r="B592" s="70" t="str">
        <f>IF($A592="","",SUMIFS(Transacoes!D$3:D1001,Transacoes!$C$3:$C1001,$A592,Transacoes!$B$3:$B1001,"C")-SUMIFS(Transacoes!D$3:D1001,Transacoes!$C$3:$C1001,$A592,Transacoes!$B$3:$B1001,"V"))</f>
        <v/>
      </c>
      <c r="C592" s="71" t="str">
        <f>IF($A592="","",(SUMIFS(Transacoes!F$3:F1001,Transacoes!$C$3:$C1001,$A592,Transacoes!$B$3:$B1001,"C")-SUMIFS(Transacoes!F$3:F1001,Transacoes!$C$3:$C1001,$A592,Transacoes!$B$3:$B1001,"V")) + G592)</f>
        <v/>
      </c>
      <c r="D592" s="71" t="str">
        <f>IFERROR(__xludf.DUMMYFUNCTION("IF(A592="""","""",IF(B592="""","""",B592*GOOGLEFINANCE(A592)))"),"")</f>
        <v/>
      </c>
      <c r="E592" s="71" t="str">
        <f t="shared" si="1"/>
        <v/>
      </c>
      <c r="F592" s="72" t="str">
        <f t="shared" si="2"/>
        <v/>
      </c>
      <c r="G592" s="73" t="str">
        <f>IF(A592="","",SUMIF(Transacoes!C$3:C1001,A592,Transacoes!G$3:G1001))</f>
        <v/>
      </c>
      <c r="H592" s="74" t="str">
        <f>IF(A592="","", SUMIF(Transacoes!C$3:C1001, A592, Transacoes!H$3:H1001))</f>
        <v/>
      </c>
      <c r="I592" s="75" t="str">
        <f>IF($A592="","",SUMIF(Transacoes!$C$3:$C1001, $A592, Transacoes!I$3:I1001))</f>
        <v/>
      </c>
      <c r="J592" s="75" t="str">
        <f>IF($A592="","",SUMIF(Transacoes!$C$3:$C1001, $A592, Transacoes!J$3:J1001))</f>
        <v/>
      </c>
      <c r="K592" s="75" t="str">
        <f>IF($A592="","",SUMIF(Transacoes!$C$3:$C1001, $A592, Transacoes!K$3:K1001))</f>
        <v/>
      </c>
      <c r="L592" s="75" t="str">
        <f>IF($A592="","",SUMIF(Transacoes!$C$3:$C1001, $A592, Transacoes!L$3:L1001))</f>
        <v/>
      </c>
      <c r="M592" s="76" t="str">
        <f>IF($A592="","",SUMIF(Transacoes!$C$3:$C1001, $A592, Transacoes!M$3:M1001))</f>
        <v/>
      </c>
      <c r="N592" s="30"/>
      <c r="O592" s="31"/>
      <c r="P592" s="31"/>
      <c r="Q592" s="31"/>
      <c r="R592" s="31"/>
      <c r="S592" s="31"/>
      <c r="T592" s="31"/>
      <c r="U592" s="31"/>
      <c r="V592" s="31"/>
      <c r="W592" s="31"/>
      <c r="X592" s="31"/>
    </row>
    <row r="593">
      <c r="A593" s="69"/>
      <c r="B593" s="70" t="str">
        <f>IF($A593="","",SUMIFS(Transacoes!D$3:D1001,Transacoes!$C$3:$C1001,$A593,Transacoes!$B$3:$B1001,"C")-SUMIFS(Transacoes!D$3:D1001,Transacoes!$C$3:$C1001,$A593,Transacoes!$B$3:$B1001,"V"))</f>
        <v/>
      </c>
      <c r="C593" s="71" t="str">
        <f>IF($A593="","",(SUMIFS(Transacoes!F$3:F1001,Transacoes!$C$3:$C1001,$A593,Transacoes!$B$3:$B1001,"C")-SUMIFS(Transacoes!F$3:F1001,Transacoes!$C$3:$C1001,$A593,Transacoes!$B$3:$B1001,"V")) + G593)</f>
        <v/>
      </c>
      <c r="D593" s="71" t="str">
        <f>IFERROR(__xludf.DUMMYFUNCTION("IF(A593="""","""",IF(B593="""","""",B593*GOOGLEFINANCE(A593)))"),"")</f>
        <v/>
      </c>
      <c r="E593" s="71" t="str">
        <f t="shared" si="1"/>
        <v/>
      </c>
      <c r="F593" s="72" t="str">
        <f t="shared" si="2"/>
        <v/>
      </c>
      <c r="G593" s="73" t="str">
        <f>IF(A593="","",SUMIF(Transacoes!C$3:C1001,A593,Transacoes!G$3:G1001))</f>
        <v/>
      </c>
      <c r="H593" s="74" t="str">
        <f>IF(A593="","", SUMIF(Transacoes!C$3:C1001, A593, Transacoes!H$3:H1001))</f>
        <v/>
      </c>
      <c r="I593" s="75" t="str">
        <f>IF($A593="","",SUMIF(Transacoes!$C$3:$C1001, $A593, Transacoes!I$3:I1001))</f>
        <v/>
      </c>
      <c r="J593" s="75" t="str">
        <f>IF($A593="","",SUMIF(Transacoes!$C$3:$C1001, $A593, Transacoes!J$3:J1001))</f>
        <v/>
      </c>
      <c r="K593" s="75" t="str">
        <f>IF($A593="","",SUMIF(Transacoes!$C$3:$C1001, $A593, Transacoes!K$3:K1001))</f>
        <v/>
      </c>
      <c r="L593" s="75" t="str">
        <f>IF($A593="","",SUMIF(Transacoes!$C$3:$C1001, $A593, Transacoes!L$3:L1001))</f>
        <v/>
      </c>
      <c r="M593" s="76" t="str">
        <f>IF($A593="","",SUMIF(Transacoes!$C$3:$C1001, $A593, Transacoes!M$3:M1001))</f>
        <v/>
      </c>
      <c r="N593" s="30"/>
      <c r="O593" s="31"/>
      <c r="P593" s="31"/>
      <c r="Q593" s="31"/>
      <c r="R593" s="31"/>
      <c r="S593" s="31"/>
      <c r="T593" s="31"/>
      <c r="U593" s="31"/>
      <c r="V593" s="31"/>
      <c r="W593" s="31"/>
      <c r="X593" s="31"/>
    </row>
    <row r="594">
      <c r="A594" s="69"/>
      <c r="B594" s="70" t="str">
        <f>IF($A594="","",SUMIFS(Transacoes!D$3:D1001,Transacoes!$C$3:$C1001,$A594,Transacoes!$B$3:$B1001,"C")-SUMIFS(Transacoes!D$3:D1001,Transacoes!$C$3:$C1001,$A594,Transacoes!$B$3:$B1001,"V"))</f>
        <v/>
      </c>
      <c r="C594" s="71" t="str">
        <f>IF($A594="","",(SUMIFS(Transacoes!F$3:F1001,Transacoes!$C$3:$C1001,$A594,Transacoes!$B$3:$B1001,"C")-SUMIFS(Transacoes!F$3:F1001,Transacoes!$C$3:$C1001,$A594,Transacoes!$B$3:$B1001,"V")) + G594)</f>
        <v/>
      </c>
      <c r="D594" s="71" t="str">
        <f>IFERROR(__xludf.DUMMYFUNCTION("IF(A594="""","""",IF(B594="""","""",B594*GOOGLEFINANCE(A594)))"),"")</f>
        <v/>
      </c>
      <c r="E594" s="71" t="str">
        <f t="shared" si="1"/>
        <v/>
      </c>
      <c r="F594" s="72" t="str">
        <f t="shared" si="2"/>
        <v/>
      </c>
      <c r="G594" s="73" t="str">
        <f>IF(A594="","",SUMIF(Transacoes!C$3:C1001,A594,Transacoes!G$3:G1001))</f>
        <v/>
      </c>
      <c r="H594" s="74" t="str">
        <f>IF(A594="","", SUMIF(Transacoes!C$3:C1001, A594, Transacoes!H$3:H1001))</f>
        <v/>
      </c>
      <c r="I594" s="75" t="str">
        <f>IF($A594="","",SUMIF(Transacoes!$C$3:$C1001, $A594, Transacoes!I$3:I1001))</f>
        <v/>
      </c>
      <c r="J594" s="75" t="str">
        <f>IF($A594="","",SUMIF(Transacoes!$C$3:$C1001, $A594, Transacoes!J$3:J1001))</f>
        <v/>
      </c>
      <c r="K594" s="75" t="str">
        <f>IF($A594="","",SUMIF(Transacoes!$C$3:$C1001, $A594, Transacoes!K$3:K1001))</f>
        <v/>
      </c>
      <c r="L594" s="75" t="str">
        <f>IF($A594="","",SUMIF(Transacoes!$C$3:$C1001, $A594, Transacoes!L$3:L1001))</f>
        <v/>
      </c>
      <c r="M594" s="76" t="str">
        <f>IF($A594="","",SUMIF(Transacoes!$C$3:$C1001, $A594, Transacoes!M$3:M1001))</f>
        <v/>
      </c>
      <c r="N594" s="30"/>
      <c r="O594" s="31"/>
      <c r="P594" s="31"/>
      <c r="Q594" s="31"/>
      <c r="R594" s="31"/>
      <c r="S594" s="31"/>
      <c r="T594" s="31"/>
      <c r="U594" s="31"/>
      <c r="V594" s="31"/>
      <c r="W594" s="31"/>
      <c r="X594" s="31"/>
    </row>
    <row r="595">
      <c r="A595" s="69"/>
      <c r="B595" s="70" t="str">
        <f>IF($A595="","",SUMIFS(Transacoes!D$3:D1001,Transacoes!$C$3:$C1001,$A595,Transacoes!$B$3:$B1001,"C")-SUMIFS(Transacoes!D$3:D1001,Transacoes!$C$3:$C1001,$A595,Transacoes!$B$3:$B1001,"V"))</f>
        <v/>
      </c>
      <c r="C595" s="71" t="str">
        <f>IF($A595="","",(SUMIFS(Transacoes!F$3:F1001,Transacoes!$C$3:$C1001,$A595,Transacoes!$B$3:$B1001,"C")-SUMIFS(Transacoes!F$3:F1001,Transacoes!$C$3:$C1001,$A595,Transacoes!$B$3:$B1001,"V")) + G595)</f>
        <v/>
      </c>
      <c r="D595" s="71" t="str">
        <f>IFERROR(__xludf.DUMMYFUNCTION("IF(A595="""","""",IF(B595="""","""",B595*GOOGLEFINANCE(A595)))"),"")</f>
        <v/>
      </c>
      <c r="E595" s="71" t="str">
        <f t="shared" si="1"/>
        <v/>
      </c>
      <c r="F595" s="72" t="str">
        <f t="shared" si="2"/>
        <v/>
      </c>
      <c r="G595" s="73" t="str">
        <f>IF(A595="","",SUMIF(Transacoes!C$3:C1001,A595,Transacoes!G$3:G1001))</f>
        <v/>
      </c>
      <c r="H595" s="74" t="str">
        <f>IF(A595="","", SUMIF(Transacoes!C$3:C1001, A595, Transacoes!H$3:H1001))</f>
        <v/>
      </c>
      <c r="I595" s="75" t="str">
        <f>IF($A595="","",SUMIF(Transacoes!$C$3:$C1001, $A595, Transacoes!I$3:I1001))</f>
        <v/>
      </c>
      <c r="J595" s="75" t="str">
        <f>IF($A595="","",SUMIF(Transacoes!$C$3:$C1001, $A595, Transacoes!J$3:J1001))</f>
        <v/>
      </c>
      <c r="K595" s="75" t="str">
        <f>IF($A595="","",SUMIF(Transacoes!$C$3:$C1001, $A595, Transacoes!K$3:K1001))</f>
        <v/>
      </c>
      <c r="L595" s="75" t="str">
        <f>IF($A595="","",SUMIF(Transacoes!$C$3:$C1001, $A595, Transacoes!L$3:L1001))</f>
        <v/>
      </c>
      <c r="M595" s="76" t="str">
        <f>IF($A595="","",SUMIF(Transacoes!$C$3:$C1001, $A595, Transacoes!M$3:M1001))</f>
        <v/>
      </c>
      <c r="N595" s="30"/>
      <c r="O595" s="31"/>
      <c r="P595" s="31"/>
      <c r="Q595" s="31"/>
      <c r="R595" s="31"/>
      <c r="S595" s="31"/>
      <c r="T595" s="31"/>
      <c r="U595" s="31"/>
      <c r="V595" s="31"/>
      <c r="W595" s="31"/>
      <c r="X595" s="31"/>
    </row>
    <row r="596">
      <c r="A596" s="69"/>
      <c r="B596" s="70" t="str">
        <f>IF($A596="","",SUMIFS(Transacoes!D$3:D1001,Transacoes!$C$3:$C1001,$A596,Transacoes!$B$3:$B1001,"C")-SUMIFS(Transacoes!D$3:D1001,Transacoes!$C$3:$C1001,$A596,Transacoes!$B$3:$B1001,"V"))</f>
        <v/>
      </c>
      <c r="C596" s="71" t="str">
        <f>IF($A596="","",(SUMIFS(Transacoes!F$3:F1001,Transacoes!$C$3:$C1001,$A596,Transacoes!$B$3:$B1001,"C")-SUMIFS(Transacoes!F$3:F1001,Transacoes!$C$3:$C1001,$A596,Transacoes!$B$3:$B1001,"V")) + G596)</f>
        <v/>
      </c>
      <c r="D596" s="71" t="str">
        <f>IFERROR(__xludf.DUMMYFUNCTION("IF(A596="""","""",IF(B596="""","""",B596*GOOGLEFINANCE(A596)))"),"")</f>
        <v/>
      </c>
      <c r="E596" s="71" t="str">
        <f t="shared" si="1"/>
        <v/>
      </c>
      <c r="F596" s="72" t="str">
        <f t="shared" si="2"/>
        <v/>
      </c>
      <c r="G596" s="73" t="str">
        <f>IF(A596="","",SUMIF(Transacoes!C$3:C1001,A596,Transacoes!G$3:G1001))</f>
        <v/>
      </c>
      <c r="H596" s="74" t="str">
        <f>IF(A596="","", SUMIF(Transacoes!C$3:C1001, A596, Transacoes!H$3:H1001))</f>
        <v/>
      </c>
      <c r="I596" s="75" t="str">
        <f>IF($A596="","",SUMIF(Transacoes!$C$3:$C1001, $A596, Transacoes!I$3:I1001))</f>
        <v/>
      </c>
      <c r="J596" s="75" t="str">
        <f>IF($A596="","",SUMIF(Transacoes!$C$3:$C1001, $A596, Transacoes!J$3:J1001))</f>
        <v/>
      </c>
      <c r="K596" s="75" t="str">
        <f>IF($A596="","",SUMIF(Transacoes!$C$3:$C1001, $A596, Transacoes!K$3:K1001))</f>
        <v/>
      </c>
      <c r="L596" s="75" t="str">
        <f>IF($A596="","",SUMIF(Transacoes!$C$3:$C1001, $A596, Transacoes!L$3:L1001))</f>
        <v/>
      </c>
      <c r="M596" s="76" t="str">
        <f>IF($A596="","",SUMIF(Transacoes!$C$3:$C1001, $A596, Transacoes!M$3:M1001))</f>
        <v/>
      </c>
      <c r="N596" s="30"/>
      <c r="O596" s="31"/>
      <c r="P596" s="31"/>
      <c r="Q596" s="31"/>
      <c r="R596" s="31"/>
      <c r="S596" s="31"/>
      <c r="T596" s="31"/>
      <c r="U596" s="31"/>
      <c r="V596" s="31"/>
      <c r="W596" s="31"/>
      <c r="X596" s="31"/>
    </row>
    <row r="597">
      <c r="A597" s="69"/>
      <c r="B597" s="70" t="str">
        <f>IF($A597="","",SUMIFS(Transacoes!D$3:D1001,Transacoes!$C$3:$C1001,$A597,Transacoes!$B$3:$B1001,"C")-SUMIFS(Transacoes!D$3:D1001,Transacoes!$C$3:$C1001,$A597,Transacoes!$B$3:$B1001,"V"))</f>
        <v/>
      </c>
      <c r="C597" s="71" t="str">
        <f>IF($A597="","",(SUMIFS(Transacoes!F$3:F1001,Transacoes!$C$3:$C1001,$A597,Transacoes!$B$3:$B1001,"C")-SUMIFS(Transacoes!F$3:F1001,Transacoes!$C$3:$C1001,$A597,Transacoes!$B$3:$B1001,"V")) + G597)</f>
        <v/>
      </c>
      <c r="D597" s="71" t="str">
        <f>IFERROR(__xludf.DUMMYFUNCTION("IF(A597="""","""",IF(B597="""","""",B597*GOOGLEFINANCE(A597)))"),"")</f>
        <v/>
      </c>
      <c r="E597" s="71" t="str">
        <f t="shared" si="1"/>
        <v/>
      </c>
      <c r="F597" s="72" t="str">
        <f t="shared" si="2"/>
        <v/>
      </c>
      <c r="G597" s="73" t="str">
        <f>IF(A597="","",SUMIF(Transacoes!C$3:C1001,A597,Transacoes!G$3:G1001))</f>
        <v/>
      </c>
      <c r="H597" s="74" t="str">
        <f>IF(A597="","", SUMIF(Transacoes!C$3:C1001, A597, Transacoes!H$3:H1001))</f>
        <v/>
      </c>
      <c r="I597" s="75" t="str">
        <f>IF($A597="","",SUMIF(Transacoes!$C$3:$C1001, $A597, Transacoes!I$3:I1001))</f>
        <v/>
      </c>
      <c r="J597" s="75" t="str">
        <f>IF($A597="","",SUMIF(Transacoes!$C$3:$C1001, $A597, Transacoes!J$3:J1001))</f>
        <v/>
      </c>
      <c r="K597" s="75" t="str">
        <f>IF($A597="","",SUMIF(Transacoes!$C$3:$C1001, $A597, Transacoes!K$3:K1001))</f>
        <v/>
      </c>
      <c r="L597" s="75" t="str">
        <f>IF($A597="","",SUMIF(Transacoes!$C$3:$C1001, $A597, Transacoes!L$3:L1001))</f>
        <v/>
      </c>
      <c r="M597" s="76" t="str">
        <f>IF($A597="","",SUMIF(Transacoes!$C$3:$C1001, $A597, Transacoes!M$3:M1001))</f>
        <v/>
      </c>
      <c r="N597" s="30"/>
      <c r="O597" s="31"/>
      <c r="P597" s="31"/>
      <c r="Q597" s="31"/>
      <c r="R597" s="31"/>
      <c r="S597" s="31"/>
      <c r="T597" s="31"/>
      <c r="U597" s="31"/>
      <c r="V597" s="31"/>
      <c r="W597" s="31"/>
      <c r="X597" s="31"/>
    </row>
    <row r="598">
      <c r="A598" s="69"/>
      <c r="B598" s="70" t="str">
        <f>IF($A598="","",SUMIFS(Transacoes!D$3:D1001,Transacoes!$C$3:$C1001,$A598,Transacoes!$B$3:$B1001,"C")-SUMIFS(Transacoes!D$3:D1001,Transacoes!$C$3:$C1001,$A598,Transacoes!$B$3:$B1001,"V"))</f>
        <v/>
      </c>
      <c r="C598" s="71" t="str">
        <f>IF($A598="","",(SUMIFS(Transacoes!F$3:F1001,Transacoes!$C$3:$C1001,$A598,Transacoes!$B$3:$B1001,"C")-SUMIFS(Transacoes!F$3:F1001,Transacoes!$C$3:$C1001,$A598,Transacoes!$B$3:$B1001,"V")) + G598)</f>
        <v/>
      </c>
      <c r="D598" s="71" t="str">
        <f>IFERROR(__xludf.DUMMYFUNCTION("IF(A598="""","""",IF(B598="""","""",B598*GOOGLEFINANCE(A598)))"),"")</f>
        <v/>
      </c>
      <c r="E598" s="71" t="str">
        <f t="shared" si="1"/>
        <v/>
      </c>
      <c r="F598" s="72" t="str">
        <f t="shared" si="2"/>
        <v/>
      </c>
      <c r="G598" s="73" t="str">
        <f>IF(A598="","",SUMIF(Transacoes!C$3:C1001,A598,Transacoes!G$3:G1001))</f>
        <v/>
      </c>
      <c r="H598" s="74" t="str">
        <f>IF(A598="","", SUMIF(Transacoes!C$3:C1001, A598, Transacoes!H$3:H1001))</f>
        <v/>
      </c>
      <c r="I598" s="75" t="str">
        <f>IF($A598="","",SUMIF(Transacoes!$C$3:$C1001, $A598, Transacoes!I$3:I1001))</f>
        <v/>
      </c>
      <c r="J598" s="75" t="str">
        <f>IF($A598="","",SUMIF(Transacoes!$C$3:$C1001, $A598, Transacoes!J$3:J1001))</f>
        <v/>
      </c>
      <c r="K598" s="75" t="str">
        <f>IF($A598="","",SUMIF(Transacoes!$C$3:$C1001, $A598, Transacoes!K$3:K1001))</f>
        <v/>
      </c>
      <c r="L598" s="75" t="str">
        <f>IF($A598="","",SUMIF(Transacoes!$C$3:$C1001, $A598, Transacoes!L$3:L1001))</f>
        <v/>
      </c>
      <c r="M598" s="76" t="str">
        <f>IF($A598="","",SUMIF(Transacoes!$C$3:$C1001, $A598, Transacoes!M$3:M1001))</f>
        <v/>
      </c>
      <c r="N598" s="30"/>
      <c r="O598" s="31"/>
      <c r="P598" s="31"/>
      <c r="Q598" s="31"/>
      <c r="R598" s="31"/>
      <c r="S598" s="31"/>
      <c r="T598" s="31"/>
      <c r="U598" s="31"/>
      <c r="V598" s="31"/>
      <c r="W598" s="31"/>
      <c r="X598" s="31"/>
    </row>
    <row r="599">
      <c r="A599" s="69"/>
      <c r="B599" s="70" t="str">
        <f>IF($A599="","",SUMIFS(Transacoes!D$3:D1001,Transacoes!$C$3:$C1001,$A599,Transacoes!$B$3:$B1001,"C")-SUMIFS(Transacoes!D$3:D1001,Transacoes!$C$3:$C1001,$A599,Transacoes!$B$3:$B1001,"V"))</f>
        <v/>
      </c>
      <c r="C599" s="71" t="str">
        <f>IF($A599="","",(SUMIFS(Transacoes!F$3:F1001,Transacoes!$C$3:$C1001,$A599,Transacoes!$B$3:$B1001,"C")-SUMIFS(Transacoes!F$3:F1001,Transacoes!$C$3:$C1001,$A599,Transacoes!$B$3:$B1001,"V")) + G599)</f>
        <v/>
      </c>
      <c r="D599" s="71" t="str">
        <f>IFERROR(__xludf.DUMMYFUNCTION("IF(A599="""","""",IF(B599="""","""",B599*GOOGLEFINANCE(A599)))"),"")</f>
        <v/>
      </c>
      <c r="E599" s="71" t="str">
        <f t="shared" si="1"/>
        <v/>
      </c>
      <c r="F599" s="72" t="str">
        <f t="shared" si="2"/>
        <v/>
      </c>
      <c r="G599" s="73" t="str">
        <f>IF(A599="","",SUMIF(Transacoes!C$3:C1001,A599,Transacoes!G$3:G1001))</f>
        <v/>
      </c>
      <c r="H599" s="74" t="str">
        <f>IF(A599="","", SUMIF(Transacoes!C$3:C1001, A599, Transacoes!H$3:H1001))</f>
        <v/>
      </c>
      <c r="I599" s="75" t="str">
        <f>IF($A599="","",SUMIF(Transacoes!$C$3:$C1001, $A599, Transacoes!I$3:I1001))</f>
        <v/>
      </c>
      <c r="J599" s="75" t="str">
        <f>IF($A599="","",SUMIF(Transacoes!$C$3:$C1001, $A599, Transacoes!J$3:J1001))</f>
        <v/>
      </c>
      <c r="K599" s="75" t="str">
        <f>IF($A599="","",SUMIF(Transacoes!$C$3:$C1001, $A599, Transacoes!K$3:K1001))</f>
        <v/>
      </c>
      <c r="L599" s="75" t="str">
        <f>IF($A599="","",SUMIF(Transacoes!$C$3:$C1001, $A599, Transacoes!L$3:L1001))</f>
        <v/>
      </c>
      <c r="M599" s="76" t="str">
        <f>IF($A599="","",SUMIF(Transacoes!$C$3:$C1001, $A599, Transacoes!M$3:M1001))</f>
        <v/>
      </c>
      <c r="N599" s="30"/>
      <c r="O599" s="31"/>
      <c r="P599" s="31"/>
      <c r="Q599" s="31"/>
      <c r="R599" s="31"/>
      <c r="S599" s="31"/>
      <c r="T599" s="31"/>
      <c r="U599" s="31"/>
      <c r="V599" s="31"/>
      <c r="W599" s="31"/>
      <c r="X599" s="31"/>
    </row>
    <row r="600">
      <c r="A600" s="69"/>
      <c r="B600" s="70" t="str">
        <f>IF($A600="","",SUMIFS(Transacoes!D$3:D1001,Transacoes!$C$3:$C1001,$A600,Transacoes!$B$3:$B1001,"C")-SUMIFS(Transacoes!D$3:D1001,Transacoes!$C$3:$C1001,$A600,Transacoes!$B$3:$B1001,"V"))</f>
        <v/>
      </c>
      <c r="C600" s="71" t="str">
        <f>IF($A600="","",(SUMIFS(Transacoes!F$3:F1001,Transacoes!$C$3:$C1001,$A600,Transacoes!$B$3:$B1001,"C")-SUMIFS(Transacoes!F$3:F1001,Transacoes!$C$3:$C1001,$A600,Transacoes!$B$3:$B1001,"V")) + G600)</f>
        <v/>
      </c>
      <c r="D600" s="71" t="str">
        <f>IFERROR(__xludf.DUMMYFUNCTION("IF(A600="""","""",IF(B600="""","""",B600*GOOGLEFINANCE(A600)))"),"")</f>
        <v/>
      </c>
      <c r="E600" s="71" t="str">
        <f t="shared" si="1"/>
        <v/>
      </c>
      <c r="F600" s="72" t="str">
        <f t="shared" si="2"/>
        <v/>
      </c>
      <c r="G600" s="73" t="str">
        <f>IF(A600="","",SUMIF(Transacoes!C$3:C1001,A600,Transacoes!G$3:G1001))</f>
        <v/>
      </c>
      <c r="H600" s="74" t="str">
        <f>IF(A600="","", SUMIF(Transacoes!C$3:C1001, A600, Transacoes!H$3:H1001))</f>
        <v/>
      </c>
      <c r="I600" s="75" t="str">
        <f>IF($A600="","",SUMIF(Transacoes!$C$3:$C1001, $A600, Transacoes!I$3:I1001))</f>
        <v/>
      </c>
      <c r="J600" s="75" t="str">
        <f>IF($A600="","",SUMIF(Transacoes!$C$3:$C1001, $A600, Transacoes!J$3:J1001))</f>
        <v/>
      </c>
      <c r="K600" s="75" t="str">
        <f>IF($A600="","",SUMIF(Transacoes!$C$3:$C1001, $A600, Transacoes!K$3:K1001))</f>
        <v/>
      </c>
      <c r="L600" s="75" t="str">
        <f>IF($A600="","",SUMIF(Transacoes!$C$3:$C1001, $A600, Transacoes!L$3:L1001))</f>
        <v/>
      </c>
      <c r="M600" s="76" t="str">
        <f>IF($A600="","",SUMIF(Transacoes!$C$3:$C1001, $A600, Transacoes!M$3:M1001))</f>
        <v/>
      </c>
      <c r="N600" s="30"/>
      <c r="O600" s="31"/>
      <c r="P600" s="31"/>
      <c r="Q600" s="31"/>
      <c r="R600" s="31"/>
      <c r="S600" s="31"/>
      <c r="T600" s="31"/>
      <c r="U600" s="31"/>
      <c r="V600" s="31"/>
      <c r="W600" s="31"/>
      <c r="X600" s="31"/>
    </row>
    <row r="601">
      <c r="A601" s="69"/>
      <c r="B601" s="70" t="str">
        <f>IF($A601="","",SUMIFS(Transacoes!D$3:D1001,Transacoes!$C$3:$C1001,$A601,Transacoes!$B$3:$B1001,"C")-SUMIFS(Transacoes!D$3:D1001,Transacoes!$C$3:$C1001,$A601,Transacoes!$B$3:$B1001,"V"))</f>
        <v/>
      </c>
      <c r="C601" s="71" t="str">
        <f>IF($A601="","",(SUMIFS(Transacoes!F$3:F1001,Transacoes!$C$3:$C1001,$A601,Transacoes!$B$3:$B1001,"C")-SUMIFS(Transacoes!F$3:F1001,Transacoes!$C$3:$C1001,$A601,Transacoes!$B$3:$B1001,"V")) + G601)</f>
        <v/>
      </c>
      <c r="D601" s="71" t="str">
        <f>IFERROR(__xludf.DUMMYFUNCTION("IF(A601="""","""",IF(B601="""","""",B601*GOOGLEFINANCE(A601)))"),"")</f>
        <v/>
      </c>
      <c r="E601" s="71" t="str">
        <f t="shared" si="1"/>
        <v/>
      </c>
      <c r="F601" s="72" t="str">
        <f t="shared" si="2"/>
        <v/>
      </c>
      <c r="G601" s="73" t="str">
        <f>IF(A601="","",SUMIF(Transacoes!C$3:C1001,A601,Transacoes!G$3:G1001))</f>
        <v/>
      </c>
      <c r="H601" s="74" t="str">
        <f>IF(A601="","", SUMIF(Transacoes!C$3:C1001, A601, Transacoes!H$3:H1001))</f>
        <v/>
      </c>
      <c r="I601" s="75" t="str">
        <f>IF($A601="","",SUMIF(Transacoes!$C$3:$C1001, $A601, Transacoes!I$3:I1001))</f>
        <v/>
      </c>
      <c r="J601" s="75" t="str">
        <f>IF($A601="","",SUMIF(Transacoes!$C$3:$C1001, $A601, Transacoes!J$3:J1001))</f>
        <v/>
      </c>
      <c r="K601" s="75" t="str">
        <f>IF($A601="","",SUMIF(Transacoes!$C$3:$C1001, $A601, Transacoes!K$3:K1001))</f>
        <v/>
      </c>
      <c r="L601" s="75" t="str">
        <f>IF($A601="","",SUMIF(Transacoes!$C$3:$C1001, $A601, Transacoes!L$3:L1001))</f>
        <v/>
      </c>
      <c r="M601" s="76" t="str">
        <f>IF($A601="","",SUMIF(Transacoes!$C$3:$C1001, $A601, Transacoes!M$3:M1001))</f>
        <v/>
      </c>
      <c r="N601" s="30"/>
      <c r="O601" s="31"/>
      <c r="P601" s="31"/>
      <c r="Q601" s="31"/>
      <c r="R601" s="31"/>
      <c r="S601" s="31"/>
      <c r="T601" s="31"/>
      <c r="U601" s="31"/>
      <c r="V601" s="31"/>
      <c r="W601" s="31"/>
      <c r="X601" s="31"/>
    </row>
    <row r="602">
      <c r="A602" s="69"/>
      <c r="B602" s="70" t="str">
        <f>IF($A602="","",SUMIFS(Transacoes!D$3:D1001,Transacoes!$C$3:$C1001,$A602,Transacoes!$B$3:$B1001,"C")-SUMIFS(Transacoes!D$3:D1001,Transacoes!$C$3:$C1001,$A602,Transacoes!$B$3:$B1001,"V"))</f>
        <v/>
      </c>
      <c r="C602" s="71" t="str">
        <f>IF($A602="","",(SUMIFS(Transacoes!F$3:F1001,Transacoes!$C$3:$C1001,$A602,Transacoes!$B$3:$B1001,"C")-SUMIFS(Transacoes!F$3:F1001,Transacoes!$C$3:$C1001,$A602,Transacoes!$B$3:$B1001,"V")) + G602)</f>
        <v/>
      </c>
      <c r="D602" s="71" t="str">
        <f>IFERROR(__xludf.DUMMYFUNCTION("IF(A602="""","""",IF(B602="""","""",B602*GOOGLEFINANCE(A602)))"),"")</f>
        <v/>
      </c>
      <c r="E602" s="71" t="str">
        <f t="shared" si="1"/>
        <v/>
      </c>
      <c r="F602" s="72" t="str">
        <f t="shared" si="2"/>
        <v/>
      </c>
      <c r="G602" s="73" t="str">
        <f>IF(A602="","",SUMIF(Transacoes!C$3:C1001,A602,Transacoes!G$3:G1001))</f>
        <v/>
      </c>
      <c r="H602" s="74" t="str">
        <f>IF(A602="","", SUMIF(Transacoes!C$3:C1001, A602, Transacoes!H$3:H1001))</f>
        <v/>
      </c>
      <c r="I602" s="75" t="str">
        <f>IF($A602="","",SUMIF(Transacoes!$C$3:$C1001, $A602, Transacoes!I$3:I1001))</f>
        <v/>
      </c>
      <c r="J602" s="75" t="str">
        <f>IF($A602="","",SUMIF(Transacoes!$C$3:$C1001, $A602, Transacoes!J$3:J1001))</f>
        <v/>
      </c>
      <c r="K602" s="75" t="str">
        <f>IF($A602="","",SUMIF(Transacoes!$C$3:$C1001, $A602, Transacoes!K$3:K1001))</f>
        <v/>
      </c>
      <c r="L602" s="75" t="str">
        <f>IF($A602="","",SUMIF(Transacoes!$C$3:$C1001, $A602, Transacoes!L$3:L1001))</f>
        <v/>
      </c>
      <c r="M602" s="76" t="str">
        <f>IF($A602="","",SUMIF(Transacoes!$C$3:$C1001, $A602, Transacoes!M$3:M1001))</f>
        <v/>
      </c>
      <c r="N602" s="30"/>
      <c r="O602" s="31"/>
      <c r="P602" s="31"/>
      <c r="Q602" s="31"/>
      <c r="R602" s="31"/>
      <c r="S602" s="31"/>
      <c r="T602" s="31"/>
      <c r="U602" s="31"/>
      <c r="V602" s="31"/>
      <c r="W602" s="31"/>
      <c r="X602" s="31"/>
    </row>
    <row r="603">
      <c r="A603" s="69"/>
      <c r="B603" s="70" t="str">
        <f>IF($A603="","",SUMIFS(Transacoes!D$3:D1001,Transacoes!$C$3:$C1001,$A603,Transacoes!$B$3:$B1001,"C")-SUMIFS(Transacoes!D$3:D1001,Transacoes!$C$3:$C1001,$A603,Transacoes!$B$3:$B1001,"V"))</f>
        <v/>
      </c>
      <c r="C603" s="71" t="str">
        <f>IF($A603="","",(SUMIFS(Transacoes!F$3:F1001,Transacoes!$C$3:$C1001,$A603,Transacoes!$B$3:$B1001,"C")-SUMIFS(Transacoes!F$3:F1001,Transacoes!$C$3:$C1001,$A603,Transacoes!$B$3:$B1001,"V")) + G603)</f>
        <v/>
      </c>
      <c r="D603" s="71" t="str">
        <f>IFERROR(__xludf.DUMMYFUNCTION("IF(A603="""","""",IF(B603="""","""",B603*GOOGLEFINANCE(A603)))"),"")</f>
        <v/>
      </c>
      <c r="E603" s="71" t="str">
        <f t="shared" si="1"/>
        <v/>
      </c>
      <c r="F603" s="72" t="str">
        <f t="shared" si="2"/>
        <v/>
      </c>
      <c r="G603" s="73" t="str">
        <f>IF(A603="","",SUMIF(Transacoes!C$3:C1001,A603,Transacoes!G$3:G1001))</f>
        <v/>
      </c>
      <c r="H603" s="74" t="str">
        <f>IF(A603="","", SUMIF(Transacoes!C$3:C1001, A603, Transacoes!H$3:H1001))</f>
        <v/>
      </c>
      <c r="I603" s="75" t="str">
        <f>IF($A603="","",SUMIF(Transacoes!$C$3:$C1001, $A603, Transacoes!I$3:I1001))</f>
        <v/>
      </c>
      <c r="J603" s="75" t="str">
        <f>IF($A603="","",SUMIF(Transacoes!$C$3:$C1001, $A603, Transacoes!J$3:J1001))</f>
        <v/>
      </c>
      <c r="K603" s="75" t="str">
        <f>IF($A603="","",SUMIF(Transacoes!$C$3:$C1001, $A603, Transacoes!K$3:K1001))</f>
        <v/>
      </c>
      <c r="L603" s="75" t="str">
        <f>IF($A603="","",SUMIF(Transacoes!$C$3:$C1001, $A603, Transacoes!L$3:L1001))</f>
        <v/>
      </c>
      <c r="M603" s="76" t="str">
        <f>IF($A603="","",SUMIF(Transacoes!$C$3:$C1001, $A603, Transacoes!M$3:M1001))</f>
        <v/>
      </c>
      <c r="N603" s="30"/>
      <c r="O603" s="31"/>
      <c r="P603" s="31"/>
      <c r="Q603" s="31"/>
      <c r="R603" s="31"/>
      <c r="S603" s="31"/>
      <c r="T603" s="31"/>
      <c r="U603" s="31"/>
      <c r="V603" s="31"/>
      <c r="W603" s="31"/>
      <c r="X603" s="31"/>
    </row>
    <row r="604">
      <c r="A604" s="69"/>
      <c r="B604" s="70" t="str">
        <f>IF($A604="","",SUMIFS(Transacoes!D$3:D1001,Transacoes!$C$3:$C1001,$A604,Transacoes!$B$3:$B1001,"C")-SUMIFS(Transacoes!D$3:D1001,Transacoes!$C$3:$C1001,$A604,Transacoes!$B$3:$B1001,"V"))</f>
        <v/>
      </c>
      <c r="C604" s="71" t="str">
        <f>IF($A604="","",(SUMIFS(Transacoes!F$3:F1001,Transacoes!$C$3:$C1001,$A604,Transacoes!$B$3:$B1001,"C")-SUMIFS(Transacoes!F$3:F1001,Transacoes!$C$3:$C1001,$A604,Transacoes!$B$3:$B1001,"V")) + G604)</f>
        <v/>
      </c>
      <c r="D604" s="71" t="str">
        <f>IFERROR(__xludf.DUMMYFUNCTION("IF(A604="""","""",IF(B604="""","""",B604*GOOGLEFINANCE(A604)))"),"")</f>
        <v/>
      </c>
      <c r="E604" s="71" t="str">
        <f t="shared" si="1"/>
        <v/>
      </c>
      <c r="F604" s="72" t="str">
        <f t="shared" si="2"/>
        <v/>
      </c>
      <c r="G604" s="73" t="str">
        <f>IF(A604="","",SUMIF(Transacoes!C$3:C1001,A604,Transacoes!G$3:G1001))</f>
        <v/>
      </c>
      <c r="H604" s="74" t="str">
        <f>IF(A604="","", SUMIF(Transacoes!C$3:C1001, A604, Transacoes!H$3:H1001))</f>
        <v/>
      </c>
      <c r="I604" s="75" t="str">
        <f>IF($A604="","",SUMIF(Transacoes!$C$3:$C1001, $A604, Transacoes!I$3:I1001))</f>
        <v/>
      </c>
      <c r="J604" s="75" t="str">
        <f>IF($A604="","",SUMIF(Transacoes!$C$3:$C1001, $A604, Transacoes!J$3:J1001))</f>
        <v/>
      </c>
      <c r="K604" s="75" t="str">
        <f>IF($A604="","",SUMIF(Transacoes!$C$3:$C1001, $A604, Transacoes!K$3:K1001))</f>
        <v/>
      </c>
      <c r="L604" s="75" t="str">
        <f>IF($A604="","",SUMIF(Transacoes!$C$3:$C1001, $A604, Transacoes!L$3:L1001))</f>
        <v/>
      </c>
      <c r="M604" s="76" t="str">
        <f>IF($A604="","",SUMIF(Transacoes!$C$3:$C1001, $A604, Transacoes!M$3:M1001))</f>
        <v/>
      </c>
      <c r="N604" s="30"/>
      <c r="O604" s="31"/>
      <c r="P604" s="31"/>
      <c r="Q604" s="31"/>
      <c r="R604" s="31"/>
      <c r="S604" s="31"/>
      <c r="T604" s="31"/>
      <c r="U604" s="31"/>
      <c r="V604" s="31"/>
      <c r="W604" s="31"/>
      <c r="X604" s="31"/>
    </row>
    <row r="605">
      <c r="A605" s="69"/>
      <c r="B605" s="70" t="str">
        <f>IF($A605="","",SUMIFS(Transacoes!D$3:D1001,Transacoes!$C$3:$C1001,$A605,Transacoes!$B$3:$B1001,"C")-SUMIFS(Transacoes!D$3:D1001,Transacoes!$C$3:$C1001,$A605,Transacoes!$B$3:$B1001,"V"))</f>
        <v/>
      </c>
      <c r="C605" s="71" t="str">
        <f>IF($A605="","",(SUMIFS(Transacoes!F$3:F1001,Transacoes!$C$3:$C1001,$A605,Transacoes!$B$3:$B1001,"C")-SUMIFS(Transacoes!F$3:F1001,Transacoes!$C$3:$C1001,$A605,Transacoes!$B$3:$B1001,"V")) + G605)</f>
        <v/>
      </c>
      <c r="D605" s="71" t="str">
        <f>IFERROR(__xludf.DUMMYFUNCTION("IF(A605="""","""",IF(B605="""","""",B605*GOOGLEFINANCE(A605)))"),"")</f>
        <v/>
      </c>
      <c r="E605" s="71" t="str">
        <f t="shared" si="1"/>
        <v/>
      </c>
      <c r="F605" s="72" t="str">
        <f t="shared" si="2"/>
        <v/>
      </c>
      <c r="G605" s="73" t="str">
        <f>IF(A605="","",SUMIF(Transacoes!C$3:C1001,A605,Transacoes!G$3:G1001))</f>
        <v/>
      </c>
      <c r="H605" s="74" t="str">
        <f>IF(A605="","", SUMIF(Transacoes!C$3:C1001, A605, Transacoes!H$3:H1001))</f>
        <v/>
      </c>
      <c r="I605" s="75" t="str">
        <f>IF($A605="","",SUMIF(Transacoes!$C$3:$C1001, $A605, Transacoes!I$3:I1001))</f>
        <v/>
      </c>
      <c r="J605" s="75" t="str">
        <f>IF($A605="","",SUMIF(Transacoes!$C$3:$C1001, $A605, Transacoes!J$3:J1001))</f>
        <v/>
      </c>
      <c r="K605" s="75" t="str">
        <f>IF($A605="","",SUMIF(Transacoes!$C$3:$C1001, $A605, Transacoes!K$3:K1001))</f>
        <v/>
      </c>
      <c r="L605" s="75" t="str">
        <f>IF($A605="","",SUMIF(Transacoes!$C$3:$C1001, $A605, Transacoes!L$3:L1001))</f>
        <v/>
      </c>
      <c r="M605" s="76" t="str">
        <f>IF($A605="","",SUMIF(Transacoes!$C$3:$C1001, $A605, Transacoes!M$3:M1001))</f>
        <v/>
      </c>
      <c r="N605" s="30"/>
      <c r="O605" s="31"/>
      <c r="P605" s="31"/>
      <c r="Q605" s="31"/>
      <c r="R605" s="31"/>
      <c r="S605" s="31"/>
      <c r="T605" s="31"/>
      <c r="U605" s="31"/>
      <c r="V605" s="31"/>
      <c r="W605" s="31"/>
      <c r="X605" s="31"/>
    </row>
    <row r="606">
      <c r="A606" s="69"/>
      <c r="B606" s="70" t="str">
        <f>IF($A606="","",SUMIFS(Transacoes!D$3:D1001,Transacoes!$C$3:$C1001,$A606,Transacoes!$B$3:$B1001,"C")-SUMIFS(Transacoes!D$3:D1001,Transacoes!$C$3:$C1001,$A606,Transacoes!$B$3:$B1001,"V"))</f>
        <v/>
      </c>
      <c r="C606" s="71" t="str">
        <f>IF($A606="","",(SUMIFS(Transacoes!F$3:F1001,Transacoes!$C$3:$C1001,$A606,Transacoes!$B$3:$B1001,"C")-SUMIFS(Transacoes!F$3:F1001,Transacoes!$C$3:$C1001,$A606,Transacoes!$B$3:$B1001,"V")) + G606)</f>
        <v/>
      </c>
      <c r="D606" s="71" t="str">
        <f>IFERROR(__xludf.DUMMYFUNCTION("IF(A606="""","""",IF(B606="""","""",B606*GOOGLEFINANCE(A606)))"),"")</f>
        <v/>
      </c>
      <c r="E606" s="71" t="str">
        <f t="shared" si="1"/>
        <v/>
      </c>
      <c r="F606" s="72" t="str">
        <f t="shared" si="2"/>
        <v/>
      </c>
      <c r="G606" s="73" t="str">
        <f>IF(A606="","",SUMIF(Transacoes!C$3:C1001,A606,Transacoes!G$3:G1001))</f>
        <v/>
      </c>
      <c r="H606" s="74" t="str">
        <f>IF(A606="","", SUMIF(Transacoes!C$3:C1001, A606, Transacoes!H$3:H1001))</f>
        <v/>
      </c>
      <c r="I606" s="75" t="str">
        <f>IF($A606="","",SUMIF(Transacoes!$C$3:$C1001, $A606, Transacoes!I$3:I1001))</f>
        <v/>
      </c>
      <c r="J606" s="75" t="str">
        <f>IF($A606="","",SUMIF(Transacoes!$C$3:$C1001, $A606, Transacoes!J$3:J1001))</f>
        <v/>
      </c>
      <c r="K606" s="75" t="str">
        <f>IF($A606="","",SUMIF(Transacoes!$C$3:$C1001, $A606, Transacoes!K$3:K1001))</f>
        <v/>
      </c>
      <c r="L606" s="75" t="str">
        <f>IF($A606="","",SUMIF(Transacoes!$C$3:$C1001, $A606, Transacoes!L$3:L1001))</f>
        <v/>
      </c>
      <c r="M606" s="76" t="str">
        <f>IF($A606="","",SUMIF(Transacoes!$C$3:$C1001, $A606, Transacoes!M$3:M1001))</f>
        <v/>
      </c>
      <c r="N606" s="30"/>
      <c r="O606" s="31"/>
      <c r="P606" s="31"/>
      <c r="Q606" s="31"/>
      <c r="R606" s="31"/>
      <c r="S606" s="31"/>
      <c r="T606" s="31"/>
      <c r="U606" s="31"/>
      <c r="V606" s="31"/>
      <c r="W606" s="31"/>
      <c r="X606" s="31"/>
    </row>
    <row r="607">
      <c r="A607" s="69"/>
      <c r="B607" s="70" t="str">
        <f>IF($A607="","",SUMIFS(Transacoes!D$3:D1001,Transacoes!$C$3:$C1001,$A607,Transacoes!$B$3:$B1001,"C")-SUMIFS(Transacoes!D$3:D1001,Transacoes!$C$3:$C1001,$A607,Transacoes!$B$3:$B1001,"V"))</f>
        <v/>
      </c>
      <c r="C607" s="71" t="str">
        <f>IF($A607="","",(SUMIFS(Transacoes!F$3:F1001,Transacoes!$C$3:$C1001,$A607,Transacoes!$B$3:$B1001,"C")-SUMIFS(Transacoes!F$3:F1001,Transacoes!$C$3:$C1001,$A607,Transacoes!$B$3:$B1001,"V")) + G607)</f>
        <v/>
      </c>
      <c r="D607" s="71" t="str">
        <f>IFERROR(__xludf.DUMMYFUNCTION("IF(A607="""","""",IF(B607="""","""",B607*GOOGLEFINANCE(A607)))"),"")</f>
        <v/>
      </c>
      <c r="E607" s="71" t="str">
        <f t="shared" si="1"/>
        <v/>
      </c>
      <c r="F607" s="72" t="str">
        <f t="shared" si="2"/>
        <v/>
      </c>
      <c r="G607" s="73" t="str">
        <f>IF(A607="","",SUMIF(Transacoes!C$3:C1001,A607,Transacoes!G$3:G1001))</f>
        <v/>
      </c>
      <c r="H607" s="74" t="str">
        <f>IF(A607="","", SUMIF(Transacoes!C$3:C1001, A607, Transacoes!H$3:H1001))</f>
        <v/>
      </c>
      <c r="I607" s="75" t="str">
        <f>IF($A607="","",SUMIF(Transacoes!$C$3:$C1001, $A607, Transacoes!I$3:I1001))</f>
        <v/>
      </c>
      <c r="J607" s="75" t="str">
        <f>IF($A607="","",SUMIF(Transacoes!$C$3:$C1001, $A607, Transacoes!J$3:J1001))</f>
        <v/>
      </c>
      <c r="K607" s="75" t="str">
        <f>IF($A607="","",SUMIF(Transacoes!$C$3:$C1001, $A607, Transacoes!K$3:K1001))</f>
        <v/>
      </c>
      <c r="L607" s="75" t="str">
        <f>IF($A607="","",SUMIF(Transacoes!$C$3:$C1001, $A607, Transacoes!L$3:L1001))</f>
        <v/>
      </c>
      <c r="M607" s="76" t="str">
        <f>IF($A607="","",SUMIF(Transacoes!$C$3:$C1001, $A607, Transacoes!M$3:M1001))</f>
        <v/>
      </c>
      <c r="N607" s="30"/>
      <c r="O607" s="31"/>
      <c r="P607" s="31"/>
      <c r="Q607" s="31"/>
      <c r="R607" s="31"/>
      <c r="S607" s="31"/>
      <c r="T607" s="31"/>
      <c r="U607" s="31"/>
      <c r="V607" s="31"/>
      <c r="W607" s="31"/>
      <c r="X607" s="31"/>
    </row>
    <row r="608">
      <c r="A608" s="69"/>
      <c r="B608" s="70" t="str">
        <f>IF($A608="","",SUMIFS(Transacoes!D$3:D1001,Transacoes!$C$3:$C1001,$A608,Transacoes!$B$3:$B1001,"C")-SUMIFS(Transacoes!D$3:D1001,Transacoes!$C$3:$C1001,$A608,Transacoes!$B$3:$B1001,"V"))</f>
        <v/>
      </c>
      <c r="C608" s="71" t="str">
        <f>IF($A608="","",(SUMIFS(Transacoes!F$3:F1001,Transacoes!$C$3:$C1001,$A608,Transacoes!$B$3:$B1001,"C")-SUMIFS(Transacoes!F$3:F1001,Transacoes!$C$3:$C1001,$A608,Transacoes!$B$3:$B1001,"V")) + G608)</f>
        <v/>
      </c>
      <c r="D608" s="71" t="str">
        <f>IFERROR(__xludf.DUMMYFUNCTION("IF(A608="""","""",IF(B608="""","""",B608*GOOGLEFINANCE(A608)))"),"")</f>
        <v/>
      </c>
      <c r="E608" s="71" t="str">
        <f t="shared" si="1"/>
        <v/>
      </c>
      <c r="F608" s="72" t="str">
        <f t="shared" si="2"/>
        <v/>
      </c>
      <c r="G608" s="73" t="str">
        <f>IF(A608="","",SUMIF(Transacoes!C$3:C1001,A608,Transacoes!G$3:G1001))</f>
        <v/>
      </c>
      <c r="H608" s="74" t="str">
        <f>IF(A608="","", SUMIF(Transacoes!C$3:C1001, A608, Transacoes!H$3:H1001))</f>
        <v/>
      </c>
      <c r="I608" s="75" t="str">
        <f>IF($A608="","",SUMIF(Transacoes!$C$3:$C1001, $A608, Transacoes!I$3:I1001))</f>
        <v/>
      </c>
      <c r="J608" s="75" t="str">
        <f>IF($A608="","",SUMIF(Transacoes!$C$3:$C1001, $A608, Transacoes!J$3:J1001))</f>
        <v/>
      </c>
      <c r="K608" s="75" t="str">
        <f>IF($A608="","",SUMIF(Transacoes!$C$3:$C1001, $A608, Transacoes!K$3:K1001))</f>
        <v/>
      </c>
      <c r="L608" s="75" t="str">
        <f>IF($A608="","",SUMIF(Transacoes!$C$3:$C1001, $A608, Transacoes!L$3:L1001))</f>
        <v/>
      </c>
      <c r="M608" s="76" t="str">
        <f>IF($A608="","",SUMIF(Transacoes!$C$3:$C1001, $A608, Transacoes!M$3:M1001))</f>
        <v/>
      </c>
      <c r="N608" s="30"/>
      <c r="O608" s="31"/>
      <c r="P608" s="31"/>
      <c r="Q608" s="31"/>
      <c r="R608" s="31"/>
      <c r="S608" s="31"/>
      <c r="T608" s="31"/>
      <c r="U608" s="31"/>
      <c r="V608" s="31"/>
      <c r="W608" s="31"/>
      <c r="X608" s="31"/>
    </row>
    <row r="609">
      <c r="A609" s="69"/>
      <c r="B609" s="70" t="str">
        <f>IF($A609="","",SUMIFS(Transacoes!D$3:D1001,Transacoes!$C$3:$C1001,$A609,Transacoes!$B$3:$B1001,"C")-SUMIFS(Transacoes!D$3:D1001,Transacoes!$C$3:$C1001,$A609,Transacoes!$B$3:$B1001,"V"))</f>
        <v/>
      </c>
      <c r="C609" s="71" t="str">
        <f>IF($A609="","",(SUMIFS(Transacoes!F$3:F1001,Transacoes!$C$3:$C1001,$A609,Transacoes!$B$3:$B1001,"C")-SUMIFS(Transacoes!F$3:F1001,Transacoes!$C$3:$C1001,$A609,Transacoes!$B$3:$B1001,"V")) + G609)</f>
        <v/>
      </c>
      <c r="D609" s="71" t="str">
        <f>IFERROR(__xludf.DUMMYFUNCTION("IF(A609="""","""",IF(B609="""","""",B609*GOOGLEFINANCE(A609)))"),"")</f>
        <v/>
      </c>
      <c r="E609" s="71" t="str">
        <f t="shared" si="1"/>
        <v/>
      </c>
      <c r="F609" s="72" t="str">
        <f t="shared" si="2"/>
        <v/>
      </c>
      <c r="G609" s="73" t="str">
        <f>IF(A609="","",SUMIF(Transacoes!C$3:C1001,A609,Transacoes!G$3:G1001))</f>
        <v/>
      </c>
      <c r="H609" s="74" t="str">
        <f>IF(A609="","", SUMIF(Transacoes!C$3:C1001, A609, Transacoes!H$3:H1001))</f>
        <v/>
      </c>
      <c r="I609" s="75" t="str">
        <f>IF($A609="","",SUMIF(Transacoes!$C$3:$C1001, $A609, Transacoes!I$3:I1001))</f>
        <v/>
      </c>
      <c r="J609" s="75" t="str">
        <f>IF($A609="","",SUMIF(Transacoes!$C$3:$C1001, $A609, Transacoes!J$3:J1001))</f>
        <v/>
      </c>
      <c r="K609" s="75" t="str">
        <f>IF($A609="","",SUMIF(Transacoes!$C$3:$C1001, $A609, Transacoes!K$3:K1001))</f>
        <v/>
      </c>
      <c r="L609" s="75" t="str">
        <f>IF($A609="","",SUMIF(Transacoes!$C$3:$C1001, $A609, Transacoes!L$3:L1001))</f>
        <v/>
      </c>
      <c r="M609" s="76" t="str">
        <f>IF($A609="","",SUMIF(Transacoes!$C$3:$C1001, $A609, Transacoes!M$3:M1001))</f>
        <v/>
      </c>
      <c r="N609" s="30"/>
      <c r="O609" s="31"/>
      <c r="P609" s="31"/>
      <c r="Q609" s="31"/>
      <c r="R609" s="31"/>
      <c r="S609" s="31"/>
      <c r="T609" s="31"/>
      <c r="U609" s="31"/>
      <c r="V609" s="31"/>
      <c r="W609" s="31"/>
      <c r="X609" s="31"/>
    </row>
    <row r="610">
      <c r="A610" s="69"/>
      <c r="B610" s="70" t="str">
        <f>IF($A610="","",SUMIFS(Transacoes!D$3:D1001,Transacoes!$C$3:$C1001,$A610,Transacoes!$B$3:$B1001,"C")-SUMIFS(Transacoes!D$3:D1001,Transacoes!$C$3:$C1001,$A610,Transacoes!$B$3:$B1001,"V"))</f>
        <v/>
      </c>
      <c r="C610" s="71" t="str">
        <f>IF($A610="","",(SUMIFS(Transacoes!F$3:F1001,Transacoes!$C$3:$C1001,$A610,Transacoes!$B$3:$B1001,"C")-SUMIFS(Transacoes!F$3:F1001,Transacoes!$C$3:$C1001,$A610,Transacoes!$B$3:$B1001,"V")) + G610)</f>
        <v/>
      </c>
      <c r="D610" s="71" t="str">
        <f>IFERROR(__xludf.DUMMYFUNCTION("IF(A610="""","""",IF(B610="""","""",B610*GOOGLEFINANCE(A610)))"),"")</f>
        <v/>
      </c>
      <c r="E610" s="71" t="str">
        <f t="shared" si="1"/>
        <v/>
      </c>
      <c r="F610" s="72" t="str">
        <f t="shared" si="2"/>
        <v/>
      </c>
      <c r="G610" s="73" t="str">
        <f>IF(A610="","",SUMIF(Transacoes!C$3:C1001,A610,Transacoes!G$3:G1001))</f>
        <v/>
      </c>
      <c r="H610" s="74" t="str">
        <f>IF(A610="","", SUMIF(Transacoes!C$3:C1001, A610, Transacoes!H$3:H1001))</f>
        <v/>
      </c>
      <c r="I610" s="75" t="str">
        <f>IF($A610="","",SUMIF(Transacoes!$C$3:$C1001, $A610, Transacoes!I$3:I1001))</f>
        <v/>
      </c>
      <c r="J610" s="75" t="str">
        <f>IF($A610="","",SUMIF(Transacoes!$C$3:$C1001, $A610, Transacoes!J$3:J1001))</f>
        <v/>
      </c>
      <c r="K610" s="75" t="str">
        <f>IF($A610="","",SUMIF(Transacoes!$C$3:$C1001, $A610, Transacoes!K$3:K1001))</f>
        <v/>
      </c>
      <c r="L610" s="75" t="str">
        <f>IF($A610="","",SUMIF(Transacoes!$C$3:$C1001, $A610, Transacoes!L$3:L1001))</f>
        <v/>
      </c>
      <c r="M610" s="76" t="str">
        <f>IF($A610="","",SUMIF(Transacoes!$C$3:$C1001, $A610, Transacoes!M$3:M1001))</f>
        <v/>
      </c>
      <c r="N610" s="30"/>
      <c r="O610" s="31"/>
      <c r="P610" s="31"/>
      <c r="Q610" s="31"/>
      <c r="R610" s="31"/>
      <c r="S610" s="31"/>
      <c r="T610" s="31"/>
      <c r="U610" s="31"/>
      <c r="V610" s="31"/>
      <c r="W610" s="31"/>
      <c r="X610" s="31"/>
    </row>
    <row r="611">
      <c r="A611" s="69"/>
      <c r="B611" s="70" t="str">
        <f>IF($A611="","",SUMIFS(Transacoes!D$3:D1001,Transacoes!$C$3:$C1001,$A611,Transacoes!$B$3:$B1001,"C")-SUMIFS(Transacoes!D$3:D1001,Transacoes!$C$3:$C1001,$A611,Transacoes!$B$3:$B1001,"V"))</f>
        <v/>
      </c>
      <c r="C611" s="71" t="str">
        <f>IF($A611="","",(SUMIFS(Transacoes!F$3:F1001,Transacoes!$C$3:$C1001,$A611,Transacoes!$B$3:$B1001,"C")-SUMIFS(Transacoes!F$3:F1001,Transacoes!$C$3:$C1001,$A611,Transacoes!$B$3:$B1001,"V")) + G611)</f>
        <v/>
      </c>
      <c r="D611" s="71" t="str">
        <f>IFERROR(__xludf.DUMMYFUNCTION("IF(A611="""","""",IF(B611="""","""",B611*GOOGLEFINANCE(A611)))"),"")</f>
        <v/>
      </c>
      <c r="E611" s="71" t="str">
        <f t="shared" si="1"/>
        <v/>
      </c>
      <c r="F611" s="72" t="str">
        <f t="shared" si="2"/>
        <v/>
      </c>
      <c r="G611" s="73" t="str">
        <f>IF(A611="","",SUMIF(Transacoes!C$3:C1001,A611,Transacoes!G$3:G1001))</f>
        <v/>
      </c>
      <c r="H611" s="74" t="str">
        <f>IF(A611="","", SUMIF(Transacoes!C$3:C1001, A611, Transacoes!H$3:H1001))</f>
        <v/>
      </c>
      <c r="I611" s="75" t="str">
        <f>IF($A611="","",SUMIF(Transacoes!$C$3:$C1001, $A611, Transacoes!I$3:I1001))</f>
        <v/>
      </c>
      <c r="J611" s="75" t="str">
        <f>IF($A611="","",SUMIF(Transacoes!$C$3:$C1001, $A611, Transacoes!J$3:J1001))</f>
        <v/>
      </c>
      <c r="K611" s="75" t="str">
        <f>IF($A611="","",SUMIF(Transacoes!$C$3:$C1001, $A611, Transacoes!K$3:K1001))</f>
        <v/>
      </c>
      <c r="L611" s="75" t="str">
        <f>IF($A611="","",SUMIF(Transacoes!$C$3:$C1001, $A611, Transacoes!L$3:L1001))</f>
        <v/>
      </c>
      <c r="M611" s="76" t="str">
        <f>IF($A611="","",SUMIF(Transacoes!$C$3:$C1001, $A611, Transacoes!M$3:M1001))</f>
        <v/>
      </c>
      <c r="N611" s="30"/>
      <c r="O611" s="31"/>
      <c r="P611" s="31"/>
      <c r="Q611" s="31"/>
      <c r="R611" s="31"/>
      <c r="S611" s="31"/>
      <c r="T611" s="31"/>
      <c r="U611" s="31"/>
      <c r="V611" s="31"/>
      <c r="W611" s="31"/>
      <c r="X611" s="31"/>
    </row>
    <row r="612">
      <c r="A612" s="69"/>
      <c r="B612" s="70" t="str">
        <f>IF($A612="","",SUMIFS(Transacoes!D$3:D1001,Transacoes!$C$3:$C1001,$A612,Transacoes!$B$3:$B1001,"C")-SUMIFS(Transacoes!D$3:D1001,Transacoes!$C$3:$C1001,$A612,Transacoes!$B$3:$B1001,"V"))</f>
        <v/>
      </c>
      <c r="C612" s="71" t="str">
        <f>IF($A612="","",(SUMIFS(Transacoes!F$3:F1001,Transacoes!$C$3:$C1001,$A612,Transacoes!$B$3:$B1001,"C")-SUMIFS(Transacoes!F$3:F1001,Transacoes!$C$3:$C1001,$A612,Transacoes!$B$3:$B1001,"V")) + G612)</f>
        <v/>
      </c>
      <c r="D612" s="71" t="str">
        <f>IFERROR(__xludf.DUMMYFUNCTION("IF(A612="""","""",IF(B612="""","""",B612*GOOGLEFINANCE(A612)))"),"")</f>
        <v/>
      </c>
      <c r="E612" s="71" t="str">
        <f t="shared" si="1"/>
        <v/>
      </c>
      <c r="F612" s="72" t="str">
        <f t="shared" si="2"/>
        <v/>
      </c>
      <c r="G612" s="73" t="str">
        <f>IF(A612="","",SUMIF(Transacoes!C$3:C1001,A612,Transacoes!G$3:G1001))</f>
        <v/>
      </c>
      <c r="H612" s="74" t="str">
        <f>IF(A612="","", SUMIF(Transacoes!C$3:C1001, A612, Transacoes!H$3:H1001))</f>
        <v/>
      </c>
      <c r="I612" s="75" t="str">
        <f>IF($A612="","",SUMIF(Transacoes!$C$3:$C1001, $A612, Transacoes!I$3:I1001))</f>
        <v/>
      </c>
      <c r="J612" s="75" t="str">
        <f>IF($A612="","",SUMIF(Transacoes!$C$3:$C1001, $A612, Transacoes!J$3:J1001))</f>
        <v/>
      </c>
      <c r="K612" s="75" t="str">
        <f>IF($A612="","",SUMIF(Transacoes!$C$3:$C1001, $A612, Transacoes!K$3:K1001))</f>
        <v/>
      </c>
      <c r="L612" s="75" t="str">
        <f>IF($A612="","",SUMIF(Transacoes!$C$3:$C1001, $A612, Transacoes!L$3:L1001))</f>
        <v/>
      </c>
      <c r="M612" s="76" t="str">
        <f>IF($A612="","",SUMIF(Transacoes!$C$3:$C1001, $A612, Transacoes!M$3:M1001))</f>
        <v/>
      </c>
      <c r="N612" s="30"/>
      <c r="O612" s="31"/>
      <c r="P612" s="31"/>
      <c r="Q612" s="31"/>
      <c r="R612" s="31"/>
      <c r="S612" s="31"/>
      <c r="T612" s="31"/>
      <c r="U612" s="31"/>
      <c r="V612" s="31"/>
      <c r="W612" s="31"/>
      <c r="X612" s="31"/>
    </row>
    <row r="613">
      <c r="A613" s="69"/>
      <c r="B613" s="70" t="str">
        <f>IF($A613="","",SUMIFS(Transacoes!D$3:D1001,Transacoes!$C$3:$C1001,$A613,Transacoes!$B$3:$B1001,"C")-SUMIFS(Transacoes!D$3:D1001,Transacoes!$C$3:$C1001,$A613,Transacoes!$B$3:$B1001,"V"))</f>
        <v/>
      </c>
      <c r="C613" s="71" t="str">
        <f>IF($A613="","",(SUMIFS(Transacoes!F$3:F1001,Transacoes!$C$3:$C1001,$A613,Transacoes!$B$3:$B1001,"C")-SUMIFS(Transacoes!F$3:F1001,Transacoes!$C$3:$C1001,$A613,Transacoes!$B$3:$B1001,"V")) + G613)</f>
        <v/>
      </c>
      <c r="D613" s="71" t="str">
        <f>IFERROR(__xludf.DUMMYFUNCTION("IF(A613="""","""",IF(B613="""","""",B613*GOOGLEFINANCE(A613)))"),"")</f>
        <v/>
      </c>
      <c r="E613" s="71" t="str">
        <f t="shared" si="1"/>
        <v/>
      </c>
      <c r="F613" s="72" t="str">
        <f t="shared" si="2"/>
        <v/>
      </c>
      <c r="G613" s="73" t="str">
        <f>IF(A613="","",SUMIF(Transacoes!C$3:C1001,A613,Transacoes!G$3:G1001))</f>
        <v/>
      </c>
      <c r="H613" s="74" t="str">
        <f>IF(A613="","", SUMIF(Transacoes!C$3:C1001, A613, Transacoes!H$3:H1001))</f>
        <v/>
      </c>
      <c r="I613" s="75" t="str">
        <f>IF($A613="","",SUMIF(Transacoes!$C$3:$C1001, $A613, Transacoes!I$3:I1001))</f>
        <v/>
      </c>
      <c r="J613" s="75" t="str">
        <f>IF($A613="","",SUMIF(Transacoes!$C$3:$C1001, $A613, Transacoes!J$3:J1001))</f>
        <v/>
      </c>
      <c r="K613" s="75" t="str">
        <f>IF($A613="","",SUMIF(Transacoes!$C$3:$C1001, $A613, Transacoes!K$3:K1001))</f>
        <v/>
      </c>
      <c r="L613" s="75" t="str">
        <f>IF($A613="","",SUMIF(Transacoes!$C$3:$C1001, $A613, Transacoes!L$3:L1001))</f>
        <v/>
      </c>
      <c r="M613" s="76" t="str">
        <f>IF($A613="","",SUMIF(Transacoes!$C$3:$C1001, $A613, Transacoes!M$3:M1001))</f>
        <v/>
      </c>
      <c r="N613" s="30"/>
      <c r="O613" s="31"/>
      <c r="P613" s="31"/>
      <c r="Q613" s="31"/>
      <c r="R613" s="31"/>
      <c r="S613" s="31"/>
      <c r="T613" s="31"/>
      <c r="U613" s="31"/>
      <c r="V613" s="31"/>
      <c r="W613" s="31"/>
      <c r="X613" s="31"/>
    </row>
    <row r="614">
      <c r="A614" s="69"/>
      <c r="B614" s="70" t="str">
        <f>IF($A614="","",SUMIFS(Transacoes!D$3:D1001,Transacoes!$C$3:$C1001,$A614,Transacoes!$B$3:$B1001,"C")-SUMIFS(Transacoes!D$3:D1001,Transacoes!$C$3:$C1001,$A614,Transacoes!$B$3:$B1001,"V"))</f>
        <v/>
      </c>
      <c r="C614" s="71" t="str">
        <f>IF($A614="","",(SUMIFS(Transacoes!F$3:F1001,Transacoes!$C$3:$C1001,$A614,Transacoes!$B$3:$B1001,"C")-SUMIFS(Transacoes!F$3:F1001,Transacoes!$C$3:$C1001,$A614,Transacoes!$B$3:$B1001,"V")) + G614)</f>
        <v/>
      </c>
      <c r="D614" s="71" t="str">
        <f>IFERROR(__xludf.DUMMYFUNCTION("IF(A614="""","""",IF(B614="""","""",B614*GOOGLEFINANCE(A614)))"),"")</f>
        <v/>
      </c>
      <c r="E614" s="71" t="str">
        <f t="shared" si="1"/>
        <v/>
      </c>
      <c r="F614" s="72" t="str">
        <f t="shared" si="2"/>
        <v/>
      </c>
      <c r="G614" s="73" t="str">
        <f>IF(A614="","",SUMIF(Transacoes!C$3:C1001,A614,Transacoes!G$3:G1001))</f>
        <v/>
      </c>
      <c r="H614" s="74" t="str">
        <f>IF(A614="","", SUMIF(Transacoes!C$3:C1001, A614, Transacoes!H$3:H1001))</f>
        <v/>
      </c>
      <c r="I614" s="75" t="str">
        <f>IF($A614="","",SUMIF(Transacoes!$C$3:$C1001, $A614, Transacoes!I$3:I1001))</f>
        <v/>
      </c>
      <c r="J614" s="75" t="str">
        <f>IF($A614="","",SUMIF(Transacoes!$C$3:$C1001, $A614, Transacoes!J$3:J1001))</f>
        <v/>
      </c>
      <c r="K614" s="75" t="str">
        <f>IF($A614="","",SUMIF(Transacoes!$C$3:$C1001, $A614, Transacoes!K$3:K1001))</f>
        <v/>
      </c>
      <c r="L614" s="75" t="str">
        <f>IF($A614="","",SUMIF(Transacoes!$C$3:$C1001, $A614, Transacoes!L$3:L1001))</f>
        <v/>
      </c>
      <c r="M614" s="76" t="str">
        <f>IF($A614="","",SUMIF(Transacoes!$C$3:$C1001, $A614, Transacoes!M$3:M1001))</f>
        <v/>
      </c>
      <c r="N614" s="30"/>
      <c r="O614" s="31"/>
      <c r="P614" s="31"/>
      <c r="Q614" s="31"/>
      <c r="R614" s="31"/>
      <c r="S614" s="31"/>
      <c r="T614" s="31"/>
      <c r="U614" s="31"/>
      <c r="V614" s="31"/>
      <c r="W614" s="31"/>
      <c r="X614" s="31"/>
    </row>
    <row r="615">
      <c r="A615" s="69"/>
      <c r="B615" s="70" t="str">
        <f>IF($A615="","",SUMIFS(Transacoes!D$3:D1001,Transacoes!$C$3:$C1001,$A615,Transacoes!$B$3:$B1001,"C")-SUMIFS(Transacoes!D$3:D1001,Transacoes!$C$3:$C1001,$A615,Transacoes!$B$3:$B1001,"V"))</f>
        <v/>
      </c>
      <c r="C615" s="71" t="str">
        <f>IF($A615="","",(SUMIFS(Transacoes!F$3:F1001,Transacoes!$C$3:$C1001,$A615,Transacoes!$B$3:$B1001,"C")-SUMIFS(Transacoes!F$3:F1001,Transacoes!$C$3:$C1001,$A615,Transacoes!$B$3:$B1001,"V")) + G615)</f>
        <v/>
      </c>
      <c r="D615" s="71" t="str">
        <f>IFERROR(__xludf.DUMMYFUNCTION("IF(A615="""","""",IF(B615="""","""",B615*GOOGLEFINANCE(A615)))"),"")</f>
        <v/>
      </c>
      <c r="E615" s="71" t="str">
        <f t="shared" si="1"/>
        <v/>
      </c>
      <c r="F615" s="72" t="str">
        <f t="shared" si="2"/>
        <v/>
      </c>
      <c r="G615" s="73" t="str">
        <f>IF(A615="","",SUMIF(Transacoes!C$3:C1001,A615,Transacoes!G$3:G1001))</f>
        <v/>
      </c>
      <c r="H615" s="74" t="str">
        <f>IF(A615="","", SUMIF(Transacoes!C$3:C1001, A615, Transacoes!H$3:H1001))</f>
        <v/>
      </c>
      <c r="I615" s="75" t="str">
        <f>IF($A615="","",SUMIF(Transacoes!$C$3:$C1001, $A615, Transacoes!I$3:I1001))</f>
        <v/>
      </c>
      <c r="J615" s="75" t="str">
        <f>IF($A615="","",SUMIF(Transacoes!$C$3:$C1001, $A615, Transacoes!J$3:J1001))</f>
        <v/>
      </c>
      <c r="K615" s="75" t="str">
        <f>IF($A615="","",SUMIF(Transacoes!$C$3:$C1001, $A615, Transacoes!K$3:K1001))</f>
        <v/>
      </c>
      <c r="L615" s="75" t="str">
        <f>IF($A615="","",SUMIF(Transacoes!$C$3:$C1001, $A615, Transacoes!L$3:L1001))</f>
        <v/>
      </c>
      <c r="M615" s="76" t="str">
        <f>IF($A615="","",SUMIF(Transacoes!$C$3:$C1001, $A615, Transacoes!M$3:M1001))</f>
        <v/>
      </c>
      <c r="N615" s="30"/>
      <c r="O615" s="31"/>
      <c r="P615" s="31"/>
      <c r="Q615" s="31"/>
      <c r="R615" s="31"/>
      <c r="S615" s="31"/>
      <c r="T615" s="31"/>
      <c r="U615" s="31"/>
      <c r="V615" s="31"/>
      <c r="W615" s="31"/>
      <c r="X615" s="31"/>
    </row>
    <row r="616">
      <c r="A616" s="69"/>
      <c r="B616" s="70" t="str">
        <f>IF($A616="","",SUMIFS(Transacoes!D$3:D1001,Transacoes!$C$3:$C1001,$A616,Transacoes!$B$3:$B1001,"C")-SUMIFS(Transacoes!D$3:D1001,Transacoes!$C$3:$C1001,$A616,Transacoes!$B$3:$B1001,"V"))</f>
        <v/>
      </c>
      <c r="C616" s="71" t="str">
        <f>IF($A616="","",(SUMIFS(Transacoes!F$3:F1001,Transacoes!$C$3:$C1001,$A616,Transacoes!$B$3:$B1001,"C")-SUMIFS(Transacoes!F$3:F1001,Transacoes!$C$3:$C1001,$A616,Transacoes!$B$3:$B1001,"V")) + G616)</f>
        <v/>
      </c>
      <c r="D616" s="71" t="str">
        <f>IFERROR(__xludf.DUMMYFUNCTION("IF(A616="""","""",IF(B616="""","""",B616*GOOGLEFINANCE(A616)))"),"")</f>
        <v/>
      </c>
      <c r="E616" s="71" t="str">
        <f t="shared" si="1"/>
        <v/>
      </c>
      <c r="F616" s="72" t="str">
        <f t="shared" si="2"/>
        <v/>
      </c>
      <c r="G616" s="73" t="str">
        <f>IF(A616="","",SUMIF(Transacoes!C$3:C1001,A616,Transacoes!G$3:G1001))</f>
        <v/>
      </c>
      <c r="H616" s="74" t="str">
        <f>IF(A616="","", SUMIF(Transacoes!C$3:C1001, A616, Transacoes!H$3:H1001))</f>
        <v/>
      </c>
      <c r="I616" s="75" t="str">
        <f>IF($A616="","",SUMIF(Transacoes!$C$3:$C1001, $A616, Transacoes!I$3:I1001))</f>
        <v/>
      </c>
      <c r="J616" s="75" t="str">
        <f>IF($A616="","",SUMIF(Transacoes!$C$3:$C1001, $A616, Transacoes!J$3:J1001))</f>
        <v/>
      </c>
      <c r="K616" s="75" t="str">
        <f>IF($A616="","",SUMIF(Transacoes!$C$3:$C1001, $A616, Transacoes!K$3:K1001))</f>
        <v/>
      </c>
      <c r="L616" s="75" t="str">
        <f>IF($A616="","",SUMIF(Transacoes!$C$3:$C1001, $A616, Transacoes!L$3:L1001))</f>
        <v/>
      </c>
      <c r="M616" s="76" t="str">
        <f>IF($A616="","",SUMIF(Transacoes!$C$3:$C1001, $A616, Transacoes!M$3:M1001))</f>
        <v/>
      </c>
      <c r="N616" s="30"/>
      <c r="O616" s="31"/>
      <c r="P616" s="31"/>
      <c r="Q616" s="31"/>
      <c r="R616" s="31"/>
      <c r="S616" s="31"/>
      <c r="T616" s="31"/>
      <c r="U616" s="31"/>
      <c r="V616" s="31"/>
      <c r="W616" s="31"/>
      <c r="X616" s="31"/>
    </row>
    <row r="617">
      <c r="A617" s="69"/>
      <c r="B617" s="70" t="str">
        <f>IF($A617="","",SUMIFS(Transacoes!D$3:D1001,Transacoes!$C$3:$C1001,$A617,Transacoes!$B$3:$B1001,"C")-SUMIFS(Transacoes!D$3:D1001,Transacoes!$C$3:$C1001,$A617,Transacoes!$B$3:$B1001,"V"))</f>
        <v/>
      </c>
      <c r="C617" s="71" t="str">
        <f>IF($A617="","",(SUMIFS(Transacoes!F$3:F1001,Transacoes!$C$3:$C1001,$A617,Transacoes!$B$3:$B1001,"C")-SUMIFS(Transacoes!F$3:F1001,Transacoes!$C$3:$C1001,$A617,Transacoes!$B$3:$B1001,"V")) + G617)</f>
        <v/>
      </c>
      <c r="D617" s="71" t="str">
        <f>IFERROR(__xludf.DUMMYFUNCTION("IF(A617="""","""",IF(B617="""","""",B617*GOOGLEFINANCE(A617)))"),"")</f>
        <v/>
      </c>
      <c r="E617" s="71" t="str">
        <f t="shared" si="1"/>
        <v/>
      </c>
      <c r="F617" s="72" t="str">
        <f t="shared" si="2"/>
        <v/>
      </c>
      <c r="G617" s="73" t="str">
        <f>IF(A617="","",SUMIF(Transacoes!C$3:C1001,A617,Transacoes!G$3:G1001))</f>
        <v/>
      </c>
      <c r="H617" s="74" t="str">
        <f>IF(A617="","", SUMIF(Transacoes!C$3:C1001, A617, Transacoes!H$3:H1001))</f>
        <v/>
      </c>
      <c r="I617" s="75" t="str">
        <f>IF($A617="","",SUMIF(Transacoes!$C$3:$C1001, $A617, Transacoes!I$3:I1001))</f>
        <v/>
      </c>
      <c r="J617" s="75" t="str">
        <f>IF($A617="","",SUMIF(Transacoes!$C$3:$C1001, $A617, Transacoes!J$3:J1001))</f>
        <v/>
      </c>
      <c r="K617" s="75" t="str">
        <f>IF($A617="","",SUMIF(Transacoes!$C$3:$C1001, $A617, Transacoes!K$3:K1001))</f>
        <v/>
      </c>
      <c r="L617" s="75" t="str">
        <f>IF($A617="","",SUMIF(Transacoes!$C$3:$C1001, $A617, Transacoes!L$3:L1001))</f>
        <v/>
      </c>
      <c r="M617" s="76" t="str">
        <f>IF($A617="","",SUMIF(Transacoes!$C$3:$C1001, $A617, Transacoes!M$3:M1001))</f>
        <v/>
      </c>
      <c r="N617" s="30"/>
      <c r="O617" s="31"/>
      <c r="P617" s="31"/>
      <c r="Q617" s="31"/>
      <c r="R617" s="31"/>
      <c r="S617" s="31"/>
      <c r="T617" s="31"/>
      <c r="U617" s="31"/>
      <c r="V617" s="31"/>
      <c r="W617" s="31"/>
      <c r="X617" s="31"/>
    </row>
    <row r="618">
      <c r="A618" s="69"/>
      <c r="B618" s="70" t="str">
        <f>IF($A618="","",SUMIFS(Transacoes!D$3:D1001,Transacoes!$C$3:$C1001,$A618,Transacoes!$B$3:$B1001,"C")-SUMIFS(Transacoes!D$3:D1001,Transacoes!$C$3:$C1001,$A618,Transacoes!$B$3:$B1001,"V"))</f>
        <v/>
      </c>
      <c r="C618" s="71" t="str">
        <f>IF($A618="","",(SUMIFS(Transacoes!F$3:F1001,Transacoes!$C$3:$C1001,$A618,Transacoes!$B$3:$B1001,"C")-SUMIFS(Transacoes!F$3:F1001,Transacoes!$C$3:$C1001,$A618,Transacoes!$B$3:$B1001,"V")) + G618)</f>
        <v/>
      </c>
      <c r="D618" s="71" t="str">
        <f>IFERROR(__xludf.DUMMYFUNCTION("IF(A618="""","""",IF(B618="""","""",B618*GOOGLEFINANCE(A618)))"),"")</f>
        <v/>
      </c>
      <c r="E618" s="71" t="str">
        <f t="shared" si="1"/>
        <v/>
      </c>
      <c r="F618" s="72" t="str">
        <f t="shared" si="2"/>
        <v/>
      </c>
      <c r="G618" s="73" t="str">
        <f>IF(A618="","",SUMIF(Transacoes!C$3:C1001,A618,Transacoes!G$3:G1001))</f>
        <v/>
      </c>
      <c r="H618" s="74" t="str">
        <f>IF(A618="","", SUMIF(Transacoes!C$3:C1001, A618, Transacoes!H$3:H1001))</f>
        <v/>
      </c>
      <c r="I618" s="75" t="str">
        <f>IF($A618="","",SUMIF(Transacoes!$C$3:$C1001, $A618, Transacoes!I$3:I1001))</f>
        <v/>
      </c>
      <c r="J618" s="75" t="str">
        <f>IF($A618="","",SUMIF(Transacoes!$C$3:$C1001, $A618, Transacoes!J$3:J1001))</f>
        <v/>
      </c>
      <c r="K618" s="75" t="str">
        <f>IF($A618="","",SUMIF(Transacoes!$C$3:$C1001, $A618, Transacoes!K$3:K1001))</f>
        <v/>
      </c>
      <c r="L618" s="75" t="str">
        <f>IF($A618="","",SUMIF(Transacoes!$C$3:$C1001, $A618, Transacoes!L$3:L1001))</f>
        <v/>
      </c>
      <c r="M618" s="76" t="str">
        <f>IF($A618="","",SUMIF(Transacoes!$C$3:$C1001, $A618, Transacoes!M$3:M1001))</f>
        <v/>
      </c>
      <c r="N618" s="30"/>
      <c r="O618" s="31"/>
      <c r="P618" s="31"/>
      <c r="Q618" s="31"/>
      <c r="R618" s="31"/>
      <c r="S618" s="31"/>
      <c r="T618" s="31"/>
      <c r="U618" s="31"/>
      <c r="V618" s="31"/>
      <c r="W618" s="31"/>
      <c r="X618" s="31"/>
    </row>
    <row r="619">
      <c r="A619" s="69"/>
      <c r="B619" s="70" t="str">
        <f>IF($A619="","",SUMIFS(Transacoes!D$3:D1001,Transacoes!$C$3:$C1001,$A619,Transacoes!$B$3:$B1001,"C")-SUMIFS(Transacoes!D$3:D1001,Transacoes!$C$3:$C1001,$A619,Transacoes!$B$3:$B1001,"V"))</f>
        <v/>
      </c>
      <c r="C619" s="71" t="str">
        <f>IF($A619="","",(SUMIFS(Transacoes!F$3:F1001,Transacoes!$C$3:$C1001,$A619,Transacoes!$B$3:$B1001,"C")-SUMIFS(Transacoes!F$3:F1001,Transacoes!$C$3:$C1001,$A619,Transacoes!$B$3:$B1001,"V")) + G619)</f>
        <v/>
      </c>
      <c r="D619" s="71" t="str">
        <f>IFERROR(__xludf.DUMMYFUNCTION("IF(A619="""","""",IF(B619="""","""",B619*GOOGLEFINANCE(A619)))"),"")</f>
        <v/>
      </c>
      <c r="E619" s="71" t="str">
        <f t="shared" si="1"/>
        <v/>
      </c>
      <c r="F619" s="72" t="str">
        <f t="shared" si="2"/>
        <v/>
      </c>
      <c r="G619" s="73" t="str">
        <f>IF(A619="","",SUMIF(Transacoes!C$3:C1001,A619,Transacoes!G$3:G1001))</f>
        <v/>
      </c>
      <c r="H619" s="74" t="str">
        <f>IF(A619="","", SUMIF(Transacoes!C$3:C1001, A619, Transacoes!H$3:H1001))</f>
        <v/>
      </c>
      <c r="I619" s="75" t="str">
        <f>IF($A619="","",SUMIF(Transacoes!$C$3:$C1001, $A619, Transacoes!I$3:I1001))</f>
        <v/>
      </c>
      <c r="J619" s="75" t="str">
        <f>IF($A619="","",SUMIF(Transacoes!$C$3:$C1001, $A619, Transacoes!J$3:J1001))</f>
        <v/>
      </c>
      <c r="K619" s="75" t="str">
        <f>IF($A619="","",SUMIF(Transacoes!$C$3:$C1001, $A619, Transacoes!K$3:K1001))</f>
        <v/>
      </c>
      <c r="L619" s="75" t="str">
        <f>IF($A619="","",SUMIF(Transacoes!$C$3:$C1001, $A619, Transacoes!L$3:L1001))</f>
        <v/>
      </c>
      <c r="M619" s="76" t="str">
        <f>IF($A619="","",SUMIF(Transacoes!$C$3:$C1001, $A619, Transacoes!M$3:M1001))</f>
        <v/>
      </c>
      <c r="N619" s="30"/>
      <c r="O619" s="31"/>
      <c r="P619" s="31"/>
      <c r="Q619" s="31"/>
      <c r="R619" s="31"/>
      <c r="S619" s="31"/>
      <c r="T619" s="31"/>
      <c r="U619" s="31"/>
      <c r="V619" s="31"/>
      <c r="W619" s="31"/>
      <c r="X619" s="31"/>
    </row>
    <row r="620">
      <c r="A620" s="69"/>
      <c r="B620" s="70" t="str">
        <f>IF($A620="","",SUMIFS(Transacoes!D$3:D1001,Transacoes!$C$3:$C1001,$A620,Transacoes!$B$3:$B1001,"C")-SUMIFS(Transacoes!D$3:D1001,Transacoes!$C$3:$C1001,$A620,Transacoes!$B$3:$B1001,"V"))</f>
        <v/>
      </c>
      <c r="C620" s="71" t="str">
        <f>IF($A620="","",(SUMIFS(Transacoes!F$3:F1001,Transacoes!$C$3:$C1001,$A620,Transacoes!$B$3:$B1001,"C")-SUMIFS(Transacoes!F$3:F1001,Transacoes!$C$3:$C1001,$A620,Transacoes!$B$3:$B1001,"V")) + G620)</f>
        <v/>
      </c>
      <c r="D620" s="71" t="str">
        <f>IFERROR(__xludf.DUMMYFUNCTION("IF(A620="""","""",IF(B620="""","""",B620*GOOGLEFINANCE(A620)))"),"")</f>
        <v/>
      </c>
      <c r="E620" s="71" t="str">
        <f t="shared" si="1"/>
        <v/>
      </c>
      <c r="F620" s="72" t="str">
        <f t="shared" si="2"/>
        <v/>
      </c>
      <c r="G620" s="73" t="str">
        <f>IF(A620="","",SUMIF(Transacoes!C$3:C1001,A620,Transacoes!G$3:G1001))</f>
        <v/>
      </c>
      <c r="H620" s="74" t="str">
        <f>IF(A620="","", SUMIF(Transacoes!C$3:C1001, A620, Transacoes!H$3:H1001))</f>
        <v/>
      </c>
      <c r="I620" s="75" t="str">
        <f>IF($A620="","",SUMIF(Transacoes!$C$3:$C1001, $A620, Transacoes!I$3:I1001))</f>
        <v/>
      </c>
      <c r="J620" s="75" t="str">
        <f>IF($A620="","",SUMIF(Transacoes!$C$3:$C1001, $A620, Transacoes!J$3:J1001))</f>
        <v/>
      </c>
      <c r="K620" s="75" t="str">
        <f>IF($A620="","",SUMIF(Transacoes!$C$3:$C1001, $A620, Transacoes!K$3:K1001))</f>
        <v/>
      </c>
      <c r="L620" s="75" t="str">
        <f>IF($A620="","",SUMIF(Transacoes!$C$3:$C1001, $A620, Transacoes!L$3:L1001))</f>
        <v/>
      </c>
      <c r="M620" s="76" t="str">
        <f>IF($A620="","",SUMIF(Transacoes!$C$3:$C1001, $A620, Transacoes!M$3:M1001))</f>
        <v/>
      </c>
      <c r="N620" s="30"/>
      <c r="O620" s="31"/>
      <c r="P620" s="31"/>
      <c r="Q620" s="31"/>
      <c r="R620" s="31"/>
      <c r="S620" s="31"/>
      <c r="T620" s="31"/>
      <c r="U620" s="31"/>
      <c r="V620" s="31"/>
      <c r="W620" s="31"/>
      <c r="X620" s="31"/>
    </row>
    <row r="621">
      <c r="A621" s="69"/>
      <c r="B621" s="70" t="str">
        <f>IF($A621="","",SUMIFS(Transacoes!D$3:D1001,Transacoes!$C$3:$C1001,$A621,Transacoes!$B$3:$B1001,"C")-SUMIFS(Transacoes!D$3:D1001,Transacoes!$C$3:$C1001,$A621,Transacoes!$B$3:$B1001,"V"))</f>
        <v/>
      </c>
      <c r="C621" s="71" t="str">
        <f>IF($A621="","",(SUMIFS(Transacoes!F$3:F1001,Transacoes!$C$3:$C1001,$A621,Transacoes!$B$3:$B1001,"C")-SUMIFS(Transacoes!F$3:F1001,Transacoes!$C$3:$C1001,$A621,Transacoes!$B$3:$B1001,"V")) + G621)</f>
        <v/>
      </c>
      <c r="D621" s="71" t="str">
        <f>IFERROR(__xludf.DUMMYFUNCTION("IF(A621="""","""",IF(B621="""","""",B621*GOOGLEFINANCE(A621)))"),"")</f>
        <v/>
      </c>
      <c r="E621" s="71" t="str">
        <f t="shared" si="1"/>
        <v/>
      </c>
      <c r="F621" s="72" t="str">
        <f t="shared" si="2"/>
        <v/>
      </c>
      <c r="G621" s="73" t="str">
        <f>IF(A621="","",SUMIF(Transacoes!C$3:C1001,A621,Transacoes!G$3:G1001))</f>
        <v/>
      </c>
      <c r="H621" s="74" t="str">
        <f>IF(A621="","", SUMIF(Transacoes!C$3:C1001, A621, Transacoes!H$3:H1001))</f>
        <v/>
      </c>
      <c r="I621" s="75" t="str">
        <f>IF($A621="","",SUMIF(Transacoes!$C$3:$C1001, $A621, Transacoes!I$3:I1001))</f>
        <v/>
      </c>
      <c r="J621" s="75" t="str">
        <f>IF($A621="","",SUMIF(Transacoes!$C$3:$C1001, $A621, Transacoes!J$3:J1001))</f>
        <v/>
      </c>
      <c r="K621" s="75" t="str">
        <f>IF($A621="","",SUMIF(Transacoes!$C$3:$C1001, $A621, Transacoes!K$3:K1001))</f>
        <v/>
      </c>
      <c r="L621" s="75" t="str">
        <f>IF($A621="","",SUMIF(Transacoes!$C$3:$C1001, $A621, Transacoes!L$3:L1001))</f>
        <v/>
      </c>
      <c r="M621" s="76" t="str">
        <f>IF($A621="","",SUMIF(Transacoes!$C$3:$C1001, $A621, Transacoes!M$3:M1001))</f>
        <v/>
      </c>
      <c r="N621" s="30"/>
      <c r="O621" s="31"/>
      <c r="P621" s="31"/>
      <c r="Q621" s="31"/>
      <c r="R621" s="31"/>
      <c r="S621" s="31"/>
      <c r="T621" s="31"/>
      <c r="U621" s="31"/>
      <c r="V621" s="31"/>
      <c r="W621" s="31"/>
      <c r="X621" s="31"/>
    </row>
    <row r="622">
      <c r="A622" s="69"/>
      <c r="B622" s="70" t="str">
        <f>IF($A622="","",SUMIFS(Transacoes!D$3:D1001,Transacoes!$C$3:$C1001,$A622,Transacoes!$B$3:$B1001,"C")-SUMIFS(Transacoes!D$3:D1001,Transacoes!$C$3:$C1001,$A622,Transacoes!$B$3:$B1001,"V"))</f>
        <v/>
      </c>
      <c r="C622" s="71" t="str">
        <f>IF($A622="","",(SUMIFS(Transacoes!F$3:F1001,Transacoes!$C$3:$C1001,$A622,Transacoes!$B$3:$B1001,"C")-SUMIFS(Transacoes!F$3:F1001,Transacoes!$C$3:$C1001,$A622,Transacoes!$B$3:$B1001,"V")) + G622)</f>
        <v/>
      </c>
      <c r="D622" s="71" t="str">
        <f>IFERROR(__xludf.DUMMYFUNCTION("IF(A622="""","""",IF(B622="""","""",B622*GOOGLEFINANCE(A622)))"),"")</f>
        <v/>
      </c>
      <c r="E622" s="71" t="str">
        <f t="shared" si="1"/>
        <v/>
      </c>
      <c r="F622" s="72" t="str">
        <f t="shared" si="2"/>
        <v/>
      </c>
      <c r="G622" s="73" t="str">
        <f>IF(A622="","",SUMIF(Transacoes!C$3:C1001,A622,Transacoes!G$3:G1001))</f>
        <v/>
      </c>
      <c r="H622" s="74" t="str">
        <f>IF(A622="","", SUMIF(Transacoes!C$3:C1001, A622, Transacoes!H$3:H1001))</f>
        <v/>
      </c>
      <c r="I622" s="75" t="str">
        <f>IF($A622="","",SUMIF(Transacoes!$C$3:$C1001, $A622, Transacoes!I$3:I1001))</f>
        <v/>
      </c>
      <c r="J622" s="75" t="str">
        <f>IF($A622="","",SUMIF(Transacoes!$C$3:$C1001, $A622, Transacoes!J$3:J1001))</f>
        <v/>
      </c>
      <c r="K622" s="75" t="str">
        <f>IF($A622="","",SUMIF(Transacoes!$C$3:$C1001, $A622, Transacoes!K$3:K1001))</f>
        <v/>
      </c>
      <c r="L622" s="75" t="str">
        <f>IF($A622="","",SUMIF(Transacoes!$C$3:$C1001, $A622, Transacoes!L$3:L1001))</f>
        <v/>
      </c>
      <c r="M622" s="76" t="str">
        <f>IF($A622="","",SUMIF(Transacoes!$C$3:$C1001, $A622, Transacoes!M$3:M1001))</f>
        <v/>
      </c>
      <c r="N622" s="30"/>
      <c r="O622" s="31"/>
      <c r="P622" s="31"/>
      <c r="Q622" s="31"/>
      <c r="R622" s="31"/>
      <c r="S622" s="31"/>
      <c r="T622" s="31"/>
      <c r="U622" s="31"/>
      <c r="V622" s="31"/>
      <c r="W622" s="31"/>
      <c r="X622" s="31"/>
    </row>
    <row r="623">
      <c r="A623" s="69"/>
      <c r="B623" s="70" t="str">
        <f>IF($A623="","",SUMIFS(Transacoes!D$3:D1001,Transacoes!$C$3:$C1001,$A623,Transacoes!$B$3:$B1001,"C")-SUMIFS(Transacoes!D$3:D1001,Transacoes!$C$3:$C1001,$A623,Transacoes!$B$3:$B1001,"V"))</f>
        <v/>
      </c>
      <c r="C623" s="71" t="str">
        <f>IF($A623="","",(SUMIFS(Transacoes!F$3:F1001,Transacoes!$C$3:$C1001,$A623,Transacoes!$B$3:$B1001,"C")-SUMIFS(Transacoes!F$3:F1001,Transacoes!$C$3:$C1001,$A623,Transacoes!$B$3:$B1001,"V")) + G623)</f>
        <v/>
      </c>
      <c r="D623" s="71" t="str">
        <f>IFERROR(__xludf.DUMMYFUNCTION("IF(A623="""","""",IF(B623="""","""",B623*GOOGLEFINANCE(A623)))"),"")</f>
        <v/>
      </c>
      <c r="E623" s="71" t="str">
        <f t="shared" si="1"/>
        <v/>
      </c>
      <c r="F623" s="72" t="str">
        <f t="shared" si="2"/>
        <v/>
      </c>
      <c r="G623" s="73" t="str">
        <f>IF(A623="","",SUMIF(Transacoes!C$3:C1001,A623,Transacoes!G$3:G1001))</f>
        <v/>
      </c>
      <c r="H623" s="74" t="str">
        <f>IF(A623="","", SUMIF(Transacoes!C$3:C1001, A623, Transacoes!H$3:H1001))</f>
        <v/>
      </c>
      <c r="I623" s="75" t="str">
        <f>IF($A623="","",SUMIF(Transacoes!$C$3:$C1001, $A623, Transacoes!I$3:I1001))</f>
        <v/>
      </c>
      <c r="J623" s="75" t="str">
        <f>IF($A623="","",SUMIF(Transacoes!$C$3:$C1001, $A623, Transacoes!J$3:J1001))</f>
        <v/>
      </c>
      <c r="K623" s="75" t="str">
        <f>IF($A623="","",SUMIF(Transacoes!$C$3:$C1001, $A623, Transacoes!K$3:K1001))</f>
        <v/>
      </c>
      <c r="L623" s="75" t="str">
        <f>IF($A623="","",SUMIF(Transacoes!$C$3:$C1001, $A623, Transacoes!L$3:L1001))</f>
        <v/>
      </c>
      <c r="M623" s="76" t="str">
        <f>IF($A623="","",SUMIF(Transacoes!$C$3:$C1001, $A623, Transacoes!M$3:M1001))</f>
        <v/>
      </c>
      <c r="N623" s="30"/>
      <c r="O623" s="31"/>
      <c r="P623" s="31"/>
      <c r="Q623" s="31"/>
      <c r="R623" s="31"/>
      <c r="S623" s="31"/>
      <c r="T623" s="31"/>
      <c r="U623" s="31"/>
      <c r="V623" s="31"/>
      <c r="W623" s="31"/>
      <c r="X623" s="31"/>
    </row>
    <row r="624">
      <c r="A624" s="69"/>
      <c r="B624" s="70" t="str">
        <f>IF($A624="","",SUMIFS(Transacoes!D$3:D1001,Transacoes!$C$3:$C1001,$A624,Transacoes!$B$3:$B1001,"C")-SUMIFS(Transacoes!D$3:D1001,Transacoes!$C$3:$C1001,$A624,Transacoes!$B$3:$B1001,"V"))</f>
        <v/>
      </c>
      <c r="C624" s="71" t="str">
        <f>IF($A624="","",(SUMIFS(Transacoes!F$3:F1001,Transacoes!$C$3:$C1001,$A624,Transacoes!$B$3:$B1001,"C")-SUMIFS(Transacoes!F$3:F1001,Transacoes!$C$3:$C1001,$A624,Transacoes!$B$3:$B1001,"V")) + G624)</f>
        <v/>
      </c>
      <c r="D624" s="71" t="str">
        <f>IFERROR(__xludf.DUMMYFUNCTION("IF(A624="""","""",IF(B624="""","""",B624*GOOGLEFINANCE(A624)))"),"")</f>
        <v/>
      </c>
      <c r="E624" s="71" t="str">
        <f t="shared" si="1"/>
        <v/>
      </c>
      <c r="F624" s="72" t="str">
        <f t="shared" si="2"/>
        <v/>
      </c>
      <c r="G624" s="73" t="str">
        <f>IF(A624="","",SUMIF(Transacoes!C$3:C1001,A624,Transacoes!G$3:G1001))</f>
        <v/>
      </c>
      <c r="H624" s="74" t="str">
        <f>IF(A624="","", SUMIF(Transacoes!C$3:C1001, A624, Transacoes!H$3:H1001))</f>
        <v/>
      </c>
      <c r="I624" s="75" t="str">
        <f>IF($A624="","",SUMIF(Transacoes!$C$3:$C1001, $A624, Transacoes!I$3:I1001))</f>
        <v/>
      </c>
      <c r="J624" s="75" t="str">
        <f>IF($A624="","",SUMIF(Transacoes!$C$3:$C1001, $A624, Transacoes!J$3:J1001))</f>
        <v/>
      </c>
      <c r="K624" s="75" t="str">
        <f>IF($A624="","",SUMIF(Transacoes!$C$3:$C1001, $A624, Transacoes!K$3:K1001))</f>
        <v/>
      </c>
      <c r="L624" s="75" t="str">
        <f>IF($A624="","",SUMIF(Transacoes!$C$3:$C1001, $A624, Transacoes!L$3:L1001))</f>
        <v/>
      </c>
      <c r="M624" s="76" t="str">
        <f>IF($A624="","",SUMIF(Transacoes!$C$3:$C1001, $A624, Transacoes!M$3:M1001))</f>
        <v/>
      </c>
      <c r="N624" s="30"/>
      <c r="O624" s="31"/>
      <c r="P624" s="31"/>
      <c r="Q624" s="31"/>
      <c r="R624" s="31"/>
      <c r="S624" s="31"/>
      <c r="T624" s="31"/>
      <c r="U624" s="31"/>
      <c r="V624" s="31"/>
      <c r="W624" s="31"/>
      <c r="X624" s="31"/>
    </row>
    <row r="625">
      <c r="A625" s="69"/>
      <c r="B625" s="70" t="str">
        <f>IF($A625="","",SUMIFS(Transacoes!D$3:D1001,Transacoes!$C$3:$C1001,$A625,Transacoes!$B$3:$B1001,"C")-SUMIFS(Transacoes!D$3:D1001,Transacoes!$C$3:$C1001,$A625,Transacoes!$B$3:$B1001,"V"))</f>
        <v/>
      </c>
      <c r="C625" s="71" t="str">
        <f>IF($A625="","",(SUMIFS(Transacoes!F$3:F1001,Transacoes!$C$3:$C1001,$A625,Transacoes!$B$3:$B1001,"C")-SUMIFS(Transacoes!F$3:F1001,Transacoes!$C$3:$C1001,$A625,Transacoes!$B$3:$B1001,"V")) + G625)</f>
        <v/>
      </c>
      <c r="D625" s="71" t="str">
        <f>IFERROR(__xludf.DUMMYFUNCTION("IF(A625="""","""",IF(B625="""","""",B625*GOOGLEFINANCE(A625)))"),"")</f>
        <v/>
      </c>
      <c r="E625" s="71" t="str">
        <f t="shared" si="1"/>
        <v/>
      </c>
      <c r="F625" s="72" t="str">
        <f t="shared" si="2"/>
        <v/>
      </c>
      <c r="G625" s="73" t="str">
        <f>IF(A625="","",SUMIF(Transacoes!C$3:C1001,A625,Transacoes!G$3:G1001))</f>
        <v/>
      </c>
      <c r="H625" s="74" t="str">
        <f>IF(A625="","", SUMIF(Transacoes!C$3:C1001, A625, Transacoes!H$3:H1001))</f>
        <v/>
      </c>
      <c r="I625" s="75" t="str">
        <f>IF($A625="","",SUMIF(Transacoes!$C$3:$C1001, $A625, Transacoes!I$3:I1001))</f>
        <v/>
      </c>
      <c r="J625" s="75" t="str">
        <f>IF($A625="","",SUMIF(Transacoes!$C$3:$C1001, $A625, Transacoes!J$3:J1001))</f>
        <v/>
      </c>
      <c r="K625" s="75" t="str">
        <f>IF($A625="","",SUMIF(Transacoes!$C$3:$C1001, $A625, Transacoes!K$3:K1001))</f>
        <v/>
      </c>
      <c r="L625" s="75" t="str">
        <f>IF($A625="","",SUMIF(Transacoes!$C$3:$C1001, $A625, Transacoes!L$3:L1001))</f>
        <v/>
      </c>
      <c r="M625" s="76" t="str">
        <f>IF($A625="","",SUMIF(Transacoes!$C$3:$C1001, $A625, Transacoes!M$3:M1001))</f>
        <v/>
      </c>
      <c r="N625" s="30"/>
      <c r="O625" s="31"/>
      <c r="P625" s="31"/>
      <c r="Q625" s="31"/>
      <c r="R625" s="31"/>
      <c r="S625" s="31"/>
      <c r="T625" s="31"/>
      <c r="U625" s="31"/>
      <c r="V625" s="31"/>
      <c r="W625" s="31"/>
      <c r="X625" s="31"/>
    </row>
    <row r="626">
      <c r="A626" s="69"/>
      <c r="B626" s="70" t="str">
        <f>IF($A626="","",SUMIFS(Transacoes!D$3:D1001,Transacoes!$C$3:$C1001,$A626,Transacoes!$B$3:$B1001,"C")-SUMIFS(Transacoes!D$3:D1001,Transacoes!$C$3:$C1001,$A626,Transacoes!$B$3:$B1001,"V"))</f>
        <v/>
      </c>
      <c r="C626" s="71" t="str">
        <f>IF($A626="","",(SUMIFS(Transacoes!F$3:F1001,Transacoes!$C$3:$C1001,$A626,Transacoes!$B$3:$B1001,"C")-SUMIFS(Transacoes!F$3:F1001,Transacoes!$C$3:$C1001,$A626,Transacoes!$B$3:$B1001,"V")) + G626)</f>
        <v/>
      </c>
      <c r="D626" s="71" t="str">
        <f>IFERROR(__xludf.DUMMYFUNCTION("IF(A626="""","""",IF(B626="""","""",B626*GOOGLEFINANCE(A626)))"),"")</f>
        <v/>
      </c>
      <c r="E626" s="71" t="str">
        <f t="shared" si="1"/>
        <v/>
      </c>
      <c r="F626" s="72" t="str">
        <f t="shared" si="2"/>
        <v/>
      </c>
      <c r="G626" s="73" t="str">
        <f>IF(A626="","",SUMIF(Transacoes!C$3:C1001,A626,Transacoes!G$3:G1001))</f>
        <v/>
      </c>
      <c r="H626" s="74" t="str">
        <f>IF(A626="","", SUMIF(Transacoes!C$3:C1001, A626, Transacoes!H$3:H1001))</f>
        <v/>
      </c>
      <c r="I626" s="75" t="str">
        <f>IF($A626="","",SUMIF(Transacoes!$C$3:$C1001, $A626, Transacoes!I$3:I1001))</f>
        <v/>
      </c>
      <c r="J626" s="75" t="str">
        <f>IF($A626="","",SUMIF(Transacoes!$C$3:$C1001, $A626, Transacoes!J$3:J1001))</f>
        <v/>
      </c>
      <c r="K626" s="75" t="str">
        <f>IF($A626="","",SUMIF(Transacoes!$C$3:$C1001, $A626, Transacoes!K$3:K1001))</f>
        <v/>
      </c>
      <c r="L626" s="75" t="str">
        <f>IF($A626="","",SUMIF(Transacoes!$C$3:$C1001, $A626, Transacoes!L$3:L1001))</f>
        <v/>
      </c>
      <c r="M626" s="76" t="str">
        <f>IF($A626="","",SUMIF(Transacoes!$C$3:$C1001, $A626, Transacoes!M$3:M1001))</f>
        <v/>
      </c>
      <c r="N626" s="30"/>
      <c r="O626" s="31"/>
      <c r="P626" s="31"/>
      <c r="Q626" s="31"/>
      <c r="R626" s="31"/>
      <c r="S626" s="31"/>
      <c r="T626" s="31"/>
      <c r="U626" s="31"/>
      <c r="V626" s="31"/>
      <c r="W626" s="31"/>
      <c r="X626" s="31"/>
    </row>
    <row r="627">
      <c r="A627" s="69"/>
      <c r="B627" s="70" t="str">
        <f>IF($A627="","",SUMIFS(Transacoes!D$3:D1001,Transacoes!$C$3:$C1001,$A627,Transacoes!$B$3:$B1001,"C")-SUMIFS(Transacoes!D$3:D1001,Transacoes!$C$3:$C1001,$A627,Transacoes!$B$3:$B1001,"V"))</f>
        <v/>
      </c>
      <c r="C627" s="71" t="str">
        <f>IF($A627="","",(SUMIFS(Transacoes!F$3:F1001,Transacoes!$C$3:$C1001,$A627,Transacoes!$B$3:$B1001,"C")-SUMIFS(Transacoes!F$3:F1001,Transacoes!$C$3:$C1001,$A627,Transacoes!$B$3:$B1001,"V")) + G627)</f>
        <v/>
      </c>
      <c r="D627" s="71" t="str">
        <f>IFERROR(__xludf.DUMMYFUNCTION("IF(A627="""","""",IF(B627="""","""",B627*GOOGLEFINANCE(A627)))"),"")</f>
        <v/>
      </c>
      <c r="E627" s="71" t="str">
        <f t="shared" si="1"/>
        <v/>
      </c>
      <c r="F627" s="72" t="str">
        <f t="shared" si="2"/>
        <v/>
      </c>
      <c r="G627" s="73" t="str">
        <f>IF(A627="","",SUMIF(Transacoes!C$3:C1001,A627,Transacoes!G$3:G1001))</f>
        <v/>
      </c>
      <c r="H627" s="74" t="str">
        <f>IF(A627="","", SUMIF(Transacoes!C$3:C1001, A627, Transacoes!H$3:H1001))</f>
        <v/>
      </c>
      <c r="I627" s="75" t="str">
        <f>IF($A627="","",SUMIF(Transacoes!$C$3:$C1001, $A627, Transacoes!I$3:I1001))</f>
        <v/>
      </c>
      <c r="J627" s="75" t="str">
        <f>IF($A627="","",SUMIF(Transacoes!$C$3:$C1001, $A627, Transacoes!J$3:J1001))</f>
        <v/>
      </c>
      <c r="K627" s="75" t="str">
        <f>IF($A627="","",SUMIF(Transacoes!$C$3:$C1001, $A627, Transacoes!K$3:K1001))</f>
        <v/>
      </c>
      <c r="L627" s="75" t="str">
        <f>IF($A627="","",SUMIF(Transacoes!$C$3:$C1001, $A627, Transacoes!L$3:L1001))</f>
        <v/>
      </c>
      <c r="M627" s="76" t="str">
        <f>IF($A627="","",SUMIF(Transacoes!$C$3:$C1001, $A627, Transacoes!M$3:M1001))</f>
        <v/>
      </c>
      <c r="N627" s="30"/>
      <c r="O627" s="31"/>
      <c r="P627" s="31"/>
      <c r="Q627" s="31"/>
      <c r="R627" s="31"/>
      <c r="S627" s="31"/>
      <c r="T627" s="31"/>
      <c r="U627" s="31"/>
      <c r="V627" s="31"/>
      <c r="W627" s="31"/>
      <c r="X627" s="31"/>
    </row>
    <row r="628">
      <c r="A628" s="69"/>
      <c r="B628" s="70" t="str">
        <f>IF($A628="","",SUMIFS(Transacoes!D$3:D1001,Transacoes!$C$3:$C1001,$A628,Transacoes!$B$3:$B1001,"C")-SUMIFS(Transacoes!D$3:D1001,Transacoes!$C$3:$C1001,$A628,Transacoes!$B$3:$B1001,"V"))</f>
        <v/>
      </c>
      <c r="C628" s="71" t="str">
        <f>IF($A628="","",(SUMIFS(Transacoes!F$3:F1001,Transacoes!$C$3:$C1001,$A628,Transacoes!$B$3:$B1001,"C")-SUMIFS(Transacoes!F$3:F1001,Transacoes!$C$3:$C1001,$A628,Transacoes!$B$3:$B1001,"V")) + G628)</f>
        <v/>
      </c>
      <c r="D628" s="71" t="str">
        <f>IFERROR(__xludf.DUMMYFUNCTION("IF(A628="""","""",IF(B628="""","""",B628*GOOGLEFINANCE(A628)))"),"")</f>
        <v/>
      </c>
      <c r="E628" s="71" t="str">
        <f t="shared" si="1"/>
        <v/>
      </c>
      <c r="F628" s="72" t="str">
        <f t="shared" si="2"/>
        <v/>
      </c>
      <c r="G628" s="73" t="str">
        <f>IF(A628="","",SUMIF(Transacoes!C$3:C1001,A628,Transacoes!G$3:G1001))</f>
        <v/>
      </c>
      <c r="H628" s="74" t="str">
        <f>IF(A628="","", SUMIF(Transacoes!C$3:C1001, A628, Transacoes!H$3:H1001))</f>
        <v/>
      </c>
      <c r="I628" s="75" t="str">
        <f>IF($A628="","",SUMIF(Transacoes!$C$3:$C1001, $A628, Transacoes!I$3:I1001))</f>
        <v/>
      </c>
      <c r="J628" s="75" t="str">
        <f>IF($A628="","",SUMIF(Transacoes!$C$3:$C1001, $A628, Transacoes!J$3:J1001))</f>
        <v/>
      </c>
      <c r="K628" s="75" t="str">
        <f>IF($A628="","",SUMIF(Transacoes!$C$3:$C1001, $A628, Transacoes!K$3:K1001))</f>
        <v/>
      </c>
      <c r="L628" s="75" t="str">
        <f>IF($A628="","",SUMIF(Transacoes!$C$3:$C1001, $A628, Transacoes!L$3:L1001))</f>
        <v/>
      </c>
      <c r="M628" s="76" t="str">
        <f>IF($A628="","",SUMIF(Transacoes!$C$3:$C1001, $A628, Transacoes!M$3:M1001))</f>
        <v/>
      </c>
      <c r="N628" s="30"/>
      <c r="O628" s="31"/>
      <c r="P628" s="31"/>
      <c r="Q628" s="31"/>
      <c r="R628" s="31"/>
      <c r="S628" s="31"/>
      <c r="T628" s="31"/>
      <c r="U628" s="31"/>
      <c r="V628" s="31"/>
      <c r="W628" s="31"/>
      <c r="X628" s="31"/>
    </row>
    <row r="629">
      <c r="A629" s="69"/>
      <c r="B629" s="70" t="str">
        <f>IF($A629="","",SUMIFS(Transacoes!D$3:D1001,Transacoes!$C$3:$C1001,$A629,Transacoes!$B$3:$B1001,"C")-SUMIFS(Transacoes!D$3:D1001,Transacoes!$C$3:$C1001,$A629,Transacoes!$B$3:$B1001,"V"))</f>
        <v/>
      </c>
      <c r="C629" s="71" t="str">
        <f>IF($A629="","",(SUMIFS(Transacoes!F$3:F1001,Transacoes!$C$3:$C1001,$A629,Transacoes!$B$3:$B1001,"C")-SUMIFS(Transacoes!F$3:F1001,Transacoes!$C$3:$C1001,$A629,Transacoes!$B$3:$B1001,"V")) + G629)</f>
        <v/>
      </c>
      <c r="D629" s="71" t="str">
        <f>IFERROR(__xludf.DUMMYFUNCTION("IF(A629="""","""",IF(B629="""","""",B629*GOOGLEFINANCE(A629)))"),"")</f>
        <v/>
      </c>
      <c r="E629" s="71" t="str">
        <f t="shared" si="1"/>
        <v/>
      </c>
      <c r="F629" s="72" t="str">
        <f t="shared" si="2"/>
        <v/>
      </c>
      <c r="G629" s="73" t="str">
        <f>IF(A629="","",SUMIF(Transacoes!C$3:C1001,A629,Transacoes!G$3:G1001))</f>
        <v/>
      </c>
      <c r="H629" s="74" t="str">
        <f>IF(A629="","", SUMIF(Transacoes!C$3:C1001, A629, Transacoes!H$3:H1001))</f>
        <v/>
      </c>
      <c r="I629" s="75" t="str">
        <f>IF($A629="","",SUMIF(Transacoes!$C$3:$C1001, $A629, Transacoes!I$3:I1001))</f>
        <v/>
      </c>
      <c r="J629" s="75" t="str">
        <f>IF($A629="","",SUMIF(Transacoes!$C$3:$C1001, $A629, Transacoes!J$3:J1001))</f>
        <v/>
      </c>
      <c r="K629" s="75" t="str">
        <f>IF($A629="","",SUMIF(Transacoes!$C$3:$C1001, $A629, Transacoes!K$3:K1001))</f>
        <v/>
      </c>
      <c r="L629" s="75" t="str">
        <f>IF($A629="","",SUMIF(Transacoes!$C$3:$C1001, $A629, Transacoes!L$3:L1001))</f>
        <v/>
      </c>
      <c r="M629" s="76" t="str">
        <f>IF($A629="","",SUMIF(Transacoes!$C$3:$C1001, $A629, Transacoes!M$3:M1001))</f>
        <v/>
      </c>
      <c r="N629" s="30"/>
      <c r="O629" s="31"/>
      <c r="P629" s="31"/>
      <c r="Q629" s="31"/>
      <c r="R629" s="31"/>
      <c r="S629" s="31"/>
      <c r="T629" s="31"/>
      <c r="U629" s="31"/>
      <c r="V629" s="31"/>
      <c r="W629" s="31"/>
      <c r="X629" s="31"/>
    </row>
    <row r="630">
      <c r="A630" s="69"/>
      <c r="B630" s="70" t="str">
        <f>IF($A630="","",SUMIFS(Transacoes!D$3:D1001,Transacoes!$C$3:$C1001,$A630,Transacoes!$B$3:$B1001,"C")-SUMIFS(Transacoes!D$3:D1001,Transacoes!$C$3:$C1001,$A630,Transacoes!$B$3:$B1001,"V"))</f>
        <v/>
      </c>
      <c r="C630" s="71" t="str">
        <f>IF($A630="","",(SUMIFS(Transacoes!F$3:F1001,Transacoes!$C$3:$C1001,$A630,Transacoes!$B$3:$B1001,"C")-SUMIFS(Transacoes!F$3:F1001,Transacoes!$C$3:$C1001,$A630,Transacoes!$B$3:$B1001,"V")) + G630)</f>
        <v/>
      </c>
      <c r="D630" s="71" t="str">
        <f>IFERROR(__xludf.DUMMYFUNCTION("IF(A630="""","""",IF(B630="""","""",B630*GOOGLEFINANCE(A630)))"),"")</f>
        <v/>
      </c>
      <c r="E630" s="71" t="str">
        <f t="shared" si="1"/>
        <v/>
      </c>
      <c r="F630" s="72" t="str">
        <f t="shared" si="2"/>
        <v/>
      </c>
      <c r="G630" s="73" t="str">
        <f>IF(A630="","",SUMIF(Transacoes!C$3:C1001,A630,Transacoes!G$3:G1001))</f>
        <v/>
      </c>
      <c r="H630" s="74" t="str">
        <f>IF(A630="","", SUMIF(Transacoes!C$3:C1001, A630, Transacoes!H$3:H1001))</f>
        <v/>
      </c>
      <c r="I630" s="75" t="str">
        <f>IF($A630="","",SUMIF(Transacoes!$C$3:$C1001, $A630, Transacoes!I$3:I1001))</f>
        <v/>
      </c>
      <c r="J630" s="75" t="str">
        <f>IF($A630="","",SUMIF(Transacoes!$C$3:$C1001, $A630, Transacoes!J$3:J1001))</f>
        <v/>
      </c>
      <c r="K630" s="75" t="str">
        <f>IF($A630="","",SUMIF(Transacoes!$C$3:$C1001, $A630, Transacoes!K$3:K1001))</f>
        <v/>
      </c>
      <c r="L630" s="75" t="str">
        <f>IF($A630="","",SUMIF(Transacoes!$C$3:$C1001, $A630, Transacoes!L$3:L1001))</f>
        <v/>
      </c>
      <c r="M630" s="76" t="str">
        <f>IF($A630="","",SUMIF(Transacoes!$C$3:$C1001, $A630, Transacoes!M$3:M1001))</f>
        <v/>
      </c>
      <c r="N630" s="30"/>
      <c r="O630" s="31"/>
      <c r="P630" s="31"/>
      <c r="Q630" s="31"/>
      <c r="R630" s="31"/>
      <c r="S630" s="31"/>
      <c r="T630" s="31"/>
      <c r="U630" s="31"/>
      <c r="V630" s="31"/>
      <c r="W630" s="31"/>
      <c r="X630" s="31"/>
    </row>
    <row r="631">
      <c r="A631" s="69"/>
      <c r="B631" s="70" t="str">
        <f>IF($A631="","",SUMIFS(Transacoes!D$3:D1001,Transacoes!$C$3:$C1001,$A631,Transacoes!$B$3:$B1001,"C")-SUMIFS(Transacoes!D$3:D1001,Transacoes!$C$3:$C1001,$A631,Transacoes!$B$3:$B1001,"V"))</f>
        <v/>
      </c>
      <c r="C631" s="71" t="str">
        <f>IF($A631="","",(SUMIFS(Transacoes!F$3:F1001,Transacoes!$C$3:$C1001,$A631,Transacoes!$B$3:$B1001,"C")-SUMIFS(Transacoes!F$3:F1001,Transacoes!$C$3:$C1001,$A631,Transacoes!$B$3:$B1001,"V")) + G631)</f>
        <v/>
      </c>
      <c r="D631" s="71" t="str">
        <f>IFERROR(__xludf.DUMMYFUNCTION("IF(A631="""","""",IF(B631="""","""",B631*GOOGLEFINANCE(A631)))"),"")</f>
        <v/>
      </c>
      <c r="E631" s="71" t="str">
        <f t="shared" si="1"/>
        <v/>
      </c>
      <c r="F631" s="72" t="str">
        <f t="shared" si="2"/>
        <v/>
      </c>
      <c r="G631" s="73" t="str">
        <f>IF(A631="","",SUMIF(Transacoes!C$3:C1001,A631,Transacoes!G$3:G1001))</f>
        <v/>
      </c>
      <c r="H631" s="74" t="str">
        <f>IF(A631="","", SUMIF(Transacoes!C$3:C1001, A631, Transacoes!H$3:H1001))</f>
        <v/>
      </c>
      <c r="I631" s="75" t="str">
        <f>IF($A631="","",SUMIF(Transacoes!$C$3:$C1001, $A631, Transacoes!I$3:I1001))</f>
        <v/>
      </c>
      <c r="J631" s="75" t="str">
        <f>IF($A631="","",SUMIF(Transacoes!$C$3:$C1001, $A631, Transacoes!J$3:J1001))</f>
        <v/>
      </c>
      <c r="K631" s="75" t="str">
        <f>IF($A631="","",SUMIF(Transacoes!$C$3:$C1001, $A631, Transacoes!K$3:K1001))</f>
        <v/>
      </c>
      <c r="L631" s="75" t="str">
        <f>IF($A631="","",SUMIF(Transacoes!$C$3:$C1001, $A631, Transacoes!L$3:L1001))</f>
        <v/>
      </c>
      <c r="M631" s="76" t="str">
        <f>IF($A631="","",SUMIF(Transacoes!$C$3:$C1001, $A631, Transacoes!M$3:M1001))</f>
        <v/>
      </c>
      <c r="N631" s="30"/>
      <c r="O631" s="31"/>
      <c r="P631" s="31"/>
      <c r="Q631" s="31"/>
      <c r="R631" s="31"/>
      <c r="S631" s="31"/>
      <c r="T631" s="31"/>
      <c r="U631" s="31"/>
      <c r="V631" s="31"/>
      <c r="W631" s="31"/>
      <c r="X631" s="31"/>
    </row>
    <row r="632">
      <c r="A632" s="69"/>
      <c r="B632" s="70" t="str">
        <f>IF($A632="","",SUMIFS(Transacoes!D$3:D1001,Transacoes!$C$3:$C1001,$A632,Transacoes!$B$3:$B1001,"C")-SUMIFS(Transacoes!D$3:D1001,Transacoes!$C$3:$C1001,$A632,Transacoes!$B$3:$B1001,"V"))</f>
        <v/>
      </c>
      <c r="C632" s="71" t="str">
        <f>IF($A632="","",(SUMIFS(Transacoes!F$3:F1001,Transacoes!$C$3:$C1001,$A632,Transacoes!$B$3:$B1001,"C")-SUMIFS(Transacoes!F$3:F1001,Transacoes!$C$3:$C1001,$A632,Transacoes!$B$3:$B1001,"V")) + G632)</f>
        <v/>
      </c>
      <c r="D632" s="71" t="str">
        <f>IFERROR(__xludf.DUMMYFUNCTION("IF(A632="""","""",IF(B632="""","""",B632*GOOGLEFINANCE(A632)))"),"")</f>
        <v/>
      </c>
      <c r="E632" s="71" t="str">
        <f t="shared" si="1"/>
        <v/>
      </c>
      <c r="F632" s="72" t="str">
        <f t="shared" si="2"/>
        <v/>
      </c>
      <c r="G632" s="73" t="str">
        <f>IF(A632="","",SUMIF(Transacoes!C$3:C1001,A632,Transacoes!G$3:G1001))</f>
        <v/>
      </c>
      <c r="H632" s="74" t="str">
        <f>IF(A632="","", SUMIF(Transacoes!C$3:C1001, A632, Transacoes!H$3:H1001))</f>
        <v/>
      </c>
      <c r="I632" s="75" t="str">
        <f>IF($A632="","",SUMIF(Transacoes!$C$3:$C1001, $A632, Transacoes!I$3:I1001))</f>
        <v/>
      </c>
      <c r="J632" s="75" t="str">
        <f>IF($A632="","",SUMIF(Transacoes!$C$3:$C1001, $A632, Transacoes!J$3:J1001))</f>
        <v/>
      </c>
      <c r="K632" s="75" t="str">
        <f>IF($A632="","",SUMIF(Transacoes!$C$3:$C1001, $A632, Transacoes!K$3:K1001))</f>
        <v/>
      </c>
      <c r="L632" s="75" t="str">
        <f>IF($A632="","",SUMIF(Transacoes!$C$3:$C1001, $A632, Transacoes!L$3:L1001))</f>
        <v/>
      </c>
      <c r="M632" s="76" t="str">
        <f>IF($A632="","",SUMIF(Transacoes!$C$3:$C1001, $A632, Transacoes!M$3:M1001))</f>
        <v/>
      </c>
      <c r="N632" s="30"/>
      <c r="O632" s="31"/>
      <c r="P632" s="31"/>
      <c r="Q632" s="31"/>
      <c r="R632" s="31"/>
      <c r="S632" s="31"/>
      <c r="T632" s="31"/>
      <c r="U632" s="31"/>
      <c r="V632" s="31"/>
      <c r="W632" s="31"/>
      <c r="X632" s="31"/>
    </row>
    <row r="633">
      <c r="A633" s="69"/>
      <c r="B633" s="70" t="str">
        <f>IF($A633="","",SUMIFS(Transacoes!D$3:D1001,Transacoes!$C$3:$C1001,$A633,Transacoes!$B$3:$B1001,"C")-SUMIFS(Transacoes!D$3:D1001,Transacoes!$C$3:$C1001,$A633,Transacoes!$B$3:$B1001,"V"))</f>
        <v/>
      </c>
      <c r="C633" s="71" t="str">
        <f>IF($A633="","",(SUMIFS(Transacoes!F$3:F1001,Transacoes!$C$3:$C1001,$A633,Transacoes!$B$3:$B1001,"C")-SUMIFS(Transacoes!F$3:F1001,Transacoes!$C$3:$C1001,$A633,Transacoes!$B$3:$B1001,"V")) + G633)</f>
        <v/>
      </c>
      <c r="D633" s="71" t="str">
        <f>IFERROR(__xludf.DUMMYFUNCTION("IF(A633="""","""",IF(B633="""","""",B633*GOOGLEFINANCE(A633)))"),"")</f>
        <v/>
      </c>
      <c r="E633" s="71" t="str">
        <f t="shared" si="1"/>
        <v/>
      </c>
      <c r="F633" s="72" t="str">
        <f t="shared" si="2"/>
        <v/>
      </c>
      <c r="G633" s="73" t="str">
        <f>IF(A633="","",SUMIF(Transacoes!C$3:C1001,A633,Transacoes!G$3:G1001))</f>
        <v/>
      </c>
      <c r="H633" s="74" t="str">
        <f>IF(A633="","", SUMIF(Transacoes!C$3:C1001, A633, Transacoes!H$3:H1001))</f>
        <v/>
      </c>
      <c r="I633" s="75" t="str">
        <f>IF($A633="","",SUMIF(Transacoes!$C$3:$C1001, $A633, Transacoes!I$3:I1001))</f>
        <v/>
      </c>
      <c r="J633" s="75" t="str">
        <f>IF($A633="","",SUMIF(Transacoes!$C$3:$C1001, $A633, Transacoes!J$3:J1001))</f>
        <v/>
      </c>
      <c r="K633" s="75" t="str">
        <f>IF($A633="","",SUMIF(Transacoes!$C$3:$C1001, $A633, Transacoes!K$3:K1001))</f>
        <v/>
      </c>
      <c r="L633" s="75" t="str">
        <f>IF($A633="","",SUMIF(Transacoes!$C$3:$C1001, $A633, Transacoes!L$3:L1001))</f>
        <v/>
      </c>
      <c r="M633" s="76" t="str">
        <f>IF($A633="","",SUMIF(Transacoes!$C$3:$C1001, $A633, Transacoes!M$3:M1001))</f>
        <v/>
      </c>
      <c r="N633" s="30"/>
      <c r="O633" s="31"/>
      <c r="P633" s="31"/>
      <c r="Q633" s="31"/>
      <c r="R633" s="31"/>
      <c r="S633" s="31"/>
      <c r="T633" s="31"/>
      <c r="U633" s="31"/>
      <c r="V633" s="31"/>
      <c r="W633" s="31"/>
      <c r="X633" s="31"/>
    </row>
    <row r="634">
      <c r="A634" s="69"/>
      <c r="B634" s="70" t="str">
        <f>IF($A634="","",SUMIFS(Transacoes!D$3:D1001,Transacoes!$C$3:$C1001,$A634,Transacoes!$B$3:$B1001,"C")-SUMIFS(Transacoes!D$3:D1001,Transacoes!$C$3:$C1001,$A634,Transacoes!$B$3:$B1001,"V"))</f>
        <v/>
      </c>
      <c r="C634" s="71" t="str">
        <f>IF($A634="","",(SUMIFS(Transacoes!F$3:F1001,Transacoes!$C$3:$C1001,$A634,Transacoes!$B$3:$B1001,"C")-SUMIFS(Transacoes!F$3:F1001,Transacoes!$C$3:$C1001,$A634,Transacoes!$B$3:$B1001,"V")) + G634)</f>
        <v/>
      </c>
      <c r="D634" s="71" t="str">
        <f>IFERROR(__xludf.DUMMYFUNCTION("IF(A634="""","""",IF(B634="""","""",B634*GOOGLEFINANCE(A634)))"),"")</f>
        <v/>
      </c>
      <c r="E634" s="71" t="str">
        <f t="shared" si="1"/>
        <v/>
      </c>
      <c r="F634" s="72" t="str">
        <f t="shared" si="2"/>
        <v/>
      </c>
      <c r="G634" s="73" t="str">
        <f>IF(A634="","",SUMIF(Transacoes!C$3:C1001,A634,Transacoes!G$3:G1001))</f>
        <v/>
      </c>
      <c r="H634" s="74" t="str">
        <f>IF(A634="","", SUMIF(Transacoes!C$3:C1001, A634, Transacoes!H$3:H1001))</f>
        <v/>
      </c>
      <c r="I634" s="75" t="str">
        <f>IF($A634="","",SUMIF(Transacoes!$C$3:$C1001, $A634, Transacoes!I$3:I1001))</f>
        <v/>
      </c>
      <c r="J634" s="75" t="str">
        <f>IF($A634="","",SUMIF(Transacoes!$C$3:$C1001, $A634, Transacoes!J$3:J1001))</f>
        <v/>
      </c>
      <c r="K634" s="75" t="str">
        <f>IF($A634="","",SUMIF(Transacoes!$C$3:$C1001, $A634, Transacoes!K$3:K1001))</f>
        <v/>
      </c>
      <c r="L634" s="75" t="str">
        <f>IF($A634="","",SUMIF(Transacoes!$C$3:$C1001, $A634, Transacoes!L$3:L1001))</f>
        <v/>
      </c>
      <c r="M634" s="76" t="str">
        <f>IF($A634="","",SUMIF(Transacoes!$C$3:$C1001, $A634, Transacoes!M$3:M1001))</f>
        <v/>
      </c>
      <c r="N634" s="30"/>
      <c r="O634" s="31"/>
      <c r="P634" s="31"/>
      <c r="Q634" s="31"/>
      <c r="R634" s="31"/>
      <c r="S634" s="31"/>
      <c r="T634" s="31"/>
      <c r="U634" s="31"/>
      <c r="V634" s="31"/>
      <c r="W634" s="31"/>
      <c r="X634" s="31"/>
    </row>
    <row r="635">
      <c r="A635" s="69"/>
      <c r="B635" s="70" t="str">
        <f>IF($A635="","",SUMIFS(Transacoes!D$3:D1001,Transacoes!$C$3:$C1001,$A635,Transacoes!$B$3:$B1001,"C")-SUMIFS(Transacoes!D$3:D1001,Transacoes!$C$3:$C1001,$A635,Transacoes!$B$3:$B1001,"V"))</f>
        <v/>
      </c>
      <c r="C635" s="71" t="str">
        <f>IF($A635="","",(SUMIFS(Transacoes!F$3:F1001,Transacoes!$C$3:$C1001,$A635,Transacoes!$B$3:$B1001,"C")-SUMIFS(Transacoes!F$3:F1001,Transacoes!$C$3:$C1001,$A635,Transacoes!$B$3:$B1001,"V")) + G635)</f>
        <v/>
      </c>
      <c r="D635" s="71" t="str">
        <f>IFERROR(__xludf.DUMMYFUNCTION("IF(A635="""","""",IF(B635="""","""",B635*GOOGLEFINANCE(A635)))"),"")</f>
        <v/>
      </c>
      <c r="E635" s="71" t="str">
        <f t="shared" si="1"/>
        <v/>
      </c>
      <c r="F635" s="72" t="str">
        <f t="shared" si="2"/>
        <v/>
      </c>
      <c r="G635" s="73" t="str">
        <f>IF(A635="","",SUMIF(Transacoes!C$3:C1001,A635,Transacoes!G$3:G1001))</f>
        <v/>
      </c>
      <c r="H635" s="74" t="str">
        <f>IF(A635="","", SUMIF(Transacoes!C$3:C1001, A635, Transacoes!H$3:H1001))</f>
        <v/>
      </c>
      <c r="I635" s="75" t="str">
        <f>IF($A635="","",SUMIF(Transacoes!$C$3:$C1001, $A635, Transacoes!I$3:I1001))</f>
        <v/>
      </c>
      <c r="J635" s="75" t="str">
        <f>IF($A635="","",SUMIF(Transacoes!$C$3:$C1001, $A635, Transacoes!J$3:J1001))</f>
        <v/>
      </c>
      <c r="K635" s="75" t="str">
        <f>IF($A635="","",SUMIF(Transacoes!$C$3:$C1001, $A635, Transacoes!K$3:K1001))</f>
        <v/>
      </c>
      <c r="L635" s="75" t="str">
        <f>IF($A635="","",SUMIF(Transacoes!$C$3:$C1001, $A635, Transacoes!L$3:L1001))</f>
        <v/>
      </c>
      <c r="M635" s="76" t="str">
        <f>IF($A635="","",SUMIF(Transacoes!$C$3:$C1001, $A635, Transacoes!M$3:M1001))</f>
        <v/>
      </c>
      <c r="N635" s="30"/>
      <c r="O635" s="31"/>
      <c r="P635" s="31"/>
      <c r="Q635" s="31"/>
      <c r="R635" s="31"/>
      <c r="S635" s="31"/>
      <c r="T635" s="31"/>
      <c r="U635" s="31"/>
      <c r="V635" s="31"/>
      <c r="W635" s="31"/>
      <c r="X635" s="31"/>
    </row>
    <row r="636">
      <c r="A636" s="69"/>
      <c r="B636" s="70" t="str">
        <f>IF($A636="","",SUMIFS(Transacoes!D$3:D1001,Transacoes!$C$3:$C1001,$A636,Transacoes!$B$3:$B1001,"C")-SUMIFS(Transacoes!D$3:D1001,Transacoes!$C$3:$C1001,$A636,Transacoes!$B$3:$B1001,"V"))</f>
        <v/>
      </c>
      <c r="C636" s="71" t="str">
        <f>IF($A636="","",(SUMIFS(Transacoes!F$3:F1001,Transacoes!$C$3:$C1001,$A636,Transacoes!$B$3:$B1001,"C")-SUMIFS(Transacoes!F$3:F1001,Transacoes!$C$3:$C1001,$A636,Transacoes!$B$3:$B1001,"V")) + G636)</f>
        <v/>
      </c>
      <c r="D636" s="71" t="str">
        <f>IFERROR(__xludf.DUMMYFUNCTION("IF(A636="""","""",IF(B636="""","""",B636*GOOGLEFINANCE(A636)))"),"")</f>
        <v/>
      </c>
      <c r="E636" s="71" t="str">
        <f t="shared" si="1"/>
        <v/>
      </c>
      <c r="F636" s="72" t="str">
        <f t="shared" si="2"/>
        <v/>
      </c>
      <c r="G636" s="73" t="str">
        <f>IF(A636="","",SUMIF(Transacoes!C$3:C1001,A636,Transacoes!G$3:G1001))</f>
        <v/>
      </c>
      <c r="H636" s="74" t="str">
        <f>IF(A636="","", SUMIF(Transacoes!C$3:C1001, A636, Transacoes!H$3:H1001))</f>
        <v/>
      </c>
      <c r="I636" s="75" t="str">
        <f>IF($A636="","",SUMIF(Transacoes!$C$3:$C1001, $A636, Transacoes!I$3:I1001))</f>
        <v/>
      </c>
      <c r="J636" s="75" t="str">
        <f>IF($A636="","",SUMIF(Transacoes!$C$3:$C1001, $A636, Transacoes!J$3:J1001))</f>
        <v/>
      </c>
      <c r="K636" s="75" t="str">
        <f>IF($A636="","",SUMIF(Transacoes!$C$3:$C1001, $A636, Transacoes!K$3:K1001))</f>
        <v/>
      </c>
      <c r="L636" s="75" t="str">
        <f>IF($A636="","",SUMIF(Transacoes!$C$3:$C1001, $A636, Transacoes!L$3:L1001))</f>
        <v/>
      </c>
      <c r="M636" s="76" t="str">
        <f>IF($A636="","",SUMIF(Transacoes!$C$3:$C1001, $A636, Transacoes!M$3:M1001))</f>
        <v/>
      </c>
      <c r="N636" s="30"/>
      <c r="O636" s="31"/>
      <c r="P636" s="31"/>
      <c r="Q636" s="31"/>
      <c r="R636" s="31"/>
      <c r="S636" s="31"/>
      <c r="T636" s="31"/>
      <c r="U636" s="31"/>
      <c r="V636" s="31"/>
      <c r="W636" s="31"/>
      <c r="X636" s="31"/>
    </row>
    <row r="637">
      <c r="A637" s="69"/>
      <c r="B637" s="70" t="str">
        <f>IF($A637="","",SUMIFS(Transacoes!D$3:D1001,Transacoes!$C$3:$C1001,$A637,Transacoes!$B$3:$B1001,"C")-SUMIFS(Transacoes!D$3:D1001,Transacoes!$C$3:$C1001,$A637,Transacoes!$B$3:$B1001,"V"))</f>
        <v/>
      </c>
      <c r="C637" s="71" t="str">
        <f>IF($A637="","",(SUMIFS(Transacoes!F$3:F1001,Transacoes!$C$3:$C1001,$A637,Transacoes!$B$3:$B1001,"C")-SUMIFS(Transacoes!F$3:F1001,Transacoes!$C$3:$C1001,$A637,Transacoes!$B$3:$B1001,"V")) + G637)</f>
        <v/>
      </c>
      <c r="D637" s="71" t="str">
        <f>IFERROR(__xludf.DUMMYFUNCTION("IF(A637="""","""",IF(B637="""","""",B637*GOOGLEFINANCE(A637)))"),"")</f>
        <v/>
      </c>
      <c r="E637" s="71" t="str">
        <f t="shared" si="1"/>
        <v/>
      </c>
      <c r="F637" s="72" t="str">
        <f t="shared" si="2"/>
        <v/>
      </c>
      <c r="G637" s="73" t="str">
        <f>IF(A637="","",SUMIF(Transacoes!C$3:C1001,A637,Transacoes!G$3:G1001))</f>
        <v/>
      </c>
      <c r="H637" s="74" t="str">
        <f>IF(A637="","", SUMIF(Transacoes!C$3:C1001, A637, Transacoes!H$3:H1001))</f>
        <v/>
      </c>
      <c r="I637" s="75" t="str">
        <f>IF($A637="","",SUMIF(Transacoes!$C$3:$C1001, $A637, Transacoes!I$3:I1001))</f>
        <v/>
      </c>
      <c r="J637" s="75" t="str">
        <f>IF($A637="","",SUMIF(Transacoes!$C$3:$C1001, $A637, Transacoes!J$3:J1001))</f>
        <v/>
      </c>
      <c r="K637" s="75" t="str">
        <f>IF($A637="","",SUMIF(Transacoes!$C$3:$C1001, $A637, Transacoes!K$3:K1001))</f>
        <v/>
      </c>
      <c r="L637" s="75" t="str">
        <f>IF($A637="","",SUMIF(Transacoes!$C$3:$C1001, $A637, Transacoes!L$3:L1001))</f>
        <v/>
      </c>
      <c r="M637" s="76" t="str">
        <f>IF($A637="","",SUMIF(Transacoes!$C$3:$C1001, $A637, Transacoes!M$3:M1001))</f>
        <v/>
      </c>
      <c r="N637" s="30"/>
      <c r="O637" s="31"/>
      <c r="P637" s="31"/>
      <c r="Q637" s="31"/>
      <c r="R637" s="31"/>
      <c r="S637" s="31"/>
      <c r="T637" s="31"/>
      <c r="U637" s="31"/>
      <c r="V637" s="31"/>
      <c r="W637" s="31"/>
      <c r="X637" s="31"/>
    </row>
    <row r="638">
      <c r="A638" s="69"/>
      <c r="B638" s="70" t="str">
        <f>IF($A638="","",SUMIFS(Transacoes!D$3:D1001,Transacoes!$C$3:$C1001,$A638,Transacoes!$B$3:$B1001,"C")-SUMIFS(Transacoes!D$3:D1001,Transacoes!$C$3:$C1001,$A638,Transacoes!$B$3:$B1001,"V"))</f>
        <v/>
      </c>
      <c r="C638" s="71" t="str">
        <f>IF($A638="","",(SUMIFS(Transacoes!F$3:F1001,Transacoes!$C$3:$C1001,$A638,Transacoes!$B$3:$B1001,"C")-SUMIFS(Transacoes!F$3:F1001,Transacoes!$C$3:$C1001,$A638,Transacoes!$B$3:$B1001,"V")) + G638)</f>
        <v/>
      </c>
      <c r="D638" s="71" t="str">
        <f>IFERROR(__xludf.DUMMYFUNCTION("IF(A638="""","""",IF(B638="""","""",B638*GOOGLEFINANCE(A638)))"),"")</f>
        <v/>
      </c>
      <c r="E638" s="71" t="str">
        <f t="shared" si="1"/>
        <v/>
      </c>
      <c r="F638" s="72" t="str">
        <f t="shared" si="2"/>
        <v/>
      </c>
      <c r="G638" s="73" t="str">
        <f>IF(A638="","",SUMIF(Transacoes!C$3:C1001,A638,Transacoes!G$3:G1001))</f>
        <v/>
      </c>
      <c r="H638" s="74" t="str">
        <f>IF(A638="","", SUMIF(Transacoes!C$3:C1001, A638, Transacoes!H$3:H1001))</f>
        <v/>
      </c>
      <c r="I638" s="75" t="str">
        <f>IF($A638="","",SUMIF(Transacoes!$C$3:$C1001, $A638, Transacoes!I$3:I1001))</f>
        <v/>
      </c>
      <c r="J638" s="75" t="str">
        <f>IF($A638="","",SUMIF(Transacoes!$C$3:$C1001, $A638, Transacoes!J$3:J1001))</f>
        <v/>
      </c>
      <c r="K638" s="75" t="str">
        <f>IF($A638="","",SUMIF(Transacoes!$C$3:$C1001, $A638, Transacoes!K$3:K1001))</f>
        <v/>
      </c>
      <c r="L638" s="75" t="str">
        <f>IF($A638="","",SUMIF(Transacoes!$C$3:$C1001, $A638, Transacoes!L$3:L1001))</f>
        <v/>
      </c>
      <c r="M638" s="76" t="str">
        <f>IF($A638="","",SUMIF(Transacoes!$C$3:$C1001, $A638, Transacoes!M$3:M1001))</f>
        <v/>
      </c>
      <c r="N638" s="30"/>
      <c r="O638" s="31"/>
      <c r="P638" s="31"/>
      <c r="Q638" s="31"/>
      <c r="R638" s="31"/>
      <c r="S638" s="31"/>
      <c r="T638" s="31"/>
      <c r="U638" s="31"/>
      <c r="V638" s="31"/>
      <c r="W638" s="31"/>
      <c r="X638" s="31"/>
    </row>
    <row r="639">
      <c r="A639" s="69"/>
      <c r="B639" s="70" t="str">
        <f>IF($A639="","",SUMIFS(Transacoes!D$3:D1001,Transacoes!$C$3:$C1001,$A639,Transacoes!$B$3:$B1001,"C")-SUMIFS(Transacoes!D$3:D1001,Transacoes!$C$3:$C1001,$A639,Transacoes!$B$3:$B1001,"V"))</f>
        <v/>
      </c>
      <c r="C639" s="71" t="str">
        <f>IF($A639="","",(SUMIFS(Transacoes!F$3:F1001,Transacoes!$C$3:$C1001,$A639,Transacoes!$B$3:$B1001,"C")-SUMIFS(Transacoes!F$3:F1001,Transacoes!$C$3:$C1001,$A639,Transacoes!$B$3:$B1001,"V")) + G639)</f>
        <v/>
      </c>
      <c r="D639" s="71" t="str">
        <f>IFERROR(__xludf.DUMMYFUNCTION("IF(A639="""","""",IF(B639="""","""",B639*GOOGLEFINANCE(A639)))"),"")</f>
        <v/>
      </c>
      <c r="E639" s="71" t="str">
        <f t="shared" si="1"/>
        <v/>
      </c>
      <c r="F639" s="72" t="str">
        <f t="shared" si="2"/>
        <v/>
      </c>
      <c r="G639" s="73" t="str">
        <f>IF(A639="","",SUMIF(Transacoes!C$3:C1001,A639,Transacoes!G$3:G1001))</f>
        <v/>
      </c>
      <c r="H639" s="74" t="str">
        <f>IF(A639="","", SUMIF(Transacoes!C$3:C1001, A639, Transacoes!H$3:H1001))</f>
        <v/>
      </c>
      <c r="I639" s="75" t="str">
        <f>IF($A639="","",SUMIF(Transacoes!$C$3:$C1001, $A639, Transacoes!I$3:I1001))</f>
        <v/>
      </c>
      <c r="J639" s="75" t="str">
        <f>IF($A639="","",SUMIF(Transacoes!$C$3:$C1001, $A639, Transacoes!J$3:J1001))</f>
        <v/>
      </c>
      <c r="K639" s="75" t="str">
        <f>IF($A639="","",SUMIF(Transacoes!$C$3:$C1001, $A639, Transacoes!K$3:K1001))</f>
        <v/>
      </c>
      <c r="L639" s="75" t="str">
        <f>IF($A639="","",SUMIF(Transacoes!$C$3:$C1001, $A639, Transacoes!L$3:L1001))</f>
        <v/>
      </c>
      <c r="M639" s="76" t="str">
        <f>IF($A639="","",SUMIF(Transacoes!$C$3:$C1001, $A639, Transacoes!M$3:M1001))</f>
        <v/>
      </c>
      <c r="N639" s="30"/>
      <c r="O639" s="31"/>
      <c r="P639" s="31"/>
      <c r="Q639" s="31"/>
      <c r="R639" s="31"/>
      <c r="S639" s="31"/>
      <c r="T639" s="31"/>
      <c r="U639" s="31"/>
      <c r="V639" s="31"/>
      <c r="W639" s="31"/>
      <c r="X639" s="31"/>
    </row>
    <row r="640">
      <c r="A640" s="69"/>
      <c r="B640" s="70" t="str">
        <f>IF($A640="","",SUMIFS(Transacoes!D$3:D1001,Transacoes!$C$3:$C1001,$A640,Transacoes!$B$3:$B1001,"C")-SUMIFS(Transacoes!D$3:D1001,Transacoes!$C$3:$C1001,$A640,Transacoes!$B$3:$B1001,"V"))</f>
        <v/>
      </c>
      <c r="C640" s="71" t="str">
        <f>IF($A640="","",(SUMIFS(Transacoes!F$3:F1001,Transacoes!$C$3:$C1001,$A640,Transacoes!$B$3:$B1001,"C")-SUMIFS(Transacoes!F$3:F1001,Transacoes!$C$3:$C1001,$A640,Transacoes!$B$3:$B1001,"V")) + G640)</f>
        <v/>
      </c>
      <c r="D640" s="71" t="str">
        <f>IFERROR(__xludf.DUMMYFUNCTION("IF(A640="""","""",IF(B640="""","""",B640*GOOGLEFINANCE(A640)))"),"")</f>
        <v/>
      </c>
      <c r="E640" s="71" t="str">
        <f t="shared" si="1"/>
        <v/>
      </c>
      <c r="F640" s="72" t="str">
        <f t="shared" si="2"/>
        <v/>
      </c>
      <c r="G640" s="73" t="str">
        <f>IF(A640="","",SUMIF(Transacoes!C$3:C1001,A640,Transacoes!G$3:G1001))</f>
        <v/>
      </c>
      <c r="H640" s="74" t="str">
        <f>IF(A640="","", SUMIF(Transacoes!C$3:C1001, A640, Transacoes!H$3:H1001))</f>
        <v/>
      </c>
      <c r="I640" s="75" t="str">
        <f>IF($A640="","",SUMIF(Transacoes!$C$3:$C1001, $A640, Transacoes!I$3:I1001))</f>
        <v/>
      </c>
      <c r="J640" s="75" t="str">
        <f>IF($A640="","",SUMIF(Transacoes!$C$3:$C1001, $A640, Transacoes!J$3:J1001))</f>
        <v/>
      </c>
      <c r="K640" s="75" t="str">
        <f>IF($A640="","",SUMIF(Transacoes!$C$3:$C1001, $A640, Transacoes!K$3:K1001))</f>
        <v/>
      </c>
      <c r="L640" s="75" t="str">
        <f>IF($A640="","",SUMIF(Transacoes!$C$3:$C1001, $A640, Transacoes!L$3:L1001))</f>
        <v/>
      </c>
      <c r="M640" s="76" t="str">
        <f>IF($A640="","",SUMIF(Transacoes!$C$3:$C1001, $A640, Transacoes!M$3:M1001))</f>
        <v/>
      </c>
      <c r="N640" s="30"/>
      <c r="O640" s="31"/>
      <c r="P640" s="31"/>
      <c r="Q640" s="31"/>
      <c r="R640" s="31"/>
      <c r="S640" s="31"/>
      <c r="T640" s="31"/>
      <c r="U640" s="31"/>
      <c r="V640" s="31"/>
      <c r="W640" s="31"/>
      <c r="X640" s="31"/>
    </row>
    <row r="641">
      <c r="A641" s="69"/>
      <c r="B641" s="70" t="str">
        <f>IF($A641="","",SUMIFS(Transacoes!D$3:D1001,Transacoes!$C$3:$C1001,$A641,Transacoes!$B$3:$B1001,"C")-SUMIFS(Transacoes!D$3:D1001,Transacoes!$C$3:$C1001,$A641,Transacoes!$B$3:$B1001,"V"))</f>
        <v/>
      </c>
      <c r="C641" s="71" t="str">
        <f>IF($A641="","",(SUMIFS(Transacoes!F$3:F1001,Transacoes!$C$3:$C1001,$A641,Transacoes!$B$3:$B1001,"C")-SUMIFS(Transacoes!F$3:F1001,Transacoes!$C$3:$C1001,$A641,Transacoes!$B$3:$B1001,"V")) + G641)</f>
        <v/>
      </c>
      <c r="D641" s="71" t="str">
        <f>IFERROR(__xludf.DUMMYFUNCTION("IF(A641="""","""",IF(B641="""","""",B641*GOOGLEFINANCE(A641)))"),"")</f>
        <v/>
      </c>
      <c r="E641" s="71" t="str">
        <f t="shared" si="1"/>
        <v/>
      </c>
      <c r="F641" s="72" t="str">
        <f t="shared" si="2"/>
        <v/>
      </c>
      <c r="G641" s="73" t="str">
        <f>IF(A641="","",SUMIF(Transacoes!C$3:C1001,A641,Transacoes!G$3:G1001))</f>
        <v/>
      </c>
      <c r="H641" s="74" t="str">
        <f>IF(A641="","", SUMIF(Transacoes!C$3:C1001, A641, Transacoes!H$3:H1001))</f>
        <v/>
      </c>
      <c r="I641" s="75" t="str">
        <f>IF($A641="","",SUMIF(Transacoes!$C$3:$C1001, $A641, Transacoes!I$3:I1001))</f>
        <v/>
      </c>
      <c r="J641" s="75" t="str">
        <f>IF($A641="","",SUMIF(Transacoes!$C$3:$C1001, $A641, Transacoes!J$3:J1001))</f>
        <v/>
      </c>
      <c r="K641" s="75" t="str">
        <f>IF($A641="","",SUMIF(Transacoes!$C$3:$C1001, $A641, Transacoes!K$3:K1001))</f>
        <v/>
      </c>
      <c r="L641" s="75" t="str">
        <f>IF($A641="","",SUMIF(Transacoes!$C$3:$C1001, $A641, Transacoes!L$3:L1001))</f>
        <v/>
      </c>
      <c r="M641" s="76" t="str">
        <f>IF($A641="","",SUMIF(Transacoes!$C$3:$C1001, $A641, Transacoes!M$3:M1001))</f>
        <v/>
      </c>
      <c r="N641" s="30"/>
      <c r="O641" s="31"/>
      <c r="P641" s="31"/>
      <c r="Q641" s="31"/>
      <c r="R641" s="31"/>
      <c r="S641" s="31"/>
      <c r="T641" s="31"/>
      <c r="U641" s="31"/>
      <c r="V641" s="31"/>
      <c r="W641" s="31"/>
      <c r="X641" s="31"/>
    </row>
    <row r="642">
      <c r="A642" s="69"/>
      <c r="B642" s="70" t="str">
        <f>IF($A642="","",SUMIFS(Transacoes!D$3:D1001,Transacoes!$C$3:$C1001,$A642,Transacoes!$B$3:$B1001,"C")-SUMIFS(Transacoes!D$3:D1001,Transacoes!$C$3:$C1001,$A642,Transacoes!$B$3:$B1001,"V"))</f>
        <v/>
      </c>
      <c r="C642" s="71" t="str">
        <f>IF($A642="","",(SUMIFS(Transacoes!F$3:F1001,Transacoes!$C$3:$C1001,$A642,Transacoes!$B$3:$B1001,"C")-SUMIFS(Transacoes!F$3:F1001,Transacoes!$C$3:$C1001,$A642,Transacoes!$B$3:$B1001,"V")) + G642)</f>
        <v/>
      </c>
      <c r="D642" s="71" t="str">
        <f>IFERROR(__xludf.DUMMYFUNCTION("IF(A642="""","""",IF(B642="""","""",B642*GOOGLEFINANCE(A642)))"),"")</f>
        <v/>
      </c>
      <c r="E642" s="71" t="str">
        <f t="shared" si="1"/>
        <v/>
      </c>
      <c r="F642" s="72" t="str">
        <f t="shared" si="2"/>
        <v/>
      </c>
      <c r="G642" s="73" t="str">
        <f>IF(A642="","",SUMIF(Transacoes!C$3:C1001,A642,Transacoes!G$3:G1001))</f>
        <v/>
      </c>
      <c r="H642" s="74" t="str">
        <f>IF(A642="","", SUMIF(Transacoes!C$3:C1001, A642, Transacoes!H$3:H1001))</f>
        <v/>
      </c>
      <c r="I642" s="75" t="str">
        <f>IF($A642="","",SUMIF(Transacoes!$C$3:$C1001, $A642, Transacoes!I$3:I1001))</f>
        <v/>
      </c>
      <c r="J642" s="75" t="str">
        <f>IF($A642="","",SUMIF(Transacoes!$C$3:$C1001, $A642, Transacoes!J$3:J1001))</f>
        <v/>
      </c>
      <c r="K642" s="75" t="str">
        <f>IF($A642="","",SUMIF(Transacoes!$C$3:$C1001, $A642, Transacoes!K$3:K1001))</f>
        <v/>
      </c>
      <c r="L642" s="75" t="str">
        <f>IF($A642="","",SUMIF(Transacoes!$C$3:$C1001, $A642, Transacoes!L$3:L1001))</f>
        <v/>
      </c>
      <c r="M642" s="76" t="str">
        <f>IF($A642="","",SUMIF(Transacoes!$C$3:$C1001, $A642, Transacoes!M$3:M1001))</f>
        <v/>
      </c>
      <c r="N642" s="30"/>
      <c r="O642" s="31"/>
      <c r="P642" s="31"/>
      <c r="Q642" s="31"/>
      <c r="R642" s="31"/>
      <c r="S642" s="31"/>
      <c r="T642" s="31"/>
      <c r="U642" s="31"/>
      <c r="V642" s="31"/>
      <c r="W642" s="31"/>
      <c r="X642" s="31"/>
    </row>
    <row r="643">
      <c r="A643" s="69"/>
      <c r="B643" s="70" t="str">
        <f>IF($A643="","",SUMIFS(Transacoes!D$3:D1001,Transacoes!$C$3:$C1001,$A643,Transacoes!$B$3:$B1001,"C")-SUMIFS(Transacoes!D$3:D1001,Transacoes!$C$3:$C1001,$A643,Transacoes!$B$3:$B1001,"V"))</f>
        <v/>
      </c>
      <c r="C643" s="71" t="str">
        <f>IF($A643="","",(SUMIFS(Transacoes!F$3:F1001,Transacoes!$C$3:$C1001,$A643,Transacoes!$B$3:$B1001,"C")-SUMIFS(Transacoes!F$3:F1001,Transacoes!$C$3:$C1001,$A643,Transacoes!$B$3:$B1001,"V")) + G643)</f>
        <v/>
      </c>
      <c r="D643" s="71" t="str">
        <f>IFERROR(__xludf.DUMMYFUNCTION("IF(A643="""","""",IF(B643="""","""",B643*GOOGLEFINANCE(A643)))"),"")</f>
        <v/>
      </c>
      <c r="E643" s="71" t="str">
        <f t="shared" si="1"/>
        <v/>
      </c>
      <c r="F643" s="72" t="str">
        <f t="shared" si="2"/>
        <v/>
      </c>
      <c r="G643" s="73" t="str">
        <f>IF(A643="","",SUMIF(Transacoes!C$3:C1001,A643,Transacoes!G$3:G1001))</f>
        <v/>
      </c>
      <c r="H643" s="74" t="str">
        <f>IF(A643="","", SUMIF(Transacoes!C$3:C1001, A643, Transacoes!H$3:H1001))</f>
        <v/>
      </c>
      <c r="I643" s="75" t="str">
        <f>IF($A643="","",SUMIF(Transacoes!$C$3:$C1001, $A643, Transacoes!I$3:I1001))</f>
        <v/>
      </c>
      <c r="J643" s="75" t="str">
        <f>IF($A643="","",SUMIF(Transacoes!$C$3:$C1001, $A643, Transacoes!J$3:J1001))</f>
        <v/>
      </c>
      <c r="K643" s="75" t="str">
        <f>IF($A643="","",SUMIF(Transacoes!$C$3:$C1001, $A643, Transacoes!K$3:K1001))</f>
        <v/>
      </c>
      <c r="L643" s="75" t="str">
        <f>IF($A643="","",SUMIF(Transacoes!$C$3:$C1001, $A643, Transacoes!L$3:L1001))</f>
        <v/>
      </c>
      <c r="M643" s="76" t="str">
        <f>IF($A643="","",SUMIF(Transacoes!$C$3:$C1001, $A643, Transacoes!M$3:M1001))</f>
        <v/>
      </c>
      <c r="N643" s="30"/>
      <c r="O643" s="31"/>
      <c r="P643" s="31"/>
      <c r="Q643" s="31"/>
      <c r="R643" s="31"/>
      <c r="S643" s="31"/>
      <c r="T643" s="31"/>
      <c r="U643" s="31"/>
      <c r="V643" s="31"/>
      <c r="W643" s="31"/>
      <c r="X643" s="31"/>
    </row>
    <row r="644">
      <c r="A644" s="69"/>
      <c r="B644" s="70" t="str">
        <f>IF($A644="","",SUMIFS(Transacoes!D$3:D1001,Transacoes!$C$3:$C1001,$A644,Transacoes!$B$3:$B1001,"C")-SUMIFS(Transacoes!D$3:D1001,Transacoes!$C$3:$C1001,$A644,Transacoes!$B$3:$B1001,"V"))</f>
        <v/>
      </c>
      <c r="C644" s="71" t="str">
        <f>IF($A644="","",(SUMIFS(Transacoes!F$3:F1001,Transacoes!$C$3:$C1001,$A644,Transacoes!$B$3:$B1001,"C")-SUMIFS(Transacoes!F$3:F1001,Transacoes!$C$3:$C1001,$A644,Transacoes!$B$3:$B1001,"V")) + G644)</f>
        <v/>
      </c>
      <c r="D644" s="71" t="str">
        <f>IFERROR(__xludf.DUMMYFUNCTION("IF(A644="""","""",IF(B644="""","""",B644*GOOGLEFINANCE(A644)))"),"")</f>
        <v/>
      </c>
      <c r="E644" s="71" t="str">
        <f t="shared" si="1"/>
        <v/>
      </c>
      <c r="F644" s="72" t="str">
        <f t="shared" si="2"/>
        <v/>
      </c>
      <c r="G644" s="73" t="str">
        <f>IF(A644="","",SUMIF(Transacoes!C$3:C1001,A644,Transacoes!G$3:G1001))</f>
        <v/>
      </c>
      <c r="H644" s="74" t="str">
        <f>IF(A644="","", SUMIF(Transacoes!C$3:C1001, A644, Transacoes!H$3:H1001))</f>
        <v/>
      </c>
      <c r="I644" s="75" t="str">
        <f>IF($A644="","",SUMIF(Transacoes!$C$3:$C1001, $A644, Transacoes!I$3:I1001))</f>
        <v/>
      </c>
      <c r="J644" s="75" t="str">
        <f>IF($A644="","",SUMIF(Transacoes!$C$3:$C1001, $A644, Transacoes!J$3:J1001))</f>
        <v/>
      </c>
      <c r="K644" s="75" t="str">
        <f>IF($A644="","",SUMIF(Transacoes!$C$3:$C1001, $A644, Transacoes!K$3:K1001))</f>
        <v/>
      </c>
      <c r="L644" s="75" t="str">
        <f>IF($A644="","",SUMIF(Transacoes!$C$3:$C1001, $A644, Transacoes!L$3:L1001))</f>
        <v/>
      </c>
      <c r="M644" s="76" t="str">
        <f>IF($A644="","",SUMIF(Transacoes!$C$3:$C1001, $A644, Transacoes!M$3:M1001))</f>
        <v/>
      </c>
      <c r="N644" s="30"/>
      <c r="O644" s="31"/>
      <c r="P644" s="31"/>
      <c r="Q644" s="31"/>
      <c r="R644" s="31"/>
      <c r="S644" s="31"/>
      <c r="T644" s="31"/>
      <c r="U644" s="31"/>
      <c r="V644" s="31"/>
      <c r="W644" s="31"/>
      <c r="X644" s="31"/>
    </row>
    <row r="645">
      <c r="A645" s="69"/>
      <c r="B645" s="70" t="str">
        <f>IF($A645="","",SUMIFS(Transacoes!D$3:D1001,Transacoes!$C$3:$C1001,$A645,Transacoes!$B$3:$B1001,"C")-SUMIFS(Transacoes!D$3:D1001,Transacoes!$C$3:$C1001,$A645,Transacoes!$B$3:$B1001,"V"))</f>
        <v/>
      </c>
      <c r="C645" s="71" t="str">
        <f>IF($A645="","",(SUMIFS(Transacoes!F$3:F1001,Transacoes!$C$3:$C1001,$A645,Transacoes!$B$3:$B1001,"C")-SUMIFS(Transacoes!F$3:F1001,Transacoes!$C$3:$C1001,$A645,Transacoes!$B$3:$B1001,"V")) + G645)</f>
        <v/>
      </c>
      <c r="D645" s="71" t="str">
        <f>IFERROR(__xludf.DUMMYFUNCTION("IF(A645="""","""",IF(B645="""","""",B645*GOOGLEFINANCE(A645)))"),"")</f>
        <v/>
      </c>
      <c r="E645" s="71" t="str">
        <f t="shared" si="1"/>
        <v/>
      </c>
      <c r="F645" s="72" t="str">
        <f t="shared" si="2"/>
        <v/>
      </c>
      <c r="G645" s="73" t="str">
        <f>IF(A645="","",SUMIF(Transacoes!C$3:C1001,A645,Transacoes!G$3:G1001))</f>
        <v/>
      </c>
      <c r="H645" s="74" t="str">
        <f>IF(A645="","", SUMIF(Transacoes!C$3:C1001, A645, Transacoes!H$3:H1001))</f>
        <v/>
      </c>
      <c r="I645" s="75" t="str">
        <f>IF($A645="","",SUMIF(Transacoes!$C$3:$C1001, $A645, Transacoes!I$3:I1001))</f>
        <v/>
      </c>
      <c r="J645" s="75" t="str">
        <f>IF($A645="","",SUMIF(Transacoes!$C$3:$C1001, $A645, Transacoes!J$3:J1001))</f>
        <v/>
      </c>
      <c r="K645" s="75" t="str">
        <f>IF($A645="","",SUMIF(Transacoes!$C$3:$C1001, $A645, Transacoes!K$3:K1001))</f>
        <v/>
      </c>
      <c r="L645" s="75" t="str">
        <f>IF($A645="","",SUMIF(Transacoes!$C$3:$C1001, $A645, Transacoes!L$3:L1001))</f>
        <v/>
      </c>
      <c r="M645" s="76" t="str">
        <f>IF($A645="","",SUMIF(Transacoes!$C$3:$C1001, $A645, Transacoes!M$3:M1001))</f>
        <v/>
      </c>
      <c r="N645" s="30"/>
      <c r="O645" s="31"/>
      <c r="P645" s="31"/>
      <c r="Q645" s="31"/>
      <c r="R645" s="31"/>
      <c r="S645" s="31"/>
      <c r="T645" s="31"/>
      <c r="U645" s="31"/>
      <c r="V645" s="31"/>
      <c r="W645" s="31"/>
      <c r="X645" s="31"/>
    </row>
    <row r="646">
      <c r="A646" s="69"/>
      <c r="B646" s="70" t="str">
        <f>IF($A646="","",SUMIFS(Transacoes!D$3:D1001,Transacoes!$C$3:$C1001,$A646,Transacoes!$B$3:$B1001,"C")-SUMIFS(Transacoes!D$3:D1001,Transacoes!$C$3:$C1001,$A646,Transacoes!$B$3:$B1001,"V"))</f>
        <v/>
      </c>
      <c r="C646" s="71" t="str">
        <f>IF($A646="","",(SUMIFS(Transacoes!F$3:F1001,Transacoes!$C$3:$C1001,$A646,Transacoes!$B$3:$B1001,"C")-SUMIFS(Transacoes!F$3:F1001,Transacoes!$C$3:$C1001,$A646,Transacoes!$B$3:$B1001,"V")) + G646)</f>
        <v/>
      </c>
      <c r="D646" s="71" t="str">
        <f>IFERROR(__xludf.DUMMYFUNCTION("IF(A646="""","""",IF(B646="""","""",B646*GOOGLEFINANCE(A646)))"),"")</f>
        <v/>
      </c>
      <c r="E646" s="71" t="str">
        <f t="shared" si="1"/>
        <v/>
      </c>
      <c r="F646" s="72" t="str">
        <f t="shared" si="2"/>
        <v/>
      </c>
      <c r="G646" s="73" t="str">
        <f>IF(A646="","",SUMIF(Transacoes!C$3:C1001,A646,Transacoes!G$3:G1001))</f>
        <v/>
      </c>
      <c r="H646" s="74" t="str">
        <f>IF(A646="","", SUMIF(Transacoes!C$3:C1001, A646, Transacoes!H$3:H1001))</f>
        <v/>
      </c>
      <c r="I646" s="75" t="str">
        <f>IF($A646="","",SUMIF(Transacoes!$C$3:$C1001, $A646, Transacoes!I$3:I1001))</f>
        <v/>
      </c>
      <c r="J646" s="75" t="str">
        <f>IF($A646="","",SUMIF(Transacoes!$C$3:$C1001, $A646, Transacoes!J$3:J1001))</f>
        <v/>
      </c>
      <c r="K646" s="75" t="str">
        <f>IF($A646="","",SUMIF(Transacoes!$C$3:$C1001, $A646, Transacoes!K$3:K1001))</f>
        <v/>
      </c>
      <c r="L646" s="75" t="str">
        <f>IF($A646="","",SUMIF(Transacoes!$C$3:$C1001, $A646, Transacoes!L$3:L1001))</f>
        <v/>
      </c>
      <c r="M646" s="76" t="str">
        <f>IF($A646="","",SUMIF(Transacoes!$C$3:$C1001, $A646, Transacoes!M$3:M1001))</f>
        <v/>
      </c>
      <c r="N646" s="30"/>
      <c r="O646" s="31"/>
      <c r="P646" s="31"/>
      <c r="Q646" s="31"/>
      <c r="R646" s="31"/>
      <c r="S646" s="31"/>
      <c r="T646" s="31"/>
      <c r="U646" s="31"/>
      <c r="V646" s="31"/>
      <c r="W646" s="31"/>
      <c r="X646" s="31"/>
    </row>
    <row r="647">
      <c r="A647" s="69"/>
      <c r="B647" s="70" t="str">
        <f>IF($A647="","",SUMIFS(Transacoes!D$3:D1001,Transacoes!$C$3:$C1001,$A647,Transacoes!$B$3:$B1001,"C")-SUMIFS(Transacoes!D$3:D1001,Transacoes!$C$3:$C1001,$A647,Transacoes!$B$3:$B1001,"V"))</f>
        <v/>
      </c>
      <c r="C647" s="71" t="str">
        <f>IF($A647="","",(SUMIFS(Transacoes!F$3:F1001,Transacoes!$C$3:$C1001,$A647,Transacoes!$B$3:$B1001,"C")-SUMIFS(Transacoes!F$3:F1001,Transacoes!$C$3:$C1001,$A647,Transacoes!$B$3:$B1001,"V")) + G647)</f>
        <v/>
      </c>
      <c r="D647" s="71" t="str">
        <f>IFERROR(__xludf.DUMMYFUNCTION("IF(A647="""","""",IF(B647="""","""",B647*GOOGLEFINANCE(A647)))"),"")</f>
        <v/>
      </c>
      <c r="E647" s="71" t="str">
        <f t="shared" si="1"/>
        <v/>
      </c>
      <c r="F647" s="72" t="str">
        <f t="shared" si="2"/>
        <v/>
      </c>
      <c r="G647" s="73" t="str">
        <f>IF(A647="","",SUMIF(Transacoes!C$3:C1001,A647,Transacoes!G$3:G1001))</f>
        <v/>
      </c>
      <c r="H647" s="74" t="str">
        <f>IF(A647="","", SUMIF(Transacoes!C$3:C1001, A647, Transacoes!H$3:H1001))</f>
        <v/>
      </c>
      <c r="I647" s="75" t="str">
        <f>IF($A647="","",SUMIF(Transacoes!$C$3:$C1001, $A647, Transacoes!I$3:I1001))</f>
        <v/>
      </c>
      <c r="J647" s="75" t="str">
        <f>IF($A647="","",SUMIF(Transacoes!$C$3:$C1001, $A647, Transacoes!J$3:J1001))</f>
        <v/>
      </c>
      <c r="K647" s="75" t="str">
        <f>IF($A647="","",SUMIF(Transacoes!$C$3:$C1001, $A647, Transacoes!K$3:K1001))</f>
        <v/>
      </c>
      <c r="L647" s="75" t="str">
        <f>IF($A647="","",SUMIF(Transacoes!$C$3:$C1001, $A647, Transacoes!L$3:L1001))</f>
        <v/>
      </c>
      <c r="M647" s="76" t="str">
        <f>IF($A647="","",SUMIF(Transacoes!$C$3:$C1001, $A647, Transacoes!M$3:M1001))</f>
        <v/>
      </c>
      <c r="N647" s="30"/>
      <c r="O647" s="31"/>
      <c r="P647" s="31"/>
      <c r="Q647" s="31"/>
      <c r="R647" s="31"/>
      <c r="S647" s="31"/>
      <c r="T647" s="31"/>
      <c r="U647" s="31"/>
      <c r="V647" s="31"/>
      <c r="W647" s="31"/>
      <c r="X647" s="31"/>
    </row>
    <row r="648">
      <c r="A648" s="69"/>
      <c r="B648" s="70" t="str">
        <f>IF($A648="","",SUMIFS(Transacoes!D$3:D1001,Transacoes!$C$3:$C1001,$A648,Transacoes!$B$3:$B1001,"C")-SUMIFS(Transacoes!D$3:D1001,Transacoes!$C$3:$C1001,$A648,Transacoes!$B$3:$B1001,"V"))</f>
        <v/>
      </c>
      <c r="C648" s="71" t="str">
        <f>IF($A648="","",(SUMIFS(Transacoes!F$3:F1001,Transacoes!$C$3:$C1001,$A648,Transacoes!$B$3:$B1001,"C")-SUMIFS(Transacoes!F$3:F1001,Transacoes!$C$3:$C1001,$A648,Transacoes!$B$3:$B1001,"V")) + G648)</f>
        <v/>
      </c>
      <c r="D648" s="71" t="str">
        <f>IFERROR(__xludf.DUMMYFUNCTION("IF(A648="""","""",IF(B648="""","""",B648*GOOGLEFINANCE(A648)))"),"")</f>
        <v/>
      </c>
      <c r="E648" s="71" t="str">
        <f t="shared" si="1"/>
        <v/>
      </c>
      <c r="F648" s="72" t="str">
        <f t="shared" si="2"/>
        <v/>
      </c>
      <c r="G648" s="73" t="str">
        <f>IF(A648="","",SUMIF(Transacoes!C$3:C1001,A648,Transacoes!G$3:G1001))</f>
        <v/>
      </c>
      <c r="H648" s="74" t="str">
        <f>IF(A648="","", SUMIF(Transacoes!C$3:C1001, A648, Transacoes!H$3:H1001))</f>
        <v/>
      </c>
      <c r="I648" s="75" t="str">
        <f>IF($A648="","",SUMIF(Transacoes!$C$3:$C1001, $A648, Transacoes!I$3:I1001))</f>
        <v/>
      </c>
      <c r="J648" s="75" t="str">
        <f>IF($A648="","",SUMIF(Transacoes!$C$3:$C1001, $A648, Transacoes!J$3:J1001))</f>
        <v/>
      </c>
      <c r="K648" s="75" t="str">
        <f>IF($A648="","",SUMIF(Transacoes!$C$3:$C1001, $A648, Transacoes!K$3:K1001))</f>
        <v/>
      </c>
      <c r="L648" s="75" t="str">
        <f>IF($A648="","",SUMIF(Transacoes!$C$3:$C1001, $A648, Transacoes!L$3:L1001))</f>
        <v/>
      </c>
      <c r="M648" s="76" t="str">
        <f>IF($A648="","",SUMIF(Transacoes!$C$3:$C1001, $A648, Transacoes!M$3:M1001))</f>
        <v/>
      </c>
      <c r="N648" s="30"/>
      <c r="O648" s="31"/>
      <c r="P648" s="31"/>
      <c r="Q648" s="31"/>
      <c r="R648" s="31"/>
      <c r="S648" s="31"/>
      <c r="T648" s="31"/>
      <c r="U648" s="31"/>
      <c r="V648" s="31"/>
      <c r="W648" s="31"/>
      <c r="X648" s="31"/>
    </row>
    <row r="649">
      <c r="A649" s="69"/>
      <c r="B649" s="70" t="str">
        <f>IF($A649="","",SUMIFS(Transacoes!D$3:D1001,Transacoes!$C$3:$C1001,$A649,Transacoes!$B$3:$B1001,"C")-SUMIFS(Transacoes!D$3:D1001,Transacoes!$C$3:$C1001,$A649,Transacoes!$B$3:$B1001,"V"))</f>
        <v/>
      </c>
      <c r="C649" s="71" t="str">
        <f>IF($A649="","",(SUMIFS(Transacoes!F$3:F1001,Transacoes!$C$3:$C1001,$A649,Transacoes!$B$3:$B1001,"C")-SUMIFS(Transacoes!F$3:F1001,Transacoes!$C$3:$C1001,$A649,Transacoes!$B$3:$B1001,"V")) + G649)</f>
        <v/>
      </c>
      <c r="D649" s="71" t="str">
        <f>IFERROR(__xludf.DUMMYFUNCTION("IF(A649="""","""",IF(B649="""","""",B649*GOOGLEFINANCE(A649)))"),"")</f>
        <v/>
      </c>
      <c r="E649" s="71" t="str">
        <f t="shared" si="1"/>
        <v/>
      </c>
      <c r="F649" s="72" t="str">
        <f t="shared" si="2"/>
        <v/>
      </c>
      <c r="G649" s="73" t="str">
        <f>IF(A649="","",SUMIF(Transacoes!C$3:C1001,A649,Transacoes!G$3:G1001))</f>
        <v/>
      </c>
      <c r="H649" s="74" t="str">
        <f>IF(A649="","", SUMIF(Transacoes!C$3:C1001, A649, Transacoes!H$3:H1001))</f>
        <v/>
      </c>
      <c r="I649" s="75" t="str">
        <f>IF($A649="","",SUMIF(Transacoes!$C$3:$C1001, $A649, Transacoes!I$3:I1001))</f>
        <v/>
      </c>
      <c r="J649" s="75" t="str">
        <f>IF($A649="","",SUMIF(Transacoes!$C$3:$C1001, $A649, Transacoes!J$3:J1001))</f>
        <v/>
      </c>
      <c r="K649" s="75" t="str">
        <f>IF($A649="","",SUMIF(Transacoes!$C$3:$C1001, $A649, Transacoes!K$3:K1001))</f>
        <v/>
      </c>
      <c r="L649" s="75" t="str">
        <f>IF($A649="","",SUMIF(Transacoes!$C$3:$C1001, $A649, Transacoes!L$3:L1001))</f>
        <v/>
      </c>
      <c r="M649" s="76" t="str">
        <f>IF($A649="","",SUMIF(Transacoes!$C$3:$C1001, $A649, Transacoes!M$3:M1001))</f>
        <v/>
      </c>
      <c r="N649" s="30"/>
      <c r="O649" s="31"/>
      <c r="P649" s="31"/>
      <c r="Q649" s="31"/>
      <c r="R649" s="31"/>
      <c r="S649" s="31"/>
      <c r="T649" s="31"/>
      <c r="U649" s="31"/>
      <c r="V649" s="31"/>
      <c r="W649" s="31"/>
      <c r="X649" s="31"/>
    </row>
    <row r="650">
      <c r="A650" s="69"/>
      <c r="B650" s="70" t="str">
        <f>IF($A650="","",SUMIFS(Transacoes!D$3:D1001,Transacoes!$C$3:$C1001,$A650,Transacoes!$B$3:$B1001,"C")-SUMIFS(Transacoes!D$3:D1001,Transacoes!$C$3:$C1001,$A650,Transacoes!$B$3:$B1001,"V"))</f>
        <v/>
      </c>
      <c r="C650" s="71" t="str">
        <f>IF($A650="","",(SUMIFS(Transacoes!F$3:F1001,Transacoes!$C$3:$C1001,$A650,Transacoes!$B$3:$B1001,"C")-SUMIFS(Transacoes!F$3:F1001,Transacoes!$C$3:$C1001,$A650,Transacoes!$B$3:$B1001,"V")) + G650)</f>
        <v/>
      </c>
      <c r="D650" s="71" t="str">
        <f>IFERROR(__xludf.DUMMYFUNCTION("IF(A650="""","""",IF(B650="""","""",B650*GOOGLEFINANCE(A650)))"),"")</f>
        <v/>
      </c>
      <c r="E650" s="71" t="str">
        <f t="shared" si="1"/>
        <v/>
      </c>
      <c r="F650" s="72" t="str">
        <f t="shared" si="2"/>
        <v/>
      </c>
      <c r="G650" s="73" t="str">
        <f>IF(A650="","",SUMIF(Transacoes!C$3:C1001,A650,Transacoes!G$3:G1001))</f>
        <v/>
      </c>
      <c r="H650" s="74" t="str">
        <f>IF(A650="","", SUMIF(Transacoes!C$3:C1001, A650, Transacoes!H$3:H1001))</f>
        <v/>
      </c>
      <c r="I650" s="75" t="str">
        <f>IF($A650="","",SUMIF(Transacoes!$C$3:$C1001, $A650, Transacoes!I$3:I1001))</f>
        <v/>
      </c>
      <c r="J650" s="75" t="str">
        <f>IF($A650="","",SUMIF(Transacoes!$C$3:$C1001, $A650, Transacoes!J$3:J1001))</f>
        <v/>
      </c>
      <c r="K650" s="75" t="str">
        <f>IF($A650="","",SUMIF(Transacoes!$C$3:$C1001, $A650, Transacoes!K$3:K1001))</f>
        <v/>
      </c>
      <c r="L650" s="75" t="str">
        <f>IF($A650="","",SUMIF(Transacoes!$C$3:$C1001, $A650, Transacoes!L$3:L1001))</f>
        <v/>
      </c>
      <c r="M650" s="76" t="str">
        <f>IF($A650="","",SUMIF(Transacoes!$C$3:$C1001, $A650, Transacoes!M$3:M1001))</f>
        <v/>
      </c>
      <c r="N650" s="30"/>
      <c r="O650" s="31"/>
      <c r="P650" s="31"/>
      <c r="Q650" s="31"/>
      <c r="R650" s="31"/>
      <c r="S650" s="31"/>
      <c r="T650" s="31"/>
      <c r="U650" s="31"/>
      <c r="V650" s="31"/>
      <c r="W650" s="31"/>
      <c r="X650" s="31"/>
    </row>
    <row r="651">
      <c r="A651" s="69"/>
      <c r="B651" s="70" t="str">
        <f>IF($A651="","",SUMIFS(Transacoes!D$3:D1001,Transacoes!$C$3:$C1001,$A651,Transacoes!$B$3:$B1001,"C")-SUMIFS(Transacoes!D$3:D1001,Transacoes!$C$3:$C1001,$A651,Transacoes!$B$3:$B1001,"V"))</f>
        <v/>
      </c>
      <c r="C651" s="71" t="str">
        <f>IF($A651="","",(SUMIFS(Transacoes!F$3:F1001,Transacoes!$C$3:$C1001,$A651,Transacoes!$B$3:$B1001,"C")-SUMIFS(Transacoes!F$3:F1001,Transacoes!$C$3:$C1001,$A651,Transacoes!$B$3:$B1001,"V")) + G651)</f>
        <v/>
      </c>
      <c r="D651" s="71" t="str">
        <f>IFERROR(__xludf.DUMMYFUNCTION("IF(A651="""","""",IF(B651="""","""",B651*GOOGLEFINANCE(A651)))"),"")</f>
        <v/>
      </c>
      <c r="E651" s="71" t="str">
        <f t="shared" si="1"/>
        <v/>
      </c>
      <c r="F651" s="72" t="str">
        <f t="shared" si="2"/>
        <v/>
      </c>
      <c r="G651" s="73" t="str">
        <f>IF(A651="","",SUMIF(Transacoes!C$3:C1001,A651,Transacoes!G$3:G1001))</f>
        <v/>
      </c>
      <c r="H651" s="74" t="str">
        <f>IF(A651="","", SUMIF(Transacoes!C$3:C1001, A651, Transacoes!H$3:H1001))</f>
        <v/>
      </c>
      <c r="I651" s="75" t="str">
        <f>IF($A651="","",SUMIF(Transacoes!$C$3:$C1001, $A651, Transacoes!I$3:I1001))</f>
        <v/>
      </c>
      <c r="J651" s="75" t="str">
        <f>IF($A651="","",SUMIF(Transacoes!$C$3:$C1001, $A651, Transacoes!J$3:J1001))</f>
        <v/>
      </c>
      <c r="K651" s="75" t="str">
        <f>IF($A651="","",SUMIF(Transacoes!$C$3:$C1001, $A651, Transacoes!K$3:K1001))</f>
        <v/>
      </c>
      <c r="L651" s="75" t="str">
        <f>IF($A651="","",SUMIF(Transacoes!$C$3:$C1001, $A651, Transacoes!L$3:L1001))</f>
        <v/>
      </c>
      <c r="M651" s="76" t="str">
        <f>IF($A651="","",SUMIF(Transacoes!$C$3:$C1001, $A651, Transacoes!M$3:M1001))</f>
        <v/>
      </c>
      <c r="N651" s="30"/>
      <c r="O651" s="31"/>
      <c r="P651" s="31"/>
      <c r="Q651" s="31"/>
      <c r="R651" s="31"/>
      <c r="S651" s="31"/>
      <c r="T651" s="31"/>
      <c r="U651" s="31"/>
      <c r="V651" s="31"/>
      <c r="W651" s="31"/>
      <c r="X651" s="31"/>
    </row>
    <row r="652">
      <c r="A652" s="69"/>
      <c r="B652" s="70" t="str">
        <f>IF($A652="","",SUMIFS(Transacoes!D$3:D1001,Transacoes!$C$3:$C1001,$A652,Transacoes!$B$3:$B1001,"C")-SUMIFS(Transacoes!D$3:D1001,Transacoes!$C$3:$C1001,$A652,Transacoes!$B$3:$B1001,"V"))</f>
        <v/>
      </c>
      <c r="C652" s="71" t="str">
        <f>IF($A652="","",(SUMIFS(Transacoes!F$3:F1001,Transacoes!$C$3:$C1001,$A652,Transacoes!$B$3:$B1001,"C")-SUMIFS(Transacoes!F$3:F1001,Transacoes!$C$3:$C1001,$A652,Transacoes!$B$3:$B1001,"V")) + G652)</f>
        <v/>
      </c>
      <c r="D652" s="71" t="str">
        <f>IFERROR(__xludf.DUMMYFUNCTION("IF(A652="""","""",IF(B652="""","""",B652*GOOGLEFINANCE(A652)))"),"")</f>
        <v/>
      </c>
      <c r="E652" s="71" t="str">
        <f t="shared" si="1"/>
        <v/>
      </c>
      <c r="F652" s="72" t="str">
        <f t="shared" si="2"/>
        <v/>
      </c>
      <c r="G652" s="73" t="str">
        <f>IF(A652="","",SUMIF(Transacoes!C$3:C1001,A652,Transacoes!G$3:G1001))</f>
        <v/>
      </c>
      <c r="H652" s="74" t="str">
        <f>IF(A652="","", SUMIF(Transacoes!C$3:C1001, A652, Transacoes!H$3:H1001))</f>
        <v/>
      </c>
      <c r="I652" s="75" t="str">
        <f>IF($A652="","",SUMIF(Transacoes!$C$3:$C1001, $A652, Transacoes!I$3:I1001))</f>
        <v/>
      </c>
      <c r="J652" s="75" t="str">
        <f>IF($A652="","",SUMIF(Transacoes!$C$3:$C1001, $A652, Transacoes!J$3:J1001))</f>
        <v/>
      </c>
      <c r="K652" s="75" t="str">
        <f>IF($A652="","",SUMIF(Transacoes!$C$3:$C1001, $A652, Transacoes!K$3:K1001))</f>
        <v/>
      </c>
      <c r="L652" s="75" t="str">
        <f>IF($A652="","",SUMIF(Transacoes!$C$3:$C1001, $A652, Transacoes!L$3:L1001))</f>
        <v/>
      </c>
      <c r="M652" s="76" t="str">
        <f>IF($A652="","",SUMIF(Transacoes!$C$3:$C1001, $A652, Transacoes!M$3:M1001))</f>
        <v/>
      </c>
      <c r="N652" s="30"/>
      <c r="O652" s="31"/>
      <c r="P652" s="31"/>
      <c r="Q652" s="31"/>
      <c r="R652" s="31"/>
      <c r="S652" s="31"/>
      <c r="T652" s="31"/>
      <c r="U652" s="31"/>
      <c r="V652" s="31"/>
      <c r="W652" s="31"/>
      <c r="X652" s="31"/>
    </row>
    <row r="653">
      <c r="A653" s="69"/>
      <c r="B653" s="70" t="str">
        <f>IF($A653="","",SUMIFS(Transacoes!D$3:D1001,Transacoes!$C$3:$C1001,$A653,Transacoes!$B$3:$B1001,"C")-SUMIFS(Transacoes!D$3:D1001,Transacoes!$C$3:$C1001,$A653,Transacoes!$B$3:$B1001,"V"))</f>
        <v/>
      </c>
      <c r="C653" s="71" t="str">
        <f>IF($A653="","",(SUMIFS(Transacoes!F$3:F1001,Transacoes!$C$3:$C1001,$A653,Transacoes!$B$3:$B1001,"C")-SUMIFS(Transacoes!F$3:F1001,Transacoes!$C$3:$C1001,$A653,Transacoes!$B$3:$B1001,"V")) + G653)</f>
        <v/>
      </c>
      <c r="D653" s="71" t="str">
        <f>IFERROR(__xludf.DUMMYFUNCTION("IF(A653="""","""",IF(B653="""","""",B653*GOOGLEFINANCE(A653)))"),"")</f>
        <v/>
      </c>
      <c r="E653" s="71" t="str">
        <f t="shared" si="1"/>
        <v/>
      </c>
      <c r="F653" s="72" t="str">
        <f t="shared" si="2"/>
        <v/>
      </c>
      <c r="G653" s="73" t="str">
        <f>IF(A653="","",SUMIF(Transacoes!C$3:C1001,A653,Transacoes!G$3:G1001))</f>
        <v/>
      </c>
      <c r="H653" s="74" t="str">
        <f>IF(A653="","", SUMIF(Transacoes!C$3:C1001, A653, Transacoes!H$3:H1001))</f>
        <v/>
      </c>
      <c r="I653" s="75" t="str">
        <f>IF($A653="","",SUMIF(Transacoes!$C$3:$C1001, $A653, Transacoes!I$3:I1001))</f>
        <v/>
      </c>
      <c r="J653" s="75" t="str">
        <f>IF($A653="","",SUMIF(Transacoes!$C$3:$C1001, $A653, Transacoes!J$3:J1001))</f>
        <v/>
      </c>
      <c r="K653" s="75" t="str">
        <f>IF($A653="","",SUMIF(Transacoes!$C$3:$C1001, $A653, Transacoes!K$3:K1001))</f>
        <v/>
      </c>
      <c r="L653" s="75" t="str">
        <f>IF($A653="","",SUMIF(Transacoes!$C$3:$C1001, $A653, Transacoes!L$3:L1001))</f>
        <v/>
      </c>
      <c r="M653" s="76" t="str">
        <f>IF($A653="","",SUMIF(Transacoes!$C$3:$C1001, $A653, Transacoes!M$3:M1001))</f>
        <v/>
      </c>
      <c r="N653" s="30"/>
      <c r="O653" s="31"/>
      <c r="P653" s="31"/>
      <c r="Q653" s="31"/>
      <c r="R653" s="31"/>
      <c r="S653" s="31"/>
      <c r="T653" s="31"/>
      <c r="U653" s="31"/>
      <c r="V653" s="31"/>
      <c r="W653" s="31"/>
      <c r="X653" s="31"/>
    </row>
    <row r="654">
      <c r="A654" s="69"/>
      <c r="B654" s="70" t="str">
        <f>IF($A654="","",SUMIFS(Transacoes!D$3:D1001,Transacoes!$C$3:$C1001,$A654,Transacoes!$B$3:$B1001,"C")-SUMIFS(Transacoes!D$3:D1001,Transacoes!$C$3:$C1001,$A654,Transacoes!$B$3:$B1001,"V"))</f>
        <v/>
      </c>
      <c r="C654" s="71" t="str">
        <f>IF($A654="","",(SUMIFS(Transacoes!F$3:F1001,Transacoes!$C$3:$C1001,$A654,Transacoes!$B$3:$B1001,"C")-SUMIFS(Transacoes!F$3:F1001,Transacoes!$C$3:$C1001,$A654,Transacoes!$B$3:$B1001,"V")) + G654)</f>
        <v/>
      </c>
      <c r="D654" s="71" t="str">
        <f>IFERROR(__xludf.DUMMYFUNCTION("IF(A654="""","""",IF(B654="""","""",B654*GOOGLEFINANCE(A654)))"),"")</f>
        <v/>
      </c>
      <c r="E654" s="71" t="str">
        <f t="shared" si="1"/>
        <v/>
      </c>
      <c r="F654" s="72" t="str">
        <f t="shared" si="2"/>
        <v/>
      </c>
      <c r="G654" s="73" t="str">
        <f>IF(A654="","",SUMIF(Transacoes!C$3:C1001,A654,Transacoes!G$3:G1001))</f>
        <v/>
      </c>
      <c r="H654" s="74" t="str">
        <f>IF(A654="","", SUMIF(Transacoes!C$3:C1001, A654, Transacoes!H$3:H1001))</f>
        <v/>
      </c>
      <c r="I654" s="75" t="str">
        <f>IF($A654="","",SUMIF(Transacoes!$C$3:$C1001, $A654, Transacoes!I$3:I1001))</f>
        <v/>
      </c>
      <c r="J654" s="75" t="str">
        <f>IF($A654="","",SUMIF(Transacoes!$C$3:$C1001, $A654, Transacoes!J$3:J1001))</f>
        <v/>
      </c>
      <c r="K654" s="75" t="str">
        <f>IF($A654="","",SUMIF(Transacoes!$C$3:$C1001, $A654, Transacoes!K$3:K1001))</f>
        <v/>
      </c>
      <c r="L654" s="75" t="str">
        <f>IF($A654="","",SUMIF(Transacoes!$C$3:$C1001, $A654, Transacoes!L$3:L1001))</f>
        <v/>
      </c>
      <c r="M654" s="76" t="str">
        <f>IF($A654="","",SUMIF(Transacoes!$C$3:$C1001, $A654, Transacoes!M$3:M1001))</f>
        <v/>
      </c>
      <c r="N654" s="30"/>
      <c r="O654" s="31"/>
      <c r="P654" s="31"/>
      <c r="Q654" s="31"/>
      <c r="R654" s="31"/>
      <c r="S654" s="31"/>
      <c r="T654" s="31"/>
      <c r="U654" s="31"/>
      <c r="V654" s="31"/>
      <c r="W654" s="31"/>
      <c r="X654" s="31"/>
    </row>
    <row r="655">
      <c r="A655" s="69"/>
      <c r="B655" s="70" t="str">
        <f>IF($A655="","",SUMIFS(Transacoes!D$3:D1001,Transacoes!$C$3:$C1001,$A655,Transacoes!$B$3:$B1001,"C")-SUMIFS(Transacoes!D$3:D1001,Transacoes!$C$3:$C1001,$A655,Transacoes!$B$3:$B1001,"V"))</f>
        <v/>
      </c>
      <c r="C655" s="71" t="str">
        <f>IF($A655="","",(SUMIFS(Transacoes!F$3:F1001,Transacoes!$C$3:$C1001,$A655,Transacoes!$B$3:$B1001,"C")-SUMIFS(Transacoes!F$3:F1001,Transacoes!$C$3:$C1001,$A655,Transacoes!$B$3:$B1001,"V")) + G655)</f>
        <v/>
      </c>
      <c r="D655" s="71" t="str">
        <f>IFERROR(__xludf.DUMMYFUNCTION("IF(A655="""","""",IF(B655="""","""",B655*GOOGLEFINANCE(A655)))"),"")</f>
        <v/>
      </c>
      <c r="E655" s="71" t="str">
        <f t="shared" si="1"/>
        <v/>
      </c>
      <c r="F655" s="72" t="str">
        <f t="shared" si="2"/>
        <v/>
      </c>
      <c r="G655" s="73" t="str">
        <f>IF(A655="","",SUMIF(Transacoes!C$3:C1001,A655,Transacoes!G$3:G1001))</f>
        <v/>
      </c>
      <c r="H655" s="74" t="str">
        <f>IF(A655="","", SUMIF(Transacoes!C$3:C1001, A655, Transacoes!H$3:H1001))</f>
        <v/>
      </c>
      <c r="I655" s="75" t="str">
        <f>IF($A655="","",SUMIF(Transacoes!$C$3:$C1001, $A655, Transacoes!I$3:I1001))</f>
        <v/>
      </c>
      <c r="J655" s="75" t="str">
        <f>IF($A655="","",SUMIF(Transacoes!$C$3:$C1001, $A655, Transacoes!J$3:J1001))</f>
        <v/>
      </c>
      <c r="K655" s="75" t="str">
        <f>IF($A655="","",SUMIF(Transacoes!$C$3:$C1001, $A655, Transacoes!K$3:K1001))</f>
        <v/>
      </c>
      <c r="L655" s="75" t="str">
        <f>IF($A655="","",SUMIF(Transacoes!$C$3:$C1001, $A655, Transacoes!L$3:L1001))</f>
        <v/>
      </c>
      <c r="M655" s="76" t="str">
        <f>IF($A655="","",SUMIF(Transacoes!$C$3:$C1001, $A655, Transacoes!M$3:M1001))</f>
        <v/>
      </c>
      <c r="N655" s="30"/>
      <c r="O655" s="31"/>
      <c r="P655" s="31"/>
      <c r="Q655" s="31"/>
      <c r="R655" s="31"/>
      <c r="S655" s="31"/>
      <c r="T655" s="31"/>
      <c r="U655" s="31"/>
      <c r="V655" s="31"/>
      <c r="W655" s="31"/>
      <c r="X655" s="31"/>
    </row>
    <row r="656">
      <c r="A656" s="69"/>
      <c r="B656" s="70" t="str">
        <f>IF($A656="","",SUMIFS(Transacoes!D$3:D1001,Transacoes!$C$3:$C1001,$A656,Transacoes!$B$3:$B1001,"C")-SUMIFS(Transacoes!D$3:D1001,Transacoes!$C$3:$C1001,$A656,Transacoes!$B$3:$B1001,"V"))</f>
        <v/>
      </c>
      <c r="C656" s="71" t="str">
        <f>IF($A656="","",(SUMIFS(Transacoes!F$3:F1001,Transacoes!$C$3:$C1001,$A656,Transacoes!$B$3:$B1001,"C")-SUMIFS(Transacoes!F$3:F1001,Transacoes!$C$3:$C1001,$A656,Transacoes!$B$3:$B1001,"V")) + G656)</f>
        <v/>
      </c>
      <c r="D656" s="71" t="str">
        <f>IFERROR(__xludf.DUMMYFUNCTION("IF(A656="""","""",IF(B656="""","""",B656*GOOGLEFINANCE(A656)))"),"")</f>
        <v/>
      </c>
      <c r="E656" s="71" t="str">
        <f t="shared" si="1"/>
        <v/>
      </c>
      <c r="F656" s="72" t="str">
        <f t="shared" si="2"/>
        <v/>
      </c>
      <c r="G656" s="73" t="str">
        <f>IF(A656="","",SUMIF(Transacoes!C$3:C1001,A656,Transacoes!G$3:G1001))</f>
        <v/>
      </c>
      <c r="H656" s="74" t="str">
        <f>IF(A656="","", SUMIF(Transacoes!C$3:C1001, A656, Transacoes!H$3:H1001))</f>
        <v/>
      </c>
      <c r="I656" s="75" t="str">
        <f>IF($A656="","",SUMIF(Transacoes!$C$3:$C1001, $A656, Transacoes!I$3:I1001))</f>
        <v/>
      </c>
      <c r="J656" s="75" t="str">
        <f>IF($A656="","",SUMIF(Transacoes!$C$3:$C1001, $A656, Transacoes!J$3:J1001))</f>
        <v/>
      </c>
      <c r="K656" s="75" t="str">
        <f>IF($A656="","",SUMIF(Transacoes!$C$3:$C1001, $A656, Transacoes!K$3:K1001))</f>
        <v/>
      </c>
      <c r="L656" s="75" t="str">
        <f>IF($A656="","",SUMIF(Transacoes!$C$3:$C1001, $A656, Transacoes!L$3:L1001))</f>
        <v/>
      </c>
      <c r="M656" s="76" t="str">
        <f>IF($A656="","",SUMIF(Transacoes!$C$3:$C1001, $A656, Transacoes!M$3:M1001))</f>
        <v/>
      </c>
      <c r="N656" s="30"/>
      <c r="O656" s="31"/>
      <c r="P656" s="31"/>
      <c r="Q656" s="31"/>
      <c r="R656" s="31"/>
      <c r="S656" s="31"/>
      <c r="T656" s="31"/>
      <c r="U656" s="31"/>
      <c r="V656" s="31"/>
      <c r="W656" s="31"/>
      <c r="X656" s="31"/>
    </row>
    <row r="657">
      <c r="A657" s="69"/>
      <c r="B657" s="70" t="str">
        <f>IF($A657="","",SUMIFS(Transacoes!D$3:D1001,Transacoes!$C$3:$C1001,$A657,Transacoes!$B$3:$B1001,"C")-SUMIFS(Transacoes!D$3:D1001,Transacoes!$C$3:$C1001,$A657,Transacoes!$B$3:$B1001,"V"))</f>
        <v/>
      </c>
      <c r="C657" s="71" t="str">
        <f>IF($A657="","",(SUMIFS(Transacoes!F$3:F1001,Transacoes!$C$3:$C1001,$A657,Transacoes!$B$3:$B1001,"C")-SUMIFS(Transacoes!F$3:F1001,Transacoes!$C$3:$C1001,$A657,Transacoes!$B$3:$B1001,"V")) + G657)</f>
        <v/>
      </c>
      <c r="D657" s="71" t="str">
        <f>IFERROR(__xludf.DUMMYFUNCTION("IF(A657="""","""",IF(B657="""","""",B657*GOOGLEFINANCE(A657)))"),"")</f>
        <v/>
      </c>
      <c r="E657" s="71" t="str">
        <f t="shared" si="1"/>
        <v/>
      </c>
      <c r="F657" s="72" t="str">
        <f t="shared" si="2"/>
        <v/>
      </c>
      <c r="G657" s="73" t="str">
        <f>IF(A657="","",SUMIF(Transacoes!C$3:C1001,A657,Transacoes!G$3:G1001))</f>
        <v/>
      </c>
      <c r="H657" s="74" t="str">
        <f>IF(A657="","", SUMIF(Transacoes!C$3:C1001, A657, Transacoes!H$3:H1001))</f>
        <v/>
      </c>
      <c r="I657" s="75" t="str">
        <f>IF($A657="","",SUMIF(Transacoes!$C$3:$C1001, $A657, Transacoes!I$3:I1001))</f>
        <v/>
      </c>
      <c r="J657" s="75" t="str">
        <f>IF($A657="","",SUMIF(Transacoes!$C$3:$C1001, $A657, Transacoes!J$3:J1001))</f>
        <v/>
      </c>
      <c r="K657" s="75" t="str">
        <f>IF($A657="","",SUMIF(Transacoes!$C$3:$C1001, $A657, Transacoes!K$3:K1001))</f>
        <v/>
      </c>
      <c r="L657" s="75" t="str">
        <f>IF($A657="","",SUMIF(Transacoes!$C$3:$C1001, $A657, Transacoes!L$3:L1001))</f>
        <v/>
      </c>
      <c r="M657" s="76" t="str">
        <f>IF($A657="","",SUMIF(Transacoes!$C$3:$C1001, $A657, Transacoes!M$3:M1001))</f>
        <v/>
      </c>
      <c r="N657" s="30"/>
      <c r="O657" s="31"/>
      <c r="P657" s="31"/>
      <c r="Q657" s="31"/>
      <c r="R657" s="31"/>
      <c r="S657" s="31"/>
      <c r="T657" s="31"/>
      <c r="U657" s="31"/>
      <c r="V657" s="31"/>
      <c r="W657" s="31"/>
      <c r="X657" s="31"/>
    </row>
    <row r="658">
      <c r="A658" s="69"/>
      <c r="B658" s="70" t="str">
        <f>IF($A658="","",SUMIFS(Transacoes!D$3:D1001,Transacoes!$C$3:$C1001,$A658,Transacoes!$B$3:$B1001,"C")-SUMIFS(Transacoes!D$3:D1001,Transacoes!$C$3:$C1001,$A658,Transacoes!$B$3:$B1001,"V"))</f>
        <v/>
      </c>
      <c r="C658" s="71" t="str">
        <f>IF($A658="","",(SUMIFS(Transacoes!F$3:F1001,Transacoes!$C$3:$C1001,$A658,Transacoes!$B$3:$B1001,"C")-SUMIFS(Transacoes!F$3:F1001,Transacoes!$C$3:$C1001,$A658,Transacoes!$B$3:$B1001,"V")) + G658)</f>
        <v/>
      </c>
      <c r="D658" s="71" t="str">
        <f>IFERROR(__xludf.DUMMYFUNCTION("IF(A658="""","""",IF(B658="""","""",B658*GOOGLEFINANCE(A658)))"),"")</f>
        <v/>
      </c>
      <c r="E658" s="71" t="str">
        <f t="shared" si="1"/>
        <v/>
      </c>
      <c r="F658" s="72" t="str">
        <f t="shared" si="2"/>
        <v/>
      </c>
      <c r="G658" s="73" t="str">
        <f>IF(A658="","",SUMIF(Transacoes!C$3:C1001,A658,Transacoes!G$3:G1001))</f>
        <v/>
      </c>
      <c r="H658" s="74" t="str">
        <f>IF(A658="","", SUMIF(Transacoes!C$3:C1001, A658, Transacoes!H$3:H1001))</f>
        <v/>
      </c>
      <c r="I658" s="75" t="str">
        <f>IF($A658="","",SUMIF(Transacoes!$C$3:$C1001, $A658, Transacoes!I$3:I1001))</f>
        <v/>
      </c>
      <c r="J658" s="75" t="str">
        <f>IF($A658="","",SUMIF(Transacoes!$C$3:$C1001, $A658, Transacoes!J$3:J1001))</f>
        <v/>
      </c>
      <c r="K658" s="75" t="str">
        <f>IF($A658="","",SUMIF(Transacoes!$C$3:$C1001, $A658, Transacoes!K$3:K1001))</f>
        <v/>
      </c>
      <c r="L658" s="75" t="str">
        <f>IF($A658="","",SUMIF(Transacoes!$C$3:$C1001, $A658, Transacoes!L$3:L1001))</f>
        <v/>
      </c>
      <c r="M658" s="76" t="str">
        <f>IF($A658="","",SUMIF(Transacoes!$C$3:$C1001, $A658, Transacoes!M$3:M1001))</f>
        <v/>
      </c>
      <c r="N658" s="30"/>
      <c r="O658" s="31"/>
      <c r="P658" s="31"/>
      <c r="Q658" s="31"/>
      <c r="R658" s="31"/>
      <c r="S658" s="31"/>
      <c r="T658" s="31"/>
      <c r="U658" s="31"/>
      <c r="V658" s="31"/>
      <c r="W658" s="31"/>
      <c r="X658" s="31"/>
    </row>
    <row r="659">
      <c r="A659" s="69"/>
      <c r="B659" s="70" t="str">
        <f>IF($A659="","",SUMIFS(Transacoes!D$3:D1001,Transacoes!$C$3:$C1001,$A659,Transacoes!$B$3:$B1001,"C")-SUMIFS(Transacoes!D$3:D1001,Transacoes!$C$3:$C1001,$A659,Transacoes!$B$3:$B1001,"V"))</f>
        <v/>
      </c>
      <c r="C659" s="71" t="str">
        <f>IF($A659="","",(SUMIFS(Transacoes!F$3:F1001,Transacoes!$C$3:$C1001,$A659,Transacoes!$B$3:$B1001,"C")-SUMIFS(Transacoes!F$3:F1001,Transacoes!$C$3:$C1001,$A659,Transacoes!$B$3:$B1001,"V")) + G659)</f>
        <v/>
      </c>
      <c r="D659" s="71" t="str">
        <f>IFERROR(__xludf.DUMMYFUNCTION("IF(A659="""","""",IF(B659="""","""",B659*GOOGLEFINANCE(A659)))"),"")</f>
        <v/>
      </c>
      <c r="E659" s="71" t="str">
        <f t="shared" si="1"/>
        <v/>
      </c>
      <c r="F659" s="72" t="str">
        <f t="shared" si="2"/>
        <v/>
      </c>
      <c r="G659" s="73" t="str">
        <f>IF(A659="","",SUMIF(Transacoes!C$3:C1001,A659,Transacoes!G$3:G1001))</f>
        <v/>
      </c>
      <c r="H659" s="74" t="str">
        <f>IF(A659="","", SUMIF(Transacoes!C$3:C1001, A659, Transacoes!H$3:H1001))</f>
        <v/>
      </c>
      <c r="I659" s="75" t="str">
        <f>IF($A659="","",SUMIF(Transacoes!$C$3:$C1001, $A659, Transacoes!I$3:I1001))</f>
        <v/>
      </c>
      <c r="J659" s="75" t="str">
        <f>IF($A659="","",SUMIF(Transacoes!$C$3:$C1001, $A659, Transacoes!J$3:J1001))</f>
        <v/>
      </c>
      <c r="K659" s="75" t="str">
        <f>IF($A659="","",SUMIF(Transacoes!$C$3:$C1001, $A659, Transacoes!K$3:K1001))</f>
        <v/>
      </c>
      <c r="L659" s="75" t="str">
        <f>IF($A659="","",SUMIF(Transacoes!$C$3:$C1001, $A659, Transacoes!L$3:L1001))</f>
        <v/>
      </c>
      <c r="M659" s="76" t="str">
        <f>IF($A659="","",SUMIF(Transacoes!$C$3:$C1001, $A659, Transacoes!M$3:M1001))</f>
        <v/>
      </c>
      <c r="N659" s="30"/>
      <c r="O659" s="31"/>
      <c r="P659" s="31"/>
      <c r="Q659" s="31"/>
      <c r="R659" s="31"/>
      <c r="S659" s="31"/>
      <c r="T659" s="31"/>
      <c r="U659" s="31"/>
      <c r="V659" s="31"/>
      <c r="W659" s="31"/>
      <c r="X659" s="31"/>
    </row>
    <row r="660">
      <c r="A660" s="69"/>
      <c r="B660" s="70" t="str">
        <f>IF($A660="","",SUMIFS(Transacoes!D$3:D1001,Transacoes!$C$3:$C1001,$A660,Transacoes!$B$3:$B1001,"C")-SUMIFS(Transacoes!D$3:D1001,Transacoes!$C$3:$C1001,$A660,Transacoes!$B$3:$B1001,"V"))</f>
        <v/>
      </c>
      <c r="C660" s="71" t="str">
        <f>IF($A660="","",(SUMIFS(Transacoes!F$3:F1001,Transacoes!$C$3:$C1001,$A660,Transacoes!$B$3:$B1001,"C")-SUMIFS(Transacoes!F$3:F1001,Transacoes!$C$3:$C1001,$A660,Transacoes!$B$3:$B1001,"V")) + G660)</f>
        <v/>
      </c>
      <c r="D660" s="71" t="str">
        <f>IFERROR(__xludf.DUMMYFUNCTION("IF(A660="""","""",IF(B660="""","""",B660*GOOGLEFINANCE(A660)))"),"")</f>
        <v/>
      </c>
      <c r="E660" s="71" t="str">
        <f t="shared" si="1"/>
        <v/>
      </c>
      <c r="F660" s="72" t="str">
        <f t="shared" si="2"/>
        <v/>
      </c>
      <c r="G660" s="73" t="str">
        <f>IF(A660="","",SUMIF(Transacoes!C$3:C1001,A660,Transacoes!G$3:G1001))</f>
        <v/>
      </c>
      <c r="H660" s="74" t="str">
        <f>IF(A660="","", SUMIF(Transacoes!C$3:C1001, A660, Transacoes!H$3:H1001))</f>
        <v/>
      </c>
      <c r="I660" s="75" t="str">
        <f>IF($A660="","",SUMIF(Transacoes!$C$3:$C1001, $A660, Transacoes!I$3:I1001))</f>
        <v/>
      </c>
      <c r="J660" s="75" t="str">
        <f>IF($A660="","",SUMIF(Transacoes!$C$3:$C1001, $A660, Transacoes!J$3:J1001))</f>
        <v/>
      </c>
      <c r="K660" s="75" t="str">
        <f>IF($A660="","",SUMIF(Transacoes!$C$3:$C1001, $A660, Transacoes!K$3:K1001))</f>
        <v/>
      </c>
      <c r="L660" s="75" t="str">
        <f>IF($A660="","",SUMIF(Transacoes!$C$3:$C1001, $A660, Transacoes!L$3:L1001))</f>
        <v/>
      </c>
      <c r="M660" s="76" t="str">
        <f>IF($A660="","",SUMIF(Transacoes!$C$3:$C1001, $A660, Transacoes!M$3:M1001))</f>
        <v/>
      </c>
      <c r="N660" s="30"/>
      <c r="O660" s="31"/>
      <c r="P660" s="31"/>
      <c r="Q660" s="31"/>
      <c r="R660" s="31"/>
      <c r="S660" s="31"/>
      <c r="T660" s="31"/>
      <c r="U660" s="31"/>
      <c r="V660" s="31"/>
      <c r="W660" s="31"/>
      <c r="X660" s="31"/>
    </row>
    <row r="661">
      <c r="A661" s="69"/>
      <c r="B661" s="70" t="str">
        <f>IF($A661="","",SUMIFS(Transacoes!D$3:D1001,Transacoes!$C$3:$C1001,$A661,Transacoes!$B$3:$B1001,"C")-SUMIFS(Transacoes!D$3:D1001,Transacoes!$C$3:$C1001,$A661,Transacoes!$B$3:$B1001,"V"))</f>
        <v/>
      </c>
      <c r="C661" s="71" t="str">
        <f>IF($A661="","",(SUMIFS(Transacoes!F$3:F1001,Transacoes!$C$3:$C1001,$A661,Transacoes!$B$3:$B1001,"C")-SUMIFS(Transacoes!F$3:F1001,Transacoes!$C$3:$C1001,$A661,Transacoes!$B$3:$B1001,"V")) + G661)</f>
        <v/>
      </c>
      <c r="D661" s="71" t="str">
        <f>IFERROR(__xludf.DUMMYFUNCTION("IF(A661="""","""",IF(B661="""","""",B661*GOOGLEFINANCE(A661)))"),"")</f>
        <v/>
      </c>
      <c r="E661" s="71" t="str">
        <f t="shared" si="1"/>
        <v/>
      </c>
      <c r="F661" s="72" t="str">
        <f t="shared" si="2"/>
        <v/>
      </c>
      <c r="G661" s="73" t="str">
        <f>IF(A661="","",SUMIF(Transacoes!C$3:C1001,A661,Transacoes!G$3:G1001))</f>
        <v/>
      </c>
      <c r="H661" s="74" t="str">
        <f>IF(A661="","", SUMIF(Transacoes!C$3:C1001, A661, Transacoes!H$3:H1001))</f>
        <v/>
      </c>
      <c r="I661" s="75" t="str">
        <f>IF($A661="","",SUMIF(Transacoes!$C$3:$C1001, $A661, Transacoes!I$3:I1001))</f>
        <v/>
      </c>
      <c r="J661" s="75" t="str">
        <f>IF($A661="","",SUMIF(Transacoes!$C$3:$C1001, $A661, Transacoes!J$3:J1001))</f>
        <v/>
      </c>
      <c r="K661" s="75" t="str">
        <f>IF($A661="","",SUMIF(Transacoes!$C$3:$C1001, $A661, Transacoes!K$3:K1001))</f>
        <v/>
      </c>
      <c r="L661" s="75" t="str">
        <f>IF($A661="","",SUMIF(Transacoes!$C$3:$C1001, $A661, Transacoes!L$3:L1001))</f>
        <v/>
      </c>
      <c r="M661" s="76" t="str">
        <f>IF($A661="","",SUMIF(Transacoes!$C$3:$C1001, $A661, Transacoes!M$3:M1001))</f>
        <v/>
      </c>
      <c r="N661" s="30"/>
      <c r="O661" s="31"/>
      <c r="P661" s="31"/>
      <c r="Q661" s="31"/>
      <c r="R661" s="31"/>
      <c r="S661" s="31"/>
      <c r="T661" s="31"/>
      <c r="U661" s="31"/>
      <c r="V661" s="31"/>
      <c r="W661" s="31"/>
      <c r="X661" s="31"/>
    </row>
    <row r="662">
      <c r="A662" s="69"/>
      <c r="B662" s="70" t="str">
        <f>IF($A662="","",SUMIFS(Transacoes!D$3:D1001,Transacoes!$C$3:$C1001,$A662,Transacoes!$B$3:$B1001,"C")-SUMIFS(Transacoes!D$3:D1001,Transacoes!$C$3:$C1001,$A662,Transacoes!$B$3:$B1001,"V"))</f>
        <v/>
      </c>
      <c r="C662" s="71" t="str">
        <f>IF($A662="","",(SUMIFS(Transacoes!F$3:F1001,Transacoes!$C$3:$C1001,$A662,Transacoes!$B$3:$B1001,"C")-SUMIFS(Transacoes!F$3:F1001,Transacoes!$C$3:$C1001,$A662,Transacoes!$B$3:$B1001,"V")) + G662)</f>
        <v/>
      </c>
      <c r="D662" s="71" t="str">
        <f>IFERROR(__xludf.DUMMYFUNCTION("IF(A662="""","""",IF(B662="""","""",B662*GOOGLEFINANCE(A662)))"),"")</f>
        <v/>
      </c>
      <c r="E662" s="71" t="str">
        <f t="shared" si="1"/>
        <v/>
      </c>
      <c r="F662" s="72" t="str">
        <f t="shared" si="2"/>
        <v/>
      </c>
      <c r="G662" s="73" t="str">
        <f>IF(A662="","",SUMIF(Transacoes!C$3:C1001,A662,Transacoes!G$3:G1001))</f>
        <v/>
      </c>
      <c r="H662" s="74" t="str">
        <f>IF(A662="","", SUMIF(Transacoes!C$3:C1001, A662, Transacoes!H$3:H1001))</f>
        <v/>
      </c>
      <c r="I662" s="75" t="str">
        <f>IF($A662="","",SUMIF(Transacoes!$C$3:$C1001, $A662, Transacoes!I$3:I1001))</f>
        <v/>
      </c>
      <c r="J662" s="75" t="str">
        <f>IF($A662="","",SUMIF(Transacoes!$C$3:$C1001, $A662, Transacoes!J$3:J1001))</f>
        <v/>
      </c>
      <c r="K662" s="75" t="str">
        <f>IF($A662="","",SUMIF(Transacoes!$C$3:$C1001, $A662, Transacoes!K$3:K1001))</f>
        <v/>
      </c>
      <c r="L662" s="75" t="str">
        <f>IF($A662="","",SUMIF(Transacoes!$C$3:$C1001, $A662, Transacoes!L$3:L1001))</f>
        <v/>
      </c>
      <c r="M662" s="76" t="str">
        <f>IF($A662="","",SUMIF(Transacoes!$C$3:$C1001, $A662, Transacoes!M$3:M1001))</f>
        <v/>
      </c>
      <c r="N662" s="30"/>
      <c r="O662" s="31"/>
      <c r="P662" s="31"/>
      <c r="Q662" s="31"/>
      <c r="R662" s="31"/>
      <c r="S662" s="31"/>
      <c r="T662" s="31"/>
      <c r="U662" s="31"/>
      <c r="V662" s="31"/>
      <c r="W662" s="31"/>
      <c r="X662" s="31"/>
    </row>
    <row r="663">
      <c r="A663" s="69"/>
      <c r="B663" s="70" t="str">
        <f>IF($A663="","",SUMIFS(Transacoes!D$3:D1001,Transacoes!$C$3:$C1001,$A663,Transacoes!$B$3:$B1001,"C")-SUMIFS(Transacoes!D$3:D1001,Transacoes!$C$3:$C1001,$A663,Transacoes!$B$3:$B1001,"V"))</f>
        <v/>
      </c>
      <c r="C663" s="71" t="str">
        <f>IF($A663="","",(SUMIFS(Transacoes!F$3:F1001,Transacoes!$C$3:$C1001,$A663,Transacoes!$B$3:$B1001,"C")-SUMIFS(Transacoes!F$3:F1001,Transacoes!$C$3:$C1001,$A663,Transacoes!$B$3:$B1001,"V")) + G663)</f>
        <v/>
      </c>
      <c r="D663" s="71" t="str">
        <f>IFERROR(__xludf.DUMMYFUNCTION("IF(A663="""","""",IF(B663="""","""",B663*GOOGLEFINANCE(A663)))"),"")</f>
        <v/>
      </c>
      <c r="E663" s="71" t="str">
        <f t="shared" si="1"/>
        <v/>
      </c>
      <c r="F663" s="72" t="str">
        <f t="shared" si="2"/>
        <v/>
      </c>
      <c r="G663" s="73" t="str">
        <f>IF(A663="","",SUMIF(Transacoes!C$3:C1001,A663,Transacoes!G$3:G1001))</f>
        <v/>
      </c>
      <c r="H663" s="74" t="str">
        <f>IF(A663="","", SUMIF(Transacoes!C$3:C1001, A663, Transacoes!H$3:H1001))</f>
        <v/>
      </c>
      <c r="I663" s="75" t="str">
        <f>IF($A663="","",SUMIF(Transacoes!$C$3:$C1001, $A663, Transacoes!I$3:I1001))</f>
        <v/>
      </c>
      <c r="J663" s="75" t="str">
        <f>IF($A663="","",SUMIF(Transacoes!$C$3:$C1001, $A663, Transacoes!J$3:J1001))</f>
        <v/>
      </c>
      <c r="K663" s="75" t="str">
        <f>IF($A663="","",SUMIF(Transacoes!$C$3:$C1001, $A663, Transacoes!K$3:K1001))</f>
        <v/>
      </c>
      <c r="L663" s="75" t="str">
        <f>IF($A663="","",SUMIF(Transacoes!$C$3:$C1001, $A663, Transacoes!L$3:L1001))</f>
        <v/>
      </c>
      <c r="M663" s="76" t="str">
        <f>IF($A663="","",SUMIF(Transacoes!$C$3:$C1001, $A663, Transacoes!M$3:M1001))</f>
        <v/>
      </c>
      <c r="N663" s="30"/>
      <c r="O663" s="31"/>
      <c r="P663" s="31"/>
      <c r="Q663" s="31"/>
      <c r="R663" s="31"/>
      <c r="S663" s="31"/>
      <c r="T663" s="31"/>
      <c r="U663" s="31"/>
      <c r="V663" s="31"/>
      <c r="W663" s="31"/>
      <c r="X663" s="31"/>
    </row>
    <row r="664">
      <c r="A664" s="69"/>
      <c r="B664" s="70" t="str">
        <f>IF($A664="","",SUMIFS(Transacoes!D$3:D1001,Transacoes!$C$3:$C1001,$A664,Transacoes!$B$3:$B1001,"C")-SUMIFS(Transacoes!D$3:D1001,Transacoes!$C$3:$C1001,$A664,Transacoes!$B$3:$B1001,"V"))</f>
        <v/>
      </c>
      <c r="C664" s="71" t="str">
        <f>IF($A664="","",(SUMIFS(Transacoes!F$3:F1001,Transacoes!$C$3:$C1001,$A664,Transacoes!$B$3:$B1001,"C")-SUMIFS(Transacoes!F$3:F1001,Transacoes!$C$3:$C1001,$A664,Transacoes!$B$3:$B1001,"V")) + G664)</f>
        <v/>
      </c>
      <c r="D664" s="71" t="str">
        <f>IFERROR(__xludf.DUMMYFUNCTION("IF(A664="""","""",IF(B664="""","""",B664*GOOGLEFINANCE(A664)))"),"")</f>
        <v/>
      </c>
      <c r="E664" s="71" t="str">
        <f t="shared" si="1"/>
        <v/>
      </c>
      <c r="F664" s="72" t="str">
        <f t="shared" si="2"/>
        <v/>
      </c>
      <c r="G664" s="73" t="str">
        <f>IF(A664="","",SUMIF(Transacoes!C$3:C1001,A664,Transacoes!G$3:G1001))</f>
        <v/>
      </c>
      <c r="H664" s="74" t="str">
        <f>IF(A664="","", SUMIF(Transacoes!C$3:C1001, A664, Transacoes!H$3:H1001))</f>
        <v/>
      </c>
      <c r="I664" s="75" t="str">
        <f>IF($A664="","",SUMIF(Transacoes!$C$3:$C1001, $A664, Transacoes!I$3:I1001))</f>
        <v/>
      </c>
      <c r="J664" s="75" t="str">
        <f>IF($A664="","",SUMIF(Transacoes!$C$3:$C1001, $A664, Transacoes!J$3:J1001))</f>
        <v/>
      </c>
      <c r="K664" s="75" t="str">
        <f>IF($A664="","",SUMIF(Transacoes!$C$3:$C1001, $A664, Transacoes!K$3:K1001))</f>
        <v/>
      </c>
      <c r="L664" s="75" t="str">
        <f>IF($A664="","",SUMIF(Transacoes!$C$3:$C1001, $A664, Transacoes!L$3:L1001))</f>
        <v/>
      </c>
      <c r="M664" s="76" t="str">
        <f>IF($A664="","",SUMIF(Transacoes!$C$3:$C1001, $A664, Transacoes!M$3:M1001))</f>
        <v/>
      </c>
      <c r="N664" s="30"/>
      <c r="O664" s="31"/>
      <c r="P664" s="31"/>
      <c r="Q664" s="31"/>
      <c r="R664" s="31"/>
      <c r="S664" s="31"/>
      <c r="T664" s="31"/>
      <c r="U664" s="31"/>
      <c r="V664" s="31"/>
      <c r="W664" s="31"/>
      <c r="X664" s="31"/>
    </row>
    <row r="665">
      <c r="A665" s="69"/>
      <c r="B665" s="70" t="str">
        <f>IF($A665="","",SUMIFS(Transacoes!D$3:D1001,Transacoes!$C$3:$C1001,$A665,Transacoes!$B$3:$B1001,"C")-SUMIFS(Transacoes!D$3:D1001,Transacoes!$C$3:$C1001,$A665,Transacoes!$B$3:$B1001,"V"))</f>
        <v/>
      </c>
      <c r="C665" s="71" t="str">
        <f>IF($A665="","",(SUMIFS(Transacoes!F$3:F1001,Transacoes!$C$3:$C1001,$A665,Transacoes!$B$3:$B1001,"C")-SUMIFS(Transacoes!F$3:F1001,Transacoes!$C$3:$C1001,$A665,Transacoes!$B$3:$B1001,"V")) + G665)</f>
        <v/>
      </c>
      <c r="D665" s="71" t="str">
        <f>IFERROR(__xludf.DUMMYFUNCTION("IF(A665="""","""",IF(B665="""","""",B665*GOOGLEFINANCE(A665)))"),"")</f>
        <v/>
      </c>
      <c r="E665" s="71" t="str">
        <f t="shared" si="1"/>
        <v/>
      </c>
      <c r="F665" s="72" t="str">
        <f t="shared" si="2"/>
        <v/>
      </c>
      <c r="G665" s="73" t="str">
        <f>IF(A665="","",SUMIF(Transacoes!C$3:C1001,A665,Transacoes!G$3:G1001))</f>
        <v/>
      </c>
      <c r="H665" s="74" t="str">
        <f>IF(A665="","", SUMIF(Transacoes!C$3:C1001, A665, Transacoes!H$3:H1001))</f>
        <v/>
      </c>
      <c r="I665" s="75" t="str">
        <f>IF($A665="","",SUMIF(Transacoes!$C$3:$C1001, $A665, Transacoes!I$3:I1001))</f>
        <v/>
      </c>
      <c r="J665" s="75" t="str">
        <f>IF($A665="","",SUMIF(Transacoes!$C$3:$C1001, $A665, Transacoes!J$3:J1001))</f>
        <v/>
      </c>
      <c r="K665" s="75" t="str">
        <f>IF($A665="","",SUMIF(Transacoes!$C$3:$C1001, $A665, Transacoes!K$3:K1001))</f>
        <v/>
      </c>
      <c r="L665" s="75" t="str">
        <f>IF($A665="","",SUMIF(Transacoes!$C$3:$C1001, $A665, Transacoes!L$3:L1001))</f>
        <v/>
      </c>
      <c r="M665" s="76" t="str">
        <f>IF($A665="","",SUMIF(Transacoes!$C$3:$C1001, $A665, Transacoes!M$3:M1001))</f>
        <v/>
      </c>
      <c r="N665" s="30"/>
      <c r="O665" s="31"/>
      <c r="P665" s="31"/>
      <c r="Q665" s="31"/>
      <c r="R665" s="31"/>
      <c r="S665" s="31"/>
      <c r="T665" s="31"/>
      <c r="U665" s="31"/>
      <c r="V665" s="31"/>
      <c r="W665" s="31"/>
      <c r="X665" s="31"/>
    </row>
    <row r="666">
      <c r="A666" s="69"/>
      <c r="B666" s="70" t="str">
        <f>IF($A666="","",SUMIFS(Transacoes!D$3:D1001,Transacoes!$C$3:$C1001,$A666,Transacoes!$B$3:$B1001,"C")-SUMIFS(Transacoes!D$3:D1001,Transacoes!$C$3:$C1001,$A666,Transacoes!$B$3:$B1001,"V"))</f>
        <v/>
      </c>
      <c r="C666" s="71" t="str">
        <f>IF($A666="","",(SUMIFS(Transacoes!F$3:F1001,Transacoes!$C$3:$C1001,$A666,Transacoes!$B$3:$B1001,"C")-SUMIFS(Transacoes!F$3:F1001,Transacoes!$C$3:$C1001,$A666,Transacoes!$B$3:$B1001,"V")) + G666)</f>
        <v/>
      </c>
      <c r="D666" s="71" t="str">
        <f>IFERROR(__xludf.DUMMYFUNCTION("IF(A666="""","""",IF(B666="""","""",B666*GOOGLEFINANCE(A666)))"),"")</f>
        <v/>
      </c>
      <c r="E666" s="71" t="str">
        <f t="shared" si="1"/>
        <v/>
      </c>
      <c r="F666" s="72" t="str">
        <f t="shared" si="2"/>
        <v/>
      </c>
      <c r="G666" s="73" t="str">
        <f>IF(A666="","",SUMIF(Transacoes!C$3:C1001,A666,Transacoes!G$3:G1001))</f>
        <v/>
      </c>
      <c r="H666" s="74" t="str">
        <f>IF(A666="","", SUMIF(Transacoes!C$3:C1001, A666, Transacoes!H$3:H1001))</f>
        <v/>
      </c>
      <c r="I666" s="75" t="str">
        <f>IF($A666="","",SUMIF(Transacoes!$C$3:$C1001, $A666, Transacoes!I$3:I1001))</f>
        <v/>
      </c>
      <c r="J666" s="75" t="str">
        <f>IF($A666="","",SUMIF(Transacoes!$C$3:$C1001, $A666, Transacoes!J$3:J1001))</f>
        <v/>
      </c>
      <c r="K666" s="75" t="str">
        <f>IF($A666="","",SUMIF(Transacoes!$C$3:$C1001, $A666, Transacoes!K$3:K1001))</f>
        <v/>
      </c>
      <c r="L666" s="75" t="str">
        <f>IF($A666="","",SUMIF(Transacoes!$C$3:$C1001, $A666, Transacoes!L$3:L1001))</f>
        <v/>
      </c>
      <c r="M666" s="76" t="str">
        <f>IF($A666="","",SUMIF(Transacoes!$C$3:$C1001, $A666, Transacoes!M$3:M1001))</f>
        <v/>
      </c>
      <c r="N666" s="30"/>
      <c r="O666" s="31"/>
      <c r="P666" s="31"/>
      <c r="Q666" s="31"/>
      <c r="R666" s="31"/>
      <c r="S666" s="31"/>
      <c r="T666" s="31"/>
      <c r="U666" s="31"/>
      <c r="V666" s="31"/>
      <c r="W666" s="31"/>
      <c r="X666" s="31"/>
    </row>
    <row r="667">
      <c r="A667" s="69"/>
      <c r="B667" s="70" t="str">
        <f>IF($A667="","",SUMIFS(Transacoes!D$3:D1001,Transacoes!$C$3:$C1001,$A667,Transacoes!$B$3:$B1001,"C")-SUMIFS(Transacoes!D$3:D1001,Transacoes!$C$3:$C1001,$A667,Transacoes!$B$3:$B1001,"V"))</f>
        <v/>
      </c>
      <c r="C667" s="71" t="str">
        <f>IF($A667="","",(SUMIFS(Transacoes!F$3:F1001,Transacoes!$C$3:$C1001,$A667,Transacoes!$B$3:$B1001,"C")-SUMIFS(Transacoes!F$3:F1001,Transacoes!$C$3:$C1001,$A667,Transacoes!$B$3:$B1001,"V")) + G667)</f>
        <v/>
      </c>
      <c r="D667" s="71" t="str">
        <f>IFERROR(__xludf.DUMMYFUNCTION("IF(A667="""","""",IF(B667="""","""",B667*GOOGLEFINANCE(A667)))"),"")</f>
        <v/>
      </c>
      <c r="E667" s="71" t="str">
        <f t="shared" si="1"/>
        <v/>
      </c>
      <c r="F667" s="72" t="str">
        <f t="shared" si="2"/>
        <v/>
      </c>
      <c r="G667" s="73" t="str">
        <f>IF(A667="","",SUMIF(Transacoes!C$3:C1001,A667,Transacoes!G$3:G1001))</f>
        <v/>
      </c>
      <c r="H667" s="74" t="str">
        <f>IF(A667="","", SUMIF(Transacoes!C$3:C1001, A667, Transacoes!H$3:H1001))</f>
        <v/>
      </c>
      <c r="I667" s="75" t="str">
        <f>IF($A667="","",SUMIF(Transacoes!$C$3:$C1001, $A667, Transacoes!I$3:I1001))</f>
        <v/>
      </c>
      <c r="J667" s="75" t="str">
        <f>IF($A667="","",SUMIF(Transacoes!$C$3:$C1001, $A667, Transacoes!J$3:J1001))</f>
        <v/>
      </c>
      <c r="K667" s="75" t="str">
        <f>IF($A667="","",SUMIF(Transacoes!$C$3:$C1001, $A667, Transacoes!K$3:K1001))</f>
        <v/>
      </c>
      <c r="L667" s="75" t="str">
        <f>IF($A667="","",SUMIF(Transacoes!$C$3:$C1001, $A667, Transacoes!L$3:L1001))</f>
        <v/>
      </c>
      <c r="M667" s="76" t="str">
        <f>IF($A667="","",SUMIF(Transacoes!$C$3:$C1001, $A667, Transacoes!M$3:M1001))</f>
        <v/>
      </c>
      <c r="N667" s="30"/>
      <c r="O667" s="31"/>
      <c r="P667" s="31"/>
      <c r="Q667" s="31"/>
      <c r="R667" s="31"/>
      <c r="S667" s="31"/>
      <c r="T667" s="31"/>
      <c r="U667" s="31"/>
      <c r="V667" s="31"/>
      <c r="W667" s="31"/>
      <c r="X667" s="31"/>
    </row>
    <row r="668">
      <c r="A668" s="69"/>
      <c r="B668" s="70" t="str">
        <f>IF($A668="","",SUMIFS(Transacoes!D$3:D1001,Transacoes!$C$3:$C1001,$A668,Transacoes!$B$3:$B1001,"C")-SUMIFS(Transacoes!D$3:D1001,Transacoes!$C$3:$C1001,$A668,Transacoes!$B$3:$B1001,"V"))</f>
        <v/>
      </c>
      <c r="C668" s="71" t="str">
        <f>IF($A668="","",(SUMIFS(Transacoes!F$3:F1001,Transacoes!$C$3:$C1001,$A668,Transacoes!$B$3:$B1001,"C")-SUMIFS(Transacoes!F$3:F1001,Transacoes!$C$3:$C1001,$A668,Transacoes!$B$3:$B1001,"V")) + G668)</f>
        <v/>
      </c>
      <c r="D668" s="71" t="str">
        <f>IFERROR(__xludf.DUMMYFUNCTION("IF(A668="""","""",IF(B668="""","""",B668*GOOGLEFINANCE(A668)))"),"")</f>
        <v/>
      </c>
      <c r="E668" s="71" t="str">
        <f t="shared" si="1"/>
        <v/>
      </c>
      <c r="F668" s="72" t="str">
        <f t="shared" si="2"/>
        <v/>
      </c>
      <c r="G668" s="73" t="str">
        <f>IF(A668="","",SUMIF(Transacoes!C$3:C1001,A668,Transacoes!G$3:G1001))</f>
        <v/>
      </c>
      <c r="H668" s="74" t="str">
        <f>IF(A668="","", SUMIF(Transacoes!C$3:C1001, A668, Transacoes!H$3:H1001))</f>
        <v/>
      </c>
      <c r="I668" s="75" t="str">
        <f>IF($A668="","",SUMIF(Transacoes!$C$3:$C1001, $A668, Transacoes!I$3:I1001))</f>
        <v/>
      </c>
      <c r="J668" s="75" t="str">
        <f>IF($A668="","",SUMIF(Transacoes!$C$3:$C1001, $A668, Transacoes!J$3:J1001))</f>
        <v/>
      </c>
      <c r="K668" s="75" t="str">
        <f>IF($A668="","",SUMIF(Transacoes!$C$3:$C1001, $A668, Transacoes!K$3:K1001))</f>
        <v/>
      </c>
      <c r="L668" s="75" t="str">
        <f>IF($A668="","",SUMIF(Transacoes!$C$3:$C1001, $A668, Transacoes!L$3:L1001))</f>
        <v/>
      </c>
      <c r="M668" s="76" t="str">
        <f>IF($A668="","",SUMIF(Transacoes!$C$3:$C1001, $A668, Transacoes!M$3:M1001))</f>
        <v/>
      </c>
      <c r="N668" s="30"/>
      <c r="O668" s="31"/>
      <c r="P668" s="31"/>
      <c r="Q668" s="31"/>
      <c r="R668" s="31"/>
      <c r="S668" s="31"/>
      <c r="T668" s="31"/>
      <c r="U668" s="31"/>
      <c r="V668" s="31"/>
      <c r="W668" s="31"/>
      <c r="X668" s="31"/>
    </row>
    <row r="669">
      <c r="A669" s="69"/>
      <c r="B669" s="70" t="str">
        <f>IF($A669="","",SUMIFS(Transacoes!D$3:D1001,Transacoes!$C$3:$C1001,$A669,Transacoes!$B$3:$B1001,"C")-SUMIFS(Transacoes!D$3:D1001,Transacoes!$C$3:$C1001,$A669,Transacoes!$B$3:$B1001,"V"))</f>
        <v/>
      </c>
      <c r="C669" s="71" t="str">
        <f>IF($A669="","",(SUMIFS(Transacoes!F$3:F1001,Transacoes!$C$3:$C1001,$A669,Transacoes!$B$3:$B1001,"C")-SUMIFS(Transacoes!F$3:F1001,Transacoes!$C$3:$C1001,$A669,Transacoes!$B$3:$B1001,"V")) + G669)</f>
        <v/>
      </c>
      <c r="D669" s="71" t="str">
        <f>IFERROR(__xludf.DUMMYFUNCTION("IF(A669="""","""",IF(B669="""","""",B669*GOOGLEFINANCE(A669)))"),"")</f>
        <v/>
      </c>
      <c r="E669" s="71" t="str">
        <f t="shared" si="1"/>
        <v/>
      </c>
      <c r="F669" s="72" t="str">
        <f t="shared" si="2"/>
        <v/>
      </c>
      <c r="G669" s="73" t="str">
        <f>IF(A669="","",SUMIF(Transacoes!C$3:C1001,A669,Transacoes!G$3:G1001))</f>
        <v/>
      </c>
      <c r="H669" s="74" t="str">
        <f>IF(A669="","", SUMIF(Transacoes!C$3:C1001, A669, Transacoes!H$3:H1001))</f>
        <v/>
      </c>
      <c r="I669" s="75" t="str">
        <f>IF($A669="","",SUMIF(Transacoes!$C$3:$C1001, $A669, Transacoes!I$3:I1001))</f>
        <v/>
      </c>
      <c r="J669" s="75" t="str">
        <f>IF($A669="","",SUMIF(Transacoes!$C$3:$C1001, $A669, Transacoes!J$3:J1001))</f>
        <v/>
      </c>
      <c r="K669" s="75" t="str">
        <f>IF($A669="","",SUMIF(Transacoes!$C$3:$C1001, $A669, Transacoes!K$3:K1001))</f>
        <v/>
      </c>
      <c r="L669" s="75" t="str">
        <f>IF($A669="","",SUMIF(Transacoes!$C$3:$C1001, $A669, Transacoes!L$3:L1001))</f>
        <v/>
      </c>
      <c r="M669" s="76" t="str">
        <f>IF($A669="","",SUMIF(Transacoes!$C$3:$C1001, $A669, Transacoes!M$3:M1001))</f>
        <v/>
      </c>
      <c r="N669" s="30"/>
      <c r="O669" s="31"/>
      <c r="P669" s="31"/>
      <c r="Q669" s="31"/>
      <c r="R669" s="31"/>
      <c r="S669" s="31"/>
      <c r="T669" s="31"/>
      <c r="U669" s="31"/>
      <c r="V669" s="31"/>
      <c r="W669" s="31"/>
      <c r="X669" s="31"/>
    </row>
    <row r="670">
      <c r="A670" s="69"/>
      <c r="B670" s="70" t="str">
        <f>IF($A670="","",SUMIFS(Transacoes!D$3:D1001,Transacoes!$C$3:$C1001,$A670,Transacoes!$B$3:$B1001,"C")-SUMIFS(Transacoes!D$3:D1001,Transacoes!$C$3:$C1001,$A670,Transacoes!$B$3:$B1001,"V"))</f>
        <v/>
      </c>
      <c r="C670" s="71" t="str">
        <f>IF($A670="","",(SUMIFS(Transacoes!F$3:F1001,Transacoes!$C$3:$C1001,$A670,Transacoes!$B$3:$B1001,"C")-SUMIFS(Transacoes!F$3:F1001,Transacoes!$C$3:$C1001,$A670,Transacoes!$B$3:$B1001,"V")) + G670)</f>
        <v/>
      </c>
      <c r="D670" s="71" t="str">
        <f>IFERROR(__xludf.DUMMYFUNCTION("IF(A670="""","""",IF(B670="""","""",B670*GOOGLEFINANCE(A670)))"),"")</f>
        <v/>
      </c>
      <c r="E670" s="71" t="str">
        <f t="shared" si="1"/>
        <v/>
      </c>
      <c r="F670" s="72" t="str">
        <f t="shared" si="2"/>
        <v/>
      </c>
      <c r="G670" s="73" t="str">
        <f>IF(A670="","",SUMIF(Transacoes!C$3:C1001,A670,Transacoes!G$3:G1001))</f>
        <v/>
      </c>
      <c r="H670" s="74" t="str">
        <f>IF(A670="","", SUMIF(Transacoes!C$3:C1001, A670, Transacoes!H$3:H1001))</f>
        <v/>
      </c>
      <c r="I670" s="75" t="str">
        <f>IF($A670="","",SUMIF(Transacoes!$C$3:$C1001, $A670, Transacoes!I$3:I1001))</f>
        <v/>
      </c>
      <c r="J670" s="75" t="str">
        <f>IF($A670="","",SUMIF(Transacoes!$C$3:$C1001, $A670, Transacoes!J$3:J1001))</f>
        <v/>
      </c>
      <c r="K670" s="75" t="str">
        <f>IF($A670="","",SUMIF(Transacoes!$C$3:$C1001, $A670, Transacoes!K$3:K1001))</f>
        <v/>
      </c>
      <c r="L670" s="75" t="str">
        <f>IF($A670="","",SUMIF(Transacoes!$C$3:$C1001, $A670, Transacoes!L$3:L1001))</f>
        <v/>
      </c>
      <c r="M670" s="76" t="str">
        <f>IF($A670="","",SUMIF(Transacoes!$C$3:$C1001, $A670, Transacoes!M$3:M1001))</f>
        <v/>
      </c>
      <c r="N670" s="30"/>
      <c r="O670" s="31"/>
      <c r="P670" s="31"/>
      <c r="Q670" s="31"/>
      <c r="R670" s="31"/>
      <c r="S670" s="31"/>
      <c r="T670" s="31"/>
      <c r="U670" s="31"/>
      <c r="V670" s="31"/>
      <c r="W670" s="31"/>
      <c r="X670" s="31"/>
    </row>
    <row r="671">
      <c r="A671" s="69"/>
      <c r="B671" s="70" t="str">
        <f>IF($A671="","",SUMIFS(Transacoes!D$3:D1001,Transacoes!$C$3:$C1001,$A671,Transacoes!$B$3:$B1001,"C")-SUMIFS(Transacoes!D$3:D1001,Transacoes!$C$3:$C1001,$A671,Transacoes!$B$3:$B1001,"V"))</f>
        <v/>
      </c>
      <c r="C671" s="71" t="str">
        <f>IF($A671="","",(SUMIFS(Transacoes!F$3:F1001,Transacoes!$C$3:$C1001,$A671,Transacoes!$B$3:$B1001,"C")-SUMIFS(Transacoes!F$3:F1001,Transacoes!$C$3:$C1001,$A671,Transacoes!$B$3:$B1001,"V")) + G671)</f>
        <v/>
      </c>
      <c r="D671" s="71" t="str">
        <f>IFERROR(__xludf.DUMMYFUNCTION("IF(A671="""","""",IF(B671="""","""",B671*GOOGLEFINANCE(A671)))"),"")</f>
        <v/>
      </c>
      <c r="E671" s="71" t="str">
        <f t="shared" si="1"/>
        <v/>
      </c>
      <c r="F671" s="72" t="str">
        <f t="shared" si="2"/>
        <v/>
      </c>
      <c r="G671" s="73" t="str">
        <f>IF(A671="","",SUMIF(Transacoes!C$3:C1001,A671,Transacoes!G$3:G1001))</f>
        <v/>
      </c>
      <c r="H671" s="74" t="str">
        <f>IF(A671="","", SUMIF(Transacoes!C$3:C1001, A671, Transacoes!H$3:H1001))</f>
        <v/>
      </c>
      <c r="I671" s="75" t="str">
        <f>IF($A671="","",SUMIF(Transacoes!$C$3:$C1001, $A671, Transacoes!I$3:I1001))</f>
        <v/>
      </c>
      <c r="J671" s="75" t="str">
        <f>IF($A671="","",SUMIF(Transacoes!$C$3:$C1001, $A671, Transacoes!J$3:J1001))</f>
        <v/>
      </c>
      <c r="K671" s="75" t="str">
        <f>IF($A671="","",SUMIF(Transacoes!$C$3:$C1001, $A671, Transacoes!K$3:K1001))</f>
        <v/>
      </c>
      <c r="L671" s="75" t="str">
        <f>IF($A671="","",SUMIF(Transacoes!$C$3:$C1001, $A671, Transacoes!L$3:L1001))</f>
        <v/>
      </c>
      <c r="M671" s="76" t="str">
        <f>IF($A671="","",SUMIF(Transacoes!$C$3:$C1001, $A671, Transacoes!M$3:M1001))</f>
        <v/>
      </c>
      <c r="N671" s="30"/>
      <c r="O671" s="31"/>
      <c r="P671" s="31"/>
      <c r="Q671" s="31"/>
      <c r="R671" s="31"/>
      <c r="S671" s="31"/>
      <c r="T671" s="31"/>
      <c r="U671" s="31"/>
      <c r="V671" s="31"/>
      <c r="W671" s="31"/>
      <c r="X671" s="31"/>
    </row>
    <row r="672">
      <c r="A672" s="69"/>
      <c r="B672" s="70" t="str">
        <f>IF($A672="","",SUMIFS(Transacoes!D$3:D1001,Transacoes!$C$3:$C1001,$A672,Transacoes!$B$3:$B1001,"C")-SUMIFS(Transacoes!D$3:D1001,Transacoes!$C$3:$C1001,$A672,Transacoes!$B$3:$B1001,"V"))</f>
        <v/>
      </c>
      <c r="C672" s="71" t="str">
        <f>IF($A672="","",(SUMIFS(Transacoes!F$3:F1001,Transacoes!$C$3:$C1001,$A672,Transacoes!$B$3:$B1001,"C")-SUMIFS(Transacoes!F$3:F1001,Transacoes!$C$3:$C1001,$A672,Transacoes!$B$3:$B1001,"V")) + G672)</f>
        <v/>
      </c>
      <c r="D672" s="71" t="str">
        <f>IFERROR(__xludf.DUMMYFUNCTION("IF(A672="""","""",IF(B672="""","""",B672*GOOGLEFINANCE(A672)))"),"")</f>
        <v/>
      </c>
      <c r="E672" s="71" t="str">
        <f t="shared" si="1"/>
        <v/>
      </c>
      <c r="F672" s="72" t="str">
        <f t="shared" si="2"/>
        <v/>
      </c>
      <c r="G672" s="73" t="str">
        <f>IF(A672="","",SUMIF(Transacoes!C$3:C1001,A672,Transacoes!G$3:G1001))</f>
        <v/>
      </c>
      <c r="H672" s="74" t="str">
        <f>IF(A672="","", SUMIF(Transacoes!C$3:C1001, A672, Transacoes!H$3:H1001))</f>
        <v/>
      </c>
      <c r="I672" s="75" t="str">
        <f>IF($A672="","",SUMIF(Transacoes!$C$3:$C1001, $A672, Transacoes!I$3:I1001))</f>
        <v/>
      </c>
      <c r="J672" s="75" t="str">
        <f>IF($A672="","",SUMIF(Transacoes!$C$3:$C1001, $A672, Transacoes!J$3:J1001))</f>
        <v/>
      </c>
      <c r="K672" s="75" t="str">
        <f>IF($A672="","",SUMIF(Transacoes!$C$3:$C1001, $A672, Transacoes!K$3:K1001))</f>
        <v/>
      </c>
      <c r="L672" s="75" t="str">
        <f>IF($A672="","",SUMIF(Transacoes!$C$3:$C1001, $A672, Transacoes!L$3:L1001))</f>
        <v/>
      </c>
      <c r="M672" s="76" t="str">
        <f>IF($A672="","",SUMIF(Transacoes!$C$3:$C1001, $A672, Transacoes!M$3:M1001))</f>
        <v/>
      </c>
      <c r="N672" s="30"/>
      <c r="O672" s="31"/>
      <c r="P672" s="31"/>
      <c r="Q672" s="31"/>
      <c r="R672" s="31"/>
      <c r="S672" s="31"/>
      <c r="T672" s="31"/>
      <c r="U672" s="31"/>
      <c r="V672" s="31"/>
      <c r="W672" s="31"/>
      <c r="X672" s="31"/>
    </row>
    <row r="673">
      <c r="A673" s="69"/>
      <c r="B673" s="70" t="str">
        <f>IF($A673="","",SUMIFS(Transacoes!D$3:D1001,Transacoes!$C$3:$C1001,$A673,Transacoes!$B$3:$B1001,"C")-SUMIFS(Transacoes!D$3:D1001,Transacoes!$C$3:$C1001,$A673,Transacoes!$B$3:$B1001,"V"))</f>
        <v/>
      </c>
      <c r="C673" s="71" t="str">
        <f>IF($A673="","",(SUMIFS(Transacoes!F$3:F1001,Transacoes!$C$3:$C1001,$A673,Transacoes!$B$3:$B1001,"C")-SUMIFS(Transacoes!F$3:F1001,Transacoes!$C$3:$C1001,$A673,Transacoes!$B$3:$B1001,"V")) + G673)</f>
        <v/>
      </c>
      <c r="D673" s="71" t="str">
        <f>IFERROR(__xludf.DUMMYFUNCTION("IF(A673="""","""",IF(B673="""","""",B673*GOOGLEFINANCE(A673)))"),"")</f>
        <v/>
      </c>
      <c r="E673" s="71" t="str">
        <f t="shared" si="1"/>
        <v/>
      </c>
      <c r="F673" s="72" t="str">
        <f t="shared" si="2"/>
        <v/>
      </c>
      <c r="G673" s="73" t="str">
        <f>IF(A673="","",SUMIF(Transacoes!C$3:C1001,A673,Transacoes!G$3:G1001))</f>
        <v/>
      </c>
      <c r="H673" s="74" t="str">
        <f>IF(A673="","", SUMIF(Transacoes!C$3:C1001, A673, Transacoes!H$3:H1001))</f>
        <v/>
      </c>
      <c r="I673" s="75" t="str">
        <f>IF($A673="","",SUMIF(Transacoes!$C$3:$C1001, $A673, Transacoes!I$3:I1001))</f>
        <v/>
      </c>
      <c r="J673" s="75" t="str">
        <f>IF($A673="","",SUMIF(Transacoes!$C$3:$C1001, $A673, Transacoes!J$3:J1001))</f>
        <v/>
      </c>
      <c r="K673" s="75" t="str">
        <f>IF($A673="","",SUMIF(Transacoes!$C$3:$C1001, $A673, Transacoes!K$3:K1001))</f>
        <v/>
      </c>
      <c r="L673" s="75" t="str">
        <f>IF($A673="","",SUMIF(Transacoes!$C$3:$C1001, $A673, Transacoes!L$3:L1001))</f>
        <v/>
      </c>
      <c r="M673" s="76" t="str">
        <f>IF($A673="","",SUMIF(Transacoes!$C$3:$C1001, $A673, Transacoes!M$3:M1001))</f>
        <v/>
      </c>
      <c r="N673" s="30"/>
      <c r="O673" s="31"/>
      <c r="P673" s="31"/>
      <c r="Q673" s="31"/>
      <c r="R673" s="31"/>
      <c r="S673" s="31"/>
      <c r="T673" s="31"/>
      <c r="U673" s="31"/>
      <c r="V673" s="31"/>
      <c r="W673" s="31"/>
      <c r="X673" s="31"/>
    </row>
    <row r="674">
      <c r="A674" s="69"/>
      <c r="B674" s="70" t="str">
        <f>IF($A674="","",SUMIFS(Transacoes!D$3:D1001,Transacoes!$C$3:$C1001,$A674,Transacoes!$B$3:$B1001,"C")-SUMIFS(Transacoes!D$3:D1001,Transacoes!$C$3:$C1001,$A674,Transacoes!$B$3:$B1001,"V"))</f>
        <v/>
      </c>
      <c r="C674" s="71" t="str">
        <f>IF($A674="","",(SUMIFS(Transacoes!F$3:F1001,Transacoes!$C$3:$C1001,$A674,Transacoes!$B$3:$B1001,"C")-SUMIFS(Transacoes!F$3:F1001,Transacoes!$C$3:$C1001,$A674,Transacoes!$B$3:$B1001,"V")) + G674)</f>
        <v/>
      </c>
      <c r="D674" s="71" t="str">
        <f>IFERROR(__xludf.DUMMYFUNCTION("IF(A674="""","""",IF(B674="""","""",B674*GOOGLEFINANCE(A674)))"),"")</f>
        <v/>
      </c>
      <c r="E674" s="71" t="str">
        <f t="shared" si="1"/>
        <v/>
      </c>
      <c r="F674" s="72" t="str">
        <f t="shared" si="2"/>
        <v/>
      </c>
      <c r="G674" s="73" t="str">
        <f>IF(A674="","",SUMIF(Transacoes!C$3:C1001,A674,Transacoes!G$3:G1001))</f>
        <v/>
      </c>
      <c r="H674" s="74" t="str">
        <f>IF(A674="","", SUMIF(Transacoes!C$3:C1001, A674, Transacoes!H$3:H1001))</f>
        <v/>
      </c>
      <c r="I674" s="75" t="str">
        <f>IF($A674="","",SUMIF(Transacoes!$C$3:$C1001, $A674, Transacoes!I$3:I1001))</f>
        <v/>
      </c>
      <c r="J674" s="75" t="str">
        <f>IF($A674="","",SUMIF(Transacoes!$C$3:$C1001, $A674, Transacoes!J$3:J1001))</f>
        <v/>
      </c>
      <c r="K674" s="75" t="str">
        <f>IF($A674="","",SUMIF(Transacoes!$C$3:$C1001, $A674, Transacoes!K$3:K1001))</f>
        <v/>
      </c>
      <c r="L674" s="75" t="str">
        <f>IF($A674="","",SUMIF(Transacoes!$C$3:$C1001, $A674, Transacoes!L$3:L1001))</f>
        <v/>
      </c>
      <c r="M674" s="76" t="str">
        <f>IF($A674="","",SUMIF(Transacoes!$C$3:$C1001, $A674, Transacoes!M$3:M1001))</f>
        <v/>
      </c>
      <c r="N674" s="30"/>
      <c r="O674" s="31"/>
      <c r="P674" s="31"/>
      <c r="Q674" s="31"/>
      <c r="R674" s="31"/>
      <c r="S674" s="31"/>
      <c r="T674" s="31"/>
      <c r="U674" s="31"/>
      <c r="V674" s="31"/>
      <c r="W674" s="31"/>
      <c r="X674" s="31"/>
    </row>
    <row r="675">
      <c r="A675" s="69"/>
      <c r="B675" s="70" t="str">
        <f>IF($A675="","",SUMIFS(Transacoes!D$3:D1001,Transacoes!$C$3:$C1001,$A675,Transacoes!$B$3:$B1001,"C")-SUMIFS(Transacoes!D$3:D1001,Transacoes!$C$3:$C1001,$A675,Transacoes!$B$3:$B1001,"V"))</f>
        <v/>
      </c>
      <c r="C675" s="71" t="str">
        <f>IF($A675="","",(SUMIFS(Transacoes!F$3:F1001,Transacoes!$C$3:$C1001,$A675,Transacoes!$B$3:$B1001,"C")-SUMIFS(Transacoes!F$3:F1001,Transacoes!$C$3:$C1001,$A675,Transacoes!$B$3:$B1001,"V")) + G675)</f>
        <v/>
      </c>
      <c r="D675" s="71" t="str">
        <f>IFERROR(__xludf.DUMMYFUNCTION("IF(A675="""","""",IF(B675="""","""",B675*GOOGLEFINANCE(A675)))"),"")</f>
        <v/>
      </c>
      <c r="E675" s="71" t="str">
        <f t="shared" si="1"/>
        <v/>
      </c>
      <c r="F675" s="72" t="str">
        <f t="shared" si="2"/>
        <v/>
      </c>
      <c r="G675" s="73" t="str">
        <f>IF(A675="","",SUMIF(Transacoes!C$3:C1001,A675,Transacoes!G$3:G1001))</f>
        <v/>
      </c>
      <c r="H675" s="74" t="str">
        <f>IF(A675="","", SUMIF(Transacoes!C$3:C1001, A675, Transacoes!H$3:H1001))</f>
        <v/>
      </c>
      <c r="I675" s="75" t="str">
        <f>IF($A675="","",SUMIF(Transacoes!$C$3:$C1001, $A675, Transacoes!I$3:I1001))</f>
        <v/>
      </c>
      <c r="J675" s="75" t="str">
        <f>IF($A675="","",SUMIF(Transacoes!$C$3:$C1001, $A675, Transacoes!J$3:J1001))</f>
        <v/>
      </c>
      <c r="K675" s="75" t="str">
        <f>IF($A675="","",SUMIF(Transacoes!$C$3:$C1001, $A675, Transacoes!K$3:K1001))</f>
        <v/>
      </c>
      <c r="L675" s="75" t="str">
        <f>IF($A675="","",SUMIF(Transacoes!$C$3:$C1001, $A675, Transacoes!L$3:L1001))</f>
        <v/>
      </c>
      <c r="M675" s="76" t="str">
        <f>IF($A675="","",SUMIF(Transacoes!$C$3:$C1001, $A675, Transacoes!M$3:M1001))</f>
        <v/>
      </c>
      <c r="N675" s="30"/>
      <c r="O675" s="31"/>
      <c r="P675" s="31"/>
      <c r="Q675" s="31"/>
      <c r="R675" s="31"/>
      <c r="S675" s="31"/>
      <c r="T675" s="31"/>
      <c r="U675" s="31"/>
      <c r="V675" s="31"/>
      <c r="W675" s="31"/>
      <c r="X675" s="31"/>
    </row>
    <row r="676">
      <c r="A676" s="69"/>
      <c r="B676" s="70" t="str">
        <f>IF($A676="","",SUMIFS(Transacoes!D$3:D1001,Transacoes!$C$3:$C1001,$A676,Transacoes!$B$3:$B1001,"C")-SUMIFS(Transacoes!D$3:D1001,Transacoes!$C$3:$C1001,$A676,Transacoes!$B$3:$B1001,"V"))</f>
        <v/>
      </c>
      <c r="C676" s="71" t="str">
        <f>IF($A676="","",(SUMIFS(Transacoes!F$3:F1001,Transacoes!$C$3:$C1001,$A676,Transacoes!$B$3:$B1001,"C")-SUMIFS(Transacoes!F$3:F1001,Transacoes!$C$3:$C1001,$A676,Transacoes!$B$3:$B1001,"V")) + G676)</f>
        <v/>
      </c>
      <c r="D676" s="71" t="str">
        <f>IFERROR(__xludf.DUMMYFUNCTION("IF(A676="""","""",IF(B676="""","""",B676*GOOGLEFINANCE(A676)))"),"")</f>
        <v/>
      </c>
      <c r="E676" s="71" t="str">
        <f t="shared" si="1"/>
        <v/>
      </c>
      <c r="F676" s="72" t="str">
        <f t="shared" si="2"/>
        <v/>
      </c>
      <c r="G676" s="73" t="str">
        <f>IF(A676="","",SUMIF(Transacoes!C$3:C1001,A676,Transacoes!G$3:G1001))</f>
        <v/>
      </c>
      <c r="H676" s="74" t="str">
        <f>IF(A676="","", SUMIF(Transacoes!C$3:C1001, A676, Transacoes!H$3:H1001))</f>
        <v/>
      </c>
      <c r="I676" s="75" t="str">
        <f>IF($A676="","",SUMIF(Transacoes!$C$3:$C1001, $A676, Transacoes!I$3:I1001))</f>
        <v/>
      </c>
      <c r="J676" s="75" t="str">
        <f>IF($A676="","",SUMIF(Transacoes!$C$3:$C1001, $A676, Transacoes!J$3:J1001))</f>
        <v/>
      </c>
      <c r="K676" s="75" t="str">
        <f>IF($A676="","",SUMIF(Transacoes!$C$3:$C1001, $A676, Transacoes!K$3:K1001))</f>
        <v/>
      </c>
      <c r="L676" s="75" t="str">
        <f>IF($A676="","",SUMIF(Transacoes!$C$3:$C1001, $A676, Transacoes!L$3:L1001))</f>
        <v/>
      </c>
      <c r="M676" s="76" t="str">
        <f>IF($A676="","",SUMIF(Transacoes!$C$3:$C1001, $A676, Transacoes!M$3:M1001))</f>
        <v/>
      </c>
      <c r="N676" s="30"/>
      <c r="O676" s="31"/>
      <c r="P676" s="31"/>
      <c r="Q676" s="31"/>
      <c r="R676" s="31"/>
      <c r="S676" s="31"/>
      <c r="T676" s="31"/>
      <c r="U676" s="31"/>
      <c r="V676" s="31"/>
      <c r="W676" s="31"/>
      <c r="X676" s="31"/>
    </row>
    <row r="677">
      <c r="A677" s="69"/>
      <c r="B677" s="70" t="str">
        <f>IF($A677="","",SUMIFS(Transacoes!D$3:D1001,Transacoes!$C$3:$C1001,$A677,Transacoes!$B$3:$B1001,"C")-SUMIFS(Transacoes!D$3:D1001,Transacoes!$C$3:$C1001,$A677,Transacoes!$B$3:$B1001,"V"))</f>
        <v/>
      </c>
      <c r="C677" s="71" t="str">
        <f>IF($A677="","",(SUMIFS(Transacoes!F$3:F1001,Transacoes!$C$3:$C1001,$A677,Transacoes!$B$3:$B1001,"C")-SUMIFS(Transacoes!F$3:F1001,Transacoes!$C$3:$C1001,$A677,Transacoes!$B$3:$B1001,"V")) + G677)</f>
        <v/>
      </c>
      <c r="D677" s="71" t="str">
        <f>IFERROR(__xludf.DUMMYFUNCTION("IF(A677="""","""",IF(B677="""","""",B677*GOOGLEFINANCE(A677)))"),"")</f>
        <v/>
      </c>
      <c r="E677" s="71" t="str">
        <f t="shared" si="1"/>
        <v/>
      </c>
      <c r="F677" s="72" t="str">
        <f t="shared" si="2"/>
        <v/>
      </c>
      <c r="G677" s="73" t="str">
        <f>IF(A677="","",SUMIF(Transacoes!C$3:C1001,A677,Transacoes!G$3:G1001))</f>
        <v/>
      </c>
      <c r="H677" s="74" t="str">
        <f>IF(A677="","", SUMIF(Transacoes!C$3:C1001, A677, Transacoes!H$3:H1001))</f>
        <v/>
      </c>
      <c r="I677" s="75" t="str">
        <f>IF($A677="","",SUMIF(Transacoes!$C$3:$C1001, $A677, Transacoes!I$3:I1001))</f>
        <v/>
      </c>
      <c r="J677" s="75" t="str">
        <f>IF($A677="","",SUMIF(Transacoes!$C$3:$C1001, $A677, Transacoes!J$3:J1001))</f>
        <v/>
      </c>
      <c r="K677" s="75" t="str">
        <f>IF($A677="","",SUMIF(Transacoes!$C$3:$C1001, $A677, Transacoes!K$3:K1001))</f>
        <v/>
      </c>
      <c r="L677" s="75" t="str">
        <f>IF($A677="","",SUMIF(Transacoes!$C$3:$C1001, $A677, Transacoes!L$3:L1001))</f>
        <v/>
      </c>
      <c r="M677" s="76" t="str">
        <f>IF($A677="","",SUMIF(Transacoes!$C$3:$C1001, $A677, Transacoes!M$3:M1001))</f>
        <v/>
      </c>
      <c r="N677" s="30"/>
      <c r="O677" s="31"/>
      <c r="P677" s="31"/>
      <c r="Q677" s="31"/>
      <c r="R677" s="31"/>
      <c r="S677" s="31"/>
      <c r="T677" s="31"/>
      <c r="U677" s="31"/>
      <c r="V677" s="31"/>
      <c r="W677" s="31"/>
      <c r="X677" s="31"/>
    </row>
    <row r="678">
      <c r="A678" s="69"/>
      <c r="B678" s="70" t="str">
        <f>IF($A678="","",SUMIFS(Transacoes!D$3:D1001,Transacoes!$C$3:$C1001,$A678,Transacoes!$B$3:$B1001,"C")-SUMIFS(Transacoes!D$3:D1001,Transacoes!$C$3:$C1001,$A678,Transacoes!$B$3:$B1001,"V"))</f>
        <v/>
      </c>
      <c r="C678" s="71" t="str">
        <f>IF($A678="","",(SUMIFS(Transacoes!F$3:F1001,Transacoes!$C$3:$C1001,$A678,Transacoes!$B$3:$B1001,"C")-SUMIFS(Transacoes!F$3:F1001,Transacoes!$C$3:$C1001,$A678,Transacoes!$B$3:$B1001,"V")) + G678)</f>
        <v/>
      </c>
      <c r="D678" s="71" t="str">
        <f>IFERROR(__xludf.DUMMYFUNCTION("IF(A678="""","""",IF(B678="""","""",B678*GOOGLEFINANCE(A678)))"),"")</f>
        <v/>
      </c>
      <c r="E678" s="71" t="str">
        <f t="shared" si="1"/>
        <v/>
      </c>
      <c r="F678" s="72" t="str">
        <f t="shared" si="2"/>
        <v/>
      </c>
      <c r="G678" s="73" t="str">
        <f>IF(A678="","",SUMIF(Transacoes!C$3:C1001,A678,Transacoes!G$3:G1001))</f>
        <v/>
      </c>
      <c r="H678" s="74" t="str">
        <f>IF(A678="","", SUMIF(Transacoes!C$3:C1001, A678, Transacoes!H$3:H1001))</f>
        <v/>
      </c>
      <c r="I678" s="75" t="str">
        <f>IF($A678="","",SUMIF(Transacoes!$C$3:$C1001, $A678, Transacoes!I$3:I1001))</f>
        <v/>
      </c>
      <c r="J678" s="75" t="str">
        <f>IF($A678="","",SUMIF(Transacoes!$C$3:$C1001, $A678, Transacoes!J$3:J1001))</f>
        <v/>
      </c>
      <c r="K678" s="75" t="str">
        <f>IF($A678="","",SUMIF(Transacoes!$C$3:$C1001, $A678, Transacoes!K$3:K1001))</f>
        <v/>
      </c>
      <c r="L678" s="75" t="str">
        <f>IF($A678="","",SUMIF(Transacoes!$C$3:$C1001, $A678, Transacoes!L$3:L1001))</f>
        <v/>
      </c>
      <c r="M678" s="76" t="str">
        <f>IF($A678="","",SUMIF(Transacoes!$C$3:$C1001, $A678, Transacoes!M$3:M1001))</f>
        <v/>
      </c>
      <c r="N678" s="30"/>
      <c r="O678" s="31"/>
      <c r="P678" s="31"/>
      <c r="Q678" s="31"/>
      <c r="R678" s="31"/>
      <c r="S678" s="31"/>
      <c r="T678" s="31"/>
      <c r="U678" s="31"/>
      <c r="V678" s="31"/>
      <c r="W678" s="31"/>
      <c r="X678" s="31"/>
    </row>
    <row r="679">
      <c r="A679" s="69"/>
      <c r="B679" s="70" t="str">
        <f>IF($A679="","",SUMIFS(Transacoes!D$3:D1001,Transacoes!$C$3:$C1001,$A679,Transacoes!$B$3:$B1001,"C")-SUMIFS(Transacoes!D$3:D1001,Transacoes!$C$3:$C1001,$A679,Transacoes!$B$3:$B1001,"V"))</f>
        <v/>
      </c>
      <c r="C679" s="71" t="str">
        <f>IF($A679="","",(SUMIFS(Transacoes!F$3:F1001,Transacoes!$C$3:$C1001,$A679,Transacoes!$B$3:$B1001,"C")-SUMIFS(Transacoes!F$3:F1001,Transacoes!$C$3:$C1001,$A679,Transacoes!$B$3:$B1001,"V")) + G679)</f>
        <v/>
      </c>
      <c r="D679" s="71" t="str">
        <f>IFERROR(__xludf.DUMMYFUNCTION("IF(A679="""","""",IF(B679="""","""",B679*GOOGLEFINANCE(A679)))"),"")</f>
        <v/>
      </c>
      <c r="E679" s="71" t="str">
        <f t="shared" si="1"/>
        <v/>
      </c>
      <c r="F679" s="72" t="str">
        <f t="shared" si="2"/>
        <v/>
      </c>
      <c r="G679" s="73" t="str">
        <f>IF(A679="","",SUMIF(Transacoes!C$3:C1001,A679,Transacoes!G$3:G1001))</f>
        <v/>
      </c>
      <c r="H679" s="74" t="str">
        <f>IF(A679="","", SUMIF(Transacoes!C$3:C1001, A679, Transacoes!H$3:H1001))</f>
        <v/>
      </c>
      <c r="I679" s="75" t="str">
        <f>IF($A679="","",SUMIF(Transacoes!$C$3:$C1001, $A679, Transacoes!I$3:I1001))</f>
        <v/>
      </c>
      <c r="J679" s="75" t="str">
        <f>IF($A679="","",SUMIF(Transacoes!$C$3:$C1001, $A679, Transacoes!J$3:J1001))</f>
        <v/>
      </c>
      <c r="K679" s="75" t="str">
        <f>IF($A679="","",SUMIF(Transacoes!$C$3:$C1001, $A679, Transacoes!K$3:K1001))</f>
        <v/>
      </c>
      <c r="L679" s="75" t="str">
        <f>IF($A679="","",SUMIF(Transacoes!$C$3:$C1001, $A679, Transacoes!L$3:L1001))</f>
        <v/>
      </c>
      <c r="M679" s="76" t="str">
        <f>IF($A679="","",SUMIF(Transacoes!$C$3:$C1001, $A679, Transacoes!M$3:M1001))</f>
        <v/>
      </c>
      <c r="N679" s="30"/>
      <c r="O679" s="31"/>
      <c r="P679" s="31"/>
      <c r="Q679" s="31"/>
      <c r="R679" s="31"/>
      <c r="S679" s="31"/>
      <c r="T679" s="31"/>
      <c r="U679" s="31"/>
      <c r="V679" s="31"/>
      <c r="W679" s="31"/>
      <c r="X679" s="31"/>
    </row>
    <row r="680">
      <c r="A680" s="69"/>
      <c r="B680" s="70" t="str">
        <f>IF($A680="","",SUMIFS(Transacoes!D$3:D1001,Transacoes!$C$3:$C1001,$A680,Transacoes!$B$3:$B1001,"C")-SUMIFS(Transacoes!D$3:D1001,Transacoes!$C$3:$C1001,$A680,Transacoes!$B$3:$B1001,"V"))</f>
        <v/>
      </c>
      <c r="C680" s="71" t="str">
        <f>IF($A680="","",(SUMIFS(Transacoes!F$3:F1001,Transacoes!$C$3:$C1001,$A680,Transacoes!$B$3:$B1001,"C")-SUMIFS(Transacoes!F$3:F1001,Transacoes!$C$3:$C1001,$A680,Transacoes!$B$3:$B1001,"V")) + G680)</f>
        <v/>
      </c>
      <c r="D680" s="71" t="str">
        <f>IFERROR(__xludf.DUMMYFUNCTION("IF(A680="""","""",IF(B680="""","""",B680*GOOGLEFINANCE(A680)))"),"")</f>
        <v/>
      </c>
      <c r="E680" s="71" t="str">
        <f t="shared" si="1"/>
        <v/>
      </c>
      <c r="F680" s="72" t="str">
        <f t="shared" si="2"/>
        <v/>
      </c>
      <c r="G680" s="73" t="str">
        <f>IF(A680="","",SUMIF(Transacoes!C$3:C1001,A680,Transacoes!G$3:G1001))</f>
        <v/>
      </c>
      <c r="H680" s="74" t="str">
        <f>IF(A680="","", SUMIF(Transacoes!C$3:C1001, A680, Transacoes!H$3:H1001))</f>
        <v/>
      </c>
      <c r="I680" s="75" t="str">
        <f>IF($A680="","",SUMIF(Transacoes!$C$3:$C1001, $A680, Transacoes!I$3:I1001))</f>
        <v/>
      </c>
      <c r="J680" s="75" t="str">
        <f>IF($A680="","",SUMIF(Transacoes!$C$3:$C1001, $A680, Transacoes!J$3:J1001))</f>
        <v/>
      </c>
      <c r="K680" s="75" t="str">
        <f>IF($A680="","",SUMIF(Transacoes!$C$3:$C1001, $A680, Transacoes!K$3:K1001))</f>
        <v/>
      </c>
      <c r="L680" s="75" t="str">
        <f>IF($A680="","",SUMIF(Transacoes!$C$3:$C1001, $A680, Transacoes!L$3:L1001))</f>
        <v/>
      </c>
      <c r="M680" s="76" t="str">
        <f>IF($A680="","",SUMIF(Transacoes!$C$3:$C1001, $A680, Transacoes!M$3:M1001))</f>
        <v/>
      </c>
      <c r="N680" s="30"/>
      <c r="O680" s="31"/>
      <c r="P680" s="31"/>
      <c r="Q680" s="31"/>
      <c r="R680" s="31"/>
      <c r="S680" s="31"/>
      <c r="T680" s="31"/>
      <c r="U680" s="31"/>
      <c r="V680" s="31"/>
      <c r="W680" s="31"/>
      <c r="X680" s="31"/>
    </row>
    <row r="681">
      <c r="A681" s="69"/>
      <c r="B681" s="70" t="str">
        <f>IF($A681="","",SUMIFS(Transacoes!D$3:D1001,Transacoes!$C$3:$C1001,$A681,Transacoes!$B$3:$B1001,"C")-SUMIFS(Transacoes!D$3:D1001,Transacoes!$C$3:$C1001,$A681,Transacoes!$B$3:$B1001,"V"))</f>
        <v/>
      </c>
      <c r="C681" s="71" t="str">
        <f>IF($A681="","",(SUMIFS(Transacoes!F$3:F1001,Transacoes!$C$3:$C1001,$A681,Transacoes!$B$3:$B1001,"C")-SUMIFS(Transacoes!F$3:F1001,Transacoes!$C$3:$C1001,$A681,Transacoes!$B$3:$B1001,"V")) + G681)</f>
        <v/>
      </c>
      <c r="D681" s="71" t="str">
        <f>IFERROR(__xludf.DUMMYFUNCTION("IF(A681="""","""",IF(B681="""","""",B681*GOOGLEFINANCE(A681)))"),"")</f>
        <v/>
      </c>
      <c r="E681" s="71" t="str">
        <f t="shared" si="1"/>
        <v/>
      </c>
      <c r="F681" s="72" t="str">
        <f t="shared" si="2"/>
        <v/>
      </c>
      <c r="G681" s="73" t="str">
        <f>IF(A681="","",SUMIF(Transacoes!C$3:C1001,A681,Transacoes!G$3:G1001))</f>
        <v/>
      </c>
      <c r="H681" s="74" t="str">
        <f>IF(A681="","", SUMIF(Transacoes!C$3:C1001, A681, Transacoes!H$3:H1001))</f>
        <v/>
      </c>
      <c r="I681" s="75" t="str">
        <f>IF($A681="","",SUMIF(Transacoes!$C$3:$C1001, $A681, Transacoes!I$3:I1001))</f>
        <v/>
      </c>
      <c r="J681" s="75" t="str">
        <f>IF($A681="","",SUMIF(Transacoes!$C$3:$C1001, $A681, Transacoes!J$3:J1001))</f>
        <v/>
      </c>
      <c r="K681" s="75" t="str">
        <f>IF($A681="","",SUMIF(Transacoes!$C$3:$C1001, $A681, Transacoes!K$3:K1001))</f>
        <v/>
      </c>
      <c r="L681" s="75" t="str">
        <f>IF($A681="","",SUMIF(Transacoes!$C$3:$C1001, $A681, Transacoes!L$3:L1001))</f>
        <v/>
      </c>
      <c r="M681" s="76" t="str">
        <f>IF($A681="","",SUMIF(Transacoes!$C$3:$C1001, $A681, Transacoes!M$3:M1001))</f>
        <v/>
      </c>
      <c r="N681" s="30"/>
      <c r="O681" s="31"/>
      <c r="P681" s="31"/>
      <c r="Q681" s="31"/>
      <c r="R681" s="31"/>
      <c r="S681" s="31"/>
      <c r="T681" s="31"/>
      <c r="U681" s="31"/>
      <c r="V681" s="31"/>
      <c r="W681" s="31"/>
      <c r="X681" s="31"/>
    </row>
    <row r="682">
      <c r="A682" s="69"/>
      <c r="B682" s="70" t="str">
        <f>IF($A682="","",SUMIFS(Transacoes!D$3:D1001,Transacoes!$C$3:$C1001,$A682,Transacoes!$B$3:$B1001,"C")-SUMIFS(Transacoes!D$3:D1001,Transacoes!$C$3:$C1001,$A682,Transacoes!$B$3:$B1001,"V"))</f>
        <v/>
      </c>
      <c r="C682" s="71" t="str">
        <f>IF($A682="","",(SUMIFS(Transacoes!F$3:F1001,Transacoes!$C$3:$C1001,$A682,Transacoes!$B$3:$B1001,"C")-SUMIFS(Transacoes!F$3:F1001,Transacoes!$C$3:$C1001,$A682,Transacoes!$B$3:$B1001,"V")) + G682)</f>
        <v/>
      </c>
      <c r="D682" s="71" t="str">
        <f>IFERROR(__xludf.DUMMYFUNCTION("IF(A682="""","""",IF(B682="""","""",B682*GOOGLEFINANCE(A682)))"),"")</f>
        <v/>
      </c>
      <c r="E682" s="71" t="str">
        <f t="shared" si="1"/>
        <v/>
      </c>
      <c r="F682" s="72" t="str">
        <f t="shared" si="2"/>
        <v/>
      </c>
      <c r="G682" s="73" t="str">
        <f>IF(A682="","",SUMIF(Transacoes!C$3:C1001,A682,Transacoes!G$3:G1001))</f>
        <v/>
      </c>
      <c r="H682" s="74" t="str">
        <f>IF(A682="","", SUMIF(Transacoes!C$3:C1001, A682, Transacoes!H$3:H1001))</f>
        <v/>
      </c>
      <c r="I682" s="75" t="str">
        <f>IF($A682="","",SUMIF(Transacoes!$C$3:$C1001, $A682, Transacoes!I$3:I1001))</f>
        <v/>
      </c>
      <c r="J682" s="75" t="str">
        <f>IF($A682="","",SUMIF(Transacoes!$C$3:$C1001, $A682, Transacoes!J$3:J1001))</f>
        <v/>
      </c>
      <c r="K682" s="75" t="str">
        <f>IF($A682="","",SUMIF(Transacoes!$C$3:$C1001, $A682, Transacoes!K$3:K1001))</f>
        <v/>
      </c>
      <c r="L682" s="75" t="str">
        <f>IF($A682="","",SUMIF(Transacoes!$C$3:$C1001, $A682, Transacoes!L$3:L1001))</f>
        <v/>
      </c>
      <c r="M682" s="76" t="str">
        <f>IF($A682="","",SUMIF(Transacoes!$C$3:$C1001, $A682, Transacoes!M$3:M1001))</f>
        <v/>
      </c>
      <c r="N682" s="30"/>
      <c r="O682" s="31"/>
      <c r="P682" s="31"/>
      <c r="Q682" s="31"/>
      <c r="R682" s="31"/>
      <c r="S682" s="31"/>
      <c r="T682" s="31"/>
      <c r="U682" s="31"/>
      <c r="V682" s="31"/>
      <c r="W682" s="31"/>
      <c r="X682" s="31"/>
    </row>
    <row r="683">
      <c r="A683" s="69"/>
      <c r="B683" s="70" t="str">
        <f>IF($A683="","",SUMIFS(Transacoes!D$3:D1001,Transacoes!$C$3:$C1001,$A683,Transacoes!$B$3:$B1001,"C")-SUMIFS(Transacoes!D$3:D1001,Transacoes!$C$3:$C1001,$A683,Transacoes!$B$3:$B1001,"V"))</f>
        <v/>
      </c>
      <c r="C683" s="71" t="str">
        <f>IF($A683="","",(SUMIFS(Transacoes!F$3:F1001,Transacoes!$C$3:$C1001,$A683,Transacoes!$B$3:$B1001,"C")-SUMIFS(Transacoes!F$3:F1001,Transacoes!$C$3:$C1001,$A683,Transacoes!$B$3:$B1001,"V")) + G683)</f>
        <v/>
      </c>
      <c r="D683" s="71" t="str">
        <f>IFERROR(__xludf.DUMMYFUNCTION("IF(A683="""","""",IF(B683="""","""",B683*GOOGLEFINANCE(A683)))"),"")</f>
        <v/>
      </c>
      <c r="E683" s="71" t="str">
        <f t="shared" si="1"/>
        <v/>
      </c>
      <c r="F683" s="72" t="str">
        <f t="shared" si="2"/>
        <v/>
      </c>
      <c r="G683" s="73" t="str">
        <f>IF(A683="","",SUMIF(Transacoes!C$3:C1001,A683,Transacoes!G$3:G1001))</f>
        <v/>
      </c>
      <c r="H683" s="74" t="str">
        <f>IF(A683="","", SUMIF(Transacoes!C$3:C1001, A683, Transacoes!H$3:H1001))</f>
        <v/>
      </c>
      <c r="I683" s="75" t="str">
        <f>IF($A683="","",SUMIF(Transacoes!$C$3:$C1001, $A683, Transacoes!I$3:I1001))</f>
        <v/>
      </c>
      <c r="J683" s="75" t="str">
        <f>IF($A683="","",SUMIF(Transacoes!$C$3:$C1001, $A683, Transacoes!J$3:J1001))</f>
        <v/>
      </c>
      <c r="K683" s="75" t="str">
        <f>IF($A683="","",SUMIF(Transacoes!$C$3:$C1001, $A683, Transacoes!K$3:K1001))</f>
        <v/>
      </c>
      <c r="L683" s="75" t="str">
        <f>IF($A683="","",SUMIF(Transacoes!$C$3:$C1001, $A683, Transacoes!L$3:L1001))</f>
        <v/>
      </c>
      <c r="M683" s="76" t="str">
        <f>IF($A683="","",SUMIF(Transacoes!$C$3:$C1001, $A683, Transacoes!M$3:M1001))</f>
        <v/>
      </c>
      <c r="N683" s="30"/>
      <c r="O683" s="31"/>
      <c r="P683" s="31"/>
      <c r="Q683" s="31"/>
      <c r="R683" s="31"/>
      <c r="S683" s="31"/>
      <c r="T683" s="31"/>
      <c r="U683" s="31"/>
      <c r="V683" s="31"/>
      <c r="W683" s="31"/>
      <c r="X683" s="31"/>
    </row>
    <row r="684">
      <c r="A684" s="69"/>
      <c r="B684" s="70" t="str">
        <f>IF($A684="","",SUMIFS(Transacoes!D$3:D1001,Transacoes!$C$3:$C1001,$A684,Transacoes!$B$3:$B1001,"C")-SUMIFS(Transacoes!D$3:D1001,Transacoes!$C$3:$C1001,$A684,Transacoes!$B$3:$B1001,"V"))</f>
        <v/>
      </c>
      <c r="C684" s="71" t="str">
        <f>IF($A684="","",(SUMIFS(Transacoes!F$3:F1001,Transacoes!$C$3:$C1001,$A684,Transacoes!$B$3:$B1001,"C")-SUMIFS(Transacoes!F$3:F1001,Transacoes!$C$3:$C1001,$A684,Transacoes!$B$3:$B1001,"V")) + G684)</f>
        <v/>
      </c>
      <c r="D684" s="71" t="str">
        <f>IFERROR(__xludf.DUMMYFUNCTION("IF(A684="""","""",IF(B684="""","""",B684*GOOGLEFINANCE(A684)))"),"")</f>
        <v/>
      </c>
      <c r="E684" s="71" t="str">
        <f t="shared" si="1"/>
        <v/>
      </c>
      <c r="F684" s="72" t="str">
        <f t="shared" si="2"/>
        <v/>
      </c>
      <c r="G684" s="73" t="str">
        <f>IF(A684="","",SUMIF(Transacoes!C$3:C1001,A684,Transacoes!G$3:G1001))</f>
        <v/>
      </c>
      <c r="H684" s="74" t="str">
        <f>IF(A684="","", SUMIF(Transacoes!C$3:C1001, A684, Transacoes!H$3:H1001))</f>
        <v/>
      </c>
      <c r="I684" s="75" t="str">
        <f>IF($A684="","",SUMIF(Transacoes!$C$3:$C1001, $A684, Transacoes!I$3:I1001))</f>
        <v/>
      </c>
      <c r="J684" s="75" t="str">
        <f>IF($A684="","",SUMIF(Transacoes!$C$3:$C1001, $A684, Transacoes!J$3:J1001))</f>
        <v/>
      </c>
      <c r="K684" s="75" t="str">
        <f>IF($A684="","",SUMIF(Transacoes!$C$3:$C1001, $A684, Transacoes!K$3:K1001))</f>
        <v/>
      </c>
      <c r="L684" s="75" t="str">
        <f>IF($A684="","",SUMIF(Transacoes!$C$3:$C1001, $A684, Transacoes!L$3:L1001))</f>
        <v/>
      </c>
      <c r="M684" s="76" t="str">
        <f>IF($A684="","",SUMIF(Transacoes!$C$3:$C1001, $A684, Transacoes!M$3:M1001))</f>
        <v/>
      </c>
      <c r="N684" s="30"/>
      <c r="O684" s="31"/>
      <c r="P684" s="31"/>
      <c r="Q684" s="31"/>
      <c r="R684" s="31"/>
      <c r="S684" s="31"/>
      <c r="T684" s="31"/>
      <c r="U684" s="31"/>
      <c r="V684" s="31"/>
      <c r="W684" s="31"/>
      <c r="X684" s="31"/>
    </row>
    <row r="685">
      <c r="A685" s="69"/>
      <c r="B685" s="70" t="str">
        <f>IF($A685="","",SUMIFS(Transacoes!D$3:D1001,Transacoes!$C$3:$C1001,$A685,Transacoes!$B$3:$B1001,"C")-SUMIFS(Transacoes!D$3:D1001,Transacoes!$C$3:$C1001,$A685,Transacoes!$B$3:$B1001,"V"))</f>
        <v/>
      </c>
      <c r="C685" s="71" t="str">
        <f>IF($A685="","",(SUMIFS(Transacoes!F$3:F1001,Transacoes!$C$3:$C1001,$A685,Transacoes!$B$3:$B1001,"C")-SUMIFS(Transacoes!F$3:F1001,Transacoes!$C$3:$C1001,$A685,Transacoes!$B$3:$B1001,"V")) + G685)</f>
        <v/>
      </c>
      <c r="D685" s="71" t="str">
        <f>IFERROR(__xludf.DUMMYFUNCTION("IF(A685="""","""",IF(B685="""","""",B685*GOOGLEFINANCE(A685)))"),"")</f>
        <v/>
      </c>
      <c r="E685" s="71" t="str">
        <f t="shared" si="1"/>
        <v/>
      </c>
      <c r="F685" s="72" t="str">
        <f t="shared" si="2"/>
        <v/>
      </c>
      <c r="G685" s="73" t="str">
        <f>IF(A685="","",SUMIF(Transacoes!C$3:C1001,A685,Transacoes!G$3:G1001))</f>
        <v/>
      </c>
      <c r="H685" s="74" t="str">
        <f>IF(A685="","", SUMIF(Transacoes!C$3:C1001, A685, Transacoes!H$3:H1001))</f>
        <v/>
      </c>
      <c r="I685" s="75" t="str">
        <f>IF($A685="","",SUMIF(Transacoes!$C$3:$C1001, $A685, Transacoes!I$3:I1001))</f>
        <v/>
      </c>
      <c r="J685" s="75" t="str">
        <f>IF($A685="","",SUMIF(Transacoes!$C$3:$C1001, $A685, Transacoes!J$3:J1001))</f>
        <v/>
      </c>
      <c r="K685" s="75" t="str">
        <f>IF($A685="","",SUMIF(Transacoes!$C$3:$C1001, $A685, Transacoes!K$3:K1001))</f>
        <v/>
      </c>
      <c r="L685" s="75" t="str">
        <f>IF($A685="","",SUMIF(Transacoes!$C$3:$C1001, $A685, Transacoes!L$3:L1001))</f>
        <v/>
      </c>
      <c r="M685" s="76" t="str">
        <f>IF($A685="","",SUMIF(Transacoes!$C$3:$C1001, $A685, Transacoes!M$3:M1001))</f>
        <v/>
      </c>
      <c r="N685" s="30"/>
      <c r="O685" s="31"/>
      <c r="P685" s="31"/>
      <c r="Q685" s="31"/>
      <c r="R685" s="31"/>
      <c r="S685" s="31"/>
      <c r="T685" s="31"/>
      <c r="U685" s="31"/>
      <c r="V685" s="31"/>
      <c r="W685" s="31"/>
      <c r="X685" s="31"/>
    </row>
    <row r="686">
      <c r="A686" s="69"/>
      <c r="B686" s="70" t="str">
        <f>IF($A686="","",SUMIFS(Transacoes!D$3:D1001,Transacoes!$C$3:$C1001,$A686,Transacoes!$B$3:$B1001,"C")-SUMIFS(Transacoes!D$3:D1001,Transacoes!$C$3:$C1001,$A686,Transacoes!$B$3:$B1001,"V"))</f>
        <v/>
      </c>
      <c r="C686" s="71" t="str">
        <f>IF($A686="","",(SUMIFS(Transacoes!F$3:F1001,Transacoes!$C$3:$C1001,$A686,Transacoes!$B$3:$B1001,"C")-SUMIFS(Transacoes!F$3:F1001,Transacoes!$C$3:$C1001,$A686,Transacoes!$B$3:$B1001,"V")) + G686)</f>
        <v/>
      </c>
      <c r="D686" s="71" t="str">
        <f>IFERROR(__xludf.DUMMYFUNCTION("IF(A686="""","""",IF(B686="""","""",B686*GOOGLEFINANCE(A686)))"),"")</f>
        <v/>
      </c>
      <c r="E686" s="71" t="str">
        <f t="shared" si="1"/>
        <v/>
      </c>
      <c r="F686" s="72" t="str">
        <f t="shared" si="2"/>
        <v/>
      </c>
      <c r="G686" s="73" t="str">
        <f>IF(A686="","",SUMIF(Transacoes!C$3:C1001,A686,Transacoes!G$3:G1001))</f>
        <v/>
      </c>
      <c r="H686" s="74" t="str">
        <f>IF(A686="","", SUMIF(Transacoes!C$3:C1001, A686, Transacoes!H$3:H1001))</f>
        <v/>
      </c>
      <c r="I686" s="75" t="str">
        <f>IF($A686="","",SUMIF(Transacoes!$C$3:$C1001, $A686, Transacoes!I$3:I1001))</f>
        <v/>
      </c>
      <c r="J686" s="75" t="str">
        <f>IF($A686="","",SUMIF(Transacoes!$C$3:$C1001, $A686, Transacoes!J$3:J1001))</f>
        <v/>
      </c>
      <c r="K686" s="75" t="str">
        <f>IF($A686="","",SUMIF(Transacoes!$C$3:$C1001, $A686, Transacoes!K$3:K1001))</f>
        <v/>
      </c>
      <c r="L686" s="75" t="str">
        <f>IF($A686="","",SUMIF(Transacoes!$C$3:$C1001, $A686, Transacoes!L$3:L1001))</f>
        <v/>
      </c>
      <c r="M686" s="76" t="str">
        <f>IF($A686="","",SUMIF(Transacoes!$C$3:$C1001, $A686, Transacoes!M$3:M1001))</f>
        <v/>
      </c>
      <c r="N686" s="30"/>
      <c r="O686" s="31"/>
      <c r="P686" s="31"/>
      <c r="Q686" s="31"/>
      <c r="R686" s="31"/>
      <c r="S686" s="31"/>
      <c r="T686" s="31"/>
      <c r="U686" s="31"/>
      <c r="V686" s="31"/>
      <c r="W686" s="31"/>
      <c r="X686" s="31"/>
    </row>
    <row r="687">
      <c r="A687" s="69"/>
      <c r="B687" s="70" t="str">
        <f>IF($A687="","",SUMIFS(Transacoes!D$3:D1001,Transacoes!$C$3:$C1001,$A687,Transacoes!$B$3:$B1001,"C")-SUMIFS(Transacoes!D$3:D1001,Transacoes!$C$3:$C1001,$A687,Transacoes!$B$3:$B1001,"V"))</f>
        <v/>
      </c>
      <c r="C687" s="71" t="str">
        <f>IF($A687="","",(SUMIFS(Transacoes!F$3:F1001,Transacoes!$C$3:$C1001,$A687,Transacoes!$B$3:$B1001,"C")-SUMIFS(Transacoes!F$3:F1001,Transacoes!$C$3:$C1001,$A687,Transacoes!$B$3:$B1001,"V")) + G687)</f>
        <v/>
      </c>
      <c r="D687" s="71" t="str">
        <f>IFERROR(__xludf.DUMMYFUNCTION("IF(A687="""","""",IF(B687="""","""",B687*GOOGLEFINANCE(A687)))"),"")</f>
        <v/>
      </c>
      <c r="E687" s="71" t="str">
        <f t="shared" si="1"/>
        <v/>
      </c>
      <c r="F687" s="72" t="str">
        <f t="shared" si="2"/>
        <v/>
      </c>
      <c r="G687" s="73" t="str">
        <f>IF(A687="","",SUMIF(Transacoes!C$3:C1001,A687,Transacoes!G$3:G1001))</f>
        <v/>
      </c>
      <c r="H687" s="74" t="str">
        <f>IF(A687="","", SUMIF(Transacoes!C$3:C1001, A687, Transacoes!H$3:H1001))</f>
        <v/>
      </c>
      <c r="I687" s="75" t="str">
        <f>IF($A687="","",SUMIF(Transacoes!$C$3:$C1001, $A687, Transacoes!I$3:I1001))</f>
        <v/>
      </c>
      <c r="J687" s="75" t="str">
        <f>IF($A687="","",SUMIF(Transacoes!$C$3:$C1001, $A687, Transacoes!J$3:J1001))</f>
        <v/>
      </c>
      <c r="K687" s="75" t="str">
        <f>IF($A687="","",SUMIF(Transacoes!$C$3:$C1001, $A687, Transacoes!K$3:K1001))</f>
        <v/>
      </c>
      <c r="L687" s="75" t="str">
        <f>IF($A687="","",SUMIF(Transacoes!$C$3:$C1001, $A687, Transacoes!L$3:L1001))</f>
        <v/>
      </c>
      <c r="M687" s="76" t="str">
        <f>IF($A687="","",SUMIF(Transacoes!$C$3:$C1001, $A687, Transacoes!M$3:M1001))</f>
        <v/>
      </c>
      <c r="N687" s="30"/>
      <c r="O687" s="31"/>
      <c r="P687" s="31"/>
      <c r="Q687" s="31"/>
      <c r="R687" s="31"/>
      <c r="S687" s="31"/>
      <c r="T687" s="31"/>
      <c r="U687" s="31"/>
      <c r="V687" s="31"/>
      <c r="W687" s="31"/>
      <c r="X687" s="31"/>
    </row>
    <row r="688">
      <c r="A688" s="69"/>
      <c r="B688" s="70" t="str">
        <f>IF($A688="","",SUMIFS(Transacoes!D$3:D1001,Transacoes!$C$3:$C1001,$A688,Transacoes!$B$3:$B1001,"C")-SUMIFS(Transacoes!D$3:D1001,Transacoes!$C$3:$C1001,$A688,Transacoes!$B$3:$B1001,"V"))</f>
        <v/>
      </c>
      <c r="C688" s="71" t="str">
        <f>IF($A688="","",(SUMIFS(Transacoes!F$3:F1001,Transacoes!$C$3:$C1001,$A688,Transacoes!$B$3:$B1001,"C")-SUMIFS(Transacoes!F$3:F1001,Transacoes!$C$3:$C1001,$A688,Transacoes!$B$3:$B1001,"V")) + G688)</f>
        <v/>
      </c>
      <c r="D688" s="71" t="str">
        <f>IFERROR(__xludf.DUMMYFUNCTION("IF(A688="""","""",IF(B688="""","""",B688*GOOGLEFINANCE(A688)))"),"")</f>
        <v/>
      </c>
      <c r="E688" s="71" t="str">
        <f t="shared" si="1"/>
        <v/>
      </c>
      <c r="F688" s="72" t="str">
        <f t="shared" si="2"/>
        <v/>
      </c>
      <c r="G688" s="73" t="str">
        <f>IF(A688="","",SUMIF(Transacoes!C$3:C1001,A688,Transacoes!G$3:G1001))</f>
        <v/>
      </c>
      <c r="H688" s="74" t="str">
        <f>IF(A688="","", SUMIF(Transacoes!C$3:C1001, A688, Transacoes!H$3:H1001))</f>
        <v/>
      </c>
      <c r="I688" s="75" t="str">
        <f>IF($A688="","",SUMIF(Transacoes!$C$3:$C1001, $A688, Transacoes!I$3:I1001))</f>
        <v/>
      </c>
      <c r="J688" s="75" t="str">
        <f>IF($A688="","",SUMIF(Transacoes!$C$3:$C1001, $A688, Transacoes!J$3:J1001))</f>
        <v/>
      </c>
      <c r="K688" s="75" t="str">
        <f>IF($A688="","",SUMIF(Transacoes!$C$3:$C1001, $A688, Transacoes!K$3:K1001))</f>
        <v/>
      </c>
      <c r="L688" s="75" t="str">
        <f>IF($A688="","",SUMIF(Transacoes!$C$3:$C1001, $A688, Transacoes!L$3:L1001))</f>
        <v/>
      </c>
      <c r="M688" s="76" t="str">
        <f>IF($A688="","",SUMIF(Transacoes!$C$3:$C1001, $A688, Transacoes!M$3:M1001))</f>
        <v/>
      </c>
      <c r="N688" s="30"/>
      <c r="O688" s="31"/>
      <c r="P688" s="31"/>
      <c r="Q688" s="31"/>
      <c r="R688" s="31"/>
      <c r="S688" s="31"/>
      <c r="T688" s="31"/>
      <c r="U688" s="31"/>
      <c r="V688" s="31"/>
      <c r="W688" s="31"/>
      <c r="X688" s="31"/>
    </row>
    <row r="689">
      <c r="A689" s="69"/>
      <c r="B689" s="70" t="str">
        <f>IF($A689="","",SUMIFS(Transacoes!D$3:D1001,Transacoes!$C$3:$C1001,$A689,Transacoes!$B$3:$B1001,"C")-SUMIFS(Transacoes!D$3:D1001,Transacoes!$C$3:$C1001,$A689,Transacoes!$B$3:$B1001,"V"))</f>
        <v/>
      </c>
      <c r="C689" s="71" t="str">
        <f>IF($A689="","",(SUMIFS(Transacoes!F$3:F1001,Transacoes!$C$3:$C1001,$A689,Transacoes!$B$3:$B1001,"C")-SUMIFS(Transacoes!F$3:F1001,Transacoes!$C$3:$C1001,$A689,Transacoes!$B$3:$B1001,"V")) + G689)</f>
        <v/>
      </c>
      <c r="D689" s="71" t="str">
        <f>IFERROR(__xludf.DUMMYFUNCTION("IF(A689="""","""",IF(B689="""","""",B689*GOOGLEFINANCE(A689)))"),"")</f>
        <v/>
      </c>
      <c r="E689" s="71" t="str">
        <f t="shared" si="1"/>
        <v/>
      </c>
      <c r="F689" s="72" t="str">
        <f t="shared" si="2"/>
        <v/>
      </c>
      <c r="G689" s="73" t="str">
        <f>IF(A689="","",SUMIF(Transacoes!C$3:C1001,A689,Transacoes!G$3:G1001))</f>
        <v/>
      </c>
      <c r="H689" s="74" t="str">
        <f>IF(A689="","", SUMIF(Transacoes!C$3:C1001, A689, Transacoes!H$3:H1001))</f>
        <v/>
      </c>
      <c r="I689" s="75" t="str">
        <f>IF($A689="","",SUMIF(Transacoes!$C$3:$C1001, $A689, Transacoes!I$3:I1001))</f>
        <v/>
      </c>
      <c r="J689" s="75" t="str">
        <f>IF($A689="","",SUMIF(Transacoes!$C$3:$C1001, $A689, Transacoes!J$3:J1001))</f>
        <v/>
      </c>
      <c r="K689" s="75" t="str">
        <f>IF($A689="","",SUMIF(Transacoes!$C$3:$C1001, $A689, Transacoes!K$3:K1001))</f>
        <v/>
      </c>
      <c r="L689" s="75" t="str">
        <f>IF($A689="","",SUMIF(Transacoes!$C$3:$C1001, $A689, Transacoes!L$3:L1001))</f>
        <v/>
      </c>
      <c r="M689" s="76" t="str">
        <f>IF($A689="","",SUMIF(Transacoes!$C$3:$C1001, $A689, Transacoes!M$3:M1001))</f>
        <v/>
      </c>
      <c r="N689" s="30"/>
      <c r="O689" s="31"/>
      <c r="P689" s="31"/>
      <c r="Q689" s="31"/>
      <c r="R689" s="31"/>
      <c r="S689" s="31"/>
      <c r="T689" s="31"/>
      <c r="U689" s="31"/>
      <c r="V689" s="31"/>
      <c r="W689" s="31"/>
      <c r="X689" s="31"/>
    </row>
    <row r="690">
      <c r="A690" s="69"/>
      <c r="B690" s="70" t="str">
        <f>IF($A690="","",SUMIFS(Transacoes!D$3:D1001,Transacoes!$C$3:$C1001,$A690,Transacoes!$B$3:$B1001,"C")-SUMIFS(Transacoes!D$3:D1001,Transacoes!$C$3:$C1001,$A690,Transacoes!$B$3:$B1001,"V"))</f>
        <v/>
      </c>
      <c r="C690" s="71" t="str">
        <f>IF($A690="","",(SUMIFS(Transacoes!F$3:F1001,Transacoes!$C$3:$C1001,$A690,Transacoes!$B$3:$B1001,"C")-SUMIFS(Transacoes!F$3:F1001,Transacoes!$C$3:$C1001,$A690,Transacoes!$B$3:$B1001,"V")) + G690)</f>
        <v/>
      </c>
      <c r="D690" s="71" t="str">
        <f>IFERROR(__xludf.DUMMYFUNCTION("IF(A690="""","""",IF(B690="""","""",B690*GOOGLEFINANCE(A690)))"),"")</f>
        <v/>
      </c>
      <c r="E690" s="71" t="str">
        <f t="shared" si="1"/>
        <v/>
      </c>
      <c r="F690" s="72" t="str">
        <f t="shared" si="2"/>
        <v/>
      </c>
      <c r="G690" s="73" t="str">
        <f>IF(A690="","",SUMIF(Transacoes!C$3:C1001,A690,Transacoes!G$3:G1001))</f>
        <v/>
      </c>
      <c r="H690" s="74" t="str">
        <f>IF(A690="","", SUMIF(Transacoes!C$3:C1001, A690, Transacoes!H$3:H1001))</f>
        <v/>
      </c>
      <c r="I690" s="75" t="str">
        <f>IF($A690="","",SUMIF(Transacoes!$C$3:$C1001, $A690, Transacoes!I$3:I1001))</f>
        <v/>
      </c>
      <c r="J690" s="75" t="str">
        <f>IF($A690="","",SUMIF(Transacoes!$C$3:$C1001, $A690, Transacoes!J$3:J1001))</f>
        <v/>
      </c>
      <c r="K690" s="75" t="str">
        <f>IF($A690="","",SUMIF(Transacoes!$C$3:$C1001, $A690, Transacoes!K$3:K1001))</f>
        <v/>
      </c>
      <c r="L690" s="75" t="str">
        <f>IF($A690="","",SUMIF(Transacoes!$C$3:$C1001, $A690, Transacoes!L$3:L1001))</f>
        <v/>
      </c>
      <c r="M690" s="76" t="str">
        <f>IF($A690="","",SUMIF(Transacoes!$C$3:$C1001, $A690, Transacoes!M$3:M1001))</f>
        <v/>
      </c>
      <c r="N690" s="30"/>
      <c r="O690" s="31"/>
      <c r="P690" s="31"/>
      <c r="Q690" s="31"/>
      <c r="R690" s="31"/>
      <c r="S690" s="31"/>
      <c r="T690" s="31"/>
      <c r="U690" s="31"/>
      <c r="V690" s="31"/>
      <c r="W690" s="31"/>
      <c r="X690" s="31"/>
    </row>
    <row r="691">
      <c r="A691" s="69"/>
      <c r="B691" s="70" t="str">
        <f>IF($A691="","",SUMIFS(Transacoes!D$3:D1001,Transacoes!$C$3:$C1001,$A691,Transacoes!$B$3:$B1001,"C")-SUMIFS(Transacoes!D$3:D1001,Transacoes!$C$3:$C1001,$A691,Transacoes!$B$3:$B1001,"V"))</f>
        <v/>
      </c>
      <c r="C691" s="71" t="str">
        <f>IF($A691="","",(SUMIFS(Transacoes!F$3:F1001,Transacoes!$C$3:$C1001,$A691,Transacoes!$B$3:$B1001,"C")-SUMIFS(Transacoes!F$3:F1001,Transacoes!$C$3:$C1001,$A691,Transacoes!$B$3:$B1001,"V")) + G691)</f>
        <v/>
      </c>
      <c r="D691" s="71" t="str">
        <f>IFERROR(__xludf.DUMMYFUNCTION("IF(A691="""","""",IF(B691="""","""",B691*GOOGLEFINANCE(A691)))"),"")</f>
        <v/>
      </c>
      <c r="E691" s="71" t="str">
        <f t="shared" si="1"/>
        <v/>
      </c>
      <c r="F691" s="72" t="str">
        <f t="shared" si="2"/>
        <v/>
      </c>
      <c r="G691" s="73" t="str">
        <f>IF(A691="","",SUMIF(Transacoes!C$3:C1001,A691,Transacoes!G$3:G1001))</f>
        <v/>
      </c>
      <c r="H691" s="74" t="str">
        <f>IF(A691="","", SUMIF(Transacoes!C$3:C1001, A691, Transacoes!H$3:H1001))</f>
        <v/>
      </c>
      <c r="I691" s="75" t="str">
        <f>IF($A691="","",SUMIF(Transacoes!$C$3:$C1001, $A691, Transacoes!I$3:I1001))</f>
        <v/>
      </c>
      <c r="J691" s="75" t="str">
        <f>IF($A691="","",SUMIF(Transacoes!$C$3:$C1001, $A691, Transacoes!J$3:J1001))</f>
        <v/>
      </c>
      <c r="K691" s="75" t="str">
        <f>IF($A691="","",SUMIF(Transacoes!$C$3:$C1001, $A691, Transacoes!K$3:K1001))</f>
        <v/>
      </c>
      <c r="L691" s="75" t="str">
        <f>IF($A691="","",SUMIF(Transacoes!$C$3:$C1001, $A691, Transacoes!L$3:L1001))</f>
        <v/>
      </c>
      <c r="M691" s="76" t="str">
        <f>IF($A691="","",SUMIF(Transacoes!$C$3:$C1001, $A691, Transacoes!M$3:M1001))</f>
        <v/>
      </c>
      <c r="N691" s="30"/>
      <c r="O691" s="31"/>
      <c r="P691" s="31"/>
      <c r="Q691" s="31"/>
      <c r="R691" s="31"/>
      <c r="S691" s="31"/>
      <c r="T691" s="31"/>
      <c r="U691" s="31"/>
      <c r="V691" s="31"/>
      <c r="W691" s="31"/>
      <c r="X691" s="31"/>
    </row>
    <row r="692">
      <c r="A692" s="69"/>
      <c r="B692" s="70" t="str">
        <f>IF($A692="","",SUMIFS(Transacoes!D$3:D1001,Transacoes!$C$3:$C1001,$A692,Transacoes!$B$3:$B1001,"C")-SUMIFS(Transacoes!D$3:D1001,Transacoes!$C$3:$C1001,$A692,Transacoes!$B$3:$B1001,"V"))</f>
        <v/>
      </c>
      <c r="C692" s="71" t="str">
        <f>IF($A692="","",(SUMIFS(Transacoes!F$3:F1001,Transacoes!$C$3:$C1001,$A692,Transacoes!$B$3:$B1001,"C")-SUMIFS(Transacoes!F$3:F1001,Transacoes!$C$3:$C1001,$A692,Transacoes!$B$3:$B1001,"V")) + G692)</f>
        <v/>
      </c>
      <c r="D692" s="71" t="str">
        <f>IFERROR(__xludf.DUMMYFUNCTION("IF(A692="""","""",IF(B692="""","""",B692*GOOGLEFINANCE(A692)))"),"")</f>
        <v/>
      </c>
      <c r="E692" s="71" t="str">
        <f t="shared" si="1"/>
        <v/>
      </c>
      <c r="F692" s="72" t="str">
        <f t="shared" si="2"/>
        <v/>
      </c>
      <c r="G692" s="73" t="str">
        <f>IF(A692="","",SUMIF(Transacoes!C$3:C1001,A692,Transacoes!G$3:G1001))</f>
        <v/>
      </c>
      <c r="H692" s="74" t="str">
        <f>IF(A692="","", SUMIF(Transacoes!C$3:C1001, A692, Transacoes!H$3:H1001))</f>
        <v/>
      </c>
      <c r="I692" s="75" t="str">
        <f>IF($A692="","",SUMIF(Transacoes!$C$3:$C1001, $A692, Transacoes!I$3:I1001))</f>
        <v/>
      </c>
      <c r="J692" s="75" t="str">
        <f>IF($A692="","",SUMIF(Transacoes!$C$3:$C1001, $A692, Transacoes!J$3:J1001))</f>
        <v/>
      </c>
      <c r="K692" s="75" t="str">
        <f>IF($A692="","",SUMIF(Transacoes!$C$3:$C1001, $A692, Transacoes!K$3:K1001))</f>
        <v/>
      </c>
      <c r="L692" s="75" t="str">
        <f>IF($A692="","",SUMIF(Transacoes!$C$3:$C1001, $A692, Transacoes!L$3:L1001))</f>
        <v/>
      </c>
      <c r="M692" s="76" t="str">
        <f>IF($A692="","",SUMIF(Transacoes!$C$3:$C1001, $A692, Transacoes!M$3:M1001))</f>
        <v/>
      </c>
      <c r="N692" s="30"/>
      <c r="O692" s="31"/>
      <c r="P692" s="31"/>
      <c r="Q692" s="31"/>
      <c r="R692" s="31"/>
      <c r="S692" s="31"/>
      <c r="T692" s="31"/>
      <c r="U692" s="31"/>
      <c r="V692" s="31"/>
      <c r="W692" s="31"/>
      <c r="X692" s="31"/>
    </row>
    <row r="693">
      <c r="A693" s="69"/>
      <c r="B693" s="70" t="str">
        <f>IF($A693="","",SUMIFS(Transacoes!D$3:D1001,Transacoes!$C$3:$C1001,$A693,Transacoes!$B$3:$B1001,"C")-SUMIFS(Transacoes!D$3:D1001,Transacoes!$C$3:$C1001,$A693,Transacoes!$B$3:$B1001,"V"))</f>
        <v/>
      </c>
      <c r="C693" s="71" t="str">
        <f>IF($A693="","",(SUMIFS(Transacoes!F$3:F1001,Transacoes!$C$3:$C1001,$A693,Transacoes!$B$3:$B1001,"C")-SUMIFS(Transacoes!F$3:F1001,Transacoes!$C$3:$C1001,$A693,Transacoes!$B$3:$B1001,"V")) + G693)</f>
        <v/>
      </c>
      <c r="D693" s="71" t="str">
        <f>IFERROR(__xludf.DUMMYFUNCTION("IF(A693="""","""",IF(B693="""","""",B693*GOOGLEFINANCE(A693)))"),"")</f>
        <v/>
      </c>
      <c r="E693" s="71" t="str">
        <f t="shared" si="1"/>
        <v/>
      </c>
      <c r="F693" s="72" t="str">
        <f t="shared" si="2"/>
        <v/>
      </c>
      <c r="G693" s="73" t="str">
        <f>IF(A693="","",SUMIF(Transacoes!C$3:C1001,A693,Transacoes!G$3:G1001))</f>
        <v/>
      </c>
      <c r="H693" s="74" t="str">
        <f>IF(A693="","", SUMIF(Transacoes!C$3:C1001, A693, Transacoes!H$3:H1001))</f>
        <v/>
      </c>
      <c r="I693" s="75" t="str">
        <f>IF($A693="","",SUMIF(Transacoes!$C$3:$C1001, $A693, Transacoes!I$3:I1001))</f>
        <v/>
      </c>
      <c r="J693" s="75" t="str">
        <f>IF($A693="","",SUMIF(Transacoes!$C$3:$C1001, $A693, Transacoes!J$3:J1001))</f>
        <v/>
      </c>
      <c r="K693" s="75" t="str">
        <f>IF($A693="","",SUMIF(Transacoes!$C$3:$C1001, $A693, Transacoes!K$3:K1001))</f>
        <v/>
      </c>
      <c r="L693" s="75" t="str">
        <f>IF($A693="","",SUMIF(Transacoes!$C$3:$C1001, $A693, Transacoes!L$3:L1001))</f>
        <v/>
      </c>
      <c r="M693" s="76" t="str">
        <f>IF($A693="","",SUMIF(Transacoes!$C$3:$C1001, $A693, Transacoes!M$3:M1001))</f>
        <v/>
      </c>
      <c r="N693" s="30"/>
      <c r="O693" s="31"/>
      <c r="P693" s="31"/>
      <c r="Q693" s="31"/>
      <c r="R693" s="31"/>
      <c r="S693" s="31"/>
      <c r="T693" s="31"/>
      <c r="U693" s="31"/>
      <c r="V693" s="31"/>
      <c r="W693" s="31"/>
      <c r="X693" s="31"/>
    </row>
    <row r="694">
      <c r="A694" s="69"/>
      <c r="B694" s="70" t="str">
        <f>IF($A694="","",SUMIFS(Transacoes!D$3:D1001,Transacoes!$C$3:$C1001,$A694,Transacoes!$B$3:$B1001,"C")-SUMIFS(Transacoes!D$3:D1001,Transacoes!$C$3:$C1001,$A694,Transacoes!$B$3:$B1001,"V"))</f>
        <v/>
      </c>
      <c r="C694" s="71" t="str">
        <f>IF($A694="","",(SUMIFS(Transacoes!F$3:F1001,Transacoes!$C$3:$C1001,$A694,Transacoes!$B$3:$B1001,"C")-SUMIFS(Transacoes!F$3:F1001,Transacoes!$C$3:$C1001,$A694,Transacoes!$B$3:$B1001,"V")) + G694)</f>
        <v/>
      </c>
      <c r="D694" s="71" t="str">
        <f>IFERROR(__xludf.DUMMYFUNCTION("IF(A694="""","""",IF(B694="""","""",B694*GOOGLEFINANCE(A694)))"),"")</f>
        <v/>
      </c>
      <c r="E694" s="71" t="str">
        <f t="shared" si="1"/>
        <v/>
      </c>
      <c r="F694" s="72" t="str">
        <f t="shared" si="2"/>
        <v/>
      </c>
      <c r="G694" s="73" t="str">
        <f>IF(A694="","",SUMIF(Transacoes!C$3:C1001,A694,Transacoes!G$3:G1001))</f>
        <v/>
      </c>
      <c r="H694" s="74" t="str">
        <f>IF(A694="","", SUMIF(Transacoes!C$3:C1001, A694, Transacoes!H$3:H1001))</f>
        <v/>
      </c>
      <c r="I694" s="75" t="str">
        <f>IF($A694="","",SUMIF(Transacoes!$C$3:$C1001, $A694, Transacoes!I$3:I1001))</f>
        <v/>
      </c>
      <c r="J694" s="75" t="str">
        <f>IF($A694="","",SUMIF(Transacoes!$C$3:$C1001, $A694, Transacoes!J$3:J1001))</f>
        <v/>
      </c>
      <c r="K694" s="75" t="str">
        <f>IF($A694="","",SUMIF(Transacoes!$C$3:$C1001, $A694, Transacoes!K$3:K1001))</f>
        <v/>
      </c>
      <c r="L694" s="75" t="str">
        <f>IF($A694="","",SUMIF(Transacoes!$C$3:$C1001, $A694, Transacoes!L$3:L1001))</f>
        <v/>
      </c>
      <c r="M694" s="76" t="str">
        <f>IF($A694="","",SUMIF(Transacoes!$C$3:$C1001, $A694, Transacoes!M$3:M1001))</f>
        <v/>
      </c>
      <c r="N694" s="30"/>
      <c r="O694" s="31"/>
      <c r="P694" s="31"/>
      <c r="Q694" s="31"/>
      <c r="R694" s="31"/>
      <c r="S694" s="31"/>
      <c r="T694" s="31"/>
      <c r="U694" s="31"/>
      <c r="V694" s="31"/>
      <c r="W694" s="31"/>
      <c r="X694" s="31"/>
    </row>
    <row r="695">
      <c r="A695" s="69"/>
      <c r="B695" s="70" t="str">
        <f>IF($A695="","",SUMIFS(Transacoes!D$3:D1001,Transacoes!$C$3:$C1001,$A695,Transacoes!$B$3:$B1001,"C")-SUMIFS(Transacoes!D$3:D1001,Transacoes!$C$3:$C1001,$A695,Transacoes!$B$3:$B1001,"V"))</f>
        <v/>
      </c>
      <c r="C695" s="71" t="str">
        <f>IF($A695="","",(SUMIFS(Transacoes!F$3:F1001,Transacoes!$C$3:$C1001,$A695,Transacoes!$B$3:$B1001,"C")-SUMIFS(Transacoes!F$3:F1001,Transacoes!$C$3:$C1001,$A695,Transacoes!$B$3:$B1001,"V")) + G695)</f>
        <v/>
      </c>
      <c r="D695" s="71" t="str">
        <f>IFERROR(__xludf.DUMMYFUNCTION("IF(A695="""","""",IF(B695="""","""",B695*GOOGLEFINANCE(A695)))"),"")</f>
        <v/>
      </c>
      <c r="E695" s="71" t="str">
        <f t="shared" si="1"/>
        <v/>
      </c>
      <c r="F695" s="72" t="str">
        <f t="shared" si="2"/>
        <v/>
      </c>
      <c r="G695" s="73" t="str">
        <f>IF(A695="","",SUMIF(Transacoes!C$3:C1001,A695,Transacoes!G$3:G1001))</f>
        <v/>
      </c>
      <c r="H695" s="74" t="str">
        <f>IF(A695="","", SUMIF(Transacoes!C$3:C1001, A695, Transacoes!H$3:H1001))</f>
        <v/>
      </c>
      <c r="I695" s="75" t="str">
        <f>IF($A695="","",SUMIF(Transacoes!$C$3:$C1001, $A695, Transacoes!I$3:I1001))</f>
        <v/>
      </c>
      <c r="J695" s="75" t="str">
        <f>IF($A695="","",SUMIF(Transacoes!$C$3:$C1001, $A695, Transacoes!J$3:J1001))</f>
        <v/>
      </c>
      <c r="K695" s="75" t="str">
        <f>IF($A695="","",SUMIF(Transacoes!$C$3:$C1001, $A695, Transacoes!K$3:K1001))</f>
        <v/>
      </c>
      <c r="L695" s="75" t="str">
        <f>IF($A695="","",SUMIF(Transacoes!$C$3:$C1001, $A695, Transacoes!L$3:L1001))</f>
        <v/>
      </c>
      <c r="M695" s="76" t="str">
        <f>IF($A695="","",SUMIF(Transacoes!$C$3:$C1001, $A695, Transacoes!M$3:M1001))</f>
        <v/>
      </c>
      <c r="N695" s="30"/>
      <c r="O695" s="31"/>
      <c r="P695" s="31"/>
      <c r="Q695" s="31"/>
      <c r="R695" s="31"/>
      <c r="S695" s="31"/>
      <c r="T695" s="31"/>
      <c r="U695" s="31"/>
      <c r="V695" s="31"/>
      <c r="W695" s="31"/>
      <c r="X695" s="31"/>
    </row>
    <row r="696">
      <c r="A696" s="69"/>
      <c r="B696" s="70" t="str">
        <f>IF($A696="","",SUMIFS(Transacoes!D$3:D1001,Transacoes!$C$3:$C1001,$A696,Transacoes!$B$3:$B1001,"C")-SUMIFS(Transacoes!D$3:D1001,Transacoes!$C$3:$C1001,$A696,Transacoes!$B$3:$B1001,"V"))</f>
        <v/>
      </c>
      <c r="C696" s="71" t="str">
        <f>IF($A696="","",(SUMIFS(Transacoes!F$3:F1001,Transacoes!$C$3:$C1001,$A696,Transacoes!$B$3:$B1001,"C")-SUMIFS(Transacoes!F$3:F1001,Transacoes!$C$3:$C1001,$A696,Transacoes!$B$3:$B1001,"V")) + G696)</f>
        <v/>
      </c>
      <c r="D696" s="71" t="str">
        <f>IFERROR(__xludf.DUMMYFUNCTION("IF(A696="""","""",IF(B696="""","""",B696*GOOGLEFINANCE(A696)))"),"")</f>
        <v/>
      </c>
      <c r="E696" s="71" t="str">
        <f t="shared" si="1"/>
        <v/>
      </c>
      <c r="F696" s="72" t="str">
        <f t="shared" si="2"/>
        <v/>
      </c>
      <c r="G696" s="73" t="str">
        <f>IF(A696="","",SUMIF(Transacoes!C$3:C1001,A696,Transacoes!G$3:G1001))</f>
        <v/>
      </c>
      <c r="H696" s="74" t="str">
        <f>IF(A696="","", SUMIF(Transacoes!C$3:C1001, A696, Transacoes!H$3:H1001))</f>
        <v/>
      </c>
      <c r="I696" s="75" t="str">
        <f>IF($A696="","",SUMIF(Transacoes!$C$3:$C1001, $A696, Transacoes!I$3:I1001))</f>
        <v/>
      </c>
      <c r="J696" s="75" t="str">
        <f>IF($A696="","",SUMIF(Transacoes!$C$3:$C1001, $A696, Transacoes!J$3:J1001))</f>
        <v/>
      </c>
      <c r="K696" s="75" t="str">
        <f>IF($A696="","",SUMIF(Transacoes!$C$3:$C1001, $A696, Transacoes!K$3:K1001))</f>
        <v/>
      </c>
      <c r="L696" s="75" t="str">
        <f>IF($A696="","",SUMIF(Transacoes!$C$3:$C1001, $A696, Transacoes!L$3:L1001))</f>
        <v/>
      </c>
      <c r="M696" s="76" t="str">
        <f>IF($A696="","",SUMIF(Transacoes!$C$3:$C1001, $A696, Transacoes!M$3:M1001))</f>
        <v/>
      </c>
      <c r="N696" s="30"/>
      <c r="O696" s="31"/>
      <c r="P696" s="31"/>
      <c r="Q696" s="31"/>
      <c r="R696" s="31"/>
      <c r="S696" s="31"/>
      <c r="T696" s="31"/>
      <c r="U696" s="31"/>
      <c r="V696" s="31"/>
      <c r="W696" s="31"/>
      <c r="X696" s="31"/>
    </row>
    <row r="697">
      <c r="A697" s="69"/>
      <c r="B697" s="70" t="str">
        <f>IF($A697="","",SUMIFS(Transacoes!D$3:D1001,Transacoes!$C$3:$C1001,$A697,Transacoes!$B$3:$B1001,"C")-SUMIFS(Transacoes!D$3:D1001,Transacoes!$C$3:$C1001,$A697,Transacoes!$B$3:$B1001,"V"))</f>
        <v/>
      </c>
      <c r="C697" s="71" t="str">
        <f>IF($A697="","",(SUMIFS(Transacoes!F$3:F1001,Transacoes!$C$3:$C1001,$A697,Transacoes!$B$3:$B1001,"C")-SUMIFS(Transacoes!F$3:F1001,Transacoes!$C$3:$C1001,$A697,Transacoes!$B$3:$B1001,"V")) + G697)</f>
        <v/>
      </c>
      <c r="D697" s="71" t="str">
        <f>IFERROR(__xludf.DUMMYFUNCTION("IF(A697="""","""",IF(B697="""","""",B697*GOOGLEFINANCE(A697)))"),"")</f>
        <v/>
      </c>
      <c r="E697" s="71" t="str">
        <f t="shared" si="1"/>
        <v/>
      </c>
      <c r="F697" s="72" t="str">
        <f t="shared" si="2"/>
        <v/>
      </c>
      <c r="G697" s="73" t="str">
        <f>IF(A697="","",SUMIF(Transacoes!C$3:C1001,A697,Transacoes!G$3:G1001))</f>
        <v/>
      </c>
      <c r="H697" s="74" t="str">
        <f>IF(A697="","", SUMIF(Transacoes!C$3:C1001, A697, Transacoes!H$3:H1001))</f>
        <v/>
      </c>
      <c r="I697" s="75" t="str">
        <f>IF($A697="","",SUMIF(Transacoes!$C$3:$C1001, $A697, Transacoes!I$3:I1001))</f>
        <v/>
      </c>
      <c r="J697" s="75" t="str">
        <f>IF($A697="","",SUMIF(Transacoes!$C$3:$C1001, $A697, Transacoes!J$3:J1001))</f>
        <v/>
      </c>
      <c r="K697" s="75" t="str">
        <f>IF($A697="","",SUMIF(Transacoes!$C$3:$C1001, $A697, Transacoes!K$3:K1001))</f>
        <v/>
      </c>
      <c r="L697" s="75" t="str">
        <f>IF($A697="","",SUMIF(Transacoes!$C$3:$C1001, $A697, Transacoes!L$3:L1001))</f>
        <v/>
      </c>
      <c r="M697" s="76" t="str">
        <f>IF($A697="","",SUMIF(Transacoes!$C$3:$C1001, $A697, Transacoes!M$3:M1001))</f>
        <v/>
      </c>
      <c r="N697" s="30"/>
      <c r="O697" s="31"/>
      <c r="P697" s="31"/>
      <c r="Q697" s="31"/>
      <c r="R697" s="31"/>
      <c r="S697" s="31"/>
      <c r="T697" s="31"/>
      <c r="U697" s="31"/>
      <c r="V697" s="31"/>
      <c r="W697" s="31"/>
      <c r="X697" s="31"/>
    </row>
    <row r="698">
      <c r="A698" s="69"/>
      <c r="B698" s="70" t="str">
        <f>IF($A698="","",SUMIFS(Transacoes!D$3:D1001,Transacoes!$C$3:$C1001,$A698,Transacoes!$B$3:$B1001,"C")-SUMIFS(Transacoes!D$3:D1001,Transacoes!$C$3:$C1001,$A698,Transacoes!$B$3:$B1001,"V"))</f>
        <v/>
      </c>
      <c r="C698" s="71" t="str">
        <f>IF($A698="","",(SUMIFS(Transacoes!F$3:F1001,Transacoes!$C$3:$C1001,$A698,Transacoes!$B$3:$B1001,"C")-SUMIFS(Transacoes!F$3:F1001,Transacoes!$C$3:$C1001,$A698,Transacoes!$B$3:$B1001,"V")) + G698)</f>
        <v/>
      </c>
      <c r="D698" s="71" t="str">
        <f>IFERROR(__xludf.DUMMYFUNCTION("IF(A698="""","""",IF(B698="""","""",B698*GOOGLEFINANCE(A698)))"),"")</f>
        <v/>
      </c>
      <c r="E698" s="71" t="str">
        <f t="shared" si="1"/>
        <v/>
      </c>
      <c r="F698" s="72" t="str">
        <f t="shared" si="2"/>
        <v/>
      </c>
      <c r="G698" s="73" t="str">
        <f>IF(A698="","",SUMIF(Transacoes!C$3:C1001,A698,Transacoes!G$3:G1001))</f>
        <v/>
      </c>
      <c r="H698" s="74" t="str">
        <f>IF(A698="","", SUMIF(Transacoes!C$3:C1001, A698, Transacoes!H$3:H1001))</f>
        <v/>
      </c>
      <c r="I698" s="75" t="str">
        <f>IF($A698="","",SUMIF(Transacoes!$C$3:$C1001, $A698, Transacoes!I$3:I1001))</f>
        <v/>
      </c>
      <c r="J698" s="75" t="str">
        <f>IF($A698="","",SUMIF(Transacoes!$C$3:$C1001, $A698, Transacoes!J$3:J1001))</f>
        <v/>
      </c>
      <c r="K698" s="75" t="str">
        <f>IF($A698="","",SUMIF(Transacoes!$C$3:$C1001, $A698, Transacoes!K$3:K1001))</f>
        <v/>
      </c>
      <c r="L698" s="75" t="str">
        <f>IF($A698="","",SUMIF(Transacoes!$C$3:$C1001, $A698, Transacoes!L$3:L1001))</f>
        <v/>
      </c>
      <c r="M698" s="76" t="str">
        <f>IF($A698="","",SUMIF(Transacoes!$C$3:$C1001, $A698, Transacoes!M$3:M1001))</f>
        <v/>
      </c>
      <c r="N698" s="30"/>
      <c r="O698" s="31"/>
      <c r="P698" s="31"/>
      <c r="Q698" s="31"/>
      <c r="R698" s="31"/>
      <c r="S698" s="31"/>
      <c r="T698" s="31"/>
      <c r="U698" s="31"/>
      <c r="V698" s="31"/>
      <c r="W698" s="31"/>
      <c r="X698" s="31"/>
    </row>
    <row r="699">
      <c r="A699" s="69"/>
      <c r="B699" s="70" t="str">
        <f>IF($A699="","",SUMIFS(Transacoes!D$3:D1001,Transacoes!$C$3:$C1001,$A699,Transacoes!$B$3:$B1001,"C")-SUMIFS(Transacoes!D$3:D1001,Transacoes!$C$3:$C1001,$A699,Transacoes!$B$3:$B1001,"V"))</f>
        <v/>
      </c>
      <c r="C699" s="71" t="str">
        <f>IF($A699="","",(SUMIFS(Transacoes!F$3:F1001,Transacoes!$C$3:$C1001,$A699,Transacoes!$B$3:$B1001,"C")-SUMIFS(Transacoes!F$3:F1001,Transacoes!$C$3:$C1001,$A699,Transacoes!$B$3:$B1001,"V")) + G699)</f>
        <v/>
      </c>
      <c r="D699" s="71" t="str">
        <f>IFERROR(__xludf.DUMMYFUNCTION("IF(A699="""","""",IF(B699="""","""",B699*GOOGLEFINANCE(A699)))"),"")</f>
        <v/>
      </c>
      <c r="E699" s="71" t="str">
        <f t="shared" si="1"/>
        <v/>
      </c>
      <c r="F699" s="72" t="str">
        <f t="shared" si="2"/>
        <v/>
      </c>
      <c r="G699" s="73" t="str">
        <f>IF(A699="","",SUMIF(Transacoes!C$3:C1001,A699,Transacoes!G$3:G1001))</f>
        <v/>
      </c>
      <c r="H699" s="74" t="str">
        <f>IF(A699="","", SUMIF(Transacoes!C$3:C1001, A699, Transacoes!H$3:H1001))</f>
        <v/>
      </c>
      <c r="I699" s="75" t="str">
        <f>IF($A699="","",SUMIF(Transacoes!$C$3:$C1001, $A699, Transacoes!I$3:I1001))</f>
        <v/>
      </c>
      <c r="J699" s="75" t="str">
        <f>IF($A699="","",SUMIF(Transacoes!$C$3:$C1001, $A699, Transacoes!J$3:J1001))</f>
        <v/>
      </c>
      <c r="K699" s="75" t="str">
        <f>IF($A699="","",SUMIF(Transacoes!$C$3:$C1001, $A699, Transacoes!K$3:K1001))</f>
        <v/>
      </c>
      <c r="L699" s="75" t="str">
        <f>IF($A699="","",SUMIF(Transacoes!$C$3:$C1001, $A699, Transacoes!L$3:L1001))</f>
        <v/>
      </c>
      <c r="M699" s="76" t="str">
        <f>IF($A699="","",SUMIF(Transacoes!$C$3:$C1001, $A699, Transacoes!M$3:M1001))</f>
        <v/>
      </c>
      <c r="N699" s="30"/>
      <c r="O699" s="31"/>
      <c r="P699" s="31"/>
      <c r="Q699" s="31"/>
      <c r="R699" s="31"/>
      <c r="S699" s="31"/>
      <c r="T699" s="31"/>
      <c r="U699" s="31"/>
      <c r="V699" s="31"/>
      <c r="W699" s="31"/>
      <c r="X699" s="31"/>
    </row>
    <row r="700">
      <c r="A700" s="69"/>
      <c r="B700" s="70" t="str">
        <f>IF($A700="","",SUMIFS(Transacoes!D$3:D1001,Transacoes!$C$3:$C1001,$A700,Transacoes!$B$3:$B1001,"C")-SUMIFS(Transacoes!D$3:D1001,Transacoes!$C$3:$C1001,$A700,Transacoes!$B$3:$B1001,"V"))</f>
        <v/>
      </c>
      <c r="C700" s="71" t="str">
        <f>IF($A700="","",(SUMIFS(Transacoes!F$3:F1001,Transacoes!$C$3:$C1001,$A700,Transacoes!$B$3:$B1001,"C")-SUMIFS(Transacoes!F$3:F1001,Transacoes!$C$3:$C1001,$A700,Transacoes!$B$3:$B1001,"V")) + G700)</f>
        <v/>
      </c>
      <c r="D700" s="71" t="str">
        <f>IFERROR(__xludf.DUMMYFUNCTION("IF(A700="""","""",IF(B700="""","""",B700*GOOGLEFINANCE(A700)))"),"")</f>
        <v/>
      </c>
      <c r="E700" s="71" t="str">
        <f t="shared" si="1"/>
        <v/>
      </c>
      <c r="F700" s="72" t="str">
        <f t="shared" si="2"/>
        <v/>
      </c>
      <c r="G700" s="73" t="str">
        <f>IF(A700="","",SUMIF(Transacoes!C$3:C1001,A700,Transacoes!G$3:G1001))</f>
        <v/>
      </c>
      <c r="H700" s="74" t="str">
        <f>IF(A700="","", SUMIF(Transacoes!C$3:C1001, A700, Transacoes!H$3:H1001))</f>
        <v/>
      </c>
      <c r="I700" s="75" t="str">
        <f>IF($A700="","",SUMIF(Transacoes!$C$3:$C1001, $A700, Transacoes!I$3:I1001))</f>
        <v/>
      </c>
      <c r="J700" s="75" t="str">
        <f>IF($A700="","",SUMIF(Transacoes!$C$3:$C1001, $A700, Transacoes!J$3:J1001))</f>
        <v/>
      </c>
      <c r="K700" s="75" t="str">
        <f>IF($A700="","",SUMIF(Transacoes!$C$3:$C1001, $A700, Transacoes!K$3:K1001))</f>
        <v/>
      </c>
      <c r="L700" s="75" t="str">
        <f>IF($A700="","",SUMIF(Transacoes!$C$3:$C1001, $A700, Transacoes!L$3:L1001))</f>
        <v/>
      </c>
      <c r="M700" s="76" t="str">
        <f>IF($A700="","",SUMIF(Transacoes!$C$3:$C1001, $A700, Transacoes!M$3:M1001))</f>
        <v/>
      </c>
      <c r="N700" s="30"/>
      <c r="O700" s="31"/>
      <c r="P700" s="31"/>
      <c r="Q700" s="31"/>
      <c r="R700" s="31"/>
      <c r="S700" s="31"/>
      <c r="T700" s="31"/>
      <c r="U700" s="31"/>
      <c r="V700" s="31"/>
      <c r="W700" s="31"/>
      <c r="X700" s="31"/>
    </row>
    <row r="701">
      <c r="A701" s="69"/>
      <c r="B701" s="70" t="str">
        <f>IF($A701="","",SUMIFS(Transacoes!D$3:D1001,Transacoes!$C$3:$C1001,$A701,Transacoes!$B$3:$B1001,"C")-SUMIFS(Transacoes!D$3:D1001,Transacoes!$C$3:$C1001,$A701,Transacoes!$B$3:$B1001,"V"))</f>
        <v/>
      </c>
      <c r="C701" s="71" t="str">
        <f>IF($A701="","",(SUMIFS(Transacoes!F$3:F1001,Transacoes!$C$3:$C1001,$A701,Transacoes!$B$3:$B1001,"C")-SUMIFS(Transacoes!F$3:F1001,Transacoes!$C$3:$C1001,$A701,Transacoes!$B$3:$B1001,"V")) + G701)</f>
        <v/>
      </c>
      <c r="D701" s="71" t="str">
        <f>IFERROR(__xludf.DUMMYFUNCTION("IF(A701="""","""",IF(B701="""","""",B701*GOOGLEFINANCE(A701)))"),"")</f>
        <v/>
      </c>
      <c r="E701" s="71" t="str">
        <f t="shared" si="1"/>
        <v/>
      </c>
      <c r="F701" s="72" t="str">
        <f t="shared" si="2"/>
        <v/>
      </c>
      <c r="G701" s="73" t="str">
        <f>IF(A701="","",SUMIF(Transacoes!C$3:C1001,A701,Transacoes!G$3:G1001))</f>
        <v/>
      </c>
      <c r="H701" s="74" t="str">
        <f>IF(A701="","", SUMIF(Transacoes!C$3:C1001, A701, Transacoes!H$3:H1001))</f>
        <v/>
      </c>
      <c r="I701" s="75" t="str">
        <f>IF($A701="","",SUMIF(Transacoes!$C$3:$C1001, $A701, Transacoes!I$3:I1001))</f>
        <v/>
      </c>
      <c r="J701" s="75" t="str">
        <f>IF($A701="","",SUMIF(Transacoes!$C$3:$C1001, $A701, Transacoes!J$3:J1001))</f>
        <v/>
      </c>
      <c r="K701" s="75" t="str">
        <f>IF($A701="","",SUMIF(Transacoes!$C$3:$C1001, $A701, Transacoes!K$3:K1001))</f>
        <v/>
      </c>
      <c r="L701" s="75" t="str">
        <f>IF($A701="","",SUMIF(Transacoes!$C$3:$C1001, $A701, Transacoes!L$3:L1001))</f>
        <v/>
      </c>
      <c r="M701" s="76" t="str">
        <f>IF($A701="","",SUMIF(Transacoes!$C$3:$C1001, $A701, Transacoes!M$3:M1001))</f>
        <v/>
      </c>
      <c r="N701" s="30"/>
      <c r="O701" s="31"/>
      <c r="P701" s="31"/>
      <c r="Q701" s="31"/>
      <c r="R701" s="31"/>
      <c r="S701" s="31"/>
      <c r="T701" s="31"/>
      <c r="U701" s="31"/>
      <c r="V701" s="31"/>
      <c r="W701" s="31"/>
      <c r="X701" s="31"/>
    </row>
    <row r="702">
      <c r="A702" s="69"/>
      <c r="B702" s="70" t="str">
        <f>IF($A702="","",SUMIFS(Transacoes!D$3:D1001,Transacoes!$C$3:$C1001,$A702,Transacoes!$B$3:$B1001,"C")-SUMIFS(Transacoes!D$3:D1001,Transacoes!$C$3:$C1001,$A702,Transacoes!$B$3:$B1001,"V"))</f>
        <v/>
      </c>
      <c r="C702" s="71" t="str">
        <f>IF($A702="","",(SUMIFS(Transacoes!F$3:F1001,Transacoes!$C$3:$C1001,$A702,Transacoes!$B$3:$B1001,"C")-SUMIFS(Transacoes!F$3:F1001,Transacoes!$C$3:$C1001,$A702,Transacoes!$B$3:$B1001,"V")) + G702)</f>
        <v/>
      </c>
      <c r="D702" s="71" t="str">
        <f>IFERROR(__xludf.DUMMYFUNCTION("IF(A702="""","""",IF(B702="""","""",B702*GOOGLEFINANCE(A702)))"),"")</f>
        <v/>
      </c>
      <c r="E702" s="71" t="str">
        <f t="shared" si="1"/>
        <v/>
      </c>
      <c r="F702" s="72" t="str">
        <f t="shared" si="2"/>
        <v/>
      </c>
      <c r="G702" s="73" t="str">
        <f>IF(A702="","",SUMIF(Transacoes!C$3:C1001,A702,Transacoes!G$3:G1001))</f>
        <v/>
      </c>
      <c r="H702" s="74" t="str">
        <f>IF(A702="","", SUMIF(Transacoes!C$3:C1001, A702, Transacoes!H$3:H1001))</f>
        <v/>
      </c>
      <c r="I702" s="75" t="str">
        <f>IF($A702="","",SUMIF(Transacoes!$C$3:$C1001, $A702, Transacoes!I$3:I1001))</f>
        <v/>
      </c>
      <c r="J702" s="75" t="str">
        <f>IF($A702="","",SUMIF(Transacoes!$C$3:$C1001, $A702, Transacoes!J$3:J1001))</f>
        <v/>
      </c>
      <c r="K702" s="75" t="str">
        <f>IF($A702="","",SUMIF(Transacoes!$C$3:$C1001, $A702, Transacoes!K$3:K1001))</f>
        <v/>
      </c>
      <c r="L702" s="75" t="str">
        <f>IF($A702="","",SUMIF(Transacoes!$C$3:$C1001, $A702, Transacoes!L$3:L1001))</f>
        <v/>
      </c>
      <c r="M702" s="76" t="str">
        <f>IF($A702="","",SUMIF(Transacoes!$C$3:$C1001, $A702, Transacoes!M$3:M1001))</f>
        <v/>
      </c>
      <c r="N702" s="30"/>
      <c r="O702" s="31"/>
      <c r="P702" s="31"/>
      <c r="Q702" s="31"/>
      <c r="R702" s="31"/>
      <c r="S702" s="31"/>
      <c r="T702" s="31"/>
      <c r="U702" s="31"/>
      <c r="V702" s="31"/>
      <c r="W702" s="31"/>
      <c r="X702" s="31"/>
    </row>
    <row r="703">
      <c r="A703" s="69"/>
      <c r="B703" s="70" t="str">
        <f>IF($A703="","",SUMIFS(Transacoes!D$3:D1001,Transacoes!$C$3:$C1001,$A703,Transacoes!$B$3:$B1001,"C")-SUMIFS(Transacoes!D$3:D1001,Transacoes!$C$3:$C1001,$A703,Transacoes!$B$3:$B1001,"V"))</f>
        <v/>
      </c>
      <c r="C703" s="71" t="str">
        <f>IF($A703="","",(SUMIFS(Transacoes!F$3:F1001,Transacoes!$C$3:$C1001,$A703,Transacoes!$B$3:$B1001,"C")-SUMIFS(Transacoes!F$3:F1001,Transacoes!$C$3:$C1001,$A703,Transacoes!$B$3:$B1001,"V")) + G703)</f>
        <v/>
      </c>
      <c r="D703" s="71" t="str">
        <f>IFERROR(__xludf.DUMMYFUNCTION("IF(A703="""","""",IF(B703="""","""",B703*GOOGLEFINANCE(A703)))"),"")</f>
        <v/>
      </c>
      <c r="E703" s="71" t="str">
        <f t="shared" si="1"/>
        <v/>
      </c>
      <c r="F703" s="72" t="str">
        <f t="shared" si="2"/>
        <v/>
      </c>
      <c r="G703" s="73" t="str">
        <f>IF(A703="","",SUMIF(Transacoes!C$3:C1001,A703,Transacoes!G$3:G1001))</f>
        <v/>
      </c>
      <c r="H703" s="74" t="str">
        <f>IF(A703="","", SUMIF(Transacoes!C$3:C1001, A703, Transacoes!H$3:H1001))</f>
        <v/>
      </c>
      <c r="I703" s="75" t="str">
        <f>IF($A703="","",SUMIF(Transacoes!$C$3:$C1001, $A703, Transacoes!I$3:I1001))</f>
        <v/>
      </c>
      <c r="J703" s="75" t="str">
        <f>IF($A703="","",SUMIF(Transacoes!$C$3:$C1001, $A703, Transacoes!J$3:J1001))</f>
        <v/>
      </c>
      <c r="K703" s="75" t="str">
        <f>IF($A703="","",SUMIF(Transacoes!$C$3:$C1001, $A703, Transacoes!K$3:K1001))</f>
        <v/>
      </c>
      <c r="L703" s="75" t="str">
        <f>IF($A703="","",SUMIF(Transacoes!$C$3:$C1001, $A703, Transacoes!L$3:L1001))</f>
        <v/>
      </c>
      <c r="M703" s="76" t="str">
        <f>IF($A703="","",SUMIF(Transacoes!$C$3:$C1001, $A703, Transacoes!M$3:M1001))</f>
        <v/>
      </c>
      <c r="N703" s="30"/>
      <c r="O703" s="31"/>
      <c r="P703" s="31"/>
      <c r="Q703" s="31"/>
      <c r="R703" s="31"/>
      <c r="S703" s="31"/>
      <c r="T703" s="31"/>
      <c r="U703" s="31"/>
      <c r="V703" s="31"/>
      <c r="W703" s="31"/>
      <c r="X703" s="31"/>
    </row>
    <row r="704">
      <c r="A704" s="69"/>
      <c r="B704" s="70" t="str">
        <f>IF($A704="","",SUMIFS(Transacoes!D$3:D1001,Transacoes!$C$3:$C1001,$A704,Transacoes!$B$3:$B1001,"C")-SUMIFS(Transacoes!D$3:D1001,Transacoes!$C$3:$C1001,$A704,Transacoes!$B$3:$B1001,"V"))</f>
        <v/>
      </c>
      <c r="C704" s="71" t="str">
        <f>IF($A704="","",(SUMIFS(Transacoes!F$3:F1001,Transacoes!$C$3:$C1001,$A704,Transacoes!$B$3:$B1001,"C")-SUMIFS(Transacoes!F$3:F1001,Transacoes!$C$3:$C1001,$A704,Transacoes!$B$3:$B1001,"V")) + G704)</f>
        <v/>
      </c>
      <c r="D704" s="71" t="str">
        <f>IFERROR(__xludf.DUMMYFUNCTION("IF(A704="""","""",IF(B704="""","""",B704*GOOGLEFINANCE(A704)))"),"")</f>
        <v/>
      </c>
      <c r="E704" s="71" t="str">
        <f t="shared" si="1"/>
        <v/>
      </c>
      <c r="F704" s="72" t="str">
        <f t="shared" si="2"/>
        <v/>
      </c>
      <c r="G704" s="73" t="str">
        <f>IF(A704="","",SUMIF(Transacoes!C$3:C1001,A704,Transacoes!G$3:G1001))</f>
        <v/>
      </c>
      <c r="H704" s="74" t="str">
        <f>IF(A704="","", SUMIF(Transacoes!C$3:C1001, A704, Transacoes!H$3:H1001))</f>
        <v/>
      </c>
      <c r="I704" s="75" t="str">
        <f>IF($A704="","",SUMIF(Transacoes!$C$3:$C1001, $A704, Transacoes!I$3:I1001))</f>
        <v/>
      </c>
      <c r="J704" s="75" t="str">
        <f>IF($A704="","",SUMIF(Transacoes!$C$3:$C1001, $A704, Transacoes!J$3:J1001))</f>
        <v/>
      </c>
      <c r="K704" s="75" t="str">
        <f>IF($A704="","",SUMIF(Transacoes!$C$3:$C1001, $A704, Transacoes!K$3:K1001))</f>
        <v/>
      </c>
      <c r="L704" s="75" t="str">
        <f>IF($A704="","",SUMIF(Transacoes!$C$3:$C1001, $A704, Transacoes!L$3:L1001))</f>
        <v/>
      </c>
      <c r="M704" s="76" t="str">
        <f>IF($A704="","",SUMIF(Transacoes!$C$3:$C1001, $A704, Transacoes!M$3:M1001))</f>
        <v/>
      </c>
      <c r="N704" s="30"/>
      <c r="O704" s="31"/>
      <c r="P704" s="31"/>
      <c r="Q704" s="31"/>
      <c r="R704" s="31"/>
      <c r="S704" s="31"/>
      <c r="T704" s="31"/>
      <c r="U704" s="31"/>
      <c r="V704" s="31"/>
      <c r="W704" s="31"/>
      <c r="X704" s="31"/>
    </row>
    <row r="705">
      <c r="A705" s="69"/>
      <c r="B705" s="70" t="str">
        <f>IF($A705="","",SUMIFS(Transacoes!D$3:D1001,Transacoes!$C$3:$C1001,$A705,Transacoes!$B$3:$B1001,"C")-SUMIFS(Transacoes!D$3:D1001,Transacoes!$C$3:$C1001,$A705,Transacoes!$B$3:$B1001,"V"))</f>
        <v/>
      </c>
      <c r="C705" s="71" t="str">
        <f>IF($A705="","",(SUMIFS(Transacoes!F$3:F1001,Transacoes!$C$3:$C1001,$A705,Transacoes!$B$3:$B1001,"C")-SUMIFS(Transacoes!F$3:F1001,Transacoes!$C$3:$C1001,$A705,Transacoes!$B$3:$B1001,"V")) + G705)</f>
        <v/>
      </c>
      <c r="D705" s="71" t="str">
        <f>IFERROR(__xludf.DUMMYFUNCTION("IF(A705="""","""",IF(B705="""","""",B705*GOOGLEFINANCE(A705)))"),"")</f>
        <v/>
      </c>
      <c r="E705" s="71" t="str">
        <f t="shared" si="1"/>
        <v/>
      </c>
      <c r="F705" s="72" t="str">
        <f t="shared" si="2"/>
        <v/>
      </c>
      <c r="G705" s="73" t="str">
        <f>IF(A705="","",SUMIF(Transacoes!C$3:C1001,A705,Transacoes!G$3:G1001))</f>
        <v/>
      </c>
      <c r="H705" s="74" t="str">
        <f>IF(A705="","", SUMIF(Transacoes!C$3:C1001, A705, Transacoes!H$3:H1001))</f>
        <v/>
      </c>
      <c r="I705" s="75" t="str">
        <f>IF($A705="","",SUMIF(Transacoes!$C$3:$C1001, $A705, Transacoes!I$3:I1001))</f>
        <v/>
      </c>
      <c r="J705" s="75" t="str">
        <f>IF($A705="","",SUMIF(Transacoes!$C$3:$C1001, $A705, Transacoes!J$3:J1001))</f>
        <v/>
      </c>
      <c r="K705" s="75" t="str">
        <f>IF($A705="","",SUMIF(Transacoes!$C$3:$C1001, $A705, Transacoes!K$3:K1001))</f>
        <v/>
      </c>
      <c r="L705" s="75" t="str">
        <f>IF($A705="","",SUMIF(Transacoes!$C$3:$C1001, $A705, Transacoes!L$3:L1001))</f>
        <v/>
      </c>
      <c r="M705" s="76" t="str">
        <f>IF($A705="","",SUMIF(Transacoes!$C$3:$C1001, $A705, Transacoes!M$3:M1001))</f>
        <v/>
      </c>
      <c r="N705" s="30"/>
      <c r="O705" s="31"/>
      <c r="P705" s="31"/>
      <c r="Q705" s="31"/>
      <c r="R705" s="31"/>
      <c r="S705" s="31"/>
      <c r="T705" s="31"/>
      <c r="U705" s="31"/>
      <c r="V705" s="31"/>
      <c r="W705" s="31"/>
      <c r="X705" s="31"/>
    </row>
    <row r="706">
      <c r="A706" s="69"/>
      <c r="B706" s="70" t="str">
        <f>IF($A706="","",SUMIFS(Transacoes!D$3:D1001,Transacoes!$C$3:$C1001,$A706,Transacoes!$B$3:$B1001,"C")-SUMIFS(Transacoes!D$3:D1001,Transacoes!$C$3:$C1001,$A706,Transacoes!$B$3:$B1001,"V"))</f>
        <v/>
      </c>
      <c r="C706" s="71" t="str">
        <f>IF($A706="","",(SUMIFS(Transacoes!F$3:F1001,Transacoes!$C$3:$C1001,$A706,Transacoes!$B$3:$B1001,"C")-SUMIFS(Transacoes!F$3:F1001,Transacoes!$C$3:$C1001,$A706,Transacoes!$B$3:$B1001,"V")) + G706)</f>
        <v/>
      </c>
      <c r="D706" s="71" t="str">
        <f>IFERROR(__xludf.DUMMYFUNCTION("IF(A706="""","""",IF(B706="""","""",B706*GOOGLEFINANCE(A706)))"),"")</f>
        <v/>
      </c>
      <c r="E706" s="71" t="str">
        <f t="shared" si="1"/>
        <v/>
      </c>
      <c r="F706" s="72" t="str">
        <f t="shared" si="2"/>
        <v/>
      </c>
      <c r="G706" s="73" t="str">
        <f>IF(A706="","",SUMIF(Transacoes!C$3:C1001,A706,Transacoes!G$3:G1001))</f>
        <v/>
      </c>
      <c r="H706" s="74" t="str">
        <f>IF(A706="","", SUMIF(Transacoes!C$3:C1001, A706, Transacoes!H$3:H1001))</f>
        <v/>
      </c>
      <c r="I706" s="75" t="str">
        <f>IF($A706="","",SUMIF(Transacoes!$C$3:$C1001, $A706, Transacoes!I$3:I1001))</f>
        <v/>
      </c>
      <c r="J706" s="75" t="str">
        <f>IF($A706="","",SUMIF(Transacoes!$C$3:$C1001, $A706, Transacoes!J$3:J1001))</f>
        <v/>
      </c>
      <c r="K706" s="75" t="str">
        <f>IF($A706="","",SUMIF(Transacoes!$C$3:$C1001, $A706, Transacoes!K$3:K1001))</f>
        <v/>
      </c>
      <c r="L706" s="75" t="str">
        <f>IF($A706="","",SUMIF(Transacoes!$C$3:$C1001, $A706, Transacoes!L$3:L1001))</f>
        <v/>
      </c>
      <c r="M706" s="76" t="str">
        <f>IF($A706="","",SUMIF(Transacoes!$C$3:$C1001, $A706, Transacoes!M$3:M1001))</f>
        <v/>
      </c>
      <c r="N706" s="30"/>
      <c r="O706" s="31"/>
      <c r="P706" s="31"/>
      <c r="Q706" s="31"/>
      <c r="R706" s="31"/>
      <c r="S706" s="31"/>
      <c r="T706" s="31"/>
      <c r="U706" s="31"/>
      <c r="V706" s="31"/>
      <c r="W706" s="31"/>
      <c r="X706" s="31"/>
    </row>
    <row r="707">
      <c r="A707" s="69"/>
      <c r="B707" s="70" t="str">
        <f>IF($A707="","",SUMIFS(Transacoes!D$3:D1001,Transacoes!$C$3:$C1001,$A707,Transacoes!$B$3:$B1001,"C")-SUMIFS(Transacoes!D$3:D1001,Transacoes!$C$3:$C1001,$A707,Transacoes!$B$3:$B1001,"V"))</f>
        <v/>
      </c>
      <c r="C707" s="71" t="str">
        <f>IF($A707="","",(SUMIFS(Transacoes!F$3:F1001,Transacoes!$C$3:$C1001,$A707,Transacoes!$B$3:$B1001,"C")-SUMIFS(Transacoes!F$3:F1001,Transacoes!$C$3:$C1001,$A707,Transacoes!$B$3:$B1001,"V")) + G707)</f>
        <v/>
      </c>
      <c r="D707" s="71" t="str">
        <f>IFERROR(__xludf.DUMMYFUNCTION("IF(A707="""","""",IF(B707="""","""",B707*GOOGLEFINANCE(A707)))"),"")</f>
        <v/>
      </c>
      <c r="E707" s="71" t="str">
        <f t="shared" si="1"/>
        <v/>
      </c>
      <c r="F707" s="72" t="str">
        <f t="shared" si="2"/>
        <v/>
      </c>
      <c r="G707" s="73" t="str">
        <f>IF(A707="","",SUMIF(Transacoes!C$3:C1001,A707,Transacoes!G$3:G1001))</f>
        <v/>
      </c>
      <c r="H707" s="74" t="str">
        <f>IF(A707="","", SUMIF(Transacoes!C$3:C1001, A707, Transacoes!H$3:H1001))</f>
        <v/>
      </c>
      <c r="I707" s="75" t="str">
        <f>IF($A707="","",SUMIF(Transacoes!$C$3:$C1001, $A707, Transacoes!I$3:I1001))</f>
        <v/>
      </c>
      <c r="J707" s="75" t="str">
        <f>IF($A707="","",SUMIF(Transacoes!$C$3:$C1001, $A707, Transacoes!J$3:J1001))</f>
        <v/>
      </c>
      <c r="K707" s="75" t="str">
        <f>IF($A707="","",SUMIF(Transacoes!$C$3:$C1001, $A707, Transacoes!K$3:K1001))</f>
        <v/>
      </c>
      <c r="L707" s="75" t="str">
        <f>IF($A707="","",SUMIF(Transacoes!$C$3:$C1001, $A707, Transacoes!L$3:L1001))</f>
        <v/>
      </c>
      <c r="M707" s="76" t="str">
        <f>IF($A707="","",SUMIF(Transacoes!$C$3:$C1001, $A707, Transacoes!M$3:M1001))</f>
        <v/>
      </c>
      <c r="N707" s="30"/>
      <c r="O707" s="31"/>
      <c r="P707" s="31"/>
      <c r="Q707" s="31"/>
      <c r="R707" s="31"/>
      <c r="S707" s="31"/>
      <c r="T707" s="31"/>
      <c r="U707" s="31"/>
      <c r="V707" s="31"/>
      <c r="W707" s="31"/>
      <c r="X707" s="31"/>
    </row>
    <row r="708">
      <c r="A708" s="69"/>
      <c r="B708" s="70" t="str">
        <f>IF($A708="","",SUMIFS(Transacoes!D$3:D1001,Transacoes!$C$3:$C1001,$A708,Transacoes!$B$3:$B1001,"C")-SUMIFS(Transacoes!D$3:D1001,Transacoes!$C$3:$C1001,$A708,Transacoes!$B$3:$B1001,"V"))</f>
        <v/>
      </c>
      <c r="C708" s="71" t="str">
        <f>IF($A708="","",(SUMIFS(Transacoes!F$3:F1001,Transacoes!$C$3:$C1001,$A708,Transacoes!$B$3:$B1001,"C")-SUMIFS(Transacoes!F$3:F1001,Transacoes!$C$3:$C1001,$A708,Transacoes!$B$3:$B1001,"V")) + G708)</f>
        <v/>
      </c>
      <c r="D708" s="71" t="str">
        <f>IFERROR(__xludf.DUMMYFUNCTION("IF(A708="""","""",IF(B708="""","""",B708*GOOGLEFINANCE(A708)))"),"")</f>
        <v/>
      </c>
      <c r="E708" s="71" t="str">
        <f t="shared" si="1"/>
        <v/>
      </c>
      <c r="F708" s="72" t="str">
        <f t="shared" si="2"/>
        <v/>
      </c>
      <c r="G708" s="73" t="str">
        <f>IF(A708="","",SUMIF(Transacoes!C$3:C1001,A708,Transacoes!G$3:G1001))</f>
        <v/>
      </c>
      <c r="H708" s="74" t="str">
        <f>IF(A708="","", SUMIF(Transacoes!C$3:C1001, A708, Transacoes!H$3:H1001))</f>
        <v/>
      </c>
      <c r="I708" s="75" t="str">
        <f>IF($A708="","",SUMIF(Transacoes!$C$3:$C1001, $A708, Transacoes!I$3:I1001))</f>
        <v/>
      </c>
      <c r="J708" s="75" t="str">
        <f>IF($A708="","",SUMIF(Transacoes!$C$3:$C1001, $A708, Transacoes!J$3:J1001))</f>
        <v/>
      </c>
      <c r="K708" s="75" t="str">
        <f>IF($A708="","",SUMIF(Transacoes!$C$3:$C1001, $A708, Transacoes!K$3:K1001))</f>
        <v/>
      </c>
      <c r="L708" s="75" t="str">
        <f>IF($A708="","",SUMIF(Transacoes!$C$3:$C1001, $A708, Transacoes!L$3:L1001))</f>
        <v/>
      </c>
      <c r="M708" s="76" t="str">
        <f>IF($A708="","",SUMIF(Transacoes!$C$3:$C1001, $A708, Transacoes!M$3:M1001))</f>
        <v/>
      </c>
      <c r="N708" s="30"/>
      <c r="O708" s="31"/>
      <c r="P708" s="31"/>
      <c r="Q708" s="31"/>
      <c r="R708" s="31"/>
      <c r="S708" s="31"/>
      <c r="T708" s="31"/>
      <c r="U708" s="31"/>
      <c r="V708" s="31"/>
      <c r="W708" s="31"/>
      <c r="X708" s="31"/>
    </row>
    <row r="709">
      <c r="A709" s="69"/>
      <c r="B709" s="70" t="str">
        <f>IF($A709="","",SUMIFS(Transacoes!D$3:D1001,Transacoes!$C$3:$C1001,$A709,Transacoes!$B$3:$B1001,"C")-SUMIFS(Transacoes!D$3:D1001,Transacoes!$C$3:$C1001,$A709,Transacoes!$B$3:$B1001,"V"))</f>
        <v/>
      </c>
      <c r="C709" s="71" t="str">
        <f>IF($A709="","",(SUMIFS(Transacoes!F$3:F1001,Transacoes!$C$3:$C1001,$A709,Transacoes!$B$3:$B1001,"C")-SUMIFS(Transacoes!F$3:F1001,Transacoes!$C$3:$C1001,$A709,Transacoes!$B$3:$B1001,"V")) + G709)</f>
        <v/>
      </c>
      <c r="D709" s="71" t="str">
        <f>IFERROR(__xludf.DUMMYFUNCTION("IF(A709="""","""",IF(B709="""","""",B709*GOOGLEFINANCE(A709)))"),"")</f>
        <v/>
      </c>
      <c r="E709" s="71" t="str">
        <f t="shared" si="1"/>
        <v/>
      </c>
      <c r="F709" s="72" t="str">
        <f t="shared" si="2"/>
        <v/>
      </c>
      <c r="G709" s="73" t="str">
        <f>IF(A709="","",SUMIF(Transacoes!C$3:C1001,A709,Transacoes!G$3:G1001))</f>
        <v/>
      </c>
      <c r="H709" s="74" t="str">
        <f>IF(A709="","", SUMIF(Transacoes!C$3:C1001, A709, Transacoes!H$3:H1001))</f>
        <v/>
      </c>
      <c r="I709" s="75" t="str">
        <f>IF($A709="","",SUMIF(Transacoes!$C$3:$C1001, $A709, Transacoes!I$3:I1001))</f>
        <v/>
      </c>
      <c r="J709" s="75" t="str">
        <f>IF($A709="","",SUMIF(Transacoes!$C$3:$C1001, $A709, Transacoes!J$3:J1001))</f>
        <v/>
      </c>
      <c r="K709" s="75" t="str">
        <f>IF($A709="","",SUMIF(Transacoes!$C$3:$C1001, $A709, Transacoes!K$3:K1001))</f>
        <v/>
      </c>
      <c r="L709" s="75" t="str">
        <f>IF($A709="","",SUMIF(Transacoes!$C$3:$C1001, $A709, Transacoes!L$3:L1001))</f>
        <v/>
      </c>
      <c r="M709" s="76" t="str">
        <f>IF($A709="","",SUMIF(Transacoes!$C$3:$C1001, $A709, Transacoes!M$3:M1001))</f>
        <v/>
      </c>
      <c r="N709" s="30"/>
      <c r="O709" s="31"/>
      <c r="P709" s="31"/>
      <c r="Q709" s="31"/>
      <c r="R709" s="31"/>
      <c r="S709" s="31"/>
      <c r="T709" s="31"/>
      <c r="U709" s="31"/>
      <c r="V709" s="31"/>
      <c r="W709" s="31"/>
      <c r="X709" s="31"/>
    </row>
    <row r="710">
      <c r="A710" s="69"/>
      <c r="B710" s="70" t="str">
        <f>IF($A710="","",SUMIFS(Transacoes!D$3:D1001,Transacoes!$C$3:$C1001,$A710,Transacoes!$B$3:$B1001,"C")-SUMIFS(Transacoes!D$3:D1001,Transacoes!$C$3:$C1001,$A710,Transacoes!$B$3:$B1001,"V"))</f>
        <v/>
      </c>
      <c r="C710" s="71" t="str">
        <f>IF($A710="","",(SUMIFS(Transacoes!F$3:F1001,Transacoes!$C$3:$C1001,$A710,Transacoes!$B$3:$B1001,"C")-SUMIFS(Transacoes!F$3:F1001,Transacoes!$C$3:$C1001,$A710,Transacoes!$B$3:$B1001,"V")) + G710)</f>
        <v/>
      </c>
      <c r="D710" s="71" t="str">
        <f>IFERROR(__xludf.DUMMYFUNCTION("IF(A710="""","""",IF(B710="""","""",B710*GOOGLEFINANCE(A710)))"),"")</f>
        <v/>
      </c>
      <c r="E710" s="71" t="str">
        <f t="shared" si="1"/>
        <v/>
      </c>
      <c r="F710" s="72" t="str">
        <f t="shared" si="2"/>
        <v/>
      </c>
      <c r="G710" s="73" t="str">
        <f>IF(A710="","",SUMIF(Transacoes!C$3:C1001,A710,Transacoes!G$3:G1001))</f>
        <v/>
      </c>
      <c r="H710" s="74" t="str">
        <f>IF(A710="","", SUMIF(Transacoes!C$3:C1001, A710, Transacoes!H$3:H1001))</f>
        <v/>
      </c>
      <c r="I710" s="75" t="str">
        <f>IF($A710="","",SUMIF(Transacoes!$C$3:$C1001, $A710, Transacoes!I$3:I1001))</f>
        <v/>
      </c>
      <c r="J710" s="75" t="str">
        <f>IF($A710="","",SUMIF(Transacoes!$C$3:$C1001, $A710, Transacoes!J$3:J1001))</f>
        <v/>
      </c>
      <c r="K710" s="75" t="str">
        <f>IF($A710="","",SUMIF(Transacoes!$C$3:$C1001, $A710, Transacoes!K$3:K1001))</f>
        <v/>
      </c>
      <c r="L710" s="75" t="str">
        <f>IF($A710="","",SUMIF(Transacoes!$C$3:$C1001, $A710, Transacoes!L$3:L1001))</f>
        <v/>
      </c>
      <c r="M710" s="76" t="str">
        <f>IF($A710="","",SUMIF(Transacoes!$C$3:$C1001, $A710, Transacoes!M$3:M1001))</f>
        <v/>
      </c>
      <c r="N710" s="30"/>
      <c r="O710" s="31"/>
      <c r="P710" s="31"/>
      <c r="Q710" s="31"/>
      <c r="R710" s="31"/>
      <c r="S710" s="31"/>
      <c r="T710" s="31"/>
      <c r="U710" s="31"/>
      <c r="V710" s="31"/>
      <c r="W710" s="31"/>
      <c r="X710" s="31"/>
    </row>
    <row r="711">
      <c r="A711" s="69"/>
      <c r="B711" s="70" t="str">
        <f>IF($A711="","",SUMIFS(Transacoes!D$3:D1001,Transacoes!$C$3:$C1001,$A711,Transacoes!$B$3:$B1001,"C")-SUMIFS(Transacoes!D$3:D1001,Transacoes!$C$3:$C1001,$A711,Transacoes!$B$3:$B1001,"V"))</f>
        <v/>
      </c>
      <c r="C711" s="71" t="str">
        <f>IF($A711="","",(SUMIFS(Transacoes!F$3:F1001,Transacoes!$C$3:$C1001,$A711,Transacoes!$B$3:$B1001,"C")-SUMIFS(Transacoes!F$3:F1001,Transacoes!$C$3:$C1001,$A711,Transacoes!$B$3:$B1001,"V")) + G711)</f>
        <v/>
      </c>
      <c r="D711" s="71" t="str">
        <f>IFERROR(__xludf.DUMMYFUNCTION("IF(A711="""","""",IF(B711="""","""",B711*GOOGLEFINANCE(A711)))"),"")</f>
        <v/>
      </c>
      <c r="E711" s="71" t="str">
        <f t="shared" si="1"/>
        <v/>
      </c>
      <c r="F711" s="72" t="str">
        <f t="shared" si="2"/>
        <v/>
      </c>
      <c r="G711" s="73" t="str">
        <f>IF(A711="","",SUMIF(Transacoes!C$3:C1001,A711,Transacoes!G$3:G1001))</f>
        <v/>
      </c>
      <c r="H711" s="74" t="str">
        <f>IF(A711="","", SUMIF(Transacoes!C$3:C1001, A711, Transacoes!H$3:H1001))</f>
        <v/>
      </c>
      <c r="I711" s="75" t="str">
        <f>IF($A711="","",SUMIF(Transacoes!$C$3:$C1001, $A711, Transacoes!I$3:I1001))</f>
        <v/>
      </c>
      <c r="J711" s="75" t="str">
        <f>IF($A711="","",SUMIF(Transacoes!$C$3:$C1001, $A711, Transacoes!J$3:J1001))</f>
        <v/>
      </c>
      <c r="K711" s="75" t="str">
        <f>IF($A711="","",SUMIF(Transacoes!$C$3:$C1001, $A711, Transacoes!K$3:K1001))</f>
        <v/>
      </c>
      <c r="L711" s="75" t="str">
        <f>IF($A711="","",SUMIF(Transacoes!$C$3:$C1001, $A711, Transacoes!L$3:L1001))</f>
        <v/>
      </c>
      <c r="M711" s="76" t="str">
        <f>IF($A711="","",SUMIF(Transacoes!$C$3:$C1001, $A711, Transacoes!M$3:M1001))</f>
        <v/>
      </c>
      <c r="N711" s="30"/>
      <c r="O711" s="31"/>
      <c r="P711" s="31"/>
      <c r="Q711" s="31"/>
      <c r="R711" s="31"/>
      <c r="S711" s="31"/>
      <c r="T711" s="31"/>
      <c r="U711" s="31"/>
      <c r="V711" s="31"/>
      <c r="W711" s="31"/>
      <c r="X711" s="31"/>
    </row>
    <row r="712">
      <c r="A712" s="69"/>
      <c r="B712" s="70" t="str">
        <f>IF($A712="","",SUMIFS(Transacoes!D$3:D1001,Transacoes!$C$3:$C1001,$A712,Transacoes!$B$3:$B1001,"C")-SUMIFS(Transacoes!D$3:D1001,Transacoes!$C$3:$C1001,$A712,Transacoes!$B$3:$B1001,"V"))</f>
        <v/>
      </c>
      <c r="C712" s="71" t="str">
        <f>IF($A712="","",(SUMIFS(Transacoes!F$3:F1001,Transacoes!$C$3:$C1001,$A712,Transacoes!$B$3:$B1001,"C")-SUMIFS(Transacoes!F$3:F1001,Transacoes!$C$3:$C1001,$A712,Transacoes!$B$3:$B1001,"V")) + G712)</f>
        <v/>
      </c>
      <c r="D712" s="71" t="str">
        <f>IFERROR(__xludf.DUMMYFUNCTION("IF(A712="""","""",IF(B712="""","""",B712*GOOGLEFINANCE(A712)))"),"")</f>
        <v/>
      </c>
      <c r="E712" s="71" t="str">
        <f t="shared" si="1"/>
        <v/>
      </c>
      <c r="F712" s="72" t="str">
        <f t="shared" si="2"/>
        <v/>
      </c>
      <c r="G712" s="73" t="str">
        <f>IF(A712="","",SUMIF(Transacoes!C$3:C1001,A712,Transacoes!G$3:G1001))</f>
        <v/>
      </c>
      <c r="H712" s="74" t="str">
        <f>IF(A712="","", SUMIF(Transacoes!C$3:C1001, A712, Transacoes!H$3:H1001))</f>
        <v/>
      </c>
      <c r="I712" s="75" t="str">
        <f>IF($A712="","",SUMIF(Transacoes!$C$3:$C1001, $A712, Transacoes!I$3:I1001))</f>
        <v/>
      </c>
      <c r="J712" s="75" t="str">
        <f>IF($A712="","",SUMIF(Transacoes!$C$3:$C1001, $A712, Transacoes!J$3:J1001))</f>
        <v/>
      </c>
      <c r="K712" s="75" t="str">
        <f>IF($A712="","",SUMIF(Transacoes!$C$3:$C1001, $A712, Transacoes!K$3:K1001))</f>
        <v/>
      </c>
      <c r="L712" s="75" t="str">
        <f>IF($A712="","",SUMIF(Transacoes!$C$3:$C1001, $A712, Transacoes!L$3:L1001))</f>
        <v/>
      </c>
      <c r="M712" s="76" t="str">
        <f>IF($A712="","",SUMIF(Transacoes!$C$3:$C1001, $A712, Transacoes!M$3:M1001))</f>
        <v/>
      </c>
      <c r="N712" s="30"/>
      <c r="O712" s="31"/>
      <c r="P712" s="31"/>
      <c r="Q712" s="31"/>
      <c r="R712" s="31"/>
      <c r="S712" s="31"/>
      <c r="T712" s="31"/>
      <c r="U712" s="31"/>
      <c r="V712" s="31"/>
      <c r="W712" s="31"/>
      <c r="X712" s="31"/>
    </row>
    <row r="713">
      <c r="A713" s="69"/>
      <c r="B713" s="70" t="str">
        <f>IF($A713="","",SUMIFS(Transacoes!D$3:D1001,Transacoes!$C$3:$C1001,$A713,Transacoes!$B$3:$B1001,"C")-SUMIFS(Transacoes!D$3:D1001,Transacoes!$C$3:$C1001,$A713,Transacoes!$B$3:$B1001,"V"))</f>
        <v/>
      </c>
      <c r="C713" s="71" t="str">
        <f>IF($A713="","",(SUMIFS(Transacoes!F$3:F1001,Transacoes!$C$3:$C1001,$A713,Transacoes!$B$3:$B1001,"C")-SUMIFS(Transacoes!F$3:F1001,Transacoes!$C$3:$C1001,$A713,Transacoes!$B$3:$B1001,"V")) + G713)</f>
        <v/>
      </c>
      <c r="D713" s="71" t="str">
        <f>IFERROR(__xludf.DUMMYFUNCTION("IF(A713="""","""",IF(B713="""","""",B713*GOOGLEFINANCE(A713)))"),"")</f>
        <v/>
      </c>
      <c r="E713" s="71" t="str">
        <f t="shared" si="1"/>
        <v/>
      </c>
      <c r="F713" s="72" t="str">
        <f t="shared" si="2"/>
        <v/>
      </c>
      <c r="G713" s="73" t="str">
        <f>IF(A713="","",SUMIF(Transacoes!C$3:C1001,A713,Transacoes!G$3:G1001))</f>
        <v/>
      </c>
      <c r="H713" s="74" t="str">
        <f>IF(A713="","", SUMIF(Transacoes!C$3:C1001, A713, Transacoes!H$3:H1001))</f>
        <v/>
      </c>
      <c r="I713" s="75" t="str">
        <f>IF($A713="","",SUMIF(Transacoes!$C$3:$C1001, $A713, Transacoes!I$3:I1001))</f>
        <v/>
      </c>
      <c r="J713" s="75" t="str">
        <f>IF($A713="","",SUMIF(Transacoes!$C$3:$C1001, $A713, Transacoes!J$3:J1001))</f>
        <v/>
      </c>
      <c r="K713" s="75" t="str">
        <f>IF($A713="","",SUMIF(Transacoes!$C$3:$C1001, $A713, Transacoes!K$3:K1001))</f>
        <v/>
      </c>
      <c r="L713" s="75" t="str">
        <f>IF($A713="","",SUMIF(Transacoes!$C$3:$C1001, $A713, Transacoes!L$3:L1001))</f>
        <v/>
      </c>
      <c r="M713" s="76" t="str">
        <f>IF($A713="","",SUMIF(Transacoes!$C$3:$C1001, $A713, Transacoes!M$3:M1001))</f>
        <v/>
      </c>
      <c r="N713" s="30"/>
      <c r="O713" s="31"/>
      <c r="P713" s="31"/>
      <c r="Q713" s="31"/>
      <c r="R713" s="31"/>
      <c r="S713" s="31"/>
      <c r="T713" s="31"/>
      <c r="U713" s="31"/>
      <c r="V713" s="31"/>
      <c r="W713" s="31"/>
      <c r="X713" s="31"/>
    </row>
    <row r="714">
      <c r="A714" s="69"/>
      <c r="B714" s="70" t="str">
        <f>IF($A714="","",SUMIFS(Transacoes!D$3:D1001,Transacoes!$C$3:$C1001,$A714,Transacoes!$B$3:$B1001,"C")-SUMIFS(Transacoes!D$3:D1001,Transacoes!$C$3:$C1001,$A714,Transacoes!$B$3:$B1001,"V"))</f>
        <v/>
      </c>
      <c r="C714" s="71" t="str">
        <f>IF($A714="","",(SUMIFS(Transacoes!F$3:F1001,Transacoes!$C$3:$C1001,$A714,Transacoes!$B$3:$B1001,"C")-SUMIFS(Transacoes!F$3:F1001,Transacoes!$C$3:$C1001,$A714,Transacoes!$B$3:$B1001,"V")) + G714)</f>
        <v/>
      </c>
      <c r="D714" s="71" t="str">
        <f>IFERROR(__xludf.DUMMYFUNCTION("IF(A714="""","""",IF(B714="""","""",B714*GOOGLEFINANCE(A714)))"),"")</f>
        <v/>
      </c>
      <c r="E714" s="71" t="str">
        <f t="shared" si="1"/>
        <v/>
      </c>
      <c r="F714" s="72" t="str">
        <f t="shared" si="2"/>
        <v/>
      </c>
      <c r="G714" s="73" t="str">
        <f>IF(A714="","",SUMIF(Transacoes!C$3:C1001,A714,Transacoes!G$3:G1001))</f>
        <v/>
      </c>
      <c r="H714" s="74" t="str">
        <f>IF(A714="","", SUMIF(Transacoes!C$3:C1001, A714, Transacoes!H$3:H1001))</f>
        <v/>
      </c>
      <c r="I714" s="75" t="str">
        <f>IF($A714="","",SUMIF(Transacoes!$C$3:$C1001, $A714, Transacoes!I$3:I1001))</f>
        <v/>
      </c>
      <c r="J714" s="75" t="str">
        <f>IF($A714="","",SUMIF(Transacoes!$C$3:$C1001, $A714, Transacoes!J$3:J1001))</f>
        <v/>
      </c>
      <c r="K714" s="75" t="str">
        <f>IF($A714="","",SUMIF(Transacoes!$C$3:$C1001, $A714, Transacoes!K$3:K1001))</f>
        <v/>
      </c>
      <c r="L714" s="75" t="str">
        <f>IF($A714="","",SUMIF(Transacoes!$C$3:$C1001, $A714, Transacoes!L$3:L1001))</f>
        <v/>
      </c>
      <c r="M714" s="76" t="str">
        <f>IF($A714="","",SUMIF(Transacoes!$C$3:$C1001, $A714, Transacoes!M$3:M1001))</f>
        <v/>
      </c>
      <c r="N714" s="30"/>
      <c r="O714" s="31"/>
      <c r="P714" s="31"/>
      <c r="Q714" s="31"/>
      <c r="R714" s="31"/>
      <c r="S714" s="31"/>
      <c r="T714" s="31"/>
      <c r="U714" s="31"/>
      <c r="V714" s="31"/>
      <c r="W714" s="31"/>
      <c r="X714" s="31"/>
    </row>
    <row r="715">
      <c r="A715" s="69"/>
      <c r="B715" s="70" t="str">
        <f>IF($A715="","",SUMIFS(Transacoes!D$3:D1001,Transacoes!$C$3:$C1001,$A715,Transacoes!$B$3:$B1001,"C")-SUMIFS(Transacoes!D$3:D1001,Transacoes!$C$3:$C1001,$A715,Transacoes!$B$3:$B1001,"V"))</f>
        <v/>
      </c>
      <c r="C715" s="71" t="str">
        <f>IF($A715="","",(SUMIFS(Transacoes!F$3:F1001,Transacoes!$C$3:$C1001,$A715,Transacoes!$B$3:$B1001,"C")-SUMIFS(Transacoes!F$3:F1001,Transacoes!$C$3:$C1001,$A715,Transacoes!$B$3:$B1001,"V")) + G715)</f>
        <v/>
      </c>
      <c r="D715" s="71" t="str">
        <f>IFERROR(__xludf.DUMMYFUNCTION("IF(A715="""","""",IF(B715="""","""",B715*GOOGLEFINANCE(A715)))"),"")</f>
        <v/>
      </c>
      <c r="E715" s="71" t="str">
        <f t="shared" si="1"/>
        <v/>
      </c>
      <c r="F715" s="72" t="str">
        <f t="shared" si="2"/>
        <v/>
      </c>
      <c r="G715" s="73" t="str">
        <f>IF(A715="","",SUMIF(Transacoes!C$3:C1001,A715,Transacoes!G$3:G1001))</f>
        <v/>
      </c>
      <c r="H715" s="74" t="str">
        <f>IF(A715="","", SUMIF(Transacoes!C$3:C1001, A715, Transacoes!H$3:H1001))</f>
        <v/>
      </c>
      <c r="I715" s="75" t="str">
        <f>IF($A715="","",SUMIF(Transacoes!$C$3:$C1001, $A715, Transacoes!I$3:I1001))</f>
        <v/>
      </c>
      <c r="J715" s="75" t="str">
        <f>IF($A715="","",SUMIF(Transacoes!$C$3:$C1001, $A715, Transacoes!J$3:J1001))</f>
        <v/>
      </c>
      <c r="K715" s="75" t="str">
        <f>IF($A715="","",SUMIF(Transacoes!$C$3:$C1001, $A715, Transacoes!K$3:K1001))</f>
        <v/>
      </c>
      <c r="L715" s="75" t="str">
        <f>IF($A715="","",SUMIF(Transacoes!$C$3:$C1001, $A715, Transacoes!L$3:L1001))</f>
        <v/>
      </c>
      <c r="M715" s="76" t="str">
        <f>IF($A715="","",SUMIF(Transacoes!$C$3:$C1001, $A715, Transacoes!M$3:M1001))</f>
        <v/>
      </c>
      <c r="N715" s="30"/>
      <c r="O715" s="31"/>
      <c r="P715" s="31"/>
      <c r="Q715" s="31"/>
      <c r="R715" s="31"/>
      <c r="S715" s="31"/>
      <c r="T715" s="31"/>
      <c r="U715" s="31"/>
      <c r="V715" s="31"/>
      <c r="W715" s="31"/>
      <c r="X715" s="31"/>
    </row>
    <row r="716">
      <c r="A716" s="69"/>
      <c r="B716" s="70" t="str">
        <f>IF($A716="","",SUMIFS(Transacoes!D$3:D1001,Transacoes!$C$3:$C1001,$A716,Transacoes!$B$3:$B1001,"C")-SUMIFS(Transacoes!D$3:D1001,Transacoes!$C$3:$C1001,$A716,Transacoes!$B$3:$B1001,"V"))</f>
        <v/>
      </c>
      <c r="C716" s="71" t="str">
        <f>IF($A716="","",(SUMIFS(Transacoes!F$3:F1001,Transacoes!$C$3:$C1001,$A716,Transacoes!$B$3:$B1001,"C")-SUMIFS(Transacoes!F$3:F1001,Transacoes!$C$3:$C1001,$A716,Transacoes!$B$3:$B1001,"V")) + G716)</f>
        <v/>
      </c>
      <c r="D716" s="71" t="str">
        <f>IFERROR(__xludf.DUMMYFUNCTION("IF(A716="""","""",IF(B716="""","""",B716*GOOGLEFINANCE(A716)))"),"")</f>
        <v/>
      </c>
      <c r="E716" s="71" t="str">
        <f t="shared" si="1"/>
        <v/>
      </c>
      <c r="F716" s="72" t="str">
        <f t="shared" si="2"/>
        <v/>
      </c>
      <c r="G716" s="73" t="str">
        <f>IF(A716="","",SUMIF(Transacoes!C$3:C1001,A716,Transacoes!G$3:G1001))</f>
        <v/>
      </c>
      <c r="H716" s="74" t="str">
        <f>IF(A716="","", SUMIF(Transacoes!C$3:C1001, A716, Transacoes!H$3:H1001))</f>
        <v/>
      </c>
      <c r="I716" s="75" t="str">
        <f>IF($A716="","",SUMIF(Transacoes!$C$3:$C1001, $A716, Transacoes!I$3:I1001))</f>
        <v/>
      </c>
      <c r="J716" s="75" t="str">
        <f>IF($A716="","",SUMIF(Transacoes!$C$3:$C1001, $A716, Transacoes!J$3:J1001))</f>
        <v/>
      </c>
      <c r="K716" s="75" t="str">
        <f>IF($A716="","",SUMIF(Transacoes!$C$3:$C1001, $A716, Transacoes!K$3:K1001))</f>
        <v/>
      </c>
      <c r="L716" s="75" t="str">
        <f>IF($A716="","",SUMIF(Transacoes!$C$3:$C1001, $A716, Transacoes!L$3:L1001))</f>
        <v/>
      </c>
      <c r="M716" s="76" t="str">
        <f>IF($A716="","",SUMIF(Transacoes!$C$3:$C1001, $A716, Transacoes!M$3:M1001))</f>
        <v/>
      </c>
      <c r="N716" s="30"/>
      <c r="O716" s="31"/>
      <c r="P716" s="31"/>
      <c r="Q716" s="31"/>
      <c r="R716" s="31"/>
      <c r="S716" s="31"/>
      <c r="T716" s="31"/>
      <c r="U716" s="31"/>
      <c r="V716" s="31"/>
      <c r="W716" s="31"/>
      <c r="X716" s="31"/>
    </row>
    <row r="717">
      <c r="A717" s="69"/>
      <c r="B717" s="70" t="str">
        <f>IF($A717="","",SUMIFS(Transacoes!D$3:D1001,Transacoes!$C$3:$C1001,$A717,Transacoes!$B$3:$B1001,"C")-SUMIFS(Transacoes!D$3:D1001,Transacoes!$C$3:$C1001,$A717,Transacoes!$B$3:$B1001,"V"))</f>
        <v/>
      </c>
      <c r="C717" s="71" t="str">
        <f>IF($A717="","",(SUMIFS(Transacoes!F$3:F1001,Transacoes!$C$3:$C1001,$A717,Transacoes!$B$3:$B1001,"C")-SUMIFS(Transacoes!F$3:F1001,Transacoes!$C$3:$C1001,$A717,Transacoes!$B$3:$B1001,"V")) + G717)</f>
        <v/>
      </c>
      <c r="D717" s="71" t="str">
        <f>IFERROR(__xludf.DUMMYFUNCTION("IF(A717="""","""",IF(B717="""","""",B717*GOOGLEFINANCE(A717)))"),"")</f>
        <v/>
      </c>
      <c r="E717" s="71" t="str">
        <f t="shared" si="1"/>
        <v/>
      </c>
      <c r="F717" s="72" t="str">
        <f t="shared" si="2"/>
        <v/>
      </c>
      <c r="G717" s="73" t="str">
        <f>IF(A717="","",SUMIF(Transacoes!C$3:C1001,A717,Transacoes!G$3:G1001))</f>
        <v/>
      </c>
      <c r="H717" s="74" t="str">
        <f>IF(A717="","", SUMIF(Transacoes!C$3:C1001, A717, Transacoes!H$3:H1001))</f>
        <v/>
      </c>
      <c r="I717" s="75" t="str">
        <f>IF($A717="","",SUMIF(Transacoes!$C$3:$C1001, $A717, Transacoes!I$3:I1001))</f>
        <v/>
      </c>
      <c r="J717" s="75" t="str">
        <f>IF($A717="","",SUMIF(Transacoes!$C$3:$C1001, $A717, Transacoes!J$3:J1001))</f>
        <v/>
      </c>
      <c r="K717" s="75" t="str">
        <f>IF($A717="","",SUMIF(Transacoes!$C$3:$C1001, $A717, Transacoes!K$3:K1001))</f>
        <v/>
      </c>
      <c r="L717" s="75" t="str">
        <f>IF($A717="","",SUMIF(Transacoes!$C$3:$C1001, $A717, Transacoes!L$3:L1001))</f>
        <v/>
      </c>
      <c r="M717" s="76" t="str">
        <f>IF($A717="","",SUMIF(Transacoes!$C$3:$C1001, $A717, Transacoes!M$3:M1001))</f>
        <v/>
      </c>
      <c r="N717" s="30"/>
      <c r="O717" s="31"/>
      <c r="P717" s="31"/>
      <c r="Q717" s="31"/>
      <c r="R717" s="31"/>
      <c r="S717" s="31"/>
      <c r="T717" s="31"/>
      <c r="U717" s="31"/>
      <c r="V717" s="31"/>
      <c r="W717" s="31"/>
      <c r="X717" s="31"/>
    </row>
    <row r="718">
      <c r="A718" s="69"/>
      <c r="B718" s="70" t="str">
        <f>IF($A718="","",SUMIFS(Transacoes!D$3:D1001,Transacoes!$C$3:$C1001,$A718,Transacoes!$B$3:$B1001,"C")-SUMIFS(Transacoes!D$3:D1001,Transacoes!$C$3:$C1001,$A718,Transacoes!$B$3:$B1001,"V"))</f>
        <v/>
      </c>
      <c r="C718" s="71" t="str">
        <f>IF($A718="","",(SUMIFS(Transacoes!F$3:F1001,Transacoes!$C$3:$C1001,$A718,Transacoes!$B$3:$B1001,"C")-SUMIFS(Transacoes!F$3:F1001,Transacoes!$C$3:$C1001,$A718,Transacoes!$B$3:$B1001,"V")) + G718)</f>
        <v/>
      </c>
      <c r="D718" s="71" t="str">
        <f>IFERROR(__xludf.DUMMYFUNCTION("IF(A718="""","""",IF(B718="""","""",B718*GOOGLEFINANCE(A718)))"),"")</f>
        <v/>
      </c>
      <c r="E718" s="71" t="str">
        <f t="shared" si="1"/>
        <v/>
      </c>
      <c r="F718" s="72" t="str">
        <f t="shared" si="2"/>
        <v/>
      </c>
      <c r="G718" s="73" t="str">
        <f>IF(A718="","",SUMIF(Transacoes!C$3:C1001,A718,Transacoes!G$3:G1001))</f>
        <v/>
      </c>
      <c r="H718" s="74" t="str">
        <f>IF(A718="","", SUMIF(Transacoes!C$3:C1001, A718, Transacoes!H$3:H1001))</f>
        <v/>
      </c>
      <c r="I718" s="75" t="str">
        <f>IF($A718="","",SUMIF(Transacoes!$C$3:$C1001, $A718, Transacoes!I$3:I1001))</f>
        <v/>
      </c>
      <c r="J718" s="75" t="str">
        <f>IF($A718="","",SUMIF(Transacoes!$C$3:$C1001, $A718, Transacoes!J$3:J1001))</f>
        <v/>
      </c>
      <c r="K718" s="75" t="str">
        <f>IF($A718="","",SUMIF(Transacoes!$C$3:$C1001, $A718, Transacoes!K$3:K1001))</f>
        <v/>
      </c>
      <c r="L718" s="75" t="str">
        <f>IF($A718="","",SUMIF(Transacoes!$C$3:$C1001, $A718, Transacoes!L$3:L1001))</f>
        <v/>
      </c>
      <c r="M718" s="76" t="str">
        <f>IF($A718="","",SUMIF(Transacoes!$C$3:$C1001, $A718, Transacoes!M$3:M1001))</f>
        <v/>
      </c>
      <c r="N718" s="30"/>
      <c r="O718" s="31"/>
      <c r="P718" s="31"/>
      <c r="Q718" s="31"/>
      <c r="R718" s="31"/>
      <c r="S718" s="31"/>
      <c r="T718" s="31"/>
      <c r="U718" s="31"/>
      <c r="V718" s="31"/>
      <c r="W718" s="31"/>
      <c r="X718" s="31"/>
    </row>
    <row r="719">
      <c r="A719" s="69"/>
      <c r="B719" s="70" t="str">
        <f>IF($A719="","",SUMIFS(Transacoes!D$3:D1001,Transacoes!$C$3:$C1001,$A719,Transacoes!$B$3:$B1001,"C")-SUMIFS(Transacoes!D$3:D1001,Transacoes!$C$3:$C1001,$A719,Transacoes!$B$3:$B1001,"V"))</f>
        <v/>
      </c>
      <c r="C719" s="71" t="str">
        <f>IF($A719="","",(SUMIFS(Transacoes!F$3:F1001,Transacoes!$C$3:$C1001,$A719,Transacoes!$B$3:$B1001,"C")-SUMIFS(Transacoes!F$3:F1001,Transacoes!$C$3:$C1001,$A719,Transacoes!$B$3:$B1001,"V")) + G719)</f>
        <v/>
      </c>
      <c r="D719" s="71" t="str">
        <f>IFERROR(__xludf.DUMMYFUNCTION("IF(A719="""","""",IF(B719="""","""",B719*GOOGLEFINANCE(A719)))"),"")</f>
        <v/>
      </c>
      <c r="E719" s="71" t="str">
        <f t="shared" si="1"/>
        <v/>
      </c>
      <c r="F719" s="72" t="str">
        <f t="shared" si="2"/>
        <v/>
      </c>
      <c r="G719" s="73" t="str">
        <f>IF(A719="","",SUMIF(Transacoes!C$3:C1001,A719,Transacoes!G$3:G1001))</f>
        <v/>
      </c>
      <c r="H719" s="74" t="str">
        <f>IF(A719="","", SUMIF(Transacoes!C$3:C1001, A719, Transacoes!H$3:H1001))</f>
        <v/>
      </c>
      <c r="I719" s="75" t="str">
        <f>IF($A719="","",SUMIF(Transacoes!$C$3:$C1001, $A719, Transacoes!I$3:I1001))</f>
        <v/>
      </c>
      <c r="J719" s="75" t="str">
        <f>IF($A719="","",SUMIF(Transacoes!$C$3:$C1001, $A719, Transacoes!J$3:J1001))</f>
        <v/>
      </c>
      <c r="K719" s="75" t="str">
        <f>IF($A719="","",SUMIF(Transacoes!$C$3:$C1001, $A719, Transacoes!K$3:K1001))</f>
        <v/>
      </c>
      <c r="L719" s="75" t="str">
        <f>IF($A719="","",SUMIF(Transacoes!$C$3:$C1001, $A719, Transacoes!L$3:L1001))</f>
        <v/>
      </c>
      <c r="M719" s="76" t="str">
        <f>IF($A719="","",SUMIF(Transacoes!$C$3:$C1001, $A719, Transacoes!M$3:M1001))</f>
        <v/>
      </c>
      <c r="N719" s="30"/>
      <c r="O719" s="31"/>
      <c r="P719" s="31"/>
      <c r="Q719" s="31"/>
      <c r="R719" s="31"/>
      <c r="S719" s="31"/>
      <c r="T719" s="31"/>
      <c r="U719" s="31"/>
      <c r="V719" s="31"/>
      <c r="W719" s="31"/>
      <c r="X719" s="31"/>
    </row>
    <row r="720">
      <c r="A720" s="69"/>
      <c r="B720" s="70" t="str">
        <f>IF($A720="","",SUMIFS(Transacoes!D$3:D1001,Transacoes!$C$3:$C1001,$A720,Transacoes!$B$3:$B1001,"C")-SUMIFS(Transacoes!D$3:D1001,Transacoes!$C$3:$C1001,$A720,Transacoes!$B$3:$B1001,"V"))</f>
        <v/>
      </c>
      <c r="C720" s="71" t="str">
        <f>IF($A720="","",(SUMIFS(Transacoes!F$3:F1001,Transacoes!$C$3:$C1001,$A720,Transacoes!$B$3:$B1001,"C")-SUMIFS(Transacoes!F$3:F1001,Transacoes!$C$3:$C1001,$A720,Transacoes!$B$3:$B1001,"V")) + G720)</f>
        <v/>
      </c>
      <c r="D720" s="71" t="str">
        <f>IFERROR(__xludf.DUMMYFUNCTION("IF(A720="""","""",IF(B720="""","""",B720*GOOGLEFINANCE(A720)))"),"")</f>
        <v/>
      </c>
      <c r="E720" s="71" t="str">
        <f t="shared" si="1"/>
        <v/>
      </c>
      <c r="F720" s="72" t="str">
        <f t="shared" si="2"/>
        <v/>
      </c>
      <c r="G720" s="73" t="str">
        <f>IF(A720="","",SUMIF(Transacoes!C$3:C1001,A720,Transacoes!G$3:G1001))</f>
        <v/>
      </c>
      <c r="H720" s="74" t="str">
        <f>IF(A720="","", SUMIF(Transacoes!C$3:C1001, A720, Transacoes!H$3:H1001))</f>
        <v/>
      </c>
      <c r="I720" s="75" t="str">
        <f>IF($A720="","",SUMIF(Transacoes!$C$3:$C1001, $A720, Transacoes!I$3:I1001))</f>
        <v/>
      </c>
      <c r="J720" s="75" t="str">
        <f>IF($A720="","",SUMIF(Transacoes!$C$3:$C1001, $A720, Transacoes!J$3:J1001))</f>
        <v/>
      </c>
      <c r="K720" s="75" t="str">
        <f>IF($A720="","",SUMIF(Transacoes!$C$3:$C1001, $A720, Transacoes!K$3:K1001))</f>
        <v/>
      </c>
      <c r="L720" s="75" t="str">
        <f>IF($A720="","",SUMIF(Transacoes!$C$3:$C1001, $A720, Transacoes!L$3:L1001))</f>
        <v/>
      </c>
      <c r="M720" s="76" t="str">
        <f>IF($A720="","",SUMIF(Transacoes!$C$3:$C1001, $A720, Transacoes!M$3:M1001))</f>
        <v/>
      </c>
      <c r="N720" s="30"/>
      <c r="O720" s="31"/>
      <c r="P720" s="31"/>
      <c r="Q720" s="31"/>
      <c r="R720" s="31"/>
      <c r="S720" s="31"/>
      <c r="T720" s="31"/>
      <c r="U720" s="31"/>
      <c r="V720" s="31"/>
      <c r="W720" s="31"/>
      <c r="X720" s="31"/>
    </row>
    <row r="721">
      <c r="A721" s="69"/>
      <c r="B721" s="70" t="str">
        <f>IF($A721="","",SUMIFS(Transacoes!D$3:D1001,Transacoes!$C$3:$C1001,$A721,Transacoes!$B$3:$B1001,"C")-SUMIFS(Transacoes!D$3:D1001,Transacoes!$C$3:$C1001,$A721,Transacoes!$B$3:$B1001,"V"))</f>
        <v/>
      </c>
      <c r="C721" s="71" t="str">
        <f>IF($A721="","",(SUMIFS(Transacoes!F$3:F1001,Transacoes!$C$3:$C1001,$A721,Transacoes!$B$3:$B1001,"C")-SUMIFS(Transacoes!F$3:F1001,Transacoes!$C$3:$C1001,$A721,Transacoes!$B$3:$B1001,"V")) + G721)</f>
        <v/>
      </c>
      <c r="D721" s="71" t="str">
        <f>IFERROR(__xludf.DUMMYFUNCTION("IF(A721="""","""",IF(B721="""","""",B721*GOOGLEFINANCE(A721)))"),"")</f>
        <v/>
      </c>
      <c r="E721" s="71" t="str">
        <f t="shared" si="1"/>
        <v/>
      </c>
      <c r="F721" s="72" t="str">
        <f t="shared" si="2"/>
        <v/>
      </c>
      <c r="G721" s="73" t="str">
        <f>IF(A721="","",SUMIF(Transacoes!C$3:C1001,A721,Transacoes!G$3:G1001))</f>
        <v/>
      </c>
      <c r="H721" s="74" t="str">
        <f>IF(A721="","", SUMIF(Transacoes!C$3:C1001, A721, Transacoes!H$3:H1001))</f>
        <v/>
      </c>
      <c r="I721" s="75" t="str">
        <f>IF($A721="","",SUMIF(Transacoes!$C$3:$C1001, $A721, Transacoes!I$3:I1001))</f>
        <v/>
      </c>
      <c r="J721" s="75" t="str">
        <f>IF($A721="","",SUMIF(Transacoes!$C$3:$C1001, $A721, Transacoes!J$3:J1001))</f>
        <v/>
      </c>
      <c r="K721" s="75" t="str">
        <f>IF($A721="","",SUMIF(Transacoes!$C$3:$C1001, $A721, Transacoes!K$3:K1001))</f>
        <v/>
      </c>
      <c r="L721" s="75" t="str">
        <f>IF($A721="","",SUMIF(Transacoes!$C$3:$C1001, $A721, Transacoes!L$3:L1001))</f>
        <v/>
      </c>
      <c r="M721" s="76" t="str">
        <f>IF($A721="","",SUMIF(Transacoes!$C$3:$C1001, $A721, Transacoes!M$3:M1001))</f>
        <v/>
      </c>
      <c r="N721" s="30"/>
      <c r="O721" s="31"/>
      <c r="P721" s="31"/>
      <c r="Q721" s="31"/>
      <c r="R721" s="31"/>
      <c r="S721" s="31"/>
      <c r="T721" s="31"/>
      <c r="U721" s="31"/>
      <c r="V721" s="31"/>
      <c r="W721" s="31"/>
      <c r="X721" s="31"/>
    </row>
    <row r="722">
      <c r="A722" s="69"/>
      <c r="B722" s="70" t="str">
        <f>IF($A722="","",SUMIFS(Transacoes!D$3:D1001,Transacoes!$C$3:$C1001,$A722,Transacoes!$B$3:$B1001,"C")-SUMIFS(Transacoes!D$3:D1001,Transacoes!$C$3:$C1001,$A722,Transacoes!$B$3:$B1001,"V"))</f>
        <v/>
      </c>
      <c r="C722" s="71" t="str">
        <f>IF($A722="","",(SUMIFS(Transacoes!F$3:F1001,Transacoes!$C$3:$C1001,$A722,Transacoes!$B$3:$B1001,"C")-SUMIFS(Transacoes!F$3:F1001,Transacoes!$C$3:$C1001,$A722,Transacoes!$B$3:$B1001,"V")) + G722)</f>
        <v/>
      </c>
      <c r="D722" s="71" t="str">
        <f>IFERROR(__xludf.DUMMYFUNCTION("IF(A722="""","""",IF(B722="""","""",B722*GOOGLEFINANCE(A722)))"),"")</f>
        <v/>
      </c>
      <c r="E722" s="71" t="str">
        <f t="shared" si="1"/>
        <v/>
      </c>
      <c r="F722" s="72" t="str">
        <f t="shared" si="2"/>
        <v/>
      </c>
      <c r="G722" s="73" t="str">
        <f>IF(A722="","",SUMIF(Transacoes!C$3:C1001,A722,Transacoes!G$3:G1001))</f>
        <v/>
      </c>
      <c r="H722" s="74" t="str">
        <f>IF(A722="","", SUMIF(Transacoes!C$3:C1001, A722, Transacoes!H$3:H1001))</f>
        <v/>
      </c>
      <c r="I722" s="75" t="str">
        <f>IF($A722="","",SUMIF(Transacoes!$C$3:$C1001, $A722, Transacoes!I$3:I1001))</f>
        <v/>
      </c>
      <c r="J722" s="75" t="str">
        <f>IF($A722="","",SUMIF(Transacoes!$C$3:$C1001, $A722, Transacoes!J$3:J1001))</f>
        <v/>
      </c>
      <c r="K722" s="75" t="str">
        <f>IF($A722="","",SUMIF(Transacoes!$C$3:$C1001, $A722, Transacoes!K$3:K1001))</f>
        <v/>
      </c>
      <c r="L722" s="75" t="str">
        <f>IF($A722="","",SUMIF(Transacoes!$C$3:$C1001, $A722, Transacoes!L$3:L1001))</f>
        <v/>
      </c>
      <c r="M722" s="76" t="str">
        <f>IF($A722="","",SUMIF(Transacoes!$C$3:$C1001, $A722, Transacoes!M$3:M1001))</f>
        <v/>
      </c>
      <c r="N722" s="30"/>
      <c r="O722" s="31"/>
      <c r="P722" s="31"/>
      <c r="Q722" s="31"/>
      <c r="R722" s="31"/>
      <c r="S722" s="31"/>
      <c r="T722" s="31"/>
      <c r="U722" s="31"/>
      <c r="V722" s="31"/>
      <c r="W722" s="31"/>
      <c r="X722" s="31"/>
    </row>
    <row r="723">
      <c r="A723" s="69"/>
      <c r="B723" s="70" t="str">
        <f>IF($A723="","",SUMIFS(Transacoes!D$3:D1001,Transacoes!$C$3:$C1001,$A723,Transacoes!$B$3:$B1001,"C")-SUMIFS(Transacoes!D$3:D1001,Transacoes!$C$3:$C1001,$A723,Transacoes!$B$3:$B1001,"V"))</f>
        <v/>
      </c>
      <c r="C723" s="71" t="str">
        <f>IF($A723="","",(SUMIFS(Transacoes!F$3:F1001,Transacoes!$C$3:$C1001,$A723,Transacoes!$B$3:$B1001,"C")-SUMIFS(Transacoes!F$3:F1001,Transacoes!$C$3:$C1001,$A723,Transacoes!$B$3:$B1001,"V")) + G723)</f>
        <v/>
      </c>
      <c r="D723" s="71" t="str">
        <f>IFERROR(__xludf.DUMMYFUNCTION("IF(A723="""","""",IF(B723="""","""",B723*GOOGLEFINANCE(A723)))"),"")</f>
        <v/>
      </c>
      <c r="E723" s="71" t="str">
        <f t="shared" si="1"/>
        <v/>
      </c>
      <c r="F723" s="72" t="str">
        <f t="shared" si="2"/>
        <v/>
      </c>
      <c r="G723" s="73" t="str">
        <f>IF(A723="","",SUMIF(Transacoes!C$3:C1001,A723,Transacoes!G$3:G1001))</f>
        <v/>
      </c>
      <c r="H723" s="74" t="str">
        <f>IF(A723="","", SUMIF(Transacoes!C$3:C1001, A723, Transacoes!H$3:H1001))</f>
        <v/>
      </c>
      <c r="I723" s="75" t="str">
        <f>IF($A723="","",SUMIF(Transacoes!$C$3:$C1001, $A723, Transacoes!I$3:I1001))</f>
        <v/>
      </c>
      <c r="J723" s="75" t="str">
        <f>IF($A723="","",SUMIF(Transacoes!$C$3:$C1001, $A723, Transacoes!J$3:J1001))</f>
        <v/>
      </c>
      <c r="K723" s="75" t="str">
        <f>IF($A723="","",SUMIF(Transacoes!$C$3:$C1001, $A723, Transacoes!K$3:K1001))</f>
        <v/>
      </c>
      <c r="L723" s="75" t="str">
        <f>IF($A723="","",SUMIF(Transacoes!$C$3:$C1001, $A723, Transacoes!L$3:L1001))</f>
        <v/>
      </c>
      <c r="M723" s="76" t="str">
        <f>IF($A723="","",SUMIF(Transacoes!$C$3:$C1001, $A723, Transacoes!M$3:M1001))</f>
        <v/>
      </c>
      <c r="N723" s="30"/>
      <c r="O723" s="31"/>
      <c r="P723" s="31"/>
      <c r="Q723" s="31"/>
      <c r="R723" s="31"/>
      <c r="S723" s="31"/>
      <c r="T723" s="31"/>
      <c r="U723" s="31"/>
      <c r="V723" s="31"/>
      <c r="W723" s="31"/>
      <c r="X723" s="31"/>
    </row>
    <row r="724">
      <c r="A724" s="69"/>
      <c r="B724" s="70" t="str">
        <f>IF($A724="","",SUMIFS(Transacoes!D$3:D1001,Transacoes!$C$3:$C1001,$A724,Transacoes!$B$3:$B1001,"C")-SUMIFS(Transacoes!D$3:D1001,Transacoes!$C$3:$C1001,$A724,Transacoes!$B$3:$B1001,"V"))</f>
        <v/>
      </c>
      <c r="C724" s="71" t="str">
        <f>IF($A724="","",(SUMIFS(Transacoes!F$3:F1001,Transacoes!$C$3:$C1001,$A724,Transacoes!$B$3:$B1001,"C")-SUMIFS(Transacoes!F$3:F1001,Transacoes!$C$3:$C1001,$A724,Transacoes!$B$3:$B1001,"V")) + G724)</f>
        <v/>
      </c>
      <c r="D724" s="71" t="str">
        <f>IFERROR(__xludf.DUMMYFUNCTION("IF(A724="""","""",IF(B724="""","""",B724*GOOGLEFINANCE(A724)))"),"")</f>
        <v/>
      </c>
      <c r="E724" s="71" t="str">
        <f t="shared" si="1"/>
        <v/>
      </c>
      <c r="F724" s="72" t="str">
        <f t="shared" si="2"/>
        <v/>
      </c>
      <c r="G724" s="73" t="str">
        <f>IF(A724="","",SUMIF(Transacoes!C$3:C1001,A724,Transacoes!G$3:G1001))</f>
        <v/>
      </c>
      <c r="H724" s="74" t="str">
        <f>IF(A724="","", SUMIF(Transacoes!C$3:C1001, A724, Transacoes!H$3:H1001))</f>
        <v/>
      </c>
      <c r="I724" s="75" t="str">
        <f>IF($A724="","",SUMIF(Transacoes!$C$3:$C1001, $A724, Transacoes!I$3:I1001))</f>
        <v/>
      </c>
      <c r="J724" s="75" t="str">
        <f>IF($A724="","",SUMIF(Transacoes!$C$3:$C1001, $A724, Transacoes!J$3:J1001))</f>
        <v/>
      </c>
      <c r="K724" s="75" t="str">
        <f>IF($A724="","",SUMIF(Transacoes!$C$3:$C1001, $A724, Transacoes!K$3:K1001))</f>
        <v/>
      </c>
      <c r="L724" s="75" t="str">
        <f>IF($A724="","",SUMIF(Transacoes!$C$3:$C1001, $A724, Transacoes!L$3:L1001))</f>
        <v/>
      </c>
      <c r="M724" s="76" t="str">
        <f>IF($A724="","",SUMIF(Transacoes!$C$3:$C1001, $A724, Transacoes!M$3:M1001))</f>
        <v/>
      </c>
      <c r="N724" s="30"/>
      <c r="O724" s="31"/>
      <c r="P724" s="31"/>
      <c r="Q724" s="31"/>
      <c r="R724" s="31"/>
      <c r="S724" s="31"/>
      <c r="T724" s="31"/>
      <c r="U724" s="31"/>
      <c r="V724" s="31"/>
      <c r="W724" s="31"/>
      <c r="X724" s="31"/>
    </row>
    <row r="725">
      <c r="A725" s="69"/>
      <c r="B725" s="70" t="str">
        <f>IF($A725="","",SUMIFS(Transacoes!D$3:D1001,Transacoes!$C$3:$C1001,$A725,Transacoes!$B$3:$B1001,"C")-SUMIFS(Transacoes!D$3:D1001,Transacoes!$C$3:$C1001,$A725,Transacoes!$B$3:$B1001,"V"))</f>
        <v/>
      </c>
      <c r="C725" s="71" t="str">
        <f>IF($A725="","",(SUMIFS(Transacoes!F$3:F1001,Transacoes!$C$3:$C1001,$A725,Transacoes!$B$3:$B1001,"C")-SUMIFS(Transacoes!F$3:F1001,Transacoes!$C$3:$C1001,$A725,Transacoes!$B$3:$B1001,"V")) + G725)</f>
        <v/>
      </c>
      <c r="D725" s="71" t="str">
        <f>IFERROR(__xludf.DUMMYFUNCTION("IF(A725="""","""",IF(B725="""","""",B725*GOOGLEFINANCE(A725)))"),"")</f>
        <v/>
      </c>
      <c r="E725" s="71" t="str">
        <f t="shared" si="1"/>
        <v/>
      </c>
      <c r="F725" s="72" t="str">
        <f t="shared" si="2"/>
        <v/>
      </c>
      <c r="G725" s="73" t="str">
        <f>IF(A725="","",SUMIF(Transacoes!C$3:C1001,A725,Transacoes!G$3:G1001))</f>
        <v/>
      </c>
      <c r="H725" s="74" t="str">
        <f>IF(A725="","", SUMIF(Transacoes!C$3:C1001, A725, Transacoes!H$3:H1001))</f>
        <v/>
      </c>
      <c r="I725" s="75" t="str">
        <f>IF($A725="","",SUMIF(Transacoes!$C$3:$C1001, $A725, Transacoes!I$3:I1001))</f>
        <v/>
      </c>
      <c r="J725" s="75" t="str">
        <f>IF($A725="","",SUMIF(Transacoes!$C$3:$C1001, $A725, Transacoes!J$3:J1001))</f>
        <v/>
      </c>
      <c r="K725" s="75" t="str">
        <f>IF($A725="","",SUMIF(Transacoes!$C$3:$C1001, $A725, Transacoes!K$3:K1001))</f>
        <v/>
      </c>
      <c r="L725" s="75" t="str">
        <f>IF($A725="","",SUMIF(Transacoes!$C$3:$C1001, $A725, Transacoes!L$3:L1001))</f>
        <v/>
      </c>
      <c r="M725" s="76" t="str">
        <f>IF($A725="","",SUMIF(Transacoes!$C$3:$C1001, $A725, Transacoes!M$3:M1001))</f>
        <v/>
      </c>
      <c r="N725" s="30"/>
      <c r="O725" s="31"/>
      <c r="P725" s="31"/>
      <c r="Q725" s="31"/>
      <c r="R725" s="31"/>
      <c r="S725" s="31"/>
      <c r="T725" s="31"/>
      <c r="U725" s="31"/>
      <c r="V725" s="31"/>
      <c r="W725" s="31"/>
      <c r="X725" s="31"/>
    </row>
    <row r="726">
      <c r="A726" s="69"/>
      <c r="B726" s="70" t="str">
        <f>IF($A726="","",SUMIFS(Transacoes!D$3:D1001,Transacoes!$C$3:$C1001,$A726,Transacoes!$B$3:$B1001,"C")-SUMIFS(Transacoes!D$3:D1001,Transacoes!$C$3:$C1001,$A726,Transacoes!$B$3:$B1001,"V"))</f>
        <v/>
      </c>
      <c r="C726" s="71" t="str">
        <f>IF($A726="","",(SUMIFS(Transacoes!F$3:F1001,Transacoes!$C$3:$C1001,$A726,Transacoes!$B$3:$B1001,"C")-SUMIFS(Transacoes!F$3:F1001,Transacoes!$C$3:$C1001,$A726,Transacoes!$B$3:$B1001,"V")) + G726)</f>
        <v/>
      </c>
      <c r="D726" s="71" t="str">
        <f>IFERROR(__xludf.DUMMYFUNCTION("IF(A726="""","""",IF(B726="""","""",B726*GOOGLEFINANCE(A726)))"),"")</f>
        <v/>
      </c>
      <c r="E726" s="71" t="str">
        <f t="shared" si="1"/>
        <v/>
      </c>
      <c r="F726" s="72" t="str">
        <f t="shared" si="2"/>
        <v/>
      </c>
      <c r="G726" s="73" t="str">
        <f>IF(A726="","",SUMIF(Transacoes!C$3:C1001,A726,Transacoes!G$3:G1001))</f>
        <v/>
      </c>
      <c r="H726" s="74" t="str">
        <f>IF(A726="","", SUMIF(Transacoes!C$3:C1001, A726, Transacoes!H$3:H1001))</f>
        <v/>
      </c>
      <c r="I726" s="75" t="str">
        <f>IF($A726="","",SUMIF(Transacoes!$C$3:$C1001, $A726, Transacoes!I$3:I1001))</f>
        <v/>
      </c>
      <c r="J726" s="75" t="str">
        <f>IF($A726="","",SUMIF(Transacoes!$C$3:$C1001, $A726, Transacoes!J$3:J1001))</f>
        <v/>
      </c>
      <c r="K726" s="75" t="str">
        <f>IF($A726="","",SUMIF(Transacoes!$C$3:$C1001, $A726, Transacoes!K$3:K1001))</f>
        <v/>
      </c>
      <c r="L726" s="75" t="str">
        <f>IF($A726="","",SUMIF(Transacoes!$C$3:$C1001, $A726, Transacoes!L$3:L1001))</f>
        <v/>
      </c>
      <c r="M726" s="76" t="str">
        <f>IF($A726="","",SUMIF(Transacoes!$C$3:$C1001, $A726, Transacoes!M$3:M1001))</f>
        <v/>
      </c>
      <c r="N726" s="30"/>
      <c r="O726" s="31"/>
      <c r="P726" s="31"/>
      <c r="Q726" s="31"/>
      <c r="R726" s="31"/>
      <c r="S726" s="31"/>
      <c r="T726" s="31"/>
      <c r="U726" s="31"/>
      <c r="V726" s="31"/>
      <c r="W726" s="31"/>
      <c r="X726" s="31"/>
    </row>
    <row r="727">
      <c r="A727" s="69"/>
      <c r="B727" s="70" t="str">
        <f>IF($A727="","",SUMIFS(Transacoes!D$3:D1001,Transacoes!$C$3:$C1001,$A727,Transacoes!$B$3:$B1001,"C")-SUMIFS(Transacoes!D$3:D1001,Transacoes!$C$3:$C1001,$A727,Transacoes!$B$3:$B1001,"V"))</f>
        <v/>
      </c>
      <c r="C727" s="71" t="str">
        <f>IF($A727="","",(SUMIFS(Transacoes!F$3:F1001,Transacoes!$C$3:$C1001,$A727,Transacoes!$B$3:$B1001,"C")-SUMIFS(Transacoes!F$3:F1001,Transacoes!$C$3:$C1001,$A727,Transacoes!$B$3:$B1001,"V")) + G727)</f>
        <v/>
      </c>
      <c r="D727" s="71" t="str">
        <f>IFERROR(__xludf.DUMMYFUNCTION("IF(A727="""","""",IF(B727="""","""",B727*GOOGLEFINANCE(A727)))"),"")</f>
        <v/>
      </c>
      <c r="E727" s="71" t="str">
        <f t="shared" si="1"/>
        <v/>
      </c>
      <c r="F727" s="72" t="str">
        <f t="shared" si="2"/>
        <v/>
      </c>
      <c r="G727" s="73" t="str">
        <f>IF(A727="","",SUMIF(Transacoes!C$3:C1001,A727,Transacoes!G$3:G1001))</f>
        <v/>
      </c>
      <c r="H727" s="74" t="str">
        <f>IF(A727="","", SUMIF(Transacoes!C$3:C1001, A727, Transacoes!H$3:H1001))</f>
        <v/>
      </c>
      <c r="I727" s="75" t="str">
        <f>IF($A727="","",SUMIF(Transacoes!$C$3:$C1001, $A727, Transacoes!I$3:I1001))</f>
        <v/>
      </c>
      <c r="J727" s="75" t="str">
        <f>IF($A727="","",SUMIF(Transacoes!$C$3:$C1001, $A727, Transacoes!J$3:J1001))</f>
        <v/>
      </c>
      <c r="K727" s="75" t="str">
        <f>IF($A727="","",SUMIF(Transacoes!$C$3:$C1001, $A727, Transacoes!K$3:K1001))</f>
        <v/>
      </c>
      <c r="L727" s="75" t="str">
        <f>IF($A727="","",SUMIF(Transacoes!$C$3:$C1001, $A727, Transacoes!L$3:L1001))</f>
        <v/>
      </c>
      <c r="M727" s="76" t="str">
        <f>IF($A727="","",SUMIF(Transacoes!$C$3:$C1001, $A727, Transacoes!M$3:M1001))</f>
        <v/>
      </c>
      <c r="N727" s="30"/>
      <c r="O727" s="31"/>
      <c r="P727" s="31"/>
      <c r="Q727" s="31"/>
      <c r="R727" s="31"/>
      <c r="S727" s="31"/>
      <c r="T727" s="31"/>
      <c r="U727" s="31"/>
      <c r="V727" s="31"/>
      <c r="W727" s="31"/>
      <c r="X727" s="31"/>
    </row>
    <row r="728">
      <c r="A728" s="69"/>
      <c r="B728" s="70" t="str">
        <f>IF($A728="","",SUMIFS(Transacoes!D$3:D1001,Transacoes!$C$3:$C1001,$A728,Transacoes!$B$3:$B1001,"C")-SUMIFS(Transacoes!D$3:D1001,Transacoes!$C$3:$C1001,$A728,Transacoes!$B$3:$B1001,"V"))</f>
        <v/>
      </c>
      <c r="C728" s="71" t="str">
        <f>IF($A728="","",(SUMIFS(Transacoes!F$3:F1001,Transacoes!$C$3:$C1001,$A728,Transacoes!$B$3:$B1001,"C")-SUMIFS(Transacoes!F$3:F1001,Transacoes!$C$3:$C1001,$A728,Transacoes!$B$3:$B1001,"V")) + G728)</f>
        <v/>
      </c>
      <c r="D728" s="71" t="str">
        <f>IFERROR(__xludf.DUMMYFUNCTION("IF(A728="""","""",IF(B728="""","""",B728*GOOGLEFINANCE(A728)))"),"")</f>
        <v/>
      </c>
      <c r="E728" s="71" t="str">
        <f t="shared" si="1"/>
        <v/>
      </c>
      <c r="F728" s="72" t="str">
        <f t="shared" si="2"/>
        <v/>
      </c>
      <c r="G728" s="73" t="str">
        <f>IF(A728="","",SUMIF(Transacoes!C$3:C1001,A728,Transacoes!G$3:G1001))</f>
        <v/>
      </c>
      <c r="H728" s="74" t="str">
        <f>IF(A728="","", SUMIF(Transacoes!C$3:C1001, A728, Transacoes!H$3:H1001))</f>
        <v/>
      </c>
      <c r="I728" s="75" t="str">
        <f>IF($A728="","",SUMIF(Transacoes!$C$3:$C1001, $A728, Transacoes!I$3:I1001))</f>
        <v/>
      </c>
      <c r="J728" s="75" t="str">
        <f>IF($A728="","",SUMIF(Transacoes!$C$3:$C1001, $A728, Transacoes!J$3:J1001))</f>
        <v/>
      </c>
      <c r="K728" s="75" t="str">
        <f>IF($A728="","",SUMIF(Transacoes!$C$3:$C1001, $A728, Transacoes!K$3:K1001))</f>
        <v/>
      </c>
      <c r="L728" s="75" t="str">
        <f>IF($A728="","",SUMIF(Transacoes!$C$3:$C1001, $A728, Transacoes!L$3:L1001))</f>
        <v/>
      </c>
      <c r="M728" s="76" t="str">
        <f>IF($A728="","",SUMIF(Transacoes!$C$3:$C1001, $A728, Transacoes!M$3:M1001))</f>
        <v/>
      </c>
      <c r="N728" s="30"/>
      <c r="O728" s="31"/>
      <c r="P728" s="31"/>
      <c r="Q728" s="31"/>
      <c r="R728" s="31"/>
      <c r="S728" s="31"/>
      <c r="T728" s="31"/>
      <c r="U728" s="31"/>
      <c r="V728" s="31"/>
      <c r="W728" s="31"/>
      <c r="X728" s="31"/>
    </row>
    <row r="729">
      <c r="A729" s="69"/>
      <c r="B729" s="70" t="str">
        <f>IF($A729="","",SUMIFS(Transacoes!D$3:D1001,Transacoes!$C$3:$C1001,$A729,Transacoes!$B$3:$B1001,"C")-SUMIFS(Transacoes!D$3:D1001,Transacoes!$C$3:$C1001,$A729,Transacoes!$B$3:$B1001,"V"))</f>
        <v/>
      </c>
      <c r="C729" s="71" t="str">
        <f>IF($A729="","",(SUMIFS(Transacoes!F$3:F1001,Transacoes!$C$3:$C1001,$A729,Transacoes!$B$3:$B1001,"C")-SUMIFS(Transacoes!F$3:F1001,Transacoes!$C$3:$C1001,$A729,Transacoes!$B$3:$B1001,"V")) + G729)</f>
        <v/>
      </c>
      <c r="D729" s="71" t="str">
        <f>IFERROR(__xludf.DUMMYFUNCTION("IF(A729="""","""",IF(B729="""","""",B729*GOOGLEFINANCE(A729)))"),"")</f>
        <v/>
      </c>
      <c r="E729" s="71" t="str">
        <f t="shared" si="1"/>
        <v/>
      </c>
      <c r="F729" s="72" t="str">
        <f t="shared" si="2"/>
        <v/>
      </c>
      <c r="G729" s="73" t="str">
        <f>IF(A729="","",SUMIF(Transacoes!C$3:C1001,A729,Transacoes!G$3:G1001))</f>
        <v/>
      </c>
      <c r="H729" s="74" t="str">
        <f>IF(A729="","", SUMIF(Transacoes!C$3:C1001, A729, Transacoes!H$3:H1001))</f>
        <v/>
      </c>
      <c r="I729" s="75" t="str">
        <f>IF($A729="","",SUMIF(Transacoes!$C$3:$C1001, $A729, Transacoes!I$3:I1001))</f>
        <v/>
      </c>
      <c r="J729" s="75" t="str">
        <f>IF($A729="","",SUMIF(Transacoes!$C$3:$C1001, $A729, Transacoes!J$3:J1001))</f>
        <v/>
      </c>
      <c r="K729" s="75" t="str">
        <f>IF($A729="","",SUMIF(Transacoes!$C$3:$C1001, $A729, Transacoes!K$3:K1001))</f>
        <v/>
      </c>
      <c r="L729" s="75" t="str">
        <f>IF($A729="","",SUMIF(Transacoes!$C$3:$C1001, $A729, Transacoes!L$3:L1001))</f>
        <v/>
      </c>
      <c r="M729" s="76" t="str">
        <f>IF($A729="","",SUMIF(Transacoes!$C$3:$C1001, $A729, Transacoes!M$3:M1001))</f>
        <v/>
      </c>
      <c r="N729" s="30"/>
      <c r="O729" s="31"/>
      <c r="P729" s="31"/>
      <c r="Q729" s="31"/>
      <c r="R729" s="31"/>
      <c r="S729" s="31"/>
      <c r="T729" s="31"/>
      <c r="U729" s="31"/>
      <c r="V729" s="31"/>
      <c r="W729" s="31"/>
      <c r="X729" s="31"/>
    </row>
    <row r="730">
      <c r="A730" s="69"/>
      <c r="B730" s="70" t="str">
        <f>IF($A730="","",SUMIFS(Transacoes!D$3:D1001,Transacoes!$C$3:$C1001,$A730,Transacoes!$B$3:$B1001,"C")-SUMIFS(Transacoes!D$3:D1001,Transacoes!$C$3:$C1001,$A730,Transacoes!$B$3:$B1001,"V"))</f>
        <v/>
      </c>
      <c r="C730" s="71" t="str">
        <f>IF($A730="","",(SUMIFS(Transacoes!F$3:F1001,Transacoes!$C$3:$C1001,$A730,Transacoes!$B$3:$B1001,"C")-SUMIFS(Transacoes!F$3:F1001,Transacoes!$C$3:$C1001,$A730,Transacoes!$B$3:$B1001,"V")) + G730)</f>
        <v/>
      </c>
      <c r="D730" s="71" t="str">
        <f>IFERROR(__xludf.DUMMYFUNCTION("IF(A730="""","""",IF(B730="""","""",B730*GOOGLEFINANCE(A730)))"),"")</f>
        <v/>
      </c>
      <c r="E730" s="71" t="str">
        <f t="shared" si="1"/>
        <v/>
      </c>
      <c r="F730" s="72" t="str">
        <f t="shared" si="2"/>
        <v/>
      </c>
      <c r="G730" s="73" t="str">
        <f>IF(A730="","",SUMIF(Transacoes!C$3:C1001,A730,Transacoes!G$3:G1001))</f>
        <v/>
      </c>
      <c r="H730" s="74" t="str">
        <f>IF(A730="","", SUMIF(Transacoes!C$3:C1001, A730, Transacoes!H$3:H1001))</f>
        <v/>
      </c>
      <c r="I730" s="75" t="str">
        <f>IF($A730="","",SUMIF(Transacoes!$C$3:$C1001, $A730, Transacoes!I$3:I1001))</f>
        <v/>
      </c>
      <c r="J730" s="75" t="str">
        <f>IF($A730="","",SUMIF(Transacoes!$C$3:$C1001, $A730, Transacoes!J$3:J1001))</f>
        <v/>
      </c>
      <c r="K730" s="75" t="str">
        <f>IF($A730="","",SUMIF(Transacoes!$C$3:$C1001, $A730, Transacoes!K$3:K1001))</f>
        <v/>
      </c>
      <c r="L730" s="75" t="str">
        <f>IF($A730="","",SUMIF(Transacoes!$C$3:$C1001, $A730, Transacoes!L$3:L1001))</f>
        <v/>
      </c>
      <c r="M730" s="76" t="str">
        <f>IF($A730="","",SUMIF(Transacoes!$C$3:$C1001, $A730, Transacoes!M$3:M1001))</f>
        <v/>
      </c>
      <c r="N730" s="30"/>
      <c r="O730" s="31"/>
      <c r="P730" s="31"/>
      <c r="Q730" s="31"/>
      <c r="R730" s="31"/>
      <c r="S730" s="31"/>
      <c r="T730" s="31"/>
      <c r="U730" s="31"/>
      <c r="V730" s="31"/>
      <c r="W730" s="31"/>
      <c r="X730" s="31"/>
    </row>
    <row r="731">
      <c r="A731" s="69"/>
      <c r="B731" s="70" t="str">
        <f>IF($A731="","",SUMIFS(Transacoes!D$3:D1001,Transacoes!$C$3:$C1001,$A731,Transacoes!$B$3:$B1001,"C")-SUMIFS(Transacoes!D$3:D1001,Transacoes!$C$3:$C1001,$A731,Transacoes!$B$3:$B1001,"V"))</f>
        <v/>
      </c>
      <c r="C731" s="71" t="str">
        <f>IF($A731="","",(SUMIFS(Transacoes!F$3:F1001,Transacoes!$C$3:$C1001,$A731,Transacoes!$B$3:$B1001,"C")-SUMIFS(Transacoes!F$3:F1001,Transacoes!$C$3:$C1001,$A731,Transacoes!$B$3:$B1001,"V")) + G731)</f>
        <v/>
      </c>
      <c r="D731" s="71" t="str">
        <f>IFERROR(__xludf.DUMMYFUNCTION("IF(A731="""","""",IF(B731="""","""",B731*GOOGLEFINANCE(A731)))"),"")</f>
        <v/>
      </c>
      <c r="E731" s="71" t="str">
        <f t="shared" si="1"/>
        <v/>
      </c>
      <c r="F731" s="72" t="str">
        <f t="shared" si="2"/>
        <v/>
      </c>
      <c r="G731" s="73" t="str">
        <f>IF(A731="","",SUMIF(Transacoes!C$3:C1001,A731,Transacoes!G$3:G1001))</f>
        <v/>
      </c>
      <c r="H731" s="74" t="str">
        <f>IF(A731="","", SUMIF(Transacoes!C$3:C1001, A731, Transacoes!H$3:H1001))</f>
        <v/>
      </c>
      <c r="I731" s="75" t="str">
        <f>IF($A731="","",SUMIF(Transacoes!$C$3:$C1001, $A731, Transacoes!I$3:I1001))</f>
        <v/>
      </c>
      <c r="J731" s="75" t="str">
        <f>IF($A731="","",SUMIF(Transacoes!$C$3:$C1001, $A731, Transacoes!J$3:J1001))</f>
        <v/>
      </c>
      <c r="K731" s="75" t="str">
        <f>IF($A731="","",SUMIF(Transacoes!$C$3:$C1001, $A731, Transacoes!K$3:K1001))</f>
        <v/>
      </c>
      <c r="L731" s="75" t="str">
        <f>IF($A731="","",SUMIF(Transacoes!$C$3:$C1001, $A731, Transacoes!L$3:L1001))</f>
        <v/>
      </c>
      <c r="M731" s="76" t="str">
        <f>IF($A731="","",SUMIF(Transacoes!$C$3:$C1001, $A731, Transacoes!M$3:M1001))</f>
        <v/>
      </c>
      <c r="N731" s="30"/>
      <c r="O731" s="31"/>
      <c r="P731" s="31"/>
      <c r="Q731" s="31"/>
      <c r="R731" s="31"/>
      <c r="S731" s="31"/>
      <c r="T731" s="31"/>
      <c r="U731" s="31"/>
      <c r="V731" s="31"/>
      <c r="W731" s="31"/>
      <c r="X731" s="31"/>
    </row>
    <row r="732">
      <c r="A732" s="69"/>
      <c r="B732" s="70" t="str">
        <f>IF($A732="","",SUMIFS(Transacoes!D$3:D1001,Transacoes!$C$3:$C1001,$A732,Transacoes!$B$3:$B1001,"C")-SUMIFS(Transacoes!D$3:D1001,Transacoes!$C$3:$C1001,$A732,Transacoes!$B$3:$B1001,"V"))</f>
        <v/>
      </c>
      <c r="C732" s="71" t="str">
        <f>IF($A732="","",(SUMIFS(Transacoes!F$3:F1001,Transacoes!$C$3:$C1001,$A732,Transacoes!$B$3:$B1001,"C")-SUMIFS(Transacoes!F$3:F1001,Transacoes!$C$3:$C1001,$A732,Transacoes!$B$3:$B1001,"V")) + G732)</f>
        <v/>
      </c>
      <c r="D732" s="71" t="str">
        <f>IFERROR(__xludf.DUMMYFUNCTION("IF(A732="""","""",IF(B732="""","""",B732*GOOGLEFINANCE(A732)))"),"")</f>
        <v/>
      </c>
      <c r="E732" s="71" t="str">
        <f t="shared" si="1"/>
        <v/>
      </c>
      <c r="F732" s="72" t="str">
        <f t="shared" si="2"/>
        <v/>
      </c>
      <c r="G732" s="73" t="str">
        <f>IF(A732="","",SUMIF(Transacoes!C$3:C1001,A732,Transacoes!G$3:G1001))</f>
        <v/>
      </c>
      <c r="H732" s="74" t="str">
        <f>IF(A732="","", SUMIF(Transacoes!C$3:C1001, A732, Transacoes!H$3:H1001))</f>
        <v/>
      </c>
      <c r="I732" s="75" t="str">
        <f>IF($A732="","",SUMIF(Transacoes!$C$3:$C1001, $A732, Transacoes!I$3:I1001))</f>
        <v/>
      </c>
      <c r="J732" s="75" t="str">
        <f>IF($A732="","",SUMIF(Transacoes!$C$3:$C1001, $A732, Transacoes!J$3:J1001))</f>
        <v/>
      </c>
      <c r="K732" s="75" t="str">
        <f>IF($A732="","",SUMIF(Transacoes!$C$3:$C1001, $A732, Transacoes!K$3:K1001))</f>
        <v/>
      </c>
      <c r="L732" s="75" t="str">
        <f>IF($A732="","",SUMIF(Transacoes!$C$3:$C1001, $A732, Transacoes!L$3:L1001))</f>
        <v/>
      </c>
      <c r="M732" s="76" t="str">
        <f>IF($A732="","",SUMIF(Transacoes!$C$3:$C1001, $A732, Transacoes!M$3:M1001))</f>
        <v/>
      </c>
      <c r="N732" s="30"/>
      <c r="O732" s="31"/>
      <c r="P732" s="31"/>
      <c r="Q732" s="31"/>
      <c r="R732" s="31"/>
      <c r="S732" s="31"/>
      <c r="T732" s="31"/>
      <c r="U732" s="31"/>
      <c r="V732" s="31"/>
      <c r="W732" s="31"/>
      <c r="X732" s="31"/>
    </row>
    <row r="733">
      <c r="A733" s="69"/>
      <c r="B733" s="70" t="str">
        <f>IF($A733="","",SUMIFS(Transacoes!D$3:D1001,Transacoes!$C$3:$C1001,$A733,Transacoes!$B$3:$B1001,"C")-SUMIFS(Transacoes!D$3:D1001,Transacoes!$C$3:$C1001,$A733,Transacoes!$B$3:$B1001,"V"))</f>
        <v/>
      </c>
      <c r="C733" s="71" t="str">
        <f>IF($A733="","",(SUMIFS(Transacoes!F$3:F1001,Transacoes!$C$3:$C1001,$A733,Transacoes!$B$3:$B1001,"C")-SUMIFS(Transacoes!F$3:F1001,Transacoes!$C$3:$C1001,$A733,Transacoes!$B$3:$B1001,"V")) + G733)</f>
        <v/>
      </c>
      <c r="D733" s="71" t="str">
        <f>IFERROR(__xludf.DUMMYFUNCTION("IF(A733="""","""",IF(B733="""","""",B733*GOOGLEFINANCE(A733)))"),"")</f>
        <v/>
      </c>
      <c r="E733" s="71" t="str">
        <f t="shared" si="1"/>
        <v/>
      </c>
      <c r="F733" s="72" t="str">
        <f t="shared" si="2"/>
        <v/>
      </c>
      <c r="G733" s="73" t="str">
        <f>IF(A733="","",SUMIF(Transacoes!C$3:C1001,A733,Transacoes!G$3:G1001))</f>
        <v/>
      </c>
      <c r="H733" s="74" t="str">
        <f>IF(A733="","", SUMIF(Transacoes!C$3:C1001, A733, Transacoes!H$3:H1001))</f>
        <v/>
      </c>
      <c r="I733" s="75" t="str">
        <f>IF($A733="","",SUMIF(Transacoes!$C$3:$C1001, $A733, Transacoes!I$3:I1001))</f>
        <v/>
      </c>
      <c r="J733" s="75" t="str">
        <f>IF($A733="","",SUMIF(Transacoes!$C$3:$C1001, $A733, Transacoes!J$3:J1001))</f>
        <v/>
      </c>
      <c r="K733" s="75" t="str">
        <f>IF($A733="","",SUMIF(Transacoes!$C$3:$C1001, $A733, Transacoes!K$3:K1001))</f>
        <v/>
      </c>
      <c r="L733" s="75" t="str">
        <f>IF($A733="","",SUMIF(Transacoes!$C$3:$C1001, $A733, Transacoes!L$3:L1001))</f>
        <v/>
      </c>
      <c r="M733" s="76" t="str">
        <f>IF($A733="","",SUMIF(Transacoes!$C$3:$C1001, $A733, Transacoes!M$3:M1001))</f>
        <v/>
      </c>
      <c r="N733" s="30"/>
      <c r="O733" s="31"/>
      <c r="P733" s="31"/>
      <c r="Q733" s="31"/>
      <c r="R733" s="31"/>
      <c r="S733" s="31"/>
      <c r="T733" s="31"/>
      <c r="U733" s="31"/>
      <c r="V733" s="31"/>
      <c r="W733" s="31"/>
      <c r="X733" s="31"/>
    </row>
    <row r="734">
      <c r="A734" s="69"/>
      <c r="B734" s="70" t="str">
        <f>IF($A734="","",SUMIFS(Transacoes!D$3:D1001,Transacoes!$C$3:$C1001,$A734,Transacoes!$B$3:$B1001,"C")-SUMIFS(Transacoes!D$3:D1001,Transacoes!$C$3:$C1001,$A734,Transacoes!$B$3:$B1001,"V"))</f>
        <v/>
      </c>
      <c r="C734" s="71" t="str">
        <f>IF($A734="","",(SUMIFS(Transacoes!F$3:F1001,Transacoes!$C$3:$C1001,$A734,Transacoes!$B$3:$B1001,"C")-SUMIFS(Transacoes!F$3:F1001,Transacoes!$C$3:$C1001,$A734,Transacoes!$B$3:$B1001,"V")) + G734)</f>
        <v/>
      </c>
      <c r="D734" s="71" t="str">
        <f>IFERROR(__xludf.DUMMYFUNCTION("IF(A734="""","""",IF(B734="""","""",B734*GOOGLEFINANCE(A734)))"),"")</f>
        <v/>
      </c>
      <c r="E734" s="71" t="str">
        <f t="shared" si="1"/>
        <v/>
      </c>
      <c r="F734" s="72" t="str">
        <f t="shared" si="2"/>
        <v/>
      </c>
      <c r="G734" s="73" t="str">
        <f>IF(A734="","",SUMIF(Transacoes!C$3:C1001,A734,Transacoes!G$3:G1001))</f>
        <v/>
      </c>
      <c r="H734" s="74" t="str">
        <f>IF(A734="","", SUMIF(Transacoes!C$3:C1001, A734, Transacoes!H$3:H1001))</f>
        <v/>
      </c>
      <c r="I734" s="75" t="str">
        <f>IF($A734="","",SUMIF(Transacoes!$C$3:$C1001, $A734, Transacoes!I$3:I1001))</f>
        <v/>
      </c>
      <c r="J734" s="75" t="str">
        <f>IF($A734="","",SUMIF(Transacoes!$C$3:$C1001, $A734, Transacoes!J$3:J1001))</f>
        <v/>
      </c>
      <c r="K734" s="75" t="str">
        <f>IF($A734="","",SUMIF(Transacoes!$C$3:$C1001, $A734, Transacoes!K$3:K1001))</f>
        <v/>
      </c>
      <c r="L734" s="75" t="str">
        <f>IF($A734="","",SUMIF(Transacoes!$C$3:$C1001, $A734, Transacoes!L$3:L1001))</f>
        <v/>
      </c>
      <c r="M734" s="76" t="str">
        <f>IF($A734="","",SUMIF(Transacoes!$C$3:$C1001, $A734, Transacoes!M$3:M1001))</f>
        <v/>
      </c>
      <c r="N734" s="30"/>
      <c r="O734" s="31"/>
      <c r="P734" s="31"/>
      <c r="Q734" s="31"/>
      <c r="R734" s="31"/>
      <c r="S734" s="31"/>
      <c r="T734" s="31"/>
      <c r="U734" s="31"/>
      <c r="V734" s="31"/>
      <c r="W734" s="31"/>
      <c r="X734" s="31"/>
    </row>
    <row r="735">
      <c r="A735" s="69"/>
      <c r="B735" s="70" t="str">
        <f>IF($A735="","",SUMIFS(Transacoes!D$3:D1001,Transacoes!$C$3:$C1001,$A735,Transacoes!$B$3:$B1001,"C")-SUMIFS(Transacoes!D$3:D1001,Transacoes!$C$3:$C1001,$A735,Transacoes!$B$3:$B1001,"V"))</f>
        <v/>
      </c>
      <c r="C735" s="71" t="str">
        <f>IF($A735="","",(SUMIFS(Transacoes!F$3:F1001,Transacoes!$C$3:$C1001,$A735,Transacoes!$B$3:$B1001,"C")-SUMIFS(Transacoes!F$3:F1001,Transacoes!$C$3:$C1001,$A735,Transacoes!$B$3:$B1001,"V")) + G735)</f>
        <v/>
      </c>
      <c r="D735" s="71" t="str">
        <f>IFERROR(__xludf.DUMMYFUNCTION("IF(A735="""","""",IF(B735="""","""",B735*GOOGLEFINANCE(A735)))"),"")</f>
        <v/>
      </c>
      <c r="E735" s="71" t="str">
        <f t="shared" si="1"/>
        <v/>
      </c>
      <c r="F735" s="72" t="str">
        <f t="shared" si="2"/>
        <v/>
      </c>
      <c r="G735" s="73" t="str">
        <f>IF(A735="","",SUMIF(Transacoes!C$3:C1001,A735,Transacoes!G$3:G1001))</f>
        <v/>
      </c>
      <c r="H735" s="74" t="str">
        <f>IF(A735="","", SUMIF(Transacoes!C$3:C1001, A735, Transacoes!H$3:H1001))</f>
        <v/>
      </c>
      <c r="I735" s="75" t="str">
        <f>IF($A735="","",SUMIF(Transacoes!$C$3:$C1001, $A735, Transacoes!I$3:I1001))</f>
        <v/>
      </c>
      <c r="J735" s="75" t="str">
        <f>IF($A735="","",SUMIF(Transacoes!$C$3:$C1001, $A735, Transacoes!J$3:J1001))</f>
        <v/>
      </c>
      <c r="K735" s="75" t="str">
        <f>IF($A735="","",SUMIF(Transacoes!$C$3:$C1001, $A735, Transacoes!K$3:K1001))</f>
        <v/>
      </c>
      <c r="L735" s="75" t="str">
        <f>IF($A735="","",SUMIF(Transacoes!$C$3:$C1001, $A735, Transacoes!L$3:L1001))</f>
        <v/>
      </c>
      <c r="M735" s="76" t="str">
        <f>IF($A735="","",SUMIF(Transacoes!$C$3:$C1001, $A735, Transacoes!M$3:M1001))</f>
        <v/>
      </c>
      <c r="N735" s="30"/>
      <c r="O735" s="31"/>
      <c r="P735" s="31"/>
      <c r="Q735" s="31"/>
      <c r="R735" s="31"/>
      <c r="S735" s="31"/>
      <c r="T735" s="31"/>
      <c r="U735" s="31"/>
      <c r="V735" s="31"/>
      <c r="W735" s="31"/>
      <c r="X735" s="31"/>
    </row>
    <row r="736">
      <c r="A736" s="69"/>
      <c r="B736" s="70" t="str">
        <f>IF($A736="","",SUMIFS(Transacoes!D$3:D1001,Transacoes!$C$3:$C1001,$A736,Transacoes!$B$3:$B1001,"C")-SUMIFS(Transacoes!D$3:D1001,Transacoes!$C$3:$C1001,$A736,Transacoes!$B$3:$B1001,"V"))</f>
        <v/>
      </c>
      <c r="C736" s="71" t="str">
        <f>IF($A736="","",(SUMIFS(Transacoes!F$3:F1001,Transacoes!$C$3:$C1001,$A736,Transacoes!$B$3:$B1001,"C")-SUMIFS(Transacoes!F$3:F1001,Transacoes!$C$3:$C1001,$A736,Transacoes!$B$3:$B1001,"V")) + G736)</f>
        <v/>
      </c>
      <c r="D736" s="71" t="str">
        <f>IFERROR(__xludf.DUMMYFUNCTION("IF(A736="""","""",IF(B736="""","""",B736*GOOGLEFINANCE(A736)))"),"")</f>
        <v/>
      </c>
      <c r="E736" s="71" t="str">
        <f t="shared" si="1"/>
        <v/>
      </c>
      <c r="F736" s="72" t="str">
        <f t="shared" si="2"/>
        <v/>
      </c>
      <c r="G736" s="73" t="str">
        <f>IF(A736="","",SUMIF(Transacoes!C$3:C1001,A736,Transacoes!G$3:G1001))</f>
        <v/>
      </c>
      <c r="H736" s="74" t="str">
        <f>IF(A736="","", SUMIF(Transacoes!C$3:C1001, A736, Transacoes!H$3:H1001))</f>
        <v/>
      </c>
      <c r="I736" s="75" t="str">
        <f>IF($A736="","",SUMIF(Transacoes!$C$3:$C1001, $A736, Transacoes!I$3:I1001))</f>
        <v/>
      </c>
      <c r="J736" s="75" t="str">
        <f>IF($A736="","",SUMIF(Transacoes!$C$3:$C1001, $A736, Transacoes!J$3:J1001))</f>
        <v/>
      </c>
      <c r="K736" s="75" t="str">
        <f>IF($A736="","",SUMIF(Transacoes!$C$3:$C1001, $A736, Transacoes!K$3:K1001))</f>
        <v/>
      </c>
      <c r="L736" s="75" t="str">
        <f>IF($A736="","",SUMIF(Transacoes!$C$3:$C1001, $A736, Transacoes!L$3:L1001))</f>
        <v/>
      </c>
      <c r="M736" s="76" t="str">
        <f>IF($A736="","",SUMIF(Transacoes!$C$3:$C1001, $A736, Transacoes!M$3:M1001))</f>
        <v/>
      </c>
      <c r="N736" s="30"/>
      <c r="O736" s="31"/>
      <c r="P736" s="31"/>
      <c r="Q736" s="31"/>
      <c r="R736" s="31"/>
      <c r="S736" s="31"/>
      <c r="T736" s="31"/>
      <c r="U736" s="31"/>
      <c r="V736" s="31"/>
      <c r="W736" s="31"/>
      <c r="X736" s="31"/>
    </row>
    <row r="737">
      <c r="A737" s="69"/>
      <c r="B737" s="70" t="str">
        <f>IF($A737="","",SUMIFS(Transacoes!D$3:D1001,Transacoes!$C$3:$C1001,$A737,Transacoes!$B$3:$B1001,"C")-SUMIFS(Transacoes!D$3:D1001,Transacoes!$C$3:$C1001,$A737,Transacoes!$B$3:$B1001,"V"))</f>
        <v/>
      </c>
      <c r="C737" s="71" t="str">
        <f>IF($A737="","",(SUMIFS(Transacoes!F$3:F1001,Transacoes!$C$3:$C1001,$A737,Transacoes!$B$3:$B1001,"C")-SUMIFS(Transacoes!F$3:F1001,Transacoes!$C$3:$C1001,$A737,Transacoes!$B$3:$B1001,"V")) + G737)</f>
        <v/>
      </c>
      <c r="D737" s="71" t="str">
        <f>IFERROR(__xludf.DUMMYFUNCTION("IF(A737="""","""",IF(B737="""","""",B737*GOOGLEFINANCE(A737)))"),"")</f>
        <v/>
      </c>
      <c r="E737" s="71" t="str">
        <f t="shared" si="1"/>
        <v/>
      </c>
      <c r="F737" s="72" t="str">
        <f t="shared" si="2"/>
        <v/>
      </c>
      <c r="G737" s="73" t="str">
        <f>IF(A737="","",SUMIF(Transacoes!C$3:C1001,A737,Transacoes!G$3:G1001))</f>
        <v/>
      </c>
      <c r="H737" s="74" t="str">
        <f>IF(A737="","", SUMIF(Transacoes!C$3:C1001, A737, Transacoes!H$3:H1001))</f>
        <v/>
      </c>
      <c r="I737" s="75" t="str">
        <f>IF($A737="","",SUMIF(Transacoes!$C$3:$C1001, $A737, Transacoes!I$3:I1001))</f>
        <v/>
      </c>
      <c r="J737" s="75" t="str">
        <f>IF($A737="","",SUMIF(Transacoes!$C$3:$C1001, $A737, Transacoes!J$3:J1001))</f>
        <v/>
      </c>
      <c r="K737" s="75" t="str">
        <f>IF($A737="","",SUMIF(Transacoes!$C$3:$C1001, $A737, Transacoes!K$3:K1001))</f>
        <v/>
      </c>
      <c r="L737" s="75" t="str">
        <f>IF($A737="","",SUMIF(Transacoes!$C$3:$C1001, $A737, Transacoes!L$3:L1001))</f>
        <v/>
      </c>
      <c r="M737" s="76" t="str">
        <f>IF($A737="","",SUMIF(Transacoes!$C$3:$C1001, $A737, Transacoes!M$3:M1001))</f>
        <v/>
      </c>
      <c r="N737" s="30"/>
      <c r="O737" s="31"/>
      <c r="P737" s="31"/>
      <c r="Q737" s="31"/>
      <c r="R737" s="31"/>
      <c r="S737" s="31"/>
      <c r="T737" s="31"/>
      <c r="U737" s="31"/>
      <c r="V737" s="31"/>
      <c r="W737" s="31"/>
      <c r="X737" s="31"/>
    </row>
    <row r="738">
      <c r="A738" s="69"/>
      <c r="B738" s="70" t="str">
        <f>IF($A738="","",SUMIFS(Transacoes!D$3:D1001,Transacoes!$C$3:$C1001,$A738,Transacoes!$B$3:$B1001,"C")-SUMIFS(Transacoes!D$3:D1001,Transacoes!$C$3:$C1001,$A738,Transacoes!$B$3:$B1001,"V"))</f>
        <v/>
      </c>
      <c r="C738" s="71" t="str">
        <f>IF($A738="","",(SUMIFS(Transacoes!F$3:F1001,Transacoes!$C$3:$C1001,$A738,Transacoes!$B$3:$B1001,"C")-SUMIFS(Transacoes!F$3:F1001,Transacoes!$C$3:$C1001,$A738,Transacoes!$B$3:$B1001,"V")) + G738)</f>
        <v/>
      </c>
      <c r="D738" s="71" t="str">
        <f>IFERROR(__xludf.DUMMYFUNCTION("IF(A738="""","""",IF(B738="""","""",B738*GOOGLEFINANCE(A738)))"),"")</f>
        <v/>
      </c>
      <c r="E738" s="71" t="str">
        <f t="shared" si="1"/>
        <v/>
      </c>
      <c r="F738" s="72" t="str">
        <f t="shared" si="2"/>
        <v/>
      </c>
      <c r="G738" s="73" t="str">
        <f>IF(A738="","",SUMIF(Transacoes!C$3:C1001,A738,Transacoes!G$3:G1001))</f>
        <v/>
      </c>
      <c r="H738" s="74" t="str">
        <f>IF(A738="","", SUMIF(Transacoes!C$3:C1001, A738, Transacoes!H$3:H1001))</f>
        <v/>
      </c>
      <c r="I738" s="75" t="str">
        <f>IF($A738="","",SUMIF(Transacoes!$C$3:$C1001, $A738, Transacoes!I$3:I1001))</f>
        <v/>
      </c>
      <c r="J738" s="75" t="str">
        <f>IF($A738="","",SUMIF(Transacoes!$C$3:$C1001, $A738, Transacoes!J$3:J1001))</f>
        <v/>
      </c>
      <c r="K738" s="75" t="str">
        <f>IF($A738="","",SUMIF(Transacoes!$C$3:$C1001, $A738, Transacoes!K$3:K1001))</f>
        <v/>
      </c>
      <c r="L738" s="75" t="str">
        <f>IF($A738="","",SUMIF(Transacoes!$C$3:$C1001, $A738, Transacoes!L$3:L1001))</f>
        <v/>
      </c>
      <c r="M738" s="76" t="str">
        <f>IF($A738="","",SUMIF(Transacoes!$C$3:$C1001, $A738, Transacoes!M$3:M1001))</f>
        <v/>
      </c>
      <c r="N738" s="30"/>
      <c r="O738" s="31"/>
      <c r="P738" s="31"/>
      <c r="Q738" s="31"/>
      <c r="R738" s="31"/>
      <c r="S738" s="31"/>
      <c r="T738" s="31"/>
      <c r="U738" s="31"/>
      <c r="V738" s="31"/>
      <c r="W738" s="31"/>
      <c r="X738" s="31"/>
    </row>
    <row r="739">
      <c r="A739" s="69"/>
      <c r="B739" s="70" t="str">
        <f>IF($A739="","",SUMIFS(Transacoes!D$3:D1001,Transacoes!$C$3:$C1001,$A739,Transacoes!$B$3:$B1001,"C")-SUMIFS(Transacoes!D$3:D1001,Transacoes!$C$3:$C1001,$A739,Transacoes!$B$3:$B1001,"V"))</f>
        <v/>
      </c>
      <c r="C739" s="71" t="str">
        <f>IF($A739="","",(SUMIFS(Transacoes!F$3:F1001,Transacoes!$C$3:$C1001,$A739,Transacoes!$B$3:$B1001,"C")-SUMIFS(Transacoes!F$3:F1001,Transacoes!$C$3:$C1001,$A739,Transacoes!$B$3:$B1001,"V")) + G739)</f>
        <v/>
      </c>
      <c r="D739" s="71" t="str">
        <f>IFERROR(__xludf.DUMMYFUNCTION("IF(A739="""","""",IF(B739="""","""",B739*GOOGLEFINANCE(A739)))"),"")</f>
        <v/>
      </c>
      <c r="E739" s="71" t="str">
        <f t="shared" si="1"/>
        <v/>
      </c>
      <c r="F739" s="72" t="str">
        <f t="shared" si="2"/>
        <v/>
      </c>
      <c r="G739" s="73" t="str">
        <f>IF(A739="","",SUMIF(Transacoes!C$3:C1001,A739,Transacoes!G$3:G1001))</f>
        <v/>
      </c>
      <c r="H739" s="74" t="str">
        <f>IF(A739="","", SUMIF(Transacoes!C$3:C1001, A739, Transacoes!H$3:H1001))</f>
        <v/>
      </c>
      <c r="I739" s="75" t="str">
        <f>IF($A739="","",SUMIF(Transacoes!$C$3:$C1001, $A739, Transacoes!I$3:I1001))</f>
        <v/>
      </c>
      <c r="J739" s="75" t="str">
        <f>IF($A739="","",SUMIF(Transacoes!$C$3:$C1001, $A739, Transacoes!J$3:J1001))</f>
        <v/>
      </c>
      <c r="K739" s="75" t="str">
        <f>IF($A739="","",SUMIF(Transacoes!$C$3:$C1001, $A739, Transacoes!K$3:K1001))</f>
        <v/>
      </c>
      <c r="L739" s="75" t="str">
        <f>IF($A739="","",SUMIF(Transacoes!$C$3:$C1001, $A739, Transacoes!L$3:L1001))</f>
        <v/>
      </c>
      <c r="M739" s="76" t="str">
        <f>IF($A739="","",SUMIF(Transacoes!$C$3:$C1001, $A739, Transacoes!M$3:M1001))</f>
        <v/>
      </c>
      <c r="N739" s="30"/>
      <c r="O739" s="31"/>
      <c r="P739" s="31"/>
      <c r="Q739" s="31"/>
      <c r="R739" s="31"/>
      <c r="S739" s="31"/>
      <c r="T739" s="31"/>
      <c r="U739" s="31"/>
      <c r="V739" s="31"/>
      <c r="W739" s="31"/>
      <c r="X739" s="31"/>
    </row>
    <row r="740">
      <c r="A740" s="69"/>
      <c r="B740" s="70" t="str">
        <f>IF($A740="","",SUMIFS(Transacoes!D$3:D1001,Transacoes!$C$3:$C1001,$A740,Transacoes!$B$3:$B1001,"C")-SUMIFS(Transacoes!D$3:D1001,Transacoes!$C$3:$C1001,$A740,Transacoes!$B$3:$B1001,"V"))</f>
        <v/>
      </c>
      <c r="C740" s="71" t="str">
        <f>IF($A740="","",(SUMIFS(Transacoes!F$3:F1001,Transacoes!$C$3:$C1001,$A740,Transacoes!$B$3:$B1001,"C")-SUMIFS(Transacoes!F$3:F1001,Transacoes!$C$3:$C1001,$A740,Transacoes!$B$3:$B1001,"V")) + G740)</f>
        <v/>
      </c>
      <c r="D740" s="71" t="str">
        <f>IFERROR(__xludf.DUMMYFUNCTION("IF(A740="""","""",IF(B740="""","""",B740*GOOGLEFINANCE(A740)))"),"")</f>
        <v/>
      </c>
      <c r="E740" s="71" t="str">
        <f t="shared" si="1"/>
        <v/>
      </c>
      <c r="F740" s="72" t="str">
        <f t="shared" si="2"/>
        <v/>
      </c>
      <c r="G740" s="73" t="str">
        <f>IF(A740="","",SUMIF(Transacoes!C$3:C1001,A740,Transacoes!G$3:G1001))</f>
        <v/>
      </c>
      <c r="H740" s="74" t="str">
        <f>IF(A740="","", SUMIF(Transacoes!C$3:C1001, A740, Transacoes!H$3:H1001))</f>
        <v/>
      </c>
      <c r="I740" s="75" t="str">
        <f>IF($A740="","",SUMIF(Transacoes!$C$3:$C1001, $A740, Transacoes!I$3:I1001))</f>
        <v/>
      </c>
      <c r="J740" s="75" t="str">
        <f>IF($A740="","",SUMIF(Transacoes!$C$3:$C1001, $A740, Transacoes!J$3:J1001))</f>
        <v/>
      </c>
      <c r="K740" s="75" t="str">
        <f>IF($A740="","",SUMIF(Transacoes!$C$3:$C1001, $A740, Transacoes!K$3:K1001))</f>
        <v/>
      </c>
      <c r="L740" s="75" t="str">
        <f>IF($A740="","",SUMIF(Transacoes!$C$3:$C1001, $A740, Transacoes!L$3:L1001))</f>
        <v/>
      </c>
      <c r="M740" s="76" t="str">
        <f>IF($A740="","",SUMIF(Transacoes!$C$3:$C1001, $A740, Transacoes!M$3:M1001))</f>
        <v/>
      </c>
      <c r="N740" s="30"/>
      <c r="O740" s="31"/>
      <c r="P740" s="31"/>
      <c r="Q740" s="31"/>
      <c r="R740" s="31"/>
      <c r="S740" s="31"/>
      <c r="T740" s="31"/>
      <c r="U740" s="31"/>
      <c r="V740" s="31"/>
      <c r="W740" s="31"/>
      <c r="X740" s="31"/>
    </row>
    <row r="741">
      <c r="A741" s="69"/>
      <c r="B741" s="70" t="str">
        <f>IF($A741="","",SUMIFS(Transacoes!D$3:D1001,Transacoes!$C$3:$C1001,$A741,Transacoes!$B$3:$B1001,"C")-SUMIFS(Transacoes!D$3:D1001,Transacoes!$C$3:$C1001,$A741,Transacoes!$B$3:$B1001,"V"))</f>
        <v/>
      </c>
      <c r="C741" s="71" t="str">
        <f>IF($A741="","",(SUMIFS(Transacoes!F$3:F1001,Transacoes!$C$3:$C1001,$A741,Transacoes!$B$3:$B1001,"C")-SUMIFS(Transacoes!F$3:F1001,Transacoes!$C$3:$C1001,$A741,Transacoes!$B$3:$B1001,"V")) + G741)</f>
        <v/>
      </c>
      <c r="D741" s="71" t="str">
        <f>IFERROR(__xludf.DUMMYFUNCTION("IF(A741="""","""",IF(B741="""","""",B741*GOOGLEFINANCE(A741)))"),"")</f>
        <v/>
      </c>
      <c r="E741" s="71" t="str">
        <f t="shared" si="1"/>
        <v/>
      </c>
      <c r="F741" s="72" t="str">
        <f t="shared" si="2"/>
        <v/>
      </c>
      <c r="G741" s="73" t="str">
        <f>IF(A741="","",SUMIF(Transacoes!C$3:C1001,A741,Transacoes!G$3:G1001))</f>
        <v/>
      </c>
      <c r="H741" s="74" t="str">
        <f>IF(A741="","", SUMIF(Transacoes!C$3:C1001, A741, Transacoes!H$3:H1001))</f>
        <v/>
      </c>
      <c r="I741" s="75" t="str">
        <f>IF($A741="","",SUMIF(Transacoes!$C$3:$C1001, $A741, Transacoes!I$3:I1001))</f>
        <v/>
      </c>
      <c r="J741" s="75" t="str">
        <f>IF($A741="","",SUMIF(Transacoes!$C$3:$C1001, $A741, Transacoes!J$3:J1001))</f>
        <v/>
      </c>
      <c r="K741" s="75" t="str">
        <f>IF($A741="","",SUMIF(Transacoes!$C$3:$C1001, $A741, Transacoes!K$3:K1001))</f>
        <v/>
      </c>
      <c r="L741" s="75" t="str">
        <f>IF($A741="","",SUMIF(Transacoes!$C$3:$C1001, $A741, Transacoes!L$3:L1001))</f>
        <v/>
      </c>
      <c r="M741" s="76" t="str">
        <f>IF($A741="","",SUMIF(Transacoes!$C$3:$C1001, $A741, Transacoes!M$3:M1001))</f>
        <v/>
      </c>
      <c r="N741" s="30"/>
      <c r="O741" s="31"/>
      <c r="P741" s="31"/>
      <c r="Q741" s="31"/>
      <c r="R741" s="31"/>
      <c r="S741" s="31"/>
      <c r="T741" s="31"/>
      <c r="U741" s="31"/>
      <c r="V741" s="31"/>
      <c r="W741" s="31"/>
      <c r="X741" s="31"/>
    </row>
    <row r="742">
      <c r="A742" s="69"/>
      <c r="B742" s="70" t="str">
        <f>IF($A742="","",SUMIFS(Transacoes!D$3:D1001,Transacoes!$C$3:$C1001,$A742,Transacoes!$B$3:$B1001,"C")-SUMIFS(Transacoes!D$3:D1001,Transacoes!$C$3:$C1001,$A742,Transacoes!$B$3:$B1001,"V"))</f>
        <v/>
      </c>
      <c r="C742" s="71" t="str">
        <f>IF($A742="","",(SUMIFS(Transacoes!F$3:F1001,Transacoes!$C$3:$C1001,$A742,Transacoes!$B$3:$B1001,"C")-SUMIFS(Transacoes!F$3:F1001,Transacoes!$C$3:$C1001,$A742,Transacoes!$B$3:$B1001,"V")) + G742)</f>
        <v/>
      </c>
      <c r="D742" s="71" t="str">
        <f>IFERROR(__xludf.DUMMYFUNCTION("IF(A742="""","""",IF(B742="""","""",B742*GOOGLEFINANCE(A742)))"),"")</f>
        <v/>
      </c>
      <c r="E742" s="71" t="str">
        <f t="shared" si="1"/>
        <v/>
      </c>
      <c r="F742" s="72" t="str">
        <f t="shared" si="2"/>
        <v/>
      </c>
      <c r="G742" s="73" t="str">
        <f>IF(A742="","",SUMIF(Transacoes!C$3:C1001,A742,Transacoes!G$3:G1001))</f>
        <v/>
      </c>
      <c r="H742" s="74" t="str">
        <f>IF(A742="","", SUMIF(Transacoes!C$3:C1001, A742, Transacoes!H$3:H1001))</f>
        <v/>
      </c>
      <c r="I742" s="75" t="str">
        <f>IF($A742="","",SUMIF(Transacoes!$C$3:$C1001, $A742, Transacoes!I$3:I1001))</f>
        <v/>
      </c>
      <c r="J742" s="75" t="str">
        <f>IF($A742="","",SUMIF(Transacoes!$C$3:$C1001, $A742, Transacoes!J$3:J1001))</f>
        <v/>
      </c>
      <c r="K742" s="75" t="str">
        <f>IF($A742="","",SUMIF(Transacoes!$C$3:$C1001, $A742, Transacoes!K$3:K1001))</f>
        <v/>
      </c>
      <c r="L742" s="75" t="str">
        <f>IF($A742="","",SUMIF(Transacoes!$C$3:$C1001, $A742, Transacoes!L$3:L1001))</f>
        <v/>
      </c>
      <c r="M742" s="76" t="str">
        <f>IF($A742="","",SUMIF(Transacoes!$C$3:$C1001, $A742, Transacoes!M$3:M1001))</f>
        <v/>
      </c>
      <c r="N742" s="30"/>
      <c r="O742" s="31"/>
      <c r="P742" s="31"/>
      <c r="Q742" s="31"/>
      <c r="R742" s="31"/>
      <c r="S742" s="31"/>
      <c r="T742" s="31"/>
      <c r="U742" s="31"/>
      <c r="V742" s="31"/>
      <c r="W742" s="31"/>
      <c r="X742" s="31"/>
    </row>
    <row r="743">
      <c r="A743" s="69"/>
      <c r="B743" s="70" t="str">
        <f>IF($A743="","",SUMIFS(Transacoes!D$3:D1001,Transacoes!$C$3:$C1001,$A743,Transacoes!$B$3:$B1001,"C")-SUMIFS(Transacoes!D$3:D1001,Transacoes!$C$3:$C1001,$A743,Transacoes!$B$3:$B1001,"V"))</f>
        <v/>
      </c>
      <c r="C743" s="71" t="str">
        <f>IF($A743="","",(SUMIFS(Transacoes!F$3:F1001,Transacoes!$C$3:$C1001,$A743,Transacoes!$B$3:$B1001,"C")-SUMIFS(Transacoes!F$3:F1001,Transacoes!$C$3:$C1001,$A743,Transacoes!$B$3:$B1001,"V")) + G743)</f>
        <v/>
      </c>
      <c r="D743" s="71" t="str">
        <f>IFERROR(__xludf.DUMMYFUNCTION("IF(A743="""","""",IF(B743="""","""",B743*GOOGLEFINANCE(A743)))"),"")</f>
        <v/>
      </c>
      <c r="E743" s="71" t="str">
        <f t="shared" si="1"/>
        <v/>
      </c>
      <c r="F743" s="72" t="str">
        <f t="shared" si="2"/>
        <v/>
      </c>
      <c r="G743" s="73" t="str">
        <f>IF(A743="","",SUMIF(Transacoes!C$3:C1001,A743,Transacoes!G$3:G1001))</f>
        <v/>
      </c>
      <c r="H743" s="74" t="str">
        <f>IF(A743="","", SUMIF(Transacoes!C$3:C1001, A743, Transacoes!H$3:H1001))</f>
        <v/>
      </c>
      <c r="I743" s="75" t="str">
        <f>IF($A743="","",SUMIF(Transacoes!$C$3:$C1001, $A743, Transacoes!I$3:I1001))</f>
        <v/>
      </c>
      <c r="J743" s="75" t="str">
        <f>IF($A743="","",SUMIF(Transacoes!$C$3:$C1001, $A743, Transacoes!J$3:J1001))</f>
        <v/>
      </c>
      <c r="K743" s="75" t="str">
        <f>IF($A743="","",SUMIF(Transacoes!$C$3:$C1001, $A743, Transacoes!K$3:K1001))</f>
        <v/>
      </c>
      <c r="L743" s="75" t="str">
        <f>IF($A743="","",SUMIF(Transacoes!$C$3:$C1001, $A743, Transacoes!L$3:L1001))</f>
        <v/>
      </c>
      <c r="M743" s="76" t="str">
        <f>IF($A743="","",SUMIF(Transacoes!$C$3:$C1001, $A743, Transacoes!M$3:M1001))</f>
        <v/>
      </c>
      <c r="N743" s="30"/>
      <c r="O743" s="31"/>
      <c r="P743" s="31"/>
      <c r="Q743" s="31"/>
      <c r="R743" s="31"/>
      <c r="S743" s="31"/>
      <c r="T743" s="31"/>
      <c r="U743" s="31"/>
      <c r="V743" s="31"/>
      <c r="W743" s="31"/>
      <c r="X743" s="31"/>
    </row>
    <row r="744">
      <c r="A744" s="69"/>
      <c r="B744" s="70" t="str">
        <f>IF($A744="","",SUMIFS(Transacoes!D$3:D1001,Transacoes!$C$3:$C1001,$A744,Transacoes!$B$3:$B1001,"C")-SUMIFS(Transacoes!D$3:D1001,Transacoes!$C$3:$C1001,$A744,Transacoes!$B$3:$B1001,"V"))</f>
        <v/>
      </c>
      <c r="C744" s="71" t="str">
        <f>IF($A744="","",(SUMIFS(Transacoes!F$3:F1001,Transacoes!$C$3:$C1001,$A744,Transacoes!$B$3:$B1001,"C")-SUMIFS(Transacoes!F$3:F1001,Transacoes!$C$3:$C1001,$A744,Transacoes!$B$3:$B1001,"V")) + G744)</f>
        <v/>
      </c>
      <c r="D744" s="71" t="str">
        <f>IFERROR(__xludf.DUMMYFUNCTION("IF(A744="""","""",IF(B744="""","""",B744*GOOGLEFINANCE(A744)))"),"")</f>
        <v/>
      </c>
      <c r="E744" s="71" t="str">
        <f t="shared" si="1"/>
        <v/>
      </c>
      <c r="F744" s="72" t="str">
        <f t="shared" si="2"/>
        <v/>
      </c>
      <c r="G744" s="73" t="str">
        <f>IF(A744="","",SUMIF(Transacoes!C$3:C1001,A744,Transacoes!G$3:G1001))</f>
        <v/>
      </c>
      <c r="H744" s="74" t="str">
        <f>IF(A744="","", SUMIF(Transacoes!C$3:C1001, A744, Transacoes!H$3:H1001))</f>
        <v/>
      </c>
      <c r="I744" s="75" t="str">
        <f>IF($A744="","",SUMIF(Transacoes!$C$3:$C1001, $A744, Transacoes!I$3:I1001))</f>
        <v/>
      </c>
      <c r="J744" s="75" t="str">
        <f>IF($A744="","",SUMIF(Transacoes!$C$3:$C1001, $A744, Transacoes!J$3:J1001))</f>
        <v/>
      </c>
      <c r="K744" s="75" t="str">
        <f>IF($A744="","",SUMIF(Transacoes!$C$3:$C1001, $A744, Transacoes!K$3:K1001))</f>
        <v/>
      </c>
      <c r="L744" s="75" t="str">
        <f>IF($A744="","",SUMIF(Transacoes!$C$3:$C1001, $A744, Transacoes!L$3:L1001))</f>
        <v/>
      </c>
      <c r="M744" s="76" t="str">
        <f>IF($A744="","",SUMIF(Transacoes!$C$3:$C1001, $A744, Transacoes!M$3:M1001))</f>
        <v/>
      </c>
      <c r="N744" s="30"/>
      <c r="O744" s="31"/>
      <c r="P744" s="31"/>
      <c r="Q744" s="31"/>
      <c r="R744" s="31"/>
      <c r="S744" s="31"/>
      <c r="T744" s="31"/>
      <c r="U744" s="31"/>
      <c r="V744" s="31"/>
      <c r="W744" s="31"/>
      <c r="X744" s="31"/>
    </row>
    <row r="745">
      <c r="A745" s="69"/>
      <c r="B745" s="70" t="str">
        <f>IF($A745="","",SUMIFS(Transacoes!D$3:D1001,Transacoes!$C$3:$C1001,$A745,Transacoes!$B$3:$B1001,"C")-SUMIFS(Transacoes!D$3:D1001,Transacoes!$C$3:$C1001,$A745,Transacoes!$B$3:$B1001,"V"))</f>
        <v/>
      </c>
      <c r="C745" s="71" t="str">
        <f>IF($A745="","",(SUMIFS(Transacoes!F$3:F1001,Transacoes!$C$3:$C1001,$A745,Transacoes!$B$3:$B1001,"C")-SUMIFS(Transacoes!F$3:F1001,Transacoes!$C$3:$C1001,$A745,Transacoes!$B$3:$B1001,"V")) + G745)</f>
        <v/>
      </c>
      <c r="D745" s="71" t="str">
        <f>IFERROR(__xludf.DUMMYFUNCTION("IF(A745="""","""",IF(B745="""","""",B745*GOOGLEFINANCE(A745)))"),"")</f>
        <v/>
      </c>
      <c r="E745" s="71" t="str">
        <f t="shared" si="1"/>
        <v/>
      </c>
      <c r="F745" s="72" t="str">
        <f t="shared" si="2"/>
        <v/>
      </c>
      <c r="G745" s="73" t="str">
        <f>IF(A745="","",SUMIF(Transacoes!C$3:C1001,A745,Transacoes!G$3:G1001))</f>
        <v/>
      </c>
      <c r="H745" s="74" t="str">
        <f>IF(A745="","", SUMIF(Transacoes!C$3:C1001, A745, Transacoes!H$3:H1001))</f>
        <v/>
      </c>
      <c r="I745" s="75" t="str">
        <f>IF($A745="","",SUMIF(Transacoes!$C$3:$C1001, $A745, Transacoes!I$3:I1001))</f>
        <v/>
      </c>
      <c r="J745" s="75" t="str">
        <f>IF($A745="","",SUMIF(Transacoes!$C$3:$C1001, $A745, Transacoes!J$3:J1001))</f>
        <v/>
      </c>
      <c r="K745" s="75" t="str">
        <f>IF($A745="","",SUMIF(Transacoes!$C$3:$C1001, $A745, Transacoes!K$3:K1001))</f>
        <v/>
      </c>
      <c r="L745" s="75" t="str">
        <f>IF($A745="","",SUMIF(Transacoes!$C$3:$C1001, $A745, Transacoes!L$3:L1001))</f>
        <v/>
      </c>
      <c r="M745" s="76" t="str">
        <f>IF($A745="","",SUMIF(Transacoes!$C$3:$C1001, $A745, Transacoes!M$3:M1001))</f>
        <v/>
      </c>
      <c r="N745" s="30"/>
      <c r="O745" s="31"/>
      <c r="P745" s="31"/>
      <c r="Q745" s="31"/>
      <c r="R745" s="31"/>
      <c r="S745" s="31"/>
      <c r="T745" s="31"/>
      <c r="U745" s="31"/>
      <c r="V745" s="31"/>
      <c r="W745" s="31"/>
      <c r="X745" s="31"/>
    </row>
    <row r="746">
      <c r="A746" s="69"/>
      <c r="B746" s="70" t="str">
        <f>IF($A746="","",SUMIFS(Transacoes!D$3:D1001,Transacoes!$C$3:$C1001,$A746,Transacoes!$B$3:$B1001,"C")-SUMIFS(Transacoes!D$3:D1001,Transacoes!$C$3:$C1001,$A746,Transacoes!$B$3:$B1001,"V"))</f>
        <v/>
      </c>
      <c r="C746" s="71" t="str">
        <f>IF($A746="","",(SUMIFS(Transacoes!F$3:F1001,Transacoes!$C$3:$C1001,$A746,Transacoes!$B$3:$B1001,"C")-SUMIFS(Transacoes!F$3:F1001,Transacoes!$C$3:$C1001,$A746,Transacoes!$B$3:$B1001,"V")) + G746)</f>
        <v/>
      </c>
      <c r="D746" s="71" t="str">
        <f>IFERROR(__xludf.DUMMYFUNCTION("IF(A746="""","""",IF(B746="""","""",B746*GOOGLEFINANCE(A746)))"),"")</f>
        <v/>
      </c>
      <c r="E746" s="71" t="str">
        <f t="shared" si="1"/>
        <v/>
      </c>
      <c r="F746" s="72" t="str">
        <f t="shared" si="2"/>
        <v/>
      </c>
      <c r="G746" s="73" t="str">
        <f>IF(A746="","",SUMIF(Transacoes!C$3:C1001,A746,Transacoes!G$3:G1001))</f>
        <v/>
      </c>
      <c r="H746" s="74" t="str">
        <f>IF(A746="","", SUMIF(Transacoes!C$3:C1001, A746, Transacoes!H$3:H1001))</f>
        <v/>
      </c>
      <c r="I746" s="75" t="str">
        <f>IF($A746="","",SUMIF(Transacoes!$C$3:$C1001, $A746, Transacoes!I$3:I1001))</f>
        <v/>
      </c>
      <c r="J746" s="75" t="str">
        <f>IF($A746="","",SUMIF(Transacoes!$C$3:$C1001, $A746, Transacoes!J$3:J1001))</f>
        <v/>
      </c>
      <c r="K746" s="75" t="str">
        <f>IF($A746="","",SUMIF(Transacoes!$C$3:$C1001, $A746, Transacoes!K$3:K1001))</f>
        <v/>
      </c>
      <c r="L746" s="75" t="str">
        <f>IF($A746="","",SUMIF(Transacoes!$C$3:$C1001, $A746, Transacoes!L$3:L1001))</f>
        <v/>
      </c>
      <c r="M746" s="76" t="str">
        <f>IF($A746="","",SUMIF(Transacoes!$C$3:$C1001, $A746, Transacoes!M$3:M1001))</f>
        <v/>
      </c>
      <c r="N746" s="30"/>
      <c r="O746" s="31"/>
      <c r="P746" s="31"/>
      <c r="Q746" s="31"/>
      <c r="R746" s="31"/>
      <c r="S746" s="31"/>
      <c r="T746" s="31"/>
      <c r="U746" s="31"/>
      <c r="V746" s="31"/>
      <c r="W746" s="31"/>
      <c r="X746" s="31"/>
    </row>
    <row r="747">
      <c r="A747" s="69"/>
      <c r="B747" s="70" t="str">
        <f>IF($A747="","",SUMIFS(Transacoes!D$3:D1001,Transacoes!$C$3:$C1001,$A747,Transacoes!$B$3:$B1001,"C")-SUMIFS(Transacoes!D$3:D1001,Transacoes!$C$3:$C1001,$A747,Transacoes!$B$3:$B1001,"V"))</f>
        <v/>
      </c>
      <c r="C747" s="71" t="str">
        <f>IF($A747="","",(SUMIFS(Transacoes!F$3:F1001,Transacoes!$C$3:$C1001,$A747,Transacoes!$B$3:$B1001,"C")-SUMIFS(Transacoes!F$3:F1001,Transacoes!$C$3:$C1001,$A747,Transacoes!$B$3:$B1001,"V")) + G747)</f>
        <v/>
      </c>
      <c r="D747" s="71" t="str">
        <f>IFERROR(__xludf.DUMMYFUNCTION("IF(A747="""","""",IF(B747="""","""",B747*GOOGLEFINANCE(A747)))"),"")</f>
        <v/>
      </c>
      <c r="E747" s="71" t="str">
        <f t="shared" si="1"/>
        <v/>
      </c>
      <c r="F747" s="72" t="str">
        <f t="shared" si="2"/>
        <v/>
      </c>
      <c r="G747" s="73" t="str">
        <f>IF(A747="","",SUMIF(Transacoes!C$3:C1001,A747,Transacoes!G$3:G1001))</f>
        <v/>
      </c>
      <c r="H747" s="74" t="str">
        <f>IF(A747="","", SUMIF(Transacoes!C$3:C1001, A747, Transacoes!H$3:H1001))</f>
        <v/>
      </c>
      <c r="I747" s="75" t="str">
        <f>IF($A747="","",SUMIF(Transacoes!$C$3:$C1001, $A747, Transacoes!I$3:I1001))</f>
        <v/>
      </c>
      <c r="J747" s="75" t="str">
        <f>IF($A747="","",SUMIF(Transacoes!$C$3:$C1001, $A747, Transacoes!J$3:J1001))</f>
        <v/>
      </c>
      <c r="K747" s="75" t="str">
        <f>IF($A747="","",SUMIF(Transacoes!$C$3:$C1001, $A747, Transacoes!K$3:K1001))</f>
        <v/>
      </c>
      <c r="L747" s="75" t="str">
        <f>IF($A747="","",SUMIF(Transacoes!$C$3:$C1001, $A747, Transacoes!L$3:L1001))</f>
        <v/>
      </c>
      <c r="M747" s="76" t="str">
        <f>IF($A747="","",SUMIF(Transacoes!$C$3:$C1001, $A747, Transacoes!M$3:M1001))</f>
        <v/>
      </c>
      <c r="N747" s="30"/>
      <c r="O747" s="31"/>
      <c r="P747" s="31"/>
      <c r="Q747" s="31"/>
      <c r="R747" s="31"/>
      <c r="S747" s="31"/>
      <c r="T747" s="31"/>
      <c r="U747" s="31"/>
      <c r="V747" s="31"/>
      <c r="W747" s="31"/>
      <c r="X747" s="31"/>
    </row>
    <row r="748">
      <c r="A748" s="69"/>
      <c r="B748" s="70" t="str">
        <f>IF($A748="","",SUMIFS(Transacoes!D$3:D1001,Transacoes!$C$3:$C1001,$A748,Transacoes!$B$3:$B1001,"C")-SUMIFS(Transacoes!D$3:D1001,Transacoes!$C$3:$C1001,$A748,Transacoes!$B$3:$B1001,"V"))</f>
        <v/>
      </c>
      <c r="C748" s="71" t="str">
        <f>IF($A748="","",(SUMIFS(Transacoes!F$3:F1001,Transacoes!$C$3:$C1001,$A748,Transacoes!$B$3:$B1001,"C")-SUMIFS(Transacoes!F$3:F1001,Transacoes!$C$3:$C1001,$A748,Transacoes!$B$3:$B1001,"V")) + G748)</f>
        <v/>
      </c>
      <c r="D748" s="71" t="str">
        <f>IFERROR(__xludf.DUMMYFUNCTION("IF(A748="""","""",IF(B748="""","""",B748*GOOGLEFINANCE(A748)))"),"")</f>
        <v/>
      </c>
      <c r="E748" s="71" t="str">
        <f t="shared" si="1"/>
        <v/>
      </c>
      <c r="F748" s="72" t="str">
        <f t="shared" si="2"/>
        <v/>
      </c>
      <c r="G748" s="73" t="str">
        <f>IF(A748="","",SUMIF(Transacoes!C$3:C1001,A748,Transacoes!G$3:G1001))</f>
        <v/>
      </c>
      <c r="H748" s="74" t="str">
        <f>IF(A748="","", SUMIF(Transacoes!C$3:C1001, A748, Transacoes!H$3:H1001))</f>
        <v/>
      </c>
      <c r="I748" s="75" t="str">
        <f>IF($A748="","",SUMIF(Transacoes!$C$3:$C1001, $A748, Transacoes!I$3:I1001))</f>
        <v/>
      </c>
      <c r="J748" s="75" t="str">
        <f>IF($A748="","",SUMIF(Transacoes!$C$3:$C1001, $A748, Transacoes!J$3:J1001))</f>
        <v/>
      </c>
      <c r="K748" s="75" t="str">
        <f>IF($A748="","",SUMIF(Transacoes!$C$3:$C1001, $A748, Transacoes!K$3:K1001))</f>
        <v/>
      </c>
      <c r="L748" s="75" t="str">
        <f>IF($A748="","",SUMIF(Transacoes!$C$3:$C1001, $A748, Transacoes!L$3:L1001))</f>
        <v/>
      </c>
      <c r="M748" s="76" t="str">
        <f>IF($A748="","",SUMIF(Transacoes!$C$3:$C1001, $A748, Transacoes!M$3:M1001))</f>
        <v/>
      </c>
      <c r="N748" s="30"/>
      <c r="O748" s="31"/>
      <c r="P748" s="31"/>
      <c r="Q748" s="31"/>
      <c r="R748" s="31"/>
      <c r="S748" s="31"/>
      <c r="T748" s="31"/>
      <c r="U748" s="31"/>
      <c r="V748" s="31"/>
      <c r="W748" s="31"/>
      <c r="X748" s="31"/>
    </row>
    <row r="749">
      <c r="A749" s="69"/>
      <c r="B749" s="70" t="str">
        <f>IF($A749="","",SUMIFS(Transacoes!D$3:D1001,Transacoes!$C$3:$C1001,$A749,Transacoes!$B$3:$B1001,"C")-SUMIFS(Transacoes!D$3:D1001,Transacoes!$C$3:$C1001,$A749,Transacoes!$B$3:$B1001,"V"))</f>
        <v/>
      </c>
      <c r="C749" s="71" t="str">
        <f>IF($A749="","",(SUMIFS(Transacoes!F$3:F1001,Transacoes!$C$3:$C1001,$A749,Transacoes!$B$3:$B1001,"C")-SUMIFS(Transacoes!F$3:F1001,Transacoes!$C$3:$C1001,$A749,Transacoes!$B$3:$B1001,"V")) + G749)</f>
        <v/>
      </c>
      <c r="D749" s="71" t="str">
        <f>IFERROR(__xludf.DUMMYFUNCTION("IF(A749="""","""",IF(B749="""","""",B749*GOOGLEFINANCE(A749)))"),"")</f>
        <v/>
      </c>
      <c r="E749" s="71" t="str">
        <f t="shared" si="1"/>
        <v/>
      </c>
      <c r="F749" s="72" t="str">
        <f t="shared" si="2"/>
        <v/>
      </c>
      <c r="G749" s="73" t="str">
        <f>IF(A749="","",SUMIF(Transacoes!C$3:C1001,A749,Transacoes!G$3:G1001))</f>
        <v/>
      </c>
      <c r="H749" s="74" t="str">
        <f>IF(A749="","", SUMIF(Transacoes!C$3:C1001, A749, Transacoes!H$3:H1001))</f>
        <v/>
      </c>
      <c r="I749" s="75" t="str">
        <f>IF($A749="","",SUMIF(Transacoes!$C$3:$C1001, $A749, Transacoes!I$3:I1001))</f>
        <v/>
      </c>
      <c r="J749" s="75" t="str">
        <f>IF($A749="","",SUMIF(Transacoes!$C$3:$C1001, $A749, Transacoes!J$3:J1001))</f>
        <v/>
      </c>
      <c r="K749" s="75" t="str">
        <f>IF($A749="","",SUMIF(Transacoes!$C$3:$C1001, $A749, Transacoes!K$3:K1001))</f>
        <v/>
      </c>
      <c r="L749" s="75" t="str">
        <f>IF($A749="","",SUMIF(Transacoes!$C$3:$C1001, $A749, Transacoes!L$3:L1001))</f>
        <v/>
      </c>
      <c r="M749" s="76" t="str">
        <f>IF($A749="","",SUMIF(Transacoes!$C$3:$C1001, $A749, Transacoes!M$3:M1001))</f>
        <v/>
      </c>
      <c r="N749" s="30"/>
      <c r="O749" s="31"/>
      <c r="P749" s="31"/>
      <c r="Q749" s="31"/>
      <c r="R749" s="31"/>
      <c r="S749" s="31"/>
      <c r="T749" s="31"/>
      <c r="U749" s="31"/>
      <c r="V749" s="31"/>
      <c r="W749" s="31"/>
      <c r="X749" s="31"/>
    </row>
    <row r="750">
      <c r="A750" s="69"/>
      <c r="B750" s="70" t="str">
        <f>IF($A750="","",SUMIFS(Transacoes!D$3:D1001,Transacoes!$C$3:$C1001,$A750,Transacoes!$B$3:$B1001,"C")-SUMIFS(Transacoes!D$3:D1001,Transacoes!$C$3:$C1001,$A750,Transacoes!$B$3:$B1001,"V"))</f>
        <v/>
      </c>
      <c r="C750" s="71" t="str">
        <f>IF($A750="","",(SUMIFS(Transacoes!F$3:F1001,Transacoes!$C$3:$C1001,$A750,Transacoes!$B$3:$B1001,"C")-SUMIFS(Transacoes!F$3:F1001,Transacoes!$C$3:$C1001,$A750,Transacoes!$B$3:$B1001,"V")) + G750)</f>
        <v/>
      </c>
      <c r="D750" s="71" t="str">
        <f>IFERROR(__xludf.DUMMYFUNCTION("IF(A750="""","""",IF(B750="""","""",B750*GOOGLEFINANCE(A750)))"),"")</f>
        <v/>
      </c>
      <c r="E750" s="71" t="str">
        <f t="shared" si="1"/>
        <v/>
      </c>
      <c r="F750" s="72" t="str">
        <f t="shared" si="2"/>
        <v/>
      </c>
      <c r="G750" s="73" t="str">
        <f>IF(A750="","",SUMIF(Transacoes!C$3:C1001,A750,Transacoes!G$3:G1001))</f>
        <v/>
      </c>
      <c r="H750" s="74" t="str">
        <f>IF(A750="","", SUMIF(Transacoes!C$3:C1001, A750, Transacoes!H$3:H1001))</f>
        <v/>
      </c>
      <c r="I750" s="75" t="str">
        <f>IF($A750="","",SUMIF(Transacoes!$C$3:$C1001, $A750, Transacoes!I$3:I1001))</f>
        <v/>
      </c>
      <c r="J750" s="75" t="str">
        <f>IF($A750="","",SUMIF(Transacoes!$C$3:$C1001, $A750, Transacoes!J$3:J1001))</f>
        <v/>
      </c>
      <c r="K750" s="75" t="str">
        <f>IF($A750="","",SUMIF(Transacoes!$C$3:$C1001, $A750, Transacoes!K$3:K1001))</f>
        <v/>
      </c>
      <c r="L750" s="75" t="str">
        <f>IF($A750="","",SUMIF(Transacoes!$C$3:$C1001, $A750, Transacoes!L$3:L1001))</f>
        <v/>
      </c>
      <c r="M750" s="76" t="str">
        <f>IF($A750="","",SUMIF(Transacoes!$C$3:$C1001, $A750, Transacoes!M$3:M1001))</f>
        <v/>
      </c>
      <c r="N750" s="30"/>
      <c r="O750" s="31"/>
      <c r="P750" s="31"/>
      <c r="Q750" s="31"/>
      <c r="R750" s="31"/>
      <c r="S750" s="31"/>
      <c r="T750" s="31"/>
      <c r="U750" s="31"/>
      <c r="V750" s="31"/>
      <c r="W750" s="31"/>
      <c r="X750" s="31"/>
    </row>
    <row r="751">
      <c r="A751" s="69"/>
      <c r="B751" s="70" t="str">
        <f>IF($A751="","",SUMIFS(Transacoes!D$3:D1001,Transacoes!$C$3:$C1001,$A751,Transacoes!$B$3:$B1001,"C")-SUMIFS(Transacoes!D$3:D1001,Transacoes!$C$3:$C1001,$A751,Transacoes!$B$3:$B1001,"V"))</f>
        <v/>
      </c>
      <c r="C751" s="71" t="str">
        <f>IF($A751="","",(SUMIFS(Transacoes!F$3:F1001,Transacoes!$C$3:$C1001,$A751,Transacoes!$B$3:$B1001,"C")-SUMIFS(Transacoes!F$3:F1001,Transacoes!$C$3:$C1001,$A751,Transacoes!$B$3:$B1001,"V")) + G751)</f>
        <v/>
      </c>
      <c r="D751" s="71" t="str">
        <f>IFERROR(__xludf.DUMMYFUNCTION("IF(A751="""","""",IF(B751="""","""",B751*GOOGLEFINANCE(A751)))"),"")</f>
        <v/>
      </c>
      <c r="E751" s="71" t="str">
        <f t="shared" si="1"/>
        <v/>
      </c>
      <c r="F751" s="72" t="str">
        <f t="shared" si="2"/>
        <v/>
      </c>
      <c r="G751" s="73" t="str">
        <f>IF(A751="","",SUMIF(Transacoes!C$3:C1001,A751,Transacoes!G$3:G1001))</f>
        <v/>
      </c>
      <c r="H751" s="74" t="str">
        <f>IF(A751="","", SUMIF(Transacoes!C$3:C1001, A751, Transacoes!H$3:H1001))</f>
        <v/>
      </c>
      <c r="I751" s="75" t="str">
        <f>IF($A751="","",SUMIF(Transacoes!$C$3:$C1001, $A751, Transacoes!I$3:I1001))</f>
        <v/>
      </c>
      <c r="J751" s="75" t="str">
        <f>IF($A751="","",SUMIF(Transacoes!$C$3:$C1001, $A751, Transacoes!J$3:J1001))</f>
        <v/>
      </c>
      <c r="K751" s="75" t="str">
        <f>IF($A751="","",SUMIF(Transacoes!$C$3:$C1001, $A751, Transacoes!K$3:K1001))</f>
        <v/>
      </c>
      <c r="L751" s="75" t="str">
        <f>IF($A751="","",SUMIF(Transacoes!$C$3:$C1001, $A751, Transacoes!L$3:L1001))</f>
        <v/>
      </c>
      <c r="M751" s="76" t="str">
        <f>IF($A751="","",SUMIF(Transacoes!$C$3:$C1001, $A751, Transacoes!M$3:M1001))</f>
        <v/>
      </c>
      <c r="N751" s="30"/>
      <c r="O751" s="31"/>
      <c r="P751" s="31"/>
      <c r="Q751" s="31"/>
      <c r="R751" s="31"/>
      <c r="S751" s="31"/>
      <c r="T751" s="31"/>
      <c r="U751" s="31"/>
      <c r="V751" s="31"/>
      <c r="W751" s="31"/>
      <c r="X751" s="31"/>
    </row>
    <row r="752">
      <c r="A752" s="69"/>
      <c r="B752" s="70" t="str">
        <f>IF($A752="","",SUMIFS(Transacoes!D$3:D1001,Transacoes!$C$3:$C1001,$A752,Transacoes!$B$3:$B1001,"C")-SUMIFS(Transacoes!D$3:D1001,Transacoes!$C$3:$C1001,$A752,Transacoes!$B$3:$B1001,"V"))</f>
        <v/>
      </c>
      <c r="C752" s="71" t="str">
        <f>IF($A752="","",(SUMIFS(Transacoes!F$3:F1001,Transacoes!$C$3:$C1001,$A752,Transacoes!$B$3:$B1001,"C")-SUMIFS(Transacoes!F$3:F1001,Transacoes!$C$3:$C1001,$A752,Transacoes!$B$3:$B1001,"V")) + G752)</f>
        <v/>
      </c>
      <c r="D752" s="71" t="str">
        <f>IFERROR(__xludf.DUMMYFUNCTION("IF(A752="""","""",IF(B752="""","""",B752*GOOGLEFINANCE(A752)))"),"")</f>
        <v/>
      </c>
      <c r="E752" s="71" t="str">
        <f t="shared" si="1"/>
        <v/>
      </c>
      <c r="F752" s="72" t="str">
        <f t="shared" si="2"/>
        <v/>
      </c>
      <c r="G752" s="73" t="str">
        <f>IF(A752="","",SUMIF(Transacoes!C$3:C1001,A752,Transacoes!G$3:G1001))</f>
        <v/>
      </c>
      <c r="H752" s="74" t="str">
        <f>IF(A752="","", SUMIF(Transacoes!C$3:C1001, A752, Transacoes!H$3:H1001))</f>
        <v/>
      </c>
      <c r="I752" s="75" t="str">
        <f>IF($A752="","",SUMIF(Transacoes!$C$3:$C1001, $A752, Transacoes!I$3:I1001))</f>
        <v/>
      </c>
      <c r="J752" s="75" t="str">
        <f>IF($A752="","",SUMIF(Transacoes!$C$3:$C1001, $A752, Transacoes!J$3:J1001))</f>
        <v/>
      </c>
      <c r="K752" s="75" t="str">
        <f>IF($A752="","",SUMIF(Transacoes!$C$3:$C1001, $A752, Transacoes!K$3:K1001))</f>
        <v/>
      </c>
      <c r="L752" s="75" t="str">
        <f>IF($A752="","",SUMIF(Transacoes!$C$3:$C1001, $A752, Transacoes!L$3:L1001))</f>
        <v/>
      </c>
      <c r="M752" s="76" t="str">
        <f>IF($A752="","",SUMIF(Transacoes!$C$3:$C1001, $A752, Transacoes!M$3:M1001))</f>
        <v/>
      </c>
      <c r="N752" s="30"/>
      <c r="O752" s="31"/>
      <c r="P752" s="31"/>
      <c r="Q752" s="31"/>
      <c r="R752" s="31"/>
      <c r="S752" s="31"/>
      <c r="T752" s="31"/>
      <c r="U752" s="31"/>
      <c r="V752" s="31"/>
      <c r="W752" s="31"/>
      <c r="X752" s="31"/>
    </row>
    <row r="753">
      <c r="A753" s="69"/>
      <c r="B753" s="70" t="str">
        <f>IF($A753="","",SUMIFS(Transacoes!D$3:D1001,Transacoes!$C$3:$C1001,$A753,Transacoes!$B$3:$B1001,"C")-SUMIFS(Transacoes!D$3:D1001,Transacoes!$C$3:$C1001,$A753,Transacoes!$B$3:$B1001,"V"))</f>
        <v/>
      </c>
      <c r="C753" s="71" t="str">
        <f>IF($A753="","",(SUMIFS(Transacoes!F$3:F1001,Transacoes!$C$3:$C1001,$A753,Transacoes!$B$3:$B1001,"C")-SUMIFS(Transacoes!F$3:F1001,Transacoes!$C$3:$C1001,$A753,Transacoes!$B$3:$B1001,"V")) + G753)</f>
        <v/>
      </c>
      <c r="D753" s="71" t="str">
        <f>IFERROR(__xludf.DUMMYFUNCTION("IF(A753="""","""",IF(B753="""","""",B753*GOOGLEFINANCE(A753)))"),"")</f>
        <v/>
      </c>
      <c r="E753" s="71" t="str">
        <f t="shared" si="1"/>
        <v/>
      </c>
      <c r="F753" s="72" t="str">
        <f t="shared" si="2"/>
        <v/>
      </c>
      <c r="G753" s="73" t="str">
        <f>IF(A753="","",SUMIF(Transacoes!C$3:C1001,A753,Transacoes!G$3:G1001))</f>
        <v/>
      </c>
      <c r="H753" s="74" t="str">
        <f>IF(A753="","", SUMIF(Transacoes!C$3:C1001, A753, Transacoes!H$3:H1001))</f>
        <v/>
      </c>
      <c r="I753" s="75" t="str">
        <f>IF($A753="","",SUMIF(Transacoes!$C$3:$C1001, $A753, Transacoes!I$3:I1001))</f>
        <v/>
      </c>
      <c r="J753" s="75" t="str">
        <f>IF($A753="","",SUMIF(Transacoes!$C$3:$C1001, $A753, Transacoes!J$3:J1001))</f>
        <v/>
      </c>
      <c r="K753" s="75" t="str">
        <f>IF($A753="","",SUMIF(Transacoes!$C$3:$C1001, $A753, Transacoes!K$3:K1001))</f>
        <v/>
      </c>
      <c r="L753" s="75" t="str">
        <f>IF($A753="","",SUMIF(Transacoes!$C$3:$C1001, $A753, Transacoes!L$3:L1001))</f>
        <v/>
      </c>
      <c r="M753" s="76" t="str">
        <f>IF($A753="","",SUMIF(Transacoes!$C$3:$C1001, $A753, Transacoes!M$3:M1001))</f>
        <v/>
      </c>
      <c r="N753" s="30"/>
      <c r="O753" s="31"/>
      <c r="P753" s="31"/>
      <c r="Q753" s="31"/>
      <c r="R753" s="31"/>
      <c r="S753" s="31"/>
      <c r="T753" s="31"/>
      <c r="U753" s="31"/>
      <c r="V753" s="31"/>
      <c r="W753" s="31"/>
      <c r="X753" s="31"/>
    </row>
    <row r="754">
      <c r="A754" s="69"/>
      <c r="B754" s="70" t="str">
        <f>IF($A754="","",SUMIFS(Transacoes!D$3:D1001,Transacoes!$C$3:$C1001,$A754,Transacoes!$B$3:$B1001,"C")-SUMIFS(Transacoes!D$3:D1001,Transacoes!$C$3:$C1001,$A754,Transacoes!$B$3:$B1001,"V"))</f>
        <v/>
      </c>
      <c r="C754" s="71" t="str">
        <f>IF($A754="","",(SUMIFS(Transacoes!F$3:F1001,Transacoes!$C$3:$C1001,$A754,Transacoes!$B$3:$B1001,"C")-SUMIFS(Transacoes!F$3:F1001,Transacoes!$C$3:$C1001,$A754,Transacoes!$B$3:$B1001,"V")) + G754)</f>
        <v/>
      </c>
      <c r="D754" s="71" t="str">
        <f>IFERROR(__xludf.DUMMYFUNCTION("IF(A754="""","""",IF(B754="""","""",B754*GOOGLEFINANCE(A754)))"),"")</f>
        <v/>
      </c>
      <c r="E754" s="71" t="str">
        <f t="shared" si="1"/>
        <v/>
      </c>
      <c r="F754" s="72" t="str">
        <f t="shared" si="2"/>
        <v/>
      </c>
      <c r="G754" s="73" t="str">
        <f>IF(A754="","",SUMIF(Transacoes!C$3:C1001,A754,Transacoes!G$3:G1001))</f>
        <v/>
      </c>
      <c r="H754" s="74" t="str">
        <f>IF(A754="","", SUMIF(Transacoes!C$3:C1001, A754, Transacoes!H$3:H1001))</f>
        <v/>
      </c>
      <c r="I754" s="75" t="str">
        <f>IF($A754="","",SUMIF(Transacoes!$C$3:$C1001, $A754, Transacoes!I$3:I1001))</f>
        <v/>
      </c>
      <c r="J754" s="75" t="str">
        <f>IF($A754="","",SUMIF(Transacoes!$C$3:$C1001, $A754, Transacoes!J$3:J1001))</f>
        <v/>
      </c>
      <c r="K754" s="75" t="str">
        <f>IF($A754="","",SUMIF(Transacoes!$C$3:$C1001, $A754, Transacoes!K$3:K1001))</f>
        <v/>
      </c>
      <c r="L754" s="75" t="str">
        <f>IF($A754="","",SUMIF(Transacoes!$C$3:$C1001, $A754, Transacoes!L$3:L1001))</f>
        <v/>
      </c>
      <c r="M754" s="76" t="str">
        <f>IF($A754="","",SUMIF(Transacoes!$C$3:$C1001, $A754, Transacoes!M$3:M1001))</f>
        <v/>
      </c>
      <c r="N754" s="30"/>
      <c r="O754" s="31"/>
      <c r="P754" s="31"/>
      <c r="Q754" s="31"/>
      <c r="R754" s="31"/>
      <c r="S754" s="31"/>
      <c r="T754" s="31"/>
      <c r="U754" s="31"/>
      <c r="V754" s="31"/>
      <c r="W754" s="31"/>
      <c r="X754" s="31"/>
    </row>
    <row r="755">
      <c r="A755" s="69"/>
      <c r="B755" s="70" t="str">
        <f>IF($A755="","",SUMIFS(Transacoes!D$3:D1001,Transacoes!$C$3:$C1001,$A755,Transacoes!$B$3:$B1001,"C")-SUMIFS(Transacoes!D$3:D1001,Transacoes!$C$3:$C1001,$A755,Transacoes!$B$3:$B1001,"V"))</f>
        <v/>
      </c>
      <c r="C755" s="71" t="str">
        <f>IF($A755="","",(SUMIFS(Transacoes!F$3:F1001,Transacoes!$C$3:$C1001,$A755,Transacoes!$B$3:$B1001,"C")-SUMIFS(Transacoes!F$3:F1001,Transacoes!$C$3:$C1001,$A755,Transacoes!$B$3:$B1001,"V")) + G755)</f>
        <v/>
      </c>
      <c r="D755" s="71" t="str">
        <f>IFERROR(__xludf.DUMMYFUNCTION("IF(A755="""","""",IF(B755="""","""",B755*GOOGLEFINANCE(A755)))"),"")</f>
        <v/>
      </c>
      <c r="E755" s="71" t="str">
        <f t="shared" si="1"/>
        <v/>
      </c>
      <c r="F755" s="72" t="str">
        <f t="shared" si="2"/>
        <v/>
      </c>
      <c r="G755" s="73" t="str">
        <f>IF(A755="","",SUMIF(Transacoes!C$3:C1001,A755,Transacoes!G$3:G1001))</f>
        <v/>
      </c>
      <c r="H755" s="74" t="str">
        <f>IF(A755="","", SUMIF(Transacoes!C$3:C1001, A755, Transacoes!H$3:H1001))</f>
        <v/>
      </c>
      <c r="I755" s="75" t="str">
        <f>IF($A755="","",SUMIF(Transacoes!$C$3:$C1001, $A755, Transacoes!I$3:I1001))</f>
        <v/>
      </c>
      <c r="J755" s="75" t="str">
        <f>IF($A755="","",SUMIF(Transacoes!$C$3:$C1001, $A755, Transacoes!J$3:J1001))</f>
        <v/>
      </c>
      <c r="K755" s="75" t="str">
        <f>IF($A755="","",SUMIF(Transacoes!$C$3:$C1001, $A755, Transacoes!K$3:K1001))</f>
        <v/>
      </c>
      <c r="L755" s="75" t="str">
        <f>IF($A755="","",SUMIF(Transacoes!$C$3:$C1001, $A755, Transacoes!L$3:L1001))</f>
        <v/>
      </c>
      <c r="M755" s="76" t="str">
        <f>IF($A755="","",SUMIF(Transacoes!$C$3:$C1001, $A755, Transacoes!M$3:M1001))</f>
        <v/>
      </c>
      <c r="N755" s="30"/>
      <c r="O755" s="31"/>
      <c r="P755" s="31"/>
      <c r="Q755" s="31"/>
      <c r="R755" s="31"/>
      <c r="S755" s="31"/>
      <c r="T755" s="31"/>
      <c r="U755" s="31"/>
      <c r="V755" s="31"/>
      <c r="W755" s="31"/>
      <c r="X755" s="31"/>
    </row>
    <row r="756">
      <c r="A756" s="69"/>
      <c r="B756" s="70" t="str">
        <f>IF($A756="","",SUMIFS(Transacoes!D$3:D1001,Transacoes!$C$3:$C1001,$A756,Transacoes!$B$3:$B1001,"C")-SUMIFS(Transacoes!D$3:D1001,Transacoes!$C$3:$C1001,$A756,Transacoes!$B$3:$B1001,"V"))</f>
        <v/>
      </c>
      <c r="C756" s="71" t="str">
        <f>IF($A756="","",(SUMIFS(Transacoes!F$3:F1001,Transacoes!$C$3:$C1001,$A756,Transacoes!$B$3:$B1001,"C")-SUMIFS(Transacoes!F$3:F1001,Transacoes!$C$3:$C1001,$A756,Transacoes!$B$3:$B1001,"V")) + G756)</f>
        <v/>
      </c>
      <c r="D756" s="71" t="str">
        <f>IFERROR(__xludf.DUMMYFUNCTION("IF(A756="""","""",IF(B756="""","""",B756*GOOGLEFINANCE(A756)))"),"")</f>
        <v/>
      </c>
      <c r="E756" s="71" t="str">
        <f t="shared" si="1"/>
        <v/>
      </c>
      <c r="F756" s="72" t="str">
        <f t="shared" si="2"/>
        <v/>
      </c>
      <c r="G756" s="73" t="str">
        <f>IF(A756="","",SUMIF(Transacoes!C$3:C1001,A756,Transacoes!G$3:G1001))</f>
        <v/>
      </c>
      <c r="H756" s="74" t="str">
        <f>IF(A756="","", SUMIF(Transacoes!C$3:C1001, A756, Transacoes!H$3:H1001))</f>
        <v/>
      </c>
      <c r="I756" s="75" t="str">
        <f>IF($A756="","",SUMIF(Transacoes!$C$3:$C1001, $A756, Transacoes!I$3:I1001))</f>
        <v/>
      </c>
      <c r="J756" s="75" t="str">
        <f>IF($A756="","",SUMIF(Transacoes!$C$3:$C1001, $A756, Transacoes!J$3:J1001))</f>
        <v/>
      </c>
      <c r="K756" s="75" t="str">
        <f>IF($A756="","",SUMIF(Transacoes!$C$3:$C1001, $A756, Transacoes!K$3:K1001))</f>
        <v/>
      </c>
      <c r="L756" s="75" t="str">
        <f>IF($A756="","",SUMIF(Transacoes!$C$3:$C1001, $A756, Transacoes!L$3:L1001))</f>
        <v/>
      </c>
      <c r="M756" s="76" t="str">
        <f>IF($A756="","",SUMIF(Transacoes!$C$3:$C1001, $A756, Transacoes!M$3:M1001))</f>
        <v/>
      </c>
      <c r="N756" s="30"/>
      <c r="O756" s="31"/>
      <c r="P756" s="31"/>
      <c r="Q756" s="31"/>
      <c r="R756" s="31"/>
      <c r="S756" s="31"/>
      <c r="T756" s="31"/>
      <c r="U756" s="31"/>
      <c r="V756" s="31"/>
      <c r="W756" s="31"/>
      <c r="X756" s="31"/>
    </row>
    <row r="757">
      <c r="A757" s="69"/>
      <c r="B757" s="70" t="str">
        <f>IF($A757="","",SUMIFS(Transacoes!D$3:D1001,Transacoes!$C$3:$C1001,$A757,Transacoes!$B$3:$B1001,"C")-SUMIFS(Transacoes!D$3:D1001,Transacoes!$C$3:$C1001,$A757,Transacoes!$B$3:$B1001,"V"))</f>
        <v/>
      </c>
      <c r="C757" s="71" t="str">
        <f>IF($A757="","",(SUMIFS(Transacoes!F$3:F1001,Transacoes!$C$3:$C1001,$A757,Transacoes!$B$3:$B1001,"C")-SUMIFS(Transacoes!F$3:F1001,Transacoes!$C$3:$C1001,$A757,Transacoes!$B$3:$B1001,"V")) + G757)</f>
        <v/>
      </c>
      <c r="D757" s="71" t="str">
        <f>IFERROR(__xludf.DUMMYFUNCTION("IF(A757="""","""",IF(B757="""","""",B757*GOOGLEFINANCE(A757)))"),"")</f>
        <v/>
      </c>
      <c r="E757" s="71" t="str">
        <f t="shared" si="1"/>
        <v/>
      </c>
      <c r="F757" s="72" t="str">
        <f t="shared" si="2"/>
        <v/>
      </c>
      <c r="G757" s="73" t="str">
        <f>IF(A757="","",SUMIF(Transacoes!C$3:C1001,A757,Transacoes!G$3:G1001))</f>
        <v/>
      </c>
      <c r="H757" s="74" t="str">
        <f>IF(A757="","", SUMIF(Transacoes!C$3:C1001, A757, Transacoes!H$3:H1001))</f>
        <v/>
      </c>
      <c r="I757" s="75" t="str">
        <f>IF($A757="","",SUMIF(Transacoes!$C$3:$C1001, $A757, Transacoes!I$3:I1001))</f>
        <v/>
      </c>
      <c r="J757" s="75" t="str">
        <f>IF($A757="","",SUMIF(Transacoes!$C$3:$C1001, $A757, Transacoes!J$3:J1001))</f>
        <v/>
      </c>
      <c r="K757" s="75" t="str">
        <f>IF($A757="","",SUMIF(Transacoes!$C$3:$C1001, $A757, Transacoes!K$3:K1001))</f>
        <v/>
      </c>
      <c r="L757" s="75" t="str">
        <f>IF($A757="","",SUMIF(Transacoes!$C$3:$C1001, $A757, Transacoes!L$3:L1001))</f>
        <v/>
      </c>
      <c r="M757" s="76" t="str">
        <f>IF($A757="","",SUMIF(Transacoes!$C$3:$C1001, $A757, Transacoes!M$3:M1001))</f>
        <v/>
      </c>
      <c r="N757" s="30"/>
      <c r="O757" s="31"/>
      <c r="P757" s="31"/>
      <c r="Q757" s="31"/>
      <c r="R757" s="31"/>
      <c r="S757" s="31"/>
      <c r="T757" s="31"/>
      <c r="U757" s="31"/>
      <c r="V757" s="31"/>
      <c r="W757" s="31"/>
      <c r="X757" s="31"/>
    </row>
    <row r="758">
      <c r="A758" s="69"/>
      <c r="B758" s="70" t="str">
        <f>IF($A758="","",SUMIFS(Transacoes!D$3:D1001,Transacoes!$C$3:$C1001,$A758,Transacoes!$B$3:$B1001,"C")-SUMIFS(Transacoes!D$3:D1001,Transacoes!$C$3:$C1001,$A758,Transacoes!$B$3:$B1001,"V"))</f>
        <v/>
      </c>
      <c r="C758" s="71" t="str">
        <f>IF($A758="","",(SUMIFS(Transacoes!F$3:F1001,Transacoes!$C$3:$C1001,$A758,Transacoes!$B$3:$B1001,"C")-SUMIFS(Transacoes!F$3:F1001,Transacoes!$C$3:$C1001,$A758,Transacoes!$B$3:$B1001,"V")) + G758)</f>
        <v/>
      </c>
      <c r="D758" s="71" t="str">
        <f>IFERROR(__xludf.DUMMYFUNCTION("IF(A758="""","""",IF(B758="""","""",B758*GOOGLEFINANCE(A758)))"),"")</f>
        <v/>
      </c>
      <c r="E758" s="71" t="str">
        <f t="shared" si="1"/>
        <v/>
      </c>
      <c r="F758" s="72" t="str">
        <f t="shared" si="2"/>
        <v/>
      </c>
      <c r="G758" s="73" t="str">
        <f>IF(A758="","",SUMIF(Transacoes!C$3:C1001,A758,Transacoes!G$3:G1001))</f>
        <v/>
      </c>
      <c r="H758" s="74" t="str">
        <f>IF(A758="","", SUMIF(Transacoes!C$3:C1001, A758, Transacoes!H$3:H1001))</f>
        <v/>
      </c>
      <c r="I758" s="75" t="str">
        <f>IF($A758="","",SUMIF(Transacoes!$C$3:$C1001, $A758, Transacoes!I$3:I1001))</f>
        <v/>
      </c>
      <c r="J758" s="75" t="str">
        <f>IF($A758="","",SUMIF(Transacoes!$C$3:$C1001, $A758, Transacoes!J$3:J1001))</f>
        <v/>
      </c>
      <c r="K758" s="75" t="str">
        <f>IF($A758="","",SUMIF(Transacoes!$C$3:$C1001, $A758, Transacoes!K$3:K1001))</f>
        <v/>
      </c>
      <c r="L758" s="75" t="str">
        <f>IF($A758="","",SUMIF(Transacoes!$C$3:$C1001, $A758, Transacoes!L$3:L1001))</f>
        <v/>
      </c>
      <c r="M758" s="76" t="str">
        <f>IF($A758="","",SUMIF(Transacoes!$C$3:$C1001, $A758, Transacoes!M$3:M1001))</f>
        <v/>
      </c>
      <c r="N758" s="30"/>
      <c r="O758" s="31"/>
      <c r="P758" s="31"/>
      <c r="Q758" s="31"/>
      <c r="R758" s="31"/>
      <c r="S758" s="31"/>
      <c r="T758" s="31"/>
      <c r="U758" s="31"/>
      <c r="V758" s="31"/>
      <c r="W758" s="31"/>
      <c r="X758" s="31"/>
    </row>
    <row r="759">
      <c r="A759" s="69"/>
      <c r="B759" s="70" t="str">
        <f>IF($A759="","",SUMIFS(Transacoes!D$3:D1001,Transacoes!$C$3:$C1001,$A759,Transacoes!$B$3:$B1001,"C")-SUMIFS(Transacoes!D$3:D1001,Transacoes!$C$3:$C1001,$A759,Transacoes!$B$3:$B1001,"V"))</f>
        <v/>
      </c>
      <c r="C759" s="71" t="str">
        <f>IF($A759="","",(SUMIFS(Transacoes!F$3:F1001,Transacoes!$C$3:$C1001,$A759,Transacoes!$B$3:$B1001,"C")-SUMIFS(Transacoes!F$3:F1001,Transacoes!$C$3:$C1001,$A759,Transacoes!$B$3:$B1001,"V")) + G759)</f>
        <v/>
      </c>
      <c r="D759" s="71" t="str">
        <f>IFERROR(__xludf.DUMMYFUNCTION("IF(A759="""","""",IF(B759="""","""",B759*GOOGLEFINANCE(A759)))"),"")</f>
        <v/>
      </c>
      <c r="E759" s="71" t="str">
        <f t="shared" si="1"/>
        <v/>
      </c>
      <c r="F759" s="72" t="str">
        <f t="shared" si="2"/>
        <v/>
      </c>
      <c r="G759" s="73" t="str">
        <f>IF(A759="","",SUMIF(Transacoes!C$3:C1001,A759,Transacoes!G$3:G1001))</f>
        <v/>
      </c>
      <c r="H759" s="74" t="str">
        <f>IF(A759="","", SUMIF(Transacoes!C$3:C1001, A759, Transacoes!H$3:H1001))</f>
        <v/>
      </c>
      <c r="I759" s="75" t="str">
        <f>IF($A759="","",SUMIF(Transacoes!$C$3:$C1001, $A759, Transacoes!I$3:I1001))</f>
        <v/>
      </c>
      <c r="J759" s="75" t="str">
        <f>IF($A759="","",SUMIF(Transacoes!$C$3:$C1001, $A759, Transacoes!J$3:J1001))</f>
        <v/>
      </c>
      <c r="K759" s="75" t="str">
        <f>IF($A759="","",SUMIF(Transacoes!$C$3:$C1001, $A759, Transacoes!K$3:K1001))</f>
        <v/>
      </c>
      <c r="L759" s="75" t="str">
        <f>IF($A759="","",SUMIF(Transacoes!$C$3:$C1001, $A759, Transacoes!L$3:L1001))</f>
        <v/>
      </c>
      <c r="M759" s="76" t="str">
        <f>IF($A759="","",SUMIF(Transacoes!$C$3:$C1001, $A759, Transacoes!M$3:M1001))</f>
        <v/>
      </c>
      <c r="N759" s="30"/>
      <c r="O759" s="31"/>
      <c r="P759" s="31"/>
      <c r="Q759" s="31"/>
      <c r="R759" s="31"/>
      <c r="S759" s="31"/>
      <c r="T759" s="31"/>
      <c r="U759" s="31"/>
      <c r="V759" s="31"/>
      <c r="W759" s="31"/>
      <c r="X759" s="31"/>
    </row>
    <row r="760">
      <c r="A760" s="69"/>
      <c r="B760" s="70" t="str">
        <f>IF($A760="","",SUMIFS(Transacoes!D$3:D1001,Transacoes!$C$3:$C1001,$A760,Transacoes!$B$3:$B1001,"C")-SUMIFS(Transacoes!D$3:D1001,Transacoes!$C$3:$C1001,$A760,Transacoes!$B$3:$B1001,"V"))</f>
        <v/>
      </c>
      <c r="C760" s="71" t="str">
        <f>IF($A760="","",(SUMIFS(Transacoes!F$3:F1001,Transacoes!$C$3:$C1001,$A760,Transacoes!$B$3:$B1001,"C")-SUMIFS(Transacoes!F$3:F1001,Transacoes!$C$3:$C1001,$A760,Transacoes!$B$3:$B1001,"V")) + G760)</f>
        <v/>
      </c>
      <c r="D760" s="71" t="str">
        <f>IFERROR(__xludf.DUMMYFUNCTION("IF(A760="""","""",IF(B760="""","""",B760*GOOGLEFINANCE(A760)))"),"")</f>
        <v/>
      </c>
      <c r="E760" s="71" t="str">
        <f t="shared" si="1"/>
        <v/>
      </c>
      <c r="F760" s="72" t="str">
        <f t="shared" si="2"/>
        <v/>
      </c>
      <c r="G760" s="73" t="str">
        <f>IF(A760="","",SUMIF(Transacoes!C$3:C1001,A760,Transacoes!G$3:G1001))</f>
        <v/>
      </c>
      <c r="H760" s="74" t="str">
        <f>IF(A760="","", SUMIF(Transacoes!C$3:C1001, A760, Transacoes!H$3:H1001))</f>
        <v/>
      </c>
      <c r="I760" s="75" t="str">
        <f>IF($A760="","",SUMIF(Transacoes!$C$3:$C1001, $A760, Transacoes!I$3:I1001))</f>
        <v/>
      </c>
      <c r="J760" s="75" t="str">
        <f>IF($A760="","",SUMIF(Transacoes!$C$3:$C1001, $A760, Transacoes!J$3:J1001))</f>
        <v/>
      </c>
      <c r="K760" s="75" t="str">
        <f>IF($A760="","",SUMIF(Transacoes!$C$3:$C1001, $A760, Transacoes!K$3:K1001))</f>
        <v/>
      </c>
      <c r="L760" s="75" t="str">
        <f>IF($A760="","",SUMIF(Transacoes!$C$3:$C1001, $A760, Transacoes!L$3:L1001))</f>
        <v/>
      </c>
      <c r="M760" s="76" t="str">
        <f>IF($A760="","",SUMIF(Transacoes!$C$3:$C1001, $A760, Transacoes!M$3:M1001))</f>
        <v/>
      </c>
      <c r="N760" s="30"/>
      <c r="O760" s="31"/>
      <c r="P760" s="31"/>
      <c r="Q760" s="31"/>
      <c r="R760" s="31"/>
      <c r="S760" s="31"/>
      <c r="T760" s="31"/>
      <c r="U760" s="31"/>
      <c r="V760" s="31"/>
      <c r="W760" s="31"/>
      <c r="X760" s="31"/>
    </row>
    <row r="761">
      <c r="A761" s="69"/>
      <c r="B761" s="70" t="str">
        <f>IF($A761="","",SUMIFS(Transacoes!D$3:D1001,Transacoes!$C$3:$C1001,$A761,Transacoes!$B$3:$B1001,"C")-SUMIFS(Transacoes!D$3:D1001,Transacoes!$C$3:$C1001,$A761,Transacoes!$B$3:$B1001,"V"))</f>
        <v/>
      </c>
      <c r="C761" s="71" t="str">
        <f>IF($A761="","",(SUMIFS(Transacoes!F$3:F1001,Transacoes!$C$3:$C1001,$A761,Transacoes!$B$3:$B1001,"C")-SUMIFS(Transacoes!F$3:F1001,Transacoes!$C$3:$C1001,$A761,Transacoes!$B$3:$B1001,"V")) + G761)</f>
        <v/>
      </c>
      <c r="D761" s="71" t="str">
        <f>IFERROR(__xludf.DUMMYFUNCTION("IF(A761="""","""",IF(B761="""","""",B761*GOOGLEFINANCE(A761)))"),"")</f>
        <v/>
      </c>
      <c r="E761" s="71" t="str">
        <f t="shared" si="1"/>
        <v/>
      </c>
      <c r="F761" s="72" t="str">
        <f t="shared" si="2"/>
        <v/>
      </c>
      <c r="G761" s="73" t="str">
        <f>IF(A761="","",SUMIF(Transacoes!C$3:C1001,A761,Transacoes!G$3:G1001))</f>
        <v/>
      </c>
      <c r="H761" s="74" t="str">
        <f>IF(A761="","", SUMIF(Transacoes!C$3:C1001, A761, Transacoes!H$3:H1001))</f>
        <v/>
      </c>
      <c r="I761" s="75" t="str">
        <f>IF($A761="","",SUMIF(Transacoes!$C$3:$C1001, $A761, Transacoes!I$3:I1001))</f>
        <v/>
      </c>
      <c r="J761" s="75" t="str">
        <f>IF($A761="","",SUMIF(Transacoes!$C$3:$C1001, $A761, Transacoes!J$3:J1001))</f>
        <v/>
      </c>
      <c r="K761" s="75" t="str">
        <f>IF($A761="","",SUMIF(Transacoes!$C$3:$C1001, $A761, Transacoes!K$3:K1001))</f>
        <v/>
      </c>
      <c r="L761" s="75" t="str">
        <f>IF($A761="","",SUMIF(Transacoes!$C$3:$C1001, $A761, Transacoes!L$3:L1001))</f>
        <v/>
      </c>
      <c r="M761" s="76" t="str">
        <f>IF($A761="","",SUMIF(Transacoes!$C$3:$C1001, $A761, Transacoes!M$3:M1001))</f>
        <v/>
      </c>
      <c r="N761" s="30"/>
      <c r="O761" s="31"/>
      <c r="P761" s="31"/>
      <c r="Q761" s="31"/>
      <c r="R761" s="31"/>
      <c r="S761" s="31"/>
      <c r="T761" s="31"/>
      <c r="U761" s="31"/>
      <c r="V761" s="31"/>
      <c r="W761" s="31"/>
      <c r="X761" s="31"/>
    </row>
    <row r="762">
      <c r="A762" s="69"/>
      <c r="B762" s="70" t="str">
        <f>IF($A762="","",SUMIFS(Transacoes!D$3:D1001,Transacoes!$C$3:$C1001,$A762,Transacoes!$B$3:$B1001,"C")-SUMIFS(Transacoes!D$3:D1001,Transacoes!$C$3:$C1001,$A762,Transacoes!$B$3:$B1001,"V"))</f>
        <v/>
      </c>
      <c r="C762" s="71" t="str">
        <f>IF($A762="","",(SUMIFS(Transacoes!F$3:F1001,Transacoes!$C$3:$C1001,$A762,Transacoes!$B$3:$B1001,"C")-SUMIFS(Transacoes!F$3:F1001,Transacoes!$C$3:$C1001,$A762,Transacoes!$B$3:$B1001,"V")) + G762)</f>
        <v/>
      </c>
      <c r="D762" s="71" t="str">
        <f>IFERROR(__xludf.DUMMYFUNCTION("IF(A762="""","""",IF(B762="""","""",B762*GOOGLEFINANCE(A762)))"),"")</f>
        <v/>
      </c>
      <c r="E762" s="71" t="str">
        <f t="shared" si="1"/>
        <v/>
      </c>
      <c r="F762" s="72" t="str">
        <f t="shared" si="2"/>
        <v/>
      </c>
      <c r="G762" s="73" t="str">
        <f>IF(A762="","",SUMIF(Transacoes!C$3:C1001,A762,Transacoes!G$3:G1001))</f>
        <v/>
      </c>
      <c r="H762" s="74" t="str">
        <f>IF(A762="","", SUMIF(Transacoes!C$3:C1001, A762, Transacoes!H$3:H1001))</f>
        <v/>
      </c>
      <c r="I762" s="75" t="str">
        <f>IF($A762="","",SUMIF(Transacoes!$C$3:$C1001, $A762, Transacoes!I$3:I1001))</f>
        <v/>
      </c>
      <c r="J762" s="75" t="str">
        <f>IF($A762="","",SUMIF(Transacoes!$C$3:$C1001, $A762, Transacoes!J$3:J1001))</f>
        <v/>
      </c>
      <c r="K762" s="75" t="str">
        <f>IF($A762="","",SUMIF(Transacoes!$C$3:$C1001, $A762, Transacoes!K$3:K1001))</f>
        <v/>
      </c>
      <c r="L762" s="75" t="str">
        <f>IF($A762="","",SUMIF(Transacoes!$C$3:$C1001, $A762, Transacoes!L$3:L1001))</f>
        <v/>
      </c>
      <c r="M762" s="76" t="str">
        <f>IF($A762="","",SUMIF(Transacoes!$C$3:$C1001, $A762, Transacoes!M$3:M1001))</f>
        <v/>
      </c>
      <c r="N762" s="30"/>
      <c r="O762" s="31"/>
      <c r="P762" s="31"/>
      <c r="Q762" s="31"/>
      <c r="R762" s="31"/>
      <c r="S762" s="31"/>
      <c r="T762" s="31"/>
      <c r="U762" s="31"/>
      <c r="V762" s="31"/>
      <c r="W762" s="31"/>
      <c r="X762" s="31"/>
    </row>
    <row r="763">
      <c r="A763" s="69"/>
      <c r="B763" s="70" t="str">
        <f>IF($A763="","",SUMIFS(Transacoes!D$3:D1001,Transacoes!$C$3:$C1001,$A763,Transacoes!$B$3:$B1001,"C")-SUMIFS(Transacoes!D$3:D1001,Transacoes!$C$3:$C1001,$A763,Transacoes!$B$3:$B1001,"V"))</f>
        <v/>
      </c>
      <c r="C763" s="71" t="str">
        <f>IF($A763="","",(SUMIFS(Transacoes!F$3:F1001,Transacoes!$C$3:$C1001,$A763,Transacoes!$B$3:$B1001,"C")-SUMIFS(Transacoes!F$3:F1001,Transacoes!$C$3:$C1001,$A763,Transacoes!$B$3:$B1001,"V")) + G763)</f>
        <v/>
      </c>
      <c r="D763" s="71" t="str">
        <f>IFERROR(__xludf.DUMMYFUNCTION("IF(A763="""","""",IF(B763="""","""",B763*GOOGLEFINANCE(A763)))"),"")</f>
        <v/>
      </c>
      <c r="E763" s="71" t="str">
        <f t="shared" si="1"/>
        <v/>
      </c>
      <c r="F763" s="72" t="str">
        <f t="shared" si="2"/>
        <v/>
      </c>
      <c r="G763" s="73" t="str">
        <f>IF(A763="","",SUMIF(Transacoes!C$3:C1001,A763,Transacoes!G$3:G1001))</f>
        <v/>
      </c>
      <c r="H763" s="74" t="str">
        <f>IF(A763="","", SUMIF(Transacoes!C$3:C1001, A763, Transacoes!H$3:H1001))</f>
        <v/>
      </c>
      <c r="I763" s="75" t="str">
        <f>IF($A763="","",SUMIF(Transacoes!$C$3:$C1001, $A763, Transacoes!I$3:I1001))</f>
        <v/>
      </c>
      <c r="J763" s="75" t="str">
        <f>IF($A763="","",SUMIF(Transacoes!$C$3:$C1001, $A763, Transacoes!J$3:J1001))</f>
        <v/>
      </c>
      <c r="K763" s="75" t="str">
        <f>IF($A763="","",SUMIF(Transacoes!$C$3:$C1001, $A763, Transacoes!K$3:K1001))</f>
        <v/>
      </c>
      <c r="L763" s="75" t="str">
        <f>IF($A763="","",SUMIF(Transacoes!$C$3:$C1001, $A763, Transacoes!L$3:L1001))</f>
        <v/>
      </c>
      <c r="M763" s="76" t="str">
        <f>IF($A763="","",SUMIF(Transacoes!$C$3:$C1001, $A763, Transacoes!M$3:M1001))</f>
        <v/>
      </c>
      <c r="N763" s="30"/>
      <c r="O763" s="31"/>
      <c r="P763" s="31"/>
      <c r="Q763" s="31"/>
      <c r="R763" s="31"/>
      <c r="S763" s="31"/>
      <c r="T763" s="31"/>
      <c r="U763" s="31"/>
      <c r="V763" s="31"/>
      <c r="W763" s="31"/>
      <c r="X763" s="31"/>
    </row>
    <row r="764">
      <c r="A764" s="69"/>
      <c r="B764" s="70" t="str">
        <f>IF($A764="","",SUMIFS(Transacoes!D$3:D1001,Transacoes!$C$3:$C1001,$A764,Transacoes!$B$3:$B1001,"C")-SUMIFS(Transacoes!D$3:D1001,Transacoes!$C$3:$C1001,$A764,Transacoes!$B$3:$B1001,"V"))</f>
        <v/>
      </c>
      <c r="C764" s="71" t="str">
        <f>IF($A764="","",(SUMIFS(Transacoes!F$3:F1001,Transacoes!$C$3:$C1001,$A764,Transacoes!$B$3:$B1001,"C")-SUMIFS(Transacoes!F$3:F1001,Transacoes!$C$3:$C1001,$A764,Transacoes!$B$3:$B1001,"V")) + G764)</f>
        <v/>
      </c>
      <c r="D764" s="71" t="str">
        <f>IFERROR(__xludf.DUMMYFUNCTION("IF(A764="""","""",IF(B764="""","""",B764*GOOGLEFINANCE(A764)))"),"")</f>
        <v/>
      </c>
      <c r="E764" s="71" t="str">
        <f t="shared" si="1"/>
        <v/>
      </c>
      <c r="F764" s="72" t="str">
        <f t="shared" si="2"/>
        <v/>
      </c>
      <c r="G764" s="73" t="str">
        <f>IF(A764="","",SUMIF(Transacoes!C$3:C1001,A764,Transacoes!G$3:G1001))</f>
        <v/>
      </c>
      <c r="H764" s="74" t="str">
        <f>IF(A764="","", SUMIF(Transacoes!C$3:C1001, A764, Transacoes!H$3:H1001))</f>
        <v/>
      </c>
      <c r="I764" s="75" t="str">
        <f>IF($A764="","",SUMIF(Transacoes!$C$3:$C1001, $A764, Transacoes!I$3:I1001))</f>
        <v/>
      </c>
      <c r="J764" s="75" t="str">
        <f>IF($A764="","",SUMIF(Transacoes!$C$3:$C1001, $A764, Transacoes!J$3:J1001))</f>
        <v/>
      </c>
      <c r="K764" s="75" t="str">
        <f>IF($A764="","",SUMIF(Transacoes!$C$3:$C1001, $A764, Transacoes!K$3:K1001))</f>
        <v/>
      </c>
      <c r="L764" s="75" t="str">
        <f>IF($A764="","",SUMIF(Transacoes!$C$3:$C1001, $A764, Transacoes!L$3:L1001))</f>
        <v/>
      </c>
      <c r="M764" s="76" t="str">
        <f>IF($A764="","",SUMIF(Transacoes!$C$3:$C1001, $A764, Transacoes!M$3:M1001))</f>
        <v/>
      </c>
      <c r="N764" s="30"/>
      <c r="O764" s="31"/>
      <c r="P764" s="31"/>
      <c r="Q764" s="31"/>
      <c r="R764" s="31"/>
      <c r="S764" s="31"/>
      <c r="T764" s="31"/>
      <c r="U764" s="31"/>
      <c r="V764" s="31"/>
      <c r="W764" s="31"/>
      <c r="X764" s="31"/>
    </row>
    <row r="765">
      <c r="A765" s="69"/>
      <c r="B765" s="70" t="str">
        <f>IF($A765="","",SUMIFS(Transacoes!D$3:D1001,Transacoes!$C$3:$C1001,$A765,Transacoes!$B$3:$B1001,"C")-SUMIFS(Transacoes!D$3:D1001,Transacoes!$C$3:$C1001,$A765,Transacoes!$B$3:$B1001,"V"))</f>
        <v/>
      </c>
      <c r="C765" s="71" t="str">
        <f>IF($A765="","",(SUMIFS(Transacoes!F$3:F1001,Transacoes!$C$3:$C1001,$A765,Transacoes!$B$3:$B1001,"C")-SUMIFS(Transacoes!F$3:F1001,Transacoes!$C$3:$C1001,$A765,Transacoes!$B$3:$B1001,"V")) + G765)</f>
        <v/>
      </c>
      <c r="D765" s="71" t="str">
        <f>IFERROR(__xludf.DUMMYFUNCTION("IF(A765="""","""",IF(B765="""","""",B765*GOOGLEFINANCE(A765)))"),"")</f>
        <v/>
      </c>
      <c r="E765" s="71" t="str">
        <f t="shared" si="1"/>
        <v/>
      </c>
      <c r="F765" s="72" t="str">
        <f t="shared" si="2"/>
        <v/>
      </c>
      <c r="G765" s="73" t="str">
        <f>IF(A765="","",SUMIF(Transacoes!C$3:C1001,A765,Transacoes!G$3:G1001))</f>
        <v/>
      </c>
      <c r="H765" s="74" t="str">
        <f>IF(A765="","", SUMIF(Transacoes!C$3:C1001, A765, Transacoes!H$3:H1001))</f>
        <v/>
      </c>
      <c r="I765" s="75" t="str">
        <f>IF($A765="","",SUMIF(Transacoes!$C$3:$C1001, $A765, Transacoes!I$3:I1001))</f>
        <v/>
      </c>
      <c r="J765" s="75" t="str">
        <f>IF($A765="","",SUMIF(Transacoes!$C$3:$C1001, $A765, Transacoes!J$3:J1001))</f>
        <v/>
      </c>
      <c r="K765" s="75" t="str">
        <f>IF($A765="","",SUMIF(Transacoes!$C$3:$C1001, $A765, Transacoes!K$3:K1001))</f>
        <v/>
      </c>
      <c r="L765" s="75" t="str">
        <f>IF($A765="","",SUMIF(Transacoes!$C$3:$C1001, $A765, Transacoes!L$3:L1001))</f>
        <v/>
      </c>
      <c r="M765" s="76" t="str">
        <f>IF($A765="","",SUMIF(Transacoes!$C$3:$C1001, $A765, Transacoes!M$3:M1001))</f>
        <v/>
      </c>
      <c r="N765" s="30"/>
      <c r="O765" s="31"/>
      <c r="P765" s="31"/>
      <c r="Q765" s="31"/>
      <c r="R765" s="31"/>
      <c r="S765" s="31"/>
      <c r="T765" s="31"/>
      <c r="U765" s="31"/>
      <c r="V765" s="31"/>
      <c r="W765" s="31"/>
      <c r="X765" s="31"/>
    </row>
    <row r="766">
      <c r="A766" s="69"/>
      <c r="B766" s="70" t="str">
        <f>IF($A766="","",SUMIFS(Transacoes!D$3:D1001,Transacoes!$C$3:$C1001,$A766,Transacoes!$B$3:$B1001,"C")-SUMIFS(Transacoes!D$3:D1001,Transacoes!$C$3:$C1001,$A766,Transacoes!$B$3:$B1001,"V"))</f>
        <v/>
      </c>
      <c r="C766" s="71" t="str">
        <f>IF($A766="","",(SUMIFS(Transacoes!F$3:F1001,Transacoes!$C$3:$C1001,$A766,Transacoes!$B$3:$B1001,"C")-SUMIFS(Transacoes!F$3:F1001,Transacoes!$C$3:$C1001,$A766,Transacoes!$B$3:$B1001,"V")) + G766)</f>
        <v/>
      </c>
      <c r="D766" s="71" t="str">
        <f>IFERROR(__xludf.DUMMYFUNCTION("IF(A766="""","""",IF(B766="""","""",B766*GOOGLEFINANCE(A766)))"),"")</f>
        <v/>
      </c>
      <c r="E766" s="71" t="str">
        <f t="shared" si="1"/>
        <v/>
      </c>
      <c r="F766" s="72" t="str">
        <f t="shared" si="2"/>
        <v/>
      </c>
      <c r="G766" s="73" t="str">
        <f>IF(A766="","",SUMIF(Transacoes!C$3:C1001,A766,Transacoes!G$3:G1001))</f>
        <v/>
      </c>
      <c r="H766" s="74" t="str">
        <f>IF(A766="","", SUMIF(Transacoes!C$3:C1001, A766, Transacoes!H$3:H1001))</f>
        <v/>
      </c>
      <c r="I766" s="75" t="str">
        <f>IF($A766="","",SUMIF(Transacoes!$C$3:$C1001, $A766, Transacoes!I$3:I1001))</f>
        <v/>
      </c>
      <c r="J766" s="75" t="str">
        <f>IF($A766="","",SUMIF(Transacoes!$C$3:$C1001, $A766, Transacoes!J$3:J1001))</f>
        <v/>
      </c>
      <c r="K766" s="75" t="str">
        <f>IF($A766="","",SUMIF(Transacoes!$C$3:$C1001, $A766, Transacoes!K$3:K1001))</f>
        <v/>
      </c>
      <c r="L766" s="75" t="str">
        <f>IF($A766="","",SUMIF(Transacoes!$C$3:$C1001, $A766, Transacoes!L$3:L1001))</f>
        <v/>
      </c>
      <c r="M766" s="76" t="str">
        <f>IF($A766="","",SUMIF(Transacoes!$C$3:$C1001, $A766, Transacoes!M$3:M1001))</f>
        <v/>
      </c>
      <c r="N766" s="30"/>
      <c r="O766" s="31"/>
      <c r="P766" s="31"/>
      <c r="Q766" s="31"/>
      <c r="R766" s="31"/>
      <c r="S766" s="31"/>
      <c r="T766" s="31"/>
      <c r="U766" s="31"/>
      <c r="V766" s="31"/>
      <c r="W766" s="31"/>
      <c r="X766" s="31"/>
    </row>
    <row r="767">
      <c r="A767" s="69"/>
      <c r="B767" s="70" t="str">
        <f>IF($A767="","",SUMIFS(Transacoes!D$3:D1001,Transacoes!$C$3:$C1001,$A767,Transacoes!$B$3:$B1001,"C")-SUMIFS(Transacoes!D$3:D1001,Transacoes!$C$3:$C1001,$A767,Transacoes!$B$3:$B1001,"V"))</f>
        <v/>
      </c>
      <c r="C767" s="71" t="str">
        <f>IF($A767="","",(SUMIFS(Transacoes!F$3:F1001,Transacoes!$C$3:$C1001,$A767,Transacoes!$B$3:$B1001,"C")-SUMIFS(Transacoes!F$3:F1001,Transacoes!$C$3:$C1001,$A767,Transacoes!$B$3:$B1001,"V")) + G767)</f>
        <v/>
      </c>
      <c r="D767" s="71" t="str">
        <f>IFERROR(__xludf.DUMMYFUNCTION("IF(A767="""","""",IF(B767="""","""",B767*GOOGLEFINANCE(A767)))"),"")</f>
        <v/>
      </c>
      <c r="E767" s="71" t="str">
        <f t="shared" si="1"/>
        <v/>
      </c>
      <c r="F767" s="72" t="str">
        <f t="shared" si="2"/>
        <v/>
      </c>
      <c r="G767" s="73" t="str">
        <f>IF(A767="","",SUMIF(Transacoes!C$3:C1001,A767,Transacoes!G$3:G1001))</f>
        <v/>
      </c>
      <c r="H767" s="74" t="str">
        <f>IF(A767="","", SUMIF(Transacoes!C$3:C1001, A767, Transacoes!H$3:H1001))</f>
        <v/>
      </c>
      <c r="I767" s="75" t="str">
        <f>IF($A767="","",SUMIF(Transacoes!$C$3:$C1001, $A767, Transacoes!I$3:I1001))</f>
        <v/>
      </c>
      <c r="J767" s="75" t="str">
        <f>IF($A767="","",SUMIF(Transacoes!$C$3:$C1001, $A767, Transacoes!J$3:J1001))</f>
        <v/>
      </c>
      <c r="K767" s="75" t="str">
        <f>IF($A767="","",SUMIF(Transacoes!$C$3:$C1001, $A767, Transacoes!K$3:K1001))</f>
        <v/>
      </c>
      <c r="L767" s="75" t="str">
        <f>IF($A767="","",SUMIF(Transacoes!$C$3:$C1001, $A767, Transacoes!L$3:L1001))</f>
        <v/>
      </c>
      <c r="M767" s="76" t="str">
        <f>IF($A767="","",SUMIF(Transacoes!$C$3:$C1001, $A767, Transacoes!M$3:M1001))</f>
        <v/>
      </c>
      <c r="N767" s="30"/>
      <c r="O767" s="31"/>
      <c r="P767" s="31"/>
      <c r="Q767" s="31"/>
      <c r="R767" s="31"/>
      <c r="S767" s="31"/>
      <c r="T767" s="31"/>
      <c r="U767" s="31"/>
      <c r="V767" s="31"/>
      <c r="W767" s="31"/>
      <c r="X767" s="31"/>
    </row>
    <row r="768">
      <c r="A768" s="69"/>
      <c r="B768" s="70" t="str">
        <f>IF($A768="","",SUMIFS(Transacoes!D$3:D1001,Transacoes!$C$3:$C1001,$A768,Transacoes!$B$3:$B1001,"C")-SUMIFS(Transacoes!D$3:D1001,Transacoes!$C$3:$C1001,$A768,Transacoes!$B$3:$B1001,"V"))</f>
        <v/>
      </c>
      <c r="C768" s="71" t="str">
        <f>IF($A768="","",(SUMIFS(Transacoes!F$3:F1001,Transacoes!$C$3:$C1001,$A768,Transacoes!$B$3:$B1001,"C")-SUMIFS(Transacoes!F$3:F1001,Transacoes!$C$3:$C1001,$A768,Transacoes!$B$3:$B1001,"V")) + G768)</f>
        <v/>
      </c>
      <c r="D768" s="71" t="str">
        <f>IFERROR(__xludf.DUMMYFUNCTION("IF(A768="""","""",IF(B768="""","""",B768*GOOGLEFINANCE(A768)))"),"")</f>
        <v/>
      </c>
      <c r="E768" s="71" t="str">
        <f t="shared" si="1"/>
        <v/>
      </c>
      <c r="F768" s="72" t="str">
        <f t="shared" si="2"/>
        <v/>
      </c>
      <c r="G768" s="73" t="str">
        <f>IF(A768="","",SUMIF(Transacoes!C$3:C1001,A768,Transacoes!G$3:G1001))</f>
        <v/>
      </c>
      <c r="H768" s="74" t="str">
        <f>IF(A768="","", SUMIF(Transacoes!C$3:C1001, A768, Transacoes!H$3:H1001))</f>
        <v/>
      </c>
      <c r="I768" s="75" t="str">
        <f>IF($A768="","",SUMIF(Transacoes!$C$3:$C1001, $A768, Transacoes!I$3:I1001))</f>
        <v/>
      </c>
      <c r="J768" s="75" t="str">
        <f>IF($A768="","",SUMIF(Transacoes!$C$3:$C1001, $A768, Transacoes!J$3:J1001))</f>
        <v/>
      </c>
      <c r="K768" s="75" t="str">
        <f>IF($A768="","",SUMIF(Transacoes!$C$3:$C1001, $A768, Transacoes!K$3:K1001))</f>
        <v/>
      </c>
      <c r="L768" s="75" t="str">
        <f>IF($A768="","",SUMIF(Transacoes!$C$3:$C1001, $A768, Transacoes!L$3:L1001))</f>
        <v/>
      </c>
      <c r="M768" s="76" t="str">
        <f>IF($A768="","",SUMIF(Transacoes!$C$3:$C1001, $A768, Transacoes!M$3:M1001))</f>
        <v/>
      </c>
      <c r="N768" s="30"/>
      <c r="O768" s="31"/>
      <c r="P768" s="31"/>
      <c r="Q768" s="31"/>
      <c r="R768" s="31"/>
      <c r="S768" s="31"/>
      <c r="T768" s="31"/>
      <c r="U768" s="31"/>
      <c r="V768" s="31"/>
      <c r="W768" s="31"/>
      <c r="X768" s="31"/>
    </row>
    <row r="769">
      <c r="A769" s="69"/>
      <c r="B769" s="70" t="str">
        <f>IF($A769="","",SUMIFS(Transacoes!D$3:D1001,Transacoes!$C$3:$C1001,$A769,Transacoes!$B$3:$B1001,"C")-SUMIFS(Transacoes!D$3:D1001,Transacoes!$C$3:$C1001,$A769,Transacoes!$B$3:$B1001,"V"))</f>
        <v/>
      </c>
      <c r="C769" s="71" t="str">
        <f>IF($A769="","",(SUMIFS(Transacoes!F$3:F1001,Transacoes!$C$3:$C1001,$A769,Transacoes!$B$3:$B1001,"C")-SUMIFS(Transacoes!F$3:F1001,Transacoes!$C$3:$C1001,$A769,Transacoes!$B$3:$B1001,"V")) + G769)</f>
        <v/>
      </c>
      <c r="D769" s="71" t="str">
        <f>IFERROR(__xludf.DUMMYFUNCTION("IF(A769="""","""",IF(B769="""","""",B769*GOOGLEFINANCE(A769)))"),"")</f>
        <v/>
      </c>
      <c r="E769" s="71" t="str">
        <f t="shared" si="1"/>
        <v/>
      </c>
      <c r="F769" s="72" t="str">
        <f t="shared" si="2"/>
        <v/>
      </c>
      <c r="G769" s="73" t="str">
        <f>IF(A769="","",SUMIF(Transacoes!C$3:C1001,A769,Transacoes!G$3:G1001))</f>
        <v/>
      </c>
      <c r="H769" s="74" t="str">
        <f>IF(A769="","", SUMIF(Transacoes!C$3:C1001, A769, Transacoes!H$3:H1001))</f>
        <v/>
      </c>
      <c r="I769" s="75" t="str">
        <f>IF($A769="","",SUMIF(Transacoes!$C$3:$C1001, $A769, Transacoes!I$3:I1001))</f>
        <v/>
      </c>
      <c r="J769" s="75" t="str">
        <f>IF($A769="","",SUMIF(Transacoes!$C$3:$C1001, $A769, Transacoes!J$3:J1001))</f>
        <v/>
      </c>
      <c r="K769" s="75" t="str">
        <f>IF($A769="","",SUMIF(Transacoes!$C$3:$C1001, $A769, Transacoes!K$3:K1001))</f>
        <v/>
      </c>
      <c r="L769" s="75" t="str">
        <f>IF($A769="","",SUMIF(Transacoes!$C$3:$C1001, $A769, Transacoes!L$3:L1001))</f>
        <v/>
      </c>
      <c r="M769" s="76" t="str">
        <f>IF($A769="","",SUMIF(Transacoes!$C$3:$C1001, $A769, Transacoes!M$3:M1001))</f>
        <v/>
      </c>
      <c r="N769" s="30"/>
      <c r="O769" s="31"/>
      <c r="P769" s="31"/>
      <c r="Q769" s="31"/>
      <c r="R769" s="31"/>
      <c r="S769" s="31"/>
      <c r="T769" s="31"/>
      <c r="U769" s="31"/>
      <c r="V769" s="31"/>
      <c r="W769" s="31"/>
      <c r="X769" s="31"/>
    </row>
    <row r="770">
      <c r="A770" s="69"/>
      <c r="B770" s="70" t="str">
        <f>IF($A770="","",SUMIFS(Transacoes!D$3:D1001,Transacoes!$C$3:$C1001,$A770,Transacoes!$B$3:$B1001,"C")-SUMIFS(Transacoes!D$3:D1001,Transacoes!$C$3:$C1001,$A770,Transacoes!$B$3:$B1001,"V"))</f>
        <v/>
      </c>
      <c r="C770" s="71" t="str">
        <f>IF($A770="","",(SUMIFS(Transacoes!F$3:F1001,Transacoes!$C$3:$C1001,$A770,Transacoes!$B$3:$B1001,"C")-SUMIFS(Transacoes!F$3:F1001,Transacoes!$C$3:$C1001,$A770,Transacoes!$B$3:$B1001,"V")) + G770)</f>
        <v/>
      </c>
      <c r="D770" s="71" t="str">
        <f>IFERROR(__xludf.DUMMYFUNCTION("IF(A770="""","""",IF(B770="""","""",B770*GOOGLEFINANCE(A770)))"),"")</f>
        <v/>
      </c>
      <c r="E770" s="71" t="str">
        <f t="shared" si="1"/>
        <v/>
      </c>
      <c r="F770" s="72" t="str">
        <f t="shared" si="2"/>
        <v/>
      </c>
      <c r="G770" s="73" t="str">
        <f>IF(A770="","",SUMIF(Transacoes!C$3:C1001,A770,Transacoes!G$3:G1001))</f>
        <v/>
      </c>
      <c r="H770" s="74" t="str">
        <f>IF(A770="","", SUMIF(Transacoes!C$3:C1001, A770, Transacoes!H$3:H1001))</f>
        <v/>
      </c>
      <c r="I770" s="75" t="str">
        <f>IF($A770="","",SUMIF(Transacoes!$C$3:$C1001, $A770, Transacoes!I$3:I1001))</f>
        <v/>
      </c>
      <c r="J770" s="75" t="str">
        <f>IF($A770="","",SUMIF(Transacoes!$C$3:$C1001, $A770, Transacoes!J$3:J1001))</f>
        <v/>
      </c>
      <c r="K770" s="75" t="str">
        <f>IF($A770="","",SUMIF(Transacoes!$C$3:$C1001, $A770, Transacoes!K$3:K1001))</f>
        <v/>
      </c>
      <c r="L770" s="75" t="str">
        <f>IF($A770="","",SUMIF(Transacoes!$C$3:$C1001, $A770, Transacoes!L$3:L1001))</f>
        <v/>
      </c>
      <c r="M770" s="76" t="str">
        <f>IF($A770="","",SUMIF(Transacoes!$C$3:$C1001, $A770, Transacoes!M$3:M1001))</f>
        <v/>
      </c>
      <c r="N770" s="30"/>
      <c r="O770" s="31"/>
      <c r="P770" s="31"/>
      <c r="Q770" s="31"/>
      <c r="R770" s="31"/>
      <c r="S770" s="31"/>
      <c r="T770" s="31"/>
      <c r="U770" s="31"/>
      <c r="V770" s="31"/>
      <c r="W770" s="31"/>
      <c r="X770" s="31"/>
    </row>
    <row r="771">
      <c r="A771" s="69"/>
      <c r="B771" s="70" t="str">
        <f>IF($A771="","",SUMIFS(Transacoes!D$3:D1001,Transacoes!$C$3:$C1001,$A771,Transacoes!$B$3:$B1001,"C")-SUMIFS(Transacoes!D$3:D1001,Transacoes!$C$3:$C1001,$A771,Transacoes!$B$3:$B1001,"V"))</f>
        <v/>
      </c>
      <c r="C771" s="71" t="str">
        <f>IF($A771="","",(SUMIFS(Transacoes!F$3:F1001,Transacoes!$C$3:$C1001,$A771,Transacoes!$B$3:$B1001,"C")-SUMIFS(Transacoes!F$3:F1001,Transacoes!$C$3:$C1001,$A771,Transacoes!$B$3:$B1001,"V")) + G771)</f>
        <v/>
      </c>
      <c r="D771" s="71" t="str">
        <f>IFERROR(__xludf.DUMMYFUNCTION("IF(A771="""","""",IF(B771="""","""",B771*GOOGLEFINANCE(A771)))"),"")</f>
        <v/>
      </c>
      <c r="E771" s="71" t="str">
        <f t="shared" si="1"/>
        <v/>
      </c>
      <c r="F771" s="72" t="str">
        <f t="shared" si="2"/>
        <v/>
      </c>
      <c r="G771" s="73" t="str">
        <f>IF(A771="","",SUMIF(Transacoes!C$3:C1001,A771,Transacoes!G$3:G1001))</f>
        <v/>
      </c>
      <c r="H771" s="74" t="str">
        <f>IF(A771="","", SUMIF(Transacoes!C$3:C1001, A771, Transacoes!H$3:H1001))</f>
        <v/>
      </c>
      <c r="I771" s="75" t="str">
        <f>IF($A771="","",SUMIF(Transacoes!$C$3:$C1001, $A771, Transacoes!I$3:I1001))</f>
        <v/>
      </c>
      <c r="J771" s="75" t="str">
        <f>IF($A771="","",SUMIF(Transacoes!$C$3:$C1001, $A771, Transacoes!J$3:J1001))</f>
        <v/>
      </c>
      <c r="K771" s="75" t="str">
        <f>IF($A771="","",SUMIF(Transacoes!$C$3:$C1001, $A771, Transacoes!K$3:K1001))</f>
        <v/>
      </c>
      <c r="L771" s="75" t="str">
        <f>IF($A771="","",SUMIF(Transacoes!$C$3:$C1001, $A771, Transacoes!L$3:L1001))</f>
        <v/>
      </c>
      <c r="M771" s="76" t="str">
        <f>IF($A771="","",SUMIF(Transacoes!$C$3:$C1001, $A771, Transacoes!M$3:M1001))</f>
        <v/>
      </c>
      <c r="N771" s="30"/>
      <c r="O771" s="31"/>
      <c r="P771" s="31"/>
      <c r="Q771" s="31"/>
      <c r="R771" s="31"/>
      <c r="S771" s="31"/>
      <c r="T771" s="31"/>
      <c r="U771" s="31"/>
      <c r="V771" s="31"/>
      <c r="W771" s="31"/>
      <c r="X771" s="31"/>
    </row>
    <row r="772">
      <c r="A772" s="69"/>
      <c r="B772" s="70" t="str">
        <f>IF($A772="","",SUMIFS(Transacoes!D$3:D1001,Transacoes!$C$3:$C1001,$A772,Transacoes!$B$3:$B1001,"C")-SUMIFS(Transacoes!D$3:D1001,Transacoes!$C$3:$C1001,$A772,Transacoes!$B$3:$B1001,"V"))</f>
        <v/>
      </c>
      <c r="C772" s="71" t="str">
        <f>IF($A772="","",(SUMIFS(Transacoes!F$3:F1001,Transacoes!$C$3:$C1001,$A772,Transacoes!$B$3:$B1001,"C")-SUMIFS(Transacoes!F$3:F1001,Transacoes!$C$3:$C1001,$A772,Transacoes!$B$3:$B1001,"V")) + G772)</f>
        <v/>
      </c>
      <c r="D772" s="71" t="str">
        <f>IFERROR(__xludf.DUMMYFUNCTION("IF(A772="""","""",IF(B772="""","""",B772*GOOGLEFINANCE(A772)))"),"")</f>
        <v/>
      </c>
      <c r="E772" s="71" t="str">
        <f t="shared" si="1"/>
        <v/>
      </c>
      <c r="F772" s="72" t="str">
        <f t="shared" si="2"/>
        <v/>
      </c>
      <c r="G772" s="73" t="str">
        <f>IF(A772="","",SUMIF(Transacoes!C$3:C1001,A772,Transacoes!G$3:G1001))</f>
        <v/>
      </c>
      <c r="H772" s="74" t="str">
        <f>IF(A772="","", SUMIF(Transacoes!C$3:C1001, A772, Transacoes!H$3:H1001))</f>
        <v/>
      </c>
      <c r="I772" s="75" t="str">
        <f>IF($A772="","",SUMIF(Transacoes!$C$3:$C1001, $A772, Transacoes!I$3:I1001))</f>
        <v/>
      </c>
      <c r="J772" s="75" t="str">
        <f>IF($A772="","",SUMIF(Transacoes!$C$3:$C1001, $A772, Transacoes!J$3:J1001))</f>
        <v/>
      </c>
      <c r="K772" s="75" t="str">
        <f>IF($A772="","",SUMIF(Transacoes!$C$3:$C1001, $A772, Transacoes!K$3:K1001))</f>
        <v/>
      </c>
      <c r="L772" s="75" t="str">
        <f>IF($A772="","",SUMIF(Transacoes!$C$3:$C1001, $A772, Transacoes!L$3:L1001))</f>
        <v/>
      </c>
      <c r="M772" s="76" t="str">
        <f>IF($A772="","",SUMIF(Transacoes!$C$3:$C1001, $A772, Transacoes!M$3:M1001))</f>
        <v/>
      </c>
      <c r="N772" s="30"/>
      <c r="O772" s="31"/>
      <c r="P772" s="31"/>
      <c r="Q772" s="31"/>
      <c r="R772" s="31"/>
      <c r="S772" s="31"/>
      <c r="T772" s="31"/>
      <c r="U772" s="31"/>
      <c r="V772" s="31"/>
      <c r="W772" s="31"/>
      <c r="X772" s="31"/>
    </row>
    <row r="773">
      <c r="A773" s="69"/>
      <c r="B773" s="70" t="str">
        <f>IF($A773="","",SUMIFS(Transacoes!D$3:D1001,Transacoes!$C$3:$C1001,$A773,Transacoes!$B$3:$B1001,"C")-SUMIFS(Transacoes!D$3:D1001,Transacoes!$C$3:$C1001,$A773,Transacoes!$B$3:$B1001,"V"))</f>
        <v/>
      </c>
      <c r="C773" s="71" t="str">
        <f>IF($A773="","",(SUMIFS(Transacoes!F$3:F1001,Transacoes!$C$3:$C1001,$A773,Transacoes!$B$3:$B1001,"C")-SUMIFS(Transacoes!F$3:F1001,Transacoes!$C$3:$C1001,$A773,Transacoes!$B$3:$B1001,"V")) + G773)</f>
        <v/>
      </c>
      <c r="D773" s="71" t="str">
        <f>IFERROR(__xludf.DUMMYFUNCTION("IF(A773="""","""",IF(B773="""","""",B773*GOOGLEFINANCE(A773)))"),"")</f>
        <v/>
      </c>
      <c r="E773" s="71" t="str">
        <f t="shared" si="1"/>
        <v/>
      </c>
      <c r="F773" s="72" t="str">
        <f t="shared" si="2"/>
        <v/>
      </c>
      <c r="G773" s="73" t="str">
        <f>IF(A773="","",SUMIF(Transacoes!C$3:C1001,A773,Transacoes!G$3:G1001))</f>
        <v/>
      </c>
      <c r="H773" s="74" t="str">
        <f>IF(A773="","", SUMIF(Transacoes!C$3:C1001, A773, Transacoes!H$3:H1001))</f>
        <v/>
      </c>
      <c r="I773" s="75" t="str">
        <f>IF($A773="","",SUMIF(Transacoes!$C$3:$C1001, $A773, Transacoes!I$3:I1001))</f>
        <v/>
      </c>
      <c r="J773" s="75" t="str">
        <f>IF($A773="","",SUMIF(Transacoes!$C$3:$C1001, $A773, Transacoes!J$3:J1001))</f>
        <v/>
      </c>
      <c r="K773" s="75" t="str">
        <f>IF($A773="","",SUMIF(Transacoes!$C$3:$C1001, $A773, Transacoes!K$3:K1001))</f>
        <v/>
      </c>
      <c r="L773" s="75" t="str">
        <f>IF($A773="","",SUMIF(Transacoes!$C$3:$C1001, $A773, Transacoes!L$3:L1001))</f>
        <v/>
      </c>
      <c r="M773" s="76" t="str">
        <f>IF($A773="","",SUMIF(Transacoes!$C$3:$C1001, $A773, Transacoes!M$3:M1001))</f>
        <v/>
      </c>
      <c r="N773" s="30"/>
      <c r="O773" s="31"/>
      <c r="P773" s="31"/>
      <c r="Q773" s="31"/>
      <c r="R773" s="31"/>
      <c r="S773" s="31"/>
      <c r="T773" s="31"/>
      <c r="U773" s="31"/>
      <c r="V773" s="31"/>
      <c r="W773" s="31"/>
      <c r="X773" s="31"/>
    </row>
    <row r="774">
      <c r="A774" s="69"/>
      <c r="B774" s="70" t="str">
        <f>IF($A774="","",SUMIFS(Transacoes!D$3:D1001,Transacoes!$C$3:$C1001,$A774,Transacoes!$B$3:$B1001,"C")-SUMIFS(Transacoes!D$3:D1001,Transacoes!$C$3:$C1001,$A774,Transacoes!$B$3:$B1001,"V"))</f>
        <v/>
      </c>
      <c r="C774" s="71" t="str">
        <f>IF($A774="","",(SUMIFS(Transacoes!F$3:F1001,Transacoes!$C$3:$C1001,$A774,Transacoes!$B$3:$B1001,"C")-SUMIFS(Transacoes!F$3:F1001,Transacoes!$C$3:$C1001,$A774,Transacoes!$B$3:$B1001,"V")) + G774)</f>
        <v/>
      </c>
      <c r="D774" s="71" t="str">
        <f>IFERROR(__xludf.DUMMYFUNCTION("IF(A774="""","""",IF(B774="""","""",B774*GOOGLEFINANCE(A774)))"),"")</f>
        <v/>
      </c>
      <c r="E774" s="71" t="str">
        <f t="shared" si="1"/>
        <v/>
      </c>
      <c r="F774" s="72" t="str">
        <f t="shared" si="2"/>
        <v/>
      </c>
      <c r="G774" s="73" t="str">
        <f>IF(A774="","",SUMIF(Transacoes!C$3:C1001,A774,Transacoes!G$3:G1001))</f>
        <v/>
      </c>
      <c r="H774" s="74" t="str">
        <f>IF(A774="","", SUMIF(Transacoes!C$3:C1001, A774, Transacoes!H$3:H1001))</f>
        <v/>
      </c>
      <c r="I774" s="75" t="str">
        <f>IF($A774="","",SUMIF(Transacoes!$C$3:$C1001, $A774, Transacoes!I$3:I1001))</f>
        <v/>
      </c>
      <c r="J774" s="75" t="str">
        <f>IF($A774="","",SUMIF(Transacoes!$C$3:$C1001, $A774, Transacoes!J$3:J1001))</f>
        <v/>
      </c>
      <c r="K774" s="75" t="str">
        <f>IF($A774="","",SUMIF(Transacoes!$C$3:$C1001, $A774, Transacoes!K$3:K1001))</f>
        <v/>
      </c>
      <c r="L774" s="75" t="str">
        <f>IF($A774="","",SUMIF(Transacoes!$C$3:$C1001, $A774, Transacoes!L$3:L1001))</f>
        <v/>
      </c>
      <c r="M774" s="76" t="str">
        <f>IF($A774="","",SUMIF(Transacoes!$C$3:$C1001, $A774, Transacoes!M$3:M1001))</f>
        <v/>
      </c>
      <c r="N774" s="30"/>
      <c r="O774" s="31"/>
      <c r="P774" s="31"/>
      <c r="Q774" s="31"/>
      <c r="R774" s="31"/>
      <c r="S774" s="31"/>
      <c r="T774" s="31"/>
      <c r="U774" s="31"/>
      <c r="V774" s="31"/>
      <c r="W774" s="31"/>
      <c r="X774" s="31"/>
    </row>
    <row r="775">
      <c r="A775" s="69"/>
      <c r="B775" s="70" t="str">
        <f>IF($A775="","",SUMIFS(Transacoes!D$3:D1001,Transacoes!$C$3:$C1001,$A775,Transacoes!$B$3:$B1001,"C")-SUMIFS(Transacoes!D$3:D1001,Transacoes!$C$3:$C1001,$A775,Transacoes!$B$3:$B1001,"V"))</f>
        <v/>
      </c>
      <c r="C775" s="71" t="str">
        <f>IF($A775="","",(SUMIFS(Transacoes!F$3:F1001,Transacoes!$C$3:$C1001,$A775,Transacoes!$B$3:$B1001,"C")-SUMIFS(Transacoes!F$3:F1001,Transacoes!$C$3:$C1001,$A775,Transacoes!$B$3:$B1001,"V")) + G775)</f>
        <v/>
      </c>
      <c r="D775" s="71" t="str">
        <f>IFERROR(__xludf.DUMMYFUNCTION("IF(A775="""","""",IF(B775="""","""",B775*GOOGLEFINANCE(A775)))"),"")</f>
        <v/>
      </c>
      <c r="E775" s="71" t="str">
        <f t="shared" si="1"/>
        <v/>
      </c>
      <c r="F775" s="72" t="str">
        <f t="shared" si="2"/>
        <v/>
      </c>
      <c r="G775" s="73" t="str">
        <f>IF(A775="","",SUMIF(Transacoes!C$3:C1001,A775,Transacoes!G$3:G1001))</f>
        <v/>
      </c>
      <c r="H775" s="74" t="str">
        <f>IF(A775="","", SUMIF(Transacoes!C$3:C1001, A775, Transacoes!H$3:H1001))</f>
        <v/>
      </c>
      <c r="I775" s="75" t="str">
        <f>IF($A775="","",SUMIF(Transacoes!$C$3:$C1001, $A775, Transacoes!I$3:I1001))</f>
        <v/>
      </c>
      <c r="J775" s="75" t="str">
        <f>IF($A775="","",SUMIF(Transacoes!$C$3:$C1001, $A775, Transacoes!J$3:J1001))</f>
        <v/>
      </c>
      <c r="K775" s="75" t="str">
        <f>IF($A775="","",SUMIF(Transacoes!$C$3:$C1001, $A775, Transacoes!K$3:K1001))</f>
        <v/>
      </c>
      <c r="L775" s="75" t="str">
        <f>IF($A775="","",SUMIF(Transacoes!$C$3:$C1001, $A775, Transacoes!L$3:L1001))</f>
        <v/>
      </c>
      <c r="M775" s="76" t="str">
        <f>IF($A775="","",SUMIF(Transacoes!$C$3:$C1001, $A775, Transacoes!M$3:M1001))</f>
        <v/>
      </c>
      <c r="N775" s="30"/>
      <c r="O775" s="31"/>
      <c r="P775" s="31"/>
      <c r="Q775" s="31"/>
      <c r="R775" s="31"/>
      <c r="S775" s="31"/>
      <c r="T775" s="31"/>
      <c r="U775" s="31"/>
      <c r="V775" s="31"/>
      <c r="W775" s="31"/>
      <c r="X775" s="31"/>
    </row>
    <row r="776">
      <c r="A776" s="69"/>
      <c r="B776" s="70" t="str">
        <f>IF($A776="","",SUMIFS(Transacoes!D$3:D1001,Transacoes!$C$3:$C1001,$A776,Transacoes!$B$3:$B1001,"C")-SUMIFS(Transacoes!D$3:D1001,Transacoes!$C$3:$C1001,$A776,Transacoes!$B$3:$B1001,"V"))</f>
        <v/>
      </c>
      <c r="C776" s="71" t="str">
        <f>IF($A776="","",(SUMIFS(Transacoes!F$3:F1001,Transacoes!$C$3:$C1001,$A776,Transacoes!$B$3:$B1001,"C")-SUMIFS(Transacoes!F$3:F1001,Transacoes!$C$3:$C1001,$A776,Transacoes!$B$3:$B1001,"V")) + G776)</f>
        <v/>
      </c>
      <c r="D776" s="71" t="str">
        <f>IFERROR(__xludf.DUMMYFUNCTION("IF(A776="""","""",IF(B776="""","""",B776*GOOGLEFINANCE(A776)))"),"")</f>
        <v/>
      </c>
      <c r="E776" s="71" t="str">
        <f t="shared" si="1"/>
        <v/>
      </c>
      <c r="F776" s="72" t="str">
        <f t="shared" si="2"/>
        <v/>
      </c>
      <c r="G776" s="73" t="str">
        <f>IF(A776="","",SUMIF(Transacoes!C$3:C1001,A776,Transacoes!G$3:G1001))</f>
        <v/>
      </c>
      <c r="H776" s="74" t="str">
        <f>IF(A776="","", SUMIF(Transacoes!C$3:C1001, A776, Transacoes!H$3:H1001))</f>
        <v/>
      </c>
      <c r="I776" s="75" t="str">
        <f>IF($A776="","",SUMIF(Transacoes!$C$3:$C1001, $A776, Transacoes!I$3:I1001))</f>
        <v/>
      </c>
      <c r="J776" s="75" t="str">
        <f>IF($A776="","",SUMIF(Transacoes!$C$3:$C1001, $A776, Transacoes!J$3:J1001))</f>
        <v/>
      </c>
      <c r="K776" s="75" t="str">
        <f>IF($A776="","",SUMIF(Transacoes!$C$3:$C1001, $A776, Transacoes!K$3:K1001))</f>
        <v/>
      </c>
      <c r="L776" s="75" t="str">
        <f>IF($A776="","",SUMIF(Transacoes!$C$3:$C1001, $A776, Transacoes!L$3:L1001))</f>
        <v/>
      </c>
      <c r="M776" s="76" t="str">
        <f>IF($A776="","",SUMIF(Transacoes!$C$3:$C1001, $A776, Transacoes!M$3:M1001))</f>
        <v/>
      </c>
      <c r="N776" s="30"/>
      <c r="O776" s="31"/>
      <c r="P776" s="31"/>
      <c r="Q776" s="31"/>
      <c r="R776" s="31"/>
      <c r="S776" s="31"/>
      <c r="T776" s="31"/>
      <c r="U776" s="31"/>
      <c r="V776" s="31"/>
      <c r="W776" s="31"/>
      <c r="X776" s="31"/>
    </row>
    <row r="777">
      <c r="A777" s="69"/>
      <c r="B777" s="70" t="str">
        <f>IF($A777="","",SUMIFS(Transacoes!D$3:D1001,Transacoes!$C$3:$C1001,$A777,Transacoes!$B$3:$B1001,"C")-SUMIFS(Transacoes!D$3:D1001,Transacoes!$C$3:$C1001,$A777,Transacoes!$B$3:$B1001,"V"))</f>
        <v/>
      </c>
      <c r="C777" s="71" t="str">
        <f>IF($A777="","",(SUMIFS(Transacoes!F$3:F1001,Transacoes!$C$3:$C1001,$A777,Transacoes!$B$3:$B1001,"C")-SUMIFS(Transacoes!F$3:F1001,Transacoes!$C$3:$C1001,$A777,Transacoes!$B$3:$B1001,"V")) + G777)</f>
        <v/>
      </c>
      <c r="D777" s="71" t="str">
        <f>IFERROR(__xludf.DUMMYFUNCTION("IF(A777="""","""",IF(B777="""","""",B777*GOOGLEFINANCE(A777)))"),"")</f>
        <v/>
      </c>
      <c r="E777" s="71" t="str">
        <f t="shared" si="1"/>
        <v/>
      </c>
      <c r="F777" s="72" t="str">
        <f t="shared" si="2"/>
        <v/>
      </c>
      <c r="G777" s="73" t="str">
        <f>IF(A777="","",SUMIF(Transacoes!C$3:C1001,A777,Transacoes!G$3:G1001))</f>
        <v/>
      </c>
      <c r="H777" s="74" t="str">
        <f>IF(A777="","", SUMIF(Transacoes!C$3:C1001, A777, Transacoes!H$3:H1001))</f>
        <v/>
      </c>
      <c r="I777" s="75" t="str">
        <f>IF($A777="","",SUMIF(Transacoes!$C$3:$C1001, $A777, Transacoes!I$3:I1001))</f>
        <v/>
      </c>
      <c r="J777" s="75" t="str">
        <f>IF($A777="","",SUMIF(Transacoes!$C$3:$C1001, $A777, Transacoes!J$3:J1001))</f>
        <v/>
      </c>
      <c r="K777" s="75" t="str">
        <f>IF($A777="","",SUMIF(Transacoes!$C$3:$C1001, $A777, Transacoes!K$3:K1001))</f>
        <v/>
      </c>
      <c r="L777" s="75" t="str">
        <f>IF($A777="","",SUMIF(Transacoes!$C$3:$C1001, $A777, Transacoes!L$3:L1001))</f>
        <v/>
      </c>
      <c r="M777" s="76" t="str">
        <f>IF($A777="","",SUMIF(Transacoes!$C$3:$C1001, $A777, Transacoes!M$3:M1001))</f>
        <v/>
      </c>
      <c r="N777" s="30"/>
      <c r="O777" s="31"/>
      <c r="P777" s="31"/>
      <c r="Q777" s="31"/>
      <c r="R777" s="31"/>
      <c r="S777" s="31"/>
      <c r="T777" s="31"/>
      <c r="U777" s="31"/>
      <c r="V777" s="31"/>
      <c r="W777" s="31"/>
      <c r="X777" s="31"/>
    </row>
    <row r="778">
      <c r="A778" s="69"/>
      <c r="B778" s="70" t="str">
        <f>IF($A778="","",SUMIFS(Transacoes!D$3:D1001,Transacoes!$C$3:$C1001,$A778,Transacoes!$B$3:$B1001,"C")-SUMIFS(Transacoes!D$3:D1001,Transacoes!$C$3:$C1001,$A778,Transacoes!$B$3:$B1001,"V"))</f>
        <v/>
      </c>
      <c r="C778" s="71" t="str">
        <f>IF($A778="","",(SUMIFS(Transacoes!F$3:F1001,Transacoes!$C$3:$C1001,$A778,Transacoes!$B$3:$B1001,"C")-SUMIFS(Transacoes!F$3:F1001,Transacoes!$C$3:$C1001,$A778,Transacoes!$B$3:$B1001,"V")) + G778)</f>
        <v/>
      </c>
      <c r="D778" s="71" t="str">
        <f>IFERROR(__xludf.DUMMYFUNCTION("IF(A778="""","""",IF(B778="""","""",B778*GOOGLEFINANCE(A778)))"),"")</f>
        <v/>
      </c>
      <c r="E778" s="71" t="str">
        <f t="shared" si="1"/>
        <v/>
      </c>
      <c r="F778" s="72" t="str">
        <f t="shared" si="2"/>
        <v/>
      </c>
      <c r="G778" s="73" t="str">
        <f>IF(A778="","",SUMIF(Transacoes!C$3:C1001,A778,Transacoes!G$3:G1001))</f>
        <v/>
      </c>
      <c r="H778" s="74" t="str">
        <f>IF(A778="","", SUMIF(Transacoes!C$3:C1001, A778, Transacoes!H$3:H1001))</f>
        <v/>
      </c>
      <c r="I778" s="75" t="str">
        <f>IF($A778="","",SUMIF(Transacoes!$C$3:$C1001, $A778, Transacoes!I$3:I1001))</f>
        <v/>
      </c>
      <c r="J778" s="75" t="str">
        <f>IF($A778="","",SUMIF(Transacoes!$C$3:$C1001, $A778, Transacoes!J$3:J1001))</f>
        <v/>
      </c>
      <c r="K778" s="75" t="str">
        <f>IF($A778="","",SUMIF(Transacoes!$C$3:$C1001, $A778, Transacoes!K$3:K1001))</f>
        <v/>
      </c>
      <c r="L778" s="75" t="str">
        <f>IF($A778="","",SUMIF(Transacoes!$C$3:$C1001, $A778, Transacoes!L$3:L1001))</f>
        <v/>
      </c>
      <c r="M778" s="76" t="str">
        <f>IF($A778="","",SUMIF(Transacoes!$C$3:$C1001, $A778, Transacoes!M$3:M1001))</f>
        <v/>
      </c>
      <c r="N778" s="30"/>
      <c r="O778" s="31"/>
      <c r="P778" s="31"/>
      <c r="Q778" s="31"/>
      <c r="R778" s="31"/>
      <c r="S778" s="31"/>
      <c r="T778" s="31"/>
      <c r="U778" s="31"/>
      <c r="V778" s="31"/>
      <c r="W778" s="31"/>
      <c r="X778" s="31"/>
    </row>
    <row r="779">
      <c r="A779" s="69"/>
      <c r="B779" s="70" t="str">
        <f>IF($A779="","",SUMIFS(Transacoes!D$3:D1001,Transacoes!$C$3:$C1001,$A779,Transacoes!$B$3:$B1001,"C")-SUMIFS(Transacoes!D$3:D1001,Transacoes!$C$3:$C1001,$A779,Transacoes!$B$3:$B1001,"V"))</f>
        <v/>
      </c>
      <c r="C779" s="71" t="str">
        <f>IF($A779="","",(SUMIFS(Transacoes!F$3:F1001,Transacoes!$C$3:$C1001,$A779,Transacoes!$B$3:$B1001,"C")-SUMIFS(Transacoes!F$3:F1001,Transacoes!$C$3:$C1001,$A779,Transacoes!$B$3:$B1001,"V")) + G779)</f>
        <v/>
      </c>
      <c r="D779" s="71" t="str">
        <f>IFERROR(__xludf.DUMMYFUNCTION("IF(A779="""","""",IF(B779="""","""",B779*GOOGLEFINANCE(A779)))"),"")</f>
        <v/>
      </c>
      <c r="E779" s="71" t="str">
        <f t="shared" si="1"/>
        <v/>
      </c>
      <c r="F779" s="72" t="str">
        <f t="shared" si="2"/>
        <v/>
      </c>
      <c r="G779" s="73" t="str">
        <f>IF(A779="","",SUMIF(Transacoes!C$3:C1001,A779,Transacoes!G$3:G1001))</f>
        <v/>
      </c>
      <c r="H779" s="74" t="str">
        <f>IF(A779="","", SUMIF(Transacoes!C$3:C1001, A779, Transacoes!H$3:H1001))</f>
        <v/>
      </c>
      <c r="I779" s="75" t="str">
        <f>IF($A779="","",SUMIF(Transacoes!$C$3:$C1001, $A779, Transacoes!I$3:I1001))</f>
        <v/>
      </c>
      <c r="J779" s="75" t="str">
        <f>IF($A779="","",SUMIF(Transacoes!$C$3:$C1001, $A779, Transacoes!J$3:J1001))</f>
        <v/>
      </c>
      <c r="K779" s="75" t="str">
        <f>IF($A779="","",SUMIF(Transacoes!$C$3:$C1001, $A779, Transacoes!K$3:K1001))</f>
        <v/>
      </c>
      <c r="L779" s="75" t="str">
        <f>IF($A779="","",SUMIF(Transacoes!$C$3:$C1001, $A779, Transacoes!L$3:L1001))</f>
        <v/>
      </c>
      <c r="M779" s="76" t="str">
        <f>IF($A779="","",SUMIF(Transacoes!$C$3:$C1001, $A779, Transacoes!M$3:M1001))</f>
        <v/>
      </c>
      <c r="N779" s="30"/>
      <c r="O779" s="31"/>
      <c r="P779" s="31"/>
      <c r="Q779" s="31"/>
      <c r="R779" s="31"/>
      <c r="S779" s="31"/>
      <c r="T779" s="31"/>
      <c r="U779" s="31"/>
      <c r="V779" s="31"/>
      <c r="W779" s="31"/>
      <c r="X779" s="31"/>
    </row>
    <row r="780">
      <c r="A780" s="69"/>
      <c r="B780" s="70" t="str">
        <f>IF($A780="","",SUMIFS(Transacoes!D$3:D1001,Transacoes!$C$3:$C1001,$A780,Transacoes!$B$3:$B1001,"C")-SUMIFS(Transacoes!D$3:D1001,Transacoes!$C$3:$C1001,$A780,Transacoes!$B$3:$B1001,"V"))</f>
        <v/>
      </c>
      <c r="C780" s="71" t="str">
        <f>IF($A780="","",(SUMIFS(Transacoes!F$3:F1001,Transacoes!$C$3:$C1001,$A780,Transacoes!$B$3:$B1001,"C")-SUMIFS(Transacoes!F$3:F1001,Transacoes!$C$3:$C1001,$A780,Transacoes!$B$3:$B1001,"V")) + G780)</f>
        <v/>
      </c>
      <c r="D780" s="71" t="str">
        <f>IFERROR(__xludf.DUMMYFUNCTION("IF(A780="""","""",IF(B780="""","""",B780*GOOGLEFINANCE(A780)))"),"")</f>
        <v/>
      </c>
      <c r="E780" s="71" t="str">
        <f t="shared" si="1"/>
        <v/>
      </c>
      <c r="F780" s="72" t="str">
        <f t="shared" si="2"/>
        <v/>
      </c>
      <c r="G780" s="73" t="str">
        <f>IF(A780="","",SUMIF(Transacoes!C$3:C1001,A780,Transacoes!G$3:G1001))</f>
        <v/>
      </c>
      <c r="H780" s="74" t="str">
        <f>IF(A780="","", SUMIF(Transacoes!C$3:C1001, A780, Transacoes!H$3:H1001))</f>
        <v/>
      </c>
      <c r="I780" s="75" t="str">
        <f>IF($A780="","",SUMIF(Transacoes!$C$3:$C1001, $A780, Transacoes!I$3:I1001))</f>
        <v/>
      </c>
      <c r="J780" s="75" t="str">
        <f>IF($A780="","",SUMIF(Transacoes!$C$3:$C1001, $A780, Transacoes!J$3:J1001))</f>
        <v/>
      </c>
      <c r="K780" s="75" t="str">
        <f>IF($A780="","",SUMIF(Transacoes!$C$3:$C1001, $A780, Transacoes!K$3:K1001))</f>
        <v/>
      </c>
      <c r="L780" s="75" t="str">
        <f>IF($A780="","",SUMIF(Transacoes!$C$3:$C1001, $A780, Transacoes!L$3:L1001))</f>
        <v/>
      </c>
      <c r="M780" s="76" t="str">
        <f>IF($A780="","",SUMIF(Transacoes!$C$3:$C1001, $A780, Transacoes!M$3:M1001))</f>
        <v/>
      </c>
      <c r="N780" s="30"/>
      <c r="O780" s="31"/>
      <c r="P780" s="31"/>
      <c r="Q780" s="31"/>
      <c r="R780" s="31"/>
      <c r="S780" s="31"/>
      <c r="T780" s="31"/>
      <c r="U780" s="31"/>
      <c r="V780" s="31"/>
      <c r="W780" s="31"/>
      <c r="X780" s="31"/>
    </row>
    <row r="781">
      <c r="A781" s="69"/>
      <c r="B781" s="70" t="str">
        <f>IF($A781="","",SUMIFS(Transacoes!D$3:D1001,Transacoes!$C$3:$C1001,$A781,Transacoes!$B$3:$B1001,"C")-SUMIFS(Transacoes!D$3:D1001,Transacoes!$C$3:$C1001,$A781,Transacoes!$B$3:$B1001,"V"))</f>
        <v/>
      </c>
      <c r="C781" s="71" t="str">
        <f>IF($A781="","",(SUMIFS(Transacoes!F$3:F1001,Transacoes!$C$3:$C1001,$A781,Transacoes!$B$3:$B1001,"C")-SUMIFS(Transacoes!F$3:F1001,Transacoes!$C$3:$C1001,$A781,Transacoes!$B$3:$B1001,"V")) + G781)</f>
        <v/>
      </c>
      <c r="D781" s="71" t="str">
        <f>IFERROR(__xludf.DUMMYFUNCTION("IF(A781="""","""",IF(B781="""","""",B781*GOOGLEFINANCE(A781)))"),"")</f>
        <v/>
      </c>
      <c r="E781" s="71" t="str">
        <f t="shared" si="1"/>
        <v/>
      </c>
      <c r="F781" s="72" t="str">
        <f t="shared" si="2"/>
        <v/>
      </c>
      <c r="G781" s="73" t="str">
        <f>IF(A781="","",SUMIF(Transacoes!C$3:C1001,A781,Transacoes!G$3:G1001))</f>
        <v/>
      </c>
      <c r="H781" s="74" t="str">
        <f>IF(A781="","", SUMIF(Transacoes!C$3:C1001, A781, Transacoes!H$3:H1001))</f>
        <v/>
      </c>
      <c r="I781" s="75" t="str">
        <f>IF($A781="","",SUMIF(Transacoes!$C$3:$C1001, $A781, Transacoes!I$3:I1001))</f>
        <v/>
      </c>
      <c r="J781" s="75" t="str">
        <f>IF($A781="","",SUMIF(Transacoes!$C$3:$C1001, $A781, Transacoes!J$3:J1001))</f>
        <v/>
      </c>
      <c r="K781" s="75" t="str">
        <f>IF($A781="","",SUMIF(Transacoes!$C$3:$C1001, $A781, Transacoes!K$3:K1001))</f>
        <v/>
      </c>
      <c r="L781" s="75" t="str">
        <f>IF($A781="","",SUMIF(Transacoes!$C$3:$C1001, $A781, Transacoes!L$3:L1001))</f>
        <v/>
      </c>
      <c r="M781" s="76" t="str">
        <f>IF($A781="","",SUMIF(Transacoes!$C$3:$C1001, $A781, Transacoes!M$3:M1001))</f>
        <v/>
      </c>
      <c r="N781" s="30"/>
      <c r="O781" s="31"/>
      <c r="P781" s="31"/>
      <c r="Q781" s="31"/>
      <c r="R781" s="31"/>
      <c r="S781" s="31"/>
      <c r="T781" s="31"/>
      <c r="U781" s="31"/>
      <c r="V781" s="31"/>
      <c r="W781" s="31"/>
      <c r="X781" s="31"/>
    </row>
    <row r="782">
      <c r="A782" s="69"/>
      <c r="B782" s="70" t="str">
        <f>IF($A782="","",SUMIFS(Transacoes!D$3:D1001,Transacoes!$C$3:$C1001,$A782,Transacoes!$B$3:$B1001,"C")-SUMIFS(Transacoes!D$3:D1001,Transacoes!$C$3:$C1001,$A782,Transacoes!$B$3:$B1001,"V"))</f>
        <v/>
      </c>
      <c r="C782" s="71" t="str">
        <f>IF($A782="","",(SUMIFS(Transacoes!F$3:F1001,Transacoes!$C$3:$C1001,$A782,Transacoes!$B$3:$B1001,"C")-SUMIFS(Transacoes!F$3:F1001,Transacoes!$C$3:$C1001,$A782,Transacoes!$B$3:$B1001,"V")) + G782)</f>
        <v/>
      </c>
      <c r="D782" s="71" t="str">
        <f>IFERROR(__xludf.DUMMYFUNCTION("IF(A782="""","""",IF(B782="""","""",B782*GOOGLEFINANCE(A782)))"),"")</f>
        <v/>
      </c>
      <c r="E782" s="71" t="str">
        <f t="shared" si="1"/>
        <v/>
      </c>
      <c r="F782" s="72" t="str">
        <f t="shared" si="2"/>
        <v/>
      </c>
      <c r="G782" s="73" t="str">
        <f>IF(A782="","",SUMIF(Transacoes!C$3:C1001,A782,Transacoes!G$3:G1001))</f>
        <v/>
      </c>
      <c r="H782" s="74" t="str">
        <f>IF(A782="","", SUMIF(Transacoes!C$3:C1001, A782, Transacoes!H$3:H1001))</f>
        <v/>
      </c>
      <c r="I782" s="75" t="str">
        <f>IF($A782="","",SUMIF(Transacoes!$C$3:$C1001, $A782, Transacoes!I$3:I1001))</f>
        <v/>
      </c>
      <c r="J782" s="75" t="str">
        <f>IF($A782="","",SUMIF(Transacoes!$C$3:$C1001, $A782, Transacoes!J$3:J1001))</f>
        <v/>
      </c>
      <c r="K782" s="75" t="str">
        <f>IF($A782="","",SUMIF(Transacoes!$C$3:$C1001, $A782, Transacoes!K$3:K1001))</f>
        <v/>
      </c>
      <c r="L782" s="75" t="str">
        <f>IF($A782="","",SUMIF(Transacoes!$C$3:$C1001, $A782, Transacoes!L$3:L1001))</f>
        <v/>
      </c>
      <c r="M782" s="76" t="str">
        <f>IF($A782="","",SUMIF(Transacoes!$C$3:$C1001, $A782, Transacoes!M$3:M1001))</f>
        <v/>
      </c>
      <c r="N782" s="30"/>
      <c r="O782" s="31"/>
      <c r="P782" s="31"/>
      <c r="Q782" s="31"/>
      <c r="R782" s="31"/>
      <c r="S782" s="31"/>
      <c r="T782" s="31"/>
      <c r="U782" s="31"/>
      <c r="V782" s="31"/>
      <c r="W782" s="31"/>
      <c r="X782" s="31"/>
    </row>
    <row r="783">
      <c r="A783" s="69"/>
      <c r="B783" s="70" t="str">
        <f>IF($A783="","",SUMIFS(Transacoes!D$3:D1001,Transacoes!$C$3:$C1001,$A783,Transacoes!$B$3:$B1001,"C")-SUMIFS(Transacoes!D$3:D1001,Transacoes!$C$3:$C1001,$A783,Transacoes!$B$3:$B1001,"V"))</f>
        <v/>
      </c>
      <c r="C783" s="71" t="str">
        <f>IF($A783="","",(SUMIFS(Transacoes!F$3:F1001,Transacoes!$C$3:$C1001,$A783,Transacoes!$B$3:$B1001,"C")-SUMIFS(Transacoes!F$3:F1001,Transacoes!$C$3:$C1001,$A783,Transacoes!$B$3:$B1001,"V")) + G783)</f>
        <v/>
      </c>
      <c r="D783" s="71" t="str">
        <f>IFERROR(__xludf.DUMMYFUNCTION("IF(A783="""","""",IF(B783="""","""",B783*GOOGLEFINANCE(A783)))"),"")</f>
        <v/>
      </c>
      <c r="E783" s="71" t="str">
        <f t="shared" si="1"/>
        <v/>
      </c>
      <c r="F783" s="72" t="str">
        <f t="shared" si="2"/>
        <v/>
      </c>
      <c r="G783" s="73" t="str">
        <f>IF(A783="","",SUMIF(Transacoes!C$3:C1001,A783,Transacoes!G$3:G1001))</f>
        <v/>
      </c>
      <c r="H783" s="74" t="str">
        <f>IF(A783="","", SUMIF(Transacoes!C$3:C1001, A783, Transacoes!H$3:H1001))</f>
        <v/>
      </c>
      <c r="I783" s="75" t="str">
        <f>IF($A783="","",SUMIF(Transacoes!$C$3:$C1001, $A783, Transacoes!I$3:I1001))</f>
        <v/>
      </c>
      <c r="J783" s="75" t="str">
        <f>IF($A783="","",SUMIF(Transacoes!$C$3:$C1001, $A783, Transacoes!J$3:J1001))</f>
        <v/>
      </c>
      <c r="K783" s="75" t="str">
        <f>IF($A783="","",SUMIF(Transacoes!$C$3:$C1001, $A783, Transacoes!K$3:K1001))</f>
        <v/>
      </c>
      <c r="L783" s="75" t="str">
        <f>IF($A783="","",SUMIF(Transacoes!$C$3:$C1001, $A783, Transacoes!L$3:L1001))</f>
        <v/>
      </c>
      <c r="M783" s="76" t="str">
        <f>IF($A783="","",SUMIF(Transacoes!$C$3:$C1001, $A783, Transacoes!M$3:M1001))</f>
        <v/>
      </c>
      <c r="N783" s="30"/>
      <c r="O783" s="31"/>
      <c r="P783" s="31"/>
      <c r="Q783" s="31"/>
      <c r="R783" s="31"/>
      <c r="S783" s="31"/>
      <c r="T783" s="31"/>
      <c r="U783" s="31"/>
      <c r="V783" s="31"/>
      <c r="W783" s="31"/>
      <c r="X783" s="31"/>
    </row>
    <row r="784">
      <c r="A784" s="69"/>
      <c r="B784" s="70" t="str">
        <f>IF($A784="","",SUMIFS(Transacoes!D$3:D1001,Transacoes!$C$3:$C1001,$A784,Transacoes!$B$3:$B1001,"C")-SUMIFS(Transacoes!D$3:D1001,Transacoes!$C$3:$C1001,$A784,Transacoes!$B$3:$B1001,"V"))</f>
        <v/>
      </c>
      <c r="C784" s="71" t="str">
        <f>IF($A784="","",(SUMIFS(Transacoes!F$3:F1001,Transacoes!$C$3:$C1001,$A784,Transacoes!$B$3:$B1001,"C")-SUMIFS(Transacoes!F$3:F1001,Transacoes!$C$3:$C1001,$A784,Transacoes!$B$3:$B1001,"V")) + G784)</f>
        <v/>
      </c>
      <c r="D784" s="71" t="str">
        <f>IFERROR(__xludf.DUMMYFUNCTION("IF(A784="""","""",IF(B784="""","""",B784*GOOGLEFINANCE(A784)))"),"")</f>
        <v/>
      </c>
      <c r="E784" s="71" t="str">
        <f t="shared" si="1"/>
        <v/>
      </c>
      <c r="F784" s="72" t="str">
        <f t="shared" si="2"/>
        <v/>
      </c>
      <c r="G784" s="73" t="str">
        <f>IF(A784="","",SUMIF(Transacoes!C$3:C1001,A784,Transacoes!G$3:G1001))</f>
        <v/>
      </c>
      <c r="H784" s="74" t="str">
        <f>IF(A784="","", SUMIF(Transacoes!C$3:C1001, A784, Transacoes!H$3:H1001))</f>
        <v/>
      </c>
      <c r="I784" s="75" t="str">
        <f>IF($A784="","",SUMIF(Transacoes!$C$3:$C1001, $A784, Transacoes!I$3:I1001))</f>
        <v/>
      </c>
      <c r="J784" s="75" t="str">
        <f>IF($A784="","",SUMIF(Transacoes!$C$3:$C1001, $A784, Transacoes!J$3:J1001))</f>
        <v/>
      </c>
      <c r="K784" s="75" t="str">
        <f>IF($A784="","",SUMIF(Transacoes!$C$3:$C1001, $A784, Transacoes!K$3:K1001))</f>
        <v/>
      </c>
      <c r="L784" s="75" t="str">
        <f>IF($A784="","",SUMIF(Transacoes!$C$3:$C1001, $A784, Transacoes!L$3:L1001))</f>
        <v/>
      </c>
      <c r="M784" s="76" t="str">
        <f>IF($A784="","",SUMIF(Transacoes!$C$3:$C1001, $A784, Transacoes!M$3:M1001))</f>
        <v/>
      </c>
      <c r="N784" s="30"/>
      <c r="O784" s="31"/>
      <c r="P784" s="31"/>
      <c r="Q784" s="31"/>
      <c r="R784" s="31"/>
      <c r="S784" s="31"/>
      <c r="T784" s="31"/>
      <c r="U784" s="31"/>
      <c r="V784" s="31"/>
      <c r="W784" s="31"/>
      <c r="X784" s="31"/>
    </row>
    <row r="785">
      <c r="A785" s="69"/>
      <c r="B785" s="70" t="str">
        <f>IF($A785="","",SUMIFS(Transacoes!D$3:D1001,Transacoes!$C$3:$C1001,$A785,Transacoes!$B$3:$B1001,"C")-SUMIFS(Transacoes!D$3:D1001,Transacoes!$C$3:$C1001,$A785,Transacoes!$B$3:$B1001,"V"))</f>
        <v/>
      </c>
      <c r="C785" s="71" t="str">
        <f>IF($A785="","",(SUMIFS(Transacoes!F$3:F1001,Transacoes!$C$3:$C1001,$A785,Transacoes!$B$3:$B1001,"C")-SUMIFS(Transacoes!F$3:F1001,Transacoes!$C$3:$C1001,$A785,Transacoes!$B$3:$B1001,"V")) + G785)</f>
        <v/>
      </c>
      <c r="D785" s="71" t="str">
        <f>IFERROR(__xludf.DUMMYFUNCTION("IF(A785="""","""",IF(B785="""","""",B785*GOOGLEFINANCE(A785)))"),"")</f>
        <v/>
      </c>
      <c r="E785" s="71" t="str">
        <f t="shared" si="1"/>
        <v/>
      </c>
      <c r="F785" s="72" t="str">
        <f t="shared" si="2"/>
        <v/>
      </c>
      <c r="G785" s="73" t="str">
        <f>IF(A785="","",SUMIF(Transacoes!C$3:C1001,A785,Transacoes!G$3:G1001))</f>
        <v/>
      </c>
      <c r="H785" s="74" t="str">
        <f>IF(A785="","", SUMIF(Transacoes!C$3:C1001, A785, Transacoes!H$3:H1001))</f>
        <v/>
      </c>
      <c r="I785" s="75" t="str">
        <f>IF($A785="","",SUMIF(Transacoes!$C$3:$C1001, $A785, Transacoes!I$3:I1001))</f>
        <v/>
      </c>
      <c r="J785" s="75" t="str">
        <f>IF($A785="","",SUMIF(Transacoes!$C$3:$C1001, $A785, Transacoes!J$3:J1001))</f>
        <v/>
      </c>
      <c r="K785" s="75" t="str">
        <f>IF($A785="","",SUMIF(Transacoes!$C$3:$C1001, $A785, Transacoes!K$3:K1001))</f>
        <v/>
      </c>
      <c r="L785" s="75" t="str">
        <f>IF($A785="","",SUMIF(Transacoes!$C$3:$C1001, $A785, Transacoes!L$3:L1001))</f>
        <v/>
      </c>
      <c r="M785" s="76" t="str">
        <f>IF($A785="","",SUMIF(Transacoes!$C$3:$C1001, $A785, Transacoes!M$3:M1001))</f>
        <v/>
      </c>
      <c r="N785" s="30"/>
      <c r="O785" s="31"/>
      <c r="P785" s="31"/>
      <c r="Q785" s="31"/>
      <c r="R785" s="31"/>
      <c r="S785" s="31"/>
      <c r="T785" s="31"/>
      <c r="U785" s="31"/>
      <c r="V785" s="31"/>
      <c r="W785" s="31"/>
      <c r="X785" s="31"/>
    </row>
    <row r="786">
      <c r="A786" s="69"/>
      <c r="B786" s="70" t="str">
        <f>IF($A786="","",SUMIFS(Transacoes!D$3:D1001,Transacoes!$C$3:$C1001,$A786,Transacoes!$B$3:$B1001,"C")-SUMIFS(Transacoes!D$3:D1001,Transacoes!$C$3:$C1001,$A786,Transacoes!$B$3:$B1001,"V"))</f>
        <v/>
      </c>
      <c r="C786" s="71" t="str">
        <f>IF($A786="","",(SUMIFS(Transacoes!F$3:F1001,Transacoes!$C$3:$C1001,$A786,Transacoes!$B$3:$B1001,"C")-SUMIFS(Transacoes!F$3:F1001,Transacoes!$C$3:$C1001,$A786,Transacoes!$B$3:$B1001,"V")) + G786)</f>
        <v/>
      </c>
      <c r="D786" s="71" t="str">
        <f>IFERROR(__xludf.DUMMYFUNCTION("IF(A786="""","""",IF(B786="""","""",B786*GOOGLEFINANCE(A786)))"),"")</f>
        <v/>
      </c>
      <c r="E786" s="71" t="str">
        <f t="shared" si="1"/>
        <v/>
      </c>
      <c r="F786" s="72" t="str">
        <f t="shared" si="2"/>
        <v/>
      </c>
      <c r="G786" s="73" t="str">
        <f>IF(A786="","",SUMIF(Transacoes!C$3:C1001,A786,Transacoes!G$3:G1001))</f>
        <v/>
      </c>
      <c r="H786" s="74" t="str">
        <f>IF(A786="","", SUMIF(Transacoes!C$3:C1001, A786, Transacoes!H$3:H1001))</f>
        <v/>
      </c>
      <c r="I786" s="75" t="str">
        <f>IF($A786="","",SUMIF(Transacoes!$C$3:$C1001, $A786, Transacoes!I$3:I1001))</f>
        <v/>
      </c>
      <c r="J786" s="75" t="str">
        <f>IF($A786="","",SUMIF(Transacoes!$C$3:$C1001, $A786, Transacoes!J$3:J1001))</f>
        <v/>
      </c>
      <c r="K786" s="75" t="str">
        <f>IF($A786="","",SUMIF(Transacoes!$C$3:$C1001, $A786, Transacoes!K$3:K1001))</f>
        <v/>
      </c>
      <c r="L786" s="75" t="str">
        <f>IF($A786="","",SUMIF(Transacoes!$C$3:$C1001, $A786, Transacoes!L$3:L1001))</f>
        <v/>
      </c>
      <c r="M786" s="76" t="str">
        <f>IF($A786="","",SUMIF(Transacoes!$C$3:$C1001, $A786, Transacoes!M$3:M1001))</f>
        <v/>
      </c>
      <c r="N786" s="30"/>
      <c r="O786" s="31"/>
      <c r="P786" s="31"/>
      <c r="Q786" s="31"/>
      <c r="R786" s="31"/>
      <c r="S786" s="31"/>
      <c r="T786" s="31"/>
      <c r="U786" s="31"/>
      <c r="V786" s="31"/>
      <c r="W786" s="31"/>
      <c r="X786" s="31"/>
    </row>
    <row r="787">
      <c r="A787" s="69"/>
      <c r="B787" s="70" t="str">
        <f>IF($A787="","",SUMIFS(Transacoes!D$3:D1001,Transacoes!$C$3:$C1001,$A787,Transacoes!$B$3:$B1001,"C")-SUMIFS(Transacoes!D$3:D1001,Transacoes!$C$3:$C1001,$A787,Transacoes!$B$3:$B1001,"V"))</f>
        <v/>
      </c>
      <c r="C787" s="71" t="str">
        <f>IF($A787="","",(SUMIFS(Transacoes!F$3:F1001,Transacoes!$C$3:$C1001,$A787,Transacoes!$B$3:$B1001,"C")-SUMIFS(Transacoes!F$3:F1001,Transacoes!$C$3:$C1001,$A787,Transacoes!$B$3:$B1001,"V")) + G787)</f>
        <v/>
      </c>
      <c r="D787" s="71" t="str">
        <f>IFERROR(__xludf.DUMMYFUNCTION("IF(A787="""","""",IF(B787="""","""",B787*GOOGLEFINANCE(A787)))"),"")</f>
        <v/>
      </c>
      <c r="E787" s="71" t="str">
        <f t="shared" si="1"/>
        <v/>
      </c>
      <c r="F787" s="72" t="str">
        <f t="shared" si="2"/>
        <v/>
      </c>
      <c r="G787" s="73" t="str">
        <f>IF(A787="","",SUMIF(Transacoes!C$3:C1001,A787,Transacoes!G$3:G1001))</f>
        <v/>
      </c>
      <c r="H787" s="74" t="str">
        <f>IF(A787="","", SUMIF(Transacoes!C$3:C1001, A787, Transacoes!H$3:H1001))</f>
        <v/>
      </c>
      <c r="I787" s="75" t="str">
        <f>IF($A787="","",SUMIF(Transacoes!$C$3:$C1001, $A787, Transacoes!I$3:I1001))</f>
        <v/>
      </c>
      <c r="J787" s="75" t="str">
        <f>IF($A787="","",SUMIF(Transacoes!$C$3:$C1001, $A787, Transacoes!J$3:J1001))</f>
        <v/>
      </c>
      <c r="K787" s="75" t="str">
        <f>IF($A787="","",SUMIF(Transacoes!$C$3:$C1001, $A787, Transacoes!K$3:K1001))</f>
        <v/>
      </c>
      <c r="L787" s="75" t="str">
        <f>IF($A787="","",SUMIF(Transacoes!$C$3:$C1001, $A787, Transacoes!L$3:L1001))</f>
        <v/>
      </c>
      <c r="M787" s="76" t="str">
        <f>IF($A787="","",SUMIF(Transacoes!$C$3:$C1001, $A787, Transacoes!M$3:M1001))</f>
        <v/>
      </c>
      <c r="N787" s="30"/>
      <c r="O787" s="31"/>
      <c r="P787" s="31"/>
      <c r="Q787" s="31"/>
      <c r="R787" s="31"/>
      <c r="S787" s="31"/>
      <c r="T787" s="31"/>
      <c r="U787" s="31"/>
      <c r="V787" s="31"/>
      <c r="W787" s="31"/>
      <c r="X787" s="31"/>
    </row>
    <row r="788">
      <c r="A788" s="69"/>
      <c r="B788" s="70" t="str">
        <f>IF($A788="","",SUMIFS(Transacoes!D$3:D1001,Transacoes!$C$3:$C1001,$A788,Transacoes!$B$3:$B1001,"C")-SUMIFS(Transacoes!D$3:D1001,Transacoes!$C$3:$C1001,$A788,Transacoes!$B$3:$B1001,"V"))</f>
        <v/>
      </c>
      <c r="C788" s="71" t="str">
        <f>IF($A788="","",(SUMIFS(Transacoes!F$3:F1001,Transacoes!$C$3:$C1001,$A788,Transacoes!$B$3:$B1001,"C")-SUMIFS(Transacoes!F$3:F1001,Transacoes!$C$3:$C1001,$A788,Transacoes!$B$3:$B1001,"V")) + G788)</f>
        <v/>
      </c>
      <c r="D788" s="71" t="str">
        <f>IFERROR(__xludf.DUMMYFUNCTION("IF(A788="""","""",IF(B788="""","""",B788*GOOGLEFINANCE(A788)))"),"")</f>
        <v/>
      </c>
      <c r="E788" s="71" t="str">
        <f t="shared" si="1"/>
        <v/>
      </c>
      <c r="F788" s="72" t="str">
        <f t="shared" si="2"/>
        <v/>
      </c>
      <c r="G788" s="73" t="str">
        <f>IF(A788="","",SUMIF(Transacoes!C$3:C1001,A788,Transacoes!G$3:G1001))</f>
        <v/>
      </c>
      <c r="H788" s="74" t="str">
        <f>IF(A788="","", SUMIF(Transacoes!C$3:C1001, A788, Transacoes!H$3:H1001))</f>
        <v/>
      </c>
      <c r="I788" s="75" t="str">
        <f>IF($A788="","",SUMIF(Transacoes!$C$3:$C1001, $A788, Transacoes!I$3:I1001))</f>
        <v/>
      </c>
      <c r="J788" s="75" t="str">
        <f>IF($A788="","",SUMIF(Transacoes!$C$3:$C1001, $A788, Transacoes!J$3:J1001))</f>
        <v/>
      </c>
      <c r="K788" s="75" t="str">
        <f>IF($A788="","",SUMIF(Transacoes!$C$3:$C1001, $A788, Transacoes!K$3:K1001))</f>
        <v/>
      </c>
      <c r="L788" s="75" t="str">
        <f>IF($A788="","",SUMIF(Transacoes!$C$3:$C1001, $A788, Transacoes!L$3:L1001))</f>
        <v/>
      </c>
      <c r="M788" s="76" t="str">
        <f>IF($A788="","",SUMIF(Transacoes!$C$3:$C1001, $A788, Transacoes!M$3:M1001))</f>
        <v/>
      </c>
      <c r="N788" s="30"/>
      <c r="O788" s="31"/>
      <c r="P788" s="31"/>
      <c r="Q788" s="31"/>
      <c r="R788" s="31"/>
      <c r="S788" s="31"/>
      <c r="T788" s="31"/>
      <c r="U788" s="31"/>
      <c r="V788" s="31"/>
      <c r="W788" s="31"/>
      <c r="X788" s="31"/>
    </row>
    <row r="789">
      <c r="A789" s="69"/>
      <c r="B789" s="70" t="str">
        <f>IF($A789="","",SUMIFS(Transacoes!D$3:D1001,Transacoes!$C$3:$C1001,$A789,Transacoes!$B$3:$B1001,"C")-SUMIFS(Transacoes!D$3:D1001,Transacoes!$C$3:$C1001,$A789,Transacoes!$B$3:$B1001,"V"))</f>
        <v/>
      </c>
      <c r="C789" s="71" t="str">
        <f>IF($A789="","",(SUMIFS(Transacoes!F$3:F1001,Transacoes!$C$3:$C1001,$A789,Transacoes!$B$3:$B1001,"C")-SUMIFS(Transacoes!F$3:F1001,Transacoes!$C$3:$C1001,$A789,Transacoes!$B$3:$B1001,"V")) + G789)</f>
        <v/>
      </c>
      <c r="D789" s="71" t="str">
        <f>IFERROR(__xludf.DUMMYFUNCTION("IF(A789="""","""",IF(B789="""","""",B789*GOOGLEFINANCE(A789)))"),"")</f>
        <v/>
      </c>
      <c r="E789" s="71" t="str">
        <f t="shared" si="1"/>
        <v/>
      </c>
      <c r="F789" s="72" t="str">
        <f t="shared" si="2"/>
        <v/>
      </c>
      <c r="G789" s="73" t="str">
        <f>IF(A789="","",SUMIF(Transacoes!C$3:C1001,A789,Transacoes!G$3:G1001))</f>
        <v/>
      </c>
      <c r="H789" s="74" t="str">
        <f>IF(A789="","", SUMIF(Transacoes!C$3:C1001, A789, Transacoes!H$3:H1001))</f>
        <v/>
      </c>
      <c r="I789" s="75" t="str">
        <f>IF($A789="","",SUMIF(Transacoes!$C$3:$C1001, $A789, Transacoes!I$3:I1001))</f>
        <v/>
      </c>
      <c r="J789" s="75" t="str">
        <f>IF($A789="","",SUMIF(Transacoes!$C$3:$C1001, $A789, Transacoes!J$3:J1001))</f>
        <v/>
      </c>
      <c r="K789" s="75" t="str">
        <f>IF($A789="","",SUMIF(Transacoes!$C$3:$C1001, $A789, Transacoes!K$3:K1001))</f>
        <v/>
      </c>
      <c r="L789" s="75" t="str">
        <f>IF($A789="","",SUMIF(Transacoes!$C$3:$C1001, $A789, Transacoes!L$3:L1001))</f>
        <v/>
      </c>
      <c r="M789" s="76" t="str">
        <f>IF($A789="","",SUMIF(Transacoes!$C$3:$C1001, $A789, Transacoes!M$3:M1001))</f>
        <v/>
      </c>
      <c r="N789" s="30"/>
      <c r="O789" s="31"/>
      <c r="P789" s="31"/>
      <c r="Q789" s="31"/>
      <c r="R789" s="31"/>
      <c r="S789" s="31"/>
      <c r="T789" s="31"/>
      <c r="U789" s="31"/>
      <c r="V789" s="31"/>
      <c r="W789" s="31"/>
      <c r="X789" s="31"/>
    </row>
    <row r="790">
      <c r="A790" s="69"/>
      <c r="B790" s="70" t="str">
        <f>IF($A790="","",SUMIFS(Transacoes!D$3:D1001,Transacoes!$C$3:$C1001,$A790,Transacoes!$B$3:$B1001,"C")-SUMIFS(Transacoes!D$3:D1001,Transacoes!$C$3:$C1001,$A790,Transacoes!$B$3:$B1001,"V"))</f>
        <v/>
      </c>
      <c r="C790" s="71" t="str">
        <f>IF($A790="","",(SUMIFS(Transacoes!F$3:F1001,Transacoes!$C$3:$C1001,$A790,Transacoes!$B$3:$B1001,"C")-SUMIFS(Transacoes!F$3:F1001,Transacoes!$C$3:$C1001,$A790,Transacoes!$B$3:$B1001,"V")) + G790)</f>
        <v/>
      </c>
      <c r="D790" s="71" t="str">
        <f>IFERROR(__xludf.DUMMYFUNCTION("IF(A790="""","""",IF(B790="""","""",B790*GOOGLEFINANCE(A790)))"),"")</f>
        <v/>
      </c>
      <c r="E790" s="71" t="str">
        <f t="shared" si="1"/>
        <v/>
      </c>
      <c r="F790" s="72" t="str">
        <f t="shared" si="2"/>
        <v/>
      </c>
      <c r="G790" s="73" t="str">
        <f>IF(A790="","",SUMIF(Transacoes!C$3:C1001,A790,Transacoes!G$3:G1001))</f>
        <v/>
      </c>
      <c r="H790" s="74" t="str">
        <f>IF(A790="","", SUMIF(Transacoes!C$3:C1001, A790, Transacoes!H$3:H1001))</f>
        <v/>
      </c>
      <c r="I790" s="75" t="str">
        <f>IF($A790="","",SUMIF(Transacoes!$C$3:$C1001, $A790, Transacoes!I$3:I1001))</f>
        <v/>
      </c>
      <c r="J790" s="75" t="str">
        <f>IF($A790="","",SUMIF(Transacoes!$C$3:$C1001, $A790, Transacoes!J$3:J1001))</f>
        <v/>
      </c>
      <c r="K790" s="75" t="str">
        <f>IF($A790="","",SUMIF(Transacoes!$C$3:$C1001, $A790, Transacoes!K$3:K1001))</f>
        <v/>
      </c>
      <c r="L790" s="75" t="str">
        <f>IF($A790="","",SUMIF(Transacoes!$C$3:$C1001, $A790, Transacoes!L$3:L1001))</f>
        <v/>
      </c>
      <c r="M790" s="76" t="str">
        <f>IF($A790="","",SUMIF(Transacoes!$C$3:$C1001, $A790, Transacoes!M$3:M1001))</f>
        <v/>
      </c>
      <c r="N790" s="30"/>
      <c r="O790" s="31"/>
      <c r="P790" s="31"/>
      <c r="Q790" s="31"/>
      <c r="R790" s="31"/>
      <c r="S790" s="31"/>
      <c r="T790" s="31"/>
      <c r="U790" s="31"/>
      <c r="V790" s="31"/>
      <c r="W790" s="31"/>
      <c r="X790" s="31"/>
    </row>
    <row r="791">
      <c r="A791" s="69"/>
      <c r="B791" s="70" t="str">
        <f>IF($A791="","",SUMIFS(Transacoes!D$3:D1001,Transacoes!$C$3:$C1001,$A791,Transacoes!$B$3:$B1001,"C")-SUMIFS(Transacoes!D$3:D1001,Transacoes!$C$3:$C1001,$A791,Transacoes!$B$3:$B1001,"V"))</f>
        <v/>
      </c>
      <c r="C791" s="71" t="str">
        <f>IF($A791="","",(SUMIFS(Transacoes!F$3:F1001,Transacoes!$C$3:$C1001,$A791,Transacoes!$B$3:$B1001,"C")-SUMIFS(Transacoes!F$3:F1001,Transacoes!$C$3:$C1001,$A791,Transacoes!$B$3:$B1001,"V")) + G791)</f>
        <v/>
      </c>
      <c r="D791" s="71" t="str">
        <f>IFERROR(__xludf.DUMMYFUNCTION("IF(A791="""","""",IF(B791="""","""",B791*GOOGLEFINANCE(A791)))"),"")</f>
        <v/>
      </c>
      <c r="E791" s="71" t="str">
        <f t="shared" si="1"/>
        <v/>
      </c>
      <c r="F791" s="72" t="str">
        <f t="shared" si="2"/>
        <v/>
      </c>
      <c r="G791" s="73" t="str">
        <f>IF(A791="","",SUMIF(Transacoes!C$3:C1001,A791,Transacoes!G$3:G1001))</f>
        <v/>
      </c>
      <c r="H791" s="74" t="str">
        <f>IF(A791="","", SUMIF(Transacoes!C$3:C1001, A791, Transacoes!H$3:H1001))</f>
        <v/>
      </c>
      <c r="I791" s="75" t="str">
        <f>IF($A791="","",SUMIF(Transacoes!$C$3:$C1001, $A791, Transacoes!I$3:I1001))</f>
        <v/>
      </c>
      <c r="J791" s="75" t="str">
        <f>IF($A791="","",SUMIF(Transacoes!$C$3:$C1001, $A791, Transacoes!J$3:J1001))</f>
        <v/>
      </c>
      <c r="K791" s="75" t="str">
        <f>IF($A791="","",SUMIF(Transacoes!$C$3:$C1001, $A791, Transacoes!K$3:K1001))</f>
        <v/>
      </c>
      <c r="L791" s="75" t="str">
        <f>IF($A791="","",SUMIF(Transacoes!$C$3:$C1001, $A791, Transacoes!L$3:L1001))</f>
        <v/>
      </c>
      <c r="M791" s="76" t="str">
        <f>IF($A791="","",SUMIF(Transacoes!$C$3:$C1001, $A791, Transacoes!M$3:M1001))</f>
        <v/>
      </c>
      <c r="N791" s="30"/>
      <c r="O791" s="31"/>
      <c r="P791" s="31"/>
      <c r="Q791" s="31"/>
      <c r="R791" s="31"/>
      <c r="S791" s="31"/>
      <c r="T791" s="31"/>
      <c r="U791" s="31"/>
      <c r="V791" s="31"/>
      <c r="W791" s="31"/>
      <c r="X791" s="31"/>
    </row>
    <row r="792">
      <c r="A792" s="69"/>
      <c r="B792" s="70" t="str">
        <f>IF($A792="","",SUMIFS(Transacoes!D$3:D1001,Transacoes!$C$3:$C1001,$A792,Transacoes!$B$3:$B1001,"C")-SUMIFS(Transacoes!D$3:D1001,Transacoes!$C$3:$C1001,$A792,Transacoes!$B$3:$B1001,"V"))</f>
        <v/>
      </c>
      <c r="C792" s="71" t="str">
        <f>IF($A792="","",(SUMIFS(Transacoes!F$3:F1001,Transacoes!$C$3:$C1001,$A792,Transacoes!$B$3:$B1001,"C")-SUMIFS(Transacoes!F$3:F1001,Transacoes!$C$3:$C1001,$A792,Transacoes!$B$3:$B1001,"V")) + G792)</f>
        <v/>
      </c>
      <c r="D792" s="71" t="str">
        <f>IFERROR(__xludf.DUMMYFUNCTION("IF(A792="""","""",IF(B792="""","""",B792*GOOGLEFINANCE(A792)))"),"")</f>
        <v/>
      </c>
      <c r="E792" s="71" t="str">
        <f t="shared" si="1"/>
        <v/>
      </c>
      <c r="F792" s="72" t="str">
        <f t="shared" si="2"/>
        <v/>
      </c>
      <c r="G792" s="73" t="str">
        <f>IF(A792="","",SUMIF(Transacoes!C$3:C1001,A792,Transacoes!G$3:G1001))</f>
        <v/>
      </c>
      <c r="H792" s="74" t="str">
        <f>IF(A792="","", SUMIF(Transacoes!C$3:C1001, A792, Transacoes!H$3:H1001))</f>
        <v/>
      </c>
      <c r="I792" s="75" t="str">
        <f>IF($A792="","",SUMIF(Transacoes!$C$3:$C1001, $A792, Transacoes!I$3:I1001))</f>
        <v/>
      </c>
      <c r="J792" s="75" t="str">
        <f>IF($A792="","",SUMIF(Transacoes!$C$3:$C1001, $A792, Transacoes!J$3:J1001))</f>
        <v/>
      </c>
      <c r="K792" s="75" t="str">
        <f>IF($A792="","",SUMIF(Transacoes!$C$3:$C1001, $A792, Transacoes!K$3:K1001))</f>
        <v/>
      </c>
      <c r="L792" s="75" t="str">
        <f>IF($A792="","",SUMIF(Transacoes!$C$3:$C1001, $A792, Transacoes!L$3:L1001))</f>
        <v/>
      </c>
      <c r="M792" s="76" t="str">
        <f>IF($A792="","",SUMIF(Transacoes!$C$3:$C1001, $A792, Transacoes!M$3:M1001))</f>
        <v/>
      </c>
      <c r="N792" s="30"/>
      <c r="O792" s="31"/>
      <c r="P792" s="31"/>
      <c r="Q792" s="31"/>
      <c r="R792" s="31"/>
      <c r="S792" s="31"/>
      <c r="T792" s="31"/>
      <c r="U792" s="31"/>
      <c r="V792" s="31"/>
      <c r="W792" s="31"/>
      <c r="X792" s="31"/>
    </row>
    <row r="793">
      <c r="A793" s="69"/>
      <c r="B793" s="70" t="str">
        <f>IF($A793="","",SUMIFS(Transacoes!D$3:D1001,Transacoes!$C$3:$C1001,$A793,Transacoes!$B$3:$B1001,"C")-SUMIFS(Transacoes!D$3:D1001,Transacoes!$C$3:$C1001,$A793,Transacoes!$B$3:$B1001,"V"))</f>
        <v/>
      </c>
      <c r="C793" s="71" t="str">
        <f>IF($A793="","",(SUMIFS(Transacoes!F$3:F1001,Transacoes!$C$3:$C1001,$A793,Transacoes!$B$3:$B1001,"C")-SUMIFS(Transacoes!F$3:F1001,Transacoes!$C$3:$C1001,$A793,Transacoes!$B$3:$B1001,"V")) + G793)</f>
        <v/>
      </c>
      <c r="D793" s="71" t="str">
        <f>IFERROR(__xludf.DUMMYFUNCTION("IF(A793="""","""",IF(B793="""","""",B793*GOOGLEFINANCE(A793)))"),"")</f>
        <v/>
      </c>
      <c r="E793" s="71" t="str">
        <f t="shared" si="1"/>
        <v/>
      </c>
      <c r="F793" s="72" t="str">
        <f t="shared" si="2"/>
        <v/>
      </c>
      <c r="G793" s="73" t="str">
        <f>IF(A793="","",SUMIF(Transacoes!C$3:C1001,A793,Transacoes!G$3:G1001))</f>
        <v/>
      </c>
      <c r="H793" s="74" t="str">
        <f>IF(A793="","", SUMIF(Transacoes!C$3:C1001, A793, Transacoes!H$3:H1001))</f>
        <v/>
      </c>
      <c r="I793" s="75" t="str">
        <f>IF($A793="","",SUMIF(Transacoes!$C$3:$C1001, $A793, Transacoes!I$3:I1001))</f>
        <v/>
      </c>
      <c r="J793" s="75" t="str">
        <f>IF($A793="","",SUMIF(Transacoes!$C$3:$C1001, $A793, Transacoes!J$3:J1001))</f>
        <v/>
      </c>
      <c r="K793" s="75" t="str">
        <f>IF($A793="","",SUMIF(Transacoes!$C$3:$C1001, $A793, Transacoes!K$3:K1001))</f>
        <v/>
      </c>
      <c r="L793" s="75" t="str">
        <f>IF($A793="","",SUMIF(Transacoes!$C$3:$C1001, $A793, Transacoes!L$3:L1001))</f>
        <v/>
      </c>
      <c r="M793" s="76" t="str">
        <f>IF($A793="","",SUMIF(Transacoes!$C$3:$C1001, $A793, Transacoes!M$3:M1001))</f>
        <v/>
      </c>
      <c r="N793" s="30"/>
      <c r="O793" s="31"/>
      <c r="P793" s="31"/>
      <c r="Q793" s="31"/>
      <c r="R793" s="31"/>
      <c r="S793" s="31"/>
      <c r="T793" s="31"/>
      <c r="U793" s="31"/>
      <c r="V793" s="31"/>
      <c r="W793" s="31"/>
      <c r="X793" s="31"/>
    </row>
    <row r="794">
      <c r="A794" s="69"/>
      <c r="B794" s="70" t="str">
        <f>IF($A794="","",SUMIFS(Transacoes!D$3:D1001,Transacoes!$C$3:$C1001,$A794,Transacoes!$B$3:$B1001,"C")-SUMIFS(Transacoes!D$3:D1001,Transacoes!$C$3:$C1001,$A794,Transacoes!$B$3:$B1001,"V"))</f>
        <v/>
      </c>
      <c r="C794" s="71" t="str">
        <f>IF($A794="","",(SUMIFS(Transacoes!F$3:F1001,Transacoes!$C$3:$C1001,$A794,Transacoes!$B$3:$B1001,"C")-SUMIFS(Transacoes!F$3:F1001,Transacoes!$C$3:$C1001,$A794,Transacoes!$B$3:$B1001,"V")) + G794)</f>
        <v/>
      </c>
      <c r="D794" s="71" t="str">
        <f>IFERROR(__xludf.DUMMYFUNCTION("IF(A794="""","""",IF(B794="""","""",B794*GOOGLEFINANCE(A794)))"),"")</f>
        <v/>
      </c>
      <c r="E794" s="71" t="str">
        <f t="shared" si="1"/>
        <v/>
      </c>
      <c r="F794" s="72" t="str">
        <f t="shared" si="2"/>
        <v/>
      </c>
      <c r="G794" s="73" t="str">
        <f>IF(A794="","",SUMIF(Transacoes!C$3:C1001,A794,Transacoes!G$3:G1001))</f>
        <v/>
      </c>
      <c r="H794" s="74" t="str">
        <f>IF(A794="","", SUMIF(Transacoes!C$3:C1001, A794, Transacoes!H$3:H1001))</f>
        <v/>
      </c>
      <c r="I794" s="75" t="str">
        <f>IF($A794="","",SUMIF(Transacoes!$C$3:$C1001, $A794, Transacoes!I$3:I1001))</f>
        <v/>
      </c>
      <c r="J794" s="75" t="str">
        <f>IF($A794="","",SUMIF(Transacoes!$C$3:$C1001, $A794, Transacoes!J$3:J1001))</f>
        <v/>
      </c>
      <c r="K794" s="75" t="str">
        <f>IF($A794="","",SUMIF(Transacoes!$C$3:$C1001, $A794, Transacoes!K$3:K1001))</f>
        <v/>
      </c>
      <c r="L794" s="75" t="str">
        <f>IF($A794="","",SUMIF(Transacoes!$C$3:$C1001, $A794, Transacoes!L$3:L1001))</f>
        <v/>
      </c>
      <c r="M794" s="76" t="str">
        <f>IF($A794="","",SUMIF(Transacoes!$C$3:$C1001, $A794, Transacoes!M$3:M1001))</f>
        <v/>
      </c>
      <c r="N794" s="30"/>
      <c r="O794" s="31"/>
      <c r="P794" s="31"/>
      <c r="Q794" s="31"/>
      <c r="R794" s="31"/>
      <c r="S794" s="31"/>
      <c r="T794" s="31"/>
      <c r="U794" s="31"/>
      <c r="V794" s="31"/>
      <c r="W794" s="31"/>
      <c r="X794" s="31"/>
    </row>
    <row r="795">
      <c r="A795" s="69"/>
      <c r="B795" s="70" t="str">
        <f>IF($A795="","",SUMIFS(Transacoes!D$3:D1001,Transacoes!$C$3:$C1001,$A795,Transacoes!$B$3:$B1001,"C")-SUMIFS(Transacoes!D$3:D1001,Transacoes!$C$3:$C1001,$A795,Transacoes!$B$3:$B1001,"V"))</f>
        <v/>
      </c>
      <c r="C795" s="71" t="str">
        <f>IF($A795="","",(SUMIFS(Transacoes!F$3:F1001,Transacoes!$C$3:$C1001,$A795,Transacoes!$B$3:$B1001,"C")-SUMIFS(Transacoes!F$3:F1001,Transacoes!$C$3:$C1001,$A795,Transacoes!$B$3:$B1001,"V")) + G795)</f>
        <v/>
      </c>
      <c r="D795" s="71" t="str">
        <f>IFERROR(__xludf.DUMMYFUNCTION("IF(A795="""","""",IF(B795="""","""",B795*GOOGLEFINANCE(A795)))"),"")</f>
        <v/>
      </c>
      <c r="E795" s="71" t="str">
        <f t="shared" si="1"/>
        <v/>
      </c>
      <c r="F795" s="72" t="str">
        <f t="shared" si="2"/>
        <v/>
      </c>
      <c r="G795" s="73" t="str">
        <f>IF(A795="","",SUMIF(Transacoes!C$3:C1001,A795,Transacoes!G$3:G1001))</f>
        <v/>
      </c>
      <c r="H795" s="74" t="str">
        <f>IF(A795="","", SUMIF(Transacoes!C$3:C1001, A795, Transacoes!H$3:H1001))</f>
        <v/>
      </c>
      <c r="I795" s="75" t="str">
        <f>IF($A795="","",SUMIF(Transacoes!$C$3:$C1001, $A795, Transacoes!I$3:I1001))</f>
        <v/>
      </c>
      <c r="J795" s="75" t="str">
        <f>IF($A795="","",SUMIF(Transacoes!$C$3:$C1001, $A795, Transacoes!J$3:J1001))</f>
        <v/>
      </c>
      <c r="K795" s="75" t="str">
        <f>IF($A795="","",SUMIF(Transacoes!$C$3:$C1001, $A795, Transacoes!K$3:K1001))</f>
        <v/>
      </c>
      <c r="L795" s="75" t="str">
        <f>IF($A795="","",SUMIF(Transacoes!$C$3:$C1001, $A795, Transacoes!L$3:L1001))</f>
        <v/>
      </c>
      <c r="M795" s="76" t="str">
        <f>IF($A795="","",SUMIF(Transacoes!$C$3:$C1001, $A795, Transacoes!M$3:M1001))</f>
        <v/>
      </c>
      <c r="N795" s="30"/>
      <c r="O795" s="31"/>
      <c r="P795" s="31"/>
      <c r="Q795" s="31"/>
      <c r="R795" s="31"/>
      <c r="S795" s="31"/>
      <c r="T795" s="31"/>
      <c r="U795" s="31"/>
      <c r="V795" s="31"/>
      <c r="W795" s="31"/>
      <c r="X795" s="31"/>
    </row>
    <row r="796">
      <c r="A796" s="69"/>
      <c r="B796" s="70" t="str">
        <f>IF($A796="","",SUMIFS(Transacoes!D$3:D1001,Transacoes!$C$3:$C1001,$A796,Transacoes!$B$3:$B1001,"C")-SUMIFS(Transacoes!D$3:D1001,Transacoes!$C$3:$C1001,$A796,Transacoes!$B$3:$B1001,"V"))</f>
        <v/>
      </c>
      <c r="C796" s="71" t="str">
        <f>IF($A796="","",(SUMIFS(Transacoes!F$3:F1001,Transacoes!$C$3:$C1001,$A796,Transacoes!$B$3:$B1001,"C")-SUMIFS(Transacoes!F$3:F1001,Transacoes!$C$3:$C1001,$A796,Transacoes!$B$3:$B1001,"V")) + G796)</f>
        <v/>
      </c>
      <c r="D796" s="71" t="str">
        <f>IFERROR(__xludf.DUMMYFUNCTION("IF(A796="""","""",IF(B796="""","""",B796*GOOGLEFINANCE(A796)))"),"")</f>
        <v/>
      </c>
      <c r="E796" s="71" t="str">
        <f t="shared" si="1"/>
        <v/>
      </c>
      <c r="F796" s="72" t="str">
        <f t="shared" si="2"/>
        <v/>
      </c>
      <c r="G796" s="73" t="str">
        <f>IF(A796="","",SUMIF(Transacoes!C$3:C1001,A796,Transacoes!G$3:G1001))</f>
        <v/>
      </c>
      <c r="H796" s="74" t="str">
        <f>IF(A796="","", SUMIF(Transacoes!C$3:C1001, A796, Transacoes!H$3:H1001))</f>
        <v/>
      </c>
      <c r="I796" s="75" t="str">
        <f>IF($A796="","",SUMIF(Transacoes!$C$3:$C1001, $A796, Transacoes!I$3:I1001))</f>
        <v/>
      </c>
      <c r="J796" s="75" t="str">
        <f>IF($A796="","",SUMIF(Transacoes!$C$3:$C1001, $A796, Transacoes!J$3:J1001))</f>
        <v/>
      </c>
      <c r="K796" s="75" t="str">
        <f>IF($A796="","",SUMIF(Transacoes!$C$3:$C1001, $A796, Transacoes!K$3:K1001))</f>
        <v/>
      </c>
      <c r="L796" s="75" t="str">
        <f>IF($A796="","",SUMIF(Transacoes!$C$3:$C1001, $A796, Transacoes!L$3:L1001))</f>
        <v/>
      </c>
      <c r="M796" s="76" t="str">
        <f>IF($A796="","",SUMIF(Transacoes!$C$3:$C1001, $A796, Transacoes!M$3:M1001))</f>
        <v/>
      </c>
      <c r="N796" s="30"/>
      <c r="O796" s="31"/>
      <c r="P796" s="31"/>
      <c r="Q796" s="31"/>
      <c r="R796" s="31"/>
      <c r="S796" s="31"/>
      <c r="T796" s="31"/>
      <c r="U796" s="31"/>
      <c r="V796" s="31"/>
      <c r="W796" s="31"/>
      <c r="X796" s="31"/>
    </row>
    <row r="797">
      <c r="A797" s="69"/>
      <c r="B797" s="70" t="str">
        <f>IF($A797="","",SUMIFS(Transacoes!D$3:D1001,Transacoes!$C$3:$C1001,$A797,Transacoes!$B$3:$B1001,"C")-SUMIFS(Transacoes!D$3:D1001,Transacoes!$C$3:$C1001,$A797,Transacoes!$B$3:$B1001,"V"))</f>
        <v/>
      </c>
      <c r="C797" s="71" t="str">
        <f>IF($A797="","",(SUMIFS(Transacoes!F$3:F1001,Transacoes!$C$3:$C1001,$A797,Transacoes!$B$3:$B1001,"C")-SUMIFS(Transacoes!F$3:F1001,Transacoes!$C$3:$C1001,$A797,Transacoes!$B$3:$B1001,"V")) + G797)</f>
        <v/>
      </c>
      <c r="D797" s="71" t="str">
        <f>IFERROR(__xludf.DUMMYFUNCTION("IF(A797="""","""",IF(B797="""","""",B797*GOOGLEFINANCE(A797)))"),"")</f>
        <v/>
      </c>
      <c r="E797" s="71" t="str">
        <f t="shared" si="1"/>
        <v/>
      </c>
      <c r="F797" s="72" t="str">
        <f t="shared" si="2"/>
        <v/>
      </c>
      <c r="G797" s="73" t="str">
        <f>IF(A797="","",SUMIF(Transacoes!C$3:C1001,A797,Transacoes!G$3:G1001))</f>
        <v/>
      </c>
      <c r="H797" s="74" t="str">
        <f>IF(A797="","", SUMIF(Transacoes!C$3:C1001, A797, Transacoes!H$3:H1001))</f>
        <v/>
      </c>
      <c r="I797" s="75" t="str">
        <f>IF($A797="","",SUMIF(Transacoes!$C$3:$C1001, $A797, Transacoes!I$3:I1001))</f>
        <v/>
      </c>
      <c r="J797" s="75" t="str">
        <f>IF($A797="","",SUMIF(Transacoes!$C$3:$C1001, $A797, Transacoes!J$3:J1001))</f>
        <v/>
      </c>
      <c r="K797" s="75" t="str">
        <f>IF($A797="","",SUMIF(Transacoes!$C$3:$C1001, $A797, Transacoes!K$3:K1001))</f>
        <v/>
      </c>
      <c r="L797" s="75" t="str">
        <f>IF($A797="","",SUMIF(Transacoes!$C$3:$C1001, $A797, Transacoes!L$3:L1001))</f>
        <v/>
      </c>
      <c r="M797" s="76" t="str">
        <f>IF($A797="","",SUMIF(Transacoes!$C$3:$C1001, $A797, Transacoes!M$3:M1001))</f>
        <v/>
      </c>
      <c r="N797" s="30"/>
      <c r="O797" s="31"/>
      <c r="P797" s="31"/>
      <c r="Q797" s="31"/>
      <c r="R797" s="31"/>
      <c r="S797" s="31"/>
      <c r="T797" s="31"/>
      <c r="U797" s="31"/>
      <c r="V797" s="31"/>
      <c r="W797" s="31"/>
      <c r="X797" s="31"/>
    </row>
    <row r="798">
      <c r="A798" s="69"/>
      <c r="B798" s="70" t="str">
        <f>IF($A798="","",SUMIFS(Transacoes!D$3:D1001,Transacoes!$C$3:$C1001,$A798,Transacoes!$B$3:$B1001,"C")-SUMIFS(Transacoes!D$3:D1001,Transacoes!$C$3:$C1001,$A798,Transacoes!$B$3:$B1001,"V"))</f>
        <v/>
      </c>
      <c r="C798" s="71" t="str">
        <f>IF($A798="","",(SUMIFS(Transacoes!F$3:F1001,Transacoes!$C$3:$C1001,$A798,Transacoes!$B$3:$B1001,"C")-SUMIFS(Transacoes!F$3:F1001,Transacoes!$C$3:$C1001,$A798,Transacoes!$B$3:$B1001,"V")) + G798)</f>
        <v/>
      </c>
      <c r="D798" s="71" t="str">
        <f>IFERROR(__xludf.DUMMYFUNCTION("IF(A798="""","""",IF(B798="""","""",B798*GOOGLEFINANCE(A798)))"),"")</f>
        <v/>
      </c>
      <c r="E798" s="71" t="str">
        <f t="shared" si="1"/>
        <v/>
      </c>
      <c r="F798" s="72" t="str">
        <f t="shared" si="2"/>
        <v/>
      </c>
      <c r="G798" s="73" t="str">
        <f>IF(A798="","",SUMIF(Transacoes!C$3:C1001,A798,Transacoes!G$3:G1001))</f>
        <v/>
      </c>
      <c r="H798" s="74" t="str">
        <f>IF(A798="","", SUMIF(Transacoes!C$3:C1001, A798, Transacoes!H$3:H1001))</f>
        <v/>
      </c>
      <c r="I798" s="75" t="str">
        <f>IF($A798="","",SUMIF(Transacoes!$C$3:$C1001, $A798, Transacoes!I$3:I1001))</f>
        <v/>
      </c>
      <c r="J798" s="75" t="str">
        <f>IF($A798="","",SUMIF(Transacoes!$C$3:$C1001, $A798, Transacoes!J$3:J1001))</f>
        <v/>
      </c>
      <c r="K798" s="75" t="str">
        <f>IF($A798="","",SUMIF(Transacoes!$C$3:$C1001, $A798, Transacoes!K$3:K1001))</f>
        <v/>
      </c>
      <c r="L798" s="75" t="str">
        <f>IF($A798="","",SUMIF(Transacoes!$C$3:$C1001, $A798, Transacoes!L$3:L1001))</f>
        <v/>
      </c>
      <c r="M798" s="76" t="str">
        <f>IF($A798="","",SUMIF(Transacoes!$C$3:$C1001, $A798, Transacoes!M$3:M1001))</f>
        <v/>
      </c>
      <c r="N798" s="30"/>
      <c r="O798" s="31"/>
      <c r="P798" s="31"/>
      <c r="Q798" s="31"/>
      <c r="R798" s="31"/>
      <c r="S798" s="31"/>
      <c r="T798" s="31"/>
      <c r="U798" s="31"/>
      <c r="V798" s="31"/>
      <c r="W798" s="31"/>
      <c r="X798" s="31"/>
    </row>
    <row r="799">
      <c r="A799" s="69"/>
      <c r="B799" s="70" t="str">
        <f>IF($A799="","",SUMIFS(Transacoes!D$3:D1001,Transacoes!$C$3:$C1001,$A799,Transacoes!$B$3:$B1001,"C")-SUMIFS(Transacoes!D$3:D1001,Transacoes!$C$3:$C1001,$A799,Transacoes!$B$3:$B1001,"V"))</f>
        <v/>
      </c>
      <c r="C799" s="71" t="str">
        <f>IF($A799="","",(SUMIFS(Transacoes!F$3:F1001,Transacoes!$C$3:$C1001,$A799,Transacoes!$B$3:$B1001,"C")-SUMIFS(Transacoes!F$3:F1001,Transacoes!$C$3:$C1001,$A799,Transacoes!$B$3:$B1001,"V")) + G799)</f>
        <v/>
      </c>
      <c r="D799" s="71" t="str">
        <f>IFERROR(__xludf.DUMMYFUNCTION("IF(A799="""","""",IF(B799="""","""",B799*GOOGLEFINANCE(A799)))"),"")</f>
        <v/>
      </c>
      <c r="E799" s="71" t="str">
        <f t="shared" si="1"/>
        <v/>
      </c>
      <c r="F799" s="72" t="str">
        <f t="shared" si="2"/>
        <v/>
      </c>
      <c r="G799" s="73" t="str">
        <f>IF(A799="","",SUMIF(Transacoes!C$3:C1001,A799,Transacoes!G$3:G1001))</f>
        <v/>
      </c>
      <c r="H799" s="74" t="str">
        <f>IF(A799="","", SUMIF(Transacoes!C$3:C1001, A799, Transacoes!H$3:H1001))</f>
        <v/>
      </c>
      <c r="I799" s="75" t="str">
        <f>IF($A799="","",SUMIF(Transacoes!$C$3:$C1001, $A799, Transacoes!I$3:I1001))</f>
        <v/>
      </c>
      <c r="J799" s="75" t="str">
        <f>IF($A799="","",SUMIF(Transacoes!$C$3:$C1001, $A799, Transacoes!J$3:J1001))</f>
        <v/>
      </c>
      <c r="K799" s="75" t="str">
        <f>IF($A799="","",SUMIF(Transacoes!$C$3:$C1001, $A799, Transacoes!K$3:K1001))</f>
        <v/>
      </c>
      <c r="L799" s="75" t="str">
        <f>IF($A799="","",SUMIF(Transacoes!$C$3:$C1001, $A799, Transacoes!L$3:L1001))</f>
        <v/>
      </c>
      <c r="M799" s="76" t="str">
        <f>IF($A799="","",SUMIF(Transacoes!$C$3:$C1001, $A799, Transacoes!M$3:M1001))</f>
        <v/>
      </c>
      <c r="N799" s="30"/>
      <c r="O799" s="31"/>
      <c r="P799" s="31"/>
      <c r="Q799" s="31"/>
      <c r="R799" s="31"/>
      <c r="S799" s="31"/>
      <c r="T799" s="31"/>
      <c r="U799" s="31"/>
      <c r="V799" s="31"/>
      <c r="W799" s="31"/>
      <c r="X799" s="31"/>
    </row>
    <row r="800">
      <c r="A800" s="69"/>
      <c r="B800" s="70" t="str">
        <f>IF($A800="","",SUMIFS(Transacoes!D$3:D1001,Transacoes!$C$3:$C1001,$A800,Transacoes!$B$3:$B1001,"C")-SUMIFS(Transacoes!D$3:D1001,Transacoes!$C$3:$C1001,$A800,Transacoes!$B$3:$B1001,"V"))</f>
        <v/>
      </c>
      <c r="C800" s="71" t="str">
        <f>IF($A800="","",(SUMIFS(Transacoes!F$3:F1001,Transacoes!$C$3:$C1001,$A800,Transacoes!$B$3:$B1001,"C")-SUMIFS(Transacoes!F$3:F1001,Transacoes!$C$3:$C1001,$A800,Transacoes!$B$3:$B1001,"V")) + G800)</f>
        <v/>
      </c>
      <c r="D800" s="71" t="str">
        <f>IFERROR(__xludf.DUMMYFUNCTION("IF(A800="""","""",IF(B800="""","""",B800*GOOGLEFINANCE(A800)))"),"")</f>
        <v/>
      </c>
      <c r="E800" s="71" t="str">
        <f t="shared" si="1"/>
        <v/>
      </c>
      <c r="F800" s="72" t="str">
        <f t="shared" si="2"/>
        <v/>
      </c>
      <c r="G800" s="73" t="str">
        <f>IF(A800="","",SUMIF(Transacoes!C$3:C1001,A800,Transacoes!G$3:G1001))</f>
        <v/>
      </c>
      <c r="H800" s="74" t="str">
        <f>IF(A800="","", SUMIF(Transacoes!C$3:C1001, A800, Transacoes!H$3:H1001))</f>
        <v/>
      </c>
      <c r="I800" s="75" t="str">
        <f>IF($A800="","",SUMIF(Transacoes!$C$3:$C1001, $A800, Transacoes!I$3:I1001))</f>
        <v/>
      </c>
      <c r="J800" s="75" t="str">
        <f>IF($A800="","",SUMIF(Transacoes!$C$3:$C1001, $A800, Transacoes!J$3:J1001))</f>
        <v/>
      </c>
      <c r="K800" s="75" t="str">
        <f>IF($A800="","",SUMIF(Transacoes!$C$3:$C1001, $A800, Transacoes!K$3:K1001))</f>
        <v/>
      </c>
      <c r="L800" s="75" t="str">
        <f>IF($A800="","",SUMIF(Transacoes!$C$3:$C1001, $A800, Transacoes!L$3:L1001))</f>
        <v/>
      </c>
      <c r="M800" s="76" t="str">
        <f>IF($A800="","",SUMIF(Transacoes!$C$3:$C1001, $A800, Transacoes!M$3:M1001))</f>
        <v/>
      </c>
      <c r="N800" s="30"/>
      <c r="O800" s="31"/>
      <c r="P800" s="31"/>
      <c r="Q800" s="31"/>
      <c r="R800" s="31"/>
      <c r="S800" s="31"/>
      <c r="T800" s="31"/>
      <c r="U800" s="31"/>
      <c r="V800" s="31"/>
      <c r="W800" s="31"/>
      <c r="X800" s="31"/>
    </row>
    <row r="801">
      <c r="A801" s="69"/>
      <c r="B801" s="70" t="str">
        <f>IF($A801="","",SUMIFS(Transacoes!D$3:D1001,Transacoes!$C$3:$C1001,$A801,Transacoes!$B$3:$B1001,"C")-SUMIFS(Transacoes!D$3:D1001,Transacoes!$C$3:$C1001,$A801,Transacoes!$B$3:$B1001,"V"))</f>
        <v/>
      </c>
      <c r="C801" s="71" t="str">
        <f>IF($A801="","",(SUMIFS(Transacoes!F$3:F1001,Transacoes!$C$3:$C1001,$A801,Transacoes!$B$3:$B1001,"C")-SUMIFS(Transacoes!F$3:F1001,Transacoes!$C$3:$C1001,$A801,Transacoes!$B$3:$B1001,"V")) + G801)</f>
        <v/>
      </c>
      <c r="D801" s="71" t="str">
        <f>IFERROR(__xludf.DUMMYFUNCTION("IF(A801="""","""",IF(B801="""","""",B801*GOOGLEFINANCE(A801)))"),"")</f>
        <v/>
      </c>
      <c r="E801" s="71" t="str">
        <f t="shared" si="1"/>
        <v/>
      </c>
      <c r="F801" s="72" t="str">
        <f t="shared" si="2"/>
        <v/>
      </c>
      <c r="G801" s="73" t="str">
        <f>IF(A801="","",SUMIF(Transacoes!C$3:C1001,A801,Transacoes!G$3:G1001))</f>
        <v/>
      </c>
      <c r="H801" s="74" t="str">
        <f>IF(A801="","", SUMIF(Transacoes!C$3:C1001, A801, Transacoes!H$3:H1001))</f>
        <v/>
      </c>
      <c r="I801" s="75" t="str">
        <f>IF($A801="","",SUMIF(Transacoes!$C$3:$C1001, $A801, Transacoes!I$3:I1001))</f>
        <v/>
      </c>
      <c r="J801" s="75" t="str">
        <f>IF($A801="","",SUMIF(Transacoes!$C$3:$C1001, $A801, Transacoes!J$3:J1001))</f>
        <v/>
      </c>
      <c r="K801" s="75" t="str">
        <f>IF($A801="","",SUMIF(Transacoes!$C$3:$C1001, $A801, Transacoes!K$3:K1001))</f>
        <v/>
      </c>
      <c r="L801" s="75" t="str">
        <f>IF($A801="","",SUMIF(Transacoes!$C$3:$C1001, $A801, Transacoes!L$3:L1001))</f>
        <v/>
      </c>
      <c r="M801" s="76" t="str">
        <f>IF($A801="","",SUMIF(Transacoes!$C$3:$C1001, $A801, Transacoes!M$3:M1001))</f>
        <v/>
      </c>
      <c r="N801" s="30"/>
      <c r="O801" s="31"/>
      <c r="P801" s="31"/>
      <c r="Q801" s="31"/>
      <c r="R801" s="31"/>
      <c r="S801" s="31"/>
      <c r="T801" s="31"/>
      <c r="U801" s="31"/>
      <c r="V801" s="31"/>
      <c r="W801" s="31"/>
      <c r="X801" s="31"/>
    </row>
    <row r="802">
      <c r="A802" s="69"/>
      <c r="B802" s="70" t="str">
        <f>IF($A802="","",SUMIFS(Transacoes!D$3:D1001,Transacoes!$C$3:$C1001,$A802,Transacoes!$B$3:$B1001,"C")-SUMIFS(Transacoes!D$3:D1001,Transacoes!$C$3:$C1001,$A802,Transacoes!$B$3:$B1001,"V"))</f>
        <v/>
      </c>
      <c r="C802" s="71" t="str">
        <f>IF($A802="","",(SUMIFS(Transacoes!F$3:F1001,Transacoes!$C$3:$C1001,$A802,Transacoes!$B$3:$B1001,"C")-SUMIFS(Transacoes!F$3:F1001,Transacoes!$C$3:$C1001,$A802,Transacoes!$B$3:$B1001,"V")) + G802)</f>
        <v/>
      </c>
      <c r="D802" s="71" t="str">
        <f>IFERROR(__xludf.DUMMYFUNCTION("IF(A802="""","""",IF(B802="""","""",B802*GOOGLEFINANCE(A802)))"),"")</f>
        <v/>
      </c>
      <c r="E802" s="71" t="str">
        <f t="shared" si="1"/>
        <v/>
      </c>
      <c r="F802" s="72" t="str">
        <f t="shared" si="2"/>
        <v/>
      </c>
      <c r="G802" s="73" t="str">
        <f>IF(A802="","",SUMIF(Transacoes!C$3:C1001,A802,Transacoes!G$3:G1001))</f>
        <v/>
      </c>
      <c r="H802" s="74" t="str">
        <f>IF(A802="","", SUMIF(Transacoes!C$3:C1001, A802, Transacoes!H$3:H1001))</f>
        <v/>
      </c>
      <c r="I802" s="75" t="str">
        <f>IF($A802="","",SUMIF(Transacoes!$C$3:$C1001, $A802, Transacoes!I$3:I1001))</f>
        <v/>
      </c>
      <c r="J802" s="75" t="str">
        <f>IF($A802="","",SUMIF(Transacoes!$C$3:$C1001, $A802, Transacoes!J$3:J1001))</f>
        <v/>
      </c>
      <c r="K802" s="75" t="str">
        <f>IF($A802="","",SUMIF(Transacoes!$C$3:$C1001, $A802, Transacoes!K$3:K1001))</f>
        <v/>
      </c>
      <c r="L802" s="75" t="str">
        <f>IF($A802="","",SUMIF(Transacoes!$C$3:$C1001, $A802, Transacoes!L$3:L1001))</f>
        <v/>
      </c>
      <c r="M802" s="76" t="str">
        <f>IF($A802="","",SUMIF(Transacoes!$C$3:$C1001, $A802, Transacoes!M$3:M1001))</f>
        <v/>
      </c>
      <c r="N802" s="30"/>
      <c r="O802" s="31"/>
      <c r="P802" s="31"/>
      <c r="Q802" s="31"/>
      <c r="R802" s="31"/>
      <c r="S802" s="31"/>
      <c r="T802" s="31"/>
      <c r="U802" s="31"/>
      <c r="V802" s="31"/>
      <c r="W802" s="31"/>
      <c r="X802" s="31"/>
    </row>
    <row r="803">
      <c r="A803" s="69"/>
      <c r="B803" s="70" t="str">
        <f>IF($A803="","",SUMIFS(Transacoes!D$3:D1001,Transacoes!$C$3:$C1001,$A803,Transacoes!$B$3:$B1001,"C")-SUMIFS(Transacoes!D$3:D1001,Transacoes!$C$3:$C1001,$A803,Transacoes!$B$3:$B1001,"V"))</f>
        <v/>
      </c>
      <c r="C803" s="71" t="str">
        <f>IF($A803="","",(SUMIFS(Transacoes!F$3:F1001,Transacoes!$C$3:$C1001,$A803,Transacoes!$B$3:$B1001,"C")-SUMIFS(Transacoes!F$3:F1001,Transacoes!$C$3:$C1001,$A803,Transacoes!$B$3:$B1001,"V")) + G803)</f>
        <v/>
      </c>
      <c r="D803" s="71" t="str">
        <f>IFERROR(__xludf.DUMMYFUNCTION("IF(A803="""","""",IF(B803="""","""",B803*GOOGLEFINANCE(A803)))"),"")</f>
        <v/>
      </c>
      <c r="E803" s="71" t="str">
        <f t="shared" si="1"/>
        <v/>
      </c>
      <c r="F803" s="72" t="str">
        <f t="shared" si="2"/>
        <v/>
      </c>
      <c r="G803" s="73" t="str">
        <f>IF(A803="","",SUMIF(Transacoes!C$3:C1001,A803,Transacoes!G$3:G1001))</f>
        <v/>
      </c>
      <c r="H803" s="74" t="str">
        <f>IF(A803="","", SUMIF(Transacoes!C$3:C1001, A803, Transacoes!H$3:H1001))</f>
        <v/>
      </c>
      <c r="I803" s="75" t="str">
        <f>IF($A803="","",SUMIF(Transacoes!$C$3:$C1001, $A803, Transacoes!I$3:I1001))</f>
        <v/>
      </c>
      <c r="J803" s="75" t="str">
        <f>IF($A803="","",SUMIF(Transacoes!$C$3:$C1001, $A803, Transacoes!J$3:J1001))</f>
        <v/>
      </c>
      <c r="K803" s="75" t="str">
        <f>IF($A803="","",SUMIF(Transacoes!$C$3:$C1001, $A803, Transacoes!K$3:K1001))</f>
        <v/>
      </c>
      <c r="L803" s="75" t="str">
        <f>IF($A803="","",SUMIF(Transacoes!$C$3:$C1001, $A803, Transacoes!L$3:L1001))</f>
        <v/>
      </c>
      <c r="M803" s="76" t="str">
        <f>IF($A803="","",SUMIF(Transacoes!$C$3:$C1001, $A803, Transacoes!M$3:M1001))</f>
        <v/>
      </c>
      <c r="N803" s="30"/>
      <c r="O803" s="31"/>
      <c r="P803" s="31"/>
      <c r="Q803" s="31"/>
      <c r="R803" s="31"/>
      <c r="S803" s="31"/>
      <c r="T803" s="31"/>
      <c r="U803" s="31"/>
      <c r="V803" s="31"/>
      <c r="W803" s="31"/>
      <c r="X803" s="31"/>
    </row>
    <row r="804">
      <c r="A804" s="69"/>
      <c r="B804" s="70" t="str">
        <f>IF($A804="","",SUMIFS(Transacoes!D$3:D1001,Transacoes!$C$3:$C1001,$A804,Transacoes!$B$3:$B1001,"C")-SUMIFS(Transacoes!D$3:D1001,Transacoes!$C$3:$C1001,$A804,Transacoes!$B$3:$B1001,"V"))</f>
        <v/>
      </c>
      <c r="C804" s="71" t="str">
        <f>IF($A804="","",(SUMIFS(Transacoes!F$3:F1001,Transacoes!$C$3:$C1001,$A804,Transacoes!$B$3:$B1001,"C")-SUMIFS(Transacoes!F$3:F1001,Transacoes!$C$3:$C1001,$A804,Transacoes!$B$3:$B1001,"V")) + G804)</f>
        <v/>
      </c>
      <c r="D804" s="71" t="str">
        <f>IFERROR(__xludf.DUMMYFUNCTION("IF(A804="""","""",IF(B804="""","""",B804*GOOGLEFINANCE(A804)))"),"")</f>
        <v/>
      </c>
      <c r="E804" s="71" t="str">
        <f t="shared" si="1"/>
        <v/>
      </c>
      <c r="F804" s="72" t="str">
        <f t="shared" si="2"/>
        <v/>
      </c>
      <c r="G804" s="73" t="str">
        <f>IF(A804="","",SUMIF(Transacoes!C$3:C1001,A804,Transacoes!G$3:G1001))</f>
        <v/>
      </c>
      <c r="H804" s="74" t="str">
        <f>IF(A804="","", SUMIF(Transacoes!C$3:C1001, A804, Transacoes!H$3:H1001))</f>
        <v/>
      </c>
      <c r="I804" s="75" t="str">
        <f>IF($A804="","",SUMIF(Transacoes!$C$3:$C1001, $A804, Transacoes!I$3:I1001))</f>
        <v/>
      </c>
      <c r="J804" s="75" t="str">
        <f>IF($A804="","",SUMIF(Transacoes!$C$3:$C1001, $A804, Transacoes!J$3:J1001))</f>
        <v/>
      </c>
      <c r="K804" s="75" t="str">
        <f>IF($A804="","",SUMIF(Transacoes!$C$3:$C1001, $A804, Transacoes!K$3:K1001))</f>
        <v/>
      </c>
      <c r="L804" s="75" t="str">
        <f>IF($A804="","",SUMIF(Transacoes!$C$3:$C1001, $A804, Transacoes!L$3:L1001))</f>
        <v/>
      </c>
      <c r="M804" s="76" t="str">
        <f>IF($A804="","",SUMIF(Transacoes!$C$3:$C1001, $A804, Transacoes!M$3:M1001))</f>
        <v/>
      </c>
      <c r="N804" s="30"/>
      <c r="O804" s="31"/>
      <c r="P804" s="31"/>
      <c r="Q804" s="31"/>
      <c r="R804" s="31"/>
      <c r="S804" s="31"/>
      <c r="T804" s="31"/>
      <c r="U804" s="31"/>
      <c r="V804" s="31"/>
      <c r="W804" s="31"/>
      <c r="X804" s="31"/>
    </row>
    <row r="805">
      <c r="A805" s="69"/>
      <c r="B805" s="70" t="str">
        <f>IF($A805="","",SUMIFS(Transacoes!D$3:D1001,Transacoes!$C$3:$C1001,$A805,Transacoes!$B$3:$B1001,"C")-SUMIFS(Transacoes!D$3:D1001,Transacoes!$C$3:$C1001,$A805,Transacoes!$B$3:$B1001,"V"))</f>
        <v/>
      </c>
      <c r="C805" s="71" t="str">
        <f>IF($A805="","",(SUMIFS(Transacoes!F$3:F1001,Transacoes!$C$3:$C1001,$A805,Transacoes!$B$3:$B1001,"C")-SUMIFS(Transacoes!F$3:F1001,Transacoes!$C$3:$C1001,$A805,Transacoes!$B$3:$B1001,"V")) + G805)</f>
        <v/>
      </c>
      <c r="D805" s="71" t="str">
        <f>IFERROR(__xludf.DUMMYFUNCTION("IF(A805="""","""",IF(B805="""","""",B805*GOOGLEFINANCE(A805)))"),"")</f>
        <v/>
      </c>
      <c r="E805" s="71" t="str">
        <f t="shared" si="1"/>
        <v/>
      </c>
      <c r="F805" s="72" t="str">
        <f t="shared" si="2"/>
        <v/>
      </c>
      <c r="G805" s="73" t="str">
        <f>IF(A805="","",SUMIF(Transacoes!C$3:C1001,A805,Transacoes!G$3:G1001))</f>
        <v/>
      </c>
      <c r="H805" s="74" t="str">
        <f>IF(A805="","", SUMIF(Transacoes!C$3:C1001, A805, Transacoes!H$3:H1001))</f>
        <v/>
      </c>
      <c r="I805" s="75" t="str">
        <f>IF($A805="","",SUMIF(Transacoes!$C$3:$C1001, $A805, Transacoes!I$3:I1001))</f>
        <v/>
      </c>
      <c r="J805" s="75" t="str">
        <f>IF($A805="","",SUMIF(Transacoes!$C$3:$C1001, $A805, Transacoes!J$3:J1001))</f>
        <v/>
      </c>
      <c r="K805" s="75" t="str">
        <f>IF($A805="","",SUMIF(Transacoes!$C$3:$C1001, $A805, Transacoes!K$3:K1001))</f>
        <v/>
      </c>
      <c r="L805" s="75" t="str">
        <f>IF($A805="","",SUMIF(Transacoes!$C$3:$C1001, $A805, Transacoes!L$3:L1001))</f>
        <v/>
      </c>
      <c r="M805" s="76" t="str">
        <f>IF($A805="","",SUMIF(Transacoes!$C$3:$C1001, $A805, Transacoes!M$3:M1001))</f>
        <v/>
      </c>
      <c r="N805" s="30"/>
      <c r="O805" s="31"/>
      <c r="P805" s="31"/>
      <c r="Q805" s="31"/>
      <c r="R805" s="31"/>
      <c r="S805" s="31"/>
      <c r="T805" s="31"/>
      <c r="U805" s="31"/>
      <c r="V805" s="31"/>
      <c r="W805" s="31"/>
      <c r="X805" s="31"/>
    </row>
    <row r="806">
      <c r="A806" s="69"/>
      <c r="B806" s="70" t="str">
        <f>IF($A806="","",SUMIFS(Transacoes!D$3:D1001,Transacoes!$C$3:$C1001,$A806,Transacoes!$B$3:$B1001,"C")-SUMIFS(Transacoes!D$3:D1001,Transacoes!$C$3:$C1001,$A806,Transacoes!$B$3:$B1001,"V"))</f>
        <v/>
      </c>
      <c r="C806" s="71" t="str">
        <f>IF($A806="","",(SUMIFS(Transacoes!F$3:F1001,Transacoes!$C$3:$C1001,$A806,Transacoes!$B$3:$B1001,"C")-SUMIFS(Transacoes!F$3:F1001,Transacoes!$C$3:$C1001,$A806,Transacoes!$B$3:$B1001,"V")) + G806)</f>
        <v/>
      </c>
      <c r="D806" s="71" t="str">
        <f>IFERROR(__xludf.DUMMYFUNCTION("IF(A806="""","""",IF(B806="""","""",B806*GOOGLEFINANCE(A806)))"),"")</f>
        <v/>
      </c>
      <c r="E806" s="71" t="str">
        <f t="shared" si="1"/>
        <v/>
      </c>
      <c r="F806" s="72" t="str">
        <f t="shared" si="2"/>
        <v/>
      </c>
      <c r="G806" s="73" t="str">
        <f>IF(A806="","",SUMIF(Transacoes!C$3:C1001,A806,Transacoes!G$3:G1001))</f>
        <v/>
      </c>
      <c r="H806" s="74" t="str">
        <f>IF(A806="","", SUMIF(Transacoes!C$3:C1001, A806, Transacoes!H$3:H1001))</f>
        <v/>
      </c>
      <c r="I806" s="75" t="str">
        <f>IF($A806="","",SUMIF(Transacoes!$C$3:$C1001, $A806, Transacoes!I$3:I1001))</f>
        <v/>
      </c>
      <c r="J806" s="75" t="str">
        <f>IF($A806="","",SUMIF(Transacoes!$C$3:$C1001, $A806, Transacoes!J$3:J1001))</f>
        <v/>
      </c>
      <c r="K806" s="75" t="str">
        <f>IF($A806="","",SUMIF(Transacoes!$C$3:$C1001, $A806, Transacoes!K$3:K1001))</f>
        <v/>
      </c>
      <c r="L806" s="75" t="str">
        <f>IF($A806="","",SUMIF(Transacoes!$C$3:$C1001, $A806, Transacoes!L$3:L1001))</f>
        <v/>
      </c>
      <c r="M806" s="76" t="str">
        <f>IF($A806="","",SUMIF(Transacoes!$C$3:$C1001, $A806, Transacoes!M$3:M1001))</f>
        <v/>
      </c>
      <c r="N806" s="30"/>
      <c r="O806" s="31"/>
      <c r="P806" s="31"/>
      <c r="Q806" s="31"/>
      <c r="R806" s="31"/>
      <c r="S806" s="31"/>
      <c r="T806" s="31"/>
      <c r="U806" s="31"/>
      <c r="V806" s="31"/>
      <c r="W806" s="31"/>
      <c r="X806" s="31"/>
    </row>
    <row r="807">
      <c r="A807" s="69"/>
      <c r="B807" s="70" t="str">
        <f>IF($A807="","",SUMIFS(Transacoes!D$3:D1001,Transacoes!$C$3:$C1001,$A807,Transacoes!$B$3:$B1001,"C")-SUMIFS(Transacoes!D$3:D1001,Transacoes!$C$3:$C1001,$A807,Transacoes!$B$3:$B1001,"V"))</f>
        <v/>
      </c>
      <c r="C807" s="71" t="str">
        <f>IF($A807="","",(SUMIFS(Transacoes!F$3:F1001,Transacoes!$C$3:$C1001,$A807,Transacoes!$B$3:$B1001,"C")-SUMIFS(Transacoes!F$3:F1001,Transacoes!$C$3:$C1001,$A807,Transacoes!$B$3:$B1001,"V")) + G807)</f>
        <v/>
      </c>
      <c r="D807" s="71" t="str">
        <f>IFERROR(__xludf.DUMMYFUNCTION("IF(A807="""","""",IF(B807="""","""",B807*GOOGLEFINANCE(A807)))"),"")</f>
        <v/>
      </c>
      <c r="E807" s="71" t="str">
        <f t="shared" si="1"/>
        <v/>
      </c>
      <c r="F807" s="72" t="str">
        <f t="shared" si="2"/>
        <v/>
      </c>
      <c r="G807" s="73" t="str">
        <f>IF(A807="","",SUMIF(Transacoes!C$3:C1001,A807,Transacoes!G$3:G1001))</f>
        <v/>
      </c>
      <c r="H807" s="74" t="str">
        <f>IF(A807="","", SUMIF(Transacoes!C$3:C1001, A807, Transacoes!H$3:H1001))</f>
        <v/>
      </c>
      <c r="I807" s="75" t="str">
        <f>IF($A807="","",SUMIF(Transacoes!$C$3:$C1001, $A807, Transacoes!I$3:I1001))</f>
        <v/>
      </c>
      <c r="J807" s="75" t="str">
        <f>IF($A807="","",SUMIF(Transacoes!$C$3:$C1001, $A807, Transacoes!J$3:J1001))</f>
        <v/>
      </c>
      <c r="K807" s="75" t="str">
        <f>IF($A807="","",SUMIF(Transacoes!$C$3:$C1001, $A807, Transacoes!K$3:K1001))</f>
        <v/>
      </c>
      <c r="L807" s="75" t="str">
        <f>IF($A807="","",SUMIF(Transacoes!$C$3:$C1001, $A807, Transacoes!L$3:L1001))</f>
        <v/>
      </c>
      <c r="M807" s="76" t="str">
        <f>IF($A807="","",SUMIF(Transacoes!$C$3:$C1001, $A807, Transacoes!M$3:M1001))</f>
        <v/>
      </c>
      <c r="N807" s="30"/>
      <c r="O807" s="31"/>
      <c r="P807" s="31"/>
      <c r="Q807" s="31"/>
      <c r="R807" s="31"/>
      <c r="S807" s="31"/>
      <c r="T807" s="31"/>
      <c r="U807" s="31"/>
      <c r="V807" s="31"/>
      <c r="W807" s="31"/>
      <c r="X807" s="31"/>
    </row>
    <row r="808">
      <c r="A808" s="69"/>
      <c r="B808" s="70" t="str">
        <f>IF($A808="","",SUMIFS(Transacoes!D$3:D1001,Transacoes!$C$3:$C1001,$A808,Transacoes!$B$3:$B1001,"C")-SUMIFS(Transacoes!D$3:D1001,Transacoes!$C$3:$C1001,$A808,Transacoes!$B$3:$B1001,"V"))</f>
        <v/>
      </c>
      <c r="C808" s="71" t="str">
        <f>IF($A808="","",(SUMIFS(Transacoes!F$3:F1001,Transacoes!$C$3:$C1001,$A808,Transacoes!$B$3:$B1001,"C")-SUMIFS(Transacoes!F$3:F1001,Transacoes!$C$3:$C1001,$A808,Transacoes!$B$3:$B1001,"V")) + G808)</f>
        <v/>
      </c>
      <c r="D808" s="71" t="str">
        <f>IFERROR(__xludf.DUMMYFUNCTION("IF(A808="""","""",IF(B808="""","""",B808*GOOGLEFINANCE(A808)))"),"")</f>
        <v/>
      </c>
      <c r="E808" s="71" t="str">
        <f t="shared" si="1"/>
        <v/>
      </c>
      <c r="F808" s="72" t="str">
        <f t="shared" si="2"/>
        <v/>
      </c>
      <c r="G808" s="73" t="str">
        <f>IF(A808="","",SUMIF(Transacoes!C$3:C1001,A808,Transacoes!G$3:G1001))</f>
        <v/>
      </c>
      <c r="H808" s="74" t="str">
        <f>IF(A808="","", SUMIF(Transacoes!C$3:C1001, A808, Transacoes!H$3:H1001))</f>
        <v/>
      </c>
      <c r="I808" s="75" t="str">
        <f>IF($A808="","",SUMIF(Transacoes!$C$3:$C1001, $A808, Transacoes!I$3:I1001))</f>
        <v/>
      </c>
      <c r="J808" s="75" t="str">
        <f>IF($A808="","",SUMIF(Transacoes!$C$3:$C1001, $A808, Transacoes!J$3:J1001))</f>
        <v/>
      </c>
      <c r="K808" s="75" t="str">
        <f>IF($A808="","",SUMIF(Transacoes!$C$3:$C1001, $A808, Transacoes!K$3:K1001))</f>
        <v/>
      </c>
      <c r="L808" s="75" t="str">
        <f>IF($A808="","",SUMIF(Transacoes!$C$3:$C1001, $A808, Transacoes!L$3:L1001))</f>
        <v/>
      </c>
      <c r="M808" s="76" t="str">
        <f>IF($A808="","",SUMIF(Transacoes!$C$3:$C1001, $A808, Transacoes!M$3:M1001))</f>
        <v/>
      </c>
      <c r="N808" s="30"/>
      <c r="O808" s="31"/>
      <c r="P808" s="31"/>
      <c r="Q808" s="31"/>
      <c r="R808" s="31"/>
      <c r="S808" s="31"/>
      <c r="T808" s="31"/>
      <c r="U808" s="31"/>
      <c r="V808" s="31"/>
      <c r="W808" s="31"/>
      <c r="X808" s="31"/>
    </row>
    <row r="809">
      <c r="A809" s="69"/>
      <c r="B809" s="70" t="str">
        <f>IF($A809="","",SUMIFS(Transacoes!D$3:D1001,Transacoes!$C$3:$C1001,$A809,Transacoes!$B$3:$B1001,"C")-SUMIFS(Transacoes!D$3:D1001,Transacoes!$C$3:$C1001,$A809,Transacoes!$B$3:$B1001,"V"))</f>
        <v/>
      </c>
      <c r="C809" s="71" t="str">
        <f>IF($A809="","",(SUMIFS(Transacoes!F$3:F1001,Transacoes!$C$3:$C1001,$A809,Transacoes!$B$3:$B1001,"C")-SUMIFS(Transacoes!F$3:F1001,Transacoes!$C$3:$C1001,$A809,Transacoes!$B$3:$B1001,"V")) + G809)</f>
        <v/>
      </c>
      <c r="D809" s="71" t="str">
        <f>IFERROR(__xludf.DUMMYFUNCTION("IF(A809="""","""",IF(B809="""","""",B809*GOOGLEFINANCE(A809)))"),"")</f>
        <v/>
      </c>
      <c r="E809" s="71" t="str">
        <f t="shared" si="1"/>
        <v/>
      </c>
      <c r="F809" s="72" t="str">
        <f t="shared" si="2"/>
        <v/>
      </c>
      <c r="G809" s="73" t="str">
        <f>IF(A809="","",SUMIF(Transacoes!C$3:C1001,A809,Transacoes!G$3:G1001))</f>
        <v/>
      </c>
      <c r="H809" s="74" t="str">
        <f>IF(A809="","", SUMIF(Transacoes!C$3:C1001, A809, Transacoes!H$3:H1001))</f>
        <v/>
      </c>
      <c r="I809" s="75" t="str">
        <f>IF($A809="","",SUMIF(Transacoes!$C$3:$C1001, $A809, Transacoes!I$3:I1001))</f>
        <v/>
      </c>
      <c r="J809" s="75" t="str">
        <f>IF($A809="","",SUMIF(Transacoes!$C$3:$C1001, $A809, Transacoes!J$3:J1001))</f>
        <v/>
      </c>
      <c r="K809" s="75" t="str">
        <f>IF($A809="","",SUMIF(Transacoes!$C$3:$C1001, $A809, Transacoes!K$3:K1001))</f>
        <v/>
      </c>
      <c r="L809" s="75" t="str">
        <f>IF($A809="","",SUMIF(Transacoes!$C$3:$C1001, $A809, Transacoes!L$3:L1001))</f>
        <v/>
      </c>
      <c r="M809" s="76" t="str">
        <f>IF($A809="","",SUMIF(Transacoes!$C$3:$C1001, $A809, Transacoes!M$3:M1001))</f>
        <v/>
      </c>
      <c r="N809" s="30"/>
      <c r="O809" s="31"/>
      <c r="P809" s="31"/>
      <c r="Q809" s="31"/>
      <c r="R809" s="31"/>
      <c r="S809" s="31"/>
      <c r="T809" s="31"/>
      <c r="U809" s="31"/>
      <c r="V809" s="31"/>
      <c r="W809" s="31"/>
      <c r="X809" s="31"/>
    </row>
    <row r="810">
      <c r="A810" s="69"/>
      <c r="B810" s="70" t="str">
        <f>IF($A810="","",SUMIFS(Transacoes!D$3:D1001,Transacoes!$C$3:$C1001,$A810,Transacoes!$B$3:$B1001,"C")-SUMIFS(Transacoes!D$3:D1001,Transacoes!$C$3:$C1001,$A810,Transacoes!$B$3:$B1001,"V"))</f>
        <v/>
      </c>
      <c r="C810" s="71" t="str">
        <f>IF($A810="","",(SUMIFS(Transacoes!F$3:F1001,Transacoes!$C$3:$C1001,$A810,Transacoes!$B$3:$B1001,"C")-SUMIFS(Transacoes!F$3:F1001,Transacoes!$C$3:$C1001,$A810,Transacoes!$B$3:$B1001,"V")) + G810)</f>
        <v/>
      </c>
      <c r="D810" s="71" t="str">
        <f>IFERROR(__xludf.DUMMYFUNCTION("IF(A810="""","""",IF(B810="""","""",B810*GOOGLEFINANCE(A810)))"),"")</f>
        <v/>
      </c>
      <c r="E810" s="71" t="str">
        <f t="shared" si="1"/>
        <v/>
      </c>
      <c r="F810" s="72" t="str">
        <f t="shared" si="2"/>
        <v/>
      </c>
      <c r="G810" s="73" t="str">
        <f>IF(A810="","",SUMIF(Transacoes!C$3:C1001,A810,Transacoes!G$3:G1001))</f>
        <v/>
      </c>
      <c r="H810" s="74" t="str">
        <f>IF(A810="","", SUMIF(Transacoes!C$3:C1001, A810, Transacoes!H$3:H1001))</f>
        <v/>
      </c>
      <c r="I810" s="75" t="str">
        <f>IF($A810="","",SUMIF(Transacoes!$C$3:$C1001, $A810, Transacoes!I$3:I1001))</f>
        <v/>
      </c>
      <c r="J810" s="75" t="str">
        <f>IF($A810="","",SUMIF(Transacoes!$C$3:$C1001, $A810, Transacoes!J$3:J1001))</f>
        <v/>
      </c>
      <c r="K810" s="75" t="str">
        <f>IF($A810="","",SUMIF(Transacoes!$C$3:$C1001, $A810, Transacoes!K$3:K1001))</f>
        <v/>
      </c>
      <c r="L810" s="75" t="str">
        <f>IF($A810="","",SUMIF(Transacoes!$C$3:$C1001, $A810, Transacoes!L$3:L1001))</f>
        <v/>
      </c>
      <c r="M810" s="76" t="str">
        <f>IF($A810="","",SUMIF(Transacoes!$C$3:$C1001, $A810, Transacoes!M$3:M1001))</f>
        <v/>
      </c>
      <c r="N810" s="30"/>
      <c r="O810" s="31"/>
      <c r="P810" s="31"/>
      <c r="Q810" s="31"/>
      <c r="R810" s="31"/>
      <c r="S810" s="31"/>
      <c r="T810" s="31"/>
      <c r="U810" s="31"/>
      <c r="V810" s="31"/>
      <c r="W810" s="31"/>
      <c r="X810" s="31"/>
    </row>
    <row r="811">
      <c r="A811" s="69"/>
      <c r="B811" s="70" t="str">
        <f>IF($A811="","",SUMIFS(Transacoes!D$3:D1001,Transacoes!$C$3:$C1001,$A811,Transacoes!$B$3:$B1001,"C")-SUMIFS(Transacoes!D$3:D1001,Transacoes!$C$3:$C1001,$A811,Transacoes!$B$3:$B1001,"V"))</f>
        <v/>
      </c>
      <c r="C811" s="71" t="str">
        <f>IF($A811="","",(SUMIFS(Transacoes!F$3:F1001,Transacoes!$C$3:$C1001,$A811,Transacoes!$B$3:$B1001,"C")-SUMIFS(Transacoes!F$3:F1001,Transacoes!$C$3:$C1001,$A811,Transacoes!$B$3:$B1001,"V")) + G811)</f>
        <v/>
      </c>
      <c r="D811" s="71" t="str">
        <f>IFERROR(__xludf.DUMMYFUNCTION("IF(A811="""","""",IF(B811="""","""",B811*GOOGLEFINANCE(A811)))"),"")</f>
        <v/>
      </c>
      <c r="E811" s="71" t="str">
        <f t="shared" si="1"/>
        <v/>
      </c>
      <c r="F811" s="72" t="str">
        <f t="shared" si="2"/>
        <v/>
      </c>
      <c r="G811" s="73" t="str">
        <f>IF(A811="","",SUMIF(Transacoes!C$3:C1001,A811,Transacoes!G$3:G1001))</f>
        <v/>
      </c>
      <c r="H811" s="74" t="str">
        <f>IF(A811="","", SUMIF(Transacoes!C$3:C1001, A811, Transacoes!H$3:H1001))</f>
        <v/>
      </c>
      <c r="I811" s="75" t="str">
        <f>IF($A811="","",SUMIF(Transacoes!$C$3:$C1001, $A811, Transacoes!I$3:I1001))</f>
        <v/>
      </c>
      <c r="J811" s="75" t="str">
        <f>IF($A811="","",SUMIF(Transacoes!$C$3:$C1001, $A811, Transacoes!J$3:J1001))</f>
        <v/>
      </c>
      <c r="K811" s="75" t="str">
        <f>IF($A811="","",SUMIF(Transacoes!$C$3:$C1001, $A811, Transacoes!K$3:K1001))</f>
        <v/>
      </c>
      <c r="L811" s="75" t="str">
        <f>IF($A811="","",SUMIF(Transacoes!$C$3:$C1001, $A811, Transacoes!L$3:L1001))</f>
        <v/>
      </c>
      <c r="M811" s="76" t="str">
        <f>IF($A811="","",SUMIF(Transacoes!$C$3:$C1001, $A811, Transacoes!M$3:M1001))</f>
        <v/>
      </c>
      <c r="N811" s="30"/>
      <c r="O811" s="31"/>
      <c r="P811" s="31"/>
      <c r="Q811" s="31"/>
      <c r="R811" s="31"/>
      <c r="S811" s="31"/>
      <c r="T811" s="31"/>
      <c r="U811" s="31"/>
      <c r="V811" s="31"/>
      <c r="W811" s="31"/>
      <c r="X811" s="31"/>
    </row>
    <row r="812">
      <c r="A812" s="69"/>
      <c r="B812" s="70" t="str">
        <f>IF($A812="","",SUMIFS(Transacoes!D$3:D1001,Transacoes!$C$3:$C1001,$A812,Transacoes!$B$3:$B1001,"C")-SUMIFS(Transacoes!D$3:D1001,Transacoes!$C$3:$C1001,$A812,Transacoes!$B$3:$B1001,"V"))</f>
        <v/>
      </c>
      <c r="C812" s="71" t="str">
        <f>IF($A812="","",(SUMIFS(Transacoes!F$3:F1001,Transacoes!$C$3:$C1001,$A812,Transacoes!$B$3:$B1001,"C")-SUMIFS(Transacoes!F$3:F1001,Transacoes!$C$3:$C1001,$A812,Transacoes!$B$3:$B1001,"V")) + G812)</f>
        <v/>
      </c>
      <c r="D812" s="71" t="str">
        <f>IFERROR(__xludf.DUMMYFUNCTION("IF(A812="""","""",IF(B812="""","""",B812*GOOGLEFINANCE(A812)))"),"")</f>
        <v/>
      </c>
      <c r="E812" s="71" t="str">
        <f t="shared" si="1"/>
        <v/>
      </c>
      <c r="F812" s="72" t="str">
        <f t="shared" si="2"/>
        <v/>
      </c>
      <c r="G812" s="73" t="str">
        <f>IF(A812="","",SUMIF(Transacoes!C$3:C1001,A812,Transacoes!G$3:G1001))</f>
        <v/>
      </c>
      <c r="H812" s="74" t="str">
        <f>IF(A812="","", SUMIF(Transacoes!C$3:C1001, A812, Transacoes!H$3:H1001))</f>
        <v/>
      </c>
      <c r="I812" s="75" t="str">
        <f>IF($A812="","",SUMIF(Transacoes!$C$3:$C1001, $A812, Transacoes!I$3:I1001))</f>
        <v/>
      </c>
      <c r="J812" s="75" t="str">
        <f>IF($A812="","",SUMIF(Transacoes!$C$3:$C1001, $A812, Transacoes!J$3:J1001))</f>
        <v/>
      </c>
      <c r="K812" s="75" t="str">
        <f>IF($A812="","",SUMIF(Transacoes!$C$3:$C1001, $A812, Transacoes!K$3:K1001))</f>
        <v/>
      </c>
      <c r="L812" s="75" t="str">
        <f>IF($A812="","",SUMIF(Transacoes!$C$3:$C1001, $A812, Transacoes!L$3:L1001))</f>
        <v/>
      </c>
      <c r="M812" s="76" t="str">
        <f>IF($A812="","",SUMIF(Transacoes!$C$3:$C1001, $A812, Transacoes!M$3:M1001))</f>
        <v/>
      </c>
      <c r="N812" s="30"/>
      <c r="O812" s="31"/>
      <c r="P812" s="31"/>
      <c r="Q812" s="31"/>
      <c r="R812" s="31"/>
      <c r="S812" s="31"/>
      <c r="T812" s="31"/>
      <c r="U812" s="31"/>
      <c r="V812" s="31"/>
      <c r="W812" s="31"/>
      <c r="X812" s="31"/>
    </row>
    <row r="813">
      <c r="A813" s="69"/>
      <c r="B813" s="70" t="str">
        <f>IF($A813="","",SUMIFS(Transacoes!D$3:D1001,Transacoes!$C$3:$C1001,$A813,Transacoes!$B$3:$B1001,"C")-SUMIFS(Transacoes!D$3:D1001,Transacoes!$C$3:$C1001,$A813,Transacoes!$B$3:$B1001,"V"))</f>
        <v/>
      </c>
      <c r="C813" s="71" t="str">
        <f>IF($A813="","",(SUMIFS(Transacoes!F$3:F1001,Transacoes!$C$3:$C1001,$A813,Transacoes!$B$3:$B1001,"C")-SUMIFS(Transacoes!F$3:F1001,Transacoes!$C$3:$C1001,$A813,Transacoes!$B$3:$B1001,"V")) + G813)</f>
        <v/>
      </c>
      <c r="D813" s="71" t="str">
        <f>IFERROR(__xludf.DUMMYFUNCTION("IF(A813="""","""",IF(B813="""","""",B813*GOOGLEFINANCE(A813)))"),"")</f>
        <v/>
      </c>
      <c r="E813" s="71" t="str">
        <f t="shared" si="1"/>
        <v/>
      </c>
      <c r="F813" s="72" t="str">
        <f t="shared" si="2"/>
        <v/>
      </c>
      <c r="G813" s="73" t="str">
        <f>IF(A813="","",SUMIF(Transacoes!C$3:C1001,A813,Transacoes!G$3:G1001))</f>
        <v/>
      </c>
      <c r="H813" s="74" t="str">
        <f>IF(A813="","", SUMIF(Transacoes!C$3:C1001, A813, Transacoes!H$3:H1001))</f>
        <v/>
      </c>
      <c r="I813" s="75" t="str">
        <f>IF($A813="","",SUMIF(Transacoes!$C$3:$C1001, $A813, Transacoes!I$3:I1001))</f>
        <v/>
      </c>
      <c r="J813" s="75" t="str">
        <f>IF($A813="","",SUMIF(Transacoes!$C$3:$C1001, $A813, Transacoes!J$3:J1001))</f>
        <v/>
      </c>
      <c r="K813" s="75" t="str">
        <f>IF($A813="","",SUMIF(Transacoes!$C$3:$C1001, $A813, Transacoes!K$3:K1001))</f>
        <v/>
      </c>
      <c r="L813" s="75" t="str">
        <f>IF($A813="","",SUMIF(Transacoes!$C$3:$C1001, $A813, Transacoes!L$3:L1001))</f>
        <v/>
      </c>
      <c r="M813" s="76" t="str">
        <f>IF($A813="","",SUMIF(Transacoes!$C$3:$C1001, $A813, Transacoes!M$3:M1001))</f>
        <v/>
      </c>
      <c r="N813" s="30"/>
      <c r="O813" s="31"/>
      <c r="P813" s="31"/>
      <c r="Q813" s="31"/>
      <c r="R813" s="31"/>
      <c r="S813" s="31"/>
      <c r="T813" s="31"/>
      <c r="U813" s="31"/>
      <c r="V813" s="31"/>
      <c r="W813" s="31"/>
      <c r="X813" s="31"/>
    </row>
    <row r="814">
      <c r="A814" s="69"/>
      <c r="B814" s="70" t="str">
        <f>IF($A814="","",SUMIFS(Transacoes!D$3:D1001,Transacoes!$C$3:$C1001,$A814,Transacoes!$B$3:$B1001,"C")-SUMIFS(Transacoes!D$3:D1001,Transacoes!$C$3:$C1001,$A814,Transacoes!$B$3:$B1001,"V"))</f>
        <v/>
      </c>
      <c r="C814" s="71" t="str">
        <f>IF($A814="","",(SUMIFS(Transacoes!F$3:F1001,Transacoes!$C$3:$C1001,$A814,Transacoes!$B$3:$B1001,"C")-SUMIFS(Transacoes!F$3:F1001,Transacoes!$C$3:$C1001,$A814,Transacoes!$B$3:$B1001,"V")) + G814)</f>
        <v/>
      </c>
      <c r="D814" s="71" t="str">
        <f>IFERROR(__xludf.DUMMYFUNCTION("IF(A814="""","""",IF(B814="""","""",B814*GOOGLEFINANCE(A814)))"),"")</f>
        <v/>
      </c>
      <c r="E814" s="71" t="str">
        <f t="shared" si="1"/>
        <v/>
      </c>
      <c r="F814" s="72" t="str">
        <f t="shared" si="2"/>
        <v/>
      </c>
      <c r="G814" s="73" t="str">
        <f>IF(A814="","",SUMIF(Transacoes!C$3:C1001,A814,Transacoes!G$3:G1001))</f>
        <v/>
      </c>
      <c r="H814" s="74" t="str">
        <f>IF(A814="","", SUMIF(Transacoes!C$3:C1001, A814, Transacoes!H$3:H1001))</f>
        <v/>
      </c>
      <c r="I814" s="75" t="str">
        <f>IF($A814="","",SUMIF(Transacoes!$C$3:$C1001, $A814, Transacoes!I$3:I1001))</f>
        <v/>
      </c>
      <c r="J814" s="75" t="str">
        <f>IF($A814="","",SUMIF(Transacoes!$C$3:$C1001, $A814, Transacoes!J$3:J1001))</f>
        <v/>
      </c>
      <c r="K814" s="75" t="str">
        <f>IF($A814="","",SUMIF(Transacoes!$C$3:$C1001, $A814, Transacoes!K$3:K1001))</f>
        <v/>
      </c>
      <c r="L814" s="75" t="str">
        <f>IF($A814="","",SUMIF(Transacoes!$C$3:$C1001, $A814, Transacoes!L$3:L1001))</f>
        <v/>
      </c>
      <c r="M814" s="76" t="str">
        <f>IF($A814="","",SUMIF(Transacoes!$C$3:$C1001, $A814, Transacoes!M$3:M1001))</f>
        <v/>
      </c>
      <c r="N814" s="30"/>
      <c r="O814" s="31"/>
      <c r="P814" s="31"/>
      <c r="Q814" s="31"/>
      <c r="R814" s="31"/>
      <c r="S814" s="31"/>
      <c r="T814" s="31"/>
      <c r="U814" s="31"/>
      <c r="V814" s="31"/>
      <c r="W814" s="31"/>
      <c r="X814" s="31"/>
    </row>
    <row r="815">
      <c r="A815" s="69"/>
      <c r="B815" s="70" t="str">
        <f>IF($A815="","",SUMIFS(Transacoes!D$3:D1001,Transacoes!$C$3:$C1001,$A815,Transacoes!$B$3:$B1001,"C")-SUMIFS(Transacoes!D$3:D1001,Transacoes!$C$3:$C1001,$A815,Transacoes!$B$3:$B1001,"V"))</f>
        <v/>
      </c>
      <c r="C815" s="71" t="str">
        <f>IF($A815="","",(SUMIFS(Transacoes!F$3:F1001,Transacoes!$C$3:$C1001,$A815,Transacoes!$B$3:$B1001,"C")-SUMIFS(Transacoes!F$3:F1001,Transacoes!$C$3:$C1001,$A815,Transacoes!$B$3:$B1001,"V")) + G815)</f>
        <v/>
      </c>
      <c r="D815" s="71" t="str">
        <f>IFERROR(__xludf.DUMMYFUNCTION("IF(A815="""","""",IF(B815="""","""",B815*GOOGLEFINANCE(A815)))"),"")</f>
        <v/>
      </c>
      <c r="E815" s="71" t="str">
        <f t="shared" si="1"/>
        <v/>
      </c>
      <c r="F815" s="72" t="str">
        <f t="shared" si="2"/>
        <v/>
      </c>
      <c r="G815" s="73" t="str">
        <f>IF(A815="","",SUMIF(Transacoes!C$3:C1001,A815,Transacoes!G$3:G1001))</f>
        <v/>
      </c>
      <c r="H815" s="74" t="str">
        <f>IF(A815="","", SUMIF(Transacoes!C$3:C1001, A815, Transacoes!H$3:H1001))</f>
        <v/>
      </c>
      <c r="I815" s="75" t="str">
        <f>IF($A815="","",SUMIF(Transacoes!$C$3:$C1001, $A815, Transacoes!I$3:I1001))</f>
        <v/>
      </c>
      <c r="J815" s="75" t="str">
        <f>IF($A815="","",SUMIF(Transacoes!$C$3:$C1001, $A815, Transacoes!J$3:J1001))</f>
        <v/>
      </c>
      <c r="K815" s="75" t="str">
        <f>IF($A815="","",SUMIF(Transacoes!$C$3:$C1001, $A815, Transacoes!K$3:K1001))</f>
        <v/>
      </c>
      <c r="L815" s="75" t="str">
        <f>IF($A815="","",SUMIF(Transacoes!$C$3:$C1001, $A815, Transacoes!L$3:L1001))</f>
        <v/>
      </c>
      <c r="M815" s="76" t="str">
        <f>IF($A815="","",SUMIF(Transacoes!$C$3:$C1001, $A815, Transacoes!M$3:M1001))</f>
        <v/>
      </c>
      <c r="N815" s="30"/>
      <c r="O815" s="31"/>
      <c r="P815" s="31"/>
      <c r="Q815" s="31"/>
      <c r="R815" s="31"/>
      <c r="S815" s="31"/>
      <c r="T815" s="31"/>
      <c r="U815" s="31"/>
      <c r="V815" s="31"/>
      <c r="W815" s="31"/>
      <c r="X815" s="31"/>
    </row>
    <row r="816">
      <c r="A816" s="69"/>
      <c r="B816" s="70" t="str">
        <f>IF($A816="","",SUMIFS(Transacoes!D$3:D1001,Transacoes!$C$3:$C1001,$A816,Transacoes!$B$3:$B1001,"C")-SUMIFS(Transacoes!D$3:D1001,Transacoes!$C$3:$C1001,$A816,Transacoes!$B$3:$B1001,"V"))</f>
        <v/>
      </c>
      <c r="C816" s="71" t="str">
        <f>IF($A816="","",(SUMIFS(Transacoes!F$3:F1001,Transacoes!$C$3:$C1001,$A816,Transacoes!$B$3:$B1001,"C")-SUMIFS(Transacoes!F$3:F1001,Transacoes!$C$3:$C1001,$A816,Transacoes!$B$3:$B1001,"V")) + G816)</f>
        <v/>
      </c>
      <c r="D816" s="71" t="str">
        <f>IFERROR(__xludf.DUMMYFUNCTION("IF(A816="""","""",IF(B816="""","""",B816*GOOGLEFINANCE(A816)))"),"")</f>
        <v/>
      </c>
      <c r="E816" s="71" t="str">
        <f t="shared" si="1"/>
        <v/>
      </c>
      <c r="F816" s="72" t="str">
        <f t="shared" si="2"/>
        <v/>
      </c>
      <c r="G816" s="73" t="str">
        <f>IF(A816="","",SUMIF(Transacoes!C$3:C1001,A816,Transacoes!G$3:G1001))</f>
        <v/>
      </c>
      <c r="H816" s="74" t="str">
        <f>IF(A816="","", SUMIF(Transacoes!C$3:C1001, A816, Transacoes!H$3:H1001))</f>
        <v/>
      </c>
      <c r="I816" s="75" t="str">
        <f>IF($A816="","",SUMIF(Transacoes!$C$3:$C1001, $A816, Transacoes!I$3:I1001))</f>
        <v/>
      </c>
      <c r="J816" s="75" t="str">
        <f>IF($A816="","",SUMIF(Transacoes!$C$3:$C1001, $A816, Transacoes!J$3:J1001))</f>
        <v/>
      </c>
      <c r="K816" s="75" t="str">
        <f>IF($A816="","",SUMIF(Transacoes!$C$3:$C1001, $A816, Transacoes!K$3:K1001))</f>
        <v/>
      </c>
      <c r="L816" s="75" t="str">
        <f>IF($A816="","",SUMIF(Transacoes!$C$3:$C1001, $A816, Transacoes!L$3:L1001))</f>
        <v/>
      </c>
      <c r="M816" s="76" t="str">
        <f>IF($A816="","",SUMIF(Transacoes!$C$3:$C1001, $A816, Transacoes!M$3:M1001))</f>
        <v/>
      </c>
      <c r="N816" s="30"/>
      <c r="O816" s="31"/>
      <c r="P816" s="31"/>
      <c r="Q816" s="31"/>
      <c r="R816" s="31"/>
      <c r="S816" s="31"/>
      <c r="T816" s="31"/>
      <c r="U816" s="31"/>
      <c r="V816" s="31"/>
      <c r="W816" s="31"/>
      <c r="X816" s="31"/>
    </row>
    <row r="817">
      <c r="A817" s="69"/>
      <c r="B817" s="70" t="str">
        <f>IF($A817="","",SUMIFS(Transacoes!D$3:D1001,Transacoes!$C$3:$C1001,$A817,Transacoes!$B$3:$B1001,"C")-SUMIFS(Transacoes!D$3:D1001,Transacoes!$C$3:$C1001,$A817,Transacoes!$B$3:$B1001,"V"))</f>
        <v/>
      </c>
      <c r="C817" s="71" t="str">
        <f>IF($A817="","",(SUMIFS(Transacoes!F$3:F1001,Transacoes!$C$3:$C1001,$A817,Transacoes!$B$3:$B1001,"C")-SUMIFS(Transacoes!F$3:F1001,Transacoes!$C$3:$C1001,$A817,Transacoes!$B$3:$B1001,"V")) + G817)</f>
        <v/>
      </c>
      <c r="D817" s="71" t="str">
        <f>IFERROR(__xludf.DUMMYFUNCTION("IF(A817="""","""",IF(B817="""","""",B817*GOOGLEFINANCE(A817)))"),"")</f>
        <v/>
      </c>
      <c r="E817" s="71" t="str">
        <f t="shared" si="1"/>
        <v/>
      </c>
      <c r="F817" s="72" t="str">
        <f t="shared" si="2"/>
        <v/>
      </c>
      <c r="G817" s="73" t="str">
        <f>IF(A817="","",SUMIF(Transacoes!C$3:C1001,A817,Transacoes!G$3:G1001))</f>
        <v/>
      </c>
      <c r="H817" s="74" t="str">
        <f>IF(A817="","", SUMIF(Transacoes!C$3:C1001, A817, Transacoes!H$3:H1001))</f>
        <v/>
      </c>
      <c r="I817" s="75" t="str">
        <f>IF($A817="","",SUMIF(Transacoes!$C$3:$C1001, $A817, Transacoes!I$3:I1001))</f>
        <v/>
      </c>
      <c r="J817" s="75" t="str">
        <f>IF($A817="","",SUMIF(Transacoes!$C$3:$C1001, $A817, Transacoes!J$3:J1001))</f>
        <v/>
      </c>
      <c r="K817" s="75" t="str">
        <f>IF($A817="","",SUMIF(Transacoes!$C$3:$C1001, $A817, Transacoes!K$3:K1001))</f>
        <v/>
      </c>
      <c r="L817" s="75" t="str">
        <f>IF($A817="","",SUMIF(Transacoes!$C$3:$C1001, $A817, Transacoes!L$3:L1001))</f>
        <v/>
      </c>
      <c r="M817" s="76" t="str">
        <f>IF($A817="","",SUMIF(Transacoes!$C$3:$C1001, $A817, Transacoes!M$3:M1001))</f>
        <v/>
      </c>
      <c r="N817" s="30"/>
      <c r="O817" s="31"/>
      <c r="P817" s="31"/>
      <c r="Q817" s="31"/>
      <c r="R817" s="31"/>
      <c r="S817" s="31"/>
      <c r="T817" s="31"/>
      <c r="U817" s="31"/>
      <c r="V817" s="31"/>
      <c r="W817" s="31"/>
      <c r="X817" s="31"/>
    </row>
    <row r="818">
      <c r="A818" s="69"/>
      <c r="B818" s="70" t="str">
        <f>IF($A818="","",SUMIFS(Transacoes!D$3:D1001,Transacoes!$C$3:$C1001,$A818,Transacoes!$B$3:$B1001,"C")-SUMIFS(Transacoes!D$3:D1001,Transacoes!$C$3:$C1001,$A818,Transacoes!$B$3:$B1001,"V"))</f>
        <v/>
      </c>
      <c r="C818" s="71" t="str">
        <f>IF($A818="","",(SUMIFS(Transacoes!F$3:F1001,Transacoes!$C$3:$C1001,$A818,Transacoes!$B$3:$B1001,"C")-SUMIFS(Transacoes!F$3:F1001,Transacoes!$C$3:$C1001,$A818,Transacoes!$B$3:$B1001,"V")) + G818)</f>
        <v/>
      </c>
      <c r="D818" s="71" t="str">
        <f>IFERROR(__xludf.DUMMYFUNCTION("IF(A818="""","""",IF(B818="""","""",B818*GOOGLEFINANCE(A818)))"),"")</f>
        <v/>
      </c>
      <c r="E818" s="71" t="str">
        <f t="shared" si="1"/>
        <v/>
      </c>
      <c r="F818" s="72" t="str">
        <f t="shared" si="2"/>
        <v/>
      </c>
      <c r="G818" s="73" t="str">
        <f>IF(A818="","",SUMIF(Transacoes!C$3:C1001,A818,Transacoes!G$3:G1001))</f>
        <v/>
      </c>
      <c r="H818" s="74" t="str">
        <f>IF(A818="","", SUMIF(Transacoes!C$3:C1001, A818, Transacoes!H$3:H1001))</f>
        <v/>
      </c>
      <c r="I818" s="75" t="str">
        <f>IF($A818="","",SUMIF(Transacoes!$C$3:$C1001, $A818, Transacoes!I$3:I1001))</f>
        <v/>
      </c>
      <c r="J818" s="75" t="str">
        <f>IF($A818="","",SUMIF(Transacoes!$C$3:$C1001, $A818, Transacoes!J$3:J1001))</f>
        <v/>
      </c>
      <c r="K818" s="75" t="str">
        <f>IF($A818="","",SUMIF(Transacoes!$C$3:$C1001, $A818, Transacoes!K$3:K1001))</f>
        <v/>
      </c>
      <c r="L818" s="75" t="str">
        <f>IF($A818="","",SUMIF(Transacoes!$C$3:$C1001, $A818, Transacoes!L$3:L1001))</f>
        <v/>
      </c>
      <c r="M818" s="76" t="str">
        <f>IF($A818="","",SUMIF(Transacoes!$C$3:$C1001, $A818, Transacoes!M$3:M1001))</f>
        <v/>
      </c>
      <c r="N818" s="30"/>
      <c r="O818" s="31"/>
      <c r="P818" s="31"/>
      <c r="Q818" s="31"/>
      <c r="R818" s="31"/>
      <c r="S818" s="31"/>
      <c r="T818" s="31"/>
      <c r="U818" s="31"/>
      <c r="V818" s="31"/>
      <c r="W818" s="31"/>
      <c r="X818" s="31"/>
    </row>
    <row r="819">
      <c r="A819" s="69"/>
      <c r="B819" s="70" t="str">
        <f>IF($A819="","",SUMIFS(Transacoes!D$3:D1001,Transacoes!$C$3:$C1001,$A819,Transacoes!$B$3:$B1001,"C")-SUMIFS(Transacoes!D$3:D1001,Transacoes!$C$3:$C1001,$A819,Transacoes!$B$3:$B1001,"V"))</f>
        <v/>
      </c>
      <c r="C819" s="71" t="str">
        <f>IF($A819="","",(SUMIFS(Transacoes!F$3:F1001,Transacoes!$C$3:$C1001,$A819,Transacoes!$B$3:$B1001,"C")-SUMIFS(Transacoes!F$3:F1001,Transacoes!$C$3:$C1001,$A819,Transacoes!$B$3:$B1001,"V")) + G819)</f>
        <v/>
      </c>
      <c r="D819" s="71" t="str">
        <f>IFERROR(__xludf.DUMMYFUNCTION("IF(A819="""","""",IF(B819="""","""",B819*GOOGLEFINANCE(A819)))"),"")</f>
        <v/>
      </c>
      <c r="E819" s="71" t="str">
        <f t="shared" si="1"/>
        <v/>
      </c>
      <c r="F819" s="72" t="str">
        <f t="shared" si="2"/>
        <v/>
      </c>
      <c r="G819" s="73" t="str">
        <f>IF(A819="","",SUMIF(Transacoes!C$3:C1001,A819,Transacoes!G$3:G1001))</f>
        <v/>
      </c>
      <c r="H819" s="74" t="str">
        <f>IF(A819="","", SUMIF(Transacoes!C$3:C1001, A819, Transacoes!H$3:H1001))</f>
        <v/>
      </c>
      <c r="I819" s="75" t="str">
        <f>IF($A819="","",SUMIF(Transacoes!$C$3:$C1001, $A819, Transacoes!I$3:I1001))</f>
        <v/>
      </c>
      <c r="J819" s="75" t="str">
        <f>IF($A819="","",SUMIF(Transacoes!$C$3:$C1001, $A819, Transacoes!J$3:J1001))</f>
        <v/>
      </c>
      <c r="K819" s="75" t="str">
        <f>IF($A819="","",SUMIF(Transacoes!$C$3:$C1001, $A819, Transacoes!K$3:K1001))</f>
        <v/>
      </c>
      <c r="L819" s="75" t="str">
        <f>IF($A819="","",SUMIF(Transacoes!$C$3:$C1001, $A819, Transacoes!L$3:L1001))</f>
        <v/>
      </c>
      <c r="M819" s="76" t="str">
        <f>IF($A819="","",SUMIF(Transacoes!$C$3:$C1001, $A819, Transacoes!M$3:M1001))</f>
        <v/>
      </c>
      <c r="N819" s="30"/>
      <c r="O819" s="31"/>
      <c r="P819" s="31"/>
      <c r="Q819" s="31"/>
      <c r="R819" s="31"/>
      <c r="S819" s="31"/>
      <c r="T819" s="31"/>
      <c r="U819" s="31"/>
      <c r="V819" s="31"/>
      <c r="W819" s="31"/>
      <c r="X819" s="31"/>
    </row>
    <row r="820">
      <c r="A820" s="69"/>
      <c r="B820" s="70" t="str">
        <f>IF($A820="","",SUMIFS(Transacoes!D$3:D1001,Transacoes!$C$3:$C1001,$A820,Transacoes!$B$3:$B1001,"C")-SUMIFS(Transacoes!D$3:D1001,Transacoes!$C$3:$C1001,$A820,Transacoes!$B$3:$B1001,"V"))</f>
        <v/>
      </c>
      <c r="C820" s="71" t="str">
        <f>IF($A820="","",(SUMIFS(Transacoes!F$3:F1001,Transacoes!$C$3:$C1001,$A820,Transacoes!$B$3:$B1001,"C")-SUMIFS(Transacoes!F$3:F1001,Transacoes!$C$3:$C1001,$A820,Transacoes!$B$3:$B1001,"V")) + G820)</f>
        <v/>
      </c>
      <c r="D820" s="71" t="str">
        <f>IFERROR(__xludf.DUMMYFUNCTION("IF(A820="""","""",IF(B820="""","""",B820*GOOGLEFINANCE(A820)))"),"")</f>
        <v/>
      </c>
      <c r="E820" s="71" t="str">
        <f t="shared" si="1"/>
        <v/>
      </c>
      <c r="F820" s="72" t="str">
        <f t="shared" si="2"/>
        <v/>
      </c>
      <c r="G820" s="73" t="str">
        <f>IF(A820="","",SUMIF(Transacoes!C$3:C1001,A820,Transacoes!G$3:G1001))</f>
        <v/>
      </c>
      <c r="H820" s="74" t="str">
        <f>IF(A820="","", SUMIF(Transacoes!C$3:C1001, A820, Transacoes!H$3:H1001))</f>
        <v/>
      </c>
      <c r="I820" s="75" t="str">
        <f>IF($A820="","",SUMIF(Transacoes!$C$3:$C1001, $A820, Transacoes!I$3:I1001))</f>
        <v/>
      </c>
      <c r="J820" s="75" t="str">
        <f>IF($A820="","",SUMIF(Transacoes!$C$3:$C1001, $A820, Transacoes!J$3:J1001))</f>
        <v/>
      </c>
      <c r="K820" s="75" t="str">
        <f>IF($A820="","",SUMIF(Transacoes!$C$3:$C1001, $A820, Transacoes!K$3:K1001))</f>
        <v/>
      </c>
      <c r="L820" s="75" t="str">
        <f>IF($A820="","",SUMIF(Transacoes!$C$3:$C1001, $A820, Transacoes!L$3:L1001))</f>
        <v/>
      </c>
      <c r="M820" s="76" t="str">
        <f>IF($A820="","",SUMIF(Transacoes!$C$3:$C1001, $A820, Transacoes!M$3:M1001))</f>
        <v/>
      </c>
      <c r="N820" s="30"/>
      <c r="O820" s="31"/>
      <c r="P820" s="31"/>
      <c r="Q820" s="31"/>
      <c r="R820" s="31"/>
      <c r="S820" s="31"/>
      <c r="T820" s="31"/>
      <c r="U820" s="31"/>
      <c r="V820" s="31"/>
      <c r="W820" s="31"/>
      <c r="X820" s="31"/>
    </row>
    <row r="821">
      <c r="A821" s="69"/>
      <c r="B821" s="70" t="str">
        <f>IF($A821="","",SUMIFS(Transacoes!D$3:D1001,Transacoes!$C$3:$C1001,$A821,Transacoes!$B$3:$B1001,"C")-SUMIFS(Transacoes!D$3:D1001,Transacoes!$C$3:$C1001,$A821,Transacoes!$B$3:$B1001,"V"))</f>
        <v/>
      </c>
      <c r="C821" s="71" t="str">
        <f>IF($A821="","",(SUMIFS(Transacoes!F$3:F1001,Transacoes!$C$3:$C1001,$A821,Transacoes!$B$3:$B1001,"C")-SUMIFS(Transacoes!F$3:F1001,Transacoes!$C$3:$C1001,$A821,Transacoes!$B$3:$B1001,"V")) + G821)</f>
        <v/>
      </c>
      <c r="D821" s="71" t="str">
        <f>IFERROR(__xludf.DUMMYFUNCTION("IF(A821="""","""",IF(B821="""","""",B821*GOOGLEFINANCE(A821)))"),"")</f>
        <v/>
      </c>
      <c r="E821" s="71" t="str">
        <f t="shared" si="1"/>
        <v/>
      </c>
      <c r="F821" s="72" t="str">
        <f t="shared" si="2"/>
        <v/>
      </c>
      <c r="G821" s="73" t="str">
        <f>IF(A821="","",SUMIF(Transacoes!C$3:C1001,A821,Transacoes!G$3:G1001))</f>
        <v/>
      </c>
      <c r="H821" s="74" t="str">
        <f>IF(A821="","", SUMIF(Transacoes!C$3:C1001, A821, Transacoes!H$3:H1001))</f>
        <v/>
      </c>
      <c r="I821" s="75" t="str">
        <f>IF($A821="","",SUMIF(Transacoes!$C$3:$C1001, $A821, Transacoes!I$3:I1001))</f>
        <v/>
      </c>
      <c r="J821" s="75" t="str">
        <f>IF($A821="","",SUMIF(Transacoes!$C$3:$C1001, $A821, Transacoes!J$3:J1001))</f>
        <v/>
      </c>
      <c r="K821" s="75" t="str">
        <f>IF($A821="","",SUMIF(Transacoes!$C$3:$C1001, $A821, Transacoes!K$3:K1001))</f>
        <v/>
      </c>
      <c r="L821" s="75" t="str">
        <f>IF($A821="","",SUMIF(Transacoes!$C$3:$C1001, $A821, Transacoes!L$3:L1001))</f>
        <v/>
      </c>
      <c r="M821" s="76" t="str">
        <f>IF($A821="","",SUMIF(Transacoes!$C$3:$C1001, $A821, Transacoes!M$3:M1001))</f>
        <v/>
      </c>
      <c r="N821" s="30"/>
      <c r="O821" s="31"/>
      <c r="P821" s="31"/>
      <c r="Q821" s="31"/>
      <c r="R821" s="31"/>
      <c r="S821" s="31"/>
      <c r="T821" s="31"/>
      <c r="U821" s="31"/>
      <c r="V821" s="31"/>
      <c r="W821" s="31"/>
      <c r="X821" s="31"/>
    </row>
    <row r="822">
      <c r="A822" s="69"/>
      <c r="B822" s="70" t="str">
        <f>IF($A822="","",SUMIFS(Transacoes!D$3:D1001,Transacoes!$C$3:$C1001,$A822,Transacoes!$B$3:$B1001,"C")-SUMIFS(Transacoes!D$3:D1001,Transacoes!$C$3:$C1001,$A822,Transacoes!$B$3:$B1001,"V"))</f>
        <v/>
      </c>
      <c r="C822" s="71" t="str">
        <f>IF($A822="","",(SUMIFS(Transacoes!F$3:F1001,Transacoes!$C$3:$C1001,$A822,Transacoes!$B$3:$B1001,"C")-SUMIFS(Transacoes!F$3:F1001,Transacoes!$C$3:$C1001,$A822,Transacoes!$B$3:$B1001,"V")) + G822)</f>
        <v/>
      </c>
      <c r="D822" s="71" t="str">
        <f>IFERROR(__xludf.DUMMYFUNCTION("IF(A822="""","""",IF(B822="""","""",B822*GOOGLEFINANCE(A822)))"),"")</f>
        <v/>
      </c>
      <c r="E822" s="71" t="str">
        <f t="shared" si="1"/>
        <v/>
      </c>
      <c r="F822" s="72" t="str">
        <f t="shared" si="2"/>
        <v/>
      </c>
      <c r="G822" s="73" t="str">
        <f>IF(A822="","",SUMIF(Transacoes!C$3:C1001,A822,Transacoes!G$3:G1001))</f>
        <v/>
      </c>
      <c r="H822" s="74" t="str">
        <f>IF(A822="","", SUMIF(Transacoes!C$3:C1001, A822, Transacoes!H$3:H1001))</f>
        <v/>
      </c>
      <c r="I822" s="75" t="str">
        <f>IF($A822="","",SUMIF(Transacoes!$C$3:$C1001, $A822, Transacoes!I$3:I1001))</f>
        <v/>
      </c>
      <c r="J822" s="75" t="str">
        <f>IF($A822="","",SUMIF(Transacoes!$C$3:$C1001, $A822, Transacoes!J$3:J1001))</f>
        <v/>
      </c>
      <c r="K822" s="75" t="str">
        <f>IF($A822="","",SUMIF(Transacoes!$C$3:$C1001, $A822, Transacoes!K$3:K1001))</f>
        <v/>
      </c>
      <c r="L822" s="75" t="str">
        <f>IF($A822="","",SUMIF(Transacoes!$C$3:$C1001, $A822, Transacoes!L$3:L1001))</f>
        <v/>
      </c>
      <c r="M822" s="76" t="str">
        <f>IF($A822="","",SUMIF(Transacoes!$C$3:$C1001, $A822, Transacoes!M$3:M1001))</f>
        <v/>
      </c>
      <c r="N822" s="30"/>
      <c r="O822" s="31"/>
      <c r="P822" s="31"/>
      <c r="Q822" s="31"/>
      <c r="R822" s="31"/>
      <c r="S822" s="31"/>
      <c r="T822" s="31"/>
      <c r="U822" s="31"/>
      <c r="V822" s="31"/>
      <c r="W822" s="31"/>
      <c r="X822" s="31"/>
    </row>
    <row r="823">
      <c r="A823" s="69"/>
      <c r="B823" s="70" t="str">
        <f>IF($A823="","",SUMIFS(Transacoes!D$3:D1001,Transacoes!$C$3:$C1001,$A823,Transacoes!$B$3:$B1001,"C")-SUMIFS(Transacoes!D$3:D1001,Transacoes!$C$3:$C1001,$A823,Transacoes!$B$3:$B1001,"V"))</f>
        <v/>
      </c>
      <c r="C823" s="71" t="str">
        <f>IF($A823="","",(SUMIFS(Transacoes!F$3:F1001,Transacoes!$C$3:$C1001,$A823,Transacoes!$B$3:$B1001,"C")-SUMIFS(Transacoes!F$3:F1001,Transacoes!$C$3:$C1001,$A823,Transacoes!$B$3:$B1001,"V")) + G823)</f>
        <v/>
      </c>
      <c r="D823" s="71" t="str">
        <f>IFERROR(__xludf.DUMMYFUNCTION("IF(A823="""","""",IF(B823="""","""",B823*GOOGLEFINANCE(A823)))"),"")</f>
        <v/>
      </c>
      <c r="E823" s="71" t="str">
        <f t="shared" si="1"/>
        <v/>
      </c>
      <c r="F823" s="72" t="str">
        <f t="shared" si="2"/>
        <v/>
      </c>
      <c r="G823" s="73" t="str">
        <f>IF(A823="","",SUMIF(Transacoes!C$3:C1001,A823,Transacoes!G$3:G1001))</f>
        <v/>
      </c>
      <c r="H823" s="74" t="str">
        <f>IF(A823="","", SUMIF(Transacoes!C$3:C1001, A823, Transacoes!H$3:H1001))</f>
        <v/>
      </c>
      <c r="I823" s="75" t="str">
        <f>IF($A823="","",SUMIF(Transacoes!$C$3:$C1001, $A823, Transacoes!I$3:I1001))</f>
        <v/>
      </c>
      <c r="J823" s="75" t="str">
        <f>IF($A823="","",SUMIF(Transacoes!$C$3:$C1001, $A823, Transacoes!J$3:J1001))</f>
        <v/>
      </c>
      <c r="K823" s="75" t="str">
        <f>IF($A823="","",SUMIF(Transacoes!$C$3:$C1001, $A823, Transacoes!K$3:K1001))</f>
        <v/>
      </c>
      <c r="L823" s="75" t="str">
        <f>IF($A823="","",SUMIF(Transacoes!$C$3:$C1001, $A823, Transacoes!L$3:L1001))</f>
        <v/>
      </c>
      <c r="M823" s="76" t="str">
        <f>IF($A823="","",SUMIF(Transacoes!$C$3:$C1001, $A823, Transacoes!M$3:M1001))</f>
        <v/>
      </c>
      <c r="N823" s="30"/>
      <c r="O823" s="31"/>
      <c r="P823" s="31"/>
      <c r="Q823" s="31"/>
      <c r="R823" s="31"/>
      <c r="S823" s="31"/>
      <c r="T823" s="31"/>
      <c r="U823" s="31"/>
      <c r="V823" s="31"/>
      <c r="W823" s="31"/>
      <c r="X823" s="31"/>
    </row>
    <row r="824">
      <c r="A824" s="69"/>
      <c r="B824" s="70" t="str">
        <f>IF($A824="","",SUMIFS(Transacoes!D$3:D1001,Transacoes!$C$3:$C1001,$A824,Transacoes!$B$3:$B1001,"C")-SUMIFS(Transacoes!D$3:D1001,Transacoes!$C$3:$C1001,$A824,Transacoes!$B$3:$B1001,"V"))</f>
        <v/>
      </c>
      <c r="C824" s="71" t="str">
        <f>IF($A824="","",(SUMIFS(Transacoes!F$3:F1001,Transacoes!$C$3:$C1001,$A824,Transacoes!$B$3:$B1001,"C")-SUMIFS(Transacoes!F$3:F1001,Transacoes!$C$3:$C1001,$A824,Transacoes!$B$3:$B1001,"V")) + G824)</f>
        <v/>
      </c>
      <c r="D824" s="71" t="str">
        <f>IFERROR(__xludf.DUMMYFUNCTION("IF(A824="""","""",IF(B824="""","""",B824*GOOGLEFINANCE(A824)))"),"")</f>
        <v/>
      </c>
      <c r="E824" s="71" t="str">
        <f t="shared" si="1"/>
        <v/>
      </c>
      <c r="F824" s="72" t="str">
        <f t="shared" si="2"/>
        <v/>
      </c>
      <c r="G824" s="73" t="str">
        <f>IF(A824="","",SUMIF(Transacoes!C$3:C1001,A824,Transacoes!G$3:G1001))</f>
        <v/>
      </c>
      <c r="H824" s="74" t="str">
        <f>IF(A824="","", SUMIF(Transacoes!C$3:C1001, A824, Transacoes!H$3:H1001))</f>
        <v/>
      </c>
      <c r="I824" s="75" t="str">
        <f>IF($A824="","",SUMIF(Transacoes!$C$3:$C1001, $A824, Transacoes!I$3:I1001))</f>
        <v/>
      </c>
      <c r="J824" s="75" t="str">
        <f>IF($A824="","",SUMIF(Transacoes!$C$3:$C1001, $A824, Transacoes!J$3:J1001))</f>
        <v/>
      </c>
      <c r="K824" s="75" t="str">
        <f>IF($A824="","",SUMIF(Transacoes!$C$3:$C1001, $A824, Transacoes!K$3:K1001))</f>
        <v/>
      </c>
      <c r="L824" s="75" t="str">
        <f>IF($A824="","",SUMIF(Transacoes!$C$3:$C1001, $A824, Transacoes!L$3:L1001))</f>
        <v/>
      </c>
      <c r="M824" s="76" t="str">
        <f>IF($A824="","",SUMIF(Transacoes!$C$3:$C1001, $A824, Transacoes!M$3:M1001))</f>
        <v/>
      </c>
      <c r="N824" s="30"/>
      <c r="O824" s="31"/>
      <c r="P824" s="31"/>
      <c r="Q824" s="31"/>
      <c r="R824" s="31"/>
      <c r="S824" s="31"/>
      <c r="T824" s="31"/>
      <c r="U824" s="31"/>
      <c r="V824" s="31"/>
      <c r="W824" s="31"/>
      <c r="X824" s="31"/>
    </row>
    <row r="825">
      <c r="A825" s="69"/>
      <c r="B825" s="70" t="str">
        <f>IF($A825="","",SUMIFS(Transacoes!D$3:D1001,Transacoes!$C$3:$C1001,$A825,Transacoes!$B$3:$B1001,"C")-SUMIFS(Transacoes!D$3:D1001,Transacoes!$C$3:$C1001,$A825,Transacoes!$B$3:$B1001,"V"))</f>
        <v/>
      </c>
      <c r="C825" s="71" t="str">
        <f>IF($A825="","",(SUMIFS(Transacoes!F$3:F1001,Transacoes!$C$3:$C1001,$A825,Transacoes!$B$3:$B1001,"C")-SUMIFS(Transacoes!F$3:F1001,Transacoes!$C$3:$C1001,$A825,Transacoes!$B$3:$B1001,"V")) + G825)</f>
        <v/>
      </c>
      <c r="D825" s="71" t="str">
        <f>IFERROR(__xludf.DUMMYFUNCTION("IF(A825="""","""",IF(B825="""","""",B825*GOOGLEFINANCE(A825)))"),"")</f>
        <v/>
      </c>
      <c r="E825" s="71" t="str">
        <f t="shared" si="1"/>
        <v/>
      </c>
      <c r="F825" s="72" t="str">
        <f t="shared" si="2"/>
        <v/>
      </c>
      <c r="G825" s="73" t="str">
        <f>IF(A825="","",SUMIF(Transacoes!C$3:C1001,A825,Transacoes!G$3:G1001))</f>
        <v/>
      </c>
      <c r="H825" s="74" t="str">
        <f>IF(A825="","", SUMIF(Transacoes!C$3:C1001, A825, Transacoes!H$3:H1001))</f>
        <v/>
      </c>
      <c r="I825" s="75" t="str">
        <f>IF($A825="","",SUMIF(Transacoes!$C$3:$C1001, $A825, Transacoes!I$3:I1001))</f>
        <v/>
      </c>
      <c r="J825" s="75" t="str">
        <f>IF($A825="","",SUMIF(Transacoes!$C$3:$C1001, $A825, Transacoes!J$3:J1001))</f>
        <v/>
      </c>
      <c r="K825" s="75" t="str">
        <f>IF($A825="","",SUMIF(Transacoes!$C$3:$C1001, $A825, Transacoes!K$3:K1001))</f>
        <v/>
      </c>
      <c r="L825" s="75" t="str">
        <f>IF($A825="","",SUMIF(Transacoes!$C$3:$C1001, $A825, Transacoes!L$3:L1001))</f>
        <v/>
      </c>
      <c r="M825" s="76" t="str">
        <f>IF($A825="","",SUMIF(Transacoes!$C$3:$C1001, $A825, Transacoes!M$3:M1001))</f>
        <v/>
      </c>
      <c r="N825" s="30"/>
      <c r="O825" s="31"/>
      <c r="P825" s="31"/>
      <c r="Q825" s="31"/>
      <c r="R825" s="31"/>
      <c r="S825" s="31"/>
      <c r="T825" s="31"/>
      <c r="U825" s="31"/>
      <c r="V825" s="31"/>
      <c r="W825" s="31"/>
      <c r="X825" s="31"/>
    </row>
    <row r="826">
      <c r="A826" s="69"/>
      <c r="B826" s="70" t="str">
        <f>IF($A826="","",SUMIFS(Transacoes!D$3:D1001,Transacoes!$C$3:$C1001,$A826,Transacoes!$B$3:$B1001,"C")-SUMIFS(Transacoes!D$3:D1001,Transacoes!$C$3:$C1001,$A826,Transacoes!$B$3:$B1001,"V"))</f>
        <v/>
      </c>
      <c r="C826" s="71" t="str">
        <f>IF($A826="","",(SUMIFS(Transacoes!F$3:F1001,Transacoes!$C$3:$C1001,$A826,Transacoes!$B$3:$B1001,"C")-SUMIFS(Transacoes!F$3:F1001,Transacoes!$C$3:$C1001,$A826,Transacoes!$B$3:$B1001,"V")) + G826)</f>
        <v/>
      </c>
      <c r="D826" s="71" t="str">
        <f>IFERROR(__xludf.DUMMYFUNCTION("IF(A826="""","""",IF(B826="""","""",B826*GOOGLEFINANCE(A826)))"),"")</f>
        <v/>
      </c>
      <c r="E826" s="71" t="str">
        <f t="shared" si="1"/>
        <v/>
      </c>
      <c r="F826" s="72" t="str">
        <f t="shared" si="2"/>
        <v/>
      </c>
      <c r="G826" s="73" t="str">
        <f>IF(A826="","",SUMIF(Transacoes!C$3:C1001,A826,Transacoes!G$3:G1001))</f>
        <v/>
      </c>
      <c r="H826" s="74" t="str">
        <f>IF(A826="","", SUMIF(Transacoes!C$3:C1001, A826, Transacoes!H$3:H1001))</f>
        <v/>
      </c>
      <c r="I826" s="75" t="str">
        <f>IF($A826="","",SUMIF(Transacoes!$C$3:$C1001, $A826, Transacoes!I$3:I1001))</f>
        <v/>
      </c>
      <c r="J826" s="75" t="str">
        <f>IF($A826="","",SUMIF(Transacoes!$C$3:$C1001, $A826, Transacoes!J$3:J1001))</f>
        <v/>
      </c>
      <c r="K826" s="75" t="str">
        <f>IF($A826="","",SUMIF(Transacoes!$C$3:$C1001, $A826, Transacoes!K$3:K1001))</f>
        <v/>
      </c>
      <c r="L826" s="75" t="str">
        <f>IF($A826="","",SUMIF(Transacoes!$C$3:$C1001, $A826, Transacoes!L$3:L1001))</f>
        <v/>
      </c>
      <c r="M826" s="76" t="str">
        <f>IF($A826="","",SUMIF(Transacoes!$C$3:$C1001, $A826, Transacoes!M$3:M1001))</f>
        <v/>
      </c>
      <c r="N826" s="30"/>
      <c r="O826" s="31"/>
      <c r="P826" s="31"/>
      <c r="Q826" s="31"/>
      <c r="R826" s="31"/>
      <c r="S826" s="31"/>
      <c r="T826" s="31"/>
      <c r="U826" s="31"/>
      <c r="V826" s="31"/>
      <c r="W826" s="31"/>
      <c r="X826" s="31"/>
    </row>
    <row r="827">
      <c r="A827" s="69"/>
      <c r="B827" s="70" t="str">
        <f>IF($A827="","",SUMIFS(Transacoes!D$3:D1001,Transacoes!$C$3:$C1001,$A827,Transacoes!$B$3:$B1001,"C")-SUMIFS(Transacoes!D$3:D1001,Transacoes!$C$3:$C1001,$A827,Transacoes!$B$3:$B1001,"V"))</f>
        <v/>
      </c>
      <c r="C827" s="71" t="str">
        <f>IF($A827="","",(SUMIFS(Transacoes!F$3:F1001,Transacoes!$C$3:$C1001,$A827,Transacoes!$B$3:$B1001,"C")-SUMIFS(Transacoes!F$3:F1001,Transacoes!$C$3:$C1001,$A827,Transacoes!$B$3:$B1001,"V")) + G827)</f>
        <v/>
      </c>
      <c r="D827" s="71" t="str">
        <f>IFERROR(__xludf.DUMMYFUNCTION("IF(A827="""","""",IF(B827="""","""",B827*GOOGLEFINANCE(A827)))"),"")</f>
        <v/>
      </c>
      <c r="E827" s="71" t="str">
        <f t="shared" si="1"/>
        <v/>
      </c>
      <c r="F827" s="72" t="str">
        <f t="shared" si="2"/>
        <v/>
      </c>
      <c r="G827" s="73" t="str">
        <f>IF(A827="","",SUMIF(Transacoes!C$3:C1001,A827,Transacoes!G$3:G1001))</f>
        <v/>
      </c>
      <c r="H827" s="74" t="str">
        <f>IF(A827="","", SUMIF(Transacoes!C$3:C1001, A827, Transacoes!H$3:H1001))</f>
        <v/>
      </c>
      <c r="I827" s="75" t="str">
        <f>IF($A827="","",SUMIF(Transacoes!$C$3:$C1001, $A827, Transacoes!I$3:I1001))</f>
        <v/>
      </c>
      <c r="J827" s="75" t="str">
        <f>IF($A827="","",SUMIF(Transacoes!$C$3:$C1001, $A827, Transacoes!J$3:J1001))</f>
        <v/>
      </c>
      <c r="K827" s="75" t="str">
        <f>IF($A827="","",SUMIF(Transacoes!$C$3:$C1001, $A827, Transacoes!K$3:K1001))</f>
        <v/>
      </c>
      <c r="L827" s="75" t="str">
        <f>IF($A827="","",SUMIF(Transacoes!$C$3:$C1001, $A827, Transacoes!L$3:L1001))</f>
        <v/>
      </c>
      <c r="M827" s="76" t="str">
        <f>IF($A827="","",SUMIF(Transacoes!$C$3:$C1001, $A827, Transacoes!M$3:M1001))</f>
        <v/>
      </c>
      <c r="N827" s="30"/>
      <c r="O827" s="31"/>
      <c r="P827" s="31"/>
      <c r="Q827" s="31"/>
      <c r="R827" s="31"/>
      <c r="S827" s="31"/>
      <c r="T827" s="31"/>
      <c r="U827" s="31"/>
      <c r="V827" s="31"/>
      <c r="W827" s="31"/>
      <c r="X827" s="31"/>
    </row>
    <row r="828">
      <c r="A828" s="69"/>
      <c r="B828" s="70" t="str">
        <f>IF($A828="","",SUMIFS(Transacoes!D$3:D1001,Transacoes!$C$3:$C1001,$A828,Transacoes!$B$3:$B1001,"C")-SUMIFS(Transacoes!D$3:D1001,Transacoes!$C$3:$C1001,$A828,Transacoes!$B$3:$B1001,"V"))</f>
        <v/>
      </c>
      <c r="C828" s="71" t="str">
        <f>IF($A828="","",(SUMIFS(Transacoes!F$3:F1001,Transacoes!$C$3:$C1001,$A828,Transacoes!$B$3:$B1001,"C")-SUMIFS(Transacoes!F$3:F1001,Transacoes!$C$3:$C1001,$A828,Transacoes!$B$3:$B1001,"V")) + G828)</f>
        <v/>
      </c>
      <c r="D828" s="71" t="str">
        <f>IFERROR(__xludf.DUMMYFUNCTION("IF(A828="""","""",IF(B828="""","""",B828*GOOGLEFINANCE(A828)))"),"")</f>
        <v/>
      </c>
      <c r="E828" s="71" t="str">
        <f t="shared" si="1"/>
        <v/>
      </c>
      <c r="F828" s="72" t="str">
        <f t="shared" si="2"/>
        <v/>
      </c>
      <c r="G828" s="73" t="str">
        <f>IF(A828="","",SUMIF(Transacoes!C$3:C1001,A828,Transacoes!G$3:G1001))</f>
        <v/>
      </c>
      <c r="H828" s="74" t="str">
        <f>IF(A828="","", SUMIF(Transacoes!C$3:C1001, A828, Transacoes!H$3:H1001))</f>
        <v/>
      </c>
      <c r="I828" s="75" t="str">
        <f>IF($A828="","",SUMIF(Transacoes!$C$3:$C1001, $A828, Transacoes!I$3:I1001))</f>
        <v/>
      </c>
      <c r="J828" s="75" t="str">
        <f>IF($A828="","",SUMIF(Transacoes!$C$3:$C1001, $A828, Transacoes!J$3:J1001))</f>
        <v/>
      </c>
      <c r="K828" s="75" t="str">
        <f>IF($A828="","",SUMIF(Transacoes!$C$3:$C1001, $A828, Transacoes!K$3:K1001))</f>
        <v/>
      </c>
      <c r="L828" s="75" t="str">
        <f>IF($A828="","",SUMIF(Transacoes!$C$3:$C1001, $A828, Transacoes!L$3:L1001))</f>
        <v/>
      </c>
      <c r="M828" s="76" t="str">
        <f>IF($A828="","",SUMIF(Transacoes!$C$3:$C1001, $A828, Transacoes!M$3:M1001))</f>
        <v/>
      </c>
      <c r="N828" s="30"/>
      <c r="O828" s="31"/>
      <c r="P828" s="31"/>
      <c r="Q828" s="31"/>
      <c r="R828" s="31"/>
      <c r="S828" s="31"/>
      <c r="T828" s="31"/>
      <c r="U828" s="31"/>
      <c r="V828" s="31"/>
      <c r="W828" s="31"/>
      <c r="X828" s="31"/>
    </row>
    <row r="829">
      <c r="A829" s="69"/>
      <c r="B829" s="70" t="str">
        <f>IF($A829="","",SUMIFS(Transacoes!D$3:D1001,Transacoes!$C$3:$C1001,$A829,Transacoes!$B$3:$B1001,"C")-SUMIFS(Transacoes!D$3:D1001,Transacoes!$C$3:$C1001,$A829,Transacoes!$B$3:$B1001,"V"))</f>
        <v/>
      </c>
      <c r="C829" s="71" t="str">
        <f>IF($A829="","",(SUMIFS(Transacoes!F$3:F1001,Transacoes!$C$3:$C1001,$A829,Transacoes!$B$3:$B1001,"C")-SUMIFS(Transacoes!F$3:F1001,Transacoes!$C$3:$C1001,$A829,Transacoes!$B$3:$B1001,"V")) + G829)</f>
        <v/>
      </c>
      <c r="D829" s="71" t="str">
        <f>IFERROR(__xludf.DUMMYFUNCTION("IF(A829="""","""",IF(B829="""","""",B829*GOOGLEFINANCE(A829)))"),"")</f>
        <v/>
      </c>
      <c r="E829" s="71" t="str">
        <f t="shared" si="1"/>
        <v/>
      </c>
      <c r="F829" s="72" t="str">
        <f t="shared" si="2"/>
        <v/>
      </c>
      <c r="G829" s="73" t="str">
        <f>IF(A829="","",SUMIF(Transacoes!C$3:C1001,A829,Transacoes!G$3:G1001))</f>
        <v/>
      </c>
      <c r="H829" s="74" t="str">
        <f>IF(A829="","", SUMIF(Transacoes!C$3:C1001, A829, Transacoes!H$3:H1001))</f>
        <v/>
      </c>
      <c r="I829" s="75" t="str">
        <f>IF($A829="","",SUMIF(Transacoes!$C$3:$C1001, $A829, Transacoes!I$3:I1001))</f>
        <v/>
      </c>
      <c r="J829" s="75" t="str">
        <f>IF($A829="","",SUMIF(Transacoes!$C$3:$C1001, $A829, Transacoes!J$3:J1001))</f>
        <v/>
      </c>
      <c r="K829" s="75" t="str">
        <f>IF($A829="","",SUMIF(Transacoes!$C$3:$C1001, $A829, Transacoes!K$3:K1001))</f>
        <v/>
      </c>
      <c r="L829" s="75" t="str">
        <f>IF($A829="","",SUMIF(Transacoes!$C$3:$C1001, $A829, Transacoes!L$3:L1001))</f>
        <v/>
      </c>
      <c r="M829" s="76" t="str">
        <f>IF($A829="","",SUMIF(Transacoes!$C$3:$C1001, $A829, Transacoes!M$3:M1001))</f>
        <v/>
      </c>
      <c r="N829" s="30"/>
      <c r="O829" s="31"/>
      <c r="P829" s="31"/>
      <c r="Q829" s="31"/>
      <c r="R829" s="31"/>
      <c r="S829" s="31"/>
      <c r="T829" s="31"/>
      <c r="U829" s="31"/>
      <c r="V829" s="31"/>
      <c r="W829" s="31"/>
      <c r="X829" s="31"/>
    </row>
    <row r="830">
      <c r="A830" s="69"/>
      <c r="B830" s="70" t="str">
        <f>IF($A830="","",SUMIFS(Transacoes!D$3:D1001,Transacoes!$C$3:$C1001,$A830,Transacoes!$B$3:$B1001,"C")-SUMIFS(Transacoes!D$3:D1001,Transacoes!$C$3:$C1001,$A830,Transacoes!$B$3:$B1001,"V"))</f>
        <v/>
      </c>
      <c r="C830" s="71" t="str">
        <f>IF($A830="","",(SUMIFS(Transacoes!F$3:F1001,Transacoes!$C$3:$C1001,$A830,Transacoes!$B$3:$B1001,"C")-SUMIFS(Transacoes!F$3:F1001,Transacoes!$C$3:$C1001,$A830,Transacoes!$B$3:$B1001,"V")) + G830)</f>
        <v/>
      </c>
      <c r="D830" s="71" t="str">
        <f>IFERROR(__xludf.DUMMYFUNCTION("IF(A830="""","""",IF(B830="""","""",B830*GOOGLEFINANCE(A830)))"),"")</f>
        <v/>
      </c>
      <c r="E830" s="71" t="str">
        <f t="shared" si="1"/>
        <v/>
      </c>
      <c r="F830" s="72" t="str">
        <f t="shared" si="2"/>
        <v/>
      </c>
      <c r="G830" s="73" t="str">
        <f>IF(A830="","",SUMIF(Transacoes!C$3:C1001,A830,Transacoes!G$3:G1001))</f>
        <v/>
      </c>
      <c r="H830" s="74" t="str">
        <f>IF(A830="","", SUMIF(Transacoes!C$3:C1001, A830, Transacoes!H$3:H1001))</f>
        <v/>
      </c>
      <c r="I830" s="75" t="str">
        <f>IF($A830="","",SUMIF(Transacoes!$C$3:$C1001, $A830, Transacoes!I$3:I1001))</f>
        <v/>
      </c>
      <c r="J830" s="75" t="str">
        <f>IF($A830="","",SUMIF(Transacoes!$C$3:$C1001, $A830, Transacoes!J$3:J1001))</f>
        <v/>
      </c>
      <c r="K830" s="75" t="str">
        <f>IF($A830="","",SUMIF(Transacoes!$C$3:$C1001, $A830, Transacoes!K$3:K1001))</f>
        <v/>
      </c>
      <c r="L830" s="75" t="str">
        <f>IF($A830="","",SUMIF(Transacoes!$C$3:$C1001, $A830, Transacoes!L$3:L1001))</f>
        <v/>
      </c>
      <c r="M830" s="76" t="str">
        <f>IF($A830="","",SUMIF(Transacoes!$C$3:$C1001, $A830, Transacoes!M$3:M1001))</f>
        <v/>
      </c>
      <c r="N830" s="30"/>
      <c r="O830" s="31"/>
      <c r="P830" s="31"/>
      <c r="Q830" s="31"/>
      <c r="R830" s="31"/>
      <c r="S830" s="31"/>
      <c r="T830" s="31"/>
      <c r="U830" s="31"/>
      <c r="V830" s="31"/>
      <c r="W830" s="31"/>
      <c r="X830" s="31"/>
    </row>
    <row r="831">
      <c r="A831" s="69"/>
      <c r="B831" s="70" t="str">
        <f>IF($A831="","",SUMIFS(Transacoes!D$3:D1001,Transacoes!$C$3:$C1001,$A831,Transacoes!$B$3:$B1001,"C")-SUMIFS(Transacoes!D$3:D1001,Transacoes!$C$3:$C1001,$A831,Transacoes!$B$3:$B1001,"V"))</f>
        <v/>
      </c>
      <c r="C831" s="71" t="str">
        <f>IF($A831="","",(SUMIFS(Transacoes!F$3:F1001,Transacoes!$C$3:$C1001,$A831,Transacoes!$B$3:$B1001,"C")-SUMIFS(Transacoes!F$3:F1001,Transacoes!$C$3:$C1001,$A831,Transacoes!$B$3:$B1001,"V")) + G831)</f>
        <v/>
      </c>
      <c r="D831" s="71" t="str">
        <f>IFERROR(__xludf.DUMMYFUNCTION("IF(A831="""","""",IF(B831="""","""",B831*GOOGLEFINANCE(A831)))"),"")</f>
        <v/>
      </c>
      <c r="E831" s="71" t="str">
        <f t="shared" si="1"/>
        <v/>
      </c>
      <c r="F831" s="72" t="str">
        <f t="shared" si="2"/>
        <v/>
      </c>
      <c r="G831" s="73" t="str">
        <f>IF(A831="","",SUMIF(Transacoes!C$3:C1001,A831,Transacoes!G$3:G1001))</f>
        <v/>
      </c>
      <c r="H831" s="74" t="str">
        <f>IF(A831="","", SUMIF(Transacoes!C$3:C1001, A831, Transacoes!H$3:H1001))</f>
        <v/>
      </c>
      <c r="I831" s="75" t="str">
        <f>IF($A831="","",SUMIF(Transacoes!$C$3:$C1001, $A831, Transacoes!I$3:I1001))</f>
        <v/>
      </c>
      <c r="J831" s="75" t="str">
        <f>IF($A831="","",SUMIF(Transacoes!$C$3:$C1001, $A831, Transacoes!J$3:J1001))</f>
        <v/>
      </c>
      <c r="K831" s="75" t="str">
        <f>IF($A831="","",SUMIF(Transacoes!$C$3:$C1001, $A831, Transacoes!K$3:K1001))</f>
        <v/>
      </c>
      <c r="L831" s="75" t="str">
        <f>IF($A831="","",SUMIF(Transacoes!$C$3:$C1001, $A831, Transacoes!L$3:L1001))</f>
        <v/>
      </c>
      <c r="M831" s="76" t="str">
        <f>IF($A831="","",SUMIF(Transacoes!$C$3:$C1001, $A831, Transacoes!M$3:M1001))</f>
        <v/>
      </c>
      <c r="N831" s="30"/>
      <c r="O831" s="31"/>
      <c r="P831" s="31"/>
      <c r="Q831" s="31"/>
      <c r="R831" s="31"/>
      <c r="S831" s="31"/>
      <c r="T831" s="31"/>
      <c r="U831" s="31"/>
      <c r="V831" s="31"/>
      <c r="W831" s="31"/>
      <c r="X831" s="31"/>
    </row>
    <row r="832">
      <c r="A832" s="69"/>
      <c r="B832" s="70" t="str">
        <f>IF($A832="","",SUMIFS(Transacoes!D$3:D1001,Transacoes!$C$3:$C1001,$A832,Transacoes!$B$3:$B1001,"C")-SUMIFS(Transacoes!D$3:D1001,Transacoes!$C$3:$C1001,$A832,Transacoes!$B$3:$B1001,"V"))</f>
        <v/>
      </c>
      <c r="C832" s="71" t="str">
        <f>IF($A832="","",(SUMIFS(Transacoes!F$3:F1001,Transacoes!$C$3:$C1001,$A832,Transacoes!$B$3:$B1001,"C")-SUMIFS(Transacoes!F$3:F1001,Transacoes!$C$3:$C1001,$A832,Transacoes!$B$3:$B1001,"V")) + G832)</f>
        <v/>
      </c>
      <c r="D832" s="71" t="str">
        <f>IFERROR(__xludf.DUMMYFUNCTION("IF(A832="""","""",IF(B832="""","""",B832*GOOGLEFINANCE(A832)))"),"")</f>
        <v/>
      </c>
      <c r="E832" s="71" t="str">
        <f t="shared" si="1"/>
        <v/>
      </c>
      <c r="F832" s="72" t="str">
        <f t="shared" si="2"/>
        <v/>
      </c>
      <c r="G832" s="73" t="str">
        <f>IF(A832="","",SUMIF(Transacoes!C$3:C1001,A832,Transacoes!G$3:G1001))</f>
        <v/>
      </c>
      <c r="H832" s="74" t="str">
        <f>IF(A832="","", SUMIF(Transacoes!C$3:C1001, A832, Transacoes!H$3:H1001))</f>
        <v/>
      </c>
      <c r="I832" s="75" t="str">
        <f>IF($A832="","",SUMIF(Transacoes!$C$3:$C1001, $A832, Transacoes!I$3:I1001))</f>
        <v/>
      </c>
      <c r="J832" s="75" t="str">
        <f>IF($A832="","",SUMIF(Transacoes!$C$3:$C1001, $A832, Transacoes!J$3:J1001))</f>
        <v/>
      </c>
      <c r="K832" s="75" t="str">
        <f>IF($A832="","",SUMIF(Transacoes!$C$3:$C1001, $A832, Transacoes!K$3:K1001))</f>
        <v/>
      </c>
      <c r="L832" s="75" t="str">
        <f>IF($A832="","",SUMIF(Transacoes!$C$3:$C1001, $A832, Transacoes!L$3:L1001))</f>
        <v/>
      </c>
      <c r="M832" s="76" t="str">
        <f>IF($A832="","",SUMIF(Transacoes!$C$3:$C1001, $A832, Transacoes!M$3:M1001))</f>
        <v/>
      </c>
      <c r="N832" s="30"/>
      <c r="O832" s="31"/>
      <c r="P832" s="31"/>
      <c r="Q832" s="31"/>
      <c r="R832" s="31"/>
      <c r="S832" s="31"/>
      <c r="T832" s="31"/>
      <c r="U832" s="31"/>
      <c r="V832" s="31"/>
      <c r="W832" s="31"/>
      <c r="X832" s="31"/>
    </row>
    <row r="833">
      <c r="A833" s="69"/>
      <c r="B833" s="70" t="str">
        <f>IF($A833="","",SUMIFS(Transacoes!D$3:D1001,Transacoes!$C$3:$C1001,$A833,Transacoes!$B$3:$B1001,"C")-SUMIFS(Transacoes!D$3:D1001,Transacoes!$C$3:$C1001,$A833,Transacoes!$B$3:$B1001,"V"))</f>
        <v/>
      </c>
      <c r="C833" s="71" t="str">
        <f>IF($A833="","",(SUMIFS(Transacoes!F$3:F1001,Transacoes!$C$3:$C1001,$A833,Transacoes!$B$3:$B1001,"C")-SUMIFS(Transacoes!F$3:F1001,Transacoes!$C$3:$C1001,$A833,Transacoes!$B$3:$B1001,"V")) + G833)</f>
        <v/>
      </c>
      <c r="D833" s="71" t="str">
        <f>IFERROR(__xludf.DUMMYFUNCTION("IF(A833="""","""",IF(B833="""","""",B833*GOOGLEFINANCE(A833)))"),"")</f>
        <v/>
      </c>
      <c r="E833" s="71" t="str">
        <f t="shared" si="1"/>
        <v/>
      </c>
      <c r="F833" s="72" t="str">
        <f t="shared" si="2"/>
        <v/>
      </c>
      <c r="G833" s="73" t="str">
        <f>IF(A833="","",SUMIF(Transacoes!C$3:C1001,A833,Transacoes!G$3:G1001))</f>
        <v/>
      </c>
      <c r="H833" s="74" t="str">
        <f>IF(A833="","", SUMIF(Transacoes!C$3:C1001, A833, Transacoes!H$3:H1001))</f>
        <v/>
      </c>
      <c r="I833" s="75" t="str">
        <f>IF($A833="","",SUMIF(Transacoes!$C$3:$C1001, $A833, Transacoes!I$3:I1001))</f>
        <v/>
      </c>
      <c r="J833" s="75" t="str">
        <f>IF($A833="","",SUMIF(Transacoes!$C$3:$C1001, $A833, Transacoes!J$3:J1001))</f>
        <v/>
      </c>
      <c r="K833" s="75" t="str">
        <f>IF($A833="","",SUMIF(Transacoes!$C$3:$C1001, $A833, Transacoes!K$3:K1001))</f>
        <v/>
      </c>
      <c r="L833" s="75" t="str">
        <f>IF($A833="","",SUMIF(Transacoes!$C$3:$C1001, $A833, Transacoes!L$3:L1001))</f>
        <v/>
      </c>
      <c r="M833" s="76" t="str">
        <f>IF($A833="","",SUMIF(Transacoes!$C$3:$C1001, $A833, Transacoes!M$3:M1001))</f>
        <v/>
      </c>
      <c r="N833" s="30"/>
      <c r="O833" s="31"/>
      <c r="P833" s="31"/>
      <c r="Q833" s="31"/>
      <c r="R833" s="31"/>
      <c r="S833" s="31"/>
      <c r="T833" s="31"/>
      <c r="U833" s="31"/>
      <c r="V833" s="31"/>
      <c r="W833" s="31"/>
      <c r="X833" s="31"/>
    </row>
    <row r="834">
      <c r="A834" s="69"/>
      <c r="B834" s="70" t="str">
        <f>IF($A834="","",SUMIFS(Transacoes!D$3:D1001,Transacoes!$C$3:$C1001,$A834,Transacoes!$B$3:$B1001,"C")-SUMIFS(Transacoes!D$3:D1001,Transacoes!$C$3:$C1001,$A834,Transacoes!$B$3:$B1001,"V"))</f>
        <v/>
      </c>
      <c r="C834" s="71" t="str">
        <f>IF($A834="","",(SUMIFS(Transacoes!F$3:F1001,Transacoes!$C$3:$C1001,$A834,Transacoes!$B$3:$B1001,"C")-SUMIFS(Transacoes!F$3:F1001,Transacoes!$C$3:$C1001,$A834,Transacoes!$B$3:$B1001,"V")) + G834)</f>
        <v/>
      </c>
      <c r="D834" s="71" t="str">
        <f>IFERROR(__xludf.DUMMYFUNCTION("IF(A834="""","""",IF(B834="""","""",B834*GOOGLEFINANCE(A834)))"),"")</f>
        <v/>
      </c>
      <c r="E834" s="71" t="str">
        <f t="shared" si="1"/>
        <v/>
      </c>
      <c r="F834" s="72" t="str">
        <f t="shared" si="2"/>
        <v/>
      </c>
      <c r="G834" s="73" t="str">
        <f>IF(A834="","",SUMIF(Transacoes!C$3:C1001,A834,Transacoes!G$3:G1001))</f>
        <v/>
      </c>
      <c r="H834" s="74" t="str">
        <f>IF(A834="","", SUMIF(Transacoes!C$3:C1001, A834, Transacoes!H$3:H1001))</f>
        <v/>
      </c>
      <c r="I834" s="75" t="str">
        <f>IF($A834="","",SUMIF(Transacoes!$C$3:$C1001, $A834, Transacoes!I$3:I1001))</f>
        <v/>
      </c>
      <c r="J834" s="75" t="str">
        <f>IF($A834="","",SUMIF(Transacoes!$C$3:$C1001, $A834, Transacoes!J$3:J1001))</f>
        <v/>
      </c>
      <c r="K834" s="75" t="str">
        <f>IF($A834="","",SUMIF(Transacoes!$C$3:$C1001, $A834, Transacoes!K$3:K1001))</f>
        <v/>
      </c>
      <c r="L834" s="75" t="str">
        <f>IF($A834="","",SUMIF(Transacoes!$C$3:$C1001, $A834, Transacoes!L$3:L1001))</f>
        <v/>
      </c>
      <c r="M834" s="76" t="str">
        <f>IF($A834="","",SUMIF(Transacoes!$C$3:$C1001, $A834, Transacoes!M$3:M1001))</f>
        <v/>
      </c>
      <c r="N834" s="30"/>
      <c r="O834" s="31"/>
      <c r="P834" s="31"/>
      <c r="Q834" s="31"/>
      <c r="R834" s="31"/>
      <c r="S834" s="31"/>
      <c r="T834" s="31"/>
      <c r="U834" s="31"/>
      <c r="V834" s="31"/>
      <c r="W834" s="31"/>
      <c r="X834" s="31"/>
    </row>
    <row r="835">
      <c r="A835" s="69"/>
      <c r="B835" s="70" t="str">
        <f>IF($A835="","",SUMIFS(Transacoes!D$3:D1001,Transacoes!$C$3:$C1001,$A835,Transacoes!$B$3:$B1001,"C")-SUMIFS(Transacoes!D$3:D1001,Transacoes!$C$3:$C1001,$A835,Transacoes!$B$3:$B1001,"V"))</f>
        <v/>
      </c>
      <c r="C835" s="71" t="str">
        <f>IF($A835="","",(SUMIFS(Transacoes!F$3:F1001,Transacoes!$C$3:$C1001,$A835,Transacoes!$B$3:$B1001,"C")-SUMIFS(Transacoes!F$3:F1001,Transacoes!$C$3:$C1001,$A835,Transacoes!$B$3:$B1001,"V")) + G835)</f>
        <v/>
      </c>
      <c r="D835" s="71" t="str">
        <f>IFERROR(__xludf.DUMMYFUNCTION("IF(A835="""","""",IF(B835="""","""",B835*GOOGLEFINANCE(A835)))"),"")</f>
        <v/>
      </c>
      <c r="E835" s="71" t="str">
        <f t="shared" si="1"/>
        <v/>
      </c>
      <c r="F835" s="72" t="str">
        <f t="shared" si="2"/>
        <v/>
      </c>
      <c r="G835" s="73" t="str">
        <f>IF(A835="","",SUMIF(Transacoes!C$3:C1001,A835,Transacoes!G$3:G1001))</f>
        <v/>
      </c>
      <c r="H835" s="74" t="str">
        <f>IF(A835="","", SUMIF(Transacoes!C$3:C1001, A835, Transacoes!H$3:H1001))</f>
        <v/>
      </c>
      <c r="I835" s="75" t="str">
        <f>IF($A835="","",SUMIF(Transacoes!$C$3:$C1001, $A835, Transacoes!I$3:I1001))</f>
        <v/>
      </c>
      <c r="J835" s="75" t="str">
        <f>IF($A835="","",SUMIF(Transacoes!$C$3:$C1001, $A835, Transacoes!J$3:J1001))</f>
        <v/>
      </c>
      <c r="K835" s="75" t="str">
        <f>IF($A835="","",SUMIF(Transacoes!$C$3:$C1001, $A835, Transacoes!K$3:K1001))</f>
        <v/>
      </c>
      <c r="L835" s="75" t="str">
        <f>IF($A835="","",SUMIF(Transacoes!$C$3:$C1001, $A835, Transacoes!L$3:L1001))</f>
        <v/>
      </c>
      <c r="M835" s="76" t="str">
        <f>IF($A835="","",SUMIF(Transacoes!$C$3:$C1001, $A835, Transacoes!M$3:M1001))</f>
        <v/>
      </c>
      <c r="N835" s="30"/>
      <c r="O835" s="31"/>
      <c r="P835" s="31"/>
      <c r="Q835" s="31"/>
      <c r="R835" s="31"/>
      <c r="S835" s="31"/>
      <c r="T835" s="31"/>
      <c r="U835" s="31"/>
      <c r="V835" s="31"/>
      <c r="W835" s="31"/>
      <c r="X835" s="31"/>
    </row>
    <row r="836">
      <c r="A836" s="69"/>
      <c r="B836" s="70" t="str">
        <f>IF($A836="","",SUMIFS(Transacoes!D$3:D1001,Transacoes!$C$3:$C1001,$A836,Transacoes!$B$3:$B1001,"C")-SUMIFS(Transacoes!D$3:D1001,Transacoes!$C$3:$C1001,$A836,Transacoes!$B$3:$B1001,"V"))</f>
        <v/>
      </c>
      <c r="C836" s="71" t="str">
        <f>IF($A836="","",(SUMIFS(Transacoes!F$3:F1001,Transacoes!$C$3:$C1001,$A836,Transacoes!$B$3:$B1001,"C")-SUMIFS(Transacoes!F$3:F1001,Transacoes!$C$3:$C1001,$A836,Transacoes!$B$3:$B1001,"V")) + G836)</f>
        <v/>
      </c>
      <c r="D836" s="71" t="str">
        <f>IFERROR(__xludf.DUMMYFUNCTION("IF(A836="""","""",IF(B836="""","""",B836*GOOGLEFINANCE(A836)))"),"")</f>
        <v/>
      </c>
      <c r="E836" s="71" t="str">
        <f t="shared" si="1"/>
        <v/>
      </c>
      <c r="F836" s="72" t="str">
        <f t="shared" si="2"/>
        <v/>
      </c>
      <c r="G836" s="73" t="str">
        <f>IF(A836="","",SUMIF(Transacoes!C$3:C1001,A836,Transacoes!G$3:G1001))</f>
        <v/>
      </c>
      <c r="H836" s="74" t="str">
        <f>IF(A836="","", SUMIF(Transacoes!C$3:C1001, A836, Transacoes!H$3:H1001))</f>
        <v/>
      </c>
      <c r="I836" s="75" t="str">
        <f>IF($A836="","",SUMIF(Transacoes!$C$3:$C1001, $A836, Transacoes!I$3:I1001))</f>
        <v/>
      </c>
      <c r="J836" s="75" t="str">
        <f>IF($A836="","",SUMIF(Transacoes!$C$3:$C1001, $A836, Transacoes!J$3:J1001))</f>
        <v/>
      </c>
      <c r="K836" s="75" t="str">
        <f>IF($A836="","",SUMIF(Transacoes!$C$3:$C1001, $A836, Transacoes!K$3:K1001))</f>
        <v/>
      </c>
      <c r="L836" s="75" t="str">
        <f>IF($A836="","",SUMIF(Transacoes!$C$3:$C1001, $A836, Transacoes!L$3:L1001))</f>
        <v/>
      </c>
      <c r="M836" s="76" t="str">
        <f>IF($A836="","",SUMIF(Transacoes!$C$3:$C1001, $A836, Transacoes!M$3:M1001))</f>
        <v/>
      </c>
      <c r="N836" s="30"/>
      <c r="O836" s="31"/>
      <c r="P836" s="31"/>
      <c r="Q836" s="31"/>
      <c r="R836" s="31"/>
      <c r="S836" s="31"/>
      <c r="T836" s="31"/>
      <c r="U836" s="31"/>
      <c r="V836" s="31"/>
      <c r="W836" s="31"/>
      <c r="X836" s="31"/>
    </row>
    <row r="837">
      <c r="A837" s="69"/>
      <c r="B837" s="70" t="str">
        <f>IF($A837="","",SUMIFS(Transacoes!D$3:D1001,Transacoes!$C$3:$C1001,$A837,Transacoes!$B$3:$B1001,"C")-SUMIFS(Transacoes!D$3:D1001,Transacoes!$C$3:$C1001,$A837,Transacoes!$B$3:$B1001,"V"))</f>
        <v/>
      </c>
      <c r="C837" s="71" t="str">
        <f>IF($A837="","",(SUMIFS(Transacoes!F$3:F1001,Transacoes!$C$3:$C1001,$A837,Transacoes!$B$3:$B1001,"C")-SUMIFS(Transacoes!F$3:F1001,Transacoes!$C$3:$C1001,$A837,Transacoes!$B$3:$B1001,"V")) + G837)</f>
        <v/>
      </c>
      <c r="D837" s="71" t="str">
        <f>IFERROR(__xludf.DUMMYFUNCTION("IF(A837="""","""",IF(B837="""","""",B837*GOOGLEFINANCE(A837)))"),"")</f>
        <v/>
      </c>
      <c r="E837" s="71" t="str">
        <f t="shared" si="1"/>
        <v/>
      </c>
      <c r="F837" s="72" t="str">
        <f t="shared" si="2"/>
        <v/>
      </c>
      <c r="G837" s="73" t="str">
        <f>IF(A837="","",SUMIF(Transacoes!C$3:C1001,A837,Transacoes!G$3:G1001))</f>
        <v/>
      </c>
      <c r="H837" s="74" t="str">
        <f>IF(A837="","", SUMIF(Transacoes!C$3:C1001, A837, Transacoes!H$3:H1001))</f>
        <v/>
      </c>
      <c r="I837" s="75" t="str">
        <f>IF($A837="","",SUMIF(Transacoes!$C$3:$C1001, $A837, Transacoes!I$3:I1001))</f>
        <v/>
      </c>
      <c r="J837" s="75" t="str">
        <f>IF($A837="","",SUMIF(Transacoes!$C$3:$C1001, $A837, Transacoes!J$3:J1001))</f>
        <v/>
      </c>
      <c r="K837" s="75" t="str">
        <f>IF($A837="","",SUMIF(Transacoes!$C$3:$C1001, $A837, Transacoes!K$3:K1001))</f>
        <v/>
      </c>
      <c r="L837" s="75" t="str">
        <f>IF($A837="","",SUMIF(Transacoes!$C$3:$C1001, $A837, Transacoes!L$3:L1001))</f>
        <v/>
      </c>
      <c r="M837" s="76" t="str">
        <f>IF($A837="","",SUMIF(Transacoes!$C$3:$C1001, $A837, Transacoes!M$3:M1001))</f>
        <v/>
      </c>
      <c r="N837" s="30"/>
      <c r="O837" s="31"/>
      <c r="P837" s="31"/>
      <c r="Q837" s="31"/>
      <c r="R837" s="31"/>
      <c r="S837" s="31"/>
      <c r="T837" s="31"/>
      <c r="U837" s="31"/>
      <c r="V837" s="31"/>
      <c r="W837" s="31"/>
      <c r="X837" s="31"/>
    </row>
    <row r="838">
      <c r="A838" s="69"/>
      <c r="B838" s="70" t="str">
        <f>IF($A838="","",SUMIFS(Transacoes!D$3:D1001,Transacoes!$C$3:$C1001,$A838,Transacoes!$B$3:$B1001,"C")-SUMIFS(Transacoes!D$3:D1001,Transacoes!$C$3:$C1001,$A838,Transacoes!$B$3:$B1001,"V"))</f>
        <v/>
      </c>
      <c r="C838" s="71" t="str">
        <f>IF($A838="","",(SUMIFS(Transacoes!F$3:F1001,Transacoes!$C$3:$C1001,$A838,Transacoes!$B$3:$B1001,"C")-SUMIFS(Transacoes!F$3:F1001,Transacoes!$C$3:$C1001,$A838,Transacoes!$B$3:$B1001,"V")) + G838)</f>
        <v/>
      </c>
      <c r="D838" s="71" t="str">
        <f>IFERROR(__xludf.DUMMYFUNCTION("IF(A838="""","""",IF(B838="""","""",B838*GOOGLEFINANCE(A838)))"),"")</f>
        <v/>
      </c>
      <c r="E838" s="71" t="str">
        <f t="shared" si="1"/>
        <v/>
      </c>
      <c r="F838" s="72" t="str">
        <f t="shared" si="2"/>
        <v/>
      </c>
      <c r="G838" s="73" t="str">
        <f>IF(A838="","",SUMIF(Transacoes!C$3:C1001,A838,Transacoes!G$3:G1001))</f>
        <v/>
      </c>
      <c r="H838" s="74" t="str">
        <f>IF(A838="","", SUMIF(Transacoes!C$3:C1001, A838, Transacoes!H$3:H1001))</f>
        <v/>
      </c>
      <c r="I838" s="75" t="str">
        <f>IF($A838="","",SUMIF(Transacoes!$C$3:$C1001, $A838, Transacoes!I$3:I1001))</f>
        <v/>
      </c>
      <c r="J838" s="75" t="str">
        <f>IF($A838="","",SUMIF(Transacoes!$C$3:$C1001, $A838, Transacoes!J$3:J1001))</f>
        <v/>
      </c>
      <c r="K838" s="75" t="str">
        <f>IF($A838="","",SUMIF(Transacoes!$C$3:$C1001, $A838, Transacoes!K$3:K1001))</f>
        <v/>
      </c>
      <c r="L838" s="75" t="str">
        <f>IF($A838="","",SUMIF(Transacoes!$C$3:$C1001, $A838, Transacoes!L$3:L1001))</f>
        <v/>
      </c>
      <c r="M838" s="76" t="str">
        <f>IF($A838="","",SUMIF(Transacoes!$C$3:$C1001, $A838, Transacoes!M$3:M1001))</f>
        <v/>
      </c>
      <c r="N838" s="30"/>
      <c r="O838" s="31"/>
      <c r="P838" s="31"/>
      <c r="Q838" s="31"/>
      <c r="R838" s="31"/>
      <c r="S838" s="31"/>
      <c r="T838" s="31"/>
      <c r="U838" s="31"/>
      <c r="V838" s="31"/>
      <c r="W838" s="31"/>
      <c r="X838" s="31"/>
    </row>
    <row r="839">
      <c r="A839" s="69"/>
      <c r="B839" s="70" t="str">
        <f>IF($A839="","",SUMIFS(Transacoes!D$3:D1001,Transacoes!$C$3:$C1001,$A839,Transacoes!$B$3:$B1001,"C")-SUMIFS(Transacoes!D$3:D1001,Transacoes!$C$3:$C1001,$A839,Transacoes!$B$3:$B1001,"V"))</f>
        <v/>
      </c>
      <c r="C839" s="71" t="str">
        <f>IF($A839="","",(SUMIFS(Transacoes!F$3:F1001,Transacoes!$C$3:$C1001,$A839,Transacoes!$B$3:$B1001,"C")-SUMIFS(Transacoes!F$3:F1001,Transacoes!$C$3:$C1001,$A839,Transacoes!$B$3:$B1001,"V")) + G839)</f>
        <v/>
      </c>
      <c r="D839" s="71" t="str">
        <f>IFERROR(__xludf.DUMMYFUNCTION("IF(A839="""","""",IF(B839="""","""",B839*GOOGLEFINANCE(A839)))"),"")</f>
        <v/>
      </c>
      <c r="E839" s="71" t="str">
        <f t="shared" si="1"/>
        <v/>
      </c>
      <c r="F839" s="72" t="str">
        <f t="shared" si="2"/>
        <v/>
      </c>
      <c r="G839" s="73" t="str">
        <f>IF(A839="","",SUMIF(Transacoes!C$3:C1001,A839,Transacoes!G$3:G1001))</f>
        <v/>
      </c>
      <c r="H839" s="74" t="str">
        <f>IF(A839="","", SUMIF(Transacoes!C$3:C1001, A839, Transacoes!H$3:H1001))</f>
        <v/>
      </c>
      <c r="I839" s="75" t="str">
        <f>IF($A839="","",SUMIF(Transacoes!$C$3:$C1001, $A839, Transacoes!I$3:I1001))</f>
        <v/>
      </c>
      <c r="J839" s="75" t="str">
        <f>IF($A839="","",SUMIF(Transacoes!$C$3:$C1001, $A839, Transacoes!J$3:J1001))</f>
        <v/>
      </c>
      <c r="K839" s="75" t="str">
        <f>IF($A839="","",SUMIF(Transacoes!$C$3:$C1001, $A839, Transacoes!K$3:K1001))</f>
        <v/>
      </c>
      <c r="L839" s="75" t="str">
        <f>IF($A839="","",SUMIF(Transacoes!$C$3:$C1001, $A839, Transacoes!L$3:L1001))</f>
        <v/>
      </c>
      <c r="M839" s="76" t="str">
        <f>IF($A839="","",SUMIF(Transacoes!$C$3:$C1001, $A839, Transacoes!M$3:M1001))</f>
        <v/>
      </c>
      <c r="N839" s="30"/>
      <c r="O839" s="31"/>
      <c r="P839" s="31"/>
      <c r="Q839" s="31"/>
      <c r="R839" s="31"/>
      <c r="S839" s="31"/>
      <c r="T839" s="31"/>
      <c r="U839" s="31"/>
      <c r="V839" s="31"/>
      <c r="W839" s="31"/>
      <c r="X839" s="31"/>
    </row>
    <row r="840">
      <c r="A840" s="69"/>
      <c r="B840" s="70" t="str">
        <f>IF($A840="","",SUMIFS(Transacoes!D$3:D1001,Transacoes!$C$3:$C1001,$A840,Transacoes!$B$3:$B1001,"C")-SUMIFS(Transacoes!D$3:D1001,Transacoes!$C$3:$C1001,$A840,Transacoes!$B$3:$B1001,"V"))</f>
        <v/>
      </c>
      <c r="C840" s="71" t="str">
        <f>IF($A840="","",(SUMIFS(Transacoes!F$3:F1001,Transacoes!$C$3:$C1001,$A840,Transacoes!$B$3:$B1001,"C")-SUMIFS(Transacoes!F$3:F1001,Transacoes!$C$3:$C1001,$A840,Transacoes!$B$3:$B1001,"V")) + G840)</f>
        <v/>
      </c>
      <c r="D840" s="71" t="str">
        <f>IFERROR(__xludf.DUMMYFUNCTION("IF(A840="""","""",IF(B840="""","""",B840*GOOGLEFINANCE(A840)))"),"")</f>
        <v/>
      </c>
      <c r="E840" s="71" t="str">
        <f t="shared" si="1"/>
        <v/>
      </c>
      <c r="F840" s="72" t="str">
        <f t="shared" si="2"/>
        <v/>
      </c>
      <c r="G840" s="73" t="str">
        <f>IF(A840="","",SUMIF(Transacoes!C$3:C1001,A840,Transacoes!G$3:G1001))</f>
        <v/>
      </c>
      <c r="H840" s="74" t="str">
        <f>IF(A840="","", SUMIF(Transacoes!C$3:C1001, A840, Transacoes!H$3:H1001))</f>
        <v/>
      </c>
      <c r="I840" s="75" t="str">
        <f>IF($A840="","",SUMIF(Transacoes!$C$3:$C1001, $A840, Transacoes!I$3:I1001))</f>
        <v/>
      </c>
      <c r="J840" s="75" t="str">
        <f>IF($A840="","",SUMIF(Transacoes!$C$3:$C1001, $A840, Transacoes!J$3:J1001))</f>
        <v/>
      </c>
      <c r="K840" s="75" t="str">
        <f>IF($A840="","",SUMIF(Transacoes!$C$3:$C1001, $A840, Transacoes!K$3:K1001))</f>
        <v/>
      </c>
      <c r="L840" s="75" t="str">
        <f>IF($A840="","",SUMIF(Transacoes!$C$3:$C1001, $A840, Transacoes!L$3:L1001))</f>
        <v/>
      </c>
      <c r="M840" s="76" t="str">
        <f>IF($A840="","",SUMIF(Transacoes!$C$3:$C1001, $A840, Transacoes!M$3:M1001))</f>
        <v/>
      </c>
      <c r="N840" s="30"/>
      <c r="O840" s="31"/>
      <c r="P840" s="31"/>
      <c r="Q840" s="31"/>
      <c r="R840" s="31"/>
      <c r="S840" s="31"/>
      <c r="T840" s="31"/>
      <c r="U840" s="31"/>
      <c r="V840" s="31"/>
      <c r="W840" s="31"/>
      <c r="X840" s="31"/>
    </row>
    <row r="841">
      <c r="A841" s="69"/>
      <c r="B841" s="70" t="str">
        <f>IF($A841="","",SUMIFS(Transacoes!D$3:D1001,Transacoes!$C$3:$C1001,$A841,Transacoes!$B$3:$B1001,"C")-SUMIFS(Transacoes!D$3:D1001,Transacoes!$C$3:$C1001,$A841,Transacoes!$B$3:$B1001,"V"))</f>
        <v/>
      </c>
      <c r="C841" s="71" t="str">
        <f>IF($A841="","",(SUMIFS(Transacoes!F$3:F1001,Transacoes!$C$3:$C1001,$A841,Transacoes!$B$3:$B1001,"C")-SUMIFS(Transacoes!F$3:F1001,Transacoes!$C$3:$C1001,$A841,Transacoes!$B$3:$B1001,"V")) + G841)</f>
        <v/>
      </c>
      <c r="D841" s="71" t="str">
        <f>IFERROR(__xludf.DUMMYFUNCTION("IF(A841="""","""",IF(B841="""","""",B841*GOOGLEFINANCE(A841)))"),"")</f>
        <v/>
      </c>
      <c r="E841" s="71" t="str">
        <f t="shared" si="1"/>
        <v/>
      </c>
      <c r="F841" s="72" t="str">
        <f t="shared" si="2"/>
        <v/>
      </c>
      <c r="G841" s="73" t="str">
        <f>IF(A841="","",SUMIF(Transacoes!C$3:C1001,A841,Transacoes!G$3:G1001))</f>
        <v/>
      </c>
      <c r="H841" s="74" t="str">
        <f>IF(A841="","", SUMIF(Transacoes!C$3:C1001, A841, Transacoes!H$3:H1001))</f>
        <v/>
      </c>
      <c r="I841" s="75" t="str">
        <f>IF($A841="","",SUMIF(Transacoes!$C$3:$C1001, $A841, Transacoes!I$3:I1001))</f>
        <v/>
      </c>
      <c r="J841" s="75" t="str">
        <f>IF($A841="","",SUMIF(Transacoes!$C$3:$C1001, $A841, Transacoes!J$3:J1001))</f>
        <v/>
      </c>
      <c r="K841" s="75" t="str">
        <f>IF($A841="","",SUMIF(Transacoes!$C$3:$C1001, $A841, Transacoes!K$3:K1001))</f>
        <v/>
      </c>
      <c r="L841" s="75" t="str">
        <f>IF($A841="","",SUMIF(Transacoes!$C$3:$C1001, $A841, Transacoes!L$3:L1001))</f>
        <v/>
      </c>
      <c r="M841" s="76" t="str">
        <f>IF($A841="","",SUMIF(Transacoes!$C$3:$C1001, $A841, Transacoes!M$3:M1001))</f>
        <v/>
      </c>
      <c r="N841" s="30"/>
      <c r="O841" s="31"/>
      <c r="P841" s="31"/>
      <c r="Q841" s="31"/>
      <c r="R841" s="31"/>
      <c r="S841" s="31"/>
      <c r="T841" s="31"/>
      <c r="U841" s="31"/>
      <c r="V841" s="31"/>
      <c r="W841" s="31"/>
      <c r="X841" s="31"/>
    </row>
    <row r="842">
      <c r="A842" s="69"/>
      <c r="B842" s="70" t="str">
        <f>IF($A842="","",SUMIFS(Transacoes!D$3:D1001,Transacoes!$C$3:$C1001,$A842,Transacoes!$B$3:$B1001,"C")-SUMIFS(Transacoes!D$3:D1001,Transacoes!$C$3:$C1001,$A842,Transacoes!$B$3:$B1001,"V"))</f>
        <v/>
      </c>
      <c r="C842" s="71" t="str">
        <f>IF($A842="","",(SUMIFS(Transacoes!F$3:F1001,Transacoes!$C$3:$C1001,$A842,Transacoes!$B$3:$B1001,"C")-SUMIFS(Transacoes!F$3:F1001,Transacoes!$C$3:$C1001,$A842,Transacoes!$B$3:$B1001,"V")) + G842)</f>
        <v/>
      </c>
      <c r="D842" s="71" t="str">
        <f>IFERROR(__xludf.DUMMYFUNCTION("IF(A842="""","""",IF(B842="""","""",B842*GOOGLEFINANCE(A842)))"),"")</f>
        <v/>
      </c>
      <c r="E842" s="71" t="str">
        <f t="shared" si="1"/>
        <v/>
      </c>
      <c r="F842" s="72" t="str">
        <f t="shared" si="2"/>
        <v/>
      </c>
      <c r="G842" s="73" t="str">
        <f>IF(A842="","",SUMIF(Transacoes!C$3:C1001,A842,Transacoes!G$3:G1001))</f>
        <v/>
      </c>
      <c r="H842" s="74" t="str">
        <f>IF(A842="","", SUMIF(Transacoes!C$3:C1001, A842, Transacoes!H$3:H1001))</f>
        <v/>
      </c>
      <c r="I842" s="75" t="str">
        <f>IF($A842="","",SUMIF(Transacoes!$C$3:$C1001, $A842, Transacoes!I$3:I1001))</f>
        <v/>
      </c>
      <c r="J842" s="75" t="str">
        <f>IF($A842="","",SUMIF(Transacoes!$C$3:$C1001, $A842, Transacoes!J$3:J1001))</f>
        <v/>
      </c>
      <c r="K842" s="75" t="str">
        <f>IF($A842="","",SUMIF(Transacoes!$C$3:$C1001, $A842, Transacoes!K$3:K1001))</f>
        <v/>
      </c>
      <c r="L842" s="75" t="str">
        <f>IF($A842="","",SUMIF(Transacoes!$C$3:$C1001, $A842, Transacoes!L$3:L1001))</f>
        <v/>
      </c>
      <c r="M842" s="76" t="str">
        <f>IF($A842="","",SUMIF(Transacoes!$C$3:$C1001, $A842, Transacoes!M$3:M1001))</f>
        <v/>
      </c>
      <c r="N842" s="30"/>
      <c r="O842" s="31"/>
      <c r="P842" s="31"/>
      <c r="Q842" s="31"/>
      <c r="R842" s="31"/>
      <c r="S842" s="31"/>
      <c r="T842" s="31"/>
      <c r="U842" s="31"/>
      <c r="V842" s="31"/>
      <c r="W842" s="31"/>
      <c r="X842" s="31"/>
    </row>
    <row r="843">
      <c r="A843" s="69"/>
      <c r="B843" s="70" t="str">
        <f>IF($A843="","",SUMIFS(Transacoes!D$3:D1001,Transacoes!$C$3:$C1001,$A843,Transacoes!$B$3:$B1001,"C")-SUMIFS(Transacoes!D$3:D1001,Transacoes!$C$3:$C1001,$A843,Transacoes!$B$3:$B1001,"V"))</f>
        <v/>
      </c>
      <c r="C843" s="71" t="str">
        <f>IF($A843="","",(SUMIFS(Transacoes!F$3:F1001,Transacoes!$C$3:$C1001,$A843,Transacoes!$B$3:$B1001,"C")-SUMIFS(Transacoes!F$3:F1001,Transacoes!$C$3:$C1001,$A843,Transacoes!$B$3:$B1001,"V")) + G843)</f>
        <v/>
      </c>
      <c r="D843" s="71" t="str">
        <f>IFERROR(__xludf.DUMMYFUNCTION("IF(A843="""","""",IF(B843="""","""",B843*GOOGLEFINANCE(A843)))"),"")</f>
        <v/>
      </c>
      <c r="E843" s="71" t="str">
        <f t="shared" si="1"/>
        <v/>
      </c>
      <c r="F843" s="72" t="str">
        <f t="shared" si="2"/>
        <v/>
      </c>
      <c r="G843" s="73" t="str">
        <f>IF(A843="","",SUMIF(Transacoes!C$3:C1001,A843,Transacoes!G$3:G1001))</f>
        <v/>
      </c>
      <c r="H843" s="74" t="str">
        <f>IF(A843="","", SUMIF(Transacoes!C$3:C1001, A843, Transacoes!H$3:H1001))</f>
        <v/>
      </c>
      <c r="I843" s="75" t="str">
        <f>IF($A843="","",SUMIF(Transacoes!$C$3:$C1001, $A843, Transacoes!I$3:I1001))</f>
        <v/>
      </c>
      <c r="J843" s="75" t="str">
        <f>IF($A843="","",SUMIF(Transacoes!$C$3:$C1001, $A843, Transacoes!J$3:J1001))</f>
        <v/>
      </c>
      <c r="K843" s="75" t="str">
        <f>IF($A843="","",SUMIF(Transacoes!$C$3:$C1001, $A843, Transacoes!K$3:K1001))</f>
        <v/>
      </c>
      <c r="L843" s="75" t="str">
        <f>IF($A843="","",SUMIF(Transacoes!$C$3:$C1001, $A843, Transacoes!L$3:L1001))</f>
        <v/>
      </c>
      <c r="M843" s="76" t="str">
        <f>IF($A843="","",SUMIF(Transacoes!$C$3:$C1001, $A843, Transacoes!M$3:M1001))</f>
        <v/>
      </c>
      <c r="N843" s="30"/>
      <c r="O843" s="31"/>
      <c r="P843" s="31"/>
      <c r="Q843" s="31"/>
      <c r="R843" s="31"/>
      <c r="S843" s="31"/>
      <c r="T843" s="31"/>
      <c r="U843" s="31"/>
      <c r="V843" s="31"/>
      <c r="W843" s="31"/>
      <c r="X843" s="31"/>
    </row>
    <row r="844">
      <c r="A844" s="69"/>
      <c r="B844" s="70" t="str">
        <f>IF($A844="","",SUMIFS(Transacoes!D$3:D1001,Transacoes!$C$3:$C1001,$A844,Transacoes!$B$3:$B1001,"C")-SUMIFS(Transacoes!D$3:D1001,Transacoes!$C$3:$C1001,$A844,Transacoes!$B$3:$B1001,"V"))</f>
        <v/>
      </c>
      <c r="C844" s="71" t="str">
        <f>IF($A844="","",(SUMIFS(Transacoes!F$3:F1001,Transacoes!$C$3:$C1001,$A844,Transacoes!$B$3:$B1001,"C")-SUMIFS(Transacoes!F$3:F1001,Transacoes!$C$3:$C1001,$A844,Transacoes!$B$3:$B1001,"V")) + G844)</f>
        <v/>
      </c>
      <c r="D844" s="71" t="str">
        <f>IFERROR(__xludf.DUMMYFUNCTION("IF(A844="""","""",IF(B844="""","""",B844*GOOGLEFINANCE(A844)))"),"")</f>
        <v/>
      </c>
      <c r="E844" s="71" t="str">
        <f t="shared" si="1"/>
        <v/>
      </c>
      <c r="F844" s="72" t="str">
        <f t="shared" si="2"/>
        <v/>
      </c>
      <c r="G844" s="73" t="str">
        <f>IF(A844="","",SUMIF(Transacoes!C$3:C1001,A844,Transacoes!G$3:G1001))</f>
        <v/>
      </c>
      <c r="H844" s="74" t="str">
        <f>IF(A844="","", SUMIF(Transacoes!C$3:C1001, A844, Transacoes!H$3:H1001))</f>
        <v/>
      </c>
      <c r="I844" s="75" t="str">
        <f>IF($A844="","",SUMIF(Transacoes!$C$3:$C1001, $A844, Transacoes!I$3:I1001))</f>
        <v/>
      </c>
      <c r="J844" s="75" t="str">
        <f>IF($A844="","",SUMIF(Transacoes!$C$3:$C1001, $A844, Transacoes!J$3:J1001))</f>
        <v/>
      </c>
      <c r="K844" s="75" t="str">
        <f>IF($A844="","",SUMIF(Transacoes!$C$3:$C1001, $A844, Transacoes!K$3:K1001))</f>
        <v/>
      </c>
      <c r="L844" s="75" t="str">
        <f>IF($A844="","",SUMIF(Transacoes!$C$3:$C1001, $A844, Transacoes!L$3:L1001))</f>
        <v/>
      </c>
      <c r="M844" s="76" t="str">
        <f>IF($A844="","",SUMIF(Transacoes!$C$3:$C1001, $A844, Transacoes!M$3:M1001))</f>
        <v/>
      </c>
      <c r="N844" s="30"/>
      <c r="O844" s="31"/>
      <c r="P844" s="31"/>
      <c r="Q844" s="31"/>
      <c r="R844" s="31"/>
      <c r="S844" s="31"/>
      <c r="T844" s="31"/>
      <c r="U844" s="31"/>
      <c r="V844" s="31"/>
      <c r="W844" s="31"/>
      <c r="X844" s="31"/>
    </row>
    <row r="845">
      <c r="A845" s="69"/>
      <c r="B845" s="70" t="str">
        <f>IF($A845="","",SUMIFS(Transacoes!D$3:D1001,Transacoes!$C$3:$C1001,$A845,Transacoes!$B$3:$B1001,"C")-SUMIFS(Transacoes!D$3:D1001,Transacoes!$C$3:$C1001,$A845,Transacoes!$B$3:$B1001,"V"))</f>
        <v/>
      </c>
      <c r="C845" s="71" t="str">
        <f>IF($A845="","",(SUMIFS(Transacoes!F$3:F1001,Transacoes!$C$3:$C1001,$A845,Transacoes!$B$3:$B1001,"C")-SUMIFS(Transacoes!F$3:F1001,Transacoes!$C$3:$C1001,$A845,Transacoes!$B$3:$B1001,"V")) + G845)</f>
        <v/>
      </c>
      <c r="D845" s="71" t="str">
        <f>IFERROR(__xludf.DUMMYFUNCTION("IF(A845="""","""",IF(B845="""","""",B845*GOOGLEFINANCE(A845)))"),"")</f>
        <v/>
      </c>
      <c r="E845" s="71" t="str">
        <f t="shared" si="1"/>
        <v/>
      </c>
      <c r="F845" s="72" t="str">
        <f t="shared" si="2"/>
        <v/>
      </c>
      <c r="G845" s="73" t="str">
        <f>IF(A845="","",SUMIF(Transacoes!C$3:C1001,A845,Transacoes!G$3:G1001))</f>
        <v/>
      </c>
      <c r="H845" s="74" t="str">
        <f>IF(A845="","", SUMIF(Transacoes!C$3:C1001, A845, Transacoes!H$3:H1001))</f>
        <v/>
      </c>
      <c r="I845" s="75" t="str">
        <f>IF($A845="","",SUMIF(Transacoes!$C$3:$C1001, $A845, Transacoes!I$3:I1001))</f>
        <v/>
      </c>
      <c r="J845" s="75" t="str">
        <f>IF($A845="","",SUMIF(Transacoes!$C$3:$C1001, $A845, Transacoes!J$3:J1001))</f>
        <v/>
      </c>
      <c r="K845" s="75" t="str">
        <f>IF($A845="","",SUMIF(Transacoes!$C$3:$C1001, $A845, Transacoes!K$3:K1001))</f>
        <v/>
      </c>
      <c r="L845" s="75" t="str">
        <f>IF($A845="","",SUMIF(Transacoes!$C$3:$C1001, $A845, Transacoes!L$3:L1001))</f>
        <v/>
      </c>
      <c r="M845" s="76" t="str">
        <f>IF($A845="","",SUMIF(Transacoes!$C$3:$C1001, $A845, Transacoes!M$3:M1001))</f>
        <v/>
      </c>
      <c r="N845" s="30"/>
      <c r="O845" s="31"/>
      <c r="P845" s="31"/>
      <c r="Q845" s="31"/>
      <c r="R845" s="31"/>
      <c r="S845" s="31"/>
      <c r="T845" s="31"/>
      <c r="U845" s="31"/>
      <c r="V845" s="31"/>
      <c r="W845" s="31"/>
      <c r="X845" s="31"/>
    </row>
    <row r="846">
      <c r="A846" s="69"/>
      <c r="B846" s="70" t="str">
        <f>IF($A846="","",SUMIFS(Transacoes!D$3:D1001,Transacoes!$C$3:$C1001,$A846,Transacoes!$B$3:$B1001,"C")-SUMIFS(Transacoes!D$3:D1001,Transacoes!$C$3:$C1001,$A846,Transacoes!$B$3:$B1001,"V"))</f>
        <v/>
      </c>
      <c r="C846" s="71" t="str">
        <f>IF($A846="","",(SUMIFS(Transacoes!F$3:F1001,Transacoes!$C$3:$C1001,$A846,Transacoes!$B$3:$B1001,"C")-SUMIFS(Transacoes!F$3:F1001,Transacoes!$C$3:$C1001,$A846,Transacoes!$B$3:$B1001,"V")) + G846)</f>
        <v/>
      </c>
      <c r="D846" s="71" t="str">
        <f>IFERROR(__xludf.DUMMYFUNCTION("IF(A846="""","""",IF(B846="""","""",B846*GOOGLEFINANCE(A846)))"),"")</f>
        <v/>
      </c>
      <c r="E846" s="71" t="str">
        <f t="shared" si="1"/>
        <v/>
      </c>
      <c r="F846" s="72" t="str">
        <f t="shared" si="2"/>
        <v/>
      </c>
      <c r="G846" s="73" t="str">
        <f>IF(A846="","",SUMIF(Transacoes!C$3:C1001,A846,Transacoes!G$3:G1001))</f>
        <v/>
      </c>
      <c r="H846" s="74" t="str">
        <f>IF(A846="","", SUMIF(Transacoes!C$3:C1001, A846, Transacoes!H$3:H1001))</f>
        <v/>
      </c>
      <c r="I846" s="75" t="str">
        <f>IF($A846="","",SUMIF(Transacoes!$C$3:$C1001, $A846, Transacoes!I$3:I1001))</f>
        <v/>
      </c>
      <c r="J846" s="75" t="str">
        <f>IF($A846="","",SUMIF(Transacoes!$C$3:$C1001, $A846, Transacoes!J$3:J1001))</f>
        <v/>
      </c>
      <c r="K846" s="75" t="str">
        <f>IF($A846="","",SUMIF(Transacoes!$C$3:$C1001, $A846, Transacoes!K$3:K1001))</f>
        <v/>
      </c>
      <c r="L846" s="75" t="str">
        <f>IF($A846="","",SUMIF(Transacoes!$C$3:$C1001, $A846, Transacoes!L$3:L1001))</f>
        <v/>
      </c>
      <c r="M846" s="76" t="str">
        <f>IF($A846="","",SUMIF(Transacoes!$C$3:$C1001, $A846, Transacoes!M$3:M1001))</f>
        <v/>
      </c>
      <c r="N846" s="30"/>
      <c r="O846" s="31"/>
      <c r="P846" s="31"/>
      <c r="Q846" s="31"/>
      <c r="R846" s="31"/>
      <c r="S846" s="31"/>
      <c r="T846" s="31"/>
      <c r="U846" s="31"/>
      <c r="V846" s="31"/>
      <c r="W846" s="31"/>
      <c r="X846" s="31"/>
    </row>
    <row r="847">
      <c r="A847" s="69"/>
      <c r="B847" s="70" t="str">
        <f>IF($A847="","",SUMIFS(Transacoes!D$3:D1001,Transacoes!$C$3:$C1001,$A847,Transacoes!$B$3:$B1001,"C")-SUMIFS(Transacoes!D$3:D1001,Transacoes!$C$3:$C1001,$A847,Transacoes!$B$3:$B1001,"V"))</f>
        <v/>
      </c>
      <c r="C847" s="71" t="str">
        <f>IF($A847="","",(SUMIFS(Transacoes!F$3:F1001,Transacoes!$C$3:$C1001,$A847,Transacoes!$B$3:$B1001,"C")-SUMIFS(Transacoes!F$3:F1001,Transacoes!$C$3:$C1001,$A847,Transacoes!$B$3:$B1001,"V")) + G847)</f>
        <v/>
      </c>
      <c r="D847" s="71" t="str">
        <f>IFERROR(__xludf.DUMMYFUNCTION("IF(A847="""","""",IF(B847="""","""",B847*GOOGLEFINANCE(A847)))"),"")</f>
        <v/>
      </c>
      <c r="E847" s="71" t="str">
        <f t="shared" si="1"/>
        <v/>
      </c>
      <c r="F847" s="72" t="str">
        <f t="shared" si="2"/>
        <v/>
      </c>
      <c r="G847" s="73" t="str">
        <f>IF(A847="","",SUMIF(Transacoes!C$3:C1001,A847,Transacoes!G$3:G1001))</f>
        <v/>
      </c>
      <c r="H847" s="74" t="str">
        <f>IF(A847="","", SUMIF(Transacoes!C$3:C1001, A847, Transacoes!H$3:H1001))</f>
        <v/>
      </c>
      <c r="I847" s="75" t="str">
        <f>IF($A847="","",SUMIF(Transacoes!$C$3:$C1001, $A847, Transacoes!I$3:I1001))</f>
        <v/>
      </c>
      <c r="J847" s="75" t="str">
        <f>IF($A847="","",SUMIF(Transacoes!$C$3:$C1001, $A847, Transacoes!J$3:J1001))</f>
        <v/>
      </c>
      <c r="K847" s="75" t="str">
        <f>IF($A847="","",SUMIF(Transacoes!$C$3:$C1001, $A847, Transacoes!K$3:K1001))</f>
        <v/>
      </c>
      <c r="L847" s="75" t="str">
        <f>IF($A847="","",SUMIF(Transacoes!$C$3:$C1001, $A847, Transacoes!L$3:L1001))</f>
        <v/>
      </c>
      <c r="M847" s="76" t="str">
        <f>IF($A847="","",SUMIF(Transacoes!$C$3:$C1001, $A847, Transacoes!M$3:M1001))</f>
        <v/>
      </c>
      <c r="N847" s="30"/>
      <c r="O847" s="31"/>
      <c r="P847" s="31"/>
      <c r="Q847" s="31"/>
      <c r="R847" s="31"/>
      <c r="S847" s="31"/>
      <c r="T847" s="31"/>
      <c r="U847" s="31"/>
      <c r="V847" s="31"/>
      <c r="W847" s="31"/>
      <c r="X847" s="31"/>
    </row>
    <row r="848">
      <c r="A848" s="69"/>
      <c r="B848" s="70" t="str">
        <f>IF($A848="","",SUMIFS(Transacoes!D$3:D1001,Transacoes!$C$3:$C1001,$A848,Transacoes!$B$3:$B1001,"C")-SUMIFS(Transacoes!D$3:D1001,Transacoes!$C$3:$C1001,$A848,Transacoes!$B$3:$B1001,"V"))</f>
        <v/>
      </c>
      <c r="C848" s="71" t="str">
        <f>IF($A848="","",(SUMIFS(Transacoes!F$3:F1001,Transacoes!$C$3:$C1001,$A848,Transacoes!$B$3:$B1001,"C")-SUMIFS(Transacoes!F$3:F1001,Transacoes!$C$3:$C1001,$A848,Transacoes!$B$3:$B1001,"V")) + G848)</f>
        <v/>
      </c>
      <c r="D848" s="71" t="str">
        <f>IFERROR(__xludf.DUMMYFUNCTION("IF(A848="""","""",IF(B848="""","""",B848*GOOGLEFINANCE(A848)))"),"")</f>
        <v/>
      </c>
      <c r="E848" s="71" t="str">
        <f t="shared" si="1"/>
        <v/>
      </c>
      <c r="F848" s="72" t="str">
        <f t="shared" si="2"/>
        <v/>
      </c>
      <c r="G848" s="73" t="str">
        <f>IF(A848="","",SUMIF(Transacoes!C$3:C1001,A848,Transacoes!G$3:G1001))</f>
        <v/>
      </c>
      <c r="H848" s="74" t="str">
        <f>IF(A848="","", SUMIF(Transacoes!C$3:C1001, A848, Transacoes!H$3:H1001))</f>
        <v/>
      </c>
      <c r="I848" s="75" t="str">
        <f>IF($A848="","",SUMIF(Transacoes!$C$3:$C1001, $A848, Transacoes!I$3:I1001))</f>
        <v/>
      </c>
      <c r="J848" s="75" t="str">
        <f>IF($A848="","",SUMIF(Transacoes!$C$3:$C1001, $A848, Transacoes!J$3:J1001))</f>
        <v/>
      </c>
      <c r="K848" s="75" t="str">
        <f>IF($A848="","",SUMIF(Transacoes!$C$3:$C1001, $A848, Transacoes!K$3:K1001))</f>
        <v/>
      </c>
      <c r="L848" s="75" t="str">
        <f>IF($A848="","",SUMIF(Transacoes!$C$3:$C1001, $A848, Transacoes!L$3:L1001))</f>
        <v/>
      </c>
      <c r="M848" s="76" t="str">
        <f>IF($A848="","",SUMIF(Transacoes!$C$3:$C1001, $A848, Transacoes!M$3:M1001))</f>
        <v/>
      </c>
      <c r="N848" s="30"/>
      <c r="O848" s="31"/>
      <c r="P848" s="31"/>
      <c r="Q848" s="31"/>
      <c r="R848" s="31"/>
      <c r="S848" s="31"/>
      <c r="T848" s="31"/>
      <c r="U848" s="31"/>
      <c r="V848" s="31"/>
      <c r="W848" s="31"/>
      <c r="X848" s="31"/>
    </row>
    <row r="849">
      <c r="A849" s="69"/>
      <c r="B849" s="70" t="str">
        <f>IF($A849="","",SUMIFS(Transacoes!D$3:D1001,Transacoes!$C$3:$C1001,$A849,Transacoes!$B$3:$B1001,"C")-SUMIFS(Transacoes!D$3:D1001,Transacoes!$C$3:$C1001,$A849,Transacoes!$B$3:$B1001,"V"))</f>
        <v/>
      </c>
      <c r="C849" s="71" t="str">
        <f>IF($A849="","",(SUMIFS(Transacoes!F$3:F1001,Transacoes!$C$3:$C1001,$A849,Transacoes!$B$3:$B1001,"C")-SUMIFS(Transacoes!F$3:F1001,Transacoes!$C$3:$C1001,$A849,Transacoes!$B$3:$B1001,"V")) + G849)</f>
        <v/>
      </c>
      <c r="D849" s="71" t="str">
        <f>IFERROR(__xludf.DUMMYFUNCTION("IF(A849="""","""",IF(B849="""","""",B849*GOOGLEFINANCE(A849)))"),"")</f>
        <v/>
      </c>
      <c r="E849" s="71" t="str">
        <f t="shared" si="1"/>
        <v/>
      </c>
      <c r="F849" s="72" t="str">
        <f t="shared" si="2"/>
        <v/>
      </c>
      <c r="G849" s="73" t="str">
        <f>IF(A849="","",SUMIF(Transacoes!C$3:C1001,A849,Transacoes!G$3:G1001))</f>
        <v/>
      </c>
      <c r="H849" s="74" t="str">
        <f>IF(A849="","", SUMIF(Transacoes!C$3:C1001, A849, Transacoes!H$3:H1001))</f>
        <v/>
      </c>
      <c r="I849" s="75" t="str">
        <f>IF($A849="","",SUMIF(Transacoes!$C$3:$C1001, $A849, Transacoes!I$3:I1001))</f>
        <v/>
      </c>
      <c r="J849" s="75" t="str">
        <f>IF($A849="","",SUMIF(Transacoes!$C$3:$C1001, $A849, Transacoes!J$3:J1001))</f>
        <v/>
      </c>
      <c r="K849" s="75" t="str">
        <f>IF($A849="","",SUMIF(Transacoes!$C$3:$C1001, $A849, Transacoes!K$3:K1001))</f>
        <v/>
      </c>
      <c r="L849" s="75" t="str">
        <f>IF($A849="","",SUMIF(Transacoes!$C$3:$C1001, $A849, Transacoes!L$3:L1001))</f>
        <v/>
      </c>
      <c r="M849" s="76" t="str">
        <f>IF($A849="","",SUMIF(Transacoes!$C$3:$C1001, $A849, Transacoes!M$3:M1001))</f>
        <v/>
      </c>
      <c r="N849" s="30"/>
      <c r="O849" s="31"/>
      <c r="P849" s="31"/>
      <c r="Q849" s="31"/>
      <c r="R849" s="31"/>
      <c r="S849" s="31"/>
      <c r="T849" s="31"/>
      <c r="U849" s="31"/>
      <c r="V849" s="31"/>
      <c r="W849" s="31"/>
      <c r="X849" s="31"/>
    </row>
    <row r="850">
      <c r="A850" s="69"/>
      <c r="B850" s="70" t="str">
        <f>IF($A850="","",SUMIFS(Transacoes!D$3:D1001,Transacoes!$C$3:$C1001,$A850,Transacoes!$B$3:$B1001,"C")-SUMIFS(Transacoes!D$3:D1001,Transacoes!$C$3:$C1001,$A850,Transacoes!$B$3:$B1001,"V"))</f>
        <v/>
      </c>
      <c r="C850" s="71" t="str">
        <f>IF($A850="","",(SUMIFS(Transacoes!F$3:F1001,Transacoes!$C$3:$C1001,$A850,Transacoes!$B$3:$B1001,"C")-SUMIFS(Transacoes!F$3:F1001,Transacoes!$C$3:$C1001,$A850,Transacoes!$B$3:$B1001,"V")) + G850)</f>
        <v/>
      </c>
      <c r="D850" s="71" t="str">
        <f>IFERROR(__xludf.DUMMYFUNCTION("IF(A850="""","""",IF(B850="""","""",B850*GOOGLEFINANCE(A850)))"),"")</f>
        <v/>
      </c>
      <c r="E850" s="71" t="str">
        <f t="shared" si="1"/>
        <v/>
      </c>
      <c r="F850" s="72" t="str">
        <f t="shared" si="2"/>
        <v/>
      </c>
      <c r="G850" s="73" t="str">
        <f>IF(A850="","",SUMIF(Transacoes!C$3:C1001,A850,Transacoes!G$3:G1001))</f>
        <v/>
      </c>
      <c r="H850" s="74" t="str">
        <f>IF(A850="","", SUMIF(Transacoes!C$3:C1001, A850, Transacoes!H$3:H1001))</f>
        <v/>
      </c>
      <c r="I850" s="75" t="str">
        <f>IF($A850="","",SUMIF(Transacoes!$C$3:$C1001, $A850, Transacoes!I$3:I1001))</f>
        <v/>
      </c>
      <c r="J850" s="75" t="str">
        <f>IF($A850="","",SUMIF(Transacoes!$C$3:$C1001, $A850, Transacoes!J$3:J1001))</f>
        <v/>
      </c>
      <c r="K850" s="75" t="str">
        <f>IF($A850="","",SUMIF(Transacoes!$C$3:$C1001, $A850, Transacoes!K$3:K1001))</f>
        <v/>
      </c>
      <c r="L850" s="75" t="str">
        <f>IF($A850="","",SUMIF(Transacoes!$C$3:$C1001, $A850, Transacoes!L$3:L1001))</f>
        <v/>
      </c>
      <c r="M850" s="76" t="str">
        <f>IF($A850="","",SUMIF(Transacoes!$C$3:$C1001, $A850, Transacoes!M$3:M1001))</f>
        <v/>
      </c>
      <c r="N850" s="30"/>
      <c r="O850" s="31"/>
      <c r="P850" s="31"/>
      <c r="Q850" s="31"/>
      <c r="R850" s="31"/>
      <c r="S850" s="31"/>
      <c r="T850" s="31"/>
      <c r="U850" s="31"/>
      <c r="V850" s="31"/>
      <c r="W850" s="31"/>
      <c r="X850" s="31"/>
    </row>
    <row r="851">
      <c r="A851" s="69"/>
      <c r="B851" s="70" t="str">
        <f>IF($A851="","",SUMIFS(Transacoes!D$3:D1001,Transacoes!$C$3:$C1001,$A851,Transacoes!$B$3:$B1001,"C")-SUMIFS(Transacoes!D$3:D1001,Transacoes!$C$3:$C1001,$A851,Transacoes!$B$3:$B1001,"V"))</f>
        <v/>
      </c>
      <c r="C851" s="71" t="str">
        <f>IF($A851="","",(SUMIFS(Transacoes!F$3:F1001,Transacoes!$C$3:$C1001,$A851,Transacoes!$B$3:$B1001,"C")-SUMIFS(Transacoes!F$3:F1001,Transacoes!$C$3:$C1001,$A851,Transacoes!$B$3:$B1001,"V")) + G851)</f>
        <v/>
      </c>
      <c r="D851" s="71" t="str">
        <f>IFERROR(__xludf.DUMMYFUNCTION("IF(A851="""","""",IF(B851="""","""",B851*GOOGLEFINANCE(A851)))"),"")</f>
        <v/>
      </c>
      <c r="E851" s="71" t="str">
        <f t="shared" si="1"/>
        <v/>
      </c>
      <c r="F851" s="72" t="str">
        <f t="shared" si="2"/>
        <v/>
      </c>
      <c r="G851" s="73" t="str">
        <f>IF(A851="","",SUMIF(Transacoes!C$3:C1001,A851,Transacoes!G$3:G1001))</f>
        <v/>
      </c>
      <c r="H851" s="74" t="str">
        <f>IF(A851="","", SUMIF(Transacoes!C$3:C1001, A851, Transacoes!H$3:H1001))</f>
        <v/>
      </c>
      <c r="I851" s="75" t="str">
        <f>IF($A851="","",SUMIF(Transacoes!$C$3:$C1001, $A851, Transacoes!I$3:I1001))</f>
        <v/>
      </c>
      <c r="J851" s="75" t="str">
        <f>IF($A851="","",SUMIF(Transacoes!$C$3:$C1001, $A851, Transacoes!J$3:J1001))</f>
        <v/>
      </c>
      <c r="K851" s="75" t="str">
        <f>IF($A851="","",SUMIF(Transacoes!$C$3:$C1001, $A851, Transacoes!K$3:K1001))</f>
        <v/>
      </c>
      <c r="L851" s="75" t="str">
        <f>IF($A851="","",SUMIF(Transacoes!$C$3:$C1001, $A851, Transacoes!L$3:L1001))</f>
        <v/>
      </c>
      <c r="M851" s="76" t="str">
        <f>IF($A851="","",SUMIF(Transacoes!$C$3:$C1001, $A851, Transacoes!M$3:M1001))</f>
        <v/>
      </c>
      <c r="N851" s="30"/>
      <c r="O851" s="31"/>
      <c r="P851" s="31"/>
      <c r="Q851" s="31"/>
      <c r="R851" s="31"/>
      <c r="S851" s="31"/>
      <c r="T851" s="31"/>
      <c r="U851" s="31"/>
      <c r="V851" s="31"/>
      <c r="W851" s="31"/>
      <c r="X851" s="31"/>
    </row>
    <row r="852">
      <c r="A852" s="69"/>
      <c r="B852" s="70" t="str">
        <f>IF($A852="","",SUMIFS(Transacoes!D$3:D1001,Transacoes!$C$3:$C1001,$A852,Transacoes!$B$3:$B1001,"C")-SUMIFS(Transacoes!D$3:D1001,Transacoes!$C$3:$C1001,$A852,Transacoes!$B$3:$B1001,"V"))</f>
        <v/>
      </c>
      <c r="C852" s="71" t="str">
        <f>IF($A852="","",(SUMIFS(Transacoes!F$3:F1001,Transacoes!$C$3:$C1001,$A852,Transacoes!$B$3:$B1001,"C")-SUMIFS(Transacoes!F$3:F1001,Transacoes!$C$3:$C1001,$A852,Transacoes!$B$3:$B1001,"V")) + G852)</f>
        <v/>
      </c>
      <c r="D852" s="71" t="str">
        <f>IFERROR(__xludf.DUMMYFUNCTION("IF(A852="""","""",IF(B852="""","""",B852*GOOGLEFINANCE(A852)))"),"")</f>
        <v/>
      </c>
      <c r="E852" s="71" t="str">
        <f t="shared" si="1"/>
        <v/>
      </c>
      <c r="F852" s="72" t="str">
        <f t="shared" si="2"/>
        <v/>
      </c>
      <c r="G852" s="73" t="str">
        <f>IF(A852="","",SUMIF(Transacoes!C$3:C1001,A852,Transacoes!G$3:G1001))</f>
        <v/>
      </c>
      <c r="H852" s="74" t="str">
        <f>IF(A852="","", SUMIF(Transacoes!C$3:C1001, A852, Transacoes!H$3:H1001))</f>
        <v/>
      </c>
      <c r="I852" s="75" t="str">
        <f>IF($A852="","",SUMIF(Transacoes!$C$3:$C1001, $A852, Transacoes!I$3:I1001))</f>
        <v/>
      </c>
      <c r="J852" s="75" t="str">
        <f>IF($A852="","",SUMIF(Transacoes!$C$3:$C1001, $A852, Transacoes!J$3:J1001))</f>
        <v/>
      </c>
      <c r="K852" s="75" t="str">
        <f>IF($A852="","",SUMIF(Transacoes!$C$3:$C1001, $A852, Transacoes!K$3:K1001))</f>
        <v/>
      </c>
      <c r="L852" s="75" t="str">
        <f>IF($A852="","",SUMIF(Transacoes!$C$3:$C1001, $A852, Transacoes!L$3:L1001))</f>
        <v/>
      </c>
      <c r="M852" s="76" t="str">
        <f>IF($A852="","",SUMIF(Transacoes!$C$3:$C1001, $A852, Transacoes!M$3:M1001))</f>
        <v/>
      </c>
      <c r="N852" s="30"/>
      <c r="O852" s="31"/>
      <c r="P852" s="31"/>
      <c r="Q852" s="31"/>
      <c r="R852" s="31"/>
      <c r="S852" s="31"/>
      <c r="T852" s="31"/>
      <c r="U852" s="31"/>
      <c r="V852" s="31"/>
      <c r="W852" s="31"/>
      <c r="X852" s="31"/>
    </row>
    <row r="853">
      <c r="A853" s="69"/>
      <c r="B853" s="70" t="str">
        <f>IF($A853="","",SUMIFS(Transacoes!D$3:D1001,Transacoes!$C$3:$C1001,$A853,Transacoes!$B$3:$B1001,"C")-SUMIFS(Transacoes!D$3:D1001,Transacoes!$C$3:$C1001,$A853,Transacoes!$B$3:$B1001,"V"))</f>
        <v/>
      </c>
      <c r="C853" s="71" t="str">
        <f>IF($A853="","",(SUMIFS(Transacoes!F$3:F1001,Transacoes!$C$3:$C1001,$A853,Transacoes!$B$3:$B1001,"C")-SUMIFS(Transacoes!F$3:F1001,Transacoes!$C$3:$C1001,$A853,Transacoes!$B$3:$B1001,"V")) + G853)</f>
        <v/>
      </c>
      <c r="D853" s="71" t="str">
        <f>IFERROR(__xludf.DUMMYFUNCTION("IF(A853="""","""",IF(B853="""","""",B853*GOOGLEFINANCE(A853)))"),"")</f>
        <v/>
      </c>
      <c r="E853" s="71" t="str">
        <f t="shared" si="1"/>
        <v/>
      </c>
      <c r="F853" s="72" t="str">
        <f t="shared" si="2"/>
        <v/>
      </c>
      <c r="G853" s="73" t="str">
        <f>IF(A853="","",SUMIF(Transacoes!C$3:C1001,A853,Transacoes!G$3:G1001))</f>
        <v/>
      </c>
      <c r="H853" s="74" t="str">
        <f>IF(A853="","", SUMIF(Transacoes!C$3:C1001, A853, Transacoes!H$3:H1001))</f>
        <v/>
      </c>
      <c r="I853" s="75" t="str">
        <f>IF($A853="","",SUMIF(Transacoes!$C$3:$C1001, $A853, Transacoes!I$3:I1001))</f>
        <v/>
      </c>
      <c r="J853" s="75" t="str">
        <f>IF($A853="","",SUMIF(Transacoes!$C$3:$C1001, $A853, Transacoes!J$3:J1001))</f>
        <v/>
      </c>
      <c r="K853" s="75" t="str">
        <f>IF($A853="","",SUMIF(Transacoes!$C$3:$C1001, $A853, Transacoes!K$3:K1001))</f>
        <v/>
      </c>
      <c r="L853" s="75" t="str">
        <f>IF($A853="","",SUMIF(Transacoes!$C$3:$C1001, $A853, Transacoes!L$3:L1001))</f>
        <v/>
      </c>
      <c r="M853" s="76" t="str">
        <f>IF($A853="","",SUMIF(Transacoes!$C$3:$C1001, $A853, Transacoes!M$3:M1001))</f>
        <v/>
      </c>
      <c r="N853" s="30"/>
      <c r="O853" s="31"/>
      <c r="P853" s="31"/>
      <c r="Q853" s="31"/>
      <c r="R853" s="31"/>
      <c r="S853" s="31"/>
      <c r="T853" s="31"/>
      <c r="U853" s="31"/>
      <c r="V853" s="31"/>
      <c r="W853" s="31"/>
      <c r="X853" s="31"/>
    </row>
    <row r="854">
      <c r="A854" s="69"/>
      <c r="B854" s="70" t="str">
        <f>IF($A854="","",SUMIFS(Transacoes!D$3:D1001,Transacoes!$C$3:$C1001,$A854,Transacoes!$B$3:$B1001,"C")-SUMIFS(Transacoes!D$3:D1001,Transacoes!$C$3:$C1001,$A854,Transacoes!$B$3:$B1001,"V"))</f>
        <v/>
      </c>
      <c r="C854" s="71" t="str">
        <f>IF($A854="","",(SUMIFS(Transacoes!F$3:F1001,Transacoes!$C$3:$C1001,$A854,Transacoes!$B$3:$B1001,"C")-SUMIFS(Transacoes!F$3:F1001,Transacoes!$C$3:$C1001,$A854,Transacoes!$B$3:$B1001,"V")) + G854)</f>
        <v/>
      </c>
      <c r="D854" s="71" t="str">
        <f>IFERROR(__xludf.DUMMYFUNCTION("IF(A854="""","""",IF(B854="""","""",B854*GOOGLEFINANCE(A854)))"),"")</f>
        <v/>
      </c>
      <c r="E854" s="71" t="str">
        <f t="shared" si="1"/>
        <v/>
      </c>
      <c r="F854" s="72" t="str">
        <f t="shared" si="2"/>
        <v/>
      </c>
      <c r="G854" s="73" t="str">
        <f>IF(A854="","",SUMIF(Transacoes!C$3:C1001,A854,Transacoes!G$3:G1001))</f>
        <v/>
      </c>
      <c r="H854" s="74" t="str">
        <f>IF(A854="","", SUMIF(Transacoes!C$3:C1001, A854, Transacoes!H$3:H1001))</f>
        <v/>
      </c>
      <c r="I854" s="75" t="str">
        <f>IF($A854="","",SUMIF(Transacoes!$C$3:$C1001, $A854, Transacoes!I$3:I1001))</f>
        <v/>
      </c>
      <c r="J854" s="75" t="str">
        <f>IF($A854="","",SUMIF(Transacoes!$C$3:$C1001, $A854, Transacoes!J$3:J1001))</f>
        <v/>
      </c>
      <c r="K854" s="75" t="str">
        <f>IF($A854="","",SUMIF(Transacoes!$C$3:$C1001, $A854, Transacoes!K$3:K1001))</f>
        <v/>
      </c>
      <c r="L854" s="75" t="str">
        <f>IF($A854="","",SUMIF(Transacoes!$C$3:$C1001, $A854, Transacoes!L$3:L1001))</f>
        <v/>
      </c>
      <c r="M854" s="76" t="str">
        <f>IF($A854="","",SUMIF(Transacoes!$C$3:$C1001, $A854, Transacoes!M$3:M1001))</f>
        <v/>
      </c>
      <c r="N854" s="30"/>
      <c r="O854" s="31"/>
      <c r="P854" s="31"/>
      <c r="Q854" s="31"/>
      <c r="R854" s="31"/>
      <c r="S854" s="31"/>
      <c r="T854" s="31"/>
      <c r="U854" s="31"/>
      <c r="V854" s="31"/>
      <c r="W854" s="31"/>
      <c r="X854" s="31"/>
    </row>
    <row r="855">
      <c r="A855" s="69"/>
      <c r="B855" s="70" t="str">
        <f>IF($A855="","",SUMIFS(Transacoes!D$3:D1001,Transacoes!$C$3:$C1001,$A855,Transacoes!$B$3:$B1001,"C")-SUMIFS(Transacoes!D$3:D1001,Transacoes!$C$3:$C1001,$A855,Transacoes!$B$3:$B1001,"V"))</f>
        <v/>
      </c>
      <c r="C855" s="71" t="str">
        <f>IF($A855="","",(SUMIFS(Transacoes!F$3:F1001,Transacoes!$C$3:$C1001,$A855,Transacoes!$B$3:$B1001,"C")-SUMIFS(Transacoes!F$3:F1001,Transacoes!$C$3:$C1001,$A855,Transacoes!$B$3:$B1001,"V")) + G855)</f>
        <v/>
      </c>
      <c r="D855" s="71" t="str">
        <f>IFERROR(__xludf.DUMMYFUNCTION("IF(A855="""","""",IF(B855="""","""",B855*GOOGLEFINANCE(A855)))"),"")</f>
        <v/>
      </c>
      <c r="E855" s="71" t="str">
        <f t="shared" si="1"/>
        <v/>
      </c>
      <c r="F855" s="72" t="str">
        <f t="shared" si="2"/>
        <v/>
      </c>
      <c r="G855" s="73" t="str">
        <f>IF(A855="","",SUMIF(Transacoes!C$3:C1001,A855,Transacoes!G$3:G1001))</f>
        <v/>
      </c>
      <c r="H855" s="74" t="str">
        <f>IF(A855="","", SUMIF(Transacoes!C$3:C1001, A855, Transacoes!H$3:H1001))</f>
        <v/>
      </c>
      <c r="I855" s="75" t="str">
        <f>IF($A855="","",SUMIF(Transacoes!$C$3:$C1001, $A855, Transacoes!I$3:I1001))</f>
        <v/>
      </c>
      <c r="J855" s="75" t="str">
        <f>IF($A855="","",SUMIF(Transacoes!$C$3:$C1001, $A855, Transacoes!J$3:J1001))</f>
        <v/>
      </c>
      <c r="K855" s="75" t="str">
        <f>IF($A855="","",SUMIF(Transacoes!$C$3:$C1001, $A855, Transacoes!K$3:K1001))</f>
        <v/>
      </c>
      <c r="L855" s="75" t="str">
        <f>IF($A855="","",SUMIF(Transacoes!$C$3:$C1001, $A855, Transacoes!L$3:L1001))</f>
        <v/>
      </c>
      <c r="M855" s="76" t="str">
        <f>IF($A855="","",SUMIF(Transacoes!$C$3:$C1001, $A855, Transacoes!M$3:M1001))</f>
        <v/>
      </c>
      <c r="N855" s="30"/>
      <c r="O855" s="31"/>
      <c r="P855" s="31"/>
      <c r="Q855" s="31"/>
      <c r="R855" s="31"/>
      <c r="S855" s="31"/>
      <c r="T855" s="31"/>
      <c r="U855" s="31"/>
      <c r="V855" s="31"/>
      <c r="W855" s="31"/>
      <c r="X855" s="31"/>
    </row>
    <row r="856">
      <c r="A856" s="69"/>
      <c r="B856" s="70" t="str">
        <f>IF($A856="","",SUMIFS(Transacoes!D$3:D1001,Transacoes!$C$3:$C1001,$A856,Transacoes!$B$3:$B1001,"C")-SUMIFS(Transacoes!D$3:D1001,Transacoes!$C$3:$C1001,$A856,Transacoes!$B$3:$B1001,"V"))</f>
        <v/>
      </c>
      <c r="C856" s="71" t="str">
        <f>IF($A856="","",(SUMIFS(Transacoes!F$3:F1001,Transacoes!$C$3:$C1001,$A856,Transacoes!$B$3:$B1001,"C")-SUMIFS(Transacoes!F$3:F1001,Transacoes!$C$3:$C1001,$A856,Transacoes!$B$3:$B1001,"V")) + G856)</f>
        <v/>
      </c>
      <c r="D856" s="71" t="str">
        <f>IFERROR(__xludf.DUMMYFUNCTION("IF(A856="""","""",IF(B856="""","""",B856*GOOGLEFINANCE(A856)))"),"")</f>
        <v/>
      </c>
      <c r="E856" s="71" t="str">
        <f t="shared" si="1"/>
        <v/>
      </c>
      <c r="F856" s="72" t="str">
        <f t="shared" si="2"/>
        <v/>
      </c>
      <c r="G856" s="73" t="str">
        <f>IF(A856="","",SUMIF(Transacoes!C$3:C1001,A856,Transacoes!G$3:G1001))</f>
        <v/>
      </c>
      <c r="H856" s="74" t="str">
        <f>IF(A856="","", SUMIF(Transacoes!C$3:C1001, A856, Transacoes!H$3:H1001))</f>
        <v/>
      </c>
      <c r="I856" s="75" t="str">
        <f>IF($A856="","",SUMIF(Transacoes!$C$3:$C1001, $A856, Transacoes!I$3:I1001))</f>
        <v/>
      </c>
      <c r="J856" s="75" t="str">
        <f>IF($A856="","",SUMIF(Transacoes!$C$3:$C1001, $A856, Transacoes!J$3:J1001))</f>
        <v/>
      </c>
      <c r="K856" s="75" t="str">
        <f>IF($A856="","",SUMIF(Transacoes!$C$3:$C1001, $A856, Transacoes!K$3:K1001))</f>
        <v/>
      </c>
      <c r="L856" s="75" t="str">
        <f>IF($A856="","",SUMIF(Transacoes!$C$3:$C1001, $A856, Transacoes!L$3:L1001))</f>
        <v/>
      </c>
      <c r="M856" s="76" t="str">
        <f>IF($A856="","",SUMIF(Transacoes!$C$3:$C1001, $A856, Transacoes!M$3:M1001))</f>
        <v/>
      </c>
      <c r="N856" s="30"/>
      <c r="O856" s="31"/>
      <c r="P856" s="31"/>
      <c r="Q856" s="31"/>
      <c r="R856" s="31"/>
      <c r="S856" s="31"/>
      <c r="T856" s="31"/>
      <c r="U856" s="31"/>
      <c r="V856" s="31"/>
      <c r="W856" s="31"/>
      <c r="X856" s="31"/>
    </row>
    <row r="857">
      <c r="A857" s="69"/>
      <c r="B857" s="70" t="str">
        <f>IF($A857="","",SUMIFS(Transacoes!D$3:D1001,Transacoes!$C$3:$C1001,$A857,Transacoes!$B$3:$B1001,"C")-SUMIFS(Transacoes!D$3:D1001,Transacoes!$C$3:$C1001,$A857,Transacoes!$B$3:$B1001,"V"))</f>
        <v/>
      </c>
      <c r="C857" s="71" t="str">
        <f>IF($A857="","",(SUMIFS(Transacoes!F$3:F1001,Transacoes!$C$3:$C1001,$A857,Transacoes!$B$3:$B1001,"C")-SUMIFS(Transacoes!F$3:F1001,Transacoes!$C$3:$C1001,$A857,Transacoes!$B$3:$B1001,"V")) + G857)</f>
        <v/>
      </c>
      <c r="D857" s="71" t="str">
        <f>IFERROR(__xludf.DUMMYFUNCTION("IF(A857="""","""",IF(B857="""","""",B857*GOOGLEFINANCE(A857)))"),"")</f>
        <v/>
      </c>
      <c r="E857" s="71" t="str">
        <f t="shared" si="1"/>
        <v/>
      </c>
      <c r="F857" s="72" t="str">
        <f t="shared" si="2"/>
        <v/>
      </c>
      <c r="G857" s="73" t="str">
        <f>IF(A857="","",SUMIF(Transacoes!C$3:C1001,A857,Transacoes!G$3:G1001))</f>
        <v/>
      </c>
      <c r="H857" s="74" t="str">
        <f>IF(A857="","", SUMIF(Transacoes!C$3:C1001, A857, Transacoes!H$3:H1001))</f>
        <v/>
      </c>
      <c r="I857" s="75" t="str">
        <f>IF($A857="","",SUMIF(Transacoes!$C$3:$C1001, $A857, Transacoes!I$3:I1001))</f>
        <v/>
      </c>
      <c r="J857" s="75" t="str">
        <f>IF($A857="","",SUMIF(Transacoes!$C$3:$C1001, $A857, Transacoes!J$3:J1001))</f>
        <v/>
      </c>
      <c r="K857" s="75" t="str">
        <f>IF($A857="","",SUMIF(Transacoes!$C$3:$C1001, $A857, Transacoes!K$3:K1001))</f>
        <v/>
      </c>
      <c r="L857" s="75" t="str">
        <f>IF($A857="","",SUMIF(Transacoes!$C$3:$C1001, $A857, Transacoes!L$3:L1001))</f>
        <v/>
      </c>
      <c r="M857" s="76" t="str">
        <f>IF($A857="","",SUMIF(Transacoes!$C$3:$C1001, $A857, Transacoes!M$3:M1001))</f>
        <v/>
      </c>
      <c r="N857" s="30"/>
      <c r="O857" s="31"/>
      <c r="P857" s="31"/>
      <c r="Q857" s="31"/>
      <c r="R857" s="31"/>
      <c r="S857" s="31"/>
      <c r="T857" s="31"/>
      <c r="U857" s="31"/>
      <c r="V857" s="31"/>
      <c r="W857" s="31"/>
      <c r="X857" s="31"/>
    </row>
    <row r="858">
      <c r="A858" s="69"/>
      <c r="B858" s="70" t="str">
        <f>IF($A858="","",SUMIFS(Transacoes!D$3:D1001,Transacoes!$C$3:$C1001,$A858,Transacoes!$B$3:$B1001,"C")-SUMIFS(Transacoes!D$3:D1001,Transacoes!$C$3:$C1001,$A858,Transacoes!$B$3:$B1001,"V"))</f>
        <v/>
      </c>
      <c r="C858" s="71" t="str">
        <f>IF($A858="","",(SUMIFS(Transacoes!F$3:F1001,Transacoes!$C$3:$C1001,$A858,Transacoes!$B$3:$B1001,"C")-SUMIFS(Transacoes!F$3:F1001,Transacoes!$C$3:$C1001,$A858,Transacoes!$B$3:$B1001,"V")) + G858)</f>
        <v/>
      </c>
      <c r="D858" s="71" t="str">
        <f>IFERROR(__xludf.DUMMYFUNCTION("IF(A858="""","""",IF(B858="""","""",B858*GOOGLEFINANCE(A858)))"),"")</f>
        <v/>
      </c>
      <c r="E858" s="71" t="str">
        <f t="shared" si="1"/>
        <v/>
      </c>
      <c r="F858" s="72" t="str">
        <f t="shared" si="2"/>
        <v/>
      </c>
      <c r="G858" s="73" t="str">
        <f>IF(A858="","",SUMIF(Transacoes!C$3:C1001,A858,Transacoes!G$3:G1001))</f>
        <v/>
      </c>
      <c r="H858" s="74" t="str">
        <f>IF(A858="","", SUMIF(Transacoes!C$3:C1001, A858, Transacoes!H$3:H1001))</f>
        <v/>
      </c>
      <c r="I858" s="75" t="str">
        <f>IF($A858="","",SUMIF(Transacoes!$C$3:$C1001, $A858, Transacoes!I$3:I1001))</f>
        <v/>
      </c>
      <c r="J858" s="75" t="str">
        <f>IF($A858="","",SUMIF(Transacoes!$C$3:$C1001, $A858, Transacoes!J$3:J1001))</f>
        <v/>
      </c>
      <c r="K858" s="75" t="str">
        <f>IF($A858="","",SUMIF(Transacoes!$C$3:$C1001, $A858, Transacoes!K$3:K1001))</f>
        <v/>
      </c>
      <c r="L858" s="75" t="str">
        <f>IF($A858="","",SUMIF(Transacoes!$C$3:$C1001, $A858, Transacoes!L$3:L1001))</f>
        <v/>
      </c>
      <c r="M858" s="76" t="str">
        <f>IF($A858="","",SUMIF(Transacoes!$C$3:$C1001, $A858, Transacoes!M$3:M1001))</f>
        <v/>
      </c>
      <c r="N858" s="30"/>
      <c r="O858" s="31"/>
      <c r="P858" s="31"/>
      <c r="Q858" s="31"/>
      <c r="R858" s="31"/>
      <c r="S858" s="31"/>
      <c r="T858" s="31"/>
      <c r="U858" s="31"/>
      <c r="V858" s="31"/>
      <c r="W858" s="31"/>
      <c r="X858" s="31"/>
    </row>
    <row r="859">
      <c r="A859" s="69"/>
      <c r="B859" s="70" t="str">
        <f>IF($A859="","",SUMIFS(Transacoes!D$3:D1001,Transacoes!$C$3:$C1001,$A859,Transacoes!$B$3:$B1001,"C")-SUMIFS(Transacoes!D$3:D1001,Transacoes!$C$3:$C1001,$A859,Transacoes!$B$3:$B1001,"V"))</f>
        <v/>
      </c>
      <c r="C859" s="71" t="str">
        <f>IF($A859="","",(SUMIFS(Transacoes!F$3:F1001,Transacoes!$C$3:$C1001,$A859,Transacoes!$B$3:$B1001,"C")-SUMIFS(Transacoes!F$3:F1001,Transacoes!$C$3:$C1001,$A859,Transacoes!$B$3:$B1001,"V")) + G859)</f>
        <v/>
      </c>
      <c r="D859" s="71" t="str">
        <f>IFERROR(__xludf.DUMMYFUNCTION("IF(A859="""","""",IF(B859="""","""",B859*GOOGLEFINANCE(A859)))"),"")</f>
        <v/>
      </c>
      <c r="E859" s="71" t="str">
        <f t="shared" si="1"/>
        <v/>
      </c>
      <c r="F859" s="72" t="str">
        <f t="shared" si="2"/>
        <v/>
      </c>
      <c r="G859" s="73" t="str">
        <f>IF(A859="","",SUMIF(Transacoes!C$3:C1001,A859,Transacoes!G$3:G1001))</f>
        <v/>
      </c>
      <c r="H859" s="74" t="str">
        <f>IF(A859="","", SUMIF(Transacoes!C$3:C1001, A859, Transacoes!H$3:H1001))</f>
        <v/>
      </c>
      <c r="I859" s="75" t="str">
        <f>IF($A859="","",SUMIF(Transacoes!$C$3:$C1001, $A859, Transacoes!I$3:I1001))</f>
        <v/>
      </c>
      <c r="J859" s="75" t="str">
        <f>IF($A859="","",SUMIF(Transacoes!$C$3:$C1001, $A859, Transacoes!J$3:J1001))</f>
        <v/>
      </c>
      <c r="K859" s="75" t="str">
        <f>IF($A859="","",SUMIF(Transacoes!$C$3:$C1001, $A859, Transacoes!K$3:K1001))</f>
        <v/>
      </c>
      <c r="L859" s="75" t="str">
        <f>IF($A859="","",SUMIF(Transacoes!$C$3:$C1001, $A859, Transacoes!L$3:L1001))</f>
        <v/>
      </c>
      <c r="M859" s="76" t="str">
        <f>IF($A859="","",SUMIF(Transacoes!$C$3:$C1001, $A859, Transacoes!M$3:M1001))</f>
        <v/>
      </c>
      <c r="N859" s="30"/>
      <c r="O859" s="31"/>
      <c r="P859" s="31"/>
      <c r="Q859" s="31"/>
      <c r="R859" s="31"/>
      <c r="S859" s="31"/>
      <c r="T859" s="31"/>
      <c r="U859" s="31"/>
      <c r="V859" s="31"/>
      <c r="W859" s="31"/>
      <c r="X859" s="31"/>
    </row>
    <row r="860">
      <c r="A860" s="69"/>
      <c r="B860" s="70" t="str">
        <f>IF($A860="","",SUMIFS(Transacoes!D$3:D1001,Transacoes!$C$3:$C1001,$A860,Transacoes!$B$3:$B1001,"C")-SUMIFS(Transacoes!D$3:D1001,Transacoes!$C$3:$C1001,$A860,Transacoes!$B$3:$B1001,"V"))</f>
        <v/>
      </c>
      <c r="C860" s="71" t="str">
        <f>IF($A860="","",(SUMIFS(Transacoes!F$3:F1001,Transacoes!$C$3:$C1001,$A860,Transacoes!$B$3:$B1001,"C")-SUMIFS(Transacoes!F$3:F1001,Transacoes!$C$3:$C1001,$A860,Transacoes!$B$3:$B1001,"V")) + G860)</f>
        <v/>
      </c>
      <c r="D860" s="71" t="str">
        <f>IFERROR(__xludf.DUMMYFUNCTION("IF(A860="""","""",IF(B860="""","""",B860*GOOGLEFINANCE(A860)))"),"")</f>
        <v/>
      </c>
      <c r="E860" s="71" t="str">
        <f t="shared" si="1"/>
        <v/>
      </c>
      <c r="F860" s="72" t="str">
        <f t="shared" si="2"/>
        <v/>
      </c>
      <c r="G860" s="73" t="str">
        <f>IF(A860="","",SUMIF(Transacoes!C$3:C1001,A860,Transacoes!G$3:G1001))</f>
        <v/>
      </c>
      <c r="H860" s="74" t="str">
        <f>IF(A860="","", SUMIF(Transacoes!C$3:C1001, A860, Transacoes!H$3:H1001))</f>
        <v/>
      </c>
      <c r="I860" s="75" t="str">
        <f>IF($A860="","",SUMIF(Transacoes!$C$3:$C1001, $A860, Transacoes!I$3:I1001))</f>
        <v/>
      </c>
      <c r="J860" s="75" t="str">
        <f>IF($A860="","",SUMIF(Transacoes!$C$3:$C1001, $A860, Transacoes!J$3:J1001))</f>
        <v/>
      </c>
      <c r="K860" s="75" t="str">
        <f>IF($A860="","",SUMIF(Transacoes!$C$3:$C1001, $A860, Transacoes!K$3:K1001))</f>
        <v/>
      </c>
      <c r="L860" s="75" t="str">
        <f>IF($A860="","",SUMIF(Transacoes!$C$3:$C1001, $A860, Transacoes!L$3:L1001))</f>
        <v/>
      </c>
      <c r="M860" s="76" t="str">
        <f>IF($A860="","",SUMIF(Transacoes!$C$3:$C1001, $A860, Transacoes!M$3:M1001))</f>
        <v/>
      </c>
      <c r="N860" s="30"/>
      <c r="O860" s="31"/>
      <c r="P860" s="31"/>
      <c r="Q860" s="31"/>
      <c r="R860" s="31"/>
      <c r="S860" s="31"/>
      <c r="T860" s="31"/>
      <c r="U860" s="31"/>
      <c r="V860" s="31"/>
      <c r="W860" s="31"/>
      <c r="X860" s="31"/>
    </row>
    <row r="861">
      <c r="A861" s="69"/>
      <c r="B861" s="70" t="str">
        <f>IF($A861="","",SUMIFS(Transacoes!D$3:D1001,Transacoes!$C$3:$C1001,$A861,Transacoes!$B$3:$B1001,"C")-SUMIFS(Transacoes!D$3:D1001,Transacoes!$C$3:$C1001,$A861,Transacoes!$B$3:$B1001,"V"))</f>
        <v/>
      </c>
      <c r="C861" s="71" t="str">
        <f>IF($A861="","",(SUMIFS(Transacoes!F$3:F1001,Transacoes!$C$3:$C1001,$A861,Transacoes!$B$3:$B1001,"C")-SUMIFS(Transacoes!F$3:F1001,Transacoes!$C$3:$C1001,$A861,Transacoes!$B$3:$B1001,"V")) + G861)</f>
        <v/>
      </c>
      <c r="D861" s="71" t="str">
        <f>IFERROR(__xludf.DUMMYFUNCTION("IF(A861="""","""",IF(B861="""","""",B861*GOOGLEFINANCE(A861)))"),"")</f>
        <v/>
      </c>
      <c r="E861" s="71" t="str">
        <f t="shared" si="1"/>
        <v/>
      </c>
      <c r="F861" s="72" t="str">
        <f t="shared" si="2"/>
        <v/>
      </c>
      <c r="G861" s="73" t="str">
        <f>IF(A861="","",SUMIF(Transacoes!C$3:C1001,A861,Transacoes!G$3:G1001))</f>
        <v/>
      </c>
      <c r="H861" s="74" t="str">
        <f>IF(A861="","", SUMIF(Transacoes!C$3:C1001, A861, Transacoes!H$3:H1001))</f>
        <v/>
      </c>
      <c r="I861" s="75" t="str">
        <f>IF($A861="","",SUMIF(Transacoes!$C$3:$C1001, $A861, Transacoes!I$3:I1001))</f>
        <v/>
      </c>
      <c r="J861" s="75" t="str">
        <f>IF($A861="","",SUMIF(Transacoes!$C$3:$C1001, $A861, Transacoes!J$3:J1001))</f>
        <v/>
      </c>
      <c r="K861" s="75" t="str">
        <f>IF($A861="","",SUMIF(Transacoes!$C$3:$C1001, $A861, Transacoes!K$3:K1001))</f>
        <v/>
      </c>
      <c r="L861" s="75" t="str">
        <f>IF($A861="","",SUMIF(Transacoes!$C$3:$C1001, $A861, Transacoes!L$3:L1001))</f>
        <v/>
      </c>
      <c r="M861" s="76" t="str">
        <f>IF($A861="","",SUMIF(Transacoes!$C$3:$C1001, $A861, Transacoes!M$3:M1001))</f>
        <v/>
      </c>
      <c r="N861" s="30"/>
      <c r="O861" s="31"/>
      <c r="P861" s="31"/>
      <c r="Q861" s="31"/>
      <c r="R861" s="31"/>
      <c r="S861" s="31"/>
      <c r="T861" s="31"/>
      <c r="U861" s="31"/>
      <c r="V861" s="31"/>
      <c r="W861" s="31"/>
      <c r="X861" s="31"/>
    </row>
    <row r="862">
      <c r="A862" s="69"/>
      <c r="B862" s="70" t="str">
        <f>IF($A862="","",SUMIFS(Transacoes!D$3:D1001,Transacoes!$C$3:$C1001,$A862,Transacoes!$B$3:$B1001,"C")-SUMIFS(Transacoes!D$3:D1001,Transacoes!$C$3:$C1001,$A862,Transacoes!$B$3:$B1001,"V"))</f>
        <v/>
      </c>
      <c r="C862" s="71" t="str">
        <f>IF($A862="","",(SUMIFS(Transacoes!F$3:F1001,Transacoes!$C$3:$C1001,$A862,Transacoes!$B$3:$B1001,"C")-SUMIFS(Transacoes!F$3:F1001,Transacoes!$C$3:$C1001,$A862,Transacoes!$B$3:$B1001,"V")) + G862)</f>
        <v/>
      </c>
      <c r="D862" s="71" t="str">
        <f>IFERROR(__xludf.DUMMYFUNCTION("IF(A862="""","""",IF(B862="""","""",B862*GOOGLEFINANCE(A862)))"),"")</f>
        <v/>
      </c>
      <c r="E862" s="71" t="str">
        <f t="shared" si="1"/>
        <v/>
      </c>
      <c r="F862" s="72" t="str">
        <f t="shared" si="2"/>
        <v/>
      </c>
      <c r="G862" s="73" t="str">
        <f>IF(A862="","",SUMIF(Transacoes!C$3:C1001,A862,Transacoes!G$3:G1001))</f>
        <v/>
      </c>
      <c r="H862" s="74" t="str">
        <f>IF(A862="","", SUMIF(Transacoes!C$3:C1001, A862, Transacoes!H$3:H1001))</f>
        <v/>
      </c>
      <c r="I862" s="75" t="str">
        <f>IF($A862="","",SUMIF(Transacoes!$C$3:$C1001, $A862, Transacoes!I$3:I1001))</f>
        <v/>
      </c>
      <c r="J862" s="75" t="str">
        <f>IF($A862="","",SUMIF(Transacoes!$C$3:$C1001, $A862, Transacoes!J$3:J1001))</f>
        <v/>
      </c>
      <c r="K862" s="75" t="str">
        <f>IF($A862="","",SUMIF(Transacoes!$C$3:$C1001, $A862, Transacoes!K$3:K1001))</f>
        <v/>
      </c>
      <c r="L862" s="75" t="str">
        <f>IF($A862="","",SUMIF(Transacoes!$C$3:$C1001, $A862, Transacoes!L$3:L1001))</f>
        <v/>
      </c>
      <c r="M862" s="76" t="str">
        <f>IF($A862="","",SUMIF(Transacoes!$C$3:$C1001, $A862, Transacoes!M$3:M1001))</f>
        <v/>
      </c>
      <c r="N862" s="30"/>
      <c r="O862" s="31"/>
      <c r="P862" s="31"/>
      <c r="Q862" s="31"/>
      <c r="R862" s="31"/>
      <c r="S862" s="31"/>
      <c r="T862" s="31"/>
      <c r="U862" s="31"/>
      <c r="V862" s="31"/>
      <c r="W862" s="31"/>
      <c r="X862" s="31"/>
    </row>
    <row r="863">
      <c r="A863" s="69"/>
      <c r="B863" s="70" t="str">
        <f>IF($A863="","",SUMIFS(Transacoes!D$3:D1001,Transacoes!$C$3:$C1001,$A863,Transacoes!$B$3:$B1001,"C")-SUMIFS(Transacoes!D$3:D1001,Transacoes!$C$3:$C1001,$A863,Transacoes!$B$3:$B1001,"V"))</f>
        <v/>
      </c>
      <c r="C863" s="71" t="str">
        <f>IF($A863="","",(SUMIFS(Transacoes!F$3:F1001,Transacoes!$C$3:$C1001,$A863,Transacoes!$B$3:$B1001,"C")-SUMIFS(Transacoes!F$3:F1001,Transacoes!$C$3:$C1001,$A863,Transacoes!$B$3:$B1001,"V")) + G863)</f>
        <v/>
      </c>
      <c r="D863" s="71" t="str">
        <f>IFERROR(__xludf.DUMMYFUNCTION("IF(A863="""","""",IF(B863="""","""",B863*GOOGLEFINANCE(A863)))"),"")</f>
        <v/>
      </c>
      <c r="E863" s="71" t="str">
        <f t="shared" si="1"/>
        <v/>
      </c>
      <c r="F863" s="72" t="str">
        <f t="shared" si="2"/>
        <v/>
      </c>
      <c r="G863" s="73" t="str">
        <f>IF(A863="","",SUMIF(Transacoes!C$3:C1001,A863,Transacoes!G$3:G1001))</f>
        <v/>
      </c>
      <c r="H863" s="74" t="str">
        <f>IF(A863="","", SUMIF(Transacoes!C$3:C1001, A863, Transacoes!H$3:H1001))</f>
        <v/>
      </c>
      <c r="I863" s="75" t="str">
        <f>IF($A863="","",SUMIF(Transacoes!$C$3:$C1001, $A863, Transacoes!I$3:I1001))</f>
        <v/>
      </c>
      <c r="J863" s="75" t="str">
        <f>IF($A863="","",SUMIF(Transacoes!$C$3:$C1001, $A863, Transacoes!J$3:J1001))</f>
        <v/>
      </c>
      <c r="K863" s="75" t="str">
        <f>IF($A863="","",SUMIF(Transacoes!$C$3:$C1001, $A863, Transacoes!K$3:K1001))</f>
        <v/>
      </c>
      <c r="L863" s="75" t="str">
        <f>IF($A863="","",SUMIF(Transacoes!$C$3:$C1001, $A863, Transacoes!L$3:L1001))</f>
        <v/>
      </c>
      <c r="M863" s="76" t="str">
        <f>IF($A863="","",SUMIF(Transacoes!$C$3:$C1001, $A863, Transacoes!M$3:M1001))</f>
        <v/>
      </c>
      <c r="N863" s="30"/>
      <c r="O863" s="31"/>
      <c r="P863" s="31"/>
      <c r="Q863" s="31"/>
      <c r="R863" s="31"/>
      <c r="S863" s="31"/>
      <c r="T863" s="31"/>
      <c r="U863" s="31"/>
      <c r="V863" s="31"/>
      <c r="W863" s="31"/>
      <c r="X863" s="31"/>
    </row>
    <row r="864">
      <c r="A864" s="69"/>
      <c r="B864" s="70" t="str">
        <f>IF($A864="","",SUMIFS(Transacoes!D$3:D1001,Transacoes!$C$3:$C1001,$A864,Transacoes!$B$3:$B1001,"C")-SUMIFS(Transacoes!D$3:D1001,Transacoes!$C$3:$C1001,$A864,Transacoes!$B$3:$B1001,"V"))</f>
        <v/>
      </c>
      <c r="C864" s="71" t="str">
        <f>IF($A864="","",(SUMIFS(Transacoes!F$3:F1001,Transacoes!$C$3:$C1001,$A864,Transacoes!$B$3:$B1001,"C")-SUMIFS(Transacoes!F$3:F1001,Transacoes!$C$3:$C1001,$A864,Transacoes!$B$3:$B1001,"V")) + G864)</f>
        <v/>
      </c>
      <c r="D864" s="71" t="str">
        <f>IFERROR(__xludf.DUMMYFUNCTION("IF(A864="""","""",IF(B864="""","""",B864*GOOGLEFINANCE(A864)))"),"")</f>
        <v/>
      </c>
      <c r="E864" s="71" t="str">
        <f t="shared" si="1"/>
        <v/>
      </c>
      <c r="F864" s="72" t="str">
        <f t="shared" si="2"/>
        <v/>
      </c>
      <c r="G864" s="73" t="str">
        <f>IF(A864="","",SUMIF(Transacoes!C$3:C1001,A864,Transacoes!G$3:G1001))</f>
        <v/>
      </c>
      <c r="H864" s="74" t="str">
        <f>IF(A864="","", SUMIF(Transacoes!C$3:C1001, A864, Transacoes!H$3:H1001))</f>
        <v/>
      </c>
      <c r="I864" s="75" t="str">
        <f>IF($A864="","",SUMIF(Transacoes!$C$3:$C1001, $A864, Transacoes!I$3:I1001))</f>
        <v/>
      </c>
      <c r="J864" s="75" t="str">
        <f>IF($A864="","",SUMIF(Transacoes!$C$3:$C1001, $A864, Transacoes!J$3:J1001))</f>
        <v/>
      </c>
      <c r="K864" s="75" t="str">
        <f>IF($A864="","",SUMIF(Transacoes!$C$3:$C1001, $A864, Transacoes!K$3:K1001))</f>
        <v/>
      </c>
      <c r="L864" s="75" t="str">
        <f>IF($A864="","",SUMIF(Transacoes!$C$3:$C1001, $A864, Transacoes!L$3:L1001))</f>
        <v/>
      </c>
      <c r="M864" s="76" t="str">
        <f>IF($A864="","",SUMIF(Transacoes!$C$3:$C1001, $A864, Transacoes!M$3:M1001))</f>
        <v/>
      </c>
      <c r="N864" s="30"/>
      <c r="O864" s="31"/>
      <c r="P864" s="31"/>
      <c r="Q864" s="31"/>
      <c r="R864" s="31"/>
      <c r="S864" s="31"/>
      <c r="T864" s="31"/>
      <c r="U864" s="31"/>
      <c r="V864" s="31"/>
      <c r="W864" s="31"/>
      <c r="X864" s="31"/>
    </row>
    <row r="865">
      <c r="A865" s="69"/>
      <c r="B865" s="70" t="str">
        <f>IF($A865="","",SUMIFS(Transacoes!D$3:D1001,Transacoes!$C$3:$C1001,$A865,Transacoes!$B$3:$B1001,"C")-SUMIFS(Transacoes!D$3:D1001,Transacoes!$C$3:$C1001,$A865,Transacoes!$B$3:$B1001,"V"))</f>
        <v/>
      </c>
      <c r="C865" s="71" t="str">
        <f>IF($A865="","",(SUMIFS(Transacoes!F$3:F1001,Transacoes!$C$3:$C1001,$A865,Transacoes!$B$3:$B1001,"C")-SUMIFS(Transacoes!F$3:F1001,Transacoes!$C$3:$C1001,$A865,Transacoes!$B$3:$B1001,"V")) + G865)</f>
        <v/>
      </c>
      <c r="D865" s="71" t="str">
        <f>IFERROR(__xludf.DUMMYFUNCTION("IF(A865="""","""",IF(B865="""","""",B865*GOOGLEFINANCE(A865)))"),"")</f>
        <v/>
      </c>
      <c r="E865" s="71" t="str">
        <f t="shared" si="1"/>
        <v/>
      </c>
      <c r="F865" s="72" t="str">
        <f t="shared" si="2"/>
        <v/>
      </c>
      <c r="G865" s="73" t="str">
        <f>IF(A865="","",SUMIF(Transacoes!C$3:C1001,A865,Transacoes!G$3:G1001))</f>
        <v/>
      </c>
      <c r="H865" s="74" t="str">
        <f>IF(A865="","", SUMIF(Transacoes!C$3:C1001, A865, Transacoes!H$3:H1001))</f>
        <v/>
      </c>
      <c r="I865" s="75" t="str">
        <f>IF($A865="","",SUMIF(Transacoes!$C$3:$C1001, $A865, Transacoes!I$3:I1001))</f>
        <v/>
      </c>
      <c r="J865" s="75" t="str">
        <f>IF($A865="","",SUMIF(Transacoes!$C$3:$C1001, $A865, Transacoes!J$3:J1001))</f>
        <v/>
      </c>
      <c r="K865" s="75" t="str">
        <f>IF($A865="","",SUMIF(Transacoes!$C$3:$C1001, $A865, Transacoes!K$3:K1001))</f>
        <v/>
      </c>
      <c r="L865" s="75" t="str">
        <f>IF($A865="","",SUMIF(Transacoes!$C$3:$C1001, $A865, Transacoes!L$3:L1001))</f>
        <v/>
      </c>
      <c r="M865" s="76" t="str">
        <f>IF($A865="","",SUMIF(Transacoes!$C$3:$C1001, $A865, Transacoes!M$3:M1001))</f>
        <v/>
      </c>
      <c r="N865" s="30"/>
      <c r="O865" s="31"/>
      <c r="P865" s="31"/>
      <c r="Q865" s="31"/>
      <c r="R865" s="31"/>
      <c r="S865" s="31"/>
      <c r="T865" s="31"/>
      <c r="U865" s="31"/>
      <c r="V865" s="31"/>
      <c r="W865" s="31"/>
      <c r="X865" s="31"/>
    </row>
    <row r="866">
      <c r="A866" s="69"/>
      <c r="B866" s="70" t="str">
        <f>IF($A866="","",SUMIFS(Transacoes!D$3:D1001,Transacoes!$C$3:$C1001,$A866,Transacoes!$B$3:$B1001,"C")-SUMIFS(Transacoes!D$3:D1001,Transacoes!$C$3:$C1001,$A866,Transacoes!$B$3:$B1001,"V"))</f>
        <v/>
      </c>
      <c r="C866" s="71" t="str">
        <f>IF($A866="","",(SUMIFS(Transacoes!F$3:F1001,Transacoes!$C$3:$C1001,$A866,Transacoes!$B$3:$B1001,"C")-SUMIFS(Transacoes!F$3:F1001,Transacoes!$C$3:$C1001,$A866,Transacoes!$B$3:$B1001,"V")) + G866)</f>
        <v/>
      </c>
      <c r="D866" s="71" t="str">
        <f>IFERROR(__xludf.DUMMYFUNCTION("IF(A866="""","""",IF(B866="""","""",B866*GOOGLEFINANCE(A866)))"),"")</f>
        <v/>
      </c>
      <c r="E866" s="71" t="str">
        <f t="shared" si="1"/>
        <v/>
      </c>
      <c r="F866" s="72" t="str">
        <f t="shared" si="2"/>
        <v/>
      </c>
      <c r="G866" s="73" t="str">
        <f>IF(A866="","",SUMIF(Transacoes!C$3:C1001,A866,Transacoes!G$3:G1001))</f>
        <v/>
      </c>
      <c r="H866" s="74" t="str">
        <f>IF(A866="","", SUMIF(Transacoes!C$3:C1001, A866, Transacoes!H$3:H1001))</f>
        <v/>
      </c>
      <c r="I866" s="75" t="str">
        <f>IF($A866="","",SUMIF(Transacoes!$C$3:$C1001, $A866, Transacoes!I$3:I1001))</f>
        <v/>
      </c>
      <c r="J866" s="75" t="str">
        <f>IF($A866="","",SUMIF(Transacoes!$C$3:$C1001, $A866, Transacoes!J$3:J1001))</f>
        <v/>
      </c>
      <c r="K866" s="75" t="str">
        <f>IF($A866="","",SUMIF(Transacoes!$C$3:$C1001, $A866, Transacoes!K$3:K1001))</f>
        <v/>
      </c>
      <c r="L866" s="75" t="str">
        <f>IF($A866="","",SUMIF(Transacoes!$C$3:$C1001, $A866, Transacoes!L$3:L1001))</f>
        <v/>
      </c>
      <c r="M866" s="76" t="str">
        <f>IF($A866="","",SUMIF(Transacoes!$C$3:$C1001, $A866, Transacoes!M$3:M1001))</f>
        <v/>
      </c>
      <c r="N866" s="30"/>
      <c r="O866" s="31"/>
      <c r="P866" s="31"/>
      <c r="Q866" s="31"/>
      <c r="R866" s="31"/>
      <c r="S866" s="31"/>
      <c r="T866" s="31"/>
      <c r="U866" s="31"/>
      <c r="V866" s="31"/>
      <c r="W866" s="31"/>
      <c r="X866" s="31"/>
    </row>
    <row r="867">
      <c r="A867" s="69"/>
      <c r="B867" s="70" t="str">
        <f>IF($A867="","",SUMIFS(Transacoes!D$3:D1001,Transacoes!$C$3:$C1001,$A867,Transacoes!$B$3:$B1001,"C")-SUMIFS(Transacoes!D$3:D1001,Transacoes!$C$3:$C1001,$A867,Transacoes!$B$3:$B1001,"V"))</f>
        <v/>
      </c>
      <c r="C867" s="71" t="str">
        <f>IF($A867="","",(SUMIFS(Transacoes!F$3:F1001,Transacoes!$C$3:$C1001,$A867,Transacoes!$B$3:$B1001,"C")-SUMIFS(Transacoes!F$3:F1001,Transacoes!$C$3:$C1001,$A867,Transacoes!$B$3:$B1001,"V")) + G867)</f>
        <v/>
      </c>
      <c r="D867" s="71" t="str">
        <f>IFERROR(__xludf.DUMMYFUNCTION("IF(A867="""","""",IF(B867="""","""",B867*GOOGLEFINANCE(A867)))"),"")</f>
        <v/>
      </c>
      <c r="E867" s="71" t="str">
        <f t="shared" si="1"/>
        <v/>
      </c>
      <c r="F867" s="72" t="str">
        <f t="shared" si="2"/>
        <v/>
      </c>
      <c r="G867" s="73" t="str">
        <f>IF(A867="","",SUMIF(Transacoes!C$3:C1001,A867,Transacoes!G$3:G1001))</f>
        <v/>
      </c>
      <c r="H867" s="74" t="str">
        <f>IF(A867="","", SUMIF(Transacoes!C$3:C1001, A867, Transacoes!H$3:H1001))</f>
        <v/>
      </c>
      <c r="I867" s="75" t="str">
        <f>IF($A867="","",SUMIF(Transacoes!$C$3:$C1001, $A867, Transacoes!I$3:I1001))</f>
        <v/>
      </c>
      <c r="J867" s="75" t="str">
        <f>IF($A867="","",SUMIF(Transacoes!$C$3:$C1001, $A867, Transacoes!J$3:J1001))</f>
        <v/>
      </c>
      <c r="K867" s="75" t="str">
        <f>IF($A867="","",SUMIF(Transacoes!$C$3:$C1001, $A867, Transacoes!K$3:K1001))</f>
        <v/>
      </c>
      <c r="L867" s="75" t="str">
        <f>IF($A867="","",SUMIF(Transacoes!$C$3:$C1001, $A867, Transacoes!L$3:L1001))</f>
        <v/>
      </c>
      <c r="M867" s="76" t="str">
        <f>IF($A867="","",SUMIF(Transacoes!$C$3:$C1001, $A867, Transacoes!M$3:M1001))</f>
        <v/>
      </c>
      <c r="N867" s="30"/>
      <c r="O867" s="31"/>
      <c r="P867" s="31"/>
      <c r="Q867" s="31"/>
      <c r="R867" s="31"/>
      <c r="S867" s="31"/>
      <c r="T867" s="31"/>
      <c r="U867" s="31"/>
      <c r="V867" s="31"/>
      <c r="W867" s="31"/>
      <c r="X867" s="31"/>
    </row>
    <row r="868">
      <c r="A868" s="69"/>
      <c r="B868" s="70" t="str">
        <f>IF($A868="","",SUMIFS(Transacoes!D$3:D1001,Transacoes!$C$3:$C1001,$A868,Transacoes!$B$3:$B1001,"C")-SUMIFS(Transacoes!D$3:D1001,Transacoes!$C$3:$C1001,$A868,Transacoes!$B$3:$B1001,"V"))</f>
        <v/>
      </c>
      <c r="C868" s="71" t="str">
        <f>IF($A868="","",(SUMIFS(Transacoes!F$3:F1001,Transacoes!$C$3:$C1001,$A868,Transacoes!$B$3:$B1001,"C")-SUMIFS(Transacoes!F$3:F1001,Transacoes!$C$3:$C1001,$A868,Transacoes!$B$3:$B1001,"V")) + G868)</f>
        <v/>
      </c>
      <c r="D868" s="71" t="str">
        <f>IFERROR(__xludf.DUMMYFUNCTION("IF(A868="""","""",IF(B868="""","""",B868*GOOGLEFINANCE(A868)))"),"")</f>
        <v/>
      </c>
      <c r="E868" s="71" t="str">
        <f t="shared" si="1"/>
        <v/>
      </c>
      <c r="F868" s="72" t="str">
        <f t="shared" si="2"/>
        <v/>
      </c>
      <c r="G868" s="73" t="str">
        <f>IF(A868="","",SUMIF(Transacoes!C$3:C1001,A868,Transacoes!G$3:G1001))</f>
        <v/>
      </c>
      <c r="H868" s="74" t="str">
        <f>IF(A868="","", SUMIF(Transacoes!C$3:C1001, A868, Transacoes!H$3:H1001))</f>
        <v/>
      </c>
      <c r="I868" s="75" t="str">
        <f>IF($A868="","",SUMIF(Transacoes!$C$3:$C1001, $A868, Transacoes!I$3:I1001))</f>
        <v/>
      </c>
      <c r="J868" s="75" t="str">
        <f>IF($A868="","",SUMIF(Transacoes!$C$3:$C1001, $A868, Transacoes!J$3:J1001))</f>
        <v/>
      </c>
      <c r="K868" s="75" t="str">
        <f>IF($A868="","",SUMIF(Transacoes!$C$3:$C1001, $A868, Transacoes!K$3:K1001))</f>
        <v/>
      </c>
      <c r="L868" s="75" t="str">
        <f>IF($A868="","",SUMIF(Transacoes!$C$3:$C1001, $A868, Transacoes!L$3:L1001))</f>
        <v/>
      </c>
      <c r="M868" s="76" t="str">
        <f>IF($A868="","",SUMIF(Transacoes!$C$3:$C1001, $A868, Transacoes!M$3:M1001))</f>
        <v/>
      </c>
      <c r="N868" s="30"/>
      <c r="O868" s="31"/>
      <c r="P868" s="31"/>
      <c r="Q868" s="31"/>
      <c r="R868" s="31"/>
      <c r="S868" s="31"/>
      <c r="T868" s="31"/>
      <c r="U868" s="31"/>
      <c r="V868" s="31"/>
      <c r="W868" s="31"/>
      <c r="X868" s="31"/>
    </row>
    <row r="869">
      <c r="A869" s="69"/>
      <c r="B869" s="70" t="str">
        <f>IF($A869="","",SUMIFS(Transacoes!D$3:D1001,Transacoes!$C$3:$C1001,$A869,Transacoes!$B$3:$B1001,"C")-SUMIFS(Transacoes!D$3:D1001,Transacoes!$C$3:$C1001,$A869,Transacoes!$B$3:$B1001,"V"))</f>
        <v/>
      </c>
      <c r="C869" s="71" t="str">
        <f>IF($A869="","",(SUMIFS(Transacoes!F$3:F1001,Transacoes!$C$3:$C1001,$A869,Transacoes!$B$3:$B1001,"C")-SUMIFS(Transacoes!F$3:F1001,Transacoes!$C$3:$C1001,$A869,Transacoes!$B$3:$B1001,"V")) + G869)</f>
        <v/>
      </c>
      <c r="D869" s="71" t="str">
        <f>IFERROR(__xludf.DUMMYFUNCTION("IF(A869="""","""",IF(B869="""","""",B869*GOOGLEFINANCE(A869)))"),"")</f>
        <v/>
      </c>
      <c r="E869" s="71" t="str">
        <f t="shared" si="1"/>
        <v/>
      </c>
      <c r="F869" s="72" t="str">
        <f t="shared" si="2"/>
        <v/>
      </c>
      <c r="G869" s="73" t="str">
        <f>IF(A869="","",SUMIF(Transacoes!C$3:C1001,A869,Transacoes!G$3:G1001))</f>
        <v/>
      </c>
      <c r="H869" s="74" t="str">
        <f>IF(A869="","", SUMIF(Transacoes!C$3:C1001, A869, Transacoes!H$3:H1001))</f>
        <v/>
      </c>
      <c r="I869" s="75" t="str">
        <f>IF($A869="","",SUMIF(Transacoes!$C$3:$C1001, $A869, Transacoes!I$3:I1001))</f>
        <v/>
      </c>
      <c r="J869" s="75" t="str">
        <f>IF($A869="","",SUMIF(Transacoes!$C$3:$C1001, $A869, Transacoes!J$3:J1001))</f>
        <v/>
      </c>
      <c r="K869" s="75" t="str">
        <f>IF($A869="","",SUMIF(Transacoes!$C$3:$C1001, $A869, Transacoes!K$3:K1001))</f>
        <v/>
      </c>
      <c r="L869" s="75" t="str">
        <f>IF($A869="","",SUMIF(Transacoes!$C$3:$C1001, $A869, Transacoes!L$3:L1001))</f>
        <v/>
      </c>
      <c r="M869" s="76" t="str">
        <f>IF($A869="","",SUMIF(Transacoes!$C$3:$C1001, $A869, Transacoes!M$3:M1001))</f>
        <v/>
      </c>
      <c r="N869" s="30"/>
      <c r="O869" s="31"/>
      <c r="P869" s="31"/>
      <c r="Q869" s="31"/>
      <c r="R869" s="31"/>
      <c r="S869" s="31"/>
      <c r="T869" s="31"/>
      <c r="U869" s="31"/>
      <c r="V869" s="31"/>
      <c r="W869" s="31"/>
      <c r="X869" s="31"/>
    </row>
    <row r="870">
      <c r="A870" s="69"/>
      <c r="B870" s="70" t="str">
        <f>IF($A870="","",SUMIFS(Transacoes!D$3:D1001,Transacoes!$C$3:$C1001,$A870,Transacoes!$B$3:$B1001,"C")-SUMIFS(Transacoes!D$3:D1001,Transacoes!$C$3:$C1001,$A870,Transacoes!$B$3:$B1001,"V"))</f>
        <v/>
      </c>
      <c r="C870" s="71" t="str">
        <f>IF($A870="","",(SUMIFS(Transacoes!F$3:F1001,Transacoes!$C$3:$C1001,$A870,Transacoes!$B$3:$B1001,"C")-SUMIFS(Transacoes!F$3:F1001,Transacoes!$C$3:$C1001,$A870,Transacoes!$B$3:$B1001,"V")) + G870)</f>
        <v/>
      </c>
      <c r="D870" s="71" t="str">
        <f>IFERROR(__xludf.DUMMYFUNCTION("IF(A870="""","""",IF(B870="""","""",B870*GOOGLEFINANCE(A870)))"),"")</f>
        <v/>
      </c>
      <c r="E870" s="71" t="str">
        <f t="shared" si="1"/>
        <v/>
      </c>
      <c r="F870" s="72" t="str">
        <f t="shared" si="2"/>
        <v/>
      </c>
      <c r="G870" s="73" t="str">
        <f>IF(A870="","",SUMIF(Transacoes!C$3:C1001,A870,Transacoes!G$3:G1001))</f>
        <v/>
      </c>
      <c r="H870" s="74" t="str">
        <f>IF(A870="","", SUMIF(Transacoes!C$3:C1001, A870, Transacoes!H$3:H1001))</f>
        <v/>
      </c>
      <c r="I870" s="75" t="str">
        <f>IF($A870="","",SUMIF(Transacoes!$C$3:$C1001, $A870, Transacoes!I$3:I1001))</f>
        <v/>
      </c>
      <c r="J870" s="75" t="str">
        <f>IF($A870="","",SUMIF(Transacoes!$C$3:$C1001, $A870, Transacoes!J$3:J1001))</f>
        <v/>
      </c>
      <c r="K870" s="75" t="str">
        <f>IF($A870="","",SUMIF(Transacoes!$C$3:$C1001, $A870, Transacoes!K$3:K1001))</f>
        <v/>
      </c>
      <c r="L870" s="75" t="str">
        <f>IF($A870="","",SUMIF(Transacoes!$C$3:$C1001, $A870, Transacoes!L$3:L1001))</f>
        <v/>
      </c>
      <c r="M870" s="76" t="str">
        <f>IF($A870="","",SUMIF(Transacoes!$C$3:$C1001, $A870, Transacoes!M$3:M1001))</f>
        <v/>
      </c>
      <c r="N870" s="30"/>
      <c r="O870" s="31"/>
      <c r="P870" s="31"/>
      <c r="Q870" s="31"/>
      <c r="R870" s="31"/>
      <c r="S870" s="31"/>
      <c r="T870" s="31"/>
      <c r="U870" s="31"/>
      <c r="V870" s="31"/>
      <c r="W870" s="31"/>
      <c r="X870" s="31"/>
    </row>
    <row r="871">
      <c r="A871" s="69"/>
      <c r="B871" s="70" t="str">
        <f>IF($A871="","",SUMIFS(Transacoes!D$3:D1001,Transacoes!$C$3:$C1001,$A871,Transacoes!$B$3:$B1001,"C")-SUMIFS(Transacoes!D$3:D1001,Transacoes!$C$3:$C1001,$A871,Transacoes!$B$3:$B1001,"V"))</f>
        <v/>
      </c>
      <c r="C871" s="71" t="str">
        <f>IF($A871="","",(SUMIFS(Transacoes!F$3:F1001,Transacoes!$C$3:$C1001,$A871,Transacoes!$B$3:$B1001,"C")-SUMIFS(Transacoes!F$3:F1001,Transacoes!$C$3:$C1001,$A871,Transacoes!$B$3:$B1001,"V")) + G871)</f>
        <v/>
      </c>
      <c r="D871" s="71" t="str">
        <f>IFERROR(__xludf.DUMMYFUNCTION("IF(A871="""","""",IF(B871="""","""",B871*GOOGLEFINANCE(A871)))"),"")</f>
        <v/>
      </c>
      <c r="E871" s="71" t="str">
        <f t="shared" si="1"/>
        <v/>
      </c>
      <c r="F871" s="72" t="str">
        <f t="shared" si="2"/>
        <v/>
      </c>
      <c r="G871" s="73" t="str">
        <f>IF(A871="","",SUMIF(Transacoes!C$3:C1001,A871,Transacoes!G$3:G1001))</f>
        <v/>
      </c>
      <c r="H871" s="74" t="str">
        <f>IF(A871="","", SUMIF(Transacoes!C$3:C1001, A871, Transacoes!H$3:H1001))</f>
        <v/>
      </c>
      <c r="I871" s="75" t="str">
        <f>IF($A871="","",SUMIF(Transacoes!$C$3:$C1001, $A871, Transacoes!I$3:I1001))</f>
        <v/>
      </c>
      <c r="J871" s="75" t="str">
        <f>IF($A871="","",SUMIF(Transacoes!$C$3:$C1001, $A871, Transacoes!J$3:J1001))</f>
        <v/>
      </c>
      <c r="K871" s="75" t="str">
        <f>IF($A871="","",SUMIF(Transacoes!$C$3:$C1001, $A871, Transacoes!K$3:K1001))</f>
        <v/>
      </c>
      <c r="L871" s="75" t="str">
        <f>IF($A871="","",SUMIF(Transacoes!$C$3:$C1001, $A871, Transacoes!L$3:L1001))</f>
        <v/>
      </c>
      <c r="M871" s="76" t="str">
        <f>IF($A871="","",SUMIF(Transacoes!$C$3:$C1001, $A871, Transacoes!M$3:M1001))</f>
        <v/>
      </c>
      <c r="N871" s="30"/>
      <c r="O871" s="31"/>
      <c r="P871" s="31"/>
      <c r="Q871" s="31"/>
      <c r="R871" s="31"/>
      <c r="S871" s="31"/>
      <c r="T871" s="31"/>
      <c r="U871" s="31"/>
      <c r="V871" s="31"/>
      <c r="W871" s="31"/>
      <c r="X871" s="31"/>
    </row>
    <row r="872">
      <c r="A872" s="69"/>
      <c r="B872" s="70" t="str">
        <f>IF($A872="","",SUMIFS(Transacoes!D$3:D1001,Transacoes!$C$3:$C1001,$A872,Transacoes!$B$3:$B1001,"C")-SUMIFS(Transacoes!D$3:D1001,Transacoes!$C$3:$C1001,$A872,Transacoes!$B$3:$B1001,"V"))</f>
        <v/>
      </c>
      <c r="C872" s="71" t="str">
        <f>IF($A872="","",(SUMIFS(Transacoes!F$3:F1001,Transacoes!$C$3:$C1001,$A872,Transacoes!$B$3:$B1001,"C")-SUMIFS(Transacoes!F$3:F1001,Transacoes!$C$3:$C1001,$A872,Transacoes!$B$3:$B1001,"V")) + G872)</f>
        <v/>
      </c>
      <c r="D872" s="71" t="str">
        <f>IFERROR(__xludf.DUMMYFUNCTION("IF(A872="""","""",IF(B872="""","""",B872*GOOGLEFINANCE(A872)))"),"")</f>
        <v/>
      </c>
      <c r="E872" s="71" t="str">
        <f t="shared" si="1"/>
        <v/>
      </c>
      <c r="F872" s="72" t="str">
        <f t="shared" si="2"/>
        <v/>
      </c>
      <c r="G872" s="73" t="str">
        <f>IF(A872="","",SUMIF(Transacoes!C$3:C1001,A872,Transacoes!G$3:G1001))</f>
        <v/>
      </c>
      <c r="H872" s="74" t="str">
        <f>IF(A872="","", SUMIF(Transacoes!C$3:C1001, A872, Transacoes!H$3:H1001))</f>
        <v/>
      </c>
      <c r="I872" s="75" t="str">
        <f>IF($A872="","",SUMIF(Transacoes!$C$3:$C1001, $A872, Transacoes!I$3:I1001))</f>
        <v/>
      </c>
      <c r="J872" s="75" t="str">
        <f>IF($A872="","",SUMIF(Transacoes!$C$3:$C1001, $A872, Transacoes!J$3:J1001))</f>
        <v/>
      </c>
      <c r="K872" s="75" t="str">
        <f>IF($A872="","",SUMIF(Transacoes!$C$3:$C1001, $A872, Transacoes!K$3:K1001))</f>
        <v/>
      </c>
      <c r="L872" s="75" t="str">
        <f>IF($A872="","",SUMIF(Transacoes!$C$3:$C1001, $A872, Transacoes!L$3:L1001))</f>
        <v/>
      </c>
      <c r="M872" s="76" t="str">
        <f>IF($A872="","",SUMIF(Transacoes!$C$3:$C1001, $A872, Transacoes!M$3:M1001))</f>
        <v/>
      </c>
      <c r="N872" s="30"/>
      <c r="O872" s="31"/>
      <c r="P872" s="31"/>
      <c r="Q872" s="31"/>
      <c r="R872" s="31"/>
      <c r="S872" s="31"/>
      <c r="T872" s="31"/>
      <c r="U872" s="31"/>
      <c r="V872" s="31"/>
      <c r="W872" s="31"/>
      <c r="X872" s="31"/>
    </row>
    <row r="873">
      <c r="A873" s="69"/>
      <c r="B873" s="70" t="str">
        <f>IF($A873="","",SUMIFS(Transacoes!D$3:D1001,Transacoes!$C$3:$C1001,$A873,Transacoes!$B$3:$B1001,"C")-SUMIFS(Transacoes!D$3:D1001,Transacoes!$C$3:$C1001,$A873,Transacoes!$B$3:$B1001,"V"))</f>
        <v/>
      </c>
      <c r="C873" s="71" t="str">
        <f>IF($A873="","",(SUMIFS(Transacoes!F$3:F1001,Transacoes!$C$3:$C1001,$A873,Transacoes!$B$3:$B1001,"C")-SUMIFS(Transacoes!F$3:F1001,Transacoes!$C$3:$C1001,$A873,Transacoes!$B$3:$B1001,"V")) + G873)</f>
        <v/>
      </c>
      <c r="D873" s="71" t="str">
        <f>IFERROR(__xludf.DUMMYFUNCTION("IF(A873="""","""",IF(B873="""","""",B873*GOOGLEFINANCE(A873)))"),"")</f>
        <v/>
      </c>
      <c r="E873" s="71" t="str">
        <f t="shared" si="1"/>
        <v/>
      </c>
      <c r="F873" s="72" t="str">
        <f t="shared" si="2"/>
        <v/>
      </c>
      <c r="G873" s="73" t="str">
        <f>IF(A873="","",SUMIF(Transacoes!C$3:C1001,A873,Transacoes!G$3:G1001))</f>
        <v/>
      </c>
      <c r="H873" s="74" t="str">
        <f>IF(A873="","", SUMIF(Transacoes!C$3:C1001, A873, Transacoes!H$3:H1001))</f>
        <v/>
      </c>
      <c r="I873" s="75" t="str">
        <f>IF($A873="","",SUMIF(Transacoes!$C$3:$C1001, $A873, Transacoes!I$3:I1001))</f>
        <v/>
      </c>
      <c r="J873" s="75" t="str">
        <f>IF($A873="","",SUMIF(Transacoes!$C$3:$C1001, $A873, Transacoes!J$3:J1001))</f>
        <v/>
      </c>
      <c r="K873" s="75" t="str">
        <f>IF($A873="","",SUMIF(Transacoes!$C$3:$C1001, $A873, Transacoes!K$3:K1001))</f>
        <v/>
      </c>
      <c r="L873" s="75" t="str">
        <f>IF($A873="","",SUMIF(Transacoes!$C$3:$C1001, $A873, Transacoes!L$3:L1001))</f>
        <v/>
      </c>
      <c r="M873" s="76" t="str">
        <f>IF($A873="","",SUMIF(Transacoes!$C$3:$C1001, $A873, Transacoes!M$3:M1001))</f>
        <v/>
      </c>
      <c r="N873" s="30"/>
      <c r="O873" s="31"/>
      <c r="P873" s="31"/>
      <c r="Q873" s="31"/>
      <c r="R873" s="31"/>
      <c r="S873" s="31"/>
      <c r="T873" s="31"/>
      <c r="U873" s="31"/>
      <c r="V873" s="31"/>
      <c r="W873" s="31"/>
      <c r="X873" s="31"/>
    </row>
    <row r="874">
      <c r="A874" s="69"/>
      <c r="B874" s="70" t="str">
        <f>IF($A874="","",SUMIFS(Transacoes!D$3:D1001,Transacoes!$C$3:$C1001,$A874,Transacoes!$B$3:$B1001,"C")-SUMIFS(Transacoes!D$3:D1001,Transacoes!$C$3:$C1001,$A874,Transacoes!$B$3:$B1001,"V"))</f>
        <v/>
      </c>
      <c r="C874" s="71" t="str">
        <f>IF($A874="","",(SUMIFS(Transacoes!F$3:F1001,Transacoes!$C$3:$C1001,$A874,Transacoes!$B$3:$B1001,"C")-SUMIFS(Transacoes!F$3:F1001,Transacoes!$C$3:$C1001,$A874,Transacoes!$B$3:$B1001,"V")) + G874)</f>
        <v/>
      </c>
      <c r="D874" s="71" t="str">
        <f>IFERROR(__xludf.DUMMYFUNCTION("IF(A874="""","""",IF(B874="""","""",B874*GOOGLEFINANCE(A874)))"),"")</f>
        <v/>
      </c>
      <c r="E874" s="71" t="str">
        <f t="shared" si="1"/>
        <v/>
      </c>
      <c r="F874" s="72" t="str">
        <f t="shared" si="2"/>
        <v/>
      </c>
      <c r="G874" s="73" t="str">
        <f>IF(A874="","",SUMIF(Transacoes!C$3:C1001,A874,Transacoes!G$3:G1001))</f>
        <v/>
      </c>
      <c r="H874" s="74" t="str">
        <f>IF(A874="","", SUMIF(Transacoes!C$3:C1001, A874, Transacoes!H$3:H1001))</f>
        <v/>
      </c>
      <c r="I874" s="75" t="str">
        <f>IF($A874="","",SUMIF(Transacoes!$C$3:$C1001, $A874, Transacoes!I$3:I1001))</f>
        <v/>
      </c>
      <c r="J874" s="75" t="str">
        <f>IF($A874="","",SUMIF(Transacoes!$C$3:$C1001, $A874, Transacoes!J$3:J1001))</f>
        <v/>
      </c>
      <c r="K874" s="75" t="str">
        <f>IF($A874="","",SUMIF(Transacoes!$C$3:$C1001, $A874, Transacoes!K$3:K1001))</f>
        <v/>
      </c>
      <c r="L874" s="75" t="str">
        <f>IF($A874="","",SUMIF(Transacoes!$C$3:$C1001, $A874, Transacoes!L$3:L1001))</f>
        <v/>
      </c>
      <c r="M874" s="76" t="str">
        <f>IF($A874="","",SUMIF(Transacoes!$C$3:$C1001, $A874, Transacoes!M$3:M1001))</f>
        <v/>
      </c>
      <c r="N874" s="30"/>
      <c r="O874" s="31"/>
      <c r="P874" s="31"/>
      <c r="Q874" s="31"/>
      <c r="R874" s="31"/>
      <c r="S874" s="31"/>
      <c r="T874" s="31"/>
      <c r="U874" s="31"/>
      <c r="V874" s="31"/>
      <c r="W874" s="31"/>
      <c r="X874" s="31"/>
    </row>
    <row r="875">
      <c r="A875" s="69"/>
      <c r="B875" s="70" t="str">
        <f>IF($A875="","",SUMIFS(Transacoes!D$3:D1001,Transacoes!$C$3:$C1001,$A875,Transacoes!$B$3:$B1001,"C")-SUMIFS(Transacoes!D$3:D1001,Transacoes!$C$3:$C1001,$A875,Transacoes!$B$3:$B1001,"V"))</f>
        <v/>
      </c>
      <c r="C875" s="71" t="str">
        <f>IF($A875="","",(SUMIFS(Transacoes!F$3:F1001,Transacoes!$C$3:$C1001,$A875,Transacoes!$B$3:$B1001,"C")-SUMIFS(Transacoes!F$3:F1001,Transacoes!$C$3:$C1001,$A875,Transacoes!$B$3:$B1001,"V")) + G875)</f>
        <v/>
      </c>
      <c r="D875" s="71" t="str">
        <f>IFERROR(__xludf.DUMMYFUNCTION("IF(A875="""","""",IF(B875="""","""",B875*GOOGLEFINANCE(A875)))"),"")</f>
        <v/>
      </c>
      <c r="E875" s="71" t="str">
        <f t="shared" si="1"/>
        <v/>
      </c>
      <c r="F875" s="72" t="str">
        <f t="shared" si="2"/>
        <v/>
      </c>
      <c r="G875" s="73" t="str">
        <f>IF(A875="","",SUMIF(Transacoes!C$3:C1001,A875,Transacoes!G$3:G1001))</f>
        <v/>
      </c>
      <c r="H875" s="74" t="str">
        <f>IF(A875="","", SUMIF(Transacoes!C$3:C1001, A875, Transacoes!H$3:H1001))</f>
        <v/>
      </c>
      <c r="I875" s="75" t="str">
        <f>IF($A875="","",SUMIF(Transacoes!$C$3:$C1001, $A875, Transacoes!I$3:I1001))</f>
        <v/>
      </c>
      <c r="J875" s="75" t="str">
        <f>IF($A875="","",SUMIF(Transacoes!$C$3:$C1001, $A875, Transacoes!J$3:J1001))</f>
        <v/>
      </c>
      <c r="K875" s="75" t="str">
        <f>IF($A875="","",SUMIF(Transacoes!$C$3:$C1001, $A875, Transacoes!K$3:K1001))</f>
        <v/>
      </c>
      <c r="L875" s="75" t="str">
        <f>IF($A875="","",SUMIF(Transacoes!$C$3:$C1001, $A875, Transacoes!L$3:L1001))</f>
        <v/>
      </c>
      <c r="M875" s="76" t="str">
        <f>IF($A875="","",SUMIF(Transacoes!$C$3:$C1001, $A875, Transacoes!M$3:M1001))</f>
        <v/>
      </c>
      <c r="N875" s="30"/>
      <c r="O875" s="31"/>
      <c r="P875" s="31"/>
      <c r="Q875" s="31"/>
      <c r="R875" s="31"/>
      <c r="S875" s="31"/>
      <c r="T875" s="31"/>
      <c r="U875" s="31"/>
      <c r="V875" s="31"/>
      <c r="W875" s="31"/>
      <c r="X875" s="31"/>
    </row>
    <row r="876">
      <c r="A876" s="69"/>
      <c r="B876" s="70" t="str">
        <f>IF($A876="","",SUMIFS(Transacoes!D$3:D1001,Transacoes!$C$3:$C1001,$A876,Transacoes!$B$3:$B1001,"C")-SUMIFS(Transacoes!D$3:D1001,Transacoes!$C$3:$C1001,$A876,Transacoes!$B$3:$B1001,"V"))</f>
        <v/>
      </c>
      <c r="C876" s="71" t="str">
        <f>IF($A876="","",(SUMIFS(Transacoes!F$3:F1001,Transacoes!$C$3:$C1001,$A876,Transacoes!$B$3:$B1001,"C")-SUMIFS(Transacoes!F$3:F1001,Transacoes!$C$3:$C1001,$A876,Transacoes!$B$3:$B1001,"V")) + G876)</f>
        <v/>
      </c>
      <c r="D876" s="71" t="str">
        <f>IFERROR(__xludf.DUMMYFUNCTION("IF(A876="""","""",IF(B876="""","""",B876*GOOGLEFINANCE(A876)))"),"")</f>
        <v/>
      </c>
      <c r="E876" s="71" t="str">
        <f t="shared" si="1"/>
        <v/>
      </c>
      <c r="F876" s="72" t="str">
        <f t="shared" si="2"/>
        <v/>
      </c>
      <c r="G876" s="73" t="str">
        <f>IF(A876="","",SUMIF(Transacoes!C$3:C1001,A876,Transacoes!G$3:G1001))</f>
        <v/>
      </c>
      <c r="H876" s="74" t="str">
        <f>IF(A876="","", SUMIF(Transacoes!C$3:C1001, A876, Transacoes!H$3:H1001))</f>
        <v/>
      </c>
      <c r="I876" s="75" t="str">
        <f>IF($A876="","",SUMIF(Transacoes!$C$3:$C1001, $A876, Transacoes!I$3:I1001))</f>
        <v/>
      </c>
      <c r="J876" s="75" t="str">
        <f>IF($A876="","",SUMIF(Transacoes!$C$3:$C1001, $A876, Transacoes!J$3:J1001))</f>
        <v/>
      </c>
      <c r="K876" s="75" t="str">
        <f>IF($A876="","",SUMIF(Transacoes!$C$3:$C1001, $A876, Transacoes!K$3:K1001))</f>
        <v/>
      </c>
      <c r="L876" s="75" t="str">
        <f>IF($A876="","",SUMIF(Transacoes!$C$3:$C1001, $A876, Transacoes!L$3:L1001))</f>
        <v/>
      </c>
      <c r="M876" s="76" t="str">
        <f>IF($A876="","",SUMIF(Transacoes!$C$3:$C1001, $A876, Transacoes!M$3:M1001))</f>
        <v/>
      </c>
      <c r="N876" s="30"/>
      <c r="O876" s="31"/>
      <c r="P876" s="31"/>
      <c r="Q876" s="31"/>
      <c r="R876" s="31"/>
      <c r="S876" s="31"/>
      <c r="T876" s="31"/>
      <c r="U876" s="31"/>
      <c r="V876" s="31"/>
      <c r="W876" s="31"/>
      <c r="X876" s="31"/>
    </row>
    <row r="877">
      <c r="A877" s="69"/>
      <c r="B877" s="70" t="str">
        <f>IF($A877="","",SUMIFS(Transacoes!D$3:D1001,Transacoes!$C$3:$C1001,$A877,Transacoes!$B$3:$B1001,"C")-SUMIFS(Transacoes!D$3:D1001,Transacoes!$C$3:$C1001,$A877,Transacoes!$B$3:$B1001,"V"))</f>
        <v/>
      </c>
      <c r="C877" s="71" t="str">
        <f>IF($A877="","",(SUMIFS(Transacoes!F$3:F1001,Transacoes!$C$3:$C1001,$A877,Transacoes!$B$3:$B1001,"C")-SUMIFS(Transacoes!F$3:F1001,Transacoes!$C$3:$C1001,$A877,Transacoes!$B$3:$B1001,"V")) + G877)</f>
        <v/>
      </c>
      <c r="D877" s="71" t="str">
        <f>IFERROR(__xludf.DUMMYFUNCTION("IF(A877="""","""",IF(B877="""","""",B877*GOOGLEFINANCE(A877)))"),"")</f>
        <v/>
      </c>
      <c r="E877" s="71" t="str">
        <f t="shared" si="1"/>
        <v/>
      </c>
      <c r="F877" s="72" t="str">
        <f t="shared" si="2"/>
        <v/>
      </c>
      <c r="G877" s="73" t="str">
        <f>IF(A877="","",SUMIF(Transacoes!C$3:C1001,A877,Transacoes!G$3:G1001))</f>
        <v/>
      </c>
      <c r="H877" s="74" t="str">
        <f>IF(A877="","", SUMIF(Transacoes!C$3:C1001, A877, Transacoes!H$3:H1001))</f>
        <v/>
      </c>
      <c r="I877" s="75" t="str">
        <f>IF($A877="","",SUMIF(Transacoes!$C$3:$C1001, $A877, Transacoes!I$3:I1001))</f>
        <v/>
      </c>
      <c r="J877" s="75" t="str">
        <f>IF($A877="","",SUMIF(Transacoes!$C$3:$C1001, $A877, Transacoes!J$3:J1001))</f>
        <v/>
      </c>
      <c r="K877" s="75" t="str">
        <f>IF($A877="","",SUMIF(Transacoes!$C$3:$C1001, $A877, Transacoes!K$3:K1001))</f>
        <v/>
      </c>
      <c r="L877" s="75" t="str">
        <f>IF($A877="","",SUMIF(Transacoes!$C$3:$C1001, $A877, Transacoes!L$3:L1001))</f>
        <v/>
      </c>
      <c r="M877" s="76" t="str">
        <f>IF($A877="","",SUMIF(Transacoes!$C$3:$C1001, $A877, Transacoes!M$3:M1001))</f>
        <v/>
      </c>
      <c r="N877" s="30"/>
      <c r="O877" s="31"/>
      <c r="P877" s="31"/>
      <c r="Q877" s="31"/>
      <c r="R877" s="31"/>
      <c r="S877" s="31"/>
      <c r="T877" s="31"/>
      <c r="U877" s="31"/>
      <c r="V877" s="31"/>
      <c r="W877" s="31"/>
      <c r="X877" s="31"/>
    </row>
    <row r="878">
      <c r="A878" s="69"/>
      <c r="B878" s="70" t="str">
        <f>IF($A878="","",SUMIFS(Transacoes!D$3:D1001,Transacoes!$C$3:$C1001,$A878,Transacoes!$B$3:$B1001,"C")-SUMIFS(Transacoes!D$3:D1001,Transacoes!$C$3:$C1001,$A878,Transacoes!$B$3:$B1001,"V"))</f>
        <v/>
      </c>
      <c r="C878" s="71" t="str">
        <f>IF($A878="","",(SUMIFS(Transacoes!F$3:F1001,Transacoes!$C$3:$C1001,$A878,Transacoes!$B$3:$B1001,"C")-SUMIFS(Transacoes!F$3:F1001,Transacoes!$C$3:$C1001,$A878,Transacoes!$B$3:$B1001,"V")) + G878)</f>
        <v/>
      </c>
      <c r="D878" s="71" t="str">
        <f>IFERROR(__xludf.DUMMYFUNCTION("IF(A878="""","""",IF(B878="""","""",B878*GOOGLEFINANCE(A878)))"),"")</f>
        <v/>
      </c>
      <c r="E878" s="71" t="str">
        <f t="shared" si="1"/>
        <v/>
      </c>
      <c r="F878" s="72" t="str">
        <f t="shared" si="2"/>
        <v/>
      </c>
      <c r="G878" s="73" t="str">
        <f>IF(A878="","",SUMIF(Transacoes!C$3:C1001,A878,Transacoes!G$3:G1001))</f>
        <v/>
      </c>
      <c r="H878" s="74" t="str">
        <f>IF(A878="","", SUMIF(Transacoes!C$3:C1001, A878, Transacoes!H$3:H1001))</f>
        <v/>
      </c>
      <c r="I878" s="75" t="str">
        <f>IF($A878="","",SUMIF(Transacoes!$C$3:$C1001, $A878, Transacoes!I$3:I1001))</f>
        <v/>
      </c>
      <c r="J878" s="75" t="str">
        <f>IF($A878="","",SUMIF(Transacoes!$C$3:$C1001, $A878, Transacoes!J$3:J1001))</f>
        <v/>
      </c>
      <c r="K878" s="75" t="str">
        <f>IF($A878="","",SUMIF(Transacoes!$C$3:$C1001, $A878, Transacoes!K$3:K1001))</f>
        <v/>
      </c>
      <c r="L878" s="75" t="str">
        <f>IF($A878="","",SUMIF(Transacoes!$C$3:$C1001, $A878, Transacoes!L$3:L1001))</f>
        <v/>
      </c>
      <c r="M878" s="76" t="str">
        <f>IF($A878="","",SUMIF(Transacoes!$C$3:$C1001, $A878, Transacoes!M$3:M1001))</f>
        <v/>
      </c>
      <c r="N878" s="30"/>
      <c r="O878" s="31"/>
      <c r="P878" s="31"/>
      <c r="Q878" s="31"/>
      <c r="R878" s="31"/>
      <c r="S878" s="31"/>
      <c r="T878" s="31"/>
      <c r="U878" s="31"/>
      <c r="V878" s="31"/>
      <c r="W878" s="31"/>
      <c r="X878" s="31"/>
    </row>
    <row r="879">
      <c r="A879" s="69"/>
      <c r="B879" s="70" t="str">
        <f>IF($A879="","",SUMIFS(Transacoes!D$3:D1001,Transacoes!$C$3:$C1001,$A879,Transacoes!$B$3:$B1001,"C")-SUMIFS(Transacoes!D$3:D1001,Transacoes!$C$3:$C1001,$A879,Transacoes!$B$3:$B1001,"V"))</f>
        <v/>
      </c>
      <c r="C879" s="71" t="str">
        <f>IF($A879="","",(SUMIFS(Transacoes!F$3:F1001,Transacoes!$C$3:$C1001,$A879,Transacoes!$B$3:$B1001,"C")-SUMIFS(Transacoes!F$3:F1001,Transacoes!$C$3:$C1001,$A879,Transacoes!$B$3:$B1001,"V")) + G879)</f>
        <v/>
      </c>
      <c r="D879" s="71" t="str">
        <f>IFERROR(__xludf.DUMMYFUNCTION("IF(A879="""","""",IF(B879="""","""",B879*GOOGLEFINANCE(A879)))"),"")</f>
        <v/>
      </c>
      <c r="E879" s="71" t="str">
        <f t="shared" si="1"/>
        <v/>
      </c>
      <c r="F879" s="72" t="str">
        <f t="shared" si="2"/>
        <v/>
      </c>
      <c r="G879" s="73" t="str">
        <f>IF(A879="","",SUMIF(Transacoes!C$3:C1001,A879,Transacoes!G$3:G1001))</f>
        <v/>
      </c>
      <c r="H879" s="74" t="str">
        <f>IF(A879="","", SUMIF(Transacoes!C$3:C1001, A879, Transacoes!H$3:H1001))</f>
        <v/>
      </c>
      <c r="I879" s="75" t="str">
        <f>IF($A879="","",SUMIF(Transacoes!$C$3:$C1001, $A879, Transacoes!I$3:I1001))</f>
        <v/>
      </c>
      <c r="J879" s="75" t="str">
        <f>IF($A879="","",SUMIF(Transacoes!$C$3:$C1001, $A879, Transacoes!J$3:J1001))</f>
        <v/>
      </c>
      <c r="K879" s="75" t="str">
        <f>IF($A879="","",SUMIF(Transacoes!$C$3:$C1001, $A879, Transacoes!K$3:K1001))</f>
        <v/>
      </c>
      <c r="L879" s="75" t="str">
        <f>IF($A879="","",SUMIF(Transacoes!$C$3:$C1001, $A879, Transacoes!L$3:L1001))</f>
        <v/>
      </c>
      <c r="M879" s="76" t="str">
        <f>IF($A879="","",SUMIF(Transacoes!$C$3:$C1001, $A879, Transacoes!M$3:M1001))</f>
        <v/>
      </c>
      <c r="N879" s="30"/>
      <c r="O879" s="31"/>
      <c r="P879" s="31"/>
      <c r="Q879" s="31"/>
      <c r="R879" s="31"/>
      <c r="S879" s="31"/>
      <c r="T879" s="31"/>
      <c r="U879" s="31"/>
      <c r="V879" s="31"/>
      <c r="W879" s="31"/>
      <c r="X879" s="31"/>
    </row>
    <row r="880">
      <c r="A880" s="69"/>
      <c r="B880" s="70" t="str">
        <f>IF($A880="","",SUMIFS(Transacoes!D$3:D1001,Transacoes!$C$3:$C1001,$A880,Transacoes!$B$3:$B1001,"C")-SUMIFS(Transacoes!D$3:D1001,Transacoes!$C$3:$C1001,$A880,Transacoes!$B$3:$B1001,"V"))</f>
        <v/>
      </c>
      <c r="C880" s="71" t="str">
        <f>IF($A880="","",(SUMIFS(Transacoes!F$3:F1001,Transacoes!$C$3:$C1001,$A880,Transacoes!$B$3:$B1001,"C")-SUMIFS(Transacoes!F$3:F1001,Transacoes!$C$3:$C1001,$A880,Transacoes!$B$3:$B1001,"V")) + G880)</f>
        <v/>
      </c>
      <c r="D880" s="71" t="str">
        <f>IFERROR(__xludf.DUMMYFUNCTION("IF(A880="""","""",IF(B880="""","""",B880*GOOGLEFINANCE(A880)))"),"")</f>
        <v/>
      </c>
      <c r="E880" s="71" t="str">
        <f t="shared" si="1"/>
        <v/>
      </c>
      <c r="F880" s="72" t="str">
        <f t="shared" si="2"/>
        <v/>
      </c>
      <c r="G880" s="73" t="str">
        <f>IF(A880="","",SUMIF(Transacoes!C$3:C1001,A880,Transacoes!G$3:G1001))</f>
        <v/>
      </c>
      <c r="H880" s="74" t="str">
        <f>IF(A880="","", SUMIF(Transacoes!C$3:C1001, A880, Transacoes!H$3:H1001))</f>
        <v/>
      </c>
      <c r="I880" s="75" t="str">
        <f>IF($A880="","",SUMIF(Transacoes!$C$3:$C1001, $A880, Transacoes!I$3:I1001))</f>
        <v/>
      </c>
      <c r="J880" s="75" t="str">
        <f>IF($A880="","",SUMIF(Transacoes!$C$3:$C1001, $A880, Transacoes!J$3:J1001))</f>
        <v/>
      </c>
      <c r="K880" s="75" t="str">
        <f>IF($A880="","",SUMIF(Transacoes!$C$3:$C1001, $A880, Transacoes!K$3:K1001))</f>
        <v/>
      </c>
      <c r="L880" s="75" t="str">
        <f>IF($A880="","",SUMIF(Transacoes!$C$3:$C1001, $A880, Transacoes!L$3:L1001))</f>
        <v/>
      </c>
      <c r="M880" s="76" t="str">
        <f>IF($A880="","",SUMIF(Transacoes!$C$3:$C1001, $A880, Transacoes!M$3:M1001))</f>
        <v/>
      </c>
      <c r="N880" s="30"/>
      <c r="O880" s="31"/>
      <c r="P880" s="31"/>
      <c r="Q880" s="31"/>
      <c r="R880" s="31"/>
      <c r="S880" s="31"/>
      <c r="T880" s="31"/>
      <c r="U880" s="31"/>
      <c r="V880" s="31"/>
      <c r="W880" s="31"/>
      <c r="X880" s="31"/>
    </row>
    <row r="881">
      <c r="A881" s="69"/>
      <c r="B881" s="70" t="str">
        <f>IF($A881="","",SUMIFS(Transacoes!D$3:D1001,Transacoes!$C$3:$C1001,$A881,Transacoes!$B$3:$B1001,"C")-SUMIFS(Transacoes!D$3:D1001,Transacoes!$C$3:$C1001,$A881,Transacoes!$B$3:$B1001,"V"))</f>
        <v/>
      </c>
      <c r="C881" s="71" t="str">
        <f>IF($A881="","",(SUMIFS(Transacoes!F$3:F1001,Transacoes!$C$3:$C1001,$A881,Transacoes!$B$3:$B1001,"C")-SUMIFS(Transacoes!F$3:F1001,Transacoes!$C$3:$C1001,$A881,Transacoes!$B$3:$B1001,"V")) + G881)</f>
        <v/>
      </c>
      <c r="D881" s="71" t="str">
        <f>IFERROR(__xludf.DUMMYFUNCTION("IF(A881="""","""",IF(B881="""","""",B881*GOOGLEFINANCE(A881)))"),"")</f>
        <v/>
      </c>
      <c r="E881" s="71" t="str">
        <f t="shared" si="1"/>
        <v/>
      </c>
      <c r="F881" s="72" t="str">
        <f t="shared" si="2"/>
        <v/>
      </c>
      <c r="G881" s="73" t="str">
        <f>IF(A881="","",SUMIF(Transacoes!C$3:C1001,A881,Transacoes!G$3:G1001))</f>
        <v/>
      </c>
      <c r="H881" s="74" t="str">
        <f>IF(A881="","", SUMIF(Transacoes!C$3:C1001, A881, Transacoes!H$3:H1001))</f>
        <v/>
      </c>
      <c r="I881" s="75" t="str">
        <f>IF($A881="","",SUMIF(Transacoes!$C$3:$C1001, $A881, Transacoes!I$3:I1001))</f>
        <v/>
      </c>
      <c r="J881" s="75" t="str">
        <f>IF($A881="","",SUMIF(Transacoes!$C$3:$C1001, $A881, Transacoes!J$3:J1001))</f>
        <v/>
      </c>
      <c r="K881" s="75" t="str">
        <f>IF($A881="","",SUMIF(Transacoes!$C$3:$C1001, $A881, Transacoes!K$3:K1001))</f>
        <v/>
      </c>
      <c r="L881" s="75" t="str">
        <f>IF($A881="","",SUMIF(Transacoes!$C$3:$C1001, $A881, Transacoes!L$3:L1001))</f>
        <v/>
      </c>
      <c r="M881" s="76" t="str">
        <f>IF($A881="","",SUMIF(Transacoes!$C$3:$C1001, $A881, Transacoes!M$3:M1001))</f>
        <v/>
      </c>
      <c r="N881" s="30"/>
      <c r="O881" s="31"/>
      <c r="P881" s="31"/>
      <c r="Q881" s="31"/>
      <c r="R881" s="31"/>
      <c r="S881" s="31"/>
      <c r="T881" s="31"/>
      <c r="U881" s="31"/>
      <c r="V881" s="31"/>
      <c r="W881" s="31"/>
      <c r="X881" s="31"/>
    </row>
    <row r="882">
      <c r="A882" s="69"/>
      <c r="B882" s="70" t="str">
        <f>IF($A882="","",SUMIFS(Transacoes!D$3:D1001,Transacoes!$C$3:$C1001,$A882,Transacoes!$B$3:$B1001,"C")-SUMIFS(Transacoes!D$3:D1001,Transacoes!$C$3:$C1001,$A882,Transacoes!$B$3:$B1001,"V"))</f>
        <v/>
      </c>
      <c r="C882" s="71" t="str">
        <f>IF($A882="","",(SUMIFS(Transacoes!F$3:F1001,Transacoes!$C$3:$C1001,$A882,Transacoes!$B$3:$B1001,"C")-SUMIFS(Transacoes!F$3:F1001,Transacoes!$C$3:$C1001,$A882,Transacoes!$B$3:$B1001,"V")) + G882)</f>
        <v/>
      </c>
      <c r="D882" s="71" t="str">
        <f>IFERROR(__xludf.DUMMYFUNCTION("IF(A882="""","""",IF(B882="""","""",B882*GOOGLEFINANCE(A882)))"),"")</f>
        <v/>
      </c>
      <c r="E882" s="71" t="str">
        <f t="shared" si="1"/>
        <v/>
      </c>
      <c r="F882" s="72" t="str">
        <f t="shared" si="2"/>
        <v/>
      </c>
      <c r="G882" s="73" t="str">
        <f>IF(A882="","",SUMIF(Transacoes!C$3:C1001,A882,Transacoes!G$3:G1001))</f>
        <v/>
      </c>
      <c r="H882" s="74" t="str">
        <f>IF(A882="","", SUMIF(Transacoes!C$3:C1001, A882, Transacoes!H$3:H1001))</f>
        <v/>
      </c>
      <c r="I882" s="75" t="str">
        <f>IF($A882="","",SUMIF(Transacoes!$C$3:$C1001, $A882, Transacoes!I$3:I1001))</f>
        <v/>
      </c>
      <c r="J882" s="75" t="str">
        <f>IF($A882="","",SUMIF(Transacoes!$C$3:$C1001, $A882, Transacoes!J$3:J1001))</f>
        <v/>
      </c>
      <c r="K882" s="75" t="str">
        <f>IF($A882="","",SUMIF(Transacoes!$C$3:$C1001, $A882, Transacoes!K$3:K1001))</f>
        <v/>
      </c>
      <c r="L882" s="75" t="str">
        <f>IF($A882="","",SUMIF(Transacoes!$C$3:$C1001, $A882, Transacoes!L$3:L1001))</f>
        <v/>
      </c>
      <c r="M882" s="76" t="str">
        <f>IF($A882="","",SUMIF(Transacoes!$C$3:$C1001, $A882, Transacoes!M$3:M1001))</f>
        <v/>
      </c>
      <c r="N882" s="30"/>
      <c r="O882" s="31"/>
      <c r="P882" s="31"/>
      <c r="Q882" s="31"/>
      <c r="R882" s="31"/>
      <c r="S882" s="31"/>
      <c r="T882" s="31"/>
      <c r="U882" s="31"/>
      <c r="V882" s="31"/>
      <c r="W882" s="31"/>
      <c r="X882" s="31"/>
    </row>
    <row r="883">
      <c r="A883" s="69"/>
      <c r="B883" s="70" t="str">
        <f>IF($A883="","",SUMIFS(Transacoes!D$3:D1001,Transacoes!$C$3:$C1001,$A883,Transacoes!$B$3:$B1001,"C")-SUMIFS(Transacoes!D$3:D1001,Transacoes!$C$3:$C1001,$A883,Transacoes!$B$3:$B1001,"V"))</f>
        <v/>
      </c>
      <c r="C883" s="71" t="str">
        <f>IF($A883="","",(SUMIFS(Transacoes!F$3:F1001,Transacoes!$C$3:$C1001,$A883,Transacoes!$B$3:$B1001,"C")-SUMIFS(Transacoes!F$3:F1001,Transacoes!$C$3:$C1001,$A883,Transacoes!$B$3:$B1001,"V")) + G883)</f>
        <v/>
      </c>
      <c r="D883" s="71" t="str">
        <f>IFERROR(__xludf.DUMMYFUNCTION("IF(A883="""","""",IF(B883="""","""",B883*GOOGLEFINANCE(A883)))"),"")</f>
        <v/>
      </c>
      <c r="E883" s="71" t="str">
        <f t="shared" si="1"/>
        <v/>
      </c>
      <c r="F883" s="72" t="str">
        <f t="shared" si="2"/>
        <v/>
      </c>
      <c r="G883" s="73" t="str">
        <f>IF(A883="","",SUMIF(Transacoes!C$3:C1001,A883,Transacoes!G$3:G1001))</f>
        <v/>
      </c>
      <c r="H883" s="74" t="str">
        <f>IF(A883="","", SUMIF(Transacoes!C$3:C1001, A883, Transacoes!H$3:H1001))</f>
        <v/>
      </c>
      <c r="I883" s="75" t="str">
        <f>IF($A883="","",SUMIF(Transacoes!$C$3:$C1001, $A883, Transacoes!I$3:I1001))</f>
        <v/>
      </c>
      <c r="J883" s="75" t="str">
        <f>IF($A883="","",SUMIF(Transacoes!$C$3:$C1001, $A883, Transacoes!J$3:J1001))</f>
        <v/>
      </c>
      <c r="K883" s="75" t="str">
        <f>IF($A883="","",SUMIF(Transacoes!$C$3:$C1001, $A883, Transacoes!K$3:K1001))</f>
        <v/>
      </c>
      <c r="L883" s="75" t="str">
        <f>IF($A883="","",SUMIF(Transacoes!$C$3:$C1001, $A883, Transacoes!L$3:L1001))</f>
        <v/>
      </c>
      <c r="M883" s="76" t="str">
        <f>IF($A883="","",SUMIF(Transacoes!$C$3:$C1001, $A883, Transacoes!M$3:M1001))</f>
        <v/>
      </c>
      <c r="N883" s="30"/>
      <c r="O883" s="31"/>
      <c r="P883" s="31"/>
      <c r="Q883" s="31"/>
      <c r="R883" s="31"/>
      <c r="S883" s="31"/>
      <c r="T883" s="31"/>
      <c r="U883" s="31"/>
      <c r="V883" s="31"/>
      <c r="W883" s="31"/>
      <c r="X883" s="31"/>
    </row>
    <row r="884">
      <c r="A884" s="69"/>
      <c r="B884" s="70" t="str">
        <f>IF($A884="","",SUMIFS(Transacoes!D$3:D1001,Transacoes!$C$3:$C1001,$A884,Transacoes!$B$3:$B1001,"C")-SUMIFS(Transacoes!D$3:D1001,Transacoes!$C$3:$C1001,$A884,Transacoes!$B$3:$B1001,"V"))</f>
        <v/>
      </c>
      <c r="C884" s="71" t="str">
        <f>IF($A884="","",(SUMIFS(Transacoes!F$3:F1001,Transacoes!$C$3:$C1001,$A884,Transacoes!$B$3:$B1001,"C")-SUMIFS(Transacoes!F$3:F1001,Transacoes!$C$3:$C1001,$A884,Transacoes!$B$3:$B1001,"V")) + G884)</f>
        <v/>
      </c>
      <c r="D884" s="71" t="str">
        <f>IFERROR(__xludf.DUMMYFUNCTION("IF(A884="""","""",IF(B884="""","""",B884*GOOGLEFINANCE(A884)))"),"")</f>
        <v/>
      </c>
      <c r="E884" s="71" t="str">
        <f t="shared" si="1"/>
        <v/>
      </c>
      <c r="F884" s="72" t="str">
        <f t="shared" si="2"/>
        <v/>
      </c>
      <c r="G884" s="73" t="str">
        <f>IF(A884="","",SUMIF(Transacoes!C$3:C1001,A884,Transacoes!G$3:G1001))</f>
        <v/>
      </c>
      <c r="H884" s="74" t="str">
        <f>IF(A884="","", SUMIF(Transacoes!C$3:C1001, A884, Transacoes!H$3:H1001))</f>
        <v/>
      </c>
      <c r="I884" s="75" t="str">
        <f>IF($A884="","",SUMIF(Transacoes!$C$3:$C1001, $A884, Transacoes!I$3:I1001))</f>
        <v/>
      </c>
      <c r="J884" s="75" t="str">
        <f>IF($A884="","",SUMIF(Transacoes!$C$3:$C1001, $A884, Transacoes!J$3:J1001))</f>
        <v/>
      </c>
      <c r="K884" s="75" t="str">
        <f>IF($A884="","",SUMIF(Transacoes!$C$3:$C1001, $A884, Transacoes!K$3:K1001))</f>
        <v/>
      </c>
      <c r="L884" s="75" t="str">
        <f>IF($A884="","",SUMIF(Transacoes!$C$3:$C1001, $A884, Transacoes!L$3:L1001))</f>
        <v/>
      </c>
      <c r="M884" s="76" t="str">
        <f>IF($A884="","",SUMIF(Transacoes!$C$3:$C1001, $A884, Transacoes!M$3:M1001))</f>
        <v/>
      </c>
      <c r="N884" s="30"/>
      <c r="O884" s="31"/>
      <c r="P884" s="31"/>
      <c r="Q884" s="31"/>
      <c r="R884" s="31"/>
      <c r="S884" s="31"/>
      <c r="T884" s="31"/>
      <c r="U884" s="31"/>
      <c r="V884" s="31"/>
      <c r="W884" s="31"/>
      <c r="X884" s="31"/>
    </row>
    <row r="885">
      <c r="A885" s="69"/>
      <c r="B885" s="70" t="str">
        <f>IF($A885="","",SUMIFS(Transacoes!D$3:D1001,Transacoes!$C$3:$C1001,$A885,Transacoes!$B$3:$B1001,"C")-SUMIFS(Transacoes!D$3:D1001,Transacoes!$C$3:$C1001,$A885,Transacoes!$B$3:$B1001,"V"))</f>
        <v/>
      </c>
      <c r="C885" s="71" t="str">
        <f>IF($A885="","",(SUMIFS(Transacoes!F$3:F1001,Transacoes!$C$3:$C1001,$A885,Transacoes!$B$3:$B1001,"C")-SUMIFS(Transacoes!F$3:F1001,Transacoes!$C$3:$C1001,$A885,Transacoes!$B$3:$B1001,"V")) + G885)</f>
        <v/>
      </c>
      <c r="D885" s="71" t="str">
        <f>IFERROR(__xludf.DUMMYFUNCTION("IF(A885="""","""",IF(B885="""","""",B885*GOOGLEFINANCE(A885)))"),"")</f>
        <v/>
      </c>
      <c r="E885" s="71" t="str">
        <f t="shared" si="1"/>
        <v/>
      </c>
      <c r="F885" s="72" t="str">
        <f t="shared" si="2"/>
        <v/>
      </c>
      <c r="G885" s="73" t="str">
        <f>IF(A885="","",SUMIF(Transacoes!C$3:C1001,A885,Transacoes!G$3:G1001))</f>
        <v/>
      </c>
      <c r="H885" s="74" t="str">
        <f>IF(A885="","", SUMIF(Transacoes!C$3:C1001, A885, Transacoes!H$3:H1001))</f>
        <v/>
      </c>
      <c r="I885" s="75" t="str">
        <f>IF($A885="","",SUMIF(Transacoes!$C$3:$C1001, $A885, Transacoes!I$3:I1001))</f>
        <v/>
      </c>
      <c r="J885" s="75" t="str">
        <f>IF($A885="","",SUMIF(Transacoes!$C$3:$C1001, $A885, Transacoes!J$3:J1001))</f>
        <v/>
      </c>
      <c r="K885" s="75" t="str">
        <f>IF($A885="","",SUMIF(Transacoes!$C$3:$C1001, $A885, Transacoes!K$3:K1001))</f>
        <v/>
      </c>
      <c r="L885" s="75" t="str">
        <f>IF($A885="","",SUMIF(Transacoes!$C$3:$C1001, $A885, Transacoes!L$3:L1001))</f>
        <v/>
      </c>
      <c r="M885" s="76" t="str">
        <f>IF($A885="","",SUMIF(Transacoes!$C$3:$C1001, $A885, Transacoes!M$3:M1001))</f>
        <v/>
      </c>
      <c r="N885" s="30"/>
      <c r="O885" s="31"/>
      <c r="P885" s="31"/>
      <c r="Q885" s="31"/>
      <c r="R885" s="31"/>
      <c r="S885" s="31"/>
      <c r="T885" s="31"/>
      <c r="U885" s="31"/>
      <c r="V885" s="31"/>
      <c r="W885" s="31"/>
      <c r="X885" s="31"/>
    </row>
    <row r="886">
      <c r="A886" s="69"/>
      <c r="B886" s="70" t="str">
        <f>IF($A886="","",SUMIFS(Transacoes!D$3:D1001,Transacoes!$C$3:$C1001,$A886,Transacoes!$B$3:$B1001,"C")-SUMIFS(Transacoes!D$3:D1001,Transacoes!$C$3:$C1001,$A886,Transacoes!$B$3:$B1001,"V"))</f>
        <v/>
      </c>
      <c r="C886" s="71" t="str">
        <f>IF($A886="","",(SUMIFS(Transacoes!F$3:F1001,Transacoes!$C$3:$C1001,$A886,Transacoes!$B$3:$B1001,"C")-SUMIFS(Transacoes!F$3:F1001,Transacoes!$C$3:$C1001,$A886,Transacoes!$B$3:$B1001,"V")) + G886)</f>
        <v/>
      </c>
      <c r="D886" s="71" t="str">
        <f>IFERROR(__xludf.DUMMYFUNCTION("IF(A886="""","""",IF(B886="""","""",B886*GOOGLEFINANCE(A886)))"),"")</f>
        <v/>
      </c>
      <c r="E886" s="71" t="str">
        <f t="shared" si="1"/>
        <v/>
      </c>
      <c r="F886" s="72" t="str">
        <f t="shared" si="2"/>
        <v/>
      </c>
      <c r="G886" s="73" t="str">
        <f>IF(A886="","",SUMIF(Transacoes!C$3:C1001,A886,Transacoes!G$3:G1001))</f>
        <v/>
      </c>
      <c r="H886" s="74" t="str">
        <f>IF(A886="","", SUMIF(Transacoes!C$3:C1001, A886, Transacoes!H$3:H1001))</f>
        <v/>
      </c>
      <c r="I886" s="75" t="str">
        <f>IF($A886="","",SUMIF(Transacoes!$C$3:$C1001, $A886, Transacoes!I$3:I1001))</f>
        <v/>
      </c>
      <c r="J886" s="75" t="str">
        <f>IF($A886="","",SUMIF(Transacoes!$C$3:$C1001, $A886, Transacoes!J$3:J1001))</f>
        <v/>
      </c>
      <c r="K886" s="75" t="str">
        <f>IF($A886="","",SUMIF(Transacoes!$C$3:$C1001, $A886, Transacoes!K$3:K1001))</f>
        <v/>
      </c>
      <c r="L886" s="75" t="str">
        <f>IF($A886="","",SUMIF(Transacoes!$C$3:$C1001, $A886, Transacoes!L$3:L1001))</f>
        <v/>
      </c>
      <c r="M886" s="76" t="str">
        <f>IF($A886="","",SUMIF(Transacoes!$C$3:$C1001, $A886, Transacoes!M$3:M1001))</f>
        <v/>
      </c>
      <c r="N886" s="30"/>
      <c r="O886" s="31"/>
      <c r="P886" s="31"/>
      <c r="Q886" s="31"/>
      <c r="R886" s="31"/>
      <c r="S886" s="31"/>
      <c r="T886" s="31"/>
      <c r="U886" s="31"/>
      <c r="V886" s="31"/>
      <c r="W886" s="31"/>
      <c r="X886" s="31"/>
    </row>
    <row r="887">
      <c r="A887" s="69"/>
      <c r="B887" s="70" t="str">
        <f>IF($A887="","",SUMIFS(Transacoes!D$3:D1001,Transacoes!$C$3:$C1001,$A887,Transacoes!$B$3:$B1001,"C")-SUMIFS(Transacoes!D$3:D1001,Transacoes!$C$3:$C1001,$A887,Transacoes!$B$3:$B1001,"V"))</f>
        <v/>
      </c>
      <c r="C887" s="71" t="str">
        <f>IF($A887="","",(SUMIFS(Transacoes!F$3:F1001,Transacoes!$C$3:$C1001,$A887,Transacoes!$B$3:$B1001,"C")-SUMIFS(Transacoes!F$3:F1001,Transacoes!$C$3:$C1001,$A887,Transacoes!$B$3:$B1001,"V")) + G887)</f>
        <v/>
      </c>
      <c r="D887" s="71" t="str">
        <f>IFERROR(__xludf.DUMMYFUNCTION("IF(A887="""","""",IF(B887="""","""",B887*GOOGLEFINANCE(A887)))"),"")</f>
        <v/>
      </c>
      <c r="E887" s="71" t="str">
        <f t="shared" si="1"/>
        <v/>
      </c>
      <c r="F887" s="72" t="str">
        <f t="shared" si="2"/>
        <v/>
      </c>
      <c r="G887" s="73" t="str">
        <f>IF(A887="","",SUMIF(Transacoes!C$3:C1001,A887,Transacoes!G$3:G1001))</f>
        <v/>
      </c>
      <c r="H887" s="74" t="str">
        <f>IF(A887="","", SUMIF(Transacoes!C$3:C1001, A887, Transacoes!H$3:H1001))</f>
        <v/>
      </c>
      <c r="I887" s="75" t="str">
        <f>IF($A887="","",SUMIF(Transacoes!$C$3:$C1001, $A887, Transacoes!I$3:I1001))</f>
        <v/>
      </c>
      <c r="J887" s="75" t="str">
        <f>IF($A887="","",SUMIF(Transacoes!$C$3:$C1001, $A887, Transacoes!J$3:J1001))</f>
        <v/>
      </c>
      <c r="K887" s="75" t="str">
        <f>IF($A887="","",SUMIF(Transacoes!$C$3:$C1001, $A887, Transacoes!K$3:K1001))</f>
        <v/>
      </c>
      <c r="L887" s="75" t="str">
        <f>IF($A887="","",SUMIF(Transacoes!$C$3:$C1001, $A887, Transacoes!L$3:L1001))</f>
        <v/>
      </c>
      <c r="M887" s="76" t="str">
        <f>IF($A887="","",SUMIF(Transacoes!$C$3:$C1001, $A887, Transacoes!M$3:M1001))</f>
        <v/>
      </c>
      <c r="N887" s="30"/>
      <c r="O887" s="31"/>
      <c r="P887" s="31"/>
      <c r="Q887" s="31"/>
      <c r="R887" s="31"/>
      <c r="S887" s="31"/>
      <c r="T887" s="31"/>
      <c r="U887" s="31"/>
      <c r="V887" s="31"/>
      <c r="W887" s="31"/>
      <c r="X887" s="31"/>
    </row>
    <row r="888">
      <c r="A888" s="69"/>
      <c r="B888" s="70" t="str">
        <f>IF($A888="","",SUMIFS(Transacoes!D$3:D1001,Transacoes!$C$3:$C1001,$A888,Transacoes!$B$3:$B1001,"C")-SUMIFS(Transacoes!D$3:D1001,Transacoes!$C$3:$C1001,$A888,Transacoes!$B$3:$B1001,"V"))</f>
        <v/>
      </c>
      <c r="C888" s="71" t="str">
        <f>IF($A888="","",(SUMIFS(Transacoes!F$3:F1001,Transacoes!$C$3:$C1001,$A888,Transacoes!$B$3:$B1001,"C")-SUMIFS(Transacoes!F$3:F1001,Transacoes!$C$3:$C1001,$A888,Transacoes!$B$3:$B1001,"V")) + G888)</f>
        <v/>
      </c>
      <c r="D888" s="71" t="str">
        <f>IFERROR(__xludf.DUMMYFUNCTION("IF(A888="""","""",IF(B888="""","""",B888*GOOGLEFINANCE(A888)))"),"")</f>
        <v/>
      </c>
      <c r="E888" s="71" t="str">
        <f t="shared" si="1"/>
        <v/>
      </c>
      <c r="F888" s="72" t="str">
        <f t="shared" si="2"/>
        <v/>
      </c>
      <c r="G888" s="73" t="str">
        <f>IF(A888="","",SUMIF(Transacoes!C$3:C1001,A888,Transacoes!G$3:G1001))</f>
        <v/>
      </c>
      <c r="H888" s="74" t="str">
        <f>IF(A888="","", SUMIF(Transacoes!C$3:C1001, A888, Transacoes!H$3:H1001))</f>
        <v/>
      </c>
      <c r="I888" s="75" t="str">
        <f>IF($A888="","",SUMIF(Transacoes!$C$3:$C1001, $A888, Transacoes!I$3:I1001))</f>
        <v/>
      </c>
      <c r="J888" s="75" t="str">
        <f>IF($A888="","",SUMIF(Transacoes!$C$3:$C1001, $A888, Transacoes!J$3:J1001))</f>
        <v/>
      </c>
      <c r="K888" s="75" t="str">
        <f>IF($A888="","",SUMIF(Transacoes!$C$3:$C1001, $A888, Transacoes!K$3:K1001))</f>
        <v/>
      </c>
      <c r="L888" s="75" t="str">
        <f>IF($A888="","",SUMIF(Transacoes!$C$3:$C1001, $A888, Transacoes!L$3:L1001))</f>
        <v/>
      </c>
      <c r="M888" s="76" t="str">
        <f>IF($A888="","",SUMIF(Transacoes!$C$3:$C1001, $A888, Transacoes!M$3:M1001))</f>
        <v/>
      </c>
      <c r="N888" s="30"/>
      <c r="O888" s="31"/>
      <c r="P888" s="31"/>
      <c r="Q888" s="31"/>
      <c r="R888" s="31"/>
      <c r="S888" s="31"/>
      <c r="T888" s="31"/>
      <c r="U888" s="31"/>
      <c r="V888" s="31"/>
      <c r="W888" s="31"/>
      <c r="X888" s="31"/>
    </row>
    <row r="889">
      <c r="A889" s="69"/>
      <c r="B889" s="70" t="str">
        <f>IF($A889="","",SUMIFS(Transacoes!D$3:D1001,Transacoes!$C$3:$C1001,$A889,Transacoes!$B$3:$B1001,"C")-SUMIFS(Transacoes!D$3:D1001,Transacoes!$C$3:$C1001,$A889,Transacoes!$B$3:$B1001,"V"))</f>
        <v/>
      </c>
      <c r="C889" s="71" t="str">
        <f>IF($A889="","",(SUMIFS(Transacoes!F$3:F1001,Transacoes!$C$3:$C1001,$A889,Transacoes!$B$3:$B1001,"C")-SUMIFS(Transacoes!F$3:F1001,Transacoes!$C$3:$C1001,$A889,Transacoes!$B$3:$B1001,"V")) + G889)</f>
        <v/>
      </c>
      <c r="D889" s="71" t="str">
        <f>IFERROR(__xludf.DUMMYFUNCTION("IF(A889="""","""",IF(B889="""","""",B889*GOOGLEFINANCE(A889)))"),"")</f>
        <v/>
      </c>
      <c r="E889" s="71" t="str">
        <f t="shared" si="1"/>
        <v/>
      </c>
      <c r="F889" s="72" t="str">
        <f t="shared" si="2"/>
        <v/>
      </c>
      <c r="G889" s="73" t="str">
        <f>IF(A889="","",SUMIF(Transacoes!C$3:C1001,A889,Transacoes!G$3:G1001))</f>
        <v/>
      </c>
      <c r="H889" s="74" t="str">
        <f>IF(A889="","", SUMIF(Transacoes!C$3:C1001, A889, Transacoes!H$3:H1001))</f>
        <v/>
      </c>
      <c r="I889" s="75" t="str">
        <f>IF($A889="","",SUMIF(Transacoes!$C$3:$C1001, $A889, Transacoes!I$3:I1001))</f>
        <v/>
      </c>
      <c r="J889" s="75" t="str">
        <f>IF($A889="","",SUMIF(Transacoes!$C$3:$C1001, $A889, Transacoes!J$3:J1001))</f>
        <v/>
      </c>
      <c r="K889" s="75" t="str">
        <f>IF($A889="","",SUMIF(Transacoes!$C$3:$C1001, $A889, Transacoes!K$3:K1001))</f>
        <v/>
      </c>
      <c r="L889" s="75" t="str">
        <f>IF($A889="","",SUMIF(Transacoes!$C$3:$C1001, $A889, Transacoes!L$3:L1001))</f>
        <v/>
      </c>
      <c r="M889" s="76" t="str">
        <f>IF($A889="","",SUMIF(Transacoes!$C$3:$C1001, $A889, Transacoes!M$3:M1001))</f>
        <v/>
      </c>
      <c r="N889" s="30"/>
      <c r="O889" s="31"/>
      <c r="P889" s="31"/>
      <c r="Q889" s="31"/>
      <c r="R889" s="31"/>
      <c r="S889" s="31"/>
      <c r="T889" s="31"/>
      <c r="U889" s="31"/>
      <c r="V889" s="31"/>
      <c r="W889" s="31"/>
      <c r="X889" s="31"/>
    </row>
    <row r="890">
      <c r="A890" s="69"/>
      <c r="B890" s="70" t="str">
        <f>IF($A890="","",SUMIFS(Transacoes!D$3:D1001,Transacoes!$C$3:$C1001,$A890,Transacoes!$B$3:$B1001,"C")-SUMIFS(Transacoes!D$3:D1001,Transacoes!$C$3:$C1001,$A890,Transacoes!$B$3:$B1001,"V"))</f>
        <v/>
      </c>
      <c r="C890" s="71" t="str">
        <f>IF($A890="","",(SUMIFS(Transacoes!F$3:F1001,Transacoes!$C$3:$C1001,$A890,Transacoes!$B$3:$B1001,"C")-SUMIFS(Transacoes!F$3:F1001,Transacoes!$C$3:$C1001,$A890,Transacoes!$B$3:$B1001,"V")) + G890)</f>
        <v/>
      </c>
      <c r="D890" s="71" t="str">
        <f>IFERROR(__xludf.DUMMYFUNCTION("IF(A890="""","""",IF(B890="""","""",B890*GOOGLEFINANCE(A890)))"),"")</f>
        <v/>
      </c>
      <c r="E890" s="71" t="str">
        <f t="shared" si="1"/>
        <v/>
      </c>
      <c r="F890" s="72" t="str">
        <f t="shared" si="2"/>
        <v/>
      </c>
      <c r="G890" s="73" t="str">
        <f>IF(A890="","",SUMIF(Transacoes!C$3:C1001,A890,Transacoes!G$3:G1001))</f>
        <v/>
      </c>
      <c r="H890" s="74" t="str">
        <f>IF(A890="","", SUMIF(Transacoes!C$3:C1001, A890, Transacoes!H$3:H1001))</f>
        <v/>
      </c>
      <c r="I890" s="75" t="str">
        <f>IF($A890="","",SUMIF(Transacoes!$C$3:$C1001, $A890, Transacoes!I$3:I1001))</f>
        <v/>
      </c>
      <c r="J890" s="75" t="str">
        <f>IF($A890="","",SUMIF(Transacoes!$C$3:$C1001, $A890, Transacoes!J$3:J1001))</f>
        <v/>
      </c>
      <c r="K890" s="75" t="str">
        <f>IF($A890="","",SUMIF(Transacoes!$C$3:$C1001, $A890, Transacoes!K$3:K1001))</f>
        <v/>
      </c>
      <c r="L890" s="75" t="str">
        <f>IF($A890="","",SUMIF(Transacoes!$C$3:$C1001, $A890, Transacoes!L$3:L1001))</f>
        <v/>
      </c>
      <c r="M890" s="76" t="str">
        <f>IF($A890="","",SUMIF(Transacoes!$C$3:$C1001, $A890, Transacoes!M$3:M1001))</f>
        <v/>
      </c>
      <c r="N890" s="30"/>
      <c r="O890" s="31"/>
      <c r="P890" s="31"/>
      <c r="Q890" s="31"/>
      <c r="R890" s="31"/>
      <c r="S890" s="31"/>
      <c r="T890" s="31"/>
      <c r="U890" s="31"/>
      <c r="V890" s="31"/>
      <c r="W890" s="31"/>
      <c r="X890" s="31"/>
    </row>
    <row r="891">
      <c r="A891" s="69"/>
      <c r="B891" s="70" t="str">
        <f>IF($A891="","",SUMIFS(Transacoes!D$3:D1001,Transacoes!$C$3:$C1001,$A891,Transacoes!$B$3:$B1001,"C")-SUMIFS(Transacoes!D$3:D1001,Transacoes!$C$3:$C1001,$A891,Transacoes!$B$3:$B1001,"V"))</f>
        <v/>
      </c>
      <c r="C891" s="71" t="str">
        <f>IF($A891="","",(SUMIFS(Transacoes!F$3:F1001,Transacoes!$C$3:$C1001,$A891,Transacoes!$B$3:$B1001,"C")-SUMIFS(Transacoes!F$3:F1001,Transacoes!$C$3:$C1001,$A891,Transacoes!$B$3:$B1001,"V")) + G891)</f>
        <v/>
      </c>
      <c r="D891" s="71" t="str">
        <f>IFERROR(__xludf.DUMMYFUNCTION("IF(A891="""","""",IF(B891="""","""",B891*GOOGLEFINANCE(A891)))"),"")</f>
        <v/>
      </c>
      <c r="E891" s="71" t="str">
        <f t="shared" si="1"/>
        <v/>
      </c>
      <c r="F891" s="72" t="str">
        <f t="shared" si="2"/>
        <v/>
      </c>
      <c r="G891" s="73" t="str">
        <f>IF(A891="","",SUMIF(Transacoes!C$3:C1001,A891,Transacoes!G$3:G1001))</f>
        <v/>
      </c>
      <c r="H891" s="74" t="str">
        <f>IF(A891="","", SUMIF(Transacoes!C$3:C1001, A891, Transacoes!H$3:H1001))</f>
        <v/>
      </c>
      <c r="I891" s="75" t="str">
        <f>IF($A891="","",SUMIF(Transacoes!$C$3:$C1001, $A891, Transacoes!I$3:I1001))</f>
        <v/>
      </c>
      <c r="J891" s="75" t="str">
        <f>IF($A891="","",SUMIF(Transacoes!$C$3:$C1001, $A891, Transacoes!J$3:J1001))</f>
        <v/>
      </c>
      <c r="K891" s="75" t="str">
        <f>IF($A891="","",SUMIF(Transacoes!$C$3:$C1001, $A891, Transacoes!K$3:K1001))</f>
        <v/>
      </c>
      <c r="L891" s="75" t="str">
        <f>IF($A891="","",SUMIF(Transacoes!$C$3:$C1001, $A891, Transacoes!L$3:L1001))</f>
        <v/>
      </c>
      <c r="M891" s="76" t="str">
        <f>IF($A891="","",SUMIF(Transacoes!$C$3:$C1001, $A891, Transacoes!M$3:M1001))</f>
        <v/>
      </c>
      <c r="N891" s="30"/>
      <c r="O891" s="31"/>
      <c r="P891" s="31"/>
      <c r="Q891" s="31"/>
      <c r="R891" s="31"/>
      <c r="S891" s="31"/>
      <c r="T891" s="31"/>
      <c r="U891" s="31"/>
      <c r="V891" s="31"/>
      <c r="W891" s="31"/>
      <c r="X891" s="31"/>
    </row>
    <row r="892">
      <c r="A892" s="69"/>
      <c r="B892" s="70" t="str">
        <f>IF($A892="","",SUMIFS(Transacoes!D$3:D1001,Transacoes!$C$3:$C1001,$A892,Transacoes!$B$3:$B1001,"C")-SUMIFS(Transacoes!D$3:D1001,Transacoes!$C$3:$C1001,$A892,Transacoes!$B$3:$B1001,"V"))</f>
        <v/>
      </c>
      <c r="C892" s="71" t="str">
        <f>IF($A892="","",(SUMIFS(Transacoes!F$3:F1001,Transacoes!$C$3:$C1001,$A892,Transacoes!$B$3:$B1001,"C")-SUMIFS(Transacoes!F$3:F1001,Transacoes!$C$3:$C1001,$A892,Transacoes!$B$3:$B1001,"V")) + G892)</f>
        <v/>
      </c>
      <c r="D892" s="71" t="str">
        <f>IFERROR(__xludf.DUMMYFUNCTION("IF(A892="""","""",IF(B892="""","""",B892*GOOGLEFINANCE(A892)))"),"")</f>
        <v/>
      </c>
      <c r="E892" s="71" t="str">
        <f t="shared" si="1"/>
        <v/>
      </c>
      <c r="F892" s="72" t="str">
        <f t="shared" si="2"/>
        <v/>
      </c>
      <c r="G892" s="73" t="str">
        <f>IF(A892="","",SUMIF(Transacoes!C$3:C1001,A892,Transacoes!G$3:G1001))</f>
        <v/>
      </c>
      <c r="H892" s="74" t="str">
        <f>IF(A892="","", SUMIF(Transacoes!C$3:C1001, A892, Transacoes!H$3:H1001))</f>
        <v/>
      </c>
      <c r="I892" s="75" t="str">
        <f>IF($A892="","",SUMIF(Transacoes!$C$3:$C1001, $A892, Transacoes!I$3:I1001))</f>
        <v/>
      </c>
      <c r="J892" s="75" t="str">
        <f>IF($A892="","",SUMIF(Transacoes!$C$3:$C1001, $A892, Transacoes!J$3:J1001))</f>
        <v/>
      </c>
      <c r="K892" s="75" t="str">
        <f>IF($A892="","",SUMIF(Transacoes!$C$3:$C1001, $A892, Transacoes!K$3:K1001))</f>
        <v/>
      </c>
      <c r="L892" s="75" t="str">
        <f>IF($A892="","",SUMIF(Transacoes!$C$3:$C1001, $A892, Transacoes!L$3:L1001))</f>
        <v/>
      </c>
      <c r="M892" s="76" t="str">
        <f>IF($A892="","",SUMIF(Transacoes!$C$3:$C1001, $A892, Transacoes!M$3:M1001))</f>
        <v/>
      </c>
      <c r="N892" s="30"/>
      <c r="O892" s="31"/>
      <c r="P892" s="31"/>
      <c r="Q892" s="31"/>
      <c r="R892" s="31"/>
      <c r="S892" s="31"/>
      <c r="T892" s="31"/>
      <c r="U892" s="31"/>
      <c r="V892" s="31"/>
      <c r="W892" s="31"/>
      <c r="X892" s="31"/>
    </row>
    <row r="893">
      <c r="A893" s="69"/>
      <c r="B893" s="70" t="str">
        <f>IF($A893="","",SUMIFS(Transacoes!D$3:D1001,Transacoes!$C$3:$C1001,$A893,Transacoes!$B$3:$B1001,"C")-SUMIFS(Transacoes!D$3:D1001,Transacoes!$C$3:$C1001,$A893,Transacoes!$B$3:$B1001,"V"))</f>
        <v/>
      </c>
      <c r="C893" s="71" t="str">
        <f>IF($A893="","",(SUMIFS(Transacoes!F$3:F1001,Transacoes!$C$3:$C1001,$A893,Transacoes!$B$3:$B1001,"C")-SUMIFS(Transacoes!F$3:F1001,Transacoes!$C$3:$C1001,$A893,Transacoes!$B$3:$B1001,"V")) + G893)</f>
        <v/>
      </c>
      <c r="D893" s="71" t="str">
        <f>IFERROR(__xludf.DUMMYFUNCTION("IF(A893="""","""",IF(B893="""","""",B893*GOOGLEFINANCE(A893)))"),"")</f>
        <v/>
      </c>
      <c r="E893" s="71" t="str">
        <f t="shared" si="1"/>
        <v/>
      </c>
      <c r="F893" s="72" t="str">
        <f t="shared" si="2"/>
        <v/>
      </c>
      <c r="G893" s="73" t="str">
        <f>IF(A893="","",SUMIF(Transacoes!C$3:C1001,A893,Transacoes!G$3:G1001))</f>
        <v/>
      </c>
      <c r="H893" s="74" t="str">
        <f>IF(A893="","", SUMIF(Transacoes!C$3:C1001, A893, Transacoes!H$3:H1001))</f>
        <v/>
      </c>
      <c r="I893" s="75" t="str">
        <f>IF($A893="","",SUMIF(Transacoes!$C$3:$C1001, $A893, Transacoes!I$3:I1001))</f>
        <v/>
      </c>
      <c r="J893" s="75" t="str">
        <f>IF($A893="","",SUMIF(Transacoes!$C$3:$C1001, $A893, Transacoes!J$3:J1001))</f>
        <v/>
      </c>
      <c r="K893" s="75" t="str">
        <f>IF($A893="","",SUMIF(Transacoes!$C$3:$C1001, $A893, Transacoes!K$3:K1001))</f>
        <v/>
      </c>
      <c r="L893" s="75" t="str">
        <f>IF($A893="","",SUMIF(Transacoes!$C$3:$C1001, $A893, Transacoes!L$3:L1001))</f>
        <v/>
      </c>
      <c r="M893" s="76" t="str">
        <f>IF($A893="","",SUMIF(Transacoes!$C$3:$C1001, $A893, Transacoes!M$3:M1001))</f>
        <v/>
      </c>
      <c r="N893" s="30"/>
      <c r="O893" s="31"/>
      <c r="P893" s="31"/>
      <c r="Q893" s="31"/>
      <c r="R893" s="31"/>
      <c r="S893" s="31"/>
      <c r="T893" s="31"/>
      <c r="U893" s="31"/>
      <c r="V893" s="31"/>
      <c r="W893" s="31"/>
      <c r="X893" s="31"/>
    </row>
    <row r="894">
      <c r="A894" s="69"/>
      <c r="B894" s="70" t="str">
        <f>IF($A894="","",SUMIFS(Transacoes!D$3:D1001,Transacoes!$C$3:$C1001,$A894,Transacoes!$B$3:$B1001,"C")-SUMIFS(Transacoes!D$3:D1001,Transacoes!$C$3:$C1001,$A894,Transacoes!$B$3:$B1001,"V"))</f>
        <v/>
      </c>
      <c r="C894" s="71" t="str">
        <f>IF($A894="","",(SUMIFS(Transacoes!F$3:F1001,Transacoes!$C$3:$C1001,$A894,Transacoes!$B$3:$B1001,"C")-SUMIFS(Transacoes!F$3:F1001,Transacoes!$C$3:$C1001,$A894,Transacoes!$B$3:$B1001,"V")) + G894)</f>
        <v/>
      </c>
      <c r="D894" s="71" t="str">
        <f>IFERROR(__xludf.DUMMYFUNCTION("IF(A894="""","""",IF(B894="""","""",B894*GOOGLEFINANCE(A894)))"),"")</f>
        <v/>
      </c>
      <c r="E894" s="71" t="str">
        <f t="shared" si="1"/>
        <v/>
      </c>
      <c r="F894" s="72" t="str">
        <f t="shared" si="2"/>
        <v/>
      </c>
      <c r="G894" s="73" t="str">
        <f>IF(A894="","",SUMIF(Transacoes!C$3:C1001,A894,Transacoes!G$3:G1001))</f>
        <v/>
      </c>
      <c r="H894" s="74" t="str">
        <f>IF(A894="","", SUMIF(Transacoes!C$3:C1001, A894, Transacoes!H$3:H1001))</f>
        <v/>
      </c>
      <c r="I894" s="75" t="str">
        <f>IF($A894="","",SUMIF(Transacoes!$C$3:$C1001, $A894, Transacoes!I$3:I1001))</f>
        <v/>
      </c>
      <c r="J894" s="75" t="str">
        <f>IF($A894="","",SUMIF(Transacoes!$C$3:$C1001, $A894, Transacoes!J$3:J1001))</f>
        <v/>
      </c>
      <c r="K894" s="75" t="str">
        <f>IF($A894="","",SUMIF(Transacoes!$C$3:$C1001, $A894, Transacoes!K$3:K1001))</f>
        <v/>
      </c>
      <c r="L894" s="75" t="str">
        <f>IF($A894="","",SUMIF(Transacoes!$C$3:$C1001, $A894, Transacoes!L$3:L1001))</f>
        <v/>
      </c>
      <c r="M894" s="76" t="str">
        <f>IF($A894="","",SUMIF(Transacoes!$C$3:$C1001, $A894, Transacoes!M$3:M1001))</f>
        <v/>
      </c>
      <c r="N894" s="30"/>
      <c r="O894" s="31"/>
      <c r="P894" s="31"/>
      <c r="Q894" s="31"/>
      <c r="R894" s="31"/>
      <c r="S894" s="31"/>
      <c r="T894" s="31"/>
      <c r="U894" s="31"/>
      <c r="V894" s="31"/>
      <c r="W894" s="31"/>
      <c r="X894" s="31"/>
    </row>
    <row r="895">
      <c r="A895" s="69"/>
      <c r="B895" s="70" t="str">
        <f>IF($A895="","",SUMIFS(Transacoes!D$3:D1001,Transacoes!$C$3:$C1001,$A895,Transacoes!$B$3:$B1001,"C")-SUMIFS(Transacoes!D$3:D1001,Transacoes!$C$3:$C1001,$A895,Transacoes!$B$3:$B1001,"V"))</f>
        <v/>
      </c>
      <c r="C895" s="71" t="str">
        <f>IF($A895="","",(SUMIFS(Transacoes!F$3:F1001,Transacoes!$C$3:$C1001,$A895,Transacoes!$B$3:$B1001,"C")-SUMIFS(Transacoes!F$3:F1001,Transacoes!$C$3:$C1001,$A895,Transacoes!$B$3:$B1001,"V")) + G895)</f>
        <v/>
      </c>
      <c r="D895" s="71" t="str">
        <f>IFERROR(__xludf.DUMMYFUNCTION("IF(A895="""","""",IF(B895="""","""",B895*GOOGLEFINANCE(A895)))"),"")</f>
        <v/>
      </c>
      <c r="E895" s="71" t="str">
        <f t="shared" si="1"/>
        <v/>
      </c>
      <c r="F895" s="72" t="str">
        <f t="shared" si="2"/>
        <v/>
      </c>
      <c r="G895" s="73" t="str">
        <f>IF(A895="","",SUMIF(Transacoes!C$3:C1001,A895,Transacoes!G$3:G1001))</f>
        <v/>
      </c>
      <c r="H895" s="74" t="str">
        <f>IF(A895="","", SUMIF(Transacoes!C$3:C1001, A895, Transacoes!H$3:H1001))</f>
        <v/>
      </c>
      <c r="I895" s="75" t="str">
        <f>IF($A895="","",SUMIF(Transacoes!$C$3:$C1001, $A895, Transacoes!I$3:I1001))</f>
        <v/>
      </c>
      <c r="J895" s="75" t="str">
        <f>IF($A895="","",SUMIF(Transacoes!$C$3:$C1001, $A895, Transacoes!J$3:J1001))</f>
        <v/>
      </c>
      <c r="K895" s="75" t="str">
        <f>IF($A895="","",SUMIF(Transacoes!$C$3:$C1001, $A895, Transacoes!K$3:K1001))</f>
        <v/>
      </c>
      <c r="L895" s="75" t="str">
        <f>IF($A895="","",SUMIF(Transacoes!$C$3:$C1001, $A895, Transacoes!L$3:L1001))</f>
        <v/>
      </c>
      <c r="M895" s="76" t="str">
        <f>IF($A895="","",SUMIF(Transacoes!$C$3:$C1001, $A895, Transacoes!M$3:M1001))</f>
        <v/>
      </c>
      <c r="N895" s="30"/>
      <c r="O895" s="31"/>
      <c r="P895" s="31"/>
      <c r="Q895" s="31"/>
      <c r="R895" s="31"/>
      <c r="S895" s="31"/>
      <c r="T895" s="31"/>
      <c r="U895" s="31"/>
      <c r="V895" s="31"/>
      <c r="W895" s="31"/>
      <c r="X895" s="31"/>
    </row>
    <row r="896">
      <c r="A896" s="69"/>
      <c r="B896" s="70" t="str">
        <f>IF($A896="","",SUMIFS(Transacoes!D$3:D1001,Transacoes!$C$3:$C1001,$A896,Transacoes!$B$3:$B1001,"C")-SUMIFS(Transacoes!D$3:D1001,Transacoes!$C$3:$C1001,$A896,Transacoes!$B$3:$B1001,"V"))</f>
        <v/>
      </c>
      <c r="C896" s="71" t="str">
        <f>IF($A896="","",(SUMIFS(Transacoes!F$3:F1001,Transacoes!$C$3:$C1001,$A896,Transacoes!$B$3:$B1001,"C")-SUMIFS(Transacoes!F$3:F1001,Transacoes!$C$3:$C1001,$A896,Transacoes!$B$3:$B1001,"V")) + G896)</f>
        <v/>
      </c>
      <c r="D896" s="71" t="str">
        <f>IFERROR(__xludf.DUMMYFUNCTION("IF(A896="""","""",IF(B896="""","""",B896*GOOGLEFINANCE(A896)))"),"")</f>
        <v/>
      </c>
      <c r="E896" s="71" t="str">
        <f t="shared" si="1"/>
        <v/>
      </c>
      <c r="F896" s="72" t="str">
        <f t="shared" si="2"/>
        <v/>
      </c>
      <c r="G896" s="73" t="str">
        <f>IF(A896="","",SUMIF(Transacoes!C$3:C1001,A896,Transacoes!G$3:G1001))</f>
        <v/>
      </c>
      <c r="H896" s="74" t="str">
        <f>IF(A896="","", SUMIF(Transacoes!C$3:C1001, A896, Transacoes!H$3:H1001))</f>
        <v/>
      </c>
      <c r="I896" s="75" t="str">
        <f>IF($A896="","",SUMIF(Transacoes!$C$3:$C1001, $A896, Transacoes!I$3:I1001))</f>
        <v/>
      </c>
      <c r="J896" s="75" t="str">
        <f>IF($A896="","",SUMIF(Transacoes!$C$3:$C1001, $A896, Transacoes!J$3:J1001))</f>
        <v/>
      </c>
      <c r="K896" s="75" t="str">
        <f>IF($A896="","",SUMIF(Transacoes!$C$3:$C1001, $A896, Transacoes!K$3:K1001))</f>
        <v/>
      </c>
      <c r="L896" s="75" t="str">
        <f>IF($A896="","",SUMIF(Transacoes!$C$3:$C1001, $A896, Transacoes!L$3:L1001))</f>
        <v/>
      </c>
      <c r="M896" s="76" t="str">
        <f>IF($A896="","",SUMIF(Transacoes!$C$3:$C1001, $A896, Transacoes!M$3:M1001))</f>
        <v/>
      </c>
      <c r="N896" s="30"/>
      <c r="O896" s="31"/>
      <c r="P896" s="31"/>
      <c r="Q896" s="31"/>
      <c r="R896" s="31"/>
      <c r="S896" s="31"/>
      <c r="T896" s="31"/>
      <c r="U896" s="31"/>
      <c r="V896" s="31"/>
      <c r="W896" s="31"/>
      <c r="X896" s="31"/>
    </row>
    <row r="897">
      <c r="A897" s="69"/>
      <c r="B897" s="70" t="str">
        <f>IF($A897="","",SUMIFS(Transacoes!D$3:D1001,Transacoes!$C$3:$C1001,$A897,Transacoes!$B$3:$B1001,"C")-SUMIFS(Transacoes!D$3:D1001,Transacoes!$C$3:$C1001,$A897,Transacoes!$B$3:$B1001,"V"))</f>
        <v/>
      </c>
      <c r="C897" s="71" t="str">
        <f>IF($A897="","",(SUMIFS(Transacoes!F$3:F1001,Transacoes!$C$3:$C1001,$A897,Transacoes!$B$3:$B1001,"C")-SUMIFS(Transacoes!F$3:F1001,Transacoes!$C$3:$C1001,$A897,Transacoes!$B$3:$B1001,"V")) + G897)</f>
        <v/>
      </c>
      <c r="D897" s="71" t="str">
        <f>IFERROR(__xludf.DUMMYFUNCTION("IF(A897="""","""",IF(B897="""","""",B897*GOOGLEFINANCE(A897)))"),"")</f>
        <v/>
      </c>
      <c r="E897" s="71" t="str">
        <f t="shared" si="1"/>
        <v/>
      </c>
      <c r="F897" s="72" t="str">
        <f t="shared" si="2"/>
        <v/>
      </c>
      <c r="G897" s="73" t="str">
        <f>IF(A897="","",SUMIF(Transacoes!C$3:C1001,A897,Transacoes!G$3:G1001))</f>
        <v/>
      </c>
      <c r="H897" s="74" t="str">
        <f>IF(A897="","", SUMIF(Transacoes!C$3:C1001, A897, Transacoes!H$3:H1001))</f>
        <v/>
      </c>
      <c r="I897" s="75" t="str">
        <f>IF($A897="","",SUMIF(Transacoes!$C$3:$C1001, $A897, Transacoes!I$3:I1001))</f>
        <v/>
      </c>
      <c r="J897" s="75" t="str">
        <f>IF($A897="","",SUMIF(Transacoes!$C$3:$C1001, $A897, Transacoes!J$3:J1001))</f>
        <v/>
      </c>
      <c r="K897" s="75" t="str">
        <f>IF($A897="","",SUMIF(Transacoes!$C$3:$C1001, $A897, Transacoes!K$3:K1001))</f>
        <v/>
      </c>
      <c r="L897" s="75" t="str">
        <f>IF($A897="","",SUMIF(Transacoes!$C$3:$C1001, $A897, Transacoes!L$3:L1001))</f>
        <v/>
      </c>
      <c r="M897" s="76" t="str">
        <f>IF($A897="","",SUMIF(Transacoes!$C$3:$C1001, $A897, Transacoes!M$3:M1001))</f>
        <v/>
      </c>
      <c r="N897" s="30"/>
      <c r="O897" s="31"/>
      <c r="P897" s="31"/>
      <c r="Q897" s="31"/>
      <c r="R897" s="31"/>
      <c r="S897" s="31"/>
      <c r="T897" s="31"/>
      <c r="U897" s="31"/>
      <c r="V897" s="31"/>
      <c r="W897" s="31"/>
      <c r="X897" s="31"/>
    </row>
    <row r="898">
      <c r="A898" s="69"/>
      <c r="B898" s="70" t="str">
        <f>IF($A898="","",SUMIFS(Transacoes!D$3:D1001,Transacoes!$C$3:$C1001,$A898,Transacoes!$B$3:$B1001,"C")-SUMIFS(Transacoes!D$3:D1001,Transacoes!$C$3:$C1001,$A898,Transacoes!$B$3:$B1001,"V"))</f>
        <v/>
      </c>
      <c r="C898" s="71" t="str">
        <f>IF($A898="","",(SUMIFS(Transacoes!F$3:F1001,Transacoes!$C$3:$C1001,$A898,Transacoes!$B$3:$B1001,"C")-SUMIFS(Transacoes!F$3:F1001,Transacoes!$C$3:$C1001,$A898,Transacoes!$B$3:$B1001,"V")) + G898)</f>
        <v/>
      </c>
      <c r="D898" s="71" t="str">
        <f>IFERROR(__xludf.DUMMYFUNCTION("IF(A898="""","""",IF(B898="""","""",B898*GOOGLEFINANCE(A898)))"),"")</f>
        <v/>
      </c>
      <c r="E898" s="71" t="str">
        <f t="shared" si="1"/>
        <v/>
      </c>
      <c r="F898" s="72" t="str">
        <f t="shared" si="2"/>
        <v/>
      </c>
      <c r="G898" s="73" t="str">
        <f>IF(A898="","",SUMIF(Transacoes!C$3:C1001,A898,Transacoes!G$3:G1001))</f>
        <v/>
      </c>
      <c r="H898" s="74" t="str">
        <f>IF(A898="","", SUMIF(Transacoes!C$3:C1001, A898, Transacoes!H$3:H1001))</f>
        <v/>
      </c>
      <c r="I898" s="75" t="str">
        <f>IF($A898="","",SUMIF(Transacoes!$C$3:$C1001, $A898, Transacoes!I$3:I1001))</f>
        <v/>
      </c>
      <c r="J898" s="75" t="str">
        <f>IF($A898="","",SUMIF(Transacoes!$C$3:$C1001, $A898, Transacoes!J$3:J1001))</f>
        <v/>
      </c>
      <c r="K898" s="75" t="str">
        <f>IF($A898="","",SUMIF(Transacoes!$C$3:$C1001, $A898, Transacoes!K$3:K1001))</f>
        <v/>
      </c>
      <c r="L898" s="75" t="str">
        <f>IF($A898="","",SUMIF(Transacoes!$C$3:$C1001, $A898, Transacoes!L$3:L1001))</f>
        <v/>
      </c>
      <c r="M898" s="76" t="str">
        <f>IF($A898="","",SUMIF(Transacoes!$C$3:$C1001, $A898, Transacoes!M$3:M1001))</f>
        <v/>
      </c>
      <c r="N898" s="30"/>
      <c r="O898" s="31"/>
      <c r="P898" s="31"/>
      <c r="Q898" s="31"/>
      <c r="R898" s="31"/>
      <c r="S898" s="31"/>
      <c r="T898" s="31"/>
      <c r="U898" s="31"/>
      <c r="V898" s="31"/>
      <c r="W898" s="31"/>
      <c r="X898" s="31"/>
    </row>
    <row r="899">
      <c r="A899" s="69"/>
      <c r="B899" s="70" t="str">
        <f>IF($A899="","",SUMIFS(Transacoes!D$3:D1001,Transacoes!$C$3:$C1001,$A899,Transacoes!$B$3:$B1001,"C")-SUMIFS(Transacoes!D$3:D1001,Transacoes!$C$3:$C1001,$A899,Transacoes!$B$3:$B1001,"V"))</f>
        <v/>
      </c>
      <c r="C899" s="71" t="str">
        <f>IF($A899="","",(SUMIFS(Transacoes!F$3:F1001,Transacoes!$C$3:$C1001,$A899,Transacoes!$B$3:$B1001,"C")-SUMIFS(Transacoes!F$3:F1001,Transacoes!$C$3:$C1001,$A899,Transacoes!$B$3:$B1001,"V")) + G899)</f>
        <v/>
      </c>
      <c r="D899" s="71" t="str">
        <f>IFERROR(__xludf.DUMMYFUNCTION("IF(A899="""","""",IF(B899="""","""",B899*GOOGLEFINANCE(A899)))"),"")</f>
        <v/>
      </c>
      <c r="E899" s="71" t="str">
        <f t="shared" si="1"/>
        <v/>
      </c>
      <c r="F899" s="72" t="str">
        <f t="shared" si="2"/>
        <v/>
      </c>
      <c r="G899" s="73" t="str">
        <f>IF(A899="","",SUMIF(Transacoes!C$3:C1001,A899,Transacoes!G$3:G1001))</f>
        <v/>
      </c>
      <c r="H899" s="74" t="str">
        <f>IF(A899="","", SUMIF(Transacoes!C$3:C1001, A899, Transacoes!H$3:H1001))</f>
        <v/>
      </c>
      <c r="I899" s="75" t="str">
        <f>IF($A899="","",SUMIF(Transacoes!$C$3:$C1001, $A899, Transacoes!I$3:I1001))</f>
        <v/>
      </c>
      <c r="J899" s="75" t="str">
        <f>IF($A899="","",SUMIF(Transacoes!$C$3:$C1001, $A899, Transacoes!J$3:J1001))</f>
        <v/>
      </c>
      <c r="K899" s="75" t="str">
        <f>IF($A899="","",SUMIF(Transacoes!$C$3:$C1001, $A899, Transacoes!K$3:K1001))</f>
        <v/>
      </c>
      <c r="L899" s="75" t="str">
        <f>IF($A899="","",SUMIF(Transacoes!$C$3:$C1001, $A899, Transacoes!L$3:L1001))</f>
        <v/>
      </c>
      <c r="M899" s="76" t="str">
        <f>IF($A899="","",SUMIF(Transacoes!$C$3:$C1001, $A899, Transacoes!M$3:M1001))</f>
        <v/>
      </c>
      <c r="N899" s="30"/>
      <c r="O899" s="31"/>
      <c r="P899" s="31"/>
      <c r="Q899" s="31"/>
      <c r="R899" s="31"/>
      <c r="S899" s="31"/>
      <c r="T899" s="31"/>
      <c r="U899" s="31"/>
      <c r="V899" s="31"/>
      <c r="W899" s="31"/>
      <c r="X899" s="31"/>
    </row>
    <row r="900">
      <c r="A900" s="69"/>
      <c r="B900" s="70" t="str">
        <f>IF($A900="","",SUMIFS(Transacoes!D$3:D1001,Transacoes!$C$3:$C1001,$A900,Transacoes!$B$3:$B1001,"C")-SUMIFS(Transacoes!D$3:D1001,Transacoes!$C$3:$C1001,$A900,Transacoes!$B$3:$B1001,"V"))</f>
        <v/>
      </c>
      <c r="C900" s="71" t="str">
        <f>IF($A900="","",(SUMIFS(Transacoes!F$3:F1001,Transacoes!$C$3:$C1001,$A900,Transacoes!$B$3:$B1001,"C")-SUMIFS(Transacoes!F$3:F1001,Transacoes!$C$3:$C1001,$A900,Transacoes!$B$3:$B1001,"V")) + G900)</f>
        <v/>
      </c>
      <c r="D900" s="71" t="str">
        <f>IFERROR(__xludf.DUMMYFUNCTION("IF(A900="""","""",IF(B900="""","""",B900*GOOGLEFINANCE(A900)))"),"")</f>
        <v/>
      </c>
      <c r="E900" s="71" t="str">
        <f t="shared" si="1"/>
        <v/>
      </c>
      <c r="F900" s="72" t="str">
        <f t="shared" si="2"/>
        <v/>
      </c>
      <c r="G900" s="73" t="str">
        <f>IF(A900="","",SUMIF(Transacoes!C$3:C1001,A900,Transacoes!G$3:G1001))</f>
        <v/>
      </c>
      <c r="H900" s="74" t="str">
        <f>IF(A900="","", SUMIF(Transacoes!C$3:C1001, A900, Transacoes!H$3:H1001))</f>
        <v/>
      </c>
      <c r="I900" s="75" t="str">
        <f>IF($A900="","",SUMIF(Transacoes!$C$3:$C1001, $A900, Transacoes!I$3:I1001))</f>
        <v/>
      </c>
      <c r="J900" s="75" t="str">
        <f>IF($A900="","",SUMIF(Transacoes!$C$3:$C1001, $A900, Transacoes!J$3:J1001))</f>
        <v/>
      </c>
      <c r="K900" s="75" t="str">
        <f>IF($A900="","",SUMIF(Transacoes!$C$3:$C1001, $A900, Transacoes!K$3:K1001))</f>
        <v/>
      </c>
      <c r="L900" s="75" t="str">
        <f>IF($A900="","",SUMIF(Transacoes!$C$3:$C1001, $A900, Transacoes!L$3:L1001))</f>
        <v/>
      </c>
      <c r="M900" s="76" t="str">
        <f>IF($A900="","",SUMIF(Transacoes!$C$3:$C1001, $A900, Transacoes!M$3:M1001))</f>
        <v/>
      </c>
      <c r="N900" s="30"/>
      <c r="O900" s="31"/>
      <c r="P900" s="31"/>
      <c r="Q900" s="31"/>
      <c r="R900" s="31"/>
      <c r="S900" s="31"/>
      <c r="T900" s="31"/>
      <c r="U900" s="31"/>
      <c r="V900" s="31"/>
      <c r="W900" s="31"/>
      <c r="X900" s="31"/>
    </row>
    <row r="901">
      <c r="A901" s="69"/>
      <c r="B901" s="70" t="str">
        <f>IF($A901="","",SUMIFS(Transacoes!D$3:D1001,Transacoes!$C$3:$C1001,$A901,Transacoes!$B$3:$B1001,"C")-SUMIFS(Transacoes!D$3:D1001,Transacoes!$C$3:$C1001,$A901,Transacoes!$B$3:$B1001,"V"))</f>
        <v/>
      </c>
      <c r="C901" s="71" t="str">
        <f>IF($A901="","",(SUMIFS(Transacoes!F$3:F1001,Transacoes!$C$3:$C1001,$A901,Transacoes!$B$3:$B1001,"C")-SUMIFS(Transacoes!F$3:F1001,Transacoes!$C$3:$C1001,$A901,Transacoes!$B$3:$B1001,"V")) + G901)</f>
        <v/>
      </c>
      <c r="D901" s="71" t="str">
        <f>IFERROR(__xludf.DUMMYFUNCTION("IF(A901="""","""",IF(B901="""","""",B901*GOOGLEFINANCE(A901)))"),"")</f>
        <v/>
      </c>
      <c r="E901" s="71" t="str">
        <f t="shared" si="1"/>
        <v/>
      </c>
      <c r="F901" s="72" t="str">
        <f t="shared" si="2"/>
        <v/>
      </c>
      <c r="G901" s="73" t="str">
        <f>IF(A901="","",SUMIF(Transacoes!C$3:C1001,A901,Transacoes!G$3:G1001))</f>
        <v/>
      </c>
      <c r="H901" s="74" t="str">
        <f>IF(A901="","", SUMIF(Transacoes!C$3:C1001, A901, Transacoes!H$3:H1001))</f>
        <v/>
      </c>
      <c r="I901" s="75" t="str">
        <f>IF($A901="","",SUMIF(Transacoes!$C$3:$C1001, $A901, Transacoes!I$3:I1001))</f>
        <v/>
      </c>
      <c r="J901" s="75" t="str">
        <f>IF($A901="","",SUMIF(Transacoes!$C$3:$C1001, $A901, Transacoes!J$3:J1001))</f>
        <v/>
      </c>
      <c r="K901" s="75" t="str">
        <f>IF($A901="","",SUMIF(Transacoes!$C$3:$C1001, $A901, Transacoes!K$3:K1001))</f>
        <v/>
      </c>
      <c r="L901" s="75" t="str">
        <f>IF($A901="","",SUMIF(Transacoes!$C$3:$C1001, $A901, Transacoes!L$3:L1001))</f>
        <v/>
      </c>
      <c r="M901" s="76" t="str">
        <f>IF($A901="","",SUMIF(Transacoes!$C$3:$C1001, $A901, Transacoes!M$3:M1001))</f>
        <v/>
      </c>
      <c r="N901" s="30"/>
      <c r="O901" s="31"/>
      <c r="P901" s="31"/>
      <c r="Q901" s="31"/>
      <c r="R901" s="31"/>
      <c r="S901" s="31"/>
      <c r="T901" s="31"/>
      <c r="U901" s="31"/>
      <c r="V901" s="31"/>
      <c r="W901" s="31"/>
      <c r="X901" s="31"/>
    </row>
    <row r="902">
      <c r="A902" s="69"/>
      <c r="B902" s="70" t="str">
        <f>IF($A902="","",SUMIFS(Transacoes!D$3:D1001,Transacoes!$C$3:$C1001,$A902,Transacoes!$B$3:$B1001,"C")-SUMIFS(Transacoes!D$3:D1001,Transacoes!$C$3:$C1001,$A902,Transacoes!$B$3:$B1001,"V"))</f>
        <v/>
      </c>
      <c r="C902" s="71" t="str">
        <f>IF($A902="","",(SUMIFS(Transacoes!F$3:F1001,Transacoes!$C$3:$C1001,$A902,Transacoes!$B$3:$B1001,"C")-SUMIFS(Transacoes!F$3:F1001,Transacoes!$C$3:$C1001,$A902,Transacoes!$B$3:$B1001,"V")) + G902)</f>
        <v/>
      </c>
      <c r="D902" s="71" t="str">
        <f>IFERROR(__xludf.DUMMYFUNCTION("IF(A902="""","""",IF(B902="""","""",B902*GOOGLEFINANCE(A902)))"),"")</f>
        <v/>
      </c>
      <c r="E902" s="71" t="str">
        <f t="shared" si="1"/>
        <v/>
      </c>
      <c r="F902" s="72" t="str">
        <f t="shared" si="2"/>
        <v/>
      </c>
      <c r="G902" s="73" t="str">
        <f>IF(A902="","",SUMIF(Transacoes!C$3:C1001,A902,Transacoes!G$3:G1001))</f>
        <v/>
      </c>
      <c r="H902" s="74" t="str">
        <f>IF(A902="","", SUMIF(Transacoes!C$3:C1001, A902, Transacoes!H$3:H1001))</f>
        <v/>
      </c>
      <c r="I902" s="75" t="str">
        <f>IF($A902="","",SUMIF(Transacoes!$C$3:$C1001, $A902, Transacoes!I$3:I1001))</f>
        <v/>
      </c>
      <c r="J902" s="75" t="str">
        <f>IF($A902="","",SUMIF(Transacoes!$C$3:$C1001, $A902, Transacoes!J$3:J1001))</f>
        <v/>
      </c>
      <c r="K902" s="75" t="str">
        <f>IF($A902="","",SUMIF(Transacoes!$C$3:$C1001, $A902, Transacoes!K$3:K1001))</f>
        <v/>
      </c>
      <c r="L902" s="75" t="str">
        <f>IF($A902="","",SUMIF(Transacoes!$C$3:$C1001, $A902, Transacoes!L$3:L1001))</f>
        <v/>
      </c>
      <c r="M902" s="76" t="str">
        <f>IF($A902="","",SUMIF(Transacoes!$C$3:$C1001, $A902, Transacoes!M$3:M1001))</f>
        <v/>
      </c>
      <c r="N902" s="30"/>
      <c r="O902" s="31"/>
      <c r="P902" s="31"/>
      <c r="Q902" s="31"/>
      <c r="R902" s="31"/>
      <c r="S902" s="31"/>
      <c r="T902" s="31"/>
      <c r="U902" s="31"/>
      <c r="V902" s="31"/>
      <c r="W902" s="31"/>
      <c r="X902" s="31"/>
    </row>
    <row r="903">
      <c r="A903" s="69"/>
      <c r="B903" s="70" t="str">
        <f>IF($A903="","",SUMIFS(Transacoes!D$3:D1001,Transacoes!$C$3:$C1001,$A903,Transacoes!$B$3:$B1001,"C")-SUMIFS(Transacoes!D$3:D1001,Transacoes!$C$3:$C1001,$A903,Transacoes!$B$3:$B1001,"V"))</f>
        <v/>
      </c>
      <c r="C903" s="71" t="str">
        <f>IF($A903="","",(SUMIFS(Transacoes!F$3:F1001,Transacoes!$C$3:$C1001,$A903,Transacoes!$B$3:$B1001,"C")-SUMIFS(Transacoes!F$3:F1001,Transacoes!$C$3:$C1001,$A903,Transacoes!$B$3:$B1001,"V")) + G903)</f>
        <v/>
      </c>
      <c r="D903" s="71" t="str">
        <f>IFERROR(__xludf.DUMMYFUNCTION("IF(A903="""","""",IF(B903="""","""",B903*GOOGLEFINANCE(A903)))"),"")</f>
        <v/>
      </c>
      <c r="E903" s="71" t="str">
        <f t="shared" si="1"/>
        <v/>
      </c>
      <c r="F903" s="72" t="str">
        <f t="shared" si="2"/>
        <v/>
      </c>
      <c r="G903" s="73" t="str">
        <f>IF(A903="","",SUMIF(Transacoes!C$3:C1001,A903,Transacoes!G$3:G1001))</f>
        <v/>
      </c>
      <c r="H903" s="74" t="str">
        <f>IF(A903="","", SUMIF(Transacoes!C$3:C1001, A903, Transacoes!H$3:H1001))</f>
        <v/>
      </c>
      <c r="I903" s="75" t="str">
        <f>IF($A903="","",SUMIF(Transacoes!$C$3:$C1001, $A903, Transacoes!I$3:I1001))</f>
        <v/>
      </c>
      <c r="J903" s="75" t="str">
        <f>IF($A903="","",SUMIF(Transacoes!$C$3:$C1001, $A903, Transacoes!J$3:J1001))</f>
        <v/>
      </c>
      <c r="K903" s="75" t="str">
        <f>IF($A903="","",SUMIF(Transacoes!$C$3:$C1001, $A903, Transacoes!K$3:K1001))</f>
        <v/>
      </c>
      <c r="L903" s="75" t="str">
        <f>IF($A903="","",SUMIF(Transacoes!$C$3:$C1001, $A903, Transacoes!L$3:L1001))</f>
        <v/>
      </c>
      <c r="M903" s="76" t="str">
        <f>IF($A903="","",SUMIF(Transacoes!$C$3:$C1001, $A903, Transacoes!M$3:M1001))</f>
        <v/>
      </c>
      <c r="N903" s="30"/>
      <c r="O903" s="31"/>
      <c r="P903" s="31"/>
      <c r="Q903" s="31"/>
      <c r="R903" s="31"/>
      <c r="S903" s="31"/>
      <c r="T903" s="31"/>
      <c r="U903" s="31"/>
      <c r="V903" s="31"/>
      <c r="W903" s="31"/>
      <c r="X903" s="31"/>
    </row>
    <row r="904">
      <c r="A904" s="69"/>
      <c r="B904" s="70" t="str">
        <f>IF($A904="","",SUMIFS(Transacoes!D$3:D1001,Transacoes!$C$3:$C1001,$A904,Transacoes!$B$3:$B1001,"C")-SUMIFS(Transacoes!D$3:D1001,Transacoes!$C$3:$C1001,$A904,Transacoes!$B$3:$B1001,"V"))</f>
        <v/>
      </c>
      <c r="C904" s="71" t="str">
        <f>IF($A904="","",(SUMIFS(Transacoes!F$3:F1001,Transacoes!$C$3:$C1001,$A904,Transacoes!$B$3:$B1001,"C")-SUMIFS(Transacoes!F$3:F1001,Transacoes!$C$3:$C1001,$A904,Transacoes!$B$3:$B1001,"V")) + G904)</f>
        <v/>
      </c>
      <c r="D904" s="71" t="str">
        <f>IFERROR(__xludf.DUMMYFUNCTION("IF(A904="""","""",IF(B904="""","""",B904*GOOGLEFINANCE(A904)))"),"")</f>
        <v/>
      </c>
      <c r="E904" s="71" t="str">
        <f t="shared" si="1"/>
        <v/>
      </c>
      <c r="F904" s="72" t="str">
        <f t="shared" si="2"/>
        <v/>
      </c>
      <c r="G904" s="73" t="str">
        <f>IF(A904="","",SUMIF(Transacoes!C$3:C1001,A904,Transacoes!G$3:G1001))</f>
        <v/>
      </c>
      <c r="H904" s="74" t="str">
        <f>IF(A904="","", SUMIF(Transacoes!C$3:C1001, A904, Transacoes!H$3:H1001))</f>
        <v/>
      </c>
      <c r="I904" s="75" t="str">
        <f>IF($A904="","",SUMIF(Transacoes!$C$3:$C1001, $A904, Transacoes!I$3:I1001))</f>
        <v/>
      </c>
      <c r="J904" s="75" t="str">
        <f>IF($A904="","",SUMIF(Transacoes!$C$3:$C1001, $A904, Transacoes!J$3:J1001))</f>
        <v/>
      </c>
      <c r="K904" s="75" t="str">
        <f>IF($A904="","",SUMIF(Transacoes!$C$3:$C1001, $A904, Transacoes!K$3:K1001))</f>
        <v/>
      </c>
      <c r="L904" s="75" t="str">
        <f>IF($A904="","",SUMIF(Transacoes!$C$3:$C1001, $A904, Transacoes!L$3:L1001))</f>
        <v/>
      </c>
      <c r="M904" s="76" t="str">
        <f>IF($A904="","",SUMIF(Transacoes!$C$3:$C1001, $A904, Transacoes!M$3:M1001))</f>
        <v/>
      </c>
      <c r="N904" s="30"/>
      <c r="O904" s="31"/>
      <c r="P904" s="31"/>
      <c r="Q904" s="31"/>
      <c r="R904" s="31"/>
      <c r="S904" s="31"/>
      <c r="T904" s="31"/>
      <c r="U904" s="31"/>
      <c r="V904" s="31"/>
      <c r="W904" s="31"/>
      <c r="X904" s="31"/>
    </row>
    <row r="905">
      <c r="A905" s="69"/>
      <c r="B905" s="70" t="str">
        <f>IF($A905="","",SUMIFS(Transacoes!D$3:D1001,Transacoes!$C$3:$C1001,$A905,Transacoes!$B$3:$B1001,"C")-SUMIFS(Transacoes!D$3:D1001,Transacoes!$C$3:$C1001,$A905,Transacoes!$B$3:$B1001,"V"))</f>
        <v/>
      </c>
      <c r="C905" s="71" t="str">
        <f>IF($A905="","",(SUMIFS(Transacoes!F$3:F1001,Transacoes!$C$3:$C1001,$A905,Transacoes!$B$3:$B1001,"C")-SUMIFS(Transacoes!F$3:F1001,Transacoes!$C$3:$C1001,$A905,Transacoes!$B$3:$B1001,"V")) + G905)</f>
        <v/>
      </c>
      <c r="D905" s="71" t="str">
        <f>IFERROR(__xludf.DUMMYFUNCTION("IF(A905="""","""",IF(B905="""","""",B905*GOOGLEFINANCE(A905)))"),"")</f>
        <v/>
      </c>
      <c r="E905" s="71" t="str">
        <f t="shared" si="1"/>
        <v/>
      </c>
      <c r="F905" s="72" t="str">
        <f t="shared" si="2"/>
        <v/>
      </c>
      <c r="G905" s="73" t="str">
        <f>IF(A905="","",SUMIF(Transacoes!C$3:C1001,A905,Transacoes!G$3:G1001))</f>
        <v/>
      </c>
      <c r="H905" s="74" t="str">
        <f>IF(A905="","", SUMIF(Transacoes!C$3:C1001, A905, Transacoes!H$3:H1001))</f>
        <v/>
      </c>
      <c r="I905" s="75" t="str">
        <f>IF($A905="","",SUMIF(Transacoes!$C$3:$C1001, $A905, Transacoes!I$3:I1001))</f>
        <v/>
      </c>
      <c r="J905" s="75" t="str">
        <f>IF($A905="","",SUMIF(Transacoes!$C$3:$C1001, $A905, Transacoes!J$3:J1001))</f>
        <v/>
      </c>
      <c r="K905" s="75" t="str">
        <f>IF($A905="","",SUMIF(Transacoes!$C$3:$C1001, $A905, Transacoes!K$3:K1001))</f>
        <v/>
      </c>
      <c r="L905" s="75" t="str">
        <f>IF($A905="","",SUMIF(Transacoes!$C$3:$C1001, $A905, Transacoes!L$3:L1001))</f>
        <v/>
      </c>
      <c r="M905" s="76" t="str">
        <f>IF($A905="","",SUMIF(Transacoes!$C$3:$C1001, $A905, Transacoes!M$3:M1001))</f>
        <v/>
      </c>
      <c r="N905" s="30"/>
      <c r="O905" s="31"/>
      <c r="P905" s="31"/>
      <c r="Q905" s="31"/>
      <c r="R905" s="31"/>
      <c r="S905" s="31"/>
      <c r="T905" s="31"/>
      <c r="U905" s="31"/>
      <c r="V905" s="31"/>
      <c r="W905" s="31"/>
      <c r="X905" s="31"/>
    </row>
    <row r="906">
      <c r="A906" s="69"/>
      <c r="B906" s="70" t="str">
        <f>IF($A906="","",SUMIFS(Transacoes!D$3:D1001,Transacoes!$C$3:$C1001,$A906,Transacoes!$B$3:$B1001,"C")-SUMIFS(Transacoes!D$3:D1001,Transacoes!$C$3:$C1001,$A906,Transacoes!$B$3:$B1001,"V"))</f>
        <v/>
      </c>
      <c r="C906" s="71" t="str">
        <f>IF($A906="","",(SUMIFS(Transacoes!F$3:F1001,Transacoes!$C$3:$C1001,$A906,Transacoes!$B$3:$B1001,"C")-SUMIFS(Transacoes!F$3:F1001,Transacoes!$C$3:$C1001,$A906,Transacoes!$B$3:$B1001,"V")) + G906)</f>
        <v/>
      </c>
      <c r="D906" s="71" t="str">
        <f>IFERROR(__xludf.DUMMYFUNCTION("IF(A906="""","""",IF(B906="""","""",B906*GOOGLEFINANCE(A906)))"),"")</f>
        <v/>
      </c>
      <c r="E906" s="71" t="str">
        <f t="shared" si="1"/>
        <v/>
      </c>
      <c r="F906" s="72" t="str">
        <f t="shared" si="2"/>
        <v/>
      </c>
      <c r="G906" s="73" t="str">
        <f>IF(A906="","",SUMIF(Transacoes!C$3:C1001,A906,Transacoes!G$3:G1001))</f>
        <v/>
      </c>
      <c r="H906" s="74" t="str">
        <f>IF(A906="","", SUMIF(Transacoes!C$3:C1001, A906, Transacoes!H$3:H1001))</f>
        <v/>
      </c>
      <c r="I906" s="75" t="str">
        <f>IF($A906="","",SUMIF(Transacoes!$C$3:$C1001, $A906, Transacoes!I$3:I1001))</f>
        <v/>
      </c>
      <c r="J906" s="75" t="str">
        <f>IF($A906="","",SUMIF(Transacoes!$C$3:$C1001, $A906, Transacoes!J$3:J1001))</f>
        <v/>
      </c>
      <c r="K906" s="75" t="str">
        <f>IF($A906="","",SUMIF(Transacoes!$C$3:$C1001, $A906, Transacoes!K$3:K1001))</f>
        <v/>
      </c>
      <c r="L906" s="75" t="str">
        <f>IF($A906="","",SUMIF(Transacoes!$C$3:$C1001, $A906, Transacoes!L$3:L1001))</f>
        <v/>
      </c>
      <c r="M906" s="76" t="str">
        <f>IF($A906="","",SUMIF(Transacoes!$C$3:$C1001, $A906, Transacoes!M$3:M1001))</f>
        <v/>
      </c>
      <c r="N906" s="30"/>
      <c r="O906" s="31"/>
      <c r="P906" s="31"/>
      <c r="Q906" s="31"/>
      <c r="R906" s="31"/>
      <c r="S906" s="31"/>
      <c r="T906" s="31"/>
      <c r="U906" s="31"/>
      <c r="V906" s="31"/>
      <c r="W906" s="31"/>
      <c r="X906" s="31"/>
    </row>
    <row r="907">
      <c r="A907" s="69"/>
      <c r="B907" s="70" t="str">
        <f>IF($A907="","",SUMIFS(Transacoes!D$3:D1001,Transacoes!$C$3:$C1001,$A907,Transacoes!$B$3:$B1001,"C")-SUMIFS(Transacoes!D$3:D1001,Transacoes!$C$3:$C1001,$A907,Transacoes!$B$3:$B1001,"V"))</f>
        <v/>
      </c>
      <c r="C907" s="71" t="str">
        <f>IF($A907="","",(SUMIFS(Transacoes!F$3:F1001,Transacoes!$C$3:$C1001,$A907,Transacoes!$B$3:$B1001,"C")-SUMIFS(Transacoes!F$3:F1001,Transacoes!$C$3:$C1001,$A907,Transacoes!$B$3:$B1001,"V")) + G907)</f>
        <v/>
      </c>
      <c r="D907" s="71" t="str">
        <f>IFERROR(__xludf.DUMMYFUNCTION("IF(A907="""","""",IF(B907="""","""",B907*GOOGLEFINANCE(A907)))"),"")</f>
        <v/>
      </c>
      <c r="E907" s="71" t="str">
        <f t="shared" si="1"/>
        <v/>
      </c>
      <c r="F907" s="72" t="str">
        <f t="shared" si="2"/>
        <v/>
      </c>
      <c r="G907" s="73" t="str">
        <f>IF(A907="","",SUMIF(Transacoes!C$3:C1001,A907,Transacoes!G$3:G1001))</f>
        <v/>
      </c>
      <c r="H907" s="74" t="str">
        <f>IF(A907="","", SUMIF(Transacoes!C$3:C1001, A907, Transacoes!H$3:H1001))</f>
        <v/>
      </c>
      <c r="I907" s="75" t="str">
        <f>IF($A907="","",SUMIF(Transacoes!$C$3:$C1001, $A907, Transacoes!I$3:I1001))</f>
        <v/>
      </c>
      <c r="J907" s="75" t="str">
        <f>IF($A907="","",SUMIF(Transacoes!$C$3:$C1001, $A907, Transacoes!J$3:J1001))</f>
        <v/>
      </c>
      <c r="K907" s="75" t="str">
        <f>IF($A907="","",SUMIF(Transacoes!$C$3:$C1001, $A907, Transacoes!K$3:K1001))</f>
        <v/>
      </c>
      <c r="L907" s="75" t="str">
        <f>IF($A907="","",SUMIF(Transacoes!$C$3:$C1001, $A907, Transacoes!L$3:L1001))</f>
        <v/>
      </c>
      <c r="M907" s="76" t="str">
        <f>IF($A907="","",SUMIF(Transacoes!$C$3:$C1001, $A907, Transacoes!M$3:M1001))</f>
        <v/>
      </c>
      <c r="N907" s="30"/>
      <c r="O907" s="31"/>
      <c r="P907" s="31"/>
      <c r="Q907" s="31"/>
      <c r="R907" s="31"/>
      <c r="S907" s="31"/>
      <c r="T907" s="31"/>
      <c r="U907" s="31"/>
      <c r="V907" s="31"/>
      <c r="W907" s="31"/>
      <c r="X907" s="31"/>
    </row>
    <row r="908">
      <c r="A908" s="69"/>
      <c r="B908" s="70" t="str">
        <f>IF($A908="","",SUMIFS(Transacoes!D$3:D1001,Transacoes!$C$3:$C1001,$A908,Transacoes!$B$3:$B1001,"C")-SUMIFS(Transacoes!D$3:D1001,Transacoes!$C$3:$C1001,$A908,Transacoes!$B$3:$B1001,"V"))</f>
        <v/>
      </c>
      <c r="C908" s="71" t="str">
        <f>IF($A908="","",(SUMIFS(Transacoes!F$3:F1001,Transacoes!$C$3:$C1001,$A908,Transacoes!$B$3:$B1001,"C")-SUMIFS(Transacoes!F$3:F1001,Transacoes!$C$3:$C1001,$A908,Transacoes!$B$3:$B1001,"V")) + G908)</f>
        <v/>
      </c>
      <c r="D908" s="71" t="str">
        <f>IFERROR(__xludf.DUMMYFUNCTION("IF(A908="""","""",IF(B908="""","""",B908*GOOGLEFINANCE(A908)))"),"")</f>
        <v/>
      </c>
      <c r="E908" s="71" t="str">
        <f t="shared" si="1"/>
        <v/>
      </c>
      <c r="F908" s="72" t="str">
        <f t="shared" si="2"/>
        <v/>
      </c>
      <c r="G908" s="73" t="str">
        <f>IF(A908="","",SUMIF(Transacoes!C$3:C1001,A908,Transacoes!G$3:G1001))</f>
        <v/>
      </c>
      <c r="H908" s="74" t="str">
        <f>IF(A908="","", SUMIF(Transacoes!C$3:C1001, A908, Transacoes!H$3:H1001))</f>
        <v/>
      </c>
      <c r="I908" s="75" t="str">
        <f>IF($A908="","",SUMIF(Transacoes!$C$3:$C1001, $A908, Transacoes!I$3:I1001))</f>
        <v/>
      </c>
      <c r="J908" s="75" t="str">
        <f>IF($A908="","",SUMIF(Transacoes!$C$3:$C1001, $A908, Transacoes!J$3:J1001))</f>
        <v/>
      </c>
      <c r="K908" s="75" t="str">
        <f>IF($A908="","",SUMIF(Transacoes!$C$3:$C1001, $A908, Transacoes!K$3:K1001))</f>
        <v/>
      </c>
      <c r="L908" s="75" t="str">
        <f>IF($A908="","",SUMIF(Transacoes!$C$3:$C1001, $A908, Transacoes!L$3:L1001))</f>
        <v/>
      </c>
      <c r="M908" s="76" t="str">
        <f>IF($A908="","",SUMIF(Transacoes!$C$3:$C1001, $A908, Transacoes!M$3:M1001))</f>
        <v/>
      </c>
      <c r="N908" s="30"/>
      <c r="O908" s="31"/>
      <c r="P908" s="31"/>
      <c r="Q908" s="31"/>
      <c r="R908" s="31"/>
      <c r="S908" s="31"/>
      <c r="T908" s="31"/>
      <c r="U908" s="31"/>
      <c r="V908" s="31"/>
      <c r="W908" s="31"/>
      <c r="X908" s="31"/>
    </row>
    <row r="909">
      <c r="A909" s="69"/>
      <c r="B909" s="70" t="str">
        <f>IF($A909="","",SUMIFS(Transacoes!D$3:D1001,Transacoes!$C$3:$C1001,$A909,Transacoes!$B$3:$B1001,"C")-SUMIFS(Transacoes!D$3:D1001,Transacoes!$C$3:$C1001,$A909,Transacoes!$B$3:$B1001,"V"))</f>
        <v/>
      </c>
      <c r="C909" s="71" t="str">
        <f>IF($A909="","",(SUMIFS(Transacoes!F$3:F1001,Transacoes!$C$3:$C1001,$A909,Transacoes!$B$3:$B1001,"C")-SUMIFS(Transacoes!F$3:F1001,Transacoes!$C$3:$C1001,$A909,Transacoes!$B$3:$B1001,"V")) + G909)</f>
        <v/>
      </c>
      <c r="D909" s="71" t="str">
        <f>IFERROR(__xludf.DUMMYFUNCTION("IF(A909="""","""",IF(B909="""","""",B909*GOOGLEFINANCE(A909)))"),"")</f>
        <v/>
      </c>
      <c r="E909" s="71" t="str">
        <f t="shared" si="1"/>
        <v/>
      </c>
      <c r="F909" s="72" t="str">
        <f t="shared" si="2"/>
        <v/>
      </c>
      <c r="G909" s="73" t="str">
        <f>IF(A909="","",SUMIF(Transacoes!C$3:C1001,A909,Transacoes!G$3:G1001))</f>
        <v/>
      </c>
      <c r="H909" s="74" t="str">
        <f>IF(A909="","", SUMIF(Transacoes!C$3:C1001, A909, Transacoes!H$3:H1001))</f>
        <v/>
      </c>
      <c r="I909" s="75" t="str">
        <f>IF($A909="","",SUMIF(Transacoes!$C$3:$C1001, $A909, Transacoes!I$3:I1001))</f>
        <v/>
      </c>
      <c r="J909" s="75" t="str">
        <f>IF($A909="","",SUMIF(Transacoes!$C$3:$C1001, $A909, Transacoes!J$3:J1001))</f>
        <v/>
      </c>
      <c r="K909" s="75" t="str">
        <f>IF($A909="","",SUMIF(Transacoes!$C$3:$C1001, $A909, Transacoes!K$3:K1001))</f>
        <v/>
      </c>
      <c r="L909" s="75" t="str">
        <f>IF($A909="","",SUMIF(Transacoes!$C$3:$C1001, $A909, Transacoes!L$3:L1001))</f>
        <v/>
      </c>
      <c r="M909" s="76" t="str">
        <f>IF($A909="","",SUMIF(Transacoes!$C$3:$C1001, $A909, Transacoes!M$3:M1001))</f>
        <v/>
      </c>
      <c r="N909" s="30"/>
      <c r="O909" s="31"/>
      <c r="P909" s="31"/>
      <c r="Q909" s="31"/>
      <c r="R909" s="31"/>
      <c r="S909" s="31"/>
      <c r="T909" s="31"/>
      <c r="U909" s="31"/>
      <c r="V909" s="31"/>
      <c r="W909" s="31"/>
      <c r="X909" s="31"/>
    </row>
    <row r="910">
      <c r="A910" s="69"/>
      <c r="B910" s="70" t="str">
        <f>IF($A910="","",SUMIFS(Transacoes!D$3:D1001,Transacoes!$C$3:$C1001,$A910,Transacoes!$B$3:$B1001,"C")-SUMIFS(Transacoes!D$3:D1001,Transacoes!$C$3:$C1001,$A910,Transacoes!$B$3:$B1001,"V"))</f>
        <v/>
      </c>
      <c r="C910" s="71" t="str">
        <f>IF($A910="","",(SUMIFS(Transacoes!F$3:F1001,Transacoes!$C$3:$C1001,$A910,Transacoes!$B$3:$B1001,"C")-SUMIFS(Transacoes!F$3:F1001,Transacoes!$C$3:$C1001,$A910,Transacoes!$B$3:$B1001,"V")) + G910)</f>
        <v/>
      </c>
      <c r="D910" s="71" t="str">
        <f>IFERROR(__xludf.DUMMYFUNCTION("IF(A910="""","""",IF(B910="""","""",B910*GOOGLEFINANCE(A910)))"),"")</f>
        <v/>
      </c>
      <c r="E910" s="71" t="str">
        <f t="shared" si="1"/>
        <v/>
      </c>
      <c r="F910" s="72" t="str">
        <f t="shared" si="2"/>
        <v/>
      </c>
      <c r="G910" s="73" t="str">
        <f>IF(A910="","",SUMIF(Transacoes!C$3:C1001,A910,Transacoes!G$3:G1001))</f>
        <v/>
      </c>
      <c r="H910" s="74" t="str">
        <f>IF(A910="","", SUMIF(Transacoes!C$3:C1001, A910, Transacoes!H$3:H1001))</f>
        <v/>
      </c>
      <c r="I910" s="75" t="str">
        <f>IF($A910="","",SUMIF(Transacoes!$C$3:$C1001, $A910, Transacoes!I$3:I1001))</f>
        <v/>
      </c>
      <c r="J910" s="75" t="str">
        <f>IF($A910="","",SUMIF(Transacoes!$C$3:$C1001, $A910, Transacoes!J$3:J1001))</f>
        <v/>
      </c>
      <c r="K910" s="75" t="str">
        <f>IF($A910="","",SUMIF(Transacoes!$C$3:$C1001, $A910, Transacoes!K$3:K1001))</f>
        <v/>
      </c>
      <c r="L910" s="75" t="str">
        <f>IF($A910="","",SUMIF(Transacoes!$C$3:$C1001, $A910, Transacoes!L$3:L1001))</f>
        <v/>
      </c>
      <c r="M910" s="76" t="str">
        <f>IF($A910="","",SUMIF(Transacoes!$C$3:$C1001, $A910, Transacoes!M$3:M1001))</f>
        <v/>
      </c>
      <c r="N910" s="30"/>
      <c r="O910" s="31"/>
      <c r="P910" s="31"/>
      <c r="Q910" s="31"/>
      <c r="R910" s="31"/>
      <c r="S910" s="31"/>
      <c r="T910" s="31"/>
      <c r="U910" s="31"/>
      <c r="V910" s="31"/>
      <c r="W910" s="31"/>
      <c r="X910" s="31"/>
    </row>
    <row r="911">
      <c r="A911" s="69"/>
      <c r="B911" s="70" t="str">
        <f>IF($A911="","",SUMIFS(Transacoes!D$3:D1001,Transacoes!$C$3:$C1001,$A911,Transacoes!$B$3:$B1001,"C")-SUMIFS(Transacoes!D$3:D1001,Transacoes!$C$3:$C1001,$A911,Transacoes!$B$3:$B1001,"V"))</f>
        <v/>
      </c>
      <c r="C911" s="71" t="str">
        <f>IF($A911="","",(SUMIFS(Transacoes!F$3:F1001,Transacoes!$C$3:$C1001,$A911,Transacoes!$B$3:$B1001,"C")-SUMIFS(Transacoes!F$3:F1001,Transacoes!$C$3:$C1001,$A911,Transacoes!$B$3:$B1001,"V")) + G911)</f>
        <v/>
      </c>
      <c r="D911" s="71" t="str">
        <f>IFERROR(__xludf.DUMMYFUNCTION("IF(A911="""","""",IF(B911="""","""",B911*GOOGLEFINANCE(A911)))"),"")</f>
        <v/>
      </c>
      <c r="E911" s="71" t="str">
        <f t="shared" si="1"/>
        <v/>
      </c>
      <c r="F911" s="72" t="str">
        <f t="shared" si="2"/>
        <v/>
      </c>
      <c r="G911" s="73" t="str">
        <f>IF(A911="","",SUMIF(Transacoes!C$3:C1001,A911,Transacoes!G$3:G1001))</f>
        <v/>
      </c>
      <c r="H911" s="74" t="str">
        <f>IF(A911="","", SUMIF(Transacoes!C$3:C1001, A911, Transacoes!H$3:H1001))</f>
        <v/>
      </c>
      <c r="I911" s="75" t="str">
        <f>IF($A911="","",SUMIF(Transacoes!$C$3:$C1001, $A911, Transacoes!I$3:I1001))</f>
        <v/>
      </c>
      <c r="J911" s="75" t="str">
        <f>IF($A911="","",SUMIF(Transacoes!$C$3:$C1001, $A911, Transacoes!J$3:J1001))</f>
        <v/>
      </c>
      <c r="K911" s="75" t="str">
        <f>IF($A911="","",SUMIF(Transacoes!$C$3:$C1001, $A911, Transacoes!K$3:K1001))</f>
        <v/>
      </c>
      <c r="L911" s="75" t="str">
        <f>IF($A911="","",SUMIF(Transacoes!$C$3:$C1001, $A911, Transacoes!L$3:L1001))</f>
        <v/>
      </c>
      <c r="M911" s="76" t="str">
        <f>IF($A911="","",SUMIF(Transacoes!$C$3:$C1001, $A911, Transacoes!M$3:M1001))</f>
        <v/>
      </c>
      <c r="N911" s="30"/>
      <c r="O911" s="31"/>
      <c r="P911" s="31"/>
      <c r="Q911" s="31"/>
      <c r="R911" s="31"/>
      <c r="S911" s="31"/>
      <c r="T911" s="31"/>
      <c r="U911" s="31"/>
      <c r="V911" s="31"/>
      <c r="W911" s="31"/>
      <c r="X911" s="31"/>
    </row>
    <row r="912">
      <c r="A912" s="69"/>
      <c r="B912" s="70" t="str">
        <f>IF($A912="","",SUMIFS(Transacoes!D$3:D1001,Transacoes!$C$3:$C1001,$A912,Transacoes!$B$3:$B1001,"C")-SUMIFS(Transacoes!D$3:D1001,Transacoes!$C$3:$C1001,$A912,Transacoes!$B$3:$B1001,"V"))</f>
        <v/>
      </c>
      <c r="C912" s="71" t="str">
        <f>IF($A912="","",(SUMIFS(Transacoes!F$3:F1001,Transacoes!$C$3:$C1001,$A912,Transacoes!$B$3:$B1001,"C")-SUMIFS(Transacoes!F$3:F1001,Transacoes!$C$3:$C1001,$A912,Transacoes!$B$3:$B1001,"V")) + G912)</f>
        <v/>
      </c>
      <c r="D912" s="71" t="str">
        <f>IFERROR(__xludf.DUMMYFUNCTION("IF(A912="""","""",IF(B912="""","""",B912*GOOGLEFINANCE(A912)))"),"")</f>
        <v/>
      </c>
      <c r="E912" s="71" t="str">
        <f t="shared" si="1"/>
        <v/>
      </c>
      <c r="F912" s="72" t="str">
        <f t="shared" si="2"/>
        <v/>
      </c>
      <c r="G912" s="73" t="str">
        <f>IF(A912="","",SUMIF(Transacoes!C$3:C1001,A912,Transacoes!G$3:G1001))</f>
        <v/>
      </c>
      <c r="H912" s="74" t="str">
        <f>IF(A912="","", SUMIF(Transacoes!C$3:C1001, A912, Transacoes!H$3:H1001))</f>
        <v/>
      </c>
      <c r="I912" s="75" t="str">
        <f>IF($A912="","",SUMIF(Transacoes!$C$3:$C1001, $A912, Transacoes!I$3:I1001))</f>
        <v/>
      </c>
      <c r="J912" s="75" t="str">
        <f>IF($A912="","",SUMIF(Transacoes!$C$3:$C1001, $A912, Transacoes!J$3:J1001))</f>
        <v/>
      </c>
      <c r="K912" s="75" t="str">
        <f>IF($A912="","",SUMIF(Transacoes!$C$3:$C1001, $A912, Transacoes!K$3:K1001))</f>
        <v/>
      </c>
      <c r="L912" s="75" t="str">
        <f>IF($A912="","",SUMIF(Transacoes!$C$3:$C1001, $A912, Transacoes!L$3:L1001))</f>
        <v/>
      </c>
      <c r="M912" s="76" t="str">
        <f>IF($A912="","",SUMIF(Transacoes!$C$3:$C1001, $A912, Transacoes!M$3:M1001))</f>
        <v/>
      </c>
      <c r="N912" s="30"/>
      <c r="O912" s="31"/>
      <c r="P912" s="31"/>
      <c r="Q912" s="31"/>
      <c r="R912" s="31"/>
      <c r="S912" s="31"/>
      <c r="T912" s="31"/>
      <c r="U912" s="31"/>
      <c r="V912" s="31"/>
      <c r="W912" s="31"/>
      <c r="X912" s="31"/>
    </row>
    <row r="913">
      <c r="A913" s="69"/>
      <c r="B913" s="70" t="str">
        <f>IF($A913="","",SUMIFS(Transacoes!D$3:D1001,Transacoes!$C$3:$C1001,$A913,Transacoes!$B$3:$B1001,"C")-SUMIFS(Transacoes!D$3:D1001,Transacoes!$C$3:$C1001,$A913,Transacoes!$B$3:$B1001,"V"))</f>
        <v/>
      </c>
      <c r="C913" s="71" t="str">
        <f>IF($A913="","",(SUMIFS(Transacoes!F$3:F1001,Transacoes!$C$3:$C1001,$A913,Transacoes!$B$3:$B1001,"C")-SUMIFS(Transacoes!F$3:F1001,Transacoes!$C$3:$C1001,$A913,Transacoes!$B$3:$B1001,"V")) + G913)</f>
        <v/>
      </c>
      <c r="D913" s="71" t="str">
        <f>IFERROR(__xludf.DUMMYFUNCTION("IF(A913="""","""",IF(B913="""","""",B913*GOOGLEFINANCE(A913)))"),"")</f>
        <v/>
      </c>
      <c r="E913" s="71" t="str">
        <f t="shared" si="1"/>
        <v/>
      </c>
      <c r="F913" s="72" t="str">
        <f t="shared" si="2"/>
        <v/>
      </c>
      <c r="G913" s="73" t="str">
        <f>IF(A913="","",SUMIF(Transacoes!C$3:C1001,A913,Transacoes!G$3:G1001))</f>
        <v/>
      </c>
      <c r="H913" s="74" t="str">
        <f>IF(A913="","", SUMIF(Transacoes!C$3:C1001, A913, Transacoes!H$3:H1001))</f>
        <v/>
      </c>
      <c r="I913" s="75" t="str">
        <f>IF($A913="","",SUMIF(Transacoes!$C$3:$C1001, $A913, Transacoes!I$3:I1001))</f>
        <v/>
      </c>
      <c r="J913" s="75" t="str">
        <f>IF($A913="","",SUMIF(Transacoes!$C$3:$C1001, $A913, Transacoes!J$3:J1001))</f>
        <v/>
      </c>
      <c r="K913" s="75" t="str">
        <f>IF($A913="","",SUMIF(Transacoes!$C$3:$C1001, $A913, Transacoes!K$3:K1001))</f>
        <v/>
      </c>
      <c r="L913" s="75" t="str">
        <f>IF($A913="","",SUMIF(Transacoes!$C$3:$C1001, $A913, Transacoes!L$3:L1001))</f>
        <v/>
      </c>
      <c r="M913" s="76" t="str">
        <f>IF($A913="","",SUMIF(Transacoes!$C$3:$C1001, $A913, Transacoes!M$3:M1001))</f>
        <v/>
      </c>
      <c r="N913" s="30"/>
      <c r="O913" s="31"/>
      <c r="P913" s="31"/>
      <c r="Q913" s="31"/>
      <c r="R913" s="31"/>
      <c r="S913" s="31"/>
      <c r="T913" s="31"/>
      <c r="U913" s="31"/>
      <c r="V913" s="31"/>
      <c r="W913" s="31"/>
      <c r="X913" s="31"/>
    </row>
    <row r="914">
      <c r="A914" s="69"/>
      <c r="B914" s="70" t="str">
        <f>IF($A914="","",SUMIFS(Transacoes!D$3:D1001,Transacoes!$C$3:$C1001,$A914,Transacoes!$B$3:$B1001,"C")-SUMIFS(Transacoes!D$3:D1001,Transacoes!$C$3:$C1001,$A914,Transacoes!$B$3:$B1001,"V"))</f>
        <v/>
      </c>
      <c r="C914" s="71" t="str">
        <f>IF($A914="","",(SUMIFS(Transacoes!F$3:F1001,Transacoes!$C$3:$C1001,$A914,Transacoes!$B$3:$B1001,"C")-SUMIFS(Transacoes!F$3:F1001,Transacoes!$C$3:$C1001,$A914,Transacoes!$B$3:$B1001,"V")) + G914)</f>
        <v/>
      </c>
      <c r="D914" s="71" t="str">
        <f>IFERROR(__xludf.DUMMYFUNCTION("IF(A914="""","""",IF(B914="""","""",B914*GOOGLEFINANCE(A914)))"),"")</f>
        <v/>
      </c>
      <c r="E914" s="71" t="str">
        <f t="shared" si="1"/>
        <v/>
      </c>
      <c r="F914" s="72" t="str">
        <f t="shared" si="2"/>
        <v/>
      </c>
      <c r="G914" s="73" t="str">
        <f>IF(A914="","",SUMIF(Transacoes!C$3:C1001,A914,Transacoes!G$3:G1001))</f>
        <v/>
      </c>
      <c r="H914" s="74" t="str">
        <f>IF(A914="","", SUMIF(Transacoes!C$3:C1001, A914, Transacoes!H$3:H1001))</f>
        <v/>
      </c>
      <c r="I914" s="75" t="str">
        <f>IF($A914="","",SUMIF(Transacoes!$C$3:$C1001, $A914, Transacoes!I$3:I1001))</f>
        <v/>
      </c>
      <c r="J914" s="75" t="str">
        <f>IF($A914="","",SUMIF(Transacoes!$C$3:$C1001, $A914, Transacoes!J$3:J1001))</f>
        <v/>
      </c>
      <c r="K914" s="75" t="str">
        <f>IF($A914="","",SUMIF(Transacoes!$C$3:$C1001, $A914, Transacoes!K$3:K1001))</f>
        <v/>
      </c>
      <c r="L914" s="75" t="str">
        <f>IF($A914="","",SUMIF(Transacoes!$C$3:$C1001, $A914, Transacoes!L$3:L1001))</f>
        <v/>
      </c>
      <c r="M914" s="76" t="str">
        <f>IF($A914="","",SUMIF(Transacoes!$C$3:$C1001, $A914, Transacoes!M$3:M1001))</f>
        <v/>
      </c>
      <c r="N914" s="30"/>
      <c r="O914" s="31"/>
      <c r="P914" s="31"/>
      <c r="Q914" s="31"/>
      <c r="R914" s="31"/>
      <c r="S914" s="31"/>
      <c r="T914" s="31"/>
      <c r="U914" s="31"/>
      <c r="V914" s="31"/>
      <c r="W914" s="31"/>
      <c r="X914" s="31"/>
    </row>
    <row r="915">
      <c r="A915" s="69"/>
      <c r="B915" s="70" t="str">
        <f>IF($A915="","",SUMIFS(Transacoes!D$3:D1001,Transacoes!$C$3:$C1001,$A915,Transacoes!$B$3:$B1001,"C")-SUMIFS(Transacoes!D$3:D1001,Transacoes!$C$3:$C1001,$A915,Transacoes!$B$3:$B1001,"V"))</f>
        <v/>
      </c>
      <c r="C915" s="71" t="str">
        <f>IF($A915="","",(SUMIFS(Transacoes!F$3:F1001,Transacoes!$C$3:$C1001,$A915,Transacoes!$B$3:$B1001,"C")-SUMIFS(Transacoes!F$3:F1001,Transacoes!$C$3:$C1001,$A915,Transacoes!$B$3:$B1001,"V")) + G915)</f>
        <v/>
      </c>
      <c r="D915" s="71" t="str">
        <f>IFERROR(__xludf.DUMMYFUNCTION("IF(A915="""","""",IF(B915="""","""",B915*GOOGLEFINANCE(A915)))"),"")</f>
        <v/>
      </c>
      <c r="E915" s="71" t="str">
        <f t="shared" si="1"/>
        <v/>
      </c>
      <c r="F915" s="72" t="str">
        <f t="shared" si="2"/>
        <v/>
      </c>
      <c r="G915" s="73" t="str">
        <f>IF(A915="","",SUMIF(Transacoes!C$3:C1001,A915,Transacoes!G$3:G1001))</f>
        <v/>
      </c>
      <c r="H915" s="74" t="str">
        <f>IF(A915="","", SUMIF(Transacoes!C$3:C1001, A915, Transacoes!H$3:H1001))</f>
        <v/>
      </c>
      <c r="I915" s="75" t="str">
        <f>IF($A915="","",SUMIF(Transacoes!$C$3:$C1001, $A915, Transacoes!I$3:I1001))</f>
        <v/>
      </c>
      <c r="J915" s="75" t="str">
        <f>IF($A915="","",SUMIF(Transacoes!$C$3:$C1001, $A915, Transacoes!J$3:J1001))</f>
        <v/>
      </c>
      <c r="K915" s="75" t="str">
        <f>IF($A915="","",SUMIF(Transacoes!$C$3:$C1001, $A915, Transacoes!K$3:K1001))</f>
        <v/>
      </c>
      <c r="L915" s="75" t="str">
        <f>IF($A915="","",SUMIF(Transacoes!$C$3:$C1001, $A915, Transacoes!L$3:L1001))</f>
        <v/>
      </c>
      <c r="M915" s="76" t="str">
        <f>IF($A915="","",SUMIF(Transacoes!$C$3:$C1001, $A915, Transacoes!M$3:M1001))</f>
        <v/>
      </c>
      <c r="N915" s="30"/>
      <c r="O915" s="31"/>
      <c r="P915" s="31"/>
      <c r="Q915" s="31"/>
      <c r="R915" s="31"/>
      <c r="S915" s="31"/>
      <c r="T915" s="31"/>
      <c r="U915" s="31"/>
      <c r="V915" s="31"/>
      <c r="W915" s="31"/>
      <c r="X915" s="31"/>
    </row>
    <row r="916">
      <c r="A916" s="69"/>
      <c r="B916" s="70" t="str">
        <f>IF($A916="","",SUMIFS(Transacoes!D$3:D1001,Transacoes!$C$3:$C1001,$A916,Transacoes!$B$3:$B1001,"C")-SUMIFS(Transacoes!D$3:D1001,Transacoes!$C$3:$C1001,$A916,Transacoes!$B$3:$B1001,"V"))</f>
        <v/>
      </c>
      <c r="C916" s="71" t="str">
        <f>IF($A916="","",(SUMIFS(Transacoes!F$3:F1001,Transacoes!$C$3:$C1001,$A916,Transacoes!$B$3:$B1001,"C")-SUMIFS(Transacoes!F$3:F1001,Transacoes!$C$3:$C1001,$A916,Transacoes!$B$3:$B1001,"V")) + G916)</f>
        <v/>
      </c>
      <c r="D916" s="71" t="str">
        <f>IFERROR(__xludf.DUMMYFUNCTION("IF(A916="""","""",IF(B916="""","""",B916*GOOGLEFINANCE(A916)))"),"")</f>
        <v/>
      </c>
      <c r="E916" s="71" t="str">
        <f t="shared" si="1"/>
        <v/>
      </c>
      <c r="F916" s="72" t="str">
        <f t="shared" si="2"/>
        <v/>
      </c>
      <c r="G916" s="73" t="str">
        <f>IF(A916="","",SUMIF(Transacoes!C$3:C1001,A916,Transacoes!G$3:G1001))</f>
        <v/>
      </c>
      <c r="H916" s="74" t="str">
        <f>IF(A916="","", SUMIF(Transacoes!C$3:C1001, A916, Transacoes!H$3:H1001))</f>
        <v/>
      </c>
      <c r="I916" s="75" t="str">
        <f>IF($A916="","",SUMIF(Transacoes!$C$3:$C1001, $A916, Transacoes!I$3:I1001))</f>
        <v/>
      </c>
      <c r="J916" s="75" t="str">
        <f>IF($A916="","",SUMIF(Transacoes!$C$3:$C1001, $A916, Transacoes!J$3:J1001))</f>
        <v/>
      </c>
      <c r="K916" s="75" t="str">
        <f>IF($A916="","",SUMIF(Transacoes!$C$3:$C1001, $A916, Transacoes!K$3:K1001))</f>
        <v/>
      </c>
      <c r="L916" s="75" t="str">
        <f>IF($A916="","",SUMIF(Transacoes!$C$3:$C1001, $A916, Transacoes!L$3:L1001))</f>
        <v/>
      </c>
      <c r="M916" s="76" t="str">
        <f>IF($A916="","",SUMIF(Transacoes!$C$3:$C1001, $A916, Transacoes!M$3:M1001))</f>
        <v/>
      </c>
      <c r="N916" s="30"/>
      <c r="O916" s="31"/>
      <c r="P916" s="31"/>
      <c r="Q916" s="31"/>
      <c r="R916" s="31"/>
      <c r="S916" s="31"/>
      <c r="T916" s="31"/>
      <c r="U916" s="31"/>
      <c r="V916" s="31"/>
      <c r="W916" s="31"/>
      <c r="X916" s="31"/>
    </row>
    <row r="917">
      <c r="A917" s="69"/>
      <c r="B917" s="70" t="str">
        <f>IF($A917="","",SUMIFS(Transacoes!D$3:D1001,Transacoes!$C$3:$C1001,$A917,Transacoes!$B$3:$B1001,"C")-SUMIFS(Transacoes!D$3:D1001,Transacoes!$C$3:$C1001,$A917,Transacoes!$B$3:$B1001,"V"))</f>
        <v/>
      </c>
      <c r="C917" s="71" t="str">
        <f>IF($A917="","",(SUMIFS(Transacoes!F$3:F1001,Transacoes!$C$3:$C1001,$A917,Transacoes!$B$3:$B1001,"C")-SUMIFS(Transacoes!F$3:F1001,Transacoes!$C$3:$C1001,$A917,Transacoes!$B$3:$B1001,"V")) + G917)</f>
        <v/>
      </c>
      <c r="D917" s="71" t="str">
        <f>IFERROR(__xludf.DUMMYFUNCTION("IF(A917="""","""",IF(B917="""","""",B917*GOOGLEFINANCE(A917)))"),"")</f>
        <v/>
      </c>
      <c r="E917" s="71" t="str">
        <f t="shared" si="1"/>
        <v/>
      </c>
      <c r="F917" s="72" t="str">
        <f t="shared" si="2"/>
        <v/>
      </c>
      <c r="G917" s="73" t="str">
        <f>IF(A917="","",SUMIF(Transacoes!C$3:C1001,A917,Transacoes!G$3:G1001))</f>
        <v/>
      </c>
      <c r="H917" s="74" t="str">
        <f>IF(A917="","", SUMIF(Transacoes!C$3:C1001, A917, Transacoes!H$3:H1001))</f>
        <v/>
      </c>
      <c r="I917" s="75" t="str">
        <f>IF($A917="","",SUMIF(Transacoes!$C$3:$C1001, $A917, Transacoes!I$3:I1001))</f>
        <v/>
      </c>
      <c r="J917" s="75" t="str">
        <f>IF($A917="","",SUMIF(Transacoes!$C$3:$C1001, $A917, Transacoes!J$3:J1001))</f>
        <v/>
      </c>
      <c r="K917" s="75" t="str">
        <f>IF($A917="","",SUMIF(Transacoes!$C$3:$C1001, $A917, Transacoes!K$3:K1001))</f>
        <v/>
      </c>
      <c r="L917" s="75" t="str">
        <f>IF($A917="","",SUMIF(Transacoes!$C$3:$C1001, $A917, Transacoes!L$3:L1001))</f>
        <v/>
      </c>
      <c r="M917" s="76" t="str">
        <f>IF($A917="","",SUMIF(Transacoes!$C$3:$C1001, $A917, Transacoes!M$3:M1001))</f>
        <v/>
      </c>
      <c r="N917" s="30"/>
      <c r="O917" s="31"/>
      <c r="P917" s="31"/>
      <c r="Q917" s="31"/>
      <c r="R917" s="31"/>
      <c r="S917" s="31"/>
      <c r="T917" s="31"/>
      <c r="U917" s="31"/>
      <c r="V917" s="31"/>
      <c r="W917" s="31"/>
      <c r="X917" s="31"/>
    </row>
    <row r="918">
      <c r="A918" s="69"/>
      <c r="B918" s="70" t="str">
        <f>IF($A918="","",SUMIFS(Transacoes!D$3:D1001,Transacoes!$C$3:$C1001,$A918,Transacoes!$B$3:$B1001,"C")-SUMIFS(Transacoes!D$3:D1001,Transacoes!$C$3:$C1001,$A918,Transacoes!$B$3:$B1001,"V"))</f>
        <v/>
      </c>
      <c r="C918" s="71" t="str">
        <f>IF($A918="","",(SUMIFS(Transacoes!F$3:F1001,Transacoes!$C$3:$C1001,$A918,Transacoes!$B$3:$B1001,"C")-SUMIFS(Transacoes!F$3:F1001,Transacoes!$C$3:$C1001,$A918,Transacoes!$B$3:$B1001,"V")) + G918)</f>
        <v/>
      </c>
      <c r="D918" s="71" t="str">
        <f>IFERROR(__xludf.DUMMYFUNCTION("IF(A918="""","""",IF(B918="""","""",B918*GOOGLEFINANCE(A918)))"),"")</f>
        <v/>
      </c>
      <c r="E918" s="71" t="str">
        <f t="shared" si="1"/>
        <v/>
      </c>
      <c r="F918" s="72" t="str">
        <f t="shared" si="2"/>
        <v/>
      </c>
      <c r="G918" s="73" t="str">
        <f>IF(A918="","",SUMIF(Transacoes!C$3:C1001,A918,Transacoes!G$3:G1001))</f>
        <v/>
      </c>
      <c r="H918" s="74" t="str">
        <f>IF(A918="","", SUMIF(Transacoes!C$3:C1001, A918, Transacoes!H$3:H1001))</f>
        <v/>
      </c>
      <c r="I918" s="75" t="str">
        <f>IF($A918="","",SUMIF(Transacoes!$C$3:$C1001, $A918, Transacoes!I$3:I1001))</f>
        <v/>
      </c>
      <c r="J918" s="75" t="str">
        <f>IF($A918="","",SUMIF(Transacoes!$C$3:$C1001, $A918, Transacoes!J$3:J1001))</f>
        <v/>
      </c>
      <c r="K918" s="75" t="str">
        <f>IF($A918="","",SUMIF(Transacoes!$C$3:$C1001, $A918, Transacoes!K$3:K1001))</f>
        <v/>
      </c>
      <c r="L918" s="75" t="str">
        <f>IF($A918="","",SUMIF(Transacoes!$C$3:$C1001, $A918, Transacoes!L$3:L1001))</f>
        <v/>
      </c>
      <c r="M918" s="76" t="str">
        <f>IF($A918="","",SUMIF(Transacoes!$C$3:$C1001, $A918, Transacoes!M$3:M1001))</f>
        <v/>
      </c>
      <c r="N918" s="30"/>
      <c r="O918" s="31"/>
      <c r="P918" s="31"/>
      <c r="Q918" s="31"/>
      <c r="R918" s="31"/>
      <c r="S918" s="31"/>
      <c r="T918" s="31"/>
      <c r="U918" s="31"/>
      <c r="V918" s="31"/>
      <c r="W918" s="31"/>
      <c r="X918" s="31"/>
    </row>
    <row r="919">
      <c r="A919" s="69"/>
      <c r="B919" s="70" t="str">
        <f>IF($A919="","",SUMIFS(Transacoes!D$3:D1001,Transacoes!$C$3:$C1001,$A919,Transacoes!$B$3:$B1001,"C")-SUMIFS(Transacoes!D$3:D1001,Transacoes!$C$3:$C1001,$A919,Transacoes!$B$3:$B1001,"V"))</f>
        <v/>
      </c>
      <c r="C919" s="71" t="str">
        <f>IF($A919="","",(SUMIFS(Transacoes!F$3:F1001,Transacoes!$C$3:$C1001,$A919,Transacoes!$B$3:$B1001,"C")-SUMIFS(Transacoes!F$3:F1001,Transacoes!$C$3:$C1001,$A919,Transacoes!$B$3:$B1001,"V")) + G919)</f>
        <v/>
      </c>
      <c r="D919" s="71" t="str">
        <f>IFERROR(__xludf.DUMMYFUNCTION("IF(A919="""","""",IF(B919="""","""",B919*GOOGLEFINANCE(A919)))"),"")</f>
        <v/>
      </c>
      <c r="E919" s="71" t="str">
        <f t="shared" si="1"/>
        <v/>
      </c>
      <c r="F919" s="72" t="str">
        <f t="shared" si="2"/>
        <v/>
      </c>
      <c r="G919" s="73" t="str">
        <f>IF(A919="","",SUMIF(Transacoes!C$3:C1001,A919,Transacoes!G$3:G1001))</f>
        <v/>
      </c>
      <c r="H919" s="74" t="str">
        <f>IF(A919="","", SUMIF(Transacoes!C$3:C1001, A919, Transacoes!H$3:H1001))</f>
        <v/>
      </c>
      <c r="I919" s="75" t="str">
        <f>IF($A919="","",SUMIF(Transacoes!$C$3:$C1001, $A919, Transacoes!I$3:I1001))</f>
        <v/>
      </c>
      <c r="J919" s="75" t="str">
        <f>IF($A919="","",SUMIF(Transacoes!$C$3:$C1001, $A919, Transacoes!J$3:J1001))</f>
        <v/>
      </c>
      <c r="K919" s="75" t="str">
        <f>IF($A919="","",SUMIF(Transacoes!$C$3:$C1001, $A919, Transacoes!K$3:K1001))</f>
        <v/>
      </c>
      <c r="L919" s="75" t="str">
        <f>IF($A919="","",SUMIF(Transacoes!$C$3:$C1001, $A919, Transacoes!L$3:L1001))</f>
        <v/>
      </c>
      <c r="M919" s="76" t="str">
        <f>IF($A919="","",SUMIF(Transacoes!$C$3:$C1001, $A919, Transacoes!M$3:M1001))</f>
        <v/>
      </c>
      <c r="N919" s="30"/>
      <c r="O919" s="31"/>
      <c r="P919" s="31"/>
      <c r="Q919" s="31"/>
      <c r="R919" s="31"/>
      <c r="S919" s="31"/>
      <c r="T919" s="31"/>
      <c r="U919" s="31"/>
      <c r="V919" s="31"/>
      <c r="W919" s="31"/>
      <c r="X919" s="31"/>
    </row>
    <row r="920">
      <c r="A920" s="69"/>
      <c r="B920" s="70" t="str">
        <f>IF($A920="","",SUMIFS(Transacoes!D$3:D1001,Transacoes!$C$3:$C1001,$A920,Transacoes!$B$3:$B1001,"C")-SUMIFS(Transacoes!D$3:D1001,Transacoes!$C$3:$C1001,$A920,Transacoes!$B$3:$B1001,"V"))</f>
        <v/>
      </c>
      <c r="C920" s="71" t="str">
        <f>IF($A920="","",(SUMIFS(Transacoes!F$3:F1001,Transacoes!$C$3:$C1001,$A920,Transacoes!$B$3:$B1001,"C")-SUMIFS(Transacoes!F$3:F1001,Transacoes!$C$3:$C1001,$A920,Transacoes!$B$3:$B1001,"V")) + G920)</f>
        <v/>
      </c>
      <c r="D920" s="71" t="str">
        <f>IFERROR(__xludf.DUMMYFUNCTION("IF(A920="""","""",IF(B920="""","""",B920*GOOGLEFINANCE(A920)))"),"")</f>
        <v/>
      </c>
      <c r="E920" s="71" t="str">
        <f t="shared" si="1"/>
        <v/>
      </c>
      <c r="F920" s="72" t="str">
        <f t="shared" si="2"/>
        <v/>
      </c>
      <c r="G920" s="73" t="str">
        <f>IF(A920="","",SUMIF(Transacoes!C$3:C1001,A920,Transacoes!G$3:G1001))</f>
        <v/>
      </c>
      <c r="H920" s="74" t="str">
        <f>IF(A920="","", SUMIF(Transacoes!C$3:C1001, A920, Transacoes!H$3:H1001))</f>
        <v/>
      </c>
      <c r="I920" s="75" t="str">
        <f>IF($A920="","",SUMIF(Transacoes!$C$3:$C1001, $A920, Transacoes!I$3:I1001))</f>
        <v/>
      </c>
      <c r="J920" s="75" t="str">
        <f>IF($A920="","",SUMIF(Transacoes!$C$3:$C1001, $A920, Transacoes!J$3:J1001))</f>
        <v/>
      </c>
      <c r="K920" s="75" t="str">
        <f>IF($A920="","",SUMIF(Transacoes!$C$3:$C1001, $A920, Transacoes!K$3:K1001))</f>
        <v/>
      </c>
      <c r="L920" s="75" t="str">
        <f>IF($A920="","",SUMIF(Transacoes!$C$3:$C1001, $A920, Transacoes!L$3:L1001))</f>
        <v/>
      </c>
      <c r="M920" s="76" t="str">
        <f>IF($A920="","",SUMIF(Transacoes!$C$3:$C1001, $A920, Transacoes!M$3:M1001))</f>
        <v/>
      </c>
      <c r="N920" s="30"/>
      <c r="O920" s="31"/>
      <c r="P920" s="31"/>
      <c r="Q920" s="31"/>
      <c r="R920" s="31"/>
      <c r="S920" s="31"/>
      <c r="T920" s="31"/>
      <c r="U920" s="31"/>
      <c r="V920" s="31"/>
      <c r="W920" s="31"/>
      <c r="X920" s="31"/>
    </row>
    <row r="921">
      <c r="A921" s="69"/>
      <c r="B921" s="70" t="str">
        <f>IF($A921="","",SUMIFS(Transacoes!D$3:D1001,Transacoes!$C$3:$C1001,$A921,Transacoes!$B$3:$B1001,"C")-SUMIFS(Transacoes!D$3:D1001,Transacoes!$C$3:$C1001,$A921,Transacoes!$B$3:$B1001,"V"))</f>
        <v/>
      </c>
      <c r="C921" s="71" t="str">
        <f>IF($A921="","",(SUMIFS(Transacoes!F$3:F1001,Transacoes!$C$3:$C1001,$A921,Transacoes!$B$3:$B1001,"C")-SUMIFS(Transacoes!F$3:F1001,Transacoes!$C$3:$C1001,$A921,Transacoes!$B$3:$B1001,"V")) + G921)</f>
        <v/>
      </c>
      <c r="D921" s="71" t="str">
        <f>IFERROR(__xludf.DUMMYFUNCTION("IF(A921="""","""",IF(B921="""","""",B921*GOOGLEFINANCE(A921)))"),"")</f>
        <v/>
      </c>
      <c r="E921" s="71" t="str">
        <f t="shared" si="1"/>
        <v/>
      </c>
      <c r="F921" s="72" t="str">
        <f t="shared" si="2"/>
        <v/>
      </c>
      <c r="G921" s="73" t="str">
        <f>IF(A921="","",SUMIF(Transacoes!C$3:C1001,A921,Transacoes!G$3:G1001))</f>
        <v/>
      </c>
      <c r="H921" s="74" t="str">
        <f>IF(A921="","", SUMIF(Transacoes!C$3:C1001, A921, Transacoes!H$3:H1001))</f>
        <v/>
      </c>
      <c r="I921" s="75" t="str">
        <f>IF($A921="","",SUMIF(Transacoes!$C$3:$C1001, $A921, Transacoes!I$3:I1001))</f>
        <v/>
      </c>
      <c r="J921" s="75" t="str">
        <f>IF($A921="","",SUMIF(Transacoes!$C$3:$C1001, $A921, Transacoes!J$3:J1001))</f>
        <v/>
      </c>
      <c r="K921" s="75" t="str">
        <f>IF($A921="","",SUMIF(Transacoes!$C$3:$C1001, $A921, Transacoes!K$3:K1001))</f>
        <v/>
      </c>
      <c r="L921" s="75" t="str">
        <f>IF($A921="","",SUMIF(Transacoes!$C$3:$C1001, $A921, Transacoes!L$3:L1001))</f>
        <v/>
      </c>
      <c r="M921" s="76" t="str">
        <f>IF($A921="","",SUMIF(Transacoes!$C$3:$C1001, $A921, Transacoes!M$3:M1001))</f>
        <v/>
      </c>
      <c r="N921" s="30"/>
      <c r="O921" s="31"/>
      <c r="P921" s="31"/>
      <c r="Q921" s="31"/>
      <c r="R921" s="31"/>
      <c r="S921" s="31"/>
      <c r="T921" s="31"/>
      <c r="U921" s="31"/>
      <c r="V921" s="31"/>
      <c r="W921" s="31"/>
      <c r="X921" s="31"/>
    </row>
    <row r="922">
      <c r="A922" s="69"/>
      <c r="B922" s="70" t="str">
        <f>IF($A922="","",SUMIFS(Transacoes!D$3:D1001,Transacoes!$C$3:$C1001,$A922,Transacoes!$B$3:$B1001,"C")-SUMIFS(Transacoes!D$3:D1001,Transacoes!$C$3:$C1001,$A922,Transacoes!$B$3:$B1001,"V"))</f>
        <v/>
      </c>
      <c r="C922" s="71" t="str">
        <f>IF($A922="","",(SUMIFS(Transacoes!F$3:F1001,Transacoes!$C$3:$C1001,$A922,Transacoes!$B$3:$B1001,"C")-SUMIFS(Transacoes!F$3:F1001,Transacoes!$C$3:$C1001,$A922,Transacoes!$B$3:$B1001,"V")) + G922)</f>
        <v/>
      </c>
      <c r="D922" s="71" t="str">
        <f>IFERROR(__xludf.DUMMYFUNCTION("IF(A922="""","""",IF(B922="""","""",B922*GOOGLEFINANCE(A922)))"),"")</f>
        <v/>
      </c>
      <c r="E922" s="71" t="str">
        <f t="shared" si="1"/>
        <v/>
      </c>
      <c r="F922" s="72" t="str">
        <f t="shared" si="2"/>
        <v/>
      </c>
      <c r="G922" s="73" t="str">
        <f>IF(A922="","",SUMIF(Transacoes!C$3:C1001,A922,Transacoes!G$3:G1001))</f>
        <v/>
      </c>
      <c r="H922" s="74" t="str">
        <f>IF(A922="","", SUMIF(Transacoes!C$3:C1001, A922, Transacoes!H$3:H1001))</f>
        <v/>
      </c>
      <c r="I922" s="75" t="str">
        <f>IF($A922="","",SUMIF(Transacoes!$C$3:$C1001, $A922, Transacoes!I$3:I1001))</f>
        <v/>
      </c>
      <c r="J922" s="75" t="str">
        <f>IF($A922="","",SUMIF(Transacoes!$C$3:$C1001, $A922, Transacoes!J$3:J1001))</f>
        <v/>
      </c>
      <c r="K922" s="75" t="str">
        <f>IF($A922="","",SUMIF(Transacoes!$C$3:$C1001, $A922, Transacoes!K$3:K1001))</f>
        <v/>
      </c>
      <c r="L922" s="75" t="str">
        <f>IF($A922="","",SUMIF(Transacoes!$C$3:$C1001, $A922, Transacoes!L$3:L1001))</f>
        <v/>
      </c>
      <c r="M922" s="76" t="str">
        <f>IF($A922="","",SUMIF(Transacoes!$C$3:$C1001, $A922, Transacoes!M$3:M1001))</f>
        <v/>
      </c>
      <c r="N922" s="30"/>
      <c r="O922" s="31"/>
      <c r="P922" s="31"/>
      <c r="Q922" s="31"/>
      <c r="R922" s="31"/>
      <c r="S922" s="31"/>
      <c r="T922" s="31"/>
      <c r="U922" s="31"/>
      <c r="V922" s="31"/>
      <c r="W922" s="31"/>
      <c r="X922" s="31"/>
    </row>
    <row r="923">
      <c r="A923" s="69"/>
      <c r="B923" s="70" t="str">
        <f>IF($A923="","",SUMIFS(Transacoes!D$3:D1001,Transacoes!$C$3:$C1001,$A923,Transacoes!$B$3:$B1001,"C")-SUMIFS(Transacoes!D$3:D1001,Transacoes!$C$3:$C1001,$A923,Transacoes!$B$3:$B1001,"V"))</f>
        <v/>
      </c>
      <c r="C923" s="71" t="str">
        <f>IF($A923="","",(SUMIFS(Transacoes!F$3:F1001,Transacoes!$C$3:$C1001,$A923,Transacoes!$B$3:$B1001,"C")-SUMIFS(Transacoes!F$3:F1001,Transacoes!$C$3:$C1001,$A923,Transacoes!$B$3:$B1001,"V")) + G923)</f>
        <v/>
      </c>
      <c r="D923" s="71" t="str">
        <f>IFERROR(__xludf.DUMMYFUNCTION("IF(A923="""","""",IF(B923="""","""",B923*GOOGLEFINANCE(A923)))"),"")</f>
        <v/>
      </c>
      <c r="E923" s="71" t="str">
        <f t="shared" si="1"/>
        <v/>
      </c>
      <c r="F923" s="72" t="str">
        <f t="shared" si="2"/>
        <v/>
      </c>
      <c r="G923" s="73" t="str">
        <f>IF(A923="","",SUMIF(Transacoes!C$3:C1001,A923,Transacoes!G$3:G1001))</f>
        <v/>
      </c>
      <c r="H923" s="74" t="str">
        <f>IF(A923="","", SUMIF(Transacoes!C$3:C1001, A923, Transacoes!H$3:H1001))</f>
        <v/>
      </c>
      <c r="I923" s="75" t="str">
        <f>IF($A923="","",SUMIF(Transacoes!$C$3:$C1001, $A923, Transacoes!I$3:I1001))</f>
        <v/>
      </c>
      <c r="J923" s="75" t="str">
        <f>IF($A923="","",SUMIF(Transacoes!$C$3:$C1001, $A923, Transacoes!J$3:J1001))</f>
        <v/>
      </c>
      <c r="K923" s="75" t="str">
        <f>IF($A923="","",SUMIF(Transacoes!$C$3:$C1001, $A923, Transacoes!K$3:K1001))</f>
        <v/>
      </c>
      <c r="L923" s="75" t="str">
        <f>IF($A923="","",SUMIF(Transacoes!$C$3:$C1001, $A923, Transacoes!L$3:L1001))</f>
        <v/>
      </c>
      <c r="M923" s="76" t="str">
        <f>IF($A923="","",SUMIF(Transacoes!$C$3:$C1001, $A923, Transacoes!M$3:M1001))</f>
        <v/>
      </c>
      <c r="N923" s="30"/>
      <c r="O923" s="31"/>
      <c r="P923" s="31"/>
      <c r="Q923" s="31"/>
      <c r="R923" s="31"/>
      <c r="S923" s="31"/>
      <c r="T923" s="31"/>
      <c r="U923" s="31"/>
      <c r="V923" s="31"/>
      <c r="W923" s="31"/>
      <c r="X923" s="31"/>
    </row>
    <row r="924">
      <c r="A924" s="69"/>
      <c r="B924" s="70" t="str">
        <f>IF($A924="","",SUMIFS(Transacoes!D$3:D1001,Transacoes!$C$3:$C1001,$A924,Transacoes!$B$3:$B1001,"C")-SUMIFS(Transacoes!D$3:D1001,Transacoes!$C$3:$C1001,$A924,Transacoes!$B$3:$B1001,"V"))</f>
        <v/>
      </c>
      <c r="C924" s="71" t="str">
        <f>IF($A924="","",(SUMIFS(Transacoes!F$3:F1001,Transacoes!$C$3:$C1001,$A924,Transacoes!$B$3:$B1001,"C")-SUMIFS(Transacoes!F$3:F1001,Transacoes!$C$3:$C1001,$A924,Transacoes!$B$3:$B1001,"V")) + G924)</f>
        <v/>
      </c>
      <c r="D924" s="71" t="str">
        <f>IFERROR(__xludf.DUMMYFUNCTION("IF(A924="""","""",IF(B924="""","""",B924*GOOGLEFINANCE(A924)))"),"")</f>
        <v/>
      </c>
      <c r="E924" s="71" t="str">
        <f t="shared" si="1"/>
        <v/>
      </c>
      <c r="F924" s="72" t="str">
        <f t="shared" si="2"/>
        <v/>
      </c>
      <c r="G924" s="73" t="str">
        <f>IF(A924="","",SUMIF(Transacoes!C$3:C1001,A924,Transacoes!G$3:G1001))</f>
        <v/>
      </c>
      <c r="H924" s="74" t="str">
        <f>IF(A924="","", SUMIF(Transacoes!C$3:C1001, A924, Transacoes!H$3:H1001))</f>
        <v/>
      </c>
      <c r="I924" s="75" t="str">
        <f>IF($A924="","",SUMIF(Transacoes!$C$3:$C1001, $A924, Transacoes!I$3:I1001))</f>
        <v/>
      </c>
      <c r="J924" s="75" t="str">
        <f>IF($A924="","",SUMIF(Transacoes!$C$3:$C1001, $A924, Transacoes!J$3:J1001))</f>
        <v/>
      </c>
      <c r="K924" s="75" t="str">
        <f>IF($A924="","",SUMIF(Transacoes!$C$3:$C1001, $A924, Transacoes!K$3:K1001))</f>
        <v/>
      </c>
      <c r="L924" s="75" t="str">
        <f>IF($A924="","",SUMIF(Transacoes!$C$3:$C1001, $A924, Transacoes!L$3:L1001))</f>
        <v/>
      </c>
      <c r="M924" s="76" t="str">
        <f>IF($A924="","",SUMIF(Transacoes!$C$3:$C1001, $A924, Transacoes!M$3:M1001))</f>
        <v/>
      </c>
      <c r="N924" s="30"/>
      <c r="O924" s="31"/>
      <c r="P924" s="31"/>
      <c r="Q924" s="31"/>
      <c r="R924" s="31"/>
      <c r="S924" s="31"/>
      <c r="T924" s="31"/>
      <c r="U924" s="31"/>
      <c r="V924" s="31"/>
      <c r="W924" s="31"/>
      <c r="X924" s="31"/>
    </row>
    <row r="925">
      <c r="A925" s="69"/>
      <c r="B925" s="70" t="str">
        <f>IF($A925="","",SUMIFS(Transacoes!D$3:D1001,Transacoes!$C$3:$C1001,$A925,Transacoes!$B$3:$B1001,"C")-SUMIFS(Transacoes!D$3:D1001,Transacoes!$C$3:$C1001,$A925,Transacoes!$B$3:$B1001,"V"))</f>
        <v/>
      </c>
      <c r="C925" s="71" t="str">
        <f>IF($A925="","",(SUMIFS(Transacoes!F$3:F1001,Transacoes!$C$3:$C1001,$A925,Transacoes!$B$3:$B1001,"C")-SUMIFS(Transacoes!F$3:F1001,Transacoes!$C$3:$C1001,$A925,Transacoes!$B$3:$B1001,"V")) + G925)</f>
        <v/>
      </c>
      <c r="D925" s="71" t="str">
        <f>IFERROR(__xludf.DUMMYFUNCTION("IF(A925="""","""",IF(B925="""","""",B925*GOOGLEFINANCE(A925)))"),"")</f>
        <v/>
      </c>
      <c r="E925" s="71" t="str">
        <f t="shared" si="1"/>
        <v/>
      </c>
      <c r="F925" s="72" t="str">
        <f t="shared" si="2"/>
        <v/>
      </c>
      <c r="G925" s="73" t="str">
        <f>IF(A925="","",SUMIF(Transacoes!C$3:C1001,A925,Transacoes!G$3:G1001))</f>
        <v/>
      </c>
      <c r="H925" s="74" t="str">
        <f>IF(A925="","", SUMIF(Transacoes!C$3:C1001, A925, Transacoes!H$3:H1001))</f>
        <v/>
      </c>
      <c r="I925" s="75" t="str">
        <f>IF($A925="","",SUMIF(Transacoes!$C$3:$C1001, $A925, Transacoes!I$3:I1001))</f>
        <v/>
      </c>
      <c r="J925" s="75" t="str">
        <f>IF($A925="","",SUMIF(Transacoes!$C$3:$C1001, $A925, Transacoes!J$3:J1001))</f>
        <v/>
      </c>
      <c r="K925" s="75" t="str">
        <f>IF($A925="","",SUMIF(Transacoes!$C$3:$C1001, $A925, Transacoes!K$3:K1001))</f>
        <v/>
      </c>
      <c r="L925" s="75" t="str">
        <f>IF($A925="","",SUMIF(Transacoes!$C$3:$C1001, $A925, Transacoes!L$3:L1001))</f>
        <v/>
      </c>
      <c r="M925" s="76" t="str">
        <f>IF($A925="","",SUMIF(Transacoes!$C$3:$C1001, $A925, Transacoes!M$3:M1001))</f>
        <v/>
      </c>
      <c r="N925" s="30"/>
      <c r="O925" s="31"/>
      <c r="P925" s="31"/>
      <c r="Q925" s="31"/>
      <c r="R925" s="31"/>
      <c r="S925" s="31"/>
      <c r="T925" s="31"/>
      <c r="U925" s="31"/>
      <c r="V925" s="31"/>
      <c r="W925" s="31"/>
      <c r="X925" s="31"/>
    </row>
    <row r="926">
      <c r="A926" s="69"/>
      <c r="B926" s="70" t="str">
        <f>IF($A926="","",SUMIFS(Transacoes!D$3:D1001,Transacoes!$C$3:$C1001,$A926,Transacoes!$B$3:$B1001,"C")-SUMIFS(Transacoes!D$3:D1001,Transacoes!$C$3:$C1001,$A926,Transacoes!$B$3:$B1001,"V"))</f>
        <v/>
      </c>
      <c r="C926" s="71" t="str">
        <f>IF($A926="","",(SUMIFS(Transacoes!F$3:F1001,Transacoes!$C$3:$C1001,$A926,Transacoes!$B$3:$B1001,"C")-SUMIFS(Transacoes!F$3:F1001,Transacoes!$C$3:$C1001,$A926,Transacoes!$B$3:$B1001,"V")) + G926)</f>
        <v/>
      </c>
      <c r="D926" s="71" t="str">
        <f>IFERROR(__xludf.DUMMYFUNCTION("IF(A926="""","""",IF(B926="""","""",B926*GOOGLEFINANCE(A926)))"),"")</f>
        <v/>
      </c>
      <c r="E926" s="71" t="str">
        <f t="shared" si="1"/>
        <v/>
      </c>
      <c r="F926" s="72" t="str">
        <f t="shared" si="2"/>
        <v/>
      </c>
      <c r="G926" s="73" t="str">
        <f>IF(A926="","",SUMIF(Transacoes!C$3:C1001,A926,Transacoes!G$3:G1001))</f>
        <v/>
      </c>
      <c r="H926" s="74" t="str">
        <f>IF(A926="","", SUMIF(Transacoes!C$3:C1001, A926, Transacoes!H$3:H1001))</f>
        <v/>
      </c>
      <c r="I926" s="75" t="str">
        <f>IF($A926="","",SUMIF(Transacoes!$C$3:$C1001, $A926, Transacoes!I$3:I1001))</f>
        <v/>
      </c>
      <c r="J926" s="75" t="str">
        <f>IF($A926="","",SUMIF(Transacoes!$C$3:$C1001, $A926, Transacoes!J$3:J1001))</f>
        <v/>
      </c>
      <c r="K926" s="75" t="str">
        <f>IF($A926="","",SUMIF(Transacoes!$C$3:$C1001, $A926, Transacoes!K$3:K1001))</f>
        <v/>
      </c>
      <c r="L926" s="75" t="str">
        <f>IF($A926="","",SUMIF(Transacoes!$C$3:$C1001, $A926, Transacoes!L$3:L1001))</f>
        <v/>
      </c>
      <c r="M926" s="76" t="str">
        <f>IF($A926="","",SUMIF(Transacoes!$C$3:$C1001, $A926, Transacoes!M$3:M1001))</f>
        <v/>
      </c>
      <c r="N926" s="30"/>
      <c r="O926" s="31"/>
      <c r="P926" s="31"/>
      <c r="Q926" s="31"/>
      <c r="R926" s="31"/>
      <c r="S926" s="31"/>
      <c r="T926" s="31"/>
      <c r="U926" s="31"/>
      <c r="V926" s="31"/>
      <c r="W926" s="31"/>
      <c r="X926" s="31"/>
    </row>
    <row r="927">
      <c r="A927" s="69"/>
      <c r="B927" s="70" t="str">
        <f>IF($A927="","",SUMIFS(Transacoes!D$3:D1001,Transacoes!$C$3:$C1001,$A927,Transacoes!$B$3:$B1001,"C")-SUMIFS(Transacoes!D$3:D1001,Transacoes!$C$3:$C1001,$A927,Transacoes!$B$3:$B1001,"V"))</f>
        <v/>
      </c>
      <c r="C927" s="71" t="str">
        <f>IF($A927="","",(SUMIFS(Transacoes!F$3:F1001,Transacoes!$C$3:$C1001,$A927,Transacoes!$B$3:$B1001,"C")-SUMIFS(Transacoes!F$3:F1001,Transacoes!$C$3:$C1001,$A927,Transacoes!$B$3:$B1001,"V")) + G927)</f>
        <v/>
      </c>
      <c r="D927" s="71" t="str">
        <f>IFERROR(__xludf.DUMMYFUNCTION("IF(A927="""","""",IF(B927="""","""",B927*GOOGLEFINANCE(A927)))"),"")</f>
        <v/>
      </c>
      <c r="E927" s="71" t="str">
        <f t="shared" si="1"/>
        <v/>
      </c>
      <c r="F927" s="72" t="str">
        <f t="shared" si="2"/>
        <v/>
      </c>
      <c r="G927" s="73" t="str">
        <f>IF(A927="","",SUMIF(Transacoes!C$3:C1001,A927,Transacoes!G$3:G1001))</f>
        <v/>
      </c>
      <c r="H927" s="74" t="str">
        <f>IF(A927="","", SUMIF(Transacoes!C$3:C1001, A927, Transacoes!H$3:H1001))</f>
        <v/>
      </c>
      <c r="I927" s="75" t="str">
        <f>IF($A927="","",SUMIF(Transacoes!$C$3:$C1001, $A927, Transacoes!I$3:I1001))</f>
        <v/>
      </c>
      <c r="J927" s="75" t="str">
        <f>IF($A927="","",SUMIF(Transacoes!$C$3:$C1001, $A927, Transacoes!J$3:J1001))</f>
        <v/>
      </c>
      <c r="K927" s="75" t="str">
        <f>IF($A927="","",SUMIF(Transacoes!$C$3:$C1001, $A927, Transacoes!K$3:K1001))</f>
        <v/>
      </c>
      <c r="L927" s="75" t="str">
        <f>IF($A927="","",SUMIF(Transacoes!$C$3:$C1001, $A927, Transacoes!L$3:L1001))</f>
        <v/>
      </c>
      <c r="M927" s="76" t="str">
        <f>IF($A927="","",SUMIF(Transacoes!$C$3:$C1001, $A927, Transacoes!M$3:M1001))</f>
        <v/>
      </c>
      <c r="N927" s="30"/>
      <c r="O927" s="31"/>
      <c r="P927" s="31"/>
      <c r="Q927" s="31"/>
      <c r="R927" s="31"/>
      <c r="S927" s="31"/>
      <c r="T927" s="31"/>
      <c r="U927" s="31"/>
      <c r="V927" s="31"/>
      <c r="W927" s="31"/>
      <c r="X927" s="31"/>
    </row>
    <row r="928">
      <c r="A928" s="69"/>
      <c r="B928" s="70" t="str">
        <f>IF($A928="","",SUMIFS(Transacoes!D$3:D1001,Transacoes!$C$3:$C1001,$A928,Transacoes!$B$3:$B1001,"C")-SUMIFS(Transacoes!D$3:D1001,Transacoes!$C$3:$C1001,$A928,Transacoes!$B$3:$B1001,"V"))</f>
        <v/>
      </c>
      <c r="C928" s="71" t="str">
        <f>IF($A928="","",(SUMIFS(Transacoes!F$3:F1001,Transacoes!$C$3:$C1001,$A928,Transacoes!$B$3:$B1001,"C")-SUMIFS(Transacoes!F$3:F1001,Transacoes!$C$3:$C1001,$A928,Transacoes!$B$3:$B1001,"V")) + G928)</f>
        <v/>
      </c>
      <c r="D928" s="71" t="str">
        <f>IFERROR(__xludf.DUMMYFUNCTION("IF(A928="""","""",IF(B928="""","""",B928*GOOGLEFINANCE(A928)))"),"")</f>
        <v/>
      </c>
      <c r="E928" s="71" t="str">
        <f t="shared" si="1"/>
        <v/>
      </c>
      <c r="F928" s="72" t="str">
        <f t="shared" si="2"/>
        <v/>
      </c>
      <c r="G928" s="73" t="str">
        <f>IF(A928="","",SUMIF(Transacoes!C$3:C1001,A928,Transacoes!G$3:G1001))</f>
        <v/>
      </c>
      <c r="H928" s="74" t="str">
        <f>IF(A928="","", SUMIF(Transacoes!C$3:C1001, A928, Transacoes!H$3:H1001))</f>
        <v/>
      </c>
      <c r="I928" s="75" t="str">
        <f>IF($A928="","",SUMIF(Transacoes!$C$3:$C1001, $A928, Transacoes!I$3:I1001))</f>
        <v/>
      </c>
      <c r="J928" s="75" t="str">
        <f>IF($A928="","",SUMIF(Transacoes!$C$3:$C1001, $A928, Transacoes!J$3:J1001))</f>
        <v/>
      </c>
      <c r="K928" s="75" t="str">
        <f>IF($A928="","",SUMIF(Transacoes!$C$3:$C1001, $A928, Transacoes!K$3:K1001))</f>
        <v/>
      </c>
      <c r="L928" s="75" t="str">
        <f>IF($A928="","",SUMIF(Transacoes!$C$3:$C1001, $A928, Transacoes!L$3:L1001))</f>
        <v/>
      </c>
      <c r="M928" s="76" t="str">
        <f>IF($A928="","",SUMIF(Transacoes!$C$3:$C1001, $A928, Transacoes!M$3:M1001))</f>
        <v/>
      </c>
      <c r="N928" s="30"/>
      <c r="O928" s="31"/>
      <c r="P928" s="31"/>
      <c r="Q928" s="31"/>
      <c r="R928" s="31"/>
      <c r="S928" s="31"/>
      <c r="T928" s="31"/>
      <c r="U928" s="31"/>
      <c r="V928" s="31"/>
      <c r="W928" s="31"/>
      <c r="X928" s="31"/>
    </row>
    <row r="929">
      <c r="A929" s="69"/>
      <c r="B929" s="70" t="str">
        <f>IF($A929="","",SUMIFS(Transacoes!D$3:D1001,Transacoes!$C$3:$C1001,$A929,Transacoes!$B$3:$B1001,"C")-SUMIFS(Transacoes!D$3:D1001,Transacoes!$C$3:$C1001,$A929,Transacoes!$B$3:$B1001,"V"))</f>
        <v/>
      </c>
      <c r="C929" s="71" t="str">
        <f>IF($A929="","",(SUMIFS(Transacoes!F$3:F1001,Transacoes!$C$3:$C1001,$A929,Transacoes!$B$3:$B1001,"C")-SUMIFS(Transacoes!F$3:F1001,Transacoes!$C$3:$C1001,$A929,Transacoes!$B$3:$B1001,"V")) + G929)</f>
        <v/>
      </c>
      <c r="D929" s="71" t="str">
        <f>IFERROR(__xludf.DUMMYFUNCTION("IF(A929="""","""",IF(B929="""","""",B929*GOOGLEFINANCE(A929)))"),"")</f>
        <v/>
      </c>
      <c r="E929" s="71" t="str">
        <f t="shared" si="1"/>
        <v/>
      </c>
      <c r="F929" s="72" t="str">
        <f t="shared" si="2"/>
        <v/>
      </c>
      <c r="G929" s="73" t="str">
        <f>IF(A929="","",SUMIF(Transacoes!C$3:C1001,A929,Transacoes!G$3:G1001))</f>
        <v/>
      </c>
      <c r="H929" s="74" t="str">
        <f>IF(A929="","", SUMIF(Transacoes!C$3:C1001, A929, Transacoes!H$3:H1001))</f>
        <v/>
      </c>
      <c r="I929" s="75" t="str">
        <f>IF($A929="","",SUMIF(Transacoes!$C$3:$C1001, $A929, Transacoes!I$3:I1001))</f>
        <v/>
      </c>
      <c r="J929" s="75" t="str">
        <f>IF($A929="","",SUMIF(Transacoes!$C$3:$C1001, $A929, Transacoes!J$3:J1001))</f>
        <v/>
      </c>
      <c r="K929" s="75" t="str">
        <f>IF($A929="","",SUMIF(Transacoes!$C$3:$C1001, $A929, Transacoes!K$3:K1001))</f>
        <v/>
      </c>
      <c r="L929" s="75" t="str">
        <f>IF($A929="","",SUMIF(Transacoes!$C$3:$C1001, $A929, Transacoes!L$3:L1001))</f>
        <v/>
      </c>
      <c r="M929" s="76" t="str">
        <f>IF($A929="","",SUMIF(Transacoes!$C$3:$C1001, $A929, Transacoes!M$3:M1001))</f>
        <v/>
      </c>
      <c r="N929" s="30"/>
      <c r="O929" s="31"/>
      <c r="P929" s="31"/>
      <c r="Q929" s="31"/>
      <c r="R929" s="31"/>
      <c r="S929" s="31"/>
      <c r="T929" s="31"/>
      <c r="U929" s="31"/>
      <c r="V929" s="31"/>
      <c r="W929" s="31"/>
      <c r="X929" s="31"/>
    </row>
    <row r="930">
      <c r="A930" s="69"/>
      <c r="B930" s="70" t="str">
        <f>IF($A930="","",SUMIFS(Transacoes!D$3:D1001,Transacoes!$C$3:$C1001,$A930,Transacoes!$B$3:$B1001,"C")-SUMIFS(Transacoes!D$3:D1001,Transacoes!$C$3:$C1001,$A930,Transacoes!$B$3:$B1001,"V"))</f>
        <v/>
      </c>
      <c r="C930" s="71" t="str">
        <f>IF($A930="","",(SUMIFS(Transacoes!F$3:F1001,Transacoes!$C$3:$C1001,$A930,Transacoes!$B$3:$B1001,"C")-SUMIFS(Transacoes!F$3:F1001,Transacoes!$C$3:$C1001,$A930,Transacoes!$B$3:$B1001,"V")) + G930)</f>
        <v/>
      </c>
      <c r="D930" s="71" t="str">
        <f>IFERROR(__xludf.DUMMYFUNCTION("IF(A930="""","""",IF(B930="""","""",B930*GOOGLEFINANCE(A930)))"),"")</f>
        <v/>
      </c>
      <c r="E930" s="71" t="str">
        <f t="shared" si="1"/>
        <v/>
      </c>
      <c r="F930" s="72" t="str">
        <f t="shared" si="2"/>
        <v/>
      </c>
      <c r="G930" s="73" t="str">
        <f>IF(A930="","",SUMIF(Transacoes!C$3:C1001,A930,Transacoes!G$3:G1001))</f>
        <v/>
      </c>
      <c r="H930" s="74" t="str">
        <f>IF(A930="","", SUMIF(Transacoes!C$3:C1001, A930, Transacoes!H$3:H1001))</f>
        <v/>
      </c>
      <c r="I930" s="75" t="str">
        <f>IF($A930="","",SUMIF(Transacoes!$C$3:$C1001, $A930, Transacoes!I$3:I1001))</f>
        <v/>
      </c>
      <c r="J930" s="75" t="str">
        <f>IF($A930="","",SUMIF(Transacoes!$C$3:$C1001, $A930, Transacoes!J$3:J1001))</f>
        <v/>
      </c>
      <c r="K930" s="75" t="str">
        <f>IF($A930="","",SUMIF(Transacoes!$C$3:$C1001, $A930, Transacoes!K$3:K1001))</f>
        <v/>
      </c>
      <c r="L930" s="75" t="str">
        <f>IF($A930="","",SUMIF(Transacoes!$C$3:$C1001, $A930, Transacoes!L$3:L1001))</f>
        <v/>
      </c>
      <c r="M930" s="76" t="str">
        <f>IF($A930="","",SUMIF(Transacoes!$C$3:$C1001, $A930, Transacoes!M$3:M1001))</f>
        <v/>
      </c>
      <c r="N930" s="30"/>
      <c r="O930" s="31"/>
      <c r="P930" s="31"/>
      <c r="Q930" s="31"/>
      <c r="R930" s="31"/>
      <c r="S930" s="31"/>
      <c r="T930" s="31"/>
      <c r="U930" s="31"/>
      <c r="V930" s="31"/>
      <c r="W930" s="31"/>
      <c r="X930" s="31"/>
    </row>
    <row r="931">
      <c r="A931" s="69"/>
      <c r="B931" s="70" t="str">
        <f>IF($A931="","",SUMIFS(Transacoes!D$3:D1001,Transacoes!$C$3:$C1001,$A931,Transacoes!$B$3:$B1001,"C")-SUMIFS(Transacoes!D$3:D1001,Transacoes!$C$3:$C1001,$A931,Transacoes!$B$3:$B1001,"V"))</f>
        <v/>
      </c>
      <c r="C931" s="71" t="str">
        <f>IF($A931="","",(SUMIFS(Transacoes!F$3:F1001,Transacoes!$C$3:$C1001,$A931,Transacoes!$B$3:$B1001,"C")-SUMIFS(Transacoes!F$3:F1001,Transacoes!$C$3:$C1001,$A931,Transacoes!$B$3:$B1001,"V")) + G931)</f>
        <v/>
      </c>
      <c r="D931" s="71" t="str">
        <f>IFERROR(__xludf.DUMMYFUNCTION("IF(A931="""","""",IF(B931="""","""",B931*GOOGLEFINANCE(A931)))"),"")</f>
        <v/>
      </c>
      <c r="E931" s="71" t="str">
        <f t="shared" si="1"/>
        <v/>
      </c>
      <c r="F931" s="72" t="str">
        <f t="shared" si="2"/>
        <v/>
      </c>
      <c r="G931" s="73" t="str">
        <f>IF(A931="","",SUMIF(Transacoes!C$3:C1001,A931,Transacoes!G$3:G1001))</f>
        <v/>
      </c>
      <c r="H931" s="74" t="str">
        <f>IF(A931="","", SUMIF(Transacoes!C$3:C1001, A931, Transacoes!H$3:H1001))</f>
        <v/>
      </c>
      <c r="I931" s="75" t="str">
        <f>IF($A931="","",SUMIF(Transacoes!$C$3:$C1001, $A931, Transacoes!I$3:I1001))</f>
        <v/>
      </c>
      <c r="J931" s="75" t="str">
        <f>IF($A931="","",SUMIF(Transacoes!$C$3:$C1001, $A931, Transacoes!J$3:J1001))</f>
        <v/>
      </c>
      <c r="K931" s="75" t="str">
        <f>IF($A931="","",SUMIF(Transacoes!$C$3:$C1001, $A931, Transacoes!K$3:K1001))</f>
        <v/>
      </c>
      <c r="L931" s="75" t="str">
        <f>IF($A931="","",SUMIF(Transacoes!$C$3:$C1001, $A931, Transacoes!L$3:L1001))</f>
        <v/>
      </c>
      <c r="M931" s="76" t="str">
        <f>IF($A931="","",SUMIF(Transacoes!$C$3:$C1001, $A931, Transacoes!M$3:M1001))</f>
        <v/>
      </c>
      <c r="N931" s="30"/>
      <c r="O931" s="31"/>
      <c r="P931" s="31"/>
      <c r="Q931" s="31"/>
      <c r="R931" s="31"/>
      <c r="S931" s="31"/>
      <c r="T931" s="31"/>
      <c r="U931" s="31"/>
      <c r="V931" s="31"/>
      <c r="W931" s="31"/>
      <c r="X931" s="31"/>
    </row>
    <row r="932">
      <c r="A932" s="69"/>
      <c r="B932" s="70" t="str">
        <f>IF($A932="","",SUMIFS(Transacoes!D$3:D1001,Transacoes!$C$3:$C1001,$A932,Transacoes!$B$3:$B1001,"C")-SUMIFS(Transacoes!D$3:D1001,Transacoes!$C$3:$C1001,$A932,Transacoes!$B$3:$B1001,"V"))</f>
        <v/>
      </c>
      <c r="C932" s="71" t="str">
        <f>IF($A932="","",(SUMIFS(Transacoes!F$3:F1001,Transacoes!$C$3:$C1001,$A932,Transacoes!$B$3:$B1001,"C")-SUMIFS(Transacoes!F$3:F1001,Transacoes!$C$3:$C1001,$A932,Transacoes!$B$3:$B1001,"V")) + G932)</f>
        <v/>
      </c>
      <c r="D932" s="71" t="str">
        <f>IFERROR(__xludf.DUMMYFUNCTION("IF(A932="""","""",IF(B932="""","""",B932*GOOGLEFINANCE(A932)))"),"")</f>
        <v/>
      </c>
      <c r="E932" s="71" t="str">
        <f t="shared" si="1"/>
        <v/>
      </c>
      <c r="F932" s="72" t="str">
        <f t="shared" si="2"/>
        <v/>
      </c>
      <c r="G932" s="73" t="str">
        <f>IF(A932="","",SUMIF(Transacoes!C$3:C1001,A932,Transacoes!G$3:G1001))</f>
        <v/>
      </c>
      <c r="H932" s="74" t="str">
        <f>IF(A932="","", SUMIF(Transacoes!C$3:C1001, A932, Transacoes!H$3:H1001))</f>
        <v/>
      </c>
      <c r="I932" s="75" t="str">
        <f>IF($A932="","",SUMIF(Transacoes!$C$3:$C1001, $A932, Transacoes!I$3:I1001))</f>
        <v/>
      </c>
      <c r="J932" s="75" t="str">
        <f>IF($A932="","",SUMIF(Transacoes!$C$3:$C1001, $A932, Transacoes!J$3:J1001))</f>
        <v/>
      </c>
      <c r="K932" s="75" t="str">
        <f>IF($A932="","",SUMIF(Transacoes!$C$3:$C1001, $A932, Transacoes!K$3:K1001))</f>
        <v/>
      </c>
      <c r="L932" s="75" t="str">
        <f>IF($A932="","",SUMIF(Transacoes!$C$3:$C1001, $A932, Transacoes!L$3:L1001))</f>
        <v/>
      </c>
      <c r="M932" s="76" t="str">
        <f>IF($A932="","",SUMIF(Transacoes!$C$3:$C1001, $A932, Transacoes!M$3:M1001))</f>
        <v/>
      </c>
      <c r="N932" s="30"/>
      <c r="O932" s="31"/>
      <c r="P932" s="31"/>
      <c r="Q932" s="31"/>
      <c r="R932" s="31"/>
      <c r="S932" s="31"/>
      <c r="T932" s="31"/>
      <c r="U932" s="31"/>
      <c r="V932" s="31"/>
      <c r="W932" s="31"/>
      <c r="X932" s="31"/>
    </row>
    <row r="933">
      <c r="A933" s="69"/>
      <c r="B933" s="70" t="str">
        <f>IF($A933="","",SUMIFS(Transacoes!D$3:D1001,Transacoes!$C$3:$C1001,$A933,Transacoes!$B$3:$B1001,"C")-SUMIFS(Transacoes!D$3:D1001,Transacoes!$C$3:$C1001,$A933,Transacoes!$B$3:$B1001,"V"))</f>
        <v/>
      </c>
      <c r="C933" s="71" t="str">
        <f>IF($A933="","",(SUMIFS(Transacoes!F$3:F1001,Transacoes!$C$3:$C1001,$A933,Transacoes!$B$3:$B1001,"C")-SUMIFS(Transacoes!F$3:F1001,Transacoes!$C$3:$C1001,$A933,Transacoes!$B$3:$B1001,"V")) + G933)</f>
        <v/>
      </c>
      <c r="D933" s="71" t="str">
        <f>IFERROR(__xludf.DUMMYFUNCTION("IF(A933="""","""",IF(B933="""","""",B933*GOOGLEFINANCE(A933)))"),"")</f>
        <v/>
      </c>
      <c r="E933" s="71" t="str">
        <f t="shared" si="1"/>
        <v/>
      </c>
      <c r="F933" s="72" t="str">
        <f t="shared" si="2"/>
        <v/>
      </c>
      <c r="G933" s="73" t="str">
        <f>IF(A933="","",SUMIF(Transacoes!C$3:C1001,A933,Transacoes!G$3:G1001))</f>
        <v/>
      </c>
      <c r="H933" s="74" t="str">
        <f>IF(A933="","", SUMIF(Transacoes!C$3:C1001, A933, Transacoes!H$3:H1001))</f>
        <v/>
      </c>
      <c r="I933" s="75" t="str">
        <f>IF($A933="","",SUMIF(Transacoes!$C$3:$C1001, $A933, Transacoes!I$3:I1001))</f>
        <v/>
      </c>
      <c r="J933" s="75" t="str">
        <f>IF($A933="","",SUMIF(Transacoes!$C$3:$C1001, $A933, Transacoes!J$3:J1001))</f>
        <v/>
      </c>
      <c r="K933" s="75" t="str">
        <f>IF($A933="","",SUMIF(Transacoes!$C$3:$C1001, $A933, Transacoes!K$3:K1001))</f>
        <v/>
      </c>
      <c r="L933" s="75" t="str">
        <f>IF($A933="","",SUMIF(Transacoes!$C$3:$C1001, $A933, Transacoes!L$3:L1001))</f>
        <v/>
      </c>
      <c r="M933" s="76" t="str">
        <f>IF($A933="","",SUMIF(Transacoes!$C$3:$C1001, $A933, Transacoes!M$3:M1001))</f>
        <v/>
      </c>
      <c r="N933" s="30"/>
      <c r="O933" s="31"/>
      <c r="P933" s="31"/>
      <c r="Q933" s="31"/>
      <c r="R933" s="31"/>
      <c r="S933" s="31"/>
      <c r="T933" s="31"/>
      <c r="U933" s="31"/>
      <c r="V933" s="31"/>
      <c r="W933" s="31"/>
      <c r="X933" s="31"/>
    </row>
    <row r="934">
      <c r="A934" s="69"/>
      <c r="B934" s="70" t="str">
        <f>IF($A934="","",SUMIFS(Transacoes!D$3:D1001,Transacoes!$C$3:$C1001,$A934,Transacoes!$B$3:$B1001,"C")-SUMIFS(Transacoes!D$3:D1001,Transacoes!$C$3:$C1001,$A934,Transacoes!$B$3:$B1001,"V"))</f>
        <v/>
      </c>
      <c r="C934" s="71" t="str">
        <f>IF($A934="","",(SUMIFS(Transacoes!F$3:F1001,Transacoes!$C$3:$C1001,$A934,Transacoes!$B$3:$B1001,"C")-SUMIFS(Transacoes!F$3:F1001,Transacoes!$C$3:$C1001,$A934,Transacoes!$B$3:$B1001,"V")) + G934)</f>
        <v/>
      </c>
      <c r="D934" s="71" t="str">
        <f>IFERROR(__xludf.DUMMYFUNCTION("IF(A934="""","""",IF(B934="""","""",B934*GOOGLEFINANCE(A934)))"),"")</f>
        <v/>
      </c>
      <c r="E934" s="71" t="str">
        <f t="shared" si="1"/>
        <v/>
      </c>
      <c r="F934" s="72" t="str">
        <f t="shared" si="2"/>
        <v/>
      </c>
      <c r="G934" s="73" t="str">
        <f>IF(A934="","",SUMIF(Transacoes!C$3:C1001,A934,Transacoes!G$3:G1001))</f>
        <v/>
      </c>
      <c r="H934" s="74" t="str">
        <f>IF(A934="","", SUMIF(Transacoes!C$3:C1001, A934, Transacoes!H$3:H1001))</f>
        <v/>
      </c>
      <c r="I934" s="75" t="str">
        <f>IF($A934="","",SUMIF(Transacoes!$C$3:$C1001, $A934, Transacoes!I$3:I1001))</f>
        <v/>
      </c>
      <c r="J934" s="75" t="str">
        <f>IF($A934="","",SUMIF(Transacoes!$C$3:$C1001, $A934, Transacoes!J$3:J1001))</f>
        <v/>
      </c>
      <c r="K934" s="75" t="str">
        <f>IF($A934="","",SUMIF(Transacoes!$C$3:$C1001, $A934, Transacoes!K$3:K1001))</f>
        <v/>
      </c>
      <c r="L934" s="75" t="str">
        <f>IF($A934="","",SUMIF(Transacoes!$C$3:$C1001, $A934, Transacoes!L$3:L1001))</f>
        <v/>
      </c>
      <c r="M934" s="76" t="str">
        <f>IF($A934="","",SUMIF(Transacoes!$C$3:$C1001, $A934, Transacoes!M$3:M1001))</f>
        <v/>
      </c>
      <c r="N934" s="30"/>
      <c r="O934" s="31"/>
      <c r="P934" s="31"/>
      <c r="Q934" s="31"/>
      <c r="R934" s="31"/>
      <c r="S934" s="31"/>
      <c r="T934" s="31"/>
      <c r="U934" s="31"/>
      <c r="V934" s="31"/>
      <c r="W934" s="31"/>
      <c r="X934" s="31"/>
    </row>
    <row r="935">
      <c r="A935" s="69"/>
      <c r="B935" s="70" t="str">
        <f>IF($A935="","",SUMIFS(Transacoes!D$3:D1001,Transacoes!$C$3:$C1001,$A935,Transacoes!$B$3:$B1001,"C")-SUMIFS(Transacoes!D$3:D1001,Transacoes!$C$3:$C1001,$A935,Transacoes!$B$3:$B1001,"V"))</f>
        <v/>
      </c>
      <c r="C935" s="71" t="str">
        <f>IF($A935="","",(SUMIFS(Transacoes!F$3:F1001,Transacoes!$C$3:$C1001,$A935,Transacoes!$B$3:$B1001,"C")-SUMIFS(Transacoes!F$3:F1001,Transacoes!$C$3:$C1001,$A935,Transacoes!$B$3:$B1001,"V")) + G935)</f>
        <v/>
      </c>
      <c r="D935" s="71" t="str">
        <f>IFERROR(__xludf.DUMMYFUNCTION("IF(A935="""","""",IF(B935="""","""",B935*GOOGLEFINANCE(A935)))"),"")</f>
        <v/>
      </c>
      <c r="E935" s="71" t="str">
        <f t="shared" si="1"/>
        <v/>
      </c>
      <c r="F935" s="72" t="str">
        <f t="shared" si="2"/>
        <v/>
      </c>
      <c r="G935" s="73" t="str">
        <f>IF(A935="","",SUMIF(Transacoes!C$3:C1001,A935,Transacoes!G$3:G1001))</f>
        <v/>
      </c>
      <c r="H935" s="74" t="str">
        <f>IF(A935="","", SUMIF(Transacoes!C$3:C1001, A935, Transacoes!H$3:H1001))</f>
        <v/>
      </c>
      <c r="I935" s="75" t="str">
        <f>IF($A935="","",SUMIF(Transacoes!$C$3:$C1001, $A935, Transacoes!I$3:I1001))</f>
        <v/>
      </c>
      <c r="J935" s="75" t="str">
        <f>IF($A935="","",SUMIF(Transacoes!$C$3:$C1001, $A935, Transacoes!J$3:J1001))</f>
        <v/>
      </c>
      <c r="K935" s="75" t="str">
        <f>IF($A935="","",SUMIF(Transacoes!$C$3:$C1001, $A935, Transacoes!K$3:K1001))</f>
        <v/>
      </c>
      <c r="L935" s="75" t="str">
        <f>IF($A935="","",SUMIF(Transacoes!$C$3:$C1001, $A935, Transacoes!L$3:L1001))</f>
        <v/>
      </c>
      <c r="M935" s="76" t="str">
        <f>IF($A935="","",SUMIF(Transacoes!$C$3:$C1001, $A935, Transacoes!M$3:M1001))</f>
        <v/>
      </c>
      <c r="N935" s="30"/>
      <c r="O935" s="31"/>
      <c r="P935" s="31"/>
      <c r="Q935" s="31"/>
      <c r="R935" s="31"/>
      <c r="S935" s="31"/>
      <c r="T935" s="31"/>
      <c r="U935" s="31"/>
      <c r="V935" s="31"/>
      <c r="W935" s="31"/>
      <c r="X935" s="31"/>
    </row>
    <row r="936">
      <c r="A936" s="69"/>
      <c r="B936" s="70" t="str">
        <f>IF($A936="","",SUMIFS(Transacoes!D$3:D1001,Transacoes!$C$3:$C1001,$A936,Transacoes!$B$3:$B1001,"C")-SUMIFS(Transacoes!D$3:D1001,Transacoes!$C$3:$C1001,$A936,Transacoes!$B$3:$B1001,"V"))</f>
        <v/>
      </c>
      <c r="C936" s="71" t="str">
        <f>IF($A936="","",(SUMIFS(Transacoes!F$3:F1001,Transacoes!$C$3:$C1001,$A936,Transacoes!$B$3:$B1001,"C")-SUMIFS(Transacoes!F$3:F1001,Transacoes!$C$3:$C1001,$A936,Transacoes!$B$3:$B1001,"V")) + G936)</f>
        <v/>
      </c>
      <c r="D936" s="71" t="str">
        <f>IFERROR(__xludf.DUMMYFUNCTION("IF(A936="""","""",IF(B936="""","""",B936*GOOGLEFINANCE(A936)))"),"")</f>
        <v/>
      </c>
      <c r="E936" s="71" t="str">
        <f t="shared" si="1"/>
        <v/>
      </c>
      <c r="F936" s="72" t="str">
        <f t="shared" si="2"/>
        <v/>
      </c>
      <c r="G936" s="73" t="str">
        <f>IF(A936="","",SUMIF(Transacoes!C$3:C1001,A936,Transacoes!G$3:G1001))</f>
        <v/>
      </c>
      <c r="H936" s="74" t="str">
        <f>IF(A936="","", SUMIF(Transacoes!C$3:C1001, A936, Transacoes!H$3:H1001))</f>
        <v/>
      </c>
      <c r="I936" s="75" t="str">
        <f>IF($A936="","",SUMIF(Transacoes!$C$3:$C1001, $A936, Transacoes!I$3:I1001))</f>
        <v/>
      </c>
      <c r="J936" s="75" t="str">
        <f>IF($A936="","",SUMIF(Transacoes!$C$3:$C1001, $A936, Transacoes!J$3:J1001))</f>
        <v/>
      </c>
      <c r="K936" s="75" t="str">
        <f>IF($A936="","",SUMIF(Transacoes!$C$3:$C1001, $A936, Transacoes!K$3:K1001))</f>
        <v/>
      </c>
      <c r="L936" s="75" t="str">
        <f>IF($A936="","",SUMIF(Transacoes!$C$3:$C1001, $A936, Transacoes!L$3:L1001))</f>
        <v/>
      </c>
      <c r="M936" s="76" t="str">
        <f>IF($A936="","",SUMIF(Transacoes!$C$3:$C1001, $A936, Transacoes!M$3:M1001))</f>
        <v/>
      </c>
      <c r="N936" s="30"/>
      <c r="O936" s="31"/>
      <c r="P936" s="31"/>
      <c r="Q936" s="31"/>
      <c r="R936" s="31"/>
      <c r="S936" s="31"/>
      <c r="T936" s="31"/>
      <c r="U936" s="31"/>
      <c r="V936" s="31"/>
      <c r="W936" s="31"/>
      <c r="X936" s="31"/>
    </row>
    <row r="937">
      <c r="A937" s="69"/>
      <c r="B937" s="70" t="str">
        <f>IF($A937="","",SUMIFS(Transacoes!D$3:D1001,Transacoes!$C$3:$C1001,$A937,Transacoes!$B$3:$B1001,"C")-SUMIFS(Transacoes!D$3:D1001,Transacoes!$C$3:$C1001,$A937,Transacoes!$B$3:$B1001,"V"))</f>
        <v/>
      </c>
      <c r="C937" s="71" t="str">
        <f>IF($A937="","",(SUMIFS(Transacoes!F$3:F1001,Transacoes!$C$3:$C1001,$A937,Transacoes!$B$3:$B1001,"C")-SUMIFS(Transacoes!F$3:F1001,Transacoes!$C$3:$C1001,$A937,Transacoes!$B$3:$B1001,"V")) + G937)</f>
        <v/>
      </c>
      <c r="D937" s="71" t="str">
        <f>IFERROR(__xludf.DUMMYFUNCTION("IF(A937="""","""",IF(B937="""","""",B937*GOOGLEFINANCE(A937)))"),"")</f>
        <v/>
      </c>
      <c r="E937" s="71" t="str">
        <f t="shared" si="1"/>
        <v/>
      </c>
      <c r="F937" s="72" t="str">
        <f t="shared" si="2"/>
        <v/>
      </c>
      <c r="G937" s="73" t="str">
        <f>IF(A937="","",SUMIF(Transacoes!C$3:C1001,A937,Transacoes!G$3:G1001))</f>
        <v/>
      </c>
      <c r="H937" s="74" t="str">
        <f>IF(A937="","", SUMIF(Transacoes!C$3:C1001, A937, Transacoes!H$3:H1001))</f>
        <v/>
      </c>
      <c r="I937" s="75" t="str">
        <f>IF($A937="","",SUMIF(Transacoes!$C$3:$C1001, $A937, Transacoes!I$3:I1001))</f>
        <v/>
      </c>
      <c r="J937" s="75" t="str">
        <f>IF($A937="","",SUMIF(Transacoes!$C$3:$C1001, $A937, Transacoes!J$3:J1001))</f>
        <v/>
      </c>
      <c r="K937" s="75" t="str">
        <f>IF($A937="","",SUMIF(Transacoes!$C$3:$C1001, $A937, Transacoes!K$3:K1001))</f>
        <v/>
      </c>
      <c r="L937" s="75" t="str">
        <f>IF($A937="","",SUMIF(Transacoes!$C$3:$C1001, $A937, Transacoes!L$3:L1001))</f>
        <v/>
      </c>
      <c r="M937" s="76" t="str">
        <f>IF($A937="","",SUMIF(Transacoes!$C$3:$C1001, $A937, Transacoes!M$3:M1001))</f>
        <v/>
      </c>
      <c r="N937" s="30"/>
      <c r="O937" s="31"/>
      <c r="P937" s="31"/>
      <c r="Q937" s="31"/>
      <c r="R937" s="31"/>
      <c r="S937" s="31"/>
      <c r="T937" s="31"/>
      <c r="U937" s="31"/>
      <c r="V937" s="31"/>
      <c r="W937" s="31"/>
      <c r="X937" s="31"/>
    </row>
    <row r="938">
      <c r="A938" s="69"/>
      <c r="B938" s="70" t="str">
        <f>IF($A938="","",SUMIFS(Transacoes!D$3:D1001,Transacoes!$C$3:$C1001,$A938,Transacoes!$B$3:$B1001,"C")-SUMIFS(Transacoes!D$3:D1001,Transacoes!$C$3:$C1001,$A938,Transacoes!$B$3:$B1001,"V"))</f>
        <v/>
      </c>
      <c r="C938" s="71" t="str">
        <f>IF($A938="","",(SUMIFS(Transacoes!F$3:F1001,Transacoes!$C$3:$C1001,$A938,Transacoes!$B$3:$B1001,"C")-SUMIFS(Transacoes!F$3:F1001,Transacoes!$C$3:$C1001,$A938,Transacoes!$B$3:$B1001,"V")) + G938)</f>
        <v/>
      </c>
      <c r="D938" s="71" t="str">
        <f>IFERROR(__xludf.DUMMYFUNCTION("IF(A938="""","""",IF(B938="""","""",B938*GOOGLEFINANCE(A938)))"),"")</f>
        <v/>
      </c>
      <c r="E938" s="71" t="str">
        <f t="shared" si="1"/>
        <v/>
      </c>
      <c r="F938" s="72" t="str">
        <f t="shared" si="2"/>
        <v/>
      </c>
      <c r="G938" s="73" t="str">
        <f>IF(A938="","",SUMIF(Transacoes!C$3:C1001,A938,Transacoes!G$3:G1001))</f>
        <v/>
      </c>
      <c r="H938" s="74" t="str">
        <f>IF(A938="","", SUMIF(Transacoes!C$3:C1001, A938, Transacoes!H$3:H1001))</f>
        <v/>
      </c>
      <c r="I938" s="75" t="str">
        <f>IF($A938="","",SUMIF(Transacoes!$C$3:$C1001, $A938, Transacoes!I$3:I1001))</f>
        <v/>
      </c>
      <c r="J938" s="75" t="str">
        <f>IF($A938="","",SUMIF(Transacoes!$C$3:$C1001, $A938, Transacoes!J$3:J1001))</f>
        <v/>
      </c>
      <c r="K938" s="75" t="str">
        <f>IF($A938="","",SUMIF(Transacoes!$C$3:$C1001, $A938, Transacoes!K$3:K1001))</f>
        <v/>
      </c>
      <c r="L938" s="75" t="str">
        <f>IF($A938="","",SUMIF(Transacoes!$C$3:$C1001, $A938, Transacoes!L$3:L1001))</f>
        <v/>
      </c>
      <c r="M938" s="76" t="str">
        <f>IF($A938="","",SUMIF(Transacoes!$C$3:$C1001, $A938, Transacoes!M$3:M1001))</f>
        <v/>
      </c>
      <c r="N938" s="30"/>
      <c r="O938" s="31"/>
      <c r="P938" s="31"/>
      <c r="Q938" s="31"/>
      <c r="R938" s="31"/>
      <c r="S938" s="31"/>
      <c r="T938" s="31"/>
      <c r="U938" s="31"/>
      <c r="V938" s="31"/>
      <c r="W938" s="31"/>
      <c r="X938" s="31"/>
    </row>
    <row r="939">
      <c r="A939" s="69"/>
      <c r="B939" s="70" t="str">
        <f>IF($A939="","",SUMIFS(Transacoes!D$3:D1001,Transacoes!$C$3:$C1001,$A939,Transacoes!$B$3:$B1001,"C")-SUMIFS(Transacoes!D$3:D1001,Transacoes!$C$3:$C1001,$A939,Transacoes!$B$3:$B1001,"V"))</f>
        <v/>
      </c>
      <c r="C939" s="71" t="str">
        <f>IF($A939="","",(SUMIFS(Transacoes!F$3:F1001,Transacoes!$C$3:$C1001,$A939,Transacoes!$B$3:$B1001,"C")-SUMIFS(Transacoes!F$3:F1001,Transacoes!$C$3:$C1001,$A939,Transacoes!$B$3:$B1001,"V")) + G939)</f>
        <v/>
      </c>
      <c r="D939" s="71" t="str">
        <f>IFERROR(__xludf.DUMMYFUNCTION("IF(A939="""","""",IF(B939="""","""",B939*GOOGLEFINANCE(A939)))"),"")</f>
        <v/>
      </c>
      <c r="E939" s="71" t="str">
        <f t="shared" si="1"/>
        <v/>
      </c>
      <c r="F939" s="72" t="str">
        <f t="shared" si="2"/>
        <v/>
      </c>
      <c r="G939" s="73" t="str">
        <f>IF(A939="","",SUMIF(Transacoes!C$3:C1001,A939,Transacoes!G$3:G1001))</f>
        <v/>
      </c>
      <c r="H939" s="74" t="str">
        <f>IF(A939="","", SUMIF(Transacoes!C$3:C1001, A939, Transacoes!H$3:H1001))</f>
        <v/>
      </c>
      <c r="I939" s="75" t="str">
        <f>IF($A939="","",SUMIF(Transacoes!$C$3:$C1001, $A939, Transacoes!I$3:I1001))</f>
        <v/>
      </c>
      <c r="J939" s="75" t="str">
        <f>IF($A939="","",SUMIF(Transacoes!$C$3:$C1001, $A939, Transacoes!J$3:J1001))</f>
        <v/>
      </c>
      <c r="K939" s="75" t="str">
        <f>IF($A939="","",SUMIF(Transacoes!$C$3:$C1001, $A939, Transacoes!K$3:K1001))</f>
        <v/>
      </c>
      <c r="L939" s="75" t="str">
        <f>IF($A939="","",SUMIF(Transacoes!$C$3:$C1001, $A939, Transacoes!L$3:L1001))</f>
        <v/>
      </c>
      <c r="M939" s="76" t="str">
        <f>IF($A939="","",SUMIF(Transacoes!$C$3:$C1001, $A939, Transacoes!M$3:M1001))</f>
        <v/>
      </c>
      <c r="N939" s="30"/>
      <c r="O939" s="31"/>
      <c r="P939" s="31"/>
      <c r="Q939" s="31"/>
      <c r="R939" s="31"/>
      <c r="S939" s="31"/>
      <c r="T939" s="31"/>
      <c r="U939" s="31"/>
      <c r="V939" s="31"/>
      <c r="W939" s="31"/>
      <c r="X939" s="31"/>
    </row>
    <row r="940">
      <c r="A940" s="69"/>
      <c r="B940" s="70" t="str">
        <f>IF($A940="","",SUMIFS(Transacoes!D$3:D1001,Transacoes!$C$3:$C1001,$A940,Transacoes!$B$3:$B1001,"C")-SUMIFS(Transacoes!D$3:D1001,Transacoes!$C$3:$C1001,$A940,Transacoes!$B$3:$B1001,"V"))</f>
        <v/>
      </c>
      <c r="C940" s="71" t="str">
        <f>IF($A940="","",(SUMIFS(Transacoes!F$3:F1001,Transacoes!$C$3:$C1001,$A940,Transacoes!$B$3:$B1001,"C")-SUMIFS(Transacoes!F$3:F1001,Transacoes!$C$3:$C1001,$A940,Transacoes!$B$3:$B1001,"V")) + G940)</f>
        <v/>
      </c>
      <c r="D940" s="71" t="str">
        <f>IFERROR(__xludf.DUMMYFUNCTION("IF(A940="""","""",IF(B940="""","""",B940*GOOGLEFINANCE(A940)))"),"")</f>
        <v/>
      </c>
      <c r="E940" s="71" t="str">
        <f t="shared" si="1"/>
        <v/>
      </c>
      <c r="F940" s="72" t="str">
        <f t="shared" si="2"/>
        <v/>
      </c>
      <c r="G940" s="73" t="str">
        <f>IF(A940="","",SUMIF(Transacoes!C$3:C1001,A940,Transacoes!G$3:G1001))</f>
        <v/>
      </c>
      <c r="H940" s="74" t="str">
        <f>IF(A940="","", SUMIF(Transacoes!C$3:C1001, A940, Transacoes!H$3:H1001))</f>
        <v/>
      </c>
      <c r="I940" s="75" t="str">
        <f>IF($A940="","",SUMIF(Transacoes!$C$3:$C1001, $A940, Transacoes!I$3:I1001))</f>
        <v/>
      </c>
      <c r="J940" s="75" t="str">
        <f>IF($A940="","",SUMIF(Transacoes!$C$3:$C1001, $A940, Transacoes!J$3:J1001))</f>
        <v/>
      </c>
      <c r="K940" s="75" t="str">
        <f>IF($A940="","",SUMIF(Transacoes!$C$3:$C1001, $A940, Transacoes!K$3:K1001))</f>
        <v/>
      </c>
      <c r="L940" s="75" t="str">
        <f>IF($A940="","",SUMIF(Transacoes!$C$3:$C1001, $A940, Transacoes!L$3:L1001))</f>
        <v/>
      </c>
      <c r="M940" s="76" t="str">
        <f>IF($A940="","",SUMIF(Transacoes!$C$3:$C1001, $A940, Transacoes!M$3:M1001))</f>
        <v/>
      </c>
      <c r="N940" s="30"/>
      <c r="O940" s="31"/>
      <c r="P940" s="31"/>
      <c r="Q940" s="31"/>
      <c r="R940" s="31"/>
      <c r="S940" s="31"/>
      <c r="T940" s="31"/>
      <c r="U940" s="31"/>
      <c r="V940" s="31"/>
      <c r="W940" s="31"/>
      <c r="X940" s="31"/>
    </row>
    <row r="941">
      <c r="A941" s="69"/>
      <c r="B941" s="70" t="str">
        <f>IF($A941="","",SUMIFS(Transacoes!D$3:D1001,Transacoes!$C$3:$C1001,$A941,Transacoes!$B$3:$B1001,"C")-SUMIFS(Transacoes!D$3:D1001,Transacoes!$C$3:$C1001,$A941,Transacoes!$B$3:$B1001,"V"))</f>
        <v/>
      </c>
      <c r="C941" s="71" t="str">
        <f>IF($A941="","",(SUMIFS(Transacoes!F$3:F1001,Transacoes!$C$3:$C1001,$A941,Transacoes!$B$3:$B1001,"C")-SUMIFS(Transacoes!F$3:F1001,Transacoes!$C$3:$C1001,$A941,Transacoes!$B$3:$B1001,"V")) + G941)</f>
        <v/>
      </c>
      <c r="D941" s="71" t="str">
        <f>IFERROR(__xludf.DUMMYFUNCTION("IF(A941="""","""",IF(B941="""","""",B941*GOOGLEFINANCE(A941)))"),"")</f>
        <v/>
      </c>
      <c r="E941" s="71" t="str">
        <f t="shared" si="1"/>
        <v/>
      </c>
      <c r="F941" s="72" t="str">
        <f t="shared" si="2"/>
        <v/>
      </c>
      <c r="G941" s="73" t="str">
        <f>IF(A941="","",SUMIF(Transacoes!C$3:C1001,A941,Transacoes!G$3:G1001))</f>
        <v/>
      </c>
      <c r="H941" s="74" t="str">
        <f>IF(A941="","", SUMIF(Transacoes!C$3:C1001, A941, Transacoes!H$3:H1001))</f>
        <v/>
      </c>
      <c r="I941" s="75" t="str">
        <f>IF($A941="","",SUMIF(Transacoes!$C$3:$C1001, $A941, Transacoes!I$3:I1001))</f>
        <v/>
      </c>
      <c r="J941" s="75" t="str">
        <f>IF($A941="","",SUMIF(Transacoes!$C$3:$C1001, $A941, Transacoes!J$3:J1001))</f>
        <v/>
      </c>
      <c r="K941" s="75" t="str">
        <f>IF($A941="","",SUMIF(Transacoes!$C$3:$C1001, $A941, Transacoes!K$3:K1001))</f>
        <v/>
      </c>
      <c r="L941" s="75" t="str">
        <f>IF($A941="","",SUMIF(Transacoes!$C$3:$C1001, $A941, Transacoes!L$3:L1001))</f>
        <v/>
      </c>
      <c r="M941" s="76" t="str">
        <f>IF($A941="","",SUMIF(Transacoes!$C$3:$C1001, $A941, Transacoes!M$3:M1001))</f>
        <v/>
      </c>
      <c r="N941" s="30"/>
      <c r="O941" s="31"/>
      <c r="P941" s="31"/>
      <c r="Q941" s="31"/>
      <c r="R941" s="31"/>
      <c r="S941" s="31"/>
      <c r="T941" s="31"/>
      <c r="U941" s="31"/>
      <c r="V941" s="31"/>
      <c r="W941" s="31"/>
      <c r="X941" s="31"/>
    </row>
    <row r="942">
      <c r="A942" s="69"/>
      <c r="B942" s="70" t="str">
        <f>IF($A942="","",SUMIFS(Transacoes!D$3:D1001,Transacoes!$C$3:$C1001,$A942,Transacoes!$B$3:$B1001,"C")-SUMIFS(Transacoes!D$3:D1001,Transacoes!$C$3:$C1001,$A942,Transacoes!$B$3:$B1001,"V"))</f>
        <v/>
      </c>
      <c r="C942" s="71" t="str">
        <f>IF($A942="","",(SUMIFS(Transacoes!F$3:F1001,Transacoes!$C$3:$C1001,$A942,Transacoes!$B$3:$B1001,"C")-SUMIFS(Transacoes!F$3:F1001,Transacoes!$C$3:$C1001,$A942,Transacoes!$B$3:$B1001,"V")) + G942)</f>
        <v/>
      </c>
      <c r="D942" s="71" t="str">
        <f>IFERROR(__xludf.DUMMYFUNCTION("IF(A942="""","""",IF(B942="""","""",B942*GOOGLEFINANCE(A942)))"),"")</f>
        <v/>
      </c>
      <c r="E942" s="71" t="str">
        <f t="shared" si="1"/>
        <v/>
      </c>
      <c r="F942" s="72" t="str">
        <f t="shared" si="2"/>
        <v/>
      </c>
      <c r="G942" s="73" t="str">
        <f>IF(A942="","",SUMIF(Transacoes!C$3:C1001,A942,Transacoes!G$3:G1001))</f>
        <v/>
      </c>
      <c r="H942" s="74" t="str">
        <f>IF(A942="","", SUMIF(Transacoes!C$3:C1001, A942, Transacoes!H$3:H1001))</f>
        <v/>
      </c>
      <c r="I942" s="75" t="str">
        <f>IF($A942="","",SUMIF(Transacoes!$C$3:$C1001, $A942, Transacoes!I$3:I1001))</f>
        <v/>
      </c>
      <c r="J942" s="75" t="str">
        <f>IF($A942="","",SUMIF(Transacoes!$C$3:$C1001, $A942, Transacoes!J$3:J1001))</f>
        <v/>
      </c>
      <c r="K942" s="75" t="str">
        <f>IF($A942="","",SUMIF(Transacoes!$C$3:$C1001, $A942, Transacoes!K$3:K1001))</f>
        <v/>
      </c>
      <c r="L942" s="75" t="str">
        <f>IF($A942="","",SUMIF(Transacoes!$C$3:$C1001, $A942, Transacoes!L$3:L1001))</f>
        <v/>
      </c>
      <c r="M942" s="76" t="str">
        <f>IF($A942="","",SUMIF(Transacoes!$C$3:$C1001, $A942, Transacoes!M$3:M1001))</f>
        <v/>
      </c>
      <c r="N942" s="30"/>
      <c r="O942" s="31"/>
      <c r="P942" s="31"/>
      <c r="Q942" s="31"/>
      <c r="R942" s="31"/>
      <c r="S942" s="31"/>
      <c r="T942" s="31"/>
      <c r="U942" s="31"/>
      <c r="V942" s="31"/>
      <c r="W942" s="31"/>
      <c r="X942" s="31"/>
    </row>
    <row r="943">
      <c r="A943" s="69"/>
      <c r="B943" s="70" t="str">
        <f>IF($A943="","",SUMIFS(Transacoes!D$3:D1001,Transacoes!$C$3:$C1001,$A943,Transacoes!$B$3:$B1001,"C")-SUMIFS(Transacoes!D$3:D1001,Transacoes!$C$3:$C1001,$A943,Transacoes!$B$3:$B1001,"V"))</f>
        <v/>
      </c>
      <c r="C943" s="71" t="str">
        <f>IF($A943="","",(SUMIFS(Transacoes!F$3:F1001,Transacoes!$C$3:$C1001,$A943,Transacoes!$B$3:$B1001,"C")-SUMIFS(Transacoes!F$3:F1001,Transacoes!$C$3:$C1001,$A943,Transacoes!$B$3:$B1001,"V")) + G943)</f>
        <v/>
      </c>
      <c r="D943" s="71" t="str">
        <f>IFERROR(__xludf.DUMMYFUNCTION("IF(A943="""","""",IF(B943="""","""",B943*GOOGLEFINANCE(A943)))"),"")</f>
        <v/>
      </c>
      <c r="E943" s="71" t="str">
        <f t="shared" si="1"/>
        <v/>
      </c>
      <c r="F943" s="72" t="str">
        <f t="shared" si="2"/>
        <v/>
      </c>
      <c r="G943" s="73" t="str">
        <f>IF(A943="","",SUMIF(Transacoes!C$3:C1001,A943,Transacoes!G$3:G1001))</f>
        <v/>
      </c>
      <c r="H943" s="74" t="str">
        <f>IF(A943="","", SUMIF(Transacoes!C$3:C1001, A943, Transacoes!H$3:H1001))</f>
        <v/>
      </c>
      <c r="I943" s="75" t="str">
        <f>IF($A943="","",SUMIF(Transacoes!$C$3:$C1001, $A943, Transacoes!I$3:I1001))</f>
        <v/>
      </c>
      <c r="J943" s="75" t="str">
        <f>IF($A943="","",SUMIF(Transacoes!$C$3:$C1001, $A943, Transacoes!J$3:J1001))</f>
        <v/>
      </c>
      <c r="K943" s="75" t="str">
        <f>IF($A943="","",SUMIF(Transacoes!$C$3:$C1001, $A943, Transacoes!K$3:K1001))</f>
        <v/>
      </c>
      <c r="L943" s="75" t="str">
        <f>IF($A943="","",SUMIF(Transacoes!$C$3:$C1001, $A943, Transacoes!L$3:L1001))</f>
        <v/>
      </c>
      <c r="M943" s="76" t="str">
        <f>IF($A943="","",SUMIF(Transacoes!$C$3:$C1001, $A943, Transacoes!M$3:M1001))</f>
        <v/>
      </c>
      <c r="N943" s="30"/>
      <c r="O943" s="31"/>
      <c r="P943" s="31"/>
      <c r="Q943" s="31"/>
      <c r="R943" s="31"/>
      <c r="S943" s="31"/>
      <c r="T943" s="31"/>
      <c r="U943" s="31"/>
      <c r="V943" s="31"/>
      <c r="W943" s="31"/>
      <c r="X943" s="31"/>
    </row>
    <row r="944">
      <c r="A944" s="69"/>
      <c r="B944" s="70" t="str">
        <f>IF($A944="","",SUMIFS(Transacoes!D$3:D1001,Transacoes!$C$3:$C1001,$A944,Transacoes!$B$3:$B1001,"C")-SUMIFS(Transacoes!D$3:D1001,Transacoes!$C$3:$C1001,$A944,Transacoes!$B$3:$B1001,"V"))</f>
        <v/>
      </c>
      <c r="C944" s="71" t="str">
        <f>IF($A944="","",(SUMIFS(Transacoes!F$3:F1001,Transacoes!$C$3:$C1001,$A944,Transacoes!$B$3:$B1001,"C")-SUMIFS(Transacoes!F$3:F1001,Transacoes!$C$3:$C1001,$A944,Transacoes!$B$3:$B1001,"V")) + G944)</f>
        <v/>
      </c>
      <c r="D944" s="71" t="str">
        <f>IFERROR(__xludf.DUMMYFUNCTION("IF(A944="""","""",IF(B944="""","""",B944*GOOGLEFINANCE(A944)))"),"")</f>
        <v/>
      </c>
      <c r="E944" s="71" t="str">
        <f t="shared" si="1"/>
        <v/>
      </c>
      <c r="F944" s="72" t="str">
        <f t="shared" si="2"/>
        <v/>
      </c>
      <c r="G944" s="73" t="str">
        <f>IF(A944="","",SUMIF(Transacoes!C$3:C1001,A944,Transacoes!G$3:G1001))</f>
        <v/>
      </c>
      <c r="H944" s="74" t="str">
        <f>IF(A944="","", SUMIF(Transacoes!C$3:C1001, A944, Transacoes!H$3:H1001))</f>
        <v/>
      </c>
      <c r="I944" s="75" t="str">
        <f>IF($A944="","",SUMIF(Transacoes!$C$3:$C1001, $A944, Transacoes!I$3:I1001))</f>
        <v/>
      </c>
      <c r="J944" s="75" t="str">
        <f>IF($A944="","",SUMIF(Transacoes!$C$3:$C1001, $A944, Transacoes!J$3:J1001))</f>
        <v/>
      </c>
      <c r="K944" s="75" t="str">
        <f>IF($A944="","",SUMIF(Transacoes!$C$3:$C1001, $A944, Transacoes!K$3:K1001))</f>
        <v/>
      </c>
      <c r="L944" s="75" t="str">
        <f>IF($A944="","",SUMIF(Transacoes!$C$3:$C1001, $A944, Transacoes!L$3:L1001))</f>
        <v/>
      </c>
      <c r="M944" s="76" t="str">
        <f>IF($A944="","",SUMIF(Transacoes!$C$3:$C1001, $A944, Transacoes!M$3:M1001))</f>
        <v/>
      </c>
      <c r="N944" s="30"/>
      <c r="O944" s="31"/>
      <c r="P944" s="31"/>
      <c r="Q944" s="31"/>
      <c r="R944" s="31"/>
      <c r="S944" s="31"/>
      <c r="T944" s="31"/>
      <c r="U944" s="31"/>
      <c r="V944" s="31"/>
      <c r="W944" s="31"/>
      <c r="X944" s="31"/>
    </row>
    <row r="945">
      <c r="A945" s="69"/>
      <c r="B945" s="70" t="str">
        <f>IF($A945="","",SUMIFS(Transacoes!D$3:D1001,Transacoes!$C$3:$C1001,$A945,Transacoes!$B$3:$B1001,"C")-SUMIFS(Transacoes!D$3:D1001,Transacoes!$C$3:$C1001,$A945,Transacoes!$B$3:$B1001,"V"))</f>
        <v/>
      </c>
      <c r="C945" s="71" t="str">
        <f>IF($A945="","",(SUMIFS(Transacoes!F$3:F1001,Transacoes!$C$3:$C1001,$A945,Transacoes!$B$3:$B1001,"C")-SUMIFS(Transacoes!F$3:F1001,Transacoes!$C$3:$C1001,$A945,Transacoes!$B$3:$B1001,"V")) + G945)</f>
        <v/>
      </c>
      <c r="D945" s="71" t="str">
        <f>IFERROR(__xludf.DUMMYFUNCTION("IF(A945="""","""",IF(B945="""","""",B945*GOOGLEFINANCE(A945)))"),"")</f>
        <v/>
      </c>
      <c r="E945" s="71" t="str">
        <f t="shared" si="1"/>
        <v/>
      </c>
      <c r="F945" s="72" t="str">
        <f t="shared" si="2"/>
        <v/>
      </c>
      <c r="G945" s="73" t="str">
        <f>IF(A945="","",SUMIF(Transacoes!C$3:C1001,A945,Transacoes!G$3:G1001))</f>
        <v/>
      </c>
      <c r="H945" s="74" t="str">
        <f>IF(A945="","", SUMIF(Transacoes!C$3:C1001, A945, Transacoes!H$3:H1001))</f>
        <v/>
      </c>
      <c r="I945" s="75" t="str">
        <f>IF($A945="","",SUMIF(Transacoes!$C$3:$C1001, $A945, Transacoes!I$3:I1001))</f>
        <v/>
      </c>
      <c r="J945" s="75" t="str">
        <f>IF($A945="","",SUMIF(Transacoes!$C$3:$C1001, $A945, Transacoes!J$3:J1001))</f>
        <v/>
      </c>
      <c r="K945" s="75" t="str">
        <f>IF($A945="","",SUMIF(Transacoes!$C$3:$C1001, $A945, Transacoes!K$3:K1001))</f>
        <v/>
      </c>
      <c r="L945" s="75" t="str">
        <f>IF($A945="","",SUMIF(Transacoes!$C$3:$C1001, $A945, Transacoes!L$3:L1001))</f>
        <v/>
      </c>
      <c r="M945" s="76" t="str">
        <f>IF($A945="","",SUMIF(Transacoes!$C$3:$C1001, $A945, Transacoes!M$3:M1001))</f>
        <v/>
      </c>
      <c r="N945" s="30"/>
      <c r="O945" s="31"/>
      <c r="P945" s="31"/>
      <c r="Q945" s="31"/>
      <c r="R945" s="31"/>
      <c r="S945" s="31"/>
      <c r="T945" s="31"/>
      <c r="U945" s="31"/>
      <c r="V945" s="31"/>
      <c r="W945" s="31"/>
      <c r="X945" s="31"/>
    </row>
    <row r="946">
      <c r="A946" s="69"/>
      <c r="B946" s="70" t="str">
        <f>IF($A946="","",SUMIFS(Transacoes!D$3:D1001,Transacoes!$C$3:$C1001,$A946,Transacoes!$B$3:$B1001,"C")-SUMIFS(Transacoes!D$3:D1001,Transacoes!$C$3:$C1001,$A946,Transacoes!$B$3:$B1001,"V"))</f>
        <v/>
      </c>
      <c r="C946" s="71" t="str">
        <f>IF($A946="","",(SUMIFS(Transacoes!F$3:F1001,Transacoes!$C$3:$C1001,$A946,Transacoes!$B$3:$B1001,"C")-SUMIFS(Transacoes!F$3:F1001,Transacoes!$C$3:$C1001,$A946,Transacoes!$B$3:$B1001,"V")) + G946)</f>
        <v/>
      </c>
      <c r="D946" s="71" t="str">
        <f>IFERROR(__xludf.DUMMYFUNCTION("IF(A946="""","""",IF(B946="""","""",B946*GOOGLEFINANCE(A946)))"),"")</f>
        <v/>
      </c>
      <c r="E946" s="71" t="str">
        <f t="shared" si="1"/>
        <v/>
      </c>
      <c r="F946" s="72" t="str">
        <f t="shared" si="2"/>
        <v/>
      </c>
      <c r="G946" s="73" t="str">
        <f>IF(A946="","",SUMIF(Transacoes!C$3:C1001,A946,Transacoes!G$3:G1001))</f>
        <v/>
      </c>
      <c r="H946" s="74" t="str">
        <f>IF(A946="","", SUMIF(Transacoes!C$3:C1001, A946, Transacoes!H$3:H1001))</f>
        <v/>
      </c>
      <c r="I946" s="75" t="str">
        <f>IF($A946="","",SUMIF(Transacoes!$C$3:$C1001, $A946, Transacoes!I$3:I1001))</f>
        <v/>
      </c>
      <c r="J946" s="75" t="str">
        <f>IF($A946="","",SUMIF(Transacoes!$C$3:$C1001, $A946, Transacoes!J$3:J1001))</f>
        <v/>
      </c>
      <c r="K946" s="75" t="str">
        <f>IF($A946="","",SUMIF(Transacoes!$C$3:$C1001, $A946, Transacoes!K$3:K1001))</f>
        <v/>
      </c>
      <c r="L946" s="75" t="str">
        <f>IF($A946="","",SUMIF(Transacoes!$C$3:$C1001, $A946, Transacoes!L$3:L1001))</f>
        <v/>
      </c>
      <c r="M946" s="76" t="str">
        <f>IF($A946="","",SUMIF(Transacoes!$C$3:$C1001, $A946, Transacoes!M$3:M1001))</f>
        <v/>
      </c>
      <c r="N946" s="30"/>
      <c r="O946" s="31"/>
      <c r="P946" s="31"/>
      <c r="Q946" s="31"/>
      <c r="R946" s="31"/>
      <c r="S946" s="31"/>
      <c r="T946" s="31"/>
      <c r="U946" s="31"/>
      <c r="V946" s="31"/>
      <c r="W946" s="31"/>
      <c r="X946" s="31"/>
    </row>
    <row r="947">
      <c r="A947" s="69"/>
      <c r="B947" s="70" t="str">
        <f>IF($A947="","",SUMIFS(Transacoes!D$3:D1001,Transacoes!$C$3:$C1001,$A947,Transacoes!$B$3:$B1001,"C")-SUMIFS(Transacoes!D$3:D1001,Transacoes!$C$3:$C1001,$A947,Transacoes!$B$3:$B1001,"V"))</f>
        <v/>
      </c>
      <c r="C947" s="71" t="str">
        <f>IF($A947="","",(SUMIFS(Transacoes!F$3:F1001,Transacoes!$C$3:$C1001,$A947,Transacoes!$B$3:$B1001,"C")-SUMIFS(Transacoes!F$3:F1001,Transacoes!$C$3:$C1001,$A947,Transacoes!$B$3:$B1001,"V")) + G947)</f>
        <v/>
      </c>
      <c r="D947" s="71" t="str">
        <f>IFERROR(__xludf.DUMMYFUNCTION("IF(A947="""","""",IF(B947="""","""",B947*GOOGLEFINANCE(A947)))"),"")</f>
        <v/>
      </c>
      <c r="E947" s="71" t="str">
        <f t="shared" si="1"/>
        <v/>
      </c>
      <c r="F947" s="72" t="str">
        <f t="shared" si="2"/>
        <v/>
      </c>
      <c r="G947" s="73" t="str">
        <f>IF(A947="","",SUMIF(Transacoes!C$3:C1001,A947,Transacoes!G$3:G1001))</f>
        <v/>
      </c>
      <c r="H947" s="74" t="str">
        <f>IF(A947="","", SUMIF(Transacoes!C$3:C1001, A947, Transacoes!H$3:H1001))</f>
        <v/>
      </c>
      <c r="I947" s="75" t="str">
        <f>IF($A947="","",SUMIF(Transacoes!$C$3:$C1001, $A947, Transacoes!I$3:I1001))</f>
        <v/>
      </c>
      <c r="J947" s="75" t="str">
        <f>IF($A947="","",SUMIF(Transacoes!$C$3:$C1001, $A947, Transacoes!J$3:J1001))</f>
        <v/>
      </c>
      <c r="K947" s="75" t="str">
        <f>IF($A947="","",SUMIF(Transacoes!$C$3:$C1001, $A947, Transacoes!K$3:K1001))</f>
        <v/>
      </c>
      <c r="L947" s="75" t="str">
        <f>IF($A947="","",SUMIF(Transacoes!$C$3:$C1001, $A947, Transacoes!L$3:L1001))</f>
        <v/>
      </c>
      <c r="M947" s="76" t="str">
        <f>IF($A947="","",SUMIF(Transacoes!$C$3:$C1001, $A947, Transacoes!M$3:M1001))</f>
        <v/>
      </c>
      <c r="N947" s="30"/>
      <c r="O947" s="31"/>
      <c r="P947" s="31"/>
      <c r="Q947" s="31"/>
      <c r="R947" s="31"/>
      <c r="S947" s="31"/>
      <c r="T947" s="31"/>
      <c r="U947" s="31"/>
      <c r="V947" s="31"/>
      <c r="W947" s="31"/>
      <c r="X947" s="31"/>
    </row>
    <row r="948">
      <c r="A948" s="69"/>
      <c r="B948" s="70" t="str">
        <f>IF($A948="","",SUMIFS(Transacoes!D$3:D1001,Transacoes!$C$3:$C1001,$A948,Transacoes!$B$3:$B1001,"C")-SUMIFS(Transacoes!D$3:D1001,Transacoes!$C$3:$C1001,$A948,Transacoes!$B$3:$B1001,"V"))</f>
        <v/>
      </c>
      <c r="C948" s="71" t="str">
        <f>IF($A948="","",(SUMIFS(Transacoes!F$3:F1001,Transacoes!$C$3:$C1001,$A948,Transacoes!$B$3:$B1001,"C")-SUMIFS(Transacoes!F$3:F1001,Transacoes!$C$3:$C1001,$A948,Transacoes!$B$3:$B1001,"V")) + G948)</f>
        <v/>
      </c>
      <c r="D948" s="71" t="str">
        <f>IFERROR(__xludf.DUMMYFUNCTION("IF(A948="""","""",IF(B948="""","""",B948*GOOGLEFINANCE(A948)))"),"")</f>
        <v/>
      </c>
      <c r="E948" s="71" t="str">
        <f t="shared" si="1"/>
        <v/>
      </c>
      <c r="F948" s="72" t="str">
        <f t="shared" si="2"/>
        <v/>
      </c>
      <c r="G948" s="73" t="str">
        <f>IF(A948="","",SUMIF(Transacoes!C$3:C1001,A948,Transacoes!G$3:G1001))</f>
        <v/>
      </c>
      <c r="H948" s="74" t="str">
        <f>IF(A948="","", SUMIF(Transacoes!C$3:C1001, A948, Transacoes!H$3:H1001))</f>
        <v/>
      </c>
      <c r="I948" s="75" t="str">
        <f>IF($A948="","",SUMIF(Transacoes!$C$3:$C1001, $A948, Transacoes!I$3:I1001))</f>
        <v/>
      </c>
      <c r="J948" s="75" t="str">
        <f>IF($A948="","",SUMIF(Transacoes!$C$3:$C1001, $A948, Transacoes!J$3:J1001))</f>
        <v/>
      </c>
      <c r="K948" s="75" t="str">
        <f>IF($A948="","",SUMIF(Transacoes!$C$3:$C1001, $A948, Transacoes!K$3:K1001))</f>
        <v/>
      </c>
      <c r="L948" s="75" t="str">
        <f>IF($A948="","",SUMIF(Transacoes!$C$3:$C1001, $A948, Transacoes!L$3:L1001))</f>
        <v/>
      </c>
      <c r="M948" s="76" t="str">
        <f>IF($A948="","",SUMIF(Transacoes!$C$3:$C1001, $A948, Transacoes!M$3:M1001))</f>
        <v/>
      </c>
      <c r="N948" s="30"/>
      <c r="O948" s="31"/>
      <c r="P948" s="31"/>
      <c r="Q948" s="31"/>
      <c r="R948" s="31"/>
      <c r="S948" s="31"/>
      <c r="T948" s="31"/>
      <c r="U948" s="31"/>
      <c r="V948" s="31"/>
      <c r="W948" s="31"/>
      <c r="X948" s="31"/>
    </row>
    <row r="949">
      <c r="A949" s="69"/>
      <c r="B949" s="70" t="str">
        <f>IF($A949="","",SUMIFS(Transacoes!D$3:D1001,Transacoes!$C$3:$C1001,$A949,Transacoes!$B$3:$B1001,"C")-SUMIFS(Transacoes!D$3:D1001,Transacoes!$C$3:$C1001,$A949,Transacoes!$B$3:$B1001,"V"))</f>
        <v/>
      </c>
      <c r="C949" s="71" t="str">
        <f>IF($A949="","",(SUMIFS(Transacoes!F$3:F1001,Transacoes!$C$3:$C1001,$A949,Transacoes!$B$3:$B1001,"C")-SUMIFS(Transacoes!F$3:F1001,Transacoes!$C$3:$C1001,$A949,Transacoes!$B$3:$B1001,"V")) + G949)</f>
        <v/>
      </c>
      <c r="D949" s="71" t="str">
        <f>IFERROR(__xludf.DUMMYFUNCTION("IF(A949="""","""",IF(B949="""","""",B949*GOOGLEFINANCE(A949)))"),"")</f>
        <v/>
      </c>
      <c r="E949" s="71" t="str">
        <f t="shared" si="1"/>
        <v/>
      </c>
      <c r="F949" s="72" t="str">
        <f t="shared" si="2"/>
        <v/>
      </c>
      <c r="G949" s="73" t="str">
        <f>IF(A949="","",SUMIF(Transacoes!C$3:C1001,A949,Transacoes!G$3:G1001))</f>
        <v/>
      </c>
      <c r="H949" s="74" t="str">
        <f>IF(A949="","", SUMIF(Transacoes!C$3:C1001, A949, Transacoes!H$3:H1001))</f>
        <v/>
      </c>
      <c r="I949" s="75" t="str">
        <f>IF($A949="","",SUMIF(Transacoes!$C$3:$C1001, $A949, Transacoes!I$3:I1001))</f>
        <v/>
      </c>
      <c r="J949" s="75" t="str">
        <f>IF($A949="","",SUMIF(Transacoes!$C$3:$C1001, $A949, Transacoes!J$3:J1001))</f>
        <v/>
      </c>
      <c r="K949" s="75" t="str">
        <f>IF($A949="","",SUMIF(Transacoes!$C$3:$C1001, $A949, Transacoes!K$3:K1001))</f>
        <v/>
      </c>
      <c r="L949" s="75" t="str">
        <f>IF($A949="","",SUMIF(Transacoes!$C$3:$C1001, $A949, Transacoes!L$3:L1001))</f>
        <v/>
      </c>
      <c r="M949" s="76" t="str">
        <f>IF($A949="","",SUMIF(Transacoes!$C$3:$C1001, $A949, Transacoes!M$3:M1001))</f>
        <v/>
      </c>
      <c r="N949" s="30"/>
      <c r="O949" s="31"/>
      <c r="P949" s="31"/>
      <c r="Q949" s="31"/>
      <c r="R949" s="31"/>
      <c r="S949" s="31"/>
      <c r="T949" s="31"/>
      <c r="U949" s="31"/>
      <c r="V949" s="31"/>
      <c r="W949" s="31"/>
      <c r="X949" s="31"/>
    </row>
    <row r="950">
      <c r="A950" s="69"/>
      <c r="B950" s="70" t="str">
        <f>IF($A950="","",SUMIFS(Transacoes!D$3:D1001,Transacoes!$C$3:$C1001,$A950,Transacoes!$B$3:$B1001,"C")-SUMIFS(Transacoes!D$3:D1001,Transacoes!$C$3:$C1001,$A950,Transacoes!$B$3:$B1001,"V"))</f>
        <v/>
      </c>
      <c r="C950" s="71" t="str">
        <f>IF($A950="","",(SUMIFS(Transacoes!F$3:F1001,Transacoes!$C$3:$C1001,$A950,Transacoes!$B$3:$B1001,"C")-SUMIFS(Transacoes!F$3:F1001,Transacoes!$C$3:$C1001,$A950,Transacoes!$B$3:$B1001,"V")) + G950)</f>
        <v/>
      </c>
      <c r="D950" s="71" t="str">
        <f>IFERROR(__xludf.DUMMYFUNCTION("IF(A950="""","""",IF(B950="""","""",B950*GOOGLEFINANCE(A950)))"),"")</f>
        <v/>
      </c>
      <c r="E950" s="71" t="str">
        <f t="shared" si="1"/>
        <v/>
      </c>
      <c r="F950" s="72" t="str">
        <f t="shared" si="2"/>
        <v/>
      </c>
      <c r="G950" s="73" t="str">
        <f>IF(A950="","",SUMIF(Transacoes!C$3:C1001,A950,Transacoes!G$3:G1001))</f>
        <v/>
      </c>
      <c r="H950" s="74" t="str">
        <f>IF(A950="","", SUMIF(Transacoes!C$3:C1001, A950, Transacoes!H$3:H1001))</f>
        <v/>
      </c>
      <c r="I950" s="75" t="str">
        <f>IF($A950="","",SUMIF(Transacoes!$C$3:$C1001, $A950, Transacoes!I$3:I1001))</f>
        <v/>
      </c>
      <c r="J950" s="75" t="str">
        <f>IF($A950="","",SUMIF(Transacoes!$C$3:$C1001, $A950, Transacoes!J$3:J1001))</f>
        <v/>
      </c>
      <c r="K950" s="75" t="str">
        <f>IF($A950="","",SUMIF(Transacoes!$C$3:$C1001, $A950, Transacoes!K$3:K1001))</f>
        <v/>
      </c>
      <c r="L950" s="75" t="str">
        <f>IF($A950="","",SUMIF(Transacoes!$C$3:$C1001, $A950, Transacoes!L$3:L1001))</f>
        <v/>
      </c>
      <c r="M950" s="76" t="str">
        <f>IF($A950="","",SUMIF(Transacoes!$C$3:$C1001, $A950, Transacoes!M$3:M1001))</f>
        <v/>
      </c>
      <c r="N950" s="30"/>
      <c r="O950" s="31"/>
      <c r="P950" s="31"/>
      <c r="Q950" s="31"/>
      <c r="R950" s="31"/>
      <c r="S950" s="31"/>
      <c r="T950" s="31"/>
      <c r="U950" s="31"/>
      <c r="V950" s="31"/>
      <c r="W950" s="31"/>
      <c r="X950" s="31"/>
    </row>
    <row r="951">
      <c r="A951" s="69"/>
      <c r="B951" s="70" t="str">
        <f>IF($A951="","",SUMIFS(Transacoes!D$3:D1001,Transacoes!$C$3:$C1001,$A951,Transacoes!$B$3:$B1001,"C")-SUMIFS(Transacoes!D$3:D1001,Transacoes!$C$3:$C1001,$A951,Transacoes!$B$3:$B1001,"V"))</f>
        <v/>
      </c>
      <c r="C951" s="71" t="str">
        <f>IF($A951="","",(SUMIFS(Transacoes!F$3:F1001,Transacoes!$C$3:$C1001,$A951,Transacoes!$B$3:$B1001,"C")-SUMIFS(Transacoes!F$3:F1001,Transacoes!$C$3:$C1001,$A951,Transacoes!$B$3:$B1001,"V")) + G951)</f>
        <v/>
      </c>
      <c r="D951" s="71" t="str">
        <f>IFERROR(__xludf.DUMMYFUNCTION("IF(A951="""","""",IF(B951="""","""",B951*GOOGLEFINANCE(A951)))"),"")</f>
        <v/>
      </c>
      <c r="E951" s="71" t="str">
        <f t="shared" si="1"/>
        <v/>
      </c>
      <c r="F951" s="72" t="str">
        <f t="shared" si="2"/>
        <v/>
      </c>
      <c r="G951" s="73" t="str">
        <f>IF(A951="","",SUMIF(Transacoes!C$3:C1001,A951,Transacoes!G$3:G1001))</f>
        <v/>
      </c>
      <c r="H951" s="74" t="str">
        <f>IF(A951="","", SUMIF(Transacoes!C$3:C1001, A951, Transacoes!H$3:H1001))</f>
        <v/>
      </c>
      <c r="I951" s="75" t="str">
        <f>IF($A951="","",SUMIF(Transacoes!$C$3:$C1001, $A951, Transacoes!I$3:I1001))</f>
        <v/>
      </c>
      <c r="J951" s="75" t="str">
        <f>IF($A951="","",SUMIF(Transacoes!$C$3:$C1001, $A951, Transacoes!J$3:J1001))</f>
        <v/>
      </c>
      <c r="K951" s="75" t="str">
        <f>IF($A951="","",SUMIF(Transacoes!$C$3:$C1001, $A951, Transacoes!K$3:K1001))</f>
        <v/>
      </c>
      <c r="L951" s="75" t="str">
        <f>IF($A951="","",SUMIF(Transacoes!$C$3:$C1001, $A951, Transacoes!L$3:L1001))</f>
        <v/>
      </c>
      <c r="M951" s="76" t="str">
        <f>IF($A951="","",SUMIF(Transacoes!$C$3:$C1001, $A951, Transacoes!M$3:M1001))</f>
        <v/>
      </c>
      <c r="N951" s="30"/>
      <c r="O951" s="31"/>
      <c r="P951" s="31"/>
      <c r="Q951" s="31"/>
      <c r="R951" s="31"/>
      <c r="S951" s="31"/>
      <c r="T951" s="31"/>
      <c r="U951" s="31"/>
      <c r="V951" s="31"/>
      <c r="W951" s="31"/>
      <c r="X951" s="31"/>
    </row>
    <row r="952">
      <c r="A952" s="69"/>
      <c r="B952" s="70" t="str">
        <f>IF($A952="","",SUMIFS(Transacoes!D$3:D1001,Transacoes!$C$3:$C1001,$A952,Transacoes!$B$3:$B1001,"C")-SUMIFS(Transacoes!D$3:D1001,Transacoes!$C$3:$C1001,$A952,Transacoes!$B$3:$B1001,"V"))</f>
        <v/>
      </c>
      <c r="C952" s="71" t="str">
        <f>IF($A952="","",(SUMIFS(Transacoes!F$3:F1001,Transacoes!$C$3:$C1001,$A952,Transacoes!$B$3:$B1001,"C")-SUMIFS(Transacoes!F$3:F1001,Transacoes!$C$3:$C1001,$A952,Transacoes!$B$3:$B1001,"V")) + G952)</f>
        <v/>
      </c>
      <c r="D952" s="71" t="str">
        <f>IFERROR(__xludf.DUMMYFUNCTION("IF(A952="""","""",IF(B952="""","""",B952*GOOGLEFINANCE(A952)))"),"")</f>
        <v/>
      </c>
      <c r="E952" s="71" t="str">
        <f t="shared" si="1"/>
        <v/>
      </c>
      <c r="F952" s="72" t="str">
        <f t="shared" si="2"/>
        <v/>
      </c>
      <c r="G952" s="73" t="str">
        <f>IF(A952="","",SUMIF(Transacoes!C$3:C1001,A952,Transacoes!G$3:G1001))</f>
        <v/>
      </c>
      <c r="H952" s="74" t="str">
        <f>IF(A952="","", SUMIF(Transacoes!C$3:C1001, A952, Transacoes!H$3:H1001))</f>
        <v/>
      </c>
      <c r="I952" s="75" t="str">
        <f>IF($A952="","",SUMIF(Transacoes!$C$3:$C1001, $A952, Transacoes!I$3:I1001))</f>
        <v/>
      </c>
      <c r="J952" s="75" t="str">
        <f>IF($A952="","",SUMIF(Transacoes!$C$3:$C1001, $A952, Transacoes!J$3:J1001))</f>
        <v/>
      </c>
      <c r="K952" s="75" t="str">
        <f>IF($A952="","",SUMIF(Transacoes!$C$3:$C1001, $A952, Transacoes!K$3:K1001))</f>
        <v/>
      </c>
      <c r="L952" s="75" t="str">
        <f>IF($A952="","",SUMIF(Transacoes!$C$3:$C1001, $A952, Transacoes!L$3:L1001))</f>
        <v/>
      </c>
      <c r="M952" s="76" t="str">
        <f>IF($A952="","",SUMIF(Transacoes!$C$3:$C1001, $A952, Transacoes!M$3:M1001))</f>
        <v/>
      </c>
      <c r="N952" s="30"/>
      <c r="O952" s="31"/>
      <c r="P952" s="31"/>
      <c r="Q952" s="31"/>
      <c r="R952" s="31"/>
      <c r="S952" s="31"/>
      <c r="T952" s="31"/>
      <c r="U952" s="31"/>
      <c r="V952" s="31"/>
      <c r="W952" s="31"/>
      <c r="X952" s="31"/>
    </row>
    <row r="953">
      <c r="A953" s="69"/>
      <c r="B953" s="70" t="str">
        <f>IF($A953="","",SUMIFS(Transacoes!D$3:D1001,Transacoes!$C$3:$C1001,$A953,Transacoes!$B$3:$B1001,"C")-SUMIFS(Transacoes!D$3:D1001,Transacoes!$C$3:$C1001,$A953,Transacoes!$B$3:$B1001,"V"))</f>
        <v/>
      </c>
      <c r="C953" s="71" t="str">
        <f>IF($A953="","",(SUMIFS(Transacoes!F$3:F1001,Transacoes!$C$3:$C1001,$A953,Transacoes!$B$3:$B1001,"C")-SUMIFS(Transacoes!F$3:F1001,Transacoes!$C$3:$C1001,$A953,Transacoes!$B$3:$B1001,"V")) + G953)</f>
        <v/>
      </c>
      <c r="D953" s="71" t="str">
        <f>IFERROR(__xludf.DUMMYFUNCTION("IF(A953="""","""",IF(B953="""","""",B953*GOOGLEFINANCE(A953)))"),"")</f>
        <v/>
      </c>
      <c r="E953" s="71" t="str">
        <f t="shared" si="1"/>
        <v/>
      </c>
      <c r="F953" s="72" t="str">
        <f t="shared" si="2"/>
        <v/>
      </c>
      <c r="G953" s="73" t="str">
        <f>IF(A953="","",SUMIF(Transacoes!C$3:C1001,A953,Transacoes!G$3:G1001))</f>
        <v/>
      </c>
      <c r="H953" s="74" t="str">
        <f>IF(A953="","", SUMIF(Transacoes!C$3:C1001, A953, Transacoes!H$3:H1001))</f>
        <v/>
      </c>
      <c r="I953" s="75" t="str">
        <f>IF($A953="","",SUMIF(Transacoes!$C$3:$C1001, $A953, Transacoes!I$3:I1001))</f>
        <v/>
      </c>
      <c r="J953" s="75" t="str">
        <f>IF($A953="","",SUMIF(Transacoes!$C$3:$C1001, $A953, Transacoes!J$3:J1001))</f>
        <v/>
      </c>
      <c r="K953" s="75" t="str">
        <f>IF($A953="","",SUMIF(Transacoes!$C$3:$C1001, $A953, Transacoes!K$3:K1001))</f>
        <v/>
      </c>
      <c r="L953" s="75" t="str">
        <f>IF($A953="","",SUMIF(Transacoes!$C$3:$C1001, $A953, Transacoes!L$3:L1001))</f>
        <v/>
      </c>
      <c r="M953" s="76" t="str">
        <f>IF($A953="","",SUMIF(Transacoes!$C$3:$C1001, $A953, Transacoes!M$3:M1001))</f>
        <v/>
      </c>
      <c r="N953" s="30"/>
      <c r="O953" s="31"/>
      <c r="P953" s="31"/>
      <c r="Q953" s="31"/>
      <c r="R953" s="31"/>
      <c r="S953" s="31"/>
      <c r="T953" s="31"/>
      <c r="U953" s="31"/>
      <c r="V953" s="31"/>
      <c r="W953" s="31"/>
      <c r="X953" s="31"/>
    </row>
    <row r="954">
      <c r="A954" s="69"/>
      <c r="B954" s="70" t="str">
        <f>IF($A954="","",SUMIFS(Transacoes!D$3:D1001,Transacoes!$C$3:$C1001,$A954,Transacoes!$B$3:$B1001,"C")-SUMIFS(Transacoes!D$3:D1001,Transacoes!$C$3:$C1001,$A954,Transacoes!$B$3:$B1001,"V"))</f>
        <v/>
      </c>
      <c r="C954" s="71" t="str">
        <f>IF($A954="","",(SUMIFS(Transacoes!F$3:F1001,Transacoes!$C$3:$C1001,$A954,Transacoes!$B$3:$B1001,"C")-SUMIFS(Transacoes!F$3:F1001,Transacoes!$C$3:$C1001,$A954,Transacoes!$B$3:$B1001,"V")) + G954)</f>
        <v/>
      </c>
      <c r="D954" s="71" t="str">
        <f>IFERROR(__xludf.DUMMYFUNCTION("IF(A954="""","""",IF(B954="""","""",B954*GOOGLEFINANCE(A954)))"),"")</f>
        <v/>
      </c>
      <c r="E954" s="71" t="str">
        <f t="shared" si="1"/>
        <v/>
      </c>
      <c r="F954" s="72" t="str">
        <f t="shared" si="2"/>
        <v/>
      </c>
      <c r="G954" s="73" t="str">
        <f>IF(A954="","",SUMIF(Transacoes!C$3:C1001,A954,Transacoes!G$3:G1001))</f>
        <v/>
      </c>
      <c r="H954" s="74" t="str">
        <f>IF(A954="","", SUMIF(Transacoes!C$3:C1001, A954, Transacoes!H$3:H1001))</f>
        <v/>
      </c>
      <c r="I954" s="75" t="str">
        <f>IF($A954="","",SUMIF(Transacoes!$C$3:$C1001, $A954, Transacoes!I$3:I1001))</f>
        <v/>
      </c>
      <c r="J954" s="75" t="str">
        <f>IF($A954="","",SUMIF(Transacoes!$C$3:$C1001, $A954, Transacoes!J$3:J1001))</f>
        <v/>
      </c>
      <c r="K954" s="75" t="str">
        <f>IF($A954="","",SUMIF(Transacoes!$C$3:$C1001, $A954, Transacoes!K$3:K1001))</f>
        <v/>
      </c>
      <c r="L954" s="75" t="str">
        <f>IF($A954="","",SUMIF(Transacoes!$C$3:$C1001, $A954, Transacoes!L$3:L1001))</f>
        <v/>
      </c>
      <c r="M954" s="76" t="str">
        <f>IF($A954="","",SUMIF(Transacoes!$C$3:$C1001, $A954, Transacoes!M$3:M1001))</f>
        <v/>
      </c>
      <c r="N954" s="30"/>
      <c r="O954" s="31"/>
      <c r="P954" s="31"/>
      <c r="Q954" s="31"/>
      <c r="R954" s="31"/>
      <c r="S954" s="31"/>
      <c r="T954" s="31"/>
      <c r="U954" s="31"/>
      <c r="V954" s="31"/>
      <c r="W954" s="31"/>
      <c r="X954" s="31"/>
    </row>
    <row r="955">
      <c r="A955" s="69"/>
      <c r="B955" s="70" t="str">
        <f>IF($A955="","",SUMIFS(Transacoes!D$3:D1001,Transacoes!$C$3:$C1001,$A955,Transacoes!$B$3:$B1001,"C")-SUMIFS(Transacoes!D$3:D1001,Transacoes!$C$3:$C1001,$A955,Transacoes!$B$3:$B1001,"V"))</f>
        <v/>
      </c>
      <c r="C955" s="71" t="str">
        <f>IF($A955="","",(SUMIFS(Transacoes!F$3:F1001,Transacoes!$C$3:$C1001,$A955,Transacoes!$B$3:$B1001,"C")-SUMIFS(Transacoes!F$3:F1001,Transacoes!$C$3:$C1001,$A955,Transacoes!$B$3:$B1001,"V")) + G955)</f>
        <v/>
      </c>
      <c r="D955" s="71" t="str">
        <f>IFERROR(__xludf.DUMMYFUNCTION("IF(A955="""","""",IF(B955="""","""",B955*GOOGLEFINANCE(A955)))"),"")</f>
        <v/>
      </c>
      <c r="E955" s="71" t="str">
        <f t="shared" si="1"/>
        <v/>
      </c>
      <c r="F955" s="72" t="str">
        <f t="shared" si="2"/>
        <v/>
      </c>
      <c r="G955" s="73" t="str">
        <f>IF(A955="","",SUMIF(Transacoes!C$3:C1001,A955,Transacoes!G$3:G1001))</f>
        <v/>
      </c>
      <c r="H955" s="74" t="str">
        <f>IF(A955="","", SUMIF(Transacoes!C$3:C1001, A955, Transacoes!H$3:H1001))</f>
        <v/>
      </c>
      <c r="I955" s="75" t="str">
        <f>IF($A955="","",SUMIF(Transacoes!$C$3:$C1001, $A955, Transacoes!I$3:I1001))</f>
        <v/>
      </c>
      <c r="J955" s="75" t="str">
        <f>IF($A955="","",SUMIF(Transacoes!$C$3:$C1001, $A955, Transacoes!J$3:J1001))</f>
        <v/>
      </c>
      <c r="K955" s="75" t="str">
        <f>IF($A955="","",SUMIF(Transacoes!$C$3:$C1001, $A955, Transacoes!K$3:K1001))</f>
        <v/>
      </c>
      <c r="L955" s="75" t="str">
        <f>IF($A955="","",SUMIF(Transacoes!$C$3:$C1001, $A955, Transacoes!L$3:L1001))</f>
        <v/>
      </c>
      <c r="M955" s="76" t="str">
        <f>IF($A955="","",SUMIF(Transacoes!$C$3:$C1001, $A955, Transacoes!M$3:M1001))</f>
        <v/>
      </c>
      <c r="N955" s="30"/>
      <c r="O955" s="31"/>
      <c r="P955" s="31"/>
      <c r="Q955" s="31"/>
      <c r="R955" s="31"/>
      <c r="S955" s="31"/>
      <c r="T955" s="31"/>
      <c r="U955" s="31"/>
      <c r="V955" s="31"/>
      <c r="W955" s="31"/>
      <c r="X955" s="31"/>
    </row>
    <row r="956">
      <c r="A956" s="69"/>
      <c r="B956" s="70" t="str">
        <f>IF($A956="","",SUMIFS(Transacoes!D$3:D1001,Transacoes!$C$3:$C1001,$A956,Transacoes!$B$3:$B1001,"C")-SUMIFS(Transacoes!D$3:D1001,Transacoes!$C$3:$C1001,$A956,Transacoes!$B$3:$B1001,"V"))</f>
        <v/>
      </c>
      <c r="C956" s="71" t="str">
        <f>IF($A956="","",(SUMIFS(Transacoes!F$3:F1001,Transacoes!$C$3:$C1001,$A956,Transacoes!$B$3:$B1001,"C")-SUMIFS(Transacoes!F$3:F1001,Transacoes!$C$3:$C1001,$A956,Transacoes!$B$3:$B1001,"V")) + G956)</f>
        <v/>
      </c>
      <c r="D956" s="71" t="str">
        <f>IFERROR(__xludf.DUMMYFUNCTION("IF(A956="""","""",IF(B956="""","""",B956*GOOGLEFINANCE(A956)))"),"")</f>
        <v/>
      </c>
      <c r="E956" s="71" t="str">
        <f t="shared" si="1"/>
        <v/>
      </c>
      <c r="F956" s="72" t="str">
        <f t="shared" si="2"/>
        <v/>
      </c>
      <c r="G956" s="73" t="str">
        <f>IF(A956="","",SUMIF(Transacoes!C$3:C1001,A956,Transacoes!G$3:G1001))</f>
        <v/>
      </c>
      <c r="H956" s="74" t="str">
        <f>IF(A956="","", SUMIF(Transacoes!C$3:C1001, A956, Transacoes!H$3:H1001))</f>
        <v/>
      </c>
      <c r="I956" s="75" t="str">
        <f>IF($A956="","",SUMIF(Transacoes!$C$3:$C1001, $A956, Transacoes!I$3:I1001))</f>
        <v/>
      </c>
      <c r="J956" s="75" t="str">
        <f>IF($A956="","",SUMIF(Transacoes!$C$3:$C1001, $A956, Transacoes!J$3:J1001))</f>
        <v/>
      </c>
      <c r="K956" s="75" t="str">
        <f>IF($A956="","",SUMIF(Transacoes!$C$3:$C1001, $A956, Transacoes!K$3:K1001))</f>
        <v/>
      </c>
      <c r="L956" s="75" t="str">
        <f>IF($A956="","",SUMIF(Transacoes!$C$3:$C1001, $A956, Transacoes!L$3:L1001))</f>
        <v/>
      </c>
      <c r="M956" s="76" t="str">
        <f>IF($A956="","",SUMIF(Transacoes!$C$3:$C1001, $A956, Transacoes!M$3:M1001))</f>
        <v/>
      </c>
      <c r="N956" s="30"/>
      <c r="O956" s="31"/>
      <c r="P956" s="31"/>
      <c r="Q956" s="31"/>
      <c r="R956" s="31"/>
      <c r="S956" s="31"/>
      <c r="T956" s="31"/>
      <c r="U956" s="31"/>
      <c r="V956" s="31"/>
      <c r="W956" s="31"/>
      <c r="X956" s="31"/>
    </row>
    <row r="957">
      <c r="A957" s="69"/>
      <c r="B957" s="70" t="str">
        <f>IF($A957="","",SUMIFS(Transacoes!D$3:D1001,Transacoes!$C$3:$C1001,$A957,Transacoes!$B$3:$B1001,"C")-SUMIFS(Transacoes!D$3:D1001,Transacoes!$C$3:$C1001,$A957,Transacoes!$B$3:$B1001,"V"))</f>
        <v/>
      </c>
      <c r="C957" s="71" t="str">
        <f>IF($A957="","",(SUMIFS(Transacoes!F$3:F1001,Transacoes!$C$3:$C1001,$A957,Transacoes!$B$3:$B1001,"C")-SUMIFS(Transacoes!F$3:F1001,Transacoes!$C$3:$C1001,$A957,Transacoes!$B$3:$B1001,"V")) + G957)</f>
        <v/>
      </c>
      <c r="D957" s="71" t="str">
        <f>IFERROR(__xludf.DUMMYFUNCTION("IF(A957="""","""",IF(B957="""","""",B957*GOOGLEFINANCE(A957)))"),"")</f>
        <v/>
      </c>
      <c r="E957" s="71" t="str">
        <f t="shared" si="1"/>
        <v/>
      </c>
      <c r="F957" s="72" t="str">
        <f t="shared" si="2"/>
        <v/>
      </c>
      <c r="G957" s="73" t="str">
        <f>IF(A957="","",SUMIF(Transacoes!C$3:C1001,A957,Transacoes!G$3:G1001))</f>
        <v/>
      </c>
      <c r="H957" s="74" t="str">
        <f>IF(A957="","", SUMIF(Transacoes!C$3:C1001, A957, Transacoes!H$3:H1001))</f>
        <v/>
      </c>
      <c r="I957" s="75" t="str">
        <f>IF($A957="","",SUMIF(Transacoes!$C$3:$C1001, $A957, Transacoes!I$3:I1001))</f>
        <v/>
      </c>
      <c r="J957" s="75" t="str">
        <f>IF($A957="","",SUMIF(Transacoes!$C$3:$C1001, $A957, Transacoes!J$3:J1001))</f>
        <v/>
      </c>
      <c r="K957" s="75" t="str">
        <f>IF($A957="","",SUMIF(Transacoes!$C$3:$C1001, $A957, Transacoes!K$3:K1001))</f>
        <v/>
      </c>
      <c r="L957" s="75" t="str">
        <f>IF($A957="","",SUMIF(Transacoes!$C$3:$C1001, $A957, Transacoes!L$3:L1001))</f>
        <v/>
      </c>
      <c r="M957" s="76" t="str">
        <f>IF($A957="","",SUMIF(Transacoes!$C$3:$C1001, $A957, Transacoes!M$3:M1001))</f>
        <v/>
      </c>
      <c r="N957" s="30"/>
      <c r="O957" s="31"/>
      <c r="P957" s="31"/>
      <c r="Q957" s="31"/>
      <c r="R957" s="31"/>
      <c r="S957" s="31"/>
      <c r="T957" s="31"/>
      <c r="U957" s="31"/>
      <c r="V957" s="31"/>
      <c r="W957" s="31"/>
      <c r="X957" s="31"/>
    </row>
    <row r="958">
      <c r="A958" s="69"/>
      <c r="B958" s="70" t="str">
        <f>IF($A958="","",SUMIFS(Transacoes!D$3:D1001,Transacoes!$C$3:$C1001,$A958,Transacoes!$B$3:$B1001,"C")-SUMIFS(Transacoes!D$3:D1001,Transacoes!$C$3:$C1001,$A958,Transacoes!$B$3:$B1001,"V"))</f>
        <v/>
      </c>
      <c r="C958" s="71" t="str">
        <f>IF($A958="","",(SUMIFS(Transacoes!F$3:F1001,Transacoes!$C$3:$C1001,$A958,Transacoes!$B$3:$B1001,"C")-SUMIFS(Transacoes!F$3:F1001,Transacoes!$C$3:$C1001,$A958,Transacoes!$B$3:$B1001,"V")) + G958)</f>
        <v/>
      </c>
      <c r="D958" s="71" t="str">
        <f>IFERROR(__xludf.DUMMYFUNCTION("IF(A958="""","""",IF(B958="""","""",B958*GOOGLEFINANCE(A958)))"),"")</f>
        <v/>
      </c>
      <c r="E958" s="71" t="str">
        <f t="shared" si="1"/>
        <v/>
      </c>
      <c r="F958" s="72" t="str">
        <f t="shared" si="2"/>
        <v/>
      </c>
      <c r="G958" s="73" t="str">
        <f>IF(A958="","",SUMIF(Transacoes!C$3:C1001,A958,Transacoes!G$3:G1001))</f>
        <v/>
      </c>
      <c r="H958" s="74" t="str">
        <f>IF(A958="","", SUMIF(Transacoes!C$3:C1001, A958, Transacoes!H$3:H1001))</f>
        <v/>
      </c>
      <c r="I958" s="75" t="str">
        <f>IF($A958="","",SUMIF(Transacoes!$C$3:$C1001, $A958, Transacoes!I$3:I1001))</f>
        <v/>
      </c>
      <c r="J958" s="75" t="str">
        <f>IF($A958="","",SUMIF(Transacoes!$C$3:$C1001, $A958, Transacoes!J$3:J1001))</f>
        <v/>
      </c>
      <c r="K958" s="75" t="str">
        <f>IF($A958="","",SUMIF(Transacoes!$C$3:$C1001, $A958, Transacoes!K$3:K1001))</f>
        <v/>
      </c>
      <c r="L958" s="75" t="str">
        <f>IF($A958="","",SUMIF(Transacoes!$C$3:$C1001, $A958, Transacoes!L$3:L1001))</f>
        <v/>
      </c>
      <c r="M958" s="76" t="str">
        <f>IF($A958="","",SUMIF(Transacoes!$C$3:$C1001, $A958, Transacoes!M$3:M1001))</f>
        <v/>
      </c>
      <c r="N958" s="30"/>
      <c r="O958" s="31"/>
      <c r="P958" s="31"/>
      <c r="Q958" s="31"/>
      <c r="R958" s="31"/>
      <c r="S958" s="31"/>
      <c r="T958" s="31"/>
      <c r="U958" s="31"/>
      <c r="V958" s="31"/>
      <c r="W958" s="31"/>
      <c r="X958" s="31"/>
    </row>
    <row r="959">
      <c r="A959" s="69"/>
      <c r="B959" s="70" t="str">
        <f>IF($A959="","",SUMIFS(Transacoes!D$3:D1001,Transacoes!$C$3:$C1001,$A959,Transacoes!$B$3:$B1001,"C")-SUMIFS(Transacoes!D$3:D1001,Transacoes!$C$3:$C1001,$A959,Transacoes!$B$3:$B1001,"V"))</f>
        <v/>
      </c>
      <c r="C959" s="71" t="str">
        <f>IF($A959="","",(SUMIFS(Transacoes!F$3:F1001,Transacoes!$C$3:$C1001,$A959,Transacoes!$B$3:$B1001,"C")-SUMIFS(Transacoes!F$3:F1001,Transacoes!$C$3:$C1001,$A959,Transacoes!$B$3:$B1001,"V")) + G959)</f>
        <v/>
      </c>
      <c r="D959" s="71" t="str">
        <f>IFERROR(__xludf.DUMMYFUNCTION("IF(A959="""","""",IF(B959="""","""",B959*GOOGLEFINANCE(A959)))"),"")</f>
        <v/>
      </c>
      <c r="E959" s="71" t="str">
        <f t="shared" si="1"/>
        <v/>
      </c>
      <c r="F959" s="72" t="str">
        <f t="shared" si="2"/>
        <v/>
      </c>
      <c r="G959" s="73" t="str">
        <f>IF(A959="","",SUMIF(Transacoes!C$3:C1001,A959,Transacoes!G$3:G1001))</f>
        <v/>
      </c>
      <c r="H959" s="74" t="str">
        <f>IF(A959="","", SUMIF(Transacoes!C$3:C1001, A959, Transacoes!H$3:H1001))</f>
        <v/>
      </c>
      <c r="I959" s="75" t="str">
        <f>IF($A959="","",SUMIF(Transacoes!$C$3:$C1001, $A959, Transacoes!I$3:I1001))</f>
        <v/>
      </c>
      <c r="J959" s="75" t="str">
        <f>IF($A959="","",SUMIF(Transacoes!$C$3:$C1001, $A959, Transacoes!J$3:J1001))</f>
        <v/>
      </c>
      <c r="K959" s="75" t="str">
        <f>IF($A959="","",SUMIF(Transacoes!$C$3:$C1001, $A959, Transacoes!K$3:K1001))</f>
        <v/>
      </c>
      <c r="L959" s="75" t="str">
        <f>IF($A959="","",SUMIF(Transacoes!$C$3:$C1001, $A959, Transacoes!L$3:L1001))</f>
        <v/>
      </c>
      <c r="M959" s="76" t="str">
        <f>IF($A959="","",SUMIF(Transacoes!$C$3:$C1001, $A959, Transacoes!M$3:M1001))</f>
        <v/>
      </c>
      <c r="N959" s="30"/>
      <c r="O959" s="31"/>
      <c r="P959" s="31"/>
      <c r="Q959" s="31"/>
      <c r="R959" s="31"/>
      <c r="S959" s="31"/>
      <c r="T959" s="31"/>
      <c r="U959" s="31"/>
      <c r="V959" s="31"/>
      <c r="W959" s="31"/>
      <c r="X959" s="31"/>
    </row>
    <row r="960">
      <c r="A960" s="69"/>
      <c r="B960" s="70" t="str">
        <f>IF($A960="","",SUMIFS(Transacoes!D$3:D1001,Transacoes!$C$3:$C1001,$A960,Transacoes!$B$3:$B1001,"C")-SUMIFS(Transacoes!D$3:D1001,Transacoes!$C$3:$C1001,$A960,Transacoes!$B$3:$B1001,"V"))</f>
        <v/>
      </c>
      <c r="C960" s="71" t="str">
        <f>IF($A960="","",(SUMIFS(Transacoes!F$3:F1001,Transacoes!$C$3:$C1001,$A960,Transacoes!$B$3:$B1001,"C")-SUMIFS(Transacoes!F$3:F1001,Transacoes!$C$3:$C1001,$A960,Transacoes!$B$3:$B1001,"V")) + G960)</f>
        <v/>
      </c>
      <c r="D960" s="71" t="str">
        <f>IFERROR(__xludf.DUMMYFUNCTION("IF(A960="""","""",IF(B960="""","""",B960*GOOGLEFINANCE(A960)))"),"")</f>
        <v/>
      </c>
      <c r="E960" s="71" t="str">
        <f t="shared" si="1"/>
        <v/>
      </c>
      <c r="F960" s="72" t="str">
        <f t="shared" si="2"/>
        <v/>
      </c>
      <c r="G960" s="73" t="str">
        <f>IF(A960="","",SUMIF(Transacoes!C$3:C1001,A960,Transacoes!G$3:G1001))</f>
        <v/>
      </c>
      <c r="H960" s="74" t="str">
        <f>IF(A960="","", SUMIF(Transacoes!C$3:C1001, A960, Transacoes!H$3:H1001))</f>
        <v/>
      </c>
      <c r="I960" s="75" t="str">
        <f>IF($A960="","",SUMIF(Transacoes!$C$3:$C1001, $A960, Transacoes!I$3:I1001))</f>
        <v/>
      </c>
      <c r="J960" s="75" t="str">
        <f>IF($A960="","",SUMIF(Transacoes!$C$3:$C1001, $A960, Transacoes!J$3:J1001))</f>
        <v/>
      </c>
      <c r="K960" s="75" t="str">
        <f>IF($A960="","",SUMIF(Transacoes!$C$3:$C1001, $A960, Transacoes!K$3:K1001))</f>
        <v/>
      </c>
      <c r="L960" s="75" t="str">
        <f>IF($A960="","",SUMIF(Transacoes!$C$3:$C1001, $A960, Transacoes!L$3:L1001))</f>
        <v/>
      </c>
      <c r="M960" s="76" t="str">
        <f>IF($A960="","",SUMIF(Transacoes!$C$3:$C1001, $A960, Transacoes!M$3:M1001))</f>
        <v/>
      </c>
      <c r="N960" s="30"/>
      <c r="O960" s="31"/>
      <c r="P960" s="31"/>
      <c r="Q960" s="31"/>
      <c r="R960" s="31"/>
      <c r="S960" s="31"/>
      <c r="T960" s="31"/>
      <c r="U960" s="31"/>
      <c r="V960" s="31"/>
      <c r="W960" s="31"/>
      <c r="X960" s="31"/>
    </row>
    <row r="961">
      <c r="A961" s="69"/>
      <c r="B961" s="70" t="str">
        <f>IF($A961="","",SUMIFS(Transacoes!D$3:D1001,Transacoes!$C$3:$C1001,$A961,Transacoes!$B$3:$B1001,"C")-SUMIFS(Transacoes!D$3:D1001,Transacoes!$C$3:$C1001,$A961,Transacoes!$B$3:$B1001,"V"))</f>
        <v/>
      </c>
      <c r="C961" s="71" t="str">
        <f>IF($A961="","",(SUMIFS(Transacoes!F$3:F1001,Transacoes!$C$3:$C1001,$A961,Transacoes!$B$3:$B1001,"C")-SUMIFS(Transacoes!F$3:F1001,Transacoes!$C$3:$C1001,$A961,Transacoes!$B$3:$B1001,"V")) + G961)</f>
        <v/>
      </c>
      <c r="D961" s="71" t="str">
        <f>IFERROR(__xludf.DUMMYFUNCTION("IF(A961="""","""",IF(B961="""","""",B961*GOOGLEFINANCE(A961)))"),"")</f>
        <v/>
      </c>
      <c r="E961" s="71" t="str">
        <f t="shared" si="1"/>
        <v/>
      </c>
      <c r="F961" s="72" t="str">
        <f t="shared" si="2"/>
        <v/>
      </c>
      <c r="G961" s="73" t="str">
        <f>IF(A961="","",SUMIF(Transacoes!C$3:C1001,A961,Transacoes!G$3:G1001))</f>
        <v/>
      </c>
      <c r="H961" s="74" t="str">
        <f>IF(A961="","", SUMIF(Transacoes!C$3:C1001, A961, Transacoes!H$3:H1001))</f>
        <v/>
      </c>
      <c r="I961" s="75" t="str">
        <f>IF($A961="","",SUMIF(Transacoes!$C$3:$C1001, $A961, Transacoes!I$3:I1001))</f>
        <v/>
      </c>
      <c r="J961" s="75" t="str">
        <f>IF($A961="","",SUMIF(Transacoes!$C$3:$C1001, $A961, Transacoes!J$3:J1001))</f>
        <v/>
      </c>
      <c r="K961" s="75" t="str">
        <f>IF($A961="","",SUMIF(Transacoes!$C$3:$C1001, $A961, Transacoes!K$3:K1001))</f>
        <v/>
      </c>
      <c r="L961" s="75" t="str">
        <f>IF($A961="","",SUMIF(Transacoes!$C$3:$C1001, $A961, Transacoes!L$3:L1001))</f>
        <v/>
      </c>
      <c r="M961" s="76" t="str">
        <f>IF($A961="","",SUMIF(Transacoes!$C$3:$C1001, $A961, Transacoes!M$3:M1001))</f>
        <v/>
      </c>
      <c r="N961" s="30"/>
      <c r="O961" s="31"/>
      <c r="P961" s="31"/>
      <c r="Q961" s="31"/>
      <c r="R961" s="31"/>
      <c r="S961" s="31"/>
      <c r="T961" s="31"/>
      <c r="U961" s="31"/>
      <c r="V961" s="31"/>
      <c r="W961" s="31"/>
      <c r="X961" s="31"/>
    </row>
    <row r="962">
      <c r="A962" s="69"/>
      <c r="B962" s="70" t="str">
        <f>IF($A962="","",SUMIFS(Transacoes!D$3:D1001,Transacoes!$C$3:$C1001,$A962,Transacoes!$B$3:$B1001,"C")-SUMIFS(Transacoes!D$3:D1001,Transacoes!$C$3:$C1001,$A962,Transacoes!$B$3:$B1001,"V"))</f>
        <v/>
      </c>
      <c r="C962" s="71" t="str">
        <f>IF($A962="","",(SUMIFS(Transacoes!F$3:F1001,Transacoes!$C$3:$C1001,$A962,Transacoes!$B$3:$B1001,"C")-SUMIFS(Transacoes!F$3:F1001,Transacoes!$C$3:$C1001,$A962,Transacoes!$B$3:$B1001,"V")) + G962)</f>
        <v/>
      </c>
      <c r="D962" s="71" t="str">
        <f>IFERROR(__xludf.DUMMYFUNCTION("IF(A962="""","""",IF(B962="""","""",B962*GOOGLEFINANCE(A962)))"),"")</f>
        <v/>
      </c>
      <c r="E962" s="71" t="str">
        <f t="shared" si="1"/>
        <v/>
      </c>
      <c r="F962" s="72" t="str">
        <f t="shared" si="2"/>
        <v/>
      </c>
      <c r="G962" s="73" t="str">
        <f>IF(A962="","",SUMIF(Transacoes!C$3:C1001,A962,Transacoes!G$3:G1001))</f>
        <v/>
      </c>
      <c r="H962" s="74" t="str">
        <f>IF(A962="","", SUMIF(Transacoes!C$3:C1001, A962, Transacoes!H$3:H1001))</f>
        <v/>
      </c>
      <c r="I962" s="75" t="str">
        <f>IF($A962="","",SUMIF(Transacoes!$C$3:$C1001, $A962, Transacoes!I$3:I1001))</f>
        <v/>
      </c>
      <c r="J962" s="75" t="str">
        <f>IF($A962="","",SUMIF(Transacoes!$C$3:$C1001, $A962, Transacoes!J$3:J1001))</f>
        <v/>
      </c>
      <c r="K962" s="75" t="str">
        <f>IF($A962="","",SUMIF(Transacoes!$C$3:$C1001, $A962, Transacoes!K$3:K1001))</f>
        <v/>
      </c>
      <c r="L962" s="75" t="str">
        <f>IF($A962="","",SUMIF(Transacoes!$C$3:$C1001, $A962, Transacoes!L$3:L1001))</f>
        <v/>
      </c>
      <c r="M962" s="76" t="str">
        <f>IF($A962="","",SUMIF(Transacoes!$C$3:$C1001, $A962, Transacoes!M$3:M1001))</f>
        <v/>
      </c>
      <c r="N962" s="30"/>
      <c r="O962" s="31"/>
      <c r="P962" s="31"/>
      <c r="Q962" s="31"/>
      <c r="R962" s="31"/>
      <c r="S962" s="31"/>
      <c r="T962" s="31"/>
      <c r="U962" s="31"/>
      <c r="V962" s="31"/>
      <c r="W962" s="31"/>
      <c r="X962" s="31"/>
    </row>
    <row r="963">
      <c r="A963" s="69"/>
      <c r="B963" s="70" t="str">
        <f>IF($A963="","",SUMIFS(Transacoes!D$3:D1001,Transacoes!$C$3:$C1001,$A963,Transacoes!$B$3:$B1001,"C")-SUMIFS(Transacoes!D$3:D1001,Transacoes!$C$3:$C1001,$A963,Transacoes!$B$3:$B1001,"V"))</f>
        <v/>
      </c>
      <c r="C963" s="71" t="str">
        <f>IF($A963="","",(SUMIFS(Transacoes!F$3:F1001,Transacoes!$C$3:$C1001,$A963,Transacoes!$B$3:$B1001,"C")-SUMIFS(Transacoes!F$3:F1001,Transacoes!$C$3:$C1001,$A963,Transacoes!$B$3:$B1001,"V")) + G963)</f>
        <v/>
      </c>
      <c r="D963" s="71" t="str">
        <f>IFERROR(__xludf.DUMMYFUNCTION("IF(A963="""","""",IF(B963="""","""",B963*GOOGLEFINANCE(A963)))"),"")</f>
        <v/>
      </c>
      <c r="E963" s="71" t="str">
        <f t="shared" si="1"/>
        <v/>
      </c>
      <c r="F963" s="72" t="str">
        <f t="shared" si="2"/>
        <v/>
      </c>
      <c r="G963" s="73" t="str">
        <f>IF(A963="","",SUMIF(Transacoes!C$3:C1001,A963,Transacoes!G$3:G1001))</f>
        <v/>
      </c>
      <c r="H963" s="74" t="str">
        <f>IF(A963="","", SUMIF(Transacoes!C$3:C1001, A963, Transacoes!H$3:H1001))</f>
        <v/>
      </c>
      <c r="I963" s="75" t="str">
        <f>IF($A963="","",SUMIF(Transacoes!$C$3:$C1001, $A963, Transacoes!I$3:I1001))</f>
        <v/>
      </c>
      <c r="J963" s="75" t="str">
        <f>IF($A963="","",SUMIF(Transacoes!$C$3:$C1001, $A963, Transacoes!J$3:J1001))</f>
        <v/>
      </c>
      <c r="K963" s="75" t="str">
        <f>IF($A963="","",SUMIF(Transacoes!$C$3:$C1001, $A963, Transacoes!K$3:K1001))</f>
        <v/>
      </c>
      <c r="L963" s="75" t="str">
        <f>IF($A963="","",SUMIF(Transacoes!$C$3:$C1001, $A963, Transacoes!L$3:L1001))</f>
        <v/>
      </c>
      <c r="M963" s="76" t="str">
        <f>IF($A963="","",SUMIF(Transacoes!$C$3:$C1001, $A963, Transacoes!M$3:M1001))</f>
        <v/>
      </c>
      <c r="N963" s="30"/>
      <c r="O963" s="31"/>
      <c r="P963" s="31"/>
      <c r="Q963" s="31"/>
      <c r="R963" s="31"/>
      <c r="S963" s="31"/>
      <c r="T963" s="31"/>
      <c r="U963" s="31"/>
      <c r="V963" s="31"/>
      <c r="W963" s="31"/>
      <c r="X963" s="31"/>
    </row>
    <row r="964">
      <c r="A964" s="69"/>
      <c r="B964" s="70" t="str">
        <f>IF($A964="","",SUMIFS(Transacoes!D$3:D1001,Transacoes!$C$3:$C1001,$A964,Transacoes!$B$3:$B1001,"C")-SUMIFS(Transacoes!D$3:D1001,Transacoes!$C$3:$C1001,$A964,Transacoes!$B$3:$B1001,"V"))</f>
        <v/>
      </c>
      <c r="C964" s="71" t="str">
        <f>IF($A964="","",(SUMIFS(Transacoes!F$3:F1001,Transacoes!$C$3:$C1001,$A964,Transacoes!$B$3:$B1001,"C")-SUMIFS(Transacoes!F$3:F1001,Transacoes!$C$3:$C1001,$A964,Transacoes!$B$3:$B1001,"V")) + G964)</f>
        <v/>
      </c>
      <c r="D964" s="71" t="str">
        <f>IFERROR(__xludf.DUMMYFUNCTION("IF(A964="""","""",IF(B964="""","""",B964*GOOGLEFINANCE(A964)))"),"")</f>
        <v/>
      </c>
      <c r="E964" s="71" t="str">
        <f t="shared" si="1"/>
        <v/>
      </c>
      <c r="F964" s="72" t="str">
        <f t="shared" si="2"/>
        <v/>
      </c>
      <c r="G964" s="73" t="str">
        <f>IF(A964="","",SUMIF(Transacoes!C$3:C1001,A964,Transacoes!G$3:G1001))</f>
        <v/>
      </c>
      <c r="H964" s="74" t="str">
        <f>IF(A964="","", SUMIF(Transacoes!C$3:C1001, A964, Transacoes!H$3:H1001))</f>
        <v/>
      </c>
      <c r="I964" s="75" t="str">
        <f>IF($A964="","",SUMIF(Transacoes!$C$3:$C1001, $A964, Transacoes!I$3:I1001))</f>
        <v/>
      </c>
      <c r="J964" s="75" t="str">
        <f>IF($A964="","",SUMIF(Transacoes!$C$3:$C1001, $A964, Transacoes!J$3:J1001))</f>
        <v/>
      </c>
      <c r="K964" s="75" t="str">
        <f>IF($A964="","",SUMIF(Transacoes!$C$3:$C1001, $A964, Transacoes!K$3:K1001))</f>
        <v/>
      </c>
      <c r="L964" s="75" t="str">
        <f>IF($A964="","",SUMIF(Transacoes!$C$3:$C1001, $A964, Transacoes!L$3:L1001))</f>
        <v/>
      </c>
      <c r="M964" s="76" t="str">
        <f>IF($A964="","",SUMIF(Transacoes!$C$3:$C1001, $A964, Transacoes!M$3:M1001))</f>
        <v/>
      </c>
      <c r="N964" s="30"/>
      <c r="O964" s="31"/>
      <c r="P964" s="31"/>
      <c r="Q964" s="31"/>
      <c r="R964" s="31"/>
      <c r="S964" s="31"/>
      <c r="T964" s="31"/>
      <c r="U964" s="31"/>
      <c r="V964" s="31"/>
      <c r="W964" s="31"/>
      <c r="X964" s="31"/>
    </row>
    <row r="965">
      <c r="A965" s="69"/>
      <c r="B965" s="70" t="str">
        <f>IF($A965="","",SUMIFS(Transacoes!D$3:D1001,Transacoes!$C$3:$C1001,$A965,Transacoes!$B$3:$B1001,"C")-SUMIFS(Transacoes!D$3:D1001,Transacoes!$C$3:$C1001,$A965,Transacoes!$B$3:$B1001,"V"))</f>
        <v/>
      </c>
      <c r="C965" s="71" t="str">
        <f>IF($A965="","",(SUMIFS(Transacoes!F$3:F1001,Transacoes!$C$3:$C1001,$A965,Transacoes!$B$3:$B1001,"C")-SUMIFS(Transacoes!F$3:F1001,Transacoes!$C$3:$C1001,$A965,Transacoes!$B$3:$B1001,"V")) + G965)</f>
        <v/>
      </c>
      <c r="D965" s="71" t="str">
        <f>IFERROR(__xludf.DUMMYFUNCTION("IF(A965="""","""",IF(B965="""","""",B965*GOOGLEFINANCE(A965)))"),"")</f>
        <v/>
      </c>
      <c r="E965" s="71" t="str">
        <f t="shared" si="1"/>
        <v/>
      </c>
      <c r="F965" s="72" t="str">
        <f t="shared" si="2"/>
        <v/>
      </c>
      <c r="G965" s="73" t="str">
        <f>IF(A965="","",SUMIF(Transacoes!C$3:C1001,A965,Transacoes!G$3:G1001))</f>
        <v/>
      </c>
      <c r="H965" s="74" t="str">
        <f>IF(A965="","", SUMIF(Transacoes!C$3:C1001, A965, Transacoes!H$3:H1001))</f>
        <v/>
      </c>
      <c r="I965" s="75" t="str">
        <f>IF($A965="","",SUMIF(Transacoes!$C$3:$C1001, $A965, Transacoes!I$3:I1001))</f>
        <v/>
      </c>
      <c r="J965" s="75" t="str">
        <f>IF($A965="","",SUMIF(Transacoes!$C$3:$C1001, $A965, Transacoes!J$3:J1001))</f>
        <v/>
      </c>
      <c r="K965" s="75" t="str">
        <f>IF($A965="","",SUMIF(Transacoes!$C$3:$C1001, $A965, Transacoes!K$3:K1001))</f>
        <v/>
      </c>
      <c r="L965" s="75" t="str">
        <f>IF($A965="","",SUMIF(Transacoes!$C$3:$C1001, $A965, Transacoes!L$3:L1001))</f>
        <v/>
      </c>
      <c r="M965" s="76" t="str">
        <f>IF($A965="","",SUMIF(Transacoes!$C$3:$C1001, $A965, Transacoes!M$3:M1001))</f>
        <v/>
      </c>
      <c r="N965" s="30"/>
      <c r="O965" s="31"/>
      <c r="P965" s="31"/>
      <c r="Q965" s="31"/>
      <c r="R965" s="31"/>
      <c r="S965" s="31"/>
      <c r="T965" s="31"/>
      <c r="U965" s="31"/>
      <c r="V965" s="31"/>
      <c r="W965" s="31"/>
      <c r="X965" s="31"/>
    </row>
    <row r="966">
      <c r="A966" s="69"/>
      <c r="B966" s="70" t="str">
        <f>IF($A966="","",SUMIFS(Transacoes!D$3:D1001,Transacoes!$C$3:$C1001,$A966,Transacoes!$B$3:$B1001,"C")-SUMIFS(Transacoes!D$3:D1001,Transacoes!$C$3:$C1001,$A966,Transacoes!$B$3:$B1001,"V"))</f>
        <v/>
      </c>
      <c r="C966" s="71" t="str">
        <f>IF($A966="","",(SUMIFS(Transacoes!F$3:F1001,Transacoes!$C$3:$C1001,$A966,Transacoes!$B$3:$B1001,"C")-SUMIFS(Transacoes!F$3:F1001,Transacoes!$C$3:$C1001,$A966,Transacoes!$B$3:$B1001,"V")) + G966)</f>
        <v/>
      </c>
      <c r="D966" s="71" t="str">
        <f>IFERROR(__xludf.DUMMYFUNCTION("IF(A966="""","""",IF(B966="""","""",B966*GOOGLEFINANCE(A966)))"),"")</f>
        <v/>
      </c>
      <c r="E966" s="71" t="str">
        <f t="shared" si="1"/>
        <v/>
      </c>
      <c r="F966" s="72" t="str">
        <f t="shared" si="2"/>
        <v/>
      </c>
      <c r="G966" s="73" t="str">
        <f>IF(A966="","",SUMIF(Transacoes!C$3:C1001,A966,Transacoes!G$3:G1001))</f>
        <v/>
      </c>
      <c r="H966" s="74" t="str">
        <f>IF(A966="","", SUMIF(Transacoes!C$3:C1001, A966, Transacoes!H$3:H1001))</f>
        <v/>
      </c>
      <c r="I966" s="75" t="str">
        <f>IF($A966="","",SUMIF(Transacoes!$C$3:$C1001, $A966, Transacoes!I$3:I1001))</f>
        <v/>
      </c>
      <c r="J966" s="75" t="str">
        <f>IF($A966="","",SUMIF(Transacoes!$C$3:$C1001, $A966, Transacoes!J$3:J1001))</f>
        <v/>
      </c>
      <c r="K966" s="75" t="str">
        <f>IF($A966="","",SUMIF(Transacoes!$C$3:$C1001, $A966, Transacoes!K$3:K1001))</f>
        <v/>
      </c>
      <c r="L966" s="75" t="str">
        <f>IF($A966="","",SUMIF(Transacoes!$C$3:$C1001, $A966, Transacoes!L$3:L1001))</f>
        <v/>
      </c>
      <c r="M966" s="76" t="str">
        <f>IF($A966="","",SUMIF(Transacoes!$C$3:$C1001, $A966, Transacoes!M$3:M1001))</f>
        <v/>
      </c>
      <c r="N966" s="30"/>
      <c r="O966" s="31"/>
      <c r="P966" s="31"/>
      <c r="Q966" s="31"/>
      <c r="R966" s="31"/>
      <c r="S966" s="31"/>
      <c r="T966" s="31"/>
      <c r="U966" s="31"/>
      <c r="V966" s="31"/>
      <c r="W966" s="31"/>
      <c r="X966" s="31"/>
    </row>
    <row r="967">
      <c r="A967" s="69"/>
      <c r="B967" s="70" t="str">
        <f>IF($A967="","",SUMIFS(Transacoes!D$3:D1001,Transacoes!$C$3:$C1001,$A967,Transacoes!$B$3:$B1001,"C")-SUMIFS(Transacoes!D$3:D1001,Transacoes!$C$3:$C1001,$A967,Transacoes!$B$3:$B1001,"V"))</f>
        <v/>
      </c>
      <c r="C967" s="71" t="str">
        <f>IF($A967="","",(SUMIFS(Transacoes!F$3:F1001,Transacoes!$C$3:$C1001,$A967,Transacoes!$B$3:$B1001,"C")-SUMIFS(Transacoes!F$3:F1001,Transacoes!$C$3:$C1001,$A967,Transacoes!$B$3:$B1001,"V")) + G967)</f>
        <v/>
      </c>
      <c r="D967" s="71" t="str">
        <f>IFERROR(__xludf.DUMMYFUNCTION("IF(A967="""","""",IF(B967="""","""",B967*GOOGLEFINANCE(A967)))"),"")</f>
        <v/>
      </c>
      <c r="E967" s="71" t="str">
        <f t="shared" si="1"/>
        <v/>
      </c>
      <c r="F967" s="72" t="str">
        <f t="shared" si="2"/>
        <v/>
      </c>
      <c r="G967" s="73" t="str">
        <f>IF(A967="","",SUMIF(Transacoes!C$3:C1001,A967,Transacoes!G$3:G1001))</f>
        <v/>
      </c>
      <c r="H967" s="74" t="str">
        <f>IF(A967="","", SUMIF(Transacoes!C$3:C1001, A967, Transacoes!H$3:H1001))</f>
        <v/>
      </c>
      <c r="I967" s="75" t="str">
        <f>IF($A967="","",SUMIF(Transacoes!$C$3:$C1001, $A967, Transacoes!I$3:I1001))</f>
        <v/>
      </c>
      <c r="J967" s="75" t="str">
        <f>IF($A967="","",SUMIF(Transacoes!$C$3:$C1001, $A967, Transacoes!J$3:J1001))</f>
        <v/>
      </c>
      <c r="K967" s="75" t="str">
        <f>IF($A967="","",SUMIF(Transacoes!$C$3:$C1001, $A967, Transacoes!K$3:K1001))</f>
        <v/>
      </c>
      <c r="L967" s="75" t="str">
        <f>IF($A967="","",SUMIF(Transacoes!$C$3:$C1001, $A967, Transacoes!L$3:L1001))</f>
        <v/>
      </c>
      <c r="M967" s="76" t="str">
        <f>IF($A967="","",SUMIF(Transacoes!$C$3:$C1001, $A967, Transacoes!M$3:M1001))</f>
        <v/>
      </c>
      <c r="N967" s="30"/>
      <c r="O967" s="31"/>
      <c r="P967" s="31"/>
      <c r="Q967" s="31"/>
      <c r="R967" s="31"/>
      <c r="S967" s="31"/>
      <c r="T967" s="31"/>
      <c r="U967" s="31"/>
      <c r="V967" s="31"/>
      <c r="W967" s="31"/>
      <c r="X967" s="31"/>
    </row>
    <row r="968">
      <c r="A968" s="69"/>
      <c r="B968" s="70" t="str">
        <f>IF($A968="","",SUMIFS(Transacoes!D$3:D1001,Transacoes!$C$3:$C1001,$A968,Transacoes!$B$3:$B1001,"C")-SUMIFS(Transacoes!D$3:D1001,Transacoes!$C$3:$C1001,$A968,Transacoes!$B$3:$B1001,"V"))</f>
        <v/>
      </c>
      <c r="C968" s="71" t="str">
        <f>IF($A968="","",(SUMIFS(Transacoes!F$3:F1001,Transacoes!$C$3:$C1001,$A968,Transacoes!$B$3:$B1001,"C")-SUMIFS(Transacoes!F$3:F1001,Transacoes!$C$3:$C1001,$A968,Transacoes!$B$3:$B1001,"V")) + G968)</f>
        <v/>
      </c>
      <c r="D968" s="71" t="str">
        <f>IFERROR(__xludf.DUMMYFUNCTION("IF(A968="""","""",IF(B968="""","""",B968*GOOGLEFINANCE(A968)))"),"")</f>
        <v/>
      </c>
      <c r="E968" s="71" t="str">
        <f t="shared" si="1"/>
        <v/>
      </c>
      <c r="F968" s="72" t="str">
        <f t="shared" si="2"/>
        <v/>
      </c>
      <c r="G968" s="73" t="str">
        <f>IF(A968="","",SUMIF(Transacoes!C$3:C1001,A968,Transacoes!G$3:G1001))</f>
        <v/>
      </c>
      <c r="H968" s="74" t="str">
        <f>IF(A968="","", SUMIF(Transacoes!C$3:C1001, A968, Transacoes!H$3:H1001))</f>
        <v/>
      </c>
      <c r="I968" s="75" t="str">
        <f>IF($A968="","",SUMIF(Transacoes!$C$3:$C1001, $A968, Transacoes!I$3:I1001))</f>
        <v/>
      </c>
      <c r="J968" s="75" t="str">
        <f>IF($A968="","",SUMIF(Transacoes!$C$3:$C1001, $A968, Transacoes!J$3:J1001))</f>
        <v/>
      </c>
      <c r="K968" s="75" t="str">
        <f>IF($A968="","",SUMIF(Transacoes!$C$3:$C1001, $A968, Transacoes!K$3:K1001))</f>
        <v/>
      </c>
      <c r="L968" s="75" t="str">
        <f>IF($A968="","",SUMIF(Transacoes!$C$3:$C1001, $A968, Transacoes!L$3:L1001))</f>
        <v/>
      </c>
      <c r="M968" s="76" t="str">
        <f>IF($A968="","",SUMIF(Transacoes!$C$3:$C1001, $A968, Transacoes!M$3:M1001))</f>
        <v/>
      </c>
      <c r="N968" s="30"/>
      <c r="O968" s="31"/>
      <c r="P968" s="31"/>
      <c r="Q968" s="31"/>
      <c r="R968" s="31"/>
      <c r="S968" s="31"/>
      <c r="T968" s="31"/>
      <c r="U968" s="31"/>
      <c r="V968" s="31"/>
      <c r="W968" s="31"/>
      <c r="X968" s="31"/>
    </row>
    <row r="969">
      <c r="A969" s="69"/>
      <c r="B969" s="70" t="str">
        <f>IF($A969="","",SUMIFS(Transacoes!D$3:D1001,Transacoes!$C$3:$C1001,$A969,Transacoes!$B$3:$B1001,"C")-SUMIFS(Transacoes!D$3:D1001,Transacoes!$C$3:$C1001,$A969,Transacoes!$B$3:$B1001,"V"))</f>
        <v/>
      </c>
      <c r="C969" s="71" t="str">
        <f>IF($A969="","",(SUMIFS(Transacoes!F$3:F1001,Transacoes!$C$3:$C1001,$A969,Transacoes!$B$3:$B1001,"C")-SUMIFS(Transacoes!F$3:F1001,Transacoes!$C$3:$C1001,$A969,Transacoes!$B$3:$B1001,"V")) + G969)</f>
        <v/>
      </c>
      <c r="D969" s="71" t="str">
        <f>IFERROR(__xludf.DUMMYFUNCTION("IF(A969="""","""",IF(B969="""","""",B969*GOOGLEFINANCE(A969)))"),"")</f>
        <v/>
      </c>
      <c r="E969" s="71" t="str">
        <f t="shared" si="1"/>
        <v/>
      </c>
      <c r="F969" s="72" t="str">
        <f t="shared" si="2"/>
        <v/>
      </c>
      <c r="G969" s="73" t="str">
        <f>IF(A969="","",SUMIF(Transacoes!C$3:C1001,A969,Transacoes!G$3:G1001))</f>
        <v/>
      </c>
      <c r="H969" s="74" t="str">
        <f>IF(A969="","", SUMIF(Transacoes!C$3:C1001, A969, Transacoes!H$3:H1001))</f>
        <v/>
      </c>
      <c r="I969" s="75" t="str">
        <f>IF($A969="","",SUMIF(Transacoes!$C$3:$C1001, $A969, Transacoes!I$3:I1001))</f>
        <v/>
      </c>
      <c r="J969" s="75" t="str">
        <f>IF($A969="","",SUMIF(Transacoes!$C$3:$C1001, $A969, Transacoes!J$3:J1001))</f>
        <v/>
      </c>
      <c r="K969" s="75" t="str">
        <f>IF($A969="","",SUMIF(Transacoes!$C$3:$C1001, $A969, Transacoes!K$3:K1001))</f>
        <v/>
      </c>
      <c r="L969" s="75" t="str">
        <f>IF($A969="","",SUMIF(Transacoes!$C$3:$C1001, $A969, Transacoes!L$3:L1001))</f>
        <v/>
      </c>
      <c r="M969" s="76" t="str">
        <f>IF($A969="","",SUMIF(Transacoes!$C$3:$C1001, $A969, Transacoes!M$3:M1001))</f>
        <v/>
      </c>
      <c r="N969" s="30"/>
      <c r="O969" s="31"/>
      <c r="P969" s="31"/>
      <c r="Q969" s="31"/>
      <c r="R969" s="31"/>
      <c r="S969" s="31"/>
      <c r="T969" s="31"/>
      <c r="U969" s="31"/>
      <c r="V969" s="31"/>
      <c r="W969" s="31"/>
      <c r="X969" s="31"/>
    </row>
    <row r="970">
      <c r="A970" s="69"/>
      <c r="B970" s="70" t="str">
        <f>IF($A970="","",SUMIFS(Transacoes!D$3:D1001,Transacoes!$C$3:$C1001,$A970,Transacoes!$B$3:$B1001,"C")-SUMIFS(Transacoes!D$3:D1001,Transacoes!$C$3:$C1001,$A970,Transacoes!$B$3:$B1001,"V"))</f>
        <v/>
      </c>
      <c r="C970" s="71" t="str">
        <f>IF($A970="","",(SUMIFS(Transacoes!F$3:F1001,Transacoes!$C$3:$C1001,$A970,Transacoes!$B$3:$B1001,"C")-SUMIFS(Transacoes!F$3:F1001,Transacoes!$C$3:$C1001,$A970,Transacoes!$B$3:$B1001,"V")) + G970)</f>
        <v/>
      </c>
      <c r="D970" s="71" t="str">
        <f>IFERROR(__xludf.DUMMYFUNCTION("IF(A970="""","""",IF(B970="""","""",B970*GOOGLEFINANCE(A970)))"),"")</f>
        <v/>
      </c>
      <c r="E970" s="71" t="str">
        <f t="shared" si="1"/>
        <v/>
      </c>
      <c r="F970" s="72" t="str">
        <f t="shared" si="2"/>
        <v/>
      </c>
      <c r="G970" s="73" t="str">
        <f>IF(A970="","",SUMIF(Transacoes!C$3:C1001,A970,Transacoes!G$3:G1001))</f>
        <v/>
      </c>
      <c r="H970" s="74" t="str">
        <f>IF(A970="","", SUMIF(Transacoes!C$3:C1001, A970, Transacoes!H$3:H1001))</f>
        <v/>
      </c>
      <c r="I970" s="75" t="str">
        <f>IF($A970="","",SUMIF(Transacoes!$C$3:$C1001, $A970, Transacoes!I$3:I1001))</f>
        <v/>
      </c>
      <c r="J970" s="75" t="str">
        <f>IF($A970="","",SUMIF(Transacoes!$C$3:$C1001, $A970, Transacoes!J$3:J1001))</f>
        <v/>
      </c>
      <c r="K970" s="75" t="str">
        <f>IF($A970="","",SUMIF(Transacoes!$C$3:$C1001, $A970, Transacoes!K$3:K1001))</f>
        <v/>
      </c>
      <c r="L970" s="75" t="str">
        <f>IF($A970="","",SUMIF(Transacoes!$C$3:$C1001, $A970, Transacoes!L$3:L1001))</f>
        <v/>
      </c>
      <c r="M970" s="76" t="str">
        <f>IF($A970="","",SUMIF(Transacoes!$C$3:$C1001, $A970, Transacoes!M$3:M1001))</f>
        <v/>
      </c>
      <c r="N970" s="30"/>
      <c r="O970" s="31"/>
      <c r="P970" s="31"/>
      <c r="Q970" s="31"/>
      <c r="R970" s="31"/>
      <c r="S970" s="31"/>
      <c r="T970" s="31"/>
      <c r="U970" s="31"/>
      <c r="V970" s="31"/>
      <c r="W970" s="31"/>
      <c r="X970" s="31"/>
    </row>
    <row r="971">
      <c r="A971" s="69"/>
      <c r="B971" s="70" t="str">
        <f>IF($A971="","",SUMIFS(Transacoes!D$3:D1001,Transacoes!$C$3:$C1001,$A971,Transacoes!$B$3:$B1001,"C")-SUMIFS(Transacoes!D$3:D1001,Transacoes!$C$3:$C1001,$A971,Transacoes!$B$3:$B1001,"V"))</f>
        <v/>
      </c>
      <c r="C971" s="71" t="str">
        <f>IF($A971="","",(SUMIFS(Transacoes!F$3:F1001,Transacoes!$C$3:$C1001,$A971,Transacoes!$B$3:$B1001,"C")-SUMIFS(Transacoes!F$3:F1001,Transacoes!$C$3:$C1001,$A971,Transacoes!$B$3:$B1001,"V")) + G971)</f>
        <v/>
      </c>
      <c r="D971" s="71" t="str">
        <f>IFERROR(__xludf.DUMMYFUNCTION("IF(A971="""","""",IF(B971="""","""",B971*GOOGLEFINANCE(A971)))"),"")</f>
        <v/>
      </c>
      <c r="E971" s="71" t="str">
        <f t="shared" si="1"/>
        <v/>
      </c>
      <c r="F971" s="72" t="str">
        <f t="shared" si="2"/>
        <v/>
      </c>
      <c r="G971" s="73" t="str">
        <f>IF(A971="","",SUMIF(Transacoes!C$3:C1001,A971,Transacoes!G$3:G1001))</f>
        <v/>
      </c>
      <c r="H971" s="74" t="str">
        <f>IF(A971="","", SUMIF(Transacoes!C$3:C1001, A971, Transacoes!H$3:H1001))</f>
        <v/>
      </c>
      <c r="I971" s="75" t="str">
        <f>IF($A971="","",SUMIF(Transacoes!$C$3:$C1001, $A971, Transacoes!I$3:I1001))</f>
        <v/>
      </c>
      <c r="J971" s="75" t="str">
        <f>IF($A971="","",SUMIF(Transacoes!$C$3:$C1001, $A971, Transacoes!J$3:J1001))</f>
        <v/>
      </c>
      <c r="K971" s="75" t="str">
        <f>IF($A971="","",SUMIF(Transacoes!$C$3:$C1001, $A971, Transacoes!K$3:K1001))</f>
        <v/>
      </c>
      <c r="L971" s="75" t="str">
        <f>IF($A971="","",SUMIF(Transacoes!$C$3:$C1001, $A971, Transacoes!L$3:L1001))</f>
        <v/>
      </c>
      <c r="M971" s="76" t="str">
        <f>IF($A971="","",SUMIF(Transacoes!$C$3:$C1001, $A971, Transacoes!M$3:M1001))</f>
        <v/>
      </c>
      <c r="N971" s="30"/>
      <c r="O971" s="31"/>
      <c r="P971" s="31"/>
      <c r="Q971" s="31"/>
      <c r="R971" s="31"/>
      <c r="S971" s="31"/>
      <c r="T971" s="31"/>
      <c r="U971" s="31"/>
      <c r="V971" s="31"/>
      <c r="W971" s="31"/>
      <c r="X971" s="31"/>
    </row>
    <row r="972">
      <c r="A972" s="69"/>
      <c r="B972" s="70" t="str">
        <f>IF($A972="","",SUMIFS(Transacoes!D$3:D1001,Transacoes!$C$3:$C1001,$A972,Transacoes!$B$3:$B1001,"C")-SUMIFS(Transacoes!D$3:D1001,Transacoes!$C$3:$C1001,$A972,Transacoes!$B$3:$B1001,"V"))</f>
        <v/>
      </c>
      <c r="C972" s="71" t="str">
        <f>IF($A972="","",(SUMIFS(Transacoes!F$3:F1001,Transacoes!$C$3:$C1001,$A972,Transacoes!$B$3:$B1001,"C")-SUMIFS(Transacoes!F$3:F1001,Transacoes!$C$3:$C1001,$A972,Transacoes!$B$3:$B1001,"V")) + G972)</f>
        <v/>
      </c>
      <c r="D972" s="71" t="str">
        <f>IFERROR(__xludf.DUMMYFUNCTION("IF(A972="""","""",IF(B972="""","""",B972*GOOGLEFINANCE(A972)))"),"")</f>
        <v/>
      </c>
      <c r="E972" s="71" t="str">
        <f t="shared" si="1"/>
        <v/>
      </c>
      <c r="F972" s="72" t="str">
        <f t="shared" si="2"/>
        <v/>
      </c>
      <c r="G972" s="73" t="str">
        <f>IF(A972="","",SUMIF(Transacoes!C$3:C1001,A972,Transacoes!G$3:G1001))</f>
        <v/>
      </c>
      <c r="H972" s="74" t="str">
        <f>IF(A972="","", SUMIF(Transacoes!C$3:C1001, A972, Transacoes!H$3:H1001))</f>
        <v/>
      </c>
      <c r="I972" s="75" t="str">
        <f>IF($A972="","",SUMIF(Transacoes!$C$3:$C1001, $A972, Transacoes!I$3:I1001))</f>
        <v/>
      </c>
      <c r="J972" s="75" t="str">
        <f>IF($A972="","",SUMIF(Transacoes!$C$3:$C1001, $A972, Transacoes!J$3:J1001))</f>
        <v/>
      </c>
      <c r="K972" s="75" t="str">
        <f>IF($A972="","",SUMIF(Transacoes!$C$3:$C1001, $A972, Transacoes!K$3:K1001))</f>
        <v/>
      </c>
      <c r="L972" s="75" t="str">
        <f>IF($A972="","",SUMIF(Transacoes!$C$3:$C1001, $A972, Transacoes!L$3:L1001))</f>
        <v/>
      </c>
      <c r="M972" s="76" t="str">
        <f>IF($A972="","",SUMIF(Transacoes!$C$3:$C1001, $A972, Transacoes!M$3:M1001))</f>
        <v/>
      </c>
      <c r="N972" s="30"/>
      <c r="O972" s="31"/>
      <c r="P972" s="31"/>
      <c r="Q972" s="31"/>
      <c r="R972" s="31"/>
      <c r="S972" s="31"/>
      <c r="T972" s="31"/>
      <c r="U972" s="31"/>
      <c r="V972" s="31"/>
      <c r="W972" s="31"/>
      <c r="X972" s="31"/>
    </row>
    <row r="973">
      <c r="A973" s="69"/>
      <c r="B973" s="70" t="str">
        <f>IF($A973="","",SUMIFS(Transacoes!D$3:D1001,Transacoes!$C$3:$C1001,$A973,Transacoes!$B$3:$B1001,"C")-SUMIFS(Transacoes!D$3:D1001,Transacoes!$C$3:$C1001,$A973,Transacoes!$B$3:$B1001,"V"))</f>
        <v/>
      </c>
      <c r="C973" s="71" t="str">
        <f>IF($A973="","",(SUMIFS(Transacoes!F$3:F1001,Transacoes!$C$3:$C1001,$A973,Transacoes!$B$3:$B1001,"C")-SUMIFS(Transacoes!F$3:F1001,Transacoes!$C$3:$C1001,$A973,Transacoes!$B$3:$B1001,"V")) + G973)</f>
        <v/>
      </c>
      <c r="D973" s="71" t="str">
        <f>IFERROR(__xludf.DUMMYFUNCTION("IF(A973="""","""",IF(B973="""","""",B973*GOOGLEFINANCE(A973)))"),"")</f>
        <v/>
      </c>
      <c r="E973" s="71" t="str">
        <f t="shared" si="1"/>
        <v/>
      </c>
      <c r="F973" s="72" t="str">
        <f t="shared" si="2"/>
        <v/>
      </c>
      <c r="G973" s="73" t="str">
        <f>IF(A973="","",SUMIF(Transacoes!C$3:C1001,A973,Transacoes!G$3:G1001))</f>
        <v/>
      </c>
      <c r="H973" s="74" t="str">
        <f>IF(A973="","", SUMIF(Transacoes!C$3:C1001, A973, Transacoes!H$3:H1001))</f>
        <v/>
      </c>
      <c r="I973" s="75" t="str">
        <f>IF($A973="","",SUMIF(Transacoes!$C$3:$C1001, $A973, Transacoes!I$3:I1001))</f>
        <v/>
      </c>
      <c r="J973" s="75" t="str">
        <f>IF($A973="","",SUMIF(Transacoes!$C$3:$C1001, $A973, Transacoes!J$3:J1001))</f>
        <v/>
      </c>
      <c r="K973" s="75" t="str">
        <f>IF($A973="","",SUMIF(Transacoes!$C$3:$C1001, $A973, Transacoes!K$3:K1001))</f>
        <v/>
      </c>
      <c r="L973" s="75" t="str">
        <f>IF($A973="","",SUMIF(Transacoes!$C$3:$C1001, $A973, Transacoes!L$3:L1001))</f>
        <v/>
      </c>
      <c r="M973" s="76" t="str">
        <f>IF($A973="","",SUMIF(Transacoes!$C$3:$C1001, $A973, Transacoes!M$3:M1001))</f>
        <v/>
      </c>
      <c r="N973" s="30"/>
      <c r="O973" s="31"/>
      <c r="P973" s="31"/>
      <c r="Q973" s="31"/>
      <c r="R973" s="31"/>
      <c r="S973" s="31"/>
      <c r="T973" s="31"/>
      <c r="U973" s="31"/>
      <c r="V973" s="31"/>
      <c r="W973" s="31"/>
      <c r="X973" s="31"/>
    </row>
    <row r="974">
      <c r="A974" s="69"/>
      <c r="B974" s="70" t="str">
        <f>IF($A974="","",SUMIFS(Transacoes!D$3:D1001,Transacoes!$C$3:$C1001,$A974,Transacoes!$B$3:$B1001,"C")-SUMIFS(Transacoes!D$3:D1001,Transacoes!$C$3:$C1001,$A974,Transacoes!$B$3:$B1001,"V"))</f>
        <v/>
      </c>
      <c r="C974" s="71" t="str">
        <f>IF($A974="","",(SUMIFS(Transacoes!F$3:F1001,Transacoes!$C$3:$C1001,$A974,Transacoes!$B$3:$B1001,"C")-SUMIFS(Transacoes!F$3:F1001,Transacoes!$C$3:$C1001,$A974,Transacoes!$B$3:$B1001,"V")) + G974)</f>
        <v/>
      </c>
      <c r="D974" s="71" t="str">
        <f>IFERROR(__xludf.DUMMYFUNCTION("IF(A974="""","""",IF(B974="""","""",B974*GOOGLEFINANCE(A974)))"),"")</f>
        <v/>
      </c>
      <c r="E974" s="71" t="str">
        <f t="shared" si="1"/>
        <v/>
      </c>
      <c r="F974" s="72" t="str">
        <f t="shared" si="2"/>
        <v/>
      </c>
      <c r="G974" s="73" t="str">
        <f>IF(A974="","",SUMIF(Transacoes!C$3:C1001,A974,Transacoes!G$3:G1001))</f>
        <v/>
      </c>
      <c r="H974" s="74" t="str">
        <f>IF(A974="","", SUMIF(Transacoes!C$3:C1001, A974, Transacoes!H$3:H1001))</f>
        <v/>
      </c>
      <c r="I974" s="75" t="str">
        <f>IF($A974="","",SUMIF(Transacoes!$C$3:$C1001, $A974, Transacoes!I$3:I1001))</f>
        <v/>
      </c>
      <c r="J974" s="75" t="str">
        <f>IF($A974="","",SUMIF(Transacoes!$C$3:$C1001, $A974, Transacoes!J$3:J1001))</f>
        <v/>
      </c>
      <c r="K974" s="75" t="str">
        <f>IF($A974="","",SUMIF(Transacoes!$C$3:$C1001, $A974, Transacoes!K$3:K1001))</f>
        <v/>
      </c>
      <c r="L974" s="75" t="str">
        <f>IF($A974="","",SUMIF(Transacoes!$C$3:$C1001, $A974, Transacoes!L$3:L1001))</f>
        <v/>
      </c>
      <c r="M974" s="76" t="str">
        <f>IF($A974="","",SUMIF(Transacoes!$C$3:$C1001, $A974, Transacoes!M$3:M1001))</f>
        <v/>
      </c>
      <c r="N974" s="30"/>
      <c r="O974" s="31"/>
      <c r="P974" s="31"/>
      <c r="Q974" s="31"/>
      <c r="R974" s="31"/>
      <c r="S974" s="31"/>
      <c r="T974" s="31"/>
      <c r="U974" s="31"/>
      <c r="V974" s="31"/>
      <c r="W974" s="31"/>
      <c r="X974" s="31"/>
    </row>
    <row r="975">
      <c r="A975" s="69"/>
      <c r="B975" s="70" t="str">
        <f>IF($A975="","",SUMIFS(Transacoes!D$3:D1001,Transacoes!$C$3:$C1001,$A975,Transacoes!$B$3:$B1001,"C")-SUMIFS(Transacoes!D$3:D1001,Transacoes!$C$3:$C1001,$A975,Transacoes!$B$3:$B1001,"V"))</f>
        <v/>
      </c>
      <c r="C975" s="71" t="str">
        <f>IF($A975="","",(SUMIFS(Transacoes!F$3:F1001,Transacoes!$C$3:$C1001,$A975,Transacoes!$B$3:$B1001,"C")-SUMIFS(Transacoes!F$3:F1001,Transacoes!$C$3:$C1001,$A975,Transacoes!$B$3:$B1001,"V")) + G975)</f>
        <v/>
      </c>
      <c r="D975" s="71" t="str">
        <f>IFERROR(__xludf.DUMMYFUNCTION("IF(A975="""","""",IF(B975="""","""",B975*GOOGLEFINANCE(A975)))"),"")</f>
        <v/>
      </c>
      <c r="E975" s="71" t="str">
        <f t="shared" si="1"/>
        <v/>
      </c>
      <c r="F975" s="72" t="str">
        <f t="shared" si="2"/>
        <v/>
      </c>
      <c r="G975" s="73" t="str">
        <f>IF(A975="","",SUMIF(Transacoes!C$3:C1001,A975,Transacoes!G$3:G1001))</f>
        <v/>
      </c>
      <c r="H975" s="74" t="str">
        <f>IF(A975="","", SUMIF(Transacoes!C$3:C1001, A975, Transacoes!H$3:H1001))</f>
        <v/>
      </c>
      <c r="I975" s="75" t="str">
        <f>IF($A975="","",SUMIF(Transacoes!$C$3:$C1001, $A975, Transacoes!I$3:I1001))</f>
        <v/>
      </c>
      <c r="J975" s="75" t="str">
        <f>IF($A975="","",SUMIF(Transacoes!$C$3:$C1001, $A975, Transacoes!J$3:J1001))</f>
        <v/>
      </c>
      <c r="K975" s="75" t="str">
        <f>IF($A975="","",SUMIF(Transacoes!$C$3:$C1001, $A975, Transacoes!K$3:K1001))</f>
        <v/>
      </c>
      <c r="L975" s="75" t="str">
        <f>IF($A975="","",SUMIF(Transacoes!$C$3:$C1001, $A975, Transacoes!L$3:L1001))</f>
        <v/>
      </c>
      <c r="M975" s="76" t="str">
        <f>IF($A975="","",SUMIF(Transacoes!$C$3:$C1001, $A975, Transacoes!M$3:M1001))</f>
        <v/>
      </c>
      <c r="N975" s="30"/>
      <c r="O975" s="31"/>
      <c r="P975" s="31"/>
      <c r="Q975" s="31"/>
      <c r="R975" s="31"/>
      <c r="S975" s="31"/>
      <c r="T975" s="31"/>
      <c r="U975" s="31"/>
      <c r="V975" s="31"/>
      <c r="W975" s="31"/>
      <c r="X975" s="31"/>
    </row>
    <row r="976">
      <c r="A976" s="69"/>
      <c r="B976" s="70" t="str">
        <f>IF($A976="","",SUMIFS(Transacoes!D$3:D1001,Transacoes!$C$3:$C1001,$A976,Transacoes!$B$3:$B1001,"C")-SUMIFS(Transacoes!D$3:D1001,Transacoes!$C$3:$C1001,$A976,Transacoes!$B$3:$B1001,"V"))</f>
        <v/>
      </c>
      <c r="C976" s="71" t="str">
        <f>IF($A976="","",(SUMIFS(Transacoes!F$3:F1001,Transacoes!$C$3:$C1001,$A976,Transacoes!$B$3:$B1001,"C")-SUMIFS(Transacoes!F$3:F1001,Transacoes!$C$3:$C1001,$A976,Transacoes!$B$3:$B1001,"V")) + G976)</f>
        <v/>
      </c>
      <c r="D976" s="71" t="str">
        <f>IFERROR(__xludf.DUMMYFUNCTION("IF(A976="""","""",IF(B976="""","""",B976*GOOGLEFINANCE(A976)))"),"")</f>
        <v/>
      </c>
      <c r="E976" s="71" t="str">
        <f t="shared" si="1"/>
        <v/>
      </c>
      <c r="F976" s="72" t="str">
        <f t="shared" si="2"/>
        <v/>
      </c>
      <c r="G976" s="73" t="str">
        <f>IF(A976="","",SUMIF(Transacoes!C$3:C1001,A976,Transacoes!G$3:G1001))</f>
        <v/>
      </c>
      <c r="H976" s="74" t="str">
        <f>IF(A976="","", SUMIF(Transacoes!C$3:C1001, A976, Transacoes!H$3:H1001))</f>
        <v/>
      </c>
      <c r="I976" s="75" t="str">
        <f>IF($A976="","",SUMIF(Transacoes!$C$3:$C1001, $A976, Transacoes!I$3:I1001))</f>
        <v/>
      </c>
      <c r="J976" s="75" t="str">
        <f>IF($A976="","",SUMIF(Transacoes!$C$3:$C1001, $A976, Transacoes!J$3:J1001))</f>
        <v/>
      </c>
      <c r="K976" s="75" t="str">
        <f>IF($A976="","",SUMIF(Transacoes!$C$3:$C1001, $A976, Transacoes!K$3:K1001))</f>
        <v/>
      </c>
      <c r="L976" s="75" t="str">
        <f>IF($A976="","",SUMIF(Transacoes!$C$3:$C1001, $A976, Transacoes!L$3:L1001))</f>
        <v/>
      </c>
      <c r="M976" s="76" t="str">
        <f>IF($A976="","",SUMIF(Transacoes!$C$3:$C1001, $A976, Transacoes!M$3:M1001))</f>
        <v/>
      </c>
      <c r="N976" s="30"/>
      <c r="O976" s="31"/>
      <c r="P976" s="31"/>
      <c r="Q976" s="31"/>
      <c r="R976" s="31"/>
      <c r="S976" s="31"/>
      <c r="T976" s="31"/>
      <c r="U976" s="31"/>
      <c r="V976" s="31"/>
      <c r="W976" s="31"/>
      <c r="X976" s="31"/>
    </row>
    <row r="977">
      <c r="A977" s="69"/>
      <c r="B977" s="70" t="str">
        <f>IF($A977="","",SUMIFS(Transacoes!D$3:D1001,Transacoes!$C$3:$C1001,$A977,Transacoes!$B$3:$B1001,"C")-SUMIFS(Transacoes!D$3:D1001,Transacoes!$C$3:$C1001,$A977,Transacoes!$B$3:$B1001,"V"))</f>
        <v/>
      </c>
      <c r="C977" s="71" t="str">
        <f>IF($A977="","",(SUMIFS(Transacoes!F$3:F1001,Transacoes!$C$3:$C1001,$A977,Transacoes!$B$3:$B1001,"C")-SUMIFS(Transacoes!F$3:F1001,Transacoes!$C$3:$C1001,$A977,Transacoes!$B$3:$B1001,"V")) + G977)</f>
        <v/>
      </c>
      <c r="D977" s="71" t="str">
        <f>IFERROR(__xludf.DUMMYFUNCTION("IF(A977="""","""",IF(B977="""","""",B977*GOOGLEFINANCE(A977)))"),"")</f>
        <v/>
      </c>
      <c r="E977" s="71" t="str">
        <f t="shared" si="1"/>
        <v/>
      </c>
      <c r="F977" s="72" t="str">
        <f t="shared" si="2"/>
        <v/>
      </c>
      <c r="G977" s="73" t="str">
        <f>IF(A977="","",SUMIF(Transacoes!C$3:C1001,A977,Transacoes!G$3:G1001))</f>
        <v/>
      </c>
      <c r="H977" s="74" t="str">
        <f>IF(A977="","", SUMIF(Transacoes!C$3:C1001, A977, Transacoes!H$3:H1001))</f>
        <v/>
      </c>
      <c r="I977" s="75" t="str">
        <f>IF($A977="","",SUMIF(Transacoes!$C$3:$C1001, $A977, Transacoes!I$3:I1001))</f>
        <v/>
      </c>
      <c r="J977" s="75" t="str">
        <f>IF($A977="","",SUMIF(Transacoes!$C$3:$C1001, $A977, Transacoes!J$3:J1001))</f>
        <v/>
      </c>
      <c r="K977" s="75" t="str">
        <f>IF($A977="","",SUMIF(Transacoes!$C$3:$C1001, $A977, Transacoes!K$3:K1001))</f>
        <v/>
      </c>
      <c r="L977" s="75" t="str">
        <f>IF($A977="","",SUMIF(Transacoes!$C$3:$C1001, $A977, Transacoes!L$3:L1001))</f>
        <v/>
      </c>
      <c r="M977" s="76" t="str">
        <f>IF($A977="","",SUMIF(Transacoes!$C$3:$C1001, $A977, Transacoes!M$3:M1001))</f>
        <v/>
      </c>
      <c r="N977" s="30"/>
      <c r="O977" s="31"/>
      <c r="P977" s="31"/>
      <c r="Q977" s="31"/>
      <c r="R977" s="31"/>
      <c r="S977" s="31"/>
      <c r="T977" s="31"/>
      <c r="U977" s="31"/>
      <c r="V977" s="31"/>
      <c r="W977" s="31"/>
      <c r="X977" s="31"/>
    </row>
    <row r="978">
      <c r="A978" s="69"/>
      <c r="B978" s="70" t="str">
        <f>IF($A978="","",SUMIFS(Transacoes!D$3:D1001,Transacoes!$C$3:$C1001,$A978,Transacoes!$B$3:$B1001,"C")-SUMIFS(Transacoes!D$3:D1001,Transacoes!$C$3:$C1001,$A978,Transacoes!$B$3:$B1001,"V"))</f>
        <v/>
      </c>
      <c r="C978" s="71" t="str">
        <f>IF($A978="","",(SUMIFS(Transacoes!F$3:F1001,Transacoes!$C$3:$C1001,$A978,Transacoes!$B$3:$B1001,"C")-SUMIFS(Transacoes!F$3:F1001,Transacoes!$C$3:$C1001,$A978,Transacoes!$B$3:$B1001,"V")) + G978)</f>
        <v/>
      </c>
      <c r="D978" s="71" t="str">
        <f>IFERROR(__xludf.DUMMYFUNCTION("IF(A978="""","""",IF(B978="""","""",B978*GOOGLEFINANCE(A978)))"),"")</f>
        <v/>
      </c>
      <c r="E978" s="71" t="str">
        <f t="shared" si="1"/>
        <v/>
      </c>
      <c r="F978" s="72" t="str">
        <f t="shared" si="2"/>
        <v/>
      </c>
      <c r="G978" s="73" t="str">
        <f>IF(A978="","",SUMIF(Transacoes!C$3:C1001,A978,Transacoes!G$3:G1001))</f>
        <v/>
      </c>
      <c r="H978" s="74" t="str">
        <f>IF(A978="","", SUMIF(Transacoes!C$3:C1001, A978, Transacoes!H$3:H1001))</f>
        <v/>
      </c>
      <c r="I978" s="75" t="str">
        <f>IF($A978="","",SUMIF(Transacoes!$C$3:$C1001, $A978, Transacoes!I$3:I1001))</f>
        <v/>
      </c>
      <c r="J978" s="75" t="str">
        <f>IF($A978="","",SUMIF(Transacoes!$C$3:$C1001, $A978, Transacoes!J$3:J1001))</f>
        <v/>
      </c>
      <c r="K978" s="75" t="str">
        <f>IF($A978="","",SUMIF(Transacoes!$C$3:$C1001, $A978, Transacoes!K$3:K1001))</f>
        <v/>
      </c>
      <c r="L978" s="75" t="str">
        <f>IF($A978="","",SUMIF(Transacoes!$C$3:$C1001, $A978, Transacoes!L$3:L1001))</f>
        <v/>
      </c>
      <c r="M978" s="76" t="str">
        <f>IF($A978="","",SUMIF(Transacoes!$C$3:$C1001, $A978, Transacoes!M$3:M1001))</f>
        <v/>
      </c>
      <c r="N978" s="30"/>
      <c r="O978" s="31"/>
      <c r="P978" s="31"/>
      <c r="Q978" s="31"/>
      <c r="R978" s="31"/>
      <c r="S978" s="31"/>
      <c r="T978" s="31"/>
      <c r="U978" s="31"/>
      <c r="V978" s="31"/>
      <c r="W978" s="31"/>
      <c r="X978" s="31"/>
    </row>
    <row r="979">
      <c r="A979" s="69"/>
      <c r="B979" s="70" t="str">
        <f>IF($A979="","",SUMIFS(Transacoes!D$3:D1001,Transacoes!$C$3:$C1001,$A979,Transacoes!$B$3:$B1001,"C")-SUMIFS(Transacoes!D$3:D1001,Transacoes!$C$3:$C1001,$A979,Transacoes!$B$3:$B1001,"V"))</f>
        <v/>
      </c>
      <c r="C979" s="71" t="str">
        <f>IF($A979="","",(SUMIFS(Transacoes!F$3:F1001,Transacoes!$C$3:$C1001,$A979,Transacoes!$B$3:$B1001,"C")-SUMIFS(Transacoes!F$3:F1001,Transacoes!$C$3:$C1001,$A979,Transacoes!$B$3:$B1001,"V")) + G979)</f>
        <v/>
      </c>
      <c r="D979" s="71" t="str">
        <f>IFERROR(__xludf.DUMMYFUNCTION("IF(A979="""","""",IF(B979="""","""",B979*GOOGLEFINANCE(A979)))"),"")</f>
        <v/>
      </c>
      <c r="E979" s="71" t="str">
        <f t="shared" si="1"/>
        <v/>
      </c>
      <c r="F979" s="72" t="str">
        <f t="shared" si="2"/>
        <v/>
      </c>
      <c r="G979" s="73" t="str">
        <f>IF(A979="","",SUMIF(Transacoes!C$3:C1001,A979,Transacoes!G$3:G1001))</f>
        <v/>
      </c>
      <c r="H979" s="74" t="str">
        <f>IF(A979="","", SUMIF(Transacoes!C$3:C1001, A979, Transacoes!H$3:H1001))</f>
        <v/>
      </c>
      <c r="I979" s="75" t="str">
        <f>IF($A979="","",SUMIF(Transacoes!$C$3:$C1001, $A979, Transacoes!I$3:I1001))</f>
        <v/>
      </c>
      <c r="J979" s="75" t="str">
        <f>IF($A979="","",SUMIF(Transacoes!$C$3:$C1001, $A979, Transacoes!J$3:J1001))</f>
        <v/>
      </c>
      <c r="K979" s="75" t="str">
        <f>IF($A979="","",SUMIF(Transacoes!$C$3:$C1001, $A979, Transacoes!K$3:K1001))</f>
        <v/>
      </c>
      <c r="L979" s="75" t="str">
        <f>IF($A979="","",SUMIF(Transacoes!$C$3:$C1001, $A979, Transacoes!L$3:L1001))</f>
        <v/>
      </c>
      <c r="M979" s="76" t="str">
        <f>IF($A979="","",SUMIF(Transacoes!$C$3:$C1001, $A979, Transacoes!M$3:M1001))</f>
        <v/>
      </c>
      <c r="N979" s="30"/>
      <c r="O979" s="31"/>
      <c r="P979" s="31"/>
      <c r="Q979" s="31"/>
      <c r="R979" s="31"/>
      <c r="S979" s="31"/>
      <c r="T979" s="31"/>
      <c r="U979" s="31"/>
      <c r="V979" s="31"/>
      <c r="W979" s="31"/>
      <c r="X979" s="31"/>
    </row>
    <row r="980">
      <c r="A980" s="69"/>
      <c r="B980" s="70" t="str">
        <f>IF($A980="","",SUMIFS(Transacoes!D$3:D1001,Transacoes!$C$3:$C1001,$A980,Transacoes!$B$3:$B1001,"C")-SUMIFS(Transacoes!D$3:D1001,Transacoes!$C$3:$C1001,$A980,Transacoes!$B$3:$B1001,"V"))</f>
        <v/>
      </c>
      <c r="C980" s="71" t="str">
        <f>IF($A980="","",(SUMIFS(Transacoes!F$3:F1001,Transacoes!$C$3:$C1001,$A980,Transacoes!$B$3:$B1001,"C")-SUMIFS(Transacoes!F$3:F1001,Transacoes!$C$3:$C1001,$A980,Transacoes!$B$3:$B1001,"V")) + G980)</f>
        <v/>
      </c>
      <c r="D980" s="71" t="str">
        <f>IFERROR(__xludf.DUMMYFUNCTION("IF(A980="""","""",IF(B980="""","""",B980*GOOGLEFINANCE(A980)))"),"")</f>
        <v/>
      </c>
      <c r="E980" s="71" t="str">
        <f t="shared" si="1"/>
        <v/>
      </c>
      <c r="F980" s="72" t="str">
        <f t="shared" si="2"/>
        <v/>
      </c>
      <c r="G980" s="73" t="str">
        <f>IF(A980="","",SUMIF(Transacoes!C$3:C1001,A980,Transacoes!G$3:G1001))</f>
        <v/>
      </c>
      <c r="H980" s="74" t="str">
        <f>IF(A980="","", SUMIF(Transacoes!C$3:C1001, A980, Transacoes!H$3:H1001))</f>
        <v/>
      </c>
      <c r="I980" s="75" t="str">
        <f>IF($A980="","",SUMIF(Transacoes!$C$3:$C1001, $A980, Transacoes!I$3:I1001))</f>
        <v/>
      </c>
      <c r="J980" s="75" t="str">
        <f>IF($A980="","",SUMIF(Transacoes!$C$3:$C1001, $A980, Transacoes!J$3:J1001))</f>
        <v/>
      </c>
      <c r="K980" s="75" t="str">
        <f>IF($A980="","",SUMIF(Transacoes!$C$3:$C1001, $A980, Transacoes!K$3:K1001))</f>
        <v/>
      </c>
      <c r="L980" s="75" t="str">
        <f>IF($A980="","",SUMIF(Transacoes!$C$3:$C1001, $A980, Transacoes!L$3:L1001))</f>
        <v/>
      </c>
      <c r="M980" s="76" t="str">
        <f>IF($A980="","",SUMIF(Transacoes!$C$3:$C1001, $A980, Transacoes!M$3:M1001))</f>
        <v/>
      </c>
      <c r="N980" s="30"/>
      <c r="O980" s="31"/>
      <c r="P980" s="31"/>
      <c r="Q980" s="31"/>
      <c r="R980" s="31"/>
      <c r="S980" s="31"/>
      <c r="T980" s="31"/>
      <c r="U980" s="31"/>
      <c r="V980" s="31"/>
      <c r="W980" s="31"/>
      <c r="X980" s="31"/>
    </row>
    <row r="981">
      <c r="A981" s="69"/>
      <c r="B981" s="70" t="str">
        <f>IF($A981="","",SUMIFS(Transacoes!D$3:D1001,Transacoes!$C$3:$C1001,$A981,Transacoes!$B$3:$B1001,"C")-SUMIFS(Transacoes!D$3:D1001,Transacoes!$C$3:$C1001,$A981,Transacoes!$B$3:$B1001,"V"))</f>
        <v/>
      </c>
      <c r="C981" s="71" t="str">
        <f>IF($A981="","",(SUMIFS(Transacoes!F$3:F1001,Transacoes!$C$3:$C1001,$A981,Transacoes!$B$3:$B1001,"C")-SUMIFS(Transacoes!F$3:F1001,Transacoes!$C$3:$C1001,$A981,Transacoes!$B$3:$B1001,"V")) + G981)</f>
        <v/>
      </c>
      <c r="D981" s="71" t="str">
        <f>IFERROR(__xludf.DUMMYFUNCTION("IF(A981="""","""",IF(B981="""","""",B981*GOOGLEFINANCE(A981)))"),"")</f>
        <v/>
      </c>
      <c r="E981" s="71" t="str">
        <f t="shared" si="1"/>
        <v/>
      </c>
      <c r="F981" s="72" t="str">
        <f t="shared" si="2"/>
        <v/>
      </c>
      <c r="G981" s="73" t="str">
        <f>IF(A981="","",SUMIF(Transacoes!C$3:C1001,A981,Transacoes!G$3:G1001))</f>
        <v/>
      </c>
      <c r="H981" s="74" t="str">
        <f>IF(A981="","", SUMIF(Transacoes!C$3:C1001, A981, Transacoes!H$3:H1001))</f>
        <v/>
      </c>
      <c r="I981" s="75" t="str">
        <f>IF($A981="","",SUMIF(Transacoes!$C$3:$C1001, $A981, Transacoes!I$3:I1001))</f>
        <v/>
      </c>
      <c r="J981" s="75" t="str">
        <f>IF($A981="","",SUMIF(Transacoes!$C$3:$C1001, $A981, Transacoes!J$3:J1001))</f>
        <v/>
      </c>
      <c r="K981" s="75" t="str">
        <f>IF($A981="","",SUMIF(Transacoes!$C$3:$C1001, $A981, Transacoes!K$3:K1001))</f>
        <v/>
      </c>
      <c r="L981" s="75" t="str">
        <f>IF($A981="","",SUMIF(Transacoes!$C$3:$C1001, $A981, Transacoes!L$3:L1001))</f>
        <v/>
      </c>
      <c r="M981" s="76" t="str">
        <f>IF($A981="","",SUMIF(Transacoes!$C$3:$C1001, $A981, Transacoes!M$3:M1001))</f>
        <v/>
      </c>
      <c r="N981" s="30"/>
      <c r="O981" s="31"/>
      <c r="P981" s="31"/>
      <c r="Q981" s="31"/>
      <c r="R981" s="31"/>
      <c r="S981" s="31"/>
      <c r="T981" s="31"/>
      <c r="U981" s="31"/>
      <c r="V981" s="31"/>
      <c r="W981" s="31"/>
      <c r="X981" s="31"/>
    </row>
    <row r="982">
      <c r="A982" s="69"/>
      <c r="B982" s="70" t="str">
        <f>IF($A982="","",SUMIFS(Transacoes!D$3:D1001,Transacoes!$C$3:$C1001,$A982,Transacoes!$B$3:$B1001,"C")-SUMIFS(Transacoes!D$3:D1001,Transacoes!$C$3:$C1001,$A982,Transacoes!$B$3:$B1001,"V"))</f>
        <v/>
      </c>
      <c r="C982" s="71" t="str">
        <f>IF($A982="","",(SUMIFS(Transacoes!F$3:F1001,Transacoes!$C$3:$C1001,$A982,Transacoes!$B$3:$B1001,"C")-SUMIFS(Transacoes!F$3:F1001,Transacoes!$C$3:$C1001,$A982,Transacoes!$B$3:$B1001,"V")) + G982)</f>
        <v/>
      </c>
      <c r="D982" s="71" t="str">
        <f>IFERROR(__xludf.DUMMYFUNCTION("IF(A982="""","""",IF(B982="""","""",B982*GOOGLEFINANCE(A982)))"),"")</f>
        <v/>
      </c>
      <c r="E982" s="71" t="str">
        <f t="shared" si="1"/>
        <v/>
      </c>
      <c r="F982" s="72" t="str">
        <f t="shared" si="2"/>
        <v/>
      </c>
      <c r="G982" s="73" t="str">
        <f>IF(A982="","",SUMIF(Transacoes!C$3:C1001,A982,Transacoes!G$3:G1001))</f>
        <v/>
      </c>
      <c r="H982" s="74" t="str">
        <f>IF(A982="","", SUMIF(Transacoes!C$3:C1001, A982, Transacoes!H$3:H1001))</f>
        <v/>
      </c>
      <c r="I982" s="75" t="str">
        <f>IF($A982="","",SUMIF(Transacoes!$C$3:$C1001, $A982, Transacoes!I$3:I1001))</f>
        <v/>
      </c>
      <c r="J982" s="75" t="str">
        <f>IF($A982="","",SUMIF(Transacoes!$C$3:$C1001, $A982, Transacoes!J$3:J1001))</f>
        <v/>
      </c>
      <c r="K982" s="75" t="str">
        <f>IF($A982="","",SUMIF(Transacoes!$C$3:$C1001, $A982, Transacoes!K$3:K1001))</f>
        <v/>
      </c>
      <c r="L982" s="75" t="str">
        <f>IF($A982="","",SUMIF(Transacoes!$C$3:$C1001, $A982, Transacoes!L$3:L1001))</f>
        <v/>
      </c>
      <c r="M982" s="76" t="str">
        <f>IF($A982="","",SUMIF(Transacoes!$C$3:$C1001, $A982, Transacoes!M$3:M1001))</f>
        <v/>
      </c>
      <c r="N982" s="30"/>
      <c r="O982" s="31"/>
      <c r="P982" s="31"/>
      <c r="Q982" s="31"/>
      <c r="R982" s="31"/>
      <c r="S982" s="31"/>
      <c r="T982" s="31"/>
      <c r="U982" s="31"/>
      <c r="V982" s="31"/>
      <c r="W982" s="31"/>
      <c r="X982" s="31"/>
    </row>
    <row r="983">
      <c r="A983" s="69"/>
      <c r="B983" s="70" t="str">
        <f>IF($A983="","",SUMIFS(Transacoes!D$3:D1001,Transacoes!$C$3:$C1001,$A983,Transacoes!$B$3:$B1001,"C")-SUMIFS(Transacoes!D$3:D1001,Transacoes!$C$3:$C1001,$A983,Transacoes!$B$3:$B1001,"V"))</f>
        <v/>
      </c>
      <c r="C983" s="71" t="str">
        <f>IF($A983="","",(SUMIFS(Transacoes!F$3:F1001,Transacoes!$C$3:$C1001,$A983,Transacoes!$B$3:$B1001,"C")-SUMIFS(Transacoes!F$3:F1001,Transacoes!$C$3:$C1001,$A983,Transacoes!$B$3:$B1001,"V")) + G983)</f>
        <v/>
      </c>
      <c r="D983" s="71" t="str">
        <f>IFERROR(__xludf.DUMMYFUNCTION("IF(A983="""","""",IF(B983="""","""",B983*GOOGLEFINANCE(A983)))"),"")</f>
        <v/>
      </c>
      <c r="E983" s="71" t="str">
        <f t="shared" si="1"/>
        <v/>
      </c>
      <c r="F983" s="72" t="str">
        <f t="shared" si="2"/>
        <v/>
      </c>
      <c r="G983" s="73" t="str">
        <f>IF(A983="","",SUMIF(Transacoes!C$3:C1001,A983,Transacoes!G$3:G1001))</f>
        <v/>
      </c>
      <c r="H983" s="74" t="str">
        <f>IF(A983="","", SUMIF(Transacoes!C$3:C1001, A983, Transacoes!H$3:H1001))</f>
        <v/>
      </c>
      <c r="I983" s="75" t="str">
        <f>IF($A983="","",SUMIF(Transacoes!$C$3:$C1001, $A983, Transacoes!I$3:I1001))</f>
        <v/>
      </c>
      <c r="J983" s="75" t="str">
        <f>IF($A983="","",SUMIF(Transacoes!$C$3:$C1001, $A983, Transacoes!J$3:J1001))</f>
        <v/>
      </c>
      <c r="K983" s="75" t="str">
        <f>IF($A983="","",SUMIF(Transacoes!$C$3:$C1001, $A983, Transacoes!K$3:K1001))</f>
        <v/>
      </c>
      <c r="L983" s="75" t="str">
        <f>IF($A983="","",SUMIF(Transacoes!$C$3:$C1001, $A983, Transacoes!L$3:L1001))</f>
        <v/>
      </c>
      <c r="M983" s="76" t="str">
        <f>IF($A983="","",SUMIF(Transacoes!$C$3:$C1001, $A983, Transacoes!M$3:M1001))</f>
        <v/>
      </c>
      <c r="N983" s="30"/>
      <c r="O983" s="31"/>
      <c r="P983" s="31"/>
      <c r="Q983" s="31"/>
      <c r="R983" s="31"/>
      <c r="S983" s="31"/>
      <c r="T983" s="31"/>
      <c r="U983" s="31"/>
      <c r="V983" s="31"/>
      <c r="W983" s="31"/>
      <c r="X983" s="31"/>
    </row>
    <row r="984">
      <c r="A984" s="69"/>
      <c r="B984" s="70" t="str">
        <f>IF($A984="","",SUMIFS(Transacoes!D$3:D1001,Transacoes!$C$3:$C1001,$A984,Transacoes!$B$3:$B1001,"C")-SUMIFS(Transacoes!D$3:D1001,Transacoes!$C$3:$C1001,$A984,Transacoes!$B$3:$B1001,"V"))</f>
        <v/>
      </c>
      <c r="C984" s="71" t="str">
        <f>IF($A984="","",(SUMIFS(Transacoes!F$3:F1001,Transacoes!$C$3:$C1001,$A984,Transacoes!$B$3:$B1001,"C")-SUMIFS(Transacoes!F$3:F1001,Transacoes!$C$3:$C1001,$A984,Transacoes!$B$3:$B1001,"V")) + G984)</f>
        <v/>
      </c>
      <c r="D984" s="71" t="str">
        <f>IFERROR(__xludf.DUMMYFUNCTION("IF(A984="""","""",IF(B984="""","""",B984*GOOGLEFINANCE(A984)))"),"")</f>
        <v/>
      </c>
      <c r="E984" s="71" t="str">
        <f t="shared" si="1"/>
        <v/>
      </c>
      <c r="F984" s="72" t="str">
        <f t="shared" si="2"/>
        <v/>
      </c>
      <c r="G984" s="73" t="str">
        <f>IF(A984="","",SUMIF(Transacoes!C$3:C1001,A984,Transacoes!G$3:G1001))</f>
        <v/>
      </c>
      <c r="H984" s="74" t="str">
        <f>IF(A984="","", SUMIF(Transacoes!C$3:C1001, A984, Transacoes!H$3:H1001))</f>
        <v/>
      </c>
      <c r="I984" s="75" t="str">
        <f>IF($A984="","",SUMIF(Transacoes!$C$3:$C1001, $A984, Transacoes!I$3:I1001))</f>
        <v/>
      </c>
      <c r="J984" s="75" t="str">
        <f>IF($A984="","",SUMIF(Transacoes!$C$3:$C1001, $A984, Transacoes!J$3:J1001))</f>
        <v/>
      </c>
      <c r="K984" s="75" t="str">
        <f>IF($A984="","",SUMIF(Transacoes!$C$3:$C1001, $A984, Transacoes!K$3:K1001))</f>
        <v/>
      </c>
      <c r="L984" s="75" t="str">
        <f>IF($A984="","",SUMIF(Transacoes!$C$3:$C1001, $A984, Transacoes!L$3:L1001))</f>
        <v/>
      </c>
      <c r="M984" s="76" t="str">
        <f>IF($A984="","",SUMIF(Transacoes!$C$3:$C1001, $A984, Transacoes!M$3:M1001))</f>
        <v/>
      </c>
      <c r="N984" s="30"/>
      <c r="O984" s="31"/>
      <c r="P984" s="31"/>
      <c r="Q984" s="31"/>
      <c r="R984" s="31"/>
      <c r="S984" s="31"/>
      <c r="T984" s="31"/>
      <c r="U984" s="31"/>
      <c r="V984" s="31"/>
      <c r="W984" s="31"/>
      <c r="X984" s="31"/>
    </row>
    <row r="985">
      <c r="A985" s="69"/>
      <c r="B985" s="70" t="str">
        <f>IF($A985="","",SUMIFS(Transacoes!D$3:D1001,Transacoes!$C$3:$C1001,$A985,Transacoes!$B$3:$B1001,"C")-SUMIFS(Transacoes!D$3:D1001,Transacoes!$C$3:$C1001,$A985,Transacoes!$B$3:$B1001,"V"))</f>
        <v/>
      </c>
      <c r="C985" s="71" t="str">
        <f>IF($A985="","",(SUMIFS(Transacoes!F$3:F1001,Transacoes!$C$3:$C1001,$A985,Transacoes!$B$3:$B1001,"C")-SUMIFS(Transacoes!F$3:F1001,Transacoes!$C$3:$C1001,$A985,Transacoes!$B$3:$B1001,"V")) + G985)</f>
        <v/>
      </c>
      <c r="D985" s="71" t="str">
        <f>IFERROR(__xludf.DUMMYFUNCTION("IF(A985="""","""",IF(B985="""","""",B985*GOOGLEFINANCE(A985)))"),"")</f>
        <v/>
      </c>
      <c r="E985" s="71" t="str">
        <f t="shared" si="1"/>
        <v/>
      </c>
      <c r="F985" s="72" t="str">
        <f t="shared" si="2"/>
        <v/>
      </c>
      <c r="G985" s="73" t="str">
        <f>IF(A985="","",SUMIF(Transacoes!C$3:C1001,A985,Transacoes!G$3:G1001))</f>
        <v/>
      </c>
      <c r="H985" s="74" t="str">
        <f>IF(A985="","", SUMIF(Transacoes!C$3:C1001, A985, Transacoes!H$3:H1001))</f>
        <v/>
      </c>
      <c r="I985" s="75" t="str">
        <f>IF($A985="","",SUMIF(Transacoes!$C$3:$C1001, $A985, Transacoes!I$3:I1001))</f>
        <v/>
      </c>
      <c r="J985" s="75" t="str">
        <f>IF($A985="","",SUMIF(Transacoes!$C$3:$C1001, $A985, Transacoes!J$3:J1001))</f>
        <v/>
      </c>
      <c r="K985" s="75" t="str">
        <f>IF($A985="","",SUMIF(Transacoes!$C$3:$C1001, $A985, Transacoes!K$3:K1001))</f>
        <v/>
      </c>
      <c r="L985" s="75" t="str">
        <f>IF($A985="","",SUMIF(Transacoes!$C$3:$C1001, $A985, Transacoes!L$3:L1001))</f>
        <v/>
      </c>
      <c r="M985" s="76" t="str">
        <f>IF($A985="","",SUMIF(Transacoes!$C$3:$C1001, $A985, Transacoes!M$3:M1001))</f>
        <v/>
      </c>
      <c r="N985" s="30"/>
      <c r="O985" s="31"/>
      <c r="P985" s="31"/>
      <c r="Q985" s="31"/>
      <c r="R985" s="31"/>
      <c r="S985" s="31"/>
      <c r="T985" s="31"/>
      <c r="U985" s="31"/>
      <c r="V985" s="31"/>
      <c r="W985" s="31"/>
      <c r="X985" s="31"/>
    </row>
    <row r="986">
      <c r="A986" s="69"/>
      <c r="B986" s="70" t="str">
        <f>IF($A986="","",SUMIFS(Transacoes!D$3:D1001,Transacoes!$C$3:$C1001,$A986,Transacoes!$B$3:$B1001,"C")-SUMIFS(Transacoes!D$3:D1001,Transacoes!$C$3:$C1001,$A986,Transacoes!$B$3:$B1001,"V"))</f>
        <v/>
      </c>
      <c r="C986" s="71" t="str">
        <f>IF($A986="","",(SUMIFS(Transacoes!F$3:F1001,Transacoes!$C$3:$C1001,$A986,Transacoes!$B$3:$B1001,"C")-SUMIFS(Transacoes!F$3:F1001,Transacoes!$C$3:$C1001,$A986,Transacoes!$B$3:$B1001,"V")) + G986)</f>
        <v/>
      </c>
      <c r="D986" s="71" t="str">
        <f>IFERROR(__xludf.DUMMYFUNCTION("IF(A986="""","""",IF(B986="""","""",B986*GOOGLEFINANCE(A986)))"),"")</f>
        <v/>
      </c>
      <c r="E986" s="71" t="str">
        <f t="shared" si="1"/>
        <v/>
      </c>
      <c r="F986" s="72" t="str">
        <f t="shared" si="2"/>
        <v/>
      </c>
      <c r="G986" s="73" t="str">
        <f>IF(A986="","",SUMIF(Transacoes!C$3:C1001,A986,Transacoes!G$3:G1001))</f>
        <v/>
      </c>
      <c r="H986" s="74" t="str">
        <f>IF(A986="","", SUMIF(Transacoes!C$3:C1001, A986, Transacoes!H$3:H1001))</f>
        <v/>
      </c>
      <c r="I986" s="75" t="str">
        <f>IF($A986="","",SUMIF(Transacoes!$C$3:$C1001, $A986, Transacoes!I$3:I1001))</f>
        <v/>
      </c>
      <c r="J986" s="75" t="str">
        <f>IF($A986="","",SUMIF(Transacoes!$C$3:$C1001, $A986, Transacoes!J$3:J1001))</f>
        <v/>
      </c>
      <c r="K986" s="75" t="str">
        <f>IF($A986="","",SUMIF(Transacoes!$C$3:$C1001, $A986, Transacoes!K$3:K1001))</f>
        <v/>
      </c>
      <c r="L986" s="75" t="str">
        <f>IF($A986="","",SUMIF(Transacoes!$C$3:$C1001, $A986, Transacoes!L$3:L1001))</f>
        <v/>
      </c>
      <c r="M986" s="76" t="str">
        <f>IF($A986="","",SUMIF(Transacoes!$C$3:$C1001, $A986, Transacoes!M$3:M1001))</f>
        <v/>
      </c>
      <c r="N986" s="30"/>
      <c r="O986" s="31"/>
      <c r="P986" s="31"/>
      <c r="Q986" s="31"/>
      <c r="R986" s="31"/>
      <c r="S986" s="31"/>
      <c r="T986" s="31"/>
      <c r="U986" s="31"/>
      <c r="V986" s="31"/>
      <c r="W986" s="31"/>
      <c r="X986" s="31"/>
    </row>
    <row r="987">
      <c r="A987" s="69"/>
      <c r="B987" s="70" t="str">
        <f>IF($A987="","",SUMIFS(Transacoes!D$3:D1001,Transacoes!$C$3:$C1001,$A987,Transacoes!$B$3:$B1001,"C")-SUMIFS(Transacoes!D$3:D1001,Transacoes!$C$3:$C1001,$A987,Transacoes!$B$3:$B1001,"V"))</f>
        <v/>
      </c>
      <c r="C987" s="71" t="str">
        <f>IF($A987="","",(SUMIFS(Transacoes!F$3:F1001,Transacoes!$C$3:$C1001,$A987,Transacoes!$B$3:$B1001,"C")-SUMIFS(Transacoes!F$3:F1001,Transacoes!$C$3:$C1001,$A987,Transacoes!$B$3:$B1001,"V")) + G987)</f>
        <v/>
      </c>
      <c r="D987" s="71" t="str">
        <f>IFERROR(__xludf.DUMMYFUNCTION("IF(A987="""","""",IF(B987="""","""",B987*GOOGLEFINANCE(A987)))"),"")</f>
        <v/>
      </c>
      <c r="E987" s="71" t="str">
        <f t="shared" si="1"/>
        <v/>
      </c>
      <c r="F987" s="72" t="str">
        <f t="shared" si="2"/>
        <v/>
      </c>
      <c r="G987" s="73" t="str">
        <f>IF(A987="","",SUMIF(Transacoes!C$3:C1001,A987,Transacoes!G$3:G1001))</f>
        <v/>
      </c>
      <c r="H987" s="74" t="str">
        <f>IF(A987="","", SUMIF(Transacoes!C$3:C1001, A987, Transacoes!H$3:H1001))</f>
        <v/>
      </c>
      <c r="I987" s="75" t="str">
        <f>IF($A987="","",SUMIF(Transacoes!$C$3:$C1001, $A987, Transacoes!I$3:I1001))</f>
        <v/>
      </c>
      <c r="J987" s="75" t="str">
        <f>IF($A987="","",SUMIF(Transacoes!$C$3:$C1001, $A987, Transacoes!J$3:J1001))</f>
        <v/>
      </c>
      <c r="K987" s="75" t="str">
        <f>IF($A987="","",SUMIF(Transacoes!$C$3:$C1001, $A987, Transacoes!K$3:K1001))</f>
        <v/>
      </c>
      <c r="L987" s="75" t="str">
        <f>IF($A987="","",SUMIF(Transacoes!$C$3:$C1001, $A987, Transacoes!L$3:L1001))</f>
        <v/>
      </c>
      <c r="M987" s="76" t="str">
        <f>IF($A987="","",SUMIF(Transacoes!$C$3:$C1001, $A987, Transacoes!M$3:M1001))</f>
        <v/>
      </c>
      <c r="N987" s="30"/>
      <c r="O987" s="31"/>
      <c r="P987" s="31"/>
      <c r="Q987" s="31"/>
      <c r="R987" s="31"/>
      <c r="S987" s="31"/>
      <c r="T987" s="31"/>
      <c r="U987" s="31"/>
      <c r="V987" s="31"/>
      <c r="W987" s="31"/>
      <c r="X987" s="31"/>
    </row>
    <row r="988">
      <c r="A988" s="69"/>
      <c r="B988" s="70" t="str">
        <f>IF($A988="","",SUMIFS(Transacoes!D$3:D1001,Transacoes!$C$3:$C1001,$A988,Transacoes!$B$3:$B1001,"C")-SUMIFS(Transacoes!D$3:D1001,Transacoes!$C$3:$C1001,$A988,Transacoes!$B$3:$B1001,"V"))</f>
        <v/>
      </c>
      <c r="C988" s="71" t="str">
        <f>IF($A988="","",(SUMIFS(Transacoes!F$3:F1001,Transacoes!$C$3:$C1001,$A988,Transacoes!$B$3:$B1001,"C")-SUMIFS(Transacoes!F$3:F1001,Transacoes!$C$3:$C1001,$A988,Transacoes!$B$3:$B1001,"V")) + G988)</f>
        <v/>
      </c>
      <c r="D988" s="71" t="str">
        <f>IFERROR(__xludf.DUMMYFUNCTION("IF(A988="""","""",IF(B988="""","""",B988*GOOGLEFINANCE(A988)))"),"")</f>
        <v/>
      </c>
      <c r="E988" s="71" t="str">
        <f t="shared" si="1"/>
        <v/>
      </c>
      <c r="F988" s="72" t="str">
        <f t="shared" si="2"/>
        <v/>
      </c>
      <c r="G988" s="73" t="str">
        <f>IF(A988="","",SUMIF(Transacoes!C$3:C1001,A988,Transacoes!G$3:G1001))</f>
        <v/>
      </c>
      <c r="H988" s="74" t="str">
        <f>IF(A988="","", SUMIF(Transacoes!C$3:C1001, A988, Transacoes!H$3:H1001))</f>
        <v/>
      </c>
      <c r="I988" s="75" t="str">
        <f>IF($A988="","",SUMIF(Transacoes!$C$3:$C1001, $A988, Transacoes!I$3:I1001))</f>
        <v/>
      </c>
      <c r="J988" s="75" t="str">
        <f>IF($A988="","",SUMIF(Transacoes!$C$3:$C1001, $A988, Transacoes!J$3:J1001))</f>
        <v/>
      </c>
      <c r="K988" s="75" t="str">
        <f>IF($A988="","",SUMIF(Transacoes!$C$3:$C1001, $A988, Transacoes!K$3:K1001))</f>
        <v/>
      </c>
      <c r="L988" s="75" t="str">
        <f>IF($A988="","",SUMIF(Transacoes!$C$3:$C1001, $A988, Transacoes!L$3:L1001))</f>
        <v/>
      </c>
      <c r="M988" s="76" t="str">
        <f>IF($A988="","",SUMIF(Transacoes!$C$3:$C1001, $A988, Transacoes!M$3:M1001))</f>
        <v/>
      </c>
      <c r="N988" s="30"/>
      <c r="O988" s="31"/>
      <c r="P988" s="31"/>
      <c r="Q988" s="31"/>
      <c r="R988" s="31"/>
      <c r="S988" s="31"/>
      <c r="T988" s="31"/>
      <c r="U988" s="31"/>
      <c r="V988" s="31"/>
      <c r="W988" s="31"/>
      <c r="X988" s="31"/>
    </row>
    <row r="989">
      <c r="A989" s="69"/>
      <c r="B989" s="70" t="str">
        <f>IF($A989="","",SUMIFS(Transacoes!D$3:D1001,Transacoes!$C$3:$C1001,$A989,Transacoes!$B$3:$B1001,"C")-SUMIFS(Transacoes!D$3:D1001,Transacoes!$C$3:$C1001,$A989,Transacoes!$B$3:$B1001,"V"))</f>
        <v/>
      </c>
      <c r="C989" s="71" t="str">
        <f>IF($A989="","",(SUMIFS(Transacoes!F$3:F1001,Transacoes!$C$3:$C1001,$A989,Transacoes!$B$3:$B1001,"C")-SUMIFS(Transacoes!F$3:F1001,Transacoes!$C$3:$C1001,$A989,Transacoes!$B$3:$B1001,"V")) + G989)</f>
        <v/>
      </c>
      <c r="D989" s="71" t="str">
        <f>IFERROR(__xludf.DUMMYFUNCTION("IF(A989="""","""",IF(B989="""","""",B989*GOOGLEFINANCE(A989)))"),"")</f>
        <v/>
      </c>
      <c r="E989" s="71" t="str">
        <f t="shared" si="1"/>
        <v/>
      </c>
      <c r="F989" s="72" t="str">
        <f t="shared" si="2"/>
        <v/>
      </c>
      <c r="G989" s="73" t="str">
        <f>IF(A989="","",SUMIF(Transacoes!C$3:C1001,A989,Transacoes!G$3:G1001))</f>
        <v/>
      </c>
      <c r="H989" s="74" t="str">
        <f>IF(A989="","", SUMIF(Transacoes!C$3:C1001, A989, Transacoes!H$3:H1001))</f>
        <v/>
      </c>
      <c r="I989" s="75" t="str">
        <f>IF($A989="","",SUMIF(Transacoes!$C$3:$C1001, $A989, Transacoes!I$3:I1001))</f>
        <v/>
      </c>
      <c r="J989" s="75" t="str">
        <f>IF($A989="","",SUMIF(Transacoes!$C$3:$C1001, $A989, Transacoes!J$3:J1001))</f>
        <v/>
      </c>
      <c r="K989" s="75" t="str">
        <f>IF($A989="","",SUMIF(Transacoes!$C$3:$C1001, $A989, Transacoes!K$3:K1001))</f>
        <v/>
      </c>
      <c r="L989" s="75" t="str">
        <f>IF($A989="","",SUMIF(Transacoes!$C$3:$C1001, $A989, Transacoes!L$3:L1001))</f>
        <v/>
      </c>
      <c r="M989" s="76" t="str">
        <f>IF($A989="","",SUMIF(Transacoes!$C$3:$C1001, $A989, Transacoes!M$3:M1001))</f>
        <v/>
      </c>
      <c r="N989" s="30"/>
      <c r="O989" s="31"/>
      <c r="P989" s="31"/>
      <c r="Q989" s="31"/>
      <c r="R989" s="31"/>
      <c r="S989" s="31"/>
      <c r="T989" s="31"/>
      <c r="U989" s="31"/>
      <c r="V989" s="31"/>
      <c r="W989" s="31"/>
      <c r="X989" s="31"/>
    </row>
    <row r="990">
      <c r="A990" s="69"/>
      <c r="B990" s="70" t="str">
        <f>IF($A990="","",SUMIFS(Transacoes!D$3:D1001,Transacoes!$C$3:$C1001,$A990,Transacoes!$B$3:$B1001,"C")-SUMIFS(Transacoes!D$3:D1001,Transacoes!$C$3:$C1001,$A990,Transacoes!$B$3:$B1001,"V"))</f>
        <v/>
      </c>
      <c r="C990" s="71" t="str">
        <f>IF($A990="","",(SUMIFS(Transacoes!F$3:F1001,Transacoes!$C$3:$C1001,$A990,Transacoes!$B$3:$B1001,"C")-SUMIFS(Transacoes!F$3:F1001,Transacoes!$C$3:$C1001,$A990,Transacoes!$B$3:$B1001,"V")) + G990)</f>
        <v/>
      </c>
      <c r="D990" s="71" t="str">
        <f>IFERROR(__xludf.DUMMYFUNCTION("IF(A990="""","""",IF(B990="""","""",B990*GOOGLEFINANCE(A990)))"),"")</f>
        <v/>
      </c>
      <c r="E990" s="71" t="str">
        <f t="shared" si="1"/>
        <v/>
      </c>
      <c r="F990" s="72" t="str">
        <f t="shared" si="2"/>
        <v/>
      </c>
      <c r="G990" s="73" t="str">
        <f>IF(A990="","",SUMIF(Transacoes!C$3:C1001,A990,Transacoes!G$3:G1001))</f>
        <v/>
      </c>
      <c r="H990" s="74" t="str">
        <f>IF(A990="","", SUMIF(Transacoes!C$3:C1001, A990, Transacoes!H$3:H1001))</f>
        <v/>
      </c>
      <c r="I990" s="75" t="str">
        <f>IF($A990="","",SUMIF(Transacoes!$C$3:$C1001, $A990, Transacoes!I$3:I1001))</f>
        <v/>
      </c>
      <c r="J990" s="75" t="str">
        <f>IF($A990="","",SUMIF(Transacoes!$C$3:$C1001, $A990, Transacoes!J$3:J1001))</f>
        <v/>
      </c>
      <c r="K990" s="75" t="str">
        <f>IF($A990="","",SUMIF(Transacoes!$C$3:$C1001, $A990, Transacoes!K$3:K1001))</f>
        <v/>
      </c>
      <c r="L990" s="75" t="str">
        <f>IF($A990="","",SUMIF(Transacoes!$C$3:$C1001, $A990, Transacoes!L$3:L1001))</f>
        <v/>
      </c>
      <c r="M990" s="76" t="str">
        <f>IF($A990="","",SUMIF(Transacoes!$C$3:$C1001, $A990, Transacoes!M$3:M1001))</f>
        <v/>
      </c>
      <c r="N990" s="30"/>
      <c r="O990" s="31"/>
      <c r="P990" s="31"/>
      <c r="Q990" s="31"/>
      <c r="R990" s="31"/>
      <c r="S990" s="31"/>
      <c r="T990" s="31"/>
      <c r="U990" s="31"/>
      <c r="V990" s="31"/>
      <c r="W990" s="31"/>
      <c r="X990" s="31"/>
    </row>
    <row r="991">
      <c r="A991" s="69"/>
      <c r="B991" s="70" t="str">
        <f>IF($A991="","",SUMIFS(Transacoes!D$3:D1001,Transacoes!$C$3:$C1001,$A991,Transacoes!$B$3:$B1001,"C")-SUMIFS(Transacoes!D$3:D1001,Transacoes!$C$3:$C1001,$A991,Transacoes!$B$3:$B1001,"V"))</f>
        <v/>
      </c>
      <c r="C991" s="71" t="str">
        <f>IF($A991="","",(SUMIFS(Transacoes!F$3:F1001,Transacoes!$C$3:$C1001,$A991,Transacoes!$B$3:$B1001,"C")-SUMIFS(Transacoes!F$3:F1001,Transacoes!$C$3:$C1001,$A991,Transacoes!$B$3:$B1001,"V")) + G991)</f>
        <v/>
      </c>
      <c r="D991" s="71" t="str">
        <f>IFERROR(__xludf.DUMMYFUNCTION("IF(A991="""","""",IF(B991="""","""",B991*GOOGLEFINANCE(A991)))"),"")</f>
        <v/>
      </c>
      <c r="E991" s="71" t="str">
        <f t="shared" si="1"/>
        <v/>
      </c>
      <c r="F991" s="72" t="str">
        <f t="shared" si="2"/>
        <v/>
      </c>
      <c r="G991" s="73" t="str">
        <f>IF(A991="","",SUMIF(Transacoes!C$3:C1001,A991,Transacoes!G$3:G1001))</f>
        <v/>
      </c>
      <c r="H991" s="74" t="str">
        <f>IF(A991="","", SUMIF(Transacoes!C$3:C1001, A991, Transacoes!H$3:H1001))</f>
        <v/>
      </c>
      <c r="I991" s="75" t="str">
        <f>IF($A991="","",SUMIF(Transacoes!$C$3:$C1001, $A991, Transacoes!I$3:I1001))</f>
        <v/>
      </c>
      <c r="J991" s="75" t="str">
        <f>IF($A991="","",SUMIF(Transacoes!$C$3:$C1001, $A991, Transacoes!J$3:J1001))</f>
        <v/>
      </c>
      <c r="K991" s="75" t="str">
        <f>IF($A991="","",SUMIF(Transacoes!$C$3:$C1001, $A991, Transacoes!K$3:K1001))</f>
        <v/>
      </c>
      <c r="L991" s="75" t="str">
        <f>IF($A991="","",SUMIF(Transacoes!$C$3:$C1001, $A991, Transacoes!L$3:L1001))</f>
        <v/>
      </c>
      <c r="M991" s="76" t="str">
        <f>IF($A991="","",SUMIF(Transacoes!$C$3:$C1001, $A991, Transacoes!M$3:M1001))</f>
        <v/>
      </c>
      <c r="N991" s="30"/>
      <c r="O991" s="31"/>
      <c r="P991" s="31"/>
      <c r="Q991" s="31"/>
      <c r="R991" s="31"/>
      <c r="S991" s="31"/>
      <c r="T991" s="31"/>
      <c r="U991" s="31"/>
      <c r="V991" s="31"/>
      <c r="W991" s="31"/>
      <c r="X991" s="31"/>
    </row>
    <row r="992">
      <c r="A992" s="69"/>
      <c r="B992" s="70" t="str">
        <f>IF($A992="","",SUMIFS(Transacoes!D$3:D1001,Transacoes!$C$3:$C1001,$A992,Transacoes!$B$3:$B1001,"C")-SUMIFS(Transacoes!D$3:D1001,Transacoes!$C$3:$C1001,$A992,Transacoes!$B$3:$B1001,"V"))</f>
        <v/>
      </c>
      <c r="C992" s="71" t="str">
        <f>IF($A992="","",(SUMIFS(Transacoes!F$3:F1001,Transacoes!$C$3:$C1001,$A992,Transacoes!$B$3:$B1001,"C")-SUMIFS(Transacoes!F$3:F1001,Transacoes!$C$3:$C1001,$A992,Transacoes!$B$3:$B1001,"V")) + G992)</f>
        <v/>
      </c>
      <c r="D992" s="71" t="str">
        <f>IFERROR(__xludf.DUMMYFUNCTION("IF(A992="""","""",IF(B992="""","""",B992*GOOGLEFINANCE(A992)))"),"")</f>
        <v/>
      </c>
      <c r="E992" s="71" t="str">
        <f t="shared" si="1"/>
        <v/>
      </c>
      <c r="F992" s="72" t="str">
        <f t="shared" si="2"/>
        <v/>
      </c>
      <c r="G992" s="73" t="str">
        <f>IF(A992="","",SUMIF(Transacoes!C$3:C1001,A992,Transacoes!G$3:G1001))</f>
        <v/>
      </c>
      <c r="H992" s="74" t="str">
        <f>IF(A992="","", SUMIF(Transacoes!C$3:C1001, A992, Transacoes!H$3:H1001))</f>
        <v/>
      </c>
      <c r="I992" s="75" t="str">
        <f>IF($A992="","",SUMIF(Transacoes!$C$3:$C1001, $A992, Transacoes!I$3:I1001))</f>
        <v/>
      </c>
      <c r="J992" s="75" t="str">
        <f>IF($A992="","",SUMIF(Transacoes!$C$3:$C1001, $A992, Transacoes!J$3:J1001))</f>
        <v/>
      </c>
      <c r="K992" s="75" t="str">
        <f>IF($A992="","",SUMIF(Transacoes!$C$3:$C1001, $A992, Transacoes!K$3:K1001))</f>
        <v/>
      </c>
      <c r="L992" s="75" t="str">
        <f>IF($A992="","",SUMIF(Transacoes!$C$3:$C1001, $A992, Transacoes!L$3:L1001))</f>
        <v/>
      </c>
      <c r="M992" s="76" t="str">
        <f>IF($A992="","",SUMIF(Transacoes!$C$3:$C1001, $A992, Transacoes!M$3:M1001))</f>
        <v/>
      </c>
      <c r="N992" s="30"/>
      <c r="O992" s="31"/>
      <c r="P992" s="31"/>
      <c r="Q992" s="31"/>
      <c r="R992" s="31"/>
      <c r="S992" s="31"/>
      <c r="T992" s="31"/>
      <c r="U992" s="31"/>
      <c r="V992" s="31"/>
      <c r="W992" s="31"/>
      <c r="X992" s="31"/>
    </row>
    <row r="993">
      <c r="A993" s="69"/>
      <c r="B993" s="70" t="str">
        <f>IF($A993="","",SUMIFS(Transacoes!D$3:D1001,Transacoes!$C$3:$C1001,$A993,Transacoes!$B$3:$B1001,"C")-SUMIFS(Transacoes!D$3:D1001,Transacoes!$C$3:$C1001,$A993,Transacoes!$B$3:$B1001,"V"))</f>
        <v/>
      </c>
      <c r="C993" s="71" t="str">
        <f>IF($A993="","",(SUMIFS(Transacoes!F$3:F1001,Transacoes!$C$3:$C1001,$A993,Transacoes!$B$3:$B1001,"C")-SUMIFS(Transacoes!F$3:F1001,Transacoes!$C$3:$C1001,$A993,Transacoes!$B$3:$B1001,"V")) + G993)</f>
        <v/>
      </c>
      <c r="D993" s="71" t="str">
        <f>IFERROR(__xludf.DUMMYFUNCTION("IF(A993="""","""",IF(B993="""","""",B993*GOOGLEFINANCE(A993)))"),"")</f>
        <v/>
      </c>
      <c r="E993" s="71" t="str">
        <f t="shared" si="1"/>
        <v/>
      </c>
      <c r="F993" s="72" t="str">
        <f t="shared" si="2"/>
        <v/>
      </c>
      <c r="G993" s="73" t="str">
        <f>IF(A993="","",SUMIF(Transacoes!C$3:C1001,A993,Transacoes!G$3:G1001))</f>
        <v/>
      </c>
      <c r="H993" s="74" t="str">
        <f>IF(A993="","", SUMIF(Transacoes!C$3:C1001, A993, Transacoes!H$3:H1001))</f>
        <v/>
      </c>
      <c r="I993" s="75" t="str">
        <f>IF($A993="","",SUMIF(Transacoes!$C$3:$C1001, $A993, Transacoes!I$3:I1001))</f>
        <v/>
      </c>
      <c r="J993" s="75" t="str">
        <f>IF($A993="","",SUMIF(Transacoes!$C$3:$C1001, $A993, Transacoes!J$3:J1001))</f>
        <v/>
      </c>
      <c r="K993" s="75" t="str">
        <f>IF($A993="","",SUMIF(Transacoes!$C$3:$C1001, $A993, Transacoes!K$3:K1001))</f>
        <v/>
      </c>
      <c r="L993" s="75" t="str">
        <f>IF($A993="","",SUMIF(Transacoes!$C$3:$C1001, $A993, Transacoes!L$3:L1001))</f>
        <v/>
      </c>
      <c r="M993" s="76" t="str">
        <f>IF($A993="","",SUMIF(Transacoes!$C$3:$C1001, $A993, Transacoes!M$3:M1001))</f>
        <v/>
      </c>
      <c r="N993" s="30"/>
      <c r="O993" s="31"/>
      <c r="P993" s="31"/>
      <c r="Q993" s="31"/>
      <c r="R993" s="31"/>
      <c r="S993" s="31"/>
      <c r="T993" s="31"/>
      <c r="U993" s="31"/>
      <c r="V993" s="31"/>
      <c r="W993" s="31"/>
      <c r="X993" s="31"/>
    </row>
    <row r="994">
      <c r="A994" s="69"/>
      <c r="B994" s="70" t="str">
        <f>IF($A994="","",SUMIFS(Transacoes!D$3:D1001,Transacoes!$C$3:$C1001,$A994,Transacoes!$B$3:$B1001,"C")-SUMIFS(Transacoes!D$3:D1001,Transacoes!$C$3:$C1001,$A994,Transacoes!$B$3:$B1001,"V"))</f>
        <v/>
      </c>
      <c r="C994" s="71" t="str">
        <f>IF($A994="","",(SUMIFS(Transacoes!F$3:F1001,Transacoes!$C$3:$C1001,$A994,Transacoes!$B$3:$B1001,"C")-SUMIFS(Transacoes!F$3:F1001,Transacoes!$C$3:$C1001,$A994,Transacoes!$B$3:$B1001,"V")) + G994)</f>
        <v/>
      </c>
      <c r="D994" s="71" t="str">
        <f>IFERROR(__xludf.DUMMYFUNCTION("IF(A994="""","""",IF(B994="""","""",B994*GOOGLEFINANCE(A994)))"),"")</f>
        <v/>
      </c>
      <c r="E994" s="71" t="str">
        <f t="shared" si="1"/>
        <v/>
      </c>
      <c r="F994" s="72" t="str">
        <f t="shared" si="2"/>
        <v/>
      </c>
      <c r="G994" s="73" t="str">
        <f>IF(A994="","",SUMIF(Transacoes!C$3:C1001,A994,Transacoes!G$3:G1001))</f>
        <v/>
      </c>
      <c r="H994" s="74" t="str">
        <f>IF(A994="","", SUMIF(Transacoes!C$3:C1001, A994, Transacoes!H$3:H1001))</f>
        <v/>
      </c>
      <c r="I994" s="75" t="str">
        <f>IF($A994="","",SUMIF(Transacoes!$C$3:$C1001, $A994, Transacoes!I$3:I1001))</f>
        <v/>
      </c>
      <c r="J994" s="75" t="str">
        <f>IF($A994="","",SUMIF(Transacoes!$C$3:$C1001, $A994, Transacoes!J$3:J1001))</f>
        <v/>
      </c>
      <c r="K994" s="75" t="str">
        <f>IF($A994="","",SUMIF(Transacoes!$C$3:$C1001, $A994, Transacoes!K$3:K1001))</f>
        <v/>
      </c>
      <c r="L994" s="75" t="str">
        <f>IF($A994="","",SUMIF(Transacoes!$C$3:$C1001, $A994, Transacoes!L$3:L1001))</f>
        <v/>
      </c>
      <c r="M994" s="76" t="str">
        <f>IF($A994="","",SUMIF(Transacoes!$C$3:$C1001, $A994, Transacoes!M$3:M1001))</f>
        <v/>
      </c>
      <c r="N994" s="30"/>
      <c r="O994" s="31"/>
      <c r="P994" s="31"/>
      <c r="Q994" s="31"/>
      <c r="R994" s="31"/>
      <c r="S994" s="31"/>
      <c r="T994" s="31"/>
      <c r="U994" s="31"/>
      <c r="V994" s="31"/>
      <c r="W994" s="31"/>
      <c r="X994" s="31"/>
    </row>
    <row r="995">
      <c r="A995" s="69"/>
      <c r="B995" s="70" t="str">
        <f>IF($A995="","",SUMIFS(Transacoes!D$3:D1001,Transacoes!$C$3:$C1001,$A995,Transacoes!$B$3:$B1001,"C")-SUMIFS(Transacoes!D$3:D1001,Transacoes!$C$3:$C1001,$A995,Transacoes!$B$3:$B1001,"V"))</f>
        <v/>
      </c>
      <c r="C995" s="71" t="str">
        <f>IF($A995="","",(SUMIFS(Transacoes!F$3:F1001,Transacoes!$C$3:$C1001,$A995,Transacoes!$B$3:$B1001,"C")-SUMIFS(Transacoes!F$3:F1001,Transacoes!$C$3:$C1001,$A995,Transacoes!$B$3:$B1001,"V")) + G995)</f>
        <v/>
      </c>
      <c r="D995" s="71" t="str">
        <f>IFERROR(__xludf.DUMMYFUNCTION("IF(A995="""","""",IF(B995="""","""",B995*GOOGLEFINANCE(A995)))"),"")</f>
        <v/>
      </c>
      <c r="E995" s="71" t="str">
        <f t="shared" si="1"/>
        <v/>
      </c>
      <c r="F995" s="72" t="str">
        <f t="shared" si="2"/>
        <v/>
      </c>
      <c r="G995" s="73" t="str">
        <f>IF(A995="","",SUMIF(Transacoes!C$3:C1001,A995,Transacoes!G$3:G1001))</f>
        <v/>
      </c>
      <c r="H995" s="74" t="str">
        <f>IF(A995="","", SUMIF(Transacoes!C$3:C1001, A995, Transacoes!H$3:H1001))</f>
        <v/>
      </c>
      <c r="I995" s="75" t="str">
        <f>IF($A995="","",SUMIF(Transacoes!$C$3:$C1001, $A995, Transacoes!I$3:I1001))</f>
        <v/>
      </c>
      <c r="J995" s="75" t="str">
        <f>IF($A995="","",SUMIF(Transacoes!$C$3:$C1001, $A995, Transacoes!J$3:J1001))</f>
        <v/>
      </c>
      <c r="K995" s="75" t="str">
        <f>IF($A995="","",SUMIF(Transacoes!$C$3:$C1001, $A995, Transacoes!K$3:K1001))</f>
        <v/>
      </c>
      <c r="L995" s="75" t="str">
        <f>IF($A995="","",SUMIF(Transacoes!$C$3:$C1001, $A995, Transacoes!L$3:L1001))</f>
        <v/>
      </c>
      <c r="M995" s="76" t="str">
        <f>IF($A995="","",SUMIF(Transacoes!$C$3:$C1001, $A995, Transacoes!M$3:M1001))</f>
        <v/>
      </c>
      <c r="N995" s="30"/>
      <c r="O995" s="31"/>
      <c r="P995" s="31"/>
      <c r="Q995" s="31"/>
      <c r="R995" s="31"/>
      <c r="S995" s="31"/>
      <c r="T995" s="31"/>
      <c r="U995" s="31"/>
      <c r="V995" s="31"/>
      <c r="W995" s="31"/>
      <c r="X995" s="31"/>
    </row>
    <row r="996">
      <c r="A996" s="69"/>
      <c r="B996" s="70" t="str">
        <f>IF($A996="","",SUMIFS(Transacoes!D$3:D1001,Transacoes!$C$3:$C1001,$A996,Transacoes!$B$3:$B1001,"C")-SUMIFS(Transacoes!D$3:D1001,Transacoes!$C$3:$C1001,$A996,Transacoes!$B$3:$B1001,"V"))</f>
        <v/>
      </c>
      <c r="C996" s="71" t="str">
        <f>IF($A996="","",(SUMIFS(Transacoes!F$3:F1001,Transacoes!$C$3:$C1001,$A996,Transacoes!$B$3:$B1001,"C")-SUMIFS(Transacoes!F$3:F1001,Transacoes!$C$3:$C1001,$A996,Transacoes!$B$3:$B1001,"V")) + G996)</f>
        <v/>
      </c>
      <c r="D996" s="71" t="str">
        <f>IFERROR(__xludf.DUMMYFUNCTION("IF(A996="""","""",IF(B996="""","""",B996*GOOGLEFINANCE(A996)))"),"")</f>
        <v/>
      </c>
      <c r="E996" s="71" t="str">
        <f t="shared" si="1"/>
        <v/>
      </c>
      <c r="F996" s="72" t="str">
        <f t="shared" si="2"/>
        <v/>
      </c>
      <c r="G996" s="73" t="str">
        <f>IF(A996="","",SUMIF(Transacoes!C$3:C1001,A996,Transacoes!G$3:G1001))</f>
        <v/>
      </c>
      <c r="H996" s="74" t="str">
        <f>IF(A996="","", SUMIF(Transacoes!C$3:C1001, A996, Transacoes!H$3:H1001))</f>
        <v/>
      </c>
      <c r="I996" s="75" t="str">
        <f>IF($A996="","",SUMIF(Transacoes!$C$3:$C1001, $A996, Transacoes!I$3:I1001))</f>
        <v/>
      </c>
      <c r="J996" s="75" t="str">
        <f>IF($A996="","",SUMIF(Transacoes!$C$3:$C1001, $A996, Transacoes!J$3:J1001))</f>
        <v/>
      </c>
      <c r="K996" s="75" t="str">
        <f>IF($A996="","",SUMIF(Transacoes!$C$3:$C1001, $A996, Transacoes!K$3:K1001))</f>
        <v/>
      </c>
      <c r="L996" s="75" t="str">
        <f>IF($A996="","",SUMIF(Transacoes!$C$3:$C1001, $A996, Transacoes!L$3:L1001))</f>
        <v/>
      </c>
      <c r="M996" s="76" t="str">
        <f>IF($A996="","",SUMIF(Transacoes!$C$3:$C1001, $A996, Transacoes!M$3:M1001))</f>
        <v/>
      </c>
      <c r="N996" s="30"/>
      <c r="O996" s="31"/>
      <c r="P996" s="31"/>
      <c r="Q996" s="31"/>
      <c r="R996" s="31"/>
      <c r="S996" s="31"/>
      <c r="T996" s="31"/>
      <c r="U996" s="31"/>
      <c r="V996" s="31"/>
      <c r="W996" s="31"/>
      <c r="X996" s="31"/>
    </row>
    <row r="997">
      <c r="A997" s="69"/>
      <c r="B997" s="70" t="str">
        <f>IF($A997="","",SUMIFS(Transacoes!D$3:D1001,Transacoes!$C$3:$C1001,$A997,Transacoes!$B$3:$B1001,"C")-SUMIFS(Transacoes!D$3:D1001,Transacoes!$C$3:$C1001,$A997,Transacoes!$B$3:$B1001,"V"))</f>
        <v/>
      </c>
      <c r="C997" s="71" t="str">
        <f>IF($A997="","",(SUMIFS(Transacoes!F$3:F1001,Transacoes!$C$3:$C1001,$A997,Transacoes!$B$3:$B1001,"C")-SUMIFS(Transacoes!F$3:F1001,Transacoes!$C$3:$C1001,$A997,Transacoes!$B$3:$B1001,"V")) + G997)</f>
        <v/>
      </c>
      <c r="D997" s="71" t="str">
        <f>IFERROR(__xludf.DUMMYFUNCTION("IF(A997="""","""",IF(B997="""","""",B997*GOOGLEFINANCE(A997)))"),"")</f>
        <v/>
      </c>
      <c r="E997" s="71" t="str">
        <f t="shared" si="1"/>
        <v/>
      </c>
      <c r="F997" s="72" t="str">
        <f t="shared" si="2"/>
        <v/>
      </c>
      <c r="G997" s="73" t="str">
        <f>IF(A997="","",SUMIF(Transacoes!C$3:C1001,A997,Transacoes!G$3:G1001))</f>
        <v/>
      </c>
      <c r="H997" s="74" t="str">
        <f>IF(A997="","", SUMIF(Transacoes!C$3:C1001, A997, Transacoes!H$3:H1001))</f>
        <v/>
      </c>
      <c r="I997" s="75" t="str">
        <f>IF($A997="","",SUMIF(Transacoes!$C$3:$C1001, $A997, Transacoes!I$3:I1001))</f>
        <v/>
      </c>
      <c r="J997" s="75" t="str">
        <f>IF($A997="","",SUMIF(Transacoes!$C$3:$C1001, $A997, Transacoes!J$3:J1001))</f>
        <v/>
      </c>
      <c r="K997" s="75" t="str">
        <f>IF($A997="","",SUMIF(Transacoes!$C$3:$C1001, $A997, Transacoes!K$3:K1001))</f>
        <v/>
      </c>
      <c r="L997" s="75" t="str">
        <f>IF($A997="","",SUMIF(Transacoes!$C$3:$C1001, $A997, Transacoes!L$3:L1001))</f>
        <v/>
      </c>
      <c r="M997" s="76" t="str">
        <f>IF($A997="","",SUMIF(Transacoes!$C$3:$C1001, $A997, Transacoes!M$3:M1001))</f>
        <v/>
      </c>
      <c r="N997" s="30"/>
      <c r="O997" s="31"/>
      <c r="P997" s="31"/>
      <c r="Q997" s="31"/>
      <c r="R997" s="31"/>
      <c r="S997" s="31"/>
      <c r="T997" s="31"/>
      <c r="U997" s="31"/>
      <c r="V997" s="31"/>
      <c r="W997" s="31"/>
      <c r="X997" s="31"/>
    </row>
    <row r="998">
      <c r="A998" s="69"/>
      <c r="B998" s="70" t="str">
        <f>IF($A998="","",SUMIFS(Transacoes!D$3:D1001,Transacoes!$C$3:$C1001,$A998,Transacoes!$B$3:$B1001,"C")-SUMIFS(Transacoes!D$3:D1001,Transacoes!$C$3:$C1001,$A998,Transacoes!$B$3:$B1001,"V"))</f>
        <v/>
      </c>
      <c r="C998" s="71" t="str">
        <f>IF($A998="","",(SUMIFS(Transacoes!F$3:F1001,Transacoes!$C$3:$C1001,$A998,Transacoes!$B$3:$B1001,"C")-SUMIFS(Transacoes!F$3:F1001,Transacoes!$C$3:$C1001,$A998,Transacoes!$B$3:$B1001,"V")) + G998)</f>
        <v/>
      </c>
      <c r="D998" s="71" t="str">
        <f>IFERROR(__xludf.DUMMYFUNCTION("IF(A998="""","""",IF(B998="""","""",B998*GOOGLEFINANCE(A998)))"),"")</f>
        <v/>
      </c>
      <c r="E998" s="71" t="str">
        <f t="shared" si="1"/>
        <v/>
      </c>
      <c r="F998" s="72" t="str">
        <f t="shared" si="2"/>
        <v/>
      </c>
      <c r="G998" s="73" t="str">
        <f>IF(A998="","",SUMIF(Transacoes!C$3:C1001,A998,Transacoes!G$3:G1001))</f>
        <v/>
      </c>
      <c r="H998" s="74" t="str">
        <f>IF(A998="","", SUMIF(Transacoes!C$3:C1001, A998, Transacoes!H$3:H1001))</f>
        <v/>
      </c>
      <c r="I998" s="75" t="str">
        <f>IF($A998="","",SUMIF(Transacoes!$C$3:$C1001, $A998, Transacoes!I$3:I1001))</f>
        <v/>
      </c>
      <c r="J998" s="75" t="str">
        <f>IF($A998="","",SUMIF(Transacoes!$C$3:$C1001, $A998, Transacoes!J$3:J1001))</f>
        <v/>
      </c>
      <c r="K998" s="75" t="str">
        <f>IF($A998="","",SUMIF(Transacoes!$C$3:$C1001, $A998, Transacoes!K$3:K1001))</f>
        <v/>
      </c>
      <c r="L998" s="75" t="str">
        <f>IF($A998="","",SUMIF(Transacoes!$C$3:$C1001, $A998, Transacoes!L$3:L1001))</f>
        <v/>
      </c>
      <c r="M998" s="76" t="str">
        <f>IF($A998="","",SUMIF(Transacoes!$C$3:$C1001, $A998, Transacoes!M$3:M1001))</f>
        <v/>
      </c>
      <c r="N998" s="30"/>
      <c r="O998" s="31"/>
      <c r="P998" s="31"/>
      <c r="Q998" s="31"/>
      <c r="R998" s="31"/>
      <c r="S998" s="31"/>
      <c r="T998" s="31"/>
      <c r="U998" s="31"/>
      <c r="V998" s="31"/>
      <c r="W998" s="31"/>
      <c r="X998" s="31"/>
    </row>
    <row r="999">
      <c r="A999" s="69"/>
      <c r="B999" s="70" t="str">
        <f>IF($A999="","",SUMIFS(Transacoes!D$3:D1001,Transacoes!$C$3:$C1001,$A999,Transacoes!$B$3:$B1001,"C")-SUMIFS(Transacoes!D$3:D1001,Transacoes!$C$3:$C1001,$A999,Transacoes!$B$3:$B1001,"V"))</f>
        <v/>
      </c>
      <c r="C999" s="71" t="str">
        <f>IF($A999="","",(SUMIFS(Transacoes!F$3:F1001,Transacoes!$C$3:$C1001,$A999,Transacoes!$B$3:$B1001,"C")-SUMIFS(Transacoes!F$3:F1001,Transacoes!$C$3:$C1001,$A999,Transacoes!$B$3:$B1001,"V")) + G999)</f>
        <v/>
      </c>
      <c r="D999" s="71" t="str">
        <f>IFERROR(__xludf.DUMMYFUNCTION("IF(A999="""","""",IF(B999="""","""",B999*GOOGLEFINANCE(A999)))"),"")</f>
        <v/>
      </c>
      <c r="E999" s="71" t="str">
        <f t="shared" si="1"/>
        <v/>
      </c>
      <c r="F999" s="72" t="str">
        <f t="shared" si="2"/>
        <v/>
      </c>
      <c r="G999" s="73" t="str">
        <f>IF(A999="","",SUMIF(Transacoes!C$3:C1001,A999,Transacoes!G$3:G1001))</f>
        <v/>
      </c>
      <c r="H999" s="74" t="str">
        <f>IF(A999="","", SUMIF(Transacoes!C$3:C1001, A999, Transacoes!H$3:H1001))</f>
        <v/>
      </c>
      <c r="I999" s="75" t="str">
        <f>IF($A999="","",SUMIF(Transacoes!$C$3:$C1001, $A999, Transacoes!I$3:I1001))</f>
        <v/>
      </c>
      <c r="J999" s="75" t="str">
        <f>IF($A999="","",SUMIF(Transacoes!$C$3:$C1001, $A999, Transacoes!J$3:J1001))</f>
        <v/>
      </c>
      <c r="K999" s="75" t="str">
        <f>IF($A999="","",SUMIF(Transacoes!$C$3:$C1001, $A999, Transacoes!K$3:K1001))</f>
        <v/>
      </c>
      <c r="L999" s="75" t="str">
        <f>IF($A999="","",SUMIF(Transacoes!$C$3:$C1001, $A999, Transacoes!L$3:L1001))</f>
        <v/>
      </c>
      <c r="M999" s="76" t="str">
        <f>IF($A999="","",SUMIF(Transacoes!$C$3:$C1001, $A999, Transacoes!M$3:M1001))</f>
        <v/>
      </c>
      <c r="N999" s="30"/>
      <c r="O999" s="31"/>
      <c r="P999" s="31"/>
      <c r="Q999" s="31"/>
      <c r="R999" s="31"/>
      <c r="S999" s="31"/>
      <c r="T999" s="31"/>
      <c r="U999" s="31"/>
      <c r="V999" s="31"/>
      <c r="W999" s="31"/>
      <c r="X999" s="31"/>
    </row>
    <row r="1000">
      <c r="A1000" s="69"/>
      <c r="B1000" s="70" t="str">
        <f>IF($A1000="","",SUMIFS(Transacoes!D$3:D1001,Transacoes!$C$3:$C1001,$A1000,Transacoes!$B$3:$B1001,"C")-SUMIFS(Transacoes!D$3:D1001,Transacoes!$C$3:$C1001,$A1000,Transacoes!$B$3:$B1001,"V"))</f>
        <v/>
      </c>
      <c r="C1000" s="71" t="str">
        <f>IF($A1000="","",(SUMIFS(Transacoes!F$3:F1001,Transacoes!$C$3:$C1001,$A1000,Transacoes!$B$3:$B1001,"C")-SUMIFS(Transacoes!F$3:F1001,Transacoes!$C$3:$C1001,$A1000,Transacoes!$B$3:$B1001,"V")) + G1000)</f>
        <v/>
      </c>
      <c r="D1000" s="71" t="str">
        <f>IFERROR(__xludf.DUMMYFUNCTION("IF(A1000="""","""",IF(B1000="""","""",B1000*GOOGLEFINANCE(A1000)))"),"")</f>
        <v/>
      </c>
      <c r="E1000" s="71" t="str">
        <f t="shared" si="1"/>
        <v/>
      </c>
      <c r="F1000" s="72" t="str">
        <f t="shared" si="2"/>
        <v/>
      </c>
      <c r="G1000" s="73" t="str">
        <f>IF(A1000="","",SUMIF(Transacoes!C$3:C1001,A1000,Transacoes!G$3:G1001))</f>
        <v/>
      </c>
      <c r="H1000" s="74" t="str">
        <f>IF(A1000="","", SUMIF(Transacoes!C$3:C1001, A1000, Transacoes!H$3:H1001))</f>
        <v/>
      </c>
      <c r="I1000" s="75" t="str">
        <f>IF($A1000="","",SUMIF(Transacoes!$C$3:$C1001, $A1000, Transacoes!I$3:I1001))</f>
        <v/>
      </c>
      <c r="J1000" s="75" t="str">
        <f>IF($A1000="","",SUMIF(Transacoes!$C$3:$C1001, $A1000, Transacoes!J$3:J1001))</f>
        <v/>
      </c>
      <c r="K1000" s="75" t="str">
        <f>IF($A1000="","",SUMIF(Transacoes!$C$3:$C1001, $A1000, Transacoes!K$3:K1001))</f>
        <v/>
      </c>
      <c r="L1000" s="75" t="str">
        <f>IF($A1000="","",SUMIF(Transacoes!$C$3:$C1001, $A1000, Transacoes!L$3:L1001))</f>
        <v/>
      </c>
      <c r="M1000" s="76" t="str">
        <f>IF($A1000="","",SUMIF(Transacoes!$C$3:$C1001, $A1000, Transacoes!M$3:M1001))</f>
        <v/>
      </c>
      <c r="N1000" s="30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</row>
    <row r="1001">
      <c r="A1001" s="78"/>
      <c r="B1001" s="70" t="str">
        <f>IF($A1001="","",SUMIFS(Transacoes!D$3:D1001,Transacoes!$C$3:$C1001,$A1001,Transacoes!$B$3:$B1001,"C")-SUMIFS(Transacoes!D$3:D1001,Transacoes!$C$3:$C1001,$A1001,Transacoes!$B$3:$B1001,"V"))</f>
        <v/>
      </c>
      <c r="C1001" s="71" t="str">
        <f>IF($A1001="","",(SUMIFS(Transacoes!F$3:F1001,Transacoes!$C$3:$C1001,$A1001,Transacoes!$B$3:$B1001,"C")-SUMIFS(Transacoes!F$3:F1001,Transacoes!$C$3:$C1001,$A1001,Transacoes!$B$3:$B1001,"V")) + G1001)</f>
        <v/>
      </c>
      <c r="D1001" s="71" t="str">
        <f>IFERROR(__xludf.DUMMYFUNCTION("IF(A1001="""","""",IF(B1001="""","""",B1001*GOOGLEFINANCE(A1001)))"),"")</f>
        <v/>
      </c>
      <c r="E1001" s="71" t="str">
        <f t="shared" si="1"/>
        <v/>
      </c>
      <c r="F1001" s="72" t="str">
        <f t="shared" si="2"/>
        <v/>
      </c>
      <c r="G1001" s="73" t="str">
        <f>IF(A1001="","",SUMIF(Transacoes!C$3:C1001,A1001,Transacoes!G$3:G1001))</f>
        <v/>
      </c>
      <c r="H1001" s="74" t="str">
        <f>IF(A1001="","", SUMIF(Transacoes!C$3:C1001, A1001, Transacoes!H$3:H1001))</f>
        <v/>
      </c>
      <c r="I1001" s="75" t="str">
        <f>IF($A1001="","",SUMIF(Transacoes!$C$3:$C1001, $A1001, Transacoes!I$3:I1001))</f>
        <v/>
      </c>
      <c r="J1001" s="75" t="str">
        <f>IF($A1001="","",SUMIF(Transacoes!$C$3:$C1001, $A1001, Transacoes!J$3:J1001))</f>
        <v/>
      </c>
      <c r="K1001" s="75" t="str">
        <f>IF($A1001="","",SUMIF(Transacoes!$C$3:$C1001, $A1001, Transacoes!K$3:K1001))</f>
        <v/>
      </c>
      <c r="L1001" s="75" t="str">
        <f>IF($A1001="","",SUMIF(Transacoes!$C$3:$C1001, $A1001, Transacoes!L$3:L1001))</f>
        <v/>
      </c>
      <c r="M1001" s="76" t="str">
        <f>IF($A1001="","",SUMIF(Transacoes!$C$3:$C1001, $A1001, Transacoes!M$3:M1001))</f>
        <v/>
      </c>
      <c r="N1001" s="30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</row>
  </sheetData>
  <mergeCells count="5">
    <mergeCell ref="A1:B1"/>
    <mergeCell ref="C1:D1"/>
    <mergeCell ref="A2:A3"/>
    <mergeCell ref="B2:F2"/>
    <mergeCell ref="H2:M2"/>
  </mergeCells>
  <conditionalFormatting sqref="F4:F1001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G4:G1001">
    <cfRule type="cellIs" dxfId="0" priority="2" operator="greaterThan">
      <formula>0</formula>
    </cfRule>
  </conditionalFormatting>
  <conditionalFormatting sqref="G4:G1001">
    <cfRule type="cellIs" dxfId="1" priority="3" operator="lessThan">
      <formula>0</formula>
    </cfRule>
  </conditionalFormatting>
  <dataValidations>
    <dataValidation type="list" allowBlank="1" showErrorMessage="1" sqref="C1">
      <formula1>"Tudo,Apenas Atual"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9" t="s">
        <v>33</v>
      </c>
      <c r="C1" s="47"/>
      <c r="D1" s="80" t="s">
        <v>34</v>
      </c>
      <c r="E1" s="81">
        <f>IF((MONTH(TODAY())-0)&lt;=0, YEAR(TODAY())-1, YEAR(TODAY()))</f>
        <v>2021</v>
      </c>
      <c r="F1" s="81">
        <f>IF((MONTH(TODAY())-1)&lt;=0, YEAR(TODAY())-1, YEAR(TODAY()))</f>
        <v>2021</v>
      </c>
      <c r="G1" s="81">
        <f>IF((MONTH(TODAY())-2)&lt;=0, YEAR(TODAY())-1, YEAR(TODAY()))</f>
        <v>2021</v>
      </c>
      <c r="H1" s="81">
        <f>IF((MONTH(TODAY())-3)&lt;=0, YEAR(TODAY())-1, YEAR(TODAY()))</f>
        <v>2020</v>
      </c>
      <c r="I1" s="81">
        <f>IF((MONTH(TODAY())-4)&lt;=0, YEAR(TODAY())-1, YEAR(TODAY()))</f>
        <v>2020</v>
      </c>
      <c r="J1" s="81">
        <f>IF((MONTH(TODAY())-5)&lt;=0, YEAR(TODAY())-1, YEAR(TODAY()))</f>
        <v>2020</v>
      </c>
      <c r="K1" s="81">
        <f>IF((MONTH(TODAY())-6)&lt;=0, YEAR(TODAY())-1, YEAR(TODAY()))</f>
        <v>2020</v>
      </c>
      <c r="L1" s="81">
        <f>IF((MONTH(TODAY())-7)&lt;=0, YEAR(TODAY())-1, YEAR(TODAY()))</f>
        <v>2020</v>
      </c>
      <c r="M1" s="81">
        <f>IF((MONTH(TODAY())-8)&lt;=0, YEAR(TODAY())-1, YEAR(TODAY()))</f>
        <v>2020</v>
      </c>
      <c r="N1" s="81">
        <f>IF((MONTH(TODAY())-9)&lt;=0, YEAR(TODAY())-1, YEAR(TODAY()))</f>
        <v>2020</v>
      </c>
      <c r="O1" s="81">
        <f>IF((MONTH(TODAY())-10)&lt;=0, YEAR(TODAY())-1, YEAR(TODAY()))</f>
        <v>2020</v>
      </c>
      <c r="P1" s="81">
        <f>IF((MONTH(TODAY())-11)&lt;=0, YEAR(TODAY())-1, YEAR(TODAY()))</f>
        <v>2020</v>
      </c>
      <c r="Q1" s="81">
        <f>IF((MONTH(TODAY())-12)&lt;=0, YEAR(TODAY())-1, YEAR(TODAY()))</f>
        <v>2020</v>
      </c>
      <c r="R1" s="47"/>
    </row>
    <row r="2">
      <c r="A2" s="82" t="s">
        <v>35</v>
      </c>
      <c r="B2" s="82" t="s">
        <v>36</v>
      </c>
      <c r="C2" s="47"/>
      <c r="D2" s="21" t="s">
        <v>37</v>
      </c>
      <c r="E2" s="83">
        <f>IF((MONTH(TODAY())-0)&lt;=0, 12+(MONTH(TODAY())-0), MONTH(TODAY()))</f>
        <v>3</v>
      </c>
      <c r="F2" s="83">
        <f>IF((MONTH(TODAY())-1)&lt;=0, 12+(MONTH(TODAY())-1), MONTH(TODAY())-1)</f>
        <v>2</v>
      </c>
      <c r="G2" s="83">
        <f>IF((MONTH(TODAY())-2)&lt;=0, 12+(MONTH(TODAY())-2), MONTH(TODAY())-2)</f>
        <v>1</v>
      </c>
      <c r="H2" s="83">
        <f>IF((MONTH(TODAY())-3)&lt;=0, 12+(MONTH(TODAY())-3), MONTH(TODAY())-3)</f>
        <v>12</v>
      </c>
      <c r="I2" s="83">
        <f>IF((MONTH(TODAY())-4)&lt;=0, 12+(MONTH(TODAY())-4), MONTH(TODAY())-4)</f>
        <v>11</v>
      </c>
      <c r="J2" s="83">
        <f>IF((MONTH(TODAY())-5)&lt;=0, 12+(MONTH(TODAY())-5), MONTH(TODAY())-5)</f>
        <v>10</v>
      </c>
      <c r="K2" s="83">
        <f>IF((MONTH(TODAY())-6)&lt;=0, 12+(MONTH(TODAY())-6), MONTH(TODAY())-6)</f>
        <v>9</v>
      </c>
      <c r="L2" s="83">
        <f>IF((MONTH(TODAY())-7)&lt;=0, 12+(MONTH(TODAY())-7), MONTH(TODAY())-7)</f>
        <v>8</v>
      </c>
      <c r="M2" s="83">
        <f>IF((MONTH(TODAY())-8)&lt;=8, 12+(MONTH(TODAY())-8), MONTH(TODAY())-8)</f>
        <v>7</v>
      </c>
      <c r="N2" s="83">
        <f>IF((MONTH(TODAY())-9)&lt;=0, 12+(MONTH(TODAY())-9), MONTH(TODAY())-9)</f>
        <v>6</v>
      </c>
      <c r="O2" s="83">
        <f>IF((MONTH(TODAY())-10)&lt;=0, 12+(MONTH(TODAY())-10), MONTH(TODAY())-10)</f>
        <v>5</v>
      </c>
      <c r="P2" s="83">
        <f>IF((MONTH(TODAY())-11)&lt;=0, 12+(MONTH(TODAY())-11), MONTH(TODAY())-11)</f>
        <v>4</v>
      </c>
      <c r="Q2" s="83">
        <f>IF((MONTH(TODAY())-12)&lt;=0, 12+(MONTH(TODAY())-12), MONTH(TODAY())-12)</f>
        <v>3</v>
      </c>
      <c r="R2" s="47"/>
    </row>
    <row r="3">
      <c r="A3" s="84">
        <f>Carteira!M$3</f>
        <v>2017</v>
      </c>
      <c r="B3" s="85">
        <f>SUM(Carteira!M$4:M1000)</f>
        <v>0</v>
      </c>
      <c r="C3" s="47"/>
      <c r="D3" s="84" t="str">
        <f>IFERROR(__xludf.DUMMYFUNCTION("UNIQUE(FILTER(Carteira!A$4:A1000,Carteira!D$4:D1000 &gt; 0))"),"")</f>
        <v/>
      </c>
      <c r="E3" s="48" t="str">
        <f>IF($D3="","", (SUMIFS(Transacoes!$D$3:$D1000,Transacoes!$C$3:$C1000,$D3,Transacoes!$B$3:$B1000,"C", Transacoes!$A$3:$A1000, "&lt;"&amp;EOMONTH(DATE(E$1,E$2,1),0))-SUMIFS(Transacoes!$D$3:$D1000,Transacoes!$C$3:$C1000,$D3,Transacoes!$B$3:$B1000,"V", Transacoes!$A$3:$A1000, "&lt;"&amp;EOMONTH(DATE(E$1,E$2,1),0)))*SUMIFS(Prov_Auto!$E$3:$E1000, Prov_Auto!$A$3:$A1000, $D3, Prov_Auto!$D$3:$D1000,"&gt;="&amp;DATE(E$1,E$2,1),Prov_Auto!$D$3:$D1000, "&lt;="&amp;EOMONTH(DATE(E$1,E$2,1),0)))</f>
        <v/>
      </c>
      <c r="F3" s="48" t="str">
        <f>IF($D3="","", (SUMIFS(Transacoes!$D$3:$D1000,Transacoes!$C$3:$C1000,$D3,Transacoes!$B$3:$B1000,"C", Transacoes!$A$3:$A1000, "&lt;"&amp;EOMONTH(DATE(F$1,F$2,1),0))-SUMIFS(Transacoes!$D$3:$D1000,Transacoes!$C$3:$C1000,$D3,Transacoes!$B$3:$B1000,"V", Transacoes!$A$3:$A1000, "&lt;"&amp;EOMONTH(DATE(F$1,F$2,1),0)))*SUMIFS(Prov_Auto!$E$3:$E1000, Prov_Auto!$A$3:$A1000, $D3, Prov_Auto!$D$3:$D1000,"&gt;="&amp;DATE(F$1,F$2,1),Prov_Auto!$D$3:$D1000, "&lt;="&amp;EOMONTH(DATE(F$1,F$2,1),0)))</f>
        <v/>
      </c>
      <c r="G3" s="48" t="str">
        <f>IF($D3="","", (SUMIFS(Transacoes!$D$3:$D1000,Transacoes!$C$3:$C1000,$D3,Transacoes!$B$3:$B1000,"C", Transacoes!$A$3:$A1000, "&lt;"&amp;EOMONTH(DATE(G$1,G$2,1),0))-SUMIFS(Transacoes!$D$3:$D1000,Transacoes!$C$3:$C1000,$D3,Transacoes!$B$3:$B1000,"V", Transacoes!$A$3:$A1000, "&lt;"&amp;EOMONTH(DATE(G$1,G$2,1),0)))*SUMIFS(Prov_Auto!$E$3:$E1000, Prov_Auto!$A$3:$A1000, $D3, Prov_Auto!$D$3:$D1000,"&gt;="&amp;DATE(G$1,G$2,1),Prov_Auto!$D$3:$D1000, "&lt;="&amp;EOMONTH(DATE(G$1,G$2,1),0)))</f>
        <v/>
      </c>
      <c r="H3" s="48" t="str">
        <f>IF($D3="","", (SUMIFS(Transacoes!$D$3:$D1000,Transacoes!$C$3:$C1000,$D3,Transacoes!$B$3:$B1000,"C", Transacoes!$A$3:$A1000, "&lt;"&amp;EOMONTH(DATE(H$1,H$2,1),0))-SUMIFS(Transacoes!$D$3:$D1000,Transacoes!$C$3:$C1000,$D3,Transacoes!$B$3:$B1000,"V", Transacoes!$A$3:$A1000, "&lt;"&amp;EOMONTH(DATE(H$1,H$2,1),0)))*SUMIFS(Prov_Auto!$E$3:$E1000, Prov_Auto!$A$3:$A1000, $D3, Prov_Auto!$D$3:$D1000,"&gt;="&amp;DATE(H$1,H$2,1),Prov_Auto!$D$3:$D1000, "&lt;="&amp;EOMONTH(DATE(H$1,H$2,1),0)))</f>
        <v/>
      </c>
      <c r="I3" s="48" t="str">
        <f>IF($D3="","", (SUMIFS(Transacoes!$D$3:$D1000,Transacoes!$C$3:$C1000,$D3,Transacoes!$B$3:$B1000,"C", Transacoes!$A$3:$A1000, "&lt;"&amp;EOMONTH(DATE(I$1,I$2,1),0))-SUMIFS(Transacoes!$D$3:$D1000,Transacoes!$C$3:$C1000,$D3,Transacoes!$B$3:$B1000,"V", Transacoes!$A$3:$A1000, "&lt;"&amp;EOMONTH(DATE(I$1,I$2,1),0)))*SUMIFS(Prov_Auto!$E$3:$E1000, Prov_Auto!$A$3:$A1000, $D3, Prov_Auto!$D$3:$D1000,"&gt;="&amp;DATE(I$1,I$2,1),Prov_Auto!$D$3:$D1000, "&lt;="&amp;EOMONTH(DATE(I$1,I$2,1),0)))</f>
        <v/>
      </c>
      <c r="J3" s="48" t="str">
        <f>IF($D3="","", (SUMIFS(Transacoes!$D$3:$D1000,Transacoes!$C$3:$C1000,$D3,Transacoes!$B$3:$B1000,"C", Transacoes!$A$3:$A1000, "&lt;"&amp;EOMONTH(DATE(J$1,J$2,1),0))-SUMIFS(Transacoes!$D$3:$D1000,Transacoes!$C$3:$C1000,$D3,Transacoes!$B$3:$B1000,"V", Transacoes!$A$3:$A1000, "&lt;"&amp;EOMONTH(DATE(J$1,J$2,1),0)))*SUMIFS(Prov_Auto!$E$3:$E1000, Prov_Auto!$A$3:$A1000, $D3, Prov_Auto!$D$3:$D1000,"&gt;="&amp;DATE(J$1,J$2,1),Prov_Auto!$D$3:$D1000, "&lt;="&amp;EOMONTH(DATE(J$1,J$2,1),0)))</f>
        <v/>
      </c>
      <c r="K3" s="48" t="str">
        <f>IF($D3="","", (SUMIFS(Transacoes!$D$3:$D1000,Transacoes!$C$3:$C1000,$D3,Transacoes!$B$3:$B1000,"C", Transacoes!$A$3:$A1000, "&lt;"&amp;EOMONTH(DATE(K$1,K$2,1),0))-SUMIFS(Transacoes!$D$3:$D1000,Transacoes!$C$3:$C1000,$D3,Transacoes!$B$3:$B1000,"V", Transacoes!$A$3:$A1000, "&lt;"&amp;EOMONTH(DATE(K$1,K$2,1),0)))*SUMIFS(Prov_Auto!$E$3:$E1000, Prov_Auto!$A$3:$A1000, $D3, Prov_Auto!$D$3:$D1000,"&gt;="&amp;DATE(K$1,K$2,1),Prov_Auto!$D$3:$D1000, "&lt;="&amp;EOMONTH(DATE(K$1,K$2,1),0)))</f>
        <v/>
      </c>
      <c r="L3" s="48" t="str">
        <f>IF($D3="","", (SUMIFS(Transacoes!$D$3:$D1000,Transacoes!$C$3:$C1000,$D3,Transacoes!$B$3:$B1000,"C", Transacoes!$A$3:$A1000, "&lt;"&amp;EOMONTH(DATE(L$1,L$2,1),0))-SUMIFS(Transacoes!$D$3:$D1000,Transacoes!$C$3:$C1000,$D3,Transacoes!$B$3:$B1000,"V", Transacoes!$A$3:$A1000, "&lt;"&amp;EOMONTH(DATE(L$1,L$2,1),0)))*SUMIFS(Prov_Auto!$E$3:$E1000, Prov_Auto!$A$3:$A1000, $D3, Prov_Auto!$D$3:$D1000,"&gt;="&amp;DATE(L$1,L$2,1),Prov_Auto!$D$3:$D1000, "&lt;="&amp;EOMONTH(DATE(L$1,L$2,1),0)))</f>
        <v/>
      </c>
      <c r="M3" s="48" t="str">
        <f>IF($D3="","", (SUMIFS(Transacoes!$D$3:$D1000,Transacoes!$C$3:$C1000,$D3,Transacoes!$B$3:$B1000,"C", Transacoes!$A$3:$A1000, "&lt;"&amp;EOMONTH(DATE(M$1,M$2,1),0))-SUMIFS(Transacoes!$D$3:$D1000,Transacoes!$C$3:$C1000,$D3,Transacoes!$B$3:$B1000,"V", Transacoes!$A$3:$A1000, "&lt;"&amp;EOMONTH(DATE(M$1,M$2,1),0)))*SUMIFS(Prov_Auto!$E$3:$E1000, Prov_Auto!$A$3:$A1000, $D3, Prov_Auto!$D$3:$D1000,"&gt;="&amp;DATE(M$1,M$2,1),Prov_Auto!$D$3:$D1000, "&lt;="&amp;EOMONTH(DATE(M$1,M$2,1),0)))</f>
        <v/>
      </c>
      <c r="N3" s="48" t="str">
        <f>IF($D3="","", (SUMIFS(Transacoes!$D$3:$D1000,Transacoes!$C$3:$C1000,$D3,Transacoes!$B$3:$B1000,"C", Transacoes!$A$3:$A1000, "&lt;"&amp;EOMONTH(DATE(N$1,N$2,1),0))-SUMIFS(Transacoes!$D$3:$D1000,Transacoes!$C$3:$C1000,$D3,Transacoes!$B$3:$B1000,"V", Transacoes!$A$3:$A1000, "&lt;"&amp;EOMONTH(DATE(N$1,N$2,1),0)))*SUMIFS(Prov_Auto!$E$3:$E1000, Prov_Auto!$A$3:$A1000, $D3, Prov_Auto!$D$3:$D1000,"&gt;="&amp;DATE(N$1,N$2,1),Prov_Auto!$D$3:$D1000, "&lt;="&amp;EOMONTH(DATE(N$1,N$2,1),0)))</f>
        <v/>
      </c>
      <c r="O3" s="48" t="str">
        <f>IF($D3="","", (SUMIFS(Transacoes!$D$3:$D1000,Transacoes!$C$3:$C1000,$D3,Transacoes!$B$3:$B1000,"C", Transacoes!$A$3:$A1000, "&lt;"&amp;EOMONTH(DATE(O$1,O$2,1),0))-SUMIFS(Transacoes!$D$3:$D1000,Transacoes!$C$3:$C1000,$D3,Transacoes!$B$3:$B1000,"V", Transacoes!$A$3:$A1000, "&lt;"&amp;EOMONTH(DATE(O$1,O$2,1),0)))*SUMIFS(Prov_Auto!$E$3:$E1000, Prov_Auto!$A$3:$A1000, $D3, Prov_Auto!$D$3:$D1000,"&gt;="&amp;DATE(O$1,O$2,1),Prov_Auto!$D$3:$D1000, "&lt;="&amp;EOMONTH(DATE(O$1,O$2,1),0)))</f>
        <v/>
      </c>
      <c r="P3" s="48" t="str">
        <f>IF($D3="","", (SUMIFS(Transacoes!$D$3:$D1000,Transacoes!$C$3:$C1000,$D3,Transacoes!$B$3:$B1000,"C", Transacoes!$A$3:$A1000, "&lt;"&amp;EOMONTH(DATE(P$1,P$2,1),0))-SUMIFS(Transacoes!$D$3:$D1000,Transacoes!$C$3:$C1000,$D3,Transacoes!$B$3:$B1000,"V", Transacoes!$A$3:$A1000, "&lt;"&amp;EOMONTH(DATE(P$1,P$2,1),0)))*SUMIFS(Prov_Auto!$E$3:$E1000, Prov_Auto!$A$3:$A1000, $D3, Prov_Auto!$D$3:$D1000,"&gt;="&amp;DATE(P$1,P$2,1),Prov_Auto!$D$3:$D1000, "&lt;="&amp;EOMONTH(DATE(P$1,P$2,1),0)))</f>
        <v/>
      </c>
      <c r="Q3" s="48" t="str">
        <f>IF($D3="","", (SUMIFS(Transacoes!$D$3:$D1000,Transacoes!$C$3:$C1000,$D3,Transacoes!$B$3:$B1000,"C", Transacoes!$A$3:$A1000, "&lt;"&amp;EOMONTH(DATE(Q$1,Q$2,1),0))-SUMIFS(Transacoes!$D$3:$D1000,Transacoes!$C$3:$C1000,$D3,Transacoes!$B$3:$B1000,"V", Transacoes!$A$3:$A1000, "&lt;"&amp;EOMONTH(DATE(Q$1,Q$2,1),0)))*SUMIFS(Prov_Auto!$E$3:$E1000, Prov_Auto!$A$3:$A1000, $D3, Prov_Auto!$D$3:$D1000,"&gt;="&amp;DATE(Q$1,Q$2,1),Prov_Auto!$D$3:$D1000, "&lt;="&amp;EOMONTH(DATE(Q$1,Q$2,1),0)))</f>
        <v/>
      </c>
      <c r="R3" s="47"/>
    </row>
    <row r="4">
      <c r="A4" s="84">
        <f>Carteira!L$3</f>
        <v>2018</v>
      </c>
      <c r="B4" s="85">
        <f>SUM(Carteira!L$4:L1000)</f>
        <v>0</v>
      </c>
      <c r="C4" s="47"/>
      <c r="D4" s="84"/>
      <c r="E4" s="48" t="str">
        <f>IF($D4="","", (SUMIFS(Transacoes!$D$3:$D1000,Transacoes!$C$3:$C1000,$D4,Transacoes!$B$3:$B1000,"C", Transacoes!$A$3:$A1000, "&lt;"&amp;EOMONTH(DATE(E$1,E$2,1),0))-SUMIFS(Transacoes!$D$3:$D1000,Transacoes!$C$3:$C1000,$D4,Transacoes!$B$3:$B1000,"V", Transacoes!$A$3:$A1000, "&lt;"&amp;EOMONTH(DATE(E$1,E$2,1),0)))*SUMIFS(Prov_Auto!$E$3:$E1000, Prov_Auto!$A$3:$A1000, $D4, Prov_Auto!$D$3:$D1000,"&gt;="&amp;DATE(E$1,E$2,1),Prov_Auto!$D$3:$D1000, "&lt;="&amp;EOMONTH(DATE(E$1,E$2,1),0)))</f>
        <v/>
      </c>
      <c r="F4" s="48" t="str">
        <f>IF($D4="","", (SUMIFS(Transacoes!$D$3:$D1000,Transacoes!$C$3:$C1000,$D4,Transacoes!$B$3:$B1000,"C", Transacoes!$A$3:$A1000, "&lt;"&amp;EOMONTH(DATE(F$1,F$2,1),0))-SUMIFS(Transacoes!$D$3:$D1000,Transacoes!$C$3:$C1000,$D4,Transacoes!$B$3:$B1000,"V", Transacoes!$A$3:$A1000, "&lt;"&amp;EOMONTH(DATE(F$1,F$2,1),0)))*SUMIFS(Prov_Auto!$E$3:$E1000, Prov_Auto!$A$3:$A1000, $D4, Prov_Auto!$D$3:$D1000,"&gt;="&amp;DATE(F$1,F$2,1),Prov_Auto!$D$3:$D1000, "&lt;="&amp;EOMONTH(DATE(F$1,F$2,1),0)))</f>
        <v/>
      </c>
      <c r="G4" s="48" t="str">
        <f>IF($D4="","", (SUMIFS(Transacoes!$D$3:$D1000,Transacoes!$C$3:$C1000,$D4,Transacoes!$B$3:$B1000,"C", Transacoes!$A$3:$A1000, "&lt;"&amp;EOMONTH(DATE(G$1,G$2,1),0))-SUMIFS(Transacoes!$D$3:$D1000,Transacoes!$C$3:$C1000,$D4,Transacoes!$B$3:$B1000,"V", Transacoes!$A$3:$A1000, "&lt;"&amp;EOMONTH(DATE(G$1,G$2,1),0)))*SUMIFS(Prov_Auto!$E$3:$E1000, Prov_Auto!$A$3:$A1000, $D4, Prov_Auto!$D$3:$D1000,"&gt;="&amp;DATE(G$1,G$2,1),Prov_Auto!$D$3:$D1000, "&lt;="&amp;EOMONTH(DATE(G$1,G$2,1),0)))</f>
        <v/>
      </c>
      <c r="H4" s="48" t="str">
        <f>IF($D4="","", (SUMIFS(Transacoes!$D$3:$D1000,Transacoes!$C$3:$C1000,$D4,Transacoes!$B$3:$B1000,"C", Transacoes!$A$3:$A1000, "&lt;"&amp;EOMONTH(DATE(H$1,H$2,1),0))-SUMIFS(Transacoes!$D$3:$D1000,Transacoes!$C$3:$C1000,$D4,Transacoes!$B$3:$B1000,"V", Transacoes!$A$3:$A1000, "&lt;"&amp;EOMONTH(DATE(H$1,H$2,1),0)))*SUMIFS(Prov_Auto!$E$3:$E1000, Prov_Auto!$A$3:$A1000, $D4, Prov_Auto!$D$3:$D1000,"&gt;="&amp;DATE(H$1,H$2,1),Prov_Auto!$D$3:$D1000, "&lt;="&amp;EOMONTH(DATE(H$1,H$2,1),0)))</f>
        <v/>
      </c>
      <c r="I4" s="48" t="str">
        <f>IF($D4="","", (SUMIFS(Transacoes!$D$3:$D1000,Transacoes!$C$3:$C1000,$D4,Transacoes!$B$3:$B1000,"C", Transacoes!$A$3:$A1000, "&lt;"&amp;EOMONTH(DATE(I$1,I$2,1),0))-SUMIFS(Transacoes!$D$3:$D1000,Transacoes!$C$3:$C1000,$D4,Transacoes!$B$3:$B1000,"V", Transacoes!$A$3:$A1000, "&lt;"&amp;EOMONTH(DATE(I$1,I$2,1),0)))*SUMIFS(Prov_Auto!$E$3:$E1000, Prov_Auto!$A$3:$A1000, $D4, Prov_Auto!$D$3:$D1000,"&gt;="&amp;DATE(I$1,I$2,1),Prov_Auto!$D$3:$D1000, "&lt;="&amp;EOMONTH(DATE(I$1,I$2,1),0)))</f>
        <v/>
      </c>
      <c r="J4" s="48" t="str">
        <f>IF($D4="","", (SUMIFS(Transacoes!$D$3:$D1000,Transacoes!$C$3:$C1000,$D4,Transacoes!$B$3:$B1000,"C", Transacoes!$A$3:$A1000, "&lt;"&amp;EOMONTH(DATE(J$1,J$2,1),0))-SUMIFS(Transacoes!$D$3:$D1000,Transacoes!$C$3:$C1000,$D4,Transacoes!$B$3:$B1000,"V", Transacoes!$A$3:$A1000, "&lt;"&amp;EOMONTH(DATE(J$1,J$2,1),0)))*SUMIFS(Prov_Auto!$E$3:$E1000, Prov_Auto!$A$3:$A1000, $D4, Prov_Auto!$D$3:$D1000,"&gt;="&amp;DATE(J$1,J$2,1),Prov_Auto!$D$3:$D1000, "&lt;="&amp;EOMONTH(DATE(J$1,J$2,1),0)))</f>
        <v/>
      </c>
      <c r="K4" s="48" t="str">
        <f>IF($D4="","", (SUMIFS(Transacoes!$D$3:$D1000,Transacoes!$C$3:$C1000,$D4,Transacoes!$B$3:$B1000,"C", Transacoes!$A$3:$A1000, "&lt;"&amp;EOMONTH(DATE(K$1,K$2,1),0))-SUMIFS(Transacoes!$D$3:$D1000,Transacoes!$C$3:$C1000,$D4,Transacoes!$B$3:$B1000,"V", Transacoes!$A$3:$A1000, "&lt;"&amp;EOMONTH(DATE(K$1,K$2,1),0)))*SUMIFS(Prov_Auto!$E$3:$E1000, Prov_Auto!$A$3:$A1000, $D4, Prov_Auto!$D$3:$D1000,"&gt;="&amp;DATE(K$1,K$2,1),Prov_Auto!$D$3:$D1000, "&lt;="&amp;EOMONTH(DATE(K$1,K$2,1),0)))</f>
        <v/>
      </c>
      <c r="L4" s="48" t="str">
        <f>IF($D4="","", (SUMIFS(Transacoes!$D$3:$D1000,Transacoes!$C$3:$C1000,$D4,Transacoes!$B$3:$B1000,"C", Transacoes!$A$3:$A1000, "&lt;"&amp;EOMONTH(DATE(L$1,L$2,1),0))-SUMIFS(Transacoes!$D$3:$D1000,Transacoes!$C$3:$C1000,$D4,Transacoes!$B$3:$B1000,"V", Transacoes!$A$3:$A1000, "&lt;"&amp;EOMONTH(DATE(L$1,L$2,1),0)))*SUMIFS(Prov_Auto!$E$3:$E1000, Prov_Auto!$A$3:$A1000, $D4, Prov_Auto!$D$3:$D1000,"&gt;="&amp;DATE(L$1,L$2,1),Prov_Auto!$D$3:$D1000, "&lt;="&amp;EOMONTH(DATE(L$1,L$2,1),0)))</f>
        <v/>
      </c>
      <c r="M4" s="48" t="str">
        <f>IF($D4="","", (SUMIFS(Transacoes!$D$3:$D1000,Transacoes!$C$3:$C1000,$D4,Transacoes!$B$3:$B1000,"C", Transacoes!$A$3:$A1000, "&lt;"&amp;EOMONTH(DATE(M$1,M$2,1),0))-SUMIFS(Transacoes!$D$3:$D1000,Transacoes!$C$3:$C1000,$D4,Transacoes!$B$3:$B1000,"V", Transacoes!$A$3:$A1000, "&lt;"&amp;EOMONTH(DATE(M$1,M$2,1),0)))*SUMIFS(Prov_Auto!$E$3:$E1000, Prov_Auto!$A$3:$A1000, $D4, Prov_Auto!$D$3:$D1000,"&gt;="&amp;DATE(M$1,M$2,1),Prov_Auto!$D$3:$D1000, "&lt;="&amp;EOMONTH(DATE(M$1,M$2,1),0)))</f>
        <v/>
      </c>
      <c r="N4" s="48" t="str">
        <f>IF($D4="","", (SUMIFS(Transacoes!$D$3:$D1000,Transacoes!$C$3:$C1000,$D4,Transacoes!$B$3:$B1000,"C", Transacoes!$A$3:$A1000, "&lt;"&amp;EOMONTH(DATE(N$1,N$2,1),0))-SUMIFS(Transacoes!$D$3:$D1000,Transacoes!$C$3:$C1000,$D4,Transacoes!$B$3:$B1000,"V", Transacoes!$A$3:$A1000, "&lt;"&amp;EOMONTH(DATE(N$1,N$2,1),0)))*SUMIFS(Prov_Auto!$E$3:$E1000, Prov_Auto!$A$3:$A1000, $D4, Prov_Auto!$D$3:$D1000,"&gt;="&amp;DATE(N$1,N$2,1),Prov_Auto!$D$3:$D1000, "&lt;="&amp;EOMONTH(DATE(N$1,N$2,1),0)))</f>
        <v/>
      </c>
      <c r="O4" s="48" t="str">
        <f>IF($D4="","", (SUMIFS(Transacoes!$D$3:$D1000,Transacoes!$C$3:$C1000,$D4,Transacoes!$B$3:$B1000,"C", Transacoes!$A$3:$A1000, "&lt;"&amp;EOMONTH(DATE(O$1,O$2,1),0))-SUMIFS(Transacoes!$D$3:$D1000,Transacoes!$C$3:$C1000,$D4,Transacoes!$B$3:$B1000,"V", Transacoes!$A$3:$A1000, "&lt;"&amp;EOMONTH(DATE(O$1,O$2,1),0)))*SUMIFS(Prov_Auto!$E$3:$E1000, Prov_Auto!$A$3:$A1000, $D4, Prov_Auto!$D$3:$D1000,"&gt;="&amp;DATE(O$1,O$2,1),Prov_Auto!$D$3:$D1000, "&lt;="&amp;EOMONTH(DATE(O$1,O$2,1),0)))</f>
        <v/>
      </c>
      <c r="P4" s="48" t="str">
        <f>IF($D4="","", (SUMIFS(Transacoes!$D$3:$D1000,Transacoes!$C$3:$C1000,$D4,Transacoes!$B$3:$B1000,"C", Transacoes!$A$3:$A1000, "&lt;"&amp;EOMONTH(DATE(P$1,P$2,1),0))-SUMIFS(Transacoes!$D$3:$D1000,Transacoes!$C$3:$C1000,$D4,Transacoes!$B$3:$B1000,"V", Transacoes!$A$3:$A1000, "&lt;"&amp;EOMONTH(DATE(P$1,P$2,1),0)))*SUMIFS(Prov_Auto!$E$3:$E1000, Prov_Auto!$A$3:$A1000, $D4, Prov_Auto!$D$3:$D1000,"&gt;="&amp;DATE(P$1,P$2,1),Prov_Auto!$D$3:$D1000, "&lt;="&amp;EOMONTH(DATE(P$1,P$2,1),0)))</f>
        <v/>
      </c>
      <c r="Q4" s="48" t="str">
        <f>IF($D4="","", (SUMIFS(Transacoes!$D$3:$D1000,Transacoes!$C$3:$C1000,$D4,Transacoes!$B$3:$B1000,"C", Transacoes!$A$3:$A1000, "&lt;"&amp;EOMONTH(DATE(Q$1,Q$2,1),0))-SUMIFS(Transacoes!$D$3:$D1000,Transacoes!$C$3:$C1000,$D4,Transacoes!$B$3:$B1000,"V", Transacoes!$A$3:$A1000, "&lt;"&amp;EOMONTH(DATE(Q$1,Q$2,1),0)))*SUMIFS(Prov_Auto!$E$3:$E1000, Prov_Auto!$A$3:$A1000, $D4, Prov_Auto!$D$3:$D1000,"&gt;="&amp;DATE(Q$1,Q$2,1),Prov_Auto!$D$3:$D1000, "&lt;="&amp;EOMONTH(DATE(Q$1,Q$2,1),0)))</f>
        <v/>
      </c>
      <c r="R4" s="47"/>
    </row>
    <row r="5">
      <c r="A5" s="84">
        <f>Carteira!K$3</f>
        <v>2019</v>
      </c>
      <c r="B5" s="85">
        <f>SUM(Carteira!K$4:K1000)</f>
        <v>0</v>
      </c>
      <c r="C5" s="47"/>
      <c r="D5" s="84"/>
      <c r="E5" s="48" t="str">
        <f>IF($D5="","", (SUMIFS(Transacoes!$D$3:$D1000,Transacoes!$C$3:$C1000,$D5,Transacoes!$B$3:$B1000,"C", Transacoes!$A$3:$A1000, "&lt;"&amp;EOMONTH(DATE(E$1,E$2,1),0))-SUMIFS(Transacoes!$D$3:$D1000,Transacoes!$C$3:$C1000,$D5,Transacoes!$B$3:$B1000,"V", Transacoes!$A$3:$A1000, "&lt;"&amp;EOMONTH(DATE(E$1,E$2,1),0)))*SUMIFS(Prov_Auto!$E$3:$E1000, Prov_Auto!$A$3:$A1000, $D5, Prov_Auto!$D$3:$D1000,"&gt;="&amp;DATE(E$1,E$2,1),Prov_Auto!$D$3:$D1000, "&lt;="&amp;EOMONTH(DATE(E$1,E$2,1),0)))</f>
        <v/>
      </c>
      <c r="F5" s="48" t="str">
        <f>IF($D5="","", (SUMIFS(Transacoes!$D$3:$D1000,Transacoes!$C$3:$C1000,$D5,Transacoes!$B$3:$B1000,"C", Transacoes!$A$3:$A1000, "&lt;"&amp;EOMONTH(DATE(F$1,F$2,1),0))-SUMIFS(Transacoes!$D$3:$D1000,Transacoes!$C$3:$C1000,$D5,Transacoes!$B$3:$B1000,"V", Transacoes!$A$3:$A1000, "&lt;"&amp;EOMONTH(DATE(F$1,F$2,1),0)))*SUMIFS(Prov_Auto!$E$3:$E1000, Prov_Auto!$A$3:$A1000, $D5, Prov_Auto!$D$3:$D1000,"&gt;="&amp;DATE(F$1,F$2,1),Prov_Auto!$D$3:$D1000, "&lt;="&amp;EOMONTH(DATE(F$1,F$2,1),0)))</f>
        <v/>
      </c>
      <c r="G5" s="48" t="str">
        <f>IF($D5="","", (SUMIFS(Transacoes!$D$3:$D1000,Transacoes!$C$3:$C1000,$D5,Transacoes!$B$3:$B1000,"C", Transacoes!$A$3:$A1000, "&lt;"&amp;EOMONTH(DATE(G$1,G$2,1),0))-SUMIFS(Transacoes!$D$3:$D1000,Transacoes!$C$3:$C1000,$D5,Transacoes!$B$3:$B1000,"V", Transacoes!$A$3:$A1000, "&lt;"&amp;EOMONTH(DATE(G$1,G$2,1),0)))*SUMIFS(Prov_Auto!$E$3:$E1000, Prov_Auto!$A$3:$A1000, $D5, Prov_Auto!$D$3:$D1000,"&gt;="&amp;DATE(G$1,G$2,1),Prov_Auto!$D$3:$D1000, "&lt;="&amp;EOMONTH(DATE(G$1,G$2,1),0)))</f>
        <v/>
      </c>
      <c r="H5" s="48" t="str">
        <f>IF($D5="","", (SUMIFS(Transacoes!$D$3:$D1000,Transacoes!$C$3:$C1000,$D5,Transacoes!$B$3:$B1000,"C", Transacoes!$A$3:$A1000, "&lt;"&amp;EOMONTH(DATE(H$1,H$2,1),0))-SUMIFS(Transacoes!$D$3:$D1000,Transacoes!$C$3:$C1000,$D5,Transacoes!$B$3:$B1000,"V", Transacoes!$A$3:$A1000, "&lt;"&amp;EOMONTH(DATE(H$1,H$2,1),0)))*SUMIFS(Prov_Auto!$E$3:$E1000, Prov_Auto!$A$3:$A1000, $D5, Prov_Auto!$D$3:$D1000,"&gt;="&amp;DATE(H$1,H$2,1),Prov_Auto!$D$3:$D1000, "&lt;="&amp;EOMONTH(DATE(H$1,H$2,1),0)))</f>
        <v/>
      </c>
      <c r="I5" s="48" t="str">
        <f>IF($D5="","", (SUMIFS(Transacoes!$D$3:$D1000,Transacoes!$C$3:$C1000,$D5,Transacoes!$B$3:$B1000,"C", Transacoes!$A$3:$A1000, "&lt;"&amp;EOMONTH(DATE(I$1,I$2,1),0))-SUMIFS(Transacoes!$D$3:$D1000,Transacoes!$C$3:$C1000,$D5,Transacoes!$B$3:$B1000,"V", Transacoes!$A$3:$A1000, "&lt;"&amp;EOMONTH(DATE(I$1,I$2,1),0)))*SUMIFS(Prov_Auto!$E$3:$E1000, Prov_Auto!$A$3:$A1000, $D5, Prov_Auto!$D$3:$D1000,"&gt;="&amp;DATE(I$1,I$2,1),Prov_Auto!$D$3:$D1000, "&lt;="&amp;EOMONTH(DATE(I$1,I$2,1),0)))</f>
        <v/>
      </c>
      <c r="J5" s="48" t="str">
        <f>IF($D5="","", (SUMIFS(Transacoes!$D$3:$D1000,Transacoes!$C$3:$C1000,$D5,Transacoes!$B$3:$B1000,"C", Transacoes!$A$3:$A1000, "&lt;"&amp;EOMONTH(DATE(J$1,J$2,1),0))-SUMIFS(Transacoes!$D$3:$D1000,Transacoes!$C$3:$C1000,$D5,Transacoes!$B$3:$B1000,"V", Transacoes!$A$3:$A1000, "&lt;"&amp;EOMONTH(DATE(J$1,J$2,1),0)))*SUMIFS(Prov_Auto!$E$3:$E1000, Prov_Auto!$A$3:$A1000, $D5, Prov_Auto!$D$3:$D1000,"&gt;="&amp;DATE(J$1,J$2,1),Prov_Auto!$D$3:$D1000, "&lt;="&amp;EOMONTH(DATE(J$1,J$2,1),0)))</f>
        <v/>
      </c>
      <c r="K5" s="48" t="str">
        <f>IF($D5="","", (SUMIFS(Transacoes!$D$3:$D1000,Transacoes!$C$3:$C1000,$D5,Transacoes!$B$3:$B1000,"C", Transacoes!$A$3:$A1000, "&lt;"&amp;EOMONTH(DATE(K$1,K$2,1),0))-SUMIFS(Transacoes!$D$3:$D1000,Transacoes!$C$3:$C1000,$D5,Transacoes!$B$3:$B1000,"V", Transacoes!$A$3:$A1000, "&lt;"&amp;EOMONTH(DATE(K$1,K$2,1),0)))*SUMIFS(Prov_Auto!$E$3:$E1000, Prov_Auto!$A$3:$A1000, $D5, Prov_Auto!$D$3:$D1000,"&gt;="&amp;DATE(K$1,K$2,1),Prov_Auto!$D$3:$D1000, "&lt;="&amp;EOMONTH(DATE(K$1,K$2,1),0)))</f>
        <v/>
      </c>
      <c r="L5" s="48" t="str">
        <f>IF($D5="","", (SUMIFS(Transacoes!$D$3:$D1000,Transacoes!$C$3:$C1000,$D5,Transacoes!$B$3:$B1000,"C", Transacoes!$A$3:$A1000, "&lt;"&amp;EOMONTH(DATE(L$1,L$2,1),0))-SUMIFS(Transacoes!$D$3:$D1000,Transacoes!$C$3:$C1000,$D5,Transacoes!$B$3:$B1000,"V", Transacoes!$A$3:$A1000, "&lt;"&amp;EOMONTH(DATE(L$1,L$2,1),0)))*SUMIFS(Prov_Auto!$E$3:$E1000, Prov_Auto!$A$3:$A1000, $D5, Prov_Auto!$D$3:$D1000,"&gt;="&amp;DATE(L$1,L$2,1),Prov_Auto!$D$3:$D1000, "&lt;="&amp;EOMONTH(DATE(L$1,L$2,1),0)))</f>
        <v/>
      </c>
      <c r="M5" s="48" t="str">
        <f>IF($D5="","", (SUMIFS(Transacoes!$D$3:$D1000,Transacoes!$C$3:$C1000,$D5,Transacoes!$B$3:$B1000,"C", Transacoes!$A$3:$A1000, "&lt;"&amp;EOMONTH(DATE(M$1,M$2,1),0))-SUMIFS(Transacoes!$D$3:$D1000,Transacoes!$C$3:$C1000,$D5,Transacoes!$B$3:$B1000,"V", Transacoes!$A$3:$A1000, "&lt;"&amp;EOMONTH(DATE(M$1,M$2,1),0)))*SUMIFS(Prov_Auto!$E$3:$E1000, Prov_Auto!$A$3:$A1000, $D5, Prov_Auto!$D$3:$D1000,"&gt;="&amp;DATE(M$1,M$2,1),Prov_Auto!$D$3:$D1000, "&lt;="&amp;EOMONTH(DATE(M$1,M$2,1),0)))</f>
        <v/>
      </c>
      <c r="N5" s="48" t="str">
        <f>IF($D5="","", (SUMIFS(Transacoes!$D$3:$D1000,Transacoes!$C$3:$C1000,$D5,Transacoes!$B$3:$B1000,"C", Transacoes!$A$3:$A1000, "&lt;"&amp;EOMONTH(DATE(N$1,N$2,1),0))-SUMIFS(Transacoes!$D$3:$D1000,Transacoes!$C$3:$C1000,$D5,Transacoes!$B$3:$B1000,"V", Transacoes!$A$3:$A1000, "&lt;"&amp;EOMONTH(DATE(N$1,N$2,1),0)))*SUMIFS(Prov_Auto!$E$3:$E1000, Prov_Auto!$A$3:$A1000, $D5, Prov_Auto!$D$3:$D1000,"&gt;="&amp;DATE(N$1,N$2,1),Prov_Auto!$D$3:$D1000, "&lt;="&amp;EOMONTH(DATE(N$1,N$2,1),0)))</f>
        <v/>
      </c>
      <c r="O5" s="48" t="str">
        <f>IF($D5="","", (SUMIFS(Transacoes!$D$3:$D1000,Transacoes!$C$3:$C1000,$D5,Transacoes!$B$3:$B1000,"C", Transacoes!$A$3:$A1000, "&lt;"&amp;EOMONTH(DATE(O$1,O$2,1),0))-SUMIFS(Transacoes!$D$3:$D1000,Transacoes!$C$3:$C1000,$D5,Transacoes!$B$3:$B1000,"V", Transacoes!$A$3:$A1000, "&lt;"&amp;EOMONTH(DATE(O$1,O$2,1),0)))*SUMIFS(Prov_Auto!$E$3:$E1000, Prov_Auto!$A$3:$A1000, $D5, Prov_Auto!$D$3:$D1000,"&gt;="&amp;DATE(O$1,O$2,1),Prov_Auto!$D$3:$D1000, "&lt;="&amp;EOMONTH(DATE(O$1,O$2,1),0)))</f>
        <v/>
      </c>
      <c r="P5" s="48" t="str">
        <f>IF($D5="","", (SUMIFS(Transacoes!$D$3:$D1000,Transacoes!$C$3:$C1000,$D5,Transacoes!$B$3:$B1000,"C", Transacoes!$A$3:$A1000, "&lt;"&amp;EOMONTH(DATE(P$1,P$2,1),0))-SUMIFS(Transacoes!$D$3:$D1000,Transacoes!$C$3:$C1000,$D5,Transacoes!$B$3:$B1000,"V", Transacoes!$A$3:$A1000, "&lt;"&amp;EOMONTH(DATE(P$1,P$2,1),0)))*SUMIFS(Prov_Auto!$E$3:$E1000, Prov_Auto!$A$3:$A1000, $D5, Prov_Auto!$D$3:$D1000,"&gt;="&amp;DATE(P$1,P$2,1),Prov_Auto!$D$3:$D1000, "&lt;="&amp;EOMONTH(DATE(P$1,P$2,1),0)))</f>
        <v/>
      </c>
      <c r="Q5" s="48" t="str">
        <f>IF($D5="","", (SUMIFS(Transacoes!$D$3:$D1000,Transacoes!$C$3:$C1000,$D5,Transacoes!$B$3:$B1000,"C", Transacoes!$A$3:$A1000, "&lt;"&amp;EOMONTH(DATE(Q$1,Q$2,1),0))-SUMIFS(Transacoes!$D$3:$D1000,Transacoes!$C$3:$C1000,$D5,Transacoes!$B$3:$B1000,"V", Transacoes!$A$3:$A1000, "&lt;"&amp;EOMONTH(DATE(Q$1,Q$2,1),0)))*SUMIFS(Prov_Auto!$E$3:$E1000, Prov_Auto!$A$3:$A1000, $D5, Prov_Auto!$D$3:$D1000,"&gt;="&amp;DATE(Q$1,Q$2,1),Prov_Auto!$D$3:$D1000, "&lt;="&amp;EOMONTH(DATE(Q$1,Q$2,1),0)))</f>
        <v/>
      </c>
      <c r="R5" s="47"/>
    </row>
    <row r="6">
      <c r="A6" s="84">
        <f>Carteira!J$3</f>
        <v>2020</v>
      </c>
      <c r="B6" s="85">
        <f>SUM(Carteira!J$4:J1000)</f>
        <v>0</v>
      </c>
      <c r="C6" s="47"/>
      <c r="D6" s="84"/>
      <c r="E6" s="48" t="str">
        <f>IF($D6="","", (SUMIFS(Transacoes!$D$3:$D1000,Transacoes!$C$3:$C1000,$D6,Transacoes!$B$3:$B1000,"C", Transacoes!$A$3:$A1000, "&lt;"&amp;EOMONTH(DATE(E$1,E$2,1),0))-SUMIFS(Transacoes!$D$3:$D1000,Transacoes!$C$3:$C1000,$D6,Transacoes!$B$3:$B1000,"V", Transacoes!$A$3:$A1000, "&lt;"&amp;EOMONTH(DATE(E$1,E$2,1),0)))*SUMIFS(Prov_Auto!$E$3:$E1000, Prov_Auto!$A$3:$A1000, $D6, Prov_Auto!$D$3:$D1000,"&gt;="&amp;DATE(E$1,E$2,1),Prov_Auto!$D$3:$D1000, "&lt;="&amp;EOMONTH(DATE(E$1,E$2,1),0)))</f>
        <v/>
      </c>
      <c r="F6" s="48" t="str">
        <f>IF($D6="","", (SUMIFS(Transacoes!$D$3:$D1000,Transacoes!$C$3:$C1000,$D6,Transacoes!$B$3:$B1000,"C", Transacoes!$A$3:$A1000, "&lt;"&amp;EOMONTH(DATE(F$1,F$2,1),0))-SUMIFS(Transacoes!$D$3:$D1000,Transacoes!$C$3:$C1000,$D6,Transacoes!$B$3:$B1000,"V", Transacoes!$A$3:$A1000, "&lt;"&amp;EOMONTH(DATE(F$1,F$2,1),0)))*SUMIFS(Prov_Auto!$E$3:$E1000, Prov_Auto!$A$3:$A1000, $D6, Prov_Auto!$D$3:$D1000,"&gt;="&amp;DATE(F$1,F$2,1),Prov_Auto!$D$3:$D1000, "&lt;="&amp;EOMONTH(DATE(F$1,F$2,1),0)))</f>
        <v/>
      </c>
      <c r="G6" s="48" t="str">
        <f>IF($D6="","", (SUMIFS(Transacoes!$D$3:$D1000,Transacoes!$C$3:$C1000,$D6,Transacoes!$B$3:$B1000,"C", Transacoes!$A$3:$A1000, "&lt;"&amp;EOMONTH(DATE(G$1,G$2,1),0))-SUMIFS(Transacoes!$D$3:$D1000,Transacoes!$C$3:$C1000,$D6,Transacoes!$B$3:$B1000,"V", Transacoes!$A$3:$A1000, "&lt;"&amp;EOMONTH(DATE(G$1,G$2,1),0)))*SUMIFS(Prov_Auto!$E$3:$E1000, Prov_Auto!$A$3:$A1000, $D6, Prov_Auto!$D$3:$D1000,"&gt;="&amp;DATE(G$1,G$2,1),Prov_Auto!$D$3:$D1000, "&lt;="&amp;EOMONTH(DATE(G$1,G$2,1),0)))</f>
        <v/>
      </c>
      <c r="H6" s="48" t="str">
        <f>IF($D6="","", (SUMIFS(Transacoes!$D$3:$D1000,Transacoes!$C$3:$C1000,$D6,Transacoes!$B$3:$B1000,"C", Transacoes!$A$3:$A1000, "&lt;"&amp;EOMONTH(DATE(H$1,H$2,1),0))-SUMIFS(Transacoes!$D$3:$D1000,Transacoes!$C$3:$C1000,$D6,Transacoes!$B$3:$B1000,"V", Transacoes!$A$3:$A1000, "&lt;"&amp;EOMONTH(DATE(H$1,H$2,1),0)))*SUMIFS(Prov_Auto!$E$3:$E1000, Prov_Auto!$A$3:$A1000, $D6, Prov_Auto!$D$3:$D1000,"&gt;="&amp;DATE(H$1,H$2,1),Prov_Auto!$D$3:$D1000, "&lt;="&amp;EOMONTH(DATE(H$1,H$2,1),0)))</f>
        <v/>
      </c>
      <c r="I6" s="48" t="str">
        <f>IF($D6="","", (SUMIFS(Transacoes!$D$3:$D1000,Transacoes!$C$3:$C1000,$D6,Transacoes!$B$3:$B1000,"C", Transacoes!$A$3:$A1000, "&lt;"&amp;EOMONTH(DATE(I$1,I$2,1),0))-SUMIFS(Transacoes!$D$3:$D1000,Transacoes!$C$3:$C1000,$D6,Transacoes!$B$3:$B1000,"V", Transacoes!$A$3:$A1000, "&lt;"&amp;EOMONTH(DATE(I$1,I$2,1),0)))*SUMIFS(Prov_Auto!$E$3:$E1000, Prov_Auto!$A$3:$A1000, $D6, Prov_Auto!$D$3:$D1000,"&gt;="&amp;DATE(I$1,I$2,1),Prov_Auto!$D$3:$D1000, "&lt;="&amp;EOMONTH(DATE(I$1,I$2,1),0)))</f>
        <v/>
      </c>
      <c r="J6" s="48" t="str">
        <f>IF($D6="","", (SUMIFS(Transacoes!$D$3:$D1000,Transacoes!$C$3:$C1000,$D6,Transacoes!$B$3:$B1000,"C", Transacoes!$A$3:$A1000, "&lt;"&amp;EOMONTH(DATE(J$1,J$2,1),0))-SUMIFS(Transacoes!$D$3:$D1000,Transacoes!$C$3:$C1000,$D6,Transacoes!$B$3:$B1000,"V", Transacoes!$A$3:$A1000, "&lt;"&amp;EOMONTH(DATE(J$1,J$2,1),0)))*SUMIFS(Prov_Auto!$E$3:$E1000, Prov_Auto!$A$3:$A1000, $D6, Prov_Auto!$D$3:$D1000,"&gt;="&amp;DATE(J$1,J$2,1),Prov_Auto!$D$3:$D1000, "&lt;="&amp;EOMONTH(DATE(J$1,J$2,1),0)))</f>
        <v/>
      </c>
      <c r="K6" s="48" t="str">
        <f>IF($D6="","", (SUMIFS(Transacoes!$D$3:$D1000,Transacoes!$C$3:$C1000,$D6,Transacoes!$B$3:$B1000,"C", Transacoes!$A$3:$A1000, "&lt;"&amp;EOMONTH(DATE(K$1,K$2,1),0))-SUMIFS(Transacoes!$D$3:$D1000,Transacoes!$C$3:$C1000,$D6,Transacoes!$B$3:$B1000,"V", Transacoes!$A$3:$A1000, "&lt;"&amp;EOMONTH(DATE(K$1,K$2,1),0)))*SUMIFS(Prov_Auto!$E$3:$E1000, Prov_Auto!$A$3:$A1000, $D6, Prov_Auto!$D$3:$D1000,"&gt;="&amp;DATE(K$1,K$2,1),Prov_Auto!$D$3:$D1000, "&lt;="&amp;EOMONTH(DATE(K$1,K$2,1),0)))</f>
        <v/>
      </c>
      <c r="L6" s="48" t="str">
        <f>IF($D6="","", (SUMIFS(Transacoes!$D$3:$D1000,Transacoes!$C$3:$C1000,$D6,Transacoes!$B$3:$B1000,"C", Transacoes!$A$3:$A1000, "&lt;"&amp;EOMONTH(DATE(L$1,L$2,1),0))-SUMIFS(Transacoes!$D$3:$D1000,Transacoes!$C$3:$C1000,$D6,Transacoes!$B$3:$B1000,"V", Transacoes!$A$3:$A1000, "&lt;"&amp;EOMONTH(DATE(L$1,L$2,1),0)))*SUMIFS(Prov_Auto!$E$3:$E1000, Prov_Auto!$A$3:$A1000, $D6, Prov_Auto!$D$3:$D1000,"&gt;="&amp;DATE(L$1,L$2,1),Prov_Auto!$D$3:$D1000, "&lt;="&amp;EOMONTH(DATE(L$1,L$2,1),0)))</f>
        <v/>
      </c>
      <c r="M6" s="48" t="str">
        <f>IF($D6="","", (SUMIFS(Transacoes!$D$3:$D1000,Transacoes!$C$3:$C1000,$D6,Transacoes!$B$3:$B1000,"C", Transacoes!$A$3:$A1000, "&lt;"&amp;EOMONTH(DATE(M$1,M$2,1),0))-SUMIFS(Transacoes!$D$3:$D1000,Transacoes!$C$3:$C1000,$D6,Transacoes!$B$3:$B1000,"V", Transacoes!$A$3:$A1000, "&lt;"&amp;EOMONTH(DATE(M$1,M$2,1),0)))*SUMIFS(Prov_Auto!$E$3:$E1000, Prov_Auto!$A$3:$A1000, $D6, Prov_Auto!$D$3:$D1000,"&gt;="&amp;DATE(M$1,M$2,1),Prov_Auto!$D$3:$D1000, "&lt;="&amp;EOMONTH(DATE(M$1,M$2,1),0)))</f>
        <v/>
      </c>
      <c r="N6" s="48" t="str">
        <f>IF($D6="","", (SUMIFS(Transacoes!$D$3:$D1000,Transacoes!$C$3:$C1000,$D6,Transacoes!$B$3:$B1000,"C", Transacoes!$A$3:$A1000, "&lt;"&amp;EOMONTH(DATE(N$1,N$2,1),0))-SUMIFS(Transacoes!$D$3:$D1000,Transacoes!$C$3:$C1000,$D6,Transacoes!$B$3:$B1000,"V", Transacoes!$A$3:$A1000, "&lt;"&amp;EOMONTH(DATE(N$1,N$2,1),0)))*SUMIFS(Prov_Auto!$E$3:$E1000, Prov_Auto!$A$3:$A1000, $D6, Prov_Auto!$D$3:$D1000,"&gt;="&amp;DATE(N$1,N$2,1),Prov_Auto!$D$3:$D1000, "&lt;="&amp;EOMONTH(DATE(N$1,N$2,1),0)))</f>
        <v/>
      </c>
      <c r="O6" s="48" t="str">
        <f>IF($D6="","", (SUMIFS(Transacoes!$D$3:$D1000,Transacoes!$C$3:$C1000,$D6,Transacoes!$B$3:$B1000,"C", Transacoes!$A$3:$A1000, "&lt;"&amp;EOMONTH(DATE(O$1,O$2,1),0))-SUMIFS(Transacoes!$D$3:$D1000,Transacoes!$C$3:$C1000,$D6,Transacoes!$B$3:$B1000,"V", Transacoes!$A$3:$A1000, "&lt;"&amp;EOMONTH(DATE(O$1,O$2,1),0)))*SUMIFS(Prov_Auto!$E$3:$E1000, Prov_Auto!$A$3:$A1000, $D6, Prov_Auto!$D$3:$D1000,"&gt;="&amp;DATE(O$1,O$2,1),Prov_Auto!$D$3:$D1000, "&lt;="&amp;EOMONTH(DATE(O$1,O$2,1),0)))</f>
        <v/>
      </c>
      <c r="P6" s="48" t="str">
        <f>IF($D6="","", (SUMIFS(Transacoes!$D$3:$D1000,Transacoes!$C$3:$C1000,$D6,Transacoes!$B$3:$B1000,"C", Transacoes!$A$3:$A1000, "&lt;"&amp;EOMONTH(DATE(P$1,P$2,1),0))-SUMIFS(Transacoes!$D$3:$D1000,Transacoes!$C$3:$C1000,$D6,Transacoes!$B$3:$B1000,"V", Transacoes!$A$3:$A1000, "&lt;"&amp;EOMONTH(DATE(P$1,P$2,1),0)))*SUMIFS(Prov_Auto!$E$3:$E1000, Prov_Auto!$A$3:$A1000, $D6, Prov_Auto!$D$3:$D1000,"&gt;="&amp;DATE(P$1,P$2,1),Prov_Auto!$D$3:$D1000, "&lt;="&amp;EOMONTH(DATE(P$1,P$2,1),0)))</f>
        <v/>
      </c>
      <c r="Q6" s="48" t="str">
        <f>IF($D6="","", (SUMIFS(Transacoes!$D$3:$D1000,Transacoes!$C$3:$C1000,$D6,Transacoes!$B$3:$B1000,"C", Transacoes!$A$3:$A1000, "&lt;"&amp;EOMONTH(DATE(Q$1,Q$2,1),0))-SUMIFS(Transacoes!$D$3:$D1000,Transacoes!$C$3:$C1000,$D6,Transacoes!$B$3:$B1000,"V", Transacoes!$A$3:$A1000, "&lt;"&amp;EOMONTH(DATE(Q$1,Q$2,1),0)))*SUMIFS(Prov_Auto!$E$3:$E1000, Prov_Auto!$A$3:$A1000, $D6, Prov_Auto!$D$3:$D1000,"&gt;="&amp;DATE(Q$1,Q$2,1),Prov_Auto!$D$3:$D1000, "&lt;="&amp;EOMONTH(DATE(Q$1,Q$2,1),0)))</f>
        <v/>
      </c>
      <c r="R6" s="47"/>
    </row>
    <row r="7">
      <c r="A7" s="84">
        <f>Carteira!I$3</f>
        <v>2021</v>
      </c>
      <c r="B7" s="85">
        <f>SUM(Carteira!I$4:I1000)</f>
        <v>0</v>
      </c>
      <c r="C7" s="47"/>
      <c r="D7" s="84"/>
      <c r="E7" s="48" t="str">
        <f>IF($D7="","", (SUMIFS(Transacoes!$D$3:$D1000,Transacoes!$C$3:$C1000,$D7,Transacoes!$B$3:$B1000,"C", Transacoes!$A$3:$A1000, "&lt;"&amp;EOMONTH(DATE(E$1,E$2,1),0))-SUMIFS(Transacoes!$D$3:$D1000,Transacoes!$C$3:$C1000,$D7,Transacoes!$B$3:$B1000,"V", Transacoes!$A$3:$A1000, "&lt;"&amp;EOMONTH(DATE(E$1,E$2,1),0)))*SUMIFS(Prov_Auto!$E$3:$E1000, Prov_Auto!$A$3:$A1000, $D7, Prov_Auto!$D$3:$D1000,"&gt;="&amp;DATE(E$1,E$2,1),Prov_Auto!$D$3:$D1000, "&lt;="&amp;EOMONTH(DATE(E$1,E$2,1),0)))</f>
        <v/>
      </c>
      <c r="F7" s="48" t="str">
        <f>IF($D7="","", (SUMIFS(Transacoes!$D$3:$D1000,Transacoes!$C$3:$C1000,$D7,Transacoes!$B$3:$B1000,"C", Transacoes!$A$3:$A1000, "&lt;"&amp;EOMONTH(DATE(F$1,F$2,1),0))-SUMIFS(Transacoes!$D$3:$D1000,Transacoes!$C$3:$C1000,$D7,Transacoes!$B$3:$B1000,"V", Transacoes!$A$3:$A1000, "&lt;"&amp;EOMONTH(DATE(F$1,F$2,1),0)))*SUMIFS(Prov_Auto!$E$3:$E1000, Prov_Auto!$A$3:$A1000, $D7, Prov_Auto!$D$3:$D1000,"&gt;="&amp;DATE(F$1,F$2,1),Prov_Auto!$D$3:$D1000, "&lt;="&amp;EOMONTH(DATE(F$1,F$2,1),0)))</f>
        <v/>
      </c>
      <c r="G7" s="48" t="str">
        <f>IF($D7="","", (SUMIFS(Transacoes!$D$3:$D1000,Transacoes!$C$3:$C1000,$D7,Transacoes!$B$3:$B1000,"C", Transacoes!$A$3:$A1000, "&lt;"&amp;EOMONTH(DATE(G$1,G$2,1),0))-SUMIFS(Transacoes!$D$3:$D1000,Transacoes!$C$3:$C1000,$D7,Transacoes!$B$3:$B1000,"V", Transacoes!$A$3:$A1000, "&lt;"&amp;EOMONTH(DATE(G$1,G$2,1),0)))*SUMIFS(Prov_Auto!$E$3:$E1000, Prov_Auto!$A$3:$A1000, $D7, Prov_Auto!$D$3:$D1000,"&gt;="&amp;DATE(G$1,G$2,1),Prov_Auto!$D$3:$D1000, "&lt;="&amp;EOMONTH(DATE(G$1,G$2,1),0)))</f>
        <v/>
      </c>
      <c r="H7" s="48" t="str">
        <f>IF($D7="","", (SUMIFS(Transacoes!$D$3:$D1000,Transacoes!$C$3:$C1000,$D7,Transacoes!$B$3:$B1000,"C", Transacoes!$A$3:$A1000, "&lt;"&amp;EOMONTH(DATE(H$1,H$2,1),0))-SUMIFS(Transacoes!$D$3:$D1000,Transacoes!$C$3:$C1000,$D7,Transacoes!$B$3:$B1000,"V", Transacoes!$A$3:$A1000, "&lt;"&amp;EOMONTH(DATE(H$1,H$2,1),0)))*SUMIFS(Prov_Auto!$E$3:$E1000, Prov_Auto!$A$3:$A1000, $D7, Prov_Auto!$D$3:$D1000,"&gt;="&amp;DATE(H$1,H$2,1),Prov_Auto!$D$3:$D1000, "&lt;="&amp;EOMONTH(DATE(H$1,H$2,1),0)))</f>
        <v/>
      </c>
      <c r="I7" s="48" t="str">
        <f>IF($D7="","", (SUMIFS(Transacoes!$D$3:$D1000,Transacoes!$C$3:$C1000,$D7,Transacoes!$B$3:$B1000,"C", Transacoes!$A$3:$A1000, "&lt;"&amp;EOMONTH(DATE(I$1,I$2,1),0))-SUMIFS(Transacoes!$D$3:$D1000,Transacoes!$C$3:$C1000,$D7,Transacoes!$B$3:$B1000,"V", Transacoes!$A$3:$A1000, "&lt;"&amp;EOMONTH(DATE(I$1,I$2,1),0)))*SUMIFS(Prov_Auto!$E$3:$E1000, Prov_Auto!$A$3:$A1000, $D7, Prov_Auto!$D$3:$D1000,"&gt;="&amp;DATE(I$1,I$2,1),Prov_Auto!$D$3:$D1000, "&lt;="&amp;EOMONTH(DATE(I$1,I$2,1),0)))</f>
        <v/>
      </c>
      <c r="J7" s="48" t="str">
        <f>IF($D7="","", (SUMIFS(Transacoes!$D$3:$D1000,Transacoes!$C$3:$C1000,$D7,Transacoes!$B$3:$B1000,"C", Transacoes!$A$3:$A1000, "&lt;"&amp;EOMONTH(DATE(J$1,J$2,1),0))-SUMIFS(Transacoes!$D$3:$D1000,Transacoes!$C$3:$C1000,$D7,Transacoes!$B$3:$B1000,"V", Transacoes!$A$3:$A1000, "&lt;"&amp;EOMONTH(DATE(J$1,J$2,1),0)))*SUMIFS(Prov_Auto!$E$3:$E1000, Prov_Auto!$A$3:$A1000, $D7, Prov_Auto!$D$3:$D1000,"&gt;="&amp;DATE(J$1,J$2,1),Prov_Auto!$D$3:$D1000, "&lt;="&amp;EOMONTH(DATE(J$1,J$2,1),0)))</f>
        <v/>
      </c>
      <c r="K7" s="48" t="str">
        <f>IF($D7="","", (SUMIFS(Transacoes!$D$3:$D1000,Transacoes!$C$3:$C1000,$D7,Transacoes!$B$3:$B1000,"C", Transacoes!$A$3:$A1000, "&lt;"&amp;EOMONTH(DATE(K$1,K$2,1),0))-SUMIFS(Transacoes!$D$3:$D1000,Transacoes!$C$3:$C1000,$D7,Transacoes!$B$3:$B1000,"V", Transacoes!$A$3:$A1000, "&lt;"&amp;EOMONTH(DATE(K$1,K$2,1),0)))*SUMIFS(Prov_Auto!$E$3:$E1000, Prov_Auto!$A$3:$A1000, $D7, Prov_Auto!$D$3:$D1000,"&gt;="&amp;DATE(K$1,K$2,1),Prov_Auto!$D$3:$D1000, "&lt;="&amp;EOMONTH(DATE(K$1,K$2,1),0)))</f>
        <v/>
      </c>
      <c r="L7" s="48" t="str">
        <f>IF($D7="","", (SUMIFS(Transacoes!$D$3:$D1000,Transacoes!$C$3:$C1000,$D7,Transacoes!$B$3:$B1000,"C", Transacoes!$A$3:$A1000, "&lt;"&amp;EOMONTH(DATE(L$1,L$2,1),0))-SUMIFS(Transacoes!$D$3:$D1000,Transacoes!$C$3:$C1000,$D7,Transacoes!$B$3:$B1000,"V", Transacoes!$A$3:$A1000, "&lt;"&amp;EOMONTH(DATE(L$1,L$2,1),0)))*SUMIFS(Prov_Auto!$E$3:$E1000, Prov_Auto!$A$3:$A1000, $D7, Prov_Auto!$D$3:$D1000,"&gt;="&amp;DATE(L$1,L$2,1),Prov_Auto!$D$3:$D1000, "&lt;="&amp;EOMONTH(DATE(L$1,L$2,1),0)))</f>
        <v/>
      </c>
      <c r="M7" s="48" t="str">
        <f>IF($D7="","", (SUMIFS(Transacoes!$D$3:$D1000,Transacoes!$C$3:$C1000,$D7,Transacoes!$B$3:$B1000,"C", Transacoes!$A$3:$A1000, "&lt;"&amp;EOMONTH(DATE(M$1,M$2,1),0))-SUMIFS(Transacoes!$D$3:$D1000,Transacoes!$C$3:$C1000,$D7,Transacoes!$B$3:$B1000,"V", Transacoes!$A$3:$A1000, "&lt;"&amp;EOMONTH(DATE(M$1,M$2,1),0)))*SUMIFS(Prov_Auto!$E$3:$E1000, Prov_Auto!$A$3:$A1000, $D7, Prov_Auto!$D$3:$D1000,"&gt;="&amp;DATE(M$1,M$2,1),Prov_Auto!$D$3:$D1000, "&lt;="&amp;EOMONTH(DATE(M$1,M$2,1),0)))</f>
        <v/>
      </c>
      <c r="N7" s="48" t="str">
        <f>IF($D7="","", (SUMIFS(Transacoes!$D$3:$D1000,Transacoes!$C$3:$C1000,$D7,Transacoes!$B$3:$B1000,"C", Transacoes!$A$3:$A1000, "&lt;"&amp;EOMONTH(DATE(N$1,N$2,1),0))-SUMIFS(Transacoes!$D$3:$D1000,Transacoes!$C$3:$C1000,$D7,Transacoes!$B$3:$B1000,"V", Transacoes!$A$3:$A1000, "&lt;"&amp;EOMONTH(DATE(N$1,N$2,1),0)))*SUMIFS(Prov_Auto!$E$3:$E1000, Prov_Auto!$A$3:$A1000, $D7, Prov_Auto!$D$3:$D1000,"&gt;="&amp;DATE(N$1,N$2,1),Prov_Auto!$D$3:$D1000, "&lt;="&amp;EOMONTH(DATE(N$1,N$2,1),0)))</f>
        <v/>
      </c>
      <c r="O7" s="48" t="str">
        <f>IF($D7="","", (SUMIFS(Transacoes!$D$3:$D1000,Transacoes!$C$3:$C1000,$D7,Transacoes!$B$3:$B1000,"C", Transacoes!$A$3:$A1000, "&lt;"&amp;EOMONTH(DATE(O$1,O$2,1),0))-SUMIFS(Transacoes!$D$3:$D1000,Transacoes!$C$3:$C1000,$D7,Transacoes!$B$3:$B1000,"V", Transacoes!$A$3:$A1000, "&lt;"&amp;EOMONTH(DATE(O$1,O$2,1),0)))*SUMIFS(Prov_Auto!$E$3:$E1000, Prov_Auto!$A$3:$A1000, $D7, Prov_Auto!$D$3:$D1000,"&gt;="&amp;DATE(O$1,O$2,1),Prov_Auto!$D$3:$D1000, "&lt;="&amp;EOMONTH(DATE(O$1,O$2,1),0)))</f>
        <v/>
      </c>
      <c r="P7" s="48" t="str">
        <f>IF($D7="","", (SUMIFS(Transacoes!$D$3:$D1000,Transacoes!$C$3:$C1000,$D7,Transacoes!$B$3:$B1000,"C", Transacoes!$A$3:$A1000, "&lt;"&amp;EOMONTH(DATE(P$1,P$2,1),0))-SUMIFS(Transacoes!$D$3:$D1000,Transacoes!$C$3:$C1000,$D7,Transacoes!$B$3:$B1000,"V", Transacoes!$A$3:$A1000, "&lt;"&amp;EOMONTH(DATE(P$1,P$2,1),0)))*SUMIFS(Prov_Auto!$E$3:$E1000, Prov_Auto!$A$3:$A1000, $D7, Prov_Auto!$D$3:$D1000,"&gt;="&amp;DATE(P$1,P$2,1),Prov_Auto!$D$3:$D1000, "&lt;="&amp;EOMONTH(DATE(P$1,P$2,1),0)))</f>
        <v/>
      </c>
      <c r="Q7" s="48" t="str">
        <f>IF($D7="","", (SUMIFS(Transacoes!$D$3:$D1000,Transacoes!$C$3:$C1000,$D7,Transacoes!$B$3:$B1000,"C", Transacoes!$A$3:$A1000, "&lt;"&amp;EOMONTH(DATE(Q$1,Q$2,1),0))-SUMIFS(Transacoes!$D$3:$D1000,Transacoes!$C$3:$C1000,$D7,Transacoes!$B$3:$B1000,"V", Transacoes!$A$3:$A1000, "&lt;"&amp;EOMONTH(DATE(Q$1,Q$2,1),0)))*SUMIFS(Prov_Auto!$E$3:$E1000, Prov_Auto!$A$3:$A1000, $D7, Prov_Auto!$D$3:$D1000,"&gt;="&amp;DATE(Q$1,Q$2,1),Prov_Auto!$D$3:$D1000, "&lt;="&amp;EOMONTH(DATE(Q$1,Q$2,1),0)))</f>
        <v/>
      </c>
      <c r="R7" s="47"/>
    </row>
    <row r="8">
      <c r="A8" s="47"/>
      <c r="B8" s="47"/>
      <c r="C8" s="47"/>
      <c r="D8" s="84"/>
      <c r="E8" s="48" t="str">
        <f>IF($D8="","", (SUMIFS(Transacoes!$D$3:$D1000,Transacoes!$C$3:$C1000,$D8,Transacoes!$B$3:$B1000,"C", Transacoes!$A$3:$A1000, "&lt;"&amp;EOMONTH(DATE(E$1,E$2,1),0))-SUMIFS(Transacoes!$D$3:$D1000,Transacoes!$C$3:$C1000,$D8,Transacoes!$B$3:$B1000,"V", Transacoes!$A$3:$A1000, "&lt;"&amp;EOMONTH(DATE(E$1,E$2,1),0)))*SUMIFS(Prov_Auto!$E$3:$E1000, Prov_Auto!$A$3:$A1000, $D8, Prov_Auto!$D$3:$D1000,"&gt;="&amp;DATE(E$1,E$2,1),Prov_Auto!$D$3:$D1000, "&lt;="&amp;EOMONTH(DATE(E$1,E$2,1),0)))</f>
        <v/>
      </c>
      <c r="F8" s="48" t="str">
        <f>IF($D8="","", (SUMIFS(Transacoes!$D$3:$D1000,Transacoes!$C$3:$C1000,$D8,Transacoes!$B$3:$B1000,"C", Transacoes!$A$3:$A1000, "&lt;"&amp;EOMONTH(DATE(F$1,F$2,1),0))-SUMIFS(Transacoes!$D$3:$D1000,Transacoes!$C$3:$C1000,$D8,Transacoes!$B$3:$B1000,"V", Transacoes!$A$3:$A1000, "&lt;"&amp;EOMONTH(DATE(F$1,F$2,1),0)))*SUMIFS(Prov_Auto!$E$3:$E1000, Prov_Auto!$A$3:$A1000, $D8, Prov_Auto!$D$3:$D1000,"&gt;="&amp;DATE(F$1,F$2,1),Prov_Auto!$D$3:$D1000, "&lt;="&amp;EOMONTH(DATE(F$1,F$2,1),0)))</f>
        <v/>
      </c>
      <c r="G8" s="48" t="str">
        <f>IF($D8="","", (SUMIFS(Transacoes!$D$3:$D1000,Transacoes!$C$3:$C1000,$D8,Transacoes!$B$3:$B1000,"C", Transacoes!$A$3:$A1000, "&lt;"&amp;EOMONTH(DATE(G$1,G$2,1),0))-SUMIFS(Transacoes!$D$3:$D1000,Transacoes!$C$3:$C1000,$D8,Transacoes!$B$3:$B1000,"V", Transacoes!$A$3:$A1000, "&lt;"&amp;EOMONTH(DATE(G$1,G$2,1),0)))*SUMIFS(Prov_Auto!$E$3:$E1000, Prov_Auto!$A$3:$A1000, $D8, Prov_Auto!$D$3:$D1000,"&gt;="&amp;DATE(G$1,G$2,1),Prov_Auto!$D$3:$D1000, "&lt;="&amp;EOMONTH(DATE(G$1,G$2,1),0)))</f>
        <v/>
      </c>
      <c r="H8" s="48" t="str">
        <f>IF($D8="","", (SUMIFS(Transacoes!$D$3:$D1000,Transacoes!$C$3:$C1000,$D8,Transacoes!$B$3:$B1000,"C", Transacoes!$A$3:$A1000, "&lt;"&amp;EOMONTH(DATE(H$1,H$2,1),0))-SUMIFS(Transacoes!$D$3:$D1000,Transacoes!$C$3:$C1000,$D8,Transacoes!$B$3:$B1000,"V", Transacoes!$A$3:$A1000, "&lt;"&amp;EOMONTH(DATE(H$1,H$2,1),0)))*SUMIFS(Prov_Auto!$E$3:$E1000, Prov_Auto!$A$3:$A1000, $D8, Prov_Auto!$D$3:$D1000,"&gt;="&amp;DATE(H$1,H$2,1),Prov_Auto!$D$3:$D1000, "&lt;="&amp;EOMONTH(DATE(H$1,H$2,1),0)))</f>
        <v/>
      </c>
      <c r="I8" s="48" t="str">
        <f>IF($D8="","", (SUMIFS(Transacoes!$D$3:$D1000,Transacoes!$C$3:$C1000,$D8,Transacoes!$B$3:$B1000,"C", Transacoes!$A$3:$A1000, "&lt;"&amp;EOMONTH(DATE(I$1,I$2,1),0))-SUMIFS(Transacoes!$D$3:$D1000,Transacoes!$C$3:$C1000,$D8,Transacoes!$B$3:$B1000,"V", Transacoes!$A$3:$A1000, "&lt;"&amp;EOMONTH(DATE(I$1,I$2,1),0)))*SUMIFS(Prov_Auto!$E$3:$E1000, Prov_Auto!$A$3:$A1000, $D8, Prov_Auto!$D$3:$D1000,"&gt;="&amp;DATE(I$1,I$2,1),Prov_Auto!$D$3:$D1000, "&lt;="&amp;EOMONTH(DATE(I$1,I$2,1),0)))</f>
        <v/>
      </c>
      <c r="J8" s="48" t="str">
        <f>IF($D8="","", (SUMIFS(Transacoes!$D$3:$D1000,Transacoes!$C$3:$C1000,$D8,Transacoes!$B$3:$B1000,"C", Transacoes!$A$3:$A1000, "&lt;"&amp;EOMONTH(DATE(J$1,J$2,1),0))-SUMIFS(Transacoes!$D$3:$D1000,Transacoes!$C$3:$C1000,$D8,Transacoes!$B$3:$B1000,"V", Transacoes!$A$3:$A1000, "&lt;"&amp;EOMONTH(DATE(J$1,J$2,1),0)))*SUMIFS(Prov_Auto!$E$3:$E1000, Prov_Auto!$A$3:$A1000, $D8, Prov_Auto!$D$3:$D1000,"&gt;="&amp;DATE(J$1,J$2,1),Prov_Auto!$D$3:$D1000, "&lt;="&amp;EOMONTH(DATE(J$1,J$2,1),0)))</f>
        <v/>
      </c>
      <c r="K8" s="48" t="str">
        <f>IF($D8="","", (SUMIFS(Transacoes!$D$3:$D1000,Transacoes!$C$3:$C1000,$D8,Transacoes!$B$3:$B1000,"C", Transacoes!$A$3:$A1000, "&lt;"&amp;EOMONTH(DATE(K$1,K$2,1),0))-SUMIFS(Transacoes!$D$3:$D1000,Transacoes!$C$3:$C1000,$D8,Transacoes!$B$3:$B1000,"V", Transacoes!$A$3:$A1000, "&lt;"&amp;EOMONTH(DATE(K$1,K$2,1),0)))*SUMIFS(Prov_Auto!$E$3:$E1000, Prov_Auto!$A$3:$A1000, $D8, Prov_Auto!$D$3:$D1000,"&gt;="&amp;DATE(K$1,K$2,1),Prov_Auto!$D$3:$D1000, "&lt;="&amp;EOMONTH(DATE(K$1,K$2,1),0)))</f>
        <v/>
      </c>
      <c r="L8" s="48" t="str">
        <f>IF($D8="","", (SUMIFS(Transacoes!$D$3:$D1000,Transacoes!$C$3:$C1000,$D8,Transacoes!$B$3:$B1000,"C", Transacoes!$A$3:$A1000, "&lt;"&amp;EOMONTH(DATE(L$1,L$2,1),0))-SUMIFS(Transacoes!$D$3:$D1000,Transacoes!$C$3:$C1000,$D8,Transacoes!$B$3:$B1000,"V", Transacoes!$A$3:$A1000, "&lt;"&amp;EOMONTH(DATE(L$1,L$2,1),0)))*SUMIFS(Prov_Auto!$E$3:$E1000, Prov_Auto!$A$3:$A1000, $D8, Prov_Auto!$D$3:$D1000,"&gt;="&amp;DATE(L$1,L$2,1),Prov_Auto!$D$3:$D1000, "&lt;="&amp;EOMONTH(DATE(L$1,L$2,1),0)))</f>
        <v/>
      </c>
      <c r="M8" s="48" t="str">
        <f>IF($D8="","", (SUMIFS(Transacoes!$D$3:$D1000,Transacoes!$C$3:$C1000,$D8,Transacoes!$B$3:$B1000,"C", Transacoes!$A$3:$A1000, "&lt;"&amp;EOMONTH(DATE(M$1,M$2,1),0))-SUMIFS(Transacoes!$D$3:$D1000,Transacoes!$C$3:$C1000,$D8,Transacoes!$B$3:$B1000,"V", Transacoes!$A$3:$A1000, "&lt;"&amp;EOMONTH(DATE(M$1,M$2,1),0)))*SUMIFS(Prov_Auto!$E$3:$E1000, Prov_Auto!$A$3:$A1000, $D8, Prov_Auto!$D$3:$D1000,"&gt;="&amp;DATE(M$1,M$2,1),Prov_Auto!$D$3:$D1000, "&lt;="&amp;EOMONTH(DATE(M$1,M$2,1),0)))</f>
        <v/>
      </c>
      <c r="N8" s="48" t="str">
        <f>IF($D8="","", (SUMIFS(Transacoes!$D$3:$D1000,Transacoes!$C$3:$C1000,$D8,Transacoes!$B$3:$B1000,"C", Transacoes!$A$3:$A1000, "&lt;"&amp;EOMONTH(DATE(N$1,N$2,1),0))-SUMIFS(Transacoes!$D$3:$D1000,Transacoes!$C$3:$C1000,$D8,Transacoes!$B$3:$B1000,"V", Transacoes!$A$3:$A1000, "&lt;"&amp;EOMONTH(DATE(N$1,N$2,1),0)))*SUMIFS(Prov_Auto!$E$3:$E1000, Prov_Auto!$A$3:$A1000, $D8, Prov_Auto!$D$3:$D1000,"&gt;="&amp;DATE(N$1,N$2,1),Prov_Auto!$D$3:$D1000, "&lt;="&amp;EOMONTH(DATE(N$1,N$2,1),0)))</f>
        <v/>
      </c>
      <c r="O8" s="48" t="str">
        <f>IF($D8="","", (SUMIFS(Transacoes!$D$3:$D1000,Transacoes!$C$3:$C1000,$D8,Transacoes!$B$3:$B1000,"C", Transacoes!$A$3:$A1000, "&lt;"&amp;EOMONTH(DATE(O$1,O$2,1),0))-SUMIFS(Transacoes!$D$3:$D1000,Transacoes!$C$3:$C1000,$D8,Transacoes!$B$3:$B1000,"V", Transacoes!$A$3:$A1000, "&lt;"&amp;EOMONTH(DATE(O$1,O$2,1),0)))*SUMIFS(Prov_Auto!$E$3:$E1000, Prov_Auto!$A$3:$A1000, $D8, Prov_Auto!$D$3:$D1000,"&gt;="&amp;DATE(O$1,O$2,1),Prov_Auto!$D$3:$D1000, "&lt;="&amp;EOMONTH(DATE(O$1,O$2,1),0)))</f>
        <v/>
      </c>
      <c r="P8" s="48" t="str">
        <f>IF($D8="","", (SUMIFS(Transacoes!$D$3:$D1000,Transacoes!$C$3:$C1000,$D8,Transacoes!$B$3:$B1000,"C", Transacoes!$A$3:$A1000, "&lt;"&amp;EOMONTH(DATE(P$1,P$2,1),0))-SUMIFS(Transacoes!$D$3:$D1000,Transacoes!$C$3:$C1000,$D8,Transacoes!$B$3:$B1000,"V", Transacoes!$A$3:$A1000, "&lt;"&amp;EOMONTH(DATE(P$1,P$2,1),0)))*SUMIFS(Prov_Auto!$E$3:$E1000, Prov_Auto!$A$3:$A1000, $D8, Prov_Auto!$D$3:$D1000,"&gt;="&amp;DATE(P$1,P$2,1),Prov_Auto!$D$3:$D1000, "&lt;="&amp;EOMONTH(DATE(P$1,P$2,1),0)))</f>
        <v/>
      </c>
      <c r="Q8" s="48" t="str">
        <f>IF($D8="","", (SUMIFS(Transacoes!$D$3:$D1000,Transacoes!$C$3:$C1000,$D8,Transacoes!$B$3:$B1000,"C", Transacoes!$A$3:$A1000, "&lt;"&amp;EOMONTH(DATE(Q$1,Q$2,1),0))-SUMIFS(Transacoes!$D$3:$D1000,Transacoes!$C$3:$C1000,$D8,Transacoes!$B$3:$B1000,"V", Transacoes!$A$3:$A1000, "&lt;"&amp;EOMONTH(DATE(Q$1,Q$2,1),0)))*SUMIFS(Prov_Auto!$E$3:$E1000, Prov_Auto!$A$3:$A1000, $D8, Prov_Auto!$D$3:$D1000,"&gt;="&amp;DATE(Q$1,Q$2,1),Prov_Auto!$D$3:$D1000, "&lt;="&amp;EOMONTH(DATE(Q$1,Q$2,1),0)))</f>
        <v/>
      </c>
      <c r="R8" s="47"/>
    </row>
    <row r="9">
      <c r="A9" s="47"/>
      <c r="B9" s="47"/>
      <c r="C9" s="47"/>
      <c r="D9" s="84"/>
      <c r="E9" s="48" t="str">
        <f>IF($D9="","", (SUMIFS(Transacoes!$D$3:$D1000,Transacoes!$C$3:$C1000,$D9,Transacoes!$B$3:$B1000,"C", Transacoes!$A$3:$A1000, "&lt;"&amp;EOMONTH(DATE(E$1,E$2,1),0))-SUMIFS(Transacoes!$D$3:$D1000,Transacoes!$C$3:$C1000,$D9,Transacoes!$B$3:$B1000,"V", Transacoes!$A$3:$A1000, "&lt;"&amp;EOMONTH(DATE(E$1,E$2,1),0)))*SUMIFS(Prov_Auto!$E$3:$E1000, Prov_Auto!$A$3:$A1000, $D9, Prov_Auto!$D$3:$D1000,"&gt;="&amp;DATE(E$1,E$2,1),Prov_Auto!$D$3:$D1000, "&lt;="&amp;EOMONTH(DATE(E$1,E$2,1),0)))</f>
        <v/>
      </c>
      <c r="F9" s="48" t="str">
        <f>IF($D9="","", (SUMIFS(Transacoes!$D$3:$D1000,Transacoes!$C$3:$C1000,$D9,Transacoes!$B$3:$B1000,"C", Transacoes!$A$3:$A1000, "&lt;"&amp;EOMONTH(DATE(F$1,F$2,1),0))-SUMIFS(Transacoes!$D$3:$D1000,Transacoes!$C$3:$C1000,$D9,Transacoes!$B$3:$B1000,"V", Transacoes!$A$3:$A1000, "&lt;"&amp;EOMONTH(DATE(F$1,F$2,1),0)))*SUMIFS(Prov_Auto!$E$3:$E1000, Prov_Auto!$A$3:$A1000, $D9, Prov_Auto!$D$3:$D1000,"&gt;="&amp;DATE(F$1,F$2,1),Prov_Auto!$D$3:$D1000, "&lt;="&amp;EOMONTH(DATE(F$1,F$2,1),0)))</f>
        <v/>
      </c>
      <c r="G9" s="48" t="str">
        <f>IF($D9="","", (SUMIFS(Transacoes!$D$3:$D1000,Transacoes!$C$3:$C1000,$D9,Transacoes!$B$3:$B1000,"C", Transacoes!$A$3:$A1000, "&lt;"&amp;EOMONTH(DATE(G$1,G$2,1),0))-SUMIFS(Transacoes!$D$3:$D1000,Transacoes!$C$3:$C1000,$D9,Transacoes!$B$3:$B1000,"V", Transacoes!$A$3:$A1000, "&lt;"&amp;EOMONTH(DATE(G$1,G$2,1),0)))*SUMIFS(Prov_Auto!$E$3:$E1000, Prov_Auto!$A$3:$A1000, $D9, Prov_Auto!$D$3:$D1000,"&gt;="&amp;DATE(G$1,G$2,1),Prov_Auto!$D$3:$D1000, "&lt;="&amp;EOMONTH(DATE(G$1,G$2,1),0)))</f>
        <v/>
      </c>
      <c r="H9" s="48" t="str">
        <f>IF($D9="","", (SUMIFS(Transacoes!$D$3:$D1000,Transacoes!$C$3:$C1000,$D9,Transacoes!$B$3:$B1000,"C", Transacoes!$A$3:$A1000, "&lt;"&amp;EOMONTH(DATE(H$1,H$2,1),0))-SUMIFS(Transacoes!$D$3:$D1000,Transacoes!$C$3:$C1000,$D9,Transacoes!$B$3:$B1000,"V", Transacoes!$A$3:$A1000, "&lt;"&amp;EOMONTH(DATE(H$1,H$2,1),0)))*SUMIFS(Prov_Auto!$E$3:$E1000, Prov_Auto!$A$3:$A1000, $D9, Prov_Auto!$D$3:$D1000,"&gt;="&amp;DATE(H$1,H$2,1),Prov_Auto!$D$3:$D1000, "&lt;="&amp;EOMONTH(DATE(H$1,H$2,1),0)))</f>
        <v/>
      </c>
      <c r="I9" s="48" t="str">
        <f>IF($D9="","", (SUMIFS(Transacoes!$D$3:$D1000,Transacoes!$C$3:$C1000,$D9,Transacoes!$B$3:$B1000,"C", Transacoes!$A$3:$A1000, "&lt;"&amp;EOMONTH(DATE(I$1,I$2,1),0))-SUMIFS(Transacoes!$D$3:$D1000,Transacoes!$C$3:$C1000,$D9,Transacoes!$B$3:$B1000,"V", Transacoes!$A$3:$A1000, "&lt;"&amp;EOMONTH(DATE(I$1,I$2,1),0)))*SUMIFS(Prov_Auto!$E$3:$E1000, Prov_Auto!$A$3:$A1000, $D9, Prov_Auto!$D$3:$D1000,"&gt;="&amp;DATE(I$1,I$2,1),Prov_Auto!$D$3:$D1000, "&lt;="&amp;EOMONTH(DATE(I$1,I$2,1),0)))</f>
        <v/>
      </c>
      <c r="J9" s="48" t="str">
        <f>IF($D9="","", (SUMIFS(Transacoes!$D$3:$D1000,Transacoes!$C$3:$C1000,$D9,Transacoes!$B$3:$B1000,"C", Transacoes!$A$3:$A1000, "&lt;"&amp;EOMONTH(DATE(J$1,J$2,1),0))-SUMIFS(Transacoes!$D$3:$D1000,Transacoes!$C$3:$C1000,$D9,Transacoes!$B$3:$B1000,"V", Transacoes!$A$3:$A1000, "&lt;"&amp;EOMONTH(DATE(J$1,J$2,1),0)))*SUMIFS(Prov_Auto!$E$3:$E1000, Prov_Auto!$A$3:$A1000, $D9, Prov_Auto!$D$3:$D1000,"&gt;="&amp;DATE(J$1,J$2,1),Prov_Auto!$D$3:$D1000, "&lt;="&amp;EOMONTH(DATE(J$1,J$2,1),0)))</f>
        <v/>
      </c>
      <c r="K9" s="48" t="str">
        <f>IF($D9="","", (SUMIFS(Transacoes!$D$3:$D1000,Transacoes!$C$3:$C1000,$D9,Transacoes!$B$3:$B1000,"C", Transacoes!$A$3:$A1000, "&lt;"&amp;EOMONTH(DATE(K$1,K$2,1),0))-SUMIFS(Transacoes!$D$3:$D1000,Transacoes!$C$3:$C1000,$D9,Transacoes!$B$3:$B1000,"V", Transacoes!$A$3:$A1000, "&lt;"&amp;EOMONTH(DATE(K$1,K$2,1),0)))*SUMIFS(Prov_Auto!$E$3:$E1000, Prov_Auto!$A$3:$A1000, $D9, Prov_Auto!$D$3:$D1000,"&gt;="&amp;DATE(K$1,K$2,1),Prov_Auto!$D$3:$D1000, "&lt;="&amp;EOMONTH(DATE(K$1,K$2,1),0)))</f>
        <v/>
      </c>
      <c r="L9" s="48" t="str">
        <f>IF($D9="","", (SUMIFS(Transacoes!$D$3:$D1000,Transacoes!$C$3:$C1000,$D9,Transacoes!$B$3:$B1000,"C", Transacoes!$A$3:$A1000, "&lt;"&amp;EOMONTH(DATE(L$1,L$2,1),0))-SUMIFS(Transacoes!$D$3:$D1000,Transacoes!$C$3:$C1000,$D9,Transacoes!$B$3:$B1000,"V", Transacoes!$A$3:$A1000, "&lt;"&amp;EOMONTH(DATE(L$1,L$2,1),0)))*SUMIFS(Prov_Auto!$E$3:$E1000, Prov_Auto!$A$3:$A1000, $D9, Prov_Auto!$D$3:$D1000,"&gt;="&amp;DATE(L$1,L$2,1),Prov_Auto!$D$3:$D1000, "&lt;="&amp;EOMONTH(DATE(L$1,L$2,1),0)))</f>
        <v/>
      </c>
      <c r="M9" s="48" t="str">
        <f>IF($D9="","", (SUMIFS(Transacoes!$D$3:$D1000,Transacoes!$C$3:$C1000,$D9,Transacoes!$B$3:$B1000,"C", Transacoes!$A$3:$A1000, "&lt;"&amp;EOMONTH(DATE(M$1,M$2,1),0))-SUMIFS(Transacoes!$D$3:$D1000,Transacoes!$C$3:$C1000,$D9,Transacoes!$B$3:$B1000,"V", Transacoes!$A$3:$A1000, "&lt;"&amp;EOMONTH(DATE(M$1,M$2,1),0)))*SUMIFS(Prov_Auto!$E$3:$E1000, Prov_Auto!$A$3:$A1000, $D9, Prov_Auto!$D$3:$D1000,"&gt;="&amp;DATE(M$1,M$2,1),Prov_Auto!$D$3:$D1000, "&lt;="&amp;EOMONTH(DATE(M$1,M$2,1),0)))</f>
        <v/>
      </c>
      <c r="N9" s="48" t="str">
        <f>IF($D9="","", (SUMIFS(Transacoes!$D$3:$D1000,Transacoes!$C$3:$C1000,$D9,Transacoes!$B$3:$B1000,"C", Transacoes!$A$3:$A1000, "&lt;"&amp;EOMONTH(DATE(N$1,N$2,1),0))-SUMIFS(Transacoes!$D$3:$D1000,Transacoes!$C$3:$C1000,$D9,Transacoes!$B$3:$B1000,"V", Transacoes!$A$3:$A1000, "&lt;"&amp;EOMONTH(DATE(N$1,N$2,1),0)))*SUMIFS(Prov_Auto!$E$3:$E1000, Prov_Auto!$A$3:$A1000, $D9, Prov_Auto!$D$3:$D1000,"&gt;="&amp;DATE(N$1,N$2,1),Prov_Auto!$D$3:$D1000, "&lt;="&amp;EOMONTH(DATE(N$1,N$2,1),0)))</f>
        <v/>
      </c>
      <c r="O9" s="48" t="str">
        <f>IF($D9="","", (SUMIFS(Transacoes!$D$3:$D1000,Transacoes!$C$3:$C1000,$D9,Transacoes!$B$3:$B1000,"C", Transacoes!$A$3:$A1000, "&lt;"&amp;EOMONTH(DATE(O$1,O$2,1),0))-SUMIFS(Transacoes!$D$3:$D1000,Transacoes!$C$3:$C1000,$D9,Transacoes!$B$3:$B1000,"V", Transacoes!$A$3:$A1000, "&lt;"&amp;EOMONTH(DATE(O$1,O$2,1),0)))*SUMIFS(Prov_Auto!$E$3:$E1000, Prov_Auto!$A$3:$A1000, $D9, Prov_Auto!$D$3:$D1000,"&gt;="&amp;DATE(O$1,O$2,1),Prov_Auto!$D$3:$D1000, "&lt;="&amp;EOMONTH(DATE(O$1,O$2,1),0)))</f>
        <v/>
      </c>
      <c r="P9" s="48" t="str">
        <f>IF($D9="","", (SUMIFS(Transacoes!$D$3:$D1000,Transacoes!$C$3:$C1000,$D9,Transacoes!$B$3:$B1000,"C", Transacoes!$A$3:$A1000, "&lt;"&amp;EOMONTH(DATE(P$1,P$2,1),0))-SUMIFS(Transacoes!$D$3:$D1000,Transacoes!$C$3:$C1000,$D9,Transacoes!$B$3:$B1000,"V", Transacoes!$A$3:$A1000, "&lt;"&amp;EOMONTH(DATE(P$1,P$2,1),0)))*SUMIFS(Prov_Auto!$E$3:$E1000, Prov_Auto!$A$3:$A1000, $D9, Prov_Auto!$D$3:$D1000,"&gt;="&amp;DATE(P$1,P$2,1),Prov_Auto!$D$3:$D1000, "&lt;="&amp;EOMONTH(DATE(P$1,P$2,1),0)))</f>
        <v/>
      </c>
      <c r="Q9" s="48" t="str">
        <f>IF($D9="","", (SUMIFS(Transacoes!$D$3:$D1000,Transacoes!$C$3:$C1000,$D9,Transacoes!$B$3:$B1000,"C", Transacoes!$A$3:$A1000, "&lt;"&amp;EOMONTH(DATE(Q$1,Q$2,1),0))-SUMIFS(Transacoes!$D$3:$D1000,Transacoes!$C$3:$C1000,$D9,Transacoes!$B$3:$B1000,"V", Transacoes!$A$3:$A1000, "&lt;"&amp;EOMONTH(DATE(Q$1,Q$2,1),0)))*SUMIFS(Prov_Auto!$E$3:$E1000, Prov_Auto!$A$3:$A1000, $D9, Prov_Auto!$D$3:$D1000,"&gt;="&amp;DATE(Q$1,Q$2,1),Prov_Auto!$D$3:$D1000, "&lt;="&amp;EOMONTH(DATE(Q$1,Q$2,1),0)))</f>
        <v/>
      </c>
      <c r="R9" s="47"/>
    </row>
    <row r="10">
      <c r="A10" s="86" t="s">
        <v>38</v>
      </c>
      <c r="C10" s="47"/>
      <c r="D10" s="87"/>
      <c r="E10" s="48" t="str">
        <f>IF($D10="","", (SUMIFS(Transacoes!$D$3:$D1000,Transacoes!$C$3:$C1000,$D10,Transacoes!$B$3:$B1000,"C", Transacoes!$A$3:$A1000, "&lt;"&amp;EOMONTH(DATE(E$1,E$2,1),0))-SUMIFS(Transacoes!$D$3:$D1000,Transacoes!$C$3:$C1000,$D10,Transacoes!$B$3:$B1000,"V", Transacoes!$A$3:$A1000, "&lt;"&amp;EOMONTH(DATE(E$1,E$2,1),0)))*SUMIFS(Prov_Auto!$E$3:$E1000, Prov_Auto!$A$3:$A1000, $D10, Prov_Auto!$D$3:$D1000,"&gt;="&amp;DATE(E$1,E$2,1),Prov_Auto!$D$3:$D1000, "&lt;="&amp;EOMONTH(DATE(E$1,E$2,1),0)))</f>
        <v/>
      </c>
      <c r="F10" s="48" t="str">
        <f>IF($D10="","", (SUMIFS(Transacoes!$D$3:$D1000,Transacoes!$C$3:$C1000,$D10,Transacoes!$B$3:$B1000,"C", Transacoes!$A$3:$A1000, "&lt;"&amp;EOMONTH(DATE(F$1,F$2,1),0))-SUMIFS(Transacoes!$D$3:$D1000,Transacoes!$C$3:$C1000,$D10,Transacoes!$B$3:$B1000,"V", Transacoes!$A$3:$A1000, "&lt;"&amp;EOMONTH(DATE(F$1,F$2,1),0)))*SUMIFS(Prov_Auto!$E$3:$E1000, Prov_Auto!$A$3:$A1000, $D10, Prov_Auto!$D$3:$D1000,"&gt;="&amp;DATE(F$1,F$2,1),Prov_Auto!$D$3:$D1000, "&lt;="&amp;EOMONTH(DATE(F$1,F$2,1),0)))</f>
        <v/>
      </c>
      <c r="G10" s="48" t="str">
        <f>IF($D10="","", (SUMIFS(Transacoes!$D$3:$D1000,Transacoes!$C$3:$C1000,$D10,Transacoes!$B$3:$B1000,"C", Transacoes!$A$3:$A1000, "&lt;"&amp;EOMONTH(DATE(G$1,G$2,1),0))-SUMIFS(Transacoes!$D$3:$D1000,Transacoes!$C$3:$C1000,$D10,Transacoes!$B$3:$B1000,"V", Transacoes!$A$3:$A1000, "&lt;"&amp;EOMONTH(DATE(G$1,G$2,1),0)))*SUMIFS(Prov_Auto!$E$3:$E1000, Prov_Auto!$A$3:$A1000, $D10, Prov_Auto!$D$3:$D1000,"&gt;="&amp;DATE(G$1,G$2,1),Prov_Auto!$D$3:$D1000, "&lt;="&amp;EOMONTH(DATE(G$1,G$2,1),0)))</f>
        <v/>
      </c>
      <c r="H10" s="48" t="str">
        <f>IF($D10="","", (SUMIFS(Transacoes!$D$3:$D1000,Transacoes!$C$3:$C1000,$D10,Transacoes!$B$3:$B1000,"C", Transacoes!$A$3:$A1000, "&lt;"&amp;EOMONTH(DATE(H$1,H$2,1),0))-SUMIFS(Transacoes!$D$3:$D1000,Transacoes!$C$3:$C1000,$D10,Transacoes!$B$3:$B1000,"V", Transacoes!$A$3:$A1000, "&lt;"&amp;EOMONTH(DATE(H$1,H$2,1),0)))*SUMIFS(Prov_Auto!$E$3:$E1000, Prov_Auto!$A$3:$A1000, $D10, Prov_Auto!$D$3:$D1000,"&gt;="&amp;DATE(H$1,H$2,1),Prov_Auto!$D$3:$D1000, "&lt;="&amp;EOMONTH(DATE(H$1,H$2,1),0)))</f>
        <v/>
      </c>
      <c r="I10" s="48" t="str">
        <f>IF($D10="","", (SUMIFS(Transacoes!$D$3:$D1000,Transacoes!$C$3:$C1000,$D10,Transacoes!$B$3:$B1000,"C", Transacoes!$A$3:$A1000, "&lt;"&amp;EOMONTH(DATE(I$1,I$2,1),0))-SUMIFS(Transacoes!$D$3:$D1000,Transacoes!$C$3:$C1000,$D10,Transacoes!$B$3:$B1000,"V", Transacoes!$A$3:$A1000, "&lt;"&amp;EOMONTH(DATE(I$1,I$2,1),0)))*SUMIFS(Prov_Auto!$E$3:$E1000, Prov_Auto!$A$3:$A1000, $D10, Prov_Auto!$D$3:$D1000,"&gt;="&amp;DATE(I$1,I$2,1),Prov_Auto!$D$3:$D1000, "&lt;="&amp;EOMONTH(DATE(I$1,I$2,1),0)))</f>
        <v/>
      </c>
      <c r="J10" s="48" t="str">
        <f>IF($D10="","", (SUMIFS(Transacoes!$D$3:$D1000,Transacoes!$C$3:$C1000,$D10,Transacoes!$B$3:$B1000,"C", Transacoes!$A$3:$A1000, "&lt;"&amp;EOMONTH(DATE(J$1,J$2,1),0))-SUMIFS(Transacoes!$D$3:$D1000,Transacoes!$C$3:$C1000,$D10,Transacoes!$B$3:$B1000,"V", Transacoes!$A$3:$A1000, "&lt;"&amp;EOMONTH(DATE(J$1,J$2,1),0)))*SUMIFS(Prov_Auto!$E$3:$E1000, Prov_Auto!$A$3:$A1000, $D10, Prov_Auto!$D$3:$D1000,"&gt;="&amp;DATE(J$1,J$2,1),Prov_Auto!$D$3:$D1000, "&lt;="&amp;EOMONTH(DATE(J$1,J$2,1),0)))</f>
        <v/>
      </c>
      <c r="K10" s="48" t="str">
        <f>IF($D10="","", (SUMIFS(Transacoes!$D$3:$D1000,Transacoes!$C$3:$C1000,$D10,Transacoes!$B$3:$B1000,"C", Transacoes!$A$3:$A1000, "&lt;"&amp;EOMONTH(DATE(K$1,K$2,1),0))-SUMIFS(Transacoes!$D$3:$D1000,Transacoes!$C$3:$C1000,$D10,Transacoes!$B$3:$B1000,"V", Transacoes!$A$3:$A1000, "&lt;"&amp;EOMONTH(DATE(K$1,K$2,1),0)))*SUMIFS(Prov_Auto!$E$3:$E1000, Prov_Auto!$A$3:$A1000, $D10, Prov_Auto!$D$3:$D1000,"&gt;="&amp;DATE(K$1,K$2,1),Prov_Auto!$D$3:$D1000, "&lt;="&amp;EOMONTH(DATE(K$1,K$2,1),0)))</f>
        <v/>
      </c>
      <c r="L10" s="48" t="str">
        <f>IF($D10="","", (SUMIFS(Transacoes!$D$3:$D1000,Transacoes!$C$3:$C1000,$D10,Transacoes!$B$3:$B1000,"C", Transacoes!$A$3:$A1000, "&lt;"&amp;EOMONTH(DATE(L$1,L$2,1),0))-SUMIFS(Transacoes!$D$3:$D1000,Transacoes!$C$3:$C1000,$D10,Transacoes!$B$3:$B1000,"V", Transacoes!$A$3:$A1000, "&lt;"&amp;EOMONTH(DATE(L$1,L$2,1),0)))*SUMIFS(Prov_Auto!$E$3:$E1000, Prov_Auto!$A$3:$A1000, $D10, Prov_Auto!$D$3:$D1000,"&gt;="&amp;DATE(L$1,L$2,1),Prov_Auto!$D$3:$D1000, "&lt;="&amp;EOMONTH(DATE(L$1,L$2,1),0)))</f>
        <v/>
      </c>
      <c r="M10" s="48" t="str">
        <f>IF($D10="","", (SUMIFS(Transacoes!$D$3:$D1000,Transacoes!$C$3:$C1000,$D10,Transacoes!$B$3:$B1000,"C", Transacoes!$A$3:$A1000, "&lt;"&amp;EOMONTH(DATE(M$1,M$2,1),0))-SUMIFS(Transacoes!$D$3:$D1000,Transacoes!$C$3:$C1000,$D10,Transacoes!$B$3:$B1000,"V", Transacoes!$A$3:$A1000, "&lt;"&amp;EOMONTH(DATE(M$1,M$2,1),0)))*SUMIFS(Prov_Auto!$E$3:$E1000, Prov_Auto!$A$3:$A1000, $D10, Prov_Auto!$D$3:$D1000,"&gt;="&amp;DATE(M$1,M$2,1),Prov_Auto!$D$3:$D1000, "&lt;="&amp;EOMONTH(DATE(M$1,M$2,1),0)))</f>
        <v/>
      </c>
      <c r="N10" s="48" t="str">
        <f>IF($D10="","", (SUMIFS(Transacoes!$D$3:$D1000,Transacoes!$C$3:$C1000,$D10,Transacoes!$B$3:$B1000,"C", Transacoes!$A$3:$A1000, "&lt;"&amp;EOMONTH(DATE(N$1,N$2,1),0))-SUMIFS(Transacoes!$D$3:$D1000,Transacoes!$C$3:$C1000,$D10,Transacoes!$B$3:$B1000,"V", Transacoes!$A$3:$A1000, "&lt;"&amp;EOMONTH(DATE(N$1,N$2,1),0)))*SUMIFS(Prov_Auto!$E$3:$E1000, Prov_Auto!$A$3:$A1000, $D10, Prov_Auto!$D$3:$D1000,"&gt;="&amp;DATE(N$1,N$2,1),Prov_Auto!$D$3:$D1000, "&lt;="&amp;EOMONTH(DATE(N$1,N$2,1),0)))</f>
        <v/>
      </c>
      <c r="O10" s="48" t="str">
        <f>IF($D10="","", (SUMIFS(Transacoes!$D$3:$D1000,Transacoes!$C$3:$C1000,$D10,Transacoes!$B$3:$B1000,"C", Transacoes!$A$3:$A1000, "&lt;"&amp;EOMONTH(DATE(O$1,O$2,1),0))-SUMIFS(Transacoes!$D$3:$D1000,Transacoes!$C$3:$C1000,$D10,Transacoes!$B$3:$B1000,"V", Transacoes!$A$3:$A1000, "&lt;"&amp;EOMONTH(DATE(O$1,O$2,1),0)))*SUMIFS(Prov_Auto!$E$3:$E1000, Prov_Auto!$A$3:$A1000, $D10, Prov_Auto!$D$3:$D1000,"&gt;="&amp;DATE(O$1,O$2,1),Prov_Auto!$D$3:$D1000, "&lt;="&amp;EOMONTH(DATE(O$1,O$2,1),0)))</f>
        <v/>
      </c>
      <c r="P10" s="48" t="str">
        <f>IF($D10="","", (SUMIFS(Transacoes!$D$3:$D1000,Transacoes!$C$3:$C1000,$D10,Transacoes!$B$3:$B1000,"C", Transacoes!$A$3:$A1000, "&lt;"&amp;EOMONTH(DATE(P$1,P$2,1),0))-SUMIFS(Transacoes!$D$3:$D1000,Transacoes!$C$3:$C1000,$D10,Transacoes!$B$3:$B1000,"V", Transacoes!$A$3:$A1000, "&lt;"&amp;EOMONTH(DATE(P$1,P$2,1),0)))*SUMIFS(Prov_Auto!$E$3:$E1000, Prov_Auto!$A$3:$A1000, $D10, Prov_Auto!$D$3:$D1000,"&gt;="&amp;DATE(P$1,P$2,1),Prov_Auto!$D$3:$D1000, "&lt;="&amp;EOMONTH(DATE(P$1,P$2,1),0)))</f>
        <v/>
      </c>
      <c r="Q10" s="48" t="str">
        <f>IF($D10="","", (SUMIFS(Transacoes!$D$3:$D1000,Transacoes!$C$3:$C1000,$D10,Transacoes!$B$3:$B1000,"C", Transacoes!$A$3:$A1000, "&lt;"&amp;EOMONTH(DATE(Q$1,Q$2,1),0))-SUMIFS(Transacoes!$D$3:$D1000,Transacoes!$C$3:$C1000,$D10,Transacoes!$B$3:$B1000,"V", Transacoes!$A$3:$A1000, "&lt;"&amp;EOMONTH(DATE(Q$1,Q$2,1),0)))*SUMIFS(Prov_Auto!$E$3:$E1000, Prov_Auto!$A$3:$A1000, $D10, Prov_Auto!$D$3:$D1000,"&gt;="&amp;DATE(Q$1,Q$2,1),Prov_Auto!$D$3:$D1000, "&lt;="&amp;EOMONTH(DATE(Q$1,Q$2,1),0)))</f>
        <v/>
      </c>
      <c r="R10" s="47"/>
    </row>
    <row r="11">
      <c r="A11" s="88" t="s">
        <v>39</v>
      </c>
      <c r="B11" s="88" t="s">
        <v>36</v>
      </c>
      <c r="C11" s="47"/>
      <c r="D11" s="87"/>
      <c r="E11" s="48" t="str">
        <f>IF($D11="","", (SUMIFS(Transacoes!$D$3:$D1000,Transacoes!$C$3:$C1000,$D11,Transacoes!$B$3:$B1000,"C", Transacoes!$A$3:$A1000, "&lt;"&amp;EOMONTH(DATE(E$1,E$2,1),0))-SUMIFS(Transacoes!$D$3:$D1000,Transacoes!$C$3:$C1000,$D11,Transacoes!$B$3:$B1000,"V", Transacoes!$A$3:$A1000, "&lt;"&amp;EOMONTH(DATE(E$1,E$2,1),0)))*SUMIFS(Prov_Auto!$E$3:$E1000, Prov_Auto!$A$3:$A1000, $D11, Prov_Auto!$D$3:$D1000,"&gt;="&amp;DATE(E$1,E$2,1),Prov_Auto!$D$3:$D1000, "&lt;="&amp;EOMONTH(DATE(E$1,E$2,1),0)))</f>
        <v/>
      </c>
      <c r="F11" s="48" t="str">
        <f>IF($D11="","", (SUMIFS(Transacoes!$D$3:$D1000,Transacoes!$C$3:$C1000,$D11,Transacoes!$B$3:$B1000,"C", Transacoes!$A$3:$A1000, "&lt;"&amp;EOMONTH(DATE(F$1,F$2,1),0))-SUMIFS(Transacoes!$D$3:$D1000,Transacoes!$C$3:$C1000,$D11,Transacoes!$B$3:$B1000,"V", Transacoes!$A$3:$A1000, "&lt;"&amp;EOMONTH(DATE(F$1,F$2,1),0)))*SUMIFS(Prov_Auto!$E$3:$E1000, Prov_Auto!$A$3:$A1000, $D11, Prov_Auto!$D$3:$D1000,"&gt;="&amp;DATE(F$1,F$2,1),Prov_Auto!$D$3:$D1000, "&lt;="&amp;EOMONTH(DATE(F$1,F$2,1),0)))</f>
        <v/>
      </c>
      <c r="G11" s="48" t="str">
        <f>IF($D11="","", (SUMIFS(Transacoes!$D$3:$D1000,Transacoes!$C$3:$C1000,$D11,Transacoes!$B$3:$B1000,"C", Transacoes!$A$3:$A1000, "&lt;"&amp;EOMONTH(DATE(G$1,G$2,1),0))-SUMIFS(Transacoes!$D$3:$D1000,Transacoes!$C$3:$C1000,$D11,Transacoes!$B$3:$B1000,"V", Transacoes!$A$3:$A1000, "&lt;"&amp;EOMONTH(DATE(G$1,G$2,1),0)))*SUMIFS(Prov_Auto!$E$3:$E1000, Prov_Auto!$A$3:$A1000, $D11, Prov_Auto!$D$3:$D1000,"&gt;="&amp;DATE(G$1,G$2,1),Prov_Auto!$D$3:$D1000, "&lt;="&amp;EOMONTH(DATE(G$1,G$2,1),0)))</f>
        <v/>
      </c>
      <c r="H11" s="48" t="str">
        <f>IF($D11="","", (SUMIFS(Transacoes!$D$3:$D1000,Transacoes!$C$3:$C1000,$D11,Transacoes!$B$3:$B1000,"C", Transacoes!$A$3:$A1000, "&lt;"&amp;EOMONTH(DATE(H$1,H$2,1),0))-SUMIFS(Transacoes!$D$3:$D1000,Transacoes!$C$3:$C1000,$D11,Transacoes!$B$3:$B1000,"V", Transacoes!$A$3:$A1000, "&lt;"&amp;EOMONTH(DATE(H$1,H$2,1),0)))*SUMIFS(Prov_Auto!$E$3:$E1000, Prov_Auto!$A$3:$A1000, $D11, Prov_Auto!$D$3:$D1000,"&gt;="&amp;DATE(H$1,H$2,1),Prov_Auto!$D$3:$D1000, "&lt;="&amp;EOMONTH(DATE(H$1,H$2,1),0)))</f>
        <v/>
      </c>
      <c r="I11" s="48" t="str">
        <f>IF($D11="","", (SUMIFS(Transacoes!$D$3:$D1000,Transacoes!$C$3:$C1000,$D11,Transacoes!$B$3:$B1000,"C", Transacoes!$A$3:$A1000, "&lt;"&amp;EOMONTH(DATE(I$1,I$2,1),0))-SUMIFS(Transacoes!$D$3:$D1000,Transacoes!$C$3:$C1000,$D11,Transacoes!$B$3:$B1000,"V", Transacoes!$A$3:$A1000, "&lt;"&amp;EOMONTH(DATE(I$1,I$2,1),0)))*SUMIFS(Prov_Auto!$E$3:$E1000, Prov_Auto!$A$3:$A1000, $D11, Prov_Auto!$D$3:$D1000,"&gt;="&amp;DATE(I$1,I$2,1),Prov_Auto!$D$3:$D1000, "&lt;="&amp;EOMONTH(DATE(I$1,I$2,1),0)))</f>
        <v/>
      </c>
      <c r="J11" s="48" t="str">
        <f>IF($D11="","", (SUMIFS(Transacoes!$D$3:$D1000,Transacoes!$C$3:$C1000,$D11,Transacoes!$B$3:$B1000,"C", Transacoes!$A$3:$A1000, "&lt;"&amp;EOMONTH(DATE(J$1,J$2,1),0))-SUMIFS(Transacoes!$D$3:$D1000,Transacoes!$C$3:$C1000,$D11,Transacoes!$B$3:$B1000,"V", Transacoes!$A$3:$A1000, "&lt;"&amp;EOMONTH(DATE(J$1,J$2,1),0)))*SUMIFS(Prov_Auto!$E$3:$E1000, Prov_Auto!$A$3:$A1000, $D11, Prov_Auto!$D$3:$D1000,"&gt;="&amp;DATE(J$1,J$2,1),Prov_Auto!$D$3:$D1000, "&lt;="&amp;EOMONTH(DATE(J$1,J$2,1),0)))</f>
        <v/>
      </c>
      <c r="K11" s="48" t="str">
        <f>IF($D11="","", (SUMIFS(Transacoes!$D$3:$D1000,Transacoes!$C$3:$C1000,$D11,Transacoes!$B$3:$B1000,"C", Transacoes!$A$3:$A1000, "&lt;"&amp;EOMONTH(DATE(K$1,K$2,1),0))-SUMIFS(Transacoes!$D$3:$D1000,Transacoes!$C$3:$C1000,$D11,Transacoes!$B$3:$B1000,"V", Transacoes!$A$3:$A1000, "&lt;"&amp;EOMONTH(DATE(K$1,K$2,1),0)))*SUMIFS(Prov_Auto!$E$3:$E1000, Prov_Auto!$A$3:$A1000, $D11, Prov_Auto!$D$3:$D1000,"&gt;="&amp;DATE(K$1,K$2,1),Prov_Auto!$D$3:$D1000, "&lt;="&amp;EOMONTH(DATE(K$1,K$2,1),0)))</f>
        <v/>
      </c>
      <c r="L11" s="48" t="str">
        <f>IF($D11="","", (SUMIFS(Transacoes!$D$3:$D1000,Transacoes!$C$3:$C1000,$D11,Transacoes!$B$3:$B1000,"C", Transacoes!$A$3:$A1000, "&lt;"&amp;EOMONTH(DATE(L$1,L$2,1),0))-SUMIFS(Transacoes!$D$3:$D1000,Transacoes!$C$3:$C1000,$D11,Transacoes!$B$3:$B1000,"V", Transacoes!$A$3:$A1000, "&lt;"&amp;EOMONTH(DATE(L$1,L$2,1),0)))*SUMIFS(Prov_Auto!$E$3:$E1000, Prov_Auto!$A$3:$A1000, $D11, Prov_Auto!$D$3:$D1000,"&gt;="&amp;DATE(L$1,L$2,1),Prov_Auto!$D$3:$D1000, "&lt;="&amp;EOMONTH(DATE(L$1,L$2,1),0)))</f>
        <v/>
      </c>
      <c r="M11" s="48" t="str">
        <f>IF($D11="","", (SUMIFS(Transacoes!$D$3:$D1000,Transacoes!$C$3:$C1000,$D11,Transacoes!$B$3:$B1000,"C", Transacoes!$A$3:$A1000, "&lt;"&amp;EOMONTH(DATE(M$1,M$2,1),0))-SUMIFS(Transacoes!$D$3:$D1000,Transacoes!$C$3:$C1000,$D11,Transacoes!$B$3:$B1000,"V", Transacoes!$A$3:$A1000, "&lt;"&amp;EOMONTH(DATE(M$1,M$2,1),0)))*SUMIFS(Prov_Auto!$E$3:$E1000, Prov_Auto!$A$3:$A1000, $D11, Prov_Auto!$D$3:$D1000,"&gt;="&amp;DATE(M$1,M$2,1),Prov_Auto!$D$3:$D1000, "&lt;="&amp;EOMONTH(DATE(M$1,M$2,1),0)))</f>
        <v/>
      </c>
      <c r="N11" s="48" t="str">
        <f>IF($D11="","", (SUMIFS(Transacoes!$D$3:$D1000,Transacoes!$C$3:$C1000,$D11,Transacoes!$B$3:$B1000,"C", Transacoes!$A$3:$A1000, "&lt;"&amp;EOMONTH(DATE(N$1,N$2,1),0))-SUMIFS(Transacoes!$D$3:$D1000,Transacoes!$C$3:$C1000,$D11,Transacoes!$B$3:$B1000,"V", Transacoes!$A$3:$A1000, "&lt;"&amp;EOMONTH(DATE(N$1,N$2,1),0)))*SUMIFS(Prov_Auto!$E$3:$E1000, Prov_Auto!$A$3:$A1000, $D11, Prov_Auto!$D$3:$D1000,"&gt;="&amp;DATE(N$1,N$2,1),Prov_Auto!$D$3:$D1000, "&lt;="&amp;EOMONTH(DATE(N$1,N$2,1),0)))</f>
        <v/>
      </c>
      <c r="O11" s="48" t="str">
        <f>IF($D11="","", (SUMIFS(Transacoes!$D$3:$D1000,Transacoes!$C$3:$C1000,$D11,Transacoes!$B$3:$B1000,"C", Transacoes!$A$3:$A1000, "&lt;"&amp;EOMONTH(DATE(O$1,O$2,1),0))-SUMIFS(Transacoes!$D$3:$D1000,Transacoes!$C$3:$C1000,$D11,Transacoes!$B$3:$B1000,"V", Transacoes!$A$3:$A1000, "&lt;"&amp;EOMONTH(DATE(O$1,O$2,1),0)))*SUMIFS(Prov_Auto!$E$3:$E1000, Prov_Auto!$A$3:$A1000, $D11, Prov_Auto!$D$3:$D1000,"&gt;="&amp;DATE(O$1,O$2,1),Prov_Auto!$D$3:$D1000, "&lt;="&amp;EOMONTH(DATE(O$1,O$2,1),0)))</f>
        <v/>
      </c>
      <c r="P11" s="48" t="str">
        <f>IF($D11="","", (SUMIFS(Transacoes!$D$3:$D1000,Transacoes!$C$3:$C1000,$D11,Transacoes!$B$3:$B1000,"C", Transacoes!$A$3:$A1000, "&lt;"&amp;EOMONTH(DATE(P$1,P$2,1),0))-SUMIFS(Transacoes!$D$3:$D1000,Transacoes!$C$3:$C1000,$D11,Transacoes!$B$3:$B1000,"V", Transacoes!$A$3:$A1000, "&lt;"&amp;EOMONTH(DATE(P$1,P$2,1),0)))*SUMIFS(Prov_Auto!$E$3:$E1000, Prov_Auto!$A$3:$A1000, $D11, Prov_Auto!$D$3:$D1000,"&gt;="&amp;DATE(P$1,P$2,1),Prov_Auto!$D$3:$D1000, "&lt;="&amp;EOMONTH(DATE(P$1,P$2,1),0)))</f>
        <v/>
      </c>
      <c r="Q11" s="48" t="str">
        <f>IF($D11="","", (SUMIFS(Transacoes!$D$3:$D1000,Transacoes!$C$3:$C1000,$D11,Transacoes!$B$3:$B1000,"C", Transacoes!$A$3:$A1000, "&lt;"&amp;EOMONTH(DATE(Q$1,Q$2,1),0))-SUMIFS(Transacoes!$D$3:$D1000,Transacoes!$C$3:$C1000,$D11,Transacoes!$B$3:$B1000,"V", Transacoes!$A$3:$A1000, "&lt;"&amp;EOMONTH(DATE(Q$1,Q$2,1),0)))*SUMIFS(Prov_Auto!$E$3:$E1000, Prov_Auto!$A$3:$A1000, $D11, Prov_Auto!$D$3:$D1000,"&gt;="&amp;DATE(Q$1,Q$2,1),Prov_Auto!$D$3:$D1000, "&lt;="&amp;EOMONTH(DATE(Q$1,Q$2,1),0)))</f>
        <v/>
      </c>
      <c r="R11" s="47"/>
    </row>
    <row r="12">
      <c r="A12" s="89">
        <f>DATE(Q1,Q2,1)</f>
        <v>43891</v>
      </c>
      <c r="B12" s="90">
        <f>SUM(Q3:Q1000)</f>
        <v>0</v>
      </c>
      <c r="C12" s="47"/>
      <c r="D12" s="87"/>
      <c r="E12" s="48" t="str">
        <f>IF($D12="","", (SUMIFS(Transacoes!$D$3:$D1000,Transacoes!$C$3:$C1000,$D12,Transacoes!$B$3:$B1000,"C", Transacoes!$A$3:$A1000, "&lt;"&amp;EOMONTH(DATE(E$1,E$2,1),0))-SUMIFS(Transacoes!$D$3:$D1000,Transacoes!$C$3:$C1000,$D12,Transacoes!$B$3:$B1000,"V", Transacoes!$A$3:$A1000, "&lt;"&amp;EOMONTH(DATE(E$1,E$2,1),0)))*SUMIFS(Prov_Auto!$E$3:$E1000, Prov_Auto!$A$3:$A1000, $D12, Prov_Auto!$D$3:$D1000,"&gt;="&amp;DATE(E$1,E$2,1),Prov_Auto!$D$3:$D1000, "&lt;="&amp;EOMONTH(DATE(E$1,E$2,1),0)))</f>
        <v/>
      </c>
      <c r="F12" s="48" t="str">
        <f>IF($D12="","", (SUMIFS(Transacoes!$D$3:$D1000,Transacoes!$C$3:$C1000,$D12,Transacoes!$B$3:$B1000,"C", Transacoes!$A$3:$A1000, "&lt;"&amp;EOMONTH(DATE(F$1,F$2,1),0))-SUMIFS(Transacoes!$D$3:$D1000,Transacoes!$C$3:$C1000,$D12,Transacoes!$B$3:$B1000,"V", Transacoes!$A$3:$A1000, "&lt;"&amp;EOMONTH(DATE(F$1,F$2,1),0)))*SUMIFS(Prov_Auto!$E$3:$E1000, Prov_Auto!$A$3:$A1000, $D12, Prov_Auto!$D$3:$D1000,"&gt;="&amp;DATE(F$1,F$2,1),Prov_Auto!$D$3:$D1000, "&lt;="&amp;EOMONTH(DATE(F$1,F$2,1),0)))</f>
        <v/>
      </c>
      <c r="G12" s="48" t="str">
        <f>IF($D12="","", (SUMIFS(Transacoes!$D$3:$D1000,Transacoes!$C$3:$C1000,$D12,Transacoes!$B$3:$B1000,"C", Transacoes!$A$3:$A1000, "&lt;"&amp;EOMONTH(DATE(G$1,G$2,1),0))-SUMIFS(Transacoes!$D$3:$D1000,Transacoes!$C$3:$C1000,$D12,Transacoes!$B$3:$B1000,"V", Transacoes!$A$3:$A1000, "&lt;"&amp;EOMONTH(DATE(G$1,G$2,1),0)))*SUMIFS(Prov_Auto!$E$3:$E1000, Prov_Auto!$A$3:$A1000, $D12, Prov_Auto!$D$3:$D1000,"&gt;="&amp;DATE(G$1,G$2,1),Prov_Auto!$D$3:$D1000, "&lt;="&amp;EOMONTH(DATE(G$1,G$2,1),0)))</f>
        <v/>
      </c>
      <c r="H12" s="48" t="str">
        <f>IF($D12="","", (SUMIFS(Transacoes!$D$3:$D1000,Transacoes!$C$3:$C1000,$D12,Transacoes!$B$3:$B1000,"C", Transacoes!$A$3:$A1000, "&lt;"&amp;EOMONTH(DATE(H$1,H$2,1),0))-SUMIFS(Transacoes!$D$3:$D1000,Transacoes!$C$3:$C1000,$D12,Transacoes!$B$3:$B1000,"V", Transacoes!$A$3:$A1000, "&lt;"&amp;EOMONTH(DATE(H$1,H$2,1),0)))*SUMIFS(Prov_Auto!$E$3:$E1000, Prov_Auto!$A$3:$A1000, $D12, Prov_Auto!$D$3:$D1000,"&gt;="&amp;DATE(H$1,H$2,1),Prov_Auto!$D$3:$D1000, "&lt;="&amp;EOMONTH(DATE(H$1,H$2,1),0)))</f>
        <v/>
      </c>
      <c r="I12" s="48" t="str">
        <f>IF($D12="","", (SUMIFS(Transacoes!$D$3:$D1000,Transacoes!$C$3:$C1000,$D12,Transacoes!$B$3:$B1000,"C", Transacoes!$A$3:$A1000, "&lt;"&amp;EOMONTH(DATE(I$1,I$2,1),0))-SUMIFS(Transacoes!$D$3:$D1000,Transacoes!$C$3:$C1000,$D12,Transacoes!$B$3:$B1000,"V", Transacoes!$A$3:$A1000, "&lt;"&amp;EOMONTH(DATE(I$1,I$2,1),0)))*SUMIFS(Prov_Auto!$E$3:$E1000, Prov_Auto!$A$3:$A1000, $D12, Prov_Auto!$D$3:$D1000,"&gt;="&amp;DATE(I$1,I$2,1),Prov_Auto!$D$3:$D1000, "&lt;="&amp;EOMONTH(DATE(I$1,I$2,1),0)))</f>
        <v/>
      </c>
      <c r="J12" s="48" t="str">
        <f>IF($D12="","", (SUMIFS(Transacoes!$D$3:$D1000,Transacoes!$C$3:$C1000,$D12,Transacoes!$B$3:$B1000,"C", Transacoes!$A$3:$A1000, "&lt;"&amp;EOMONTH(DATE(J$1,J$2,1),0))-SUMIFS(Transacoes!$D$3:$D1000,Transacoes!$C$3:$C1000,$D12,Transacoes!$B$3:$B1000,"V", Transacoes!$A$3:$A1000, "&lt;"&amp;EOMONTH(DATE(J$1,J$2,1),0)))*SUMIFS(Prov_Auto!$E$3:$E1000, Prov_Auto!$A$3:$A1000, $D12, Prov_Auto!$D$3:$D1000,"&gt;="&amp;DATE(J$1,J$2,1),Prov_Auto!$D$3:$D1000, "&lt;="&amp;EOMONTH(DATE(J$1,J$2,1),0)))</f>
        <v/>
      </c>
      <c r="K12" s="48" t="str">
        <f>IF($D12="","", (SUMIFS(Transacoes!$D$3:$D1000,Transacoes!$C$3:$C1000,$D12,Transacoes!$B$3:$B1000,"C", Transacoes!$A$3:$A1000, "&lt;"&amp;EOMONTH(DATE(K$1,K$2,1),0))-SUMIFS(Transacoes!$D$3:$D1000,Transacoes!$C$3:$C1000,$D12,Transacoes!$B$3:$B1000,"V", Transacoes!$A$3:$A1000, "&lt;"&amp;EOMONTH(DATE(K$1,K$2,1),0)))*SUMIFS(Prov_Auto!$E$3:$E1000, Prov_Auto!$A$3:$A1000, $D12, Prov_Auto!$D$3:$D1000,"&gt;="&amp;DATE(K$1,K$2,1),Prov_Auto!$D$3:$D1000, "&lt;="&amp;EOMONTH(DATE(K$1,K$2,1),0)))</f>
        <v/>
      </c>
      <c r="L12" s="48" t="str">
        <f>IF($D12="","", (SUMIFS(Transacoes!$D$3:$D1000,Transacoes!$C$3:$C1000,$D12,Transacoes!$B$3:$B1000,"C", Transacoes!$A$3:$A1000, "&lt;"&amp;EOMONTH(DATE(L$1,L$2,1),0))-SUMIFS(Transacoes!$D$3:$D1000,Transacoes!$C$3:$C1000,$D12,Transacoes!$B$3:$B1000,"V", Transacoes!$A$3:$A1000, "&lt;"&amp;EOMONTH(DATE(L$1,L$2,1),0)))*SUMIFS(Prov_Auto!$E$3:$E1000, Prov_Auto!$A$3:$A1000, $D12, Prov_Auto!$D$3:$D1000,"&gt;="&amp;DATE(L$1,L$2,1),Prov_Auto!$D$3:$D1000, "&lt;="&amp;EOMONTH(DATE(L$1,L$2,1),0)))</f>
        <v/>
      </c>
      <c r="M12" s="48" t="str">
        <f>IF($D12="","", (SUMIFS(Transacoes!$D$3:$D1000,Transacoes!$C$3:$C1000,$D12,Transacoes!$B$3:$B1000,"C", Transacoes!$A$3:$A1000, "&lt;"&amp;EOMONTH(DATE(M$1,M$2,1),0))-SUMIFS(Transacoes!$D$3:$D1000,Transacoes!$C$3:$C1000,$D12,Transacoes!$B$3:$B1000,"V", Transacoes!$A$3:$A1000, "&lt;"&amp;EOMONTH(DATE(M$1,M$2,1),0)))*SUMIFS(Prov_Auto!$E$3:$E1000, Prov_Auto!$A$3:$A1000, $D12, Prov_Auto!$D$3:$D1000,"&gt;="&amp;DATE(M$1,M$2,1),Prov_Auto!$D$3:$D1000, "&lt;="&amp;EOMONTH(DATE(M$1,M$2,1),0)))</f>
        <v/>
      </c>
      <c r="N12" s="48" t="str">
        <f>IF($D12="","", (SUMIFS(Transacoes!$D$3:$D1000,Transacoes!$C$3:$C1000,$D12,Transacoes!$B$3:$B1000,"C", Transacoes!$A$3:$A1000, "&lt;"&amp;EOMONTH(DATE(N$1,N$2,1),0))-SUMIFS(Transacoes!$D$3:$D1000,Transacoes!$C$3:$C1000,$D12,Transacoes!$B$3:$B1000,"V", Transacoes!$A$3:$A1000, "&lt;"&amp;EOMONTH(DATE(N$1,N$2,1),0)))*SUMIFS(Prov_Auto!$E$3:$E1000, Prov_Auto!$A$3:$A1000, $D12, Prov_Auto!$D$3:$D1000,"&gt;="&amp;DATE(N$1,N$2,1),Prov_Auto!$D$3:$D1000, "&lt;="&amp;EOMONTH(DATE(N$1,N$2,1),0)))</f>
        <v/>
      </c>
      <c r="O12" s="48" t="str">
        <f>IF($D12="","", (SUMIFS(Transacoes!$D$3:$D1000,Transacoes!$C$3:$C1000,$D12,Transacoes!$B$3:$B1000,"C", Transacoes!$A$3:$A1000, "&lt;"&amp;EOMONTH(DATE(O$1,O$2,1),0))-SUMIFS(Transacoes!$D$3:$D1000,Transacoes!$C$3:$C1000,$D12,Transacoes!$B$3:$B1000,"V", Transacoes!$A$3:$A1000, "&lt;"&amp;EOMONTH(DATE(O$1,O$2,1),0)))*SUMIFS(Prov_Auto!$E$3:$E1000, Prov_Auto!$A$3:$A1000, $D12, Prov_Auto!$D$3:$D1000,"&gt;="&amp;DATE(O$1,O$2,1),Prov_Auto!$D$3:$D1000, "&lt;="&amp;EOMONTH(DATE(O$1,O$2,1),0)))</f>
        <v/>
      </c>
      <c r="P12" s="48" t="str">
        <f>IF($D12="","", (SUMIFS(Transacoes!$D$3:$D1000,Transacoes!$C$3:$C1000,$D12,Transacoes!$B$3:$B1000,"C", Transacoes!$A$3:$A1000, "&lt;"&amp;EOMONTH(DATE(P$1,P$2,1),0))-SUMIFS(Transacoes!$D$3:$D1000,Transacoes!$C$3:$C1000,$D12,Transacoes!$B$3:$B1000,"V", Transacoes!$A$3:$A1000, "&lt;"&amp;EOMONTH(DATE(P$1,P$2,1),0)))*SUMIFS(Prov_Auto!$E$3:$E1000, Prov_Auto!$A$3:$A1000, $D12, Prov_Auto!$D$3:$D1000,"&gt;="&amp;DATE(P$1,P$2,1),Prov_Auto!$D$3:$D1000, "&lt;="&amp;EOMONTH(DATE(P$1,P$2,1),0)))</f>
        <v/>
      </c>
      <c r="Q12" s="48" t="str">
        <f>IF($D12="","", (SUMIFS(Transacoes!$D$3:$D1000,Transacoes!$C$3:$C1000,$D12,Transacoes!$B$3:$B1000,"C", Transacoes!$A$3:$A1000, "&lt;"&amp;EOMONTH(DATE(Q$1,Q$2,1),0))-SUMIFS(Transacoes!$D$3:$D1000,Transacoes!$C$3:$C1000,$D12,Transacoes!$B$3:$B1000,"V", Transacoes!$A$3:$A1000, "&lt;"&amp;EOMONTH(DATE(Q$1,Q$2,1),0)))*SUMIFS(Prov_Auto!$E$3:$E1000, Prov_Auto!$A$3:$A1000, $D12, Prov_Auto!$D$3:$D1000,"&gt;="&amp;DATE(Q$1,Q$2,1),Prov_Auto!$D$3:$D1000, "&lt;="&amp;EOMONTH(DATE(Q$1,Q$2,1),0)))</f>
        <v/>
      </c>
      <c r="R12" s="47"/>
    </row>
    <row r="13">
      <c r="A13" s="89">
        <f>DATE(P1,P2,1)</f>
        <v>43922</v>
      </c>
      <c r="B13" s="90">
        <f>SUM(P3:P1000)</f>
        <v>0</v>
      </c>
      <c r="C13" s="47"/>
      <c r="D13" s="87"/>
      <c r="E13" s="48" t="str">
        <f>IF($D13="","", (SUMIFS(Transacoes!$D$3:$D1000,Transacoes!$C$3:$C1000,$D13,Transacoes!$B$3:$B1000,"C", Transacoes!$A$3:$A1000, "&lt;"&amp;EOMONTH(DATE(E$1,E$2,1),0))-SUMIFS(Transacoes!$D$3:$D1000,Transacoes!$C$3:$C1000,$D13,Transacoes!$B$3:$B1000,"V", Transacoes!$A$3:$A1000, "&lt;"&amp;EOMONTH(DATE(E$1,E$2,1),0)))*SUMIFS(Prov_Auto!$E$3:$E1000, Prov_Auto!$A$3:$A1000, $D13, Prov_Auto!$D$3:$D1000,"&gt;="&amp;DATE(E$1,E$2,1),Prov_Auto!$D$3:$D1000, "&lt;="&amp;EOMONTH(DATE(E$1,E$2,1),0)))</f>
        <v/>
      </c>
      <c r="F13" s="48" t="str">
        <f>IF($D13="","", (SUMIFS(Transacoes!$D$3:$D1000,Transacoes!$C$3:$C1000,$D13,Transacoes!$B$3:$B1000,"C", Transacoes!$A$3:$A1000, "&lt;"&amp;EOMONTH(DATE(F$1,F$2,1),0))-SUMIFS(Transacoes!$D$3:$D1000,Transacoes!$C$3:$C1000,$D13,Transacoes!$B$3:$B1000,"V", Transacoes!$A$3:$A1000, "&lt;"&amp;EOMONTH(DATE(F$1,F$2,1),0)))*SUMIFS(Prov_Auto!$E$3:$E1000, Prov_Auto!$A$3:$A1000, $D13, Prov_Auto!$D$3:$D1000,"&gt;="&amp;DATE(F$1,F$2,1),Prov_Auto!$D$3:$D1000, "&lt;="&amp;EOMONTH(DATE(F$1,F$2,1),0)))</f>
        <v/>
      </c>
      <c r="G13" s="48" t="str">
        <f>IF($D13="","", (SUMIFS(Transacoes!$D$3:$D1000,Transacoes!$C$3:$C1000,$D13,Transacoes!$B$3:$B1000,"C", Transacoes!$A$3:$A1000, "&lt;"&amp;EOMONTH(DATE(G$1,G$2,1),0))-SUMIFS(Transacoes!$D$3:$D1000,Transacoes!$C$3:$C1000,$D13,Transacoes!$B$3:$B1000,"V", Transacoes!$A$3:$A1000, "&lt;"&amp;EOMONTH(DATE(G$1,G$2,1),0)))*SUMIFS(Prov_Auto!$E$3:$E1000, Prov_Auto!$A$3:$A1000, $D13, Prov_Auto!$D$3:$D1000,"&gt;="&amp;DATE(G$1,G$2,1),Prov_Auto!$D$3:$D1000, "&lt;="&amp;EOMONTH(DATE(G$1,G$2,1),0)))</f>
        <v/>
      </c>
      <c r="H13" s="48" t="str">
        <f>IF($D13="","", (SUMIFS(Transacoes!$D$3:$D1000,Transacoes!$C$3:$C1000,$D13,Transacoes!$B$3:$B1000,"C", Transacoes!$A$3:$A1000, "&lt;"&amp;EOMONTH(DATE(H$1,H$2,1),0))-SUMIFS(Transacoes!$D$3:$D1000,Transacoes!$C$3:$C1000,$D13,Transacoes!$B$3:$B1000,"V", Transacoes!$A$3:$A1000, "&lt;"&amp;EOMONTH(DATE(H$1,H$2,1),0)))*SUMIFS(Prov_Auto!$E$3:$E1000, Prov_Auto!$A$3:$A1000, $D13, Prov_Auto!$D$3:$D1000,"&gt;="&amp;DATE(H$1,H$2,1),Prov_Auto!$D$3:$D1000, "&lt;="&amp;EOMONTH(DATE(H$1,H$2,1),0)))</f>
        <v/>
      </c>
      <c r="I13" s="48" t="str">
        <f>IF($D13="","", (SUMIFS(Transacoes!$D$3:$D1000,Transacoes!$C$3:$C1000,$D13,Transacoes!$B$3:$B1000,"C", Transacoes!$A$3:$A1000, "&lt;"&amp;EOMONTH(DATE(I$1,I$2,1),0))-SUMIFS(Transacoes!$D$3:$D1000,Transacoes!$C$3:$C1000,$D13,Transacoes!$B$3:$B1000,"V", Transacoes!$A$3:$A1000, "&lt;"&amp;EOMONTH(DATE(I$1,I$2,1),0)))*SUMIFS(Prov_Auto!$E$3:$E1000, Prov_Auto!$A$3:$A1000, $D13, Prov_Auto!$D$3:$D1000,"&gt;="&amp;DATE(I$1,I$2,1),Prov_Auto!$D$3:$D1000, "&lt;="&amp;EOMONTH(DATE(I$1,I$2,1),0)))</f>
        <v/>
      </c>
      <c r="J13" s="48" t="str">
        <f>IF($D13="","", (SUMIFS(Transacoes!$D$3:$D1000,Transacoes!$C$3:$C1000,$D13,Transacoes!$B$3:$B1000,"C", Transacoes!$A$3:$A1000, "&lt;"&amp;EOMONTH(DATE(J$1,J$2,1),0))-SUMIFS(Transacoes!$D$3:$D1000,Transacoes!$C$3:$C1000,$D13,Transacoes!$B$3:$B1000,"V", Transacoes!$A$3:$A1000, "&lt;"&amp;EOMONTH(DATE(J$1,J$2,1),0)))*SUMIFS(Prov_Auto!$E$3:$E1000, Prov_Auto!$A$3:$A1000, $D13, Prov_Auto!$D$3:$D1000,"&gt;="&amp;DATE(J$1,J$2,1),Prov_Auto!$D$3:$D1000, "&lt;="&amp;EOMONTH(DATE(J$1,J$2,1),0)))</f>
        <v/>
      </c>
      <c r="K13" s="48" t="str">
        <f>IF($D13="","", (SUMIFS(Transacoes!$D$3:$D1000,Transacoes!$C$3:$C1000,$D13,Transacoes!$B$3:$B1000,"C", Transacoes!$A$3:$A1000, "&lt;"&amp;EOMONTH(DATE(K$1,K$2,1),0))-SUMIFS(Transacoes!$D$3:$D1000,Transacoes!$C$3:$C1000,$D13,Transacoes!$B$3:$B1000,"V", Transacoes!$A$3:$A1000, "&lt;"&amp;EOMONTH(DATE(K$1,K$2,1),0)))*SUMIFS(Prov_Auto!$E$3:$E1000, Prov_Auto!$A$3:$A1000, $D13, Prov_Auto!$D$3:$D1000,"&gt;="&amp;DATE(K$1,K$2,1),Prov_Auto!$D$3:$D1000, "&lt;="&amp;EOMONTH(DATE(K$1,K$2,1),0)))</f>
        <v/>
      </c>
      <c r="L13" s="48" t="str">
        <f>IF($D13="","", (SUMIFS(Transacoes!$D$3:$D1000,Transacoes!$C$3:$C1000,$D13,Transacoes!$B$3:$B1000,"C", Transacoes!$A$3:$A1000, "&lt;"&amp;EOMONTH(DATE(L$1,L$2,1),0))-SUMIFS(Transacoes!$D$3:$D1000,Transacoes!$C$3:$C1000,$D13,Transacoes!$B$3:$B1000,"V", Transacoes!$A$3:$A1000, "&lt;"&amp;EOMONTH(DATE(L$1,L$2,1),0)))*SUMIFS(Prov_Auto!$E$3:$E1000, Prov_Auto!$A$3:$A1000, $D13, Prov_Auto!$D$3:$D1000,"&gt;="&amp;DATE(L$1,L$2,1),Prov_Auto!$D$3:$D1000, "&lt;="&amp;EOMONTH(DATE(L$1,L$2,1),0)))</f>
        <v/>
      </c>
      <c r="M13" s="48" t="str">
        <f>IF($D13="","", (SUMIFS(Transacoes!$D$3:$D1000,Transacoes!$C$3:$C1000,$D13,Transacoes!$B$3:$B1000,"C", Transacoes!$A$3:$A1000, "&lt;"&amp;EOMONTH(DATE(M$1,M$2,1),0))-SUMIFS(Transacoes!$D$3:$D1000,Transacoes!$C$3:$C1000,$D13,Transacoes!$B$3:$B1000,"V", Transacoes!$A$3:$A1000, "&lt;"&amp;EOMONTH(DATE(M$1,M$2,1),0)))*SUMIFS(Prov_Auto!$E$3:$E1000, Prov_Auto!$A$3:$A1000, $D13, Prov_Auto!$D$3:$D1000,"&gt;="&amp;DATE(M$1,M$2,1),Prov_Auto!$D$3:$D1000, "&lt;="&amp;EOMONTH(DATE(M$1,M$2,1),0)))</f>
        <v/>
      </c>
      <c r="N13" s="48" t="str">
        <f>IF($D13="","", (SUMIFS(Transacoes!$D$3:$D1000,Transacoes!$C$3:$C1000,$D13,Transacoes!$B$3:$B1000,"C", Transacoes!$A$3:$A1000, "&lt;"&amp;EOMONTH(DATE(N$1,N$2,1),0))-SUMIFS(Transacoes!$D$3:$D1000,Transacoes!$C$3:$C1000,$D13,Transacoes!$B$3:$B1000,"V", Transacoes!$A$3:$A1000, "&lt;"&amp;EOMONTH(DATE(N$1,N$2,1),0)))*SUMIFS(Prov_Auto!$E$3:$E1000, Prov_Auto!$A$3:$A1000, $D13, Prov_Auto!$D$3:$D1000,"&gt;="&amp;DATE(N$1,N$2,1),Prov_Auto!$D$3:$D1000, "&lt;="&amp;EOMONTH(DATE(N$1,N$2,1),0)))</f>
        <v/>
      </c>
      <c r="O13" s="48" t="str">
        <f>IF($D13="","", (SUMIFS(Transacoes!$D$3:$D1000,Transacoes!$C$3:$C1000,$D13,Transacoes!$B$3:$B1000,"C", Transacoes!$A$3:$A1000, "&lt;"&amp;EOMONTH(DATE(O$1,O$2,1),0))-SUMIFS(Transacoes!$D$3:$D1000,Transacoes!$C$3:$C1000,$D13,Transacoes!$B$3:$B1000,"V", Transacoes!$A$3:$A1000, "&lt;"&amp;EOMONTH(DATE(O$1,O$2,1),0)))*SUMIFS(Prov_Auto!$E$3:$E1000, Prov_Auto!$A$3:$A1000, $D13, Prov_Auto!$D$3:$D1000,"&gt;="&amp;DATE(O$1,O$2,1),Prov_Auto!$D$3:$D1000, "&lt;="&amp;EOMONTH(DATE(O$1,O$2,1),0)))</f>
        <v/>
      </c>
      <c r="P13" s="48" t="str">
        <f>IF($D13="","", (SUMIFS(Transacoes!$D$3:$D1000,Transacoes!$C$3:$C1000,$D13,Transacoes!$B$3:$B1000,"C", Transacoes!$A$3:$A1000, "&lt;"&amp;EOMONTH(DATE(P$1,P$2,1),0))-SUMIFS(Transacoes!$D$3:$D1000,Transacoes!$C$3:$C1000,$D13,Transacoes!$B$3:$B1000,"V", Transacoes!$A$3:$A1000, "&lt;"&amp;EOMONTH(DATE(P$1,P$2,1),0)))*SUMIFS(Prov_Auto!$E$3:$E1000, Prov_Auto!$A$3:$A1000, $D13, Prov_Auto!$D$3:$D1000,"&gt;="&amp;DATE(P$1,P$2,1),Prov_Auto!$D$3:$D1000, "&lt;="&amp;EOMONTH(DATE(P$1,P$2,1),0)))</f>
        <v/>
      </c>
      <c r="Q13" s="48" t="str">
        <f>IF($D13="","", (SUMIFS(Transacoes!$D$3:$D1000,Transacoes!$C$3:$C1000,$D13,Transacoes!$B$3:$B1000,"C", Transacoes!$A$3:$A1000, "&lt;"&amp;EOMONTH(DATE(Q$1,Q$2,1),0))-SUMIFS(Transacoes!$D$3:$D1000,Transacoes!$C$3:$C1000,$D13,Transacoes!$B$3:$B1000,"V", Transacoes!$A$3:$A1000, "&lt;"&amp;EOMONTH(DATE(Q$1,Q$2,1),0)))*SUMIFS(Prov_Auto!$E$3:$E1000, Prov_Auto!$A$3:$A1000, $D13, Prov_Auto!$D$3:$D1000,"&gt;="&amp;DATE(Q$1,Q$2,1),Prov_Auto!$D$3:$D1000, "&lt;="&amp;EOMONTH(DATE(Q$1,Q$2,1),0)))</f>
        <v/>
      </c>
      <c r="R13" s="47"/>
    </row>
    <row r="14">
      <c r="A14" s="89">
        <f>DATE(O1,O2,1)</f>
        <v>43952</v>
      </c>
      <c r="B14" s="90">
        <f>SUM(O3:O1000)</f>
        <v>0</v>
      </c>
      <c r="C14" s="47"/>
      <c r="D14" s="87"/>
      <c r="E14" s="48" t="str">
        <f>IF($D14="","", (SUMIFS(Transacoes!$D$3:$D1000,Transacoes!$C$3:$C1000,$D14,Transacoes!$B$3:$B1000,"C", Transacoes!$A$3:$A1000, "&lt;"&amp;EOMONTH(DATE(E$1,E$2,1),0))-SUMIFS(Transacoes!$D$3:$D1000,Transacoes!$C$3:$C1000,$D14,Transacoes!$B$3:$B1000,"V", Transacoes!$A$3:$A1000, "&lt;"&amp;EOMONTH(DATE(E$1,E$2,1),0)))*SUMIFS(Prov_Auto!$E$3:$E1000, Prov_Auto!$A$3:$A1000, $D14, Prov_Auto!$D$3:$D1000,"&gt;="&amp;DATE(E$1,E$2,1),Prov_Auto!$D$3:$D1000, "&lt;="&amp;EOMONTH(DATE(E$1,E$2,1),0)))</f>
        <v/>
      </c>
      <c r="F14" s="48" t="str">
        <f>IF($D14="","", (SUMIFS(Transacoes!$D$3:$D1000,Transacoes!$C$3:$C1000,$D14,Transacoes!$B$3:$B1000,"C", Transacoes!$A$3:$A1000, "&lt;"&amp;EOMONTH(DATE(F$1,F$2,1),0))-SUMIFS(Transacoes!$D$3:$D1000,Transacoes!$C$3:$C1000,$D14,Transacoes!$B$3:$B1000,"V", Transacoes!$A$3:$A1000, "&lt;"&amp;EOMONTH(DATE(F$1,F$2,1),0)))*SUMIFS(Prov_Auto!$E$3:$E1000, Prov_Auto!$A$3:$A1000, $D14, Prov_Auto!$D$3:$D1000,"&gt;="&amp;DATE(F$1,F$2,1),Prov_Auto!$D$3:$D1000, "&lt;="&amp;EOMONTH(DATE(F$1,F$2,1),0)))</f>
        <v/>
      </c>
      <c r="G14" s="48" t="str">
        <f>IF($D14="","", (SUMIFS(Transacoes!$D$3:$D1000,Transacoes!$C$3:$C1000,$D14,Transacoes!$B$3:$B1000,"C", Transacoes!$A$3:$A1000, "&lt;"&amp;EOMONTH(DATE(G$1,G$2,1),0))-SUMIFS(Transacoes!$D$3:$D1000,Transacoes!$C$3:$C1000,$D14,Transacoes!$B$3:$B1000,"V", Transacoes!$A$3:$A1000, "&lt;"&amp;EOMONTH(DATE(G$1,G$2,1),0)))*SUMIFS(Prov_Auto!$E$3:$E1000, Prov_Auto!$A$3:$A1000, $D14, Prov_Auto!$D$3:$D1000,"&gt;="&amp;DATE(G$1,G$2,1),Prov_Auto!$D$3:$D1000, "&lt;="&amp;EOMONTH(DATE(G$1,G$2,1),0)))</f>
        <v/>
      </c>
      <c r="H14" s="48" t="str">
        <f>IF($D14="","", (SUMIFS(Transacoes!$D$3:$D1000,Transacoes!$C$3:$C1000,$D14,Transacoes!$B$3:$B1000,"C", Transacoes!$A$3:$A1000, "&lt;"&amp;EOMONTH(DATE(H$1,H$2,1),0))-SUMIFS(Transacoes!$D$3:$D1000,Transacoes!$C$3:$C1000,$D14,Transacoes!$B$3:$B1000,"V", Transacoes!$A$3:$A1000, "&lt;"&amp;EOMONTH(DATE(H$1,H$2,1),0)))*SUMIFS(Prov_Auto!$E$3:$E1000, Prov_Auto!$A$3:$A1000, $D14, Prov_Auto!$D$3:$D1000,"&gt;="&amp;DATE(H$1,H$2,1),Prov_Auto!$D$3:$D1000, "&lt;="&amp;EOMONTH(DATE(H$1,H$2,1),0)))</f>
        <v/>
      </c>
      <c r="I14" s="48" t="str">
        <f>IF($D14="","", (SUMIFS(Transacoes!$D$3:$D1000,Transacoes!$C$3:$C1000,$D14,Transacoes!$B$3:$B1000,"C", Transacoes!$A$3:$A1000, "&lt;"&amp;EOMONTH(DATE(I$1,I$2,1),0))-SUMIFS(Transacoes!$D$3:$D1000,Transacoes!$C$3:$C1000,$D14,Transacoes!$B$3:$B1000,"V", Transacoes!$A$3:$A1000, "&lt;"&amp;EOMONTH(DATE(I$1,I$2,1),0)))*SUMIFS(Prov_Auto!$E$3:$E1000, Prov_Auto!$A$3:$A1000, $D14, Prov_Auto!$D$3:$D1000,"&gt;="&amp;DATE(I$1,I$2,1),Prov_Auto!$D$3:$D1000, "&lt;="&amp;EOMONTH(DATE(I$1,I$2,1),0)))</f>
        <v/>
      </c>
      <c r="J14" s="48" t="str">
        <f>IF($D14="","", (SUMIFS(Transacoes!$D$3:$D1000,Transacoes!$C$3:$C1000,$D14,Transacoes!$B$3:$B1000,"C", Transacoes!$A$3:$A1000, "&lt;"&amp;EOMONTH(DATE(J$1,J$2,1),0))-SUMIFS(Transacoes!$D$3:$D1000,Transacoes!$C$3:$C1000,$D14,Transacoes!$B$3:$B1000,"V", Transacoes!$A$3:$A1000, "&lt;"&amp;EOMONTH(DATE(J$1,J$2,1),0)))*SUMIFS(Prov_Auto!$E$3:$E1000, Prov_Auto!$A$3:$A1000, $D14, Prov_Auto!$D$3:$D1000,"&gt;="&amp;DATE(J$1,J$2,1),Prov_Auto!$D$3:$D1000, "&lt;="&amp;EOMONTH(DATE(J$1,J$2,1),0)))</f>
        <v/>
      </c>
      <c r="K14" s="48" t="str">
        <f>IF($D14="","", (SUMIFS(Transacoes!$D$3:$D1000,Transacoes!$C$3:$C1000,$D14,Transacoes!$B$3:$B1000,"C", Transacoes!$A$3:$A1000, "&lt;"&amp;EOMONTH(DATE(K$1,K$2,1),0))-SUMIFS(Transacoes!$D$3:$D1000,Transacoes!$C$3:$C1000,$D14,Transacoes!$B$3:$B1000,"V", Transacoes!$A$3:$A1000, "&lt;"&amp;EOMONTH(DATE(K$1,K$2,1),0)))*SUMIFS(Prov_Auto!$E$3:$E1000, Prov_Auto!$A$3:$A1000, $D14, Prov_Auto!$D$3:$D1000,"&gt;="&amp;DATE(K$1,K$2,1),Prov_Auto!$D$3:$D1000, "&lt;="&amp;EOMONTH(DATE(K$1,K$2,1),0)))</f>
        <v/>
      </c>
      <c r="L14" s="48" t="str">
        <f>IF($D14="","", (SUMIFS(Transacoes!$D$3:$D1000,Transacoes!$C$3:$C1000,$D14,Transacoes!$B$3:$B1000,"C", Transacoes!$A$3:$A1000, "&lt;"&amp;EOMONTH(DATE(L$1,L$2,1),0))-SUMIFS(Transacoes!$D$3:$D1000,Transacoes!$C$3:$C1000,$D14,Transacoes!$B$3:$B1000,"V", Transacoes!$A$3:$A1000, "&lt;"&amp;EOMONTH(DATE(L$1,L$2,1),0)))*SUMIFS(Prov_Auto!$E$3:$E1000, Prov_Auto!$A$3:$A1000, $D14, Prov_Auto!$D$3:$D1000,"&gt;="&amp;DATE(L$1,L$2,1),Prov_Auto!$D$3:$D1000, "&lt;="&amp;EOMONTH(DATE(L$1,L$2,1),0)))</f>
        <v/>
      </c>
      <c r="M14" s="48" t="str">
        <f>IF($D14="","", (SUMIFS(Transacoes!$D$3:$D1000,Transacoes!$C$3:$C1000,$D14,Transacoes!$B$3:$B1000,"C", Transacoes!$A$3:$A1000, "&lt;"&amp;EOMONTH(DATE(M$1,M$2,1),0))-SUMIFS(Transacoes!$D$3:$D1000,Transacoes!$C$3:$C1000,$D14,Transacoes!$B$3:$B1000,"V", Transacoes!$A$3:$A1000, "&lt;"&amp;EOMONTH(DATE(M$1,M$2,1),0)))*SUMIFS(Prov_Auto!$E$3:$E1000, Prov_Auto!$A$3:$A1000, $D14, Prov_Auto!$D$3:$D1000,"&gt;="&amp;DATE(M$1,M$2,1),Prov_Auto!$D$3:$D1000, "&lt;="&amp;EOMONTH(DATE(M$1,M$2,1),0)))</f>
        <v/>
      </c>
      <c r="N14" s="48" t="str">
        <f>IF($D14="","", (SUMIFS(Transacoes!$D$3:$D1000,Transacoes!$C$3:$C1000,$D14,Transacoes!$B$3:$B1000,"C", Transacoes!$A$3:$A1000, "&lt;"&amp;EOMONTH(DATE(N$1,N$2,1),0))-SUMIFS(Transacoes!$D$3:$D1000,Transacoes!$C$3:$C1000,$D14,Transacoes!$B$3:$B1000,"V", Transacoes!$A$3:$A1000, "&lt;"&amp;EOMONTH(DATE(N$1,N$2,1),0)))*SUMIFS(Prov_Auto!$E$3:$E1000, Prov_Auto!$A$3:$A1000, $D14, Prov_Auto!$D$3:$D1000,"&gt;="&amp;DATE(N$1,N$2,1),Prov_Auto!$D$3:$D1000, "&lt;="&amp;EOMONTH(DATE(N$1,N$2,1),0)))</f>
        <v/>
      </c>
      <c r="O14" s="48" t="str">
        <f>IF($D14="","", (SUMIFS(Transacoes!$D$3:$D1000,Transacoes!$C$3:$C1000,$D14,Transacoes!$B$3:$B1000,"C", Transacoes!$A$3:$A1000, "&lt;"&amp;EOMONTH(DATE(O$1,O$2,1),0))-SUMIFS(Transacoes!$D$3:$D1000,Transacoes!$C$3:$C1000,$D14,Transacoes!$B$3:$B1000,"V", Transacoes!$A$3:$A1000, "&lt;"&amp;EOMONTH(DATE(O$1,O$2,1),0)))*SUMIFS(Prov_Auto!$E$3:$E1000, Prov_Auto!$A$3:$A1000, $D14, Prov_Auto!$D$3:$D1000,"&gt;="&amp;DATE(O$1,O$2,1),Prov_Auto!$D$3:$D1000, "&lt;="&amp;EOMONTH(DATE(O$1,O$2,1),0)))</f>
        <v/>
      </c>
      <c r="P14" s="48" t="str">
        <f>IF($D14="","", (SUMIFS(Transacoes!$D$3:$D1000,Transacoes!$C$3:$C1000,$D14,Transacoes!$B$3:$B1000,"C", Transacoes!$A$3:$A1000, "&lt;"&amp;EOMONTH(DATE(P$1,P$2,1),0))-SUMIFS(Transacoes!$D$3:$D1000,Transacoes!$C$3:$C1000,$D14,Transacoes!$B$3:$B1000,"V", Transacoes!$A$3:$A1000, "&lt;"&amp;EOMONTH(DATE(P$1,P$2,1),0)))*SUMIFS(Prov_Auto!$E$3:$E1000, Prov_Auto!$A$3:$A1000, $D14, Prov_Auto!$D$3:$D1000,"&gt;="&amp;DATE(P$1,P$2,1),Prov_Auto!$D$3:$D1000, "&lt;="&amp;EOMONTH(DATE(P$1,P$2,1),0)))</f>
        <v/>
      </c>
      <c r="Q14" s="48" t="str">
        <f>IF($D14="","", (SUMIFS(Transacoes!$D$3:$D1000,Transacoes!$C$3:$C1000,$D14,Transacoes!$B$3:$B1000,"C", Transacoes!$A$3:$A1000, "&lt;"&amp;EOMONTH(DATE(Q$1,Q$2,1),0))-SUMIFS(Transacoes!$D$3:$D1000,Transacoes!$C$3:$C1000,$D14,Transacoes!$B$3:$B1000,"V", Transacoes!$A$3:$A1000, "&lt;"&amp;EOMONTH(DATE(Q$1,Q$2,1),0)))*SUMIFS(Prov_Auto!$E$3:$E1000, Prov_Auto!$A$3:$A1000, $D14, Prov_Auto!$D$3:$D1000,"&gt;="&amp;DATE(Q$1,Q$2,1),Prov_Auto!$D$3:$D1000, "&lt;="&amp;EOMONTH(DATE(Q$1,Q$2,1),0)))</f>
        <v/>
      </c>
      <c r="R14" s="47"/>
    </row>
    <row r="15">
      <c r="A15" s="89">
        <f>DATE(N1,N2,1)</f>
        <v>43983</v>
      </c>
      <c r="B15" s="90">
        <f>SUM(N3:N1000)</f>
        <v>0</v>
      </c>
      <c r="C15" s="47"/>
      <c r="D15" s="87"/>
      <c r="E15" s="48" t="str">
        <f>IF($D15="","", (SUMIFS(Transacoes!$D$3:$D1000,Transacoes!$C$3:$C1000,$D15,Transacoes!$B$3:$B1000,"C", Transacoes!$A$3:$A1000, "&lt;"&amp;EOMONTH(DATE(E$1,E$2,1),0))-SUMIFS(Transacoes!$D$3:$D1000,Transacoes!$C$3:$C1000,$D15,Transacoes!$B$3:$B1000,"V", Transacoes!$A$3:$A1000, "&lt;"&amp;EOMONTH(DATE(E$1,E$2,1),0)))*SUMIFS(Prov_Auto!$E$3:$E1000, Prov_Auto!$A$3:$A1000, $D15, Prov_Auto!$D$3:$D1000,"&gt;="&amp;DATE(E$1,E$2,1),Prov_Auto!$D$3:$D1000, "&lt;="&amp;EOMONTH(DATE(E$1,E$2,1),0)))</f>
        <v/>
      </c>
      <c r="F15" s="48" t="str">
        <f>IF($D15="","", (SUMIFS(Transacoes!$D$3:$D1000,Transacoes!$C$3:$C1000,$D15,Transacoes!$B$3:$B1000,"C", Transacoes!$A$3:$A1000, "&lt;"&amp;EOMONTH(DATE(F$1,F$2,1),0))-SUMIFS(Transacoes!$D$3:$D1000,Transacoes!$C$3:$C1000,$D15,Transacoes!$B$3:$B1000,"V", Transacoes!$A$3:$A1000, "&lt;"&amp;EOMONTH(DATE(F$1,F$2,1),0)))*SUMIFS(Prov_Auto!$E$3:$E1000, Prov_Auto!$A$3:$A1000, $D15, Prov_Auto!$D$3:$D1000,"&gt;="&amp;DATE(F$1,F$2,1),Prov_Auto!$D$3:$D1000, "&lt;="&amp;EOMONTH(DATE(F$1,F$2,1),0)))</f>
        <v/>
      </c>
      <c r="G15" s="48" t="str">
        <f>IF($D15="","", (SUMIFS(Transacoes!$D$3:$D1000,Transacoes!$C$3:$C1000,$D15,Transacoes!$B$3:$B1000,"C", Transacoes!$A$3:$A1000, "&lt;"&amp;EOMONTH(DATE(G$1,G$2,1),0))-SUMIFS(Transacoes!$D$3:$D1000,Transacoes!$C$3:$C1000,$D15,Transacoes!$B$3:$B1000,"V", Transacoes!$A$3:$A1000, "&lt;"&amp;EOMONTH(DATE(G$1,G$2,1),0)))*SUMIFS(Prov_Auto!$E$3:$E1000, Prov_Auto!$A$3:$A1000, $D15, Prov_Auto!$D$3:$D1000,"&gt;="&amp;DATE(G$1,G$2,1),Prov_Auto!$D$3:$D1000, "&lt;="&amp;EOMONTH(DATE(G$1,G$2,1),0)))</f>
        <v/>
      </c>
      <c r="H15" s="48" t="str">
        <f>IF($D15="","", (SUMIFS(Transacoes!$D$3:$D1000,Transacoes!$C$3:$C1000,$D15,Transacoes!$B$3:$B1000,"C", Transacoes!$A$3:$A1000, "&lt;"&amp;EOMONTH(DATE(H$1,H$2,1),0))-SUMIFS(Transacoes!$D$3:$D1000,Transacoes!$C$3:$C1000,$D15,Transacoes!$B$3:$B1000,"V", Transacoes!$A$3:$A1000, "&lt;"&amp;EOMONTH(DATE(H$1,H$2,1),0)))*SUMIFS(Prov_Auto!$E$3:$E1000, Prov_Auto!$A$3:$A1000, $D15, Prov_Auto!$D$3:$D1000,"&gt;="&amp;DATE(H$1,H$2,1),Prov_Auto!$D$3:$D1000, "&lt;="&amp;EOMONTH(DATE(H$1,H$2,1),0)))</f>
        <v/>
      </c>
      <c r="I15" s="48" t="str">
        <f>IF($D15="","", (SUMIFS(Transacoes!$D$3:$D1000,Transacoes!$C$3:$C1000,$D15,Transacoes!$B$3:$B1000,"C", Transacoes!$A$3:$A1000, "&lt;"&amp;EOMONTH(DATE(I$1,I$2,1),0))-SUMIFS(Transacoes!$D$3:$D1000,Transacoes!$C$3:$C1000,$D15,Transacoes!$B$3:$B1000,"V", Transacoes!$A$3:$A1000, "&lt;"&amp;EOMONTH(DATE(I$1,I$2,1),0)))*SUMIFS(Prov_Auto!$E$3:$E1000, Prov_Auto!$A$3:$A1000, $D15, Prov_Auto!$D$3:$D1000,"&gt;="&amp;DATE(I$1,I$2,1),Prov_Auto!$D$3:$D1000, "&lt;="&amp;EOMONTH(DATE(I$1,I$2,1),0)))</f>
        <v/>
      </c>
      <c r="J15" s="48" t="str">
        <f>IF($D15="","", (SUMIFS(Transacoes!$D$3:$D1000,Transacoes!$C$3:$C1000,$D15,Transacoes!$B$3:$B1000,"C", Transacoes!$A$3:$A1000, "&lt;"&amp;EOMONTH(DATE(J$1,J$2,1),0))-SUMIFS(Transacoes!$D$3:$D1000,Transacoes!$C$3:$C1000,$D15,Transacoes!$B$3:$B1000,"V", Transacoes!$A$3:$A1000, "&lt;"&amp;EOMONTH(DATE(J$1,J$2,1),0)))*SUMIFS(Prov_Auto!$E$3:$E1000, Prov_Auto!$A$3:$A1000, $D15, Prov_Auto!$D$3:$D1000,"&gt;="&amp;DATE(J$1,J$2,1),Prov_Auto!$D$3:$D1000, "&lt;="&amp;EOMONTH(DATE(J$1,J$2,1),0)))</f>
        <v/>
      </c>
      <c r="K15" s="48" t="str">
        <f>IF($D15="","", (SUMIFS(Transacoes!$D$3:$D1000,Transacoes!$C$3:$C1000,$D15,Transacoes!$B$3:$B1000,"C", Transacoes!$A$3:$A1000, "&lt;"&amp;EOMONTH(DATE(K$1,K$2,1),0))-SUMIFS(Transacoes!$D$3:$D1000,Transacoes!$C$3:$C1000,$D15,Transacoes!$B$3:$B1000,"V", Transacoes!$A$3:$A1000, "&lt;"&amp;EOMONTH(DATE(K$1,K$2,1),0)))*SUMIFS(Prov_Auto!$E$3:$E1000, Prov_Auto!$A$3:$A1000, $D15, Prov_Auto!$D$3:$D1000,"&gt;="&amp;DATE(K$1,K$2,1),Prov_Auto!$D$3:$D1000, "&lt;="&amp;EOMONTH(DATE(K$1,K$2,1),0)))</f>
        <v/>
      </c>
      <c r="L15" s="48" t="str">
        <f>IF($D15="","", (SUMIFS(Transacoes!$D$3:$D1000,Transacoes!$C$3:$C1000,$D15,Transacoes!$B$3:$B1000,"C", Transacoes!$A$3:$A1000, "&lt;"&amp;EOMONTH(DATE(L$1,L$2,1),0))-SUMIFS(Transacoes!$D$3:$D1000,Transacoes!$C$3:$C1000,$D15,Transacoes!$B$3:$B1000,"V", Transacoes!$A$3:$A1000, "&lt;"&amp;EOMONTH(DATE(L$1,L$2,1),0)))*SUMIFS(Prov_Auto!$E$3:$E1000, Prov_Auto!$A$3:$A1000, $D15, Prov_Auto!$D$3:$D1000,"&gt;="&amp;DATE(L$1,L$2,1),Prov_Auto!$D$3:$D1000, "&lt;="&amp;EOMONTH(DATE(L$1,L$2,1),0)))</f>
        <v/>
      </c>
      <c r="M15" s="48" t="str">
        <f>IF($D15="","", (SUMIFS(Transacoes!$D$3:$D1000,Transacoes!$C$3:$C1000,$D15,Transacoes!$B$3:$B1000,"C", Transacoes!$A$3:$A1000, "&lt;"&amp;EOMONTH(DATE(M$1,M$2,1),0))-SUMIFS(Transacoes!$D$3:$D1000,Transacoes!$C$3:$C1000,$D15,Transacoes!$B$3:$B1000,"V", Transacoes!$A$3:$A1000, "&lt;"&amp;EOMONTH(DATE(M$1,M$2,1),0)))*SUMIFS(Prov_Auto!$E$3:$E1000, Prov_Auto!$A$3:$A1000, $D15, Prov_Auto!$D$3:$D1000,"&gt;="&amp;DATE(M$1,M$2,1),Prov_Auto!$D$3:$D1000, "&lt;="&amp;EOMONTH(DATE(M$1,M$2,1),0)))</f>
        <v/>
      </c>
      <c r="N15" s="48" t="str">
        <f>IF($D15="","", (SUMIFS(Transacoes!$D$3:$D1000,Transacoes!$C$3:$C1000,$D15,Transacoes!$B$3:$B1000,"C", Transacoes!$A$3:$A1000, "&lt;"&amp;EOMONTH(DATE(N$1,N$2,1),0))-SUMIFS(Transacoes!$D$3:$D1000,Transacoes!$C$3:$C1000,$D15,Transacoes!$B$3:$B1000,"V", Transacoes!$A$3:$A1000, "&lt;"&amp;EOMONTH(DATE(N$1,N$2,1),0)))*SUMIFS(Prov_Auto!$E$3:$E1000, Prov_Auto!$A$3:$A1000, $D15, Prov_Auto!$D$3:$D1000,"&gt;="&amp;DATE(N$1,N$2,1),Prov_Auto!$D$3:$D1000, "&lt;="&amp;EOMONTH(DATE(N$1,N$2,1),0)))</f>
        <v/>
      </c>
      <c r="O15" s="48" t="str">
        <f>IF($D15="","", (SUMIFS(Transacoes!$D$3:$D1000,Transacoes!$C$3:$C1000,$D15,Transacoes!$B$3:$B1000,"C", Transacoes!$A$3:$A1000, "&lt;"&amp;EOMONTH(DATE(O$1,O$2,1),0))-SUMIFS(Transacoes!$D$3:$D1000,Transacoes!$C$3:$C1000,$D15,Transacoes!$B$3:$B1000,"V", Transacoes!$A$3:$A1000, "&lt;"&amp;EOMONTH(DATE(O$1,O$2,1),0)))*SUMIFS(Prov_Auto!$E$3:$E1000, Prov_Auto!$A$3:$A1000, $D15, Prov_Auto!$D$3:$D1000,"&gt;="&amp;DATE(O$1,O$2,1),Prov_Auto!$D$3:$D1000, "&lt;="&amp;EOMONTH(DATE(O$1,O$2,1),0)))</f>
        <v/>
      </c>
      <c r="P15" s="48" t="str">
        <f>IF($D15="","", (SUMIFS(Transacoes!$D$3:$D1000,Transacoes!$C$3:$C1000,$D15,Transacoes!$B$3:$B1000,"C", Transacoes!$A$3:$A1000, "&lt;"&amp;EOMONTH(DATE(P$1,P$2,1),0))-SUMIFS(Transacoes!$D$3:$D1000,Transacoes!$C$3:$C1000,$D15,Transacoes!$B$3:$B1000,"V", Transacoes!$A$3:$A1000, "&lt;"&amp;EOMONTH(DATE(P$1,P$2,1),0)))*SUMIFS(Prov_Auto!$E$3:$E1000, Prov_Auto!$A$3:$A1000, $D15, Prov_Auto!$D$3:$D1000,"&gt;="&amp;DATE(P$1,P$2,1),Prov_Auto!$D$3:$D1000, "&lt;="&amp;EOMONTH(DATE(P$1,P$2,1),0)))</f>
        <v/>
      </c>
      <c r="Q15" s="48" t="str">
        <f>IF($D15="","", (SUMIFS(Transacoes!$D$3:$D1000,Transacoes!$C$3:$C1000,$D15,Transacoes!$B$3:$B1000,"C", Transacoes!$A$3:$A1000, "&lt;"&amp;EOMONTH(DATE(Q$1,Q$2,1),0))-SUMIFS(Transacoes!$D$3:$D1000,Transacoes!$C$3:$C1000,$D15,Transacoes!$B$3:$B1000,"V", Transacoes!$A$3:$A1000, "&lt;"&amp;EOMONTH(DATE(Q$1,Q$2,1),0)))*SUMIFS(Prov_Auto!$E$3:$E1000, Prov_Auto!$A$3:$A1000, $D15, Prov_Auto!$D$3:$D1000,"&gt;="&amp;DATE(Q$1,Q$2,1),Prov_Auto!$D$3:$D1000, "&lt;="&amp;EOMONTH(DATE(Q$1,Q$2,1),0)))</f>
        <v/>
      </c>
      <c r="R15" s="47"/>
    </row>
    <row r="16">
      <c r="A16" s="89">
        <f>DATE(M1,M2,1)</f>
        <v>44013</v>
      </c>
      <c r="B16" s="90">
        <f>SUM(M3:M1000)</f>
        <v>0</v>
      </c>
      <c r="C16" s="47"/>
      <c r="D16" s="87"/>
      <c r="E16" s="48" t="str">
        <f>IF($D16="","", (SUMIFS(Transacoes!$D$3:$D1000,Transacoes!$C$3:$C1000,$D16,Transacoes!$B$3:$B1000,"C", Transacoes!$A$3:$A1000, "&lt;"&amp;EOMONTH(DATE(E$1,E$2,1),0))-SUMIFS(Transacoes!$D$3:$D1000,Transacoes!$C$3:$C1000,$D16,Transacoes!$B$3:$B1000,"V", Transacoes!$A$3:$A1000, "&lt;"&amp;EOMONTH(DATE(E$1,E$2,1),0)))*SUMIFS(Prov_Auto!$E$3:$E1000, Prov_Auto!$A$3:$A1000, $D16, Prov_Auto!$D$3:$D1000,"&gt;="&amp;DATE(E$1,E$2,1),Prov_Auto!$D$3:$D1000, "&lt;="&amp;EOMONTH(DATE(E$1,E$2,1),0)))</f>
        <v/>
      </c>
      <c r="F16" s="48" t="str">
        <f>IF($D16="","", (SUMIFS(Transacoes!$D$3:$D1000,Transacoes!$C$3:$C1000,$D16,Transacoes!$B$3:$B1000,"C", Transacoes!$A$3:$A1000, "&lt;"&amp;EOMONTH(DATE(F$1,F$2,1),0))-SUMIFS(Transacoes!$D$3:$D1000,Transacoes!$C$3:$C1000,$D16,Transacoes!$B$3:$B1000,"V", Transacoes!$A$3:$A1000, "&lt;"&amp;EOMONTH(DATE(F$1,F$2,1),0)))*SUMIFS(Prov_Auto!$E$3:$E1000, Prov_Auto!$A$3:$A1000, $D16, Prov_Auto!$D$3:$D1000,"&gt;="&amp;DATE(F$1,F$2,1),Prov_Auto!$D$3:$D1000, "&lt;="&amp;EOMONTH(DATE(F$1,F$2,1),0)))</f>
        <v/>
      </c>
      <c r="G16" s="48" t="str">
        <f>IF($D16="","", (SUMIFS(Transacoes!$D$3:$D1000,Transacoes!$C$3:$C1000,$D16,Transacoes!$B$3:$B1000,"C", Transacoes!$A$3:$A1000, "&lt;"&amp;EOMONTH(DATE(G$1,G$2,1),0))-SUMIFS(Transacoes!$D$3:$D1000,Transacoes!$C$3:$C1000,$D16,Transacoes!$B$3:$B1000,"V", Transacoes!$A$3:$A1000, "&lt;"&amp;EOMONTH(DATE(G$1,G$2,1),0)))*SUMIFS(Prov_Auto!$E$3:$E1000, Prov_Auto!$A$3:$A1000, $D16, Prov_Auto!$D$3:$D1000,"&gt;="&amp;DATE(G$1,G$2,1),Prov_Auto!$D$3:$D1000, "&lt;="&amp;EOMONTH(DATE(G$1,G$2,1),0)))</f>
        <v/>
      </c>
      <c r="H16" s="48" t="str">
        <f>IF($D16="","", (SUMIFS(Transacoes!$D$3:$D1000,Transacoes!$C$3:$C1000,$D16,Transacoes!$B$3:$B1000,"C", Transacoes!$A$3:$A1000, "&lt;"&amp;EOMONTH(DATE(H$1,H$2,1),0))-SUMIFS(Transacoes!$D$3:$D1000,Transacoes!$C$3:$C1000,$D16,Transacoes!$B$3:$B1000,"V", Transacoes!$A$3:$A1000, "&lt;"&amp;EOMONTH(DATE(H$1,H$2,1),0)))*SUMIFS(Prov_Auto!$E$3:$E1000, Prov_Auto!$A$3:$A1000, $D16, Prov_Auto!$D$3:$D1000,"&gt;="&amp;DATE(H$1,H$2,1),Prov_Auto!$D$3:$D1000, "&lt;="&amp;EOMONTH(DATE(H$1,H$2,1),0)))</f>
        <v/>
      </c>
      <c r="I16" s="48" t="str">
        <f>IF($D16="","", (SUMIFS(Transacoes!$D$3:$D1000,Transacoes!$C$3:$C1000,$D16,Transacoes!$B$3:$B1000,"C", Transacoes!$A$3:$A1000, "&lt;"&amp;EOMONTH(DATE(I$1,I$2,1),0))-SUMIFS(Transacoes!$D$3:$D1000,Transacoes!$C$3:$C1000,$D16,Transacoes!$B$3:$B1000,"V", Transacoes!$A$3:$A1000, "&lt;"&amp;EOMONTH(DATE(I$1,I$2,1),0)))*SUMIFS(Prov_Auto!$E$3:$E1000, Prov_Auto!$A$3:$A1000, $D16, Prov_Auto!$D$3:$D1000,"&gt;="&amp;DATE(I$1,I$2,1),Prov_Auto!$D$3:$D1000, "&lt;="&amp;EOMONTH(DATE(I$1,I$2,1),0)))</f>
        <v/>
      </c>
      <c r="J16" s="48" t="str">
        <f>IF($D16="","", (SUMIFS(Transacoes!$D$3:$D1000,Transacoes!$C$3:$C1000,$D16,Transacoes!$B$3:$B1000,"C", Transacoes!$A$3:$A1000, "&lt;"&amp;EOMONTH(DATE(J$1,J$2,1),0))-SUMIFS(Transacoes!$D$3:$D1000,Transacoes!$C$3:$C1000,$D16,Transacoes!$B$3:$B1000,"V", Transacoes!$A$3:$A1000, "&lt;"&amp;EOMONTH(DATE(J$1,J$2,1),0)))*SUMIFS(Prov_Auto!$E$3:$E1000, Prov_Auto!$A$3:$A1000, $D16, Prov_Auto!$D$3:$D1000,"&gt;="&amp;DATE(J$1,J$2,1),Prov_Auto!$D$3:$D1000, "&lt;="&amp;EOMONTH(DATE(J$1,J$2,1),0)))</f>
        <v/>
      </c>
      <c r="K16" s="48" t="str">
        <f>IF($D16="","", (SUMIFS(Transacoes!$D$3:$D1000,Transacoes!$C$3:$C1000,$D16,Transacoes!$B$3:$B1000,"C", Transacoes!$A$3:$A1000, "&lt;"&amp;EOMONTH(DATE(K$1,K$2,1),0))-SUMIFS(Transacoes!$D$3:$D1000,Transacoes!$C$3:$C1000,$D16,Transacoes!$B$3:$B1000,"V", Transacoes!$A$3:$A1000, "&lt;"&amp;EOMONTH(DATE(K$1,K$2,1),0)))*SUMIFS(Prov_Auto!$E$3:$E1000, Prov_Auto!$A$3:$A1000, $D16, Prov_Auto!$D$3:$D1000,"&gt;="&amp;DATE(K$1,K$2,1),Prov_Auto!$D$3:$D1000, "&lt;="&amp;EOMONTH(DATE(K$1,K$2,1),0)))</f>
        <v/>
      </c>
      <c r="L16" s="48" t="str">
        <f>IF($D16="","", (SUMIFS(Transacoes!$D$3:$D1000,Transacoes!$C$3:$C1000,$D16,Transacoes!$B$3:$B1000,"C", Transacoes!$A$3:$A1000, "&lt;"&amp;EOMONTH(DATE(L$1,L$2,1),0))-SUMIFS(Transacoes!$D$3:$D1000,Transacoes!$C$3:$C1000,$D16,Transacoes!$B$3:$B1000,"V", Transacoes!$A$3:$A1000, "&lt;"&amp;EOMONTH(DATE(L$1,L$2,1),0)))*SUMIFS(Prov_Auto!$E$3:$E1000, Prov_Auto!$A$3:$A1000, $D16, Prov_Auto!$D$3:$D1000,"&gt;="&amp;DATE(L$1,L$2,1),Prov_Auto!$D$3:$D1000, "&lt;="&amp;EOMONTH(DATE(L$1,L$2,1),0)))</f>
        <v/>
      </c>
      <c r="M16" s="48" t="str">
        <f>IF($D16="","", (SUMIFS(Transacoes!$D$3:$D1000,Transacoes!$C$3:$C1000,$D16,Transacoes!$B$3:$B1000,"C", Transacoes!$A$3:$A1000, "&lt;"&amp;EOMONTH(DATE(M$1,M$2,1),0))-SUMIFS(Transacoes!$D$3:$D1000,Transacoes!$C$3:$C1000,$D16,Transacoes!$B$3:$B1000,"V", Transacoes!$A$3:$A1000, "&lt;"&amp;EOMONTH(DATE(M$1,M$2,1),0)))*SUMIFS(Prov_Auto!$E$3:$E1000, Prov_Auto!$A$3:$A1000, $D16, Prov_Auto!$D$3:$D1000,"&gt;="&amp;DATE(M$1,M$2,1),Prov_Auto!$D$3:$D1000, "&lt;="&amp;EOMONTH(DATE(M$1,M$2,1),0)))</f>
        <v/>
      </c>
      <c r="N16" s="48" t="str">
        <f>IF($D16="","", (SUMIFS(Transacoes!$D$3:$D1000,Transacoes!$C$3:$C1000,$D16,Transacoes!$B$3:$B1000,"C", Transacoes!$A$3:$A1000, "&lt;"&amp;EOMONTH(DATE(N$1,N$2,1),0))-SUMIFS(Transacoes!$D$3:$D1000,Transacoes!$C$3:$C1000,$D16,Transacoes!$B$3:$B1000,"V", Transacoes!$A$3:$A1000, "&lt;"&amp;EOMONTH(DATE(N$1,N$2,1),0)))*SUMIFS(Prov_Auto!$E$3:$E1000, Prov_Auto!$A$3:$A1000, $D16, Prov_Auto!$D$3:$D1000,"&gt;="&amp;DATE(N$1,N$2,1),Prov_Auto!$D$3:$D1000, "&lt;="&amp;EOMONTH(DATE(N$1,N$2,1),0)))</f>
        <v/>
      </c>
      <c r="O16" s="48" t="str">
        <f>IF($D16="","", (SUMIFS(Transacoes!$D$3:$D1000,Transacoes!$C$3:$C1000,$D16,Transacoes!$B$3:$B1000,"C", Transacoes!$A$3:$A1000, "&lt;"&amp;EOMONTH(DATE(O$1,O$2,1),0))-SUMIFS(Transacoes!$D$3:$D1000,Transacoes!$C$3:$C1000,$D16,Transacoes!$B$3:$B1000,"V", Transacoes!$A$3:$A1000, "&lt;"&amp;EOMONTH(DATE(O$1,O$2,1),0)))*SUMIFS(Prov_Auto!$E$3:$E1000, Prov_Auto!$A$3:$A1000, $D16, Prov_Auto!$D$3:$D1000,"&gt;="&amp;DATE(O$1,O$2,1),Prov_Auto!$D$3:$D1000, "&lt;="&amp;EOMONTH(DATE(O$1,O$2,1),0)))</f>
        <v/>
      </c>
      <c r="P16" s="48" t="str">
        <f>IF($D16="","", (SUMIFS(Transacoes!$D$3:$D1000,Transacoes!$C$3:$C1000,$D16,Transacoes!$B$3:$B1000,"C", Transacoes!$A$3:$A1000, "&lt;"&amp;EOMONTH(DATE(P$1,P$2,1),0))-SUMIFS(Transacoes!$D$3:$D1000,Transacoes!$C$3:$C1000,$D16,Transacoes!$B$3:$B1000,"V", Transacoes!$A$3:$A1000, "&lt;"&amp;EOMONTH(DATE(P$1,P$2,1),0)))*SUMIFS(Prov_Auto!$E$3:$E1000, Prov_Auto!$A$3:$A1000, $D16, Prov_Auto!$D$3:$D1000,"&gt;="&amp;DATE(P$1,P$2,1),Prov_Auto!$D$3:$D1000, "&lt;="&amp;EOMONTH(DATE(P$1,P$2,1),0)))</f>
        <v/>
      </c>
      <c r="Q16" s="48" t="str">
        <f>IF($D16="","", (SUMIFS(Transacoes!$D$3:$D1000,Transacoes!$C$3:$C1000,$D16,Transacoes!$B$3:$B1000,"C", Transacoes!$A$3:$A1000, "&lt;"&amp;EOMONTH(DATE(Q$1,Q$2,1),0))-SUMIFS(Transacoes!$D$3:$D1000,Transacoes!$C$3:$C1000,$D16,Transacoes!$B$3:$B1000,"V", Transacoes!$A$3:$A1000, "&lt;"&amp;EOMONTH(DATE(Q$1,Q$2,1),0)))*SUMIFS(Prov_Auto!$E$3:$E1000, Prov_Auto!$A$3:$A1000, $D16, Prov_Auto!$D$3:$D1000,"&gt;="&amp;DATE(Q$1,Q$2,1),Prov_Auto!$D$3:$D1000, "&lt;="&amp;EOMONTH(DATE(Q$1,Q$2,1),0)))</f>
        <v/>
      </c>
      <c r="R16" s="47"/>
    </row>
    <row r="17">
      <c r="A17" s="89">
        <f>DATE(L1,L2,1)</f>
        <v>44044</v>
      </c>
      <c r="B17" s="90">
        <f>SUM(L3:L1000)</f>
        <v>0</v>
      </c>
      <c r="C17" s="47"/>
      <c r="D17" s="87"/>
      <c r="E17" s="48" t="str">
        <f>IF($D17="","", (SUMIFS(Transacoes!$D$3:$D1000,Transacoes!$C$3:$C1000,$D17,Transacoes!$B$3:$B1000,"C", Transacoes!$A$3:$A1000, "&lt;"&amp;EOMONTH(DATE(E$1,E$2,1),0))-SUMIFS(Transacoes!$D$3:$D1000,Transacoes!$C$3:$C1000,$D17,Transacoes!$B$3:$B1000,"V", Transacoes!$A$3:$A1000, "&lt;"&amp;EOMONTH(DATE(E$1,E$2,1),0)))*SUMIFS(Prov_Auto!$E$3:$E1000, Prov_Auto!$A$3:$A1000, $D17, Prov_Auto!$D$3:$D1000,"&gt;="&amp;DATE(E$1,E$2,1),Prov_Auto!$D$3:$D1000, "&lt;="&amp;EOMONTH(DATE(E$1,E$2,1),0)))</f>
        <v/>
      </c>
      <c r="F17" s="48" t="str">
        <f>IF($D17="","", (SUMIFS(Transacoes!$D$3:$D1000,Transacoes!$C$3:$C1000,$D17,Transacoes!$B$3:$B1000,"C", Transacoes!$A$3:$A1000, "&lt;"&amp;EOMONTH(DATE(F$1,F$2,1),0))-SUMIFS(Transacoes!$D$3:$D1000,Transacoes!$C$3:$C1000,$D17,Transacoes!$B$3:$B1000,"V", Transacoes!$A$3:$A1000, "&lt;"&amp;EOMONTH(DATE(F$1,F$2,1),0)))*SUMIFS(Prov_Auto!$E$3:$E1000, Prov_Auto!$A$3:$A1000, $D17, Prov_Auto!$D$3:$D1000,"&gt;="&amp;DATE(F$1,F$2,1),Prov_Auto!$D$3:$D1000, "&lt;="&amp;EOMONTH(DATE(F$1,F$2,1),0)))</f>
        <v/>
      </c>
      <c r="G17" s="48" t="str">
        <f>IF($D17="","", (SUMIFS(Transacoes!$D$3:$D1000,Transacoes!$C$3:$C1000,$D17,Transacoes!$B$3:$B1000,"C", Transacoes!$A$3:$A1000, "&lt;"&amp;EOMONTH(DATE(G$1,G$2,1),0))-SUMIFS(Transacoes!$D$3:$D1000,Transacoes!$C$3:$C1000,$D17,Transacoes!$B$3:$B1000,"V", Transacoes!$A$3:$A1000, "&lt;"&amp;EOMONTH(DATE(G$1,G$2,1),0)))*SUMIFS(Prov_Auto!$E$3:$E1000, Prov_Auto!$A$3:$A1000, $D17, Prov_Auto!$D$3:$D1000,"&gt;="&amp;DATE(G$1,G$2,1),Prov_Auto!$D$3:$D1000, "&lt;="&amp;EOMONTH(DATE(G$1,G$2,1),0)))</f>
        <v/>
      </c>
      <c r="H17" s="48" t="str">
        <f>IF($D17="","", (SUMIFS(Transacoes!$D$3:$D1000,Transacoes!$C$3:$C1000,$D17,Transacoes!$B$3:$B1000,"C", Transacoes!$A$3:$A1000, "&lt;"&amp;EOMONTH(DATE(H$1,H$2,1),0))-SUMIFS(Transacoes!$D$3:$D1000,Transacoes!$C$3:$C1000,$D17,Transacoes!$B$3:$B1000,"V", Transacoes!$A$3:$A1000, "&lt;"&amp;EOMONTH(DATE(H$1,H$2,1),0)))*SUMIFS(Prov_Auto!$E$3:$E1000, Prov_Auto!$A$3:$A1000, $D17, Prov_Auto!$D$3:$D1000,"&gt;="&amp;DATE(H$1,H$2,1),Prov_Auto!$D$3:$D1000, "&lt;="&amp;EOMONTH(DATE(H$1,H$2,1),0)))</f>
        <v/>
      </c>
      <c r="I17" s="48" t="str">
        <f>IF($D17="","", (SUMIFS(Transacoes!$D$3:$D1000,Transacoes!$C$3:$C1000,$D17,Transacoes!$B$3:$B1000,"C", Transacoes!$A$3:$A1000, "&lt;"&amp;EOMONTH(DATE(I$1,I$2,1),0))-SUMIFS(Transacoes!$D$3:$D1000,Transacoes!$C$3:$C1000,$D17,Transacoes!$B$3:$B1000,"V", Transacoes!$A$3:$A1000, "&lt;"&amp;EOMONTH(DATE(I$1,I$2,1),0)))*SUMIFS(Prov_Auto!$E$3:$E1000, Prov_Auto!$A$3:$A1000, $D17, Prov_Auto!$D$3:$D1000,"&gt;="&amp;DATE(I$1,I$2,1),Prov_Auto!$D$3:$D1000, "&lt;="&amp;EOMONTH(DATE(I$1,I$2,1),0)))</f>
        <v/>
      </c>
      <c r="J17" s="48" t="str">
        <f>IF($D17="","", (SUMIFS(Transacoes!$D$3:$D1000,Transacoes!$C$3:$C1000,$D17,Transacoes!$B$3:$B1000,"C", Transacoes!$A$3:$A1000, "&lt;"&amp;EOMONTH(DATE(J$1,J$2,1),0))-SUMIFS(Transacoes!$D$3:$D1000,Transacoes!$C$3:$C1000,$D17,Transacoes!$B$3:$B1000,"V", Transacoes!$A$3:$A1000, "&lt;"&amp;EOMONTH(DATE(J$1,J$2,1),0)))*SUMIFS(Prov_Auto!$E$3:$E1000, Prov_Auto!$A$3:$A1000, $D17, Prov_Auto!$D$3:$D1000,"&gt;="&amp;DATE(J$1,J$2,1),Prov_Auto!$D$3:$D1000, "&lt;="&amp;EOMONTH(DATE(J$1,J$2,1),0)))</f>
        <v/>
      </c>
      <c r="K17" s="48" t="str">
        <f>IF($D17="","", (SUMIFS(Transacoes!$D$3:$D1000,Transacoes!$C$3:$C1000,$D17,Transacoes!$B$3:$B1000,"C", Transacoes!$A$3:$A1000, "&lt;"&amp;EOMONTH(DATE(K$1,K$2,1),0))-SUMIFS(Transacoes!$D$3:$D1000,Transacoes!$C$3:$C1000,$D17,Transacoes!$B$3:$B1000,"V", Transacoes!$A$3:$A1000, "&lt;"&amp;EOMONTH(DATE(K$1,K$2,1),0)))*SUMIFS(Prov_Auto!$E$3:$E1000, Prov_Auto!$A$3:$A1000, $D17, Prov_Auto!$D$3:$D1000,"&gt;="&amp;DATE(K$1,K$2,1),Prov_Auto!$D$3:$D1000, "&lt;="&amp;EOMONTH(DATE(K$1,K$2,1),0)))</f>
        <v/>
      </c>
      <c r="L17" s="48" t="str">
        <f>IF($D17="","", (SUMIFS(Transacoes!$D$3:$D1000,Transacoes!$C$3:$C1000,$D17,Transacoes!$B$3:$B1000,"C", Transacoes!$A$3:$A1000, "&lt;"&amp;EOMONTH(DATE(L$1,L$2,1),0))-SUMIFS(Transacoes!$D$3:$D1000,Transacoes!$C$3:$C1000,$D17,Transacoes!$B$3:$B1000,"V", Transacoes!$A$3:$A1000, "&lt;"&amp;EOMONTH(DATE(L$1,L$2,1),0)))*SUMIFS(Prov_Auto!$E$3:$E1000, Prov_Auto!$A$3:$A1000, $D17, Prov_Auto!$D$3:$D1000,"&gt;="&amp;DATE(L$1,L$2,1),Prov_Auto!$D$3:$D1000, "&lt;="&amp;EOMONTH(DATE(L$1,L$2,1),0)))</f>
        <v/>
      </c>
      <c r="M17" s="48" t="str">
        <f>IF($D17="","", (SUMIFS(Transacoes!$D$3:$D1000,Transacoes!$C$3:$C1000,$D17,Transacoes!$B$3:$B1000,"C", Transacoes!$A$3:$A1000, "&lt;"&amp;EOMONTH(DATE(M$1,M$2,1),0))-SUMIFS(Transacoes!$D$3:$D1000,Transacoes!$C$3:$C1000,$D17,Transacoes!$B$3:$B1000,"V", Transacoes!$A$3:$A1000, "&lt;"&amp;EOMONTH(DATE(M$1,M$2,1),0)))*SUMIFS(Prov_Auto!$E$3:$E1000, Prov_Auto!$A$3:$A1000, $D17, Prov_Auto!$D$3:$D1000,"&gt;="&amp;DATE(M$1,M$2,1),Prov_Auto!$D$3:$D1000, "&lt;="&amp;EOMONTH(DATE(M$1,M$2,1),0)))</f>
        <v/>
      </c>
      <c r="N17" s="48" t="str">
        <f>IF($D17="","", (SUMIFS(Transacoes!$D$3:$D1000,Transacoes!$C$3:$C1000,$D17,Transacoes!$B$3:$B1000,"C", Transacoes!$A$3:$A1000, "&lt;"&amp;EOMONTH(DATE(N$1,N$2,1),0))-SUMIFS(Transacoes!$D$3:$D1000,Transacoes!$C$3:$C1000,$D17,Transacoes!$B$3:$B1000,"V", Transacoes!$A$3:$A1000, "&lt;"&amp;EOMONTH(DATE(N$1,N$2,1),0)))*SUMIFS(Prov_Auto!$E$3:$E1000, Prov_Auto!$A$3:$A1000, $D17, Prov_Auto!$D$3:$D1000,"&gt;="&amp;DATE(N$1,N$2,1),Prov_Auto!$D$3:$D1000, "&lt;="&amp;EOMONTH(DATE(N$1,N$2,1),0)))</f>
        <v/>
      </c>
      <c r="O17" s="48" t="str">
        <f>IF($D17="","", (SUMIFS(Transacoes!$D$3:$D1000,Transacoes!$C$3:$C1000,$D17,Transacoes!$B$3:$B1000,"C", Transacoes!$A$3:$A1000, "&lt;"&amp;EOMONTH(DATE(O$1,O$2,1),0))-SUMIFS(Transacoes!$D$3:$D1000,Transacoes!$C$3:$C1000,$D17,Transacoes!$B$3:$B1000,"V", Transacoes!$A$3:$A1000, "&lt;"&amp;EOMONTH(DATE(O$1,O$2,1),0)))*SUMIFS(Prov_Auto!$E$3:$E1000, Prov_Auto!$A$3:$A1000, $D17, Prov_Auto!$D$3:$D1000,"&gt;="&amp;DATE(O$1,O$2,1),Prov_Auto!$D$3:$D1000, "&lt;="&amp;EOMONTH(DATE(O$1,O$2,1),0)))</f>
        <v/>
      </c>
      <c r="P17" s="48" t="str">
        <f>IF($D17="","", (SUMIFS(Transacoes!$D$3:$D1000,Transacoes!$C$3:$C1000,$D17,Transacoes!$B$3:$B1000,"C", Transacoes!$A$3:$A1000, "&lt;"&amp;EOMONTH(DATE(P$1,P$2,1),0))-SUMIFS(Transacoes!$D$3:$D1000,Transacoes!$C$3:$C1000,$D17,Transacoes!$B$3:$B1000,"V", Transacoes!$A$3:$A1000, "&lt;"&amp;EOMONTH(DATE(P$1,P$2,1),0)))*SUMIFS(Prov_Auto!$E$3:$E1000, Prov_Auto!$A$3:$A1000, $D17, Prov_Auto!$D$3:$D1000,"&gt;="&amp;DATE(P$1,P$2,1),Prov_Auto!$D$3:$D1000, "&lt;="&amp;EOMONTH(DATE(P$1,P$2,1),0)))</f>
        <v/>
      </c>
      <c r="Q17" s="48" t="str">
        <f>IF($D17="","", (SUMIFS(Transacoes!$D$3:$D1000,Transacoes!$C$3:$C1000,$D17,Transacoes!$B$3:$B1000,"C", Transacoes!$A$3:$A1000, "&lt;"&amp;EOMONTH(DATE(Q$1,Q$2,1),0))-SUMIFS(Transacoes!$D$3:$D1000,Transacoes!$C$3:$C1000,$D17,Transacoes!$B$3:$B1000,"V", Transacoes!$A$3:$A1000, "&lt;"&amp;EOMONTH(DATE(Q$1,Q$2,1),0)))*SUMIFS(Prov_Auto!$E$3:$E1000, Prov_Auto!$A$3:$A1000, $D17, Prov_Auto!$D$3:$D1000,"&gt;="&amp;DATE(Q$1,Q$2,1),Prov_Auto!$D$3:$D1000, "&lt;="&amp;EOMONTH(DATE(Q$1,Q$2,1),0)))</f>
        <v/>
      </c>
      <c r="R17" s="47"/>
    </row>
    <row r="18">
      <c r="A18" s="89">
        <f>DATE(K1,K2,1)</f>
        <v>44075</v>
      </c>
      <c r="B18" s="90">
        <f>SUM(K3:K1000)</f>
        <v>0</v>
      </c>
      <c r="C18" s="47"/>
      <c r="D18" s="87"/>
      <c r="E18" s="48" t="str">
        <f>IF($D18="","", (SUMIFS(Transacoes!$D$3:$D1000,Transacoes!$C$3:$C1000,$D18,Transacoes!$B$3:$B1000,"C", Transacoes!$A$3:$A1000, "&lt;"&amp;EOMONTH(DATE(E$1,E$2,1),0))-SUMIFS(Transacoes!$D$3:$D1000,Transacoes!$C$3:$C1000,$D18,Transacoes!$B$3:$B1000,"V", Transacoes!$A$3:$A1000, "&lt;"&amp;EOMONTH(DATE(E$1,E$2,1),0)))*SUMIFS(Prov_Auto!$E$3:$E1000, Prov_Auto!$A$3:$A1000, $D18, Prov_Auto!$D$3:$D1000,"&gt;="&amp;DATE(E$1,E$2,1),Prov_Auto!$D$3:$D1000, "&lt;="&amp;EOMONTH(DATE(E$1,E$2,1),0)))</f>
        <v/>
      </c>
      <c r="F18" s="48" t="str">
        <f>IF($D18="","", (SUMIFS(Transacoes!$D$3:$D1000,Transacoes!$C$3:$C1000,$D18,Transacoes!$B$3:$B1000,"C", Transacoes!$A$3:$A1000, "&lt;"&amp;EOMONTH(DATE(F$1,F$2,1),0))-SUMIFS(Transacoes!$D$3:$D1000,Transacoes!$C$3:$C1000,$D18,Transacoes!$B$3:$B1000,"V", Transacoes!$A$3:$A1000, "&lt;"&amp;EOMONTH(DATE(F$1,F$2,1),0)))*SUMIFS(Prov_Auto!$E$3:$E1000, Prov_Auto!$A$3:$A1000, $D18, Prov_Auto!$D$3:$D1000,"&gt;="&amp;DATE(F$1,F$2,1),Prov_Auto!$D$3:$D1000, "&lt;="&amp;EOMONTH(DATE(F$1,F$2,1),0)))</f>
        <v/>
      </c>
      <c r="G18" s="48" t="str">
        <f>IF($D18="","", (SUMIFS(Transacoes!$D$3:$D1000,Transacoes!$C$3:$C1000,$D18,Transacoes!$B$3:$B1000,"C", Transacoes!$A$3:$A1000, "&lt;"&amp;EOMONTH(DATE(G$1,G$2,1),0))-SUMIFS(Transacoes!$D$3:$D1000,Transacoes!$C$3:$C1000,$D18,Transacoes!$B$3:$B1000,"V", Transacoes!$A$3:$A1000, "&lt;"&amp;EOMONTH(DATE(G$1,G$2,1),0)))*SUMIFS(Prov_Auto!$E$3:$E1000, Prov_Auto!$A$3:$A1000, $D18, Prov_Auto!$D$3:$D1000,"&gt;="&amp;DATE(G$1,G$2,1),Prov_Auto!$D$3:$D1000, "&lt;="&amp;EOMONTH(DATE(G$1,G$2,1),0)))</f>
        <v/>
      </c>
      <c r="H18" s="48" t="str">
        <f>IF($D18="","", (SUMIFS(Transacoes!$D$3:$D1000,Transacoes!$C$3:$C1000,$D18,Transacoes!$B$3:$B1000,"C", Transacoes!$A$3:$A1000, "&lt;"&amp;EOMONTH(DATE(H$1,H$2,1),0))-SUMIFS(Transacoes!$D$3:$D1000,Transacoes!$C$3:$C1000,$D18,Transacoes!$B$3:$B1000,"V", Transacoes!$A$3:$A1000, "&lt;"&amp;EOMONTH(DATE(H$1,H$2,1),0)))*SUMIFS(Prov_Auto!$E$3:$E1000, Prov_Auto!$A$3:$A1000, $D18, Prov_Auto!$D$3:$D1000,"&gt;="&amp;DATE(H$1,H$2,1),Prov_Auto!$D$3:$D1000, "&lt;="&amp;EOMONTH(DATE(H$1,H$2,1),0)))</f>
        <v/>
      </c>
      <c r="I18" s="48" t="str">
        <f>IF($D18="","", (SUMIFS(Transacoes!$D$3:$D1000,Transacoes!$C$3:$C1000,$D18,Transacoes!$B$3:$B1000,"C", Transacoes!$A$3:$A1000, "&lt;"&amp;EOMONTH(DATE(I$1,I$2,1),0))-SUMIFS(Transacoes!$D$3:$D1000,Transacoes!$C$3:$C1000,$D18,Transacoes!$B$3:$B1000,"V", Transacoes!$A$3:$A1000, "&lt;"&amp;EOMONTH(DATE(I$1,I$2,1),0)))*SUMIFS(Prov_Auto!$E$3:$E1000, Prov_Auto!$A$3:$A1000, $D18, Prov_Auto!$D$3:$D1000,"&gt;="&amp;DATE(I$1,I$2,1),Prov_Auto!$D$3:$D1000, "&lt;="&amp;EOMONTH(DATE(I$1,I$2,1),0)))</f>
        <v/>
      </c>
      <c r="J18" s="48" t="str">
        <f>IF($D18="","", (SUMIFS(Transacoes!$D$3:$D1000,Transacoes!$C$3:$C1000,$D18,Transacoes!$B$3:$B1000,"C", Transacoes!$A$3:$A1000, "&lt;"&amp;EOMONTH(DATE(J$1,J$2,1),0))-SUMIFS(Transacoes!$D$3:$D1000,Transacoes!$C$3:$C1000,$D18,Transacoes!$B$3:$B1000,"V", Transacoes!$A$3:$A1000, "&lt;"&amp;EOMONTH(DATE(J$1,J$2,1),0)))*SUMIFS(Prov_Auto!$E$3:$E1000, Prov_Auto!$A$3:$A1000, $D18, Prov_Auto!$D$3:$D1000,"&gt;="&amp;DATE(J$1,J$2,1),Prov_Auto!$D$3:$D1000, "&lt;="&amp;EOMONTH(DATE(J$1,J$2,1),0)))</f>
        <v/>
      </c>
      <c r="K18" s="48" t="str">
        <f>IF($D18="","", (SUMIFS(Transacoes!$D$3:$D1000,Transacoes!$C$3:$C1000,$D18,Transacoes!$B$3:$B1000,"C", Transacoes!$A$3:$A1000, "&lt;"&amp;EOMONTH(DATE(K$1,K$2,1),0))-SUMIFS(Transacoes!$D$3:$D1000,Transacoes!$C$3:$C1000,$D18,Transacoes!$B$3:$B1000,"V", Transacoes!$A$3:$A1000, "&lt;"&amp;EOMONTH(DATE(K$1,K$2,1),0)))*SUMIFS(Prov_Auto!$E$3:$E1000, Prov_Auto!$A$3:$A1000, $D18, Prov_Auto!$D$3:$D1000,"&gt;="&amp;DATE(K$1,K$2,1),Prov_Auto!$D$3:$D1000, "&lt;="&amp;EOMONTH(DATE(K$1,K$2,1),0)))</f>
        <v/>
      </c>
      <c r="L18" s="48" t="str">
        <f>IF($D18="","", (SUMIFS(Transacoes!$D$3:$D1000,Transacoes!$C$3:$C1000,$D18,Transacoes!$B$3:$B1000,"C", Transacoes!$A$3:$A1000, "&lt;"&amp;EOMONTH(DATE(L$1,L$2,1),0))-SUMIFS(Transacoes!$D$3:$D1000,Transacoes!$C$3:$C1000,$D18,Transacoes!$B$3:$B1000,"V", Transacoes!$A$3:$A1000, "&lt;"&amp;EOMONTH(DATE(L$1,L$2,1),0)))*SUMIFS(Prov_Auto!$E$3:$E1000, Prov_Auto!$A$3:$A1000, $D18, Prov_Auto!$D$3:$D1000,"&gt;="&amp;DATE(L$1,L$2,1),Prov_Auto!$D$3:$D1000, "&lt;="&amp;EOMONTH(DATE(L$1,L$2,1),0)))</f>
        <v/>
      </c>
      <c r="M18" s="48" t="str">
        <f>IF($D18="","", (SUMIFS(Transacoes!$D$3:$D1000,Transacoes!$C$3:$C1000,$D18,Transacoes!$B$3:$B1000,"C", Transacoes!$A$3:$A1000, "&lt;"&amp;EOMONTH(DATE(M$1,M$2,1),0))-SUMIFS(Transacoes!$D$3:$D1000,Transacoes!$C$3:$C1000,$D18,Transacoes!$B$3:$B1000,"V", Transacoes!$A$3:$A1000, "&lt;"&amp;EOMONTH(DATE(M$1,M$2,1),0)))*SUMIFS(Prov_Auto!$E$3:$E1000, Prov_Auto!$A$3:$A1000, $D18, Prov_Auto!$D$3:$D1000,"&gt;="&amp;DATE(M$1,M$2,1),Prov_Auto!$D$3:$D1000, "&lt;="&amp;EOMONTH(DATE(M$1,M$2,1),0)))</f>
        <v/>
      </c>
      <c r="N18" s="48" t="str">
        <f>IF($D18="","", (SUMIFS(Transacoes!$D$3:$D1000,Transacoes!$C$3:$C1000,$D18,Transacoes!$B$3:$B1000,"C", Transacoes!$A$3:$A1000, "&lt;"&amp;EOMONTH(DATE(N$1,N$2,1),0))-SUMIFS(Transacoes!$D$3:$D1000,Transacoes!$C$3:$C1000,$D18,Transacoes!$B$3:$B1000,"V", Transacoes!$A$3:$A1000, "&lt;"&amp;EOMONTH(DATE(N$1,N$2,1),0)))*SUMIFS(Prov_Auto!$E$3:$E1000, Prov_Auto!$A$3:$A1000, $D18, Prov_Auto!$D$3:$D1000,"&gt;="&amp;DATE(N$1,N$2,1),Prov_Auto!$D$3:$D1000, "&lt;="&amp;EOMONTH(DATE(N$1,N$2,1),0)))</f>
        <v/>
      </c>
      <c r="O18" s="48" t="str">
        <f>IF($D18="","", (SUMIFS(Transacoes!$D$3:$D1000,Transacoes!$C$3:$C1000,$D18,Transacoes!$B$3:$B1000,"C", Transacoes!$A$3:$A1000, "&lt;"&amp;EOMONTH(DATE(O$1,O$2,1),0))-SUMIFS(Transacoes!$D$3:$D1000,Transacoes!$C$3:$C1000,$D18,Transacoes!$B$3:$B1000,"V", Transacoes!$A$3:$A1000, "&lt;"&amp;EOMONTH(DATE(O$1,O$2,1),0)))*SUMIFS(Prov_Auto!$E$3:$E1000, Prov_Auto!$A$3:$A1000, $D18, Prov_Auto!$D$3:$D1000,"&gt;="&amp;DATE(O$1,O$2,1),Prov_Auto!$D$3:$D1000, "&lt;="&amp;EOMONTH(DATE(O$1,O$2,1),0)))</f>
        <v/>
      </c>
      <c r="P18" s="48" t="str">
        <f>IF($D18="","", (SUMIFS(Transacoes!$D$3:$D1000,Transacoes!$C$3:$C1000,$D18,Transacoes!$B$3:$B1000,"C", Transacoes!$A$3:$A1000, "&lt;"&amp;EOMONTH(DATE(P$1,P$2,1),0))-SUMIFS(Transacoes!$D$3:$D1000,Transacoes!$C$3:$C1000,$D18,Transacoes!$B$3:$B1000,"V", Transacoes!$A$3:$A1000, "&lt;"&amp;EOMONTH(DATE(P$1,P$2,1),0)))*SUMIFS(Prov_Auto!$E$3:$E1000, Prov_Auto!$A$3:$A1000, $D18, Prov_Auto!$D$3:$D1000,"&gt;="&amp;DATE(P$1,P$2,1),Prov_Auto!$D$3:$D1000, "&lt;="&amp;EOMONTH(DATE(P$1,P$2,1),0)))</f>
        <v/>
      </c>
      <c r="Q18" s="48" t="str">
        <f>IF($D18="","", (SUMIFS(Transacoes!$D$3:$D1000,Transacoes!$C$3:$C1000,$D18,Transacoes!$B$3:$B1000,"C", Transacoes!$A$3:$A1000, "&lt;"&amp;EOMONTH(DATE(Q$1,Q$2,1),0))-SUMIFS(Transacoes!$D$3:$D1000,Transacoes!$C$3:$C1000,$D18,Transacoes!$B$3:$B1000,"V", Transacoes!$A$3:$A1000, "&lt;"&amp;EOMONTH(DATE(Q$1,Q$2,1),0)))*SUMIFS(Prov_Auto!$E$3:$E1000, Prov_Auto!$A$3:$A1000, $D18, Prov_Auto!$D$3:$D1000,"&gt;="&amp;DATE(Q$1,Q$2,1),Prov_Auto!$D$3:$D1000, "&lt;="&amp;EOMONTH(DATE(Q$1,Q$2,1),0)))</f>
        <v/>
      </c>
      <c r="R18" s="47"/>
    </row>
    <row r="19">
      <c r="A19" s="89">
        <f>DATE(J1,J2,1)</f>
        <v>44105</v>
      </c>
      <c r="B19" s="90">
        <f>SUM(J3:J1000)</f>
        <v>0</v>
      </c>
      <c r="C19" s="47"/>
      <c r="D19" s="87"/>
      <c r="E19" s="48" t="str">
        <f>IF($D19="","", (SUMIFS(Transacoes!$D$3:$D1000,Transacoes!$C$3:$C1000,$D19,Transacoes!$B$3:$B1000,"C", Transacoes!$A$3:$A1000, "&lt;"&amp;EOMONTH(DATE(E$1,E$2,1),0))-SUMIFS(Transacoes!$D$3:$D1000,Transacoes!$C$3:$C1000,$D19,Transacoes!$B$3:$B1000,"V", Transacoes!$A$3:$A1000, "&lt;"&amp;EOMONTH(DATE(E$1,E$2,1),0)))*SUMIFS(Prov_Auto!$E$3:$E1000, Prov_Auto!$A$3:$A1000, $D19, Prov_Auto!$D$3:$D1000,"&gt;="&amp;DATE(E$1,E$2,1),Prov_Auto!$D$3:$D1000, "&lt;="&amp;EOMONTH(DATE(E$1,E$2,1),0)))</f>
        <v/>
      </c>
      <c r="F19" s="48" t="str">
        <f>IF($D19="","", (SUMIFS(Transacoes!$D$3:$D1000,Transacoes!$C$3:$C1000,$D19,Transacoes!$B$3:$B1000,"C", Transacoes!$A$3:$A1000, "&lt;"&amp;EOMONTH(DATE(F$1,F$2,1),0))-SUMIFS(Transacoes!$D$3:$D1000,Transacoes!$C$3:$C1000,$D19,Transacoes!$B$3:$B1000,"V", Transacoes!$A$3:$A1000, "&lt;"&amp;EOMONTH(DATE(F$1,F$2,1),0)))*SUMIFS(Prov_Auto!$E$3:$E1000, Prov_Auto!$A$3:$A1000, $D19, Prov_Auto!$D$3:$D1000,"&gt;="&amp;DATE(F$1,F$2,1),Prov_Auto!$D$3:$D1000, "&lt;="&amp;EOMONTH(DATE(F$1,F$2,1),0)))</f>
        <v/>
      </c>
      <c r="G19" s="48" t="str">
        <f>IF($D19="","", (SUMIFS(Transacoes!$D$3:$D1000,Transacoes!$C$3:$C1000,$D19,Transacoes!$B$3:$B1000,"C", Transacoes!$A$3:$A1000, "&lt;"&amp;EOMONTH(DATE(G$1,G$2,1),0))-SUMIFS(Transacoes!$D$3:$D1000,Transacoes!$C$3:$C1000,$D19,Transacoes!$B$3:$B1000,"V", Transacoes!$A$3:$A1000, "&lt;"&amp;EOMONTH(DATE(G$1,G$2,1),0)))*SUMIFS(Prov_Auto!$E$3:$E1000, Prov_Auto!$A$3:$A1000, $D19, Prov_Auto!$D$3:$D1000,"&gt;="&amp;DATE(G$1,G$2,1),Prov_Auto!$D$3:$D1000, "&lt;="&amp;EOMONTH(DATE(G$1,G$2,1),0)))</f>
        <v/>
      </c>
      <c r="H19" s="48" t="str">
        <f>IF($D19="","", (SUMIFS(Transacoes!$D$3:$D1000,Transacoes!$C$3:$C1000,$D19,Transacoes!$B$3:$B1000,"C", Transacoes!$A$3:$A1000, "&lt;"&amp;EOMONTH(DATE(H$1,H$2,1),0))-SUMIFS(Transacoes!$D$3:$D1000,Transacoes!$C$3:$C1000,$D19,Transacoes!$B$3:$B1000,"V", Transacoes!$A$3:$A1000, "&lt;"&amp;EOMONTH(DATE(H$1,H$2,1),0)))*SUMIFS(Prov_Auto!$E$3:$E1000, Prov_Auto!$A$3:$A1000, $D19, Prov_Auto!$D$3:$D1000,"&gt;="&amp;DATE(H$1,H$2,1),Prov_Auto!$D$3:$D1000, "&lt;="&amp;EOMONTH(DATE(H$1,H$2,1),0)))</f>
        <v/>
      </c>
      <c r="I19" s="48" t="str">
        <f>IF($D19="","", (SUMIFS(Transacoes!$D$3:$D1000,Transacoes!$C$3:$C1000,$D19,Transacoes!$B$3:$B1000,"C", Transacoes!$A$3:$A1000, "&lt;"&amp;EOMONTH(DATE(I$1,I$2,1),0))-SUMIFS(Transacoes!$D$3:$D1000,Transacoes!$C$3:$C1000,$D19,Transacoes!$B$3:$B1000,"V", Transacoes!$A$3:$A1000, "&lt;"&amp;EOMONTH(DATE(I$1,I$2,1),0)))*SUMIFS(Prov_Auto!$E$3:$E1000, Prov_Auto!$A$3:$A1000, $D19, Prov_Auto!$D$3:$D1000,"&gt;="&amp;DATE(I$1,I$2,1),Prov_Auto!$D$3:$D1000, "&lt;="&amp;EOMONTH(DATE(I$1,I$2,1),0)))</f>
        <v/>
      </c>
      <c r="J19" s="48" t="str">
        <f>IF($D19="","", (SUMIFS(Transacoes!$D$3:$D1000,Transacoes!$C$3:$C1000,$D19,Transacoes!$B$3:$B1000,"C", Transacoes!$A$3:$A1000, "&lt;"&amp;EOMONTH(DATE(J$1,J$2,1),0))-SUMIFS(Transacoes!$D$3:$D1000,Transacoes!$C$3:$C1000,$D19,Transacoes!$B$3:$B1000,"V", Transacoes!$A$3:$A1000, "&lt;"&amp;EOMONTH(DATE(J$1,J$2,1),0)))*SUMIFS(Prov_Auto!$E$3:$E1000, Prov_Auto!$A$3:$A1000, $D19, Prov_Auto!$D$3:$D1000,"&gt;="&amp;DATE(J$1,J$2,1),Prov_Auto!$D$3:$D1000, "&lt;="&amp;EOMONTH(DATE(J$1,J$2,1),0)))</f>
        <v/>
      </c>
      <c r="K19" s="48" t="str">
        <f>IF($D19="","", (SUMIFS(Transacoes!$D$3:$D1000,Transacoes!$C$3:$C1000,$D19,Transacoes!$B$3:$B1000,"C", Transacoes!$A$3:$A1000, "&lt;"&amp;EOMONTH(DATE(K$1,K$2,1),0))-SUMIFS(Transacoes!$D$3:$D1000,Transacoes!$C$3:$C1000,$D19,Transacoes!$B$3:$B1000,"V", Transacoes!$A$3:$A1000, "&lt;"&amp;EOMONTH(DATE(K$1,K$2,1),0)))*SUMIFS(Prov_Auto!$E$3:$E1000, Prov_Auto!$A$3:$A1000, $D19, Prov_Auto!$D$3:$D1000,"&gt;="&amp;DATE(K$1,K$2,1),Prov_Auto!$D$3:$D1000, "&lt;="&amp;EOMONTH(DATE(K$1,K$2,1),0)))</f>
        <v/>
      </c>
      <c r="L19" s="48" t="str">
        <f>IF($D19="","", (SUMIFS(Transacoes!$D$3:$D1000,Transacoes!$C$3:$C1000,$D19,Transacoes!$B$3:$B1000,"C", Transacoes!$A$3:$A1000, "&lt;"&amp;EOMONTH(DATE(L$1,L$2,1),0))-SUMIFS(Transacoes!$D$3:$D1000,Transacoes!$C$3:$C1000,$D19,Transacoes!$B$3:$B1000,"V", Transacoes!$A$3:$A1000, "&lt;"&amp;EOMONTH(DATE(L$1,L$2,1),0)))*SUMIFS(Prov_Auto!$E$3:$E1000, Prov_Auto!$A$3:$A1000, $D19, Prov_Auto!$D$3:$D1000,"&gt;="&amp;DATE(L$1,L$2,1),Prov_Auto!$D$3:$D1000, "&lt;="&amp;EOMONTH(DATE(L$1,L$2,1),0)))</f>
        <v/>
      </c>
      <c r="M19" s="48" t="str">
        <f>IF($D19="","", (SUMIFS(Transacoes!$D$3:$D1000,Transacoes!$C$3:$C1000,$D19,Transacoes!$B$3:$B1000,"C", Transacoes!$A$3:$A1000, "&lt;"&amp;EOMONTH(DATE(M$1,M$2,1),0))-SUMIFS(Transacoes!$D$3:$D1000,Transacoes!$C$3:$C1000,$D19,Transacoes!$B$3:$B1000,"V", Transacoes!$A$3:$A1000, "&lt;"&amp;EOMONTH(DATE(M$1,M$2,1),0)))*SUMIFS(Prov_Auto!$E$3:$E1000, Prov_Auto!$A$3:$A1000, $D19, Prov_Auto!$D$3:$D1000,"&gt;="&amp;DATE(M$1,M$2,1),Prov_Auto!$D$3:$D1000, "&lt;="&amp;EOMONTH(DATE(M$1,M$2,1),0)))</f>
        <v/>
      </c>
      <c r="N19" s="48" t="str">
        <f>IF($D19="","", (SUMIFS(Transacoes!$D$3:$D1000,Transacoes!$C$3:$C1000,$D19,Transacoes!$B$3:$B1000,"C", Transacoes!$A$3:$A1000, "&lt;"&amp;EOMONTH(DATE(N$1,N$2,1),0))-SUMIFS(Transacoes!$D$3:$D1000,Transacoes!$C$3:$C1000,$D19,Transacoes!$B$3:$B1000,"V", Transacoes!$A$3:$A1000, "&lt;"&amp;EOMONTH(DATE(N$1,N$2,1),0)))*SUMIFS(Prov_Auto!$E$3:$E1000, Prov_Auto!$A$3:$A1000, $D19, Prov_Auto!$D$3:$D1000,"&gt;="&amp;DATE(N$1,N$2,1),Prov_Auto!$D$3:$D1000, "&lt;="&amp;EOMONTH(DATE(N$1,N$2,1),0)))</f>
        <v/>
      </c>
      <c r="O19" s="48" t="str">
        <f>IF($D19="","", (SUMIFS(Transacoes!$D$3:$D1000,Transacoes!$C$3:$C1000,$D19,Transacoes!$B$3:$B1000,"C", Transacoes!$A$3:$A1000, "&lt;"&amp;EOMONTH(DATE(O$1,O$2,1),0))-SUMIFS(Transacoes!$D$3:$D1000,Transacoes!$C$3:$C1000,$D19,Transacoes!$B$3:$B1000,"V", Transacoes!$A$3:$A1000, "&lt;"&amp;EOMONTH(DATE(O$1,O$2,1),0)))*SUMIFS(Prov_Auto!$E$3:$E1000, Prov_Auto!$A$3:$A1000, $D19, Prov_Auto!$D$3:$D1000,"&gt;="&amp;DATE(O$1,O$2,1),Prov_Auto!$D$3:$D1000, "&lt;="&amp;EOMONTH(DATE(O$1,O$2,1),0)))</f>
        <v/>
      </c>
      <c r="P19" s="48" t="str">
        <f>IF($D19="","", (SUMIFS(Transacoes!$D$3:$D1000,Transacoes!$C$3:$C1000,$D19,Transacoes!$B$3:$B1000,"C", Transacoes!$A$3:$A1000, "&lt;"&amp;EOMONTH(DATE(P$1,P$2,1),0))-SUMIFS(Transacoes!$D$3:$D1000,Transacoes!$C$3:$C1000,$D19,Transacoes!$B$3:$B1000,"V", Transacoes!$A$3:$A1000, "&lt;"&amp;EOMONTH(DATE(P$1,P$2,1),0)))*SUMIFS(Prov_Auto!$E$3:$E1000, Prov_Auto!$A$3:$A1000, $D19, Prov_Auto!$D$3:$D1000,"&gt;="&amp;DATE(P$1,P$2,1),Prov_Auto!$D$3:$D1000, "&lt;="&amp;EOMONTH(DATE(P$1,P$2,1),0)))</f>
        <v/>
      </c>
      <c r="Q19" s="48" t="str">
        <f>IF($D19="","", (SUMIFS(Transacoes!$D$3:$D1000,Transacoes!$C$3:$C1000,$D19,Transacoes!$B$3:$B1000,"C", Transacoes!$A$3:$A1000, "&lt;"&amp;EOMONTH(DATE(Q$1,Q$2,1),0))-SUMIFS(Transacoes!$D$3:$D1000,Transacoes!$C$3:$C1000,$D19,Transacoes!$B$3:$B1000,"V", Transacoes!$A$3:$A1000, "&lt;"&amp;EOMONTH(DATE(Q$1,Q$2,1),0)))*SUMIFS(Prov_Auto!$E$3:$E1000, Prov_Auto!$A$3:$A1000, $D19, Prov_Auto!$D$3:$D1000,"&gt;="&amp;DATE(Q$1,Q$2,1),Prov_Auto!$D$3:$D1000, "&lt;="&amp;EOMONTH(DATE(Q$1,Q$2,1),0)))</f>
        <v/>
      </c>
      <c r="R19" s="47"/>
    </row>
    <row r="20">
      <c r="A20" s="89">
        <f>DATE(I1,I2,1)</f>
        <v>44136</v>
      </c>
      <c r="B20" s="90">
        <f>SUM(I3:I1000)</f>
        <v>0</v>
      </c>
      <c r="C20" s="47"/>
      <c r="D20" s="87"/>
      <c r="E20" s="48" t="str">
        <f>IF($D20="","", (SUMIFS(Transacoes!$D$3:$D1000,Transacoes!$C$3:$C1000,$D20,Transacoes!$B$3:$B1000,"C", Transacoes!$A$3:$A1000, "&lt;"&amp;EOMONTH(DATE(E$1,E$2,1),0))-SUMIFS(Transacoes!$D$3:$D1000,Transacoes!$C$3:$C1000,$D20,Transacoes!$B$3:$B1000,"V", Transacoes!$A$3:$A1000, "&lt;"&amp;EOMONTH(DATE(E$1,E$2,1),0)))*SUMIFS(Prov_Auto!$E$3:$E1000, Prov_Auto!$A$3:$A1000, $D20, Prov_Auto!$D$3:$D1000,"&gt;="&amp;DATE(E$1,E$2,1),Prov_Auto!$D$3:$D1000, "&lt;="&amp;EOMONTH(DATE(E$1,E$2,1),0)))</f>
        <v/>
      </c>
      <c r="F20" s="48" t="str">
        <f>IF($D20="","", (SUMIFS(Transacoes!$D$3:$D1000,Transacoes!$C$3:$C1000,$D20,Transacoes!$B$3:$B1000,"C", Transacoes!$A$3:$A1000, "&lt;"&amp;EOMONTH(DATE(F$1,F$2,1),0))-SUMIFS(Transacoes!$D$3:$D1000,Transacoes!$C$3:$C1000,$D20,Transacoes!$B$3:$B1000,"V", Transacoes!$A$3:$A1000, "&lt;"&amp;EOMONTH(DATE(F$1,F$2,1),0)))*SUMIFS(Prov_Auto!$E$3:$E1000, Prov_Auto!$A$3:$A1000, $D20, Prov_Auto!$D$3:$D1000,"&gt;="&amp;DATE(F$1,F$2,1),Prov_Auto!$D$3:$D1000, "&lt;="&amp;EOMONTH(DATE(F$1,F$2,1),0)))</f>
        <v/>
      </c>
      <c r="G20" s="48" t="str">
        <f>IF($D20="","", (SUMIFS(Transacoes!$D$3:$D1000,Transacoes!$C$3:$C1000,$D20,Transacoes!$B$3:$B1000,"C", Transacoes!$A$3:$A1000, "&lt;"&amp;EOMONTH(DATE(G$1,G$2,1),0))-SUMIFS(Transacoes!$D$3:$D1000,Transacoes!$C$3:$C1000,$D20,Transacoes!$B$3:$B1000,"V", Transacoes!$A$3:$A1000, "&lt;"&amp;EOMONTH(DATE(G$1,G$2,1),0)))*SUMIFS(Prov_Auto!$E$3:$E1000, Prov_Auto!$A$3:$A1000, $D20, Prov_Auto!$D$3:$D1000,"&gt;="&amp;DATE(G$1,G$2,1),Prov_Auto!$D$3:$D1000, "&lt;="&amp;EOMONTH(DATE(G$1,G$2,1),0)))</f>
        <v/>
      </c>
      <c r="H20" s="48" t="str">
        <f>IF($D20="","", (SUMIFS(Transacoes!$D$3:$D1000,Transacoes!$C$3:$C1000,$D20,Transacoes!$B$3:$B1000,"C", Transacoes!$A$3:$A1000, "&lt;"&amp;EOMONTH(DATE(H$1,H$2,1),0))-SUMIFS(Transacoes!$D$3:$D1000,Transacoes!$C$3:$C1000,$D20,Transacoes!$B$3:$B1000,"V", Transacoes!$A$3:$A1000, "&lt;"&amp;EOMONTH(DATE(H$1,H$2,1),0)))*SUMIFS(Prov_Auto!$E$3:$E1000, Prov_Auto!$A$3:$A1000, $D20, Prov_Auto!$D$3:$D1000,"&gt;="&amp;DATE(H$1,H$2,1),Prov_Auto!$D$3:$D1000, "&lt;="&amp;EOMONTH(DATE(H$1,H$2,1),0)))</f>
        <v/>
      </c>
      <c r="I20" s="48" t="str">
        <f>IF($D20="","", (SUMIFS(Transacoes!$D$3:$D1000,Transacoes!$C$3:$C1000,$D20,Transacoes!$B$3:$B1000,"C", Transacoes!$A$3:$A1000, "&lt;"&amp;EOMONTH(DATE(I$1,I$2,1),0))-SUMIFS(Transacoes!$D$3:$D1000,Transacoes!$C$3:$C1000,$D20,Transacoes!$B$3:$B1000,"V", Transacoes!$A$3:$A1000, "&lt;"&amp;EOMONTH(DATE(I$1,I$2,1),0)))*SUMIFS(Prov_Auto!$E$3:$E1000, Prov_Auto!$A$3:$A1000, $D20, Prov_Auto!$D$3:$D1000,"&gt;="&amp;DATE(I$1,I$2,1),Prov_Auto!$D$3:$D1000, "&lt;="&amp;EOMONTH(DATE(I$1,I$2,1),0)))</f>
        <v/>
      </c>
      <c r="J20" s="48" t="str">
        <f>IF($D20="","", (SUMIFS(Transacoes!$D$3:$D1000,Transacoes!$C$3:$C1000,$D20,Transacoes!$B$3:$B1000,"C", Transacoes!$A$3:$A1000, "&lt;"&amp;EOMONTH(DATE(J$1,J$2,1),0))-SUMIFS(Transacoes!$D$3:$D1000,Transacoes!$C$3:$C1000,$D20,Transacoes!$B$3:$B1000,"V", Transacoes!$A$3:$A1000, "&lt;"&amp;EOMONTH(DATE(J$1,J$2,1),0)))*SUMIFS(Prov_Auto!$E$3:$E1000, Prov_Auto!$A$3:$A1000, $D20, Prov_Auto!$D$3:$D1000,"&gt;="&amp;DATE(J$1,J$2,1),Prov_Auto!$D$3:$D1000, "&lt;="&amp;EOMONTH(DATE(J$1,J$2,1),0)))</f>
        <v/>
      </c>
      <c r="K20" s="48" t="str">
        <f>IF($D20="","", (SUMIFS(Transacoes!$D$3:$D1000,Transacoes!$C$3:$C1000,$D20,Transacoes!$B$3:$B1000,"C", Transacoes!$A$3:$A1000, "&lt;"&amp;EOMONTH(DATE(K$1,K$2,1),0))-SUMIFS(Transacoes!$D$3:$D1000,Transacoes!$C$3:$C1000,$D20,Transacoes!$B$3:$B1000,"V", Transacoes!$A$3:$A1000, "&lt;"&amp;EOMONTH(DATE(K$1,K$2,1),0)))*SUMIFS(Prov_Auto!$E$3:$E1000, Prov_Auto!$A$3:$A1000, $D20, Prov_Auto!$D$3:$D1000,"&gt;="&amp;DATE(K$1,K$2,1),Prov_Auto!$D$3:$D1000, "&lt;="&amp;EOMONTH(DATE(K$1,K$2,1),0)))</f>
        <v/>
      </c>
      <c r="L20" s="48" t="str">
        <f>IF($D20="","", (SUMIFS(Transacoes!$D$3:$D1000,Transacoes!$C$3:$C1000,$D20,Transacoes!$B$3:$B1000,"C", Transacoes!$A$3:$A1000, "&lt;"&amp;EOMONTH(DATE(L$1,L$2,1),0))-SUMIFS(Transacoes!$D$3:$D1000,Transacoes!$C$3:$C1000,$D20,Transacoes!$B$3:$B1000,"V", Transacoes!$A$3:$A1000, "&lt;"&amp;EOMONTH(DATE(L$1,L$2,1),0)))*SUMIFS(Prov_Auto!$E$3:$E1000, Prov_Auto!$A$3:$A1000, $D20, Prov_Auto!$D$3:$D1000,"&gt;="&amp;DATE(L$1,L$2,1),Prov_Auto!$D$3:$D1000, "&lt;="&amp;EOMONTH(DATE(L$1,L$2,1),0)))</f>
        <v/>
      </c>
      <c r="M20" s="48" t="str">
        <f>IF($D20="","", (SUMIFS(Transacoes!$D$3:$D1000,Transacoes!$C$3:$C1000,$D20,Transacoes!$B$3:$B1000,"C", Transacoes!$A$3:$A1000, "&lt;"&amp;EOMONTH(DATE(M$1,M$2,1),0))-SUMIFS(Transacoes!$D$3:$D1000,Transacoes!$C$3:$C1000,$D20,Transacoes!$B$3:$B1000,"V", Transacoes!$A$3:$A1000, "&lt;"&amp;EOMONTH(DATE(M$1,M$2,1),0)))*SUMIFS(Prov_Auto!$E$3:$E1000, Prov_Auto!$A$3:$A1000, $D20, Prov_Auto!$D$3:$D1000,"&gt;="&amp;DATE(M$1,M$2,1),Prov_Auto!$D$3:$D1000, "&lt;="&amp;EOMONTH(DATE(M$1,M$2,1),0)))</f>
        <v/>
      </c>
      <c r="N20" s="48" t="str">
        <f>IF($D20="","", (SUMIFS(Transacoes!$D$3:$D1000,Transacoes!$C$3:$C1000,$D20,Transacoes!$B$3:$B1000,"C", Transacoes!$A$3:$A1000, "&lt;"&amp;EOMONTH(DATE(N$1,N$2,1),0))-SUMIFS(Transacoes!$D$3:$D1000,Transacoes!$C$3:$C1000,$D20,Transacoes!$B$3:$B1000,"V", Transacoes!$A$3:$A1000, "&lt;"&amp;EOMONTH(DATE(N$1,N$2,1),0)))*SUMIFS(Prov_Auto!$E$3:$E1000, Prov_Auto!$A$3:$A1000, $D20, Prov_Auto!$D$3:$D1000,"&gt;="&amp;DATE(N$1,N$2,1),Prov_Auto!$D$3:$D1000, "&lt;="&amp;EOMONTH(DATE(N$1,N$2,1),0)))</f>
        <v/>
      </c>
      <c r="O20" s="48" t="str">
        <f>IF($D20="","", (SUMIFS(Transacoes!$D$3:$D1000,Transacoes!$C$3:$C1000,$D20,Transacoes!$B$3:$B1000,"C", Transacoes!$A$3:$A1000, "&lt;"&amp;EOMONTH(DATE(O$1,O$2,1),0))-SUMIFS(Transacoes!$D$3:$D1000,Transacoes!$C$3:$C1000,$D20,Transacoes!$B$3:$B1000,"V", Transacoes!$A$3:$A1000, "&lt;"&amp;EOMONTH(DATE(O$1,O$2,1),0)))*SUMIFS(Prov_Auto!$E$3:$E1000, Prov_Auto!$A$3:$A1000, $D20, Prov_Auto!$D$3:$D1000,"&gt;="&amp;DATE(O$1,O$2,1),Prov_Auto!$D$3:$D1000, "&lt;="&amp;EOMONTH(DATE(O$1,O$2,1),0)))</f>
        <v/>
      </c>
      <c r="P20" s="48" t="str">
        <f>IF($D20="","", (SUMIFS(Transacoes!$D$3:$D1000,Transacoes!$C$3:$C1000,$D20,Transacoes!$B$3:$B1000,"C", Transacoes!$A$3:$A1000, "&lt;"&amp;EOMONTH(DATE(P$1,P$2,1),0))-SUMIFS(Transacoes!$D$3:$D1000,Transacoes!$C$3:$C1000,$D20,Transacoes!$B$3:$B1000,"V", Transacoes!$A$3:$A1000, "&lt;"&amp;EOMONTH(DATE(P$1,P$2,1),0)))*SUMIFS(Prov_Auto!$E$3:$E1000, Prov_Auto!$A$3:$A1000, $D20, Prov_Auto!$D$3:$D1000,"&gt;="&amp;DATE(P$1,P$2,1),Prov_Auto!$D$3:$D1000, "&lt;="&amp;EOMONTH(DATE(P$1,P$2,1),0)))</f>
        <v/>
      </c>
      <c r="Q20" s="48" t="str">
        <f>IF($D20="","", (SUMIFS(Transacoes!$D$3:$D1000,Transacoes!$C$3:$C1000,$D20,Transacoes!$B$3:$B1000,"C", Transacoes!$A$3:$A1000, "&lt;"&amp;EOMONTH(DATE(Q$1,Q$2,1),0))-SUMIFS(Transacoes!$D$3:$D1000,Transacoes!$C$3:$C1000,$D20,Transacoes!$B$3:$B1000,"V", Transacoes!$A$3:$A1000, "&lt;"&amp;EOMONTH(DATE(Q$1,Q$2,1),0)))*SUMIFS(Prov_Auto!$E$3:$E1000, Prov_Auto!$A$3:$A1000, $D20, Prov_Auto!$D$3:$D1000,"&gt;="&amp;DATE(Q$1,Q$2,1),Prov_Auto!$D$3:$D1000, "&lt;="&amp;EOMONTH(DATE(Q$1,Q$2,1),0)))</f>
        <v/>
      </c>
      <c r="R20" s="47"/>
    </row>
    <row r="21">
      <c r="A21" s="89">
        <f>DATE(H1,H2,1)</f>
        <v>44166</v>
      </c>
      <c r="B21" s="90">
        <f>SUM(H3:H1000)</f>
        <v>0</v>
      </c>
      <c r="C21" s="47"/>
      <c r="D21" s="87"/>
      <c r="E21" s="48" t="str">
        <f>IF($D21="","", (SUMIFS(Transacoes!$D$3:$D1000,Transacoes!$C$3:$C1000,$D21,Transacoes!$B$3:$B1000,"C", Transacoes!$A$3:$A1000, "&lt;"&amp;EOMONTH(DATE(E$1,E$2,1),0))-SUMIFS(Transacoes!$D$3:$D1000,Transacoes!$C$3:$C1000,$D21,Transacoes!$B$3:$B1000,"V", Transacoes!$A$3:$A1000, "&lt;"&amp;EOMONTH(DATE(E$1,E$2,1),0)))*SUMIFS(Prov_Auto!$E$3:$E1000, Prov_Auto!$A$3:$A1000, $D21, Prov_Auto!$D$3:$D1000,"&gt;="&amp;DATE(E$1,E$2,1),Prov_Auto!$D$3:$D1000, "&lt;="&amp;EOMONTH(DATE(E$1,E$2,1),0)))</f>
        <v/>
      </c>
      <c r="F21" s="48" t="str">
        <f>IF($D21="","", (SUMIFS(Transacoes!$D$3:$D1000,Transacoes!$C$3:$C1000,$D21,Transacoes!$B$3:$B1000,"C", Transacoes!$A$3:$A1000, "&lt;"&amp;EOMONTH(DATE(F$1,F$2,1),0))-SUMIFS(Transacoes!$D$3:$D1000,Transacoes!$C$3:$C1000,$D21,Transacoes!$B$3:$B1000,"V", Transacoes!$A$3:$A1000, "&lt;"&amp;EOMONTH(DATE(F$1,F$2,1),0)))*SUMIFS(Prov_Auto!$E$3:$E1000, Prov_Auto!$A$3:$A1000, $D21, Prov_Auto!$D$3:$D1000,"&gt;="&amp;DATE(F$1,F$2,1),Prov_Auto!$D$3:$D1000, "&lt;="&amp;EOMONTH(DATE(F$1,F$2,1),0)))</f>
        <v/>
      </c>
      <c r="G21" s="48" t="str">
        <f>IF($D21="","", (SUMIFS(Transacoes!$D$3:$D1000,Transacoes!$C$3:$C1000,$D21,Transacoes!$B$3:$B1000,"C", Transacoes!$A$3:$A1000, "&lt;"&amp;EOMONTH(DATE(G$1,G$2,1),0))-SUMIFS(Transacoes!$D$3:$D1000,Transacoes!$C$3:$C1000,$D21,Transacoes!$B$3:$B1000,"V", Transacoes!$A$3:$A1000, "&lt;"&amp;EOMONTH(DATE(G$1,G$2,1),0)))*SUMIFS(Prov_Auto!$E$3:$E1000, Prov_Auto!$A$3:$A1000, $D21, Prov_Auto!$D$3:$D1000,"&gt;="&amp;DATE(G$1,G$2,1),Prov_Auto!$D$3:$D1000, "&lt;="&amp;EOMONTH(DATE(G$1,G$2,1),0)))</f>
        <v/>
      </c>
      <c r="H21" s="48" t="str">
        <f>IF($D21="","", (SUMIFS(Transacoes!$D$3:$D1000,Transacoes!$C$3:$C1000,$D21,Transacoes!$B$3:$B1000,"C", Transacoes!$A$3:$A1000, "&lt;"&amp;EOMONTH(DATE(H$1,H$2,1),0))-SUMIFS(Transacoes!$D$3:$D1000,Transacoes!$C$3:$C1000,$D21,Transacoes!$B$3:$B1000,"V", Transacoes!$A$3:$A1000, "&lt;"&amp;EOMONTH(DATE(H$1,H$2,1),0)))*SUMIFS(Prov_Auto!$E$3:$E1000, Prov_Auto!$A$3:$A1000, $D21, Prov_Auto!$D$3:$D1000,"&gt;="&amp;DATE(H$1,H$2,1),Prov_Auto!$D$3:$D1000, "&lt;="&amp;EOMONTH(DATE(H$1,H$2,1),0)))</f>
        <v/>
      </c>
      <c r="I21" s="48" t="str">
        <f>IF($D21="","", (SUMIFS(Transacoes!$D$3:$D1000,Transacoes!$C$3:$C1000,$D21,Transacoes!$B$3:$B1000,"C", Transacoes!$A$3:$A1000, "&lt;"&amp;EOMONTH(DATE(I$1,I$2,1),0))-SUMIFS(Transacoes!$D$3:$D1000,Transacoes!$C$3:$C1000,$D21,Transacoes!$B$3:$B1000,"V", Transacoes!$A$3:$A1000, "&lt;"&amp;EOMONTH(DATE(I$1,I$2,1),0)))*SUMIFS(Prov_Auto!$E$3:$E1000, Prov_Auto!$A$3:$A1000, $D21, Prov_Auto!$D$3:$D1000,"&gt;="&amp;DATE(I$1,I$2,1),Prov_Auto!$D$3:$D1000, "&lt;="&amp;EOMONTH(DATE(I$1,I$2,1),0)))</f>
        <v/>
      </c>
      <c r="J21" s="48" t="str">
        <f>IF($D21="","", (SUMIFS(Transacoes!$D$3:$D1000,Transacoes!$C$3:$C1000,$D21,Transacoes!$B$3:$B1000,"C", Transacoes!$A$3:$A1000, "&lt;"&amp;EOMONTH(DATE(J$1,J$2,1),0))-SUMIFS(Transacoes!$D$3:$D1000,Transacoes!$C$3:$C1000,$D21,Transacoes!$B$3:$B1000,"V", Transacoes!$A$3:$A1000, "&lt;"&amp;EOMONTH(DATE(J$1,J$2,1),0)))*SUMIFS(Prov_Auto!$E$3:$E1000, Prov_Auto!$A$3:$A1000, $D21, Prov_Auto!$D$3:$D1000,"&gt;="&amp;DATE(J$1,J$2,1),Prov_Auto!$D$3:$D1000, "&lt;="&amp;EOMONTH(DATE(J$1,J$2,1),0)))</f>
        <v/>
      </c>
      <c r="K21" s="48" t="str">
        <f>IF($D21="","", (SUMIFS(Transacoes!$D$3:$D1000,Transacoes!$C$3:$C1000,$D21,Transacoes!$B$3:$B1000,"C", Transacoes!$A$3:$A1000, "&lt;"&amp;EOMONTH(DATE(K$1,K$2,1),0))-SUMIFS(Transacoes!$D$3:$D1000,Transacoes!$C$3:$C1000,$D21,Transacoes!$B$3:$B1000,"V", Transacoes!$A$3:$A1000, "&lt;"&amp;EOMONTH(DATE(K$1,K$2,1),0)))*SUMIFS(Prov_Auto!$E$3:$E1000, Prov_Auto!$A$3:$A1000, $D21, Prov_Auto!$D$3:$D1000,"&gt;="&amp;DATE(K$1,K$2,1),Prov_Auto!$D$3:$D1000, "&lt;="&amp;EOMONTH(DATE(K$1,K$2,1),0)))</f>
        <v/>
      </c>
      <c r="L21" s="48" t="str">
        <f>IF($D21="","", (SUMIFS(Transacoes!$D$3:$D1000,Transacoes!$C$3:$C1000,$D21,Transacoes!$B$3:$B1000,"C", Transacoes!$A$3:$A1000, "&lt;"&amp;EOMONTH(DATE(L$1,L$2,1),0))-SUMIFS(Transacoes!$D$3:$D1000,Transacoes!$C$3:$C1000,$D21,Transacoes!$B$3:$B1000,"V", Transacoes!$A$3:$A1000, "&lt;"&amp;EOMONTH(DATE(L$1,L$2,1),0)))*SUMIFS(Prov_Auto!$E$3:$E1000, Prov_Auto!$A$3:$A1000, $D21, Prov_Auto!$D$3:$D1000,"&gt;="&amp;DATE(L$1,L$2,1),Prov_Auto!$D$3:$D1000, "&lt;="&amp;EOMONTH(DATE(L$1,L$2,1),0)))</f>
        <v/>
      </c>
      <c r="M21" s="48" t="str">
        <f>IF($D21="","", (SUMIFS(Transacoes!$D$3:$D1000,Transacoes!$C$3:$C1000,$D21,Transacoes!$B$3:$B1000,"C", Transacoes!$A$3:$A1000, "&lt;"&amp;EOMONTH(DATE(M$1,M$2,1),0))-SUMIFS(Transacoes!$D$3:$D1000,Transacoes!$C$3:$C1000,$D21,Transacoes!$B$3:$B1000,"V", Transacoes!$A$3:$A1000, "&lt;"&amp;EOMONTH(DATE(M$1,M$2,1),0)))*SUMIFS(Prov_Auto!$E$3:$E1000, Prov_Auto!$A$3:$A1000, $D21, Prov_Auto!$D$3:$D1000,"&gt;="&amp;DATE(M$1,M$2,1),Prov_Auto!$D$3:$D1000, "&lt;="&amp;EOMONTH(DATE(M$1,M$2,1),0)))</f>
        <v/>
      </c>
      <c r="N21" s="48" t="str">
        <f>IF($D21="","", (SUMIFS(Transacoes!$D$3:$D1000,Transacoes!$C$3:$C1000,$D21,Transacoes!$B$3:$B1000,"C", Transacoes!$A$3:$A1000, "&lt;"&amp;EOMONTH(DATE(N$1,N$2,1),0))-SUMIFS(Transacoes!$D$3:$D1000,Transacoes!$C$3:$C1000,$D21,Transacoes!$B$3:$B1000,"V", Transacoes!$A$3:$A1000, "&lt;"&amp;EOMONTH(DATE(N$1,N$2,1),0)))*SUMIFS(Prov_Auto!$E$3:$E1000, Prov_Auto!$A$3:$A1000, $D21, Prov_Auto!$D$3:$D1000,"&gt;="&amp;DATE(N$1,N$2,1),Prov_Auto!$D$3:$D1000, "&lt;="&amp;EOMONTH(DATE(N$1,N$2,1),0)))</f>
        <v/>
      </c>
      <c r="O21" s="48" t="str">
        <f>IF($D21="","", (SUMIFS(Transacoes!$D$3:$D1000,Transacoes!$C$3:$C1000,$D21,Transacoes!$B$3:$B1000,"C", Transacoes!$A$3:$A1000, "&lt;"&amp;EOMONTH(DATE(O$1,O$2,1),0))-SUMIFS(Transacoes!$D$3:$D1000,Transacoes!$C$3:$C1000,$D21,Transacoes!$B$3:$B1000,"V", Transacoes!$A$3:$A1000, "&lt;"&amp;EOMONTH(DATE(O$1,O$2,1),0)))*SUMIFS(Prov_Auto!$E$3:$E1000, Prov_Auto!$A$3:$A1000, $D21, Prov_Auto!$D$3:$D1000,"&gt;="&amp;DATE(O$1,O$2,1),Prov_Auto!$D$3:$D1000, "&lt;="&amp;EOMONTH(DATE(O$1,O$2,1),0)))</f>
        <v/>
      </c>
      <c r="P21" s="48" t="str">
        <f>IF($D21="","", (SUMIFS(Transacoes!$D$3:$D1000,Transacoes!$C$3:$C1000,$D21,Transacoes!$B$3:$B1000,"C", Transacoes!$A$3:$A1000, "&lt;"&amp;EOMONTH(DATE(P$1,P$2,1),0))-SUMIFS(Transacoes!$D$3:$D1000,Transacoes!$C$3:$C1000,$D21,Transacoes!$B$3:$B1000,"V", Transacoes!$A$3:$A1000, "&lt;"&amp;EOMONTH(DATE(P$1,P$2,1),0)))*SUMIFS(Prov_Auto!$E$3:$E1000, Prov_Auto!$A$3:$A1000, $D21, Prov_Auto!$D$3:$D1000,"&gt;="&amp;DATE(P$1,P$2,1),Prov_Auto!$D$3:$D1000, "&lt;="&amp;EOMONTH(DATE(P$1,P$2,1),0)))</f>
        <v/>
      </c>
      <c r="Q21" s="48" t="str">
        <f>IF($D21="","", (SUMIFS(Transacoes!$D$3:$D1000,Transacoes!$C$3:$C1000,$D21,Transacoes!$B$3:$B1000,"C", Transacoes!$A$3:$A1000, "&lt;"&amp;EOMONTH(DATE(Q$1,Q$2,1),0))-SUMIFS(Transacoes!$D$3:$D1000,Transacoes!$C$3:$C1000,$D21,Transacoes!$B$3:$B1000,"V", Transacoes!$A$3:$A1000, "&lt;"&amp;EOMONTH(DATE(Q$1,Q$2,1),0)))*SUMIFS(Prov_Auto!$E$3:$E1000, Prov_Auto!$A$3:$A1000, $D21, Prov_Auto!$D$3:$D1000,"&gt;="&amp;DATE(Q$1,Q$2,1),Prov_Auto!$D$3:$D1000, "&lt;="&amp;EOMONTH(DATE(Q$1,Q$2,1),0)))</f>
        <v/>
      </c>
      <c r="R21" s="47"/>
    </row>
    <row r="22">
      <c r="A22" s="89">
        <f>DATE(G1,G2,1)</f>
        <v>44197</v>
      </c>
      <c r="B22" s="90">
        <f>SUM(G3:G1000)</f>
        <v>0</v>
      </c>
      <c r="C22" s="47"/>
      <c r="D22" s="87"/>
      <c r="E22" s="48" t="str">
        <f>IF($D22="","", (SUMIFS(Transacoes!$D$3:$D1000,Transacoes!$C$3:$C1000,$D22,Transacoes!$B$3:$B1000,"C", Transacoes!$A$3:$A1000, "&lt;"&amp;EOMONTH(DATE(E$1,E$2,1),0))-SUMIFS(Transacoes!$D$3:$D1000,Transacoes!$C$3:$C1000,$D22,Transacoes!$B$3:$B1000,"V", Transacoes!$A$3:$A1000, "&lt;"&amp;EOMONTH(DATE(E$1,E$2,1),0)))*SUMIFS(Prov_Auto!$E$3:$E1000, Prov_Auto!$A$3:$A1000, $D22, Prov_Auto!$D$3:$D1000,"&gt;="&amp;DATE(E$1,E$2,1),Prov_Auto!$D$3:$D1000, "&lt;="&amp;EOMONTH(DATE(E$1,E$2,1),0)))</f>
        <v/>
      </c>
      <c r="F22" s="48" t="str">
        <f>IF($D22="","", (SUMIFS(Transacoes!$D$3:$D1000,Transacoes!$C$3:$C1000,$D22,Transacoes!$B$3:$B1000,"C", Transacoes!$A$3:$A1000, "&lt;"&amp;EOMONTH(DATE(F$1,F$2,1),0))-SUMIFS(Transacoes!$D$3:$D1000,Transacoes!$C$3:$C1000,$D22,Transacoes!$B$3:$B1000,"V", Transacoes!$A$3:$A1000, "&lt;"&amp;EOMONTH(DATE(F$1,F$2,1),0)))*SUMIFS(Prov_Auto!$E$3:$E1000, Prov_Auto!$A$3:$A1000, $D22, Prov_Auto!$D$3:$D1000,"&gt;="&amp;DATE(F$1,F$2,1),Prov_Auto!$D$3:$D1000, "&lt;="&amp;EOMONTH(DATE(F$1,F$2,1),0)))</f>
        <v/>
      </c>
      <c r="G22" s="48" t="str">
        <f>IF($D22="","", (SUMIFS(Transacoes!$D$3:$D1000,Transacoes!$C$3:$C1000,$D22,Transacoes!$B$3:$B1000,"C", Transacoes!$A$3:$A1000, "&lt;"&amp;EOMONTH(DATE(G$1,G$2,1),0))-SUMIFS(Transacoes!$D$3:$D1000,Transacoes!$C$3:$C1000,$D22,Transacoes!$B$3:$B1000,"V", Transacoes!$A$3:$A1000, "&lt;"&amp;EOMONTH(DATE(G$1,G$2,1),0)))*SUMIFS(Prov_Auto!$E$3:$E1000, Prov_Auto!$A$3:$A1000, $D22, Prov_Auto!$D$3:$D1000,"&gt;="&amp;DATE(G$1,G$2,1),Prov_Auto!$D$3:$D1000, "&lt;="&amp;EOMONTH(DATE(G$1,G$2,1),0)))</f>
        <v/>
      </c>
      <c r="H22" s="48" t="str">
        <f>IF($D22="","", (SUMIFS(Transacoes!$D$3:$D1000,Transacoes!$C$3:$C1000,$D22,Transacoes!$B$3:$B1000,"C", Transacoes!$A$3:$A1000, "&lt;"&amp;EOMONTH(DATE(H$1,H$2,1),0))-SUMIFS(Transacoes!$D$3:$D1000,Transacoes!$C$3:$C1000,$D22,Transacoes!$B$3:$B1000,"V", Transacoes!$A$3:$A1000, "&lt;"&amp;EOMONTH(DATE(H$1,H$2,1),0)))*SUMIFS(Prov_Auto!$E$3:$E1000, Prov_Auto!$A$3:$A1000, $D22, Prov_Auto!$D$3:$D1000,"&gt;="&amp;DATE(H$1,H$2,1),Prov_Auto!$D$3:$D1000, "&lt;="&amp;EOMONTH(DATE(H$1,H$2,1),0)))</f>
        <v/>
      </c>
      <c r="I22" s="48" t="str">
        <f>IF($D22="","", (SUMIFS(Transacoes!$D$3:$D1000,Transacoes!$C$3:$C1000,$D22,Transacoes!$B$3:$B1000,"C", Transacoes!$A$3:$A1000, "&lt;"&amp;EOMONTH(DATE(I$1,I$2,1),0))-SUMIFS(Transacoes!$D$3:$D1000,Transacoes!$C$3:$C1000,$D22,Transacoes!$B$3:$B1000,"V", Transacoes!$A$3:$A1000, "&lt;"&amp;EOMONTH(DATE(I$1,I$2,1),0)))*SUMIFS(Prov_Auto!$E$3:$E1000, Prov_Auto!$A$3:$A1000, $D22, Prov_Auto!$D$3:$D1000,"&gt;="&amp;DATE(I$1,I$2,1),Prov_Auto!$D$3:$D1000, "&lt;="&amp;EOMONTH(DATE(I$1,I$2,1),0)))</f>
        <v/>
      </c>
      <c r="J22" s="48" t="str">
        <f>IF($D22="","", (SUMIFS(Transacoes!$D$3:$D1000,Transacoes!$C$3:$C1000,$D22,Transacoes!$B$3:$B1000,"C", Transacoes!$A$3:$A1000, "&lt;"&amp;EOMONTH(DATE(J$1,J$2,1),0))-SUMIFS(Transacoes!$D$3:$D1000,Transacoes!$C$3:$C1000,$D22,Transacoes!$B$3:$B1000,"V", Transacoes!$A$3:$A1000, "&lt;"&amp;EOMONTH(DATE(J$1,J$2,1),0)))*SUMIFS(Prov_Auto!$E$3:$E1000, Prov_Auto!$A$3:$A1000, $D22, Prov_Auto!$D$3:$D1000,"&gt;="&amp;DATE(J$1,J$2,1),Prov_Auto!$D$3:$D1000, "&lt;="&amp;EOMONTH(DATE(J$1,J$2,1),0)))</f>
        <v/>
      </c>
      <c r="K22" s="48" t="str">
        <f>IF($D22="","", (SUMIFS(Transacoes!$D$3:$D1000,Transacoes!$C$3:$C1000,$D22,Transacoes!$B$3:$B1000,"C", Transacoes!$A$3:$A1000, "&lt;"&amp;EOMONTH(DATE(K$1,K$2,1),0))-SUMIFS(Transacoes!$D$3:$D1000,Transacoes!$C$3:$C1000,$D22,Transacoes!$B$3:$B1000,"V", Transacoes!$A$3:$A1000, "&lt;"&amp;EOMONTH(DATE(K$1,K$2,1),0)))*SUMIFS(Prov_Auto!$E$3:$E1000, Prov_Auto!$A$3:$A1000, $D22, Prov_Auto!$D$3:$D1000,"&gt;="&amp;DATE(K$1,K$2,1),Prov_Auto!$D$3:$D1000, "&lt;="&amp;EOMONTH(DATE(K$1,K$2,1),0)))</f>
        <v/>
      </c>
      <c r="L22" s="48" t="str">
        <f>IF($D22="","", (SUMIFS(Transacoes!$D$3:$D1000,Transacoes!$C$3:$C1000,$D22,Transacoes!$B$3:$B1000,"C", Transacoes!$A$3:$A1000, "&lt;"&amp;EOMONTH(DATE(L$1,L$2,1),0))-SUMIFS(Transacoes!$D$3:$D1000,Transacoes!$C$3:$C1000,$D22,Transacoes!$B$3:$B1000,"V", Transacoes!$A$3:$A1000, "&lt;"&amp;EOMONTH(DATE(L$1,L$2,1),0)))*SUMIFS(Prov_Auto!$E$3:$E1000, Prov_Auto!$A$3:$A1000, $D22, Prov_Auto!$D$3:$D1000,"&gt;="&amp;DATE(L$1,L$2,1),Prov_Auto!$D$3:$D1000, "&lt;="&amp;EOMONTH(DATE(L$1,L$2,1),0)))</f>
        <v/>
      </c>
      <c r="M22" s="48" t="str">
        <f>IF($D22="","", (SUMIFS(Transacoes!$D$3:$D1000,Transacoes!$C$3:$C1000,$D22,Transacoes!$B$3:$B1000,"C", Transacoes!$A$3:$A1000, "&lt;"&amp;EOMONTH(DATE(M$1,M$2,1),0))-SUMIFS(Transacoes!$D$3:$D1000,Transacoes!$C$3:$C1000,$D22,Transacoes!$B$3:$B1000,"V", Transacoes!$A$3:$A1000, "&lt;"&amp;EOMONTH(DATE(M$1,M$2,1),0)))*SUMIFS(Prov_Auto!$E$3:$E1000, Prov_Auto!$A$3:$A1000, $D22, Prov_Auto!$D$3:$D1000,"&gt;="&amp;DATE(M$1,M$2,1),Prov_Auto!$D$3:$D1000, "&lt;="&amp;EOMONTH(DATE(M$1,M$2,1),0)))</f>
        <v/>
      </c>
      <c r="N22" s="48" t="str">
        <f>IF($D22="","", (SUMIFS(Transacoes!$D$3:$D1000,Transacoes!$C$3:$C1000,$D22,Transacoes!$B$3:$B1000,"C", Transacoes!$A$3:$A1000, "&lt;"&amp;EOMONTH(DATE(N$1,N$2,1),0))-SUMIFS(Transacoes!$D$3:$D1000,Transacoes!$C$3:$C1000,$D22,Transacoes!$B$3:$B1000,"V", Transacoes!$A$3:$A1000, "&lt;"&amp;EOMONTH(DATE(N$1,N$2,1),0)))*SUMIFS(Prov_Auto!$E$3:$E1000, Prov_Auto!$A$3:$A1000, $D22, Prov_Auto!$D$3:$D1000,"&gt;="&amp;DATE(N$1,N$2,1),Prov_Auto!$D$3:$D1000, "&lt;="&amp;EOMONTH(DATE(N$1,N$2,1),0)))</f>
        <v/>
      </c>
      <c r="O22" s="48" t="str">
        <f>IF($D22="","", (SUMIFS(Transacoes!$D$3:$D1000,Transacoes!$C$3:$C1000,$D22,Transacoes!$B$3:$B1000,"C", Transacoes!$A$3:$A1000, "&lt;"&amp;EOMONTH(DATE(O$1,O$2,1),0))-SUMIFS(Transacoes!$D$3:$D1000,Transacoes!$C$3:$C1000,$D22,Transacoes!$B$3:$B1000,"V", Transacoes!$A$3:$A1000, "&lt;"&amp;EOMONTH(DATE(O$1,O$2,1),0)))*SUMIFS(Prov_Auto!$E$3:$E1000, Prov_Auto!$A$3:$A1000, $D22, Prov_Auto!$D$3:$D1000,"&gt;="&amp;DATE(O$1,O$2,1),Prov_Auto!$D$3:$D1000, "&lt;="&amp;EOMONTH(DATE(O$1,O$2,1),0)))</f>
        <v/>
      </c>
      <c r="P22" s="48" t="str">
        <f>IF($D22="","", (SUMIFS(Transacoes!$D$3:$D1000,Transacoes!$C$3:$C1000,$D22,Transacoes!$B$3:$B1000,"C", Transacoes!$A$3:$A1000, "&lt;"&amp;EOMONTH(DATE(P$1,P$2,1),0))-SUMIFS(Transacoes!$D$3:$D1000,Transacoes!$C$3:$C1000,$D22,Transacoes!$B$3:$B1000,"V", Transacoes!$A$3:$A1000, "&lt;"&amp;EOMONTH(DATE(P$1,P$2,1),0)))*SUMIFS(Prov_Auto!$E$3:$E1000, Prov_Auto!$A$3:$A1000, $D22, Prov_Auto!$D$3:$D1000,"&gt;="&amp;DATE(P$1,P$2,1),Prov_Auto!$D$3:$D1000, "&lt;="&amp;EOMONTH(DATE(P$1,P$2,1),0)))</f>
        <v/>
      </c>
      <c r="Q22" s="48" t="str">
        <f>IF($D22="","", (SUMIFS(Transacoes!$D$3:$D1000,Transacoes!$C$3:$C1000,$D22,Transacoes!$B$3:$B1000,"C", Transacoes!$A$3:$A1000, "&lt;"&amp;EOMONTH(DATE(Q$1,Q$2,1),0))-SUMIFS(Transacoes!$D$3:$D1000,Transacoes!$C$3:$C1000,$D22,Transacoes!$B$3:$B1000,"V", Transacoes!$A$3:$A1000, "&lt;"&amp;EOMONTH(DATE(Q$1,Q$2,1),0)))*SUMIFS(Prov_Auto!$E$3:$E1000, Prov_Auto!$A$3:$A1000, $D22, Prov_Auto!$D$3:$D1000,"&gt;="&amp;DATE(Q$1,Q$2,1),Prov_Auto!$D$3:$D1000, "&lt;="&amp;EOMONTH(DATE(Q$1,Q$2,1),0)))</f>
        <v/>
      </c>
      <c r="R22" s="47"/>
    </row>
    <row r="23">
      <c r="A23" s="89">
        <f>DATE(F1,F2,1)</f>
        <v>44228</v>
      </c>
      <c r="B23" s="90">
        <f>SUM(F3:F1000)</f>
        <v>0</v>
      </c>
      <c r="C23" s="47"/>
      <c r="D23" s="87"/>
      <c r="E23" s="48" t="str">
        <f>IF($D23="","", (SUMIFS(Transacoes!$D$3:$D1000,Transacoes!$C$3:$C1000,$D23,Transacoes!$B$3:$B1000,"C", Transacoes!$A$3:$A1000, "&lt;"&amp;EOMONTH(DATE(E$1,E$2,1),0))-SUMIFS(Transacoes!$D$3:$D1000,Transacoes!$C$3:$C1000,$D23,Transacoes!$B$3:$B1000,"V", Transacoes!$A$3:$A1000, "&lt;"&amp;EOMONTH(DATE(E$1,E$2,1),0)))*SUMIFS(Prov_Auto!$E$3:$E1000, Prov_Auto!$A$3:$A1000, $D23, Prov_Auto!$D$3:$D1000,"&gt;="&amp;DATE(E$1,E$2,1),Prov_Auto!$D$3:$D1000, "&lt;="&amp;EOMONTH(DATE(E$1,E$2,1),0)))</f>
        <v/>
      </c>
      <c r="F23" s="48" t="str">
        <f>IF($D23="","", (SUMIFS(Transacoes!$D$3:$D1000,Transacoes!$C$3:$C1000,$D23,Transacoes!$B$3:$B1000,"C", Transacoes!$A$3:$A1000, "&lt;"&amp;EOMONTH(DATE(F$1,F$2,1),0))-SUMIFS(Transacoes!$D$3:$D1000,Transacoes!$C$3:$C1000,$D23,Transacoes!$B$3:$B1000,"V", Transacoes!$A$3:$A1000, "&lt;"&amp;EOMONTH(DATE(F$1,F$2,1),0)))*SUMIFS(Prov_Auto!$E$3:$E1000, Prov_Auto!$A$3:$A1000, $D23, Prov_Auto!$D$3:$D1000,"&gt;="&amp;DATE(F$1,F$2,1),Prov_Auto!$D$3:$D1000, "&lt;="&amp;EOMONTH(DATE(F$1,F$2,1),0)))</f>
        <v/>
      </c>
      <c r="G23" s="48" t="str">
        <f>IF($D23="","", (SUMIFS(Transacoes!$D$3:$D1000,Transacoes!$C$3:$C1000,$D23,Transacoes!$B$3:$B1000,"C", Transacoes!$A$3:$A1000, "&lt;"&amp;EOMONTH(DATE(G$1,G$2,1),0))-SUMIFS(Transacoes!$D$3:$D1000,Transacoes!$C$3:$C1000,$D23,Transacoes!$B$3:$B1000,"V", Transacoes!$A$3:$A1000, "&lt;"&amp;EOMONTH(DATE(G$1,G$2,1),0)))*SUMIFS(Prov_Auto!$E$3:$E1000, Prov_Auto!$A$3:$A1000, $D23, Prov_Auto!$D$3:$D1000,"&gt;="&amp;DATE(G$1,G$2,1),Prov_Auto!$D$3:$D1000, "&lt;="&amp;EOMONTH(DATE(G$1,G$2,1),0)))</f>
        <v/>
      </c>
      <c r="H23" s="48" t="str">
        <f>IF($D23="","", (SUMIFS(Transacoes!$D$3:$D1000,Transacoes!$C$3:$C1000,$D23,Transacoes!$B$3:$B1000,"C", Transacoes!$A$3:$A1000, "&lt;"&amp;EOMONTH(DATE(H$1,H$2,1),0))-SUMIFS(Transacoes!$D$3:$D1000,Transacoes!$C$3:$C1000,$D23,Transacoes!$B$3:$B1000,"V", Transacoes!$A$3:$A1000, "&lt;"&amp;EOMONTH(DATE(H$1,H$2,1),0)))*SUMIFS(Prov_Auto!$E$3:$E1000, Prov_Auto!$A$3:$A1000, $D23, Prov_Auto!$D$3:$D1000,"&gt;="&amp;DATE(H$1,H$2,1),Prov_Auto!$D$3:$D1000, "&lt;="&amp;EOMONTH(DATE(H$1,H$2,1),0)))</f>
        <v/>
      </c>
      <c r="I23" s="48" t="str">
        <f>IF($D23="","", (SUMIFS(Transacoes!$D$3:$D1000,Transacoes!$C$3:$C1000,$D23,Transacoes!$B$3:$B1000,"C", Transacoes!$A$3:$A1000, "&lt;"&amp;EOMONTH(DATE(I$1,I$2,1),0))-SUMIFS(Transacoes!$D$3:$D1000,Transacoes!$C$3:$C1000,$D23,Transacoes!$B$3:$B1000,"V", Transacoes!$A$3:$A1000, "&lt;"&amp;EOMONTH(DATE(I$1,I$2,1),0)))*SUMIFS(Prov_Auto!$E$3:$E1000, Prov_Auto!$A$3:$A1000, $D23, Prov_Auto!$D$3:$D1000,"&gt;="&amp;DATE(I$1,I$2,1),Prov_Auto!$D$3:$D1000, "&lt;="&amp;EOMONTH(DATE(I$1,I$2,1),0)))</f>
        <v/>
      </c>
      <c r="J23" s="48" t="str">
        <f>IF($D23="","", (SUMIFS(Transacoes!$D$3:$D1000,Transacoes!$C$3:$C1000,$D23,Transacoes!$B$3:$B1000,"C", Transacoes!$A$3:$A1000, "&lt;"&amp;EOMONTH(DATE(J$1,J$2,1),0))-SUMIFS(Transacoes!$D$3:$D1000,Transacoes!$C$3:$C1000,$D23,Transacoes!$B$3:$B1000,"V", Transacoes!$A$3:$A1000, "&lt;"&amp;EOMONTH(DATE(J$1,J$2,1),0)))*SUMIFS(Prov_Auto!$E$3:$E1000, Prov_Auto!$A$3:$A1000, $D23, Prov_Auto!$D$3:$D1000,"&gt;="&amp;DATE(J$1,J$2,1),Prov_Auto!$D$3:$D1000, "&lt;="&amp;EOMONTH(DATE(J$1,J$2,1),0)))</f>
        <v/>
      </c>
      <c r="K23" s="48" t="str">
        <f>IF($D23="","", (SUMIFS(Transacoes!$D$3:$D1000,Transacoes!$C$3:$C1000,$D23,Transacoes!$B$3:$B1000,"C", Transacoes!$A$3:$A1000, "&lt;"&amp;EOMONTH(DATE(K$1,K$2,1),0))-SUMIFS(Transacoes!$D$3:$D1000,Transacoes!$C$3:$C1000,$D23,Transacoes!$B$3:$B1000,"V", Transacoes!$A$3:$A1000, "&lt;"&amp;EOMONTH(DATE(K$1,K$2,1),0)))*SUMIFS(Prov_Auto!$E$3:$E1000, Prov_Auto!$A$3:$A1000, $D23, Prov_Auto!$D$3:$D1000,"&gt;="&amp;DATE(K$1,K$2,1),Prov_Auto!$D$3:$D1000, "&lt;="&amp;EOMONTH(DATE(K$1,K$2,1),0)))</f>
        <v/>
      </c>
      <c r="L23" s="48" t="str">
        <f>IF($D23="","", (SUMIFS(Transacoes!$D$3:$D1000,Transacoes!$C$3:$C1000,$D23,Transacoes!$B$3:$B1000,"C", Transacoes!$A$3:$A1000, "&lt;"&amp;EOMONTH(DATE(L$1,L$2,1),0))-SUMIFS(Transacoes!$D$3:$D1000,Transacoes!$C$3:$C1000,$D23,Transacoes!$B$3:$B1000,"V", Transacoes!$A$3:$A1000, "&lt;"&amp;EOMONTH(DATE(L$1,L$2,1),0)))*SUMIFS(Prov_Auto!$E$3:$E1000, Prov_Auto!$A$3:$A1000, $D23, Prov_Auto!$D$3:$D1000,"&gt;="&amp;DATE(L$1,L$2,1),Prov_Auto!$D$3:$D1000, "&lt;="&amp;EOMONTH(DATE(L$1,L$2,1),0)))</f>
        <v/>
      </c>
      <c r="M23" s="48" t="str">
        <f>IF($D23="","", (SUMIFS(Transacoes!$D$3:$D1000,Transacoes!$C$3:$C1000,$D23,Transacoes!$B$3:$B1000,"C", Transacoes!$A$3:$A1000, "&lt;"&amp;EOMONTH(DATE(M$1,M$2,1),0))-SUMIFS(Transacoes!$D$3:$D1000,Transacoes!$C$3:$C1000,$D23,Transacoes!$B$3:$B1000,"V", Transacoes!$A$3:$A1000, "&lt;"&amp;EOMONTH(DATE(M$1,M$2,1),0)))*SUMIFS(Prov_Auto!$E$3:$E1000, Prov_Auto!$A$3:$A1000, $D23, Prov_Auto!$D$3:$D1000,"&gt;="&amp;DATE(M$1,M$2,1),Prov_Auto!$D$3:$D1000, "&lt;="&amp;EOMONTH(DATE(M$1,M$2,1),0)))</f>
        <v/>
      </c>
      <c r="N23" s="48" t="str">
        <f>IF($D23="","", (SUMIFS(Transacoes!$D$3:$D1000,Transacoes!$C$3:$C1000,$D23,Transacoes!$B$3:$B1000,"C", Transacoes!$A$3:$A1000, "&lt;"&amp;EOMONTH(DATE(N$1,N$2,1),0))-SUMIFS(Transacoes!$D$3:$D1000,Transacoes!$C$3:$C1000,$D23,Transacoes!$B$3:$B1000,"V", Transacoes!$A$3:$A1000, "&lt;"&amp;EOMONTH(DATE(N$1,N$2,1),0)))*SUMIFS(Prov_Auto!$E$3:$E1000, Prov_Auto!$A$3:$A1000, $D23, Prov_Auto!$D$3:$D1000,"&gt;="&amp;DATE(N$1,N$2,1),Prov_Auto!$D$3:$D1000, "&lt;="&amp;EOMONTH(DATE(N$1,N$2,1),0)))</f>
        <v/>
      </c>
      <c r="O23" s="48" t="str">
        <f>IF($D23="","", (SUMIFS(Transacoes!$D$3:$D1000,Transacoes!$C$3:$C1000,$D23,Transacoes!$B$3:$B1000,"C", Transacoes!$A$3:$A1000, "&lt;"&amp;EOMONTH(DATE(O$1,O$2,1),0))-SUMIFS(Transacoes!$D$3:$D1000,Transacoes!$C$3:$C1000,$D23,Transacoes!$B$3:$B1000,"V", Transacoes!$A$3:$A1000, "&lt;"&amp;EOMONTH(DATE(O$1,O$2,1),0)))*SUMIFS(Prov_Auto!$E$3:$E1000, Prov_Auto!$A$3:$A1000, $D23, Prov_Auto!$D$3:$D1000,"&gt;="&amp;DATE(O$1,O$2,1),Prov_Auto!$D$3:$D1000, "&lt;="&amp;EOMONTH(DATE(O$1,O$2,1),0)))</f>
        <v/>
      </c>
      <c r="P23" s="48" t="str">
        <f>IF($D23="","", (SUMIFS(Transacoes!$D$3:$D1000,Transacoes!$C$3:$C1000,$D23,Transacoes!$B$3:$B1000,"C", Transacoes!$A$3:$A1000, "&lt;"&amp;EOMONTH(DATE(P$1,P$2,1),0))-SUMIFS(Transacoes!$D$3:$D1000,Transacoes!$C$3:$C1000,$D23,Transacoes!$B$3:$B1000,"V", Transacoes!$A$3:$A1000, "&lt;"&amp;EOMONTH(DATE(P$1,P$2,1),0)))*SUMIFS(Prov_Auto!$E$3:$E1000, Prov_Auto!$A$3:$A1000, $D23, Prov_Auto!$D$3:$D1000,"&gt;="&amp;DATE(P$1,P$2,1),Prov_Auto!$D$3:$D1000, "&lt;="&amp;EOMONTH(DATE(P$1,P$2,1),0)))</f>
        <v/>
      </c>
      <c r="Q23" s="48" t="str">
        <f>IF($D23="","", (SUMIFS(Transacoes!$D$3:$D1000,Transacoes!$C$3:$C1000,$D23,Transacoes!$B$3:$B1000,"C", Transacoes!$A$3:$A1000, "&lt;"&amp;EOMONTH(DATE(Q$1,Q$2,1),0))-SUMIFS(Transacoes!$D$3:$D1000,Transacoes!$C$3:$C1000,$D23,Transacoes!$B$3:$B1000,"V", Transacoes!$A$3:$A1000, "&lt;"&amp;EOMONTH(DATE(Q$1,Q$2,1),0)))*SUMIFS(Prov_Auto!$E$3:$E1000, Prov_Auto!$A$3:$A1000, $D23, Prov_Auto!$D$3:$D1000,"&gt;="&amp;DATE(Q$1,Q$2,1),Prov_Auto!$D$3:$D1000, "&lt;="&amp;EOMONTH(DATE(Q$1,Q$2,1),0)))</f>
        <v/>
      </c>
      <c r="R23" s="47"/>
    </row>
    <row r="24">
      <c r="A24" s="89">
        <f>DATE(E1,E2,1)</f>
        <v>44256</v>
      </c>
      <c r="B24" s="90">
        <f>SUM(E3:E1000)</f>
        <v>0</v>
      </c>
      <c r="C24" s="47"/>
      <c r="D24" s="87"/>
      <c r="E24" s="48" t="str">
        <f>IF($D24="","", (SUMIFS(Transacoes!$D$3:$D1000,Transacoes!$C$3:$C1000,$D24,Transacoes!$B$3:$B1000,"C", Transacoes!$A$3:$A1000, "&lt;"&amp;EOMONTH(DATE(E$1,E$2,1),0))-SUMIFS(Transacoes!$D$3:$D1000,Transacoes!$C$3:$C1000,$D24,Transacoes!$B$3:$B1000,"V", Transacoes!$A$3:$A1000, "&lt;"&amp;EOMONTH(DATE(E$1,E$2,1),0)))*SUMIFS(Prov_Auto!$E$3:$E1000, Prov_Auto!$A$3:$A1000, $D24, Prov_Auto!$D$3:$D1000,"&gt;="&amp;DATE(E$1,E$2,1),Prov_Auto!$D$3:$D1000, "&lt;="&amp;EOMONTH(DATE(E$1,E$2,1),0)))</f>
        <v/>
      </c>
      <c r="F24" s="48" t="str">
        <f>IF($D24="","", (SUMIFS(Transacoes!$D$3:$D1000,Transacoes!$C$3:$C1000,$D24,Transacoes!$B$3:$B1000,"C", Transacoes!$A$3:$A1000, "&lt;"&amp;EOMONTH(DATE(F$1,F$2,1),0))-SUMIFS(Transacoes!$D$3:$D1000,Transacoes!$C$3:$C1000,$D24,Transacoes!$B$3:$B1000,"V", Transacoes!$A$3:$A1000, "&lt;"&amp;EOMONTH(DATE(F$1,F$2,1),0)))*SUMIFS(Prov_Auto!$E$3:$E1000, Prov_Auto!$A$3:$A1000, $D24, Prov_Auto!$D$3:$D1000,"&gt;="&amp;DATE(F$1,F$2,1),Prov_Auto!$D$3:$D1000, "&lt;="&amp;EOMONTH(DATE(F$1,F$2,1),0)))</f>
        <v/>
      </c>
      <c r="G24" s="48" t="str">
        <f>IF($D24="","", (SUMIFS(Transacoes!$D$3:$D1000,Transacoes!$C$3:$C1000,$D24,Transacoes!$B$3:$B1000,"C", Transacoes!$A$3:$A1000, "&lt;"&amp;EOMONTH(DATE(G$1,G$2,1),0))-SUMIFS(Transacoes!$D$3:$D1000,Transacoes!$C$3:$C1000,$D24,Transacoes!$B$3:$B1000,"V", Transacoes!$A$3:$A1000, "&lt;"&amp;EOMONTH(DATE(G$1,G$2,1),0)))*SUMIFS(Prov_Auto!$E$3:$E1000, Prov_Auto!$A$3:$A1000, $D24, Prov_Auto!$D$3:$D1000,"&gt;="&amp;DATE(G$1,G$2,1),Prov_Auto!$D$3:$D1000, "&lt;="&amp;EOMONTH(DATE(G$1,G$2,1),0)))</f>
        <v/>
      </c>
      <c r="H24" s="48" t="str">
        <f>IF($D24="","", (SUMIFS(Transacoes!$D$3:$D1000,Transacoes!$C$3:$C1000,$D24,Transacoes!$B$3:$B1000,"C", Transacoes!$A$3:$A1000, "&lt;"&amp;EOMONTH(DATE(H$1,H$2,1),0))-SUMIFS(Transacoes!$D$3:$D1000,Transacoes!$C$3:$C1000,$D24,Transacoes!$B$3:$B1000,"V", Transacoes!$A$3:$A1000, "&lt;"&amp;EOMONTH(DATE(H$1,H$2,1),0)))*SUMIFS(Prov_Auto!$E$3:$E1000, Prov_Auto!$A$3:$A1000, $D24, Prov_Auto!$D$3:$D1000,"&gt;="&amp;DATE(H$1,H$2,1),Prov_Auto!$D$3:$D1000, "&lt;="&amp;EOMONTH(DATE(H$1,H$2,1),0)))</f>
        <v/>
      </c>
      <c r="I24" s="48" t="str">
        <f>IF($D24="","", (SUMIFS(Transacoes!$D$3:$D1000,Transacoes!$C$3:$C1000,$D24,Transacoes!$B$3:$B1000,"C", Transacoes!$A$3:$A1000, "&lt;"&amp;EOMONTH(DATE(I$1,I$2,1),0))-SUMIFS(Transacoes!$D$3:$D1000,Transacoes!$C$3:$C1000,$D24,Transacoes!$B$3:$B1000,"V", Transacoes!$A$3:$A1000, "&lt;"&amp;EOMONTH(DATE(I$1,I$2,1),0)))*SUMIFS(Prov_Auto!$E$3:$E1000, Prov_Auto!$A$3:$A1000, $D24, Prov_Auto!$D$3:$D1000,"&gt;="&amp;DATE(I$1,I$2,1),Prov_Auto!$D$3:$D1000, "&lt;="&amp;EOMONTH(DATE(I$1,I$2,1),0)))</f>
        <v/>
      </c>
      <c r="J24" s="48" t="str">
        <f>IF($D24="","", (SUMIFS(Transacoes!$D$3:$D1000,Transacoes!$C$3:$C1000,$D24,Transacoes!$B$3:$B1000,"C", Transacoes!$A$3:$A1000, "&lt;"&amp;EOMONTH(DATE(J$1,J$2,1),0))-SUMIFS(Transacoes!$D$3:$D1000,Transacoes!$C$3:$C1000,$D24,Transacoes!$B$3:$B1000,"V", Transacoes!$A$3:$A1000, "&lt;"&amp;EOMONTH(DATE(J$1,J$2,1),0)))*SUMIFS(Prov_Auto!$E$3:$E1000, Prov_Auto!$A$3:$A1000, $D24, Prov_Auto!$D$3:$D1000,"&gt;="&amp;DATE(J$1,J$2,1),Prov_Auto!$D$3:$D1000, "&lt;="&amp;EOMONTH(DATE(J$1,J$2,1),0)))</f>
        <v/>
      </c>
      <c r="K24" s="48" t="str">
        <f>IF($D24="","", (SUMIFS(Transacoes!$D$3:$D1000,Transacoes!$C$3:$C1000,$D24,Transacoes!$B$3:$B1000,"C", Transacoes!$A$3:$A1000, "&lt;"&amp;EOMONTH(DATE(K$1,K$2,1),0))-SUMIFS(Transacoes!$D$3:$D1000,Transacoes!$C$3:$C1000,$D24,Transacoes!$B$3:$B1000,"V", Transacoes!$A$3:$A1000, "&lt;"&amp;EOMONTH(DATE(K$1,K$2,1),0)))*SUMIFS(Prov_Auto!$E$3:$E1000, Prov_Auto!$A$3:$A1000, $D24, Prov_Auto!$D$3:$D1000,"&gt;="&amp;DATE(K$1,K$2,1),Prov_Auto!$D$3:$D1000, "&lt;="&amp;EOMONTH(DATE(K$1,K$2,1),0)))</f>
        <v/>
      </c>
      <c r="L24" s="48" t="str">
        <f>IF($D24="","", (SUMIFS(Transacoes!$D$3:$D1000,Transacoes!$C$3:$C1000,$D24,Transacoes!$B$3:$B1000,"C", Transacoes!$A$3:$A1000, "&lt;"&amp;EOMONTH(DATE(L$1,L$2,1),0))-SUMIFS(Transacoes!$D$3:$D1000,Transacoes!$C$3:$C1000,$D24,Transacoes!$B$3:$B1000,"V", Transacoes!$A$3:$A1000, "&lt;"&amp;EOMONTH(DATE(L$1,L$2,1),0)))*SUMIFS(Prov_Auto!$E$3:$E1000, Prov_Auto!$A$3:$A1000, $D24, Prov_Auto!$D$3:$D1000,"&gt;="&amp;DATE(L$1,L$2,1),Prov_Auto!$D$3:$D1000, "&lt;="&amp;EOMONTH(DATE(L$1,L$2,1),0)))</f>
        <v/>
      </c>
      <c r="M24" s="48" t="str">
        <f>IF($D24="","", (SUMIFS(Transacoes!$D$3:$D1000,Transacoes!$C$3:$C1000,$D24,Transacoes!$B$3:$B1000,"C", Transacoes!$A$3:$A1000, "&lt;"&amp;EOMONTH(DATE(M$1,M$2,1),0))-SUMIFS(Transacoes!$D$3:$D1000,Transacoes!$C$3:$C1000,$D24,Transacoes!$B$3:$B1000,"V", Transacoes!$A$3:$A1000, "&lt;"&amp;EOMONTH(DATE(M$1,M$2,1),0)))*SUMIFS(Prov_Auto!$E$3:$E1000, Prov_Auto!$A$3:$A1000, $D24, Prov_Auto!$D$3:$D1000,"&gt;="&amp;DATE(M$1,M$2,1),Prov_Auto!$D$3:$D1000, "&lt;="&amp;EOMONTH(DATE(M$1,M$2,1),0)))</f>
        <v/>
      </c>
      <c r="N24" s="48" t="str">
        <f>IF($D24="","", (SUMIFS(Transacoes!$D$3:$D1000,Transacoes!$C$3:$C1000,$D24,Transacoes!$B$3:$B1000,"C", Transacoes!$A$3:$A1000, "&lt;"&amp;EOMONTH(DATE(N$1,N$2,1),0))-SUMIFS(Transacoes!$D$3:$D1000,Transacoes!$C$3:$C1000,$D24,Transacoes!$B$3:$B1000,"V", Transacoes!$A$3:$A1000, "&lt;"&amp;EOMONTH(DATE(N$1,N$2,1),0)))*SUMIFS(Prov_Auto!$E$3:$E1000, Prov_Auto!$A$3:$A1000, $D24, Prov_Auto!$D$3:$D1000,"&gt;="&amp;DATE(N$1,N$2,1),Prov_Auto!$D$3:$D1000, "&lt;="&amp;EOMONTH(DATE(N$1,N$2,1),0)))</f>
        <v/>
      </c>
      <c r="O24" s="48" t="str">
        <f>IF($D24="","", (SUMIFS(Transacoes!$D$3:$D1000,Transacoes!$C$3:$C1000,$D24,Transacoes!$B$3:$B1000,"C", Transacoes!$A$3:$A1000, "&lt;"&amp;EOMONTH(DATE(O$1,O$2,1),0))-SUMIFS(Transacoes!$D$3:$D1000,Transacoes!$C$3:$C1000,$D24,Transacoes!$B$3:$B1000,"V", Transacoes!$A$3:$A1000, "&lt;"&amp;EOMONTH(DATE(O$1,O$2,1),0)))*SUMIFS(Prov_Auto!$E$3:$E1000, Prov_Auto!$A$3:$A1000, $D24, Prov_Auto!$D$3:$D1000,"&gt;="&amp;DATE(O$1,O$2,1),Prov_Auto!$D$3:$D1000, "&lt;="&amp;EOMONTH(DATE(O$1,O$2,1),0)))</f>
        <v/>
      </c>
      <c r="P24" s="48" t="str">
        <f>IF($D24="","", (SUMIFS(Transacoes!$D$3:$D1000,Transacoes!$C$3:$C1000,$D24,Transacoes!$B$3:$B1000,"C", Transacoes!$A$3:$A1000, "&lt;"&amp;EOMONTH(DATE(P$1,P$2,1),0))-SUMIFS(Transacoes!$D$3:$D1000,Transacoes!$C$3:$C1000,$D24,Transacoes!$B$3:$B1000,"V", Transacoes!$A$3:$A1000, "&lt;"&amp;EOMONTH(DATE(P$1,P$2,1),0)))*SUMIFS(Prov_Auto!$E$3:$E1000, Prov_Auto!$A$3:$A1000, $D24, Prov_Auto!$D$3:$D1000,"&gt;="&amp;DATE(P$1,P$2,1),Prov_Auto!$D$3:$D1000, "&lt;="&amp;EOMONTH(DATE(P$1,P$2,1),0)))</f>
        <v/>
      </c>
      <c r="Q24" s="48" t="str">
        <f>IF($D24="","", (SUMIFS(Transacoes!$D$3:$D1000,Transacoes!$C$3:$C1000,$D24,Transacoes!$B$3:$B1000,"C", Transacoes!$A$3:$A1000, "&lt;"&amp;EOMONTH(DATE(Q$1,Q$2,1),0))-SUMIFS(Transacoes!$D$3:$D1000,Transacoes!$C$3:$C1000,$D24,Transacoes!$B$3:$B1000,"V", Transacoes!$A$3:$A1000, "&lt;"&amp;EOMONTH(DATE(Q$1,Q$2,1),0)))*SUMIFS(Prov_Auto!$E$3:$E1000, Prov_Auto!$A$3:$A1000, $D24, Prov_Auto!$D$3:$D1000,"&gt;="&amp;DATE(Q$1,Q$2,1),Prov_Auto!$D$3:$D1000, "&lt;="&amp;EOMONTH(DATE(Q$1,Q$2,1),0)))</f>
        <v/>
      </c>
      <c r="R24" s="47"/>
    </row>
    <row r="25">
      <c r="A25" s="47"/>
      <c r="B25" s="47"/>
      <c r="C25" s="47"/>
      <c r="D25" s="87"/>
      <c r="E25" s="48" t="str">
        <f>IF($D25="","", (SUMIFS(Transacoes!$D$3:$D1000,Transacoes!$C$3:$C1000,$D25,Transacoes!$B$3:$B1000,"C", Transacoes!$A$3:$A1000, "&lt;"&amp;EOMONTH(DATE(E$1,E$2,1),0))-SUMIFS(Transacoes!$D$3:$D1000,Transacoes!$C$3:$C1000,$D25,Transacoes!$B$3:$B1000,"V", Transacoes!$A$3:$A1000, "&lt;"&amp;EOMONTH(DATE(E$1,E$2,1),0)))*SUMIFS(Prov_Auto!$E$3:$E1000, Prov_Auto!$A$3:$A1000, $D25, Prov_Auto!$D$3:$D1000,"&gt;="&amp;DATE(E$1,E$2,1),Prov_Auto!$D$3:$D1000, "&lt;="&amp;EOMONTH(DATE(E$1,E$2,1),0)))</f>
        <v/>
      </c>
      <c r="F25" s="48" t="str">
        <f>IF($D25="","", (SUMIFS(Transacoes!$D$3:$D1000,Transacoes!$C$3:$C1000,$D25,Transacoes!$B$3:$B1000,"C", Transacoes!$A$3:$A1000, "&lt;"&amp;EOMONTH(DATE(F$1,F$2,1),0))-SUMIFS(Transacoes!$D$3:$D1000,Transacoes!$C$3:$C1000,$D25,Transacoes!$B$3:$B1000,"V", Transacoes!$A$3:$A1000, "&lt;"&amp;EOMONTH(DATE(F$1,F$2,1),0)))*SUMIFS(Prov_Auto!$E$3:$E1000, Prov_Auto!$A$3:$A1000, $D25, Prov_Auto!$D$3:$D1000,"&gt;="&amp;DATE(F$1,F$2,1),Prov_Auto!$D$3:$D1000, "&lt;="&amp;EOMONTH(DATE(F$1,F$2,1),0)))</f>
        <v/>
      </c>
      <c r="G25" s="48" t="str">
        <f>IF($D25="","", (SUMIFS(Transacoes!$D$3:$D1000,Transacoes!$C$3:$C1000,$D25,Transacoes!$B$3:$B1000,"C", Transacoes!$A$3:$A1000, "&lt;"&amp;EOMONTH(DATE(G$1,G$2,1),0))-SUMIFS(Transacoes!$D$3:$D1000,Transacoes!$C$3:$C1000,$D25,Transacoes!$B$3:$B1000,"V", Transacoes!$A$3:$A1000, "&lt;"&amp;EOMONTH(DATE(G$1,G$2,1),0)))*SUMIFS(Prov_Auto!$E$3:$E1000, Prov_Auto!$A$3:$A1000, $D25, Prov_Auto!$D$3:$D1000,"&gt;="&amp;DATE(G$1,G$2,1),Prov_Auto!$D$3:$D1000, "&lt;="&amp;EOMONTH(DATE(G$1,G$2,1),0)))</f>
        <v/>
      </c>
      <c r="H25" s="48" t="str">
        <f>IF($D25="","", (SUMIFS(Transacoes!$D$3:$D1000,Transacoes!$C$3:$C1000,$D25,Transacoes!$B$3:$B1000,"C", Transacoes!$A$3:$A1000, "&lt;"&amp;EOMONTH(DATE(H$1,H$2,1),0))-SUMIFS(Transacoes!$D$3:$D1000,Transacoes!$C$3:$C1000,$D25,Transacoes!$B$3:$B1000,"V", Transacoes!$A$3:$A1000, "&lt;"&amp;EOMONTH(DATE(H$1,H$2,1),0)))*SUMIFS(Prov_Auto!$E$3:$E1000, Prov_Auto!$A$3:$A1000, $D25, Prov_Auto!$D$3:$D1000,"&gt;="&amp;DATE(H$1,H$2,1),Prov_Auto!$D$3:$D1000, "&lt;="&amp;EOMONTH(DATE(H$1,H$2,1),0)))</f>
        <v/>
      </c>
      <c r="I25" s="48" t="str">
        <f>IF($D25="","", (SUMIFS(Transacoes!$D$3:$D1000,Transacoes!$C$3:$C1000,$D25,Transacoes!$B$3:$B1000,"C", Transacoes!$A$3:$A1000, "&lt;"&amp;EOMONTH(DATE(I$1,I$2,1),0))-SUMIFS(Transacoes!$D$3:$D1000,Transacoes!$C$3:$C1000,$D25,Transacoes!$B$3:$B1000,"V", Transacoes!$A$3:$A1000, "&lt;"&amp;EOMONTH(DATE(I$1,I$2,1),0)))*SUMIFS(Prov_Auto!$E$3:$E1000, Prov_Auto!$A$3:$A1000, $D25, Prov_Auto!$D$3:$D1000,"&gt;="&amp;DATE(I$1,I$2,1),Prov_Auto!$D$3:$D1000, "&lt;="&amp;EOMONTH(DATE(I$1,I$2,1),0)))</f>
        <v/>
      </c>
      <c r="J25" s="48" t="str">
        <f>IF($D25="","", (SUMIFS(Transacoes!$D$3:$D1000,Transacoes!$C$3:$C1000,$D25,Transacoes!$B$3:$B1000,"C", Transacoes!$A$3:$A1000, "&lt;"&amp;EOMONTH(DATE(J$1,J$2,1),0))-SUMIFS(Transacoes!$D$3:$D1000,Transacoes!$C$3:$C1000,$D25,Transacoes!$B$3:$B1000,"V", Transacoes!$A$3:$A1000, "&lt;"&amp;EOMONTH(DATE(J$1,J$2,1),0)))*SUMIFS(Prov_Auto!$E$3:$E1000, Prov_Auto!$A$3:$A1000, $D25, Prov_Auto!$D$3:$D1000,"&gt;="&amp;DATE(J$1,J$2,1),Prov_Auto!$D$3:$D1000, "&lt;="&amp;EOMONTH(DATE(J$1,J$2,1),0)))</f>
        <v/>
      </c>
      <c r="K25" s="48" t="str">
        <f>IF($D25="","", (SUMIFS(Transacoes!$D$3:$D1000,Transacoes!$C$3:$C1000,$D25,Transacoes!$B$3:$B1000,"C", Transacoes!$A$3:$A1000, "&lt;"&amp;EOMONTH(DATE(K$1,K$2,1),0))-SUMIFS(Transacoes!$D$3:$D1000,Transacoes!$C$3:$C1000,$D25,Transacoes!$B$3:$B1000,"V", Transacoes!$A$3:$A1000, "&lt;"&amp;EOMONTH(DATE(K$1,K$2,1),0)))*SUMIFS(Prov_Auto!$E$3:$E1000, Prov_Auto!$A$3:$A1000, $D25, Prov_Auto!$D$3:$D1000,"&gt;="&amp;DATE(K$1,K$2,1),Prov_Auto!$D$3:$D1000, "&lt;="&amp;EOMONTH(DATE(K$1,K$2,1),0)))</f>
        <v/>
      </c>
      <c r="L25" s="48" t="str">
        <f>IF($D25="","", (SUMIFS(Transacoes!$D$3:$D1000,Transacoes!$C$3:$C1000,$D25,Transacoes!$B$3:$B1000,"C", Transacoes!$A$3:$A1000, "&lt;"&amp;EOMONTH(DATE(L$1,L$2,1),0))-SUMIFS(Transacoes!$D$3:$D1000,Transacoes!$C$3:$C1000,$D25,Transacoes!$B$3:$B1000,"V", Transacoes!$A$3:$A1000, "&lt;"&amp;EOMONTH(DATE(L$1,L$2,1),0)))*SUMIFS(Prov_Auto!$E$3:$E1000, Prov_Auto!$A$3:$A1000, $D25, Prov_Auto!$D$3:$D1000,"&gt;="&amp;DATE(L$1,L$2,1),Prov_Auto!$D$3:$D1000, "&lt;="&amp;EOMONTH(DATE(L$1,L$2,1),0)))</f>
        <v/>
      </c>
      <c r="M25" s="48" t="str">
        <f>IF($D25="","", (SUMIFS(Transacoes!$D$3:$D1000,Transacoes!$C$3:$C1000,$D25,Transacoes!$B$3:$B1000,"C", Transacoes!$A$3:$A1000, "&lt;"&amp;EOMONTH(DATE(M$1,M$2,1),0))-SUMIFS(Transacoes!$D$3:$D1000,Transacoes!$C$3:$C1000,$D25,Transacoes!$B$3:$B1000,"V", Transacoes!$A$3:$A1000, "&lt;"&amp;EOMONTH(DATE(M$1,M$2,1),0)))*SUMIFS(Prov_Auto!$E$3:$E1000, Prov_Auto!$A$3:$A1000, $D25, Prov_Auto!$D$3:$D1000,"&gt;="&amp;DATE(M$1,M$2,1),Prov_Auto!$D$3:$D1000, "&lt;="&amp;EOMONTH(DATE(M$1,M$2,1),0)))</f>
        <v/>
      </c>
      <c r="N25" s="48" t="str">
        <f>IF($D25="","", (SUMIFS(Transacoes!$D$3:$D1000,Transacoes!$C$3:$C1000,$D25,Transacoes!$B$3:$B1000,"C", Transacoes!$A$3:$A1000, "&lt;"&amp;EOMONTH(DATE(N$1,N$2,1),0))-SUMIFS(Transacoes!$D$3:$D1000,Transacoes!$C$3:$C1000,$D25,Transacoes!$B$3:$B1000,"V", Transacoes!$A$3:$A1000, "&lt;"&amp;EOMONTH(DATE(N$1,N$2,1),0)))*SUMIFS(Prov_Auto!$E$3:$E1000, Prov_Auto!$A$3:$A1000, $D25, Prov_Auto!$D$3:$D1000,"&gt;="&amp;DATE(N$1,N$2,1),Prov_Auto!$D$3:$D1000, "&lt;="&amp;EOMONTH(DATE(N$1,N$2,1),0)))</f>
        <v/>
      </c>
      <c r="O25" s="48" t="str">
        <f>IF($D25="","", (SUMIFS(Transacoes!$D$3:$D1000,Transacoes!$C$3:$C1000,$D25,Transacoes!$B$3:$B1000,"C", Transacoes!$A$3:$A1000, "&lt;"&amp;EOMONTH(DATE(O$1,O$2,1),0))-SUMIFS(Transacoes!$D$3:$D1000,Transacoes!$C$3:$C1000,$D25,Transacoes!$B$3:$B1000,"V", Transacoes!$A$3:$A1000, "&lt;"&amp;EOMONTH(DATE(O$1,O$2,1),0)))*SUMIFS(Prov_Auto!$E$3:$E1000, Prov_Auto!$A$3:$A1000, $D25, Prov_Auto!$D$3:$D1000,"&gt;="&amp;DATE(O$1,O$2,1),Prov_Auto!$D$3:$D1000, "&lt;="&amp;EOMONTH(DATE(O$1,O$2,1),0)))</f>
        <v/>
      </c>
      <c r="P25" s="48" t="str">
        <f>IF($D25="","", (SUMIFS(Transacoes!$D$3:$D1000,Transacoes!$C$3:$C1000,$D25,Transacoes!$B$3:$B1000,"C", Transacoes!$A$3:$A1000, "&lt;"&amp;EOMONTH(DATE(P$1,P$2,1),0))-SUMIFS(Transacoes!$D$3:$D1000,Transacoes!$C$3:$C1000,$D25,Transacoes!$B$3:$B1000,"V", Transacoes!$A$3:$A1000, "&lt;"&amp;EOMONTH(DATE(P$1,P$2,1),0)))*SUMIFS(Prov_Auto!$E$3:$E1000, Prov_Auto!$A$3:$A1000, $D25, Prov_Auto!$D$3:$D1000,"&gt;="&amp;DATE(P$1,P$2,1),Prov_Auto!$D$3:$D1000, "&lt;="&amp;EOMONTH(DATE(P$1,P$2,1),0)))</f>
        <v/>
      </c>
      <c r="Q25" s="48" t="str">
        <f>IF($D25="","", (SUMIFS(Transacoes!$D$3:$D1000,Transacoes!$C$3:$C1000,$D25,Transacoes!$B$3:$B1000,"C", Transacoes!$A$3:$A1000, "&lt;"&amp;EOMONTH(DATE(Q$1,Q$2,1),0))-SUMIFS(Transacoes!$D$3:$D1000,Transacoes!$C$3:$C1000,$D25,Transacoes!$B$3:$B1000,"V", Transacoes!$A$3:$A1000, "&lt;"&amp;EOMONTH(DATE(Q$1,Q$2,1),0)))*SUMIFS(Prov_Auto!$E$3:$E1000, Prov_Auto!$A$3:$A1000, $D25, Prov_Auto!$D$3:$D1000,"&gt;="&amp;DATE(Q$1,Q$2,1),Prov_Auto!$D$3:$D1000, "&lt;="&amp;EOMONTH(DATE(Q$1,Q$2,1),0)))</f>
        <v/>
      </c>
      <c r="R25" s="47"/>
    </row>
    <row r="26">
      <c r="A26" s="47"/>
      <c r="B26" s="47"/>
      <c r="C26" s="47"/>
      <c r="D26" s="87"/>
      <c r="E26" s="48" t="str">
        <f>IF($D26="","", (SUMIFS(Transacoes!$D$3:$D1000,Transacoes!$C$3:$C1000,$D26,Transacoes!$B$3:$B1000,"C", Transacoes!$A$3:$A1000, "&lt;"&amp;EOMONTH(DATE(E$1,E$2,1),0))-SUMIFS(Transacoes!$D$3:$D1000,Transacoes!$C$3:$C1000,$D26,Transacoes!$B$3:$B1000,"V", Transacoes!$A$3:$A1000, "&lt;"&amp;EOMONTH(DATE(E$1,E$2,1),0)))*SUMIFS(Prov_Auto!$E$3:$E1000, Prov_Auto!$A$3:$A1000, $D26, Prov_Auto!$D$3:$D1000,"&gt;="&amp;DATE(E$1,E$2,1),Prov_Auto!$D$3:$D1000, "&lt;="&amp;EOMONTH(DATE(E$1,E$2,1),0)))</f>
        <v/>
      </c>
      <c r="F26" s="48" t="str">
        <f>IF($D26="","", (SUMIFS(Transacoes!$D$3:$D1000,Transacoes!$C$3:$C1000,$D26,Transacoes!$B$3:$B1000,"C", Transacoes!$A$3:$A1000, "&lt;"&amp;EOMONTH(DATE(F$1,F$2,1),0))-SUMIFS(Transacoes!$D$3:$D1000,Transacoes!$C$3:$C1000,$D26,Transacoes!$B$3:$B1000,"V", Transacoes!$A$3:$A1000, "&lt;"&amp;EOMONTH(DATE(F$1,F$2,1),0)))*SUMIFS(Prov_Auto!$E$3:$E1000, Prov_Auto!$A$3:$A1000, $D26, Prov_Auto!$D$3:$D1000,"&gt;="&amp;DATE(F$1,F$2,1),Prov_Auto!$D$3:$D1000, "&lt;="&amp;EOMONTH(DATE(F$1,F$2,1),0)))</f>
        <v/>
      </c>
      <c r="G26" s="48" t="str">
        <f>IF($D26="","", (SUMIFS(Transacoes!$D$3:$D1000,Transacoes!$C$3:$C1000,$D26,Transacoes!$B$3:$B1000,"C", Transacoes!$A$3:$A1000, "&lt;"&amp;EOMONTH(DATE(G$1,G$2,1),0))-SUMIFS(Transacoes!$D$3:$D1000,Transacoes!$C$3:$C1000,$D26,Transacoes!$B$3:$B1000,"V", Transacoes!$A$3:$A1000, "&lt;"&amp;EOMONTH(DATE(G$1,G$2,1),0)))*SUMIFS(Prov_Auto!$E$3:$E1000, Prov_Auto!$A$3:$A1000, $D26, Prov_Auto!$D$3:$D1000,"&gt;="&amp;DATE(G$1,G$2,1),Prov_Auto!$D$3:$D1000, "&lt;="&amp;EOMONTH(DATE(G$1,G$2,1),0)))</f>
        <v/>
      </c>
      <c r="H26" s="48" t="str">
        <f>IF($D26="","", (SUMIFS(Transacoes!$D$3:$D1000,Transacoes!$C$3:$C1000,$D26,Transacoes!$B$3:$B1000,"C", Transacoes!$A$3:$A1000, "&lt;"&amp;EOMONTH(DATE(H$1,H$2,1),0))-SUMIFS(Transacoes!$D$3:$D1000,Transacoes!$C$3:$C1000,$D26,Transacoes!$B$3:$B1000,"V", Transacoes!$A$3:$A1000, "&lt;"&amp;EOMONTH(DATE(H$1,H$2,1),0)))*SUMIFS(Prov_Auto!$E$3:$E1000, Prov_Auto!$A$3:$A1000, $D26, Prov_Auto!$D$3:$D1000,"&gt;="&amp;DATE(H$1,H$2,1),Prov_Auto!$D$3:$D1000, "&lt;="&amp;EOMONTH(DATE(H$1,H$2,1),0)))</f>
        <v/>
      </c>
      <c r="I26" s="48" t="str">
        <f>IF($D26="","", (SUMIFS(Transacoes!$D$3:$D1000,Transacoes!$C$3:$C1000,$D26,Transacoes!$B$3:$B1000,"C", Transacoes!$A$3:$A1000, "&lt;"&amp;EOMONTH(DATE(I$1,I$2,1),0))-SUMIFS(Transacoes!$D$3:$D1000,Transacoes!$C$3:$C1000,$D26,Transacoes!$B$3:$B1000,"V", Transacoes!$A$3:$A1000, "&lt;"&amp;EOMONTH(DATE(I$1,I$2,1),0)))*SUMIFS(Prov_Auto!$E$3:$E1000, Prov_Auto!$A$3:$A1000, $D26, Prov_Auto!$D$3:$D1000,"&gt;="&amp;DATE(I$1,I$2,1),Prov_Auto!$D$3:$D1000, "&lt;="&amp;EOMONTH(DATE(I$1,I$2,1),0)))</f>
        <v/>
      </c>
      <c r="J26" s="48" t="str">
        <f>IF($D26="","", (SUMIFS(Transacoes!$D$3:$D1000,Transacoes!$C$3:$C1000,$D26,Transacoes!$B$3:$B1000,"C", Transacoes!$A$3:$A1000, "&lt;"&amp;EOMONTH(DATE(J$1,J$2,1),0))-SUMIFS(Transacoes!$D$3:$D1000,Transacoes!$C$3:$C1000,$D26,Transacoes!$B$3:$B1000,"V", Transacoes!$A$3:$A1000, "&lt;"&amp;EOMONTH(DATE(J$1,J$2,1),0)))*SUMIFS(Prov_Auto!$E$3:$E1000, Prov_Auto!$A$3:$A1000, $D26, Prov_Auto!$D$3:$D1000,"&gt;="&amp;DATE(J$1,J$2,1),Prov_Auto!$D$3:$D1000, "&lt;="&amp;EOMONTH(DATE(J$1,J$2,1),0)))</f>
        <v/>
      </c>
      <c r="K26" s="48" t="str">
        <f>IF($D26="","", (SUMIFS(Transacoes!$D$3:$D1000,Transacoes!$C$3:$C1000,$D26,Transacoes!$B$3:$B1000,"C", Transacoes!$A$3:$A1000, "&lt;"&amp;EOMONTH(DATE(K$1,K$2,1),0))-SUMIFS(Transacoes!$D$3:$D1000,Transacoes!$C$3:$C1000,$D26,Transacoes!$B$3:$B1000,"V", Transacoes!$A$3:$A1000, "&lt;"&amp;EOMONTH(DATE(K$1,K$2,1),0)))*SUMIFS(Prov_Auto!$E$3:$E1000, Prov_Auto!$A$3:$A1000, $D26, Prov_Auto!$D$3:$D1000,"&gt;="&amp;DATE(K$1,K$2,1),Prov_Auto!$D$3:$D1000, "&lt;="&amp;EOMONTH(DATE(K$1,K$2,1),0)))</f>
        <v/>
      </c>
      <c r="L26" s="48" t="str">
        <f>IF($D26="","", (SUMIFS(Transacoes!$D$3:$D1000,Transacoes!$C$3:$C1000,$D26,Transacoes!$B$3:$B1000,"C", Transacoes!$A$3:$A1000, "&lt;"&amp;EOMONTH(DATE(L$1,L$2,1),0))-SUMIFS(Transacoes!$D$3:$D1000,Transacoes!$C$3:$C1000,$D26,Transacoes!$B$3:$B1000,"V", Transacoes!$A$3:$A1000, "&lt;"&amp;EOMONTH(DATE(L$1,L$2,1),0)))*SUMIFS(Prov_Auto!$E$3:$E1000, Prov_Auto!$A$3:$A1000, $D26, Prov_Auto!$D$3:$D1000,"&gt;="&amp;DATE(L$1,L$2,1),Prov_Auto!$D$3:$D1000, "&lt;="&amp;EOMONTH(DATE(L$1,L$2,1),0)))</f>
        <v/>
      </c>
      <c r="M26" s="48" t="str">
        <f>IF($D26="","", (SUMIFS(Transacoes!$D$3:$D1000,Transacoes!$C$3:$C1000,$D26,Transacoes!$B$3:$B1000,"C", Transacoes!$A$3:$A1000, "&lt;"&amp;EOMONTH(DATE(M$1,M$2,1),0))-SUMIFS(Transacoes!$D$3:$D1000,Transacoes!$C$3:$C1000,$D26,Transacoes!$B$3:$B1000,"V", Transacoes!$A$3:$A1000, "&lt;"&amp;EOMONTH(DATE(M$1,M$2,1),0)))*SUMIFS(Prov_Auto!$E$3:$E1000, Prov_Auto!$A$3:$A1000, $D26, Prov_Auto!$D$3:$D1000,"&gt;="&amp;DATE(M$1,M$2,1),Prov_Auto!$D$3:$D1000, "&lt;="&amp;EOMONTH(DATE(M$1,M$2,1),0)))</f>
        <v/>
      </c>
      <c r="N26" s="48" t="str">
        <f>IF($D26="","", (SUMIFS(Transacoes!$D$3:$D1000,Transacoes!$C$3:$C1000,$D26,Transacoes!$B$3:$B1000,"C", Transacoes!$A$3:$A1000, "&lt;"&amp;EOMONTH(DATE(N$1,N$2,1),0))-SUMIFS(Transacoes!$D$3:$D1000,Transacoes!$C$3:$C1000,$D26,Transacoes!$B$3:$B1000,"V", Transacoes!$A$3:$A1000, "&lt;"&amp;EOMONTH(DATE(N$1,N$2,1),0)))*SUMIFS(Prov_Auto!$E$3:$E1000, Prov_Auto!$A$3:$A1000, $D26, Prov_Auto!$D$3:$D1000,"&gt;="&amp;DATE(N$1,N$2,1),Prov_Auto!$D$3:$D1000, "&lt;="&amp;EOMONTH(DATE(N$1,N$2,1),0)))</f>
        <v/>
      </c>
      <c r="O26" s="48" t="str">
        <f>IF($D26="","", (SUMIFS(Transacoes!$D$3:$D1000,Transacoes!$C$3:$C1000,$D26,Transacoes!$B$3:$B1000,"C", Transacoes!$A$3:$A1000, "&lt;"&amp;EOMONTH(DATE(O$1,O$2,1),0))-SUMIFS(Transacoes!$D$3:$D1000,Transacoes!$C$3:$C1000,$D26,Transacoes!$B$3:$B1000,"V", Transacoes!$A$3:$A1000, "&lt;"&amp;EOMONTH(DATE(O$1,O$2,1),0)))*SUMIFS(Prov_Auto!$E$3:$E1000, Prov_Auto!$A$3:$A1000, $D26, Prov_Auto!$D$3:$D1000,"&gt;="&amp;DATE(O$1,O$2,1),Prov_Auto!$D$3:$D1000, "&lt;="&amp;EOMONTH(DATE(O$1,O$2,1),0)))</f>
        <v/>
      </c>
      <c r="P26" s="48" t="str">
        <f>IF($D26="","", (SUMIFS(Transacoes!$D$3:$D1000,Transacoes!$C$3:$C1000,$D26,Transacoes!$B$3:$B1000,"C", Transacoes!$A$3:$A1000, "&lt;"&amp;EOMONTH(DATE(P$1,P$2,1),0))-SUMIFS(Transacoes!$D$3:$D1000,Transacoes!$C$3:$C1000,$D26,Transacoes!$B$3:$B1000,"V", Transacoes!$A$3:$A1000, "&lt;"&amp;EOMONTH(DATE(P$1,P$2,1),0)))*SUMIFS(Prov_Auto!$E$3:$E1000, Prov_Auto!$A$3:$A1000, $D26, Prov_Auto!$D$3:$D1000,"&gt;="&amp;DATE(P$1,P$2,1),Prov_Auto!$D$3:$D1000, "&lt;="&amp;EOMONTH(DATE(P$1,P$2,1),0)))</f>
        <v/>
      </c>
      <c r="Q26" s="48" t="str">
        <f>IF($D26="","", (SUMIFS(Transacoes!$D$3:$D1000,Transacoes!$C$3:$C1000,$D26,Transacoes!$B$3:$B1000,"C", Transacoes!$A$3:$A1000, "&lt;"&amp;EOMONTH(DATE(Q$1,Q$2,1),0))-SUMIFS(Transacoes!$D$3:$D1000,Transacoes!$C$3:$C1000,$D26,Transacoes!$B$3:$B1000,"V", Transacoes!$A$3:$A1000, "&lt;"&amp;EOMONTH(DATE(Q$1,Q$2,1),0)))*SUMIFS(Prov_Auto!$E$3:$E1000, Prov_Auto!$A$3:$A1000, $D26, Prov_Auto!$D$3:$D1000,"&gt;="&amp;DATE(Q$1,Q$2,1),Prov_Auto!$D$3:$D1000, "&lt;="&amp;EOMONTH(DATE(Q$1,Q$2,1),0)))</f>
        <v/>
      </c>
      <c r="R26" s="47"/>
    </row>
    <row r="27">
      <c r="A27" s="47"/>
      <c r="B27" s="47"/>
      <c r="C27" s="47"/>
      <c r="D27" s="87"/>
      <c r="E27" s="48" t="str">
        <f>IF($D27="","", (SUMIFS(Transacoes!$D$3:$D1000,Transacoes!$C$3:$C1000,$D27,Transacoes!$B$3:$B1000,"C", Transacoes!$A$3:$A1000, "&lt;"&amp;EOMONTH(DATE(E$1,E$2,1),0))-SUMIFS(Transacoes!$D$3:$D1000,Transacoes!$C$3:$C1000,$D27,Transacoes!$B$3:$B1000,"V", Transacoes!$A$3:$A1000, "&lt;"&amp;EOMONTH(DATE(E$1,E$2,1),0)))*SUMIFS(Prov_Auto!$E$3:$E1000, Prov_Auto!$A$3:$A1000, $D27, Prov_Auto!$D$3:$D1000,"&gt;="&amp;DATE(E$1,E$2,1),Prov_Auto!$D$3:$D1000, "&lt;="&amp;EOMONTH(DATE(E$1,E$2,1),0)))</f>
        <v/>
      </c>
      <c r="F27" s="48" t="str">
        <f>IF($D27="","", (SUMIFS(Transacoes!$D$3:$D1000,Transacoes!$C$3:$C1000,$D27,Transacoes!$B$3:$B1000,"C", Transacoes!$A$3:$A1000, "&lt;"&amp;EOMONTH(DATE(F$1,F$2,1),0))-SUMIFS(Transacoes!$D$3:$D1000,Transacoes!$C$3:$C1000,$D27,Transacoes!$B$3:$B1000,"V", Transacoes!$A$3:$A1000, "&lt;"&amp;EOMONTH(DATE(F$1,F$2,1),0)))*SUMIFS(Prov_Auto!$E$3:$E1000, Prov_Auto!$A$3:$A1000, $D27, Prov_Auto!$D$3:$D1000,"&gt;="&amp;DATE(F$1,F$2,1),Prov_Auto!$D$3:$D1000, "&lt;="&amp;EOMONTH(DATE(F$1,F$2,1),0)))</f>
        <v/>
      </c>
      <c r="G27" s="48" t="str">
        <f>IF($D27="","", (SUMIFS(Transacoes!$D$3:$D1000,Transacoes!$C$3:$C1000,$D27,Transacoes!$B$3:$B1000,"C", Transacoes!$A$3:$A1000, "&lt;"&amp;EOMONTH(DATE(G$1,G$2,1),0))-SUMIFS(Transacoes!$D$3:$D1000,Transacoes!$C$3:$C1000,$D27,Transacoes!$B$3:$B1000,"V", Transacoes!$A$3:$A1000, "&lt;"&amp;EOMONTH(DATE(G$1,G$2,1),0)))*SUMIFS(Prov_Auto!$E$3:$E1000, Prov_Auto!$A$3:$A1000, $D27, Prov_Auto!$D$3:$D1000,"&gt;="&amp;DATE(G$1,G$2,1),Prov_Auto!$D$3:$D1000, "&lt;="&amp;EOMONTH(DATE(G$1,G$2,1),0)))</f>
        <v/>
      </c>
      <c r="H27" s="48" t="str">
        <f>IF($D27="","", (SUMIFS(Transacoes!$D$3:$D1000,Transacoes!$C$3:$C1000,$D27,Transacoes!$B$3:$B1000,"C", Transacoes!$A$3:$A1000, "&lt;"&amp;EOMONTH(DATE(H$1,H$2,1),0))-SUMIFS(Transacoes!$D$3:$D1000,Transacoes!$C$3:$C1000,$D27,Transacoes!$B$3:$B1000,"V", Transacoes!$A$3:$A1000, "&lt;"&amp;EOMONTH(DATE(H$1,H$2,1),0)))*SUMIFS(Prov_Auto!$E$3:$E1000, Prov_Auto!$A$3:$A1000, $D27, Prov_Auto!$D$3:$D1000,"&gt;="&amp;DATE(H$1,H$2,1),Prov_Auto!$D$3:$D1000, "&lt;="&amp;EOMONTH(DATE(H$1,H$2,1),0)))</f>
        <v/>
      </c>
      <c r="I27" s="48" t="str">
        <f>IF($D27="","", (SUMIFS(Transacoes!$D$3:$D1000,Transacoes!$C$3:$C1000,$D27,Transacoes!$B$3:$B1000,"C", Transacoes!$A$3:$A1000, "&lt;"&amp;EOMONTH(DATE(I$1,I$2,1),0))-SUMIFS(Transacoes!$D$3:$D1000,Transacoes!$C$3:$C1000,$D27,Transacoes!$B$3:$B1000,"V", Transacoes!$A$3:$A1000, "&lt;"&amp;EOMONTH(DATE(I$1,I$2,1),0)))*SUMIFS(Prov_Auto!$E$3:$E1000, Prov_Auto!$A$3:$A1000, $D27, Prov_Auto!$D$3:$D1000,"&gt;="&amp;DATE(I$1,I$2,1),Prov_Auto!$D$3:$D1000, "&lt;="&amp;EOMONTH(DATE(I$1,I$2,1),0)))</f>
        <v/>
      </c>
      <c r="J27" s="48" t="str">
        <f>IF($D27="","", (SUMIFS(Transacoes!$D$3:$D1000,Transacoes!$C$3:$C1000,$D27,Transacoes!$B$3:$B1000,"C", Transacoes!$A$3:$A1000, "&lt;"&amp;EOMONTH(DATE(J$1,J$2,1),0))-SUMIFS(Transacoes!$D$3:$D1000,Transacoes!$C$3:$C1000,$D27,Transacoes!$B$3:$B1000,"V", Transacoes!$A$3:$A1000, "&lt;"&amp;EOMONTH(DATE(J$1,J$2,1),0)))*SUMIFS(Prov_Auto!$E$3:$E1000, Prov_Auto!$A$3:$A1000, $D27, Prov_Auto!$D$3:$D1000,"&gt;="&amp;DATE(J$1,J$2,1),Prov_Auto!$D$3:$D1000, "&lt;="&amp;EOMONTH(DATE(J$1,J$2,1),0)))</f>
        <v/>
      </c>
      <c r="K27" s="48" t="str">
        <f>IF($D27="","", (SUMIFS(Transacoes!$D$3:$D1000,Transacoes!$C$3:$C1000,$D27,Transacoes!$B$3:$B1000,"C", Transacoes!$A$3:$A1000, "&lt;"&amp;EOMONTH(DATE(K$1,K$2,1),0))-SUMIFS(Transacoes!$D$3:$D1000,Transacoes!$C$3:$C1000,$D27,Transacoes!$B$3:$B1000,"V", Transacoes!$A$3:$A1000, "&lt;"&amp;EOMONTH(DATE(K$1,K$2,1),0)))*SUMIFS(Prov_Auto!$E$3:$E1000, Prov_Auto!$A$3:$A1000, $D27, Prov_Auto!$D$3:$D1000,"&gt;="&amp;DATE(K$1,K$2,1),Prov_Auto!$D$3:$D1000, "&lt;="&amp;EOMONTH(DATE(K$1,K$2,1),0)))</f>
        <v/>
      </c>
      <c r="L27" s="48" t="str">
        <f>IF($D27="","", (SUMIFS(Transacoes!$D$3:$D1000,Transacoes!$C$3:$C1000,$D27,Transacoes!$B$3:$B1000,"C", Transacoes!$A$3:$A1000, "&lt;"&amp;EOMONTH(DATE(L$1,L$2,1),0))-SUMIFS(Transacoes!$D$3:$D1000,Transacoes!$C$3:$C1000,$D27,Transacoes!$B$3:$B1000,"V", Transacoes!$A$3:$A1000, "&lt;"&amp;EOMONTH(DATE(L$1,L$2,1),0)))*SUMIFS(Prov_Auto!$E$3:$E1000, Prov_Auto!$A$3:$A1000, $D27, Prov_Auto!$D$3:$D1000,"&gt;="&amp;DATE(L$1,L$2,1),Prov_Auto!$D$3:$D1000, "&lt;="&amp;EOMONTH(DATE(L$1,L$2,1),0)))</f>
        <v/>
      </c>
      <c r="M27" s="48" t="str">
        <f>IF($D27="","", (SUMIFS(Transacoes!$D$3:$D1000,Transacoes!$C$3:$C1000,$D27,Transacoes!$B$3:$B1000,"C", Transacoes!$A$3:$A1000, "&lt;"&amp;EOMONTH(DATE(M$1,M$2,1),0))-SUMIFS(Transacoes!$D$3:$D1000,Transacoes!$C$3:$C1000,$D27,Transacoes!$B$3:$B1000,"V", Transacoes!$A$3:$A1000, "&lt;"&amp;EOMONTH(DATE(M$1,M$2,1),0)))*SUMIFS(Prov_Auto!$E$3:$E1000, Prov_Auto!$A$3:$A1000, $D27, Prov_Auto!$D$3:$D1000,"&gt;="&amp;DATE(M$1,M$2,1),Prov_Auto!$D$3:$D1000, "&lt;="&amp;EOMONTH(DATE(M$1,M$2,1),0)))</f>
        <v/>
      </c>
      <c r="N27" s="48" t="str">
        <f>IF($D27="","", (SUMIFS(Transacoes!$D$3:$D1000,Transacoes!$C$3:$C1000,$D27,Transacoes!$B$3:$B1000,"C", Transacoes!$A$3:$A1000, "&lt;"&amp;EOMONTH(DATE(N$1,N$2,1),0))-SUMIFS(Transacoes!$D$3:$D1000,Transacoes!$C$3:$C1000,$D27,Transacoes!$B$3:$B1000,"V", Transacoes!$A$3:$A1000, "&lt;"&amp;EOMONTH(DATE(N$1,N$2,1),0)))*SUMIFS(Prov_Auto!$E$3:$E1000, Prov_Auto!$A$3:$A1000, $D27, Prov_Auto!$D$3:$D1000,"&gt;="&amp;DATE(N$1,N$2,1),Prov_Auto!$D$3:$D1000, "&lt;="&amp;EOMONTH(DATE(N$1,N$2,1),0)))</f>
        <v/>
      </c>
      <c r="O27" s="48" t="str">
        <f>IF($D27="","", (SUMIFS(Transacoes!$D$3:$D1000,Transacoes!$C$3:$C1000,$D27,Transacoes!$B$3:$B1000,"C", Transacoes!$A$3:$A1000, "&lt;"&amp;EOMONTH(DATE(O$1,O$2,1),0))-SUMIFS(Transacoes!$D$3:$D1000,Transacoes!$C$3:$C1000,$D27,Transacoes!$B$3:$B1000,"V", Transacoes!$A$3:$A1000, "&lt;"&amp;EOMONTH(DATE(O$1,O$2,1),0)))*SUMIFS(Prov_Auto!$E$3:$E1000, Prov_Auto!$A$3:$A1000, $D27, Prov_Auto!$D$3:$D1000,"&gt;="&amp;DATE(O$1,O$2,1),Prov_Auto!$D$3:$D1000, "&lt;="&amp;EOMONTH(DATE(O$1,O$2,1),0)))</f>
        <v/>
      </c>
      <c r="P27" s="48" t="str">
        <f>IF($D27="","", (SUMIFS(Transacoes!$D$3:$D1000,Transacoes!$C$3:$C1000,$D27,Transacoes!$B$3:$B1000,"C", Transacoes!$A$3:$A1000, "&lt;"&amp;EOMONTH(DATE(P$1,P$2,1),0))-SUMIFS(Transacoes!$D$3:$D1000,Transacoes!$C$3:$C1000,$D27,Transacoes!$B$3:$B1000,"V", Transacoes!$A$3:$A1000, "&lt;"&amp;EOMONTH(DATE(P$1,P$2,1),0)))*SUMIFS(Prov_Auto!$E$3:$E1000, Prov_Auto!$A$3:$A1000, $D27, Prov_Auto!$D$3:$D1000,"&gt;="&amp;DATE(P$1,P$2,1),Prov_Auto!$D$3:$D1000, "&lt;="&amp;EOMONTH(DATE(P$1,P$2,1),0)))</f>
        <v/>
      </c>
      <c r="Q27" s="48" t="str">
        <f>IF($D27="","", (SUMIFS(Transacoes!$D$3:$D1000,Transacoes!$C$3:$C1000,$D27,Transacoes!$B$3:$B1000,"C", Transacoes!$A$3:$A1000, "&lt;"&amp;EOMONTH(DATE(Q$1,Q$2,1),0))-SUMIFS(Transacoes!$D$3:$D1000,Transacoes!$C$3:$C1000,$D27,Transacoes!$B$3:$B1000,"V", Transacoes!$A$3:$A1000, "&lt;"&amp;EOMONTH(DATE(Q$1,Q$2,1),0)))*SUMIFS(Prov_Auto!$E$3:$E1000, Prov_Auto!$A$3:$A1000, $D27, Prov_Auto!$D$3:$D1000,"&gt;="&amp;DATE(Q$1,Q$2,1),Prov_Auto!$D$3:$D1000, "&lt;="&amp;EOMONTH(DATE(Q$1,Q$2,1),0)))</f>
        <v/>
      </c>
      <c r="R27" s="47"/>
    </row>
    <row r="28">
      <c r="A28" s="47"/>
      <c r="B28" s="47"/>
      <c r="C28" s="47"/>
      <c r="D28" s="87"/>
      <c r="E28" s="48" t="str">
        <f>IF($D28="","", (SUMIFS(Transacoes!$D$3:$D1000,Transacoes!$C$3:$C1000,$D28,Transacoes!$B$3:$B1000,"C", Transacoes!$A$3:$A1000, "&lt;"&amp;EOMONTH(DATE(E$1,E$2,1),0))-SUMIFS(Transacoes!$D$3:$D1000,Transacoes!$C$3:$C1000,$D28,Transacoes!$B$3:$B1000,"V", Transacoes!$A$3:$A1000, "&lt;"&amp;EOMONTH(DATE(E$1,E$2,1),0)))*SUMIFS(Prov_Auto!$E$3:$E1000, Prov_Auto!$A$3:$A1000, $D28, Prov_Auto!$D$3:$D1000,"&gt;="&amp;DATE(E$1,E$2,1),Prov_Auto!$D$3:$D1000, "&lt;="&amp;EOMONTH(DATE(E$1,E$2,1),0)))</f>
        <v/>
      </c>
      <c r="F28" s="48" t="str">
        <f>IF($D28="","", (SUMIFS(Transacoes!$D$3:$D1000,Transacoes!$C$3:$C1000,$D28,Transacoes!$B$3:$B1000,"C", Transacoes!$A$3:$A1000, "&lt;"&amp;EOMONTH(DATE(F$1,F$2,1),0))-SUMIFS(Transacoes!$D$3:$D1000,Transacoes!$C$3:$C1000,$D28,Transacoes!$B$3:$B1000,"V", Transacoes!$A$3:$A1000, "&lt;"&amp;EOMONTH(DATE(F$1,F$2,1),0)))*SUMIFS(Prov_Auto!$E$3:$E1000, Prov_Auto!$A$3:$A1000, $D28, Prov_Auto!$D$3:$D1000,"&gt;="&amp;DATE(F$1,F$2,1),Prov_Auto!$D$3:$D1000, "&lt;="&amp;EOMONTH(DATE(F$1,F$2,1),0)))</f>
        <v/>
      </c>
      <c r="G28" s="48" t="str">
        <f>IF($D28="","", (SUMIFS(Transacoes!$D$3:$D1000,Transacoes!$C$3:$C1000,$D28,Transacoes!$B$3:$B1000,"C", Transacoes!$A$3:$A1000, "&lt;"&amp;EOMONTH(DATE(G$1,G$2,1),0))-SUMIFS(Transacoes!$D$3:$D1000,Transacoes!$C$3:$C1000,$D28,Transacoes!$B$3:$B1000,"V", Transacoes!$A$3:$A1000, "&lt;"&amp;EOMONTH(DATE(G$1,G$2,1),0)))*SUMIFS(Prov_Auto!$E$3:$E1000, Prov_Auto!$A$3:$A1000, $D28, Prov_Auto!$D$3:$D1000,"&gt;="&amp;DATE(G$1,G$2,1),Prov_Auto!$D$3:$D1000, "&lt;="&amp;EOMONTH(DATE(G$1,G$2,1),0)))</f>
        <v/>
      </c>
      <c r="H28" s="48" t="str">
        <f>IF($D28="","", (SUMIFS(Transacoes!$D$3:$D1000,Transacoes!$C$3:$C1000,$D28,Transacoes!$B$3:$B1000,"C", Transacoes!$A$3:$A1000, "&lt;"&amp;EOMONTH(DATE(H$1,H$2,1),0))-SUMIFS(Transacoes!$D$3:$D1000,Transacoes!$C$3:$C1000,$D28,Transacoes!$B$3:$B1000,"V", Transacoes!$A$3:$A1000, "&lt;"&amp;EOMONTH(DATE(H$1,H$2,1),0)))*SUMIFS(Prov_Auto!$E$3:$E1000, Prov_Auto!$A$3:$A1000, $D28, Prov_Auto!$D$3:$D1000,"&gt;="&amp;DATE(H$1,H$2,1),Prov_Auto!$D$3:$D1000, "&lt;="&amp;EOMONTH(DATE(H$1,H$2,1),0)))</f>
        <v/>
      </c>
      <c r="I28" s="48" t="str">
        <f>IF($D28="","", (SUMIFS(Transacoes!$D$3:$D1000,Transacoes!$C$3:$C1000,$D28,Transacoes!$B$3:$B1000,"C", Transacoes!$A$3:$A1000, "&lt;"&amp;EOMONTH(DATE(I$1,I$2,1),0))-SUMIFS(Transacoes!$D$3:$D1000,Transacoes!$C$3:$C1000,$D28,Transacoes!$B$3:$B1000,"V", Transacoes!$A$3:$A1000, "&lt;"&amp;EOMONTH(DATE(I$1,I$2,1),0)))*SUMIFS(Prov_Auto!$E$3:$E1000, Prov_Auto!$A$3:$A1000, $D28, Prov_Auto!$D$3:$D1000,"&gt;="&amp;DATE(I$1,I$2,1),Prov_Auto!$D$3:$D1000, "&lt;="&amp;EOMONTH(DATE(I$1,I$2,1),0)))</f>
        <v/>
      </c>
      <c r="J28" s="48" t="str">
        <f>IF($D28="","", (SUMIFS(Transacoes!$D$3:$D1000,Transacoes!$C$3:$C1000,$D28,Transacoes!$B$3:$B1000,"C", Transacoes!$A$3:$A1000, "&lt;"&amp;EOMONTH(DATE(J$1,J$2,1),0))-SUMIFS(Transacoes!$D$3:$D1000,Transacoes!$C$3:$C1000,$D28,Transacoes!$B$3:$B1000,"V", Transacoes!$A$3:$A1000, "&lt;"&amp;EOMONTH(DATE(J$1,J$2,1),0)))*SUMIFS(Prov_Auto!$E$3:$E1000, Prov_Auto!$A$3:$A1000, $D28, Prov_Auto!$D$3:$D1000,"&gt;="&amp;DATE(J$1,J$2,1),Prov_Auto!$D$3:$D1000, "&lt;="&amp;EOMONTH(DATE(J$1,J$2,1),0)))</f>
        <v/>
      </c>
      <c r="K28" s="48" t="str">
        <f>IF($D28="","", (SUMIFS(Transacoes!$D$3:$D1000,Transacoes!$C$3:$C1000,$D28,Transacoes!$B$3:$B1000,"C", Transacoes!$A$3:$A1000, "&lt;"&amp;EOMONTH(DATE(K$1,K$2,1),0))-SUMIFS(Transacoes!$D$3:$D1000,Transacoes!$C$3:$C1000,$D28,Transacoes!$B$3:$B1000,"V", Transacoes!$A$3:$A1000, "&lt;"&amp;EOMONTH(DATE(K$1,K$2,1),0)))*SUMIFS(Prov_Auto!$E$3:$E1000, Prov_Auto!$A$3:$A1000, $D28, Prov_Auto!$D$3:$D1000,"&gt;="&amp;DATE(K$1,K$2,1),Prov_Auto!$D$3:$D1000, "&lt;="&amp;EOMONTH(DATE(K$1,K$2,1),0)))</f>
        <v/>
      </c>
      <c r="L28" s="48" t="str">
        <f>IF($D28="","", (SUMIFS(Transacoes!$D$3:$D1000,Transacoes!$C$3:$C1000,$D28,Transacoes!$B$3:$B1000,"C", Transacoes!$A$3:$A1000, "&lt;"&amp;EOMONTH(DATE(L$1,L$2,1),0))-SUMIFS(Transacoes!$D$3:$D1000,Transacoes!$C$3:$C1000,$D28,Transacoes!$B$3:$B1000,"V", Transacoes!$A$3:$A1000, "&lt;"&amp;EOMONTH(DATE(L$1,L$2,1),0)))*SUMIFS(Prov_Auto!$E$3:$E1000, Prov_Auto!$A$3:$A1000, $D28, Prov_Auto!$D$3:$D1000,"&gt;="&amp;DATE(L$1,L$2,1),Prov_Auto!$D$3:$D1000, "&lt;="&amp;EOMONTH(DATE(L$1,L$2,1),0)))</f>
        <v/>
      </c>
      <c r="M28" s="48" t="str">
        <f>IF($D28="","", (SUMIFS(Transacoes!$D$3:$D1000,Transacoes!$C$3:$C1000,$D28,Transacoes!$B$3:$B1000,"C", Transacoes!$A$3:$A1000, "&lt;"&amp;EOMONTH(DATE(M$1,M$2,1),0))-SUMIFS(Transacoes!$D$3:$D1000,Transacoes!$C$3:$C1000,$D28,Transacoes!$B$3:$B1000,"V", Transacoes!$A$3:$A1000, "&lt;"&amp;EOMONTH(DATE(M$1,M$2,1),0)))*SUMIFS(Prov_Auto!$E$3:$E1000, Prov_Auto!$A$3:$A1000, $D28, Prov_Auto!$D$3:$D1000,"&gt;="&amp;DATE(M$1,M$2,1),Prov_Auto!$D$3:$D1000, "&lt;="&amp;EOMONTH(DATE(M$1,M$2,1),0)))</f>
        <v/>
      </c>
      <c r="N28" s="48" t="str">
        <f>IF($D28="","", (SUMIFS(Transacoes!$D$3:$D1000,Transacoes!$C$3:$C1000,$D28,Transacoes!$B$3:$B1000,"C", Transacoes!$A$3:$A1000, "&lt;"&amp;EOMONTH(DATE(N$1,N$2,1),0))-SUMIFS(Transacoes!$D$3:$D1000,Transacoes!$C$3:$C1000,$D28,Transacoes!$B$3:$B1000,"V", Transacoes!$A$3:$A1000, "&lt;"&amp;EOMONTH(DATE(N$1,N$2,1),0)))*SUMIFS(Prov_Auto!$E$3:$E1000, Prov_Auto!$A$3:$A1000, $D28, Prov_Auto!$D$3:$D1000,"&gt;="&amp;DATE(N$1,N$2,1),Prov_Auto!$D$3:$D1000, "&lt;="&amp;EOMONTH(DATE(N$1,N$2,1),0)))</f>
        <v/>
      </c>
      <c r="O28" s="48" t="str">
        <f>IF($D28="","", (SUMIFS(Transacoes!$D$3:$D1000,Transacoes!$C$3:$C1000,$D28,Transacoes!$B$3:$B1000,"C", Transacoes!$A$3:$A1000, "&lt;"&amp;EOMONTH(DATE(O$1,O$2,1),0))-SUMIFS(Transacoes!$D$3:$D1000,Transacoes!$C$3:$C1000,$D28,Transacoes!$B$3:$B1000,"V", Transacoes!$A$3:$A1000, "&lt;"&amp;EOMONTH(DATE(O$1,O$2,1),0)))*SUMIFS(Prov_Auto!$E$3:$E1000, Prov_Auto!$A$3:$A1000, $D28, Prov_Auto!$D$3:$D1000,"&gt;="&amp;DATE(O$1,O$2,1),Prov_Auto!$D$3:$D1000, "&lt;="&amp;EOMONTH(DATE(O$1,O$2,1),0)))</f>
        <v/>
      </c>
      <c r="P28" s="48" t="str">
        <f>IF($D28="","", (SUMIFS(Transacoes!$D$3:$D1000,Transacoes!$C$3:$C1000,$D28,Transacoes!$B$3:$B1000,"C", Transacoes!$A$3:$A1000, "&lt;"&amp;EOMONTH(DATE(P$1,P$2,1),0))-SUMIFS(Transacoes!$D$3:$D1000,Transacoes!$C$3:$C1000,$D28,Transacoes!$B$3:$B1000,"V", Transacoes!$A$3:$A1000, "&lt;"&amp;EOMONTH(DATE(P$1,P$2,1),0)))*SUMIFS(Prov_Auto!$E$3:$E1000, Prov_Auto!$A$3:$A1000, $D28, Prov_Auto!$D$3:$D1000,"&gt;="&amp;DATE(P$1,P$2,1),Prov_Auto!$D$3:$D1000, "&lt;="&amp;EOMONTH(DATE(P$1,P$2,1),0)))</f>
        <v/>
      </c>
      <c r="Q28" s="48" t="str">
        <f>IF($D28="","", (SUMIFS(Transacoes!$D$3:$D1000,Transacoes!$C$3:$C1000,$D28,Transacoes!$B$3:$B1000,"C", Transacoes!$A$3:$A1000, "&lt;"&amp;EOMONTH(DATE(Q$1,Q$2,1),0))-SUMIFS(Transacoes!$D$3:$D1000,Transacoes!$C$3:$C1000,$D28,Transacoes!$B$3:$B1000,"V", Transacoes!$A$3:$A1000, "&lt;"&amp;EOMONTH(DATE(Q$1,Q$2,1),0)))*SUMIFS(Prov_Auto!$E$3:$E1000, Prov_Auto!$A$3:$A1000, $D28, Prov_Auto!$D$3:$D1000,"&gt;="&amp;DATE(Q$1,Q$2,1),Prov_Auto!$D$3:$D1000, "&lt;="&amp;EOMONTH(DATE(Q$1,Q$2,1),0)))</f>
        <v/>
      </c>
      <c r="R28" s="47"/>
    </row>
    <row r="29">
      <c r="A29" s="47"/>
      <c r="B29" s="47"/>
      <c r="C29" s="47"/>
      <c r="D29" s="87"/>
      <c r="E29" s="48" t="str">
        <f>IF($D29="","", (SUMIFS(Transacoes!$D$3:$D1000,Transacoes!$C$3:$C1000,$D29,Transacoes!$B$3:$B1000,"C", Transacoes!$A$3:$A1000, "&lt;"&amp;EOMONTH(DATE(E$1,E$2,1),0))-SUMIFS(Transacoes!$D$3:$D1000,Transacoes!$C$3:$C1000,$D29,Transacoes!$B$3:$B1000,"V", Transacoes!$A$3:$A1000, "&lt;"&amp;EOMONTH(DATE(E$1,E$2,1),0)))*SUMIFS(Prov_Auto!$E$3:$E1000, Prov_Auto!$A$3:$A1000, $D29, Prov_Auto!$D$3:$D1000,"&gt;="&amp;DATE(E$1,E$2,1),Prov_Auto!$D$3:$D1000, "&lt;="&amp;EOMONTH(DATE(E$1,E$2,1),0)))</f>
        <v/>
      </c>
      <c r="F29" s="48" t="str">
        <f>IF($D29="","", (SUMIFS(Transacoes!$D$3:$D1000,Transacoes!$C$3:$C1000,$D29,Transacoes!$B$3:$B1000,"C", Transacoes!$A$3:$A1000, "&lt;"&amp;EOMONTH(DATE(F$1,F$2,1),0))-SUMIFS(Transacoes!$D$3:$D1000,Transacoes!$C$3:$C1000,$D29,Transacoes!$B$3:$B1000,"V", Transacoes!$A$3:$A1000, "&lt;"&amp;EOMONTH(DATE(F$1,F$2,1),0)))*SUMIFS(Prov_Auto!$E$3:$E1000, Prov_Auto!$A$3:$A1000, $D29, Prov_Auto!$D$3:$D1000,"&gt;="&amp;DATE(F$1,F$2,1),Prov_Auto!$D$3:$D1000, "&lt;="&amp;EOMONTH(DATE(F$1,F$2,1),0)))</f>
        <v/>
      </c>
      <c r="G29" s="48" t="str">
        <f>IF($D29="","", (SUMIFS(Transacoes!$D$3:$D1000,Transacoes!$C$3:$C1000,$D29,Transacoes!$B$3:$B1000,"C", Transacoes!$A$3:$A1000, "&lt;"&amp;EOMONTH(DATE(G$1,G$2,1),0))-SUMIFS(Transacoes!$D$3:$D1000,Transacoes!$C$3:$C1000,$D29,Transacoes!$B$3:$B1000,"V", Transacoes!$A$3:$A1000, "&lt;"&amp;EOMONTH(DATE(G$1,G$2,1),0)))*SUMIFS(Prov_Auto!$E$3:$E1000, Prov_Auto!$A$3:$A1000, $D29, Prov_Auto!$D$3:$D1000,"&gt;="&amp;DATE(G$1,G$2,1),Prov_Auto!$D$3:$D1000, "&lt;="&amp;EOMONTH(DATE(G$1,G$2,1),0)))</f>
        <v/>
      </c>
      <c r="H29" s="48" t="str">
        <f>IF($D29="","", (SUMIFS(Transacoes!$D$3:$D1000,Transacoes!$C$3:$C1000,$D29,Transacoes!$B$3:$B1000,"C", Transacoes!$A$3:$A1000, "&lt;"&amp;EOMONTH(DATE(H$1,H$2,1),0))-SUMIFS(Transacoes!$D$3:$D1000,Transacoes!$C$3:$C1000,$D29,Transacoes!$B$3:$B1000,"V", Transacoes!$A$3:$A1000, "&lt;"&amp;EOMONTH(DATE(H$1,H$2,1),0)))*SUMIFS(Prov_Auto!$E$3:$E1000, Prov_Auto!$A$3:$A1000, $D29, Prov_Auto!$D$3:$D1000,"&gt;="&amp;DATE(H$1,H$2,1),Prov_Auto!$D$3:$D1000, "&lt;="&amp;EOMONTH(DATE(H$1,H$2,1),0)))</f>
        <v/>
      </c>
      <c r="I29" s="48" t="str">
        <f>IF($D29="","", (SUMIFS(Transacoes!$D$3:$D1000,Transacoes!$C$3:$C1000,$D29,Transacoes!$B$3:$B1000,"C", Transacoes!$A$3:$A1000, "&lt;"&amp;EOMONTH(DATE(I$1,I$2,1),0))-SUMIFS(Transacoes!$D$3:$D1000,Transacoes!$C$3:$C1000,$D29,Transacoes!$B$3:$B1000,"V", Transacoes!$A$3:$A1000, "&lt;"&amp;EOMONTH(DATE(I$1,I$2,1),0)))*SUMIFS(Prov_Auto!$E$3:$E1000, Prov_Auto!$A$3:$A1000, $D29, Prov_Auto!$D$3:$D1000,"&gt;="&amp;DATE(I$1,I$2,1),Prov_Auto!$D$3:$D1000, "&lt;="&amp;EOMONTH(DATE(I$1,I$2,1),0)))</f>
        <v/>
      </c>
      <c r="J29" s="48" t="str">
        <f>IF($D29="","", (SUMIFS(Transacoes!$D$3:$D1000,Transacoes!$C$3:$C1000,$D29,Transacoes!$B$3:$B1000,"C", Transacoes!$A$3:$A1000, "&lt;"&amp;EOMONTH(DATE(J$1,J$2,1),0))-SUMIFS(Transacoes!$D$3:$D1000,Transacoes!$C$3:$C1000,$D29,Transacoes!$B$3:$B1000,"V", Transacoes!$A$3:$A1000, "&lt;"&amp;EOMONTH(DATE(J$1,J$2,1),0)))*SUMIFS(Prov_Auto!$E$3:$E1000, Prov_Auto!$A$3:$A1000, $D29, Prov_Auto!$D$3:$D1000,"&gt;="&amp;DATE(J$1,J$2,1),Prov_Auto!$D$3:$D1000, "&lt;="&amp;EOMONTH(DATE(J$1,J$2,1),0)))</f>
        <v/>
      </c>
      <c r="K29" s="48" t="str">
        <f>IF($D29="","", (SUMIFS(Transacoes!$D$3:$D1000,Transacoes!$C$3:$C1000,$D29,Transacoes!$B$3:$B1000,"C", Transacoes!$A$3:$A1000, "&lt;"&amp;EOMONTH(DATE(K$1,K$2,1),0))-SUMIFS(Transacoes!$D$3:$D1000,Transacoes!$C$3:$C1000,$D29,Transacoes!$B$3:$B1000,"V", Transacoes!$A$3:$A1000, "&lt;"&amp;EOMONTH(DATE(K$1,K$2,1),0)))*SUMIFS(Prov_Auto!$E$3:$E1000, Prov_Auto!$A$3:$A1000, $D29, Prov_Auto!$D$3:$D1000,"&gt;="&amp;DATE(K$1,K$2,1),Prov_Auto!$D$3:$D1000, "&lt;="&amp;EOMONTH(DATE(K$1,K$2,1),0)))</f>
        <v/>
      </c>
      <c r="L29" s="48" t="str">
        <f>IF($D29="","", (SUMIFS(Transacoes!$D$3:$D1000,Transacoes!$C$3:$C1000,$D29,Transacoes!$B$3:$B1000,"C", Transacoes!$A$3:$A1000, "&lt;"&amp;EOMONTH(DATE(L$1,L$2,1),0))-SUMIFS(Transacoes!$D$3:$D1000,Transacoes!$C$3:$C1000,$D29,Transacoes!$B$3:$B1000,"V", Transacoes!$A$3:$A1000, "&lt;"&amp;EOMONTH(DATE(L$1,L$2,1),0)))*SUMIFS(Prov_Auto!$E$3:$E1000, Prov_Auto!$A$3:$A1000, $D29, Prov_Auto!$D$3:$D1000,"&gt;="&amp;DATE(L$1,L$2,1),Prov_Auto!$D$3:$D1000, "&lt;="&amp;EOMONTH(DATE(L$1,L$2,1),0)))</f>
        <v/>
      </c>
      <c r="M29" s="48" t="str">
        <f>IF($D29="","", (SUMIFS(Transacoes!$D$3:$D1000,Transacoes!$C$3:$C1000,$D29,Transacoes!$B$3:$B1000,"C", Transacoes!$A$3:$A1000, "&lt;"&amp;EOMONTH(DATE(M$1,M$2,1),0))-SUMIFS(Transacoes!$D$3:$D1000,Transacoes!$C$3:$C1000,$D29,Transacoes!$B$3:$B1000,"V", Transacoes!$A$3:$A1000, "&lt;"&amp;EOMONTH(DATE(M$1,M$2,1),0)))*SUMIFS(Prov_Auto!$E$3:$E1000, Prov_Auto!$A$3:$A1000, $D29, Prov_Auto!$D$3:$D1000,"&gt;="&amp;DATE(M$1,M$2,1),Prov_Auto!$D$3:$D1000, "&lt;="&amp;EOMONTH(DATE(M$1,M$2,1),0)))</f>
        <v/>
      </c>
      <c r="N29" s="48" t="str">
        <f>IF($D29="","", (SUMIFS(Transacoes!$D$3:$D1000,Transacoes!$C$3:$C1000,$D29,Transacoes!$B$3:$B1000,"C", Transacoes!$A$3:$A1000, "&lt;"&amp;EOMONTH(DATE(N$1,N$2,1),0))-SUMIFS(Transacoes!$D$3:$D1000,Transacoes!$C$3:$C1000,$D29,Transacoes!$B$3:$B1000,"V", Transacoes!$A$3:$A1000, "&lt;"&amp;EOMONTH(DATE(N$1,N$2,1),0)))*SUMIFS(Prov_Auto!$E$3:$E1000, Prov_Auto!$A$3:$A1000, $D29, Prov_Auto!$D$3:$D1000,"&gt;="&amp;DATE(N$1,N$2,1),Prov_Auto!$D$3:$D1000, "&lt;="&amp;EOMONTH(DATE(N$1,N$2,1),0)))</f>
        <v/>
      </c>
      <c r="O29" s="48" t="str">
        <f>IF($D29="","", (SUMIFS(Transacoes!$D$3:$D1000,Transacoes!$C$3:$C1000,$D29,Transacoes!$B$3:$B1000,"C", Transacoes!$A$3:$A1000, "&lt;"&amp;EOMONTH(DATE(O$1,O$2,1),0))-SUMIFS(Transacoes!$D$3:$D1000,Transacoes!$C$3:$C1000,$D29,Transacoes!$B$3:$B1000,"V", Transacoes!$A$3:$A1000, "&lt;"&amp;EOMONTH(DATE(O$1,O$2,1),0)))*SUMIFS(Prov_Auto!$E$3:$E1000, Prov_Auto!$A$3:$A1000, $D29, Prov_Auto!$D$3:$D1000,"&gt;="&amp;DATE(O$1,O$2,1),Prov_Auto!$D$3:$D1000, "&lt;="&amp;EOMONTH(DATE(O$1,O$2,1),0)))</f>
        <v/>
      </c>
      <c r="P29" s="48" t="str">
        <f>IF($D29="","", (SUMIFS(Transacoes!$D$3:$D1000,Transacoes!$C$3:$C1000,$D29,Transacoes!$B$3:$B1000,"C", Transacoes!$A$3:$A1000, "&lt;"&amp;EOMONTH(DATE(P$1,P$2,1),0))-SUMIFS(Transacoes!$D$3:$D1000,Transacoes!$C$3:$C1000,$D29,Transacoes!$B$3:$B1000,"V", Transacoes!$A$3:$A1000, "&lt;"&amp;EOMONTH(DATE(P$1,P$2,1),0)))*SUMIFS(Prov_Auto!$E$3:$E1000, Prov_Auto!$A$3:$A1000, $D29, Prov_Auto!$D$3:$D1000,"&gt;="&amp;DATE(P$1,P$2,1),Prov_Auto!$D$3:$D1000, "&lt;="&amp;EOMONTH(DATE(P$1,P$2,1),0)))</f>
        <v/>
      </c>
      <c r="Q29" s="48" t="str">
        <f>IF($D29="","", (SUMIFS(Transacoes!$D$3:$D1000,Transacoes!$C$3:$C1000,$D29,Transacoes!$B$3:$B1000,"C", Transacoes!$A$3:$A1000, "&lt;"&amp;EOMONTH(DATE(Q$1,Q$2,1),0))-SUMIFS(Transacoes!$D$3:$D1000,Transacoes!$C$3:$C1000,$D29,Transacoes!$B$3:$B1000,"V", Transacoes!$A$3:$A1000, "&lt;"&amp;EOMONTH(DATE(Q$1,Q$2,1),0)))*SUMIFS(Prov_Auto!$E$3:$E1000, Prov_Auto!$A$3:$A1000, $D29, Prov_Auto!$D$3:$D1000,"&gt;="&amp;DATE(Q$1,Q$2,1),Prov_Auto!$D$3:$D1000, "&lt;="&amp;EOMONTH(DATE(Q$1,Q$2,1),0)))</f>
        <v/>
      </c>
      <c r="R29" s="47"/>
    </row>
    <row r="30">
      <c r="A30" s="47"/>
      <c r="B30" s="47"/>
      <c r="C30" s="47"/>
      <c r="D30" s="87"/>
      <c r="E30" s="48" t="str">
        <f>IF($D30="","", (SUMIFS(Transacoes!$D$3:$D1000,Transacoes!$C$3:$C1000,$D30,Transacoes!$B$3:$B1000,"C", Transacoes!$A$3:$A1000, "&lt;"&amp;EOMONTH(DATE(E$1,E$2,1),0))-SUMIFS(Transacoes!$D$3:$D1000,Transacoes!$C$3:$C1000,$D30,Transacoes!$B$3:$B1000,"V", Transacoes!$A$3:$A1000, "&lt;"&amp;EOMONTH(DATE(E$1,E$2,1),0)))*SUMIFS(Prov_Auto!$E$3:$E1000, Prov_Auto!$A$3:$A1000, $D30, Prov_Auto!$D$3:$D1000,"&gt;="&amp;DATE(E$1,E$2,1),Prov_Auto!$D$3:$D1000, "&lt;="&amp;EOMONTH(DATE(E$1,E$2,1),0)))</f>
        <v/>
      </c>
      <c r="F30" s="48" t="str">
        <f>IF($D30="","", (SUMIFS(Transacoes!$D$3:$D1000,Transacoes!$C$3:$C1000,$D30,Transacoes!$B$3:$B1000,"C", Transacoes!$A$3:$A1000, "&lt;"&amp;EOMONTH(DATE(F$1,F$2,1),0))-SUMIFS(Transacoes!$D$3:$D1000,Transacoes!$C$3:$C1000,$D30,Transacoes!$B$3:$B1000,"V", Transacoes!$A$3:$A1000, "&lt;"&amp;EOMONTH(DATE(F$1,F$2,1),0)))*SUMIFS(Prov_Auto!$E$3:$E1000, Prov_Auto!$A$3:$A1000, $D30, Prov_Auto!$D$3:$D1000,"&gt;="&amp;DATE(F$1,F$2,1),Prov_Auto!$D$3:$D1000, "&lt;="&amp;EOMONTH(DATE(F$1,F$2,1),0)))</f>
        <v/>
      </c>
      <c r="G30" s="48" t="str">
        <f>IF($D30="","", (SUMIFS(Transacoes!$D$3:$D1000,Transacoes!$C$3:$C1000,$D30,Transacoes!$B$3:$B1000,"C", Transacoes!$A$3:$A1000, "&lt;"&amp;EOMONTH(DATE(G$1,G$2,1),0))-SUMIFS(Transacoes!$D$3:$D1000,Transacoes!$C$3:$C1000,$D30,Transacoes!$B$3:$B1000,"V", Transacoes!$A$3:$A1000, "&lt;"&amp;EOMONTH(DATE(G$1,G$2,1),0)))*SUMIFS(Prov_Auto!$E$3:$E1000, Prov_Auto!$A$3:$A1000, $D30, Prov_Auto!$D$3:$D1000,"&gt;="&amp;DATE(G$1,G$2,1),Prov_Auto!$D$3:$D1000, "&lt;="&amp;EOMONTH(DATE(G$1,G$2,1),0)))</f>
        <v/>
      </c>
      <c r="H30" s="48" t="str">
        <f>IF($D30="","", (SUMIFS(Transacoes!$D$3:$D1000,Transacoes!$C$3:$C1000,$D30,Transacoes!$B$3:$B1000,"C", Transacoes!$A$3:$A1000, "&lt;"&amp;EOMONTH(DATE(H$1,H$2,1),0))-SUMIFS(Transacoes!$D$3:$D1000,Transacoes!$C$3:$C1000,$D30,Transacoes!$B$3:$B1000,"V", Transacoes!$A$3:$A1000, "&lt;"&amp;EOMONTH(DATE(H$1,H$2,1),0)))*SUMIFS(Prov_Auto!$E$3:$E1000, Prov_Auto!$A$3:$A1000, $D30, Prov_Auto!$D$3:$D1000,"&gt;="&amp;DATE(H$1,H$2,1),Prov_Auto!$D$3:$D1000, "&lt;="&amp;EOMONTH(DATE(H$1,H$2,1),0)))</f>
        <v/>
      </c>
      <c r="I30" s="48" t="str">
        <f>IF($D30="","", (SUMIFS(Transacoes!$D$3:$D1000,Transacoes!$C$3:$C1000,$D30,Transacoes!$B$3:$B1000,"C", Transacoes!$A$3:$A1000, "&lt;"&amp;EOMONTH(DATE(I$1,I$2,1),0))-SUMIFS(Transacoes!$D$3:$D1000,Transacoes!$C$3:$C1000,$D30,Transacoes!$B$3:$B1000,"V", Transacoes!$A$3:$A1000, "&lt;"&amp;EOMONTH(DATE(I$1,I$2,1),0)))*SUMIFS(Prov_Auto!$E$3:$E1000, Prov_Auto!$A$3:$A1000, $D30, Prov_Auto!$D$3:$D1000,"&gt;="&amp;DATE(I$1,I$2,1),Prov_Auto!$D$3:$D1000, "&lt;="&amp;EOMONTH(DATE(I$1,I$2,1),0)))</f>
        <v/>
      </c>
      <c r="J30" s="48" t="str">
        <f>IF($D30="","", (SUMIFS(Transacoes!$D$3:$D1000,Transacoes!$C$3:$C1000,$D30,Transacoes!$B$3:$B1000,"C", Transacoes!$A$3:$A1000, "&lt;"&amp;EOMONTH(DATE(J$1,J$2,1),0))-SUMIFS(Transacoes!$D$3:$D1000,Transacoes!$C$3:$C1000,$D30,Transacoes!$B$3:$B1000,"V", Transacoes!$A$3:$A1000, "&lt;"&amp;EOMONTH(DATE(J$1,J$2,1),0)))*SUMIFS(Prov_Auto!$E$3:$E1000, Prov_Auto!$A$3:$A1000, $D30, Prov_Auto!$D$3:$D1000,"&gt;="&amp;DATE(J$1,J$2,1),Prov_Auto!$D$3:$D1000, "&lt;="&amp;EOMONTH(DATE(J$1,J$2,1),0)))</f>
        <v/>
      </c>
      <c r="K30" s="48" t="str">
        <f>IF($D30="","", (SUMIFS(Transacoes!$D$3:$D1000,Transacoes!$C$3:$C1000,$D30,Transacoes!$B$3:$B1000,"C", Transacoes!$A$3:$A1000, "&lt;"&amp;EOMONTH(DATE(K$1,K$2,1),0))-SUMIFS(Transacoes!$D$3:$D1000,Transacoes!$C$3:$C1000,$D30,Transacoes!$B$3:$B1000,"V", Transacoes!$A$3:$A1000, "&lt;"&amp;EOMONTH(DATE(K$1,K$2,1),0)))*SUMIFS(Prov_Auto!$E$3:$E1000, Prov_Auto!$A$3:$A1000, $D30, Prov_Auto!$D$3:$D1000,"&gt;="&amp;DATE(K$1,K$2,1),Prov_Auto!$D$3:$D1000, "&lt;="&amp;EOMONTH(DATE(K$1,K$2,1),0)))</f>
        <v/>
      </c>
      <c r="L30" s="48" t="str">
        <f>IF($D30="","", (SUMIFS(Transacoes!$D$3:$D1000,Transacoes!$C$3:$C1000,$D30,Transacoes!$B$3:$B1000,"C", Transacoes!$A$3:$A1000, "&lt;"&amp;EOMONTH(DATE(L$1,L$2,1),0))-SUMIFS(Transacoes!$D$3:$D1000,Transacoes!$C$3:$C1000,$D30,Transacoes!$B$3:$B1000,"V", Transacoes!$A$3:$A1000, "&lt;"&amp;EOMONTH(DATE(L$1,L$2,1),0)))*SUMIFS(Prov_Auto!$E$3:$E1000, Prov_Auto!$A$3:$A1000, $D30, Prov_Auto!$D$3:$D1000,"&gt;="&amp;DATE(L$1,L$2,1),Prov_Auto!$D$3:$D1000, "&lt;="&amp;EOMONTH(DATE(L$1,L$2,1),0)))</f>
        <v/>
      </c>
      <c r="M30" s="48" t="str">
        <f>IF($D30="","", (SUMIFS(Transacoes!$D$3:$D1000,Transacoes!$C$3:$C1000,$D30,Transacoes!$B$3:$B1000,"C", Transacoes!$A$3:$A1000, "&lt;"&amp;EOMONTH(DATE(M$1,M$2,1),0))-SUMIFS(Transacoes!$D$3:$D1000,Transacoes!$C$3:$C1000,$D30,Transacoes!$B$3:$B1000,"V", Transacoes!$A$3:$A1000, "&lt;"&amp;EOMONTH(DATE(M$1,M$2,1),0)))*SUMIFS(Prov_Auto!$E$3:$E1000, Prov_Auto!$A$3:$A1000, $D30, Prov_Auto!$D$3:$D1000,"&gt;="&amp;DATE(M$1,M$2,1),Prov_Auto!$D$3:$D1000, "&lt;="&amp;EOMONTH(DATE(M$1,M$2,1),0)))</f>
        <v/>
      </c>
      <c r="N30" s="48" t="str">
        <f>IF($D30="","", (SUMIFS(Transacoes!$D$3:$D1000,Transacoes!$C$3:$C1000,$D30,Transacoes!$B$3:$B1000,"C", Transacoes!$A$3:$A1000, "&lt;"&amp;EOMONTH(DATE(N$1,N$2,1),0))-SUMIFS(Transacoes!$D$3:$D1000,Transacoes!$C$3:$C1000,$D30,Transacoes!$B$3:$B1000,"V", Transacoes!$A$3:$A1000, "&lt;"&amp;EOMONTH(DATE(N$1,N$2,1),0)))*SUMIFS(Prov_Auto!$E$3:$E1000, Prov_Auto!$A$3:$A1000, $D30, Prov_Auto!$D$3:$D1000,"&gt;="&amp;DATE(N$1,N$2,1),Prov_Auto!$D$3:$D1000, "&lt;="&amp;EOMONTH(DATE(N$1,N$2,1),0)))</f>
        <v/>
      </c>
      <c r="O30" s="48" t="str">
        <f>IF($D30="","", (SUMIFS(Transacoes!$D$3:$D1000,Transacoes!$C$3:$C1000,$D30,Transacoes!$B$3:$B1000,"C", Transacoes!$A$3:$A1000, "&lt;"&amp;EOMONTH(DATE(O$1,O$2,1),0))-SUMIFS(Transacoes!$D$3:$D1000,Transacoes!$C$3:$C1000,$D30,Transacoes!$B$3:$B1000,"V", Transacoes!$A$3:$A1000, "&lt;"&amp;EOMONTH(DATE(O$1,O$2,1),0)))*SUMIFS(Prov_Auto!$E$3:$E1000, Prov_Auto!$A$3:$A1000, $D30, Prov_Auto!$D$3:$D1000,"&gt;="&amp;DATE(O$1,O$2,1),Prov_Auto!$D$3:$D1000, "&lt;="&amp;EOMONTH(DATE(O$1,O$2,1),0)))</f>
        <v/>
      </c>
      <c r="P30" s="48" t="str">
        <f>IF($D30="","", (SUMIFS(Transacoes!$D$3:$D1000,Transacoes!$C$3:$C1000,$D30,Transacoes!$B$3:$B1000,"C", Transacoes!$A$3:$A1000, "&lt;"&amp;EOMONTH(DATE(P$1,P$2,1),0))-SUMIFS(Transacoes!$D$3:$D1000,Transacoes!$C$3:$C1000,$D30,Transacoes!$B$3:$B1000,"V", Transacoes!$A$3:$A1000, "&lt;"&amp;EOMONTH(DATE(P$1,P$2,1),0)))*SUMIFS(Prov_Auto!$E$3:$E1000, Prov_Auto!$A$3:$A1000, $D30, Prov_Auto!$D$3:$D1000,"&gt;="&amp;DATE(P$1,P$2,1),Prov_Auto!$D$3:$D1000, "&lt;="&amp;EOMONTH(DATE(P$1,P$2,1),0)))</f>
        <v/>
      </c>
      <c r="Q30" s="48" t="str">
        <f>IF($D30="","", (SUMIFS(Transacoes!$D$3:$D1000,Transacoes!$C$3:$C1000,$D30,Transacoes!$B$3:$B1000,"C", Transacoes!$A$3:$A1000, "&lt;"&amp;EOMONTH(DATE(Q$1,Q$2,1),0))-SUMIFS(Transacoes!$D$3:$D1000,Transacoes!$C$3:$C1000,$D30,Transacoes!$B$3:$B1000,"V", Transacoes!$A$3:$A1000, "&lt;"&amp;EOMONTH(DATE(Q$1,Q$2,1),0)))*SUMIFS(Prov_Auto!$E$3:$E1000, Prov_Auto!$A$3:$A1000, $D30, Prov_Auto!$D$3:$D1000,"&gt;="&amp;DATE(Q$1,Q$2,1),Prov_Auto!$D$3:$D1000, "&lt;="&amp;EOMONTH(DATE(Q$1,Q$2,1),0)))</f>
        <v/>
      </c>
      <c r="R30" s="47"/>
    </row>
    <row r="31">
      <c r="A31" s="47"/>
      <c r="B31" s="47"/>
      <c r="C31" s="47"/>
      <c r="D31" s="87"/>
      <c r="E31" s="48" t="str">
        <f>IF($D31="","", (SUMIFS(Transacoes!$D$3:$D1000,Transacoes!$C$3:$C1000,$D31,Transacoes!$B$3:$B1000,"C", Transacoes!$A$3:$A1000, "&lt;"&amp;EOMONTH(DATE(E$1,E$2,1),0))-SUMIFS(Transacoes!$D$3:$D1000,Transacoes!$C$3:$C1000,$D31,Transacoes!$B$3:$B1000,"V", Transacoes!$A$3:$A1000, "&lt;"&amp;EOMONTH(DATE(E$1,E$2,1),0)))*SUMIFS(Prov_Auto!$E$3:$E1000, Prov_Auto!$A$3:$A1000, $D31, Prov_Auto!$D$3:$D1000,"&gt;="&amp;DATE(E$1,E$2,1),Prov_Auto!$D$3:$D1000, "&lt;="&amp;EOMONTH(DATE(E$1,E$2,1),0)))</f>
        <v/>
      </c>
      <c r="F31" s="48" t="str">
        <f>IF($D31="","", (SUMIFS(Transacoes!$D$3:$D1000,Transacoes!$C$3:$C1000,$D31,Transacoes!$B$3:$B1000,"C", Transacoes!$A$3:$A1000, "&lt;"&amp;EOMONTH(DATE(F$1,F$2,1),0))-SUMIFS(Transacoes!$D$3:$D1000,Transacoes!$C$3:$C1000,$D31,Transacoes!$B$3:$B1000,"V", Transacoes!$A$3:$A1000, "&lt;"&amp;EOMONTH(DATE(F$1,F$2,1),0)))*SUMIFS(Prov_Auto!$E$3:$E1000, Prov_Auto!$A$3:$A1000, $D31, Prov_Auto!$D$3:$D1000,"&gt;="&amp;DATE(F$1,F$2,1),Prov_Auto!$D$3:$D1000, "&lt;="&amp;EOMONTH(DATE(F$1,F$2,1),0)))</f>
        <v/>
      </c>
      <c r="G31" s="48" t="str">
        <f>IF($D31="","", (SUMIFS(Transacoes!$D$3:$D1000,Transacoes!$C$3:$C1000,$D31,Transacoes!$B$3:$B1000,"C", Transacoes!$A$3:$A1000, "&lt;"&amp;EOMONTH(DATE(G$1,G$2,1),0))-SUMIFS(Transacoes!$D$3:$D1000,Transacoes!$C$3:$C1000,$D31,Transacoes!$B$3:$B1000,"V", Transacoes!$A$3:$A1000, "&lt;"&amp;EOMONTH(DATE(G$1,G$2,1),0)))*SUMIFS(Prov_Auto!$E$3:$E1000, Prov_Auto!$A$3:$A1000, $D31, Prov_Auto!$D$3:$D1000,"&gt;="&amp;DATE(G$1,G$2,1),Prov_Auto!$D$3:$D1000, "&lt;="&amp;EOMONTH(DATE(G$1,G$2,1),0)))</f>
        <v/>
      </c>
      <c r="H31" s="48" t="str">
        <f>IF($D31="","", (SUMIFS(Transacoes!$D$3:$D1000,Transacoes!$C$3:$C1000,$D31,Transacoes!$B$3:$B1000,"C", Transacoes!$A$3:$A1000, "&lt;"&amp;EOMONTH(DATE(H$1,H$2,1),0))-SUMIFS(Transacoes!$D$3:$D1000,Transacoes!$C$3:$C1000,$D31,Transacoes!$B$3:$B1000,"V", Transacoes!$A$3:$A1000, "&lt;"&amp;EOMONTH(DATE(H$1,H$2,1),0)))*SUMIFS(Prov_Auto!$E$3:$E1000, Prov_Auto!$A$3:$A1000, $D31, Prov_Auto!$D$3:$D1000,"&gt;="&amp;DATE(H$1,H$2,1),Prov_Auto!$D$3:$D1000, "&lt;="&amp;EOMONTH(DATE(H$1,H$2,1),0)))</f>
        <v/>
      </c>
      <c r="I31" s="48" t="str">
        <f>IF($D31="","", (SUMIFS(Transacoes!$D$3:$D1000,Transacoes!$C$3:$C1000,$D31,Transacoes!$B$3:$B1000,"C", Transacoes!$A$3:$A1000, "&lt;"&amp;EOMONTH(DATE(I$1,I$2,1),0))-SUMIFS(Transacoes!$D$3:$D1000,Transacoes!$C$3:$C1000,$D31,Transacoes!$B$3:$B1000,"V", Transacoes!$A$3:$A1000, "&lt;"&amp;EOMONTH(DATE(I$1,I$2,1),0)))*SUMIFS(Prov_Auto!$E$3:$E1000, Prov_Auto!$A$3:$A1000, $D31, Prov_Auto!$D$3:$D1000,"&gt;="&amp;DATE(I$1,I$2,1),Prov_Auto!$D$3:$D1000, "&lt;="&amp;EOMONTH(DATE(I$1,I$2,1),0)))</f>
        <v/>
      </c>
      <c r="J31" s="48" t="str">
        <f>IF($D31="","", (SUMIFS(Transacoes!$D$3:$D1000,Transacoes!$C$3:$C1000,$D31,Transacoes!$B$3:$B1000,"C", Transacoes!$A$3:$A1000, "&lt;"&amp;EOMONTH(DATE(J$1,J$2,1),0))-SUMIFS(Transacoes!$D$3:$D1000,Transacoes!$C$3:$C1000,$D31,Transacoes!$B$3:$B1000,"V", Transacoes!$A$3:$A1000, "&lt;"&amp;EOMONTH(DATE(J$1,J$2,1),0)))*SUMIFS(Prov_Auto!$E$3:$E1000, Prov_Auto!$A$3:$A1000, $D31, Prov_Auto!$D$3:$D1000,"&gt;="&amp;DATE(J$1,J$2,1),Prov_Auto!$D$3:$D1000, "&lt;="&amp;EOMONTH(DATE(J$1,J$2,1),0)))</f>
        <v/>
      </c>
      <c r="K31" s="48" t="str">
        <f>IF($D31="","", (SUMIFS(Transacoes!$D$3:$D1000,Transacoes!$C$3:$C1000,$D31,Transacoes!$B$3:$B1000,"C", Transacoes!$A$3:$A1000, "&lt;"&amp;EOMONTH(DATE(K$1,K$2,1),0))-SUMIFS(Transacoes!$D$3:$D1000,Transacoes!$C$3:$C1000,$D31,Transacoes!$B$3:$B1000,"V", Transacoes!$A$3:$A1000, "&lt;"&amp;EOMONTH(DATE(K$1,K$2,1),0)))*SUMIFS(Prov_Auto!$E$3:$E1000, Prov_Auto!$A$3:$A1000, $D31, Prov_Auto!$D$3:$D1000,"&gt;="&amp;DATE(K$1,K$2,1),Prov_Auto!$D$3:$D1000, "&lt;="&amp;EOMONTH(DATE(K$1,K$2,1),0)))</f>
        <v/>
      </c>
      <c r="L31" s="48" t="str">
        <f>IF($D31="","", (SUMIFS(Transacoes!$D$3:$D1000,Transacoes!$C$3:$C1000,$D31,Transacoes!$B$3:$B1000,"C", Transacoes!$A$3:$A1000, "&lt;"&amp;EOMONTH(DATE(L$1,L$2,1),0))-SUMIFS(Transacoes!$D$3:$D1000,Transacoes!$C$3:$C1000,$D31,Transacoes!$B$3:$B1000,"V", Transacoes!$A$3:$A1000, "&lt;"&amp;EOMONTH(DATE(L$1,L$2,1),0)))*SUMIFS(Prov_Auto!$E$3:$E1000, Prov_Auto!$A$3:$A1000, $D31, Prov_Auto!$D$3:$D1000,"&gt;="&amp;DATE(L$1,L$2,1),Prov_Auto!$D$3:$D1000, "&lt;="&amp;EOMONTH(DATE(L$1,L$2,1),0)))</f>
        <v/>
      </c>
      <c r="M31" s="48" t="str">
        <f>IF($D31="","", (SUMIFS(Transacoes!$D$3:$D1000,Transacoes!$C$3:$C1000,$D31,Transacoes!$B$3:$B1000,"C", Transacoes!$A$3:$A1000, "&lt;"&amp;EOMONTH(DATE(M$1,M$2,1),0))-SUMIFS(Transacoes!$D$3:$D1000,Transacoes!$C$3:$C1000,$D31,Transacoes!$B$3:$B1000,"V", Transacoes!$A$3:$A1000, "&lt;"&amp;EOMONTH(DATE(M$1,M$2,1),0)))*SUMIFS(Prov_Auto!$E$3:$E1000, Prov_Auto!$A$3:$A1000, $D31, Prov_Auto!$D$3:$D1000,"&gt;="&amp;DATE(M$1,M$2,1),Prov_Auto!$D$3:$D1000, "&lt;="&amp;EOMONTH(DATE(M$1,M$2,1),0)))</f>
        <v/>
      </c>
      <c r="N31" s="48" t="str">
        <f>IF($D31="","", (SUMIFS(Transacoes!$D$3:$D1000,Transacoes!$C$3:$C1000,$D31,Transacoes!$B$3:$B1000,"C", Transacoes!$A$3:$A1000, "&lt;"&amp;EOMONTH(DATE(N$1,N$2,1),0))-SUMIFS(Transacoes!$D$3:$D1000,Transacoes!$C$3:$C1000,$D31,Transacoes!$B$3:$B1000,"V", Transacoes!$A$3:$A1000, "&lt;"&amp;EOMONTH(DATE(N$1,N$2,1),0)))*SUMIFS(Prov_Auto!$E$3:$E1000, Prov_Auto!$A$3:$A1000, $D31, Prov_Auto!$D$3:$D1000,"&gt;="&amp;DATE(N$1,N$2,1),Prov_Auto!$D$3:$D1000, "&lt;="&amp;EOMONTH(DATE(N$1,N$2,1),0)))</f>
        <v/>
      </c>
      <c r="O31" s="48" t="str">
        <f>IF($D31="","", (SUMIFS(Transacoes!$D$3:$D1000,Transacoes!$C$3:$C1000,$D31,Transacoes!$B$3:$B1000,"C", Transacoes!$A$3:$A1000, "&lt;"&amp;EOMONTH(DATE(O$1,O$2,1),0))-SUMIFS(Transacoes!$D$3:$D1000,Transacoes!$C$3:$C1000,$D31,Transacoes!$B$3:$B1000,"V", Transacoes!$A$3:$A1000, "&lt;"&amp;EOMONTH(DATE(O$1,O$2,1),0)))*SUMIFS(Prov_Auto!$E$3:$E1000, Prov_Auto!$A$3:$A1000, $D31, Prov_Auto!$D$3:$D1000,"&gt;="&amp;DATE(O$1,O$2,1),Prov_Auto!$D$3:$D1000, "&lt;="&amp;EOMONTH(DATE(O$1,O$2,1),0)))</f>
        <v/>
      </c>
      <c r="P31" s="48" t="str">
        <f>IF($D31="","", (SUMIFS(Transacoes!$D$3:$D1000,Transacoes!$C$3:$C1000,$D31,Transacoes!$B$3:$B1000,"C", Transacoes!$A$3:$A1000, "&lt;"&amp;EOMONTH(DATE(P$1,P$2,1),0))-SUMIFS(Transacoes!$D$3:$D1000,Transacoes!$C$3:$C1000,$D31,Transacoes!$B$3:$B1000,"V", Transacoes!$A$3:$A1000, "&lt;"&amp;EOMONTH(DATE(P$1,P$2,1),0)))*SUMIFS(Prov_Auto!$E$3:$E1000, Prov_Auto!$A$3:$A1000, $D31, Prov_Auto!$D$3:$D1000,"&gt;="&amp;DATE(P$1,P$2,1),Prov_Auto!$D$3:$D1000, "&lt;="&amp;EOMONTH(DATE(P$1,P$2,1),0)))</f>
        <v/>
      </c>
      <c r="Q31" s="48" t="str">
        <f>IF($D31="","", (SUMIFS(Transacoes!$D$3:$D1000,Transacoes!$C$3:$C1000,$D31,Transacoes!$B$3:$B1000,"C", Transacoes!$A$3:$A1000, "&lt;"&amp;EOMONTH(DATE(Q$1,Q$2,1),0))-SUMIFS(Transacoes!$D$3:$D1000,Transacoes!$C$3:$C1000,$D31,Transacoes!$B$3:$B1000,"V", Transacoes!$A$3:$A1000, "&lt;"&amp;EOMONTH(DATE(Q$1,Q$2,1),0)))*SUMIFS(Prov_Auto!$E$3:$E1000, Prov_Auto!$A$3:$A1000, $D31, Prov_Auto!$D$3:$D1000,"&gt;="&amp;DATE(Q$1,Q$2,1),Prov_Auto!$D$3:$D1000, "&lt;="&amp;EOMONTH(DATE(Q$1,Q$2,1),0)))</f>
        <v/>
      </c>
      <c r="R31" s="47"/>
    </row>
    <row r="32">
      <c r="A32" s="47"/>
      <c r="B32" s="47"/>
      <c r="C32" s="47"/>
      <c r="D32" s="87"/>
      <c r="E32" s="48" t="str">
        <f>IF($D32="","", (SUMIFS(Transacoes!$D$3:$D1000,Transacoes!$C$3:$C1000,$D32,Transacoes!$B$3:$B1000,"C", Transacoes!$A$3:$A1000, "&lt;"&amp;EOMONTH(DATE(E$1,E$2,1),0))-SUMIFS(Transacoes!$D$3:$D1000,Transacoes!$C$3:$C1000,$D32,Transacoes!$B$3:$B1000,"V", Transacoes!$A$3:$A1000, "&lt;"&amp;EOMONTH(DATE(E$1,E$2,1),0)))*SUMIFS(Prov_Auto!$E$3:$E1000, Prov_Auto!$A$3:$A1000, $D32, Prov_Auto!$D$3:$D1000,"&gt;="&amp;DATE(E$1,E$2,1),Prov_Auto!$D$3:$D1000, "&lt;="&amp;EOMONTH(DATE(E$1,E$2,1),0)))</f>
        <v/>
      </c>
      <c r="F32" s="48" t="str">
        <f>IF($D32="","", (SUMIFS(Transacoes!$D$3:$D1000,Transacoes!$C$3:$C1000,$D32,Transacoes!$B$3:$B1000,"C", Transacoes!$A$3:$A1000, "&lt;"&amp;EOMONTH(DATE(F$1,F$2,1),0))-SUMIFS(Transacoes!$D$3:$D1000,Transacoes!$C$3:$C1000,$D32,Transacoes!$B$3:$B1000,"V", Transacoes!$A$3:$A1000, "&lt;"&amp;EOMONTH(DATE(F$1,F$2,1),0)))*SUMIFS(Prov_Auto!$E$3:$E1000, Prov_Auto!$A$3:$A1000, $D32, Prov_Auto!$D$3:$D1000,"&gt;="&amp;DATE(F$1,F$2,1),Prov_Auto!$D$3:$D1000, "&lt;="&amp;EOMONTH(DATE(F$1,F$2,1),0)))</f>
        <v/>
      </c>
      <c r="G32" s="48" t="str">
        <f>IF($D32="","", (SUMIFS(Transacoes!$D$3:$D1000,Transacoes!$C$3:$C1000,$D32,Transacoes!$B$3:$B1000,"C", Transacoes!$A$3:$A1000, "&lt;"&amp;EOMONTH(DATE(G$1,G$2,1),0))-SUMIFS(Transacoes!$D$3:$D1000,Transacoes!$C$3:$C1000,$D32,Transacoes!$B$3:$B1000,"V", Transacoes!$A$3:$A1000, "&lt;"&amp;EOMONTH(DATE(G$1,G$2,1),0)))*SUMIFS(Prov_Auto!$E$3:$E1000, Prov_Auto!$A$3:$A1000, $D32, Prov_Auto!$D$3:$D1000,"&gt;="&amp;DATE(G$1,G$2,1),Prov_Auto!$D$3:$D1000, "&lt;="&amp;EOMONTH(DATE(G$1,G$2,1),0)))</f>
        <v/>
      </c>
      <c r="H32" s="48" t="str">
        <f>IF($D32="","", (SUMIFS(Transacoes!$D$3:$D1000,Transacoes!$C$3:$C1000,$D32,Transacoes!$B$3:$B1000,"C", Transacoes!$A$3:$A1000, "&lt;"&amp;EOMONTH(DATE(H$1,H$2,1),0))-SUMIFS(Transacoes!$D$3:$D1000,Transacoes!$C$3:$C1000,$D32,Transacoes!$B$3:$B1000,"V", Transacoes!$A$3:$A1000, "&lt;"&amp;EOMONTH(DATE(H$1,H$2,1),0)))*SUMIFS(Prov_Auto!$E$3:$E1000, Prov_Auto!$A$3:$A1000, $D32, Prov_Auto!$D$3:$D1000,"&gt;="&amp;DATE(H$1,H$2,1),Prov_Auto!$D$3:$D1000, "&lt;="&amp;EOMONTH(DATE(H$1,H$2,1),0)))</f>
        <v/>
      </c>
      <c r="I32" s="48" t="str">
        <f>IF($D32="","", (SUMIFS(Transacoes!$D$3:$D1000,Transacoes!$C$3:$C1000,$D32,Transacoes!$B$3:$B1000,"C", Transacoes!$A$3:$A1000, "&lt;"&amp;EOMONTH(DATE(I$1,I$2,1),0))-SUMIFS(Transacoes!$D$3:$D1000,Transacoes!$C$3:$C1000,$D32,Transacoes!$B$3:$B1000,"V", Transacoes!$A$3:$A1000, "&lt;"&amp;EOMONTH(DATE(I$1,I$2,1),0)))*SUMIFS(Prov_Auto!$E$3:$E1000, Prov_Auto!$A$3:$A1000, $D32, Prov_Auto!$D$3:$D1000,"&gt;="&amp;DATE(I$1,I$2,1),Prov_Auto!$D$3:$D1000, "&lt;="&amp;EOMONTH(DATE(I$1,I$2,1),0)))</f>
        <v/>
      </c>
      <c r="J32" s="48" t="str">
        <f>IF($D32="","", (SUMIFS(Transacoes!$D$3:$D1000,Transacoes!$C$3:$C1000,$D32,Transacoes!$B$3:$B1000,"C", Transacoes!$A$3:$A1000, "&lt;"&amp;EOMONTH(DATE(J$1,J$2,1),0))-SUMIFS(Transacoes!$D$3:$D1000,Transacoes!$C$3:$C1000,$D32,Transacoes!$B$3:$B1000,"V", Transacoes!$A$3:$A1000, "&lt;"&amp;EOMONTH(DATE(J$1,J$2,1),0)))*SUMIFS(Prov_Auto!$E$3:$E1000, Prov_Auto!$A$3:$A1000, $D32, Prov_Auto!$D$3:$D1000,"&gt;="&amp;DATE(J$1,J$2,1),Prov_Auto!$D$3:$D1000, "&lt;="&amp;EOMONTH(DATE(J$1,J$2,1),0)))</f>
        <v/>
      </c>
      <c r="K32" s="48" t="str">
        <f>IF($D32="","", (SUMIFS(Transacoes!$D$3:$D1000,Transacoes!$C$3:$C1000,$D32,Transacoes!$B$3:$B1000,"C", Transacoes!$A$3:$A1000, "&lt;"&amp;EOMONTH(DATE(K$1,K$2,1),0))-SUMIFS(Transacoes!$D$3:$D1000,Transacoes!$C$3:$C1000,$D32,Transacoes!$B$3:$B1000,"V", Transacoes!$A$3:$A1000, "&lt;"&amp;EOMONTH(DATE(K$1,K$2,1),0)))*SUMIFS(Prov_Auto!$E$3:$E1000, Prov_Auto!$A$3:$A1000, $D32, Prov_Auto!$D$3:$D1000,"&gt;="&amp;DATE(K$1,K$2,1),Prov_Auto!$D$3:$D1000, "&lt;="&amp;EOMONTH(DATE(K$1,K$2,1),0)))</f>
        <v/>
      </c>
      <c r="L32" s="48" t="str">
        <f>IF($D32="","", (SUMIFS(Transacoes!$D$3:$D1000,Transacoes!$C$3:$C1000,$D32,Transacoes!$B$3:$B1000,"C", Transacoes!$A$3:$A1000, "&lt;"&amp;EOMONTH(DATE(L$1,L$2,1),0))-SUMIFS(Transacoes!$D$3:$D1000,Transacoes!$C$3:$C1000,$D32,Transacoes!$B$3:$B1000,"V", Transacoes!$A$3:$A1000, "&lt;"&amp;EOMONTH(DATE(L$1,L$2,1),0)))*SUMIFS(Prov_Auto!$E$3:$E1000, Prov_Auto!$A$3:$A1000, $D32, Prov_Auto!$D$3:$D1000,"&gt;="&amp;DATE(L$1,L$2,1),Prov_Auto!$D$3:$D1000, "&lt;="&amp;EOMONTH(DATE(L$1,L$2,1),0)))</f>
        <v/>
      </c>
      <c r="M32" s="48" t="str">
        <f>IF($D32="","", (SUMIFS(Transacoes!$D$3:$D1000,Transacoes!$C$3:$C1000,$D32,Transacoes!$B$3:$B1000,"C", Transacoes!$A$3:$A1000, "&lt;"&amp;EOMONTH(DATE(M$1,M$2,1),0))-SUMIFS(Transacoes!$D$3:$D1000,Transacoes!$C$3:$C1000,$D32,Transacoes!$B$3:$B1000,"V", Transacoes!$A$3:$A1000, "&lt;"&amp;EOMONTH(DATE(M$1,M$2,1),0)))*SUMIFS(Prov_Auto!$E$3:$E1000, Prov_Auto!$A$3:$A1000, $D32, Prov_Auto!$D$3:$D1000,"&gt;="&amp;DATE(M$1,M$2,1),Prov_Auto!$D$3:$D1000, "&lt;="&amp;EOMONTH(DATE(M$1,M$2,1),0)))</f>
        <v/>
      </c>
      <c r="N32" s="48" t="str">
        <f>IF($D32="","", (SUMIFS(Transacoes!$D$3:$D1000,Transacoes!$C$3:$C1000,$D32,Transacoes!$B$3:$B1000,"C", Transacoes!$A$3:$A1000, "&lt;"&amp;EOMONTH(DATE(N$1,N$2,1),0))-SUMIFS(Transacoes!$D$3:$D1000,Transacoes!$C$3:$C1000,$D32,Transacoes!$B$3:$B1000,"V", Transacoes!$A$3:$A1000, "&lt;"&amp;EOMONTH(DATE(N$1,N$2,1),0)))*SUMIFS(Prov_Auto!$E$3:$E1000, Prov_Auto!$A$3:$A1000, $D32, Prov_Auto!$D$3:$D1000,"&gt;="&amp;DATE(N$1,N$2,1),Prov_Auto!$D$3:$D1000, "&lt;="&amp;EOMONTH(DATE(N$1,N$2,1),0)))</f>
        <v/>
      </c>
      <c r="O32" s="48" t="str">
        <f>IF($D32="","", (SUMIFS(Transacoes!$D$3:$D1000,Transacoes!$C$3:$C1000,$D32,Transacoes!$B$3:$B1000,"C", Transacoes!$A$3:$A1000, "&lt;"&amp;EOMONTH(DATE(O$1,O$2,1),0))-SUMIFS(Transacoes!$D$3:$D1000,Transacoes!$C$3:$C1000,$D32,Transacoes!$B$3:$B1000,"V", Transacoes!$A$3:$A1000, "&lt;"&amp;EOMONTH(DATE(O$1,O$2,1),0)))*SUMIFS(Prov_Auto!$E$3:$E1000, Prov_Auto!$A$3:$A1000, $D32, Prov_Auto!$D$3:$D1000,"&gt;="&amp;DATE(O$1,O$2,1),Prov_Auto!$D$3:$D1000, "&lt;="&amp;EOMONTH(DATE(O$1,O$2,1),0)))</f>
        <v/>
      </c>
      <c r="P32" s="48" t="str">
        <f>IF($D32="","", (SUMIFS(Transacoes!$D$3:$D1000,Transacoes!$C$3:$C1000,$D32,Transacoes!$B$3:$B1000,"C", Transacoes!$A$3:$A1000, "&lt;"&amp;EOMONTH(DATE(P$1,P$2,1),0))-SUMIFS(Transacoes!$D$3:$D1000,Transacoes!$C$3:$C1000,$D32,Transacoes!$B$3:$B1000,"V", Transacoes!$A$3:$A1000, "&lt;"&amp;EOMONTH(DATE(P$1,P$2,1),0)))*SUMIFS(Prov_Auto!$E$3:$E1000, Prov_Auto!$A$3:$A1000, $D32, Prov_Auto!$D$3:$D1000,"&gt;="&amp;DATE(P$1,P$2,1),Prov_Auto!$D$3:$D1000, "&lt;="&amp;EOMONTH(DATE(P$1,P$2,1),0)))</f>
        <v/>
      </c>
      <c r="Q32" s="48" t="str">
        <f>IF($D32="","", (SUMIFS(Transacoes!$D$3:$D1000,Transacoes!$C$3:$C1000,$D32,Transacoes!$B$3:$B1000,"C", Transacoes!$A$3:$A1000, "&lt;"&amp;EOMONTH(DATE(Q$1,Q$2,1),0))-SUMIFS(Transacoes!$D$3:$D1000,Transacoes!$C$3:$C1000,$D32,Transacoes!$B$3:$B1000,"V", Transacoes!$A$3:$A1000, "&lt;"&amp;EOMONTH(DATE(Q$1,Q$2,1),0)))*SUMIFS(Prov_Auto!$E$3:$E1000, Prov_Auto!$A$3:$A1000, $D32, Prov_Auto!$D$3:$D1000,"&gt;="&amp;DATE(Q$1,Q$2,1),Prov_Auto!$D$3:$D1000, "&lt;="&amp;EOMONTH(DATE(Q$1,Q$2,1),0)))</f>
        <v/>
      </c>
      <c r="R32" s="47"/>
    </row>
    <row r="33">
      <c r="A33" s="47"/>
      <c r="B33" s="47"/>
      <c r="C33" s="47"/>
      <c r="D33" s="87"/>
      <c r="E33" s="48" t="str">
        <f>IF($D33="","", (SUMIFS(Transacoes!$D$3:$D1000,Transacoes!$C$3:$C1000,$D33,Transacoes!$B$3:$B1000,"C", Transacoes!$A$3:$A1000, "&lt;"&amp;EOMONTH(DATE(E$1,E$2,1),0))-SUMIFS(Transacoes!$D$3:$D1000,Transacoes!$C$3:$C1000,$D33,Transacoes!$B$3:$B1000,"V", Transacoes!$A$3:$A1000, "&lt;"&amp;EOMONTH(DATE(E$1,E$2,1),0)))*SUMIFS(Prov_Auto!$E$3:$E1000, Prov_Auto!$A$3:$A1000, $D33, Prov_Auto!$D$3:$D1000,"&gt;="&amp;DATE(E$1,E$2,1),Prov_Auto!$D$3:$D1000, "&lt;="&amp;EOMONTH(DATE(E$1,E$2,1),0)))</f>
        <v/>
      </c>
      <c r="F33" s="48" t="str">
        <f>IF($D33="","", (SUMIFS(Transacoes!$D$3:$D1000,Transacoes!$C$3:$C1000,$D33,Transacoes!$B$3:$B1000,"C", Transacoes!$A$3:$A1000, "&lt;"&amp;EOMONTH(DATE(F$1,F$2,1),0))-SUMIFS(Transacoes!$D$3:$D1000,Transacoes!$C$3:$C1000,$D33,Transacoes!$B$3:$B1000,"V", Transacoes!$A$3:$A1000, "&lt;"&amp;EOMONTH(DATE(F$1,F$2,1),0)))*SUMIFS(Prov_Auto!$E$3:$E1000, Prov_Auto!$A$3:$A1000, $D33, Prov_Auto!$D$3:$D1000,"&gt;="&amp;DATE(F$1,F$2,1),Prov_Auto!$D$3:$D1000, "&lt;="&amp;EOMONTH(DATE(F$1,F$2,1),0)))</f>
        <v/>
      </c>
      <c r="G33" s="48" t="str">
        <f>IF($D33="","", (SUMIFS(Transacoes!$D$3:$D1000,Transacoes!$C$3:$C1000,$D33,Transacoes!$B$3:$B1000,"C", Transacoes!$A$3:$A1000, "&lt;"&amp;EOMONTH(DATE(G$1,G$2,1),0))-SUMIFS(Transacoes!$D$3:$D1000,Transacoes!$C$3:$C1000,$D33,Transacoes!$B$3:$B1000,"V", Transacoes!$A$3:$A1000, "&lt;"&amp;EOMONTH(DATE(G$1,G$2,1),0)))*SUMIFS(Prov_Auto!$E$3:$E1000, Prov_Auto!$A$3:$A1000, $D33, Prov_Auto!$D$3:$D1000,"&gt;="&amp;DATE(G$1,G$2,1),Prov_Auto!$D$3:$D1000, "&lt;="&amp;EOMONTH(DATE(G$1,G$2,1),0)))</f>
        <v/>
      </c>
      <c r="H33" s="48" t="str">
        <f>IF($D33="","", (SUMIFS(Transacoes!$D$3:$D1000,Transacoes!$C$3:$C1000,$D33,Transacoes!$B$3:$B1000,"C", Transacoes!$A$3:$A1000, "&lt;"&amp;EOMONTH(DATE(H$1,H$2,1),0))-SUMIFS(Transacoes!$D$3:$D1000,Transacoes!$C$3:$C1000,$D33,Transacoes!$B$3:$B1000,"V", Transacoes!$A$3:$A1000, "&lt;"&amp;EOMONTH(DATE(H$1,H$2,1),0)))*SUMIFS(Prov_Auto!$E$3:$E1000, Prov_Auto!$A$3:$A1000, $D33, Prov_Auto!$D$3:$D1000,"&gt;="&amp;DATE(H$1,H$2,1),Prov_Auto!$D$3:$D1000, "&lt;="&amp;EOMONTH(DATE(H$1,H$2,1),0)))</f>
        <v/>
      </c>
      <c r="I33" s="48" t="str">
        <f>IF($D33="","", (SUMIFS(Transacoes!$D$3:$D1000,Transacoes!$C$3:$C1000,$D33,Transacoes!$B$3:$B1000,"C", Transacoes!$A$3:$A1000, "&lt;"&amp;EOMONTH(DATE(I$1,I$2,1),0))-SUMIFS(Transacoes!$D$3:$D1000,Transacoes!$C$3:$C1000,$D33,Transacoes!$B$3:$B1000,"V", Transacoes!$A$3:$A1000, "&lt;"&amp;EOMONTH(DATE(I$1,I$2,1),0)))*SUMIFS(Prov_Auto!$E$3:$E1000, Prov_Auto!$A$3:$A1000, $D33, Prov_Auto!$D$3:$D1000,"&gt;="&amp;DATE(I$1,I$2,1),Prov_Auto!$D$3:$D1000, "&lt;="&amp;EOMONTH(DATE(I$1,I$2,1),0)))</f>
        <v/>
      </c>
      <c r="J33" s="48" t="str">
        <f>IF($D33="","", (SUMIFS(Transacoes!$D$3:$D1000,Transacoes!$C$3:$C1000,$D33,Transacoes!$B$3:$B1000,"C", Transacoes!$A$3:$A1000, "&lt;"&amp;EOMONTH(DATE(J$1,J$2,1),0))-SUMIFS(Transacoes!$D$3:$D1000,Transacoes!$C$3:$C1000,$D33,Transacoes!$B$3:$B1000,"V", Transacoes!$A$3:$A1000, "&lt;"&amp;EOMONTH(DATE(J$1,J$2,1),0)))*SUMIFS(Prov_Auto!$E$3:$E1000, Prov_Auto!$A$3:$A1000, $D33, Prov_Auto!$D$3:$D1000,"&gt;="&amp;DATE(J$1,J$2,1),Prov_Auto!$D$3:$D1000, "&lt;="&amp;EOMONTH(DATE(J$1,J$2,1),0)))</f>
        <v/>
      </c>
      <c r="K33" s="48" t="str">
        <f>IF($D33="","", (SUMIFS(Transacoes!$D$3:$D1000,Transacoes!$C$3:$C1000,$D33,Transacoes!$B$3:$B1000,"C", Transacoes!$A$3:$A1000, "&lt;"&amp;EOMONTH(DATE(K$1,K$2,1),0))-SUMIFS(Transacoes!$D$3:$D1000,Transacoes!$C$3:$C1000,$D33,Transacoes!$B$3:$B1000,"V", Transacoes!$A$3:$A1000, "&lt;"&amp;EOMONTH(DATE(K$1,K$2,1),0)))*SUMIFS(Prov_Auto!$E$3:$E1000, Prov_Auto!$A$3:$A1000, $D33, Prov_Auto!$D$3:$D1000,"&gt;="&amp;DATE(K$1,K$2,1),Prov_Auto!$D$3:$D1000, "&lt;="&amp;EOMONTH(DATE(K$1,K$2,1),0)))</f>
        <v/>
      </c>
      <c r="L33" s="48" t="str">
        <f>IF($D33="","", (SUMIFS(Transacoes!$D$3:$D1000,Transacoes!$C$3:$C1000,$D33,Transacoes!$B$3:$B1000,"C", Transacoes!$A$3:$A1000, "&lt;"&amp;EOMONTH(DATE(L$1,L$2,1),0))-SUMIFS(Transacoes!$D$3:$D1000,Transacoes!$C$3:$C1000,$D33,Transacoes!$B$3:$B1000,"V", Transacoes!$A$3:$A1000, "&lt;"&amp;EOMONTH(DATE(L$1,L$2,1),0)))*SUMIFS(Prov_Auto!$E$3:$E1000, Prov_Auto!$A$3:$A1000, $D33, Prov_Auto!$D$3:$D1000,"&gt;="&amp;DATE(L$1,L$2,1),Prov_Auto!$D$3:$D1000, "&lt;="&amp;EOMONTH(DATE(L$1,L$2,1),0)))</f>
        <v/>
      </c>
      <c r="M33" s="48" t="str">
        <f>IF($D33="","", (SUMIFS(Transacoes!$D$3:$D1000,Transacoes!$C$3:$C1000,$D33,Transacoes!$B$3:$B1000,"C", Transacoes!$A$3:$A1000, "&lt;"&amp;EOMONTH(DATE(M$1,M$2,1),0))-SUMIFS(Transacoes!$D$3:$D1000,Transacoes!$C$3:$C1000,$D33,Transacoes!$B$3:$B1000,"V", Transacoes!$A$3:$A1000, "&lt;"&amp;EOMONTH(DATE(M$1,M$2,1),0)))*SUMIFS(Prov_Auto!$E$3:$E1000, Prov_Auto!$A$3:$A1000, $D33, Prov_Auto!$D$3:$D1000,"&gt;="&amp;DATE(M$1,M$2,1),Prov_Auto!$D$3:$D1000, "&lt;="&amp;EOMONTH(DATE(M$1,M$2,1),0)))</f>
        <v/>
      </c>
      <c r="N33" s="48" t="str">
        <f>IF($D33="","", (SUMIFS(Transacoes!$D$3:$D1000,Transacoes!$C$3:$C1000,$D33,Transacoes!$B$3:$B1000,"C", Transacoes!$A$3:$A1000, "&lt;"&amp;EOMONTH(DATE(N$1,N$2,1),0))-SUMIFS(Transacoes!$D$3:$D1000,Transacoes!$C$3:$C1000,$D33,Transacoes!$B$3:$B1000,"V", Transacoes!$A$3:$A1000, "&lt;"&amp;EOMONTH(DATE(N$1,N$2,1),0)))*SUMIFS(Prov_Auto!$E$3:$E1000, Prov_Auto!$A$3:$A1000, $D33, Prov_Auto!$D$3:$D1000,"&gt;="&amp;DATE(N$1,N$2,1),Prov_Auto!$D$3:$D1000, "&lt;="&amp;EOMONTH(DATE(N$1,N$2,1),0)))</f>
        <v/>
      </c>
      <c r="O33" s="48" t="str">
        <f>IF($D33="","", (SUMIFS(Transacoes!$D$3:$D1000,Transacoes!$C$3:$C1000,$D33,Transacoes!$B$3:$B1000,"C", Transacoes!$A$3:$A1000, "&lt;"&amp;EOMONTH(DATE(O$1,O$2,1),0))-SUMIFS(Transacoes!$D$3:$D1000,Transacoes!$C$3:$C1000,$D33,Transacoes!$B$3:$B1000,"V", Transacoes!$A$3:$A1000, "&lt;"&amp;EOMONTH(DATE(O$1,O$2,1),0)))*SUMIFS(Prov_Auto!$E$3:$E1000, Prov_Auto!$A$3:$A1000, $D33, Prov_Auto!$D$3:$D1000,"&gt;="&amp;DATE(O$1,O$2,1),Prov_Auto!$D$3:$D1000, "&lt;="&amp;EOMONTH(DATE(O$1,O$2,1),0)))</f>
        <v/>
      </c>
      <c r="P33" s="48" t="str">
        <f>IF($D33="","", (SUMIFS(Transacoes!$D$3:$D1000,Transacoes!$C$3:$C1000,$D33,Transacoes!$B$3:$B1000,"C", Transacoes!$A$3:$A1000, "&lt;"&amp;EOMONTH(DATE(P$1,P$2,1),0))-SUMIFS(Transacoes!$D$3:$D1000,Transacoes!$C$3:$C1000,$D33,Transacoes!$B$3:$B1000,"V", Transacoes!$A$3:$A1000, "&lt;"&amp;EOMONTH(DATE(P$1,P$2,1),0)))*SUMIFS(Prov_Auto!$E$3:$E1000, Prov_Auto!$A$3:$A1000, $D33, Prov_Auto!$D$3:$D1000,"&gt;="&amp;DATE(P$1,P$2,1),Prov_Auto!$D$3:$D1000, "&lt;="&amp;EOMONTH(DATE(P$1,P$2,1),0)))</f>
        <v/>
      </c>
      <c r="Q33" s="48" t="str">
        <f>IF($D33="","", (SUMIFS(Transacoes!$D$3:$D1000,Transacoes!$C$3:$C1000,$D33,Transacoes!$B$3:$B1000,"C", Transacoes!$A$3:$A1000, "&lt;"&amp;EOMONTH(DATE(Q$1,Q$2,1),0))-SUMIFS(Transacoes!$D$3:$D1000,Transacoes!$C$3:$C1000,$D33,Transacoes!$B$3:$B1000,"V", Transacoes!$A$3:$A1000, "&lt;"&amp;EOMONTH(DATE(Q$1,Q$2,1),0)))*SUMIFS(Prov_Auto!$E$3:$E1000, Prov_Auto!$A$3:$A1000, $D33, Prov_Auto!$D$3:$D1000,"&gt;="&amp;DATE(Q$1,Q$2,1),Prov_Auto!$D$3:$D1000, "&lt;="&amp;EOMONTH(DATE(Q$1,Q$2,1),0)))</f>
        <v/>
      </c>
      <c r="R33" s="47"/>
    </row>
    <row r="34">
      <c r="A34" s="47"/>
      <c r="B34" s="47"/>
      <c r="C34" s="47"/>
      <c r="D34" s="87"/>
      <c r="E34" s="48" t="str">
        <f>IF($D34="","", (SUMIFS(Transacoes!$D$3:$D1000,Transacoes!$C$3:$C1000,$D34,Transacoes!$B$3:$B1000,"C", Transacoes!$A$3:$A1000, "&lt;"&amp;EOMONTH(DATE(E$1,E$2,1),0))-SUMIFS(Transacoes!$D$3:$D1000,Transacoes!$C$3:$C1000,$D34,Transacoes!$B$3:$B1000,"V", Transacoes!$A$3:$A1000, "&lt;"&amp;EOMONTH(DATE(E$1,E$2,1),0)))*SUMIFS(Prov_Auto!$E$3:$E1000, Prov_Auto!$A$3:$A1000, $D34, Prov_Auto!$D$3:$D1000,"&gt;="&amp;DATE(E$1,E$2,1),Prov_Auto!$D$3:$D1000, "&lt;="&amp;EOMONTH(DATE(E$1,E$2,1),0)))</f>
        <v/>
      </c>
      <c r="F34" s="48" t="str">
        <f>IF($D34="","", (SUMIFS(Transacoes!$D$3:$D1000,Transacoes!$C$3:$C1000,$D34,Transacoes!$B$3:$B1000,"C", Transacoes!$A$3:$A1000, "&lt;"&amp;EOMONTH(DATE(F$1,F$2,1),0))-SUMIFS(Transacoes!$D$3:$D1000,Transacoes!$C$3:$C1000,$D34,Transacoes!$B$3:$B1000,"V", Transacoes!$A$3:$A1000, "&lt;"&amp;EOMONTH(DATE(F$1,F$2,1),0)))*SUMIFS(Prov_Auto!$E$3:$E1000, Prov_Auto!$A$3:$A1000, $D34, Prov_Auto!$D$3:$D1000,"&gt;="&amp;DATE(F$1,F$2,1),Prov_Auto!$D$3:$D1000, "&lt;="&amp;EOMONTH(DATE(F$1,F$2,1),0)))</f>
        <v/>
      </c>
      <c r="G34" s="48" t="str">
        <f>IF($D34="","", (SUMIFS(Transacoes!$D$3:$D1000,Transacoes!$C$3:$C1000,$D34,Transacoes!$B$3:$B1000,"C", Transacoes!$A$3:$A1000, "&lt;"&amp;EOMONTH(DATE(G$1,G$2,1),0))-SUMIFS(Transacoes!$D$3:$D1000,Transacoes!$C$3:$C1000,$D34,Transacoes!$B$3:$B1000,"V", Transacoes!$A$3:$A1000, "&lt;"&amp;EOMONTH(DATE(G$1,G$2,1),0)))*SUMIFS(Prov_Auto!$E$3:$E1000, Prov_Auto!$A$3:$A1000, $D34, Prov_Auto!$D$3:$D1000,"&gt;="&amp;DATE(G$1,G$2,1),Prov_Auto!$D$3:$D1000, "&lt;="&amp;EOMONTH(DATE(G$1,G$2,1),0)))</f>
        <v/>
      </c>
      <c r="H34" s="48" t="str">
        <f>IF($D34="","", (SUMIFS(Transacoes!$D$3:$D1000,Transacoes!$C$3:$C1000,$D34,Transacoes!$B$3:$B1000,"C", Transacoes!$A$3:$A1000, "&lt;"&amp;EOMONTH(DATE(H$1,H$2,1),0))-SUMIFS(Transacoes!$D$3:$D1000,Transacoes!$C$3:$C1000,$D34,Transacoes!$B$3:$B1000,"V", Transacoes!$A$3:$A1000, "&lt;"&amp;EOMONTH(DATE(H$1,H$2,1),0)))*SUMIFS(Prov_Auto!$E$3:$E1000, Prov_Auto!$A$3:$A1000, $D34, Prov_Auto!$D$3:$D1000,"&gt;="&amp;DATE(H$1,H$2,1),Prov_Auto!$D$3:$D1000, "&lt;="&amp;EOMONTH(DATE(H$1,H$2,1),0)))</f>
        <v/>
      </c>
      <c r="I34" s="48" t="str">
        <f>IF($D34="","", (SUMIFS(Transacoes!$D$3:$D1000,Transacoes!$C$3:$C1000,$D34,Transacoes!$B$3:$B1000,"C", Transacoes!$A$3:$A1000, "&lt;"&amp;EOMONTH(DATE(I$1,I$2,1),0))-SUMIFS(Transacoes!$D$3:$D1000,Transacoes!$C$3:$C1000,$D34,Transacoes!$B$3:$B1000,"V", Transacoes!$A$3:$A1000, "&lt;"&amp;EOMONTH(DATE(I$1,I$2,1),0)))*SUMIFS(Prov_Auto!$E$3:$E1000, Prov_Auto!$A$3:$A1000, $D34, Prov_Auto!$D$3:$D1000,"&gt;="&amp;DATE(I$1,I$2,1),Prov_Auto!$D$3:$D1000, "&lt;="&amp;EOMONTH(DATE(I$1,I$2,1),0)))</f>
        <v/>
      </c>
      <c r="J34" s="48" t="str">
        <f>IF($D34="","", (SUMIFS(Transacoes!$D$3:$D1000,Transacoes!$C$3:$C1000,$D34,Transacoes!$B$3:$B1000,"C", Transacoes!$A$3:$A1000, "&lt;"&amp;EOMONTH(DATE(J$1,J$2,1),0))-SUMIFS(Transacoes!$D$3:$D1000,Transacoes!$C$3:$C1000,$D34,Transacoes!$B$3:$B1000,"V", Transacoes!$A$3:$A1000, "&lt;"&amp;EOMONTH(DATE(J$1,J$2,1),0)))*SUMIFS(Prov_Auto!$E$3:$E1000, Prov_Auto!$A$3:$A1000, $D34, Prov_Auto!$D$3:$D1000,"&gt;="&amp;DATE(J$1,J$2,1),Prov_Auto!$D$3:$D1000, "&lt;="&amp;EOMONTH(DATE(J$1,J$2,1),0)))</f>
        <v/>
      </c>
      <c r="K34" s="48" t="str">
        <f>IF($D34="","", (SUMIFS(Transacoes!$D$3:$D1000,Transacoes!$C$3:$C1000,$D34,Transacoes!$B$3:$B1000,"C", Transacoes!$A$3:$A1000, "&lt;"&amp;EOMONTH(DATE(K$1,K$2,1),0))-SUMIFS(Transacoes!$D$3:$D1000,Transacoes!$C$3:$C1000,$D34,Transacoes!$B$3:$B1000,"V", Transacoes!$A$3:$A1000, "&lt;"&amp;EOMONTH(DATE(K$1,K$2,1),0)))*SUMIFS(Prov_Auto!$E$3:$E1000, Prov_Auto!$A$3:$A1000, $D34, Prov_Auto!$D$3:$D1000,"&gt;="&amp;DATE(K$1,K$2,1),Prov_Auto!$D$3:$D1000, "&lt;="&amp;EOMONTH(DATE(K$1,K$2,1),0)))</f>
        <v/>
      </c>
      <c r="L34" s="48" t="str">
        <f>IF($D34="","", (SUMIFS(Transacoes!$D$3:$D1000,Transacoes!$C$3:$C1000,$D34,Transacoes!$B$3:$B1000,"C", Transacoes!$A$3:$A1000, "&lt;"&amp;EOMONTH(DATE(L$1,L$2,1),0))-SUMIFS(Transacoes!$D$3:$D1000,Transacoes!$C$3:$C1000,$D34,Transacoes!$B$3:$B1000,"V", Transacoes!$A$3:$A1000, "&lt;"&amp;EOMONTH(DATE(L$1,L$2,1),0)))*SUMIFS(Prov_Auto!$E$3:$E1000, Prov_Auto!$A$3:$A1000, $D34, Prov_Auto!$D$3:$D1000,"&gt;="&amp;DATE(L$1,L$2,1),Prov_Auto!$D$3:$D1000, "&lt;="&amp;EOMONTH(DATE(L$1,L$2,1),0)))</f>
        <v/>
      </c>
      <c r="M34" s="48" t="str">
        <f>IF($D34="","", (SUMIFS(Transacoes!$D$3:$D1000,Transacoes!$C$3:$C1000,$D34,Transacoes!$B$3:$B1000,"C", Transacoes!$A$3:$A1000, "&lt;"&amp;EOMONTH(DATE(M$1,M$2,1),0))-SUMIFS(Transacoes!$D$3:$D1000,Transacoes!$C$3:$C1000,$D34,Transacoes!$B$3:$B1000,"V", Transacoes!$A$3:$A1000, "&lt;"&amp;EOMONTH(DATE(M$1,M$2,1),0)))*SUMIFS(Prov_Auto!$E$3:$E1000, Prov_Auto!$A$3:$A1000, $D34, Prov_Auto!$D$3:$D1000,"&gt;="&amp;DATE(M$1,M$2,1),Prov_Auto!$D$3:$D1000, "&lt;="&amp;EOMONTH(DATE(M$1,M$2,1),0)))</f>
        <v/>
      </c>
      <c r="N34" s="48" t="str">
        <f>IF($D34="","", (SUMIFS(Transacoes!$D$3:$D1000,Transacoes!$C$3:$C1000,$D34,Transacoes!$B$3:$B1000,"C", Transacoes!$A$3:$A1000, "&lt;"&amp;EOMONTH(DATE(N$1,N$2,1),0))-SUMIFS(Transacoes!$D$3:$D1000,Transacoes!$C$3:$C1000,$D34,Transacoes!$B$3:$B1000,"V", Transacoes!$A$3:$A1000, "&lt;"&amp;EOMONTH(DATE(N$1,N$2,1),0)))*SUMIFS(Prov_Auto!$E$3:$E1000, Prov_Auto!$A$3:$A1000, $D34, Prov_Auto!$D$3:$D1000,"&gt;="&amp;DATE(N$1,N$2,1),Prov_Auto!$D$3:$D1000, "&lt;="&amp;EOMONTH(DATE(N$1,N$2,1),0)))</f>
        <v/>
      </c>
      <c r="O34" s="48" t="str">
        <f>IF($D34="","", (SUMIFS(Transacoes!$D$3:$D1000,Transacoes!$C$3:$C1000,$D34,Transacoes!$B$3:$B1000,"C", Transacoes!$A$3:$A1000, "&lt;"&amp;EOMONTH(DATE(O$1,O$2,1),0))-SUMIFS(Transacoes!$D$3:$D1000,Transacoes!$C$3:$C1000,$D34,Transacoes!$B$3:$B1000,"V", Transacoes!$A$3:$A1000, "&lt;"&amp;EOMONTH(DATE(O$1,O$2,1),0)))*SUMIFS(Prov_Auto!$E$3:$E1000, Prov_Auto!$A$3:$A1000, $D34, Prov_Auto!$D$3:$D1000,"&gt;="&amp;DATE(O$1,O$2,1),Prov_Auto!$D$3:$D1000, "&lt;="&amp;EOMONTH(DATE(O$1,O$2,1),0)))</f>
        <v/>
      </c>
      <c r="P34" s="48" t="str">
        <f>IF($D34="","", (SUMIFS(Transacoes!$D$3:$D1000,Transacoes!$C$3:$C1000,$D34,Transacoes!$B$3:$B1000,"C", Transacoes!$A$3:$A1000, "&lt;"&amp;EOMONTH(DATE(P$1,P$2,1),0))-SUMIFS(Transacoes!$D$3:$D1000,Transacoes!$C$3:$C1000,$D34,Transacoes!$B$3:$B1000,"V", Transacoes!$A$3:$A1000, "&lt;"&amp;EOMONTH(DATE(P$1,P$2,1),0)))*SUMIFS(Prov_Auto!$E$3:$E1000, Prov_Auto!$A$3:$A1000, $D34, Prov_Auto!$D$3:$D1000,"&gt;="&amp;DATE(P$1,P$2,1),Prov_Auto!$D$3:$D1000, "&lt;="&amp;EOMONTH(DATE(P$1,P$2,1),0)))</f>
        <v/>
      </c>
      <c r="Q34" s="48" t="str">
        <f>IF($D34="","", (SUMIFS(Transacoes!$D$3:$D1000,Transacoes!$C$3:$C1000,$D34,Transacoes!$B$3:$B1000,"C", Transacoes!$A$3:$A1000, "&lt;"&amp;EOMONTH(DATE(Q$1,Q$2,1),0))-SUMIFS(Transacoes!$D$3:$D1000,Transacoes!$C$3:$C1000,$D34,Transacoes!$B$3:$B1000,"V", Transacoes!$A$3:$A1000, "&lt;"&amp;EOMONTH(DATE(Q$1,Q$2,1),0)))*SUMIFS(Prov_Auto!$E$3:$E1000, Prov_Auto!$A$3:$A1000, $D34, Prov_Auto!$D$3:$D1000,"&gt;="&amp;DATE(Q$1,Q$2,1),Prov_Auto!$D$3:$D1000, "&lt;="&amp;EOMONTH(DATE(Q$1,Q$2,1),0)))</f>
        <v/>
      </c>
      <c r="R34" s="47"/>
    </row>
    <row r="35">
      <c r="A35" s="47"/>
      <c r="B35" s="47"/>
      <c r="C35" s="47"/>
      <c r="D35" s="87"/>
      <c r="E35" s="48" t="str">
        <f>IF($D35="","", (SUMIFS(Transacoes!$D$3:$D1000,Transacoes!$C$3:$C1000,$D35,Transacoes!$B$3:$B1000,"C", Transacoes!$A$3:$A1000, "&lt;"&amp;EOMONTH(DATE(E$1,E$2,1),0))-SUMIFS(Transacoes!$D$3:$D1000,Transacoes!$C$3:$C1000,$D35,Transacoes!$B$3:$B1000,"V", Transacoes!$A$3:$A1000, "&lt;"&amp;EOMONTH(DATE(E$1,E$2,1),0)))*SUMIFS(Prov_Auto!$E$3:$E1000, Prov_Auto!$A$3:$A1000, $D35, Prov_Auto!$D$3:$D1000,"&gt;="&amp;DATE(E$1,E$2,1),Prov_Auto!$D$3:$D1000, "&lt;="&amp;EOMONTH(DATE(E$1,E$2,1),0)))</f>
        <v/>
      </c>
      <c r="F35" s="48" t="str">
        <f>IF($D35="","", (SUMIFS(Transacoes!$D$3:$D1000,Transacoes!$C$3:$C1000,$D35,Transacoes!$B$3:$B1000,"C", Transacoes!$A$3:$A1000, "&lt;"&amp;EOMONTH(DATE(F$1,F$2,1),0))-SUMIFS(Transacoes!$D$3:$D1000,Transacoes!$C$3:$C1000,$D35,Transacoes!$B$3:$B1000,"V", Transacoes!$A$3:$A1000, "&lt;"&amp;EOMONTH(DATE(F$1,F$2,1),0)))*SUMIFS(Prov_Auto!$E$3:$E1000, Prov_Auto!$A$3:$A1000, $D35, Prov_Auto!$D$3:$D1000,"&gt;="&amp;DATE(F$1,F$2,1),Prov_Auto!$D$3:$D1000, "&lt;="&amp;EOMONTH(DATE(F$1,F$2,1),0)))</f>
        <v/>
      </c>
      <c r="G35" s="48" t="str">
        <f>IF($D35="","", (SUMIFS(Transacoes!$D$3:$D1000,Transacoes!$C$3:$C1000,$D35,Transacoes!$B$3:$B1000,"C", Transacoes!$A$3:$A1000, "&lt;"&amp;EOMONTH(DATE(G$1,G$2,1),0))-SUMIFS(Transacoes!$D$3:$D1000,Transacoes!$C$3:$C1000,$D35,Transacoes!$B$3:$B1000,"V", Transacoes!$A$3:$A1000, "&lt;"&amp;EOMONTH(DATE(G$1,G$2,1),0)))*SUMIFS(Prov_Auto!$E$3:$E1000, Prov_Auto!$A$3:$A1000, $D35, Prov_Auto!$D$3:$D1000,"&gt;="&amp;DATE(G$1,G$2,1),Prov_Auto!$D$3:$D1000, "&lt;="&amp;EOMONTH(DATE(G$1,G$2,1),0)))</f>
        <v/>
      </c>
      <c r="H35" s="48" t="str">
        <f>IF($D35="","", (SUMIFS(Transacoes!$D$3:$D1000,Transacoes!$C$3:$C1000,$D35,Transacoes!$B$3:$B1000,"C", Transacoes!$A$3:$A1000, "&lt;"&amp;EOMONTH(DATE(H$1,H$2,1),0))-SUMIFS(Transacoes!$D$3:$D1000,Transacoes!$C$3:$C1000,$D35,Transacoes!$B$3:$B1000,"V", Transacoes!$A$3:$A1000, "&lt;"&amp;EOMONTH(DATE(H$1,H$2,1),0)))*SUMIFS(Prov_Auto!$E$3:$E1000, Prov_Auto!$A$3:$A1000, $D35, Prov_Auto!$D$3:$D1000,"&gt;="&amp;DATE(H$1,H$2,1),Prov_Auto!$D$3:$D1000, "&lt;="&amp;EOMONTH(DATE(H$1,H$2,1),0)))</f>
        <v/>
      </c>
      <c r="I35" s="48" t="str">
        <f>IF($D35="","", (SUMIFS(Transacoes!$D$3:$D1000,Transacoes!$C$3:$C1000,$D35,Transacoes!$B$3:$B1000,"C", Transacoes!$A$3:$A1000, "&lt;"&amp;EOMONTH(DATE(I$1,I$2,1),0))-SUMIFS(Transacoes!$D$3:$D1000,Transacoes!$C$3:$C1000,$D35,Transacoes!$B$3:$B1000,"V", Transacoes!$A$3:$A1000, "&lt;"&amp;EOMONTH(DATE(I$1,I$2,1),0)))*SUMIFS(Prov_Auto!$E$3:$E1000, Prov_Auto!$A$3:$A1000, $D35, Prov_Auto!$D$3:$D1000,"&gt;="&amp;DATE(I$1,I$2,1),Prov_Auto!$D$3:$D1000, "&lt;="&amp;EOMONTH(DATE(I$1,I$2,1),0)))</f>
        <v/>
      </c>
      <c r="J35" s="48" t="str">
        <f>IF($D35="","", (SUMIFS(Transacoes!$D$3:$D1000,Transacoes!$C$3:$C1000,$D35,Transacoes!$B$3:$B1000,"C", Transacoes!$A$3:$A1000, "&lt;"&amp;EOMONTH(DATE(J$1,J$2,1),0))-SUMIFS(Transacoes!$D$3:$D1000,Transacoes!$C$3:$C1000,$D35,Transacoes!$B$3:$B1000,"V", Transacoes!$A$3:$A1000, "&lt;"&amp;EOMONTH(DATE(J$1,J$2,1),0)))*SUMIFS(Prov_Auto!$E$3:$E1000, Prov_Auto!$A$3:$A1000, $D35, Prov_Auto!$D$3:$D1000,"&gt;="&amp;DATE(J$1,J$2,1),Prov_Auto!$D$3:$D1000, "&lt;="&amp;EOMONTH(DATE(J$1,J$2,1),0)))</f>
        <v/>
      </c>
      <c r="K35" s="48" t="str">
        <f>IF($D35="","", (SUMIFS(Transacoes!$D$3:$D1000,Transacoes!$C$3:$C1000,$D35,Transacoes!$B$3:$B1000,"C", Transacoes!$A$3:$A1000, "&lt;"&amp;EOMONTH(DATE(K$1,K$2,1),0))-SUMIFS(Transacoes!$D$3:$D1000,Transacoes!$C$3:$C1000,$D35,Transacoes!$B$3:$B1000,"V", Transacoes!$A$3:$A1000, "&lt;"&amp;EOMONTH(DATE(K$1,K$2,1),0)))*SUMIFS(Prov_Auto!$E$3:$E1000, Prov_Auto!$A$3:$A1000, $D35, Prov_Auto!$D$3:$D1000,"&gt;="&amp;DATE(K$1,K$2,1),Prov_Auto!$D$3:$D1000, "&lt;="&amp;EOMONTH(DATE(K$1,K$2,1),0)))</f>
        <v/>
      </c>
      <c r="L35" s="48" t="str">
        <f>IF($D35="","", (SUMIFS(Transacoes!$D$3:$D1000,Transacoes!$C$3:$C1000,$D35,Transacoes!$B$3:$B1000,"C", Transacoes!$A$3:$A1000, "&lt;"&amp;EOMONTH(DATE(L$1,L$2,1),0))-SUMIFS(Transacoes!$D$3:$D1000,Transacoes!$C$3:$C1000,$D35,Transacoes!$B$3:$B1000,"V", Transacoes!$A$3:$A1000, "&lt;"&amp;EOMONTH(DATE(L$1,L$2,1),0)))*SUMIFS(Prov_Auto!$E$3:$E1000, Prov_Auto!$A$3:$A1000, $D35, Prov_Auto!$D$3:$D1000,"&gt;="&amp;DATE(L$1,L$2,1),Prov_Auto!$D$3:$D1000, "&lt;="&amp;EOMONTH(DATE(L$1,L$2,1),0)))</f>
        <v/>
      </c>
      <c r="M35" s="48" t="str">
        <f>IF($D35="","", (SUMIFS(Transacoes!$D$3:$D1000,Transacoes!$C$3:$C1000,$D35,Transacoes!$B$3:$B1000,"C", Transacoes!$A$3:$A1000, "&lt;"&amp;EOMONTH(DATE(M$1,M$2,1),0))-SUMIFS(Transacoes!$D$3:$D1000,Transacoes!$C$3:$C1000,$D35,Transacoes!$B$3:$B1000,"V", Transacoes!$A$3:$A1000, "&lt;"&amp;EOMONTH(DATE(M$1,M$2,1),0)))*SUMIFS(Prov_Auto!$E$3:$E1000, Prov_Auto!$A$3:$A1000, $D35, Prov_Auto!$D$3:$D1000,"&gt;="&amp;DATE(M$1,M$2,1),Prov_Auto!$D$3:$D1000, "&lt;="&amp;EOMONTH(DATE(M$1,M$2,1),0)))</f>
        <v/>
      </c>
      <c r="N35" s="48" t="str">
        <f>IF($D35="","", (SUMIFS(Transacoes!$D$3:$D1000,Transacoes!$C$3:$C1000,$D35,Transacoes!$B$3:$B1000,"C", Transacoes!$A$3:$A1000, "&lt;"&amp;EOMONTH(DATE(N$1,N$2,1),0))-SUMIFS(Transacoes!$D$3:$D1000,Transacoes!$C$3:$C1000,$D35,Transacoes!$B$3:$B1000,"V", Transacoes!$A$3:$A1000, "&lt;"&amp;EOMONTH(DATE(N$1,N$2,1),0)))*SUMIFS(Prov_Auto!$E$3:$E1000, Prov_Auto!$A$3:$A1000, $D35, Prov_Auto!$D$3:$D1000,"&gt;="&amp;DATE(N$1,N$2,1),Prov_Auto!$D$3:$D1000, "&lt;="&amp;EOMONTH(DATE(N$1,N$2,1),0)))</f>
        <v/>
      </c>
      <c r="O35" s="48" t="str">
        <f>IF($D35="","", (SUMIFS(Transacoes!$D$3:$D1000,Transacoes!$C$3:$C1000,$D35,Transacoes!$B$3:$B1000,"C", Transacoes!$A$3:$A1000, "&lt;"&amp;EOMONTH(DATE(O$1,O$2,1),0))-SUMIFS(Transacoes!$D$3:$D1000,Transacoes!$C$3:$C1000,$D35,Transacoes!$B$3:$B1000,"V", Transacoes!$A$3:$A1000, "&lt;"&amp;EOMONTH(DATE(O$1,O$2,1),0)))*SUMIFS(Prov_Auto!$E$3:$E1000, Prov_Auto!$A$3:$A1000, $D35, Prov_Auto!$D$3:$D1000,"&gt;="&amp;DATE(O$1,O$2,1),Prov_Auto!$D$3:$D1000, "&lt;="&amp;EOMONTH(DATE(O$1,O$2,1),0)))</f>
        <v/>
      </c>
      <c r="P35" s="48" t="str">
        <f>IF($D35="","", (SUMIFS(Transacoes!$D$3:$D1000,Transacoes!$C$3:$C1000,$D35,Transacoes!$B$3:$B1000,"C", Transacoes!$A$3:$A1000, "&lt;"&amp;EOMONTH(DATE(P$1,P$2,1),0))-SUMIFS(Transacoes!$D$3:$D1000,Transacoes!$C$3:$C1000,$D35,Transacoes!$B$3:$B1000,"V", Transacoes!$A$3:$A1000, "&lt;"&amp;EOMONTH(DATE(P$1,P$2,1),0)))*SUMIFS(Prov_Auto!$E$3:$E1000, Prov_Auto!$A$3:$A1000, $D35, Prov_Auto!$D$3:$D1000,"&gt;="&amp;DATE(P$1,P$2,1),Prov_Auto!$D$3:$D1000, "&lt;="&amp;EOMONTH(DATE(P$1,P$2,1),0)))</f>
        <v/>
      </c>
      <c r="Q35" s="48" t="str">
        <f>IF($D35="","", (SUMIFS(Transacoes!$D$3:$D1000,Transacoes!$C$3:$C1000,$D35,Transacoes!$B$3:$B1000,"C", Transacoes!$A$3:$A1000, "&lt;"&amp;EOMONTH(DATE(Q$1,Q$2,1),0))-SUMIFS(Transacoes!$D$3:$D1000,Transacoes!$C$3:$C1000,$D35,Transacoes!$B$3:$B1000,"V", Transacoes!$A$3:$A1000, "&lt;"&amp;EOMONTH(DATE(Q$1,Q$2,1),0)))*SUMIFS(Prov_Auto!$E$3:$E1000, Prov_Auto!$A$3:$A1000, $D35, Prov_Auto!$D$3:$D1000,"&gt;="&amp;DATE(Q$1,Q$2,1),Prov_Auto!$D$3:$D1000, "&lt;="&amp;EOMONTH(DATE(Q$1,Q$2,1),0)))</f>
        <v/>
      </c>
      <c r="R35" s="47"/>
    </row>
    <row r="36">
      <c r="A36" s="47"/>
      <c r="B36" s="47"/>
      <c r="C36" s="47"/>
      <c r="D36" s="87"/>
      <c r="E36" s="48" t="str">
        <f>IF($D36="","", (SUMIFS(Transacoes!$D$3:$D1000,Transacoes!$C$3:$C1000,$D36,Transacoes!$B$3:$B1000,"C", Transacoes!$A$3:$A1000, "&lt;"&amp;EOMONTH(DATE(E$1,E$2,1),0))-SUMIFS(Transacoes!$D$3:$D1000,Transacoes!$C$3:$C1000,$D36,Transacoes!$B$3:$B1000,"V", Transacoes!$A$3:$A1000, "&lt;"&amp;EOMONTH(DATE(E$1,E$2,1),0)))*SUMIFS(Prov_Auto!$E$3:$E1000, Prov_Auto!$A$3:$A1000, $D36, Prov_Auto!$D$3:$D1000,"&gt;="&amp;DATE(E$1,E$2,1),Prov_Auto!$D$3:$D1000, "&lt;="&amp;EOMONTH(DATE(E$1,E$2,1),0)))</f>
        <v/>
      </c>
      <c r="F36" s="48" t="str">
        <f>IF($D36="","", (SUMIFS(Transacoes!$D$3:$D1000,Transacoes!$C$3:$C1000,$D36,Transacoes!$B$3:$B1000,"C", Transacoes!$A$3:$A1000, "&lt;"&amp;EOMONTH(DATE(F$1,F$2,1),0))-SUMIFS(Transacoes!$D$3:$D1000,Transacoes!$C$3:$C1000,$D36,Transacoes!$B$3:$B1000,"V", Transacoes!$A$3:$A1000, "&lt;"&amp;EOMONTH(DATE(F$1,F$2,1),0)))*SUMIFS(Prov_Auto!$E$3:$E1000, Prov_Auto!$A$3:$A1000, $D36, Prov_Auto!$D$3:$D1000,"&gt;="&amp;DATE(F$1,F$2,1),Prov_Auto!$D$3:$D1000, "&lt;="&amp;EOMONTH(DATE(F$1,F$2,1),0)))</f>
        <v/>
      </c>
      <c r="G36" s="48" t="str">
        <f>IF($D36="","", (SUMIFS(Transacoes!$D$3:$D1000,Transacoes!$C$3:$C1000,$D36,Transacoes!$B$3:$B1000,"C", Transacoes!$A$3:$A1000, "&lt;"&amp;EOMONTH(DATE(G$1,G$2,1),0))-SUMIFS(Transacoes!$D$3:$D1000,Transacoes!$C$3:$C1000,$D36,Transacoes!$B$3:$B1000,"V", Transacoes!$A$3:$A1000, "&lt;"&amp;EOMONTH(DATE(G$1,G$2,1),0)))*SUMIFS(Prov_Auto!$E$3:$E1000, Prov_Auto!$A$3:$A1000, $D36, Prov_Auto!$D$3:$D1000,"&gt;="&amp;DATE(G$1,G$2,1),Prov_Auto!$D$3:$D1000, "&lt;="&amp;EOMONTH(DATE(G$1,G$2,1),0)))</f>
        <v/>
      </c>
      <c r="H36" s="48" t="str">
        <f>IF($D36="","", (SUMIFS(Transacoes!$D$3:$D1000,Transacoes!$C$3:$C1000,$D36,Transacoes!$B$3:$B1000,"C", Transacoes!$A$3:$A1000, "&lt;"&amp;EOMONTH(DATE(H$1,H$2,1),0))-SUMIFS(Transacoes!$D$3:$D1000,Transacoes!$C$3:$C1000,$D36,Transacoes!$B$3:$B1000,"V", Transacoes!$A$3:$A1000, "&lt;"&amp;EOMONTH(DATE(H$1,H$2,1),0)))*SUMIFS(Prov_Auto!$E$3:$E1000, Prov_Auto!$A$3:$A1000, $D36, Prov_Auto!$D$3:$D1000,"&gt;="&amp;DATE(H$1,H$2,1),Prov_Auto!$D$3:$D1000, "&lt;="&amp;EOMONTH(DATE(H$1,H$2,1),0)))</f>
        <v/>
      </c>
      <c r="I36" s="48" t="str">
        <f>IF($D36="","", (SUMIFS(Transacoes!$D$3:$D1000,Transacoes!$C$3:$C1000,$D36,Transacoes!$B$3:$B1000,"C", Transacoes!$A$3:$A1000, "&lt;"&amp;EOMONTH(DATE(I$1,I$2,1),0))-SUMIFS(Transacoes!$D$3:$D1000,Transacoes!$C$3:$C1000,$D36,Transacoes!$B$3:$B1000,"V", Transacoes!$A$3:$A1000, "&lt;"&amp;EOMONTH(DATE(I$1,I$2,1),0)))*SUMIFS(Prov_Auto!$E$3:$E1000, Prov_Auto!$A$3:$A1000, $D36, Prov_Auto!$D$3:$D1000,"&gt;="&amp;DATE(I$1,I$2,1),Prov_Auto!$D$3:$D1000, "&lt;="&amp;EOMONTH(DATE(I$1,I$2,1),0)))</f>
        <v/>
      </c>
      <c r="J36" s="48" t="str">
        <f>IF($D36="","", (SUMIFS(Transacoes!$D$3:$D1000,Transacoes!$C$3:$C1000,$D36,Transacoes!$B$3:$B1000,"C", Transacoes!$A$3:$A1000, "&lt;"&amp;EOMONTH(DATE(J$1,J$2,1),0))-SUMIFS(Transacoes!$D$3:$D1000,Transacoes!$C$3:$C1000,$D36,Transacoes!$B$3:$B1000,"V", Transacoes!$A$3:$A1000, "&lt;"&amp;EOMONTH(DATE(J$1,J$2,1),0)))*SUMIFS(Prov_Auto!$E$3:$E1000, Prov_Auto!$A$3:$A1000, $D36, Prov_Auto!$D$3:$D1000,"&gt;="&amp;DATE(J$1,J$2,1),Prov_Auto!$D$3:$D1000, "&lt;="&amp;EOMONTH(DATE(J$1,J$2,1),0)))</f>
        <v/>
      </c>
      <c r="K36" s="48" t="str">
        <f>IF($D36="","", (SUMIFS(Transacoes!$D$3:$D1000,Transacoes!$C$3:$C1000,$D36,Transacoes!$B$3:$B1000,"C", Transacoes!$A$3:$A1000, "&lt;"&amp;EOMONTH(DATE(K$1,K$2,1),0))-SUMIFS(Transacoes!$D$3:$D1000,Transacoes!$C$3:$C1000,$D36,Transacoes!$B$3:$B1000,"V", Transacoes!$A$3:$A1000, "&lt;"&amp;EOMONTH(DATE(K$1,K$2,1),0)))*SUMIFS(Prov_Auto!$E$3:$E1000, Prov_Auto!$A$3:$A1000, $D36, Prov_Auto!$D$3:$D1000,"&gt;="&amp;DATE(K$1,K$2,1),Prov_Auto!$D$3:$D1000, "&lt;="&amp;EOMONTH(DATE(K$1,K$2,1),0)))</f>
        <v/>
      </c>
      <c r="L36" s="48" t="str">
        <f>IF($D36="","", (SUMIFS(Transacoes!$D$3:$D1000,Transacoes!$C$3:$C1000,$D36,Transacoes!$B$3:$B1000,"C", Transacoes!$A$3:$A1000, "&lt;"&amp;EOMONTH(DATE(L$1,L$2,1),0))-SUMIFS(Transacoes!$D$3:$D1000,Transacoes!$C$3:$C1000,$D36,Transacoes!$B$3:$B1000,"V", Transacoes!$A$3:$A1000, "&lt;"&amp;EOMONTH(DATE(L$1,L$2,1),0)))*SUMIFS(Prov_Auto!$E$3:$E1000, Prov_Auto!$A$3:$A1000, $D36, Prov_Auto!$D$3:$D1000,"&gt;="&amp;DATE(L$1,L$2,1),Prov_Auto!$D$3:$D1000, "&lt;="&amp;EOMONTH(DATE(L$1,L$2,1),0)))</f>
        <v/>
      </c>
      <c r="M36" s="48" t="str">
        <f>IF($D36="","", (SUMIFS(Transacoes!$D$3:$D1000,Transacoes!$C$3:$C1000,$D36,Transacoes!$B$3:$B1000,"C", Transacoes!$A$3:$A1000, "&lt;"&amp;EOMONTH(DATE(M$1,M$2,1),0))-SUMIFS(Transacoes!$D$3:$D1000,Transacoes!$C$3:$C1000,$D36,Transacoes!$B$3:$B1000,"V", Transacoes!$A$3:$A1000, "&lt;"&amp;EOMONTH(DATE(M$1,M$2,1),0)))*SUMIFS(Prov_Auto!$E$3:$E1000, Prov_Auto!$A$3:$A1000, $D36, Prov_Auto!$D$3:$D1000,"&gt;="&amp;DATE(M$1,M$2,1),Prov_Auto!$D$3:$D1000, "&lt;="&amp;EOMONTH(DATE(M$1,M$2,1),0)))</f>
        <v/>
      </c>
      <c r="N36" s="48" t="str">
        <f>IF($D36="","", (SUMIFS(Transacoes!$D$3:$D1000,Transacoes!$C$3:$C1000,$D36,Transacoes!$B$3:$B1000,"C", Transacoes!$A$3:$A1000, "&lt;"&amp;EOMONTH(DATE(N$1,N$2,1),0))-SUMIFS(Transacoes!$D$3:$D1000,Transacoes!$C$3:$C1000,$D36,Transacoes!$B$3:$B1000,"V", Transacoes!$A$3:$A1000, "&lt;"&amp;EOMONTH(DATE(N$1,N$2,1),0)))*SUMIFS(Prov_Auto!$E$3:$E1000, Prov_Auto!$A$3:$A1000, $D36, Prov_Auto!$D$3:$D1000,"&gt;="&amp;DATE(N$1,N$2,1),Prov_Auto!$D$3:$D1000, "&lt;="&amp;EOMONTH(DATE(N$1,N$2,1),0)))</f>
        <v/>
      </c>
      <c r="O36" s="48" t="str">
        <f>IF($D36="","", (SUMIFS(Transacoes!$D$3:$D1000,Transacoes!$C$3:$C1000,$D36,Transacoes!$B$3:$B1000,"C", Transacoes!$A$3:$A1000, "&lt;"&amp;EOMONTH(DATE(O$1,O$2,1),0))-SUMIFS(Transacoes!$D$3:$D1000,Transacoes!$C$3:$C1000,$D36,Transacoes!$B$3:$B1000,"V", Transacoes!$A$3:$A1000, "&lt;"&amp;EOMONTH(DATE(O$1,O$2,1),0)))*SUMIFS(Prov_Auto!$E$3:$E1000, Prov_Auto!$A$3:$A1000, $D36, Prov_Auto!$D$3:$D1000,"&gt;="&amp;DATE(O$1,O$2,1),Prov_Auto!$D$3:$D1000, "&lt;="&amp;EOMONTH(DATE(O$1,O$2,1),0)))</f>
        <v/>
      </c>
      <c r="P36" s="48" t="str">
        <f>IF($D36="","", (SUMIFS(Transacoes!$D$3:$D1000,Transacoes!$C$3:$C1000,$D36,Transacoes!$B$3:$B1000,"C", Transacoes!$A$3:$A1000, "&lt;"&amp;EOMONTH(DATE(P$1,P$2,1),0))-SUMIFS(Transacoes!$D$3:$D1000,Transacoes!$C$3:$C1000,$D36,Transacoes!$B$3:$B1000,"V", Transacoes!$A$3:$A1000, "&lt;"&amp;EOMONTH(DATE(P$1,P$2,1),0)))*SUMIFS(Prov_Auto!$E$3:$E1000, Prov_Auto!$A$3:$A1000, $D36, Prov_Auto!$D$3:$D1000,"&gt;="&amp;DATE(P$1,P$2,1),Prov_Auto!$D$3:$D1000, "&lt;="&amp;EOMONTH(DATE(P$1,P$2,1),0)))</f>
        <v/>
      </c>
      <c r="Q36" s="48" t="str">
        <f>IF($D36="","", (SUMIFS(Transacoes!$D$3:$D1000,Transacoes!$C$3:$C1000,$D36,Transacoes!$B$3:$B1000,"C", Transacoes!$A$3:$A1000, "&lt;"&amp;EOMONTH(DATE(Q$1,Q$2,1),0))-SUMIFS(Transacoes!$D$3:$D1000,Transacoes!$C$3:$C1000,$D36,Transacoes!$B$3:$B1000,"V", Transacoes!$A$3:$A1000, "&lt;"&amp;EOMONTH(DATE(Q$1,Q$2,1),0)))*SUMIFS(Prov_Auto!$E$3:$E1000, Prov_Auto!$A$3:$A1000, $D36, Prov_Auto!$D$3:$D1000,"&gt;="&amp;DATE(Q$1,Q$2,1),Prov_Auto!$D$3:$D1000, "&lt;="&amp;EOMONTH(DATE(Q$1,Q$2,1),0)))</f>
        <v/>
      </c>
      <c r="R36" s="47"/>
    </row>
    <row r="37">
      <c r="A37" s="47"/>
      <c r="B37" s="47"/>
      <c r="C37" s="47"/>
      <c r="D37" s="87"/>
      <c r="E37" s="48" t="str">
        <f>IF($D37="","", (SUMIFS(Transacoes!$D$3:$D1000,Transacoes!$C$3:$C1000,$D37,Transacoes!$B$3:$B1000,"C", Transacoes!$A$3:$A1000, "&lt;"&amp;EOMONTH(DATE(E$1,E$2,1),0))-SUMIFS(Transacoes!$D$3:$D1000,Transacoes!$C$3:$C1000,$D37,Transacoes!$B$3:$B1000,"V", Transacoes!$A$3:$A1000, "&lt;"&amp;EOMONTH(DATE(E$1,E$2,1),0)))*SUMIFS(Prov_Auto!$E$3:$E1000, Prov_Auto!$A$3:$A1000, $D37, Prov_Auto!$D$3:$D1000,"&gt;="&amp;DATE(E$1,E$2,1),Prov_Auto!$D$3:$D1000, "&lt;="&amp;EOMONTH(DATE(E$1,E$2,1),0)))</f>
        <v/>
      </c>
      <c r="F37" s="48" t="str">
        <f>IF($D37="","", (SUMIFS(Transacoes!$D$3:$D1000,Transacoes!$C$3:$C1000,$D37,Transacoes!$B$3:$B1000,"C", Transacoes!$A$3:$A1000, "&lt;"&amp;EOMONTH(DATE(F$1,F$2,1),0))-SUMIFS(Transacoes!$D$3:$D1000,Transacoes!$C$3:$C1000,$D37,Transacoes!$B$3:$B1000,"V", Transacoes!$A$3:$A1000, "&lt;"&amp;EOMONTH(DATE(F$1,F$2,1),0)))*SUMIFS(Prov_Auto!$E$3:$E1000, Prov_Auto!$A$3:$A1000, $D37, Prov_Auto!$D$3:$D1000,"&gt;="&amp;DATE(F$1,F$2,1),Prov_Auto!$D$3:$D1000, "&lt;="&amp;EOMONTH(DATE(F$1,F$2,1),0)))</f>
        <v/>
      </c>
      <c r="G37" s="48" t="str">
        <f>IF($D37="","", (SUMIFS(Transacoes!$D$3:$D1000,Transacoes!$C$3:$C1000,$D37,Transacoes!$B$3:$B1000,"C", Transacoes!$A$3:$A1000, "&lt;"&amp;EOMONTH(DATE(G$1,G$2,1),0))-SUMIFS(Transacoes!$D$3:$D1000,Transacoes!$C$3:$C1000,$D37,Transacoes!$B$3:$B1000,"V", Transacoes!$A$3:$A1000, "&lt;"&amp;EOMONTH(DATE(G$1,G$2,1),0)))*SUMIFS(Prov_Auto!$E$3:$E1000, Prov_Auto!$A$3:$A1000, $D37, Prov_Auto!$D$3:$D1000,"&gt;="&amp;DATE(G$1,G$2,1),Prov_Auto!$D$3:$D1000, "&lt;="&amp;EOMONTH(DATE(G$1,G$2,1),0)))</f>
        <v/>
      </c>
      <c r="H37" s="48" t="str">
        <f>IF($D37="","", (SUMIFS(Transacoes!$D$3:$D1000,Transacoes!$C$3:$C1000,$D37,Transacoes!$B$3:$B1000,"C", Transacoes!$A$3:$A1000, "&lt;"&amp;EOMONTH(DATE(H$1,H$2,1),0))-SUMIFS(Transacoes!$D$3:$D1000,Transacoes!$C$3:$C1000,$D37,Transacoes!$B$3:$B1000,"V", Transacoes!$A$3:$A1000, "&lt;"&amp;EOMONTH(DATE(H$1,H$2,1),0)))*SUMIFS(Prov_Auto!$E$3:$E1000, Prov_Auto!$A$3:$A1000, $D37, Prov_Auto!$D$3:$D1000,"&gt;="&amp;DATE(H$1,H$2,1),Prov_Auto!$D$3:$D1000, "&lt;="&amp;EOMONTH(DATE(H$1,H$2,1),0)))</f>
        <v/>
      </c>
      <c r="I37" s="48" t="str">
        <f>IF($D37="","", (SUMIFS(Transacoes!$D$3:$D1000,Transacoes!$C$3:$C1000,$D37,Transacoes!$B$3:$B1000,"C", Transacoes!$A$3:$A1000, "&lt;"&amp;EOMONTH(DATE(I$1,I$2,1),0))-SUMIFS(Transacoes!$D$3:$D1000,Transacoes!$C$3:$C1000,$D37,Transacoes!$B$3:$B1000,"V", Transacoes!$A$3:$A1000, "&lt;"&amp;EOMONTH(DATE(I$1,I$2,1),0)))*SUMIFS(Prov_Auto!$E$3:$E1000, Prov_Auto!$A$3:$A1000, $D37, Prov_Auto!$D$3:$D1000,"&gt;="&amp;DATE(I$1,I$2,1),Prov_Auto!$D$3:$D1000, "&lt;="&amp;EOMONTH(DATE(I$1,I$2,1),0)))</f>
        <v/>
      </c>
      <c r="J37" s="48" t="str">
        <f>IF($D37="","", (SUMIFS(Transacoes!$D$3:$D1000,Transacoes!$C$3:$C1000,$D37,Transacoes!$B$3:$B1000,"C", Transacoes!$A$3:$A1000, "&lt;"&amp;EOMONTH(DATE(J$1,J$2,1),0))-SUMIFS(Transacoes!$D$3:$D1000,Transacoes!$C$3:$C1000,$D37,Transacoes!$B$3:$B1000,"V", Transacoes!$A$3:$A1000, "&lt;"&amp;EOMONTH(DATE(J$1,J$2,1),0)))*SUMIFS(Prov_Auto!$E$3:$E1000, Prov_Auto!$A$3:$A1000, $D37, Prov_Auto!$D$3:$D1000,"&gt;="&amp;DATE(J$1,J$2,1),Prov_Auto!$D$3:$D1000, "&lt;="&amp;EOMONTH(DATE(J$1,J$2,1),0)))</f>
        <v/>
      </c>
      <c r="K37" s="48" t="str">
        <f>IF($D37="","", (SUMIFS(Transacoes!$D$3:$D1000,Transacoes!$C$3:$C1000,$D37,Transacoes!$B$3:$B1000,"C", Transacoes!$A$3:$A1000, "&lt;"&amp;EOMONTH(DATE(K$1,K$2,1),0))-SUMIFS(Transacoes!$D$3:$D1000,Transacoes!$C$3:$C1000,$D37,Transacoes!$B$3:$B1000,"V", Transacoes!$A$3:$A1000, "&lt;"&amp;EOMONTH(DATE(K$1,K$2,1),0)))*SUMIFS(Prov_Auto!$E$3:$E1000, Prov_Auto!$A$3:$A1000, $D37, Prov_Auto!$D$3:$D1000,"&gt;="&amp;DATE(K$1,K$2,1),Prov_Auto!$D$3:$D1000, "&lt;="&amp;EOMONTH(DATE(K$1,K$2,1),0)))</f>
        <v/>
      </c>
      <c r="L37" s="48" t="str">
        <f>IF($D37="","", (SUMIFS(Transacoes!$D$3:$D1000,Transacoes!$C$3:$C1000,$D37,Transacoes!$B$3:$B1000,"C", Transacoes!$A$3:$A1000, "&lt;"&amp;EOMONTH(DATE(L$1,L$2,1),0))-SUMIFS(Transacoes!$D$3:$D1000,Transacoes!$C$3:$C1000,$D37,Transacoes!$B$3:$B1000,"V", Transacoes!$A$3:$A1000, "&lt;"&amp;EOMONTH(DATE(L$1,L$2,1),0)))*SUMIFS(Prov_Auto!$E$3:$E1000, Prov_Auto!$A$3:$A1000, $D37, Prov_Auto!$D$3:$D1000,"&gt;="&amp;DATE(L$1,L$2,1),Prov_Auto!$D$3:$D1000, "&lt;="&amp;EOMONTH(DATE(L$1,L$2,1),0)))</f>
        <v/>
      </c>
      <c r="M37" s="48" t="str">
        <f>IF($D37="","", (SUMIFS(Transacoes!$D$3:$D1000,Transacoes!$C$3:$C1000,$D37,Transacoes!$B$3:$B1000,"C", Transacoes!$A$3:$A1000, "&lt;"&amp;EOMONTH(DATE(M$1,M$2,1),0))-SUMIFS(Transacoes!$D$3:$D1000,Transacoes!$C$3:$C1000,$D37,Transacoes!$B$3:$B1000,"V", Transacoes!$A$3:$A1000, "&lt;"&amp;EOMONTH(DATE(M$1,M$2,1),0)))*SUMIFS(Prov_Auto!$E$3:$E1000, Prov_Auto!$A$3:$A1000, $D37, Prov_Auto!$D$3:$D1000,"&gt;="&amp;DATE(M$1,M$2,1),Prov_Auto!$D$3:$D1000, "&lt;="&amp;EOMONTH(DATE(M$1,M$2,1),0)))</f>
        <v/>
      </c>
      <c r="N37" s="48" t="str">
        <f>IF($D37="","", (SUMIFS(Transacoes!$D$3:$D1000,Transacoes!$C$3:$C1000,$D37,Transacoes!$B$3:$B1000,"C", Transacoes!$A$3:$A1000, "&lt;"&amp;EOMONTH(DATE(N$1,N$2,1),0))-SUMIFS(Transacoes!$D$3:$D1000,Transacoes!$C$3:$C1000,$D37,Transacoes!$B$3:$B1000,"V", Transacoes!$A$3:$A1000, "&lt;"&amp;EOMONTH(DATE(N$1,N$2,1),0)))*SUMIFS(Prov_Auto!$E$3:$E1000, Prov_Auto!$A$3:$A1000, $D37, Prov_Auto!$D$3:$D1000,"&gt;="&amp;DATE(N$1,N$2,1),Prov_Auto!$D$3:$D1000, "&lt;="&amp;EOMONTH(DATE(N$1,N$2,1),0)))</f>
        <v/>
      </c>
      <c r="O37" s="48" t="str">
        <f>IF($D37="","", (SUMIFS(Transacoes!$D$3:$D1000,Transacoes!$C$3:$C1000,$D37,Transacoes!$B$3:$B1000,"C", Transacoes!$A$3:$A1000, "&lt;"&amp;EOMONTH(DATE(O$1,O$2,1),0))-SUMIFS(Transacoes!$D$3:$D1000,Transacoes!$C$3:$C1000,$D37,Transacoes!$B$3:$B1000,"V", Transacoes!$A$3:$A1000, "&lt;"&amp;EOMONTH(DATE(O$1,O$2,1),0)))*SUMIFS(Prov_Auto!$E$3:$E1000, Prov_Auto!$A$3:$A1000, $D37, Prov_Auto!$D$3:$D1000,"&gt;="&amp;DATE(O$1,O$2,1),Prov_Auto!$D$3:$D1000, "&lt;="&amp;EOMONTH(DATE(O$1,O$2,1),0)))</f>
        <v/>
      </c>
      <c r="P37" s="48" t="str">
        <f>IF($D37="","", (SUMIFS(Transacoes!$D$3:$D1000,Transacoes!$C$3:$C1000,$D37,Transacoes!$B$3:$B1000,"C", Transacoes!$A$3:$A1000, "&lt;"&amp;EOMONTH(DATE(P$1,P$2,1),0))-SUMIFS(Transacoes!$D$3:$D1000,Transacoes!$C$3:$C1000,$D37,Transacoes!$B$3:$B1000,"V", Transacoes!$A$3:$A1000, "&lt;"&amp;EOMONTH(DATE(P$1,P$2,1),0)))*SUMIFS(Prov_Auto!$E$3:$E1000, Prov_Auto!$A$3:$A1000, $D37, Prov_Auto!$D$3:$D1000,"&gt;="&amp;DATE(P$1,P$2,1),Prov_Auto!$D$3:$D1000, "&lt;="&amp;EOMONTH(DATE(P$1,P$2,1),0)))</f>
        <v/>
      </c>
      <c r="Q37" s="48" t="str">
        <f>IF($D37="","", (SUMIFS(Transacoes!$D$3:$D1000,Transacoes!$C$3:$C1000,$D37,Transacoes!$B$3:$B1000,"C", Transacoes!$A$3:$A1000, "&lt;"&amp;EOMONTH(DATE(Q$1,Q$2,1),0))-SUMIFS(Transacoes!$D$3:$D1000,Transacoes!$C$3:$C1000,$D37,Transacoes!$B$3:$B1000,"V", Transacoes!$A$3:$A1000, "&lt;"&amp;EOMONTH(DATE(Q$1,Q$2,1),0)))*SUMIFS(Prov_Auto!$E$3:$E1000, Prov_Auto!$A$3:$A1000, $D37, Prov_Auto!$D$3:$D1000,"&gt;="&amp;DATE(Q$1,Q$2,1),Prov_Auto!$D$3:$D1000, "&lt;="&amp;EOMONTH(DATE(Q$1,Q$2,1),0)))</f>
        <v/>
      </c>
      <c r="R37" s="47"/>
    </row>
    <row r="38">
      <c r="A38" s="47"/>
      <c r="B38" s="47"/>
      <c r="C38" s="47"/>
      <c r="D38" s="87"/>
      <c r="E38" s="48" t="str">
        <f>IF($D38="","", (SUMIFS(Transacoes!$D$3:$D1000,Transacoes!$C$3:$C1000,$D38,Transacoes!$B$3:$B1000,"C", Transacoes!$A$3:$A1000, "&lt;"&amp;EOMONTH(DATE(E$1,E$2,1),0))-SUMIFS(Transacoes!$D$3:$D1000,Transacoes!$C$3:$C1000,$D38,Transacoes!$B$3:$B1000,"V", Transacoes!$A$3:$A1000, "&lt;"&amp;EOMONTH(DATE(E$1,E$2,1),0)))*SUMIFS(Prov_Auto!$E$3:$E1000, Prov_Auto!$A$3:$A1000, $D38, Prov_Auto!$D$3:$D1000,"&gt;="&amp;DATE(E$1,E$2,1),Prov_Auto!$D$3:$D1000, "&lt;="&amp;EOMONTH(DATE(E$1,E$2,1),0)))</f>
        <v/>
      </c>
      <c r="F38" s="48" t="str">
        <f>IF($D38="","", (SUMIFS(Transacoes!$D$3:$D1000,Transacoes!$C$3:$C1000,$D38,Transacoes!$B$3:$B1000,"C", Transacoes!$A$3:$A1000, "&lt;"&amp;EOMONTH(DATE(F$1,F$2,1),0))-SUMIFS(Transacoes!$D$3:$D1000,Transacoes!$C$3:$C1000,$D38,Transacoes!$B$3:$B1000,"V", Transacoes!$A$3:$A1000, "&lt;"&amp;EOMONTH(DATE(F$1,F$2,1),0)))*SUMIFS(Prov_Auto!$E$3:$E1000, Prov_Auto!$A$3:$A1000, $D38, Prov_Auto!$D$3:$D1000,"&gt;="&amp;DATE(F$1,F$2,1),Prov_Auto!$D$3:$D1000, "&lt;="&amp;EOMONTH(DATE(F$1,F$2,1),0)))</f>
        <v/>
      </c>
      <c r="G38" s="48" t="str">
        <f>IF($D38="","", (SUMIFS(Transacoes!$D$3:$D1000,Transacoes!$C$3:$C1000,$D38,Transacoes!$B$3:$B1000,"C", Transacoes!$A$3:$A1000, "&lt;"&amp;EOMONTH(DATE(G$1,G$2,1),0))-SUMIFS(Transacoes!$D$3:$D1000,Transacoes!$C$3:$C1000,$D38,Transacoes!$B$3:$B1000,"V", Transacoes!$A$3:$A1000, "&lt;"&amp;EOMONTH(DATE(G$1,G$2,1),0)))*SUMIFS(Prov_Auto!$E$3:$E1000, Prov_Auto!$A$3:$A1000, $D38, Prov_Auto!$D$3:$D1000,"&gt;="&amp;DATE(G$1,G$2,1),Prov_Auto!$D$3:$D1000, "&lt;="&amp;EOMONTH(DATE(G$1,G$2,1),0)))</f>
        <v/>
      </c>
      <c r="H38" s="48" t="str">
        <f>IF($D38="","", (SUMIFS(Transacoes!$D$3:$D1000,Transacoes!$C$3:$C1000,$D38,Transacoes!$B$3:$B1000,"C", Transacoes!$A$3:$A1000, "&lt;"&amp;EOMONTH(DATE(H$1,H$2,1),0))-SUMIFS(Transacoes!$D$3:$D1000,Transacoes!$C$3:$C1000,$D38,Transacoes!$B$3:$B1000,"V", Transacoes!$A$3:$A1000, "&lt;"&amp;EOMONTH(DATE(H$1,H$2,1),0)))*SUMIFS(Prov_Auto!$E$3:$E1000, Prov_Auto!$A$3:$A1000, $D38, Prov_Auto!$D$3:$D1000,"&gt;="&amp;DATE(H$1,H$2,1),Prov_Auto!$D$3:$D1000, "&lt;="&amp;EOMONTH(DATE(H$1,H$2,1),0)))</f>
        <v/>
      </c>
      <c r="I38" s="48" t="str">
        <f>IF($D38="","", (SUMIFS(Transacoes!$D$3:$D1000,Transacoes!$C$3:$C1000,$D38,Transacoes!$B$3:$B1000,"C", Transacoes!$A$3:$A1000, "&lt;"&amp;EOMONTH(DATE(I$1,I$2,1),0))-SUMIFS(Transacoes!$D$3:$D1000,Transacoes!$C$3:$C1000,$D38,Transacoes!$B$3:$B1000,"V", Transacoes!$A$3:$A1000, "&lt;"&amp;EOMONTH(DATE(I$1,I$2,1),0)))*SUMIFS(Prov_Auto!$E$3:$E1000, Prov_Auto!$A$3:$A1000, $D38, Prov_Auto!$D$3:$D1000,"&gt;="&amp;DATE(I$1,I$2,1),Prov_Auto!$D$3:$D1000, "&lt;="&amp;EOMONTH(DATE(I$1,I$2,1),0)))</f>
        <v/>
      </c>
      <c r="J38" s="48" t="str">
        <f>IF($D38="","", (SUMIFS(Transacoes!$D$3:$D1000,Transacoes!$C$3:$C1000,$D38,Transacoes!$B$3:$B1000,"C", Transacoes!$A$3:$A1000, "&lt;"&amp;EOMONTH(DATE(J$1,J$2,1),0))-SUMIFS(Transacoes!$D$3:$D1000,Transacoes!$C$3:$C1000,$D38,Transacoes!$B$3:$B1000,"V", Transacoes!$A$3:$A1000, "&lt;"&amp;EOMONTH(DATE(J$1,J$2,1),0)))*SUMIFS(Prov_Auto!$E$3:$E1000, Prov_Auto!$A$3:$A1000, $D38, Prov_Auto!$D$3:$D1000,"&gt;="&amp;DATE(J$1,J$2,1),Prov_Auto!$D$3:$D1000, "&lt;="&amp;EOMONTH(DATE(J$1,J$2,1),0)))</f>
        <v/>
      </c>
      <c r="K38" s="48" t="str">
        <f>IF($D38="","", (SUMIFS(Transacoes!$D$3:$D1000,Transacoes!$C$3:$C1000,$D38,Transacoes!$B$3:$B1000,"C", Transacoes!$A$3:$A1000, "&lt;"&amp;EOMONTH(DATE(K$1,K$2,1),0))-SUMIFS(Transacoes!$D$3:$D1000,Transacoes!$C$3:$C1000,$D38,Transacoes!$B$3:$B1000,"V", Transacoes!$A$3:$A1000, "&lt;"&amp;EOMONTH(DATE(K$1,K$2,1),0)))*SUMIFS(Prov_Auto!$E$3:$E1000, Prov_Auto!$A$3:$A1000, $D38, Prov_Auto!$D$3:$D1000,"&gt;="&amp;DATE(K$1,K$2,1),Prov_Auto!$D$3:$D1000, "&lt;="&amp;EOMONTH(DATE(K$1,K$2,1),0)))</f>
        <v/>
      </c>
      <c r="L38" s="48" t="str">
        <f>IF($D38="","", (SUMIFS(Transacoes!$D$3:$D1000,Transacoes!$C$3:$C1000,$D38,Transacoes!$B$3:$B1000,"C", Transacoes!$A$3:$A1000, "&lt;"&amp;EOMONTH(DATE(L$1,L$2,1),0))-SUMIFS(Transacoes!$D$3:$D1000,Transacoes!$C$3:$C1000,$D38,Transacoes!$B$3:$B1000,"V", Transacoes!$A$3:$A1000, "&lt;"&amp;EOMONTH(DATE(L$1,L$2,1),0)))*SUMIFS(Prov_Auto!$E$3:$E1000, Prov_Auto!$A$3:$A1000, $D38, Prov_Auto!$D$3:$D1000,"&gt;="&amp;DATE(L$1,L$2,1),Prov_Auto!$D$3:$D1000, "&lt;="&amp;EOMONTH(DATE(L$1,L$2,1),0)))</f>
        <v/>
      </c>
      <c r="M38" s="48" t="str">
        <f>IF($D38="","", (SUMIFS(Transacoes!$D$3:$D1000,Transacoes!$C$3:$C1000,$D38,Transacoes!$B$3:$B1000,"C", Transacoes!$A$3:$A1000, "&lt;"&amp;EOMONTH(DATE(M$1,M$2,1),0))-SUMIFS(Transacoes!$D$3:$D1000,Transacoes!$C$3:$C1000,$D38,Transacoes!$B$3:$B1000,"V", Transacoes!$A$3:$A1000, "&lt;"&amp;EOMONTH(DATE(M$1,M$2,1),0)))*SUMIFS(Prov_Auto!$E$3:$E1000, Prov_Auto!$A$3:$A1000, $D38, Prov_Auto!$D$3:$D1000,"&gt;="&amp;DATE(M$1,M$2,1),Prov_Auto!$D$3:$D1000, "&lt;="&amp;EOMONTH(DATE(M$1,M$2,1),0)))</f>
        <v/>
      </c>
      <c r="N38" s="48" t="str">
        <f>IF($D38="","", (SUMIFS(Transacoes!$D$3:$D1000,Transacoes!$C$3:$C1000,$D38,Transacoes!$B$3:$B1000,"C", Transacoes!$A$3:$A1000, "&lt;"&amp;EOMONTH(DATE(N$1,N$2,1),0))-SUMIFS(Transacoes!$D$3:$D1000,Transacoes!$C$3:$C1000,$D38,Transacoes!$B$3:$B1000,"V", Transacoes!$A$3:$A1000, "&lt;"&amp;EOMONTH(DATE(N$1,N$2,1),0)))*SUMIFS(Prov_Auto!$E$3:$E1000, Prov_Auto!$A$3:$A1000, $D38, Prov_Auto!$D$3:$D1000,"&gt;="&amp;DATE(N$1,N$2,1),Prov_Auto!$D$3:$D1000, "&lt;="&amp;EOMONTH(DATE(N$1,N$2,1),0)))</f>
        <v/>
      </c>
      <c r="O38" s="48" t="str">
        <f>IF($D38="","", (SUMIFS(Transacoes!$D$3:$D1000,Transacoes!$C$3:$C1000,$D38,Transacoes!$B$3:$B1000,"C", Transacoes!$A$3:$A1000, "&lt;"&amp;EOMONTH(DATE(O$1,O$2,1),0))-SUMIFS(Transacoes!$D$3:$D1000,Transacoes!$C$3:$C1000,$D38,Transacoes!$B$3:$B1000,"V", Transacoes!$A$3:$A1000, "&lt;"&amp;EOMONTH(DATE(O$1,O$2,1),0)))*SUMIFS(Prov_Auto!$E$3:$E1000, Prov_Auto!$A$3:$A1000, $D38, Prov_Auto!$D$3:$D1000,"&gt;="&amp;DATE(O$1,O$2,1),Prov_Auto!$D$3:$D1000, "&lt;="&amp;EOMONTH(DATE(O$1,O$2,1),0)))</f>
        <v/>
      </c>
      <c r="P38" s="48" t="str">
        <f>IF($D38="","", (SUMIFS(Transacoes!$D$3:$D1000,Transacoes!$C$3:$C1000,$D38,Transacoes!$B$3:$B1000,"C", Transacoes!$A$3:$A1000, "&lt;"&amp;EOMONTH(DATE(P$1,P$2,1),0))-SUMIFS(Transacoes!$D$3:$D1000,Transacoes!$C$3:$C1000,$D38,Transacoes!$B$3:$B1000,"V", Transacoes!$A$3:$A1000, "&lt;"&amp;EOMONTH(DATE(P$1,P$2,1),0)))*SUMIFS(Prov_Auto!$E$3:$E1000, Prov_Auto!$A$3:$A1000, $D38, Prov_Auto!$D$3:$D1000,"&gt;="&amp;DATE(P$1,P$2,1),Prov_Auto!$D$3:$D1000, "&lt;="&amp;EOMONTH(DATE(P$1,P$2,1),0)))</f>
        <v/>
      </c>
      <c r="Q38" s="48" t="str">
        <f>IF($D38="","", (SUMIFS(Transacoes!$D$3:$D1000,Transacoes!$C$3:$C1000,$D38,Transacoes!$B$3:$B1000,"C", Transacoes!$A$3:$A1000, "&lt;"&amp;EOMONTH(DATE(Q$1,Q$2,1),0))-SUMIFS(Transacoes!$D$3:$D1000,Transacoes!$C$3:$C1000,$D38,Transacoes!$B$3:$B1000,"V", Transacoes!$A$3:$A1000, "&lt;"&amp;EOMONTH(DATE(Q$1,Q$2,1),0)))*SUMIFS(Prov_Auto!$E$3:$E1000, Prov_Auto!$A$3:$A1000, $D38, Prov_Auto!$D$3:$D1000,"&gt;="&amp;DATE(Q$1,Q$2,1),Prov_Auto!$D$3:$D1000, "&lt;="&amp;EOMONTH(DATE(Q$1,Q$2,1),0)))</f>
        <v/>
      </c>
      <c r="R38" s="47"/>
    </row>
    <row r="39">
      <c r="A39" s="47"/>
      <c r="B39" s="47"/>
      <c r="C39" s="47"/>
      <c r="D39" s="87"/>
      <c r="E39" s="48" t="str">
        <f>IF($D39="","", (SUMIFS(Transacoes!$D$3:$D1000,Transacoes!$C$3:$C1000,$D39,Transacoes!$B$3:$B1000,"C", Transacoes!$A$3:$A1000, "&lt;"&amp;EOMONTH(DATE(E$1,E$2,1),0))-SUMIFS(Transacoes!$D$3:$D1000,Transacoes!$C$3:$C1000,$D39,Transacoes!$B$3:$B1000,"V", Transacoes!$A$3:$A1000, "&lt;"&amp;EOMONTH(DATE(E$1,E$2,1),0)))*SUMIFS(Prov_Auto!$E$3:$E1000, Prov_Auto!$A$3:$A1000, $D39, Prov_Auto!$D$3:$D1000,"&gt;="&amp;DATE(E$1,E$2,1),Prov_Auto!$D$3:$D1000, "&lt;="&amp;EOMONTH(DATE(E$1,E$2,1),0)))</f>
        <v/>
      </c>
      <c r="F39" s="48" t="str">
        <f>IF($D39="","", (SUMIFS(Transacoes!$D$3:$D1000,Transacoes!$C$3:$C1000,$D39,Transacoes!$B$3:$B1000,"C", Transacoes!$A$3:$A1000, "&lt;"&amp;EOMONTH(DATE(F$1,F$2,1),0))-SUMIFS(Transacoes!$D$3:$D1000,Transacoes!$C$3:$C1000,$D39,Transacoes!$B$3:$B1000,"V", Transacoes!$A$3:$A1000, "&lt;"&amp;EOMONTH(DATE(F$1,F$2,1),0)))*SUMIFS(Prov_Auto!$E$3:$E1000, Prov_Auto!$A$3:$A1000, $D39, Prov_Auto!$D$3:$D1000,"&gt;="&amp;DATE(F$1,F$2,1),Prov_Auto!$D$3:$D1000, "&lt;="&amp;EOMONTH(DATE(F$1,F$2,1),0)))</f>
        <v/>
      </c>
      <c r="G39" s="48" t="str">
        <f>IF($D39="","", (SUMIFS(Transacoes!$D$3:$D1000,Transacoes!$C$3:$C1000,$D39,Transacoes!$B$3:$B1000,"C", Transacoes!$A$3:$A1000, "&lt;"&amp;EOMONTH(DATE(G$1,G$2,1),0))-SUMIFS(Transacoes!$D$3:$D1000,Transacoes!$C$3:$C1000,$D39,Transacoes!$B$3:$B1000,"V", Transacoes!$A$3:$A1000, "&lt;"&amp;EOMONTH(DATE(G$1,G$2,1),0)))*SUMIFS(Prov_Auto!$E$3:$E1000, Prov_Auto!$A$3:$A1000, $D39, Prov_Auto!$D$3:$D1000,"&gt;="&amp;DATE(G$1,G$2,1),Prov_Auto!$D$3:$D1000, "&lt;="&amp;EOMONTH(DATE(G$1,G$2,1),0)))</f>
        <v/>
      </c>
      <c r="H39" s="48" t="str">
        <f>IF($D39="","", (SUMIFS(Transacoes!$D$3:$D1000,Transacoes!$C$3:$C1000,$D39,Transacoes!$B$3:$B1000,"C", Transacoes!$A$3:$A1000, "&lt;"&amp;EOMONTH(DATE(H$1,H$2,1),0))-SUMIFS(Transacoes!$D$3:$D1000,Transacoes!$C$3:$C1000,$D39,Transacoes!$B$3:$B1000,"V", Transacoes!$A$3:$A1000, "&lt;"&amp;EOMONTH(DATE(H$1,H$2,1),0)))*SUMIFS(Prov_Auto!$E$3:$E1000, Prov_Auto!$A$3:$A1000, $D39, Prov_Auto!$D$3:$D1000,"&gt;="&amp;DATE(H$1,H$2,1),Prov_Auto!$D$3:$D1000, "&lt;="&amp;EOMONTH(DATE(H$1,H$2,1),0)))</f>
        <v/>
      </c>
      <c r="I39" s="48" t="str">
        <f>IF($D39="","", (SUMIFS(Transacoes!$D$3:$D1000,Transacoes!$C$3:$C1000,$D39,Transacoes!$B$3:$B1000,"C", Transacoes!$A$3:$A1000, "&lt;"&amp;EOMONTH(DATE(I$1,I$2,1),0))-SUMIFS(Transacoes!$D$3:$D1000,Transacoes!$C$3:$C1000,$D39,Transacoes!$B$3:$B1000,"V", Transacoes!$A$3:$A1000, "&lt;"&amp;EOMONTH(DATE(I$1,I$2,1),0)))*SUMIFS(Prov_Auto!$E$3:$E1000, Prov_Auto!$A$3:$A1000, $D39, Prov_Auto!$D$3:$D1000,"&gt;="&amp;DATE(I$1,I$2,1),Prov_Auto!$D$3:$D1000, "&lt;="&amp;EOMONTH(DATE(I$1,I$2,1),0)))</f>
        <v/>
      </c>
      <c r="J39" s="48" t="str">
        <f>IF($D39="","", (SUMIFS(Transacoes!$D$3:$D1000,Transacoes!$C$3:$C1000,$D39,Transacoes!$B$3:$B1000,"C", Transacoes!$A$3:$A1000, "&lt;"&amp;EOMONTH(DATE(J$1,J$2,1),0))-SUMIFS(Transacoes!$D$3:$D1000,Transacoes!$C$3:$C1000,$D39,Transacoes!$B$3:$B1000,"V", Transacoes!$A$3:$A1000, "&lt;"&amp;EOMONTH(DATE(J$1,J$2,1),0)))*SUMIFS(Prov_Auto!$E$3:$E1000, Prov_Auto!$A$3:$A1000, $D39, Prov_Auto!$D$3:$D1000,"&gt;="&amp;DATE(J$1,J$2,1),Prov_Auto!$D$3:$D1000, "&lt;="&amp;EOMONTH(DATE(J$1,J$2,1),0)))</f>
        <v/>
      </c>
      <c r="K39" s="48" t="str">
        <f>IF($D39="","", (SUMIFS(Transacoes!$D$3:$D1000,Transacoes!$C$3:$C1000,$D39,Transacoes!$B$3:$B1000,"C", Transacoes!$A$3:$A1000, "&lt;"&amp;EOMONTH(DATE(K$1,K$2,1),0))-SUMIFS(Transacoes!$D$3:$D1000,Transacoes!$C$3:$C1000,$D39,Transacoes!$B$3:$B1000,"V", Transacoes!$A$3:$A1000, "&lt;"&amp;EOMONTH(DATE(K$1,K$2,1),0)))*SUMIFS(Prov_Auto!$E$3:$E1000, Prov_Auto!$A$3:$A1000, $D39, Prov_Auto!$D$3:$D1000,"&gt;="&amp;DATE(K$1,K$2,1),Prov_Auto!$D$3:$D1000, "&lt;="&amp;EOMONTH(DATE(K$1,K$2,1),0)))</f>
        <v/>
      </c>
      <c r="L39" s="48" t="str">
        <f>IF($D39="","", (SUMIFS(Transacoes!$D$3:$D1000,Transacoes!$C$3:$C1000,$D39,Transacoes!$B$3:$B1000,"C", Transacoes!$A$3:$A1000, "&lt;"&amp;EOMONTH(DATE(L$1,L$2,1),0))-SUMIFS(Transacoes!$D$3:$D1000,Transacoes!$C$3:$C1000,$D39,Transacoes!$B$3:$B1000,"V", Transacoes!$A$3:$A1000, "&lt;"&amp;EOMONTH(DATE(L$1,L$2,1),0)))*SUMIFS(Prov_Auto!$E$3:$E1000, Prov_Auto!$A$3:$A1000, $D39, Prov_Auto!$D$3:$D1000,"&gt;="&amp;DATE(L$1,L$2,1),Prov_Auto!$D$3:$D1000, "&lt;="&amp;EOMONTH(DATE(L$1,L$2,1),0)))</f>
        <v/>
      </c>
      <c r="M39" s="48" t="str">
        <f>IF($D39="","", (SUMIFS(Transacoes!$D$3:$D1000,Transacoes!$C$3:$C1000,$D39,Transacoes!$B$3:$B1000,"C", Transacoes!$A$3:$A1000, "&lt;"&amp;EOMONTH(DATE(M$1,M$2,1),0))-SUMIFS(Transacoes!$D$3:$D1000,Transacoes!$C$3:$C1000,$D39,Transacoes!$B$3:$B1000,"V", Transacoes!$A$3:$A1000, "&lt;"&amp;EOMONTH(DATE(M$1,M$2,1),0)))*SUMIFS(Prov_Auto!$E$3:$E1000, Prov_Auto!$A$3:$A1000, $D39, Prov_Auto!$D$3:$D1000,"&gt;="&amp;DATE(M$1,M$2,1),Prov_Auto!$D$3:$D1000, "&lt;="&amp;EOMONTH(DATE(M$1,M$2,1),0)))</f>
        <v/>
      </c>
      <c r="N39" s="48" t="str">
        <f>IF($D39="","", (SUMIFS(Transacoes!$D$3:$D1000,Transacoes!$C$3:$C1000,$D39,Transacoes!$B$3:$B1000,"C", Transacoes!$A$3:$A1000, "&lt;"&amp;EOMONTH(DATE(N$1,N$2,1),0))-SUMIFS(Transacoes!$D$3:$D1000,Transacoes!$C$3:$C1000,$D39,Transacoes!$B$3:$B1000,"V", Transacoes!$A$3:$A1000, "&lt;"&amp;EOMONTH(DATE(N$1,N$2,1),0)))*SUMIFS(Prov_Auto!$E$3:$E1000, Prov_Auto!$A$3:$A1000, $D39, Prov_Auto!$D$3:$D1000,"&gt;="&amp;DATE(N$1,N$2,1),Prov_Auto!$D$3:$D1000, "&lt;="&amp;EOMONTH(DATE(N$1,N$2,1),0)))</f>
        <v/>
      </c>
      <c r="O39" s="48" t="str">
        <f>IF($D39="","", (SUMIFS(Transacoes!$D$3:$D1000,Transacoes!$C$3:$C1000,$D39,Transacoes!$B$3:$B1000,"C", Transacoes!$A$3:$A1000, "&lt;"&amp;EOMONTH(DATE(O$1,O$2,1),0))-SUMIFS(Transacoes!$D$3:$D1000,Transacoes!$C$3:$C1000,$D39,Transacoes!$B$3:$B1000,"V", Transacoes!$A$3:$A1000, "&lt;"&amp;EOMONTH(DATE(O$1,O$2,1),0)))*SUMIFS(Prov_Auto!$E$3:$E1000, Prov_Auto!$A$3:$A1000, $D39, Prov_Auto!$D$3:$D1000,"&gt;="&amp;DATE(O$1,O$2,1),Prov_Auto!$D$3:$D1000, "&lt;="&amp;EOMONTH(DATE(O$1,O$2,1),0)))</f>
        <v/>
      </c>
      <c r="P39" s="48" t="str">
        <f>IF($D39="","", (SUMIFS(Transacoes!$D$3:$D1000,Transacoes!$C$3:$C1000,$D39,Transacoes!$B$3:$B1000,"C", Transacoes!$A$3:$A1000, "&lt;"&amp;EOMONTH(DATE(P$1,P$2,1),0))-SUMIFS(Transacoes!$D$3:$D1000,Transacoes!$C$3:$C1000,$D39,Transacoes!$B$3:$B1000,"V", Transacoes!$A$3:$A1000, "&lt;"&amp;EOMONTH(DATE(P$1,P$2,1),0)))*SUMIFS(Prov_Auto!$E$3:$E1000, Prov_Auto!$A$3:$A1000, $D39, Prov_Auto!$D$3:$D1000,"&gt;="&amp;DATE(P$1,P$2,1),Prov_Auto!$D$3:$D1000, "&lt;="&amp;EOMONTH(DATE(P$1,P$2,1),0)))</f>
        <v/>
      </c>
      <c r="Q39" s="48" t="str">
        <f>IF($D39="","", (SUMIFS(Transacoes!$D$3:$D1000,Transacoes!$C$3:$C1000,$D39,Transacoes!$B$3:$B1000,"C", Transacoes!$A$3:$A1000, "&lt;"&amp;EOMONTH(DATE(Q$1,Q$2,1),0))-SUMIFS(Transacoes!$D$3:$D1000,Transacoes!$C$3:$C1000,$D39,Transacoes!$B$3:$B1000,"V", Transacoes!$A$3:$A1000, "&lt;"&amp;EOMONTH(DATE(Q$1,Q$2,1),0)))*SUMIFS(Prov_Auto!$E$3:$E1000, Prov_Auto!$A$3:$A1000, $D39, Prov_Auto!$D$3:$D1000,"&gt;="&amp;DATE(Q$1,Q$2,1),Prov_Auto!$D$3:$D1000, "&lt;="&amp;EOMONTH(DATE(Q$1,Q$2,1),0)))</f>
        <v/>
      </c>
      <c r="R39" s="47"/>
    </row>
    <row r="40">
      <c r="A40" s="47"/>
      <c r="B40" s="47"/>
      <c r="C40" s="47"/>
      <c r="D40" s="87"/>
      <c r="E40" s="48" t="str">
        <f>IF($D40="","", (SUMIFS(Transacoes!$D$3:$D1000,Transacoes!$C$3:$C1000,$D40,Transacoes!$B$3:$B1000,"C", Transacoes!$A$3:$A1000, "&lt;"&amp;EOMONTH(DATE(E$1,E$2,1),0))-SUMIFS(Transacoes!$D$3:$D1000,Transacoes!$C$3:$C1000,$D40,Transacoes!$B$3:$B1000,"V", Transacoes!$A$3:$A1000, "&lt;"&amp;EOMONTH(DATE(E$1,E$2,1),0)))*SUMIFS(Prov_Auto!$E$3:$E1000, Prov_Auto!$A$3:$A1000, $D40, Prov_Auto!$D$3:$D1000,"&gt;="&amp;DATE(E$1,E$2,1),Prov_Auto!$D$3:$D1000, "&lt;="&amp;EOMONTH(DATE(E$1,E$2,1),0)))</f>
        <v/>
      </c>
      <c r="F40" s="48" t="str">
        <f>IF($D40="","", (SUMIFS(Transacoes!$D$3:$D1000,Transacoes!$C$3:$C1000,$D40,Transacoes!$B$3:$B1000,"C", Transacoes!$A$3:$A1000, "&lt;"&amp;EOMONTH(DATE(F$1,F$2,1),0))-SUMIFS(Transacoes!$D$3:$D1000,Transacoes!$C$3:$C1000,$D40,Transacoes!$B$3:$B1000,"V", Transacoes!$A$3:$A1000, "&lt;"&amp;EOMONTH(DATE(F$1,F$2,1),0)))*SUMIFS(Prov_Auto!$E$3:$E1000, Prov_Auto!$A$3:$A1000, $D40, Prov_Auto!$D$3:$D1000,"&gt;="&amp;DATE(F$1,F$2,1),Prov_Auto!$D$3:$D1000, "&lt;="&amp;EOMONTH(DATE(F$1,F$2,1),0)))</f>
        <v/>
      </c>
      <c r="G40" s="48" t="str">
        <f>IF($D40="","", (SUMIFS(Transacoes!$D$3:$D1000,Transacoes!$C$3:$C1000,$D40,Transacoes!$B$3:$B1000,"C", Transacoes!$A$3:$A1000, "&lt;"&amp;EOMONTH(DATE(G$1,G$2,1),0))-SUMIFS(Transacoes!$D$3:$D1000,Transacoes!$C$3:$C1000,$D40,Transacoes!$B$3:$B1000,"V", Transacoes!$A$3:$A1000, "&lt;"&amp;EOMONTH(DATE(G$1,G$2,1),0)))*SUMIFS(Prov_Auto!$E$3:$E1000, Prov_Auto!$A$3:$A1000, $D40, Prov_Auto!$D$3:$D1000,"&gt;="&amp;DATE(G$1,G$2,1),Prov_Auto!$D$3:$D1000, "&lt;="&amp;EOMONTH(DATE(G$1,G$2,1),0)))</f>
        <v/>
      </c>
      <c r="H40" s="48" t="str">
        <f>IF($D40="","", (SUMIFS(Transacoes!$D$3:$D1000,Transacoes!$C$3:$C1000,$D40,Transacoes!$B$3:$B1000,"C", Transacoes!$A$3:$A1000, "&lt;"&amp;EOMONTH(DATE(H$1,H$2,1),0))-SUMIFS(Transacoes!$D$3:$D1000,Transacoes!$C$3:$C1000,$D40,Transacoes!$B$3:$B1000,"V", Transacoes!$A$3:$A1000, "&lt;"&amp;EOMONTH(DATE(H$1,H$2,1),0)))*SUMIFS(Prov_Auto!$E$3:$E1000, Prov_Auto!$A$3:$A1000, $D40, Prov_Auto!$D$3:$D1000,"&gt;="&amp;DATE(H$1,H$2,1),Prov_Auto!$D$3:$D1000, "&lt;="&amp;EOMONTH(DATE(H$1,H$2,1),0)))</f>
        <v/>
      </c>
      <c r="I40" s="48" t="str">
        <f>IF($D40="","", (SUMIFS(Transacoes!$D$3:$D1000,Transacoes!$C$3:$C1000,$D40,Transacoes!$B$3:$B1000,"C", Transacoes!$A$3:$A1000, "&lt;"&amp;EOMONTH(DATE(I$1,I$2,1),0))-SUMIFS(Transacoes!$D$3:$D1000,Transacoes!$C$3:$C1000,$D40,Transacoes!$B$3:$B1000,"V", Transacoes!$A$3:$A1000, "&lt;"&amp;EOMONTH(DATE(I$1,I$2,1),0)))*SUMIFS(Prov_Auto!$E$3:$E1000, Prov_Auto!$A$3:$A1000, $D40, Prov_Auto!$D$3:$D1000,"&gt;="&amp;DATE(I$1,I$2,1),Prov_Auto!$D$3:$D1000, "&lt;="&amp;EOMONTH(DATE(I$1,I$2,1),0)))</f>
        <v/>
      </c>
      <c r="J40" s="48" t="str">
        <f>IF($D40="","", (SUMIFS(Transacoes!$D$3:$D1000,Transacoes!$C$3:$C1000,$D40,Transacoes!$B$3:$B1000,"C", Transacoes!$A$3:$A1000, "&lt;"&amp;EOMONTH(DATE(J$1,J$2,1),0))-SUMIFS(Transacoes!$D$3:$D1000,Transacoes!$C$3:$C1000,$D40,Transacoes!$B$3:$B1000,"V", Transacoes!$A$3:$A1000, "&lt;"&amp;EOMONTH(DATE(J$1,J$2,1),0)))*SUMIFS(Prov_Auto!$E$3:$E1000, Prov_Auto!$A$3:$A1000, $D40, Prov_Auto!$D$3:$D1000,"&gt;="&amp;DATE(J$1,J$2,1),Prov_Auto!$D$3:$D1000, "&lt;="&amp;EOMONTH(DATE(J$1,J$2,1),0)))</f>
        <v/>
      </c>
      <c r="K40" s="48" t="str">
        <f>IF($D40="","", (SUMIFS(Transacoes!$D$3:$D1000,Transacoes!$C$3:$C1000,$D40,Transacoes!$B$3:$B1000,"C", Transacoes!$A$3:$A1000, "&lt;"&amp;EOMONTH(DATE(K$1,K$2,1),0))-SUMIFS(Transacoes!$D$3:$D1000,Transacoes!$C$3:$C1000,$D40,Transacoes!$B$3:$B1000,"V", Transacoes!$A$3:$A1000, "&lt;"&amp;EOMONTH(DATE(K$1,K$2,1),0)))*SUMIFS(Prov_Auto!$E$3:$E1000, Prov_Auto!$A$3:$A1000, $D40, Prov_Auto!$D$3:$D1000,"&gt;="&amp;DATE(K$1,K$2,1),Prov_Auto!$D$3:$D1000, "&lt;="&amp;EOMONTH(DATE(K$1,K$2,1),0)))</f>
        <v/>
      </c>
      <c r="L40" s="48" t="str">
        <f>IF($D40="","", (SUMIFS(Transacoes!$D$3:$D1000,Transacoes!$C$3:$C1000,$D40,Transacoes!$B$3:$B1000,"C", Transacoes!$A$3:$A1000, "&lt;"&amp;EOMONTH(DATE(L$1,L$2,1),0))-SUMIFS(Transacoes!$D$3:$D1000,Transacoes!$C$3:$C1000,$D40,Transacoes!$B$3:$B1000,"V", Transacoes!$A$3:$A1000, "&lt;"&amp;EOMONTH(DATE(L$1,L$2,1),0)))*SUMIFS(Prov_Auto!$E$3:$E1000, Prov_Auto!$A$3:$A1000, $D40, Prov_Auto!$D$3:$D1000,"&gt;="&amp;DATE(L$1,L$2,1),Prov_Auto!$D$3:$D1000, "&lt;="&amp;EOMONTH(DATE(L$1,L$2,1),0)))</f>
        <v/>
      </c>
      <c r="M40" s="48" t="str">
        <f>IF($D40="","", (SUMIFS(Transacoes!$D$3:$D1000,Transacoes!$C$3:$C1000,$D40,Transacoes!$B$3:$B1000,"C", Transacoes!$A$3:$A1000, "&lt;"&amp;EOMONTH(DATE(M$1,M$2,1),0))-SUMIFS(Transacoes!$D$3:$D1000,Transacoes!$C$3:$C1000,$D40,Transacoes!$B$3:$B1000,"V", Transacoes!$A$3:$A1000, "&lt;"&amp;EOMONTH(DATE(M$1,M$2,1),0)))*SUMIFS(Prov_Auto!$E$3:$E1000, Prov_Auto!$A$3:$A1000, $D40, Prov_Auto!$D$3:$D1000,"&gt;="&amp;DATE(M$1,M$2,1),Prov_Auto!$D$3:$D1000, "&lt;="&amp;EOMONTH(DATE(M$1,M$2,1),0)))</f>
        <v/>
      </c>
      <c r="N40" s="48" t="str">
        <f>IF($D40="","", (SUMIFS(Transacoes!$D$3:$D1000,Transacoes!$C$3:$C1000,$D40,Transacoes!$B$3:$B1000,"C", Transacoes!$A$3:$A1000, "&lt;"&amp;EOMONTH(DATE(N$1,N$2,1),0))-SUMIFS(Transacoes!$D$3:$D1000,Transacoes!$C$3:$C1000,$D40,Transacoes!$B$3:$B1000,"V", Transacoes!$A$3:$A1000, "&lt;"&amp;EOMONTH(DATE(N$1,N$2,1),0)))*SUMIFS(Prov_Auto!$E$3:$E1000, Prov_Auto!$A$3:$A1000, $D40, Prov_Auto!$D$3:$D1000,"&gt;="&amp;DATE(N$1,N$2,1),Prov_Auto!$D$3:$D1000, "&lt;="&amp;EOMONTH(DATE(N$1,N$2,1),0)))</f>
        <v/>
      </c>
      <c r="O40" s="48" t="str">
        <f>IF($D40="","", (SUMIFS(Transacoes!$D$3:$D1000,Transacoes!$C$3:$C1000,$D40,Transacoes!$B$3:$B1000,"C", Transacoes!$A$3:$A1000, "&lt;"&amp;EOMONTH(DATE(O$1,O$2,1),0))-SUMIFS(Transacoes!$D$3:$D1000,Transacoes!$C$3:$C1000,$D40,Transacoes!$B$3:$B1000,"V", Transacoes!$A$3:$A1000, "&lt;"&amp;EOMONTH(DATE(O$1,O$2,1),0)))*SUMIFS(Prov_Auto!$E$3:$E1000, Prov_Auto!$A$3:$A1000, $D40, Prov_Auto!$D$3:$D1000,"&gt;="&amp;DATE(O$1,O$2,1),Prov_Auto!$D$3:$D1000, "&lt;="&amp;EOMONTH(DATE(O$1,O$2,1),0)))</f>
        <v/>
      </c>
      <c r="P40" s="48" t="str">
        <f>IF($D40="","", (SUMIFS(Transacoes!$D$3:$D1000,Transacoes!$C$3:$C1000,$D40,Transacoes!$B$3:$B1000,"C", Transacoes!$A$3:$A1000, "&lt;"&amp;EOMONTH(DATE(P$1,P$2,1),0))-SUMIFS(Transacoes!$D$3:$D1000,Transacoes!$C$3:$C1000,$D40,Transacoes!$B$3:$B1000,"V", Transacoes!$A$3:$A1000, "&lt;"&amp;EOMONTH(DATE(P$1,P$2,1),0)))*SUMIFS(Prov_Auto!$E$3:$E1000, Prov_Auto!$A$3:$A1000, $D40, Prov_Auto!$D$3:$D1000,"&gt;="&amp;DATE(P$1,P$2,1),Prov_Auto!$D$3:$D1000, "&lt;="&amp;EOMONTH(DATE(P$1,P$2,1),0)))</f>
        <v/>
      </c>
      <c r="Q40" s="48" t="str">
        <f>IF($D40="","", (SUMIFS(Transacoes!$D$3:$D1000,Transacoes!$C$3:$C1000,$D40,Transacoes!$B$3:$B1000,"C", Transacoes!$A$3:$A1000, "&lt;"&amp;EOMONTH(DATE(Q$1,Q$2,1),0))-SUMIFS(Transacoes!$D$3:$D1000,Transacoes!$C$3:$C1000,$D40,Transacoes!$B$3:$B1000,"V", Transacoes!$A$3:$A1000, "&lt;"&amp;EOMONTH(DATE(Q$1,Q$2,1),0)))*SUMIFS(Prov_Auto!$E$3:$E1000, Prov_Auto!$A$3:$A1000, $D40, Prov_Auto!$D$3:$D1000,"&gt;="&amp;DATE(Q$1,Q$2,1),Prov_Auto!$D$3:$D1000, "&lt;="&amp;EOMONTH(DATE(Q$1,Q$2,1),0)))</f>
        <v/>
      </c>
      <c r="R40" s="47"/>
    </row>
    <row r="41">
      <c r="A41" s="47"/>
      <c r="B41" s="47"/>
      <c r="C41" s="47"/>
      <c r="D41" s="87"/>
      <c r="E41" s="48" t="str">
        <f>IF($D41="","", (SUMIFS(Transacoes!$D$3:$D1000,Transacoes!$C$3:$C1000,$D41,Transacoes!$B$3:$B1000,"C", Transacoes!$A$3:$A1000, "&lt;"&amp;EOMONTH(DATE(E$1,E$2,1),0))-SUMIFS(Transacoes!$D$3:$D1000,Transacoes!$C$3:$C1000,$D41,Transacoes!$B$3:$B1000,"V", Transacoes!$A$3:$A1000, "&lt;"&amp;EOMONTH(DATE(E$1,E$2,1),0)))*SUMIFS(Prov_Auto!$E$3:$E1000, Prov_Auto!$A$3:$A1000, $D41, Prov_Auto!$D$3:$D1000,"&gt;="&amp;DATE(E$1,E$2,1),Prov_Auto!$D$3:$D1000, "&lt;="&amp;EOMONTH(DATE(E$1,E$2,1),0)))</f>
        <v/>
      </c>
      <c r="F41" s="48" t="str">
        <f>IF($D41="","", (SUMIFS(Transacoes!$D$3:$D1000,Transacoes!$C$3:$C1000,$D41,Transacoes!$B$3:$B1000,"C", Transacoes!$A$3:$A1000, "&lt;"&amp;EOMONTH(DATE(F$1,F$2,1),0))-SUMIFS(Transacoes!$D$3:$D1000,Transacoes!$C$3:$C1000,$D41,Transacoes!$B$3:$B1000,"V", Transacoes!$A$3:$A1000, "&lt;"&amp;EOMONTH(DATE(F$1,F$2,1),0)))*SUMIFS(Prov_Auto!$E$3:$E1000, Prov_Auto!$A$3:$A1000, $D41, Prov_Auto!$D$3:$D1000,"&gt;="&amp;DATE(F$1,F$2,1),Prov_Auto!$D$3:$D1000, "&lt;="&amp;EOMONTH(DATE(F$1,F$2,1),0)))</f>
        <v/>
      </c>
      <c r="G41" s="48" t="str">
        <f>IF($D41="","", (SUMIFS(Transacoes!$D$3:$D1000,Transacoes!$C$3:$C1000,$D41,Transacoes!$B$3:$B1000,"C", Transacoes!$A$3:$A1000, "&lt;"&amp;EOMONTH(DATE(G$1,G$2,1),0))-SUMIFS(Transacoes!$D$3:$D1000,Transacoes!$C$3:$C1000,$D41,Transacoes!$B$3:$B1000,"V", Transacoes!$A$3:$A1000, "&lt;"&amp;EOMONTH(DATE(G$1,G$2,1),0)))*SUMIFS(Prov_Auto!$E$3:$E1000, Prov_Auto!$A$3:$A1000, $D41, Prov_Auto!$D$3:$D1000,"&gt;="&amp;DATE(G$1,G$2,1),Prov_Auto!$D$3:$D1000, "&lt;="&amp;EOMONTH(DATE(G$1,G$2,1),0)))</f>
        <v/>
      </c>
      <c r="H41" s="48" t="str">
        <f>IF($D41="","", (SUMIFS(Transacoes!$D$3:$D1000,Transacoes!$C$3:$C1000,$D41,Transacoes!$B$3:$B1000,"C", Transacoes!$A$3:$A1000, "&lt;"&amp;EOMONTH(DATE(H$1,H$2,1),0))-SUMIFS(Transacoes!$D$3:$D1000,Transacoes!$C$3:$C1000,$D41,Transacoes!$B$3:$B1000,"V", Transacoes!$A$3:$A1000, "&lt;"&amp;EOMONTH(DATE(H$1,H$2,1),0)))*SUMIFS(Prov_Auto!$E$3:$E1000, Prov_Auto!$A$3:$A1000, $D41, Prov_Auto!$D$3:$D1000,"&gt;="&amp;DATE(H$1,H$2,1),Prov_Auto!$D$3:$D1000, "&lt;="&amp;EOMONTH(DATE(H$1,H$2,1),0)))</f>
        <v/>
      </c>
      <c r="I41" s="48" t="str">
        <f>IF($D41="","", (SUMIFS(Transacoes!$D$3:$D1000,Transacoes!$C$3:$C1000,$D41,Transacoes!$B$3:$B1000,"C", Transacoes!$A$3:$A1000, "&lt;"&amp;EOMONTH(DATE(I$1,I$2,1),0))-SUMIFS(Transacoes!$D$3:$D1000,Transacoes!$C$3:$C1000,$D41,Transacoes!$B$3:$B1000,"V", Transacoes!$A$3:$A1000, "&lt;"&amp;EOMONTH(DATE(I$1,I$2,1),0)))*SUMIFS(Prov_Auto!$E$3:$E1000, Prov_Auto!$A$3:$A1000, $D41, Prov_Auto!$D$3:$D1000,"&gt;="&amp;DATE(I$1,I$2,1),Prov_Auto!$D$3:$D1000, "&lt;="&amp;EOMONTH(DATE(I$1,I$2,1),0)))</f>
        <v/>
      </c>
      <c r="J41" s="48" t="str">
        <f>IF($D41="","", (SUMIFS(Transacoes!$D$3:$D1000,Transacoes!$C$3:$C1000,$D41,Transacoes!$B$3:$B1000,"C", Transacoes!$A$3:$A1000, "&lt;"&amp;EOMONTH(DATE(J$1,J$2,1),0))-SUMIFS(Transacoes!$D$3:$D1000,Transacoes!$C$3:$C1000,$D41,Transacoes!$B$3:$B1000,"V", Transacoes!$A$3:$A1000, "&lt;"&amp;EOMONTH(DATE(J$1,J$2,1),0)))*SUMIFS(Prov_Auto!$E$3:$E1000, Prov_Auto!$A$3:$A1000, $D41, Prov_Auto!$D$3:$D1000,"&gt;="&amp;DATE(J$1,J$2,1),Prov_Auto!$D$3:$D1000, "&lt;="&amp;EOMONTH(DATE(J$1,J$2,1),0)))</f>
        <v/>
      </c>
      <c r="K41" s="48" t="str">
        <f>IF($D41="","", (SUMIFS(Transacoes!$D$3:$D1000,Transacoes!$C$3:$C1000,$D41,Transacoes!$B$3:$B1000,"C", Transacoes!$A$3:$A1000, "&lt;"&amp;EOMONTH(DATE(K$1,K$2,1),0))-SUMIFS(Transacoes!$D$3:$D1000,Transacoes!$C$3:$C1000,$D41,Transacoes!$B$3:$B1000,"V", Transacoes!$A$3:$A1000, "&lt;"&amp;EOMONTH(DATE(K$1,K$2,1),0)))*SUMIFS(Prov_Auto!$E$3:$E1000, Prov_Auto!$A$3:$A1000, $D41, Prov_Auto!$D$3:$D1000,"&gt;="&amp;DATE(K$1,K$2,1),Prov_Auto!$D$3:$D1000, "&lt;="&amp;EOMONTH(DATE(K$1,K$2,1),0)))</f>
        <v/>
      </c>
      <c r="L41" s="48" t="str">
        <f>IF($D41="","", (SUMIFS(Transacoes!$D$3:$D1000,Transacoes!$C$3:$C1000,$D41,Transacoes!$B$3:$B1000,"C", Transacoes!$A$3:$A1000, "&lt;"&amp;EOMONTH(DATE(L$1,L$2,1),0))-SUMIFS(Transacoes!$D$3:$D1000,Transacoes!$C$3:$C1000,$D41,Transacoes!$B$3:$B1000,"V", Transacoes!$A$3:$A1000, "&lt;"&amp;EOMONTH(DATE(L$1,L$2,1),0)))*SUMIFS(Prov_Auto!$E$3:$E1000, Prov_Auto!$A$3:$A1000, $D41, Prov_Auto!$D$3:$D1000,"&gt;="&amp;DATE(L$1,L$2,1),Prov_Auto!$D$3:$D1000, "&lt;="&amp;EOMONTH(DATE(L$1,L$2,1),0)))</f>
        <v/>
      </c>
      <c r="M41" s="48" t="str">
        <f>IF($D41="","", (SUMIFS(Transacoes!$D$3:$D1000,Transacoes!$C$3:$C1000,$D41,Transacoes!$B$3:$B1000,"C", Transacoes!$A$3:$A1000, "&lt;"&amp;EOMONTH(DATE(M$1,M$2,1),0))-SUMIFS(Transacoes!$D$3:$D1000,Transacoes!$C$3:$C1000,$D41,Transacoes!$B$3:$B1000,"V", Transacoes!$A$3:$A1000, "&lt;"&amp;EOMONTH(DATE(M$1,M$2,1),0)))*SUMIFS(Prov_Auto!$E$3:$E1000, Prov_Auto!$A$3:$A1000, $D41, Prov_Auto!$D$3:$D1000,"&gt;="&amp;DATE(M$1,M$2,1),Prov_Auto!$D$3:$D1000, "&lt;="&amp;EOMONTH(DATE(M$1,M$2,1),0)))</f>
        <v/>
      </c>
      <c r="N41" s="48" t="str">
        <f>IF($D41="","", (SUMIFS(Transacoes!$D$3:$D1000,Transacoes!$C$3:$C1000,$D41,Transacoes!$B$3:$B1000,"C", Transacoes!$A$3:$A1000, "&lt;"&amp;EOMONTH(DATE(N$1,N$2,1),0))-SUMIFS(Transacoes!$D$3:$D1000,Transacoes!$C$3:$C1000,$D41,Transacoes!$B$3:$B1000,"V", Transacoes!$A$3:$A1000, "&lt;"&amp;EOMONTH(DATE(N$1,N$2,1),0)))*SUMIFS(Prov_Auto!$E$3:$E1000, Prov_Auto!$A$3:$A1000, $D41, Prov_Auto!$D$3:$D1000,"&gt;="&amp;DATE(N$1,N$2,1),Prov_Auto!$D$3:$D1000, "&lt;="&amp;EOMONTH(DATE(N$1,N$2,1),0)))</f>
        <v/>
      </c>
      <c r="O41" s="48" t="str">
        <f>IF($D41="","", (SUMIFS(Transacoes!$D$3:$D1000,Transacoes!$C$3:$C1000,$D41,Transacoes!$B$3:$B1000,"C", Transacoes!$A$3:$A1000, "&lt;"&amp;EOMONTH(DATE(O$1,O$2,1),0))-SUMIFS(Transacoes!$D$3:$D1000,Transacoes!$C$3:$C1000,$D41,Transacoes!$B$3:$B1000,"V", Transacoes!$A$3:$A1000, "&lt;"&amp;EOMONTH(DATE(O$1,O$2,1),0)))*SUMIFS(Prov_Auto!$E$3:$E1000, Prov_Auto!$A$3:$A1000, $D41, Prov_Auto!$D$3:$D1000,"&gt;="&amp;DATE(O$1,O$2,1),Prov_Auto!$D$3:$D1000, "&lt;="&amp;EOMONTH(DATE(O$1,O$2,1),0)))</f>
        <v/>
      </c>
      <c r="P41" s="48" t="str">
        <f>IF($D41="","", (SUMIFS(Transacoes!$D$3:$D1000,Transacoes!$C$3:$C1000,$D41,Transacoes!$B$3:$B1000,"C", Transacoes!$A$3:$A1000, "&lt;"&amp;EOMONTH(DATE(P$1,P$2,1),0))-SUMIFS(Transacoes!$D$3:$D1000,Transacoes!$C$3:$C1000,$D41,Transacoes!$B$3:$B1000,"V", Transacoes!$A$3:$A1000, "&lt;"&amp;EOMONTH(DATE(P$1,P$2,1),0)))*SUMIFS(Prov_Auto!$E$3:$E1000, Prov_Auto!$A$3:$A1000, $D41, Prov_Auto!$D$3:$D1000,"&gt;="&amp;DATE(P$1,P$2,1),Prov_Auto!$D$3:$D1000, "&lt;="&amp;EOMONTH(DATE(P$1,P$2,1),0)))</f>
        <v/>
      </c>
      <c r="Q41" s="48" t="str">
        <f>IF($D41="","", (SUMIFS(Transacoes!$D$3:$D1000,Transacoes!$C$3:$C1000,$D41,Transacoes!$B$3:$B1000,"C", Transacoes!$A$3:$A1000, "&lt;"&amp;EOMONTH(DATE(Q$1,Q$2,1),0))-SUMIFS(Transacoes!$D$3:$D1000,Transacoes!$C$3:$C1000,$D41,Transacoes!$B$3:$B1000,"V", Transacoes!$A$3:$A1000, "&lt;"&amp;EOMONTH(DATE(Q$1,Q$2,1),0)))*SUMIFS(Prov_Auto!$E$3:$E1000, Prov_Auto!$A$3:$A1000, $D41, Prov_Auto!$D$3:$D1000,"&gt;="&amp;DATE(Q$1,Q$2,1),Prov_Auto!$D$3:$D1000, "&lt;="&amp;EOMONTH(DATE(Q$1,Q$2,1),0)))</f>
        <v/>
      </c>
      <c r="R41" s="47"/>
    </row>
    <row r="42">
      <c r="A42" s="47"/>
      <c r="B42" s="47"/>
      <c r="C42" s="47"/>
      <c r="D42" s="87"/>
      <c r="E42" s="48" t="str">
        <f>IF($D42="","", (SUMIFS(Transacoes!$D$3:$D1000,Transacoes!$C$3:$C1000,$D42,Transacoes!$B$3:$B1000,"C", Transacoes!$A$3:$A1000, "&lt;"&amp;EOMONTH(DATE(E$1,E$2,1),0))-SUMIFS(Transacoes!$D$3:$D1000,Transacoes!$C$3:$C1000,$D42,Transacoes!$B$3:$B1000,"V", Transacoes!$A$3:$A1000, "&lt;"&amp;EOMONTH(DATE(E$1,E$2,1),0)))*SUMIFS(Prov_Auto!$E$3:$E1000, Prov_Auto!$A$3:$A1000, $D42, Prov_Auto!$D$3:$D1000,"&gt;="&amp;DATE(E$1,E$2,1),Prov_Auto!$D$3:$D1000, "&lt;="&amp;EOMONTH(DATE(E$1,E$2,1),0)))</f>
        <v/>
      </c>
      <c r="F42" s="48" t="str">
        <f>IF($D42="","", (SUMIFS(Transacoes!$D$3:$D1000,Transacoes!$C$3:$C1000,$D42,Transacoes!$B$3:$B1000,"C", Transacoes!$A$3:$A1000, "&lt;"&amp;EOMONTH(DATE(F$1,F$2,1),0))-SUMIFS(Transacoes!$D$3:$D1000,Transacoes!$C$3:$C1000,$D42,Transacoes!$B$3:$B1000,"V", Transacoes!$A$3:$A1000, "&lt;"&amp;EOMONTH(DATE(F$1,F$2,1),0)))*SUMIFS(Prov_Auto!$E$3:$E1000, Prov_Auto!$A$3:$A1000, $D42, Prov_Auto!$D$3:$D1000,"&gt;="&amp;DATE(F$1,F$2,1),Prov_Auto!$D$3:$D1000, "&lt;="&amp;EOMONTH(DATE(F$1,F$2,1),0)))</f>
        <v/>
      </c>
      <c r="G42" s="48" t="str">
        <f>IF($D42="","", (SUMIFS(Transacoes!$D$3:$D1000,Transacoes!$C$3:$C1000,$D42,Transacoes!$B$3:$B1000,"C", Transacoes!$A$3:$A1000, "&lt;"&amp;EOMONTH(DATE(G$1,G$2,1),0))-SUMIFS(Transacoes!$D$3:$D1000,Transacoes!$C$3:$C1000,$D42,Transacoes!$B$3:$B1000,"V", Transacoes!$A$3:$A1000, "&lt;"&amp;EOMONTH(DATE(G$1,G$2,1),0)))*SUMIFS(Prov_Auto!$E$3:$E1000, Prov_Auto!$A$3:$A1000, $D42, Prov_Auto!$D$3:$D1000,"&gt;="&amp;DATE(G$1,G$2,1),Prov_Auto!$D$3:$D1000, "&lt;="&amp;EOMONTH(DATE(G$1,G$2,1),0)))</f>
        <v/>
      </c>
      <c r="H42" s="48" t="str">
        <f>IF($D42="","", (SUMIFS(Transacoes!$D$3:$D1000,Transacoes!$C$3:$C1000,$D42,Transacoes!$B$3:$B1000,"C", Transacoes!$A$3:$A1000, "&lt;"&amp;EOMONTH(DATE(H$1,H$2,1),0))-SUMIFS(Transacoes!$D$3:$D1000,Transacoes!$C$3:$C1000,$D42,Transacoes!$B$3:$B1000,"V", Transacoes!$A$3:$A1000, "&lt;"&amp;EOMONTH(DATE(H$1,H$2,1),0)))*SUMIFS(Prov_Auto!$E$3:$E1000, Prov_Auto!$A$3:$A1000, $D42, Prov_Auto!$D$3:$D1000,"&gt;="&amp;DATE(H$1,H$2,1),Prov_Auto!$D$3:$D1000, "&lt;="&amp;EOMONTH(DATE(H$1,H$2,1),0)))</f>
        <v/>
      </c>
      <c r="I42" s="48" t="str">
        <f>IF($D42="","", (SUMIFS(Transacoes!$D$3:$D1000,Transacoes!$C$3:$C1000,$D42,Transacoes!$B$3:$B1000,"C", Transacoes!$A$3:$A1000, "&lt;"&amp;EOMONTH(DATE(I$1,I$2,1),0))-SUMIFS(Transacoes!$D$3:$D1000,Transacoes!$C$3:$C1000,$D42,Transacoes!$B$3:$B1000,"V", Transacoes!$A$3:$A1000, "&lt;"&amp;EOMONTH(DATE(I$1,I$2,1),0)))*SUMIFS(Prov_Auto!$E$3:$E1000, Prov_Auto!$A$3:$A1000, $D42, Prov_Auto!$D$3:$D1000,"&gt;="&amp;DATE(I$1,I$2,1),Prov_Auto!$D$3:$D1000, "&lt;="&amp;EOMONTH(DATE(I$1,I$2,1),0)))</f>
        <v/>
      </c>
      <c r="J42" s="48" t="str">
        <f>IF($D42="","", (SUMIFS(Transacoes!$D$3:$D1000,Transacoes!$C$3:$C1000,$D42,Transacoes!$B$3:$B1000,"C", Transacoes!$A$3:$A1000, "&lt;"&amp;EOMONTH(DATE(J$1,J$2,1),0))-SUMIFS(Transacoes!$D$3:$D1000,Transacoes!$C$3:$C1000,$D42,Transacoes!$B$3:$B1000,"V", Transacoes!$A$3:$A1000, "&lt;"&amp;EOMONTH(DATE(J$1,J$2,1),0)))*SUMIFS(Prov_Auto!$E$3:$E1000, Prov_Auto!$A$3:$A1000, $D42, Prov_Auto!$D$3:$D1000,"&gt;="&amp;DATE(J$1,J$2,1),Prov_Auto!$D$3:$D1000, "&lt;="&amp;EOMONTH(DATE(J$1,J$2,1),0)))</f>
        <v/>
      </c>
      <c r="K42" s="48" t="str">
        <f>IF($D42="","", (SUMIFS(Transacoes!$D$3:$D1000,Transacoes!$C$3:$C1000,$D42,Transacoes!$B$3:$B1000,"C", Transacoes!$A$3:$A1000, "&lt;"&amp;EOMONTH(DATE(K$1,K$2,1),0))-SUMIFS(Transacoes!$D$3:$D1000,Transacoes!$C$3:$C1000,$D42,Transacoes!$B$3:$B1000,"V", Transacoes!$A$3:$A1000, "&lt;"&amp;EOMONTH(DATE(K$1,K$2,1),0)))*SUMIFS(Prov_Auto!$E$3:$E1000, Prov_Auto!$A$3:$A1000, $D42, Prov_Auto!$D$3:$D1000,"&gt;="&amp;DATE(K$1,K$2,1),Prov_Auto!$D$3:$D1000, "&lt;="&amp;EOMONTH(DATE(K$1,K$2,1),0)))</f>
        <v/>
      </c>
      <c r="L42" s="48" t="str">
        <f>IF($D42="","", (SUMIFS(Transacoes!$D$3:$D1000,Transacoes!$C$3:$C1000,$D42,Transacoes!$B$3:$B1000,"C", Transacoes!$A$3:$A1000, "&lt;"&amp;EOMONTH(DATE(L$1,L$2,1),0))-SUMIFS(Transacoes!$D$3:$D1000,Transacoes!$C$3:$C1000,$D42,Transacoes!$B$3:$B1000,"V", Transacoes!$A$3:$A1000, "&lt;"&amp;EOMONTH(DATE(L$1,L$2,1),0)))*SUMIFS(Prov_Auto!$E$3:$E1000, Prov_Auto!$A$3:$A1000, $D42, Prov_Auto!$D$3:$D1000,"&gt;="&amp;DATE(L$1,L$2,1),Prov_Auto!$D$3:$D1000, "&lt;="&amp;EOMONTH(DATE(L$1,L$2,1),0)))</f>
        <v/>
      </c>
      <c r="M42" s="48" t="str">
        <f>IF($D42="","", (SUMIFS(Transacoes!$D$3:$D1000,Transacoes!$C$3:$C1000,$D42,Transacoes!$B$3:$B1000,"C", Transacoes!$A$3:$A1000, "&lt;"&amp;EOMONTH(DATE(M$1,M$2,1),0))-SUMIFS(Transacoes!$D$3:$D1000,Transacoes!$C$3:$C1000,$D42,Transacoes!$B$3:$B1000,"V", Transacoes!$A$3:$A1000, "&lt;"&amp;EOMONTH(DATE(M$1,M$2,1),0)))*SUMIFS(Prov_Auto!$E$3:$E1000, Prov_Auto!$A$3:$A1000, $D42, Prov_Auto!$D$3:$D1000,"&gt;="&amp;DATE(M$1,M$2,1),Prov_Auto!$D$3:$D1000, "&lt;="&amp;EOMONTH(DATE(M$1,M$2,1),0)))</f>
        <v/>
      </c>
      <c r="N42" s="48" t="str">
        <f>IF($D42="","", (SUMIFS(Transacoes!$D$3:$D1000,Transacoes!$C$3:$C1000,$D42,Transacoes!$B$3:$B1000,"C", Transacoes!$A$3:$A1000, "&lt;"&amp;EOMONTH(DATE(N$1,N$2,1),0))-SUMIFS(Transacoes!$D$3:$D1000,Transacoes!$C$3:$C1000,$D42,Transacoes!$B$3:$B1000,"V", Transacoes!$A$3:$A1000, "&lt;"&amp;EOMONTH(DATE(N$1,N$2,1),0)))*SUMIFS(Prov_Auto!$E$3:$E1000, Prov_Auto!$A$3:$A1000, $D42, Prov_Auto!$D$3:$D1000,"&gt;="&amp;DATE(N$1,N$2,1),Prov_Auto!$D$3:$D1000, "&lt;="&amp;EOMONTH(DATE(N$1,N$2,1),0)))</f>
        <v/>
      </c>
      <c r="O42" s="48" t="str">
        <f>IF($D42="","", (SUMIFS(Transacoes!$D$3:$D1000,Transacoes!$C$3:$C1000,$D42,Transacoes!$B$3:$B1000,"C", Transacoes!$A$3:$A1000, "&lt;"&amp;EOMONTH(DATE(O$1,O$2,1),0))-SUMIFS(Transacoes!$D$3:$D1000,Transacoes!$C$3:$C1000,$D42,Transacoes!$B$3:$B1000,"V", Transacoes!$A$3:$A1000, "&lt;"&amp;EOMONTH(DATE(O$1,O$2,1),0)))*SUMIFS(Prov_Auto!$E$3:$E1000, Prov_Auto!$A$3:$A1000, $D42, Prov_Auto!$D$3:$D1000,"&gt;="&amp;DATE(O$1,O$2,1),Prov_Auto!$D$3:$D1000, "&lt;="&amp;EOMONTH(DATE(O$1,O$2,1),0)))</f>
        <v/>
      </c>
      <c r="P42" s="48" t="str">
        <f>IF($D42="","", (SUMIFS(Transacoes!$D$3:$D1000,Transacoes!$C$3:$C1000,$D42,Transacoes!$B$3:$B1000,"C", Transacoes!$A$3:$A1000, "&lt;"&amp;EOMONTH(DATE(P$1,P$2,1),0))-SUMIFS(Transacoes!$D$3:$D1000,Transacoes!$C$3:$C1000,$D42,Transacoes!$B$3:$B1000,"V", Transacoes!$A$3:$A1000, "&lt;"&amp;EOMONTH(DATE(P$1,P$2,1),0)))*SUMIFS(Prov_Auto!$E$3:$E1000, Prov_Auto!$A$3:$A1000, $D42, Prov_Auto!$D$3:$D1000,"&gt;="&amp;DATE(P$1,P$2,1),Prov_Auto!$D$3:$D1000, "&lt;="&amp;EOMONTH(DATE(P$1,P$2,1),0)))</f>
        <v/>
      </c>
      <c r="Q42" s="48" t="str">
        <f>IF($D42="","", (SUMIFS(Transacoes!$D$3:$D1000,Transacoes!$C$3:$C1000,$D42,Transacoes!$B$3:$B1000,"C", Transacoes!$A$3:$A1000, "&lt;"&amp;EOMONTH(DATE(Q$1,Q$2,1),0))-SUMIFS(Transacoes!$D$3:$D1000,Transacoes!$C$3:$C1000,$D42,Transacoes!$B$3:$B1000,"V", Transacoes!$A$3:$A1000, "&lt;"&amp;EOMONTH(DATE(Q$1,Q$2,1),0)))*SUMIFS(Prov_Auto!$E$3:$E1000, Prov_Auto!$A$3:$A1000, $D42, Prov_Auto!$D$3:$D1000,"&gt;="&amp;DATE(Q$1,Q$2,1),Prov_Auto!$D$3:$D1000, "&lt;="&amp;EOMONTH(DATE(Q$1,Q$2,1),0)))</f>
        <v/>
      </c>
      <c r="R42" s="47"/>
    </row>
    <row r="43">
      <c r="A43" s="47"/>
      <c r="B43" s="47"/>
      <c r="C43" s="47"/>
      <c r="D43" s="87"/>
      <c r="E43" s="48" t="str">
        <f>IF($D43="","", (SUMIFS(Transacoes!$D$3:$D1000,Transacoes!$C$3:$C1000,$D43,Transacoes!$B$3:$B1000,"C", Transacoes!$A$3:$A1000, "&lt;"&amp;EOMONTH(DATE(E$1,E$2,1),0))-SUMIFS(Transacoes!$D$3:$D1000,Transacoes!$C$3:$C1000,$D43,Transacoes!$B$3:$B1000,"V", Transacoes!$A$3:$A1000, "&lt;"&amp;EOMONTH(DATE(E$1,E$2,1),0)))*SUMIFS(Prov_Auto!$E$3:$E1000, Prov_Auto!$A$3:$A1000, $D43, Prov_Auto!$D$3:$D1000,"&gt;="&amp;DATE(E$1,E$2,1),Prov_Auto!$D$3:$D1000, "&lt;="&amp;EOMONTH(DATE(E$1,E$2,1),0)))</f>
        <v/>
      </c>
      <c r="F43" s="48" t="str">
        <f>IF($D43="","", (SUMIFS(Transacoes!$D$3:$D1000,Transacoes!$C$3:$C1000,$D43,Transacoes!$B$3:$B1000,"C", Transacoes!$A$3:$A1000, "&lt;"&amp;EOMONTH(DATE(F$1,F$2,1),0))-SUMIFS(Transacoes!$D$3:$D1000,Transacoes!$C$3:$C1000,$D43,Transacoes!$B$3:$B1000,"V", Transacoes!$A$3:$A1000, "&lt;"&amp;EOMONTH(DATE(F$1,F$2,1),0)))*SUMIFS(Prov_Auto!$E$3:$E1000, Prov_Auto!$A$3:$A1000, $D43, Prov_Auto!$D$3:$D1000,"&gt;="&amp;DATE(F$1,F$2,1),Prov_Auto!$D$3:$D1000, "&lt;="&amp;EOMONTH(DATE(F$1,F$2,1),0)))</f>
        <v/>
      </c>
      <c r="G43" s="48" t="str">
        <f>IF($D43="","", (SUMIFS(Transacoes!$D$3:$D1000,Transacoes!$C$3:$C1000,$D43,Transacoes!$B$3:$B1000,"C", Transacoes!$A$3:$A1000, "&lt;"&amp;EOMONTH(DATE(G$1,G$2,1),0))-SUMIFS(Transacoes!$D$3:$D1000,Transacoes!$C$3:$C1000,$D43,Transacoes!$B$3:$B1000,"V", Transacoes!$A$3:$A1000, "&lt;"&amp;EOMONTH(DATE(G$1,G$2,1),0)))*SUMIFS(Prov_Auto!$E$3:$E1000, Prov_Auto!$A$3:$A1000, $D43, Prov_Auto!$D$3:$D1000,"&gt;="&amp;DATE(G$1,G$2,1),Prov_Auto!$D$3:$D1000, "&lt;="&amp;EOMONTH(DATE(G$1,G$2,1),0)))</f>
        <v/>
      </c>
      <c r="H43" s="48" t="str">
        <f>IF($D43="","", (SUMIFS(Transacoes!$D$3:$D1000,Transacoes!$C$3:$C1000,$D43,Transacoes!$B$3:$B1000,"C", Transacoes!$A$3:$A1000, "&lt;"&amp;EOMONTH(DATE(H$1,H$2,1),0))-SUMIFS(Transacoes!$D$3:$D1000,Transacoes!$C$3:$C1000,$D43,Transacoes!$B$3:$B1000,"V", Transacoes!$A$3:$A1000, "&lt;"&amp;EOMONTH(DATE(H$1,H$2,1),0)))*SUMIFS(Prov_Auto!$E$3:$E1000, Prov_Auto!$A$3:$A1000, $D43, Prov_Auto!$D$3:$D1000,"&gt;="&amp;DATE(H$1,H$2,1),Prov_Auto!$D$3:$D1000, "&lt;="&amp;EOMONTH(DATE(H$1,H$2,1),0)))</f>
        <v/>
      </c>
      <c r="I43" s="48" t="str">
        <f>IF($D43="","", (SUMIFS(Transacoes!$D$3:$D1000,Transacoes!$C$3:$C1000,$D43,Transacoes!$B$3:$B1000,"C", Transacoes!$A$3:$A1000, "&lt;"&amp;EOMONTH(DATE(I$1,I$2,1),0))-SUMIFS(Transacoes!$D$3:$D1000,Transacoes!$C$3:$C1000,$D43,Transacoes!$B$3:$B1000,"V", Transacoes!$A$3:$A1000, "&lt;"&amp;EOMONTH(DATE(I$1,I$2,1),0)))*SUMIFS(Prov_Auto!$E$3:$E1000, Prov_Auto!$A$3:$A1000, $D43, Prov_Auto!$D$3:$D1000,"&gt;="&amp;DATE(I$1,I$2,1),Prov_Auto!$D$3:$D1000, "&lt;="&amp;EOMONTH(DATE(I$1,I$2,1),0)))</f>
        <v/>
      </c>
      <c r="J43" s="48" t="str">
        <f>IF($D43="","", (SUMIFS(Transacoes!$D$3:$D1000,Transacoes!$C$3:$C1000,$D43,Transacoes!$B$3:$B1000,"C", Transacoes!$A$3:$A1000, "&lt;"&amp;EOMONTH(DATE(J$1,J$2,1),0))-SUMIFS(Transacoes!$D$3:$D1000,Transacoes!$C$3:$C1000,$D43,Transacoes!$B$3:$B1000,"V", Transacoes!$A$3:$A1000, "&lt;"&amp;EOMONTH(DATE(J$1,J$2,1),0)))*SUMIFS(Prov_Auto!$E$3:$E1000, Prov_Auto!$A$3:$A1000, $D43, Prov_Auto!$D$3:$D1000,"&gt;="&amp;DATE(J$1,J$2,1),Prov_Auto!$D$3:$D1000, "&lt;="&amp;EOMONTH(DATE(J$1,J$2,1),0)))</f>
        <v/>
      </c>
      <c r="K43" s="48" t="str">
        <f>IF($D43="","", (SUMIFS(Transacoes!$D$3:$D1000,Transacoes!$C$3:$C1000,$D43,Transacoes!$B$3:$B1000,"C", Transacoes!$A$3:$A1000, "&lt;"&amp;EOMONTH(DATE(K$1,K$2,1),0))-SUMIFS(Transacoes!$D$3:$D1000,Transacoes!$C$3:$C1000,$D43,Transacoes!$B$3:$B1000,"V", Transacoes!$A$3:$A1000, "&lt;"&amp;EOMONTH(DATE(K$1,K$2,1),0)))*SUMIFS(Prov_Auto!$E$3:$E1000, Prov_Auto!$A$3:$A1000, $D43, Prov_Auto!$D$3:$D1000,"&gt;="&amp;DATE(K$1,K$2,1),Prov_Auto!$D$3:$D1000, "&lt;="&amp;EOMONTH(DATE(K$1,K$2,1),0)))</f>
        <v/>
      </c>
      <c r="L43" s="48" t="str">
        <f>IF($D43="","", (SUMIFS(Transacoes!$D$3:$D1000,Transacoes!$C$3:$C1000,$D43,Transacoes!$B$3:$B1000,"C", Transacoes!$A$3:$A1000, "&lt;"&amp;EOMONTH(DATE(L$1,L$2,1),0))-SUMIFS(Transacoes!$D$3:$D1000,Transacoes!$C$3:$C1000,$D43,Transacoes!$B$3:$B1000,"V", Transacoes!$A$3:$A1000, "&lt;"&amp;EOMONTH(DATE(L$1,L$2,1),0)))*SUMIFS(Prov_Auto!$E$3:$E1000, Prov_Auto!$A$3:$A1000, $D43, Prov_Auto!$D$3:$D1000,"&gt;="&amp;DATE(L$1,L$2,1),Prov_Auto!$D$3:$D1000, "&lt;="&amp;EOMONTH(DATE(L$1,L$2,1),0)))</f>
        <v/>
      </c>
      <c r="M43" s="48" t="str">
        <f>IF($D43="","", (SUMIFS(Transacoes!$D$3:$D1000,Transacoes!$C$3:$C1000,$D43,Transacoes!$B$3:$B1000,"C", Transacoes!$A$3:$A1000, "&lt;"&amp;EOMONTH(DATE(M$1,M$2,1),0))-SUMIFS(Transacoes!$D$3:$D1000,Transacoes!$C$3:$C1000,$D43,Transacoes!$B$3:$B1000,"V", Transacoes!$A$3:$A1000, "&lt;"&amp;EOMONTH(DATE(M$1,M$2,1),0)))*SUMIFS(Prov_Auto!$E$3:$E1000, Prov_Auto!$A$3:$A1000, $D43, Prov_Auto!$D$3:$D1000,"&gt;="&amp;DATE(M$1,M$2,1),Prov_Auto!$D$3:$D1000, "&lt;="&amp;EOMONTH(DATE(M$1,M$2,1),0)))</f>
        <v/>
      </c>
      <c r="N43" s="48" t="str">
        <f>IF($D43="","", (SUMIFS(Transacoes!$D$3:$D1000,Transacoes!$C$3:$C1000,$D43,Transacoes!$B$3:$B1000,"C", Transacoes!$A$3:$A1000, "&lt;"&amp;EOMONTH(DATE(N$1,N$2,1),0))-SUMIFS(Transacoes!$D$3:$D1000,Transacoes!$C$3:$C1000,$D43,Transacoes!$B$3:$B1000,"V", Transacoes!$A$3:$A1000, "&lt;"&amp;EOMONTH(DATE(N$1,N$2,1),0)))*SUMIFS(Prov_Auto!$E$3:$E1000, Prov_Auto!$A$3:$A1000, $D43, Prov_Auto!$D$3:$D1000,"&gt;="&amp;DATE(N$1,N$2,1),Prov_Auto!$D$3:$D1000, "&lt;="&amp;EOMONTH(DATE(N$1,N$2,1),0)))</f>
        <v/>
      </c>
      <c r="O43" s="48" t="str">
        <f>IF($D43="","", (SUMIFS(Transacoes!$D$3:$D1000,Transacoes!$C$3:$C1000,$D43,Transacoes!$B$3:$B1000,"C", Transacoes!$A$3:$A1000, "&lt;"&amp;EOMONTH(DATE(O$1,O$2,1),0))-SUMIFS(Transacoes!$D$3:$D1000,Transacoes!$C$3:$C1000,$D43,Transacoes!$B$3:$B1000,"V", Transacoes!$A$3:$A1000, "&lt;"&amp;EOMONTH(DATE(O$1,O$2,1),0)))*SUMIFS(Prov_Auto!$E$3:$E1000, Prov_Auto!$A$3:$A1000, $D43, Prov_Auto!$D$3:$D1000,"&gt;="&amp;DATE(O$1,O$2,1),Prov_Auto!$D$3:$D1000, "&lt;="&amp;EOMONTH(DATE(O$1,O$2,1),0)))</f>
        <v/>
      </c>
      <c r="P43" s="48" t="str">
        <f>IF($D43="","", (SUMIFS(Transacoes!$D$3:$D1000,Transacoes!$C$3:$C1000,$D43,Transacoes!$B$3:$B1000,"C", Transacoes!$A$3:$A1000, "&lt;"&amp;EOMONTH(DATE(P$1,P$2,1),0))-SUMIFS(Transacoes!$D$3:$D1000,Transacoes!$C$3:$C1000,$D43,Transacoes!$B$3:$B1000,"V", Transacoes!$A$3:$A1000, "&lt;"&amp;EOMONTH(DATE(P$1,P$2,1),0)))*SUMIFS(Prov_Auto!$E$3:$E1000, Prov_Auto!$A$3:$A1000, $D43, Prov_Auto!$D$3:$D1000,"&gt;="&amp;DATE(P$1,P$2,1),Prov_Auto!$D$3:$D1000, "&lt;="&amp;EOMONTH(DATE(P$1,P$2,1),0)))</f>
        <v/>
      </c>
      <c r="Q43" s="48" t="str">
        <f>IF($D43="","", (SUMIFS(Transacoes!$D$3:$D1000,Transacoes!$C$3:$C1000,$D43,Transacoes!$B$3:$B1000,"C", Transacoes!$A$3:$A1000, "&lt;"&amp;EOMONTH(DATE(Q$1,Q$2,1),0))-SUMIFS(Transacoes!$D$3:$D1000,Transacoes!$C$3:$C1000,$D43,Transacoes!$B$3:$B1000,"V", Transacoes!$A$3:$A1000, "&lt;"&amp;EOMONTH(DATE(Q$1,Q$2,1),0)))*SUMIFS(Prov_Auto!$E$3:$E1000, Prov_Auto!$A$3:$A1000, $D43, Prov_Auto!$D$3:$D1000,"&gt;="&amp;DATE(Q$1,Q$2,1),Prov_Auto!$D$3:$D1000, "&lt;="&amp;EOMONTH(DATE(Q$1,Q$2,1),0)))</f>
        <v/>
      </c>
      <c r="R43" s="47"/>
    </row>
    <row r="44">
      <c r="A44" s="47"/>
      <c r="B44" s="47"/>
      <c r="C44" s="47"/>
      <c r="D44" s="87"/>
      <c r="E44" s="48" t="str">
        <f>IF($D44="","", (SUMIFS(Transacoes!$D$3:$D1000,Transacoes!$C$3:$C1000,$D44,Transacoes!$B$3:$B1000,"C", Transacoes!$A$3:$A1000, "&lt;"&amp;EOMONTH(DATE(E$1,E$2,1),0))-SUMIFS(Transacoes!$D$3:$D1000,Transacoes!$C$3:$C1000,$D44,Transacoes!$B$3:$B1000,"V", Transacoes!$A$3:$A1000, "&lt;"&amp;EOMONTH(DATE(E$1,E$2,1),0)))*SUMIFS(Prov_Auto!$E$3:$E1000, Prov_Auto!$A$3:$A1000, $D44, Prov_Auto!$D$3:$D1000,"&gt;="&amp;DATE(E$1,E$2,1),Prov_Auto!$D$3:$D1000, "&lt;="&amp;EOMONTH(DATE(E$1,E$2,1),0)))</f>
        <v/>
      </c>
      <c r="F44" s="48" t="str">
        <f>IF($D44="","", (SUMIFS(Transacoes!$D$3:$D1000,Transacoes!$C$3:$C1000,$D44,Transacoes!$B$3:$B1000,"C", Transacoes!$A$3:$A1000, "&lt;"&amp;EOMONTH(DATE(F$1,F$2,1),0))-SUMIFS(Transacoes!$D$3:$D1000,Transacoes!$C$3:$C1000,$D44,Transacoes!$B$3:$B1000,"V", Transacoes!$A$3:$A1000, "&lt;"&amp;EOMONTH(DATE(F$1,F$2,1),0)))*SUMIFS(Prov_Auto!$E$3:$E1000, Prov_Auto!$A$3:$A1000, $D44, Prov_Auto!$D$3:$D1000,"&gt;="&amp;DATE(F$1,F$2,1),Prov_Auto!$D$3:$D1000, "&lt;="&amp;EOMONTH(DATE(F$1,F$2,1),0)))</f>
        <v/>
      </c>
      <c r="G44" s="48" t="str">
        <f>IF($D44="","", (SUMIFS(Transacoes!$D$3:$D1000,Transacoes!$C$3:$C1000,$D44,Transacoes!$B$3:$B1000,"C", Transacoes!$A$3:$A1000, "&lt;"&amp;EOMONTH(DATE(G$1,G$2,1),0))-SUMIFS(Transacoes!$D$3:$D1000,Transacoes!$C$3:$C1000,$D44,Transacoes!$B$3:$B1000,"V", Transacoes!$A$3:$A1000, "&lt;"&amp;EOMONTH(DATE(G$1,G$2,1),0)))*SUMIFS(Prov_Auto!$E$3:$E1000, Prov_Auto!$A$3:$A1000, $D44, Prov_Auto!$D$3:$D1000,"&gt;="&amp;DATE(G$1,G$2,1),Prov_Auto!$D$3:$D1000, "&lt;="&amp;EOMONTH(DATE(G$1,G$2,1),0)))</f>
        <v/>
      </c>
      <c r="H44" s="48" t="str">
        <f>IF($D44="","", (SUMIFS(Transacoes!$D$3:$D1000,Transacoes!$C$3:$C1000,$D44,Transacoes!$B$3:$B1000,"C", Transacoes!$A$3:$A1000, "&lt;"&amp;EOMONTH(DATE(H$1,H$2,1),0))-SUMIFS(Transacoes!$D$3:$D1000,Transacoes!$C$3:$C1000,$D44,Transacoes!$B$3:$B1000,"V", Transacoes!$A$3:$A1000, "&lt;"&amp;EOMONTH(DATE(H$1,H$2,1),0)))*SUMIFS(Prov_Auto!$E$3:$E1000, Prov_Auto!$A$3:$A1000, $D44, Prov_Auto!$D$3:$D1000,"&gt;="&amp;DATE(H$1,H$2,1),Prov_Auto!$D$3:$D1000, "&lt;="&amp;EOMONTH(DATE(H$1,H$2,1),0)))</f>
        <v/>
      </c>
      <c r="I44" s="48" t="str">
        <f>IF($D44="","", (SUMIFS(Transacoes!$D$3:$D1000,Transacoes!$C$3:$C1000,$D44,Transacoes!$B$3:$B1000,"C", Transacoes!$A$3:$A1000, "&lt;"&amp;EOMONTH(DATE(I$1,I$2,1),0))-SUMIFS(Transacoes!$D$3:$D1000,Transacoes!$C$3:$C1000,$D44,Transacoes!$B$3:$B1000,"V", Transacoes!$A$3:$A1000, "&lt;"&amp;EOMONTH(DATE(I$1,I$2,1),0)))*SUMIFS(Prov_Auto!$E$3:$E1000, Prov_Auto!$A$3:$A1000, $D44, Prov_Auto!$D$3:$D1000,"&gt;="&amp;DATE(I$1,I$2,1),Prov_Auto!$D$3:$D1000, "&lt;="&amp;EOMONTH(DATE(I$1,I$2,1),0)))</f>
        <v/>
      </c>
      <c r="J44" s="48" t="str">
        <f>IF($D44="","", (SUMIFS(Transacoes!$D$3:$D1000,Transacoes!$C$3:$C1000,$D44,Transacoes!$B$3:$B1000,"C", Transacoes!$A$3:$A1000, "&lt;"&amp;EOMONTH(DATE(J$1,J$2,1),0))-SUMIFS(Transacoes!$D$3:$D1000,Transacoes!$C$3:$C1000,$D44,Transacoes!$B$3:$B1000,"V", Transacoes!$A$3:$A1000, "&lt;"&amp;EOMONTH(DATE(J$1,J$2,1),0)))*SUMIFS(Prov_Auto!$E$3:$E1000, Prov_Auto!$A$3:$A1000, $D44, Prov_Auto!$D$3:$D1000,"&gt;="&amp;DATE(J$1,J$2,1),Prov_Auto!$D$3:$D1000, "&lt;="&amp;EOMONTH(DATE(J$1,J$2,1),0)))</f>
        <v/>
      </c>
      <c r="K44" s="48" t="str">
        <f>IF($D44="","", (SUMIFS(Transacoes!$D$3:$D1000,Transacoes!$C$3:$C1000,$D44,Transacoes!$B$3:$B1000,"C", Transacoes!$A$3:$A1000, "&lt;"&amp;EOMONTH(DATE(K$1,K$2,1),0))-SUMIFS(Transacoes!$D$3:$D1000,Transacoes!$C$3:$C1000,$D44,Transacoes!$B$3:$B1000,"V", Transacoes!$A$3:$A1000, "&lt;"&amp;EOMONTH(DATE(K$1,K$2,1),0)))*SUMIFS(Prov_Auto!$E$3:$E1000, Prov_Auto!$A$3:$A1000, $D44, Prov_Auto!$D$3:$D1000,"&gt;="&amp;DATE(K$1,K$2,1),Prov_Auto!$D$3:$D1000, "&lt;="&amp;EOMONTH(DATE(K$1,K$2,1),0)))</f>
        <v/>
      </c>
      <c r="L44" s="48" t="str">
        <f>IF($D44="","", (SUMIFS(Transacoes!$D$3:$D1000,Transacoes!$C$3:$C1000,$D44,Transacoes!$B$3:$B1000,"C", Transacoes!$A$3:$A1000, "&lt;"&amp;EOMONTH(DATE(L$1,L$2,1),0))-SUMIFS(Transacoes!$D$3:$D1000,Transacoes!$C$3:$C1000,$D44,Transacoes!$B$3:$B1000,"V", Transacoes!$A$3:$A1000, "&lt;"&amp;EOMONTH(DATE(L$1,L$2,1),0)))*SUMIFS(Prov_Auto!$E$3:$E1000, Prov_Auto!$A$3:$A1000, $D44, Prov_Auto!$D$3:$D1000,"&gt;="&amp;DATE(L$1,L$2,1),Prov_Auto!$D$3:$D1000, "&lt;="&amp;EOMONTH(DATE(L$1,L$2,1),0)))</f>
        <v/>
      </c>
      <c r="M44" s="48" t="str">
        <f>IF($D44="","", (SUMIFS(Transacoes!$D$3:$D1000,Transacoes!$C$3:$C1000,$D44,Transacoes!$B$3:$B1000,"C", Transacoes!$A$3:$A1000, "&lt;"&amp;EOMONTH(DATE(M$1,M$2,1),0))-SUMIFS(Transacoes!$D$3:$D1000,Transacoes!$C$3:$C1000,$D44,Transacoes!$B$3:$B1000,"V", Transacoes!$A$3:$A1000, "&lt;"&amp;EOMONTH(DATE(M$1,M$2,1),0)))*SUMIFS(Prov_Auto!$E$3:$E1000, Prov_Auto!$A$3:$A1000, $D44, Prov_Auto!$D$3:$D1000,"&gt;="&amp;DATE(M$1,M$2,1),Prov_Auto!$D$3:$D1000, "&lt;="&amp;EOMONTH(DATE(M$1,M$2,1),0)))</f>
        <v/>
      </c>
      <c r="N44" s="48" t="str">
        <f>IF($D44="","", (SUMIFS(Transacoes!$D$3:$D1000,Transacoes!$C$3:$C1000,$D44,Transacoes!$B$3:$B1000,"C", Transacoes!$A$3:$A1000, "&lt;"&amp;EOMONTH(DATE(N$1,N$2,1),0))-SUMIFS(Transacoes!$D$3:$D1000,Transacoes!$C$3:$C1000,$D44,Transacoes!$B$3:$B1000,"V", Transacoes!$A$3:$A1000, "&lt;"&amp;EOMONTH(DATE(N$1,N$2,1),0)))*SUMIFS(Prov_Auto!$E$3:$E1000, Prov_Auto!$A$3:$A1000, $D44, Prov_Auto!$D$3:$D1000,"&gt;="&amp;DATE(N$1,N$2,1),Prov_Auto!$D$3:$D1000, "&lt;="&amp;EOMONTH(DATE(N$1,N$2,1),0)))</f>
        <v/>
      </c>
      <c r="O44" s="48" t="str">
        <f>IF($D44="","", (SUMIFS(Transacoes!$D$3:$D1000,Transacoes!$C$3:$C1000,$D44,Transacoes!$B$3:$B1000,"C", Transacoes!$A$3:$A1000, "&lt;"&amp;EOMONTH(DATE(O$1,O$2,1),0))-SUMIFS(Transacoes!$D$3:$D1000,Transacoes!$C$3:$C1000,$D44,Transacoes!$B$3:$B1000,"V", Transacoes!$A$3:$A1000, "&lt;"&amp;EOMONTH(DATE(O$1,O$2,1),0)))*SUMIFS(Prov_Auto!$E$3:$E1000, Prov_Auto!$A$3:$A1000, $D44, Prov_Auto!$D$3:$D1000,"&gt;="&amp;DATE(O$1,O$2,1),Prov_Auto!$D$3:$D1000, "&lt;="&amp;EOMONTH(DATE(O$1,O$2,1),0)))</f>
        <v/>
      </c>
      <c r="P44" s="48" t="str">
        <f>IF($D44="","", (SUMIFS(Transacoes!$D$3:$D1000,Transacoes!$C$3:$C1000,$D44,Transacoes!$B$3:$B1000,"C", Transacoes!$A$3:$A1000, "&lt;"&amp;EOMONTH(DATE(P$1,P$2,1),0))-SUMIFS(Transacoes!$D$3:$D1000,Transacoes!$C$3:$C1000,$D44,Transacoes!$B$3:$B1000,"V", Transacoes!$A$3:$A1000, "&lt;"&amp;EOMONTH(DATE(P$1,P$2,1),0)))*SUMIFS(Prov_Auto!$E$3:$E1000, Prov_Auto!$A$3:$A1000, $D44, Prov_Auto!$D$3:$D1000,"&gt;="&amp;DATE(P$1,P$2,1),Prov_Auto!$D$3:$D1000, "&lt;="&amp;EOMONTH(DATE(P$1,P$2,1),0)))</f>
        <v/>
      </c>
      <c r="Q44" s="48" t="str">
        <f>IF($D44="","", (SUMIFS(Transacoes!$D$3:$D1000,Transacoes!$C$3:$C1000,$D44,Transacoes!$B$3:$B1000,"C", Transacoes!$A$3:$A1000, "&lt;"&amp;EOMONTH(DATE(Q$1,Q$2,1),0))-SUMIFS(Transacoes!$D$3:$D1000,Transacoes!$C$3:$C1000,$D44,Transacoes!$B$3:$B1000,"V", Transacoes!$A$3:$A1000, "&lt;"&amp;EOMONTH(DATE(Q$1,Q$2,1),0)))*SUMIFS(Prov_Auto!$E$3:$E1000, Prov_Auto!$A$3:$A1000, $D44, Prov_Auto!$D$3:$D1000,"&gt;="&amp;DATE(Q$1,Q$2,1),Prov_Auto!$D$3:$D1000, "&lt;="&amp;EOMONTH(DATE(Q$1,Q$2,1),0)))</f>
        <v/>
      </c>
      <c r="R44" s="47"/>
    </row>
    <row r="45">
      <c r="A45" s="47"/>
      <c r="B45" s="47"/>
      <c r="C45" s="47"/>
      <c r="D45" s="87"/>
      <c r="E45" s="48" t="str">
        <f>IF($D45="","", (SUMIFS(Transacoes!$D$3:$D1000,Transacoes!$C$3:$C1000,$D45,Transacoes!$B$3:$B1000,"C", Transacoes!$A$3:$A1000, "&lt;"&amp;EOMONTH(DATE(E$1,E$2,1),0))-SUMIFS(Transacoes!$D$3:$D1000,Transacoes!$C$3:$C1000,$D45,Transacoes!$B$3:$B1000,"V", Transacoes!$A$3:$A1000, "&lt;"&amp;EOMONTH(DATE(E$1,E$2,1),0)))*SUMIFS(Prov_Auto!$E$3:$E1000, Prov_Auto!$A$3:$A1000, $D45, Prov_Auto!$D$3:$D1000,"&gt;="&amp;DATE(E$1,E$2,1),Prov_Auto!$D$3:$D1000, "&lt;="&amp;EOMONTH(DATE(E$1,E$2,1),0)))</f>
        <v/>
      </c>
      <c r="F45" s="48" t="str">
        <f>IF($D45="","", (SUMIFS(Transacoes!$D$3:$D1000,Transacoes!$C$3:$C1000,$D45,Transacoes!$B$3:$B1000,"C", Transacoes!$A$3:$A1000, "&lt;"&amp;EOMONTH(DATE(F$1,F$2,1),0))-SUMIFS(Transacoes!$D$3:$D1000,Transacoes!$C$3:$C1000,$D45,Transacoes!$B$3:$B1000,"V", Transacoes!$A$3:$A1000, "&lt;"&amp;EOMONTH(DATE(F$1,F$2,1),0)))*SUMIFS(Prov_Auto!$E$3:$E1000, Prov_Auto!$A$3:$A1000, $D45, Prov_Auto!$D$3:$D1000,"&gt;="&amp;DATE(F$1,F$2,1),Prov_Auto!$D$3:$D1000, "&lt;="&amp;EOMONTH(DATE(F$1,F$2,1),0)))</f>
        <v/>
      </c>
      <c r="G45" s="48" t="str">
        <f>IF($D45="","", (SUMIFS(Transacoes!$D$3:$D1000,Transacoes!$C$3:$C1000,$D45,Transacoes!$B$3:$B1000,"C", Transacoes!$A$3:$A1000, "&lt;"&amp;EOMONTH(DATE(G$1,G$2,1),0))-SUMIFS(Transacoes!$D$3:$D1000,Transacoes!$C$3:$C1000,$D45,Transacoes!$B$3:$B1000,"V", Transacoes!$A$3:$A1000, "&lt;"&amp;EOMONTH(DATE(G$1,G$2,1),0)))*SUMIFS(Prov_Auto!$E$3:$E1000, Prov_Auto!$A$3:$A1000, $D45, Prov_Auto!$D$3:$D1000,"&gt;="&amp;DATE(G$1,G$2,1),Prov_Auto!$D$3:$D1000, "&lt;="&amp;EOMONTH(DATE(G$1,G$2,1),0)))</f>
        <v/>
      </c>
      <c r="H45" s="48" t="str">
        <f>IF($D45="","", (SUMIFS(Transacoes!$D$3:$D1000,Transacoes!$C$3:$C1000,$D45,Transacoes!$B$3:$B1000,"C", Transacoes!$A$3:$A1000, "&lt;"&amp;EOMONTH(DATE(H$1,H$2,1),0))-SUMIFS(Transacoes!$D$3:$D1000,Transacoes!$C$3:$C1000,$D45,Transacoes!$B$3:$B1000,"V", Transacoes!$A$3:$A1000, "&lt;"&amp;EOMONTH(DATE(H$1,H$2,1),0)))*SUMIFS(Prov_Auto!$E$3:$E1000, Prov_Auto!$A$3:$A1000, $D45, Prov_Auto!$D$3:$D1000,"&gt;="&amp;DATE(H$1,H$2,1),Prov_Auto!$D$3:$D1000, "&lt;="&amp;EOMONTH(DATE(H$1,H$2,1),0)))</f>
        <v/>
      </c>
      <c r="I45" s="48" t="str">
        <f>IF($D45="","", (SUMIFS(Transacoes!$D$3:$D1000,Transacoes!$C$3:$C1000,$D45,Transacoes!$B$3:$B1000,"C", Transacoes!$A$3:$A1000, "&lt;"&amp;EOMONTH(DATE(I$1,I$2,1),0))-SUMIFS(Transacoes!$D$3:$D1000,Transacoes!$C$3:$C1000,$D45,Transacoes!$B$3:$B1000,"V", Transacoes!$A$3:$A1000, "&lt;"&amp;EOMONTH(DATE(I$1,I$2,1),0)))*SUMIFS(Prov_Auto!$E$3:$E1000, Prov_Auto!$A$3:$A1000, $D45, Prov_Auto!$D$3:$D1000,"&gt;="&amp;DATE(I$1,I$2,1),Prov_Auto!$D$3:$D1000, "&lt;="&amp;EOMONTH(DATE(I$1,I$2,1),0)))</f>
        <v/>
      </c>
      <c r="J45" s="48" t="str">
        <f>IF($D45="","", (SUMIFS(Transacoes!$D$3:$D1000,Transacoes!$C$3:$C1000,$D45,Transacoes!$B$3:$B1000,"C", Transacoes!$A$3:$A1000, "&lt;"&amp;EOMONTH(DATE(J$1,J$2,1),0))-SUMIFS(Transacoes!$D$3:$D1000,Transacoes!$C$3:$C1000,$D45,Transacoes!$B$3:$B1000,"V", Transacoes!$A$3:$A1000, "&lt;"&amp;EOMONTH(DATE(J$1,J$2,1),0)))*SUMIFS(Prov_Auto!$E$3:$E1000, Prov_Auto!$A$3:$A1000, $D45, Prov_Auto!$D$3:$D1000,"&gt;="&amp;DATE(J$1,J$2,1),Prov_Auto!$D$3:$D1000, "&lt;="&amp;EOMONTH(DATE(J$1,J$2,1),0)))</f>
        <v/>
      </c>
      <c r="K45" s="48" t="str">
        <f>IF($D45="","", (SUMIFS(Transacoes!$D$3:$D1000,Transacoes!$C$3:$C1000,$D45,Transacoes!$B$3:$B1000,"C", Transacoes!$A$3:$A1000, "&lt;"&amp;EOMONTH(DATE(K$1,K$2,1),0))-SUMIFS(Transacoes!$D$3:$D1000,Transacoes!$C$3:$C1000,$D45,Transacoes!$B$3:$B1000,"V", Transacoes!$A$3:$A1000, "&lt;"&amp;EOMONTH(DATE(K$1,K$2,1),0)))*SUMIFS(Prov_Auto!$E$3:$E1000, Prov_Auto!$A$3:$A1000, $D45, Prov_Auto!$D$3:$D1000,"&gt;="&amp;DATE(K$1,K$2,1),Prov_Auto!$D$3:$D1000, "&lt;="&amp;EOMONTH(DATE(K$1,K$2,1),0)))</f>
        <v/>
      </c>
      <c r="L45" s="48" t="str">
        <f>IF($D45="","", (SUMIFS(Transacoes!$D$3:$D1000,Transacoes!$C$3:$C1000,$D45,Transacoes!$B$3:$B1000,"C", Transacoes!$A$3:$A1000, "&lt;"&amp;EOMONTH(DATE(L$1,L$2,1),0))-SUMIFS(Transacoes!$D$3:$D1000,Transacoes!$C$3:$C1000,$D45,Transacoes!$B$3:$B1000,"V", Transacoes!$A$3:$A1000, "&lt;"&amp;EOMONTH(DATE(L$1,L$2,1),0)))*SUMIFS(Prov_Auto!$E$3:$E1000, Prov_Auto!$A$3:$A1000, $D45, Prov_Auto!$D$3:$D1000,"&gt;="&amp;DATE(L$1,L$2,1),Prov_Auto!$D$3:$D1000, "&lt;="&amp;EOMONTH(DATE(L$1,L$2,1),0)))</f>
        <v/>
      </c>
      <c r="M45" s="48" t="str">
        <f>IF($D45="","", (SUMIFS(Transacoes!$D$3:$D1000,Transacoes!$C$3:$C1000,$D45,Transacoes!$B$3:$B1000,"C", Transacoes!$A$3:$A1000, "&lt;"&amp;EOMONTH(DATE(M$1,M$2,1),0))-SUMIFS(Transacoes!$D$3:$D1000,Transacoes!$C$3:$C1000,$D45,Transacoes!$B$3:$B1000,"V", Transacoes!$A$3:$A1000, "&lt;"&amp;EOMONTH(DATE(M$1,M$2,1),0)))*SUMIFS(Prov_Auto!$E$3:$E1000, Prov_Auto!$A$3:$A1000, $D45, Prov_Auto!$D$3:$D1000,"&gt;="&amp;DATE(M$1,M$2,1),Prov_Auto!$D$3:$D1000, "&lt;="&amp;EOMONTH(DATE(M$1,M$2,1),0)))</f>
        <v/>
      </c>
      <c r="N45" s="48" t="str">
        <f>IF($D45="","", (SUMIFS(Transacoes!$D$3:$D1000,Transacoes!$C$3:$C1000,$D45,Transacoes!$B$3:$B1000,"C", Transacoes!$A$3:$A1000, "&lt;"&amp;EOMONTH(DATE(N$1,N$2,1),0))-SUMIFS(Transacoes!$D$3:$D1000,Transacoes!$C$3:$C1000,$D45,Transacoes!$B$3:$B1000,"V", Transacoes!$A$3:$A1000, "&lt;"&amp;EOMONTH(DATE(N$1,N$2,1),0)))*SUMIFS(Prov_Auto!$E$3:$E1000, Prov_Auto!$A$3:$A1000, $D45, Prov_Auto!$D$3:$D1000,"&gt;="&amp;DATE(N$1,N$2,1),Prov_Auto!$D$3:$D1000, "&lt;="&amp;EOMONTH(DATE(N$1,N$2,1),0)))</f>
        <v/>
      </c>
      <c r="O45" s="48" t="str">
        <f>IF($D45="","", (SUMIFS(Transacoes!$D$3:$D1000,Transacoes!$C$3:$C1000,$D45,Transacoes!$B$3:$B1000,"C", Transacoes!$A$3:$A1000, "&lt;"&amp;EOMONTH(DATE(O$1,O$2,1),0))-SUMIFS(Transacoes!$D$3:$D1000,Transacoes!$C$3:$C1000,$D45,Transacoes!$B$3:$B1000,"V", Transacoes!$A$3:$A1000, "&lt;"&amp;EOMONTH(DATE(O$1,O$2,1),0)))*SUMIFS(Prov_Auto!$E$3:$E1000, Prov_Auto!$A$3:$A1000, $D45, Prov_Auto!$D$3:$D1000,"&gt;="&amp;DATE(O$1,O$2,1),Prov_Auto!$D$3:$D1000, "&lt;="&amp;EOMONTH(DATE(O$1,O$2,1),0)))</f>
        <v/>
      </c>
      <c r="P45" s="48" t="str">
        <f>IF($D45="","", (SUMIFS(Transacoes!$D$3:$D1000,Transacoes!$C$3:$C1000,$D45,Transacoes!$B$3:$B1000,"C", Transacoes!$A$3:$A1000, "&lt;"&amp;EOMONTH(DATE(P$1,P$2,1),0))-SUMIFS(Transacoes!$D$3:$D1000,Transacoes!$C$3:$C1000,$D45,Transacoes!$B$3:$B1000,"V", Transacoes!$A$3:$A1000, "&lt;"&amp;EOMONTH(DATE(P$1,P$2,1),0)))*SUMIFS(Prov_Auto!$E$3:$E1000, Prov_Auto!$A$3:$A1000, $D45, Prov_Auto!$D$3:$D1000,"&gt;="&amp;DATE(P$1,P$2,1),Prov_Auto!$D$3:$D1000, "&lt;="&amp;EOMONTH(DATE(P$1,P$2,1),0)))</f>
        <v/>
      </c>
      <c r="Q45" s="48" t="str">
        <f>IF($D45="","", (SUMIFS(Transacoes!$D$3:$D1000,Transacoes!$C$3:$C1000,$D45,Transacoes!$B$3:$B1000,"C", Transacoes!$A$3:$A1000, "&lt;"&amp;EOMONTH(DATE(Q$1,Q$2,1),0))-SUMIFS(Transacoes!$D$3:$D1000,Transacoes!$C$3:$C1000,$D45,Transacoes!$B$3:$B1000,"V", Transacoes!$A$3:$A1000, "&lt;"&amp;EOMONTH(DATE(Q$1,Q$2,1),0)))*SUMIFS(Prov_Auto!$E$3:$E1000, Prov_Auto!$A$3:$A1000, $D45, Prov_Auto!$D$3:$D1000,"&gt;="&amp;DATE(Q$1,Q$2,1),Prov_Auto!$D$3:$D1000, "&lt;="&amp;EOMONTH(DATE(Q$1,Q$2,1),0)))</f>
        <v/>
      </c>
      <c r="R45" s="47"/>
    </row>
    <row r="46">
      <c r="A46" s="47"/>
      <c r="B46" s="47"/>
      <c r="C46" s="47"/>
      <c r="D46" s="87"/>
      <c r="E46" s="48" t="str">
        <f>IF($D46="","", (SUMIFS(Transacoes!$D$3:$D1000,Transacoes!$C$3:$C1000,$D46,Transacoes!$B$3:$B1000,"C", Transacoes!$A$3:$A1000, "&lt;"&amp;EOMONTH(DATE(E$1,E$2,1),0))-SUMIFS(Transacoes!$D$3:$D1000,Transacoes!$C$3:$C1000,$D46,Transacoes!$B$3:$B1000,"V", Transacoes!$A$3:$A1000, "&lt;"&amp;EOMONTH(DATE(E$1,E$2,1),0)))*SUMIFS(Prov_Auto!$E$3:$E1000, Prov_Auto!$A$3:$A1000, $D46, Prov_Auto!$D$3:$D1000,"&gt;="&amp;DATE(E$1,E$2,1),Prov_Auto!$D$3:$D1000, "&lt;="&amp;EOMONTH(DATE(E$1,E$2,1),0)))</f>
        <v/>
      </c>
      <c r="F46" s="48" t="str">
        <f>IF($D46="","", (SUMIFS(Transacoes!$D$3:$D1000,Transacoes!$C$3:$C1000,$D46,Transacoes!$B$3:$B1000,"C", Transacoes!$A$3:$A1000, "&lt;"&amp;EOMONTH(DATE(F$1,F$2,1),0))-SUMIFS(Transacoes!$D$3:$D1000,Transacoes!$C$3:$C1000,$D46,Transacoes!$B$3:$B1000,"V", Transacoes!$A$3:$A1000, "&lt;"&amp;EOMONTH(DATE(F$1,F$2,1),0)))*SUMIFS(Prov_Auto!$E$3:$E1000, Prov_Auto!$A$3:$A1000, $D46, Prov_Auto!$D$3:$D1000,"&gt;="&amp;DATE(F$1,F$2,1),Prov_Auto!$D$3:$D1000, "&lt;="&amp;EOMONTH(DATE(F$1,F$2,1),0)))</f>
        <v/>
      </c>
      <c r="G46" s="48" t="str">
        <f>IF($D46="","", (SUMIFS(Transacoes!$D$3:$D1000,Transacoes!$C$3:$C1000,$D46,Transacoes!$B$3:$B1000,"C", Transacoes!$A$3:$A1000, "&lt;"&amp;EOMONTH(DATE(G$1,G$2,1),0))-SUMIFS(Transacoes!$D$3:$D1000,Transacoes!$C$3:$C1000,$D46,Transacoes!$B$3:$B1000,"V", Transacoes!$A$3:$A1000, "&lt;"&amp;EOMONTH(DATE(G$1,G$2,1),0)))*SUMIFS(Prov_Auto!$E$3:$E1000, Prov_Auto!$A$3:$A1000, $D46, Prov_Auto!$D$3:$D1000,"&gt;="&amp;DATE(G$1,G$2,1),Prov_Auto!$D$3:$D1000, "&lt;="&amp;EOMONTH(DATE(G$1,G$2,1),0)))</f>
        <v/>
      </c>
      <c r="H46" s="48" t="str">
        <f>IF($D46="","", (SUMIFS(Transacoes!$D$3:$D1000,Transacoes!$C$3:$C1000,$D46,Transacoes!$B$3:$B1000,"C", Transacoes!$A$3:$A1000, "&lt;"&amp;EOMONTH(DATE(H$1,H$2,1),0))-SUMIFS(Transacoes!$D$3:$D1000,Transacoes!$C$3:$C1000,$D46,Transacoes!$B$3:$B1000,"V", Transacoes!$A$3:$A1000, "&lt;"&amp;EOMONTH(DATE(H$1,H$2,1),0)))*SUMIFS(Prov_Auto!$E$3:$E1000, Prov_Auto!$A$3:$A1000, $D46, Prov_Auto!$D$3:$D1000,"&gt;="&amp;DATE(H$1,H$2,1),Prov_Auto!$D$3:$D1000, "&lt;="&amp;EOMONTH(DATE(H$1,H$2,1),0)))</f>
        <v/>
      </c>
      <c r="I46" s="48" t="str">
        <f>IF($D46="","", (SUMIFS(Transacoes!$D$3:$D1000,Transacoes!$C$3:$C1000,$D46,Transacoes!$B$3:$B1000,"C", Transacoes!$A$3:$A1000, "&lt;"&amp;EOMONTH(DATE(I$1,I$2,1),0))-SUMIFS(Transacoes!$D$3:$D1000,Transacoes!$C$3:$C1000,$D46,Transacoes!$B$3:$B1000,"V", Transacoes!$A$3:$A1000, "&lt;"&amp;EOMONTH(DATE(I$1,I$2,1),0)))*SUMIFS(Prov_Auto!$E$3:$E1000, Prov_Auto!$A$3:$A1000, $D46, Prov_Auto!$D$3:$D1000,"&gt;="&amp;DATE(I$1,I$2,1),Prov_Auto!$D$3:$D1000, "&lt;="&amp;EOMONTH(DATE(I$1,I$2,1),0)))</f>
        <v/>
      </c>
      <c r="J46" s="48" t="str">
        <f>IF($D46="","", (SUMIFS(Transacoes!$D$3:$D1000,Transacoes!$C$3:$C1000,$D46,Transacoes!$B$3:$B1000,"C", Transacoes!$A$3:$A1000, "&lt;"&amp;EOMONTH(DATE(J$1,J$2,1),0))-SUMIFS(Transacoes!$D$3:$D1000,Transacoes!$C$3:$C1000,$D46,Transacoes!$B$3:$B1000,"V", Transacoes!$A$3:$A1000, "&lt;"&amp;EOMONTH(DATE(J$1,J$2,1),0)))*SUMIFS(Prov_Auto!$E$3:$E1000, Prov_Auto!$A$3:$A1000, $D46, Prov_Auto!$D$3:$D1000,"&gt;="&amp;DATE(J$1,J$2,1),Prov_Auto!$D$3:$D1000, "&lt;="&amp;EOMONTH(DATE(J$1,J$2,1),0)))</f>
        <v/>
      </c>
      <c r="K46" s="48" t="str">
        <f>IF($D46="","", (SUMIFS(Transacoes!$D$3:$D1000,Transacoes!$C$3:$C1000,$D46,Transacoes!$B$3:$B1000,"C", Transacoes!$A$3:$A1000, "&lt;"&amp;EOMONTH(DATE(K$1,K$2,1),0))-SUMIFS(Transacoes!$D$3:$D1000,Transacoes!$C$3:$C1000,$D46,Transacoes!$B$3:$B1000,"V", Transacoes!$A$3:$A1000, "&lt;"&amp;EOMONTH(DATE(K$1,K$2,1),0)))*SUMIFS(Prov_Auto!$E$3:$E1000, Prov_Auto!$A$3:$A1000, $D46, Prov_Auto!$D$3:$D1000,"&gt;="&amp;DATE(K$1,K$2,1),Prov_Auto!$D$3:$D1000, "&lt;="&amp;EOMONTH(DATE(K$1,K$2,1),0)))</f>
        <v/>
      </c>
      <c r="L46" s="48" t="str">
        <f>IF($D46="","", (SUMIFS(Transacoes!$D$3:$D1000,Transacoes!$C$3:$C1000,$D46,Transacoes!$B$3:$B1000,"C", Transacoes!$A$3:$A1000, "&lt;"&amp;EOMONTH(DATE(L$1,L$2,1),0))-SUMIFS(Transacoes!$D$3:$D1000,Transacoes!$C$3:$C1000,$D46,Transacoes!$B$3:$B1000,"V", Transacoes!$A$3:$A1000, "&lt;"&amp;EOMONTH(DATE(L$1,L$2,1),0)))*SUMIFS(Prov_Auto!$E$3:$E1000, Prov_Auto!$A$3:$A1000, $D46, Prov_Auto!$D$3:$D1000,"&gt;="&amp;DATE(L$1,L$2,1),Prov_Auto!$D$3:$D1000, "&lt;="&amp;EOMONTH(DATE(L$1,L$2,1),0)))</f>
        <v/>
      </c>
      <c r="M46" s="48" t="str">
        <f>IF($D46="","", (SUMIFS(Transacoes!$D$3:$D1000,Transacoes!$C$3:$C1000,$D46,Transacoes!$B$3:$B1000,"C", Transacoes!$A$3:$A1000, "&lt;"&amp;EOMONTH(DATE(M$1,M$2,1),0))-SUMIFS(Transacoes!$D$3:$D1000,Transacoes!$C$3:$C1000,$D46,Transacoes!$B$3:$B1000,"V", Transacoes!$A$3:$A1000, "&lt;"&amp;EOMONTH(DATE(M$1,M$2,1),0)))*SUMIFS(Prov_Auto!$E$3:$E1000, Prov_Auto!$A$3:$A1000, $D46, Prov_Auto!$D$3:$D1000,"&gt;="&amp;DATE(M$1,M$2,1),Prov_Auto!$D$3:$D1000, "&lt;="&amp;EOMONTH(DATE(M$1,M$2,1),0)))</f>
        <v/>
      </c>
      <c r="N46" s="48" t="str">
        <f>IF($D46="","", (SUMIFS(Transacoes!$D$3:$D1000,Transacoes!$C$3:$C1000,$D46,Transacoes!$B$3:$B1000,"C", Transacoes!$A$3:$A1000, "&lt;"&amp;EOMONTH(DATE(N$1,N$2,1),0))-SUMIFS(Transacoes!$D$3:$D1000,Transacoes!$C$3:$C1000,$D46,Transacoes!$B$3:$B1000,"V", Transacoes!$A$3:$A1000, "&lt;"&amp;EOMONTH(DATE(N$1,N$2,1),0)))*SUMIFS(Prov_Auto!$E$3:$E1000, Prov_Auto!$A$3:$A1000, $D46, Prov_Auto!$D$3:$D1000,"&gt;="&amp;DATE(N$1,N$2,1),Prov_Auto!$D$3:$D1000, "&lt;="&amp;EOMONTH(DATE(N$1,N$2,1),0)))</f>
        <v/>
      </c>
      <c r="O46" s="48" t="str">
        <f>IF($D46="","", (SUMIFS(Transacoes!$D$3:$D1000,Transacoes!$C$3:$C1000,$D46,Transacoes!$B$3:$B1000,"C", Transacoes!$A$3:$A1000, "&lt;"&amp;EOMONTH(DATE(O$1,O$2,1),0))-SUMIFS(Transacoes!$D$3:$D1000,Transacoes!$C$3:$C1000,$D46,Transacoes!$B$3:$B1000,"V", Transacoes!$A$3:$A1000, "&lt;"&amp;EOMONTH(DATE(O$1,O$2,1),0)))*SUMIFS(Prov_Auto!$E$3:$E1000, Prov_Auto!$A$3:$A1000, $D46, Prov_Auto!$D$3:$D1000,"&gt;="&amp;DATE(O$1,O$2,1),Prov_Auto!$D$3:$D1000, "&lt;="&amp;EOMONTH(DATE(O$1,O$2,1),0)))</f>
        <v/>
      </c>
      <c r="P46" s="48" t="str">
        <f>IF($D46="","", (SUMIFS(Transacoes!$D$3:$D1000,Transacoes!$C$3:$C1000,$D46,Transacoes!$B$3:$B1000,"C", Transacoes!$A$3:$A1000, "&lt;"&amp;EOMONTH(DATE(P$1,P$2,1),0))-SUMIFS(Transacoes!$D$3:$D1000,Transacoes!$C$3:$C1000,$D46,Transacoes!$B$3:$B1000,"V", Transacoes!$A$3:$A1000, "&lt;"&amp;EOMONTH(DATE(P$1,P$2,1),0)))*SUMIFS(Prov_Auto!$E$3:$E1000, Prov_Auto!$A$3:$A1000, $D46, Prov_Auto!$D$3:$D1000,"&gt;="&amp;DATE(P$1,P$2,1),Prov_Auto!$D$3:$D1000, "&lt;="&amp;EOMONTH(DATE(P$1,P$2,1),0)))</f>
        <v/>
      </c>
      <c r="Q46" s="48" t="str">
        <f>IF($D46="","", (SUMIFS(Transacoes!$D$3:$D1000,Transacoes!$C$3:$C1000,$D46,Transacoes!$B$3:$B1000,"C", Transacoes!$A$3:$A1000, "&lt;"&amp;EOMONTH(DATE(Q$1,Q$2,1),0))-SUMIFS(Transacoes!$D$3:$D1000,Transacoes!$C$3:$C1000,$D46,Transacoes!$B$3:$B1000,"V", Transacoes!$A$3:$A1000, "&lt;"&amp;EOMONTH(DATE(Q$1,Q$2,1),0)))*SUMIFS(Prov_Auto!$E$3:$E1000, Prov_Auto!$A$3:$A1000, $D46, Prov_Auto!$D$3:$D1000,"&gt;="&amp;DATE(Q$1,Q$2,1),Prov_Auto!$D$3:$D1000, "&lt;="&amp;EOMONTH(DATE(Q$1,Q$2,1),0)))</f>
        <v/>
      </c>
      <c r="R46" s="47"/>
    </row>
    <row r="47">
      <c r="A47" s="47"/>
      <c r="B47" s="47"/>
      <c r="C47" s="47"/>
      <c r="D47" s="87"/>
      <c r="E47" s="48" t="str">
        <f>IF($D47="","", (SUMIFS(Transacoes!$D$3:$D1000,Transacoes!$C$3:$C1000,$D47,Transacoes!$B$3:$B1000,"C", Transacoes!$A$3:$A1000, "&lt;"&amp;EOMONTH(DATE(E$1,E$2,1),0))-SUMIFS(Transacoes!$D$3:$D1000,Transacoes!$C$3:$C1000,$D47,Transacoes!$B$3:$B1000,"V", Transacoes!$A$3:$A1000, "&lt;"&amp;EOMONTH(DATE(E$1,E$2,1),0)))*SUMIFS(Prov_Auto!$E$3:$E1000, Prov_Auto!$A$3:$A1000, $D47, Prov_Auto!$D$3:$D1000,"&gt;="&amp;DATE(E$1,E$2,1),Prov_Auto!$D$3:$D1000, "&lt;="&amp;EOMONTH(DATE(E$1,E$2,1),0)))</f>
        <v/>
      </c>
      <c r="F47" s="48" t="str">
        <f>IF($D47="","", (SUMIFS(Transacoes!$D$3:$D1000,Transacoes!$C$3:$C1000,$D47,Transacoes!$B$3:$B1000,"C", Transacoes!$A$3:$A1000, "&lt;"&amp;EOMONTH(DATE(F$1,F$2,1),0))-SUMIFS(Transacoes!$D$3:$D1000,Transacoes!$C$3:$C1000,$D47,Transacoes!$B$3:$B1000,"V", Transacoes!$A$3:$A1000, "&lt;"&amp;EOMONTH(DATE(F$1,F$2,1),0)))*SUMIFS(Prov_Auto!$E$3:$E1000, Prov_Auto!$A$3:$A1000, $D47, Prov_Auto!$D$3:$D1000,"&gt;="&amp;DATE(F$1,F$2,1),Prov_Auto!$D$3:$D1000, "&lt;="&amp;EOMONTH(DATE(F$1,F$2,1),0)))</f>
        <v/>
      </c>
      <c r="G47" s="48" t="str">
        <f>IF($D47="","", (SUMIFS(Transacoes!$D$3:$D1000,Transacoes!$C$3:$C1000,$D47,Transacoes!$B$3:$B1000,"C", Transacoes!$A$3:$A1000, "&lt;"&amp;EOMONTH(DATE(G$1,G$2,1),0))-SUMIFS(Transacoes!$D$3:$D1000,Transacoes!$C$3:$C1000,$D47,Transacoes!$B$3:$B1000,"V", Transacoes!$A$3:$A1000, "&lt;"&amp;EOMONTH(DATE(G$1,G$2,1),0)))*SUMIFS(Prov_Auto!$E$3:$E1000, Prov_Auto!$A$3:$A1000, $D47, Prov_Auto!$D$3:$D1000,"&gt;="&amp;DATE(G$1,G$2,1),Prov_Auto!$D$3:$D1000, "&lt;="&amp;EOMONTH(DATE(G$1,G$2,1),0)))</f>
        <v/>
      </c>
      <c r="H47" s="48" t="str">
        <f>IF($D47="","", (SUMIFS(Transacoes!$D$3:$D1000,Transacoes!$C$3:$C1000,$D47,Transacoes!$B$3:$B1000,"C", Transacoes!$A$3:$A1000, "&lt;"&amp;EOMONTH(DATE(H$1,H$2,1),0))-SUMIFS(Transacoes!$D$3:$D1000,Transacoes!$C$3:$C1000,$D47,Transacoes!$B$3:$B1000,"V", Transacoes!$A$3:$A1000, "&lt;"&amp;EOMONTH(DATE(H$1,H$2,1),0)))*SUMIFS(Prov_Auto!$E$3:$E1000, Prov_Auto!$A$3:$A1000, $D47, Prov_Auto!$D$3:$D1000,"&gt;="&amp;DATE(H$1,H$2,1),Prov_Auto!$D$3:$D1000, "&lt;="&amp;EOMONTH(DATE(H$1,H$2,1),0)))</f>
        <v/>
      </c>
      <c r="I47" s="48" t="str">
        <f>IF($D47="","", (SUMIFS(Transacoes!$D$3:$D1000,Transacoes!$C$3:$C1000,$D47,Transacoes!$B$3:$B1000,"C", Transacoes!$A$3:$A1000, "&lt;"&amp;EOMONTH(DATE(I$1,I$2,1),0))-SUMIFS(Transacoes!$D$3:$D1000,Transacoes!$C$3:$C1000,$D47,Transacoes!$B$3:$B1000,"V", Transacoes!$A$3:$A1000, "&lt;"&amp;EOMONTH(DATE(I$1,I$2,1),0)))*SUMIFS(Prov_Auto!$E$3:$E1000, Prov_Auto!$A$3:$A1000, $D47, Prov_Auto!$D$3:$D1000,"&gt;="&amp;DATE(I$1,I$2,1),Prov_Auto!$D$3:$D1000, "&lt;="&amp;EOMONTH(DATE(I$1,I$2,1),0)))</f>
        <v/>
      </c>
      <c r="J47" s="48" t="str">
        <f>IF($D47="","", (SUMIFS(Transacoes!$D$3:$D1000,Transacoes!$C$3:$C1000,$D47,Transacoes!$B$3:$B1000,"C", Transacoes!$A$3:$A1000, "&lt;"&amp;EOMONTH(DATE(J$1,J$2,1),0))-SUMIFS(Transacoes!$D$3:$D1000,Transacoes!$C$3:$C1000,$D47,Transacoes!$B$3:$B1000,"V", Transacoes!$A$3:$A1000, "&lt;"&amp;EOMONTH(DATE(J$1,J$2,1),0)))*SUMIFS(Prov_Auto!$E$3:$E1000, Prov_Auto!$A$3:$A1000, $D47, Prov_Auto!$D$3:$D1000,"&gt;="&amp;DATE(J$1,J$2,1),Prov_Auto!$D$3:$D1000, "&lt;="&amp;EOMONTH(DATE(J$1,J$2,1),0)))</f>
        <v/>
      </c>
      <c r="K47" s="48" t="str">
        <f>IF($D47="","", (SUMIFS(Transacoes!$D$3:$D1000,Transacoes!$C$3:$C1000,$D47,Transacoes!$B$3:$B1000,"C", Transacoes!$A$3:$A1000, "&lt;"&amp;EOMONTH(DATE(K$1,K$2,1),0))-SUMIFS(Transacoes!$D$3:$D1000,Transacoes!$C$3:$C1000,$D47,Transacoes!$B$3:$B1000,"V", Transacoes!$A$3:$A1000, "&lt;"&amp;EOMONTH(DATE(K$1,K$2,1),0)))*SUMIFS(Prov_Auto!$E$3:$E1000, Prov_Auto!$A$3:$A1000, $D47, Prov_Auto!$D$3:$D1000,"&gt;="&amp;DATE(K$1,K$2,1),Prov_Auto!$D$3:$D1000, "&lt;="&amp;EOMONTH(DATE(K$1,K$2,1),0)))</f>
        <v/>
      </c>
      <c r="L47" s="48" t="str">
        <f>IF($D47="","", (SUMIFS(Transacoes!$D$3:$D1000,Transacoes!$C$3:$C1000,$D47,Transacoes!$B$3:$B1000,"C", Transacoes!$A$3:$A1000, "&lt;"&amp;EOMONTH(DATE(L$1,L$2,1),0))-SUMIFS(Transacoes!$D$3:$D1000,Transacoes!$C$3:$C1000,$D47,Transacoes!$B$3:$B1000,"V", Transacoes!$A$3:$A1000, "&lt;"&amp;EOMONTH(DATE(L$1,L$2,1),0)))*SUMIFS(Prov_Auto!$E$3:$E1000, Prov_Auto!$A$3:$A1000, $D47, Prov_Auto!$D$3:$D1000,"&gt;="&amp;DATE(L$1,L$2,1),Prov_Auto!$D$3:$D1000, "&lt;="&amp;EOMONTH(DATE(L$1,L$2,1),0)))</f>
        <v/>
      </c>
      <c r="M47" s="48" t="str">
        <f>IF($D47="","", (SUMIFS(Transacoes!$D$3:$D1000,Transacoes!$C$3:$C1000,$D47,Transacoes!$B$3:$B1000,"C", Transacoes!$A$3:$A1000, "&lt;"&amp;EOMONTH(DATE(M$1,M$2,1),0))-SUMIFS(Transacoes!$D$3:$D1000,Transacoes!$C$3:$C1000,$D47,Transacoes!$B$3:$B1000,"V", Transacoes!$A$3:$A1000, "&lt;"&amp;EOMONTH(DATE(M$1,M$2,1),0)))*SUMIFS(Prov_Auto!$E$3:$E1000, Prov_Auto!$A$3:$A1000, $D47, Prov_Auto!$D$3:$D1000,"&gt;="&amp;DATE(M$1,M$2,1),Prov_Auto!$D$3:$D1000, "&lt;="&amp;EOMONTH(DATE(M$1,M$2,1),0)))</f>
        <v/>
      </c>
      <c r="N47" s="48" t="str">
        <f>IF($D47="","", (SUMIFS(Transacoes!$D$3:$D1000,Transacoes!$C$3:$C1000,$D47,Transacoes!$B$3:$B1000,"C", Transacoes!$A$3:$A1000, "&lt;"&amp;EOMONTH(DATE(N$1,N$2,1),0))-SUMIFS(Transacoes!$D$3:$D1000,Transacoes!$C$3:$C1000,$D47,Transacoes!$B$3:$B1000,"V", Transacoes!$A$3:$A1000, "&lt;"&amp;EOMONTH(DATE(N$1,N$2,1),0)))*SUMIFS(Prov_Auto!$E$3:$E1000, Prov_Auto!$A$3:$A1000, $D47, Prov_Auto!$D$3:$D1000,"&gt;="&amp;DATE(N$1,N$2,1),Prov_Auto!$D$3:$D1000, "&lt;="&amp;EOMONTH(DATE(N$1,N$2,1),0)))</f>
        <v/>
      </c>
      <c r="O47" s="48" t="str">
        <f>IF($D47="","", (SUMIFS(Transacoes!$D$3:$D1000,Transacoes!$C$3:$C1000,$D47,Transacoes!$B$3:$B1000,"C", Transacoes!$A$3:$A1000, "&lt;"&amp;EOMONTH(DATE(O$1,O$2,1),0))-SUMIFS(Transacoes!$D$3:$D1000,Transacoes!$C$3:$C1000,$D47,Transacoes!$B$3:$B1000,"V", Transacoes!$A$3:$A1000, "&lt;"&amp;EOMONTH(DATE(O$1,O$2,1),0)))*SUMIFS(Prov_Auto!$E$3:$E1000, Prov_Auto!$A$3:$A1000, $D47, Prov_Auto!$D$3:$D1000,"&gt;="&amp;DATE(O$1,O$2,1),Prov_Auto!$D$3:$D1000, "&lt;="&amp;EOMONTH(DATE(O$1,O$2,1),0)))</f>
        <v/>
      </c>
      <c r="P47" s="48" t="str">
        <f>IF($D47="","", (SUMIFS(Transacoes!$D$3:$D1000,Transacoes!$C$3:$C1000,$D47,Transacoes!$B$3:$B1000,"C", Transacoes!$A$3:$A1000, "&lt;"&amp;EOMONTH(DATE(P$1,P$2,1),0))-SUMIFS(Transacoes!$D$3:$D1000,Transacoes!$C$3:$C1000,$D47,Transacoes!$B$3:$B1000,"V", Transacoes!$A$3:$A1000, "&lt;"&amp;EOMONTH(DATE(P$1,P$2,1),0)))*SUMIFS(Prov_Auto!$E$3:$E1000, Prov_Auto!$A$3:$A1000, $D47, Prov_Auto!$D$3:$D1000,"&gt;="&amp;DATE(P$1,P$2,1),Prov_Auto!$D$3:$D1000, "&lt;="&amp;EOMONTH(DATE(P$1,P$2,1),0)))</f>
        <v/>
      </c>
      <c r="Q47" s="48" t="str">
        <f>IF($D47="","", (SUMIFS(Transacoes!$D$3:$D1000,Transacoes!$C$3:$C1000,$D47,Transacoes!$B$3:$B1000,"C", Transacoes!$A$3:$A1000, "&lt;"&amp;EOMONTH(DATE(Q$1,Q$2,1),0))-SUMIFS(Transacoes!$D$3:$D1000,Transacoes!$C$3:$C1000,$D47,Transacoes!$B$3:$B1000,"V", Transacoes!$A$3:$A1000, "&lt;"&amp;EOMONTH(DATE(Q$1,Q$2,1),0)))*SUMIFS(Prov_Auto!$E$3:$E1000, Prov_Auto!$A$3:$A1000, $D47, Prov_Auto!$D$3:$D1000,"&gt;="&amp;DATE(Q$1,Q$2,1),Prov_Auto!$D$3:$D1000, "&lt;="&amp;EOMONTH(DATE(Q$1,Q$2,1),0)))</f>
        <v/>
      </c>
      <c r="R47" s="47"/>
    </row>
    <row r="48">
      <c r="A48" s="47"/>
      <c r="B48" s="47"/>
      <c r="C48" s="47"/>
      <c r="D48" s="87"/>
      <c r="E48" s="48" t="str">
        <f>IF($D48="","", (SUMIFS(Transacoes!$D$3:$D1000,Transacoes!$C$3:$C1000,$D48,Transacoes!$B$3:$B1000,"C", Transacoes!$A$3:$A1000, "&lt;"&amp;EOMONTH(DATE(E$1,E$2,1),0))-SUMIFS(Transacoes!$D$3:$D1000,Transacoes!$C$3:$C1000,$D48,Transacoes!$B$3:$B1000,"V", Transacoes!$A$3:$A1000, "&lt;"&amp;EOMONTH(DATE(E$1,E$2,1),0)))*SUMIFS(Prov_Auto!$E$3:$E1000, Prov_Auto!$A$3:$A1000, $D48, Prov_Auto!$D$3:$D1000,"&gt;="&amp;DATE(E$1,E$2,1),Prov_Auto!$D$3:$D1000, "&lt;="&amp;EOMONTH(DATE(E$1,E$2,1),0)))</f>
        <v/>
      </c>
      <c r="F48" s="48" t="str">
        <f>IF($D48="","", (SUMIFS(Transacoes!$D$3:$D1000,Transacoes!$C$3:$C1000,$D48,Transacoes!$B$3:$B1000,"C", Transacoes!$A$3:$A1000, "&lt;"&amp;EOMONTH(DATE(F$1,F$2,1),0))-SUMIFS(Transacoes!$D$3:$D1000,Transacoes!$C$3:$C1000,$D48,Transacoes!$B$3:$B1000,"V", Transacoes!$A$3:$A1000, "&lt;"&amp;EOMONTH(DATE(F$1,F$2,1),0)))*SUMIFS(Prov_Auto!$E$3:$E1000, Prov_Auto!$A$3:$A1000, $D48, Prov_Auto!$D$3:$D1000,"&gt;="&amp;DATE(F$1,F$2,1),Prov_Auto!$D$3:$D1000, "&lt;="&amp;EOMONTH(DATE(F$1,F$2,1),0)))</f>
        <v/>
      </c>
      <c r="G48" s="48" t="str">
        <f>IF($D48="","", (SUMIFS(Transacoes!$D$3:$D1000,Transacoes!$C$3:$C1000,$D48,Transacoes!$B$3:$B1000,"C", Transacoes!$A$3:$A1000, "&lt;"&amp;EOMONTH(DATE(G$1,G$2,1),0))-SUMIFS(Transacoes!$D$3:$D1000,Transacoes!$C$3:$C1000,$D48,Transacoes!$B$3:$B1000,"V", Transacoes!$A$3:$A1000, "&lt;"&amp;EOMONTH(DATE(G$1,G$2,1),0)))*SUMIFS(Prov_Auto!$E$3:$E1000, Prov_Auto!$A$3:$A1000, $D48, Prov_Auto!$D$3:$D1000,"&gt;="&amp;DATE(G$1,G$2,1),Prov_Auto!$D$3:$D1000, "&lt;="&amp;EOMONTH(DATE(G$1,G$2,1),0)))</f>
        <v/>
      </c>
      <c r="H48" s="48" t="str">
        <f>IF($D48="","", (SUMIFS(Transacoes!$D$3:$D1000,Transacoes!$C$3:$C1000,$D48,Transacoes!$B$3:$B1000,"C", Transacoes!$A$3:$A1000, "&lt;"&amp;EOMONTH(DATE(H$1,H$2,1),0))-SUMIFS(Transacoes!$D$3:$D1000,Transacoes!$C$3:$C1000,$D48,Transacoes!$B$3:$B1000,"V", Transacoes!$A$3:$A1000, "&lt;"&amp;EOMONTH(DATE(H$1,H$2,1),0)))*SUMIFS(Prov_Auto!$E$3:$E1000, Prov_Auto!$A$3:$A1000, $D48, Prov_Auto!$D$3:$D1000,"&gt;="&amp;DATE(H$1,H$2,1),Prov_Auto!$D$3:$D1000, "&lt;="&amp;EOMONTH(DATE(H$1,H$2,1),0)))</f>
        <v/>
      </c>
      <c r="I48" s="48" t="str">
        <f>IF($D48="","", (SUMIFS(Transacoes!$D$3:$D1000,Transacoes!$C$3:$C1000,$D48,Transacoes!$B$3:$B1000,"C", Transacoes!$A$3:$A1000, "&lt;"&amp;EOMONTH(DATE(I$1,I$2,1),0))-SUMIFS(Transacoes!$D$3:$D1000,Transacoes!$C$3:$C1000,$D48,Transacoes!$B$3:$B1000,"V", Transacoes!$A$3:$A1000, "&lt;"&amp;EOMONTH(DATE(I$1,I$2,1),0)))*SUMIFS(Prov_Auto!$E$3:$E1000, Prov_Auto!$A$3:$A1000, $D48, Prov_Auto!$D$3:$D1000,"&gt;="&amp;DATE(I$1,I$2,1),Prov_Auto!$D$3:$D1000, "&lt;="&amp;EOMONTH(DATE(I$1,I$2,1),0)))</f>
        <v/>
      </c>
      <c r="J48" s="48" t="str">
        <f>IF($D48="","", (SUMIFS(Transacoes!$D$3:$D1000,Transacoes!$C$3:$C1000,$D48,Transacoes!$B$3:$B1000,"C", Transacoes!$A$3:$A1000, "&lt;"&amp;EOMONTH(DATE(J$1,J$2,1),0))-SUMIFS(Transacoes!$D$3:$D1000,Transacoes!$C$3:$C1000,$D48,Transacoes!$B$3:$B1000,"V", Transacoes!$A$3:$A1000, "&lt;"&amp;EOMONTH(DATE(J$1,J$2,1),0)))*SUMIFS(Prov_Auto!$E$3:$E1000, Prov_Auto!$A$3:$A1000, $D48, Prov_Auto!$D$3:$D1000,"&gt;="&amp;DATE(J$1,J$2,1),Prov_Auto!$D$3:$D1000, "&lt;="&amp;EOMONTH(DATE(J$1,J$2,1),0)))</f>
        <v/>
      </c>
      <c r="K48" s="48" t="str">
        <f>IF($D48="","", (SUMIFS(Transacoes!$D$3:$D1000,Transacoes!$C$3:$C1000,$D48,Transacoes!$B$3:$B1000,"C", Transacoes!$A$3:$A1000, "&lt;"&amp;EOMONTH(DATE(K$1,K$2,1),0))-SUMIFS(Transacoes!$D$3:$D1000,Transacoes!$C$3:$C1000,$D48,Transacoes!$B$3:$B1000,"V", Transacoes!$A$3:$A1000, "&lt;"&amp;EOMONTH(DATE(K$1,K$2,1),0)))*SUMIFS(Prov_Auto!$E$3:$E1000, Prov_Auto!$A$3:$A1000, $D48, Prov_Auto!$D$3:$D1000,"&gt;="&amp;DATE(K$1,K$2,1),Prov_Auto!$D$3:$D1000, "&lt;="&amp;EOMONTH(DATE(K$1,K$2,1),0)))</f>
        <v/>
      </c>
      <c r="L48" s="48" t="str">
        <f>IF($D48="","", (SUMIFS(Transacoes!$D$3:$D1000,Transacoes!$C$3:$C1000,$D48,Transacoes!$B$3:$B1000,"C", Transacoes!$A$3:$A1000, "&lt;"&amp;EOMONTH(DATE(L$1,L$2,1),0))-SUMIFS(Transacoes!$D$3:$D1000,Transacoes!$C$3:$C1000,$D48,Transacoes!$B$3:$B1000,"V", Transacoes!$A$3:$A1000, "&lt;"&amp;EOMONTH(DATE(L$1,L$2,1),0)))*SUMIFS(Prov_Auto!$E$3:$E1000, Prov_Auto!$A$3:$A1000, $D48, Prov_Auto!$D$3:$D1000,"&gt;="&amp;DATE(L$1,L$2,1),Prov_Auto!$D$3:$D1000, "&lt;="&amp;EOMONTH(DATE(L$1,L$2,1),0)))</f>
        <v/>
      </c>
      <c r="M48" s="48" t="str">
        <f>IF($D48="","", (SUMIFS(Transacoes!$D$3:$D1000,Transacoes!$C$3:$C1000,$D48,Transacoes!$B$3:$B1000,"C", Transacoes!$A$3:$A1000, "&lt;"&amp;EOMONTH(DATE(M$1,M$2,1),0))-SUMIFS(Transacoes!$D$3:$D1000,Transacoes!$C$3:$C1000,$D48,Transacoes!$B$3:$B1000,"V", Transacoes!$A$3:$A1000, "&lt;"&amp;EOMONTH(DATE(M$1,M$2,1),0)))*SUMIFS(Prov_Auto!$E$3:$E1000, Prov_Auto!$A$3:$A1000, $D48, Prov_Auto!$D$3:$D1000,"&gt;="&amp;DATE(M$1,M$2,1),Prov_Auto!$D$3:$D1000, "&lt;="&amp;EOMONTH(DATE(M$1,M$2,1),0)))</f>
        <v/>
      </c>
      <c r="N48" s="48" t="str">
        <f>IF($D48="","", (SUMIFS(Transacoes!$D$3:$D1000,Transacoes!$C$3:$C1000,$D48,Transacoes!$B$3:$B1000,"C", Transacoes!$A$3:$A1000, "&lt;"&amp;EOMONTH(DATE(N$1,N$2,1),0))-SUMIFS(Transacoes!$D$3:$D1000,Transacoes!$C$3:$C1000,$D48,Transacoes!$B$3:$B1000,"V", Transacoes!$A$3:$A1000, "&lt;"&amp;EOMONTH(DATE(N$1,N$2,1),0)))*SUMIFS(Prov_Auto!$E$3:$E1000, Prov_Auto!$A$3:$A1000, $D48, Prov_Auto!$D$3:$D1000,"&gt;="&amp;DATE(N$1,N$2,1),Prov_Auto!$D$3:$D1000, "&lt;="&amp;EOMONTH(DATE(N$1,N$2,1),0)))</f>
        <v/>
      </c>
      <c r="O48" s="48" t="str">
        <f>IF($D48="","", (SUMIFS(Transacoes!$D$3:$D1000,Transacoes!$C$3:$C1000,$D48,Transacoes!$B$3:$B1000,"C", Transacoes!$A$3:$A1000, "&lt;"&amp;EOMONTH(DATE(O$1,O$2,1),0))-SUMIFS(Transacoes!$D$3:$D1000,Transacoes!$C$3:$C1000,$D48,Transacoes!$B$3:$B1000,"V", Transacoes!$A$3:$A1000, "&lt;"&amp;EOMONTH(DATE(O$1,O$2,1),0)))*SUMIFS(Prov_Auto!$E$3:$E1000, Prov_Auto!$A$3:$A1000, $D48, Prov_Auto!$D$3:$D1000,"&gt;="&amp;DATE(O$1,O$2,1),Prov_Auto!$D$3:$D1000, "&lt;="&amp;EOMONTH(DATE(O$1,O$2,1),0)))</f>
        <v/>
      </c>
      <c r="P48" s="48" t="str">
        <f>IF($D48="","", (SUMIFS(Transacoes!$D$3:$D1000,Transacoes!$C$3:$C1000,$D48,Transacoes!$B$3:$B1000,"C", Transacoes!$A$3:$A1000, "&lt;"&amp;EOMONTH(DATE(P$1,P$2,1),0))-SUMIFS(Transacoes!$D$3:$D1000,Transacoes!$C$3:$C1000,$D48,Transacoes!$B$3:$B1000,"V", Transacoes!$A$3:$A1000, "&lt;"&amp;EOMONTH(DATE(P$1,P$2,1),0)))*SUMIFS(Prov_Auto!$E$3:$E1000, Prov_Auto!$A$3:$A1000, $D48, Prov_Auto!$D$3:$D1000,"&gt;="&amp;DATE(P$1,P$2,1),Prov_Auto!$D$3:$D1000, "&lt;="&amp;EOMONTH(DATE(P$1,P$2,1),0)))</f>
        <v/>
      </c>
      <c r="Q48" s="48" t="str">
        <f>IF($D48="","", (SUMIFS(Transacoes!$D$3:$D1000,Transacoes!$C$3:$C1000,$D48,Transacoes!$B$3:$B1000,"C", Transacoes!$A$3:$A1000, "&lt;"&amp;EOMONTH(DATE(Q$1,Q$2,1),0))-SUMIFS(Transacoes!$D$3:$D1000,Transacoes!$C$3:$C1000,$D48,Transacoes!$B$3:$B1000,"V", Transacoes!$A$3:$A1000, "&lt;"&amp;EOMONTH(DATE(Q$1,Q$2,1),0)))*SUMIFS(Prov_Auto!$E$3:$E1000, Prov_Auto!$A$3:$A1000, $D48, Prov_Auto!$D$3:$D1000,"&gt;="&amp;DATE(Q$1,Q$2,1),Prov_Auto!$D$3:$D1000, "&lt;="&amp;EOMONTH(DATE(Q$1,Q$2,1),0)))</f>
        <v/>
      </c>
      <c r="R48" s="47"/>
    </row>
    <row r="49">
      <c r="A49" s="47"/>
      <c r="B49" s="47"/>
      <c r="C49" s="47"/>
      <c r="D49" s="87"/>
      <c r="E49" s="48" t="str">
        <f>IF($D49="","", (SUMIFS(Transacoes!$D$3:$D1000,Transacoes!$C$3:$C1000,$D49,Transacoes!$B$3:$B1000,"C", Transacoes!$A$3:$A1000, "&lt;"&amp;EOMONTH(DATE(E$1,E$2,1),0))-SUMIFS(Transacoes!$D$3:$D1000,Transacoes!$C$3:$C1000,$D49,Transacoes!$B$3:$B1000,"V", Transacoes!$A$3:$A1000, "&lt;"&amp;EOMONTH(DATE(E$1,E$2,1),0)))*SUMIFS(Prov_Auto!$E$3:$E1000, Prov_Auto!$A$3:$A1000, $D49, Prov_Auto!$D$3:$D1000,"&gt;="&amp;DATE(E$1,E$2,1),Prov_Auto!$D$3:$D1000, "&lt;="&amp;EOMONTH(DATE(E$1,E$2,1),0)))</f>
        <v/>
      </c>
      <c r="F49" s="48" t="str">
        <f>IF($D49="","", (SUMIFS(Transacoes!$D$3:$D1000,Transacoes!$C$3:$C1000,$D49,Transacoes!$B$3:$B1000,"C", Transacoes!$A$3:$A1000, "&lt;"&amp;EOMONTH(DATE(F$1,F$2,1),0))-SUMIFS(Transacoes!$D$3:$D1000,Transacoes!$C$3:$C1000,$D49,Transacoes!$B$3:$B1000,"V", Transacoes!$A$3:$A1000, "&lt;"&amp;EOMONTH(DATE(F$1,F$2,1),0)))*SUMIFS(Prov_Auto!$E$3:$E1000, Prov_Auto!$A$3:$A1000, $D49, Prov_Auto!$D$3:$D1000,"&gt;="&amp;DATE(F$1,F$2,1),Prov_Auto!$D$3:$D1000, "&lt;="&amp;EOMONTH(DATE(F$1,F$2,1),0)))</f>
        <v/>
      </c>
      <c r="G49" s="48" t="str">
        <f>IF($D49="","", (SUMIFS(Transacoes!$D$3:$D1000,Transacoes!$C$3:$C1000,$D49,Transacoes!$B$3:$B1000,"C", Transacoes!$A$3:$A1000, "&lt;"&amp;EOMONTH(DATE(G$1,G$2,1),0))-SUMIFS(Transacoes!$D$3:$D1000,Transacoes!$C$3:$C1000,$D49,Transacoes!$B$3:$B1000,"V", Transacoes!$A$3:$A1000, "&lt;"&amp;EOMONTH(DATE(G$1,G$2,1),0)))*SUMIFS(Prov_Auto!$E$3:$E1000, Prov_Auto!$A$3:$A1000, $D49, Prov_Auto!$D$3:$D1000,"&gt;="&amp;DATE(G$1,G$2,1),Prov_Auto!$D$3:$D1000, "&lt;="&amp;EOMONTH(DATE(G$1,G$2,1),0)))</f>
        <v/>
      </c>
      <c r="H49" s="48" t="str">
        <f>IF($D49="","", (SUMIFS(Transacoes!$D$3:$D1000,Transacoes!$C$3:$C1000,$D49,Transacoes!$B$3:$B1000,"C", Transacoes!$A$3:$A1000, "&lt;"&amp;EOMONTH(DATE(H$1,H$2,1),0))-SUMIFS(Transacoes!$D$3:$D1000,Transacoes!$C$3:$C1000,$D49,Transacoes!$B$3:$B1000,"V", Transacoes!$A$3:$A1000, "&lt;"&amp;EOMONTH(DATE(H$1,H$2,1),0)))*SUMIFS(Prov_Auto!$E$3:$E1000, Prov_Auto!$A$3:$A1000, $D49, Prov_Auto!$D$3:$D1000,"&gt;="&amp;DATE(H$1,H$2,1),Prov_Auto!$D$3:$D1000, "&lt;="&amp;EOMONTH(DATE(H$1,H$2,1),0)))</f>
        <v/>
      </c>
      <c r="I49" s="48" t="str">
        <f>IF($D49="","", (SUMIFS(Transacoes!$D$3:$D1000,Transacoes!$C$3:$C1000,$D49,Transacoes!$B$3:$B1000,"C", Transacoes!$A$3:$A1000, "&lt;"&amp;EOMONTH(DATE(I$1,I$2,1),0))-SUMIFS(Transacoes!$D$3:$D1000,Transacoes!$C$3:$C1000,$D49,Transacoes!$B$3:$B1000,"V", Transacoes!$A$3:$A1000, "&lt;"&amp;EOMONTH(DATE(I$1,I$2,1),0)))*SUMIFS(Prov_Auto!$E$3:$E1000, Prov_Auto!$A$3:$A1000, $D49, Prov_Auto!$D$3:$D1000,"&gt;="&amp;DATE(I$1,I$2,1),Prov_Auto!$D$3:$D1000, "&lt;="&amp;EOMONTH(DATE(I$1,I$2,1),0)))</f>
        <v/>
      </c>
      <c r="J49" s="48" t="str">
        <f>IF($D49="","", (SUMIFS(Transacoes!$D$3:$D1000,Transacoes!$C$3:$C1000,$D49,Transacoes!$B$3:$B1000,"C", Transacoes!$A$3:$A1000, "&lt;"&amp;EOMONTH(DATE(J$1,J$2,1),0))-SUMIFS(Transacoes!$D$3:$D1000,Transacoes!$C$3:$C1000,$D49,Transacoes!$B$3:$B1000,"V", Transacoes!$A$3:$A1000, "&lt;"&amp;EOMONTH(DATE(J$1,J$2,1),0)))*SUMIFS(Prov_Auto!$E$3:$E1000, Prov_Auto!$A$3:$A1000, $D49, Prov_Auto!$D$3:$D1000,"&gt;="&amp;DATE(J$1,J$2,1),Prov_Auto!$D$3:$D1000, "&lt;="&amp;EOMONTH(DATE(J$1,J$2,1),0)))</f>
        <v/>
      </c>
      <c r="K49" s="48" t="str">
        <f>IF($D49="","", (SUMIFS(Transacoes!$D$3:$D1000,Transacoes!$C$3:$C1000,$D49,Transacoes!$B$3:$B1000,"C", Transacoes!$A$3:$A1000, "&lt;"&amp;EOMONTH(DATE(K$1,K$2,1),0))-SUMIFS(Transacoes!$D$3:$D1000,Transacoes!$C$3:$C1000,$D49,Transacoes!$B$3:$B1000,"V", Transacoes!$A$3:$A1000, "&lt;"&amp;EOMONTH(DATE(K$1,K$2,1),0)))*SUMIFS(Prov_Auto!$E$3:$E1000, Prov_Auto!$A$3:$A1000, $D49, Prov_Auto!$D$3:$D1000,"&gt;="&amp;DATE(K$1,K$2,1),Prov_Auto!$D$3:$D1000, "&lt;="&amp;EOMONTH(DATE(K$1,K$2,1),0)))</f>
        <v/>
      </c>
      <c r="L49" s="48" t="str">
        <f>IF($D49="","", (SUMIFS(Transacoes!$D$3:$D1000,Transacoes!$C$3:$C1000,$D49,Transacoes!$B$3:$B1000,"C", Transacoes!$A$3:$A1000, "&lt;"&amp;EOMONTH(DATE(L$1,L$2,1),0))-SUMIFS(Transacoes!$D$3:$D1000,Transacoes!$C$3:$C1000,$D49,Transacoes!$B$3:$B1000,"V", Transacoes!$A$3:$A1000, "&lt;"&amp;EOMONTH(DATE(L$1,L$2,1),0)))*SUMIFS(Prov_Auto!$E$3:$E1000, Prov_Auto!$A$3:$A1000, $D49, Prov_Auto!$D$3:$D1000,"&gt;="&amp;DATE(L$1,L$2,1),Prov_Auto!$D$3:$D1000, "&lt;="&amp;EOMONTH(DATE(L$1,L$2,1),0)))</f>
        <v/>
      </c>
      <c r="M49" s="48" t="str">
        <f>IF($D49="","", (SUMIFS(Transacoes!$D$3:$D1000,Transacoes!$C$3:$C1000,$D49,Transacoes!$B$3:$B1000,"C", Transacoes!$A$3:$A1000, "&lt;"&amp;EOMONTH(DATE(M$1,M$2,1),0))-SUMIFS(Transacoes!$D$3:$D1000,Transacoes!$C$3:$C1000,$D49,Transacoes!$B$3:$B1000,"V", Transacoes!$A$3:$A1000, "&lt;"&amp;EOMONTH(DATE(M$1,M$2,1),0)))*SUMIFS(Prov_Auto!$E$3:$E1000, Prov_Auto!$A$3:$A1000, $D49, Prov_Auto!$D$3:$D1000,"&gt;="&amp;DATE(M$1,M$2,1),Prov_Auto!$D$3:$D1000, "&lt;="&amp;EOMONTH(DATE(M$1,M$2,1),0)))</f>
        <v/>
      </c>
      <c r="N49" s="48" t="str">
        <f>IF($D49="","", (SUMIFS(Transacoes!$D$3:$D1000,Transacoes!$C$3:$C1000,$D49,Transacoes!$B$3:$B1000,"C", Transacoes!$A$3:$A1000, "&lt;"&amp;EOMONTH(DATE(N$1,N$2,1),0))-SUMIFS(Transacoes!$D$3:$D1000,Transacoes!$C$3:$C1000,$D49,Transacoes!$B$3:$B1000,"V", Transacoes!$A$3:$A1000, "&lt;"&amp;EOMONTH(DATE(N$1,N$2,1),0)))*SUMIFS(Prov_Auto!$E$3:$E1000, Prov_Auto!$A$3:$A1000, $D49, Prov_Auto!$D$3:$D1000,"&gt;="&amp;DATE(N$1,N$2,1),Prov_Auto!$D$3:$D1000, "&lt;="&amp;EOMONTH(DATE(N$1,N$2,1),0)))</f>
        <v/>
      </c>
      <c r="O49" s="48" t="str">
        <f>IF($D49="","", (SUMIFS(Transacoes!$D$3:$D1000,Transacoes!$C$3:$C1000,$D49,Transacoes!$B$3:$B1000,"C", Transacoes!$A$3:$A1000, "&lt;"&amp;EOMONTH(DATE(O$1,O$2,1),0))-SUMIFS(Transacoes!$D$3:$D1000,Transacoes!$C$3:$C1000,$D49,Transacoes!$B$3:$B1000,"V", Transacoes!$A$3:$A1000, "&lt;"&amp;EOMONTH(DATE(O$1,O$2,1),0)))*SUMIFS(Prov_Auto!$E$3:$E1000, Prov_Auto!$A$3:$A1000, $D49, Prov_Auto!$D$3:$D1000,"&gt;="&amp;DATE(O$1,O$2,1),Prov_Auto!$D$3:$D1000, "&lt;="&amp;EOMONTH(DATE(O$1,O$2,1),0)))</f>
        <v/>
      </c>
      <c r="P49" s="48" t="str">
        <f>IF($D49="","", (SUMIFS(Transacoes!$D$3:$D1000,Transacoes!$C$3:$C1000,$D49,Transacoes!$B$3:$B1000,"C", Transacoes!$A$3:$A1000, "&lt;"&amp;EOMONTH(DATE(P$1,P$2,1),0))-SUMIFS(Transacoes!$D$3:$D1000,Transacoes!$C$3:$C1000,$D49,Transacoes!$B$3:$B1000,"V", Transacoes!$A$3:$A1000, "&lt;"&amp;EOMONTH(DATE(P$1,P$2,1),0)))*SUMIFS(Prov_Auto!$E$3:$E1000, Prov_Auto!$A$3:$A1000, $D49, Prov_Auto!$D$3:$D1000,"&gt;="&amp;DATE(P$1,P$2,1),Prov_Auto!$D$3:$D1000, "&lt;="&amp;EOMONTH(DATE(P$1,P$2,1),0)))</f>
        <v/>
      </c>
      <c r="Q49" s="48" t="str">
        <f>IF($D49="","", (SUMIFS(Transacoes!$D$3:$D1000,Transacoes!$C$3:$C1000,$D49,Transacoes!$B$3:$B1000,"C", Transacoes!$A$3:$A1000, "&lt;"&amp;EOMONTH(DATE(Q$1,Q$2,1),0))-SUMIFS(Transacoes!$D$3:$D1000,Transacoes!$C$3:$C1000,$D49,Transacoes!$B$3:$B1000,"V", Transacoes!$A$3:$A1000, "&lt;"&amp;EOMONTH(DATE(Q$1,Q$2,1),0)))*SUMIFS(Prov_Auto!$E$3:$E1000, Prov_Auto!$A$3:$A1000, $D49, Prov_Auto!$D$3:$D1000,"&gt;="&amp;DATE(Q$1,Q$2,1),Prov_Auto!$D$3:$D1000, "&lt;="&amp;EOMONTH(DATE(Q$1,Q$2,1),0)))</f>
        <v/>
      </c>
      <c r="R49" s="47"/>
    </row>
    <row r="50">
      <c r="A50" s="47"/>
      <c r="B50" s="47"/>
      <c r="C50" s="47"/>
      <c r="D50" s="87"/>
      <c r="E50" s="48" t="str">
        <f>IF($D50="","", (SUMIFS(Transacoes!$D$3:$D1000,Transacoes!$C$3:$C1000,$D50,Transacoes!$B$3:$B1000,"C", Transacoes!$A$3:$A1000, "&lt;"&amp;EOMONTH(DATE(E$1,E$2,1),0))-SUMIFS(Transacoes!$D$3:$D1000,Transacoes!$C$3:$C1000,$D50,Transacoes!$B$3:$B1000,"V", Transacoes!$A$3:$A1000, "&lt;"&amp;EOMONTH(DATE(E$1,E$2,1),0)))*SUMIFS(Prov_Auto!$E$3:$E1000, Prov_Auto!$A$3:$A1000, $D50, Prov_Auto!$D$3:$D1000,"&gt;="&amp;DATE(E$1,E$2,1),Prov_Auto!$D$3:$D1000, "&lt;="&amp;EOMONTH(DATE(E$1,E$2,1),0)))</f>
        <v/>
      </c>
      <c r="F50" s="48" t="str">
        <f>IF($D50="","", (SUMIFS(Transacoes!$D$3:$D1000,Transacoes!$C$3:$C1000,$D50,Transacoes!$B$3:$B1000,"C", Transacoes!$A$3:$A1000, "&lt;"&amp;EOMONTH(DATE(F$1,F$2,1),0))-SUMIFS(Transacoes!$D$3:$D1000,Transacoes!$C$3:$C1000,$D50,Transacoes!$B$3:$B1000,"V", Transacoes!$A$3:$A1000, "&lt;"&amp;EOMONTH(DATE(F$1,F$2,1),0)))*SUMIFS(Prov_Auto!$E$3:$E1000, Prov_Auto!$A$3:$A1000, $D50, Prov_Auto!$D$3:$D1000,"&gt;="&amp;DATE(F$1,F$2,1),Prov_Auto!$D$3:$D1000, "&lt;="&amp;EOMONTH(DATE(F$1,F$2,1),0)))</f>
        <v/>
      </c>
      <c r="G50" s="48" t="str">
        <f>IF($D50="","", (SUMIFS(Transacoes!$D$3:$D1000,Transacoes!$C$3:$C1000,$D50,Transacoes!$B$3:$B1000,"C", Transacoes!$A$3:$A1000, "&lt;"&amp;EOMONTH(DATE(G$1,G$2,1),0))-SUMIFS(Transacoes!$D$3:$D1000,Transacoes!$C$3:$C1000,$D50,Transacoes!$B$3:$B1000,"V", Transacoes!$A$3:$A1000, "&lt;"&amp;EOMONTH(DATE(G$1,G$2,1),0)))*SUMIFS(Prov_Auto!$E$3:$E1000, Prov_Auto!$A$3:$A1000, $D50, Prov_Auto!$D$3:$D1000,"&gt;="&amp;DATE(G$1,G$2,1),Prov_Auto!$D$3:$D1000, "&lt;="&amp;EOMONTH(DATE(G$1,G$2,1),0)))</f>
        <v/>
      </c>
      <c r="H50" s="48" t="str">
        <f>IF($D50="","", (SUMIFS(Transacoes!$D$3:$D1000,Transacoes!$C$3:$C1000,$D50,Transacoes!$B$3:$B1000,"C", Transacoes!$A$3:$A1000, "&lt;"&amp;EOMONTH(DATE(H$1,H$2,1),0))-SUMIFS(Transacoes!$D$3:$D1000,Transacoes!$C$3:$C1000,$D50,Transacoes!$B$3:$B1000,"V", Transacoes!$A$3:$A1000, "&lt;"&amp;EOMONTH(DATE(H$1,H$2,1),0)))*SUMIFS(Prov_Auto!$E$3:$E1000, Prov_Auto!$A$3:$A1000, $D50, Prov_Auto!$D$3:$D1000,"&gt;="&amp;DATE(H$1,H$2,1),Prov_Auto!$D$3:$D1000, "&lt;="&amp;EOMONTH(DATE(H$1,H$2,1),0)))</f>
        <v/>
      </c>
      <c r="I50" s="48" t="str">
        <f>IF($D50="","", (SUMIFS(Transacoes!$D$3:$D1000,Transacoes!$C$3:$C1000,$D50,Transacoes!$B$3:$B1000,"C", Transacoes!$A$3:$A1000, "&lt;"&amp;EOMONTH(DATE(I$1,I$2,1),0))-SUMIFS(Transacoes!$D$3:$D1000,Transacoes!$C$3:$C1000,$D50,Transacoes!$B$3:$B1000,"V", Transacoes!$A$3:$A1000, "&lt;"&amp;EOMONTH(DATE(I$1,I$2,1),0)))*SUMIFS(Prov_Auto!$E$3:$E1000, Prov_Auto!$A$3:$A1000, $D50, Prov_Auto!$D$3:$D1000,"&gt;="&amp;DATE(I$1,I$2,1),Prov_Auto!$D$3:$D1000, "&lt;="&amp;EOMONTH(DATE(I$1,I$2,1),0)))</f>
        <v/>
      </c>
      <c r="J50" s="48" t="str">
        <f>IF($D50="","", (SUMIFS(Transacoes!$D$3:$D1000,Transacoes!$C$3:$C1000,$D50,Transacoes!$B$3:$B1000,"C", Transacoes!$A$3:$A1000, "&lt;"&amp;EOMONTH(DATE(J$1,J$2,1),0))-SUMIFS(Transacoes!$D$3:$D1000,Transacoes!$C$3:$C1000,$D50,Transacoes!$B$3:$B1000,"V", Transacoes!$A$3:$A1000, "&lt;"&amp;EOMONTH(DATE(J$1,J$2,1),0)))*SUMIFS(Prov_Auto!$E$3:$E1000, Prov_Auto!$A$3:$A1000, $D50, Prov_Auto!$D$3:$D1000,"&gt;="&amp;DATE(J$1,J$2,1),Prov_Auto!$D$3:$D1000, "&lt;="&amp;EOMONTH(DATE(J$1,J$2,1),0)))</f>
        <v/>
      </c>
      <c r="K50" s="48" t="str">
        <f>IF($D50="","", (SUMIFS(Transacoes!$D$3:$D1000,Transacoes!$C$3:$C1000,$D50,Transacoes!$B$3:$B1000,"C", Transacoes!$A$3:$A1000, "&lt;"&amp;EOMONTH(DATE(K$1,K$2,1),0))-SUMIFS(Transacoes!$D$3:$D1000,Transacoes!$C$3:$C1000,$D50,Transacoes!$B$3:$B1000,"V", Transacoes!$A$3:$A1000, "&lt;"&amp;EOMONTH(DATE(K$1,K$2,1),0)))*SUMIFS(Prov_Auto!$E$3:$E1000, Prov_Auto!$A$3:$A1000, $D50, Prov_Auto!$D$3:$D1000,"&gt;="&amp;DATE(K$1,K$2,1),Prov_Auto!$D$3:$D1000, "&lt;="&amp;EOMONTH(DATE(K$1,K$2,1),0)))</f>
        <v/>
      </c>
      <c r="L50" s="48" t="str">
        <f>IF($D50="","", (SUMIFS(Transacoes!$D$3:$D1000,Transacoes!$C$3:$C1000,$D50,Transacoes!$B$3:$B1000,"C", Transacoes!$A$3:$A1000, "&lt;"&amp;EOMONTH(DATE(L$1,L$2,1),0))-SUMIFS(Transacoes!$D$3:$D1000,Transacoes!$C$3:$C1000,$D50,Transacoes!$B$3:$B1000,"V", Transacoes!$A$3:$A1000, "&lt;"&amp;EOMONTH(DATE(L$1,L$2,1),0)))*SUMIFS(Prov_Auto!$E$3:$E1000, Prov_Auto!$A$3:$A1000, $D50, Prov_Auto!$D$3:$D1000,"&gt;="&amp;DATE(L$1,L$2,1),Prov_Auto!$D$3:$D1000, "&lt;="&amp;EOMONTH(DATE(L$1,L$2,1),0)))</f>
        <v/>
      </c>
      <c r="M50" s="48" t="str">
        <f>IF($D50="","", (SUMIFS(Transacoes!$D$3:$D1000,Transacoes!$C$3:$C1000,$D50,Transacoes!$B$3:$B1000,"C", Transacoes!$A$3:$A1000, "&lt;"&amp;EOMONTH(DATE(M$1,M$2,1),0))-SUMIFS(Transacoes!$D$3:$D1000,Transacoes!$C$3:$C1000,$D50,Transacoes!$B$3:$B1000,"V", Transacoes!$A$3:$A1000, "&lt;"&amp;EOMONTH(DATE(M$1,M$2,1),0)))*SUMIFS(Prov_Auto!$E$3:$E1000, Prov_Auto!$A$3:$A1000, $D50, Prov_Auto!$D$3:$D1000,"&gt;="&amp;DATE(M$1,M$2,1),Prov_Auto!$D$3:$D1000, "&lt;="&amp;EOMONTH(DATE(M$1,M$2,1),0)))</f>
        <v/>
      </c>
      <c r="N50" s="48" t="str">
        <f>IF($D50="","", (SUMIFS(Transacoes!$D$3:$D1000,Transacoes!$C$3:$C1000,$D50,Transacoes!$B$3:$B1000,"C", Transacoes!$A$3:$A1000, "&lt;"&amp;EOMONTH(DATE(N$1,N$2,1),0))-SUMIFS(Transacoes!$D$3:$D1000,Transacoes!$C$3:$C1000,$D50,Transacoes!$B$3:$B1000,"V", Transacoes!$A$3:$A1000, "&lt;"&amp;EOMONTH(DATE(N$1,N$2,1),0)))*SUMIFS(Prov_Auto!$E$3:$E1000, Prov_Auto!$A$3:$A1000, $D50, Prov_Auto!$D$3:$D1000,"&gt;="&amp;DATE(N$1,N$2,1),Prov_Auto!$D$3:$D1000, "&lt;="&amp;EOMONTH(DATE(N$1,N$2,1),0)))</f>
        <v/>
      </c>
      <c r="O50" s="48" t="str">
        <f>IF($D50="","", (SUMIFS(Transacoes!$D$3:$D1000,Transacoes!$C$3:$C1000,$D50,Transacoes!$B$3:$B1000,"C", Transacoes!$A$3:$A1000, "&lt;"&amp;EOMONTH(DATE(O$1,O$2,1),0))-SUMIFS(Transacoes!$D$3:$D1000,Transacoes!$C$3:$C1000,$D50,Transacoes!$B$3:$B1000,"V", Transacoes!$A$3:$A1000, "&lt;"&amp;EOMONTH(DATE(O$1,O$2,1),0)))*SUMIFS(Prov_Auto!$E$3:$E1000, Prov_Auto!$A$3:$A1000, $D50, Prov_Auto!$D$3:$D1000,"&gt;="&amp;DATE(O$1,O$2,1),Prov_Auto!$D$3:$D1000, "&lt;="&amp;EOMONTH(DATE(O$1,O$2,1),0)))</f>
        <v/>
      </c>
      <c r="P50" s="48" t="str">
        <f>IF($D50="","", (SUMIFS(Transacoes!$D$3:$D1000,Transacoes!$C$3:$C1000,$D50,Transacoes!$B$3:$B1000,"C", Transacoes!$A$3:$A1000, "&lt;"&amp;EOMONTH(DATE(P$1,P$2,1),0))-SUMIFS(Transacoes!$D$3:$D1000,Transacoes!$C$3:$C1000,$D50,Transacoes!$B$3:$B1000,"V", Transacoes!$A$3:$A1000, "&lt;"&amp;EOMONTH(DATE(P$1,P$2,1),0)))*SUMIFS(Prov_Auto!$E$3:$E1000, Prov_Auto!$A$3:$A1000, $D50, Prov_Auto!$D$3:$D1000,"&gt;="&amp;DATE(P$1,P$2,1),Prov_Auto!$D$3:$D1000, "&lt;="&amp;EOMONTH(DATE(P$1,P$2,1),0)))</f>
        <v/>
      </c>
      <c r="Q50" s="48" t="str">
        <f>IF($D50="","", (SUMIFS(Transacoes!$D$3:$D1000,Transacoes!$C$3:$C1000,$D50,Transacoes!$B$3:$B1000,"C", Transacoes!$A$3:$A1000, "&lt;"&amp;EOMONTH(DATE(Q$1,Q$2,1),0))-SUMIFS(Transacoes!$D$3:$D1000,Transacoes!$C$3:$C1000,$D50,Transacoes!$B$3:$B1000,"V", Transacoes!$A$3:$A1000, "&lt;"&amp;EOMONTH(DATE(Q$1,Q$2,1),0)))*SUMIFS(Prov_Auto!$E$3:$E1000, Prov_Auto!$A$3:$A1000, $D50, Prov_Auto!$D$3:$D1000,"&gt;="&amp;DATE(Q$1,Q$2,1),Prov_Auto!$D$3:$D1000, "&lt;="&amp;EOMONTH(DATE(Q$1,Q$2,1),0)))</f>
        <v/>
      </c>
      <c r="R50" s="47"/>
    </row>
    <row r="51">
      <c r="A51" s="47"/>
      <c r="B51" s="47"/>
      <c r="C51" s="47"/>
      <c r="D51" s="87"/>
      <c r="E51" s="48" t="str">
        <f>IF($D51="","", (SUMIFS(Transacoes!$D$3:$D1000,Transacoes!$C$3:$C1000,$D51,Transacoes!$B$3:$B1000,"C", Transacoes!$A$3:$A1000, "&lt;"&amp;EOMONTH(DATE(E$1,E$2,1),0))-SUMIFS(Transacoes!$D$3:$D1000,Transacoes!$C$3:$C1000,$D51,Transacoes!$B$3:$B1000,"V", Transacoes!$A$3:$A1000, "&lt;"&amp;EOMONTH(DATE(E$1,E$2,1),0)))*SUMIFS(Prov_Auto!$E$3:$E1000, Prov_Auto!$A$3:$A1000, $D51, Prov_Auto!$D$3:$D1000,"&gt;="&amp;DATE(E$1,E$2,1),Prov_Auto!$D$3:$D1000, "&lt;="&amp;EOMONTH(DATE(E$1,E$2,1),0)))</f>
        <v/>
      </c>
      <c r="F51" s="48" t="str">
        <f>IF($D51="","", (SUMIFS(Transacoes!$D$3:$D1000,Transacoes!$C$3:$C1000,$D51,Transacoes!$B$3:$B1000,"C", Transacoes!$A$3:$A1000, "&lt;"&amp;EOMONTH(DATE(F$1,F$2,1),0))-SUMIFS(Transacoes!$D$3:$D1000,Transacoes!$C$3:$C1000,$D51,Transacoes!$B$3:$B1000,"V", Transacoes!$A$3:$A1000, "&lt;"&amp;EOMONTH(DATE(F$1,F$2,1),0)))*SUMIFS(Prov_Auto!$E$3:$E1000, Prov_Auto!$A$3:$A1000, $D51, Prov_Auto!$D$3:$D1000,"&gt;="&amp;DATE(F$1,F$2,1),Prov_Auto!$D$3:$D1000, "&lt;="&amp;EOMONTH(DATE(F$1,F$2,1),0)))</f>
        <v/>
      </c>
      <c r="G51" s="48" t="str">
        <f>IF($D51="","", (SUMIFS(Transacoes!$D$3:$D1000,Transacoes!$C$3:$C1000,$D51,Transacoes!$B$3:$B1000,"C", Transacoes!$A$3:$A1000, "&lt;"&amp;EOMONTH(DATE(G$1,G$2,1),0))-SUMIFS(Transacoes!$D$3:$D1000,Transacoes!$C$3:$C1000,$D51,Transacoes!$B$3:$B1000,"V", Transacoes!$A$3:$A1000, "&lt;"&amp;EOMONTH(DATE(G$1,G$2,1),0)))*SUMIFS(Prov_Auto!$E$3:$E1000, Prov_Auto!$A$3:$A1000, $D51, Prov_Auto!$D$3:$D1000,"&gt;="&amp;DATE(G$1,G$2,1),Prov_Auto!$D$3:$D1000, "&lt;="&amp;EOMONTH(DATE(G$1,G$2,1),0)))</f>
        <v/>
      </c>
      <c r="H51" s="48" t="str">
        <f>IF($D51="","", (SUMIFS(Transacoes!$D$3:$D1000,Transacoes!$C$3:$C1000,$D51,Transacoes!$B$3:$B1000,"C", Transacoes!$A$3:$A1000, "&lt;"&amp;EOMONTH(DATE(H$1,H$2,1),0))-SUMIFS(Transacoes!$D$3:$D1000,Transacoes!$C$3:$C1000,$D51,Transacoes!$B$3:$B1000,"V", Transacoes!$A$3:$A1000, "&lt;"&amp;EOMONTH(DATE(H$1,H$2,1),0)))*SUMIFS(Prov_Auto!$E$3:$E1000, Prov_Auto!$A$3:$A1000, $D51, Prov_Auto!$D$3:$D1000,"&gt;="&amp;DATE(H$1,H$2,1),Prov_Auto!$D$3:$D1000, "&lt;="&amp;EOMONTH(DATE(H$1,H$2,1),0)))</f>
        <v/>
      </c>
      <c r="I51" s="48" t="str">
        <f>IF($D51="","", (SUMIFS(Transacoes!$D$3:$D1000,Transacoes!$C$3:$C1000,$D51,Transacoes!$B$3:$B1000,"C", Transacoes!$A$3:$A1000, "&lt;"&amp;EOMONTH(DATE(I$1,I$2,1),0))-SUMIFS(Transacoes!$D$3:$D1000,Transacoes!$C$3:$C1000,$D51,Transacoes!$B$3:$B1000,"V", Transacoes!$A$3:$A1000, "&lt;"&amp;EOMONTH(DATE(I$1,I$2,1),0)))*SUMIFS(Prov_Auto!$E$3:$E1000, Prov_Auto!$A$3:$A1000, $D51, Prov_Auto!$D$3:$D1000,"&gt;="&amp;DATE(I$1,I$2,1),Prov_Auto!$D$3:$D1000, "&lt;="&amp;EOMONTH(DATE(I$1,I$2,1),0)))</f>
        <v/>
      </c>
      <c r="J51" s="48" t="str">
        <f>IF($D51="","", (SUMIFS(Transacoes!$D$3:$D1000,Transacoes!$C$3:$C1000,$D51,Transacoes!$B$3:$B1000,"C", Transacoes!$A$3:$A1000, "&lt;"&amp;EOMONTH(DATE(J$1,J$2,1),0))-SUMIFS(Transacoes!$D$3:$D1000,Transacoes!$C$3:$C1000,$D51,Transacoes!$B$3:$B1000,"V", Transacoes!$A$3:$A1000, "&lt;"&amp;EOMONTH(DATE(J$1,J$2,1),0)))*SUMIFS(Prov_Auto!$E$3:$E1000, Prov_Auto!$A$3:$A1000, $D51, Prov_Auto!$D$3:$D1000,"&gt;="&amp;DATE(J$1,J$2,1),Prov_Auto!$D$3:$D1000, "&lt;="&amp;EOMONTH(DATE(J$1,J$2,1),0)))</f>
        <v/>
      </c>
      <c r="K51" s="48" t="str">
        <f>IF($D51="","", (SUMIFS(Transacoes!$D$3:$D1000,Transacoes!$C$3:$C1000,$D51,Transacoes!$B$3:$B1000,"C", Transacoes!$A$3:$A1000, "&lt;"&amp;EOMONTH(DATE(K$1,K$2,1),0))-SUMIFS(Transacoes!$D$3:$D1000,Transacoes!$C$3:$C1000,$D51,Transacoes!$B$3:$B1000,"V", Transacoes!$A$3:$A1000, "&lt;"&amp;EOMONTH(DATE(K$1,K$2,1),0)))*SUMIFS(Prov_Auto!$E$3:$E1000, Prov_Auto!$A$3:$A1000, $D51, Prov_Auto!$D$3:$D1000,"&gt;="&amp;DATE(K$1,K$2,1),Prov_Auto!$D$3:$D1000, "&lt;="&amp;EOMONTH(DATE(K$1,K$2,1),0)))</f>
        <v/>
      </c>
      <c r="L51" s="48" t="str">
        <f>IF($D51="","", (SUMIFS(Transacoes!$D$3:$D1000,Transacoes!$C$3:$C1000,$D51,Transacoes!$B$3:$B1000,"C", Transacoes!$A$3:$A1000, "&lt;"&amp;EOMONTH(DATE(L$1,L$2,1),0))-SUMIFS(Transacoes!$D$3:$D1000,Transacoes!$C$3:$C1000,$D51,Transacoes!$B$3:$B1000,"V", Transacoes!$A$3:$A1000, "&lt;"&amp;EOMONTH(DATE(L$1,L$2,1),0)))*SUMIFS(Prov_Auto!$E$3:$E1000, Prov_Auto!$A$3:$A1000, $D51, Prov_Auto!$D$3:$D1000,"&gt;="&amp;DATE(L$1,L$2,1),Prov_Auto!$D$3:$D1000, "&lt;="&amp;EOMONTH(DATE(L$1,L$2,1),0)))</f>
        <v/>
      </c>
      <c r="M51" s="48" t="str">
        <f>IF($D51="","", (SUMIFS(Transacoes!$D$3:$D1000,Transacoes!$C$3:$C1000,$D51,Transacoes!$B$3:$B1000,"C", Transacoes!$A$3:$A1000, "&lt;"&amp;EOMONTH(DATE(M$1,M$2,1),0))-SUMIFS(Transacoes!$D$3:$D1000,Transacoes!$C$3:$C1000,$D51,Transacoes!$B$3:$B1000,"V", Transacoes!$A$3:$A1000, "&lt;"&amp;EOMONTH(DATE(M$1,M$2,1),0)))*SUMIFS(Prov_Auto!$E$3:$E1000, Prov_Auto!$A$3:$A1000, $D51, Prov_Auto!$D$3:$D1000,"&gt;="&amp;DATE(M$1,M$2,1),Prov_Auto!$D$3:$D1000, "&lt;="&amp;EOMONTH(DATE(M$1,M$2,1),0)))</f>
        <v/>
      </c>
      <c r="N51" s="48" t="str">
        <f>IF($D51="","", (SUMIFS(Transacoes!$D$3:$D1000,Transacoes!$C$3:$C1000,$D51,Transacoes!$B$3:$B1000,"C", Transacoes!$A$3:$A1000, "&lt;"&amp;EOMONTH(DATE(N$1,N$2,1),0))-SUMIFS(Transacoes!$D$3:$D1000,Transacoes!$C$3:$C1000,$D51,Transacoes!$B$3:$B1000,"V", Transacoes!$A$3:$A1000, "&lt;"&amp;EOMONTH(DATE(N$1,N$2,1),0)))*SUMIFS(Prov_Auto!$E$3:$E1000, Prov_Auto!$A$3:$A1000, $D51, Prov_Auto!$D$3:$D1000,"&gt;="&amp;DATE(N$1,N$2,1),Prov_Auto!$D$3:$D1000, "&lt;="&amp;EOMONTH(DATE(N$1,N$2,1),0)))</f>
        <v/>
      </c>
      <c r="O51" s="48" t="str">
        <f>IF($D51="","", (SUMIFS(Transacoes!$D$3:$D1000,Transacoes!$C$3:$C1000,$D51,Transacoes!$B$3:$B1000,"C", Transacoes!$A$3:$A1000, "&lt;"&amp;EOMONTH(DATE(O$1,O$2,1),0))-SUMIFS(Transacoes!$D$3:$D1000,Transacoes!$C$3:$C1000,$D51,Transacoes!$B$3:$B1000,"V", Transacoes!$A$3:$A1000, "&lt;"&amp;EOMONTH(DATE(O$1,O$2,1),0)))*SUMIFS(Prov_Auto!$E$3:$E1000, Prov_Auto!$A$3:$A1000, $D51, Prov_Auto!$D$3:$D1000,"&gt;="&amp;DATE(O$1,O$2,1),Prov_Auto!$D$3:$D1000, "&lt;="&amp;EOMONTH(DATE(O$1,O$2,1),0)))</f>
        <v/>
      </c>
      <c r="P51" s="48" t="str">
        <f>IF($D51="","", (SUMIFS(Transacoes!$D$3:$D1000,Transacoes!$C$3:$C1000,$D51,Transacoes!$B$3:$B1000,"C", Transacoes!$A$3:$A1000, "&lt;"&amp;EOMONTH(DATE(P$1,P$2,1),0))-SUMIFS(Transacoes!$D$3:$D1000,Transacoes!$C$3:$C1000,$D51,Transacoes!$B$3:$B1000,"V", Transacoes!$A$3:$A1000, "&lt;"&amp;EOMONTH(DATE(P$1,P$2,1),0)))*SUMIFS(Prov_Auto!$E$3:$E1000, Prov_Auto!$A$3:$A1000, $D51, Prov_Auto!$D$3:$D1000,"&gt;="&amp;DATE(P$1,P$2,1),Prov_Auto!$D$3:$D1000, "&lt;="&amp;EOMONTH(DATE(P$1,P$2,1),0)))</f>
        <v/>
      </c>
      <c r="Q51" s="48" t="str">
        <f>IF($D51="","", (SUMIFS(Transacoes!$D$3:$D1000,Transacoes!$C$3:$C1000,$D51,Transacoes!$B$3:$B1000,"C", Transacoes!$A$3:$A1000, "&lt;"&amp;EOMONTH(DATE(Q$1,Q$2,1),0))-SUMIFS(Transacoes!$D$3:$D1000,Transacoes!$C$3:$C1000,$D51,Transacoes!$B$3:$B1000,"V", Transacoes!$A$3:$A1000, "&lt;"&amp;EOMONTH(DATE(Q$1,Q$2,1),0)))*SUMIFS(Prov_Auto!$E$3:$E1000, Prov_Auto!$A$3:$A1000, $D51, Prov_Auto!$D$3:$D1000,"&gt;="&amp;DATE(Q$1,Q$2,1),Prov_Auto!$D$3:$D1000, "&lt;="&amp;EOMONTH(DATE(Q$1,Q$2,1),0)))</f>
        <v/>
      </c>
      <c r="R51" s="47"/>
    </row>
    <row r="52">
      <c r="A52" s="47"/>
      <c r="B52" s="47"/>
      <c r="C52" s="47"/>
      <c r="D52" s="87"/>
      <c r="E52" s="48" t="str">
        <f>IF($D52="","", (SUMIFS(Transacoes!$D$3:$D1000,Transacoes!$C$3:$C1000,$D52,Transacoes!$B$3:$B1000,"C", Transacoes!$A$3:$A1000, "&lt;"&amp;EOMONTH(DATE(E$1,E$2,1),0))-SUMIFS(Transacoes!$D$3:$D1000,Transacoes!$C$3:$C1000,$D52,Transacoes!$B$3:$B1000,"V", Transacoes!$A$3:$A1000, "&lt;"&amp;EOMONTH(DATE(E$1,E$2,1),0)))*SUMIFS(Prov_Auto!$E$3:$E1000, Prov_Auto!$A$3:$A1000, $D52, Prov_Auto!$D$3:$D1000,"&gt;="&amp;DATE(E$1,E$2,1),Prov_Auto!$D$3:$D1000, "&lt;="&amp;EOMONTH(DATE(E$1,E$2,1),0)))</f>
        <v/>
      </c>
      <c r="F52" s="48" t="str">
        <f>IF($D52="","", (SUMIFS(Transacoes!$D$3:$D1000,Transacoes!$C$3:$C1000,$D52,Transacoes!$B$3:$B1000,"C", Transacoes!$A$3:$A1000, "&lt;"&amp;EOMONTH(DATE(F$1,F$2,1),0))-SUMIFS(Transacoes!$D$3:$D1000,Transacoes!$C$3:$C1000,$D52,Transacoes!$B$3:$B1000,"V", Transacoes!$A$3:$A1000, "&lt;"&amp;EOMONTH(DATE(F$1,F$2,1),0)))*SUMIFS(Prov_Auto!$E$3:$E1000, Prov_Auto!$A$3:$A1000, $D52, Prov_Auto!$D$3:$D1000,"&gt;="&amp;DATE(F$1,F$2,1),Prov_Auto!$D$3:$D1000, "&lt;="&amp;EOMONTH(DATE(F$1,F$2,1),0)))</f>
        <v/>
      </c>
      <c r="G52" s="48" t="str">
        <f>IF($D52="","", (SUMIFS(Transacoes!$D$3:$D1000,Transacoes!$C$3:$C1000,$D52,Transacoes!$B$3:$B1000,"C", Transacoes!$A$3:$A1000, "&lt;"&amp;EOMONTH(DATE(G$1,G$2,1),0))-SUMIFS(Transacoes!$D$3:$D1000,Transacoes!$C$3:$C1000,$D52,Transacoes!$B$3:$B1000,"V", Transacoes!$A$3:$A1000, "&lt;"&amp;EOMONTH(DATE(G$1,G$2,1),0)))*SUMIFS(Prov_Auto!$E$3:$E1000, Prov_Auto!$A$3:$A1000, $D52, Prov_Auto!$D$3:$D1000,"&gt;="&amp;DATE(G$1,G$2,1),Prov_Auto!$D$3:$D1000, "&lt;="&amp;EOMONTH(DATE(G$1,G$2,1),0)))</f>
        <v/>
      </c>
      <c r="H52" s="48" t="str">
        <f>IF($D52="","", (SUMIFS(Transacoes!$D$3:$D1000,Transacoes!$C$3:$C1000,$D52,Transacoes!$B$3:$B1000,"C", Transacoes!$A$3:$A1000, "&lt;"&amp;EOMONTH(DATE(H$1,H$2,1),0))-SUMIFS(Transacoes!$D$3:$D1000,Transacoes!$C$3:$C1000,$D52,Transacoes!$B$3:$B1000,"V", Transacoes!$A$3:$A1000, "&lt;"&amp;EOMONTH(DATE(H$1,H$2,1),0)))*SUMIFS(Prov_Auto!$E$3:$E1000, Prov_Auto!$A$3:$A1000, $D52, Prov_Auto!$D$3:$D1000,"&gt;="&amp;DATE(H$1,H$2,1),Prov_Auto!$D$3:$D1000, "&lt;="&amp;EOMONTH(DATE(H$1,H$2,1),0)))</f>
        <v/>
      </c>
      <c r="I52" s="48" t="str">
        <f>IF($D52="","", (SUMIFS(Transacoes!$D$3:$D1000,Transacoes!$C$3:$C1000,$D52,Transacoes!$B$3:$B1000,"C", Transacoes!$A$3:$A1000, "&lt;"&amp;EOMONTH(DATE(I$1,I$2,1),0))-SUMIFS(Transacoes!$D$3:$D1000,Transacoes!$C$3:$C1000,$D52,Transacoes!$B$3:$B1000,"V", Transacoes!$A$3:$A1000, "&lt;"&amp;EOMONTH(DATE(I$1,I$2,1),0)))*SUMIFS(Prov_Auto!$E$3:$E1000, Prov_Auto!$A$3:$A1000, $D52, Prov_Auto!$D$3:$D1000,"&gt;="&amp;DATE(I$1,I$2,1),Prov_Auto!$D$3:$D1000, "&lt;="&amp;EOMONTH(DATE(I$1,I$2,1),0)))</f>
        <v/>
      </c>
      <c r="J52" s="48" t="str">
        <f>IF($D52="","", (SUMIFS(Transacoes!$D$3:$D1000,Transacoes!$C$3:$C1000,$D52,Transacoes!$B$3:$B1000,"C", Transacoes!$A$3:$A1000, "&lt;"&amp;EOMONTH(DATE(J$1,J$2,1),0))-SUMIFS(Transacoes!$D$3:$D1000,Transacoes!$C$3:$C1000,$D52,Transacoes!$B$3:$B1000,"V", Transacoes!$A$3:$A1000, "&lt;"&amp;EOMONTH(DATE(J$1,J$2,1),0)))*SUMIFS(Prov_Auto!$E$3:$E1000, Prov_Auto!$A$3:$A1000, $D52, Prov_Auto!$D$3:$D1000,"&gt;="&amp;DATE(J$1,J$2,1),Prov_Auto!$D$3:$D1000, "&lt;="&amp;EOMONTH(DATE(J$1,J$2,1),0)))</f>
        <v/>
      </c>
      <c r="K52" s="48" t="str">
        <f>IF($D52="","", (SUMIFS(Transacoes!$D$3:$D1000,Transacoes!$C$3:$C1000,$D52,Transacoes!$B$3:$B1000,"C", Transacoes!$A$3:$A1000, "&lt;"&amp;EOMONTH(DATE(K$1,K$2,1),0))-SUMIFS(Transacoes!$D$3:$D1000,Transacoes!$C$3:$C1000,$D52,Transacoes!$B$3:$B1000,"V", Transacoes!$A$3:$A1000, "&lt;"&amp;EOMONTH(DATE(K$1,K$2,1),0)))*SUMIFS(Prov_Auto!$E$3:$E1000, Prov_Auto!$A$3:$A1000, $D52, Prov_Auto!$D$3:$D1000,"&gt;="&amp;DATE(K$1,K$2,1),Prov_Auto!$D$3:$D1000, "&lt;="&amp;EOMONTH(DATE(K$1,K$2,1),0)))</f>
        <v/>
      </c>
      <c r="L52" s="48" t="str">
        <f>IF($D52="","", (SUMIFS(Transacoes!$D$3:$D1000,Transacoes!$C$3:$C1000,$D52,Transacoes!$B$3:$B1000,"C", Transacoes!$A$3:$A1000, "&lt;"&amp;EOMONTH(DATE(L$1,L$2,1),0))-SUMIFS(Transacoes!$D$3:$D1000,Transacoes!$C$3:$C1000,$D52,Transacoes!$B$3:$B1000,"V", Transacoes!$A$3:$A1000, "&lt;"&amp;EOMONTH(DATE(L$1,L$2,1),0)))*SUMIFS(Prov_Auto!$E$3:$E1000, Prov_Auto!$A$3:$A1000, $D52, Prov_Auto!$D$3:$D1000,"&gt;="&amp;DATE(L$1,L$2,1),Prov_Auto!$D$3:$D1000, "&lt;="&amp;EOMONTH(DATE(L$1,L$2,1),0)))</f>
        <v/>
      </c>
      <c r="M52" s="48" t="str">
        <f>IF($D52="","", (SUMIFS(Transacoes!$D$3:$D1000,Transacoes!$C$3:$C1000,$D52,Transacoes!$B$3:$B1000,"C", Transacoes!$A$3:$A1000, "&lt;"&amp;EOMONTH(DATE(M$1,M$2,1),0))-SUMIFS(Transacoes!$D$3:$D1000,Transacoes!$C$3:$C1000,$D52,Transacoes!$B$3:$B1000,"V", Transacoes!$A$3:$A1000, "&lt;"&amp;EOMONTH(DATE(M$1,M$2,1),0)))*SUMIFS(Prov_Auto!$E$3:$E1000, Prov_Auto!$A$3:$A1000, $D52, Prov_Auto!$D$3:$D1000,"&gt;="&amp;DATE(M$1,M$2,1),Prov_Auto!$D$3:$D1000, "&lt;="&amp;EOMONTH(DATE(M$1,M$2,1),0)))</f>
        <v/>
      </c>
      <c r="N52" s="48" t="str">
        <f>IF($D52="","", (SUMIFS(Transacoes!$D$3:$D1000,Transacoes!$C$3:$C1000,$D52,Transacoes!$B$3:$B1000,"C", Transacoes!$A$3:$A1000, "&lt;"&amp;EOMONTH(DATE(N$1,N$2,1),0))-SUMIFS(Transacoes!$D$3:$D1000,Transacoes!$C$3:$C1000,$D52,Transacoes!$B$3:$B1000,"V", Transacoes!$A$3:$A1000, "&lt;"&amp;EOMONTH(DATE(N$1,N$2,1),0)))*SUMIFS(Prov_Auto!$E$3:$E1000, Prov_Auto!$A$3:$A1000, $D52, Prov_Auto!$D$3:$D1000,"&gt;="&amp;DATE(N$1,N$2,1),Prov_Auto!$D$3:$D1000, "&lt;="&amp;EOMONTH(DATE(N$1,N$2,1),0)))</f>
        <v/>
      </c>
      <c r="O52" s="48" t="str">
        <f>IF($D52="","", (SUMIFS(Transacoes!$D$3:$D1000,Transacoes!$C$3:$C1000,$D52,Transacoes!$B$3:$B1000,"C", Transacoes!$A$3:$A1000, "&lt;"&amp;EOMONTH(DATE(O$1,O$2,1),0))-SUMIFS(Transacoes!$D$3:$D1000,Transacoes!$C$3:$C1000,$D52,Transacoes!$B$3:$B1000,"V", Transacoes!$A$3:$A1000, "&lt;"&amp;EOMONTH(DATE(O$1,O$2,1),0)))*SUMIFS(Prov_Auto!$E$3:$E1000, Prov_Auto!$A$3:$A1000, $D52, Prov_Auto!$D$3:$D1000,"&gt;="&amp;DATE(O$1,O$2,1),Prov_Auto!$D$3:$D1000, "&lt;="&amp;EOMONTH(DATE(O$1,O$2,1),0)))</f>
        <v/>
      </c>
      <c r="P52" s="48" t="str">
        <f>IF($D52="","", (SUMIFS(Transacoes!$D$3:$D1000,Transacoes!$C$3:$C1000,$D52,Transacoes!$B$3:$B1000,"C", Transacoes!$A$3:$A1000, "&lt;"&amp;EOMONTH(DATE(P$1,P$2,1),0))-SUMIFS(Transacoes!$D$3:$D1000,Transacoes!$C$3:$C1000,$D52,Transacoes!$B$3:$B1000,"V", Transacoes!$A$3:$A1000, "&lt;"&amp;EOMONTH(DATE(P$1,P$2,1),0)))*SUMIFS(Prov_Auto!$E$3:$E1000, Prov_Auto!$A$3:$A1000, $D52, Prov_Auto!$D$3:$D1000,"&gt;="&amp;DATE(P$1,P$2,1),Prov_Auto!$D$3:$D1000, "&lt;="&amp;EOMONTH(DATE(P$1,P$2,1),0)))</f>
        <v/>
      </c>
      <c r="Q52" s="48" t="str">
        <f>IF($D52="","", (SUMIFS(Transacoes!$D$3:$D1000,Transacoes!$C$3:$C1000,$D52,Transacoes!$B$3:$B1000,"C", Transacoes!$A$3:$A1000, "&lt;"&amp;EOMONTH(DATE(Q$1,Q$2,1),0))-SUMIFS(Transacoes!$D$3:$D1000,Transacoes!$C$3:$C1000,$D52,Transacoes!$B$3:$B1000,"V", Transacoes!$A$3:$A1000, "&lt;"&amp;EOMONTH(DATE(Q$1,Q$2,1),0)))*SUMIFS(Prov_Auto!$E$3:$E1000, Prov_Auto!$A$3:$A1000, $D52, Prov_Auto!$D$3:$D1000,"&gt;="&amp;DATE(Q$1,Q$2,1),Prov_Auto!$D$3:$D1000, "&lt;="&amp;EOMONTH(DATE(Q$1,Q$2,1),0)))</f>
        <v/>
      </c>
      <c r="R52" s="47"/>
    </row>
    <row r="53">
      <c r="A53" s="47"/>
      <c r="B53" s="47"/>
      <c r="C53" s="47"/>
      <c r="D53" s="87"/>
      <c r="E53" s="48" t="str">
        <f>IF($D53="","", (SUMIFS(Transacoes!$D$3:$D1000,Transacoes!$C$3:$C1000,$D53,Transacoes!$B$3:$B1000,"C", Transacoes!$A$3:$A1000, "&lt;"&amp;EOMONTH(DATE(E$1,E$2,1),0))-SUMIFS(Transacoes!$D$3:$D1000,Transacoes!$C$3:$C1000,$D53,Transacoes!$B$3:$B1000,"V", Transacoes!$A$3:$A1000, "&lt;"&amp;EOMONTH(DATE(E$1,E$2,1),0)))*SUMIFS(Prov_Auto!$E$3:$E1000, Prov_Auto!$A$3:$A1000, $D53, Prov_Auto!$D$3:$D1000,"&gt;="&amp;DATE(E$1,E$2,1),Prov_Auto!$D$3:$D1000, "&lt;="&amp;EOMONTH(DATE(E$1,E$2,1),0)))</f>
        <v/>
      </c>
      <c r="F53" s="48" t="str">
        <f>IF($D53="","", (SUMIFS(Transacoes!$D$3:$D1000,Transacoes!$C$3:$C1000,$D53,Transacoes!$B$3:$B1000,"C", Transacoes!$A$3:$A1000, "&lt;"&amp;EOMONTH(DATE(F$1,F$2,1),0))-SUMIFS(Transacoes!$D$3:$D1000,Transacoes!$C$3:$C1000,$D53,Transacoes!$B$3:$B1000,"V", Transacoes!$A$3:$A1000, "&lt;"&amp;EOMONTH(DATE(F$1,F$2,1),0)))*SUMIFS(Prov_Auto!$E$3:$E1000, Prov_Auto!$A$3:$A1000, $D53, Prov_Auto!$D$3:$D1000,"&gt;="&amp;DATE(F$1,F$2,1),Prov_Auto!$D$3:$D1000, "&lt;="&amp;EOMONTH(DATE(F$1,F$2,1),0)))</f>
        <v/>
      </c>
      <c r="G53" s="48" t="str">
        <f>IF($D53="","", (SUMIFS(Transacoes!$D$3:$D1000,Transacoes!$C$3:$C1000,$D53,Transacoes!$B$3:$B1000,"C", Transacoes!$A$3:$A1000, "&lt;"&amp;EOMONTH(DATE(G$1,G$2,1),0))-SUMIFS(Transacoes!$D$3:$D1000,Transacoes!$C$3:$C1000,$D53,Transacoes!$B$3:$B1000,"V", Transacoes!$A$3:$A1000, "&lt;"&amp;EOMONTH(DATE(G$1,G$2,1),0)))*SUMIFS(Prov_Auto!$E$3:$E1000, Prov_Auto!$A$3:$A1000, $D53, Prov_Auto!$D$3:$D1000,"&gt;="&amp;DATE(G$1,G$2,1),Prov_Auto!$D$3:$D1000, "&lt;="&amp;EOMONTH(DATE(G$1,G$2,1),0)))</f>
        <v/>
      </c>
      <c r="H53" s="48" t="str">
        <f>IF($D53="","", (SUMIFS(Transacoes!$D$3:$D1000,Transacoes!$C$3:$C1000,$D53,Transacoes!$B$3:$B1000,"C", Transacoes!$A$3:$A1000, "&lt;"&amp;EOMONTH(DATE(H$1,H$2,1),0))-SUMIFS(Transacoes!$D$3:$D1000,Transacoes!$C$3:$C1000,$D53,Transacoes!$B$3:$B1000,"V", Transacoes!$A$3:$A1000, "&lt;"&amp;EOMONTH(DATE(H$1,H$2,1),0)))*SUMIFS(Prov_Auto!$E$3:$E1000, Prov_Auto!$A$3:$A1000, $D53, Prov_Auto!$D$3:$D1000,"&gt;="&amp;DATE(H$1,H$2,1),Prov_Auto!$D$3:$D1000, "&lt;="&amp;EOMONTH(DATE(H$1,H$2,1),0)))</f>
        <v/>
      </c>
      <c r="I53" s="48" t="str">
        <f>IF($D53="","", (SUMIFS(Transacoes!$D$3:$D1000,Transacoes!$C$3:$C1000,$D53,Transacoes!$B$3:$B1000,"C", Transacoes!$A$3:$A1000, "&lt;"&amp;EOMONTH(DATE(I$1,I$2,1),0))-SUMIFS(Transacoes!$D$3:$D1000,Transacoes!$C$3:$C1000,$D53,Transacoes!$B$3:$B1000,"V", Transacoes!$A$3:$A1000, "&lt;"&amp;EOMONTH(DATE(I$1,I$2,1),0)))*SUMIFS(Prov_Auto!$E$3:$E1000, Prov_Auto!$A$3:$A1000, $D53, Prov_Auto!$D$3:$D1000,"&gt;="&amp;DATE(I$1,I$2,1),Prov_Auto!$D$3:$D1000, "&lt;="&amp;EOMONTH(DATE(I$1,I$2,1),0)))</f>
        <v/>
      </c>
      <c r="J53" s="48" t="str">
        <f>IF($D53="","", (SUMIFS(Transacoes!$D$3:$D1000,Transacoes!$C$3:$C1000,$D53,Transacoes!$B$3:$B1000,"C", Transacoes!$A$3:$A1000, "&lt;"&amp;EOMONTH(DATE(J$1,J$2,1),0))-SUMIFS(Transacoes!$D$3:$D1000,Transacoes!$C$3:$C1000,$D53,Transacoes!$B$3:$B1000,"V", Transacoes!$A$3:$A1000, "&lt;"&amp;EOMONTH(DATE(J$1,J$2,1),0)))*SUMIFS(Prov_Auto!$E$3:$E1000, Prov_Auto!$A$3:$A1000, $D53, Prov_Auto!$D$3:$D1000,"&gt;="&amp;DATE(J$1,J$2,1),Prov_Auto!$D$3:$D1000, "&lt;="&amp;EOMONTH(DATE(J$1,J$2,1),0)))</f>
        <v/>
      </c>
      <c r="K53" s="48" t="str">
        <f>IF($D53="","", (SUMIFS(Transacoes!$D$3:$D1000,Transacoes!$C$3:$C1000,$D53,Transacoes!$B$3:$B1000,"C", Transacoes!$A$3:$A1000, "&lt;"&amp;EOMONTH(DATE(K$1,K$2,1),0))-SUMIFS(Transacoes!$D$3:$D1000,Transacoes!$C$3:$C1000,$D53,Transacoes!$B$3:$B1000,"V", Transacoes!$A$3:$A1000, "&lt;"&amp;EOMONTH(DATE(K$1,K$2,1),0)))*SUMIFS(Prov_Auto!$E$3:$E1000, Prov_Auto!$A$3:$A1000, $D53, Prov_Auto!$D$3:$D1000,"&gt;="&amp;DATE(K$1,K$2,1),Prov_Auto!$D$3:$D1000, "&lt;="&amp;EOMONTH(DATE(K$1,K$2,1),0)))</f>
        <v/>
      </c>
      <c r="L53" s="48" t="str">
        <f>IF($D53="","", (SUMIFS(Transacoes!$D$3:$D1000,Transacoes!$C$3:$C1000,$D53,Transacoes!$B$3:$B1000,"C", Transacoes!$A$3:$A1000, "&lt;"&amp;EOMONTH(DATE(L$1,L$2,1),0))-SUMIFS(Transacoes!$D$3:$D1000,Transacoes!$C$3:$C1000,$D53,Transacoes!$B$3:$B1000,"V", Transacoes!$A$3:$A1000, "&lt;"&amp;EOMONTH(DATE(L$1,L$2,1),0)))*SUMIFS(Prov_Auto!$E$3:$E1000, Prov_Auto!$A$3:$A1000, $D53, Prov_Auto!$D$3:$D1000,"&gt;="&amp;DATE(L$1,L$2,1),Prov_Auto!$D$3:$D1000, "&lt;="&amp;EOMONTH(DATE(L$1,L$2,1),0)))</f>
        <v/>
      </c>
      <c r="M53" s="48" t="str">
        <f>IF($D53="","", (SUMIFS(Transacoes!$D$3:$D1000,Transacoes!$C$3:$C1000,$D53,Transacoes!$B$3:$B1000,"C", Transacoes!$A$3:$A1000, "&lt;"&amp;EOMONTH(DATE(M$1,M$2,1),0))-SUMIFS(Transacoes!$D$3:$D1000,Transacoes!$C$3:$C1000,$D53,Transacoes!$B$3:$B1000,"V", Transacoes!$A$3:$A1000, "&lt;"&amp;EOMONTH(DATE(M$1,M$2,1),0)))*SUMIFS(Prov_Auto!$E$3:$E1000, Prov_Auto!$A$3:$A1000, $D53, Prov_Auto!$D$3:$D1000,"&gt;="&amp;DATE(M$1,M$2,1),Prov_Auto!$D$3:$D1000, "&lt;="&amp;EOMONTH(DATE(M$1,M$2,1),0)))</f>
        <v/>
      </c>
      <c r="N53" s="48" t="str">
        <f>IF($D53="","", (SUMIFS(Transacoes!$D$3:$D1000,Transacoes!$C$3:$C1000,$D53,Transacoes!$B$3:$B1000,"C", Transacoes!$A$3:$A1000, "&lt;"&amp;EOMONTH(DATE(N$1,N$2,1),0))-SUMIFS(Transacoes!$D$3:$D1000,Transacoes!$C$3:$C1000,$D53,Transacoes!$B$3:$B1000,"V", Transacoes!$A$3:$A1000, "&lt;"&amp;EOMONTH(DATE(N$1,N$2,1),0)))*SUMIFS(Prov_Auto!$E$3:$E1000, Prov_Auto!$A$3:$A1000, $D53, Prov_Auto!$D$3:$D1000,"&gt;="&amp;DATE(N$1,N$2,1),Prov_Auto!$D$3:$D1000, "&lt;="&amp;EOMONTH(DATE(N$1,N$2,1),0)))</f>
        <v/>
      </c>
      <c r="O53" s="48" t="str">
        <f>IF($D53="","", (SUMIFS(Transacoes!$D$3:$D1000,Transacoes!$C$3:$C1000,$D53,Transacoes!$B$3:$B1000,"C", Transacoes!$A$3:$A1000, "&lt;"&amp;EOMONTH(DATE(O$1,O$2,1),0))-SUMIFS(Transacoes!$D$3:$D1000,Transacoes!$C$3:$C1000,$D53,Transacoes!$B$3:$B1000,"V", Transacoes!$A$3:$A1000, "&lt;"&amp;EOMONTH(DATE(O$1,O$2,1),0)))*SUMIFS(Prov_Auto!$E$3:$E1000, Prov_Auto!$A$3:$A1000, $D53, Prov_Auto!$D$3:$D1000,"&gt;="&amp;DATE(O$1,O$2,1),Prov_Auto!$D$3:$D1000, "&lt;="&amp;EOMONTH(DATE(O$1,O$2,1),0)))</f>
        <v/>
      </c>
      <c r="P53" s="48" t="str">
        <f>IF($D53="","", (SUMIFS(Transacoes!$D$3:$D1000,Transacoes!$C$3:$C1000,$D53,Transacoes!$B$3:$B1000,"C", Transacoes!$A$3:$A1000, "&lt;"&amp;EOMONTH(DATE(P$1,P$2,1),0))-SUMIFS(Transacoes!$D$3:$D1000,Transacoes!$C$3:$C1000,$D53,Transacoes!$B$3:$B1000,"V", Transacoes!$A$3:$A1000, "&lt;"&amp;EOMONTH(DATE(P$1,P$2,1),0)))*SUMIFS(Prov_Auto!$E$3:$E1000, Prov_Auto!$A$3:$A1000, $D53, Prov_Auto!$D$3:$D1000,"&gt;="&amp;DATE(P$1,P$2,1),Prov_Auto!$D$3:$D1000, "&lt;="&amp;EOMONTH(DATE(P$1,P$2,1),0)))</f>
        <v/>
      </c>
      <c r="Q53" s="48" t="str">
        <f>IF($D53="","", (SUMIFS(Transacoes!$D$3:$D1000,Transacoes!$C$3:$C1000,$D53,Transacoes!$B$3:$B1000,"C", Transacoes!$A$3:$A1000, "&lt;"&amp;EOMONTH(DATE(Q$1,Q$2,1),0))-SUMIFS(Transacoes!$D$3:$D1000,Transacoes!$C$3:$C1000,$D53,Transacoes!$B$3:$B1000,"V", Transacoes!$A$3:$A1000, "&lt;"&amp;EOMONTH(DATE(Q$1,Q$2,1),0)))*SUMIFS(Prov_Auto!$E$3:$E1000, Prov_Auto!$A$3:$A1000, $D53, Prov_Auto!$D$3:$D1000,"&gt;="&amp;DATE(Q$1,Q$2,1),Prov_Auto!$D$3:$D1000, "&lt;="&amp;EOMONTH(DATE(Q$1,Q$2,1),0)))</f>
        <v/>
      </c>
      <c r="R53" s="47"/>
    </row>
    <row r="54">
      <c r="A54" s="47"/>
      <c r="B54" s="47"/>
      <c r="C54" s="47"/>
      <c r="D54" s="87"/>
      <c r="E54" s="48" t="str">
        <f>IF($D54="","", (SUMIFS(Transacoes!$D$3:$D1000,Transacoes!$C$3:$C1000,$D54,Transacoes!$B$3:$B1000,"C", Transacoes!$A$3:$A1000, "&lt;"&amp;EOMONTH(DATE(E$1,E$2,1),0))-SUMIFS(Transacoes!$D$3:$D1000,Transacoes!$C$3:$C1000,$D54,Transacoes!$B$3:$B1000,"V", Transacoes!$A$3:$A1000, "&lt;"&amp;EOMONTH(DATE(E$1,E$2,1),0)))*SUMIFS(Prov_Auto!$E$3:$E1000, Prov_Auto!$A$3:$A1000, $D54, Prov_Auto!$D$3:$D1000,"&gt;="&amp;DATE(E$1,E$2,1),Prov_Auto!$D$3:$D1000, "&lt;="&amp;EOMONTH(DATE(E$1,E$2,1),0)))</f>
        <v/>
      </c>
      <c r="F54" s="48" t="str">
        <f>IF($D54="","", (SUMIFS(Transacoes!$D$3:$D1000,Transacoes!$C$3:$C1000,$D54,Transacoes!$B$3:$B1000,"C", Transacoes!$A$3:$A1000, "&lt;"&amp;EOMONTH(DATE(F$1,F$2,1),0))-SUMIFS(Transacoes!$D$3:$D1000,Transacoes!$C$3:$C1000,$D54,Transacoes!$B$3:$B1000,"V", Transacoes!$A$3:$A1000, "&lt;"&amp;EOMONTH(DATE(F$1,F$2,1),0)))*SUMIFS(Prov_Auto!$E$3:$E1000, Prov_Auto!$A$3:$A1000, $D54, Prov_Auto!$D$3:$D1000,"&gt;="&amp;DATE(F$1,F$2,1),Prov_Auto!$D$3:$D1000, "&lt;="&amp;EOMONTH(DATE(F$1,F$2,1),0)))</f>
        <v/>
      </c>
      <c r="G54" s="48" t="str">
        <f>IF($D54="","", (SUMIFS(Transacoes!$D$3:$D1000,Transacoes!$C$3:$C1000,$D54,Transacoes!$B$3:$B1000,"C", Transacoes!$A$3:$A1000, "&lt;"&amp;EOMONTH(DATE(G$1,G$2,1),0))-SUMIFS(Transacoes!$D$3:$D1000,Transacoes!$C$3:$C1000,$D54,Transacoes!$B$3:$B1000,"V", Transacoes!$A$3:$A1000, "&lt;"&amp;EOMONTH(DATE(G$1,G$2,1),0)))*SUMIFS(Prov_Auto!$E$3:$E1000, Prov_Auto!$A$3:$A1000, $D54, Prov_Auto!$D$3:$D1000,"&gt;="&amp;DATE(G$1,G$2,1),Prov_Auto!$D$3:$D1000, "&lt;="&amp;EOMONTH(DATE(G$1,G$2,1),0)))</f>
        <v/>
      </c>
      <c r="H54" s="48" t="str">
        <f>IF($D54="","", (SUMIFS(Transacoes!$D$3:$D1000,Transacoes!$C$3:$C1000,$D54,Transacoes!$B$3:$B1000,"C", Transacoes!$A$3:$A1000, "&lt;"&amp;EOMONTH(DATE(H$1,H$2,1),0))-SUMIFS(Transacoes!$D$3:$D1000,Transacoes!$C$3:$C1000,$D54,Transacoes!$B$3:$B1000,"V", Transacoes!$A$3:$A1000, "&lt;"&amp;EOMONTH(DATE(H$1,H$2,1),0)))*SUMIFS(Prov_Auto!$E$3:$E1000, Prov_Auto!$A$3:$A1000, $D54, Prov_Auto!$D$3:$D1000,"&gt;="&amp;DATE(H$1,H$2,1),Prov_Auto!$D$3:$D1000, "&lt;="&amp;EOMONTH(DATE(H$1,H$2,1),0)))</f>
        <v/>
      </c>
      <c r="I54" s="48" t="str">
        <f>IF($D54="","", (SUMIFS(Transacoes!$D$3:$D1000,Transacoes!$C$3:$C1000,$D54,Transacoes!$B$3:$B1000,"C", Transacoes!$A$3:$A1000, "&lt;"&amp;EOMONTH(DATE(I$1,I$2,1),0))-SUMIFS(Transacoes!$D$3:$D1000,Transacoes!$C$3:$C1000,$D54,Transacoes!$B$3:$B1000,"V", Transacoes!$A$3:$A1000, "&lt;"&amp;EOMONTH(DATE(I$1,I$2,1),0)))*SUMIFS(Prov_Auto!$E$3:$E1000, Prov_Auto!$A$3:$A1000, $D54, Prov_Auto!$D$3:$D1000,"&gt;="&amp;DATE(I$1,I$2,1),Prov_Auto!$D$3:$D1000, "&lt;="&amp;EOMONTH(DATE(I$1,I$2,1),0)))</f>
        <v/>
      </c>
      <c r="J54" s="48" t="str">
        <f>IF($D54="","", (SUMIFS(Transacoes!$D$3:$D1000,Transacoes!$C$3:$C1000,$D54,Transacoes!$B$3:$B1000,"C", Transacoes!$A$3:$A1000, "&lt;"&amp;EOMONTH(DATE(J$1,J$2,1),0))-SUMIFS(Transacoes!$D$3:$D1000,Transacoes!$C$3:$C1000,$D54,Transacoes!$B$3:$B1000,"V", Transacoes!$A$3:$A1000, "&lt;"&amp;EOMONTH(DATE(J$1,J$2,1),0)))*SUMIFS(Prov_Auto!$E$3:$E1000, Prov_Auto!$A$3:$A1000, $D54, Prov_Auto!$D$3:$D1000,"&gt;="&amp;DATE(J$1,J$2,1),Prov_Auto!$D$3:$D1000, "&lt;="&amp;EOMONTH(DATE(J$1,J$2,1),0)))</f>
        <v/>
      </c>
      <c r="K54" s="48" t="str">
        <f>IF($D54="","", (SUMIFS(Transacoes!$D$3:$D1000,Transacoes!$C$3:$C1000,$D54,Transacoes!$B$3:$B1000,"C", Transacoes!$A$3:$A1000, "&lt;"&amp;EOMONTH(DATE(K$1,K$2,1),0))-SUMIFS(Transacoes!$D$3:$D1000,Transacoes!$C$3:$C1000,$D54,Transacoes!$B$3:$B1000,"V", Transacoes!$A$3:$A1000, "&lt;"&amp;EOMONTH(DATE(K$1,K$2,1),0)))*SUMIFS(Prov_Auto!$E$3:$E1000, Prov_Auto!$A$3:$A1000, $D54, Prov_Auto!$D$3:$D1000,"&gt;="&amp;DATE(K$1,K$2,1),Prov_Auto!$D$3:$D1000, "&lt;="&amp;EOMONTH(DATE(K$1,K$2,1),0)))</f>
        <v/>
      </c>
      <c r="L54" s="48" t="str">
        <f>IF($D54="","", (SUMIFS(Transacoes!$D$3:$D1000,Transacoes!$C$3:$C1000,$D54,Transacoes!$B$3:$B1000,"C", Transacoes!$A$3:$A1000, "&lt;"&amp;EOMONTH(DATE(L$1,L$2,1),0))-SUMIFS(Transacoes!$D$3:$D1000,Transacoes!$C$3:$C1000,$D54,Transacoes!$B$3:$B1000,"V", Transacoes!$A$3:$A1000, "&lt;"&amp;EOMONTH(DATE(L$1,L$2,1),0)))*SUMIFS(Prov_Auto!$E$3:$E1000, Prov_Auto!$A$3:$A1000, $D54, Prov_Auto!$D$3:$D1000,"&gt;="&amp;DATE(L$1,L$2,1),Prov_Auto!$D$3:$D1000, "&lt;="&amp;EOMONTH(DATE(L$1,L$2,1),0)))</f>
        <v/>
      </c>
      <c r="M54" s="48" t="str">
        <f>IF($D54="","", (SUMIFS(Transacoes!$D$3:$D1000,Transacoes!$C$3:$C1000,$D54,Transacoes!$B$3:$B1000,"C", Transacoes!$A$3:$A1000, "&lt;"&amp;EOMONTH(DATE(M$1,M$2,1),0))-SUMIFS(Transacoes!$D$3:$D1000,Transacoes!$C$3:$C1000,$D54,Transacoes!$B$3:$B1000,"V", Transacoes!$A$3:$A1000, "&lt;"&amp;EOMONTH(DATE(M$1,M$2,1),0)))*SUMIFS(Prov_Auto!$E$3:$E1000, Prov_Auto!$A$3:$A1000, $D54, Prov_Auto!$D$3:$D1000,"&gt;="&amp;DATE(M$1,M$2,1),Prov_Auto!$D$3:$D1000, "&lt;="&amp;EOMONTH(DATE(M$1,M$2,1),0)))</f>
        <v/>
      </c>
      <c r="N54" s="48" t="str">
        <f>IF($D54="","", (SUMIFS(Transacoes!$D$3:$D1000,Transacoes!$C$3:$C1000,$D54,Transacoes!$B$3:$B1000,"C", Transacoes!$A$3:$A1000, "&lt;"&amp;EOMONTH(DATE(N$1,N$2,1),0))-SUMIFS(Transacoes!$D$3:$D1000,Transacoes!$C$3:$C1000,$D54,Transacoes!$B$3:$B1000,"V", Transacoes!$A$3:$A1000, "&lt;"&amp;EOMONTH(DATE(N$1,N$2,1),0)))*SUMIFS(Prov_Auto!$E$3:$E1000, Prov_Auto!$A$3:$A1000, $D54, Prov_Auto!$D$3:$D1000,"&gt;="&amp;DATE(N$1,N$2,1),Prov_Auto!$D$3:$D1000, "&lt;="&amp;EOMONTH(DATE(N$1,N$2,1),0)))</f>
        <v/>
      </c>
      <c r="O54" s="48" t="str">
        <f>IF($D54="","", (SUMIFS(Transacoes!$D$3:$D1000,Transacoes!$C$3:$C1000,$D54,Transacoes!$B$3:$B1000,"C", Transacoes!$A$3:$A1000, "&lt;"&amp;EOMONTH(DATE(O$1,O$2,1),0))-SUMIFS(Transacoes!$D$3:$D1000,Transacoes!$C$3:$C1000,$D54,Transacoes!$B$3:$B1000,"V", Transacoes!$A$3:$A1000, "&lt;"&amp;EOMONTH(DATE(O$1,O$2,1),0)))*SUMIFS(Prov_Auto!$E$3:$E1000, Prov_Auto!$A$3:$A1000, $D54, Prov_Auto!$D$3:$D1000,"&gt;="&amp;DATE(O$1,O$2,1),Prov_Auto!$D$3:$D1000, "&lt;="&amp;EOMONTH(DATE(O$1,O$2,1),0)))</f>
        <v/>
      </c>
      <c r="P54" s="48" t="str">
        <f>IF($D54="","", (SUMIFS(Transacoes!$D$3:$D1000,Transacoes!$C$3:$C1000,$D54,Transacoes!$B$3:$B1000,"C", Transacoes!$A$3:$A1000, "&lt;"&amp;EOMONTH(DATE(P$1,P$2,1),0))-SUMIFS(Transacoes!$D$3:$D1000,Transacoes!$C$3:$C1000,$D54,Transacoes!$B$3:$B1000,"V", Transacoes!$A$3:$A1000, "&lt;"&amp;EOMONTH(DATE(P$1,P$2,1),0)))*SUMIFS(Prov_Auto!$E$3:$E1000, Prov_Auto!$A$3:$A1000, $D54, Prov_Auto!$D$3:$D1000,"&gt;="&amp;DATE(P$1,P$2,1),Prov_Auto!$D$3:$D1000, "&lt;="&amp;EOMONTH(DATE(P$1,P$2,1),0)))</f>
        <v/>
      </c>
      <c r="Q54" s="48" t="str">
        <f>IF($D54="","", (SUMIFS(Transacoes!$D$3:$D1000,Transacoes!$C$3:$C1000,$D54,Transacoes!$B$3:$B1000,"C", Transacoes!$A$3:$A1000, "&lt;"&amp;EOMONTH(DATE(Q$1,Q$2,1),0))-SUMIFS(Transacoes!$D$3:$D1000,Transacoes!$C$3:$C1000,$D54,Transacoes!$B$3:$B1000,"V", Transacoes!$A$3:$A1000, "&lt;"&amp;EOMONTH(DATE(Q$1,Q$2,1),0)))*SUMIFS(Prov_Auto!$E$3:$E1000, Prov_Auto!$A$3:$A1000, $D54, Prov_Auto!$D$3:$D1000,"&gt;="&amp;DATE(Q$1,Q$2,1),Prov_Auto!$D$3:$D1000, "&lt;="&amp;EOMONTH(DATE(Q$1,Q$2,1),0)))</f>
        <v/>
      </c>
      <c r="R54" s="47"/>
    </row>
    <row r="55">
      <c r="A55" s="47"/>
      <c r="B55" s="47"/>
      <c r="C55" s="47"/>
      <c r="D55" s="87"/>
      <c r="E55" s="48" t="str">
        <f>IF($D55="","", (SUMIFS(Transacoes!$D$3:$D1000,Transacoes!$C$3:$C1000,$D55,Transacoes!$B$3:$B1000,"C", Transacoes!$A$3:$A1000, "&lt;"&amp;EOMONTH(DATE(E$1,E$2,1),0))-SUMIFS(Transacoes!$D$3:$D1000,Transacoes!$C$3:$C1000,$D55,Transacoes!$B$3:$B1000,"V", Transacoes!$A$3:$A1000, "&lt;"&amp;EOMONTH(DATE(E$1,E$2,1),0)))*SUMIFS(Prov_Auto!$E$3:$E1000, Prov_Auto!$A$3:$A1000, $D55, Prov_Auto!$D$3:$D1000,"&gt;="&amp;DATE(E$1,E$2,1),Prov_Auto!$D$3:$D1000, "&lt;="&amp;EOMONTH(DATE(E$1,E$2,1),0)))</f>
        <v/>
      </c>
      <c r="F55" s="48" t="str">
        <f>IF($D55="","", (SUMIFS(Transacoes!$D$3:$D1000,Transacoes!$C$3:$C1000,$D55,Transacoes!$B$3:$B1000,"C", Transacoes!$A$3:$A1000, "&lt;"&amp;EOMONTH(DATE(F$1,F$2,1),0))-SUMIFS(Transacoes!$D$3:$D1000,Transacoes!$C$3:$C1000,$D55,Transacoes!$B$3:$B1000,"V", Transacoes!$A$3:$A1000, "&lt;"&amp;EOMONTH(DATE(F$1,F$2,1),0)))*SUMIFS(Prov_Auto!$E$3:$E1000, Prov_Auto!$A$3:$A1000, $D55, Prov_Auto!$D$3:$D1000,"&gt;="&amp;DATE(F$1,F$2,1),Prov_Auto!$D$3:$D1000, "&lt;="&amp;EOMONTH(DATE(F$1,F$2,1),0)))</f>
        <v/>
      </c>
      <c r="G55" s="48" t="str">
        <f>IF($D55="","", (SUMIFS(Transacoes!$D$3:$D1000,Transacoes!$C$3:$C1000,$D55,Transacoes!$B$3:$B1000,"C", Transacoes!$A$3:$A1000, "&lt;"&amp;EOMONTH(DATE(G$1,G$2,1),0))-SUMIFS(Transacoes!$D$3:$D1000,Transacoes!$C$3:$C1000,$D55,Transacoes!$B$3:$B1000,"V", Transacoes!$A$3:$A1000, "&lt;"&amp;EOMONTH(DATE(G$1,G$2,1),0)))*SUMIFS(Prov_Auto!$E$3:$E1000, Prov_Auto!$A$3:$A1000, $D55, Prov_Auto!$D$3:$D1000,"&gt;="&amp;DATE(G$1,G$2,1),Prov_Auto!$D$3:$D1000, "&lt;="&amp;EOMONTH(DATE(G$1,G$2,1),0)))</f>
        <v/>
      </c>
      <c r="H55" s="48" t="str">
        <f>IF($D55="","", (SUMIFS(Transacoes!$D$3:$D1000,Transacoes!$C$3:$C1000,$D55,Transacoes!$B$3:$B1000,"C", Transacoes!$A$3:$A1000, "&lt;"&amp;EOMONTH(DATE(H$1,H$2,1),0))-SUMIFS(Transacoes!$D$3:$D1000,Transacoes!$C$3:$C1000,$D55,Transacoes!$B$3:$B1000,"V", Transacoes!$A$3:$A1000, "&lt;"&amp;EOMONTH(DATE(H$1,H$2,1),0)))*SUMIFS(Prov_Auto!$E$3:$E1000, Prov_Auto!$A$3:$A1000, $D55, Prov_Auto!$D$3:$D1000,"&gt;="&amp;DATE(H$1,H$2,1),Prov_Auto!$D$3:$D1000, "&lt;="&amp;EOMONTH(DATE(H$1,H$2,1),0)))</f>
        <v/>
      </c>
      <c r="I55" s="48" t="str">
        <f>IF($D55="","", (SUMIFS(Transacoes!$D$3:$D1000,Transacoes!$C$3:$C1000,$D55,Transacoes!$B$3:$B1000,"C", Transacoes!$A$3:$A1000, "&lt;"&amp;EOMONTH(DATE(I$1,I$2,1),0))-SUMIFS(Transacoes!$D$3:$D1000,Transacoes!$C$3:$C1000,$D55,Transacoes!$B$3:$B1000,"V", Transacoes!$A$3:$A1000, "&lt;"&amp;EOMONTH(DATE(I$1,I$2,1),0)))*SUMIFS(Prov_Auto!$E$3:$E1000, Prov_Auto!$A$3:$A1000, $D55, Prov_Auto!$D$3:$D1000,"&gt;="&amp;DATE(I$1,I$2,1),Prov_Auto!$D$3:$D1000, "&lt;="&amp;EOMONTH(DATE(I$1,I$2,1),0)))</f>
        <v/>
      </c>
      <c r="J55" s="48" t="str">
        <f>IF($D55="","", (SUMIFS(Transacoes!$D$3:$D1000,Transacoes!$C$3:$C1000,$D55,Transacoes!$B$3:$B1000,"C", Transacoes!$A$3:$A1000, "&lt;"&amp;EOMONTH(DATE(J$1,J$2,1),0))-SUMIFS(Transacoes!$D$3:$D1000,Transacoes!$C$3:$C1000,$D55,Transacoes!$B$3:$B1000,"V", Transacoes!$A$3:$A1000, "&lt;"&amp;EOMONTH(DATE(J$1,J$2,1),0)))*SUMIFS(Prov_Auto!$E$3:$E1000, Prov_Auto!$A$3:$A1000, $D55, Prov_Auto!$D$3:$D1000,"&gt;="&amp;DATE(J$1,J$2,1),Prov_Auto!$D$3:$D1000, "&lt;="&amp;EOMONTH(DATE(J$1,J$2,1),0)))</f>
        <v/>
      </c>
      <c r="K55" s="48" t="str">
        <f>IF($D55="","", (SUMIFS(Transacoes!$D$3:$D1000,Transacoes!$C$3:$C1000,$D55,Transacoes!$B$3:$B1000,"C", Transacoes!$A$3:$A1000, "&lt;"&amp;EOMONTH(DATE(K$1,K$2,1),0))-SUMIFS(Transacoes!$D$3:$D1000,Transacoes!$C$3:$C1000,$D55,Transacoes!$B$3:$B1000,"V", Transacoes!$A$3:$A1000, "&lt;"&amp;EOMONTH(DATE(K$1,K$2,1),0)))*SUMIFS(Prov_Auto!$E$3:$E1000, Prov_Auto!$A$3:$A1000, $D55, Prov_Auto!$D$3:$D1000,"&gt;="&amp;DATE(K$1,K$2,1),Prov_Auto!$D$3:$D1000, "&lt;="&amp;EOMONTH(DATE(K$1,K$2,1),0)))</f>
        <v/>
      </c>
      <c r="L55" s="48" t="str">
        <f>IF($D55="","", (SUMIFS(Transacoes!$D$3:$D1000,Transacoes!$C$3:$C1000,$D55,Transacoes!$B$3:$B1000,"C", Transacoes!$A$3:$A1000, "&lt;"&amp;EOMONTH(DATE(L$1,L$2,1),0))-SUMIFS(Transacoes!$D$3:$D1000,Transacoes!$C$3:$C1000,$D55,Transacoes!$B$3:$B1000,"V", Transacoes!$A$3:$A1000, "&lt;"&amp;EOMONTH(DATE(L$1,L$2,1),0)))*SUMIFS(Prov_Auto!$E$3:$E1000, Prov_Auto!$A$3:$A1000, $D55, Prov_Auto!$D$3:$D1000,"&gt;="&amp;DATE(L$1,L$2,1),Prov_Auto!$D$3:$D1000, "&lt;="&amp;EOMONTH(DATE(L$1,L$2,1),0)))</f>
        <v/>
      </c>
      <c r="M55" s="48" t="str">
        <f>IF($D55="","", (SUMIFS(Transacoes!$D$3:$D1000,Transacoes!$C$3:$C1000,$D55,Transacoes!$B$3:$B1000,"C", Transacoes!$A$3:$A1000, "&lt;"&amp;EOMONTH(DATE(M$1,M$2,1),0))-SUMIFS(Transacoes!$D$3:$D1000,Transacoes!$C$3:$C1000,$D55,Transacoes!$B$3:$B1000,"V", Transacoes!$A$3:$A1000, "&lt;"&amp;EOMONTH(DATE(M$1,M$2,1),0)))*SUMIFS(Prov_Auto!$E$3:$E1000, Prov_Auto!$A$3:$A1000, $D55, Prov_Auto!$D$3:$D1000,"&gt;="&amp;DATE(M$1,M$2,1),Prov_Auto!$D$3:$D1000, "&lt;="&amp;EOMONTH(DATE(M$1,M$2,1),0)))</f>
        <v/>
      </c>
      <c r="N55" s="48" t="str">
        <f>IF($D55="","", (SUMIFS(Transacoes!$D$3:$D1000,Transacoes!$C$3:$C1000,$D55,Transacoes!$B$3:$B1000,"C", Transacoes!$A$3:$A1000, "&lt;"&amp;EOMONTH(DATE(N$1,N$2,1),0))-SUMIFS(Transacoes!$D$3:$D1000,Transacoes!$C$3:$C1000,$D55,Transacoes!$B$3:$B1000,"V", Transacoes!$A$3:$A1000, "&lt;"&amp;EOMONTH(DATE(N$1,N$2,1),0)))*SUMIFS(Prov_Auto!$E$3:$E1000, Prov_Auto!$A$3:$A1000, $D55, Prov_Auto!$D$3:$D1000,"&gt;="&amp;DATE(N$1,N$2,1),Prov_Auto!$D$3:$D1000, "&lt;="&amp;EOMONTH(DATE(N$1,N$2,1),0)))</f>
        <v/>
      </c>
      <c r="O55" s="48" t="str">
        <f>IF($D55="","", (SUMIFS(Transacoes!$D$3:$D1000,Transacoes!$C$3:$C1000,$D55,Transacoes!$B$3:$B1000,"C", Transacoes!$A$3:$A1000, "&lt;"&amp;EOMONTH(DATE(O$1,O$2,1),0))-SUMIFS(Transacoes!$D$3:$D1000,Transacoes!$C$3:$C1000,$D55,Transacoes!$B$3:$B1000,"V", Transacoes!$A$3:$A1000, "&lt;"&amp;EOMONTH(DATE(O$1,O$2,1),0)))*SUMIFS(Prov_Auto!$E$3:$E1000, Prov_Auto!$A$3:$A1000, $D55, Prov_Auto!$D$3:$D1000,"&gt;="&amp;DATE(O$1,O$2,1),Prov_Auto!$D$3:$D1000, "&lt;="&amp;EOMONTH(DATE(O$1,O$2,1),0)))</f>
        <v/>
      </c>
      <c r="P55" s="48" t="str">
        <f>IF($D55="","", (SUMIFS(Transacoes!$D$3:$D1000,Transacoes!$C$3:$C1000,$D55,Transacoes!$B$3:$B1000,"C", Transacoes!$A$3:$A1000, "&lt;"&amp;EOMONTH(DATE(P$1,P$2,1),0))-SUMIFS(Transacoes!$D$3:$D1000,Transacoes!$C$3:$C1000,$D55,Transacoes!$B$3:$B1000,"V", Transacoes!$A$3:$A1000, "&lt;"&amp;EOMONTH(DATE(P$1,P$2,1),0)))*SUMIFS(Prov_Auto!$E$3:$E1000, Prov_Auto!$A$3:$A1000, $D55, Prov_Auto!$D$3:$D1000,"&gt;="&amp;DATE(P$1,P$2,1),Prov_Auto!$D$3:$D1000, "&lt;="&amp;EOMONTH(DATE(P$1,P$2,1),0)))</f>
        <v/>
      </c>
      <c r="Q55" s="48" t="str">
        <f>IF($D55="","", (SUMIFS(Transacoes!$D$3:$D1000,Transacoes!$C$3:$C1000,$D55,Transacoes!$B$3:$B1000,"C", Transacoes!$A$3:$A1000, "&lt;"&amp;EOMONTH(DATE(Q$1,Q$2,1),0))-SUMIFS(Transacoes!$D$3:$D1000,Transacoes!$C$3:$C1000,$D55,Transacoes!$B$3:$B1000,"V", Transacoes!$A$3:$A1000, "&lt;"&amp;EOMONTH(DATE(Q$1,Q$2,1),0)))*SUMIFS(Prov_Auto!$E$3:$E1000, Prov_Auto!$A$3:$A1000, $D55, Prov_Auto!$D$3:$D1000,"&gt;="&amp;DATE(Q$1,Q$2,1),Prov_Auto!$D$3:$D1000, "&lt;="&amp;EOMONTH(DATE(Q$1,Q$2,1),0)))</f>
        <v/>
      </c>
      <c r="R55" s="47"/>
    </row>
    <row r="56">
      <c r="A56" s="47"/>
      <c r="B56" s="47"/>
      <c r="C56" s="47"/>
      <c r="D56" s="87"/>
      <c r="E56" s="48" t="str">
        <f>IF($D56="","", (SUMIFS(Transacoes!$D$3:$D1000,Transacoes!$C$3:$C1000,$D56,Transacoes!$B$3:$B1000,"C", Transacoes!$A$3:$A1000, "&lt;"&amp;EOMONTH(DATE(E$1,E$2,1),0))-SUMIFS(Transacoes!$D$3:$D1000,Transacoes!$C$3:$C1000,$D56,Transacoes!$B$3:$B1000,"V", Transacoes!$A$3:$A1000, "&lt;"&amp;EOMONTH(DATE(E$1,E$2,1),0)))*SUMIFS(Prov_Auto!$E$3:$E1000, Prov_Auto!$A$3:$A1000, $D56, Prov_Auto!$D$3:$D1000,"&gt;="&amp;DATE(E$1,E$2,1),Prov_Auto!$D$3:$D1000, "&lt;="&amp;EOMONTH(DATE(E$1,E$2,1),0)))</f>
        <v/>
      </c>
      <c r="F56" s="48" t="str">
        <f>IF($D56="","", (SUMIFS(Transacoes!$D$3:$D1000,Transacoes!$C$3:$C1000,$D56,Transacoes!$B$3:$B1000,"C", Transacoes!$A$3:$A1000, "&lt;"&amp;EOMONTH(DATE(F$1,F$2,1),0))-SUMIFS(Transacoes!$D$3:$D1000,Transacoes!$C$3:$C1000,$D56,Transacoes!$B$3:$B1000,"V", Transacoes!$A$3:$A1000, "&lt;"&amp;EOMONTH(DATE(F$1,F$2,1),0)))*SUMIFS(Prov_Auto!$E$3:$E1000, Prov_Auto!$A$3:$A1000, $D56, Prov_Auto!$D$3:$D1000,"&gt;="&amp;DATE(F$1,F$2,1),Prov_Auto!$D$3:$D1000, "&lt;="&amp;EOMONTH(DATE(F$1,F$2,1),0)))</f>
        <v/>
      </c>
      <c r="G56" s="48" t="str">
        <f>IF($D56="","", (SUMIFS(Transacoes!$D$3:$D1000,Transacoes!$C$3:$C1000,$D56,Transacoes!$B$3:$B1000,"C", Transacoes!$A$3:$A1000, "&lt;"&amp;EOMONTH(DATE(G$1,G$2,1),0))-SUMIFS(Transacoes!$D$3:$D1000,Transacoes!$C$3:$C1000,$D56,Transacoes!$B$3:$B1000,"V", Transacoes!$A$3:$A1000, "&lt;"&amp;EOMONTH(DATE(G$1,G$2,1),0)))*SUMIFS(Prov_Auto!$E$3:$E1000, Prov_Auto!$A$3:$A1000, $D56, Prov_Auto!$D$3:$D1000,"&gt;="&amp;DATE(G$1,G$2,1),Prov_Auto!$D$3:$D1000, "&lt;="&amp;EOMONTH(DATE(G$1,G$2,1),0)))</f>
        <v/>
      </c>
      <c r="H56" s="48" t="str">
        <f>IF($D56="","", (SUMIFS(Transacoes!$D$3:$D1000,Transacoes!$C$3:$C1000,$D56,Transacoes!$B$3:$B1000,"C", Transacoes!$A$3:$A1000, "&lt;"&amp;EOMONTH(DATE(H$1,H$2,1),0))-SUMIFS(Transacoes!$D$3:$D1000,Transacoes!$C$3:$C1000,$D56,Transacoes!$B$3:$B1000,"V", Transacoes!$A$3:$A1000, "&lt;"&amp;EOMONTH(DATE(H$1,H$2,1),0)))*SUMIFS(Prov_Auto!$E$3:$E1000, Prov_Auto!$A$3:$A1000, $D56, Prov_Auto!$D$3:$D1000,"&gt;="&amp;DATE(H$1,H$2,1),Prov_Auto!$D$3:$D1000, "&lt;="&amp;EOMONTH(DATE(H$1,H$2,1),0)))</f>
        <v/>
      </c>
      <c r="I56" s="48" t="str">
        <f>IF($D56="","", (SUMIFS(Transacoes!$D$3:$D1000,Transacoes!$C$3:$C1000,$D56,Transacoes!$B$3:$B1000,"C", Transacoes!$A$3:$A1000, "&lt;"&amp;EOMONTH(DATE(I$1,I$2,1),0))-SUMIFS(Transacoes!$D$3:$D1000,Transacoes!$C$3:$C1000,$D56,Transacoes!$B$3:$B1000,"V", Transacoes!$A$3:$A1000, "&lt;"&amp;EOMONTH(DATE(I$1,I$2,1),0)))*SUMIFS(Prov_Auto!$E$3:$E1000, Prov_Auto!$A$3:$A1000, $D56, Prov_Auto!$D$3:$D1000,"&gt;="&amp;DATE(I$1,I$2,1),Prov_Auto!$D$3:$D1000, "&lt;="&amp;EOMONTH(DATE(I$1,I$2,1),0)))</f>
        <v/>
      </c>
      <c r="J56" s="48" t="str">
        <f>IF($D56="","", (SUMIFS(Transacoes!$D$3:$D1000,Transacoes!$C$3:$C1000,$D56,Transacoes!$B$3:$B1000,"C", Transacoes!$A$3:$A1000, "&lt;"&amp;EOMONTH(DATE(J$1,J$2,1),0))-SUMIFS(Transacoes!$D$3:$D1000,Transacoes!$C$3:$C1000,$D56,Transacoes!$B$3:$B1000,"V", Transacoes!$A$3:$A1000, "&lt;"&amp;EOMONTH(DATE(J$1,J$2,1),0)))*SUMIFS(Prov_Auto!$E$3:$E1000, Prov_Auto!$A$3:$A1000, $D56, Prov_Auto!$D$3:$D1000,"&gt;="&amp;DATE(J$1,J$2,1),Prov_Auto!$D$3:$D1000, "&lt;="&amp;EOMONTH(DATE(J$1,J$2,1),0)))</f>
        <v/>
      </c>
      <c r="K56" s="48" t="str">
        <f>IF($D56="","", (SUMIFS(Transacoes!$D$3:$D1000,Transacoes!$C$3:$C1000,$D56,Transacoes!$B$3:$B1000,"C", Transacoes!$A$3:$A1000, "&lt;"&amp;EOMONTH(DATE(K$1,K$2,1),0))-SUMIFS(Transacoes!$D$3:$D1000,Transacoes!$C$3:$C1000,$D56,Transacoes!$B$3:$B1000,"V", Transacoes!$A$3:$A1000, "&lt;"&amp;EOMONTH(DATE(K$1,K$2,1),0)))*SUMIFS(Prov_Auto!$E$3:$E1000, Prov_Auto!$A$3:$A1000, $D56, Prov_Auto!$D$3:$D1000,"&gt;="&amp;DATE(K$1,K$2,1),Prov_Auto!$D$3:$D1000, "&lt;="&amp;EOMONTH(DATE(K$1,K$2,1),0)))</f>
        <v/>
      </c>
      <c r="L56" s="48" t="str">
        <f>IF($D56="","", (SUMIFS(Transacoes!$D$3:$D1000,Transacoes!$C$3:$C1000,$D56,Transacoes!$B$3:$B1000,"C", Transacoes!$A$3:$A1000, "&lt;"&amp;EOMONTH(DATE(L$1,L$2,1),0))-SUMIFS(Transacoes!$D$3:$D1000,Transacoes!$C$3:$C1000,$D56,Transacoes!$B$3:$B1000,"V", Transacoes!$A$3:$A1000, "&lt;"&amp;EOMONTH(DATE(L$1,L$2,1),0)))*SUMIFS(Prov_Auto!$E$3:$E1000, Prov_Auto!$A$3:$A1000, $D56, Prov_Auto!$D$3:$D1000,"&gt;="&amp;DATE(L$1,L$2,1),Prov_Auto!$D$3:$D1000, "&lt;="&amp;EOMONTH(DATE(L$1,L$2,1),0)))</f>
        <v/>
      </c>
      <c r="M56" s="48" t="str">
        <f>IF($D56="","", (SUMIFS(Transacoes!$D$3:$D1000,Transacoes!$C$3:$C1000,$D56,Transacoes!$B$3:$B1000,"C", Transacoes!$A$3:$A1000, "&lt;"&amp;EOMONTH(DATE(M$1,M$2,1),0))-SUMIFS(Transacoes!$D$3:$D1000,Transacoes!$C$3:$C1000,$D56,Transacoes!$B$3:$B1000,"V", Transacoes!$A$3:$A1000, "&lt;"&amp;EOMONTH(DATE(M$1,M$2,1),0)))*SUMIFS(Prov_Auto!$E$3:$E1000, Prov_Auto!$A$3:$A1000, $D56, Prov_Auto!$D$3:$D1000,"&gt;="&amp;DATE(M$1,M$2,1),Prov_Auto!$D$3:$D1000, "&lt;="&amp;EOMONTH(DATE(M$1,M$2,1),0)))</f>
        <v/>
      </c>
      <c r="N56" s="48" t="str">
        <f>IF($D56="","", (SUMIFS(Transacoes!$D$3:$D1000,Transacoes!$C$3:$C1000,$D56,Transacoes!$B$3:$B1000,"C", Transacoes!$A$3:$A1000, "&lt;"&amp;EOMONTH(DATE(N$1,N$2,1),0))-SUMIFS(Transacoes!$D$3:$D1000,Transacoes!$C$3:$C1000,$D56,Transacoes!$B$3:$B1000,"V", Transacoes!$A$3:$A1000, "&lt;"&amp;EOMONTH(DATE(N$1,N$2,1),0)))*SUMIFS(Prov_Auto!$E$3:$E1000, Prov_Auto!$A$3:$A1000, $D56, Prov_Auto!$D$3:$D1000,"&gt;="&amp;DATE(N$1,N$2,1),Prov_Auto!$D$3:$D1000, "&lt;="&amp;EOMONTH(DATE(N$1,N$2,1),0)))</f>
        <v/>
      </c>
      <c r="O56" s="48" t="str">
        <f>IF($D56="","", (SUMIFS(Transacoes!$D$3:$D1000,Transacoes!$C$3:$C1000,$D56,Transacoes!$B$3:$B1000,"C", Transacoes!$A$3:$A1000, "&lt;"&amp;EOMONTH(DATE(O$1,O$2,1),0))-SUMIFS(Transacoes!$D$3:$D1000,Transacoes!$C$3:$C1000,$D56,Transacoes!$B$3:$B1000,"V", Transacoes!$A$3:$A1000, "&lt;"&amp;EOMONTH(DATE(O$1,O$2,1),0)))*SUMIFS(Prov_Auto!$E$3:$E1000, Prov_Auto!$A$3:$A1000, $D56, Prov_Auto!$D$3:$D1000,"&gt;="&amp;DATE(O$1,O$2,1),Prov_Auto!$D$3:$D1000, "&lt;="&amp;EOMONTH(DATE(O$1,O$2,1),0)))</f>
        <v/>
      </c>
      <c r="P56" s="48" t="str">
        <f>IF($D56="","", (SUMIFS(Transacoes!$D$3:$D1000,Transacoes!$C$3:$C1000,$D56,Transacoes!$B$3:$B1000,"C", Transacoes!$A$3:$A1000, "&lt;"&amp;EOMONTH(DATE(P$1,P$2,1),0))-SUMIFS(Transacoes!$D$3:$D1000,Transacoes!$C$3:$C1000,$D56,Transacoes!$B$3:$B1000,"V", Transacoes!$A$3:$A1000, "&lt;"&amp;EOMONTH(DATE(P$1,P$2,1),0)))*SUMIFS(Prov_Auto!$E$3:$E1000, Prov_Auto!$A$3:$A1000, $D56, Prov_Auto!$D$3:$D1000,"&gt;="&amp;DATE(P$1,P$2,1),Prov_Auto!$D$3:$D1000, "&lt;="&amp;EOMONTH(DATE(P$1,P$2,1),0)))</f>
        <v/>
      </c>
      <c r="Q56" s="48" t="str">
        <f>IF($D56="","", (SUMIFS(Transacoes!$D$3:$D1000,Transacoes!$C$3:$C1000,$D56,Transacoes!$B$3:$B1000,"C", Transacoes!$A$3:$A1000, "&lt;"&amp;EOMONTH(DATE(Q$1,Q$2,1),0))-SUMIFS(Transacoes!$D$3:$D1000,Transacoes!$C$3:$C1000,$D56,Transacoes!$B$3:$B1000,"V", Transacoes!$A$3:$A1000, "&lt;"&amp;EOMONTH(DATE(Q$1,Q$2,1),0)))*SUMIFS(Prov_Auto!$E$3:$E1000, Prov_Auto!$A$3:$A1000, $D56, Prov_Auto!$D$3:$D1000,"&gt;="&amp;DATE(Q$1,Q$2,1),Prov_Auto!$D$3:$D1000, "&lt;="&amp;EOMONTH(DATE(Q$1,Q$2,1),0)))</f>
        <v/>
      </c>
      <c r="R56" s="47"/>
    </row>
    <row r="57">
      <c r="A57" s="47"/>
      <c r="B57" s="47"/>
      <c r="C57" s="47"/>
      <c r="D57" s="87"/>
      <c r="E57" s="48" t="str">
        <f>IF($D57="","", (SUMIFS(Transacoes!$D$3:$D1000,Transacoes!$C$3:$C1000,$D57,Transacoes!$B$3:$B1000,"C", Transacoes!$A$3:$A1000, "&lt;"&amp;EOMONTH(DATE(E$1,E$2,1),0))-SUMIFS(Transacoes!$D$3:$D1000,Transacoes!$C$3:$C1000,$D57,Transacoes!$B$3:$B1000,"V", Transacoes!$A$3:$A1000, "&lt;"&amp;EOMONTH(DATE(E$1,E$2,1),0)))*SUMIFS(Prov_Auto!$E$3:$E1000, Prov_Auto!$A$3:$A1000, $D57, Prov_Auto!$D$3:$D1000,"&gt;="&amp;DATE(E$1,E$2,1),Prov_Auto!$D$3:$D1000, "&lt;="&amp;EOMONTH(DATE(E$1,E$2,1),0)))</f>
        <v/>
      </c>
      <c r="F57" s="48" t="str">
        <f>IF($D57="","", (SUMIFS(Transacoes!$D$3:$D1000,Transacoes!$C$3:$C1000,$D57,Transacoes!$B$3:$B1000,"C", Transacoes!$A$3:$A1000, "&lt;"&amp;EOMONTH(DATE(F$1,F$2,1),0))-SUMIFS(Transacoes!$D$3:$D1000,Transacoes!$C$3:$C1000,$D57,Transacoes!$B$3:$B1000,"V", Transacoes!$A$3:$A1000, "&lt;"&amp;EOMONTH(DATE(F$1,F$2,1),0)))*SUMIFS(Prov_Auto!$E$3:$E1000, Prov_Auto!$A$3:$A1000, $D57, Prov_Auto!$D$3:$D1000,"&gt;="&amp;DATE(F$1,F$2,1),Prov_Auto!$D$3:$D1000, "&lt;="&amp;EOMONTH(DATE(F$1,F$2,1),0)))</f>
        <v/>
      </c>
      <c r="G57" s="48" t="str">
        <f>IF($D57="","", (SUMIFS(Transacoes!$D$3:$D1000,Transacoes!$C$3:$C1000,$D57,Transacoes!$B$3:$B1000,"C", Transacoes!$A$3:$A1000, "&lt;"&amp;EOMONTH(DATE(G$1,G$2,1),0))-SUMIFS(Transacoes!$D$3:$D1000,Transacoes!$C$3:$C1000,$D57,Transacoes!$B$3:$B1000,"V", Transacoes!$A$3:$A1000, "&lt;"&amp;EOMONTH(DATE(G$1,G$2,1),0)))*SUMIFS(Prov_Auto!$E$3:$E1000, Prov_Auto!$A$3:$A1000, $D57, Prov_Auto!$D$3:$D1000,"&gt;="&amp;DATE(G$1,G$2,1),Prov_Auto!$D$3:$D1000, "&lt;="&amp;EOMONTH(DATE(G$1,G$2,1),0)))</f>
        <v/>
      </c>
      <c r="H57" s="48" t="str">
        <f>IF($D57="","", (SUMIFS(Transacoes!$D$3:$D1000,Transacoes!$C$3:$C1000,$D57,Transacoes!$B$3:$B1000,"C", Transacoes!$A$3:$A1000, "&lt;"&amp;EOMONTH(DATE(H$1,H$2,1),0))-SUMIFS(Transacoes!$D$3:$D1000,Transacoes!$C$3:$C1000,$D57,Transacoes!$B$3:$B1000,"V", Transacoes!$A$3:$A1000, "&lt;"&amp;EOMONTH(DATE(H$1,H$2,1),0)))*SUMIFS(Prov_Auto!$E$3:$E1000, Prov_Auto!$A$3:$A1000, $D57, Prov_Auto!$D$3:$D1000,"&gt;="&amp;DATE(H$1,H$2,1),Prov_Auto!$D$3:$D1000, "&lt;="&amp;EOMONTH(DATE(H$1,H$2,1),0)))</f>
        <v/>
      </c>
      <c r="I57" s="48" t="str">
        <f>IF($D57="","", (SUMIFS(Transacoes!$D$3:$D1000,Transacoes!$C$3:$C1000,$D57,Transacoes!$B$3:$B1000,"C", Transacoes!$A$3:$A1000, "&lt;"&amp;EOMONTH(DATE(I$1,I$2,1),0))-SUMIFS(Transacoes!$D$3:$D1000,Transacoes!$C$3:$C1000,$D57,Transacoes!$B$3:$B1000,"V", Transacoes!$A$3:$A1000, "&lt;"&amp;EOMONTH(DATE(I$1,I$2,1),0)))*SUMIFS(Prov_Auto!$E$3:$E1000, Prov_Auto!$A$3:$A1000, $D57, Prov_Auto!$D$3:$D1000,"&gt;="&amp;DATE(I$1,I$2,1),Prov_Auto!$D$3:$D1000, "&lt;="&amp;EOMONTH(DATE(I$1,I$2,1),0)))</f>
        <v/>
      </c>
      <c r="J57" s="48" t="str">
        <f>IF($D57="","", (SUMIFS(Transacoes!$D$3:$D1000,Transacoes!$C$3:$C1000,$D57,Transacoes!$B$3:$B1000,"C", Transacoes!$A$3:$A1000, "&lt;"&amp;EOMONTH(DATE(J$1,J$2,1),0))-SUMIFS(Transacoes!$D$3:$D1000,Transacoes!$C$3:$C1000,$D57,Transacoes!$B$3:$B1000,"V", Transacoes!$A$3:$A1000, "&lt;"&amp;EOMONTH(DATE(J$1,J$2,1),0)))*SUMIFS(Prov_Auto!$E$3:$E1000, Prov_Auto!$A$3:$A1000, $D57, Prov_Auto!$D$3:$D1000,"&gt;="&amp;DATE(J$1,J$2,1),Prov_Auto!$D$3:$D1000, "&lt;="&amp;EOMONTH(DATE(J$1,J$2,1),0)))</f>
        <v/>
      </c>
      <c r="K57" s="48" t="str">
        <f>IF($D57="","", (SUMIFS(Transacoes!$D$3:$D1000,Transacoes!$C$3:$C1000,$D57,Transacoes!$B$3:$B1000,"C", Transacoes!$A$3:$A1000, "&lt;"&amp;EOMONTH(DATE(K$1,K$2,1),0))-SUMIFS(Transacoes!$D$3:$D1000,Transacoes!$C$3:$C1000,$D57,Transacoes!$B$3:$B1000,"V", Transacoes!$A$3:$A1000, "&lt;"&amp;EOMONTH(DATE(K$1,K$2,1),0)))*SUMIFS(Prov_Auto!$E$3:$E1000, Prov_Auto!$A$3:$A1000, $D57, Prov_Auto!$D$3:$D1000,"&gt;="&amp;DATE(K$1,K$2,1),Prov_Auto!$D$3:$D1000, "&lt;="&amp;EOMONTH(DATE(K$1,K$2,1),0)))</f>
        <v/>
      </c>
      <c r="L57" s="48" t="str">
        <f>IF($D57="","", (SUMIFS(Transacoes!$D$3:$D1000,Transacoes!$C$3:$C1000,$D57,Transacoes!$B$3:$B1000,"C", Transacoes!$A$3:$A1000, "&lt;"&amp;EOMONTH(DATE(L$1,L$2,1),0))-SUMIFS(Transacoes!$D$3:$D1000,Transacoes!$C$3:$C1000,$D57,Transacoes!$B$3:$B1000,"V", Transacoes!$A$3:$A1000, "&lt;"&amp;EOMONTH(DATE(L$1,L$2,1),0)))*SUMIFS(Prov_Auto!$E$3:$E1000, Prov_Auto!$A$3:$A1000, $D57, Prov_Auto!$D$3:$D1000,"&gt;="&amp;DATE(L$1,L$2,1),Prov_Auto!$D$3:$D1000, "&lt;="&amp;EOMONTH(DATE(L$1,L$2,1),0)))</f>
        <v/>
      </c>
      <c r="M57" s="48" t="str">
        <f>IF($D57="","", (SUMIFS(Transacoes!$D$3:$D1000,Transacoes!$C$3:$C1000,$D57,Transacoes!$B$3:$B1000,"C", Transacoes!$A$3:$A1000, "&lt;"&amp;EOMONTH(DATE(M$1,M$2,1),0))-SUMIFS(Transacoes!$D$3:$D1000,Transacoes!$C$3:$C1000,$D57,Transacoes!$B$3:$B1000,"V", Transacoes!$A$3:$A1000, "&lt;"&amp;EOMONTH(DATE(M$1,M$2,1),0)))*SUMIFS(Prov_Auto!$E$3:$E1000, Prov_Auto!$A$3:$A1000, $D57, Prov_Auto!$D$3:$D1000,"&gt;="&amp;DATE(M$1,M$2,1),Prov_Auto!$D$3:$D1000, "&lt;="&amp;EOMONTH(DATE(M$1,M$2,1),0)))</f>
        <v/>
      </c>
      <c r="N57" s="48" t="str">
        <f>IF($D57="","", (SUMIFS(Transacoes!$D$3:$D1000,Transacoes!$C$3:$C1000,$D57,Transacoes!$B$3:$B1000,"C", Transacoes!$A$3:$A1000, "&lt;"&amp;EOMONTH(DATE(N$1,N$2,1),0))-SUMIFS(Transacoes!$D$3:$D1000,Transacoes!$C$3:$C1000,$D57,Transacoes!$B$3:$B1000,"V", Transacoes!$A$3:$A1000, "&lt;"&amp;EOMONTH(DATE(N$1,N$2,1),0)))*SUMIFS(Prov_Auto!$E$3:$E1000, Prov_Auto!$A$3:$A1000, $D57, Prov_Auto!$D$3:$D1000,"&gt;="&amp;DATE(N$1,N$2,1),Prov_Auto!$D$3:$D1000, "&lt;="&amp;EOMONTH(DATE(N$1,N$2,1),0)))</f>
        <v/>
      </c>
      <c r="O57" s="48" t="str">
        <f>IF($D57="","", (SUMIFS(Transacoes!$D$3:$D1000,Transacoes!$C$3:$C1000,$D57,Transacoes!$B$3:$B1000,"C", Transacoes!$A$3:$A1000, "&lt;"&amp;EOMONTH(DATE(O$1,O$2,1),0))-SUMIFS(Transacoes!$D$3:$D1000,Transacoes!$C$3:$C1000,$D57,Transacoes!$B$3:$B1000,"V", Transacoes!$A$3:$A1000, "&lt;"&amp;EOMONTH(DATE(O$1,O$2,1),0)))*SUMIFS(Prov_Auto!$E$3:$E1000, Prov_Auto!$A$3:$A1000, $D57, Prov_Auto!$D$3:$D1000,"&gt;="&amp;DATE(O$1,O$2,1),Prov_Auto!$D$3:$D1000, "&lt;="&amp;EOMONTH(DATE(O$1,O$2,1),0)))</f>
        <v/>
      </c>
      <c r="P57" s="48" t="str">
        <f>IF($D57="","", (SUMIFS(Transacoes!$D$3:$D1000,Transacoes!$C$3:$C1000,$D57,Transacoes!$B$3:$B1000,"C", Transacoes!$A$3:$A1000, "&lt;"&amp;EOMONTH(DATE(P$1,P$2,1),0))-SUMIFS(Transacoes!$D$3:$D1000,Transacoes!$C$3:$C1000,$D57,Transacoes!$B$3:$B1000,"V", Transacoes!$A$3:$A1000, "&lt;"&amp;EOMONTH(DATE(P$1,P$2,1),0)))*SUMIFS(Prov_Auto!$E$3:$E1000, Prov_Auto!$A$3:$A1000, $D57, Prov_Auto!$D$3:$D1000,"&gt;="&amp;DATE(P$1,P$2,1),Prov_Auto!$D$3:$D1000, "&lt;="&amp;EOMONTH(DATE(P$1,P$2,1),0)))</f>
        <v/>
      </c>
      <c r="Q57" s="48" t="str">
        <f>IF($D57="","", (SUMIFS(Transacoes!$D$3:$D1000,Transacoes!$C$3:$C1000,$D57,Transacoes!$B$3:$B1000,"C", Transacoes!$A$3:$A1000, "&lt;"&amp;EOMONTH(DATE(Q$1,Q$2,1),0))-SUMIFS(Transacoes!$D$3:$D1000,Transacoes!$C$3:$C1000,$D57,Transacoes!$B$3:$B1000,"V", Transacoes!$A$3:$A1000, "&lt;"&amp;EOMONTH(DATE(Q$1,Q$2,1),0)))*SUMIFS(Prov_Auto!$E$3:$E1000, Prov_Auto!$A$3:$A1000, $D57, Prov_Auto!$D$3:$D1000,"&gt;="&amp;DATE(Q$1,Q$2,1),Prov_Auto!$D$3:$D1000, "&lt;="&amp;EOMONTH(DATE(Q$1,Q$2,1),0)))</f>
        <v/>
      </c>
      <c r="R57" s="47"/>
    </row>
    <row r="58">
      <c r="A58" s="47"/>
      <c r="B58" s="47"/>
      <c r="C58" s="47"/>
      <c r="D58" s="87"/>
      <c r="E58" s="48" t="str">
        <f>IF($D58="","", (SUMIFS(Transacoes!$D$3:$D1000,Transacoes!$C$3:$C1000,$D58,Transacoes!$B$3:$B1000,"C", Transacoes!$A$3:$A1000, "&lt;"&amp;EOMONTH(DATE(E$1,E$2,1),0))-SUMIFS(Transacoes!$D$3:$D1000,Transacoes!$C$3:$C1000,$D58,Transacoes!$B$3:$B1000,"V", Transacoes!$A$3:$A1000, "&lt;"&amp;EOMONTH(DATE(E$1,E$2,1),0)))*SUMIFS(Prov_Auto!$E$3:$E1000, Prov_Auto!$A$3:$A1000, $D58, Prov_Auto!$D$3:$D1000,"&gt;="&amp;DATE(E$1,E$2,1),Prov_Auto!$D$3:$D1000, "&lt;="&amp;EOMONTH(DATE(E$1,E$2,1),0)))</f>
        <v/>
      </c>
      <c r="F58" s="48" t="str">
        <f>IF($D58="","", (SUMIFS(Transacoes!$D$3:$D1000,Transacoes!$C$3:$C1000,$D58,Transacoes!$B$3:$B1000,"C", Transacoes!$A$3:$A1000, "&lt;"&amp;EOMONTH(DATE(F$1,F$2,1),0))-SUMIFS(Transacoes!$D$3:$D1000,Transacoes!$C$3:$C1000,$D58,Transacoes!$B$3:$B1000,"V", Transacoes!$A$3:$A1000, "&lt;"&amp;EOMONTH(DATE(F$1,F$2,1),0)))*SUMIFS(Prov_Auto!$E$3:$E1000, Prov_Auto!$A$3:$A1000, $D58, Prov_Auto!$D$3:$D1000,"&gt;="&amp;DATE(F$1,F$2,1),Prov_Auto!$D$3:$D1000, "&lt;="&amp;EOMONTH(DATE(F$1,F$2,1),0)))</f>
        <v/>
      </c>
      <c r="G58" s="48" t="str">
        <f>IF($D58="","", (SUMIFS(Transacoes!$D$3:$D1000,Transacoes!$C$3:$C1000,$D58,Transacoes!$B$3:$B1000,"C", Transacoes!$A$3:$A1000, "&lt;"&amp;EOMONTH(DATE(G$1,G$2,1),0))-SUMIFS(Transacoes!$D$3:$D1000,Transacoes!$C$3:$C1000,$D58,Transacoes!$B$3:$B1000,"V", Transacoes!$A$3:$A1000, "&lt;"&amp;EOMONTH(DATE(G$1,G$2,1),0)))*SUMIFS(Prov_Auto!$E$3:$E1000, Prov_Auto!$A$3:$A1000, $D58, Prov_Auto!$D$3:$D1000,"&gt;="&amp;DATE(G$1,G$2,1),Prov_Auto!$D$3:$D1000, "&lt;="&amp;EOMONTH(DATE(G$1,G$2,1),0)))</f>
        <v/>
      </c>
      <c r="H58" s="48" t="str">
        <f>IF($D58="","", (SUMIFS(Transacoes!$D$3:$D1000,Transacoes!$C$3:$C1000,$D58,Transacoes!$B$3:$B1000,"C", Transacoes!$A$3:$A1000, "&lt;"&amp;EOMONTH(DATE(H$1,H$2,1),0))-SUMIFS(Transacoes!$D$3:$D1000,Transacoes!$C$3:$C1000,$D58,Transacoes!$B$3:$B1000,"V", Transacoes!$A$3:$A1000, "&lt;"&amp;EOMONTH(DATE(H$1,H$2,1),0)))*SUMIFS(Prov_Auto!$E$3:$E1000, Prov_Auto!$A$3:$A1000, $D58, Prov_Auto!$D$3:$D1000,"&gt;="&amp;DATE(H$1,H$2,1),Prov_Auto!$D$3:$D1000, "&lt;="&amp;EOMONTH(DATE(H$1,H$2,1),0)))</f>
        <v/>
      </c>
      <c r="I58" s="48" t="str">
        <f>IF($D58="","", (SUMIFS(Transacoes!$D$3:$D1000,Transacoes!$C$3:$C1000,$D58,Transacoes!$B$3:$B1000,"C", Transacoes!$A$3:$A1000, "&lt;"&amp;EOMONTH(DATE(I$1,I$2,1),0))-SUMIFS(Transacoes!$D$3:$D1000,Transacoes!$C$3:$C1000,$D58,Transacoes!$B$3:$B1000,"V", Transacoes!$A$3:$A1000, "&lt;"&amp;EOMONTH(DATE(I$1,I$2,1),0)))*SUMIFS(Prov_Auto!$E$3:$E1000, Prov_Auto!$A$3:$A1000, $D58, Prov_Auto!$D$3:$D1000,"&gt;="&amp;DATE(I$1,I$2,1),Prov_Auto!$D$3:$D1000, "&lt;="&amp;EOMONTH(DATE(I$1,I$2,1),0)))</f>
        <v/>
      </c>
      <c r="J58" s="48" t="str">
        <f>IF($D58="","", (SUMIFS(Transacoes!$D$3:$D1000,Transacoes!$C$3:$C1000,$D58,Transacoes!$B$3:$B1000,"C", Transacoes!$A$3:$A1000, "&lt;"&amp;EOMONTH(DATE(J$1,J$2,1),0))-SUMIFS(Transacoes!$D$3:$D1000,Transacoes!$C$3:$C1000,$D58,Transacoes!$B$3:$B1000,"V", Transacoes!$A$3:$A1000, "&lt;"&amp;EOMONTH(DATE(J$1,J$2,1),0)))*SUMIFS(Prov_Auto!$E$3:$E1000, Prov_Auto!$A$3:$A1000, $D58, Prov_Auto!$D$3:$D1000,"&gt;="&amp;DATE(J$1,J$2,1),Prov_Auto!$D$3:$D1000, "&lt;="&amp;EOMONTH(DATE(J$1,J$2,1),0)))</f>
        <v/>
      </c>
      <c r="K58" s="48" t="str">
        <f>IF($D58="","", (SUMIFS(Transacoes!$D$3:$D1000,Transacoes!$C$3:$C1000,$D58,Transacoes!$B$3:$B1000,"C", Transacoes!$A$3:$A1000, "&lt;"&amp;EOMONTH(DATE(K$1,K$2,1),0))-SUMIFS(Transacoes!$D$3:$D1000,Transacoes!$C$3:$C1000,$D58,Transacoes!$B$3:$B1000,"V", Transacoes!$A$3:$A1000, "&lt;"&amp;EOMONTH(DATE(K$1,K$2,1),0)))*SUMIFS(Prov_Auto!$E$3:$E1000, Prov_Auto!$A$3:$A1000, $D58, Prov_Auto!$D$3:$D1000,"&gt;="&amp;DATE(K$1,K$2,1),Prov_Auto!$D$3:$D1000, "&lt;="&amp;EOMONTH(DATE(K$1,K$2,1),0)))</f>
        <v/>
      </c>
      <c r="L58" s="48" t="str">
        <f>IF($D58="","", (SUMIFS(Transacoes!$D$3:$D1000,Transacoes!$C$3:$C1000,$D58,Transacoes!$B$3:$B1000,"C", Transacoes!$A$3:$A1000, "&lt;"&amp;EOMONTH(DATE(L$1,L$2,1),0))-SUMIFS(Transacoes!$D$3:$D1000,Transacoes!$C$3:$C1000,$D58,Transacoes!$B$3:$B1000,"V", Transacoes!$A$3:$A1000, "&lt;"&amp;EOMONTH(DATE(L$1,L$2,1),0)))*SUMIFS(Prov_Auto!$E$3:$E1000, Prov_Auto!$A$3:$A1000, $D58, Prov_Auto!$D$3:$D1000,"&gt;="&amp;DATE(L$1,L$2,1),Prov_Auto!$D$3:$D1000, "&lt;="&amp;EOMONTH(DATE(L$1,L$2,1),0)))</f>
        <v/>
      </c>
      <c r="M58" s="48" t="str">
        <f>IF($D58="","", (SUMIFS(Transacoes!$D$3:$D1000,Transacoes!$C$3:$C1000,$D58,Transacoes!$B$3:$B1000,"C", Transacoes!$A$3:$A1000, "&lt;"&amp;EOMONTH(DATE(M$1,M$2,1),0))-SUMIFS(Transacoes!$D$3:$D1000,Transacoes!$C$3:$C1000,$D58,Transacoes!$B$3:$B1000,"V", Transacoes!$A$3:$A1000, "&lt;"&amp;EOMONTH(DATE(M$1,M$2,1),0)))*SUMIFS(Prov_Auto!$E$3:$E1000, Prov_Auto!$A$3:$A1000, $D58, Prov_Auto!$D$3:$D1000,"&gt;="&amp;DATE(M$1,M$2,1),Prov_Auto!$D$3:$D1000, "&lt;="&amp;EOMONTH(DATE(M$1,M$2,1),0)))</f>
        <v/>
      </c>
      <c r="N58" s="48" t="str">
        <f>IF($D58="","", (SUMIFS(Transacoes!$D$3:$D1000,Transacoes!$C$3:$C1000,$D58,Transacoes!$B$3:$B1000,"C", Transacoes!$A$3:$A1000, "&lt;"&amp;EOMONTH(DATE(N$1,N$2,1),0))-SUMIFS(Transacoes!$D$3:$D1000,Transacoes!$C$3:$C1000,$D58,Transacoes!$B$3:$B1000,"V", Transacoes!$A$3:$A1000, "&lt;"&amp;EOMONTH(DATE(N$1,N$2,1),0)))*SUMIFS(Prov_Auto!$E$3:$E1000, Prov_Auto!$A$3:$A1000, $D58, Prov_Auto!$D$3:$D1000,"&gt;="&amp;DATE(N$1,N$2,1),Prov_Auto!$D$3:$D1000, "&lt;="&amp;EOMONTH(DATE(N$1,N$2,1),0)))</f>
        <v/>
      </c>
      <c r="O58" s="48" t="str">
        <f>IF($D58="","", (SUMIFS(Transacoes!$D$3:$D1000,Transacoes!$C$3:$C1000,$D58,Transacoes!$B$3:$B1000,"C", Transacoes!$A$3:$A1000, "&lt;"&amp;EOMONTH(DATE(O$1,O$2,1),0))-SUMIFS(Transacoes!$D$3:$D1000,Transacoes!$C$3:$C1000,$D58,Transacoes!$B$3:$B1000,"V", Transacoes!$A$3:$A1000, "&lt;"&amp;EOMONTH(DATE(O$1,O$2,1),0)))*SUMIFS(Prov_Auto!$E$3:$E1000, Prov_Auto!$A$3:$A1000, $D58, Prov_Auto!$D$3:$D1000,"&gt;="&amp;DATE(O$1,O$2,1),Prov_Auto!$D$3:$D1000, "&lt;="&amp;EOMONTH(DATE(O$1,O$2,1),0)))</f>
        <v/>
      </c>
      <c r="P58" s="48" t="str">
        <f>IF($D58="","", (SUMIFS(Transacoes!$D$3:$D1000,Transacoes!$C$3:$C1000,$D58,Transacoes!$B$3:$B1000,"C", Transacoes!$A$3:$A1000, "&lt;"&amp;EOMONTH(DATE(P$1,P$2,1),0))-SUMIFS(Transacoes!$D$3:$D1000,Transacoes!$C$3:$C1000,$D58,Transacoes!$B$3:$B1000,"V", Transacoes!$A$3:$A1000, "&lt;"&amp;EOMONTH(DATE(P$1,P$2,1),0)))*SUMIFS(Prov_Auto!$E$3:$E1000, Prov_Auto!$A$3:$A1000, $D58, Prov_Auto!$D$3:$D1000,"&gt;="&amp;DATE(P$1,P$2,1),Prov_Auto!$D$3:$D1000, "&lt;="&amp;EOMONTH(DATE(P$1,P$2,1),0)))</f>
        <v/>
      </c>
      <c r="Q58" s="48" t="str">
        <f>IF($D58="","", (SUMIFS(Transacoes!$D$3:$D1000,Transacoes!$C$3:$C1000,$D58,Transacoes!$B$3:$B1000,"C", Transacoes!$A$3:$A1000, "&lt;"&amp;EOMONTH(DATE(Q$1,Q$2,1),0))-SUMIFS(Transacoes!$D$3:$D1000,Transacoes!$C$3:$C1000,$D58,Transacoes!$B$3:$B1000,"V", Transacoes!$A$3:$A1000, "&lt;"&amp;EOMONTH(DATE(Q$1,Q$2,1),0)))*SUMIFS(Prov_Auto!$E$3:$E1000, Prov_Auto!$A$3:$A1000, $D58, Prov_Auto!$D$3:$D1000,"&gt;="&amp;DATE(Q$1,Q$2,1),Prov_Auto!$D$3:$D1000, "&lt;="&amp;EOMONTH(DATE(Q$1,Q$2,1),0)))</f>
        <v/>
      </c>
      <c r="R58" s="47"/>
    </row>
    <row r="59">
      <c r="A59" s="47"/>
      <c r="B59" s="47"/>
      <c r="C59" s="47"/>
      <c r="D59" s="87"/>
      <c r="E59" s="48" t="str">
        <f>IF($D59="","", (SUMIFS(Transacoes!$D$3:$D1000,Transacoes!$C$3:$C1000,$D59,Transacoes!$B$3:$B1000,"C", Transacoes!$A$3:$A1000, "&lt;"&amp;EOMONTH(DATE(E$1,E$2,1),0))-SUMIFS(Transacoes!$D$3:$D1000,Transacoes!$C$3:$C1000,$D59,Transacoes!$B$3:$B1000,"V", Transacoes!$A$3:$A1000, "&lt;"&amp;EOMONTH(DATE(E$1,E$2,1),0)))*SUMIFS(Prov_Auto!$E$3:$E1000, Prov_Auto!$A$3:$A1000, $D59, Prov_Auto!$D$3:$D1000,"&gt;="&amp;DATE(E$1,E$2,1),Prov_Auto!$D$3:$D1000, "&lt;="&amp;EOMONTH(DATE(E$1,E$2,1),0)))</f>
        <v/>
      </c>
      <c r="F59" s="48" t="str">
        <f>IF($D59="","", (SUMIFS(Transacoes!$D$3:$D1000,Transacoes!$C$3:$C1000,$D59,Transacoes!$B$3:$B1000,"C", Transacoes!$A$3:$A1000, "&lt;"&amp;EOMONTH(DATE(F$1,F$2,1),0))-SUMIFS(Transacoes!$D$3:$D1000,Transacoes!$C$3:$C1000,$D59,Transacoes!$B$3:$B1000,"V", Transacoes!$A$3:$A1000, "&lt;"&amp;EOMONTH(DATE(F$1,F$2,1),0)))*SUMIFS(Prov_Auto!$E$3:$E1000, Prov_Auto!$A$3:$A1000, $D59, Prov_Auto!$D$3:$D1000,"&gt;="&amp;DATE(F$1,F$2,1),Prov_Auto!$D$3:$D1000, "&lt;="&amp;EOMONTH(DATE(F$1,F$2,1),0)))</f>
        <v/>
      </c>
      <c r="G59" s="48" t="str">
        <f>IF($D59="","", (SUMIFS(Transacoes!$D$3:$D1000,Transacoes!$C$3:$C1000,$D59,Transacoes!$B$3:$B1000,"C", Transacoes!$A$3:$A1000, "&lt;"&amp;EOMONTH(DATE(G$1,G$2,1),0))-SUMIFS(Transacoes!$D$3:$D1000,Transacoes!$C$3:$C1000,$D59,Transacoes!$B$3:$B1000,"V", Transacoes!$A$3:$A1000, "&lt;"&amp;EOMONTH(DATE(G$1,G$2,1),0)))*SUMIFS(Prov_Auto!$E$3:$E1000, Prov_Auto!$A$3:$A1000, $D59, Prov_Auto!$D$3:$D1000,"&gt;="&amp;DATE(G$1,G$2,1),Prov_Auto!$D$3:$D1000, "&lt;="&amp;EOMONTH(DATE(G$1,G$2,1),0)))</f>
        <v/>
      </c>
      <c r="H59" s="48" t="str">
        <f>IF($D59="","", (SUMIFS(Transacoes!$D$3:$D1000,Transacoes!$C$3:$C1000,$D59,Transacoes!$B$3:$B1000,"C", Transacoes!$A$3:$A1000, "&lt;"&amp;EOMONTH(DATE(H$1,H$2,1),0))-SUMIFS(Transacoes!$D$3:$D1000,Transacoes!$C$3:$C1000,$D59,Transacoes!$B$3:$B1000,"V", Transacoes!$A$3:$A1000, "&lt;"&amp;EOMONTH(DATE(H$1,H$2,1),0)))*SUMIFS(Prov_Auto!$E$3:$E1000, Prov_Auto!$A$3:$A1000, $D59, Prov_Auto!$D$3:$D1000,"&gt;="&amp;DATE(H$1,H$2,1),Prov_Auto!$D$3:$D1000, "&lt;="&amp;EOMONTH(DATE(H$1,H$2,1),0)))</f>
        <v/>
      </c>
      <c r="I59" s="48" t="str">
        <f>IF($D59="","", (SUMIFS(Transacoes!$D$3:$D1000,Transacoes!$C$3:$C1000,$D59,Transacoes!$B$3:$B1000,"C", Transacoes!$A$3:$A1000, "&lt;"&amp;EOMONTH(DATE(I$1,I$2,1),0))-SUMIFS(Transacoes!$D$3:$D1000,Transacoes!$C$3:$C1000,$D59,Transacoes!$B$3:$B1000,"V", Transacoes!$A$3:$A1000, "&lt;"&amp;EOMONTH(DATE(I$1,I$2,1),0)))*SUMIFS(Prov_Auto!$E$3:$E1000, Prov_Auto!$A$3:$A1000, $D59, Prov_Auto!$D$3:$D1000,"&gt;="&amp;DATE(I$1,I$2,1),Prov_Auto!$D$3:$D1000, "&lt;="&amp;EOMONTH(DATE(I$1,I$2,1),0)))</f>
        <v/>
      </c>
      <c r="J59" s="48" t="str">
        <f>IF($D59="","", (SUMIFS(Transacoes!$D$3:$D1000,Transacoes!$C$3:$C1000,$D59,Transacoes!$B$3:$B1000,"C", Transacoes!$A$3:$A1000, "&lt;"&amp;EOMONTH(DATE(J$1,J$2,1),0))-SUMIFS(Transacoes!$D$3:$D1000,Transacoes!$C$3:$C1000,$D59,Transacoes!$B$3:$B1000,"V", Transacoes!$A$3:$A1000, "&lt;"&amp;EOMONTH(DATE(J$1,J$2,1),0)))*SUMIFS(Prov_Auto!$E$3:$E1000, Prov_Auto!$A$3:$A1000, $D59, Prov_Auto!$D$3:$D1000,"&gt;="&amp;DATE(J$1,J$2,1),Prov_Auto!$D$3:$D1000, "&lt;="&amp;EOMONTH(DATE(J$1,J$2,1),0)))</f>
        <v/>
      </c>
      <c r="K59" s="48" t="str">
        <f>IF($D59="","", (SUMIFS(Transacoes!$D$3:$D1000,Transacoes!$C$3:$C1000,$D59,Transacoes!$B$3:$B1000,"C", Transacoes!$A$3:$A1000, "&lt;"&amp;EOMONTH(DATE(K$1,K$2,1),0))-SUMIFS(Transacoes!$D$3:$D1000,Transacoes!$C$3:$C1000,$D59,Transacoes!$B$3:$B1000,"V", Transacoes!$A$3:$A1000, "&lt;"&amp;EOMONTH(DATE(K$1,K$2,1),0)))*SUMIFS(Prov_Auto!$E$3:$E1000, Prov_Auto!$A$3:$A1000, $D59, Prov_Auto!$D$3:$D1000,"&gt;="&amp;DATE(K$1,K$2,1),Prov_Auto!$D$3:$D1000, "&lt;="&amp;EOMONTH(DATE(K$1,K$2,1),0)))</f>
        <v/>
      </c>
      <c r="L59" s="48" t="str">
        <f>IF($D59="","", (SUMIFS(Transacoes!$D$3:$D1000,Transacoes!$C$3:$C1000,$D59,Transacoes!$B$3:$B1000,"C", Transacoes!$A$3:$A1000, "&lt;"&amp;EOMONTH(DATE(L$1,L$2,1),0))-SUMIFS(Transacoes!$D$3:$D1000,Transacoes!$C$3:$C1000,$D59,Transacoes!$B$3:$B1000,"V", Transacoes!$A$3:$A1000, "&lt;"&amp;EOMONTH(DATE(L$1,L$2,1),0)))*SUMIFS(Prov_Auto!$E$3:$E1000, Prov_Auto!$A$3:$A1000, $D59, Prov_Auto!$D$3:$D1000,"&gt;="&amp;DATE(L$1,L$2,1),Prov_Auto!$D$3:$D1000, "&lt;="&amp;EOMONTH(DATE(L$1,L$2,1),0)))</f>
        <v/>
      </c>
      <c r="M59" s="48" t="str">
        <f>IF($D59="","", (SUMIFS(Transacoes!$D$3:$D1000,Transacoes!$C$3:$C1000,$D59,Transacoes!$B$3:$B1000,"C", Transacoes!$A$3:$A1000, "&lt;"&amp;EOMONTH(DATE(M$1,M$2,1),0))-SUMIFS(Transacoes!$D$3:$D1000,Transacoes!$C$3:$C1000,$D59,Transacoes!$B$3:$B1000,"V", Transacoes!$A$3:$A1000, "&lt;"&amp;EOMONTH(DATE(M$1,M$2,1),0)))*SUMIFS(Prov_Auto!$E$3:$E1000, Prov_Auto!$A$3:$A1000, $D59, Prov_Auto!$D$3:$D1000,"&gt;="&amp;DATE(M$1,M$2,1),Prov_Auto!$D$3:$D1000, "&lt;="&amp;EOMONTH(DATE(M$1,M$2,1),0)))</f>
        <v/>
      </c>
      <c r="N59" s="48" t="str">
        <f>IF($D59="","", (SUMIFS(Transacoes!$D$3:$D1000,Transacoes!$C$3:$C1000,$D59,Transacoes!$B$3:$B1000,"C", Transacoes!$A$3:$A1000, "&lt;"&amp;EOMONTH(DATE(N$1,N$2,1),0))-SUMIFS(Transacoes!$D$3:$D1000,Transacoes!$C$3:$C1000,$D59,Transacoes!$B$3:$B1000,"V", Transacoes!$A$3:$A1000, "&lt;"&amp;EOMONTH(DATE(N$1,N$2,1),0)))*SUMIFS(Prov_Auto!$E$3:$E1000, Prov_Auto!$A$3:$A1000, $D59, Prov_Auto!$D$3:$D1000,"&gt;="&amp;DATE(N$1,N$2,1),Prov_Auto!$D$3:$D1000, "&lt;="&amp;EOMONTH(DATE(N$1,N$2,1),0)))</f>
        <v/>
      </c>
      <c r="O59" s="48" t="str">
        <f>IF($D59="","", (SUMIFS(Transacoes!$D$3:$D1000,Transacoes!$C$3:$C1000,$D59,Transacoes!$B$3:$B1000,"C", Transacoes!$A$3:$A1000, "&lt;"&amp;EOMONTH(DATE(O$1,O$2,1),0))-SUMIFS(Transacoes!$D$3:$D1000,Transacoes!$C$3:$C1000,$D59,Transacoes!$B$3:$B1000,"V", Transacoes!$A$3:$A1000, "&lt;"&amp;EOMONTH(DATE(O$1,O$2,1),0)))*SUMIFS(Prov_Auto!$E$3:$E1000, Prov_Auto!$A$3:$A1000, $D59, Prov_Auto!$D$3:$D1000,"&gt;="&amp;DATE(O$1,O$2,1),Prov_Auto!$D$3:$D1000, "&lt;="&amp;EOMONTH(DATE(O$1,O$2,1),0)))</f>
        <v/>
      </c>
      <c r="P59" s="48" t="str">
        <f>IF($D59="","", (SUMIFS(Transacoes!$D$3:$D1000,Transacoes!$C$3:$C1000,$D59,Transacoes!$B$3:$B1000,"C", Transacoes!$A$3:$A1000, "&lt;"&amp;EOMONTH(DATE(P$1,P$2,1),0))-SUMIFS(Transacoes!$D$3:$D1000,Transacoes!$C$3:$C1000,$D59,Transacoes!$B$3:$B1000,"V", Transacoes!$A$3:$A1000, "&lt;"&amp;EOMONTH(DATE(P$1,P$2,1),0)))*SUMIFS(Prov_Auto!$E$3:$E1000, Prov_Auto!$A$3:$A1000, $D59, Prov_Auto!$D$3:$D1000,"&gt;="&amp;DATE(P$1,P$2,1),Prov_Auto!$D$3:$D1000, "&lt;="&amp;EOMONTH(DATE(P$1,P$2,1),0)))</f>
        <v/>
      </c>
      <c r="Q59" s="48" t="str">
        <f>IF($D59="","", (SUMIFS(Transacoes!$D$3:$D1000,Transacoes!$C$3:$C1000,$D59,Transacoes!$B$3:$B1000,"C", Transacoes!$A$3:$A1000, "&lt;"&amp;EOMONTH(DATE(Q$1,Q$2,1),0))-SUMIFS(Transacoes!$D$3:$D1000,Transacoes!$C$3:$C1000,$D59,Transacoes!$B$3:$B1000,"V", Transacoes!$A$3:$A1000, "&lt;"&amp;EOMONTH(DATE(Q$1,Q$2,1),0)))*SUMIFS(Prov_Auto!$E$3:$E1000, Prov_Auto!$A$3:$A1000, $D59, Prov_Auto!$D$3:$D1000,"&gt;="&amp;DATE(Q$1,Q$2,1),Prov_Auto!$D$3:$D1000, "&lt;="&amp;EOMONTH(DATE(Q$1,Q$2,1),0)))</f>
        <v/>
      </c>
      <c r="R59" s="47"/>
    </row>
    <row r="60">
      <c r="A60" s="47"/>
      <c r="B60" s="47"/>
      <c r="C60" s="47"/>
      <c r="D60" s="87"/>
      <c r="E60" s="48" t="str">
        <f>IF($D60="","", (SUMIFS(Transacoes!$D$3:$D1000,Transacoes!$C$3:$C1000,$D60,Transacoes!$B$3:$B1000,"C", Transacoes!$A$3:$A1000, "&lt;"&amp;EOMONTH(DATE(E$1,E$2,1),0))-SUMIFS(Transacoes!$D$3:$D1000,Transacoes!$C$3:$C1000,$D60,Transacoes!$B$3:$B1000,"V", Transacoes!$A$3:$A1000, "&lt;"&amp;EOMONTH(DATE(E$1,E$2,1),0)))*SUMIFS(Prov_Auto!$E$3:$E1000, Prov_Auto!$A$3:$A1000, $D60, Prov_Auto!$D$3:$D1000,"&gt;="&amp;DATE(E$1,E$2,1),Prov_Auto!$D$3:$D1000, "&lt;="&amp;EOMONTH(DATE(E$1,E$2,1),0)))</f>
        <v/>
      </c>
      <c r="F60" s="48" t="str">
        <f>IF($D60="","", (SUMIFS(Transacoes!$D$3:$D1000,Transacoes!$C$3:$C1000,$D60,Transacoes!$B$3:$B1000,"C", Transacoes!$A$3:$A1000, "&lt;"&amp;EOMONTH(DATE(F$1,F$2,1),0))-SUMIFS(Transacoes!$D$3:$D1000,Transacoes!$C$3:$C1000,$D60,Transacoes!$B$3:$B1000,"V", Transacoes!$A$3:$A1000, "&lt;"&amp;EOMONTH(DATE(F$1,F$2,1),0)))*SUMIFS(Prov_Auto!$E$3:$E1000, Prov_Auto!$A$3:$A1000, $D60, Prov_Auto!$D$3:$D1000,"&gt;="&amp;DATE(F$1,F$2,1),Prov_Auto!$D$3:$D1000, "&lt;="&amp;EOMONTH(DATE(F$1,F$2,1),0)))</f>
        <v/>
      </c>
      <c r="G60" s="48" t="str">
        <f>IF($D60="","", (SUMIFS(Transacoes!$D$3:$D1000,Transacoes!$C$3:$C1000,$D60,Transacoes!$B$3:$B1000,"C", Transacoes!$A$3:$A1000, "&lt;"&amp;EOMONTH(DATE(G$1,G$2,1),0))-SUMIFS(Transacoes!$D$3:$D1000,Transacoes!$C$3:$C1000,$D60,Transacoes!$B$3:$B1000,"V", Transacoes!$A$3:$A1000, "&lt;"&amp;EOMONTH(DATE(G$1,G$2,1),0)))*SUMIFS(Prov_Auto!$E$3:$E1000, Prov_Auto!$A$3:$A1000, $D60, Prov_Auto!$D$3:$D1000,"&gt;="&amp;DATE(G$1,G$2,1),Prov_Auto!$D$3:$D1000, "&lt;="&amp;EOMONTH(DATE(G$1,G$2,1),0)))</f>
        <v/>
      </c>
      <c r="H60" s="48" t="str">
        <f>IF($D60="","", (SUMIFS(Transacoes!$D$3:$D1000,Transacoes!$C$3:$C1000,$D60,Transacoes!$B$3:$B1000,"C", Transacoes!$A$3:$A1000, "&lt;"&amp;EOMONTH(DATE(H$1,H$2,1),0))-SUMIFS(Transacoes!$D$3:$D1000,Transacoes!$C$3:$C1000,$D60,Transacoes!$B$3:$B1000,"V", Transacoes!$A$3:$A1000, "&lt;"&amp;EOMONTH(DATE(H$1,H$2,1),0)))*SUMIFS(Prov_Auto!$E$3:$E1000, Prov_Auto!$A$3:$A1000, $D60, Prov_Auto!$D$3:$D1000,"&gt;="&amp;DATE(H$1,H$2,1),Prov_Auto!$D$3:$D1000, "&lt;="&amp;EOMONTH(DATE(H$1,H$2,1),0)))</f>
        <v/>
      </c>
      <c r="I60" s="48" t="str">
        <f>IF($D60="","", (SUMIFS(Transacoes!$D$3:$D1000,Transacoes!$C$3:$C1000,$D60,Transacoes!$B$3:$B1000,"C", Transacoes!$A$3:$A1000, "&lt;"&amp;EOMONTH(DATE(I$1,I$2,1),0))-SUMIFS(Transacoes!$D$3:$D1000,Transacoes!$C$3:$C1000,$D60,Transacoes!$B$3:$B1000,"V", Transacoes!$A$3:$A1000, "&lt;"&amp;EOMONTH(DATE(I$1,I$2,1),0)))*SUMIFS(Prov_Auto!$E$3:$E1000, Prov_Auto!$A$3:$A1000, $D60, Prov_Auto!$D$3:$D1000,"&gt;="&amp;DATE(I$1,I$2,1),Prov_Auto!$D$3:$D1000, "&lt;="&amp;EOMONTH(DATE(I$1,I$2,1),0)))</f>
        <v/>
      </c>
      <c r="J60" s="48" t="str">
        <f>IF($D60="","", (SUMIFS(Transacoes!$D$3:$D1000,Transacoes!$C$3:$C1000,$D60,Transacoes!$B$3:$B1000,"C", Transacoes!$A$3:$A1000, "&lt;"&amp;EOMONTH(DATE(J$1,J$2,1),0))-SUMIFS(Transacoes!$D$3:$D1000,Transacoes!$C$3:$C1000,$D60,Transacoes!$B$3:$B1000,"V", Transacoes!$A$3:$A1000, "&lt;"&amp;EOMONTH(DATE(J$1,J$2,1),0)))*SUMIFS(Prov_Auto!$E$3:$E1000, Prov_Auto!$A$3:$A1000, $D60, Prov_Auto!$D$3:$D1000,"&gt;="&amp;DATE(J$1,J$2,1),Prov_Auto!$D$3:$D1000, "&lt;="&amp;EOMONTH(DATE(J$1,J$2,1),0)))</f>
        <v/>
      </c>
      <c r="K60" s="48" t="str">
        <f>IF($D60="","", (SUMIFS(Transacoes!$D$3:$D1000,Transacoes!$C$3:$C1000,$D60,Transacoes!$B$3:$B1000,"C", Transacoes!$A$3:$A1000, "&lt;"&amp;EOMONTH(DATE(K$1,K$2,1),0))-SUMIFS(Transacoes!$D$3:$D1000,Transacoes!$C$3:$C1000,$D60,Transacoes!$B$3:$B1000,"V", Transacoes!$A$3:$A1000, "&lt;"&amp;EOMONTH(DATE(K$1,K$2,1),0)))*SUMIFS(Prov_Auto!$E$3:$E1000, Prov_Auto!$A$3:$A1000, $D60, Prov_Auto!$D$3:$D1000,"&gt;="&amp;DATE(K$1,K$2,1),Prov_Auto!$D$3:$D1000, "&lt;="&amp;EOMONTH(DATE(K$1,K$2,1),0)))</f>
        <v/>
      </c>
      <c r="L60" s="48" t="str">
        <f>IF($D60="","", (SUMIFS(Transacoes!$D$3:$D1000,Transacoes!$C$3:$C1000,$D60,Transacoes!$B$3:$B1000,"C", Transacoes!$A$3:$A1000, "&lt;"&amp;EOMONTH(DATE(L$1,L$2,1),0))-SUMIFS(Transacoes!$D$3:$D1000,Transacoes!$C$3:$C1000,$D60,Transacoes!$B$3:$B1000,"V", Transacoes!$A$3:$A1000, "&lt;"&amp;EOMONTH(DATE(L$1,L$2,1),0)))*SUMIFS(Prov_Auto!$E$3:$E1000, Prov_Auto!$A$3:$A1000, $D60, Prov_Auto!$D$3:$D1000,"&gt;="&amp;DATE(L$1,L$2,1),Prov_Auto!$D$3:$D1000, "&lt;="&amp;EOMONTH(DATE(L$1,L$2,1),0)))</f>
        <v/>
      </c>
      <c r="M60" s="48" t="str">
        <f>IF($D60="","", (SUMIFS(Transacoes!$D$3:$D1000,Transacoes!$C$3:$C1000,$D60,Transacoes!$B$3:$B1000,"C", Transacoes!$A$3:$A1000, "&lt;"&amp;EOMONTH(DATE(M$1,M$2,1),0))-SUMIFS(Transacoes!$D$3:$D1000,Transacoes!$C$3:$C1000,$D60,Transacoes!$B$3:$B1000,"V", Transacoes!$A$3:$A1000, "&lt;"&amp;EOMONTH(DATE(M$1,M$2,1),0)))*SUMIFS(Prov_Auto!$E$3:$E1000, Prov_Auto!$A$3:$A1000, $D60, Prov_Auto!$D$3:$D1000,"&gt;="&amp;DATE(M$1,M$2,1),Prov_Auto!$D$3:$D1000, "&lt;="&amp;EOMONTH(DATE(M$1,M$2,1),0)))</f>
        <v/>
      </c>
      <c r="N60" s="48" t="str">
        <f>IF($D60="","", (SUMIFS(Transacoes!$D$3:$D1000,Transacoes!$C$3:$C1000,$D60,Transacoes!$B$3:$B1000,"C", Transacoes!$A$3:$A1000, "&lt;"&amp;EOMONTH(DATE(N$1,N$2,1),0))-SUMIFS(Transacoes!$D$3:$D1000,Transacoes!$C$3:$C1000,$D60,Transacoes!$B$3:$B1000,"V", Transacoes!$A$3:$A1000, "&lt;"&amp;EOMONTH(DATE(N$1,N$2,1),0)))*SUMIFS(Prov_Auto!$E$3:$E1000, Prov_Auto!$A$3:$A1000, $D60, Prov_Auto!$D$3:$D1000,"&gt;="&amp;DATE(N$1,N$2,1),Prov_Auto!$D$3:$D1000, "&lt;="&amp;EOMONTH(DATE(N$1,N$2,1),0)))</f>
        <v/>
      </c>
      <c r="O60" s="48" t="str">
        <f>IF($D60="","", (SUMIFS(Transacoes!$D$3:$D1000,Transacoes!$C$3:$C1000,$D60,Transacoes!$B$3:$B1000,"C", Transacoes!$A$3:$A1000, "&lt;"&amp;EOMONTH(DATE(O$1,O$2,1),0))-SUMIFS(Transacoes!$D$3:$D1000,Transacoes!$C$3:$C1000,$D60,Transacoes!$B$3:$B1000,"V", Transacoes!$A$3:$A1000, "&lt;"&amp;EOMONTH(DATE(O$1,O$2,1),0)))*SUMIFS(Prov_Auto!$E$3:$E1000, Prov_Auto!$A$3:$A1000, $D60, Prov_Auto!$D$3:$D1000,"&gt;="&amp;DATE(O$1,O$2,1),Prov_Auto!$D$3:$D1000, "&lt;="&amp;EOMONTH(DATE(O$1,O$2,1),0)))</f>
        <v/>
      </c>
      <c r="P60" s="48" t="str">
        <f>IF($D60="","", (SUMIFS(Transacoes!$D$3:$D1000,Transacoes!$C$3:$C1000,$D60,Transacoes!$B$3:$B1000,"C", Transacoes!$A$3:$A1000, "&lt;"&amp;EOMONTH(DATE(P$1,P$2,1),0))-SUMIFS(Transacoes!$D$3:$D1000,Transacoes!$C$3:$C1000,$D60,Transacoes!$B$3:$B1000,"V", Transacoes!$A$3:$A1000, "&lt;"&amp;EOMONTH(DATE(P$1,P$2,1),0)))*SUMIFS(Prov_Auto!$E$3:$E1000, Prov_Auto!$A$3:$A1000, $D60, Prov_Auto!$D$3:$D1000,"&gt;="&amp;DATE(P$1,P$2,1),Prov_Auto!$D$3:$D1000, "&lt;="&amp;EOMONTH(DATE(P$1,P$2,1),0)))</f>
        <v/>
      </c>
      <c r="Q60" s="48" t="str">
        <f>IF($D60="","", (SUMIFS(Transacoes!$D$3:$D1000,Transacoes!$C$3:$C1000,$D60,Transacoes!$B$3:$B1000,"C", Transacoes!$A$3:$A1000, "&lt;"&amp;EOMONTH(DATE(Q$1,Q$2,1),0))-SUMIFS(Transacoes!$D$3:$D1000,Transacoes!$C$3:$C1000,$D60,Transacoes!$B$3:$B1000,"V", Transacoes!$A$3:$A1000, "&lt;"&amp;EOMONTH(DATE(Q$1,Q$2,1),0)))*SUMIFS(Prov_Auto!$E$3:$E1000, Prov_Auto!$A$3:$A1000, $D60, Prov_Auto!$D$3:$D1000,"&gt;="&amp;DATE(Q$1,Q$2,1),Prov_Auto!$D$3:$D1000, "&lt;="&amp;EOMONTH(DATE(Q$1,Q$2,1),0)))</f>
        <v/>
      </c>
      <c r="R60" s="47"/>
    </row>
    <row r="61">
      <c r="A61" s="47"/>
      <c r="B61" s="47"/>
      <c r="C61" s="47"/>
      <c r="D61" s="87"/>
      <c r="E61" s="48" t="str">
        <f>IF($D61="","", (SUMIFS(Transacoes!$D$3:$D1000,Transacoes!$C$3:$C1000,$D61,Transacoes!$B$3:$B1000,"C", Transacoes!$A$3:$A1000, "&lt;"&amp;EOMONTH(DATE(E$1,E$2,1),0))-SUMIFS(Transacoes!$D$3:$D1000,Transacoes!$C$3:$C1000,$D61,Transacoes!$B$3:$B1000,"V", Transacoes!$A$3:$A1000, "&lt;"&amp;EOMONTH(DATE(E$1,E$2,1),0)))*SUMIFS(Prov_Auto!$E$3:$E1000, Prov_Auto!$A$3:$A1000, $D61, Prov_Auto!$D$3:$D1000,"&gt;="&amp;DATE(E$1,E$2,1),Prov_Auto!$D$3:$D1000, "&lt;="&amp;EOMONTH(DATE(E$1,E$2,1),0)))</f>
        <v/>
      </c>
      <c r="F61" s="48" t="str">
        <f>IF($D61="","", (SUMIFS(Transacoes!$D$3:$D1000,Transacoes!$C$3:$C1000,$D61,Transacoes!$B$3:$B1000,"C", Transacoes!$A$3:$A1000, "&lt;"&amp;EOMONTH(DATE(F$1,F$2,1),0))-SUMIFS(Transacoes!$D$3:$D1000,Transacoes!$C$3:$C1000,$D61,Transacoes!$B$3:$B1000,"V", Transacoes!$A$3:$A1000, "&lt;"&amp;EOMONTH(DATE(F$1,F$2,1),0)))*SUMIFS(Prov_Auto!$E$3:$E1000, Prov_Auto!$A$3:$A1000, $D61, Prov_Auto!$D$3:$D1000,"&gt;="&amp;DATE(F$1,F$2,1),Prov_Auto!$D$3:$D1000, "&lt;="&amp;EOMONTH(DATE(F$1,F$2,1),0)))</f>
        <v/>
      </c>
      <c r="G61" s="48" t="str">
        <f>IF($D61="","", (SUMIFS(Transacoes!$D$3:$D1000,Transacoes!$C$3:$C1000,$D61,Transacoes!$B$3:$B1000,"C", Transacoes!$A$3:$A1000, "&lt;"&amp;EOMONTH(DATE(G$1,G$2,1),0))-SUMIFS(Transacoes!$D$3:$D1000,Transacoes!$C$3:$C1000,$D61,Transacoes!$B$3:$B1000,"V", Transacoes!$A$3:$A1000, "&lt;"&amp;EOMONTH(DATE(G$1,G$2,1),0)))*SUMIFS(Prov_Auto!$E$3:$E1000, Prov_Auto!$A$3:$A1000, $D61, Prov_Auto!$D$3:$D1000,"&gt;="&amp;DATE(G$1,G$2,1),Prov_Auto!$D$3:$D1000, "&lt;="&amp;EOMONTH(DATE(G$1,G$2,1),0)))</f>
        <v/>
      </c>
      <c r="H61" s="48" t="str">
        <f>IF($D61="","", (SUMIFS(Transacoes!$D$3:$D1000,Transacoes!$C$3:$C1000,$D61,Transacoes!$B$3:$B1000,"C", Transacoes!$A$3:$A1000, "&lt;"&amp;EOMONTH(DATE(H$1,H$2,1),0))-SUMIFS(Transacoes!$D$3:$D1000,Transacoes!$C$3:$C1000,$D61,Transacoes!$B$3:$B1000,"V", Transacoes!$A$3:$A1000, "&lt;"&amp;EOMONTH(DATE(H$1,H$2,1),0)))*SUMIFS(Prov_Auto!$E$3:$E1000, Prov_Auto!$A$3:$A1000, $D61, Prov_Auto!$D$3:$D1000,"&gt;="&amp;DATE(H$1,H$2,1),Prov_Auto!$D$3:$D1000, "&lt;="&amp;EOMONTH(DATE(H$1,H$2,1),0)))</f>
        <v/>
      </c>
      <c r="I61" s="48" t="str">
        <f>IF($D61="","", (SUMIFS(Transacoes!$D$3:$D1000,Transacoes!$C$3:$C1000,$D61,Transacoes!$B$3:$B1000,"C", Transacoes!$A$3:$A1000, "&lt;"&amp;EOMONTH(DATE(I$1,I$2,1),0))-SUMIFS(Transacoes!$D$3:$D1000,Transacoes!$C$3:$C1000,$D61,Transacoes!$B$3:$B1000,"V", Transacoes!$A$3:$A1000, "&lt;"&amp;EOMONTH(DATE(I$1,I$2,1),0)))*SUMIFS(Prov_Auto!$E$3:$E1000, Prov_Auto!$A$3:$A1000, $D61, Prov_Auto!$D$3:$D1000,"&gt;="&amp;DATE(I$1,I$2,1),Prov_Auto!$D$3:$D1000, "&lt;="&amp;EOMONTH(DATE(I$1,I$2,1),0)))</f>
        <v/>
      </c>
      <c r="J61" s="48" t="str">
        <f>IF($D61="","", (SUMIFS(Transacoes!$D$3:$D1000,Transacoes!$C$3:$C1000,$D61,Transacoes!$B$3:$B1000,"C", Transacoes!$A$3:$A1000, "&lt;"&amp;EOMONTH(DATE(J$1,J$2,1),0))-SUMIFS(Transacoes!$D$3:$D1000,Transacoes!$C$3:$C1000,$D61,Transacoes!$B$3:$B1000,"V", Transacoes!$A$3:$A1000, "&lt;"&amp;EOMONTH(DATE(J$1,J$2,1),0)))*SUMIFS(Prov_Auto!$E$3:$E1000, Prov_Auto!$A$3:$A1000, $D61, Prov_Auto!$D$3:$D1000,"&gt;="&amp;DATE(J$1,J$2,1),Prov_Auto!$D$3:$D1000, "&lt;="&amp;EOMONTH(DATE(J$1,J$2,1),0)))</f>
        <v/>
      </c>
      <c r="K61" s="48" t="str">
        <f>IF($D61="","", (SUMIFS(Transacoes!$D$3:$D1000,Transacoes!$C$3:$C1000,$D61,Transacoes!$B$3:$B1000,"C", Transacoes!$A$3:$A1000, "&lt;"&amp;EOMONTH(DATE(K$1,K$2,1),0))-SUMIFS(Transacoes!$D$3:$D1000,Transacoes!$C$3:$C1000,$D61,Transacoes!$B$3:$B1000,"V", Transacoes!$A$3:$A1000, "&lt;"&amp;EOMONTH(DATE(K$1,K$2,1),0)))*SUMIFS(Prov_Auto!$E$3:$E1000, Prov_Auto!$A$3:$A1000, $D61, Prov_Auto!$D$3:$D1000,"&gt;="&amp;DATE(K$1,K$2,1),Prov_Auto!$D$3:$D1000, "&lt;="&amp;EOMONTH(DATE(K$1,K$2,1),0)))</f>
        <v/>
      </c>
      <c r="L61" s="48" t="str">
        <f>IF($D61="","", (SUMIFS(Transacoes!$D$3:$D1000,Transacoes!$C$3:$C1000,$D61,Transacoes!$B$3:$B1000,"C", Transacoes!$A$3:$A1000, "&lt;"&amp;EOMONTH(DATE(L$1,L$2,1),0))-SUMIFS(Transacoes!$D$3:$D1000,Transacoes!$C$3:$C1000,$D61,Transacoes!$B$3:$B1000,"V", Transacoes!$A$3:$A1000, "&lt;"&amp;EOMONTH(DATE(L$1,L$2,1),0)))*SUMIFS(Prov_Auto!$E$3:$E1000, Prov_Auto!$A$3:$A1000, $D61, Prov_Auto!$D$3:$D1000,"&gt;="&amp;DATE(L$1,L$2,1),Prov_Auto!$D$3:$D1000, "&lt;="&amp;EOMONTH(DATE(L$1,L$2,1),0)))</f>
        <v/>
      </c>
      <c r="M61" s="48" t="str">
        <f>IF($D61="","", (SUMIFS(Transacoes!$D$3:$D1000,Transacoes!$C$3:$C1000,$D61,Transacoes!$B$3:$B1000,"C", Transacoes!$A$3:$A1000, "&lt;"&amp;EOMONTH(DATE(M$1,M$2,1),0))-SUMIFS(Transacoes!$D$3:$D1000,Transacoes!$C$3:$C1000,$D61,Transacoes!$B$3:$B1000,"V", Transacoes!$A$3:$A1000, "&lt;"&amp;EOMONTH(DATE(M$1,M$2,1),0)))*SUMIFS(Prov_Auto!$E$3:$E1000, Prov_Auto!$A$3:$A1000, $D61, Prov_Auto!$D$3:$D1000,"&gt;="&amp;DATE(M$1,M$2,1),Prov_Auto!$D$3:$D1000, "&lt;="&amp;EOMONTH(DATE(M$1,M$2,1),0)))</f>
        <v/>
      </c>
      <c r="N61" s="48" t="str">
        <f>IF($D61="","", (SUMIFS(Transacoes!$D$3:$D1000,Transacoes!$C$3:$C1000,$D61,Transacoes!$B$3:$B1000,"C", Transacoes!$A$3:$A1000, "&lt;"&amp;EOMONTH(DATE(N$1,N$2,1),0))-SUMIFS(Transacoes!$D$3:$D1000,Transacoes!$C$3:$C1000,$D61,Transacoes!$B$3:$B1000,"V", Transacoes!$A$3:$A1000, "&lt;"&amp;EOMONTH(DATE(N$1,N$2,1),0)))*SUMIFS(Prov_Auto!$E$3:$E1000, Prov_Auto!$A$3:$A1000, $D61, Prov_Auto!$D$3:$D1000,"&gt;="&amp;DATE(N$1,N$2,1),Prov_Auto!$D$3:$D1000, "&lt;="&amp;EOMONTH(DATE(N$1,N$2,1),0)))</f>
        <v/>
      </c>
      <c r="O61" s="48" t="str">
        <f>IF($D61="","", (SUMIFS(Transacoes!$D$3:$D1000,Transacoes!$C$3:$C1000,$D61,Transacoes!$B$3:$B1000,"C", Transacoes!$A$3:$A1000, "&lt;"&amp;EOMONTH(DATE(O$1,O$2,1),0))-SUMIFS(Transacoes!$D$3:$D1000,Transacoes!$C$3:$C1000,$D61,Transacoes!$B$3:$B1000,"V", Transacoes!$A$3:$A1000, "&lt;"&amp;EOMONTH(DATE(O$1,O$2,1),0)))*SUMIFS(Prov_Auto!$E$3:$E1000, Prov_Auto!$A$3:$A1000, $D61, Prov_Auto!$D$3:$D1000,"&gt;="&amp;DATE(O$1,O$2,1),Prov_Auto!$D$3:$D1000, "&lt;="&amp;EOMONTH(DATE(O$1,O$2,1),0)))</f>
        <v/>
      </c>
      <c r="P61" s="48" t="str">
        <f>IF($D61="","", (SUMIFS(Transacoes!$D$3:$D1000,Transacoes!$C$3:$C1000,$D61,Transacoes!$B$3:$B1000,"C", Transacoes!$A$3:$A1000, "&lt;"&amp;EOMONTH(DATE(P$1,P$2,1),0))-SUMIFS(Transacoes!$D$3:$D1000,Transacoes!$C$3:$C1000,$D61,Transacoes!$B$3:$B1000,"V", Transacoes!$A$3:$A1000, "&lt;"&amp;EOMONTH(DATE(P$1,P$2,1),0)))*SUMIFS(Prov_Auto!$E$3:$E1000, Prov_Auto!$A$3:$A1000, $D61, Prov_Auto!$D$3:$D1000,"&gt;="&amp;DATE(P$1,P$2,1),Prov_Auto!$D$3:$D1000, "&lt;="&amp;EOMONTH(DATE(P$1,P$2,1),0)))</f>
        <v/>
      </c>
      <c r="Q61" s="48" t="str">
        <f>IF($D61="","", (SUMIFS(Transacoes!$D$3:$D1000,Transacoes!$C$3:$C1000,$D61,Transacoes!$B$3:$B1000,"C", Transacoes!$A$3:$A1000, "&lt;"&amp;EOMONTH(DATE(Q$1,Q$2,1),0))-SUMIFS(Transacoes!$D$3:$D1000,Transacoes!$C$3:$C1000,$D61,Transacoes!$B$3:$B1000,"V", Transacoes!$A$3:$A1000, "&lt;"&amp;EOMONTH(DATE(Q$1,Q$2,1),0)))*SUMIFS(Prov_Auto!$E$3:$E1000, Prov_Auto!$A$3:$A1000, $D61, Prov_Auto!$D$3:$D1000,"&gt;="&amp;DATE(Q$1,Q$2,1),Prov_Auto!$D$3:$D1000, "&lt;="&amp;EOMONTH(DATE(Q$1,Q$2,1),0)))</f>
        <v/>
      </c>
      <c r="R61" s="47"/>
    </row>
    <row r="62">
      <c r="A62" s="47"/>
      <c r="B62" s="47"/>
      <c r="C62" s="47"/>
      <c r="D62" s="87"/>
      <c r="E62" s="48" t="str">
        <f>IF($D62="","", (SUMIFS(Transacoes!$D$3:$D1000,Transacoes!$C$3:$C1000,$D62,Transacoes!$B$3:$B1000,"C", Transacoes!$A$3:$A1000, "&lt;"&amp;EOMONTH(DATE(E$1,E$2,1),0))-SUMIFS(Transacoes!$D$3:$D1000,Transacoes!$C$3:$C1000,$D62,Transacoes!$B$3:$B1000,"V", Transacoes!$A$3:$A1000, "&lt;"&amp;EOMONTH(DATE(E$1,E$2,1),0)))*SUMIFS(Prov_Auto!$E$3:$E1000, Prov_Auto!$A$3:$A1000, $D62, Prov_Auto!$D$3:$D1000,"&gt;="&amp;DATE(E$1,E$2,1),Prov_Auto!$D$3:$D1000, "&lt;="&amp;EOMONTH(DATE(E$1,E$2,1),0)))</f>
        <v/>
      </c>
      <c r="F62" s="48" t="str">
        <f>IF($D62="","", (SUMIFS(Transacoes!$D$3:$D1000,Transacoes!$C$3:$C1000,$D62,Transacoes!$B$3:$B1000,"C", Transacoes!$A$3:$A1000, "&lt;"&amp;EOMONTH(DATE(F$1,F$2,1),0))-SUMIFS(Transacoes!$D$3:$D1000,Transacoes!$C$3:$C1000,$D62,Transacoes!$B$3:$B1000,"V", Transacoes!$A$3:$A1000, "&lt;"&amp;EOMONTH(DATE(F$1,F$2,1),0)))*SUMIFS(Prov_Auto!$E$3:$E1000, Prov_Auto!$A$3:$A1000, $D62, Prov_Auto!$D$3:$D1000,"&gt;="&amp;DATE(F$1,F$2,1),Prov_Auto!$D$3:$D1000, "&lt;="&amp;EOMONTH(DATE(F$1,F$2,1),0)))</f>
        <v/>
      </c>
      <c r="G62" s="48" t="str">
        <f>IF($D62="","", (SUMIFS(Transacoes!$D$3:$D1000,Transacoes!$C$3:$C1000,$D62,Transacoes!$B$3:$B1000,"C", Transacoes!$A$3:$A1000, "&lt;"&amp;EOMONTH(DATE(G$1,G$2,1),0))-SUMIFS(Transacoes!$D$3:$D1000,Transacoes!$C$3:$C1000,$D62,Transacoes!$B$3:$B1000,"V", Transacoes!$A$3:$A1000, "&lt;"&amp;EOMONTH(DATE(G$1,G$2,1),0)))*SUMIFS(Prov_Auto!$E$3:$E1000, Prov_Auto!$A$3:$A1000, $D62, Prov_Auto!$D$3:$D1000,"&gt;="&amp;DATE(G$1,G$2,1),Prov_Auto!$D$3:$D1000, "&lt;="&amp;EOMONTH(DATE(G$1,G$2,1),0)))</f>
        <v/>
      </c>
      <c r="H62" s="48" t="str">
        <f>IF($D62="","", (SUMIFS(Transacoes!$D$3:$D1000,Transacoes!$C$3:$C1000,$D62,Transacoes!$B$3:$B1000,"C", Transacoes!$A$3:$A1000, "&lt;"&amp;EOMONTH(DATE(H$1,H$2,1),0))-SUMIFS(Transacoes!$D$3:$D1000,Transacoes!$C$3:$C1000,$D62,Transacoes!$B$3:$B1000,"V", Transacoes!$A$3:$A1000, "&lt;"&amp;EOMONTH(DATE(H$1,H$2,1),0)))*SUMIFS(Prov_Auto!$E$3:$E1000, Prov_Auto!$A$3:$A1000, $D62, Prov_Auto!$D$3:$D1000,"&gt;="&amp;DATE(H$1,H$2,1),Prov_Auto!$D$3:$D1000, "&lt;="&amp;EOMONTH(DATE(H$1,H$2,1),0)))</f>
        <v/>
      </c>
      <c r="I62" s="48" t="str">
        <f>IF($D62="","", (SUMIFS(Transacoes!$D$3:$D1000,Transacoes!$C$3:$C1000,$D62,Transacoes!$B$3:$B1000,"C", Transacoes!$A$3:$A1000, "&lt;"&amp;EOMONTH(DATE(I$1,I$2,1),0))-SUMIFS(Transacoes!$D$3:$D1000,Transacoes!$C$3:$C1000,$D62,Transacoes!$B$3:$B1000,"V", Transacoes!$A$3:$A1000, "&lt;"&amp;EOMONTH(DATE(I$1,I$2,1),0)))*SUMIFS(Prov_Auto!$E$3:$E1000, Prov_Auto!$A$3:$A1000, $D62, Prov_Auto!$D$3:$D1000,"&gt;="&amp;DATE(I$1,I$2,1),Prov_Auto!$D$3:$D1000, "&lt;="&amp;EOMONTH(DATE(I$1,I$2,1),0)))</f>
        <v/>
      </c>
      <c r="J62" s="48" t="str">
        <f>IF($D62="","", (SUMIFS(Transacoes!$D$3:$D1000,Transacoes!$C$3:$C1000,$D62,Transacoes!$B$3:$B1000,"C", Transacoes!$A$3:$A1000, "&lt;"&amp;EOMONTH(DATE(J$1,J$2,1),0))-SUMIFS(Transacoes!$D$3:$D1000,Transacoes!$C$3:$C1000,$D62,Transacoes!$B$3:$B1000,"V", Transacoes!$A$3:$A1000, "&lt;"&amp;EOMONTH(DATE(J$1,J$2,1),0)))*SUMIFS(Prov_Auto!$E$3:$E1000, Prov_Auto!$A$3:$A1000, $D62, Prov_Auto!$D$3:$D1000,"&gt;="&amp;DATE(J$1,J$2,1),Prov_Auto!$D$3:$D1000, "&lt;="&amp;EOMONTH(DATE(J$1,J$2,1),0)))</f>
        <v/>
      </c>
      <c r="K62" s="48" t="str">
        <f>IF($D62="","", (SUMIFS(Transacoes!$D$3:$D1000,Transacoes!$C$3:$C1000,$D62,Transacoes!$B$3:$B1000,"C", Transacoes!$A$3:$A1000, "&lt;"&amp;EOMONTH(DATE(K$1,K$2,1),0))-SUMIFS(Transacoes!$D$3:$D1000,Transacoes!$C$3:$C1000,$D62,Transacoes!$B$3:$B1000,"V", Transacoes!$A$3:$A1000, "&lt;"&amp;EOMONTH(DATE(K$1,K$2,1),0)))*SUMIFS(Prov_Auto!$E$3:$E1000, Prov_Auto!$A$3:$A1000, $D62, Prov_Auto!$D$3:$D1000,"&gt;="&amp;DATE(K$1,K$2,1),Prov_Auto!$D$3:$D1000, "&lt;="&amp;EOMONTH(DATE(K$1,K$2,1),0)))</f>
        <v/>
      </c>
      <c r="L62" s="48" t="str">
        <f>IF($D62="","", (SUMIFS(Transacoes!$D$3:$D1000,Transacoes!$C$3:$C1000,$D62,Transacoes!$B$3:$B1000,"C", Transacoes!$A$3:$A1000, "&lt;"&amp;EOMONTH(DATE(L$1,L$2,1),0))-SUMIFS(Transacoes!$D$3:$D1000,Transacoes!$C$3:$C1000,$D62,Transacoes!$B$3:$B1000,"V", Transacoes!$A$3:$A1000, "&lt;"&amp;EOMONTH(DATE(L$1,L$2,1),0)))*SUMIFS(Prov_Auto!$E$3:$E1000, Prov_Auto!$A$3:$A1000, $D62, Prov_Auto!$D$3:$D1000,"&gt;="&amp;DATE(L$1,L$2,1),Prov_Auto!$D$3:$D1000, "&lt;="&amp;EOMONTH(DATE(L$1,L$2,1),0)))</f>
        <v/>
      </c>
      <c r="M62" s="48" t="str">
        <f>IF($D62="","", (SUMIFS(Transacoes!$D$3:$D1000,Transacoes!$C$3:$C1000,$D62,Transacoes!$B$3:$B1000,"C", Transacoes!$A$3:$A1000, "&lt;"&amp;EOMONTH(DATE(M$1,M$2,1),0))-SUMIFS(Transacoes!$D$3:$D1000,Transacoes!$C$3:$C1000,$D62,Transacoes!$B$3:$B1000,"V", Transacoes!$A$3:$A1000, "&lt;"&amp;EOMONTH(DATE(M$1,M$2,1),0)))*SUMIFS(Prov_Auto!$E$3:$E1000, Prov_Auto!$A$3:$A1000, $D62, Prov_Auto!$D$3:$D1000,"&gt;="&amp;DATE(M$1,M$2,1),Prov_Auto!$D$3:$D1000, "&lt;="&amp;EOMONTH(DATE(M$1,M$2,1),0)))</f>
        <v/>
      </c>
      <c r="N62" s="48" t="str">
        <f>IF($D62="","", (SUMIFS(Transacoes!$D$3:$D1000,Transacoes!$C$3:$C1000,$D62,Transacoes!$B$3:$B1000,"C", Transacoes!$A$3:$A1000, "&lt;"&amp;EOMONTH(DATE(N$1,N$2,1),0))-SUMIFS(Transacoes!$D$3:$D1000,Transacoes!$C$3:$C1000,$D62,Transacoes!$B$3:$B1000,"V", Transacoes!$A$3:$A1000, "&lt;"&amp;EOMONTH(DATE(N$1,N$2,1),0)))*SUMIFS(Prov_Auto!$E$3:$E1000, Prov_Auto!$A$3:$A1000, $D62, Prov_Auto!$D$3:$D1000,"&gt;="&amp;DATE(N$1,N$2,1),Prov_Auto!$D$3:$D1000, "&lt;="&amp;EOMONTH(DATE(N$1,N$2,1),0)))</f>
        <v/>
      </c>
      <c r="O62" s="48" t="str">
        <f>IF($D62="","", (SUMIFS(Transacoes!$D$3:$D1000,Transacoes!$C$3:$C1000,$D62,Transacoes!$B$3:$B1000,"C", Transacoes!$A$3:$A1000, "&lt;"&amp;EOMONTH(DATE(O$1,O$2,1),0))-SUMIFS(Transacoes!$D$3:$D1000,Transacoes!$C$3:$C1000,$D62,Transacoes!$B$3:$B1000,"V", Transacoes!$A$3:$A1000, "&lt;"&amp;EOMONTH(DATE(O$1,O$2,1),0)))*SUMIFS(Prov_Auto!$E$3:$E1000, Prov_Auto!$A$3:$A1000, $D62, Prov_Auto!$D$3:$D1000,"&gt;="&amp;DATE(O$1,O$2,1),Prov_Auto!$D$3:$D1000, "&lt;="&amp;EOMONTH(DATE(O$1,O$2,1),0)))</f>
        <v/>
      </c>
      <c r="P62" s="48" t="str">
        <f>IF($D62="","", (SUMIFS(Transacoes!$D$3:$D1000,Transacoes!$C$3:$C1000,$D62,Transacoes!$B$3:$B1000,"C", Transacoes!$A$3:$A1000, "&lt;"&amp;EOMONTH(DATE(P$1,P$2,1),0))-SUMIFS(Transacoes!$D$3:$D1000,Transacoes!$C$3:$C1000,$D62,Transacoes!$B$3:$B1000,"V", Transacoes!$A$3:$A1000, "&lt;"&amp;EOMONTH(DATE(P$1,P$2,1),0)))*SUMIFS(Prov_Auto!$E$3:$E1000, Prov_Auto!$A$3:$A1000, $D62, Prov_Auto!$D$3:$D1000,"&gt;="&amp;DATE(P$1,P$2,1),Prov_Auto!$D$3:$D1000, "&lt;="&amp;EOMONTH(DATE(P$1,P$2,1),0)))</f>
        <v/>
      </c>
      <c r="Q62" s="48" t="str">
        <f>IF($D62="","", (SUMIFS(Transacoes!$D$3:$D1000,Transacoes!$C$3:$C1000,$D62,Transacoes!$B$3:$B1000,"C", Transacoes!$A$3:$A1000, "&lt;"&amp;EOMONTH(DATE(Q$1,Q$2,1),0))-SUMIFS(Transacoes!$D$3:$D1000,Transacoes!$C$3:$C1000,$D62,Transacoes!$B$3:$B1000,"V", Transacoes!$A$3:$A1000, "&lt;"&amp;EOMONTH(DATE(Q$1,Q$2,1),0)))*SUMIFS(Prov_Auto!$E$3:$E1000, Prov_Auto!$A$3:$A1000, $D62, Prov_Auto!$D$3:$D1000,"&gt;="&amp;DATE(Q$1,Q$2,1),Prov_Auto!$D$3:$D1000, "&lt;="&amp;EOMONTH(DATE(Q$1,Q$2,1),0)))</f>
        <v/>
      </c>
      <c r="R62" s="47"/>
    </row>
    <row r="63">
      <c r="A63" s="47"/>
      <c r="B63" s="47"/>
      <c r="C63" s="47"/>
      <c r="D63" s="87"/>
      <c r="E63" s="48" t="str">
        <f>IF($D63="","", (SUMIFS(Transacoes!$D$3:$D1000,Transacoes!$C$3:$C1000,$D63,Transacoes!$B$3:$B1000,"C", Transacoes!$A$3:$A1000, "&lt;"&amp;EOMONTH(DATE(E$1,E$2,1),0))-SUMIFS(Transacoes!$D$3:$D1000,Transacoes!$C$3:$C1000,$D63,Transacoes!$B$3:$B1000,"V", Transacoes!$A$3:$A1000, "&lt;"&amp;EOMONTH(DATE(E$1,E$2,1),0)))*SUMIFS(Prov_Auto!$E$3:$E1000, Prov_Auto!$A$3:$A1000, $D63, Prov_Auto!$D$3:$D1000,"&gt;="&amp;DATE(E$1,E$2,1),Prov_Auto!$D$3:$D1000, "&lt;="&amp;EOMONTH(DATE(E$1,E$2,1),0)))</f>
        <v/>
      </c>
      <c r="F63" s="48" t="str">
        <f>IF($D63="","", (SUMIFS(Transacoes!$D$3:$D1000,Transacoes!$C$3:$C1000,$D63,Transacoes!$B$3:$B1000,"C", Transacoes!$A$3:$A1000, "&lt;"&amp;EOMONTH(DATE(F$1,F$2,1),0))-SUMIFS(Transacoes!$D$3:$D1000,Transacoes!$C$3:$C1000,$D63,Transacoes!$B$3:$B1000,"V", Transacoes!$A$3:$A1000, "&lt;"&amp;EOMONTH(DATE(F$1,F$2,1),0)))*SUMIFS(Prov_Auto!$E$3:$E1000, Prov_Auto!$A$3:$A1000, $D63, Prov_Auto!$D$3:$D1000,"&gt;="&amp;DATE(F$1,F$2,1),Prov_Auto!$D$3:$D1000, "&lt;="&amp;EOMONTH(DATE(F$1,F$2,1),0)))</f>
        <v/>
      </c>
      <c r="G63" s="48" t="str">
        <f>IF($D63="","", (SUMIFS(Transacoes!$D$3:$D1000,Transacoes!$C$3:$C1000,$D63,Transacoes!$B$3:$B1000,"C", Transacoes!$A$3:$A1000, "&lt;"&amp;EOMONTH(DATE(G$1,G$2,1),0))-SUMIFS(Transacoes!$D$3:$D1000,Transacoes!$C$3:$C1000,$D63,Transacoes!$B$3:$B1000,"V", Transacoes!$A$3:$A1000, "&lt;"&amp;EOMONTH(DATE(G$1,G$2,1),0)))*SUMIFS(Prov_Auto!$E$3:$E1000, Prov_Auto!$A$3:$A1000, $D63, Prov_Auto!$D$3:$D1000,"&gt;="&amp;DATE(G$1,G$2,1),Prov_Auto!$D$3:$D1000, "&lt;="&amp;EOMONTH(DATE(G$1,G$2,1),0)))</f>
        <v/>
      </c>
      <c r="H63" s="48" t="str">
        <f>IF($D63="","", (SUMIFS(Transacoes!$D$3:$D1000,Transacoes!$C$3:$C1000,$D63,Transacoes!$B$3:$B1000,"C", Transacoes!$A$3:$A1000, "&lt;"&amp;EOMONTH(DATE(H$1,H$2,1),0))-SUMIFS(Transacoes!$D$3:$D1000,Transacoes!$C$3:$C1000,$D63,Transacoes!$B$3:$B1000,"V", Transacoes!$A$3:$A1000, "&lt;"&amp;EOMONTH(DATE(H$1,H$2,1),0)))*SUMIFS(Prov_Auto!$E$3:$E1000, Prov_Auto!$A$3:$A1000, $D63, Prov_Auto!$D$3:$D1000,"&gt;="&amp;DATE(H$1,H$2,1),Prov_Auto!$D$3:$D1000, "&lt;="&amp;EOMONTH(DATE(H$1,H$2,1),0)))</f>
        <v/>
      </c>
      <c r="I63" s="48" t="str">
        <f>IF($D63="","", (SUMIFS(Transacoes!$D$3:$D1000,Transacoes!$C$3:$C1000,$D63,Transacoes!$B$3:$B1000,"C", Transacoes!$A$3:$A1000, "&lt;"&amp;EOMONTH(DATE(I$1,I$2,1),0))-SUMIFS(Transacoes!$D$3:$D1000,Transacoes!$C$3:$C1000,$D63,Transacoes!$B$3:$B1000,"V", Transacoes!$A$3:$A1000, "&lt;"&amp;EOMONTH(DATE(I$1,I$2,1),0)))*SUMIFS(Prov_Auto!$E$3:$E1000, Prov_Auto!$A$3:$A1000, $D63, Prov_Auto!$D$3:$D1000,"&gt;="&amp;DATE(I$1,I$2,1),Prov_Auto!$D$3:$D1000, "&lt;="&amp;EOMONTH(DATE(I$1,I$2,1),0)))</f>
        <v/>
      </c>
      <c r="J63" s="48" t="str">
        <f>IF($D63="","", (SUMIFS(Transacoes!$D$3:$D1000,Transacoes!$C$3:$C1000,$D63,Transacoes!$B$3:$B1000,"C", Transacoes!$A$3:$A1000, "&lt;"&amp;EOMONTH(DATE(J$1,J$2,1),0))-SUMIFS(Transacoes!$D$3:$D1000,Transacoes!$C$3:$C1000,$D63,Transacoes!$B$3:$B1000,"V", Transacoes!$A$3:$A1000, "&lt;"&amp;EOMONTH(DATE(J$1,J$2,1),0)))*SUMIFS(Prov_Auto!$E$3:$E1000, Prov_Auto!$A$3:$A1000, $D63, Prov_Auto!$D$3:$D1000,"&gt;="&amp;DATE(J$1,J$2,1),Prov_Auto!$D$3:$D1000, "&lt;="&amp;EOMONTH(DATE(J$1,J$2,1),0)))</f>
        <v/>
      </c>
      <c r="K63" s="48" t="str">
        <f>IF($D63="","", (SUMIFS(Transacoes!$D$3:$D1000,Transacoes!$C$3:$C1000,$D63,Transacoes!$B$3:$B1000,"C", Transacoes!$A$3:$A1000, "&lt;"&amp;EOMONTH(DATE(K$1,K$2,1),0))-SUMIFS(Transacoes!$D$3:$D1000,Transacoes!$C$3:$C1000,$D63,Transacoes!$B$3:$B1000,"V", Transacoes!$A$3:$A1000, "&lt;"&amp;EOMONTH(DATE(K$1,K$2,1),0)))*SUMIFS(Prov_Auto!$E$3:$E1000, Prov_Auto!$A$3:$A1000, $D63, Prov_Auto!$D$3:$D1000,"&gt;="&amp;DATE(K$1,K$2,1),Prov_Auto!$D$3:$D1000, "&lt;="&amp;EOMONTH(DATE(K$1,K$2,1),0)))</f>
        <v/>
      </c>
      <c r="L63" s="48" t="str">
        <f>IF($D63="","", (SUMIFS(Transacoes!$D$3:$D1000,Transacoes!$C$3:$C1000,$D63,Transacoes!$B$3:$B1000,"C", Transacoes!$A$3:$A1000, "&lt;"&amp;EOMONTH(DATE(L$1,L$2,1),0))-SUMIFS(Transacoes!$D$3:$D1000,Transacoes!$C$3:$C1000,$D63,Transacoes!$B$3:$B1000,"V", Transacoes!$A$3:$A1000, "&lt;"&amp;EOMONTH(DATE(L$1,L$2,1),0)))*SUMIFS(Prov_Auto!$E$3:$E1000, Prov_Auto!$A$3:$A1000, $D63, Prov_Auto!$D$3:$D1000,"&gt;="&amp;DATE(L$1,L$2,1),Prov_Auto!$D$3:$D1000, "&lt;="&amp;EOMONTH(DATE(L$1,L$2,1),0)))</f>
        <v/>
      </c>
      <c r="M63" s="48" t="str">
        <f>IF($D63="","", (SUMIFS(Transacoes!$D$3:$D1000,Transacoes!$C$3:$C1000,$D63,Transacoes!$B$3:$B1000,"C", Transacoes!$A$3:$A1000, "&lt;"&amp;EOMONTH(DATE(M$1,M$2,1),0))-SUMIFS(Transacoes!$D$3:$D1000,Transacoes!$C$3:$C1000,$D63,Transacoes!$B$3:$B1000,"V", Transacoes!$A$3:$A1000, "&lt;"&amp;EOMONTH(DATE(M$1,M$2,1),0)))*SUMIFS(Prov_Auto!$E$3:$E1000, Prov_Auto!$A$3:$A1000, $D63, Prov_Auto!$D$3:$D1000,"&gt;="&amp;DATE(M$1,M$2,1),Prov_Auto!$D$3:$D1000, "&lt;="&amp;EOMONTH(DATE(M$1,M$2,1),0)))</f>
        <v/>
      </c>
      <c r="N63" s="48" t="str">
        <f>IF($D63="","", (SUMIFS(Transacoes!$D$3:$D1000,Transacoes!$C$3:$C1000,$D63,Transacoes!$B$3:$B1000,"C", Transacoes!$A$3:$A1000, "&lt;"&amp;EOMONTH(DATE(N$1,N$2,1),0))-SUMIFS(Transacoes!$D$3:$D1000,Transacoes!$C$3:$C1000,$D63,Transacoes!$B$3:$B1000,"V", Transacoes!$A$3:$A1000, "&lt;"&amp;EOMONTH(DATE(N$1,N$2,1),0)))*SUMIFS(Prov_Auto!$E$3:$E1000, Prov_Auto!$A$3:$A1000, $D63, Prov_Auto!$D$3:$D1000,"&gt;="&amp;DATE(N$1,N$2,1),Prov_Auto!$D$3:$D1000, "&lt;="&amp;EOMONTH(DATE(N$1,N$2,1),0)))</f>
        <v/>
      </c>
      <c r="O63" s="48" t="str">
        <f>IF($D63="","", (SUMIFS(Transacoes!$D$3:$D1000,Transacoes!$C$3:$C1000,$D63,Transacoes!$B$3:$B1000,"C", Transacoes!$A$3:$A1000, "&lt;"&amp;EOMONTH(DATE(O$1,O$2,1),0))-SUMIFS(Transacoes!$D$3:$D1000,Transacoes!$C$3:$C1000,$D63,Transacoes!$B$3:$B1000,"V", Transacoes!$A$3:$A1000, "&lt;"&amp;EOMONTH(DATE(O$1,O$2,1),0)))*SUMIFS(Prov_Auto!$E$3:$E1000, Prov_Auto!$A$3:$A1000, $D63, Prov_Auto!$D$3:$D1000,"&gt;="&amp;DATE(O$1,O$2,1),Prov_Auto!$D$3:$D1000, "&lt;="&amp;EOMONTH(DATE(O$1,O$2,1),0)))</f>
        <v/>
      </c>
      <c r="P63" s="48" t="str">
        <f>IF($D63="","", (SUMIFS(Transacoes!$D$3:$D1000,Transacoes!$C$3:$C1000,$D63,Transacoes!$B$3:$B1000,"C", Transacoes!$A$3:$A1000, "&lt;"&amp;EOMONTH(DATE(P$1,P$2,1),0))-SUMIFS(Transacoes!$D$3:$D1000,Transacoes!$C$3:$C1000,$D63,Transacoes!$B$3:$B1000,"V", Transacoes!$A$3:$A1000, "&lt;"&amp;EOMONTH(DATE(P$1,P$2,1),0)))*SUMIFS(Prov_Auto!$E$3:$E1000, Prov_Auto!$A$3:$A1000, $D63, Prov_Auto!$D$3:$D1000,"&gt;="&amp;DATE(P$1,P$2,1),Prov_Auto!$D$3:$D1000, "&lt;="&amp;EOMONTH(DATE(P$1,P$2,1),0)))</f>
        <v/>
      </c>
      <c r="Q63" s="48" t="str">
        <f>IF($D63="","", (SUMIFS(Transacoes!$D$3:$D1000,Transacoes!$C$3:$C1000,$D63,Transacoes!$B$3:$B1000,"C", Transacoes!$A$3:$A1000, "&lt;"&amp;EOMONTH(DATE(Q$1,Q$2,1),0))-SUMIFS(Transacoes!$D$3:$D1000,Transacoes!$C$3:$C1000,$D63,Transacoes!$B$3:$B1000,"V", Transacoes!$A$3:$A1000, "&lt;"&amp;EOMONTH(DATE(Q$1,Q$2,1),0)))*SUMIFS(Prov_Auto!$E$3:$E1000, Prov_Auto!$A$3:$A1000, $D63, Prov_Auto!$D$3:$D1000,"&gt;="&amp;DATE(Q$1,Q$2,1),Prov_Auto!$D$3:$D1000, "&lt;="&amp;EOMONTH(DATE(Q$1,Q$2,1),0)))</f>
        <v/>
      </c>
      <c r="R63" s="47"/>
    </row>
    <row r="64">
      <c r="A64" s="47"/>
      <c r="B64" s="47"/>
      <c r="C64" s="47"/>
      <c r="D64" s="87"/>
      <c r="E64" s="48" t="str">
        <f>IF($D64="","", (SUMIFS(Transacoes!$D$3:$D1000,Transacoes!$C$3:$C1000,$D64,Transacoes!$B$3:$B1000,"C", Transacoes!$A$3:$A1000, "&lt;"&amp;EOMONTH(DATE(E$1,E$2,1),0))-SUMIFS(Transacoes!$D$3:$D1000,Transacoes!$C$3:$C1000,$D64,Transacoes!$B$3:$B1000,"V", Transacoes!$A$3:$A1000, "&lt;"&amp;EOMONTH(DATE(E$1,E$2,1),0)))*SUMIFS(Prov_Auto!$E$3:$E1000, Prov_Auto!$A$3:$A1000, $D64, Prov_Auto!$D$3:$D1000,"&gt;="&amp;DATE(E$1,E$2,1),Prov_Auto!$D$3:$D1000, "&lt;="&amp;EOMONTH(DATE(E$1,E$2,1),0)))</f>
        <v/>
      </c>
      <c r="F64" s="48" t="str">
        <f>IF($D64="","", (SUMIFS(Transacoes!$D$3:$D1000,Transacoes!$C$3:$C1000,$D64,Transacoes!$B$3:$B1000,"C", Transacoes!$A$3:$A1000, "&lt;"&amp;EOMONTH(DATE(F$1,F$2,1),0))-SUMIFS(Transacoes!$D$3:$D1000,Transacoes!$C$3:$C1000,$D64,Transacoes!$B$3:$B1000,"V", Transacoes!$A$3:$A1000, "&lt;"&amp;EOMONTH(DATE(F$1,F$2,1),0)))*SUMIFS(Prov_Auto!$E$3:$E1000, Prov_Auto!$A$3:$A1000, $D64, Prov_Auto!$D$3:$D1000,"&gt;="&amp;DATE(F$1,F$2,1),Prov_Auto!$D$3:$D1000, "&lt;="&amp;EOMONTH(DATE(F$1,F$2,1),0)))</f>
        <v/>
      </c>
      <c r="G64" s="48" t="str">
        <f>IF($D64="","", (SUMIFS(Transacoes!$D$3:$D1000,Transacoes!$C$3:$C1000,$D64,Transacoes!$B$3:$B1000,"C", Transacoes!$A$3:$A1000, "&lt;"&amp;EOMONTH(DATE(G$1,G$2,1),0))-SUMIFS(Transacoes!$D$3:$D1000,Transacoes!$C$3:$C1000,$D64,Transacoes!$B$3:$B1000,"V", Transacoes!$A$3:$A1000, "&lt;"&amp;EOMONTH(DATE(G$1,G$2,1),0)))*SUMIFS(Prov_Auto!$E$3:$E1000, Prov_Auto!$A$3:$A1000, $D64, Prov_Auto!$D$3:$D1000,"&gt;="&amp;DATE(G$1,G$2,1),Prov_Auto!$D$3:$D1000, "&lt;="&amp;EOMONTH(DATE(G$1,G$2,1),0)))</f>
        <v/>
      </c>
      <c r="H64" s="48" t="str">
        <f>IF($D64="","", (SUMIFS(Transacoes!$D$3:$D1000,Transacoes!$C$3:$C1000,$D64,Transacoes!$B$3:$B1000,"C", Transacoes!$A$3:$A1000, "&lt;"&amp;EOMONTH(DATE(H$1,H$2,1),0))-SUMIFS(Transacoes!$D$3:$D1000,Transacoes!$C$3:$C1000,$D64,Transacoes!$B$3:$B1000,"V", Transacoes!$A$3:$A1000, "&lt;"&amp;EOMONTH(DATE(H$1,H$2,1),0)))*SUMIFS(Prov_Auto!$E$3:$E1000, Prov_Auto!$A$3:$A1000, $D64, Prov_Auto!$D$3:$D1000,"&gt;="&amp;DATE(H$1,H$2,1),Prov_Auto!$D$3:$D1000, "&lt;="&amp;EOMONTH(DATE(H$1,H$2,1),0)))</f>
        <v/>
      </c>
      <c r="I64" s="48" t="str">
        <f>IF($D64="","", (SUMIFS(Transacoes!$D$3:$D1000,Transacoes!$C$3:$C1000,$D64,Transacoes!$B$3:$B1000,"C", Transacoes!$A$3:$A1000, "&lt;"&amp;EOMONTH(DATE(I$1,I$2,1),0))-SUMIFS(Transacoes!$D$3:$D1000,Transacoes!$C$3:$C1000,$D64,Transacoes!$B$3:$B1000,"V", Transacoes!$A$3:$A1000, "&lt;"&amp;EOMONTH(DATE(I$1,I$2,1),0)))*SUMIFS(Prov_Auto!$E$3:$E1000, Prov_Auto!$A$3:$A1000, $D64, Prov_Auto!$D$3:$D1000,"&gt;="&amp;DATE(I$1,I$2,1),Prov_Auto!$D$3:$D1000, "&lt;="&amp;EOMONTH(DATE(I$1,I$2,1),0)))</f>
        <v/>
      </c>
      <c r="J64" s="48" t="str">
        <f>IF($D64="","", (SUMIFS(Transacoes!$D$3:$D1000,Transacoes!$C$3:$C1000,$D64,Transacoes!$B$3:$B1000,"C", Transacoes!$A$3:$A1000, "&lt;"&amp;EOMONTH(DATE(J$1,J$2,1),0))-SUMIFS(Transacoes!$D$3:$D1000,Transacoes!$C$3:$C1000,$D64,Transacoes!$B$3:$B1000,"V", Transacoes!$A$3:$A1000, "&lt;"&amp;EOMONTH(DATE(J$1,J$2,1),0)))*SUMIFS(Prov_Auto!$E$3:$E1000, Prov_Auto!$A$3:$A1000, $D64, Prov_Auto!$D$3:$D1000,"&gt;="&amp;DATE(J$1,J$2,1),Prov_Auto!$D$3:$D1000, "&lt;="&amp;EOMONTH(DATE(J$1,J$2,1),0)))</f>
        <v/>
      </c>
      <c r="K64" s="48" t="str">
        <f>IF($D64="","", (SUMIFS(Transacoes!$D$3:$D1000,Transacoes!$C$3:$C1000,$D64,Transacoes!$B$3:$B1000,"C", Transacoes!$A$3:$A1000, "&lt;"&amp;EOMONTH(DATE(K$1,K$2,1),0))-SUMIFS(Transacoes!$D$3:$D1000,Transacoes!$C$3:$C1000,$D64,Transacoes!$B$3:$B1000,"V", Transacoes!$A$3:$A1000, "&lt;"&amp;EOMONTH(DATE(K$1,K$2,1),0)))*SUMIFS(Prov_Auto!$E$3:$E1000, Prov_Auto!$A$3:$A1000, $D64, Prov_Auto!$D$3:$D1000,"&gt;="&amp;DATE(K$1,K$2,1),Prov_Auto!$D$3:$D1000, "&lt;="&amp;EOMONTH(DATE(K$1,K$2,1),0)))</f>
        <v/>
      </c>
      <c r="L64" s="48" t="str">
        <f>IF($D64="","", (SUMIFS(Transacoes!$D$3:$D1000,Transacoes!$C$3:$C1000,$D64,Transacoes!$B$3:$B1000,"C", Transacoes!$A$3:$A1000, "&lt;"&amp;EOMONTH(DATE(L$1,L$2,1),0))-SUMIFS(Transacoes!$D$3:$D1000,Transacoes!$C$3:$C1000,$D64,Transacoes!$B$3:$B1000,"V", Transacoes!$A$3:$A1000, "&lt;"&amp;EOMONTH(DATE(L$1,L$2,1),0)))*SUMIFS(Prov_Auto!$E$3:$E1000, Prov_Auto!$A$3:$A1000, $D64, Prov_Auto!$D$3:$D1000,"&gt;="&amp;DATE(L$1,L$2,1),Prov_Auto!$D$3:$D1000, "&lt;="&amp;EOMONTH(DATE(L$1,L$2,1),0)))</f>
        <v/>
      </c>
      <c r="M64" s="48" t="str">
        <f>IF($D64="","", (SUMIFS(Transacoes!$D$3:$D1000,Transacoes!$C$3:$C1000,$D64,Transacoes!$B$3:$B1000,"C", Transacoes!$A$3:$A1000, "&lt;"&amp;EOMONTH(DATE(M$1,M$2,1),0))-SUMIFS(Transacoes!$D$3:$D1000,Transacoes!$C$3:$C1000,$D64,Transacoes!$B$3:$B1000,"V", Transacoes!$A$3:$A1000, "&lt;"&amp;EOMONTH(DATE(M$1,M$2,1),0)))*SUMIFS(Prov_Auto!$E$3:$E1000, Prov_Auto!$A$3:$A1000, $D64, Prov_Auto!$D$3:$D1000,"&gt;="&amp;DATE(M$1,M$2,1),Prov_Auto!$D$3:$D1000, "&lt;="&amp;EOMONTH(DATE(M$1,M$2,1),0)))</f>
        <v/>
      </c>
      <c r="N64" s="48" t="str">
        <f>IF($D64="","", (SUMIFS(Transacoes!$D$3:$D1000,Transacoes!$C$3:$C1000,$D64,Transacoes!$B$3:$B1000,"C", Transacoes!$A$3:$A1000, "&lt;"&amp;EOMONTH(DATE(N$1,N$2,1),0))-SUMIFS(Transacoes!$D$3:$D1000,Transacoes!$C$3:$C1000,$D64,Transacoes!$B$3:$B1000,"V", Transacoes!$A$3:$A1000, "&lt;"&amp;EOMONTH(DATE(N$1,N$2,1),0)))*SUMIFS(Prov_Auto!$E$3:$E1000, Prov_Auto!$A$3:$A1000, $D64, Prov_Auto!$D$3:$D1000,"&gt;="&amp;DATE(N$1,N$2,1),Prov_Auto!$D$3:$D1000, "&lt;="&amp;EOMONTH(DATE(N$1,N$2,1),0)))</f>
        <v/>
      </c>
      <c r="O64" s="48" t="str">
        <f>IF($D64="","", (SUMIFS(Transacoes!$D$3:$D1000,Transacoes!$C$3:$C1000,$D64,Transacoes!$B$3:$B1000,"C", Transacoes!$A$3:$A1000, "&lt;"&amp;EOMONTH(DATE(O$1,O$2,1),0))-SUMIFS(Transacoes!$D$3:$D1000,Transacoes!$C$3:$C1000,$D64,Transacoes!$B$3:$B1000,"V", Transacoes!$A$3:$A1000, "&lt;"&amp;EOMONTH(DATE(O$1,O$2,1),0)))*SUMIFS(Prov_Auto!$E$3:$E1000, Prov_Auto!$A$3:$A1000, $D64, Prov_Auto!$D$3:$D1000,"&gt;="&amp;DATE(O$1,O$2,1),Prov_Auto!$D$3:$D1000, "&lt;="&amp;EOMONTH(DATE(O$1,O$2,1),0)))</f>
        <v/>
      </c>
      <c r="P64" s="48" t="str">
        <f>IF($D64="","", (SUMIFS(Transacoes!$D$3:$D1000,Transacoes!$C$3:$C1000,$D64,Transacoes!$B$3:$B1000,"C", Transacoes!$A$3:$A1000, "&lt;"&amp;EOMONTH(DATE(P$1,P$2,1),0))-SUMIFS(Transacoes!$D$3:$D1000,Transacoes!$C$3:$C1000,$D64,Transacoes!$B$3:$B1000,"V", Transacoes!$A$3:$A1000, "&lt;"&amp;EOMONTH(DATE(P$1,P$2,1),0)))*SUMIFS(Prov_Auto!$E$3:$E1000, Prov_Auto!$A$3:$A1000, $D64, Prov_Auto!$D$3:$D1000,"&gt;="&amp;DATE(P$1,P$2,1),Prov_Auto!$D$3:$D1000, "&lt;="&amp;EOMONTH(DATE(P$1,P$2,1),0)))</f>
        <v/>
      </c>
      <c r="Q64" s="48" t="str">
        <f>IF($D64="","", (SUMIFS(Transacoes!$D$3:$D1000,Transacoes!$C$3:$C1000,$D64,Transacoes!$B$3:$B1000,"C", Transacoes!$A$3:$A1000, "&lt;"&amp;EOMONTH(DATE(Q$1,Q$2,1),0))-SUMIFS(Transacoes!$D$3:$D1000,Transacoes!$C$3:$C1000,$D64,Transacoes!$B$3:$B1000,"V", Transacoes!$A$3:$A1000, "&lt;"&amp;EOMONTH(DATE(Q$1,Q$2,1),0)))*SUMIFS(Prov_Auto!$E$3:$E1000, Prov_Auto!$A$3:$A1000, $D64, Prov_Auto!$D$3:$D1000,"&gt;="&amp;DATE(Q$1,Q$2,1),Prov_Auto!$D$3:$D1000, "&lt;="&amp;EOMONTH(DATE(Q$1,Q$2,1),0)))</f>
        <v/>
      </c>
      <c r="R64" s="47"/>
    </row>
    <row r="65">
      <c r="A65" s="47"/>
      <c r="B65" s="47"/>
      <c r="C65" s="47"/>
      <c r="D65" s="87"/>
      <c r="E65" s="48" t="str">
        <f>IF($D65="","", (SUMIFS(Transacoes!$D$3:$D1000,Transacoes!$C$3:$C1000,$D65,Transacoes!$B$3:$B1000,"C", Transacoes!$A$3:$A1000, "&lt;"&amp;EOMONTH(DATE(E$1,E$2,1),0))-SUMIFS(Transacoes!$D$3:$D1000,Transacoes!$C$3:$C1000,$D65,Transacoes!$B$3:$B1000,"V", Transacoes!$A$3:$A1000, "&lt;"&amp;EOMONTH(DATE(E$1,E$2,1),0)))*SUMIFS(Prov_Auto!$E$3:$E1000, Prov_Auto!$A$3:$A1000, $D65, Prov_Auto!$D$3:$D1000,"&gt;="&amp;DATE(E$1,E$2,1),Prov_Auto!$D$3:$D1000, "&lt;="&amp;EOMONTH(DATE(E$1,E$2,1),0)))</f>
        <v/>
      </c>
      <c r="F65" s="48" t="str">
        <f>IF($D65="","", (SUMIFS(Transacoes!$D$3:$D1000,Transacoes!$C$3:$C1000,$D65,Transacoes!$B$3:$B1000,"C", Transacoes!$A$3:$A1000, "&lt;"&amp;EOMONTH(DATE(F$1,F$2,1),0))-SUMIFS(Transacoes!$D$3:$D1000,Transacoes!$C$3:$C1000,$D65,Transacoes!$B$3:$B1000,"V", Transacoes!$A$3:$A1000, "&lt;"&amp;EOMONTH(DATE(F$1,F$2,1),0)))*SUMIFS(Prov_Auto!$E$3:$E1000, Prov_Auto!$A$3:$A1000, $D65, Prov_Auto!$D$3:$D1000,"&gt;="&amp;DATE(F$1,F$2,1),Prov_Auto!$D$3:$D1000, "&lt;="&amp;EOMONTH(DATE(F$1,F$2,1),0)))</f>
        <v/>
      </c>
      <c r="G65" s="48" t="str">
        <f>IF($D65="","", (SUMIFS(Transacoes!$D$3:$D1000,Transacoes!$C$3:$C1000,$D65,Transacoes!$B$3:$B1000,"C", Transacoes!$A$3:$A1000, "&lt;"&amp;EOMONTH(DATE(G$1,G$2,1),0))-SUMIFS(Transacoes!$D$3:$D1000,Transacoes!$C$3:$C1000,$D65,Transacoes!$B$3:$B1000,"V", Transacoes!$A$3:$A1000, "&lt;"&amp;EOMONTH(DATE(G$1,G$2,1),0)))*SUMIFS(Prov_Auto!$E$3:$E1000, Prov_Auto!$A$3:$A1000, $D65, Prov_Auto!$D$3:$D1000,"&gt;="&amp;DATE(G$1,G$2,1),Prov_Auto!$D$3:$D1000, "&lt;="&amp;EOMONTH(DATE(G$1,G$2,1),0)))</f>
        <v/>
      </c>
      <c r="H65" s="48" t="str">
        <f>IF($D65="","", (SUMIFS(Transacoes!$D$3:$D1000,Transacoes!$C$3:$C1000,$D65,Transacoes!$B$3:$B1000,"C", Transacoes!$A$3:$A1000, "&lt;"&amp;EOMONTH(DATE(H$1,H$2,1),0))-SUMIFS(Transacoes!$D$3:$D1000,Transacoes!$C$3:$C1000,$D65,Transacoes!$B$3:$B1000,"V", Transacoes!$A$3:$A1000, "&lt;"&amp;EOMONTH(DATE(H$1,H$2,1),0)))*SUMIFS(Prov_Auto!$E$3:$E1000, Prov_Auto!$A$3:$A1000, $D65, Prov_Auto!$D$3:$D1000,"&gt;="&amp;DATE(H$1,H$2,1),Prov_Auto!$D$3:$D1000, "&lt;="&amp;EOMONTH(DATE(H$1,H$2,1),0)))</f>
        <v/>
      </c>
      <c r="I65" s="48" t="str">
        <f>IF($D65="","", (SUMIFS(Transacoes!$D$3:$D1000,Transacoes!$C$3:$C1000,$D65,Transacoes!$B$3:$B1000,"C", Transacoes!$A$3:$A1000, "&lt;"&amp;EOMONTH(DATE(I$1,I$2,1),0))-SUMIFS(Transacoes!$D$3:$D1000,Transacoes!$C$3:$C1000,$D65,Transacoes!$B$3:$B1000,"V", Transacoes!$A$3:$A1000, "&lt;"&amp;EOMONTH(DATE(I$1,I$2,1),0)))*SUMIFS(Prov_Auto!$E$3:$E1000, Prov_Auto!$A$3:$A1000, $D65, Prov_Auto!$D$3:$D1000,"&gt;="&amp;DATE(I$1,I$2,1),Prov_Auto!$D$3:$D1000, "&lt;="&amp;EOMONTH(DATE(I$1,I$2,1),0)))</f>
        <v/>
      </c>
      <c r="J65" s="48" t="str">
        <f>IF($D65="","", (SUMIFS(Transacoes!$D$3:$D1000,Transacoes!$C$3:$C1000,$D65,Transacoes!$B$3:$B1000,"C", Transacoes!$A$3:$A1000, "&lt;"&amp;EOMONTH(DATE(J$1,J$2,1),0))-SUMIFS(Transacoes!$D$3:$D1000,Transacoes!$C$3:$C1000,$D65,Transacoes!$B$3:$B1000,"V", Transacoes!$A$3:$A1000, "&lt;"&amp;EOMONTH(DATE(J$1,J$2,1),0)))*SUMIFS(Prov_Auto!$E$3:$E1000, Prov_Auto!$A$3:$A1000, $D65, Prov_Auto!$D$3:$D1000,"&gt;="&amp;DATE(J$1,J$2,1),Prov_Auto!$D$3:$D1000, "&lt;="&amp;EOMONTH(DATE(J$1,J$2,1),0)))</f>
        <v/>
      </c>
      <c r="K65" s="48" t="str">
        <f>IF($D65="","", (SUMIFS(Transacoes!$D$3:$D1000,Transacoes!$C$3:$C1000,$D65,Transacoes!$B$3:$B1000,"C", Transacoes!$A$3:$A1000, "&lt;"&amp;EOMONTH(DATE(K$1,K$2,1),0))-SUMIFS(Transacoes!$D$3:$D1000,Transacoes!$C$3:$C1000,$D65,Transacoes!$B$3:$B1000,"V", Transacoes!$A$3:$A1000, "&lt;"&amp;EOMONTH(DATE(K$1,K$2,1),0)))*SUMIFS(Prov_Auto!$E$3:$E1000, Prov_Auto!$A$3:$A1000, $D65, Prov_Auto!$D$3:$D1000,"&gt;="&amp;DATE(K$1,K$2,1),Prov_Auto!$D$3:$D1000, "&lt;="&amp;EOMONTH(DATE(K$1,K$2,1),0)))</f>
        <v/>
      </c>
      <c r="L65" s="48" t="str">
        <f>IF($D65="","", (SUMIFS(Transacoes!$D$3:$D1000,Transacoes!$C$3:$C1000,$D65,Transacoes!$B$3:$B1000,"C", Transacoes!$A$3:$A1000, "&lt;"&amp;EOMONTH(DATE(L$1,L$2,1),0))-SUMIFS(Transacoes!$D$3:$D1000,Transacoes!$C$3:$C1000,$D65,Transacoes!$B$3:$B1000,"V", Transacoes!$A$3:$A1000, "&lt;"&amp;EOMONTH(DATE(L$1,L$2,1),0)))*SUMIFS(Prov_Auto!$E$3:$E1000, Prov_Auto!$A$3:$A1000, $D65, Prov_Auto!$D$3:$D1000,"&gt;="&amp;DATE(L$1,L$2,1),Prov_Auto!$D$3:$D1000, "&lt;="&amp;EOMONTH(DATE(L$1,L$2,1),0)))</f>
        <v/>
      </c>
      <c r="M65" s="48" t="str">
        <f>IF($D65="","", (SUMIFS(Transacoes!$D$3:$D1000,Transacoes!$C$3:$C1000,$D65,Transacoes!$B$3:$B1000,"C", Transacoes!$A$3:$A1000, "&lt;"&amp;EOMONTH(DATE(M$1,M$2,1),0))-SUMIFS(Transacoes!$D$3:$D1000,Transacoes!$C$3:$C1000,$D65,Transacoes!$B$3:$B1000,"V", Transacoes!$A$3:$A1000, "&lt;"&amp;EOMONTH(DATE(M$1,M$2,1),0)))*SUMIFS(Prov_Auto!$E$3:$E1000, Prov_Auto!$A$3:$A1000, $D65, Prov_Auto!$D$3:$D1000,"&gt;="&amp;DATE(M$1,M$2,1),Prov_Auto!$D$3:$D1000, "&lt;="&amp;EOMONTH(DATE(M$1,M$2,1),0)))</f>
        <v/>
      </c>
      <c r="N65" s="48" t="str">
        <f>IF($D65="","", (SUMIFS(Transacoes!$D$3:$D1000,Transacoes!$C$3:$C1000,$D65,Transacoes!$B$3:$B1000,"C", Transacoes!$A$3:$A1000, "&lt;"&amp;EOMONTH(DATE(N$1,N$2,1),0))-SUMIFS(Transacoes!$D$3:$D1000,Transacoes!$C$3:$C1000,$D65,Transacoes!$B$3:$B1000,"V", Transacoes!$A$3:$A1000, "&lt;"&amp;EOMONTH(DATE(N$1,N$2,1),0)))*SUMIFS(Prov_Auto!$E$3:$E1000, Prov_Auto!$A$3:$A1000, $D65, Prov_Auto!$D$3:$D1000,"&gt;="&amp;DATE(N$1,N$2,1),Prov_Auto!$D$3:$D1000, "&lt;="&amp;EOMONTH(DATE(N$1,N$2,1),0)))</f>
        <v/>
      </c>
      <c r="O65" s="48" t="str">
        <f>IF($D65="","", (SUMIFS(Transacoes!$D$3:$D1000,Transacoes!$C$3:$C1000,$D65,Transacoes!$B$3:$B1000,"C", Transacoes!$A$3:$A1000, "&lt;"&amp;EOMONTH(DATE(O$1,O$2,1),0))-SUMIFS(Transacoes!$D$3:$D1000,Transacoes!$C$3:$C1000,$D65,Transacoes!$B$3:$B1000,"V", Transacoes!$A$3:$A1000, "&lt;"&amp;EOMONTH(DATE(O$1,O$2,1),0)))*SUMIFS(Prov_Auto!$E$3:$E1000, Prov_Auto!$A$3:$A1000, $D65, Prov_Auto!$D$3:$D1000,"&gt;="&amp;DATE(O$1,O$2,1),Prov_Auto!$D$3:$D1000, "&lt;="&amp;EOMONTH(DATE(O$1,O$2,1),0)))</f>
        <v/>
      </c>
      <c r="P65" s="48" t="str">
        <f>IF($D65="","", (SUMIFS(Transacoes!$D$3:$D1000,Transacoes!$C$3:$C1000,$D65,Transacoes!$B$3:$B1000,"C", Transacoes!$A$3:$A1000, "&lt;"&amp;EOMONTH(DATE(P$1,P$2,1),0))-SUMIFS(Transacoes!$D$3:$D1000,Transacoes!$C$3:$C1000,$D65,Transacoes!$B$3:$B1000,"V", Transacoes!$A$3:$A1000, "&lt;"&amp;EOMONTH(DATE(P$1,P$2,1),0)))*SUMIFS(Prov_Auto!$E$3:$E1000, Prov_Auto!$A$3:$A1000, $D65, Prov_Auto!$D$3:$D1000,"&gt;="&amp;DATE(P$1,P$2,1),Prov_Auto!$D$3:$D1000, "&lt;="&amp;EOMONTH(DATE(P$1,P$2,1),0)))</f>
        <v/>
      </c>
      <c r="Q65" s="48" t="str">
        <f>IF($D65="","", (SUMIFS(Transacoes!$D$3:$D1000,Transacoes!$C$3:$C1000,$D65,Transacoes!$B$3:$B1000,"C", Transacoes!$A$3:$A1000, "&lt;"&amp;EOMONTH(DATE(Q$1,Q$2,1),0))-SUMIFS(Transacoes!$D$3:$D1000,Transacoes!$C$3:$C1000,$D65,Transacoes!$B$3:$B1000,"V", Transacoes!$A$3:$A1000, "&lt;"&amp;EOMONTH(DATE(Q$1,Q$2,1),0)))*SUMIFS(Prov_Auto!$E$3:$E1000, Prov_Auto!$A$3:$A1000, $D65, Prov_Auto!$D$3:$D1000,"&gt;="&amp;DATE(Q$1,Q$2,1),Prov_Auto!$D$3:$D1000, "&lt;="&amp;EOMONTH(DATE(Q$1,Q$2,1),0)))</f>
        <v/>
      </c>
      <c r="R65" s="47"/>
    </row>
    <row r="66">
      <c r="A66" s="47"/>
      <c r="B66" s="47"/>
      <c r="C66" s="47"/>
      <c r="D66" s="87"/>
      <c r="E66" s="48" t="str">
        <f>IF($D66="","", (SUMIFS(Transacoes!$D$3:$D1000,Transacoes!$C$3:$C1000,$D66,Transacoes!$B$3:$B1000,"C", Transacoes!$A$3:$A1000, "&lt;"&amp;EOMONTH(DATE(E$1,E$2,1),0))-SUMIFS(Transacoes!$D$3:$D1000,Transacoes!$C$3:$C1000,$D66,Transacoes!$B$3:$B1000,"V", Transacoes!$A$3:$A1000, "&lt;"&amp;EOMONTH(DATE(E$1,E$2,1),0)))*SUMIFS(Prov_Auto!$E$3:$E1000, Prov_Auto!$A$3:$A1000, $D66, Prov_Auto!$D$3:$D1000,"&gt;="&amp;DATE(E$1,E$2,1),Prov_Auto!$D$3:$D1000, "&lt;="&amp;EOMONTH(DATE(E$1,E$2,1),0)))</f>
        <v/>
      </c>
      <c r="F66" s="48" t="str">
        <f>IF($D66="","", (SUMIFS(Transacoes!$D$3:$D1000,Transacoes!$C$3:$C1000,$D66,Transacoes!$B$3:$B1000,"C", Transacoes!$A$3:$A1000, "&lt;"&amp;EOMONTH(DATE(F$1,F$2,1),0))-SUMIFS(Transacoes!$D$3:$D1000,Transacoes!$C$3:$C1000,$D66,Transacoes!$B$3:$B1000,"V", Transacoes!$A$3:$A1000, "&lt;"&amp;EOMONTH(DATE(F$1,F$2,1),0)))*SUMIFS(Prov_Auto!$E$3:$E1000, Prov_Auto!$A$3:$A1000, $D66, Prov_Auto!$D$3:$D1000,"&gt;="&amp;DATE(F$1,F$2,1),Prov_Auto!$D$3:$D1000, "&lt;="&amp;EOMONTH(DATE(F$1,F$2,1),0)))</f>
        <v/>
      </c>
      <c r="G66" s="48" t="str">
        <f>IF($D66="","", (SUMIFS(Transacoes!$D$3:$D1000,Transacoes!$C$3:$C1000,$D66,Transacoes!$B$3:$B1000,"C", Transacoes!$A$3:$A1000, "&lt;"&amp;EOMONTH(DATE(G$1,G$2,1),0))-SUMIFS(Transacoes!$D$3:$D1000,Transacoes!$C$3:$C1000,$D66,Transacoes!$B$3:$B1000,"V", Transacoes!$A$3:$A1000, "&lt;"&amp;EOMONTH(DATE(G$1,G$2,1),0)))*SUMIFS(Prov_Auto!$E$3:$E1000, Prov_Auto!$A$3:$A1000, $D66, Prov_Auto!$D$3:$D1000,"&gt;="&amp;DATE(G$1,G$2,1),Prov_Auto!$D$3:$D1000, "&lt;="&amp;EOMONTH(DATE(G$1,G$2,1),0)))</f>
        <v/>
      </c>
      <c r="H66" s="48" t="str">
        <f>IF($D66="","", (SUMIFS(Transacoes!$D$3:$D1000,Transacoes!$C$3:$C1000,$D66,Transacoes!$B$3:$B1000,"C", Transacoes!$A$3:$A1000, "&lt;"&amp;EOMONTH(DATE(H$1,H$2,1),0))-SUMIFS(Transacoes!$D$3:$D1000,Transacoes!$C$3:$C1000,$D66,Transacoes!$B$3:$B1000,"V", Transacoes!$A$3:$A1000, "&lt;"&amp;EOMONTH(DATE(H$1,H$2,1),0)))*SUMIFS(Prov_Auto!$E$3:$E1000, Prov_Auto!$A$3:$A1000, $D66, Prov_Auto!$D$3:$D1000,"&gt;="&amp;DATE(H$1,H$2,1),Prov_Auto!$D$3:$D1000, "&lt;="&amp;EOMONTH(DATE(H$1,H$2,1),0)))</f>
        <v/>
      </c>
      <c r="I66" s="48" t="str">
        <f>IF($D66="","", (SUMIFS(Transacoes!$D$3:$D1000,Transacoes!$C$3:$C1000,$D66,Transacoes!$B$3:$B1000,"C", Transacoes!$A$3:$A1000, "&lt;"&amp;EOMONTH(DATE(I$1,I$2,1),0))-SUMIFS(Transacoes!$D$3:$D1000,Transacoes!$C$3:$C1000,$D66,Transacoes!$B$3:$B1000,"V", Transacoes!$A$3:$A1000, "&lt;"&amp;EOMONTH(DATE(I$1,I$2,1),0)))*SUMIFS(Prov_Auto!$E$3:$E1000, Prov_Auto!$A$3:$A1000, $D66, Prov_Auto!$D$3:$D1000,"&gt;="&amp;DATE(I$1,I$2,1),Prov_Auto!$D$3:$D1000, "&lt;="&amp;EOMONTH(DATE(I$1,I$2,1),0)))</f>
        <v/>
      </c>
      <c r="J66" s="48" t="str">
        <f>IF($D66="","", (SUMIFS(Transacoes!$D$3:$D1000,Transacoes!$C$3:$C1000,$D66,Transacoes!$B$3:$B1000,"C", Transacoes!$A$3:$A1000, "&lt;"&amp;EOMONTH(DATE(J$1,J$2,1),0))-SUMIFS(Transacoes!$D$3:$D1000,Transacoes!$C$3:$C1000,$D66,Transacoes!$B$3:$B1000,"V", Transacoes!$A$3:$A1000, "&lt;"&amp;EOMONTH(DATE(J$1,J$2,1),0)))*SUMIFS(Prov_Auto!$E$3:$E1000, Prov_Auto!$A$3:$A1000, $D66, Prov_Auto!$D$3:$D1000,"&gt;="&amp;DATE(J$1,J$2,1),Prov_Auto!$D$3:$D1000, "&lt;="&amp;EOMONTH(DATE(J$1,J$2,1),0)))</f>
        <v/>
      </c>
      <c r="K66" s="48" t="str">
        <f>IF($D66="","", (SUMIFS(Transacoes!$D$3:$D1000,Transacoes!$C$3:$C1000,$D66,Transacoes!$B$3:$B1000,"C", Transacoes!$A$3:$A1000, "&lt;"&amp;EOMONTH(DATE(K$1,K$2,1),0))-SUMIFS(Transacoes!$D$3:$D1000,Transacoes!$C$3:$C1000,$D66,Transacoes!$B$3:$B1000,"V", Transacoes!$A$3:$A1000, "&lt;"&amp;EOMONTH(DATE(K$1,K$2,1),0)))*SUMIFS(Prov_Auto!$E$3:$E1000, Prov_Auto!$A$3:$A1000, $D66, Prov_Auto!$D$3:$D1000,"&gt;="&amp;DATE(K$1,K$2,1),Prov_Auto!$D$3:$D1000, "&lt;="&amp;EOMONTH(DATE(K$1,K$2,1),0)))</f>
        <v/>
      </c>
      <c r="L66" s="48" t="str">
        <f>IF($D66="","", (SUMIFS(Transacoes!$D$3:$D1000,Transacoes!$C$3:$C1000,$D66,Transacoes!$B$3:$B1000,"C", Transacoes!$A$3:$A1000, "&lt;"&amp;EOMONTH(DATE(L$1,L$2,1),0))-SUMIFS(Transacoes!$D$3:$D1000,Transacoes!$C$3:$C1000,$D66,Transacoes!$B$3:$B1000,"V", Transacoes!$A$3:$A1000, "&lt;"&amp;EOMONTH(DATE(L$1,L$2,1),0)))*SUMIFS(Prov_Auto!$E$3:$E1000, Prov_Auto!$A$3:$A1000, $D66, Prov_Auto!$D$3:$D1000,"&gt;="&amp;DATE(L$1,L$2,1),Prov_Auto!$D$3:$D1000, "&lt;="&amp;EOMONTH(DATE(L$1,L$2,1),0)))</f>
        <v/>
      </c>
      <c r="M66" s="48" t="str">
        <f>IF($D66="","", (SUMIFS(Transacoes!$D$3:$D1000,Transacoes!$C$3:$C1000,$D66,Transacoes!$B$3:$B1000,"C", Transacoes!$A$3:$A1000, "&lt;"&amp;EOMONTH(DATE(M$1,M$2,1),0))-SUMIFS(Transacoes!$D$3:$D1000,Transacoes!$C$3:$C1000,$D66,Transacoes!$B$3:$B1000,"V", Transacoes!$A$3:$A1000, "&lt;"&amp;EOMONTH(DATE(M$1,M$2,1),0)))*SUMIFS(Prov_Auto!$E$3:$E1000, Prov_Auto!$A$3:$A1000, $D66, Prov_Auto!$D$3:$D1000,"&gt;="&amp;DATE(M$1,M$2,1),Prov_Auto!$D$3:$D1000, "&lt;="&amp;EOMONTH(DATE(M$1,M$2,1),0)))</f>
        <v/>
      </c>
      <c r="N66" s="48" t="str">
        <f>IF($D66="","", (SUMIFS(Transacoes!$D$3:$D1000,Transacoes!$C$3:$C1000,$D66,Transacoes!$B$3:$B1000,"C", Transacoes!$A$3:$A1000, "&lt;"&amp;EOMONTH(DATE(N$1,N$2,1),0))-SUMIFS(Transacoes!$D$3:$D1000,Transacoes!$C$3:$C1000,$D66,Transacoes!$B$3:$B1000,"V", Transacoes!$A$3:$A1000, "&lt;"&amp;EOMONTH(DATE(N$1,N$2,1),0)))*SUMIFS(Prov_Auto!$E$3:$E1000, Prov_Auto!$A$3:$A1000, $D66, Prov_Auto!$D$3:$D1000,"&gt;="&amp;DATE(N$1,N$2,1),Prov_Auto!$D$3:$D1000, "&lt;="&amp;EOMONTH(DATE(N$1,N$2,1),0)))</f>
        <v/>
      </c>
      <c r="O66" s="48" t="str">
        <f>IF($D66="","", (SUMIFS(Transacoes!$D$3:$D1000,Transacoes!$C$3:$C1000,$D66,Transacoes!$B$3:$B1000,"C", Transacoes!$A$3:$A1000, "&lt;"&amp;EOMONTH(DATE(O$1,O$2,1),0))-SUMIFS(Transacoes!$D$3:$D1000,Transacoes!$C$3:$C1000,$D66,Transacoes!$B$3:$B1000,"V", Transacoes!$A$3:$A1000, "&lt;"&amp;EOMONTH(DATE(O$1,O$2,1),0)))*SUMIFS(Prov_Auto!$E$3:$E1000, Prov_Auto!$A$3:$A1000, $D66, Prov_Auto!$D$3:$D1000,"&gt;="&amp;DATE(O$1,O$2,1),Prov_Auto!$D$3:$D1000, "&lt;="&amp;EOMONTH(DATE(O$1,O$2,1),0)))</f>
        <v/>
      </c>
      <c r="P66" s="48" t="str">
        <f>IF($D66="","", (SUMIFS(Transacoes!$D$3:$D1000,Transacoes!$C$3:$C1000,$D66,Transacoes!$B$3:$B1000,"C", Transacoes!$A$3:$A1000, "&lt;"&amp;EOMONTH(DATE(P$1,P$2,1),0))-SUMIFS(Transacoes!$D$3:$D1000,Transacoes!$C$3:$C1000,$D66,Transacoes!$B$3:$B1000,"V", Transacoes!$A$3:$A1000, "&lt;"&amp;EOMONTH(DATE(P$1,P$2,1),0)))*SUMIFS(Prov_Auto!$E$3:$E1000, Prov_Auto!$A$3:$A1000, $D66, Prov_Auto!$D$3:$D1000,"&gt;="&amp;DATE(P$1,P$2,1),Prov_Auto!$D$3:$D1000, "&lt;="&amp;EOMONTH(DATE(P$1,P$2,1),0)))</f>
        <v/>
      </c>
      <c r="Q66" s="48" t="str">
        <f>IF($D66="","", (SUMIFS(Transacoes!$D$3:$D1000,Transacoes!$C$3:$C1000,$D66,Transacoes!$B$3:$B1000,"C", Transacoes!$A$3:$A1000, "&lt;"&amp;EOMONTH(DATE(Q$1,Q$2,1),0))-SUMIFS(Transacoes!$D$3:$D1000,Transacoes!$C$3:$C1000,$D66,Transacoes!$B$3:$B1000,"V", Transacoes!$A$3:$A1000, "&lt;"&amp;EOMONTH(DATE(Q$1,Q$2,1),0)))*SUMIFS(Prov_Auto!$E$3:$E1000, Prov_Auto!$A$3:$A1000, $D66, Prov_Auto!$D$3:$D1000,"&gt;="&amp;DATE(Q$1,Q$2,1),Prov_Auto!$D$3:$D1000, "&lt;="&amp;EOMONTH(DATE(Q$1,Q$2,1),0)))</f>
        <v/>
      </c>
      <c r="R66" s="47"/>
    </row>
    <row r="67">
      <c r="A67" s="47"/>
      <c r="B67" s="47"/>
      <c r="C67" s="47"/>
      <c r="D67" s="87"/>
      <c r="E67" s="48" t="str">
        <f>IF($D67="","", (SUMIFS(Transacoes!$D$3:$D1000,Transacoes!$C$3:$C1000,$D67,Transacoes!$B$3:$B1000,"C", Transacoes!$A$3:$A1000, "&lt;"&amp;EOMONTH(DATE(E$1,E$2,1),0))-SUMIFS(Transacoes!$D$3:$D1000,Transacoes!$C$3:$C1000,$D67,Transacoes!$B$3:$B1000,"V", Transacoes!$A$3:$A1000, "&lt;"&amp;EOMONTH(DATE(E$1,E$2,1),0)))*SUMIFS(Prov_Auto!$E$3:$E1000, Prov_Auto!$A$3:$A1000, $D67, Prov_Auto!$D$3:$D1000,"&gt;="&amp;DATE(E$1,E$2,1),Prov_Auto!$D$3:$D1000, "&lt;="&amp;EOMONTH(DATE(E$1,E$2,1),0)))</f>
        <v/>
      </c>
      <c r="F67" s="48" t="str">
        <f>IF($D67="","", (SUMIFS(Transacoes!$D$3:$D1000,Transacoes!$C$3:$C1000,$D67,Transacoes!$B$3:$B1000,"C", Transacoes!$A$3:$A1000, "&lt;"&amp;EOMONTH(DATE(F$1,F$2,1),0))-SUMIFS(Transacoes!$D$3:$D1000,Transacoes!$C$3:$C1000,$D67,Transacoes!$B$3:$B1000,"V", Transacoes!$A$3:$A1000, "&lt;"&amp;EOMONTH(DATE(F$1,F$2,1),0)))*SUMIFS(Prov_Auto!$E$3:$E1000, Prov_Auto!$A$3:$A1000, $D67, Prov_Auto!$D$3:$D1000,"&gt;="&amp;DATE(F$1,F$2,1),Prov_Auto!$D$3:$D1000, "&lt;="&amp;EOMONTH(DATE(F$1,F$2,1),0)))</f>
        <v/>
      </c>
      <c r="G67" s="48" t="str">
        <f>IF($D67="","", (SUMIFS(Transacoes!$D$3:$D1000,Transacoes!$C$3:$C1000,$D67,Transacoes!$B$3:$B1000,"C", Transacoes!$A$3:$A1000, "&lt;"&amp;EOMONTH(DATE(G$1,G$2,1),0))-SUMIFS(Transacoes!$D$3:$D1000,Transacoes!$C$3:$C1000,$D67,Transacoes!$B$3:$B1000,"V", Transacoes!$A$3:$A1000, "&lt;"&amp;EOMONTH(DATE(G$1,G$2,1),0)))*SUMIFS(Prov_Auto!$E$3:$E1000, Prov_Auto!$A$3:$A1000, $D67, Prov_Auto!$D$3:$D1000,"&gt;="&amp;DATE(G$1,G$2,1),Prov_Auto!$D$3:$D1000, "&lt;="&amp;EOMONTH(DATE(G$1,G$2,1),0)))</f>
        <v/>
      </c>
      <c r="H67" s="48" t="str">
        <f>IF($D67="","", (SUMIFS(Transacoes!$D$3:$D1000,Transacoes!$C$3:$C1000,$D67,Transacoes!$B$3:$B1000,"C", Transacoes!$A$3:$A1000, "&lt;"&amp;EOMONTH(DATE(H$1,H$2,1),0))-SUMIFS(Transacoes!$D$3:$D1000,Transacoes!$C$3:$C1000,$D67,Transacoes!$B$3:$B1000,"V", Transacoes!$A$3:$A1000, "&lt;"&amp;EOMONTH(DATE(H$1,H$2,1),0)))*SUMIFS(Prov_Auto!$E$3:$E1000, Prov_Auto!$A$3:$A1000, $D67, Prov_Auto!$D$3:$D1000,"&gt;="&amp;DATE(H$1,H$2,1),Prov_Auto!$D$3:$D1000, "&lt;="&amp;EOMONTH(DATE(H$1,H$2,1),0)))</f>
        <v/>
      </c>
      <c r="I67" s="48" t="str">
        <f>IF($D67="","", (SUMIFS(Transacoes!$D$3:$D1000,Transacoes!$C$3:$C1000,$D67,Transacoes!$B$3:$B1000,"C", Transacoes!$A$3:$A1000, "&lt;"&amp;EOMONTH(DATE(I$1,I$2,1),0))-SUMIFS(Transacoes!$D$3:$D1000,Transacoes!$C$3:$C1000,$D67,Transacoes!$B$3:$B1000,"V", Transacoes!$A$3:$A1000, "&lt;"&amp;EOMONTH(DATE(I$1,I$2,1),0)))*SUMIFS(Prov_Auto!$E$3:$E1000, Prov_Auto!$A$3:$A1000, $D67, Prov_Auto!$D$3:$D1000,"&gt;="&amp;DATE(I$1,I$2,1),Prov_Auto!$D$3:$D1000, "&lt;="&amp;EOMONTH(DATE(I$1,I$2,1),0)))</f>
        <v/>
      </c>
      <c r="J67" s="48" t="str">
        <f>IF($D67="","", (SUMIFS(Transacoes!$D$3:$D1000,Transacoes!$C$3:$C1000,$D67,Transacoes!$B$3:$B1000,"C", Transacoes!$A$3:$A1000, "&lt;"&amp;EOMONTH(DATE(J$1,J$2,1),0))-SUMIFS(Transacoes!$D$3:$D1000,Transacoes!$C$3:$C1000,$D67,Transacoes!$B$3:$B1000,"V", Transacoes!$A$3:$A1000, "&lt;"&amp;EOMONTH(DATE(J$1,J$2,1),0)))*SUMIFS(Prov_Auto!$E$3:$E1000, Prov_Auto!$A$3:$A1000, $D67, Prov_Auto!$D$3:$D1000,"&gt;="&amp;DATE(J$1,J$2,1),Prov_Auto!$D$3:$D1000, "&lt;="&amp;EOMONTH(DATE(J$1,J$2,1),0)))</f>
        <v/>
      </c>
      <c r="K67" s="48" t="str">
        <f>IF($D67="","", (SUMIFS(Transacoes!$D$3:$D1000,Transacoes!$C$3:$C1000,$D67,Transacoes!$B$3:$B1000,"C", Transacoes!$A$3:$A1000, "&lt;"&amp;EOMONTH(DATE(K$1,K$2,1),0))-SUMIFS(Transacoes!$D$3:$D1000,Transacoes!$C$3:$C1000,$D67,Transacoes!$B$3:$B1000,"V", Transacoes!$A$3:$A1000, "&lt;"&amp;EOMONTH(DATE(K$1,K$2,1),0)))*SUMIFS(Prov_Auto!$E$3:$E1000, Prov_Auto!$A$3:$A1000, $D67, Prov_Auto!$D$3:$D1000,"&gt;="&amp;DATE(K$1,K$2,1),Prov_Auto!$D$3:$D1000, "&lt;="&amp;EOMONTH(DATE(K$1,K$2,1),0)))</f>
        <v/>
      </c>
      <c r="L67" s="48" t="str">
        <f>IF($D67="","", (SUMIFS(Transacoes!$D$3:$D1000,Transacoes!$C$3:$C1000,$D67,Transacoes!$B$3:$B1000,"C", Transacoes!$A$3:$A1000, "&lt;"&amp;EOMONTH(DATE(L$1,L$2,1),0))-SUMIFS(Transacoes!$D$3:$D1000,Transacoes!$C$3:$C1000,$D67,Transacoes!$B$3:$B1000,"V", Transacoes!$A$3:$A1000, "&lt;"&amp;EOMONTH(DATE(L$1,L$2,1),0)))*SUMIFS(Prov_Auto!$E$3:$E1000, Prov_Auto!$A$3:$A1000, $D67, Prov_Auto!$D$3:$D1000,"&gt;="&amp;DATE(L$1,L$2,1),Prov_Auto!$D$3:$D1000, "&lt;="&amp;EOMONTH(DATE(L$1,L$2,1),0)))</f>
        <v/>
      </c>
      <c r="M67" s="48" t="str">
        <f>IF($D67="","", (SUMIFS(Transacoes!$D$3:$D1000,Transacoes!$C$3:$C1000,$D67,Transacoes!$B$3:$B1000,"C", Transacoes!$A$3:$A1000, "&lt;"&amp;EOMONTH(DATE(M$1,M$2,1),0))-SUMIFS(Transacoes!$D$3:$D1000,Transacoes!$C$3:$C1000,$D67,Transacoes!$B$3:$B1000,"V", Transacoes!$A$3:$A1000, "&lt;"&amp;EOMONTH(DATE(M$1,M$2,1),0)))*SUMIFS(Prov_Auto!$E$3:$E1000, Prov_Auto!$A$3:$A1000, $D67, Prov_Auto!$D$3:$D1000,"&gt;="&amp;DATE(M$1,M$2,1),Prov_Auto!$D$3:$D1000, "&lt;="&amp;EOMONTH(DATE(M$1,M$2,1),0)))</f>
        <v/>
      </c>
      <c r="N67" s="48" t="str">
        <f>IF($D67="","", (SUMIFS(Transacoes!$D$3:$D1000,Transacoes!$C$3:$C1000,$D67,Transacoes!$B$3:$B1000,"C", Transacoes!$A$3:$A1000, "&lt;"&amp;EOMONTH(DATE(N$1,N$2,1),0))-SUMIFS(Transacoes!$D$3:$D1000,Transacoes!$C$3:$C1000,$D67,Transacoes!$B$3:$B1000,"V", Transacoes!$A$3:$A1000, "&lt;"&amp;EOMONTH(DATE(N$1,N$2,1),0)))*SUMIFS(Prov_Auto!$E$3:$E1000, Prov_Auto!$A$3:$A1000, $D67, Prov_Auto!$D$3:$D1000,"&gt;="&amp;DATE(N$1,N$2,1),Prov_Auto!$D$3:$D1000, "&lt;="&amp;EOMONTH(DATE(N$1,N$2,1),0)))</f>
        <v/>
      </c>
      <c r="O67" s="48" t="str">
        <f>IF($D67="","", (SUMIFS(Transacoes!$D$3:$D1000,Transacoes!$C$3:$C1000,$D67,Transacoes!$B$3:$B1000,"C", Transacoes!$A$3:$A1000, "&lt;"&amp;EOMONTH(DATE(O$1,O$2,1),0))-SUMIFS(Transacoes!$D$3:$D1000,Transacoes!$C$3:$C1000,$D67,Transacoes!$B$3:$B1000,"V", Transacoes!$A$3:$A1000, "&lt;"&amp;EOMONTH(DATE(O$1,O$2,1),0)))*SUMIFS(Prov_Auto!$E$3:$E1000, Prov_Auto!$A$3:$A1000, $D67, Prov_Auto!$D$3:$D1000,"&gt;="&amp;DATE(O$1,O$2,1),Prov_Auto!$D$3:$D1000, "&lt;="&amp;EOMONTH(DATE(O$1,O$2,1),0)))</f>
        <v/>
      </c>
      <c r="P67" s="48" t="str">
        <f>IF($D67="","", (SUMIFS(Transacoes!$D$3:$D1000,Transacoes!$C$3:$C1000,$D67,Transacoes!$B$3:$B1000,"C", Transacoes!$A$3:$A1000, "&lt;"&amp;EOMONTH(DATE(P$1,P$2,1),0))-SUMIFS(Transacoes!$D$3:$D1000,Transacoes!$C$3:$C1000,$D67,Transacoes!$B$3:$B1000,"V", Transacoes!$A$3:$A1000, "&lt;"&amp;EOMONTH(DATE(P$1,P$2,1),0)))*SUMIFS(Prov_Auto!$E$3:$E1000, Prov_Auto!$A$3:$A1000, $D67, Prov_Auto!$D$3:$D1000,"&gt;="&amp;DATE(P$1,P$2,1),Prov_Auto!$D$3:$D1000, "&lt;="&amp;EOMONTH(DATE(P$1,P$2,1),0)))</f>
        <v/>
      </c>
      <c r="Q67" s="48" t="str">
        <f>IF($D67="","", (SUMIFS(Transacoes!$D$3:$D1000,Transacoes!$C$3:$C1000,$D67,Transacoes!$B$3:$B1000,"C", Transacoes!$A$3:$A1000, "&lt;"&amp;EOMONTH(DATE(Q$1,Q$2,1),0))-SUMIFS(Transacoes!$D$3:$D1000,Transacoes!$C$3:$C1000,$D67,Transacoes!$B$3:$B1000,"V", Transacoes!$A$3:$A1000, "&lt;"&amp;EOMONTH(DATE(Q$1,Q$2,1),0)))*SUMIFS(Prov_Auto!$E$3:$E1000, Prov_Auto!$A$3:$A1000, $D67, Prov_Auto!$D$3:$D1000,"&gt;="&amp;DATE(Q$1,Q$2,1),Prov_Auto!$D$3:$D1000, "&lt;="&amp;EOMONTH(DATE(Q$1,Q$2,1),0)))</f>
        <v/>
      </c>
      <c r="R67" s="47"/>
    </row>
    <row r="68">
      <c r="A68" s="47"/>
      <c r="B68" s="47"/>
      <c r="C68" s="47"/>
      <c r="D68" s="87"/>
      <c r="E68" s="48" t="str">
        <f>IF($D68="","", (SUMIFS(Transacoes!$D$3:$D1000,Transacoes!$C$3:$C1000,$D68,Transacoes!$B$3:$B1000,"C", Transacoes!$A$3:$A1000, "&lt;"&amp;EOMONTH(DATE(E$1,E$2,1),0))-SUMIFS(Transacoes!$D$3:$D1000,Transacoes!$C$3:$C1000,$D68,Transacoes!$B$3:$B1000,"V", Transacoes!$A$3:$A1000, "&lt;"&amp;EOMONTH(DATE(E$1,E$2,1),0)))*SUMIFS(Prov_Auto!$E$3:$E1000, Prov_Auto!$A$3:$A1000, $D68, Prov_Auto!$D$3:$D1000,"&gt;="&amp;DATE(E$1,E$2,1),Prov_Auto!$D$3:$D1000, "&lt;="&amp;EOMONTH(DATE(E$1,E$2,1),0)))</f>
        <v/>
      </c>
      <c r="F68" s="48" t="str">
        <f>IF($D68="","", (SUMIFS(Transacoes!$D$3:$D1000,Transacoes!$C$3:$C1000,$D68,Transacoes!$B$3:$B1000,"C", Transacoes!$A$3:$A1000, "&lt;"&amp;EOMONTH(DATE(F$1,F$2,1),0))-SUMIFS(Transacoes!$D$3:$D1000,Transacoes!$C$3:$C1000,$D68,Transacoes!$B$3:$B1000,"V", Transacoes!$A$3:$A1000, "&lt;"&amp;EOMONTH(DATE(F$1,F$2,1),0)))*SUMIFS(Prov_Auto!$E$3:$E1000, Prov_Auto!$A$3:$A1000, $D68, Prov_Auto!$D$3:$D1000,"&gt;="&amp;DATE(F$1,F$2,1),Prov_Auto!$D$3:$D1000, "&lt;="&amp;EOMONTH(DATE(F$1,F$2,1),0)))</f>
        <v/>
      </c>
      <c r="G68" s="48" t="str">
        <f>IF($D68="","", (SUMIFS(Transacoes!$D$3:$D1000,Transacoes!$C$3:$C1000,$D68,Transacoes!$B$3:$B1000,"C", Transacoes!$A$3:$A1000, "&lt;"&amp;EOMONTH(DATE(G$1,G$2,1),0))-SUMIFS(Transacoes!$D$3:$D1000,Transacoes!$C$3:$C1000,$D68,Transacoes!$B$3:$B1000,"V", Transacoes!$A$3:$A1000, "&lt;"&amp;EOMONTH(DATE(G$1,G$2,1),0)))*SUMIFS(Prov_Auto!$E$3:$E1000, Prov_Auto!$A$3:$A1000, $D68, Prov_Auto!$D$3:$D1000,"&gt;="&amp;DATE(G$1,G$2,1),Prov_Auto!$D$3:$D1000, "&lt;="&amp;EOMONTH(DATE(G$1,G$2,1),0)))</f>
        <v/>
      </c>
      <c r="H68" s="48" t="str">
        <f>IF($D68="","", (SUMIFS(Transacoes!$D$3:$D1000,Transacoes!$C$3:$C1000,$D68,Transacoes!$B$3:$B1000,"C", Transacoes!$A$3:$A1000, "&lt;"&amp;EOMONTH(DATE(H$1,H$2,1),0))-SUMIFS(Transacoes!$D$3:$D1000,Transacoes!$C$3:$C1000,$D68,Transacoes!$B$3:$B1000,"V", Transacoes!$A$3:$A1000, "&lt;"&amp;EOMONTH(DATE(H$1,H$2,1),0)))*SUMIFS(Prov_Auto!$E$3:$E1000, Prov_Auto!$A$3:$A1000, $D68, Prov_Auto!$D$3:$D1000,"&gt;="&amp;DATE(H$1,H$2,1),Prov_Auto!$D$3:$D1000, "&lt;="&amp;EOMONTH(DATE(H$1,H$2,1),0)))</f>
        <v/>
      </c>
      <c r="I68" s="48" t="str">
        <f>IF($D68="","", (SUMIFS(Transacoes!$D$3:$D1000,Transacoes!$C$3:$C1000,$D68,Transacoes!$B$3:$B1000,"C", Transacoes!$A$3:$A1000, "&lt;"&amp;EOMONTH(DATE(I$1,I$2,1),0))-SUMIFS(Transacoes!$D$3:$D1000,Transacoes!$C$3:$C1000,$D68,Transacoes!$B$3:$B1000,"V", Transacoes!$A$3:$A1000, "&lt;"&amp;EOMONTH(DATE(I$1,I$2,1),0)))*SUMIFS(Prov_Auto!$E$3:$E1000, Prov_Auto!$A$3:$A1000, $D68, Prov_Auto!$D$3:$D1000,"&gt;="&amp;DATE(I$1,I$2,1),Prov_Auto!$D$3:$D1000, "&lt;="&amp;EOMONTH(DATE(I$1,I$2,1),0)))</f>
        <v/>
      </c>
      <c r="J68" s="48" t="str">
        <f>IF($D68="","", (SUMIFS(Transacoes!$D$3:$D1000,Transacoes!$C$3:$C1000,$D68,Transacoes!$B$3:$B1000,"C", Transacoes!$A$3:$A1000, "&lt;"&amp;EOMONTH(DATE(J$1,J$2,1),0))-SUMIFS(Transacoes!$D$3:$D1000,Transacoes!$C$3:$C1000,$D68,Transacoes!$B$3:$B1000,"V", Transacoes!$A$3:$A1000, "&lt;"&amp;EOMONTH(DATE(J$1,J$2,1),0)))*SUMIFS(Prov_Auto!$E$3:$E1000, Prov_Auto!$A$3:$A1000, $D68, Prov_Auto!$D$3:$D1000,"&gt;="&amp;DATE(J$1,J$2,1),Prov_Auto!$D$3:$D1000, "&lt;="&amp;EOMONTH(DATE(J$1,J$2,1),0)))</f>
        <v/>
      </c>
      <c r="K68" s="48" t="str">
        <f>IF($D68="","", (SUMIFS(Transacoes!$D$3:$D1000,Transacoes!$C$3:$C1000,$D68,Transacoes!$B$3:$B1000,"C", Transacoes!$A$3:$A1000, "&lt;"&amp;EOMONTH(DATE(K$1,K$2,1),0))-SUMIFS(Transacoes!$D$3:$D1000,Transacoes!$C$3:$C1000,$D68,Transacoes!$B$3:$B1000,"V", Transacoes!$A$3:$A1000, "&lt;"&amp;EOMONTH(DATE(K$1,K$2,1),0)))*SUMIFS(Prov_Auto!$E$3:$E1000, Prov_Auto!$A$3:$A1000, $D68, Prov_Auto!$D$3:$D1000,"&gt;="&amp;DATE(K$1,K$2,1),Prov_Auto!$D$3:$D1000, "&lt;="&amp;EOMONTH(DATE(K$1,K$2,1),0)))</f>
        <v/>
      </c>
      <c r="L68" s="48" t="str">
        <f>IF($D68="","", (SUMIFS(Transacoes!$D$3:$D1000,Transacoes!$C$3:$C1000,$D68,Transacoes!$B$3:$B1000,"C", Transacoes!$A$3:$A1000, "&lt;"&amp;EOMONTH(DATE(L$1,L$2,1),0))-SUMIFS(Transacoes!$D$3:$D1000,Transacoes!$C$3:$C1000,$D68,Transacoes!$B$3:$B1000,"V", Transacoes!$A$3:$A1000, "&lt;"&amp;EOMONTH(DATE(L$1,L$2,1),0)))*SUMIFS(Prov_Auto!$E$3:$E1000, Prov_Auto!$A$3:$A1000, $D68, Prov_Auto!$D$3:$D1000,"&gt;="&amp;DATE(L$1,L$2,1),Prov_Auto!$D$3:$D1000, "&lt;="&amp;EOMONTH(DATE(L$1,L$2,1),0)))</f>
        <v/>
      </c>
      <c r="M68" s="48" t="str">
        <f>IF($D68="","", (SUMIFS(Transacoes!$D$3:$D1000,Transacoes!$C$3:$C1000,$D68,Transacoes!$B$3:$B1000,"C", Transacoes!$A$3:$A1000, "&lt;"&amp;EOMONTH(DATE(M$1,M$2,1),0))-SUMIFS(Transacoes!$D$3:$D1000,Transacoes!$C$3:$C1000,$D68,Transacoes!$B$3:$B1000,"V", Transacoes!$A$3:$A1000, "&lt;"&amp;EOMONTH(DATE(M$1,M$2,1),0)))*SUMIFS(Prov_Auto!$E$3:$E1000, Prov_Auto!$A$3:$A1000, $D68, Prov_Auto!$D$3:$D1000,"&gt;="&amp;DATE(M$1,M$2,1),Prov_Auto!$D$3:$D1000, "&lt;="&amp;EOMONTH(DATE(M$1,M$2,1),0)))</f>
        <v/>
      </c>
      <c r="N68" s="48" t="str">
        <f>IF($D68="","", (SUMIFS(Transacoes!$D$3:$D1000,Transacoes!$C$3:$C1000,$D68,Transacoes!$B$3:$B1000,"C", Transacoes!$A$3:$A1000, "&lt;"&amp;EOMONTH(DATE(N$1,N$2,1),0))-SUMIFS(Transacoes!$D$3:$D1000,Transacoes!$C$3:$C1000,$D68,Transacoes!$B$3:$B1000,"V", Transacoes!$A$3:$A1000, "&lt;"&amp;EOMONTH(DATE(N$1,N$2,1),0)))*SUMIFS(Prov_Auto!$E$3:$E1000, Prov_Auto!$A$3:$A1000, $D68, Prov_Auto!$D$3:$D1000,"&gt;="&amp;DATE(N$1,N$2,1),Prov_Auto!$D$3:$D1000, "&lt;="&amp;EOMONTH(DATE(N$1,N$2,1),0)))</f>
        <v/>
      </c>
      <c r="O68" s="48" t="str">
        <f>IF($D68="","", (SUMIFS(Transacoes!$D$3:$D1000,Transacoes!$C$3:$C1000,$D68,Transacoes!$B$3:$B1000,"C", Transacoes!$A$3:$A1000, "&lt;"&amp;EOMONTH(DATE(O$1,O$2,1),0))-SUMIFS(Transacoes!$D$3:$D1000,Transacoes!$C$3:$C1000,$D68,Transacoes!$B$3:$B1000,"V", Transacoes!$A$3:$A1000, "&lt;"&amp;EOMONTH(DATE(O$1,O$2,1),0)))*SUMIFS(Prov_Auto!$E$3:$E1000, Prov_Auto!$A$3:$A1000, $D68, Prov_Auto!$D$3:$D1000,"&gt;="&amp;DATE(O$1,O$2,1),Prov_Auto!$D$3:$D1000, "&lt;="&amp;EOMONTH(DATE(O$1,O$2,1),0)))</f>
        <v/>
      </c>
      <c r="P68" s="48" t="str">
        <f>IF($D68="","", (SUMIFS(Transacoes!$D$3:$D1000,Transacoes!$C$3:$C1000,$D68,Transacoes!$B$3:$B1000,"C", Transacoes!$A$3:$A1000, "&lt;"&amp;EOMONTH(DATE(P$1,P$2,1),0))-SUMIFS(Transacoes!$D$3:$D1000,Transacoes!$C$3:$C1000,$D68,Transacoes!$B$3:$B1000,"V", Transacoes!$A$3:$A1000, "&lt;"&amp;EOMONTH(DATE(P$1,P$2,1),0)))*SUMIFS(Prov_Auto!$E$3:$E1000, Prov_Auto!$A$3:$A1000, $D68, Prov_Auto!$D$3:$D1000,"&gt;="&amp;DATE(P$1,P$2,1),Prov_Auto!$D$3:$D1000, "&lt;="&amp;EOMONTH(DATE(P$1,P$2,1),0)))</f>
        <v/>
      </c>
      <c r="Q68" s="48" t="str">
        <f>IF($D68="","", (SUMIFS(Transacoes!$D$3:$D1000,Transacoes!$C$3:$C1000,$D68,Transacoes!$B$3:$B1000,"C", Transacoes!$A$3:$A1000, "&lt;"&amp;EOMONTH(DATE(Q$1,Q$2,1),0))-SUMIFS(Transacoes!$D$3:$D1000,Transacoes!$C$3:$C1000,$D68,Transacoes!$B$3:$B1000,"V", Transacoes!$A$3:$A1000, "&lt;"&amp;EOMONTH(DATE(Q$1,Q$2,1),0)))*SUMIFS(Prov_Auto!$E$3:$E1000, Prov_Auto!$A$3:$A1000, $D68, Prov_Auto!$D$3:$D1000,"&gt;="&amp;DATE(Q$1,Q$2,1),Prov_Auto!$D$3:$D1000, "&lt;="&amp;EOMONTH(DATE(Q$1,Q$2,1),0)))</f>
        <v/>
      </c>
      <c r="R68" s="47"/>
    </row>
    <row r="69">
      <c r="A69" s="47"/>
      <c r="B69" s="47"/>
      <c r="C69" s="47"/>
      <c r="D69" s="87"/>
      <c r="E69" s="48" t="str">
        <f>IF($D69="","", (SUMIFS(Transacoes!$D$3:$D1000,Transacoes!$C$3:$C1000,$D69,Transacoes!$B$3:$B1000,"C", Transacoes!$A$3:$A1000, "&lt;"&amp;EOMONTH(DATE(E$1,E$2,1),0))-SUMIFS(Transacoes!$D$3:$D1000,Transacoes!$C$3:$C1000,$D69,Transacoes!$B$3:$B1000,"V", Transacoes!$A$3:$A1000, "&lt;"&amp;EOMONTH(DATE(E$1,E$2,1),0)))*SUMIFS(Prov_Auto!$E$3:$E1000, Prov_Auto!$A$3:$A1000, $D69, Prov_Auto!$D$3:$D1000,"&gt;="&amp;DATE(E$1,E$2,1),Prov_Auto!$D$3:$D1000, "&lt;="&amp;EOMONTH(DATE(E$1,E$2,1),0)))</f>
        <v/>
      </c>
      <c r="F69" s="48" t="str">
        <f>IF($D69="","", (SUMIFS(Transacoes!$D$3:$D1000,Transacoes!$C$3:$C1000,$D69,Transacoes!$B$3:$B1000,"C", Transacoes!$A$3:$A1000, "&lt;"&amp;EOMONTH(DATE(F$1,F$2,1),0))-SUMIFS(Transacoes!$D$3:$D1000,Transacoes!$C$3:$C1000,$D69,Transacoes!$B$3:$B1000,"V", Transacoes!$A$3:$A1000, "&lt;"&amp;EOMONTH(DATE(F$1,F$2,1),0)))*SUMIFS(Prov_Auto!$E$3:$E1000, Prov_Auto!$A$3:$A1000, $D69, Prov_Auto!$D$3:$D1000,"&gt;="&amp;DATE(F$1,F$2,1),Prov_Auto!$D$3:$D1000, "&lt;="&amp;EOMONTH(DATE(F$1,F$2,1),0)))</f>
        <v/>
      </c>
      <c r="G69" s="48" t="str">
        <f>IF($D69="","", (SUMIFS(Transacoes!$D$3:$D1000,Transacoes!$C$3:$C1000,$D69,Transacoes!$B$3:$B1000,"C", Transacoes!$A$3:$A1000, "&lt;"&amp;EOMONTH(DATE(G$1,G$2,1),0))-SUMIFS(Transacoes!$D$3:$D1000,Transacoes!$C$3:$C1000,$D69,Transacoes!$B$3:$B1000,"V", Transacoes!$A$3:$A1000, "&lt;"&amp;EOMONTH(DATE(G$1,G$2,1),0)))*SUMIFS(Prov_Auto!$E$3:$E1000, Prov_Auto!$A$3:$A1000, $D69, Prov_Auto!$D$3:$D1000,"&gt;="&amp;DATE(G$1,G$2,1),Prov_Auto!$D$3:$D1000, "&lt;="&amp;EOMONTH(DATE(G$1,G$2,1),0)))</f>
        <v/>
      </c>
      <c r="H69" s="48" t="str">
        <f>IF($D69="","", (SUMIFS(Transacoes!$D$3:$D1000,Transacoes!$C$3:$C1000,$D69,Transacoes!$B$3:$B1000,"C", Transacoes!$A$3:$A1000, "&lt;"&amp;EOMONTH(DATE(H$1,H$2,1),0))-SUMIFS(Transacoes!$D$3:$D1000,Transacoes!$C$3:$C1000,$D69,Transacoes!$B$3:$B1000,"V", Transacoes!$A$3:$A1000, "&lt;"&amp;EOMONTH(DATE(H$1,H$2,1),0)))*SUMIFS(Prov_Auto!$E$3:$E1000, Prov_Auto!$A$3:$A1000, $D69, Prov_Auto!$D$3:$D1000,"&gt;="&amp;DATE(H$1,H$2,1),Prov_Auto!$D$3:$D1000, "&lt;="&amp;EOMONTH(DATE(H$1,H$2,1),0)))</f>
        <v/>
      </c>
      <c r="I69" s="48" t="str">
        <f>IF($D69="","", (SUMIFS(Transacoes!$D$3:$D1000,Transacoes!$C$3:$C1000,$D69,Transacoes!$B$3:$B1000,"C", Transacoes!$A$3:$A1000, "&lt;"&amp;EOMONTH(DATE(I$1,I$2,1),0))-SUMIFS(Transacoes!$D$3:$D1000,Transacoes!$C$3:$C1000,$D69,Transacoes!$B$3:$B1000,"V", Transacoes!$A$3:$A1000, "&lt;"&amp;EOMONTH(DATE(I$1,I$2,1),0)))*SUMIFS(Prov_Auto!$E$3:$E1000, Prov_Auto!$A$3:$A1000, $D69, Prov_Auto!$D$3:$D1000,"&gt;="&amp;DATE(I$1,I$2,1),Prov_Auto!$D$3:$D1000, "&lt;="&amp;EOMONTH(DATE(I$1,I$2,1),0)))</f>
        <v/>
      </c>
      <c r="J69" s="48" t="str">
        <f>IF($D69="","", (SUMIFS(Transacoes!$D$3:$D1000,Transacoes!$C$3:$C1000,$D69,Transacoes!$B$3:$B1000,"C", Transacoes!$A$3:$A1000, "&lt;"&amp;EOMONTH(DATE(J$1,J$2,1),0))-SUMIFS(Transacoes!$D$3:$D1000,Transacoes!$C$3:$C1000,$D69,Transacoes!$B$3:$B1000,"V", Transacoes!$A$3:$A1000, "&lt;"&amp;EOMONTH(DATE(J$1,J$2,1),0)))*SUMIFS(Prov_Auto!$E$3:$E1000, Prov_Auto!$A$3:$A1000, $D69, Prov_Auto!$D$3:$D1000,"&gt;="&amp;DATE(J$1,J$2,1),Prov_Auto!$D$3:$D1000, "&lt;="&amp;EOMONTH(DATE(J$1,J$2,1),0)))</f>
        <v/>
      </c>
      <c r="K69" s="48" t="str">
        <f>IF($D69="","", (SUMIFS(Transacoes!$D$3:$D1000,Transacoes!$C$3:$C1000,$D69,Transacoes!$B$3:$B1000,"C", Transacoes!$A$3:$A1000, "&lt;"&amp;EOMONTH(DATE(K$1,K$2,1),0))-SUMIFS(Transacoes!$D$3:$D1000,Transacoes!$C$3:$C1000,$D69,Transacoes!$B$3:$B1000,"V", Transacoes!$A$3:$A1000, "&lt;"&amp;EOMONTH(DATE(K$1,K$2,1),0)))*SUMIFS(Prov_Auto!$E$3:$E1000, Prov_Auto!$A$3:$A1000, $D69, Prov_Auto!$D$3:$D1000,"&gt;="&amp;DATE(K$1,K$2,1),Prov_Auto!$D$3:$D1000, "&lt;="&amp;EOMONTH(DATE(K$1,K$2,1),0)))</f>
        <v/>
      </c>
      <c r="L69" s="48" t="str">
        <f>IF($D69="","", (SUMIFS(Transacoes!$D$3:$D1000,Transacoes!$C$3:$C1000,$D69,Transacoes!$B$3:$B1000,"C", Transacoes!$A$3:$A1000, "&lt;"&amp;EOMONTH(DATE(L$1,L$2,1),0))-SUMIFS(Transacoes!$D$3:$D1000,Transacoes!$C$3:$C1000,$D69,Transacoes!$B$3:$B1000,"V", Transacoes!$A$3:$A1000, "&lt;"&amp;EOMONTH(DATE(L$1,L$2,1),0)))*SUMIFS(Prov_Auto!$E$3:$E1000, Prov_Auto!$A$3:$A1000, $D69, Prov_Auto!$D$3:$D1000,"&gt;="&amp;DATE(L$1,L$2,1),Prov_Auto!$D$3:$D1000, "&lt;="&amp;EOMONTH(DATE(L$1,L$2,1),0)))</f>
        <v/>
      </c>
      <c r="M69" s="48" t="str">
        <f>IF($D69="","", (SUMIFS(Transacoes!$D$3:$D1000,Transacoes!$C$3:$C1000,$D69,Transacoes!$B$3:$B1000,"C", Transacoes!$A$3:$A1000, "&lt;"&amp;EOMONTH(DATE(M$1,M$2,1),0))-SUMIFS(Transacoes!$D$3:$D1000,Transacoes!$C$3:$C1000,$D69,Transacoes!$B$3:$B1000,"V", Transacoes!$A$3:$A1000, "&lt;"&amp;EOMONTH(DATE(M$1,M$2,1),0)))*SUMIFS(Prov_Auto!$E$3:$E1000, Prov_Auto!$A$3:$A1000, $D69, Prov_Auto!$D$3:$D1000,"&gt;="&amp;DATE(M$1,M$2,1),Prov_Auto!$D$3:$D1000, "&lt;="&amp;EOMONTH(DATE(M$1,M$2,1),0)))</f>
        <v/>
      </c>
      <c r="N69" s="48" t="str">
        <f>IF($D69="","", (SUMIFS(Transacoes!$D$3:$D1000,Transacoes!$C$3:$C1000,$D69,Transacoes!$B$3:$B1000,"C", Transacoes!$A$3:$A1000, "&lt;"&amp;EOMONTH(DATE(N$1,N$2,1),0))-SUMIFS(Transacoes!$D$3:$D1000,Transacoes!$C$3:$C1000,$D69,Transacoes!$B$3:$B1000,"V", Transacoes!$A$3:$A1000, "&lt;"&amp;EOMONTH(DATE(N$1,N$2,1),0)))*SUMIFS(Prov_Auto!$E$3:$E1000, Prov_Auto!$A$3:$A1000, $D69, Prov_Auto!$D$3:$D1000,"&gt;="&amp;DATE(N$1,N$2,1),Prov_Auto!$D$3:$D1000, "&lt;="&amp;EOMONTH(DATE(N$1,N$2,1),0)))</f>
        <v/>
      </c>
      <c r="O69" s="48" t="str">
        <f>IF($D69="","", (SUMIFS(Transacoes!$D$3:$D1000,Transacoes!$C$3:$C1000,$D69,Transacoes!$B$3:$B1000,"C", Transacoes!$A$3:$A1000, "&lt;"&amp;EOMONTH(DATE(O$1,O$2,1),0))-SUMIFS(Transacoes!$D$3:$D1000,Transacoes!$C$3:$C1000,$D69,Transacoes!$B$3:$B1000,"V", Transacoes!$A$3:$A1000, "&lt;"&amp;EOMONTH(DATE(O$1,O$2,1),0)))*SUMIFS(Prov_Auto!$E$3:$E1000, Prov_Auto!$A$3:$A1000, $D69, Prov_Auto!$D$3:$D1000,"&gt;="&amp;DATE(O$1,O$2,1),Prov_Auto!$D$3:$D1000, "&lt;="&amp;EOMONTH(DATE(O$1,O$2,1),0)))</f>
        <v/>
      </c>
      <c r="P69" s="48" t="str">
        <f>IF($D69="","", (SUMIFS(Transacoes!$D$3:$D1000,Transacoes!$C$3:$C1000,$D69,Transacoes!$B$3:$B1000,"C", Transacoes!$A$3:$A1000, "&lt;"&amp;EOMONTH(DATE(P$1,P$2,1),0))-SUMIFS(Transacoes!$D$3:$D1000,Transacoes!$C$3:$C1000,$D69,Transacoes!$B$3:$B1000,"V", Transacoes!$A$3:$A1000, "&lt;"&amp;EOMONTH(DATE(P$1,P$2,1),0)))*SUMIFS(Prov_Auto!$E$3:$E1000, Prov_Auto!$A$3:$A1000, $D69, Prov_Auto!$D$3:$D1000,"&gt;="&amp;DATE(P$1,P$2,1),Prov_Auto!$D$3:$D1000, "&lt;="&amp;EOMONTH(DATE(P$1,P$2,1),0)))</f>
        <v/>
      </c>
      <c r="Q69" s="48" t="str">
        <f>IF($D69="","", (SUMIFS(Transacoes!$D$3:$D1000,Transacoes!$C$3:$C1000,$D69,Transacoes!$B$3:$B1000,"C", Transacoes!$A$3:$A1000, "&lt;"&amp;EOMONTH(DATE(Q$1,Q$2,1),0))-SUMIFS(Transacoes!$D$3:$D1000,Transacoes!$C$3:$C1000,$D69,Transacoes!$B$3:$B1000,"V", Transacoes!$A$3:$A1000, "&lt;"&amp;EOMONTH(DATE(Q$1,Q$2,1),0)))*SUMIFS(Prov_Auto!$E$3:$E1000, Prov_Auto!$A$3:$A1000, $D69, Prov_Auto!$D$3:$D1000,"&gt;="&amp;DATE(Q$1,Q$2,1),Prov_Auto!$D$3:$D1000, "&lt;="&amp;EOMONTH(DATE(Q$1,Q$2,1),0)))</f>
        <v/>
      </c>
      <c r="R69" s="47"/>
    </row>
    <row r="70">
      <c r="A70" s="47"/>
      <c r="B70" s="47"/>
      <c r="C70" s="47"/>
      <c r="D70" s="87"/>
      <c r="E70" s="48" t="str">
        <f>IF($D70="","", (SUMIFS(Transacoes!$D$3:$D1000,Transacoes!$C$3:$C1000,$D70,Transacoes!$B$3:$B1000,"C", Transacoes!$A$3:$A1000, "&lt;"&amp;EOMONTH(DATE(E$1,E$2,1),0))-SUMIFS(Transacoes!$D$3:$D1000,Transacoes!$C$3:$C1000,$D70,Transacoes!$B$3:$B1000,"V", Transacoes!$A$3:$A1000, "&lt;"&amp;EOMONTH(DATE(E$1,E$2,1),0)))*SUMIFS(Prov_Auto!$E$3:$E1000, Prov_Auto!$A$3:$A1000, $D70, Prov_Auto!$D$3:$D1000,"&gt;="&amp;DATE(E$1,E$2,1),Prov_Auto!$D$3:$D1000, "&lt;="&amp;EOMONTH(DATE(E$1,E$2,1),0)))</f>
        <v/>
      </c>
      <c r="F70" s="48" t="str">
        <f>IF($D70="","", (SUMIFS(Transacoes!$D$3:$D1000,Transacoes!$C$3:$C1000,$D70,Transacoes!$B$3:$B1000,"C", Transacoes!$A$3:$A1000, "&lt;"&amp;EOMONTH(DATE(F$1,F$2,1),0))-SUMIFS(Transacoes!$D$3:$D1000,Transacoes!$C$3:$C1000,$D70,Transacoes!$B$3:$B1000,"V", Transacoes!$A$3:$A1000, "&lt;"&amp;EOMONTH(DATE(F$1,F$2,1),0)))*SUMIFS(Prov_Auto!$E$3:$E1000, Prov_Auto!$A$3:$A1000, $D70, Prov_Auto!$D$3:$D1000,"&gt;="&amp;DATE(F$1,F$2,1),Prov_Auto!$D$3:$D1000, "&lt;="&amp;EOMONTH(DATE(F$1,F$2,1),0)))</f>
        <v/>
      </c>
      <c r="G70" s="48" t="str">
        <f>IF($D70="","", (SUMIFS(Transacoes!$D$3:$D1000,Transacoes!$C$3:$C1000,$D70,Transacoes!$B$3:$B1000,"C", Transacoes!$A$3:$A1000, "&lt;"&amp;EOMONTH(DATE(G$1,G$2,1),0))-SUMIFS(Transacoes!$D$3:$D1000,Transacoes!$C$3:$C1000,$D70,Transacoes!$B$3:$B1000,"V", Transacoes!$A$3:$A1000, "&lt;"&amp;EOMONTH(DATE(G$1,G$2,1),0)))*SUMIFS(Prov_Auto!$E$3:$E1000, Prov_Auto!$A$3:$A1000, $D70, Prov_Auto!$D$3:$D1000,"&gt;="&amp;DATE(G$1,G$2,1),Prov_Auto!$D$3:$D1000, "&lt;="&amp;EOMONTH(DATE(G$1,G$2,1),0)))</f>
        <v/>
      </c>
      <c r="H70" s="48" t="str">
        <f>IF($D70="","", (SUMIFS(Transacoes!$D$3:$D1000,Transacoes!$C$3:$C1000,$D70,Transacoes!$B$3:$B1000,"C", Transacoes!$A$3:$A1000, "&lt;"&amp;EOMONTH(DATE(H$1,H$2,1),0))-SUMIFS(Transacoes!$D$3:$D1000,Transacoes!$C$3:$C1000,$D70,Transacoes!$B$3:$B1000,"V", Transacoes!$A$3:$A1000, "&lt;"&amp;EOMONTH(DATE(H$1,H$2,1),0)))*SUMIFS(Prov_Auto!$E$3:$E1000, Prov_Auto!$A$3:$A1000, $D70, Prov_Auto!$D$3:$D1000,"&gt;="&amp;DATE(H$1,H$2,1),Prov_Auto!$D$3:$D1000, "&lt;="&amp;EOMONTH(DATE(H$1,H$2,1),0)))</f>
        <v/>
      </c>
      <c r="I70" s="48" t="str">
        <f>IF($D70="","", (SUMIFS(Transacoes!$D$3:$D1000,Transacoes!$C$3:$C1000,$D70,Transacoes!$B$3:$B1000,"C", Transacoes!$A$3:$A1000, "&lt;"&amp;EOMONTH(DATE(I$1,I$2,1),0))-SUMIFS(Transacoes!$D$3:$D1000,Transacoes!$C$3:$C1000,$D70,Transacoes!$B$3:$B1000,"V", Transacoes!$A$3:$A1000, "&lt;"&amp;EOMONTH(DATE(I$1,I$2,1),0)))*SUMIFS(Prov_Auto!$E$3:$E1000, Prov_Auto!$A$3:$A1000, $D70, Prov_Auto!$D$3:$D1000,"&gt;="&amp;DATE(I$1,I$2,1),Prov_Auto!$D$3:$D1000, "&lt;="&amp;EOMONTH(DATE(I$1,I$2,1),0)))</f>
        <v/>
      </c>
      <c r="J70" s="48" t="str">
        <f>IF($D70="","", (SUMIFS(Transacoes!$D$3:$D1000,Transacoes!$C$3:$C1000,$D70,Transacoes!$B$3:$B1000,"C", Transacoes!$A$3:$A1000, "&lt;"&amp;EOMONTH(DATE(J$1,J$2,1),0))-SUMIFS(Transacoes!$D$3:$D1000,Transacoes!$C$3:$C1000,$D70,Transacoes!$B$3:$B1000,"V", Transacoes!$A$3:$A1000, "&lt;"&amp;EOMONTH(DATE(J$1,J$2,1),0)))*SUMIFS(Prov_Auto!$E$3:$E1000, Prov_Auto!$A$3:$A1000, $D70, Prov_Auto!$D$3:$D1000,"&gt;="&amp;DATE(J$1,J$2,1),Prov_Auto!$D$3:$D1000, "&lt;="&amp;EOMONTH(DATE(J$1,J$2,1),0)))</f>
        <v/>
      </c>
      <c r="K70" s="48" t="str">
        <f>IF($D70="","", (SUMIFS(Transacoes!$D$3:$D1000,Transacoes!$C$3:$C1000,$D70,Transacoes!$B$3:$B1000,"C", Transacoes!$A$3:$A1000, "&lt;"&amp;EOMONTH(DATE(K$1,K$2,1),0))-SUMIFS(Transacoes!$D$3:$D1000,Transacoes!$C$3:$C1000,$D70,Transacoes!$B$3:$B1000,"V", Transacoes!$A$3:$A1000, "&lt;"&amp;EOMONTH(DATE(K$1,K$2,1),0)))*SUMIFS(Prov_Auto!$E$3:$E1000, Prov_Auto!$A$3:$A1000, $D70, Prov_Auto!$D$3:$D1000,"&gt;="&amp;DATE(K$1,K$2,1),Prov_Auto!$D$3:$D1000, "&lt;="&amp;EOMONTH(DATE(K$1,K$2,1),0)))</f>
        <v/>
      </c>
      <c r="L70" s="48" t="str">
        <f>IF($D70="","", (SUMIFS(Transacoes!$D$3:$D1000,Transacoes!$C$3:$C1000,$D70,Transacoes!$B$3:$B1000,"C", Transacoes!$A$3:$A1000, "&lt;"&amp;EOMONTH(DATE(L$1,L$2,1),0))-SUMIFS(Transacoes!$D$3:$D1000,Transacoes!$C$3:$C1000,$D70,Transacoes!$B$3:$B1000,"V", Transacoes!$A$3:$A1000, "&lt;"&amp;EOMONTH(DATE(L$1,L$2,1),0)))*SUMIFS(Prov_Auto!$E$3:$E1000, Prov_Auto!$A$3:$A1000, $D70, Prov_Auto!$D$3:$D1000,"&gt;="&amp;DATE(L$1,L$2,1),Prov_Auto!$D$3:$D1000, "&lt;="&amp;EOMONTH(DATE(L$1,L$2,1),0)))</f>
        <v/>
      </c>
      <c r="M70" s="48" t="str">
        <f>IF($D70="","", (SUMIFS(Transacoes!$D$3:$D1000,Transacoes!$C$3:$C1000,$D70,Transacoes!$B$3:$B1000,"C", Transacoes!$A$3:$A1000, "&lt;"&amp;EOMONTH(DATE(M$1,M$2,1),0))-SUMIFS(Transacoes!$D$3:$D1000,Transacoes!$C$3:$C1000,$D70,Transacoes!$B$3:$B1000,"V", Transacoes!$A$3:$A1000, "&lt;"&amp;EOMONTH(DATE(M$1,M$2,1),0)))*SUMIFS(Prov_Auto!$E$3:$E1000, Prov_Auto!$A$3:$A1000, $D70, Prov_Auto!$D$3:$D1000,"&gt;="&amp;DATE(M$1,M$2,1),Prov_Auto!$D$3:$D1000, "&lt;="&amp;EOMONTH(DATE(M$1,M$2,1),0)))</f>
        <v/>
      </c>
      <c r="N70" s="48" t="str">
        <f>IF($D70="","", (SUMIFS(Transacoes!$D$3:$D1000,Transacoes!$C$3:$C1000,$D70,Transacoes!$B$3:$B1000,"C", Transacoes!$A$3:$A1000, "&lt;"&amp;EOMONTH(DATE(N$1,N$2,1),0))-SUMIFS(Transacoes!$D$3:$D1000,Transacoes!$C$3:$C1000,$D70,Transacoes!$B$3:$B1000,"V", Transacoes!$A$3:$A1000, "&lt;"&amp;EOMONTH(DATE(N$1,N$2,1),0)))*SUMIFS(Prov_Auto!$E$3:$E1000, Prov_Auto!$A$3:$A1000, $D70, Prov_Auto!$D$3:$D1000,"&gt;="&amp;DATE(N$1,N$2,1),Prov_Auto!$D$3:$D1000, "&lt;="&amp;EOMONTH(DATE(N$1,N$2,1),0)))</f>
        <v/>
      </c>
      <c r="O70" s="48" t="str">
        <f>IF($D70="","", (SUMIFS(Transacoes!$D$3:$D1000,Transacoes!$C$3:$C1000,$D70,Transacoes!$B$3:$B1000,"C", Transacoes!$A$3:$A1000, "&lt;"&amp;EOMONTH(DATE(O$1,O$2,1),0))-SUMIFS(Transacoes!$D$3:$D1000,Transacoes!$C$3:$C1000,$D70,Transacoes!$B$3:$B1000,"V", Transacoes!$A$3:$A1000, "&lt;"&amp;EOMONTH(DATE(O$1,O$2,1),0)))*SUMIFS(Prov_Auto!$E$3:$E1000, Prov_Auto!$A$3:$A1000, $D70, Prov_Auto!$D$3:$D1000,"&gt;="&amp;DATE(O$1,O$2,1),Prov_Auto!$D$3:$D1000, "&lt;="&amp;EOMONTH(DATE(O$1,O$2,1),0)))</f>
        <v/>
      </c>
      <c r="P70" s="48" t="str">
        <f>IF($D70="","", (SUMIFS(Transacoes!$D$3:$D1000,Transacoes!$C$3:$C1000,$D70,Transacoes!$B$3:$B1000,"C", Transacoes!$A$3:$A1000, "&lt;"&amp;EOMONTH(DATE(P$1,P$2,1),0))-SUMIFS(Transacoes!$D$3:$D1000,Transacoes!$C$3:$C1000,$D70,Transacoes!$B$3:$B1000,"V", Transacoes!$A$3:$A1000, "&lt;"&amp;EOMONTH(DATE(P$1,P$2,1),0)))*SUMIFS(Prov_Auto!$E$3:$E1000, Prov_Auto!$A$3:$A1000, $D70, Prov_Auto!$D$3:$D1000,"&gt;="&amp;DATE(P$1,P$2,1),Prov_Auto!$D$3:$D1000, "&lt;="&amp;EOMONTH(DATE(P$1,P$2,1),0)))</f>
        <v/>
      </c>
      <c r="Q70" s="48" t="str">
        <f>IF($D70="","", (SUMIFS(Transacoes!$D$3:$D1000,Transacoes!$C$3:$C1000,$D70,Transacoes!$B$3:$B1000,"C", Transacoes!$A$3:$A1000, "&lt;"&amp;EOMONTH(DATE(Q$1,Q$2,1),0))-SUMIFS(Transacoes!$D$3:$D1000,Transacoes!$C$3:$C1000,$D70,Transacoes!$B$3:$B1000,"V", Transacoes!$A$3:$A1000, "&lt;"&amp;EOMONTH(DATE(Q$1,Q$2,1),0)))*SUMIFS(Prov_Auto!$E$3:$E1000, Prov_Auto!$A$3:$A1000, $D70, Prov_Auto!$D$3:$D1000,"&gt;="&amp;DATE(Q$1,Q$2,1),Prov_Auto!$D$3:$D1000, "&lt;="&amp;EOMONTH(DATE(Q$1,Q$2,1),0)))</f>
        <v/>
      </c>
      <c r="R70" s="47"/>
    </row>
    <row r="71">
      <c r="A71" s="47"/>
      <c r="B71" s="47"/>
      <c r="C71" s="47"/>
      <c r="D71" s="87"/>
      <c r="E71" s="48" t="str">
        <f>IF($D71="","", (SUMIFS(Transacoes!$D$3:$D1000,Transacoes!$C$3:$C1000,$D71,Transacoes!$B$3:$B1000,"C", Transacoes!$A$3:$A1000, "&lt;"&amp;EOMONTH(DATE(E$1,E$2,1),0))-SUMIFS(Transacoes!$D$3:$D1000,Transacoes!$C$3:$C1000,$D71,Transacoes!$B$3:$B1000,"V", Transacoes!$A$3:$A1000, "&lt;"&amp;EOMONTH(DATE(E$1,E$2,1),0)))*SUMIFS(Prov_Auto!$E$3:$E1000, Prov_Auto!$A$3:$A1000, $D71, Prov_Auto!$D$3:$D1000,"&gt;="&amp;DATE(E$1,E$2,1),Prov_Auto!$D$3:$D1000, "&lt;="&amp;EOMONTH(DATE(E$1,E$2,1),0)))</f>
        <v/>
      </c>
      <c r="F71" s="48" t="str">
        <f>IF($D71="","", (SUMIFS(Transacoes!$D$3:$D1000,Transacoes!$C$3:$C1000,$D71,Transacoes!$B$3:$B1000,"C", Transacoes!$A$3:$A1000, "&lt;"&amp;EOMONTH(DATE(F$1,F$2,1),0))-SUMIFS(Transacoes!$D$3:$D1000,Transacoes!$C$3:$C1000,$D71,Transacoes!$B$3:$B1000,"V", Transacoes!$A$3:$A1000, "&lt;"&amp;EOMONTH(DATE(F$1,F$2,1),0)))*SUMIFS(Prov_Auto!$E$3:$E1000, Prov_Auto!$A$3:$A1000, $D71, Prov_Auto!$D$3:$D1000,"&gt;="&amp;DATE(F$1,F$2,1),Prov_Auto!$D$3:$D1000, "&lt;="&amp;EOMONTH(DATE(F$1,F$2,1),0)))</f>
        <v/>
      </c>
      <c r="G71" s="48" t="str">
        <f>IF($D71="","", (SUMIFS(Transacoes!$D$3:$D1000,Transacoes!$C$3:$C1000,$D71,Transacoes!$B$3:$B1000,"C", Transacoes!$A$3:$A1000, "&lt;"&amp;EOMONTH(DATE(G$1,G$2,1),0))-SUMIFS(Transacoes!$D$3:$D1000,Transacoes!$C$3:$C1000,$D71,Transacoes!$B$3:$B1000,"V", Transacoes!$A$3:$A1000, "&lt;"&amp;EOMONTH(DATE(G$1,G$2,1),0)))*SUMIFS(Prov_Auto!$E$3:$E1000, Prov_Auto!$A$3:$A1000, $D71, Prov_Auto!$D$3:$D1000,"&gt;="&amp;DATE(G$1,G$2,1),Prov_Auto!$D$3:$D1000, "&lt;="&amp;EOMONTH(DATE(G$1,G$2,1),0)))</f>
        <v/>
      </c>
      <c r="H71" s="48" t="str">
        <f>IF($D71="","", (SUMIFS(Transacoes!$D$3:$D1000,Transacoes!$C$3:$C1000,$D71,Transacoes!$B$3:$B1000,"C", Transacoes!$A$3:$A1000, "&lt;"&amp;EOMONTH(DATE(H$1,H$2,1),0))-SUMIFS(Transacoes!$D$3:$D1000,Transacoes!$C$3:$C1000,$D71,Transacoes!$B$3:$B1000,"V", Transacoes!$A$3:$A1000, "&lt;"&amp;EOMONTH(DATE(H$1,H$2,1),0)))*SUMIFS(Prov_Auto!$E$3:$E1000, Prov_Auto!$A$3:$A1000, $D71, Prov_Auto!$D$3:$D1000,"&gt;="&amp;DATE(H$1,H$2,1),Prov_Auto!$D$3:$D1000, "&lt;="&amp;EOMONTH(DATE(H$1,H$2,1),0)))</f>
        <v/>
      </c>
      <c r="I71" s="48" t="str">
        <f>IF($D71="","", (SUMIFS(Transacoes!$D$3:$D1000,Transacoes!$C$3:$C1000,$D71,Transacoes!$B$3:$B1000,"C", Transacoes!$A$3:$A1000, "&lt;"&amp;EOMONTH(DATE(I$1,I$2,1),0))-SUMIFS(Transacoes!$D$3:$D1000,Transacoes!$C$3:$C1000,$D71,Transacoes!$B$3:$B1000,"V", Transacoes!$A$3:$A1000, "&lt;"&amp;EOMONTH(DATE(I$1,I$2,1),0)))*SUMIFS(Prov_Auto!$E$3:$E1000, Prov_Auto!$A$3:$A1000, $D71, Prov_Auto!$D$3:$D1000,"&gt;="&amp;DATE(I$1,I$2,1),Prov_Auto!$D$3:$D1000, "&lt;="&amp;EOMONTH(DATE(I$1,I$2,1),0)))</f>
        <v/>
      </c>
      <c r="J71" s="48" t="str">
        <f>IF($D71="","", (SUMIFS(Transacoes!$D$3:$D1000,Transacoes!$C$3:$C1000,$D71,Transacoes!$B$3:$B1000,"C", Transacoes!$A$3:$A1000, "&lt;"&amp;EOMONTH(DATE(J$1,J$2,1),0))-SUMIFS(Transacoes!$D$3:$D1000,Transacoes!$C$3:$C1000,$D71,Transacoes!$B$3:$B1000,"V", Transacoes!$A$3:$A1000, "&lt;"&amp;EOMONTH(DATE(J$1,J$2,1),0)))*SUMIFS(Prov_Auto!$E$3:$E1000, Prov_Auto!$A$3:$A1000, $D71, Prov_Auto!$D$3:$D1000,"&gt;="&amp;DATE(J$1,J$2,1),Prov_Auto!$D$3:$D1000, "&lt;="&amp;EOMONTH(DATE(J$1,J$2,1),0)))</f>
        <v/>
      </c>
      <c r="K71" s="48" t="str">
        <f>IF($D71="","", (SUMIFS(Transacoes!$D$3:$D1000,Transacoes!$C$3:$C1000,$D71,Transacoes!$B$3:$B1000,"C", Transacoes!$A$3:$A1000, "&lt;"&amp;EOMONTH(DATE(K$1,K$2,1),0))-SUMIFS(Transacoes!$D$3:$D1000,Transacoes!$C$3:$C1000,$D71,Transacoes!$B$3:$B1000,"V", Transacoes!$A$3:$A1000, "&lt;"&amp;EOMONTH(DATE(K$1,K$2,1),0)))*SUMIFS(Prov_Auto!$E$3:$E1000, Prov_Auto!$A$3:$A1000, $D71, Prov_Auto!$D$3:$D1000,"&gt;="&amp;DATE(K$1,K$2,1),Prov_Auto!$D$3:$D1000, "&lt;="&amp;EOMONTH(DATE(K$1,K$2,1),0)))</f>
        <v/>
      </c>
      <c r="L71" s="48" t="str">
        <f>IF($D71="","", (SUMIFS(Transacoes!$D$3:$D1000,Transacoes!$C$3:$C1000,$D71,Transacoes!$B$3:$B1000,"C", Transacoes!$A$3:$A1000, "&lt;"&amp;EOMONTH(DATE(L$1,L$2,1),0))-SUMIFS(Transacoes!$D$3:$D1000,Transacoes!$C$3:$C1000,$D71,Transacoes!$B$3:$B1000,"V", Transacoes!$A$3:$A1000, "&lt;"&amp;EOMONTH(DATE(L$1,L$2,1),0)))*SUMIFS(Prov_Auto!$E$3:$E1000, Prov_Auto!$A$3:$A1000, $D71, Prov_Auto!$D$3:$D1000,"&gt;="&amp;DATE(L$1,L$2,1),Prov_Auto!$D$3:$D1000, "&lt;="&amp;EOMONTH(DATE(L$1,L$2,1),0)))</f>
        <v/>
      </c>
      <c r="M71" s="48" t="str">
        <f>IF($D71="","", (SUMIFS(Transacoes!$D$3:$D1000,Transacoes!$C$3:$C1000,$D71,Transacoes!$B$3:$B1000,"C", Transacoes!$A$3:$A1000, "&lt;"&amp;EOMONTH(DATE(M$1,M$2,1),0))-SUMIFS(Transacoes!$D$3:$D1000,Transacoes!$C$3:$C1000,$D71,Transacoes!$B$3:$B1000,"V", Transacoes!$A$3:$A1000, "&lt;"&amp;EOMONTH(DATE(M$1,M$2,1),0)))*SUMIFS(Prov_Auto!$E$3:$E1000, Prov_Auto!$A$3:$A1000, $D71, Prov_Auto!$D$3:$D1000,"&gt;="&amp;DATE(M$1,M$2,1),Prov_Auto!$D$3:$D1000, "&lt;="&amp;EOMONTH(DATE(M$1,M$2,1),0)))</f>
        <v/>
      </c>
      <c r="N71" s="48" t="str">
        <f>IF($D71="","", (SUMIFS(Transacoes!$D$3:$D1000,Transacoes!$C$3:$C1000,$D71,Transacoes!$B$3:$B1000,"C", Transacoes!$A$3:$A1000, "&lt;"&amp;EOMONTH(DATE(N$1,N$2,1),0))-SUMIFS(Transacoes!$D$3:$D1000,Transacoes!$C$3:$C1000,$D71,Transacoes!$B$3:$B1000,"V", Transacoes!$A$3:$A1000, "&lt;"&amp;EOMONTH(DATE(N$1,N$2,1),0)))*SUMIFS(Prov_Auto!$E$3:$E1000, Prov_Auto!$A$3:$A1000, $D71, Prov_Auto!$D$3:$D1000,"&gt;="&amp;DATE(N$1,N$2,1),Prov_Auto!$D$3:$D1000, "&lt;="&amp;EOMONTH(DATE(N$1,N$2,1),0)))</f>
        <v/>
      </c>
      <c r="O71" s="48" t="str">
        <f>IF($D71="","", (SUMIFS(Transacoes!$D$3:$D1000,Transacoes!$C$3:$C1000,$D71,Transacoes!$B$3:$B1000,"C", Transacoes!$A$3:$A1000, "&lt;"&amp;EOMONTH(DATE(O$1,O$2,1),0))-SUMIFS(Transacoes!$D$3:$D1000,Transacoes!$C$3:$C1000,$D71,Transacoes!$B$3:$B1000,"V", Transacoes!$A$3:$A1000, "&lt;"&amp;EOMONTH(DATE(O$1,O$2,1),0)))*SUMIFS(Prov_Auto!$E$3:$E1000, Prov_Auto!$A$3:$A1000, $D71, Prov_Auto!$D$3:$D1000,"&gt;="&amp;DATE(O$1,O$2,1),Prov_Auto!$D$3:$D1000, "&lt;="&amp;EOMONTH(DATE(O$1,O$2,1),0)))</f>
        <v/>
      </c>
      <c r="P71" s="48" t="str">
        <f>IF($D71="","", (SUMIFS(Transacoes!$D$3:$D1000,Transacoes!$C$3:$C1000,$D71,Transacoes!$B$3:$B1000,"C", Transacoes!$A$3:$A1000, "&lt;"&amp;EOMONTH(DATE(P$1,P$2,1),0))-SUMIFS(Transacoes!$D$3:$D1000,Transacoes!$C$3:$C1000,$D71,Transacoes!$B$3:$B1000,"V", Transacoes!$A$3:$A1000, "&lt;"&amp;EOMONTH(DATE(P$1,P$2,1),0)))*SUMIFS(Prov_Auto!$E$3:$E1000, Prov_Auto!$A$3:$A1000, $D71, Prov_Auto!$D$3:$D1000,"&gt;="&amp;DATE(P$1,P$2,1),Prov_Auto!$D$3:$D1000, "&lt;="&amp;EOMONTH(DATE(P$1,P$2,1),0)))</f>
        <v/>
      </c>
      <c r="Q71" s="48" t="str">
        <f>IF($D71="","", (SUMIFS(Transacoes!$D$3:$D1000,Transacoes!$C$3:$C1000,$D71,Transacoes!$B$3:$B1000,"C", Transacoes!$A$3:$A1000, "&lt;"&amp;EOMONTH(DATE(Q$1,Q$2,1),0))-SUMIFS(Transacoes!$D$3:$D1000,Transacoes!$C$3:$C1000,$D71,Transacoes!$B$3:$B1000,"V", Transacoes!$A$3:$A1000, "&lt;"&amp;EOMONTH(DATE(Q$1,Q$2,1),0)))*SUMIFS(Prov_Auto!$E$3:$E1000, Prov_Auto!$A$3:$A1000, $D71, Prov_Auto!$D$3:$D1000,"&gt;="&amp;DATE(Q$1,Q$2,1),Prov_Auto!$D$3:$D1000, "&lt;="&amp;EOMONTH(DATE(Q$1,Q$2,1),0)))</f>
        <v/>
      </c>
      <c r="R71" s="47"/>
    </row>
    <row r="72">
      <c r="A72" s="47"/>
      <c r="B72" s="47"/>
      <c r="C72" s="47"/>
      <c r="D72" s="87"/>
      <c r="E72" s="48" t="str">
        <f>IF($D72="","", (SUMIFS(Transacoes!$D$3:$D1000,Transacoes!$C$3:$C1000,$D72,Transacoes!$B$3:$B1000,"C", Transacoes!$A$3:$A1000, "&lt;"&amp;EOMONTH(DATE(E$1,E$2,1),0))-SUMIFS(Transacoes!$D$3:$D1000,Transacoes!$C$3:$C1000,$D72,Transacoes!$B$3:$B1000,"V", Transacoes!$A$3:$A1000, "&lt;"&amp;EOMONTH(DATE(E$1,E$2,1),0)))*SUMIFS(Prov_Auto!$E$3:$E1000, Prov_Auto!$A$3:$A1000, $D72, Prov_Auto!$D$3:$D1000,"&gt;="&amp;DATE(E$1,E$2,1),Prov_Auto!$D$3:$D1000, "&lt;="&amp;EOMONTH(DATE(E$1,E$2,1),0)))</f>
        <v/>
      </c>
      <c r="F72" s="48" t="str">
        <f>IF($D72="","", (SUMIFS(Transacoes!$D$3:$D1000,Transacoes!$C$3:$C1000,$D72,Transacoes!$B$3:$B1000,"C", Transacoes!$A$3:$A1000, "&lt;"&amp;EOMONTH(DATE(F$1,F$2,1),0))-SUMIFS(Transacoes!$D$3:$D1000,Transacoes!$C$3:$C1000,$D72,Transacoes!$B$3:$B1000,"V", Transacoes!$A$3:$A1000, "&lt;"&amp;EOMONTH(DATE(F$1,F$2,1),0)))*SUMIFS(Prov_Auto!$E$3:$E1000, Prov_Auto!$A$3:$A1000, $D72, Prov_Auto!$D$3:$D1000,"&gt;="&amp;DATE(F$1,F$2,1),Prov_Auto!$D$3:$D1000, "&lt;="&amp;EOMONTH(DATE(F$1,F$2,1),0)))</f>
        <v/>
      </c>
      <c r="G72" s="48" t="str">
        <f>IF($D72="","", (SUMIFS(Transacoes!$D$3:$D1000,Transacoes!$C$3:$C1000,$D72,Transacoes!$B$3:$B1000,"C", Transacoes!$A$3:$A1000, "&lt;"&amp;EOMONTH(DATE(G$1,G$2,1),0))-SUMIFS(Transacoes!$D$3:$D1000,Transacoes!$C$3:$C1000,$D72,Transacoes!$B$3:$B1000,"V", Transacoes!$A$3:$A1000, "&lt;"&amp;EOMONTH(DATE(G$1,G$2,1),0)))*SUMIFS(Prov_Auto!$E$3:$E1000, Prov_Auto!$A$3:$A1000, $D72, Prov_Auto!$D$3:$D1000,"&gt;="&amp;DATE(G$1,G$2,1),Prov_Auto!$D$3:$D1000, "&lt;="&amp;EOMONTH(DATE(G$1,G$2,1),0)))</f>
        <v/>
      </c>
      <c r="H72" s="48" t="str">
        <f>IF($D72="","", (SUMIFS(Transacoes!$D$3:$D1000,Transacoes!$C$3:$C1000,$D72,Transacoes!$B$3:$B1000,"C", Transacoes!$A$3:$A1000, "&lt;"&amp;EOMONTH(DATE(H$1,H$2,1),0))-SUMIFS(Transacoes!$D$3:$D1000,Transacoes!$C$3:$C1000,$D72,Transacoes!$B$3:$B1000,"V", Transacoes!$A$3:$A1000, "&lt;"&amp;EOMONTH(DATE(H$1,H$2,1),0)))*SUMIFS(Prov_Auto!$E$3:$E1000, Prov_Auto!$A$3:$A1000, $D72, Prov_Auto!$D$3:$D1000,"&gt;="&amp;DATE(H$1,H$2,1),Prov_Auto!$D$3:$D1000, "&lt;="&amp;EOMONTH(DATE(H$1,H$2,1),0)))</f>
        <v/>
      </c>
      <c r="I72" s="48" t="str">
        <f>IF($D72="","", (SUMIFS(Transacoes!$D$3:$D1000,Transacoes!$C$3:$C1000,$D72,Transacoes!$B$3:$B1000,"C", Transacoes!$A$3:$A1000, "&lt;"&amp;EOMONTH(DATE(I$1,I$2,1),0))-SUMIFS(Transacoes!$D$3:$D1000,Transacoes!$C$3:$C1000,$D72,Transacoes!$B$3:$B1000,"V", Transacoes!$A$3:$A1000, "&lt;"&amp;EOMONTH(DATE(I$1,I$2,1),0)))*SUMIFS(Prov_Auto!$E$3:$E1000, Prov_Auto!$A$3:$A1000, $D72, Prov_Auto!$D$3:$D1000,"&gt;="&amp;DATE(I$1,I$2,1),Prov_Auto!$D$3:$D1000, "&lt;="&amp;EOMONTH(DATE(I$1,I$2,1),0)))</f>
        <v/>
      </c>
      <c r="J72" s="48" t="str">
        <f>IF($D72="","", (SUMIFS(Transacoes!$D$3:$D1000,Transacoes!$C$3:$C1000,$D72,Transacoes!$B$3:$B1000,"C", Transacoes!$A$3:$A1000, "&lt;"&amp;EOMONTH(DATE(J$1,J$2,1),0))-SUMIFS(Transacoes!$D$3:$D1000,Transacoes!$C$3:$C1000,$D72,Transacoes!$B$3:$B1000,"V", Transacoes!$A$3:$A1000, "&lt;"&amp;EOMONTH(DATE(J$1,J$2,1),0)))*SUMIFS(Prov_Auto!$E$3:$E1000, Prov_Auto!$A$3:$A1000, $D72, Prov_Auto!$D$3:$D1000,"&gt;="&amp;DATE(J$1,J$2,1),Prov_Auto!$D$3:$D1000, "&lt;="&amp;EOMONTH(DATE(J$1,J$2,1),0)))</f>
        <v/>
      </c>
      <c r="K72" s="48" t="str">
        <f>IF($D72="","", (SUMIFS(Transacoes!$D$3:$D1000,Transacoes!$C$3:$C1000,$D72,Transacoes!$B$3:$B1000,"C", Transacoes!$A$3:$A1000, "&lt;"&amp;EOMONTH(DATE(K$1,K$2,1),0))-SUMIFS(Transacoes!$D$3:$D1000,Transacoes!$C$3:$C1000,$D72,Transacoes!$B$3:$B1000,"V", Transacoes!$A$3:$A1000, "&lt;"&amp;EOMONTH(DATE(K$1,K$2,1),0)))*SUMIFS(Prov_Auto!$E$3:$E1000, Prov_Auto!$A$3:$A1000, $D72, Prov_Auto!$D$3:$D1000,"&gt;="&amp;DATE(K$1,K$2,1),Prov_Auto!$D$3:$D1000, "&lt;="&amp;EOMONTH(DATE(K$1,K$2,1),0)))</f>
        <v/>
      </c>
      <c r="L72" s="48" t="str">
        <f>IF($D72="","", (SUMIFS(Transacoes!$D$3:$D1000,Transacoes!$C$3:$C1000,$D72,Transacoes!$B$3:$B1000,"C", Transacoes!$A$3:$A1000, "&lt;"&amp;EOMONTH(DATE(L$1,L$2,1),0))-SUMIFS(Transacoes!$D$3:$D1000,Transacoes!$C$3:$C1000,$D72,Transacoes!$B$3:$B1000,"V", Transacoes!$A$3:$A1000, "&lt;"&amp;EOMONTH(DATE(L$1,L$2,1),0)))*SUMIFS(Prov_Auto!$E$3:$E1000, Prov_Auto!$A$3:$A1000, $D72, Prov_Auto!$D$3:$D1000,"&gt;="&amp;DATE(L$1,L$2,1),Prov_Auto!$D$3:$D1000, "&lt;="&amp;EOMONTH(DATE(L$1,L$2,1),0)))</f>
        <v/>
      </c>
      <c r="M72" s="48" t="str">
        <f>IF($D72="","", (SUMIFS(Transacoes!$D$3:$D1000,Transacoes!$C$3:$C1000,$D72,Transacoes!$B$3:$B1000,"C", Transacoes!$A$3:$A1000, "&lt;"&amp;EOMONTH(DATE(M$1,M$2,1),0))-SUMIFS(Transacoes!$D$3:$D1000,Transacoes!$C$3:$C1000,$D72,Transacoes!$B$3:$B1000,"V", Transacoes!$A$3:$A1000, "&lt;"&amp;EOMONTH(DATE(M$1,M$2,1),0)))*SUMIFS(Prov_Auto!$E$3:$E1000, Prov_Auto!$A$3:$A1000, $D72, Prov_Auto!$D$3:$D1000,"&gt;="&amp;DATE(M$1,M$2,1),Prov_Auto!$D$3:$D1000, "&lt;="&amp;EOMONTH(DATE(M$1,M$2,1),0)))</f>
        <v/>
      </c>
      <c r="N72" s="48" t="str">
        <f>IF($D72="","", (SUMIFS(Transacoes!$D$3:$D1000,Transacoes!$C$3:$C1000,$D72,Transacoes!$B$3:$B1000,"C", Transacoes!$A$3:$A1000, "&lt;"&amp;EOMONTH(DATE(N$1,N$2,1),0))-SUMIFS(Transacoes!$D$3:$D1000,Transacoes!$C$3:$C1000,$D72,Transacoes!$B$3:$B1000,"V", Transacoes!$A$3:$A1000, "&lt;"&amp;EOMONTH(DATE(N$1,N$2,1),0)))*SUMIFS(Prov_Auto!$E$3:$E1000, Prov_Auto!$A$3:$A1000, $D72, Prov_Auto!$D$3:$D1000,"&gt;="&amp;DATE(N$1,N$2,1),Prov_Auto!$D$3:$D1000, "&lt;="&amp;EOMONTH(DATE(N$1,N$2,1),0)))</f>
        <v/>
      </c>
      <c r="O72" s="48" t="str">
        <f>IF($D72="","", (SUMIFS(Transacoes!$D$3:$D1000,Transacoes!$C$3:$C1000,$D72,Transacoes!$B$3:$B1000,"C", Transacoes!$A$3:$A1000, "&lt;"&amp;EOMONTH(DATE(O$1,O$2,1),0))-SUMIFS(Transacoes!$D$3:$D1000,Transacoes!$C$3:$C1000,$D72,Transacoes!$B$3:$B1000,"V", Transacoes!$A$3:$A1000, "&lt;"&amp;EOMONTH(DATE(O$1,O$2,1),0)))*SUMIFS(Prov_Auto!$E$3:$E1000, Prov_Auto!$A$3:$A1000, $D72, Prov_Auto!$D$3:$D1000,"&gt;="&amp;DATE(O$1,O$2,1),Prov_Auto!$D$3:$D1000, "&lt;="&amp;EOMONTH(DATE(O$1,O$2,1),0)))</f>
        <v/>
      </c>
      <c r="P72" s="48" t="str">
        <f>IF($D72="","", (SUMIFS(Transacoes!$D$3:$D1000,Transacoes!$C$3:$C1000,$D72,Transacoes!$B$3:$B1000,"C", Transacoes!$A$3:$A1000, "&lt;"&amp;EOMONTH(DATE(P$1,P$2,1),0))-SUMIFS(Transacoes!$D$3:$D1000,Transacoes!$C$3:$C1000,$D72,Transacoes!$B$3:$B1000,"V", Transacoes!$A$3:$A1000, "&lt;"&amp;EOMONTH(DATE(P$1,P$2,1),0)))*SUMIFS(Prov_Auto!$E$3:$E1000, Prov_Auto!$A$3:$A1000, $D72, Prov_Auto!$D$3:$D1000,"&gt;="&amp;DATE(P$1,P$2,1),Prov_Auto!$D$3:$D1000, "&lt;="&amp;EOMONTH(DATE(P$1,P$2,1),0)))</f>
        <v/>
      </c>
      <c r="Q72" s="48" t="str">
        <f>IF($D72="","", (SUMIFS(Transacoes!$D$3:$D1000,Transacoes!$C$3:$C1000,$D72,Transacoes!$B$3:$B1000,"C", Transacoes!$A$3:$A1000, "&lt;"&amp;EOMONTH(DATE(Q$1,Q$2,1),0))-SUMIFS(Transacoes!$D$3:$D1000,Transacoes!$C$3:$C1000,$D72,Transacoes!$B$3:$B1000,"V", Transacoes!$A$3:$A1000, "&lt;"&amp;EOMONTH(DATE(Q$1,Q$2,1),0)))*SUMIFS(Prov_Auto!$E$3:$E1000, Prov_Auto!$A$3:$A1000, $D72, Prov_Auto!$D$3:$D1000,"&gt;="&amp;DATE(Q$1,Q$2,1),Prov_Auto!$D$3:$D1000, "&lt;="&amp;EOMONTH(DATE(Q$1,Q$2,1),0)))</f>
        <v/>
      </c>
      <c r="R72" s="47"/>
    </row>
    <row r="73">
      <c r="A73" s="47"/>
      <c r="B73" s="47"/>
      <c r="C73" s="47"/>
      <c r="D73" s="87"/>
      <c r="E73" s="48" t="str">
        <f>IF($D73="","", (SUMIFS(Transacoes!$D$3:$D1000,Transacoes!$C$3:$C1000,$D73,Transacoes!$B$3:$B1000,"C", Transacoes!$A$3:$A1000, "&lt;"&amp;EOMONTH(DATE(E$1,E$2,1),0))-SUMIFS(Transacoes!$D$3:$D1000,Transacoes!$C$3:$C1000,$D73,Transacoes!$B$3:$B1000,"V", Transacoes!$A$3:$A1000, "&lt;"&amp;EOMONTH(DATE(E$1,E$2,1),0)))*SUMIFS(Prov_Auto!$E$3:$E1000, Prov_Auto!$A$3:$A1000, $D73, Prov_Auto!$D$3:$D1000,"&gt;="&amp;DATE(E$1,E$2,1),Prov_Auto!$D$3:$D1000, "&lt;="&amp;EOMONTH(DATE(E$1,E$2,1),0)))</f>
        <v/>
      </c>
      <c r="F73" s="48" t="str">
        <f>IF($D73="","", (SUMIFS(Transacoes!$D$3:$D1000,Transacoes!$C$3:$C1000,$D73,Transacoes!$B$3:$B1000,"C", Transacoes!$A$3:$A1000, "&lt;"&amp;EOMONTH(DATE(F$1,F$2,1),0))-SUMIFS(Transacoes!$D$3:$D1000,Transacoes!$C$3:$C1000,$D73,Transacoes!$B$3:$B1000,"V", Transacoes!$A$3:$A1000, "&lt;"&amp;EOMONTH(DATE(F$1,F$2,1),0)))*SUMIFS(Prov_Auto!$E$3:$E1000, Prov_Auto!$A$3:$A1000, $D73, Prov_Auto!$D$3:$D1000,"&gt;="&amp;DATE(F$1,F$2,1),Prov_Auto!$D$3:$D1000, "&lt;="&amp;EOMONTH(DATE(F$1,F$2,1),0)))</f>
        <v/>
      </c>
      <c r="G73" s="48" t="str">
        <f>IF($D73="","", (SUMIFS(Transacoes!$D$3:$D1000,Transacoes!$C$3:$C1000,$D73,Transacoes!$B$3:$B1000,"C", Transacoes!$A$3:$A1000, "&lt;"&amp;EOMONTH(DATE(G$1,G$2,1),0))-SUMIFS(Transacoes!$D$3:$D1000,Transacoes!$C$3:$C1000,$D73,Transacoes!$B$3:$B1000,"V", Transacoes!$A$3:$A1000, "&lt;"&amp;EOMONTH(DATE(G$1,G$2,1),0)))*SUMIFS(Prov_Auto!$E$3:$E1000, Prov_Auto!$A$3:$A1000, $D73, Prov_Auto!$D$3:$D1000,"&gt;="&amp;DATE(G$1,G$2,1),Prov_Auto!$D$3:$D1000, "&lt;="&amp;EOMONTH(DATE(G$1,G$2,1),0)))</f>
        <v/>
      </c>
      <c r="H73" s="48" t="str">
        <f>IF($D73="","", (SUMIFS(Transacoes!$D$3:$D1000,Transacoes!$C$3:$C1000,$D73,Transacoes!$B$3:$B1000,"C", Transacoes!$A$3:$A1000, "&lt;"&amp;EOMONTH(DATE(H$1,H$2,1),0))-SUMIFS(Transacoes!$D$3:$D1000,Transacoes!$C$3:$C1000,$D73,Transacoes!$B$3:$B1000,"V", Transacoes!$A$3:$A1000, "&lt;"&amp;EOMONTH(DATE(H$1,H$2,1),0)))*SUMIFS(Prov_Auto!$E$3:$E1000, Prov_Auto!$A$3:$A1000, $D73, Prov_Auto!$D$3:$D1000,"&gt;="&amp;DATE(H$1,H$2,1),Prov_Auto!$D$3:$D1000, "&lt;="&amp;EOMONTH(DATE(H$1,H$2,1),0)))</f>
        <v/>
      </c>
      <c r="I73" s="48" t="str">
        <f>IF($D73="","", (SUMIFS(Transacoes!$D$3:$D1000,Transacoes!$C$3:$C1000,$D73,Transacoes!$B$3:$B1000,"C", Transacoes!$A$3:$A1000, "&lt;"&amp;EOMONTH(DATE(I$1,I$2,1),0))-SUMIFS(Transacoes!$D$3:$D1000,Transacoes!$C$3:$C1000,$D73,Transacoes!$B$3:$B1000,"V", Transacoes!$A$3:$A1000, "&lt;"&amp;EOMONTH(DATE(I$1,I$2,1),0)))*SUMIFS(Prov_Auto!$E$3:$E1000, Prov_Auto!$A$3:$A1000, $D73, Prov_Auto!$D$3:$D1000,"&gt;="&amp;DATE(I$1,I$2,1),Prov_Auto!$D$3:$D1000, "&lt;="&amp;EOMONTH(DATE(I$1,I$2,1),0)))</f>
        <v/>
      </c>
      <c r="J73" s="48" t="str">
        <f>IF($D73="","", (SUMIFS(Transacoes!$D$3:$D1000,Transacoes!$C$3:$C1000,$D73,Transacoes!$B$3:$B1000,"C", Transacoes!$A$3:$A1000, "&lt;"&amp;EOMONTH(DATE(J$1,J$2,1),0))-SUMIFS(Transacoes!$D$3:$D1000,Transacoes!$C$3:$C1000,$D73,Transacoes!$B$3:$B1000,"V", Transacoes!$A$3:$A1000, "&lt;"&amp;EOMONTH(DATE(J$1,J$2,1),0)))*SUMIFS(Prov_Auto!$E$3:$E1000, Prov_Auto!$A$3:$A1000, $D73, Prov_Auto!$D$3:$D1000,"&gt;="&amp;DATE(J$1,J$2,1),Prov_Auto!$D$3:$D1000, "&lt;="&amp;EOMONTH(DATE(J$1,J$2,1),0)))</f>
        <v/>
      </c>
      <c r="K73" s="48" t="str">
        <f>IF($D73="","", (SUMIFS(Transacoes!$D$3:$D1000,Transacoes!$C$3:$C1000,$D73,Transacoes!$B$3:$B1000,"C", Transacoes!$A$3:$A1000, "&lt;"&amp;EOMONTH(DATE(K$1,K$2,1),0))-SUMIFS(Transacoes!$D$3:$D1000,Transacoes!$C$3:$C1000,$D73,Transacoes!$B$3:$B1000,"V", Transacoes!$A$3:$A1000, "&lt;"&amp;EOMONTH(DATE(K$1,K$2,1),0)))*SUMIFS(Prov_Auto!$E$3:$E1000, Prov_Auto!$A$3:$A1000, $D73, Prov_Auto!$D$3:$D1000,"&gt;="&amp;DATE(K$1,K$2,1),Prov_Auto!$D$3:$D1000, "&lt;="&amp;EOMONTH(DATE(K$1,K$2,1),0)))</f>
        <v/>
      </c>
      <c r="L73" s="48" t="str">
        <f>IF($D73="","", (SUMIFS(Transacoes!$D$3:$D1000,Transacoes!$C$3:$C1000,$D73,Transacoes!$B$3:$B1000,"C", Transacoes!$A$3:$A1000, "&lt;"&amp;EOMONTH(DATE(L$1,L$2,1),0))-SUMIFS(Transacoes!$D$3:$D1000,Transacoes!$C$3:$C1000,$D73,Transacoes!$B$3:$B1000,"V", Transacoes!$A$3:$A1000, "&lt;"&amp;EOMONTH(DATE(L$1,L$2,1),0)))*SUMIFS(Prov_Auto!$E$3:$E1000, Prov_Auto!$A$3:$A1000, $D73, Prov_Auto!$D$3:$D1000,"&gt;="&amp;DATE(L$1,L$2,1),Prov_Auto!$D$3:$D1000, "&lt;="&amp;EOMONTH(DATE(L$1,L$2,1),0)))</f>
        <v/>
      </c>
      <c r="M73" s="48" t="str">
        <f>IF($D73="","", (SUMIFS(Transacoes!$D$3:$D1000,Transacoes!$C$3:$C1000,$D73,Transacoes!$B$3:$B1000,"C", Transacoes!$A$3:$A1000, "&lt;"&amp;EOMONTH(DATE(M$1,M$2,1),0))-SUMIFS(Transacoes!$D$3:$D1000,Transacoes!$C$3:$C1000,$D73,Transacoes!$B$3:$B1000,"V", Transacoes!$A$3:$A1000, "&lt;"&amp;EOMONTH(DATE(M$1,M$2,1),0)))*SUMIFS(Prov_Auto!$E$3:$E1000, Prov_Auto!$A$3:$A1000, $D73, Prov_Auto!$D$3:$D1000,"&gt;="&amp;DATE(M$1,M$2,1),Prov_Auto!$D$3:$D1000, "&lt;="&amp;EOMONTH(DATE(M$1,M$2,1),0)))</f>
        <v/>
      </c>
      <c r="N73" s="48" t="str">
        <f>IF($D73="","", (SUMIFS(Transacoes!$D$3:$D1000,Transacoes!$C$3:$C1000,$D73,Transacoes!$B$3:$B1000,"C", Transacoes!$A$3:$A1000, "&lt;"&amp;EOMONTH(DATE(N$1,N$2,1),0))-SUMIFS(Transacoes!$D$3:$D1000,Transacoes!$C$3:$C1000,$D73,Transacoes!$B$3:$B1000,"V", Transacoes!$A$3:$A1000, "&lt;"&amp;EOMONTH(DATE(N$1,N$2,1),0)))*SUMIFS(Prov_Auto!$E$3:$E1000, Prov_Auto!$A$3:$A1000, $D73, Prov_Auto!$D$3:$D1000,"&gt;="&amp;DATE(N$1,N$2,1),Prov_Auto!$D$3:$D1000, "&lt;="&amp;EOMONTH(DATE(N$1,N$2,1),0)))</f>
        <v/>
      </c>
      <c r="O73" s="48" t="str">
        <f>IF($D73="","", (SUMIFS(Transacoes!$D$3:$D1000,Transacoes!$C$3:$C1000,$D73,Transacoes!$B$3:$B1000,"C", Transacoes!$A$3:$A1000, "&lt;"&amp;EOMONTH(DATE(O$1,O$2,1),0))-SUMIFS(Transacoes!$D$3:$D1000,Transacoes!$C$3:$C1000,$D73,Transacoes!$B$3:$B1000,"V", Transacoes!$A$3:$A1000, "&lt;"&amp;EOMONTH(DATE(O$1,O$2,1),0)))*SUMIFS(Prov_Auto!$E$3:$E1000, Prov_Auto!$A$3:$A1000, $D73, Prov_Auto!$D$3:$D1000,"&gt;="&amp;DATE(O$1,O$2,1),Prov_Auto!$D$3:$D1000, "&lt;="&amp;EOMONTH(DATE(O$1,O$2,1),0)))</f>
        <v/>
      </c>
      <c r="P73" s="48" t="str">
        <f>IF($D73="","", (SUMIFS(Transacoes!$D$3:$D1000,Transacoes!$C$3:$C1000,$D73,Transacoes!$B$3:$B1000,"C", Transacoes!$A$3:$A1000, "&lt;"&amp;EOMONTH(DATE(P$1,P$2,1),0))-SUMIFS(Transacoes!$D$3:$D1000,Transacoes!$C$3:$C1000,$D73,Transacoes!$B$3:$B1000,"V", Transacoes!$A$3:$A1000, "&lt;"&amp;EOMONTH(DATE(P$1,P$2,1),0)))*SUMIFS(Prov_Auto!$E$3:$E1000, Prov_Auto!$A$3:$A1000, $D73, Prov_Auto!$D$3:$D1000,"&gt;="&amp;DATE(P$1,P$2,1),Prov_Auto!$D$3:$D1000, "&lt;="&amp;EOMONTH(DATE(P$1,P$2,1),0)))</f>
        <v/>
      </c>
      <c r="Q73" s="48" t="str">
        <f>IF($D73="","", (SUMIFS(Transacoes!$D$3:$D1000,Transacoes!$C$3:$C1000,$D73,Transacoes!$B$3:$B1000,"C", Transacoes!$A$3:$A1000, "&lt;"&amp;EOMONTH(DATE(Q$1,Q$2,1),0))-SUMIFS(Transacoes!$D$3:$D1000,Transacoes!$C$3:$C1000,$D73,Transacoes!$B$3:$B1000,"V", Transacoes!$A$3:$A1000, "&lt;"&amp;EOMONTH(DATE(Q$1,Q$2,1),0)))*SUMIFS(Prov_Auto!$E$3:$E1000, Prov_Auto!$A$3:$A1000, $D73, Prov_Auto!$D$3:$D1000,"&gt;="&amp;DATE(Q$1,Q$2,1),Prov_Auto!$D$3:$D1000, "&lt;="&amp;EOMONTH(DATE(Q$1,Q$2,1),0)))</f>
        <v/>
      </c>
      <c r="R73" s="47"/>
    </row>
    <row r="74">
      <c r="A74" s="47"/>
      <c r="B74" s="47"/>
      <c r="C74" s="47"/>
      <c r="D74" s="87"/>
      <c r="E74" s="48" t="str">
        <f>IF($D74="","", (SUMIFS(Transacoes!$D$3:$D1000,Transacoes!$C$3:$C1000,$D74,Transacoes!$B$3:$B1000,"C", Transacoes!$A$3:$A1000, "&lt;"&amp;EOMONTH(DATE(E$1,E$2,1),0))-SUMIFS(Transacoes!$D$3:$D1000,Transacoes!$C$3:$C1000,$D74,Transacoes!$B$3:$B1000,"V", Transacoes!$A$3:$A1000, "&lt;"&amp;EOMONTH(DATE(E$1,E$2,1),0)))*SUMIFS(Prov_Auto!$E$3:$E1000, Prov_Auto!$A$3:$A1000, $D74, Prov_Auto!$D$3:$D1000,"&gt;="&amp;DATE(E$1,E$2,1),Prov_Auto!$D$3:$D1000, "&lt;="&amp;EOMONTH(DATE(E$1,E$2,1),0)))</f>
        <v/>
      </c>
      <c r="F74" s="48" t="str">
        <f>IF($D74="","", (SUMIFS(Transacoes!$D$3:$D1000,Transacoes!$C$3:$C1000,$D74,Transacoes!$B$3:$B1000,"C", Transacoes!$A$3:$A1000, "&lt;"&amp;EOMONTH(DATE(F$1,F$2,1),0))-SUMIFS(Transacoes!$D$3:$D1000,Transacoes!$C$3:$C1000,$D74,Transacoes!$B$3:$B1000,"V", Transacoes!$A$3:$A1000, "&lt;"&amp;EOMONTH(DATE(F$1,F$2,1),0)))*SUMIFS(Prov_Auto!$E$3:$E1000, Prov_Auto!$A$3:$A1000, $D74, Prov_Auto!$D$3:$D1000,"&gt;="&amp;DATE(F$1,F$2,1),Prov_Auto!$D$3:$D1000, "&lt;="&amp;EOMONTH(DATE(F$1,F$2,1),0)))</f>
        <v/>
      </c>
      <c r="G74" s="48" t="str">
        <f>IF($D74="","", (SUMIFS(Transacoes!$D$3:$D1000,Transacoes!$C$3:$C1000,$D74,Transacoes!$B$3:$B1000,"C", Transacoes!$A$3:$A1000, "&lt;"&amp;EOMONTH(DATE(G$1,G$2,1),0))-SUMIFS(Transacoes!$D$3:$D1000,Transacoes!$C$3:$C1000,$D74,Transacoes!$B$3:$B1000,"V", Transacoes!$A$3:$A1000, "&lt;"&amp;EOMONTH(DATE(G$1,G$2,1),0)))*SUMIFS(Prov_Auto!$E$3:$E1000, Prov_Auto!$A$3:$A1000, $D74, Prov_Auto!$D$3:$D1000,"&gt;="&amp;DATE(G$1,G$2,1),Prov_Auto!$D$3:$D1000, "&lt;="&amp;EOMONTH(DATE(G$1,G$2,1),0)))</f>
        <v/>
      </c>
      <c r="H74" s="48" t="str">
        <f>IF($D74="","", (SUMIFS(Transacoes!$D$3:$D1000,Transacoes!$C$3:$C1000,$D74,Transacoes!$B$3:$B1000,"C", Transacoes!$A$3:$A1000, "&lt;"&amp;EOMONTH(DATE(H$1,H$2,1),0))-SUMIFS(Transacoes!$D$3:$D1000,Transacoes!$C$3:$C1000,$D74,Transacoes!$B$3:$B1000,"V", Transacoes!$A$3:$A1000, "&lt;"&amp;EOMONTH(DATE(H$1,H$2,1),0)))*SUMIFS(Prov_Auto!$E$3:$E1000, Prov_Auto!$A$3:$A1000, $D74, Prov_Auto!$D$3:$D1000,"&gt;="&amp;DATE(H$1,H$2,1),Prov_Auto!$D$3:$D1000, "&lt;="&amp;EOMONTH(DATE(H$1,H$2,1),0)))</f>
        <v/>
      </c>
      <c r="I74" s="48" t="str">
        <f>IF($D74="","", (SUMIFS(Transacoes!$D$3:$D1000,Transacoes!$C$3:$C1000,$D74,Transacoes!$B$3:$B1000,"C", Transacoes!$A$3:$A1000, "&lt;"&amp;EOMONTH(DATE(I$1,I$2,1),0))-SUMIFS(Transacoes!$D$3:$D1000,Transacoes!$C$3:$C1000,$D74,Transacoes!$B$3:$B1000,"V", Transacoes!$A$3:$A1000, "&lt;"&amp;EOMONTH(DATE(I$1,I$2,1),0)))*SUMIFS(Prov_Auto!$E$3:$E1000, Prov_Auto!$A$3:$A1000, $D74, Prov_Auto!$D$3:$D1000,"&gt;="&amp;DATE(I$1,I$2,1),Prov_Auto!$D$3:$D1000, "&lt;="&amp;EOMONTH(DATE(I$1,I$2,1),0)))</f>
        <v/>
      </c>
      <c r="J74" s="48" t="str">
        <f>IF($D74="","", (SUMIFS(Transacoes!$D$3:$D1000,Transacoes!$C$3:$C1000,$D74,Transacoes!$B$3:$B1000,"C", Transacoes!$A$3:$A1000, "&lt;"&amp;EOMONTH(DATE(J$1,J$2,1),0))-SUMIFS(Transacoes!$D$3:$D1000,Transacoes!$C$3:$C1000,$D74,Transacoes!$B$3:$B1000,"V", Transacoes!$A$3:$A1000, "&lt;"&amp;EOMONTH(DATE(J$1,J$2,1),0)))*SUMIFS(Prov_Auto!$E$3:$E1000, Prov_Auto!$A$3:$A1000, $D74, Prov_Auto!$D$3:$D1000,"&gt;="&amp;DATE(J$1,J$2,1),Prov_Auto!$D$3:$D1000, "&lt;="&amp;EOMONTH(DATE(J$1,J$2,1),0)))</f>
        <v/>
      </c>
      <c r="K74" s="48" t="str">
        <f>IF($D74="","", (SUMIFS(Transacoes!$D$3:$D1000,Transacoes!$C$3:$C1000,$D74,Transacoes!$B$3:$B1000,"C", Transacoes!$A$3:$A1000, "&lt;"&amp;EOMONTH(DATE(K$1,K$2,1),0))-SUMIFS(Transacoes!$D$3:$D1000,Transacoes!$C$3:$C1000,$D74,Transacoes!$B$3:$B1000,"V", Transacoes!$A$3:$A1000, "&lt;"&amp;EOMONTH(DATE(K$1,K$2,1),0)))*SUMIFS(Prov_Auto!$E$3:$E1000, Prov_Auto!$A$3:$A1000, $D74, Prov_Auto!$D$3:$D1000,"&gt;="&amp;DATE(K$1,K$2,1),Prov_Auto!$D$3:$D1000, "&lt;="&amp;EOMONTH(DATE(K$1,K$2,1),0)))</f>
        <v/>
      </c>
      <c r="L74" s="48" t="str">
        <f>IF($D74="","", (SUMIFS(Transacoes!$D$3:$D1000,Transacoes!$C$3:$C1000,$D74,Transacoes!$B$3:$B1000,"C", Transacoes!$A$3:$A1000, "&lt;"&amp;EOMONTH(DATE(L$1,L$2,1),0))-SUMIFS(Transacoes!$D$3:$D1000,Transacoes!$C$3:$C1000,$D74,Transacoes!$B$3:$B1000,"V", Transacoes!$A$3:$A1000, "&lt;"&amp;EOMONTH(DATE(L$1,L$2,1),0)))*SUMIFS(Prov_Auto!$E$3:$E1000, Prov_Auto!$A$3:$A1000, $D74, Prov_Auto!$D$3:$D1000,"&gt;="&amp;DATE(L$1,L$2,1),Prov_Auto!$D$3:$D1000, "&lt;="&amp;EOMONTH(DATE(L$1,L$2,1),0)))</f>
        <v/>
      </c>
      <c r="M74" s="48" t="str">
        <f>IF($D74="","", (SUMIFS(Transacoes!$D$3:$D1000,Transacoes!$C$3:$C1000,$D74,Transacoes!$B$3:$B1000,"C", Transacoes!$A$3:$A1000, "&lt;"&amp;EOMONTH(DATE(M$1,M$2,1),0))-SUMIFS(Transacoes!$D$3:$D1000,Transacoes!$C$3:$C1000,$D74,Transacoes!$B$3:$B1000,"V", Transacoes!$A$3:$A1000, "&lt;"&amp;EOMONTH(DATE(M$1,M$2,1),0)))*SUMIFS(Prov_Auto!$E$3:$E1000, Prov_Auto!$A$3:$A1000, $D74, Prov_Auto!$D$3:$D1000,"&gt;="&amp;DATE(M$1,M$2,1),Prov_Auto!$D$3:$D1000, "&lt;="&amp;EOMONTH(DATE(M$1,M$2,1),0)))</f>
        <v/>
      </c>
      <c r="N74" s="48" t="str">
        <f>IF($D74="","", (SUMIFS(Transacoes!$D$3:$D1000,Transacoes!$C$3:$C1000,$D74,Transacoes!$B$3:$B1000,"C", Transacoes!$A$3:$A1000, "&lt;"&amp;EOMONTH(DATE(N$1,N$2,1),0))-SUMIFS(Transacoes!$D$3:$D1000,Transacoes!$C$3:$C1000,$D74,Transacoes!$B$3:$B1000,"V", Transacoes!$A$3:$A1000, "&lt;"&amp;EOMONTH(DATE(N$1,N$2,1),0)))*SUMIFS(Prov_Auto!$E$3:$E1000, Prov_Auto!$A$3:$A1000, $D74, Prov_Auto!$D$3:$D1000,"&gt;="&amp;DATE(N$1,N$2,1),Prov_Auto!$D$3:$D1000, "&lt;="&amp;EOMONTH(DATE(N$1,N$2,1),0)))</f>
        <v/>
      </c>
      <c r="O74" s="48" t="str">
        <f>IF($D74="","", (SUMIFS(Transacoes!$D$3:$D1000,Transacoes!$C$3:$C1000,$D74,Transacoes!$B$3:$B1000,"C", Transacoes!$A$3:$A1000, "&lt;"&amp;EOMONTH(DATE(O$1,O$2,1),0))-SUMIFS(Transacoes!$D$3:$D1000,Transacoes!$C$3:$C1000,$D74,Transacoes!$B$3:$B1000,"V", Transacoes!$A$3:$A1000, "&lt;"&amp;EOMONTH(DATE(O$1,O$2,1),0)))*SUMIFS(Prov_Auto!$E$3:$E1000, Prov_Auto!$A$3:$A1000, $D74, Prov_Auto!$D$3:$D1000,"&gt;="&amp;DATE(O$1,O$2,1),Prov_Auto!$D$3:$D1000, "&lt;="&amp;EOMONTH(DATE(O$1,O$2,1),0)))</f>
        <v/>
      </c>
      <c r="P74" s="48" t="str">
        <f>IF($D74="","", (SUMIFS(Transacoes!$D$3:$D1000,Transacoes!$C$3:$C1000,$D74,Transacoes!$B$3:$B1000,"C", Transacoes!$A$3:$A1000, "&lt;"&amp;EOMONTH(DATE(P$1,P$2,1),0))-SUMIFS(Transacoes!$D$3:$D1000,Transacoes!$C$3:$C1000,$D74,Transacoes!$B$3:$B1000,"V", Transacoes!$A$3:$A1000, "&lt;"&amp;EOMONTH(DATE(P$1,P$2,1),0)))*SUMIFS(Prov_Auto!$E$3:$E1000, Prov_Auto!$A$3:$A1000, $D74, Prov_Auto!$D$3:$D1000,"&gt;="&amp;DATE(P$1,P$2,1),Prov_Auto!$D$3:$D1000, "&lt;="&amp;EOMONTH(DATE(P$1,P$2,1),0)))</f>
        <v/>
      </c>
      <c r="Q74" s="48" t="str">
        <f>IF($D74="","", (SUMIFS(Transacoes!$D$3:$D1000,Transacoes!$C$3:$C1000,$D74,Transacoes!$B$3:$B1000,"C", Transacoes!$A$3:$A1000, "&lt;"&amp;EOMONTH(DATE(Q$1,Q$2,1),0))-SUMIFS(Transacoes!$D$3:$D1000,Transacoes!$C$3:$C1000,$D74,Transacoes!$B$3:$B1000,"V", Transacoes!$A$3:$A1000, "&lt;"&amp;EOMONTH(DATE(Q$1,Q$2,1),0)))*SUMIFS(Prov_Auto!$E$3:$E1000, Prov_Auto!$A$3:$A1000, $D74, Prov_Auto!$D$3:$D1000,"&gt;="&amp;DATE(Q$1,Q$2,1),Prov_Auto!$D$3:$D1000, "&lt;="&amp;EOMONTH(DATE(Q$1,Q$2,1),0)))</f>
        <v/>
      </c>
      <c r="R74" s="47"/>
    </row>
    <row r="75">
      <c r="A75" s="47"/>
      <c r="B75" s="47"/>
      <c r="C75" s="47"/>
      <c r="D75" s="87"/>
      <c r="E75" s="48" t="str">
        <f>IF($D75="","", (SUMIFS(Transacoes!$D$3:$D1000,Transacoes!$C$3:$C1000,$D75,Transacoes!$B$3:$B1000,"C", Transacoes!$A$3:$A1000, "&lt;"&amp;EOMONTH(DATE(E$1,E$2,1),0))-SUMIFS(Transacoes!$D$3:$D1000,Transacoes!$C$3:$C1000,$D75,Transacoes!$B$3:$B1000,"V", Transacoes!$A$3:$A1000, "&lt;"&amp;EOMONTH(DATE(E$1,E$2,1),0)))*SUMIFS(Prov_Auto!$E$3:$E1000, Prov_Auto!$A$3:$A1000, $D75, Prov_Auto!$D$3:$D1000,"&gt;="&amp;DATE(E$1,E$2,1),Prov_Auto!$D$3:$D1000, "&lt;="&amp;EOMONTH(DATE(E$1,E$2,1),0)))</f>
        <v/>
      </c>
      <c r="F75" s="48" t="str">
        <f>IF($D75="","", (SUMIFS(Transacoes!$D$3:$D1000,Transacoes!$C$3:$C1000,$D75,Transacoes!$B$3:$B1000,"C", Transacoes!$A$3:$A1000, "&lt;"&amp;EOMONTH(DATE(F$1,F$2,1),0))-SUMIFS(Transacoes!$D$3:$D1000,Transacoes!$C$3:$C1000,$D75,Transacoes!$B$3:$B1000,"V", Transacoes!$A$3:$A1000, "&lt;"&amp;EOMONTH(DATE(F$1,F$2,1),0)))*SUMIFS(Prov_Auto!$E$3:$E1000, Prov_Auto!$A$3:$A1000, $D75, Prov_Auto!$D$3:$D1000,"&gt;="&amp;DATE(F$1,F$2,1),Prov_Auto!$D$3:$D1000, "&lt;="&amp;EOMONTH(DATE(F$1,F$2,1),0)))</f>
        <v/>
      </c>
      <c r="G75" s="48" t="str">
        <f>IF($D75="","", (SUMIFS(Transacoes!$D$3:$D1000,Transacoes!$C$3:$C1000,$D75,Transacoes!$B$3:$B1000,"C", Transacoes!$A$3:$A1000, "&lt;"&amp;EOMONTH(DATE(G$1,G$2,1),0))-SUMIFS(Transacoes!$D$3:$D1000,Transacoes!$C$3:$C1000,$D75,Transacoes!$B$3:$B1000,"V", Transacoes!$A$3:$A1000, "&lt;"&amp;EOMONTH(DATE(G$1,G$2,1),0)))*SUMIFS(Prov_Auto!$E$3:$E1000, Prov_Auto!$A$3:$A1000, $D75, Prov_Auto!$D$3:$D1000,"&gt;="&amp;DATE(G$1,G$2,1),Prov_Auto!$D$3:$D1000, "&lt;="&amp;EOMONTH(DATE(G$1,G$2,1),0)))</f>
        <v/>
      </c>
      <c r="H75" s="48" t="str">
        <f>IF($D75="","", (SUMIFS(Transacoes!$D$3:$D1000,Transacoes!$C$3:$C1000,$D75,Transacoes!$B$3:$B1000,"C", Transacoes!$A$3:$A1000, "&lt;"&amp;EOMONTH(DATE(H$1,H$2,1),0))-SUMIFS(Transacoes!$D$3:$D1000,Transacoes!$C$3:$C1000,$D75,Transacoes!$B$3:$B1000,"V", Transacoes!$A$3:$A1000, "&lt;"&amp;EOMONTH(DATE(H$1,H$2,1),0)))*SUMIFS(Prov_Auto!$E$3:$E1000, Prov_Auto!$A$3:$A1000, $D75, Prov_Auto!$D$3:$D1000,"&gt;="&amp;DATE(H$1,H$2,1),Prov_Auto!$D$3:$D1000, "&lt;="&amp;EOMONTH(DATE(H$1,H$2,1),0)))</f>
        <v/>
      </c>
      <c r="I75" s="48" t="str">
        <f>IF($D75="","", (SUMIFS(Transacoes!$D$3:$D1000,Transacoes!$C$3:$C1000,$D75,Transacoes!$B$3:$B1000,"C", Transacoes!$A$3:$A1000, "&lt;"&amp;EOMONTH(DATE(I$1,I$2,1),0))-SUMIFS(Transacoes!$D$3:$D1000,Transacoes!$C$3:$C1000,$D75,Transacoes!$B$3:$B1000,"V", Transacoes!$A$3:$A1000, "&lt;"&amp;EOMONTH(DATE(I$1,I$2,1),0)))*SUMIFS(Prov_Auto!$E$3:$E1000, Prov_Auto!$A$3:$A1000, $D75, Prov_Auto!$D$3:$D1000,"&gt;="&amp;DATE(I$1,I$2,1),Prov_Auto!$D$3:$D1000, "&lt;="&amp;EOMONTH(DATE(I$1,I$2,1),0)))</f>
        <v/>
      </c>
      <c r="J75" s="48" t="str">
        <f>IF($D75="","", (SUMIFS(Transacoes!$D$3:$D1000,Transacoes!$C$3:$C1000,$D75,Transacoes!$B$3:$B1000,"C", Transacoes!$A$3:$A1000, "&lt;"&amp;EOMONTH(DATE(J$1,J$2,1),0))-SUMIFS(Transacoes!$D$3:$D1000,Transacoes!$C$3:$C1000,$D75,Transacoes!$B$3:$B1000,"V", Transacoes!$A$3:$A1000, "&lt;"&amp;EOMONTH(DATE(J$1,J$2,1),0)))*SUMIFS(Prov_Auto!$E$3:$E1000, Prov_Auto!$A$3:$A1000, $D75, Prov_Auto!$D$3:$D1000,"&gt;="&amp;DATE(J$1,J$2,1),Prov_Auto!$D$3:$D1000, "&lt;="&amp;EOMONTH(DATE(J$1,J$2,1),0)))</f>
        <v/>
      </c>
      <c r="K75" s="48" t="str">
        <f>IF($D75="","", (SUMIFS(Transacoes!$D$3:$D1000,Transacoes!$C$3:$C1000,$D75,Transacoes!$B$3:$B1000,"C", Transacoes!$A$3:$A1000, "&lt;"&amp;EOMONTH(DATE(K$1,K$2,1),0))-SUMIFS(Transacoes!$D$3:$D1000,Transacoes!$C$3:$C1000,$D75,Transacoes!$B$3:$B1000,"V", Transacoes!$A$3:$A1000, "&lt;"&amp;EOMONTH(DATE(K$1,K$2,1),0)))*SUMIFS(Prov_Auto!$E$3:$E1000, Prov_Auto!$A$3:$A1000, $D75, Prov_Auto!$D$3:$D1000,"&gt;="&amp;DATE(K$1,K$2,1),Prov_Auto!$D$3:$D1000, "&lt;="&amp;EOMONTH(DATE(K$1,K$2,1),0)))</f>
        <v/>
      </c>
      <c r="L75" s="48" t="str">
        <f>IF($D75="","", (SUMIFS(Transacoes!$D$3:$D1000,Transacoes!$C$3:$C1000,$D75,Transacoes!$B$3:$B1000,"C", Transacoes!$A$3:$A1000, "&lt;"&amp;EOMONTH(DATE(L$1,L$2,1),0))-SUMIFS(Transacoes!$D$3:$D1000,Transacoes!$C$3:$C1000,$D75,Transacoes!$B$3:$B1000,"V", Transacoes!$A$3:$A1000, "&lt;"&amp;EOMONTH(DATE(L$1,L$2,1),0)))*SUMIFS(Prov_Auto!$E$3:$E1000, Prov_Auto!$A$3:$A1000, $D75, Prov_Auto!$D$3:$D1000,"&gt;="&amp;DATE(L$1,L$2,1),Prov_Auto!$D$3:$D1000, "&lt;="&amp;EOMONTH(DATE(L$1,L$2,1),0)))</f>
        <v/>
      </c>
      <c r="M75" s="48" t="str">
        <f>IF($D75="","", (SUMIFS(Transacoes!$D$3:$D1000,Transacoes!$C$3:$C1000,$D75,Transacoes!$B$3:$B1000,"C", Transacoes!$A$3:$A1000, "&lt;"&amp;EOMONTH(DATE(M$1,M$2,1),0))-SUMIFS(Transacoes!$D$3:$D1000,Transacoes!$C$3:$C1000,$D75,Transacoes!$B$3:$B1000,"V", Transacoes!$A$3:$A1000, "&lt;"&amp;EOMONTH(DATE(M$1,M$2,1),0)))*SUMIFS(Prov_Auto!$E$3:$E1000, Prov_Auto!$A$3:$A1000, $D75, Prov_Auto!$D$3:$D1000,"&gt;="&amp;DATE(M$1,M$2,1),Prov_Auto!$D$3:$D1000, "&lt;="&amp;EOMONTH(DATE(M$1,M$2,1),0)))</f>
        <v/>
      </c>
      <c r="N75" s="48" t="str">
        <f>IF($D75="","", (SUMIFS(Transacoes!$D$3:$D1000,Transacoes!$C$3:$C1000,$D75,Transacoes!$B$3:$B1000,"C", Transacoes!$A$3:$A1000, "&lt;"&amp;EOMONTH(DATE(N$1,N$2,1),0))-SUMIFS(Transacoes!$D$3:$D1000,Transacoes!$C$3:$C1000,$D75,Transacoes!$B$3:$B1000,"V", Transacoes!$A$3:$A1000, "&lt;"&amp;EOMONTH(DATE(N$1,N$2,1),0)))*SUMIFS(Prov_Auto!$E$3:$E1000, Prov_Auto!$A$3:$A1000, $D75, Prov_Auto!$D$3:$D1000,"&gt;="&amp;DATE(N$1,N$2,1),Prov_Auto!$D$3:$D1000, "&lt;="&amp;EOMONTH(DATE(N$1,N$2,1),0)))</f>
        <v/>
      </c>
      <c r="O75" s="48" t="str">
        <f>IF($D75="","", (SUMIFS(Transacoes!$D$3:$D1000,Transacoes!$C$3:$C1000,$D75,Transacoes!$B$3:$B1000,"C", Transacoes!$A$3:$A1000, "&lt;"&amp;EOMONTH(DATE(O$1,O$2,1),0))-SUMIFS(Transacoes!$D$3:$D1000,Transacoes!$C$3:$C1000,$D75,Transacoes!$B$3:$B1000,"V", Transacoes!$A$3:$A1000, "&lt;"&amp;EOMONTH(DATE(O$1,O$2,1),0)))*SUMIFS(Prov_Auto!$E$3:$E1000, Prov_Auto!$A$3:$A1000, $D75, Prov_Auto!$D$3:$D1000,"&gt;="&amp;DATE(O$1,O$2,1),Prov_Auto!$D$3:$D1000, "&lt;="&amp;EOMONTH(DATE(O$1,O$2,1),0)))</f>
        <v/>
      </c>
      <c r="P75" s="48" t="str">
        <f>IF($D75="","", (SUMIFS(Transacoes!$D$3:$D1000,Transacoes!$C$3:$C1000,$D75,Transacoes!$B$3:$B1000,"C", Transacoes!$A$3:$A1000, "&lt;"&amp;EOMONTH(DATE(P$1,P$2,1),0))-SUMIFS(Transacoes!$D$3:$D1000,Transacoes!$C$3:$C1000,$D75,Transacoes!$B$3:$B1000,"V", Transacoes!$A$3:$A1000, "&lt;"&amp;EOMONTH(DATE(P$1,P$2,1),0)))*SUMIFS(Prov_Auto!$E$3:$E1000, Prov_Auto!$A$3:$A1000, $D75, Prov_Auto!$D$3:$D1000,"&gt;="&amp;DATE(P$1,P$2,1),Prov_Auto!$D$3:$D1000, "&lt;="&amp;EOMONTH(DATE(P$1,P$2,1),0)))</f>
        <v/>
      </c>
      <c r="Q75" s="48" t="str">
        <f>IF($D75="","", (SUMIFS(Transacoes!$D$3:$D1000,Transacoes!$C$3:$C1000,$D75,Transacoes!$B$3:$B1000,"C", Transacoes!$A$3:$A1000, "&lt;"&amp;EOMONTH(DATE(Q$1,Q$2,1),0))-SUMIFS(Transacoes!$D$3:$D1000,Transacoes!$C$3:$C1000,$D75,Transacoes!$B$3:$B1000,"V", Transacoes!$A$3:$A1000, "&lt;"&amp;EOMONTH(DATE(Q$1,Q$2,1),0)))*SUMIFS(Prov_Auto!$E$3:$E1000, Prov_Auto!$A$3:$A1000, $D75, Prov_Auto!$D$3:$D1000,"&gt;="&amp;DATE(Q$1,Q$2,1),Prov_Auto!$D$3:$D1000, "&lt;="&amp;EOMONTH(DATE(Q$1,Q$2,1),0)))</f>
        <v/>
      </c>
      <c r="R75" s="47"/>
    </row>
    <row r="76">
      <c r="A76" s="47"/>
      <c r="B76" s="47"/>
      <c r="C76" s="47"/>
      <c r="D76" s="87"/>
      <c r="E76" s="48" t="str">
        <f>IF($D76="","", (SUMIFS(Transacoes!$D$3:$D1000,Transacoes!$C$3:$C1000,$D76,Transacoes!$B$3:$B1000,"C", Transacoes!$A$3:$A1000, "&lt;"&amp;EOMONTH(DATE(E$1,E$2,1),0))-SUMIFS(Transacoes!$D$3:$D1000,Transacoes!$C$3:$C1000,$D76,Transacoes!$B$3:$B1000,"V", Transacoes!$A$3:$A1000, "&lt;"&amp;EOMONTH(DATE(E$1,E$2,1),0)))*SUMIFS(Prov_Auto!$E$3:$E1000, Prov_Auto!$A$3:$A1000, $D76, Prov_Auto!$D$3:$D1000,"&gt;="&amp;DATE(E$1,E$2,1),Prov_Auto!$D$3:$D1000, "&lt;="&amp;EOMONTH(DATE(E$1,E$2,1),0)))</f>
        <v/>
      </c>
      <c r="F76" s="48" t="str">
        <f>IF($D76="","", (SUMIFS(Transacoes!$D$3:$D1000,Transacoes!$C$3:$C1000,$D76,Transacoes!$B$3:$B1000,"C", Transacoes!$A$3:$A1000, "&lt;"&amp;EOMONTH(DATE(F$1,F$2,1),0))-SUMIFS(Transacoes!$D$3:$D1000,Transacoes!$C$3:$C1000,$D76,Transacoes!$B$3:$B1000,"V", Transacoes!$A$3:$A1000, "&lt;"&amp;EOMONTH(DATE(F$1,F$2,1),0)))*SUMIFS(Prov_Auto!$E$3:$E1000, Prov_Auto!$A$3:$A1000, $D76, Prov_Auto!$D$3:$D1000,"&gt;="&amp;DATE(F$1,F$2,1),Prov_Auto!$D$3:$D1000, "&lt;="&amp;EOMONTH(DATE(F$1,F$2,1),0)))</f>
        <v/>
      </c>
      <c r="G76" s="48" t="str">
        <f>IF($D76="","", (SUMIFS(Transacoes!$D$3:$D1000,Transacoes!$C$3:$C1000,$D76,Transacoes!$B$3:$B1000,"C", Transacoes!$A$3:$A1000, "&lt;"&amp;EOMONTH(DATE(G$1,G$2,1),0))-SUMIFS(Transacoes!$D$3:$D1000,Transacoes!$C$3:$C1000,$D76,Transacoes!$B$3:$B1000,"V", Transacoes!$A$3:$A1000, "&lt;"&amp;EOMONTH(DATE(G$1,G$2,1),0)))*SUMIFS(Prov_Auto!$E$3:$E1000, Prov_Auto!$A$3:$A1000, $D76, Prov_Auto!$D$3:$D1000,"&gt;="&amp;DATE(G$1,G$2,1),Prov_Auto!$D$3:$D1000, "&lt;="&amp;EOMONTH(DATE(G$1,G$2,1),0)))</f>
        <v/>
      </c>
      <c r="H76" s="48" t="str">
        <f>IF($D76="","", (SUMIFS(Transacoes!$D$3:$D1000,Transacoes!$C$3:$C1000,$D76,Transacoes!$B$3:$B1000,"C", Transacoes!$A$3:$A1000, "&lt;"&amp;EOMONTH(DATE(H$1,H$2,1),0))-SUMIFS(Transacoes!$D$3:$D1000,Transacoes!$C$3:$C1000,$D76,Transacoes!$B$3:$B1000,"V", Transacoes!$A$3:$A1000, "&lt;"&amp;EOMONTH(DATE(H$1,H$2,1),0)))*SUMIFS(Prov_Auto!$E$3:$E1000, Prov_Auto!$A$3:$A1000, $D76, Prov_Auto!$D$3:$D1000,"&gt;="&amp;DATE(H$1,H$2,1),Prov_Auto!$D$3:$D1000, "&lt;="&amp;EOMONTH(DATE(H$1,H$2,1),0)))</f>
        <v/>
      </c>
      <c r="I76" s="48" t="str">
        <f>IF($D76="","", (SUMIFS(Transacoes!$D$3:$D1000,Transacoes!$C$3:$C1000,$D76,Transacoes!$B$3:$B1000,"C", Transacoes!$A$3:$A1000, "&lt;"&amp;EOMONTH(DATE(I$1,I$2,1),0))-SUMIFS(Transacoes!$D$3:$D1000,Transacoes!$C$3:$C1000,$D76,Transacoes!$B$3:$B1000,"V", Transacoes!$A$3:$A1000, "&lt;"&amp;EOMONTH(DATE(I$1,I$2,1),0)))*SUMIFS(Prov_Auto!$E$3:$E1000, Prov_Auto!$A$3:$A1000, $D76, Prov_Auto!$D$3:$D1000,"&gt;="&amp;DATE(I$1,I$2,1),Prov_Auto!$D$3:$D1000, "&lt;="&amp;EOMONTH(DATE(I$1,I$2,1),0)))</f>
        <v/>
      </c>
      <c r="J76" s="48" t="str">
        <f>IF($D76="","", (SUMIFS(Transacoes!$D$3:$D1000,Transacoes!$C$3:$C1000,$D76,Transacoes!$B$3:$B1000,"C", Transacoes!$A$3:$A1000, "&lt;"&amp;EOMONTH(DATE(J$1,J$2,1),0))-SUMIFS(Transacoes!$D$3:$D1000,Transacoes!$C$3:$C1000,$D76,Transacoes!$B$3:$B1000,"V", Transacoes!$A$3:$A1000, "&lt;"&amp;EOMONTH(DATE(J$1,J$2,1),0)))*SUMIFS(Prov_Auto!$E$3:$E1000, Prov_Auto!$A$3:$A1000, $D76, Prov_Auto!$D$3:$D1000,"&gt;="&amp;DATE(J$1,J$2,1),Prov_Auto!$D$3:$D1000, "&lt;="&amp;EOMONTH(DATE(J$1,J$2,1),0)))</f>
        <v/>
      </c>
      <c r="K76" s="48" t="str">
        <f>IF($D76="","", (SUMIFS(Transacoes!$D$3:$D1000,Transacoes!$C$3:$C1000,$D76,Transacoes!$B$3:$B1000,"C", Transacoes!$A$3:$A1000, "&lt;"&amp;EOMONTH(DATE(K$1,K$2,1),0))-SUMIFS(Transacoes!$D$3:$D1000,Transacoes!$C$3:$C1000,$D76,Transacoes!$B$3:$B1000,"V", Transacoes!$A$3:$A1000, "&lt;"&amp;EOMONTH(DATE(K$1,K$2,1),0)))*SUMIFS(Prov_Auto!$E$3:$E1000, Prov_Auto!$A$3:$A1000, $D76, Prov_Auto!$D$3:$D1000,"&gt;="&amp;DATE(K$1,K$2,1),Prov_Auto!$D$3:$D1000, "&lt;="&amp;EOMONTH(DATE(K$1,K$2,1),0)))</f>
        <v/>
      </c>
      <c r="L76" s="48" t="str">
        <f>IF($D76="","", (SUMIFS(Transacoes!$D$3:$D1000,Transacoes!$C$3:$C1000,$D76,Transacoes!$B$3:$B1000,"C", Transacoes!$A$3:$A1000, "&lt;"&amp;EOMONTH(DATE(L$1,L$2,1),0))-SUMIFS(Transacoes!$D$3:$D1000,Transacoes!$C$3:$C1000,$D76,Transacoes!$B$3:$B1000,"V", Transacoes!$A$3:$A1000, "&lt;"&amp;EOMONTH(DATE(L$1,L$2,1),0)))*SUMIFS(Prov_Auto!$E$3:$E1000, Prov_Auto!$A$3:$A1000, $D76, Prov_Auto!$D$3:$D1000,"&gt;="&amp;DATE(L$1,L$2,1),Prov_Auto!$D$3:$D1000, "&lt;="&amp;EOMONTH(DATE(L$1,L$2,1),0)))</f>
        <v/>
      </c>
      <c r="M76" s="48" t="str">
        <f>IF($D76="","", (SUMIFS(Transacoes!$D$3:$D1000,Transacoes!$C$3:$C1000,$D76,Transacoes!$B$3:$B1000,"C", Transacoes!$A$3:$A1000, "&lt;"&amp;EOMONTH(DATE(M$1,M$2,1),0))-SUMIFS(Transacoes!$D$3:$D1000,Transacoes!$C$3:$C1000,$D76,Transacoes!$B$3:$B1000,"V", Transacoes!$A$3:$A1000, "&lt;"&amp;EOMONTH(DATE(M$1,M$2,1),0)))*SUMIFS(Prov_Auto!$E$3:$E1000, Prov_Auto!$A$3:$A1000, $D76, Prov_Auto!$D$3:$D1000,"&gt;="&amp;DATE(M$1,M$2,1),Prov_Auto!$D$3:$D1000, "&lt;="&amp;EOMONTH(DATE(M$1,M$2,1),0)))</f>
        <v/>
      </c>
      <c r="N76" s="48" t="str">
        <f>IF($D76="","", (SUMIFS(Transacoes!$D$3:$D1000,Transacoes!$C$3:$C1000,$D76,Transacoes!$B$3:$B1000,"C", Transacoes!$A$3:$A1000, "&lt;"&amp;EOMONTH(DATE(N$1,N$2,1),0))-SUMIFS(Transacoes!$D$3:$D1000,Transacoes!$C$3:$C1000,$D76,Transacoes!$B$3:$B1000,"V", Transacoes!$A$3:$A1000, "&lt;"&amp;EOMONTH(DATE(N$1,N$2,1),0)))*SUMIFS(Prov_Auto!$E$3:$E1000, Prov_Auto!$A$3:$A1000, $D76, Prov_Auto!$D$3:$D1000,"&gt;="&amp;DATE(N$1,N$2,1),Prov_Auto!$D$3:$D1000, "&lt;="&amp;EOMONTH(DATE(N$1,N$2,1),0)))</f>
        <v/>
      </c>
      <c r="O76" s="48" t="str">
        <f>IF($D76="","", (SUMIFS(Transacoes!$D$3:$D1000,Transacoes!$C$3:$C1000,$D76,Transacoes!$B$3:$B1000,"C", Transacoes!$A$3:$A1000, "&lt;"&amp;EOMONTH(DATE(O$1,O$2,1),0))-SUMIFS(Transacoes!$D$3:$D1000,Transacoes!$C$3:$C1000,$D76,Transacoes!$B$3:$B1000,"V", Transacoes!$A$3:$A1000, "&lt;"&amp;EOMONTH(DATE(O$1,O$2,1),0)))*SUMIFS(Prov_Auto!$E$3:$E1000, Prov_Auto!$A$3:$A1000, $D76, Prov_Auto!$D$3:$D1000,"&gt;="&amp;DATE(O$1,O$2,1),Prov_Auto!$D$3:$D1000, "&lt;="&amp;EOMONTH(DATE(O$1,O$2,1),0)))</f>
        <v/>
      </c>
      <c r="P76" s="48" t="str">
        <f>IF($D76="","", (SUMIFS(Transacoes!$D$3:$D1000,Transacoes!$C$3:$C1000,$D76,Transacoes!$B$3:$B1000,"C", Transacoes!$A$3:$A1000, "&lt;"&amp;EOMONTH(DATE(P$1,P$2,1),0))-SUMIFS(Transacoes!$D$3:$D1000,Transacoes!$C$3:$C1000,$D76,Transacoes!$B$3:$B1000,"V", Transacoes!$A$3:$A1000, "&lt;"&amp;EOMONTH(DATE(P$1,P$2,1),0)))*SUMIFS(Prov_Auto!$E$3:$E1000, Prov_Auto!$A$3:$A1000, $D76, Prov_Auto!$D$3:$D1000,"&gt;="&amp;DATE(P$1,P$2,1),Prov_Auto!$D$3:$D1000, "&lt;="&amp;EOMONTH(DATE(P$1,P$2,1),0)))</f>
        <v/>
      </c>
      <c r="Q76" s="48" t="str">
        <f>IF($D76="","", (SUMIFS(Transacoes!$D$3:$D1000,Transacoes!$C$3:$C1000,$D76,Transacoes!$B$3:$B1000,"C", Transacoes!$A$3:$A1000, "&lt;"&amp;EOMONTH(DATE(Q$1,Q$2,1),0))-SUMIFS(Transacoes!$D$3:$D1000,Transacoes!$C$3:$C1000,$D76,Transacoes!$B$3:$B1000,"V", Transacoes!$A$3:$A1000, "&lt;"&amp;EOMONTH(DATE(Q$1,Q$2,1),0)))*SUMIFS(Prov_Auto!$E$3:$E1000, Prov_Auto!$A$3:$A1000, $D76, Prov_Auto!$D$3:$D1000,"&gt;="&amp;DATE(Q$1,Q$2,1),Prov_Auto!$D$3:$D1000, "&lt;="&amp;EOMONTH(DATE(Q$1,Q$2,1),0)))</f>
        <v/>
      </c>
      <c r="R76" s="47"/>
    </row>
    <row r="77">
      <c r="A77" s="47"/>
      <c r="B77" s="47"/>
      <c r="C77" s="47"/>
      <c r="D77" s="87"/>
      <c r="E77" s="48" t="str">
        <f>IF($D77="","", (SUMIFS(Transacoes!$D$3:$D1000,Transacoes!$C$3:$C1000,$D77,Transacoes!$B$3:$B1000,"C", Transacoes!$A$3:$A1000, "&lt;"&amp;EOMONTH(DATE(E$1,E$2,1),0))-SUMIFS(Transacoes!$D$3:$D1000,Transacoes!$C$3:$C1000,$D77,Transacoes!$B$3:$B1000,"V", Transacoes!$A$3:$A1000, "&lt;"&amp;EOMONTH(DATE(E$1,E$2,1),0)))*SUMIFS(Prov_Auto!$E$3:$E1000, Prov_Auto!$A$3:$A1000, $D77, Prov_Auto!$D$3:$D1000,"&gt;="&amp;DATE(E$1,E$2,1),Prov_Auto!$D$3:$D1000, "&lt;="&amp;EOMONTH(DATE(E$1,E$2,1),0)))</f>
        <v/>
      </c>
      <c r="F77" s="48" t="str">
        <f>IF($D77="","", (SUMIFS(Transacoes!$D$3:$D1000,Transacoes!$C$3:$C1000,$D77,Transacoes!$B$3:$B1000,"C", Transacoes!$A$3:$A1000, "&lt;"&amp;EOMONTH(DATE(F$1,F$2,1),0))-SUMIFS(Transacoes!$D$3:$D1000,Transacoes!$C$3:$C1000,$D77,Transacoes!$B$3:$B1000,"V", Transacoes!$A$3:$A1000, "&lt;"&amp;EOMONTH(DATE(F$1,F$2,1),0)))*SUMIFS(Prov_Auto!$E$3:$E1000, Prov_Auto!$A$3:$A1000, $D77, Prov_Auto!$D$3:$D1000,"&gt;="&amp;DATE(F$1,F$2,1),Prov_Auto!$D$3:$D1000, "&lt;="&amp;EOMONTH(DATE(F$1,F$2,1),0)))</f>
        <v/>
      </c>
      <c r="G77" s="48" t="str">
        <f>IF($D77="","", (SUMIFS(Transacoes!$D$3:$D1000,Transacoes!$C$3:$C1000,$D77,Transacoes!$B$3:$B1000,"C", Transacoes!$A$3:$A1000, "&lt;"&amp;EOMONTH(DATE(G$1,G$2,1),0))-SUMIFS(Transacoes!$D$3:$D1000,Transacoes!$C$3:$C1000,$D77,Transacoes!$B$3:$B1000,"V", Transacoes!$A$3:$A1000, "&lt;"&amp;EOMONTH(DATE(G$1,G$2,1),0)))*SUMIFS(Prov_Auto!$E$3:$E1000, Prov_Auto!$A$3:$A1000, $D77, Prov_Auto!$D$3:$D1000,"&gt;="&amp;DATE(G$1,G$2,1),Prov_Auto!$D$3:$D1000, "&lt;="&amp;EOMONTH(DATE(G$1,G$2,1),0)))</f>
        <v/>
      </c>
      <c r="H77" s="48" t="str">
        <f>IF($D77="","", (SUMIFS(Transacoes!$D$3:$D1000,Transacoes!$C$3:$C1000,$D77,Transacoes!$B$3:$B1000,"C", Transacoes!$A$3:$A1000, "&lt;"&amp;EOMONTH(DATE(H$1,H$2,1),0))-SUMIFS(Transacoes!$D$3:$D1000,Transacoes!$C$3:$C1000,$D77,Transacoes!$B$3:$B1000,"V", Transacoes!$A$3:$A1000, "&lt;"&amp;EOMONTH(DATE(H$1,H$2,1),0)))*SUMIFS(Prov_Auto!$E$3:$E1000, Prov_Auto!$A$3:$A1000, $D77, Prov_Auto!$D$3:$D1000,"&gt;="&amp;DATE(H$1,H$2,1),Prov_Auto!$D$3:$D1000, "&lt;="&amp;EOMONTH(DATE(H$1,H$2,1),0)))</f>
        <v/>
      </c>
      <c r="I77" s="48" t="str">
        <f>IF($D77="","", (SUMIFS(Transacoes!$D$3:$D1000,Transacoes!$C$3:$C1000,$D77,Transacoes!$B$3:$B1000,"C", Transacoes!$A$3:$A1000, "&lt;"&amp;EOMONTH(DATE(I$1,I$2,1),0))-SUMIFS(Transacoes!$D$3:$D1000,Transacoes!$C$3:$C1000,$D77,Transacoes!$B$3:$B1000,"V", Transacoes!$A$3:$A1000, "&lt;"&amp;EOMONTH(DATE(I$1,I$2,1),0)))*SUMIFS(Prov_Auto!$E$3:$E1000, Prov_Auto!$A$3:$A1000, $D77, Prov_Auto!$D$3:$D1000,"&gt;="&amp;DATE(I$1,I$2,1),Prov_Auto!$D$3:$D1000, "&lt;="&amp;EOMONTH(DATE(I$1,I$2,1),0)))</f>
        <v/>
      </c>
      <c r="J77" s="48" t="str">
        <f>IF($D77="","", (SUMIFS(Transacoes!$D$3:$D1000,Transacoes!$C$3:$C1000,$D77,Transacoes!$B$3:$B1000,"C", Transacoes!$A$3:$A1000, "&lt;"&amp;EOMONTH(DATE(J$1,J$2,1),0))-SUMIFS(Transacoes!$D$3:$D1000,Transacoes!$C$3:$C1000,$D77,Transacoes!$B$3:$B1000,"V", Transacoes!$A$3:$A1000, "&lt;"&amp;EOMONTH(DATE(J$1,J$2,1),0)))*SUMIFS(Prov_Auto!$E$3:$E1000, Prov_Auto!$A$3:$A1000, $D77, Prov_Auto!$D$3:$D1000,"&gt;="&amp;DATE(J$1,J$2,1),Prov_Auto!$D$3:$D1000, "&lt;="&amp;EOMONTH(DATE(J$1,J$2,1),0)))</f>
        <v/>
      </c>
      <c r="K77" s="48" t="str">
        <f>IF($D77="","", (SUMIFS(Transacoes!$D$3:$D1000,Transacoes!$C$3:$C1000,$D77,Transacoes!$B$3:$B1000,"C", Transacoes!$A$3:$A1000, "&lt;"&amp;EOMONTH(DATE(K$1,K$2,1),0))-SUMIFS(Transacoes!$D$3:$D1000,Transacoes!$C$3:$C1000,$D77,Transacoes!$B$3:$B1000,"V", Transacoes!$A$3:$A1000, "&lt;"&amp;EOMONTH(DATE(K$1,K$2,1),0)))*SUMIFS(Prov_Auto!$E$3:$E1000, Prov_Auto!$A$3:$A1000, $D77, Prov_Auto!$D$3:$D1000,"&gt;="&amp;DATE(K$1,K$2,1),Prov_Auto!$D$3:$D1000, "&lt;="&amp;EOMONTH(DATE(K$1,K$2,1),0)))</f>
        <v/>
      </c>
      <c r="L77" s="48" t="str">
        <f>IF($D77="","", (SUMIFS(Transacoes!$D$3:$D1000,Transacoes!$C$3:$C1000,$D77,Transacoes!$B$3:$B1000,"C", Transacoes!$A$3:$A1000, "&lt;"&amp;EOMONTH(DATE(L$1,L$2,1),0))-SUMIFS(Transacoes!$D$3:$D1000,Transacoes!$C$3:$C1000,$D77,Transacoes!$B$3:$B1000,"V", Transacoes!$A$3:$A1000, "&lt;"&amp;EOMONTH(DATE(L$1,L$2,1),0)))*SUMIFS(Prov_Auto!$E$3:$E1000, Prov_Auto!$A$3:$A1000, $D77, Prov_Auto!$D$3:$D1000,"&gt;="&amp;DATE(L$1,L$2,1),Prov_Auto!$D$3:$D1000, "&lt;="&amp;EOMONTH(DATE(L$1,L$2,1),0)))</f>
        <v/>
      </c>
      <c r="M77" s="48" t="str">
        <f>IF($D77="","", (SUMIFS(Transacoes!$D$3:$D1000,Transacoes!$C$3:$C1000,$D77,Transacoes!$B$3:$B1000,"C", Transacoes!$A$3:$A1000, "&lt;"&amp;EOMONTH(DATE(M$1,M$2,1),0))-SUMIFS(Transacoes!$D$3:$D1000,Transacoes!$C$3:$C1000,$D77,Transacoes!$B$3:$B1000,"V", Transacoes!$A$3:$A1000, "&lt;"&amp;EOMONTH(DATE(M$1,M$2,1),0)))*SUMIFS(Prov_Auto!$E$3:$E1000, Prov_Auto!$A$3:$A1000, $D77, Prov_Auto!$D$3:$D1000,"&gt;="&amp;DATE(M$1,M$2,1),Prov_Auto!$D$3:$D1000, "&lt;="&amp;EOMONTH(DATE(M$1,M$2,1),0)))</f>
        <v/>
      </c>
      <c r="N77" s="48" t="str">
        <f>IF($D77="","", (SUMIFS(Transacoes!$D$3:$D1000,Transacoes!$C$3:$C1000,$D77,Transacoes!$B$3:$B1000,"C", Transacoes!$A$3:$A1000, "&lt;"&amp;EOMONTH(DATE(N$1,N$2,1),0))-SUMIFS(Transacoes!$D$3:$D1000,Transacoes!$C$3:$C1000,$D77,Transacoes!$B$3:$B1000,"V", Transacoes!$A$3:$A1000, "&lt;"&amp;EOMONTH(DATE(N$1,N$2,1),0)))*SUMIFS(Prov_Auto!$E$3:$E1000, Prov_Auto!$A$3:$A1000, $D77, Prov_Auto!$D$3:$D1000,"&gt;="&amp;DATE(N$1,N$2,1),Prov_Auto!$D$3:$D1000, "&lt;="&amp;EOMONTH(DATE(N$1,N$2,1),0)))</f>
        <v/>
      </c>
      <c r="O77" s="48" t="str">
        <f>IF($D77="","", (SUMIFS(Transacoes!$D$3:$D1000,Transacoes!$C$3:$C1000,$D77,Transacoes!$B$3:$B1000,"C", Transacoes!$A$3:$A1000, "&lt;"&amp;EOMONTH(DATE(O$1,O$2,1),0))-SUMIFS(Transacoes!$D$3:$D1000,Transacoes!$C$3:$C1000,$D77,Transacoes!$B$3:$B1000,"V", Transacoes!$A$3:$A1000, "&lt;"&amp;EOMONTH(DATE(O$1,O$2,1),0)))*SUMIFS(Prov_Auto!$E$3:$E1000, Prov_Auto!$A$3:$A1000, $D77, Prov_Auto!$D$3:$D1000,"&gt;="&amp;DATE(O$1,O$2,1),Prov_Auto!$D$3:$D1000, "&lt;="&amp;EOMONTH(DATE(O$1,O$2,1),0)))</f>
        <v/>
      </c>
      <c r="P77" s="48" t="str">
        <f>IF($D77="","", (SUMIFS(Transacoes!$D$3:$D1000,Transacoes!$C$3:$C1000,$D77,Transacoes!$B$3:$B1000,"C", Transacoes!$A$3:$A1000, "&lt;"&amp;EOMONTH(DATE(P$1,P$2,1),0))-SUMIFS(Transacoes!$D$3:$D1000,Transacoes!$C$3:$C1000,$D77,Transacoes!$B$3:$B1000,"V", Transacoes!$A$3:$A1000, "&lt;"&amp;EOMONTH(DATE(P$1,P$2,1),0)))*SUMIFS(Prov_Auto!$E$3:$E1000, Prov_Auto!$A$3:$A1000, $D77, Prov_Auto!$D$3:$D1000,"&gt;="&amp;DATE(P$1,P$2,1),Prov_Auto!$D$3:$D1000, "&lt;="&amp;EOMONTH(DATE(P$1,P$2,1),0)))</f>
        <v/>
      </c>
      <c r="Q77" s="48" t="str">
        <f>IF($D77="","", (SUMIFS(Transacoes!$D$3:$D1000,Transacoes!$C$3:$C1000,$D77,Transacoes!$B$3:$B1000,"C", Transacoes!$A$3:$A1000, "&lt;"&amp;EOMONTH(DATE(Q$1,Q$2,1),0))-SUMIFS(Transacoes!$D$3:$D1000,Transacoes!$C$3:$C1000,$D77,Transacoes!$B$3:$B1000,"V", Transacoes!$A$3:$A1000, "&lt;"&amp;EOMONTH(DATE(Q$1,Q$2,1),0)))*SUMIFS(Prov_Auto!$E$3:$E1000, Prov_Auto!$A$3:$A1000, $D77, Prov_Auto!$D$3:$D1000,"&gt;="&amp;DATE(Q$1,Q$2,1),Prov_Auto!$D$3:$D1000, "&lt;="&amp;EOMONTH(DATE(Q$1,Q$2,1),0)))</f>
        <v/>
      </c>
      <c r="R77" s="47"/>
    </row>
    <row r="78">
      <c r="A78" s="47"/>
      <c r="B78" s="47"/>
      <c r="C78" s="47"/>
      <c r="D78" s="87"/>
      <c r="E78" s="48" t="str">
        <f>IF($D78="","", (SUMIFS(Transacoes!$D$3:$D1000,Transacoes!$C$3:$C1000,$D78,Transacoes!$B$3:$B1000,"C", Transacoes!$A$3:$A1000, "&lt;"&amp;EOMONTH(DATE(E$1,E$2,1),0))-SUMIFS(Transacoes!$D$3:$D1000,Transacoes!$C$3:$C1000,$D78,Transacoes!$B$3:$B1000,"V", Transacoes!$A$3:$A1000, "&lt;"&amp;EOMONTH(DATE(E$1,E$2,1),0)))*SUMIFS(Prov_Auto!$E$3:$E1000, Prov_Auto!$A$3:$A1000, $D78, Prov_Auto!$D$3:$D1000,"&gt;="&amp;DATE(E$1,E$2,1),Prov_Auto!$D$3:$D1000, "&lt;="&amp;EOMONTH(DATE(E$1,E$2,1),0)))</f>
        <v/>
      </c>
      <c r="F78" s="48" t="str">
        <f>IF($D78="","", (SUMIFS(Transacoes!$D$3:$D1000,Transacoes!$C$3:$C1000,$D78,Transacoes!$B$3:$B1000,"C", Transacoes!$A$3:$A1000, "&lt;"&amp;EOMONTH(DATE(F$1,F$2,1),0))-SUMIFS(Transacoes!$D$3:$D1000,Transacoes!$C$3:$C1000,$D78,Transacoes!$B$3:$B1000,"V", Transacoes!$A$3:$A1000, "&lt;"&amp;EOMONTH(DATE(F$1,F$2,1),0)))*SUMIFS(Prov_Auto!$E$3:$E1000, Prov_Auto!$A$3:$A1000, $D78, Prov_Auto!$D$3:$D1000,"&gt;="&amp;DATE(F$1,F$2,1),Prov_Auto!$D$3:$D1000, "&lt;="&amp;EOMONTH(DATE(F$1,F$2,1),0)))</f>
        <v/>
      </c>
      <c r="G78" s="48" t="str">
        <f>IF($D78="","", (SUMIFS(Transacoes!$D$3:$D1000,Transacoes!$C$3:$C1000,$D78,Transacoes!$B$3:$B1000,"C", Transacoes!$A$3:$A1000, "&lt;"&amp;EOMONTH(DATE(G$1,G$2,1),0))-SUMIFS(Transacoes!$D$3:$D1000,Transacoes!$C$3:$C1000,$D78,Transacoes!$B$3:$B1000,"V", Transacoes!$A$3:$A1000, "&lt;"&amp;EOMONTH(DATE(G$1,G$2,1),0)))*SUMIFS(Prov_Auto!$E$3:$E1000, Prov_Auto!$A$3:$A1000, $D78, Prov_Auto!$D$3:$D1000,"&gt;="&amp;DATE(G$1,G$2,1),Prov_Auto!$D$3:$D1000, "&lt;="&amp;EOMONTH(DATE(G$1,G$2,1),0)))</f>
        <v/>
      </c>
      <c r="H78" s="48" t="str">
        <f>IF($D78="","", (SUMIFS(Transacoes!$D$3:$D1000,Transacoes!$C$3:$C1000,$D78,Transacoes!$B$3:$B1000,"C", Transacoes!$A$3:$A1000, "&lt;"&amp;EOMONTH(DATE(H$1,H$2,1),0))-SUMIFS(Transacoes!$D$3:$D1000,Transacoes!$C$3:$C1000,$D78,Transacoes!$B$3:$B1000,"V", Transacoes!$A$3:$A1000, "&lt;"&amp;EOMONTH(DATE(H$1,H$2,1),0)))*SUMIFS(Prov_Auto!$E$3:$E1000, Prov_Auto!$A$3:$A1000, $D78, Prov_Auto!$D$3:$D1000,"&gt;="&amp;DATE(H$1,H$2,1),Prov_Auto!$D$3:$D1000, "&lt;="&amp;EOMONTH(DATE(H$1,H$2,1),0)))</f>
        <v/>
      </c>
      <c r="I78" s="48" t="str">
        <f>IF($D78="","", (SUMIFS(Transacoes!$D$3:$D1000,Transacoes!$C$3:$C1000,$D78,Transacoes!$B$3:$B1000,"C", Transacoes!$A$3:$A1000, "&lt;"&amp;EOMONTH(DATE(I$1,I$2,1),0))-SUMIFS(Transacoes!$D$3:$D1000,Transacoes!$C$3:$C1000,$D78,Transacoes!$B$3:$B1000,"V", Transacoes!$A$3:$A1000, "&lt;"&amp;EOMONTH(DATE(I$1,I$2,1),0)))*SUMIFS(Prov_Auto!$E$3:$E1000, Prov_Auto!$A$3:$A1000, $D78, Prov_Auto!$D$3:$D1000,"&gt;="&amp;DATE(I$1,I$2,1),Prov_Auto!$D$3:$D1000, "&lt;="&amp;EOMONTH(DATE(I$1,I$2,1),0)))</f>
        <v/>
      </c>
      <c r="J78" s="48" t="str">
        <f>IF($D78="","", (SUMIFS(Transacoes!$D$3:$D1000,Transacoes!$C$3:$C1000,$D78,Transacoes!$B$3:$B1000,"C", Transacoes!$A$3:$A1000, "&lt;"&amp;EOMONTH(DATE(J$1,J$2,1),0))-SUMIFS(Transacoes!$D$3:$D1000,Transacoes!$C$3:$C1000,$D78,Transacoes!$B$3:$B1000,"V", Transacoes!$A$3:$A1000, "&lt;"&amp;EOMONTH(DATE(J$1,J$2,1),0)))*SUMIFS(Prov_Auto!$E$3:$E1000, Prov_Auto!$A$3:$A1000, $D78, Prov_Auto!$D$3:$D1000,"&gt;="&amp;DATE(J$1,J$2,1),Prov_Auto!$D$3:$D1000, "&lt;="&amp;EOMONTH(DATE(J$1,J$2,1),0)))</f>
        <v/>
      </c>
      <c r="K78" s="48" t="str">
        <f>IF($D78="","", (SUMIFS(Transacoes!$D$3:$D1000,Transacoes!$C$3:$C1000,$D78,Transacoes!$B$3:$B1000,"C", Transacoes!$A$3:$A1000, "&lt;"&amp;EOMONTH(DATE(K$1,K$2,1),0))-SUMIFS(Transacoes!$D$3:$D1000,Transacoes!$C$3:$C1000,$D78,Transacoes!$B$3:$B1000,"V", Transacoes!$A$3:$A1000, "&lt;"&amp;EOMONTH(DATE(K$1,K$2,1),0)))*SUMIFS(Prov_Auto!$E$3:$E1000, Prov_Auto!$A$3:$A1000, $D78, Prov_Auto!$D$3:$D1000,"&gt;="&amp;DATE(K$1,K$2,1),Prov_Auto!$D$3:$D1000, "&lt;="&amp;EOMONTH(DATE(K$1,K$2,1),0)))</f>
        <v/>
      </c>
      <c r="L78" s="48" t="str">
        <f>IF($D78="","", (SUMIFS(Transacoes!$D$3:$D1000,Transacoes!$C$3:$C1000,$D78,Transacoes!$B$3:$B1000,"C", Transacoes!$A$3:$A1000, "&lt;"&amp;EOMONTH(DATE(L$1,L$2,1),0))-SUMIFS(Transacoes!$D$3:$D1000,Transacoes!$C$3:$C1000,$D78,Transacoes!$B$3:$B1000,"V", Transacoes!$A$3:$A1000, "&lt;"&amp;EOMONTH(DATE(L$1,L$2,1),0)))*SUMIFS(Prov_Auto!$E$3:$E1000, Prov_Auto!$A$3:$A1000, $D78, Prov_Auto!$D$3:$D1000,"&gt;="&amp;DATE(L$1,L$2,1),Prov_Auto!$D$3:$D1000, "&lt;="&amp;EOMONTH(DATE(L$1,L$2,1),0)))</f>
        <v/>
      </c>
      <c r="M78" s="48" t="str">
        <f>IF($D78="","", (SUMIFS(Transacoes!$D$3:$D1000,Transacoes!$C$3:$C1000,$D78,Transacoes!$B$3:$B1000,"C", Transacoes!$A$3:$A1000, "&lt;"&amp;EOMONTH(DATE(M$1,M$2,1),0))-SUMIFS(Transacoes!$D$3:$D1000,Transacoes!$C$3:$C1000,$D78,Transacoes!$B$3:$B1000,"V", Transacoes!$A$3:$A1000, "&lt;"&amp;EOMONTH(DATE(M$1,M$2,1),0)))*SUMIFS(Prov_Auto!$E$3:$E1000, Prov_Auto!$A$3:$A1000, $D78, Prov_Auto!$D$3:$D1000,"&gt;="&amp;DATE(M$1,M$2,1),Prov_Auto!$D$3:$D1000, "&lt;="&amp;EOMONTH(DATE(M$1,M$2,1),0)))</f>
        <v/>
      </c>
      <c r="N78" s="48" t="str">
        <f>IF($D78="","", (SUMIFS(Transacoes!$D$3:$D1000,Transacoes!$C$3:$C1000,$D78,Transacoes!$B$3:$B1000,"C", Transacoes!$A$3:$A1000, "&lt;"&amp;EOMONTH(DATE(N$1,N$2,1),0))-SUMIFS(Transacoes!$D$3:$D1000,Transacoes!$C$3:$C1000,$D78,Transacoes!$B$3:$B1000,"V", Transacoes!$A$3:$A1000, "&lt;"&amp;EOMONTH(DATE(N$1,N$2,1),0)))*SUMIFS(Prov_Auto!$E$3:$E1000, Prov_Auto!$A$3:$A1000, $D78, Prov_Auto!$D$3:$D1000,"&gt;="&amp;DATE(N$1,N$2,1),Prov_Auto!$D$3:$D1000, "&lt;="&amp;EOMONTH(DATE(N$1,N$2,1),0)))</f>
        <v/>
      </c>
      <c r="O78" s="48" t="str">
        <f>IF($D78="","", (SUMIFS(Transacoes!$D$3:$D1000,Transacoes!$C$3:$C1000,$D78,Transacoes!$B$3:$B1000,"C", Transacoes!$A$3:$A1000, "&lt;"&amp;EOMONTH(DATE(O$1,O$2,1),0))-SUMIFS(Transacoes!$D$3:$D1000,Transacoes!$C$3:$C1000,$D78,Transacoes!$B$3:$B1000,"V", Transacoes!$A$3:$A1000, "&lt;"&amp;EOMONTH(DATE(O$1,O$2,1),0)))*SUMIFS(Prov_Auto!$E$3:$E1000, Prov_Auto!$A$3:$A1000, $D78, Prov_Auto!$D$3:$D1000,"&gt;="&amp;DATE(O$1,O$2,1),Prov_Auto!$D$3:$D1000, "&lt;="&amp;EOMONTH(DATE(O$1,O$2,1),0)))</f>
        <v/>
      </c>
      <c r="P78" s="48" t="str">
        <f>IF($D78="","", (SUMIFS(Transacoes!$D$3:$D1000,Transacoes!$C$3:$C1000,$D78,Transacoes!$B$3:$B1000,"C", Transacoes!$A$3:$A1000, "&lt;"&amp;EOMONTH(DATE(P$1,P$2,1),0))-SUMIFS(Transacoes!$D$3:$D1000,Transacoes!$C$3:$C1000,$D78,Transacoes!$B$3:$B1000,"V", Transacoes!$A$3:$A1000, "&lt;"&amp;EOMONTH(DATE(P$1,P$2,1),0)))*SUMIFS(Prov_Auto!$E$3:$E1000, Prov_Auto!$A$3:$A1000, $D78, Prov_Auto!$D$3:$D1000,"&gt;="&amp;DATE(P$1,P$2,1),Prov_Auto!$D$3:$D1000, "&lt;="&amp;EOMONTH(DATE(P$1,P$2,1),0)))</f>
        <v/>
      </c>
      <c r="Q78" s="48" t="str">
        <f>IF($D78="","", (SUMIFS(Transacoes!$D$3:$D1000,Transacoes!$C$3:$C1000,$D78,Transacoes!$B$3:$B1000,"C", Transacoes!$A$3:$A1000, "&lt;"&amp;EOMONTH(DATE(Q$1,Q$2,1),0))-SUMIFS(Transacoes!$D$3:$D1000,Transacoes!$C$3:$C1000,$D78,Transacoes!$B$3:$B1000,"V", Transacoes!$A$3:$A1000, "&lt;"&amp;EOMONTH(DATE(Q$1,Q$2,1),0)))*SUMIFS(Prov_Auto!$E$3:$E1000, Prov_Auto!$A$3:$A1000, $D78, Prov_Auto!$D$3:$D1000,"&gt;="&amp;DATE(Q$1,Q$2,1),Prov_Auto!$D$3:$D1000, "&lt;="&amp;EOMONTH(DATE(Q$1,Q$2,1),0)))</f>
        <v/>
      </c>
      <c r="R78" s="47"/>
    </row>
    <row r="79">
      <c r="A79" s="47"/>
      <c r="B79" s="47"/>
      <c r="C79" s="47"/>
      <c r="D79" s="87"/>
      <c r="E79" s="48" t="str">
        <f>IF($D79="","", (SUMIFS(Transacoes!$D$3:$D1000,Transacoes!$C$3:$C1000,$D79,Transacoes!$B$3:$B1000,"C", Transacoes!$A$3:$A1000, "&lt;"&amp;EOMONTH(DATE(E$1,E$2,1),0))-SUMIFS(Transacoes!$D$3:$D1000,Transacoes!$C$3:$C1000,$D79,Transacoes!$B$3:$B1000,"V", Transacoes!$A$3:$A1000, "&lt;"&amp;EOMONTH(DATE(E$1,E$2,1),0)))*SUMIFS(Prov_Auto!$E$3:$E1000, Prov_Auto!$A$3:$A1000, $D79, Prov_Auto!$D$3:$D1000,"&gt;="&amp;DATE(E$1,E$2,1),Prov_Auto!$D$3:$D1000, "&lt;="&amp;EOMONTH(DATE(E$1,E$2,1),0)))</f>
        <v/>
      </c>
      <c r="F79" s="48" t="str">
        <f>IF($D79="","", (SUMIFS(Transacoes!$D$3:$D1000,Transacoes!$C$3:$C1000,$D79,Transacoes!$B$3:$B1000,"C", Transacoes!$A$3:$A1000, "&lt;"&amp;EOMONTH(DATE(F$1,F$2,1),0))-SUMIFS(Transacoes!$D$3:$D1000,Transacoes!$C$3:$C1000,$D79,Transacoes!$B$3:$B1000,"V", Transacoes!$A$3:$A1000, "&lt;"&amp;EOMONTH(DATE(F$1,F$2,1),0)))*SUMIFS(Prov_Auto!$E$3:$E1000, Prov_Auto!$A$3:$A1000, $D79, Prov_Auto!$D$3:$D1000,"&gt;="&amp;DATE(F$1,F$2,1),Prov_Auto!$D$3:$D1000, "&lt;="&amp;EOMONTH(DATE(F$1,F$2,1),0)))</f>
        <v/>
      </c>
      <c r="G79" s="48" t="str">
        <f>IF($D79="","", (SUMIFS(Transacoes!$D$3:$D1000,Transacoes!$C$3:$C1000,$D79,Transacoes!$B$3:$B1000,"C", Transacoes!$A$3:$A1000, "&lt;"&amp;EOMONTH(DATE(G$1,G$2,1),0))-SUMIFS(Transacoes!$D$3:$D1000,Transacoes!$C$3:$C1000,$D79,Transacoes!$B$3:$B1000,"V", Transacoes!$A$3:$A1000, "&lt;"&amp;EOMONTH(DATE(G$1,G$2,1),0)))*SUMIFS(Prov_Auto!$E$3:$E1000, Prov_Auto!$A$3:$A1000, $D79, Prov_Auto!$D$3:$D1000,"&gt;="&amp;DATE(G$1,G$2,1),Prov_Auto!$D$3:$D1000, "&lt;="&amp;EOMONTH(DATE(G$1,G$2,1),0)))</f>
        <v/>
      </c>
      <c r="H79" s="48" t="str">
        <f>IF($D79="","", (SUMIFS(Transacoes!$D$3:$D1000,Transacoes!$C$3:$C1000,$D79,Transacoes!$B$3:$B1000,"C", Transacoes!$A$3:$A1000, "&lt;"&amp;EOMONTH(DATE(H$1,H$2,1),0))-SUMIFS(Transacoes!$D$3:$D1000,Transacoes!$C$3:$C1000,$D79,Transacoes!$B$3:$B1000,"V", Transacoes!$A$3:$A1000, "&lt;"&amp;EOMONTH(DATE(H$1,H$2,1),0)))*SUMIFS(Prov_Auto!$E$3:$E1000, Prov_Auto!$A$3:$A1000, $D79, Prov_Auto!$D$3:$D1000,"&gt;="&amp;DATE(H$1,H$2,1),Prov_Auto!$D$3:$D1000, "&lt;="&amp;EOMONTH(DATE(H$1,H$2,1),0)))</f>
        <v/>
      </c>
      <c r="I79" s="48" t="str">
        <f>IF($D79="","", (SUMIFS(Transacoes!$D$3:$D1000,Transacoes!$C$3:$C1000,$D79,Transacoes!$B$3:$B1000,"C", Transacoes!$A$3:$A1000, "&lt;"&amp;EOMONTH(DATE(I$1,I$2,1),0))-SUMIFS(Transacoes!$D$3:$D1000,Transacoes!$C$3:$C1000,$D79,Transacoes!$B$3:$B1000,"V", Transacoes!$A$3:$A1000, "&lt;"&amp;EOMONTH(DATE(I$1,I$2,1),0)))*SUMIFS(Prov_Auto!$E$3:$E1000, Prov_Auto!$A$3:$A1000, $D79, Prov_Auto!$D$3:$D1000,"&gt;="&amp;DATE(I$1,I$2,1),Prov_Auto!$D$3:$D1000, "&lt;="&amp;EOMONTH(DATE(I$1,I$2,1),0)))</f>
        <v/>
      </c>
      <c r="J79" s="48" t="str">
        <f>IF($D79="","", (SUMIFS(Transacoes!$D$3:$D1000,Transacoes!$C$3:$C1000,$D79,Transacoes!$B$3:$B1000,"C", Transacoes!$A$3:$A1000, "&lt;"&amp;EOMONTH(DATE(J$1,J$2,1),0))-SUMIFS(Transacoes!$D$3:$D1000,Transacoes!$C$3:$C1000,$D79,Transacoes!$B$3:$B1000,"V", Transacoes!$A$3:$A1000, "&lt;"&amp;EOMONTH(DATE(J$1,J$2,1),0)))*SUMIFS(Prov_Auto!$E$3:$E1000, Prov_Auto!$A$3:$A1000, $D79, Prov_Auto!$D$3:$D1000,"&gt;="&amp;DATE(J$1,J$2,1),Prov_Auto!$D$3:$D1000, "&lt;="&amp;EOMONTH(DATE(J$1,J$2,1),0)))</f>
        <v/>
      </c>
      <c r="K79" s="48" t="str">
        <f>IF($D79="","", (SUMIFS(Transacoes!$D$3:$D1000,Transacoes!$C$3:$C1000,$D79,Transacoes!$B$3:$B1000,"C", Transacoes!$A$3:$A1000, "&lt;"&amp;EOMONTH(DATE(K$1,K$2,1),0))-SUMIFS(Transacoes!$D$3:$D1000,Transacoes!$C$3:$C1000,$D79,Transacoes!$B$3:$B1000,"V", Transacoes!$A$3:$A1000, "&lt;"&amp;EOMONTH(DATE(K$1,K$2,1),0)))*SUMIFS(Prov_Auto!$E$3:$E1000, Prov_Auto!$A$3:$A1000, $D79, Prov_Auto!$D$3:$D1000,"&gt;="&amp;DATE(K$1,K$2,1),Prov_Auto!$D$3:$D1000, "&lt;="&amp;EOMONTH(DATE(K$1,K$2,1),0)))</f>
        <v/>
      </c>
      <c r="L79" s="48" t="str">
        <f>IF($D79="","", (SUMIFS(Transacoes!$D$3:$D1000,Transacoes!$C$3:$C1000,$D79,Transacoes!$B$3:$B1000,"C", Transacoes!$A$3:$A1000, "&lt;"&amp;EOMONTH(DATE(L$1,L$2,1),0))-SUMIFS(Transacoes!$D$3:$D1000,Transacoes!$C$3:$C1000,$D79,Transacoes!$B$3:$B1000,"V", Transacoes!$A$3:$A1000, "&lt;"&amp;EOMONTH(DATE(L$1,L$2,1),0)))*SUMIFS(Prov_Auto!$E$3:$E1000, Prov_Auto!$A$3:$A1000, $D79, Prov_Auto!$D$3:$D1000,"&gt;="&amp;DATE(L$1,L$2,1),Prov_Auto!$D$3:$D1000, "&lt;="&amp;EOMONTH(DATE(L$1,L$2,1),0)))</f>
        <v/>
      </c>
      <c r="M79" s="48" t="str">
        <f>IF($D79="","", (SUMIFS(Transacoes!$D$3:$D1000,Transacoes!$C$3:$C1000,$D79,Transacoes!$B$3:$B1000,"C", Transacoes!$A$3:$A1000, "&lt;"&amp;EOMONTH(DATE(M$1,M$2,1),0))-SUMIFS(Transacoes!$D$3:$D1000,Transacoes!$C$3:$C1000,$D79,Transacoes!$B$3:$B1000,"V", Transacoes!$A$3:$A1000, "&lt;"&amp;EOMONTH(DATE(M$1,M$2,1),0)))*SUMIFS(Prov_Auto!$E$3:$E1000, Prov_Auto!$A$3:$A1000, $D79, Prov_Auto!$D$3:$D1000,"&gt;="&amp;DATE(M$1,M$2,1),Prov_Auto!$D$3:$D1000, "&lt;="&amp;EOMONTH(DATE(M$1,M$2,1),0)))</f>
        <v/>
      </c>
      <c r="N79" s="48" t="str">
        <f>IF($D79="","", (SUMIFS(Transacoes!$D$3:$D1000,Transacoes!$C$3:$C1000,$D79,Transacoes!$B$3:$B1000,"C", Transacoes!$A$3:$A1000, "&lt;"&amp;EOMONTH(DATE(N$1,N$2,1),0))-SUMIFS(Transacoes!$D$3:$D1000,Transacoes!$C$3:$C1000,$D79,Transacoes!$B$3:$B1000,"V", Transacoes!$A$3:$A1000, "&lt;"&amp;EOMONTH(DATE(N$1,N$2,1),0)))*SUMIFS(Prov_Auto!$E$3:$E1000, Prov_Auto!$A$3:$A1000, $D79, Prov_Auto!$D$3:$D1000,"&gt;="&amp;DATE(N$1,N$2,1),Prov_Auto!$D$3:$D1000, "&lt;="&amp;EOMONTH(DATE(N$1,N$2,1),0)))</f>
        <v/>
      </c>
      <c r="O79" s="48" t="str">
        <f>IF($D79="","", (SUMIFS(Transacoes!$D$3:$D1000,Transacoes!$C$3:$C1000,$D79,Transacoes!$B$3:$B1000,"C", Transacoes!$A$3:$A1000, "&lt;"&amp;EOMONTH(DATE(O$1,O$2,1),0))-SUMIFS(Transacoes!$D$3:$D1000,Transacoes!$C$3:$C1000,$D79,Transacoes!$B$3:$B1000,"V", Transacoes!$A$3:$A1000, "&lt;"&amp;EOMONTH(DATE(O$1,O$2,1),0)))*SUMIFS(Prov_Auto!$E$3:$E1000, Prov_Auto!$A$3:$A1000, $D79, Prov_Auto!$D$3:$D1000,"&gt;="&amp;DATE(O$1,O$2,1),Prov_Auto!$D$3:$D1000, "&lt;="&amp;EOMONTH(DATE(O$1,O$2,1),0)))</f>
        <v/>
      </c>
      <c r="P79" s="48" t="str">
        <f>IF($D79="","", (SUMIFS(Transacoes!$D$3:$D1000,Transacoes!$C$3:$C1000,$D79,Transacoes!$B$3:$B1000,"C", Transacoes!$A$3:$A1000, "&lt;"&amp;EOMONTH(DATE(P$1,P$2,1),0))-SUMIFS(Transacoes!$D$3:$D1000,Transacoes!$C$3:$C1000,$D79,Transacoes!$B$3:$B1000,"V", Transacoes!$A$3:$A1000, "&lt;"&amp;EOMONTH(DATE(P$1,P$2,1),0)))*SUMIFS(Prov_Auto!$E$3:$E1000, Prov_Auto!$A$3:$A1000, $D79, Prov_Auto!$D$3:$D1000,"&gt;="&amp;DATE(P$1,P$2,1),Prov_Auto!$D$3:$D1000, "&lt;="&amp;EOMONTH(DATE(P$1,P$2,1),0)))</f>
        <v/>
      </c>
      <c r="Q79" s="48" t="str">
        <f>IF($D79="","", (SUMIFS(Transacoes!$D$3:$D1000,Transacoes!$C$3:$C1000,$D79,Transacoes!$B$3:$B1000,"C", Transacoes!$A$3:$A1000, "&lt;"&amp;EOMONTH(DATE(Q$1,Q$2,1),0))-SUMIFS(Transacoes!$D$3:$D1000,Transacoes!$C$3:$C1000,$D79,Transacoes!$B$3:$B1000,"V", Transacoes!$A$3:$A1000, "&lt;"&amp;EOMONTH(DATE(Q$1,Q$2,1),0)))*SUMIFS(Prov_Auto!$E$3:$E1000, Prov_Auto!$A$3:$A1000, $D79, Prov_Auto!$D$3:$D1000,"&gt;="&amp;DATE(Q$1,Q$2,1),Prov_Auto!$D$3:$D1000, "&lt;="&amp;EOMONTH(DATE(Q$1,Q$2,1),0)))</f>
        <v/>
      </c>
      <c r="R79" s="47"/>
    </row>
    <row r="80">
      <c r="A80" s="47"/>
      <c r="B80" s="47"/>
      <c r="C80" s="47"/>
      <c r="D80" s="87"/>
      <c r="E80" s="48" t="str">
        <f>IF($D80="","", (SUMIFS(Transacoes!$D$3:$D1000,Transacoes!$C$3:$C1000,$D80,Transacoes!$B$3:$B1000,"C", Transacoes!$A$3:$A1000, "&lt;"&amp;EOMONTH(DATE(E$1,E$2,1),0))-SUMIFS(Transacoes!$D$3:$D1000,Transacoes!$C$3:$C1000,$D80,Transacoes!$B$3:$B1000,"V", Transacoes!$A$3:$A1000, "&lt;"&amp;EOMONTH(DATE(E$1,E$2,1),0)))*SUMIFS(Prov_Auto!$E$3:$E1000, Prov_Auto!$A$3:$A1000, $D80, Prov_Auto!$D$3:$D1000,"&gt;="&amp;DATE(E$1,E$2,1),Prov_Auto!$D$3:$D1000, "&lt;="&amp;EOMONTH(DATE(E$1,E$2,1),0)))</f>
        <v/>
      </c>
      <c r="F80" s="48" t="str">
        <f>IF($D80="","", (SUMIFS(Transacoes!$D$3:$D1000,Transacoes!$C$3:$C1000,$D80,Transacoes!$B$3:$B1000,"C", Transacoes!$A$3:$A1000, "&lt;"&amp;EOMONTH(DATE(F$1,F$2,1),0))-SUMIFS(Transacoes!$D$3:$D1000,Transacoes!$C$3:$C1000,$D80,Transacoes!$B$3:$B1000,"V", Transacoes!$A$3:$A1000, "&lt;"&amp;EOMONTH(DATE(F$1,F$2,1),0)))*SUMIFS(Prov_Auto!$E$3:$E1000, Prov_Auto!$A$3:$A1000, $D80, Prov_Auto!$D$3:$D1000,"&gt;="&amp;DATE(F$1,F$2,1),Prov_Auto!$D$3:$D1000, "&lt;="&amp;EOMONTH(DATE(F$1,F$2,1),0)))</f>
        <v/>
      </c>
      <c r="G80" s="48" t="str">
        <f>IF($D80="","", (SUMIFS(Transacoes!$D$3:$D1000,Transacoes!$C$3:$C1000,$D80,Transacoes!$B$3:$B1000,"C", Transacoes!$A$3:$A1000, "&lt;"&amp;EOMONTH(DATE(G$1,G$2,1),0))-SUMIFS(Transacoes!$D$3:$D1000,Transacoes!$C$3:$C1000,$D80,Transacoes!$B$3:$B1000,"V", Transacoes!$A$3:$A1000, "&lt;"&amp;EOMONTH(DATE(G$1,G$2,1),0)))*SUMIFS(Prov_Auto!$E$3:$E1000, Prov_Auto!$A$3:$A1000, $D80, Prov_Auto!$D$3:$D1000,"&gt;="&amp;DATE(G$1,G$2,1),Prov_Auto!$D$3:$D1000, "&lt;="&amp;EOMONTH(DATE(G$1,G$2,1),0)))</f>
        <v/>
      </c>
      <c r="H80" s="48" t="str">
        <f>IF($D80="","", (SUMIFS(Transacoes!$D$3:$D1000,Transacoes!$C$3:$C1000,$D80,Transacoes!$B$3:$B1000,"C", Transacoes!$A$3:$A1000, "&lt;"&amp;EOMONTH(DATE(H$1,H$2,1),0))-SUMIFS(Transacoes!$D$3:$D1000,Transacoes!$C$3:$C1000,$D80,Transacoes!$B$3:$B1000,"V", Transacoes!$A$3:$A1000, "&lt;"&amp;EOMONTH(DATE(H$1,H$2,1),0)))*SUMIFS(Prov_Auto!$E$3:$E1000, Prov_Auto!$A$3:$A1000, $D80, Prov_Auto!$D$3:$D1000,"&gt;="&amp;DATE(H$1,H$2,1),Prov_Auto!$D$3:$D1000, "&lt;="&amp;EOMONTH(DATE(H$1,H$2,1),0)))</f>
        <v/>
      </c>
      <c r="I80" s="48" t="str">
        <f>IF($D80="","", (SUMIFS(Transacoes!$D$3:$D1000,Transacoes!$C$3:$C1000,$D80,Transacoes!$B$3:$B1000,"C", Transacoes!$A$3:$A1000, "&lt;"&amp;EOMONTH(DATE(I$1,I$2,1),0))-SUMIFS(Transacoes!$D$3:$D1000,Transacoes!$C$3:$C1000,$D80,Transacoes!$B$3:$B1000,"V", Transacoes!$A$3:$A1000, "&lt;"&amp;EOMONTH(DATE(I$1,I$2,1),0)))*SUMIFS(Prov_Auto!$E$3:$E1000, Prov_Auto!$A$3:$A1000, $D80, Prov_Auto!$D$3:$D1000,"&gt;="&amp;DATE(I$1,I$2,1),Prov_Auto!$D$3:$D1000, "&lt;="&amp;EOMONTH(DATE(I$1,I$2,1),0)))</f>
        <v/>
      </c>
      <c r="J80" s="48" t="str">
        <f>IF($D80="","", (SUMIFS(Transacoes!$D$3:$D1000,Transacoes!$C$3:$C1000,$D80,Transacoes!$B$3:$B1000,"C", Transacoes!$A$3:$A1000, "&lt;"&amp;EOMONTH(DATE(J$1,J$2,1),0))-SUMIFS(Transacoes!$D$3:$D1000,Transacoes!$C$3:$C1000,$D80,Transacoes!$B$3:$B1000,"V", Transacoes!$A$3:$A1000, "&lt;"&amp;EOMONTH(DATE(J$1,J$2,1),0)))*SUMIFS(Prov_Auto!$E$3:$E1000, Prov_Auto!$A$3:$A1000, $D80, Prov_Auto!$D$3:$D1000,"&gt;="&amp;DATE(J$1,J$2,1),Prov_Auto!$D$3:$D1000, "&lt;="&amp;EOMONTH(DATE(J$1,J$2,1),0)))</f>
        <v/>
      </c>
      <c r="K80" s="48" t="str">
        <f>IF($D80="","", (SUMIFS(Transacoes!$D$3:$D1000,Transacoes!$C$3:$C1000,$D80,Transacoes!$B$3:$B1000,"C", Transacoes!$A$3:$A1000, "&lt;"&amp;EOMONTH(DATE(K$1,K$2,1),0))-SUMIFS(Transacoes!$D$3:$D1000,Transacoes!$C$3:$C1000,$D80,Transacoes!$B$3:$B1000,"V", Transacoes!$A$3:$A1000, "&lt;"&amp;EOMONTH(DATE(K$1,K$2,1),0)))*SUMIFS(Prov_Auto!$E$3:$E1000, Prov_Auto!$A$3:$A1000, $D80, Prov_Auto!$D$3:$D1000,"&gt;="&amp;DATE(K$1,K$2,1),Prov_Auto!$D$3:$D1000, "&lt;="&amp;EOMONTH(DATE(K$1,K$2,1),0)))</f>
        <v/>
      </c>
      <c r="L80" s="48" t="str">
        <f>IF($D80="","", (SUMIFS(Transacoes!$D$3:$D1000,Transacoes!$C$3:$C1000,$D80,Transacoes!$B$3:$B1000,"C", Transacoes!$A$3:$A1000, "&lt;"&amp;EOMONTH(DATE(L$1,L$2,1),0))-SUMIFS(Transacoes!$D$3:$D1000,Transacoes!$C$3:$C1000,$D80,Transacoes!$B$3:$B1000,"V", Transacoes!$A$3:$A1000, "&lt;"&amp;EOMONTH(DATE(L$1,L$2,1),0)))*SUMIFS(Prov_Auto!$E$3:$E1000, Prov_Auto!$A$3:$A1000, $D80, Prov_Auto!$D$3:$D1000,"&gt;="&amp;DATE(L$1,L$2,1),Prov_Auto!$D$3:$D1000, "&lt;="&amp;EOMONTH(DATE(L$1,L$2,1),0)))</f>
        <v/>
      </c>
      <c r="M80" s="48" t="str">
        <f>IF($D80="","", (SUMIFS(Transacoes!$D$3:$D1000,Transacoes!$C$3:$C1000,$D80,Transacoes!$B$3:$B1000,"C", Transacoes!$A$3:$A1000, "&lt;"&amp;EOMONTH(DATE(M$1,M$2,1),0))-SUMIFS(Transacoes!$D$3:$D1000,Transacoes!$C$3:$C1000,$D80,Transacoes!$B$3:$B1000,"V", Transacoes!$A$3:$A1000, "&lt;"&amp;EOMONTH(DATE(M$1,M$2,1),0)))*SUMIFS(Prov_Auto!$E$3:$E1000, Prov_Auto!$A$3:$A1000, $D80, Prov_Auto!$D$3:$D1000,"&gt;="&amp;DATE(M$1,M$2,1),Prov_Auto!$D$3:$D1000, "&lt;="&amp;EOMONTH(DATE(M$1,M$2,1),0)))</f>
        <v/>
      </c>
      <c r="N80" s="48" t="str">
        <f>IF($D80="","", (SUMIFS(Transacoes!$D$3:$D1000,Transacoes!$C$3:$C1000,$D80,Transacoes!$B$3:$B1000,"C", Transacoes!$A$3:$A1000, "&lt;"&amp;EOMONTH(DATE(N$1,N$2,1),0))-SUMIFS(Transacoes!$D$3:$D1000,Transacoes!$C$3:$C1000,$D80,Transacoes!$B$3:$B1000,"V", Transacoes!$A$3:$A1000, "&lt;"&amp;EOMONTH(DATE(N$1,N$2,1),0)))*SUMIFS(Prov_Auto!$E$3:$E1000, Prov_Auto!$A$3:$A1000, $D80, Prov_Auto!$D$3:$D1000,"&gt;="&amp;DATE(N$1,N$2,1),Prov_Auto!$D$3:$D1000, "&lt;="&amp;EOMONTH(DATE(N$1,N$2,1),0)))</f>
        <v/>
      </c>
      <c r="O80" s="48" t="str">
        <f>IF($D80="","", (SUMIFS(Transacoes!$D$3:$D1000,Transacoes!$C$3:$C1000,$D80,Transacoes!$B$3:$B1000,"C", Transacoes!$A$3:$A1000, "&lt;"&amp;EOMONTH(DATE(O$1,O$2,1),0))-SUMIFS(Transacoes!$D$3:$D1000,Transacoes!$C$3:$C1000,$D80,Transacoes!$B$3:$B1000,"V", Transacoes!$A$3:$A1000, "&lt;"&amp;EOMONTH(DATE(O$1,O$2,1),0)))*SUMIFS(Prov_Auto!$E$3:$E1000, Prov_Auto!$A$3:$A1000, $D80, Prov_Auto!$D$3:$D1000,"&gt;="&amp;DATE(O$1,O$2,1),Prov_Auto!$D$3:$D1000, "&lt;="&amp;EOMONTH(DATE(O$1,O$2,1),0)))</f>
        <v/>
      </c>
      <c r="P80" s="48" t="str">
        <f>IF($D80="","", (SUMIFS(Transacoes!$D$3:$D1000,Transacoes!$C$3:$C1000,$D80,Transacoes!$B$3:$B1000,"C", Transacoes!$A$3:$A1000, "&lt;"&amp;EOMONTH(DATE(P$1,P$2,1),0))-SUMIFS(Transacoes!$D$3:$D1000,Transacoes!$C$3:$C1000,$D80,Transacoes!$B$3:$B1000,"V", Transacoes!$A$3:$A1000, "&lt;"&amp;EOMONTH(DATE(P$1,P$2,1),0)))*SUMIFS(Prov_Auto!$E$3:$E1000, Prov_Auto!$A$3:$A1000, $D80, Prov_Auto!$D$3:$D1000,"&gt;="&amp;DATE(P$1,P$2,1),Prov_Auto!$D$3:$D1000, "&lt;="&amp;EOMONTH(DATE(P$1,P$2,1),0)))</f>
        <v/>
      </c>
      <c r="Q80" s="48" t="str">
        <f>IF($D80="","", (SUMIFS(Transacoes!$D$3:$D1000,Transacoes!$C$3:$C1000,$D80,Transacoes!$B$3:$B1000,"C", Transacoes!$A$3:$A1000, "&lt;"&amp;EOMONTH(DATE(Q$1,Q$2,1),0))-SUMIFS(Transacoes!$D$3:$D1000,Transacoes!$C$3:$C1000,$D80,Transacoes!$B$3:$B1000,"V", Transacoes!$A$3:$A1000, "&lt;"&amp;EOMONTH(DATE(Q$1,Q$2,1),0)))*SUMIFS(Prov_Auto!$E$3:$E1000, Prov_Auto!$A$3:$A1000, $D80, Prov_Auto!$D$3:$D1000,"&gt;="&amp;DATE(Q$1,Q$2,1),Prov_Auto!$D$3:$D1000, "&lt;="&amp;EOMONTH(DATE(Q$1,Q$2,1),0)))</f>
        <v/>
      </c>
      <c r="R80" s="47"/>
    </row>
    <row r="81">
      <c r="A81" s="47"/>
      <c r="B81" s="47"/>
      <c r="C81" s="47"/>
      <c r="D81" s="87"/>
      <c r="E81" s="48" t="str">
        <f>IF($D81="","", (SUMIFS(Transacoes!$D$3:$D1000,Transacoes!$C$3:$C1000,$D81,Transacoes!$B$3:$B1000,"C", Transacoes!$A$3:$A1000, "&lt;"&amp;EOMONTH(DATE(E$1,E$2,1),0))-SUMIFS(Transacoes!$D$3:$D1000,Transacoes!$C$3:$C1000,$D81,Transacoes!$B$3:$B1000,"V", Transacoes!$A$3:$A1000, "&lt;"&amp;EOMONTH(DATE(E$1,E$2,1),0)))*SUMIFS(Prov_Auto!$E$3:$E1000, Prov_Auto!$A$3:$A1000, $D81, Prov_Auto!$D$3:$D1000,"&gt;="&amp;DATE(E$1,E$2,1),Prov_Auto!$D$3:$D1000, "&lt;="&amp;EOMONTH(DATE(E$1,E$2,1),0)))</f>
        <v/>
      </c>
      <c r="F81" s="48" t="str">
        <f>IF($D81="","", (SUMIFS(Transacoes!$D$3:$D1000,Transacoes!$C$3:$C1000,$D81,Transacoes!$B$3:$B1000,"C", Transacoes!$A$3:$A1000, "&lt;"&amp;EOMONTH(DATE(F$1,F$2,1),0))-SUMIFS(Transacoes!$D$3:$D1000,Transacoes!$C$3:$C1000,$D81,Transacoes!$B$3:$B1000,"V", Transacoes!$A$3:$A1000, "&lt;"&amp;EOMONTH(DATE(F$1,F$2,1),0)))*SUMIFS(Prov_Auto!$E$3:$E1000, Prov_Auto!$A$3:$A1000, $D81, Prov_Auto!$D$3:$D1000,"&gt;="&amp;DATE(F$1,F$2,1),Prov_Auto!$D$3:$D1000, "&lt;="&amp;EOMONTH(DATE(F$1,F$2,1),0)))</f>
        <v/>
      </c>
      <c r="G81" s="48" t="str">
        <f>IF($D81="","", (SUMIFS(Transacoes!$D$3:$D1000,Transacoes!$C$3:$C1000,$D81,Transacoes!$B$3:$B1000,"C", Transacoes!$A$3:$A1000, "&lt;"&amp;EOMONTH(DATE(G$1,G$2,1),0))-SUMIFS(Transacoes!$D$3:$D1000,Transacoes!$C$3:$C1000,$D81,Transacoes!$B$3:$B1000,"V", Transacoes!$A$3:$A1000, "&lt;"&amp;EOMONTH(DATE(G$1,G$2,1),0)))*SUMIFS(Prov_Auto!$E$3:$E1000, Prov_Auto!$A$3:$A1000, $D81, Prov_Auto!$D$3:$D1000,"&gt;="&amp;DATE(G$1,G$2,1),Prov_Auto!$D$3:$D1000, "&lt;="&amp;EOMONTH(DATE(G$1,G$2,1),0)))</f>
        <v/>
      </c>
      <c r="H81" s="48" t="str">
        <f>IF($D81="","", (SUMIFS(Transacoes!$D$3:$D1000,Transacoes!$C$3:$C1000,$D81,Transacoes!$B$3:$B1000,"C", Transacoes!$A$3:$A1000, "&lt;"&amp;EOMONTH(DATE(H$1,H$2,1),0))-SUMIFS(Transacoes!$D$3:$D1000,Transacoes!$C$3:$C1000,$D81,Transacoes!$B$3:$B1000,"V", Transacoes!$A$3:$A1000, "&lt;"&amp;EOMONTH(DATE(H$1,H$2,1),0)))*SUMIFS(Prov_Auto!$E$3:$E1000, Prov_Auto!$A$3:$A1000, $D81, Prov_Auto!$D$3:$D1000,"&gt;="&amp;DATE(H$1,H$2,1),Prov_Auto!$D$3:$D1000, "&lt;="&amp;EOMONTH(DATE(H$1,H$2,1),0)))</f>
        <v/>
      </c>
      <c r="I81" s="48" t="str">
        <f>IF($D81="","", (SUMIFS(Transacoes!$D$3:$D1000,Transacoes!$C$3:$C1000,$D81,Transacoes!$B$3:$B1000,"C", Transacoes!$A$3:$A1000, "&lt;"&amp;EOMONTH(DATE(I$1,I$2,1),0))-SUMIFS(Transacoes!$D$3:$D1000,Transacoes!$C$3:$C1000,$D81,Transacoes!$B$3:$B1000,"V", Transacoes!$A$3:$A1000, "&lt;"&amp;EOMONTH(DATE(I$1,I$2,1),0)))*SUMIFS(Prov_Auto!$E$3:$E1000, Prov_Auto!$A$3:$A1000, $D81, Prov_Auto!$D$3:$D1000,"&gt;="&amp;DATE(I$1,I$2,1),Prov_Auto!$D$3:$D1000, "&lt;="&amp;EOMONTH(DATE(I$1,I$2,1),0)))</f>
        <v/>
      </c>
      <c r="J81" s="48" t="str">
        <f>IF($D81="","", (SUMIFS(Transacoes!$D$3:$D1000,Transacoes!$C$3:$C1000,$D81,Transacoes!$B$3:$B1000,"C", Transacoes!$A$3:$A1000, "&lt;"&amp;EOMONTH(DATE(J$1,J$2,1),0))-SUMIFS(Transacoes!$D$3:$D1000,Transacoes!$C$3:$C1000,$D81,Transacoes!$B$3:$B1000,"V", Transacoes!$A$3:$A1000, "&lt;"&amp;EOMONTH(DATE(J$1,J$2,1),0)))*SUMIFS(Prov_Auto!$E$3:$E1000, Prov_Auto!$A$3:$A1000, $D81, Prov_Auto!$D$3:$D1000,"&gt;="&amp;DATE(J$1,J$2,1),Prov_Auto!$D$3:$D1000, "&lt;="&amp;EOMONTH(DATE(J$1,J$2,1),0)))</f>
        <v/>
      </c>
      <c r="K81" s="48" t="str">
        <f>IF($D81="","", (SUMIFS(Transacoes!$D$3:$D1000,Transacoes!$C$3:$C1000,$D81,Transacoes!$B$3:$B1000,"C", Transacoes!$A$3:$A1000, "&lt;"&amp;EOMONTH(DATE(K$1,K$2,1),0))-SUMIFS(Transacoes!$D$3:$D1000,Transacoes!$C$3:$C1000,$D81,Transacoes!$B$3:$B1000,"V", Transacoes!$A$3:$A1000, "&lt;"&amp;EOMONTH(DATE(K$1,K$2,1),0)))*SUMIFS(Prov_Auto!$E$3:$E1000, Prov_Auto!$A$3:$A1000, $D81, Prov_Auto!$D$3:$D1000,"&gt;="&amp;DATE(K$1,K$2,1),Prov_Auto!$D$3:$D1000, "&lt;="&amp;EOMONTH(DATE(K$1,K$2,1),0)))</f>
        <v/>
      </c>
      <c r="L81" s="48" t="str">
        <f>IF($D81="","", (SUMIFS(Transacoes!$D$3:$D1000,Transacoes!$C$3:$C1000,$D81,Transacoes!$B$3:$B1000,"C", Transacoes!$A$3:$A1000, "&lt;"&amp;EOMONTH(DATE(L$1,L$2,1),0))-SUMIFS(Transacoes!$D$3:$D1000,Transacoes!$C$3:$C1000,$D81,Transacoes!$B$3:$B1000,"V", Transacoes!$A$3:$A1000, "&lt;"&amp;EOMONTH(DATE(L$1,L$2,1),0)))*SUMIFS(Prov_Auto!$E$3:$E1000, Prov_Auto!$A$3:$A1000, $D81, Prov_Auto!$D$3:$D1000,"&gt;="&amp;DATE(L$1,L$2,1),Prov_Auto!$D$3:$D1000, "&lt;="&amp;EOMONTH(DATE(L$1,L$2,1),0)))</f>
        <v/>
      </c>
      <c r="M81" s="48" t="str">
        <f>IF($D81="","", (SUMIFS(Transacoes!$D$3:$D1000,Transacoes!$C$3:$C1000,$D81,Transacoes!$B$3:$B1000,"C", Transacoes!$A$3:$A1000, "&lt;"&amp;EOMONTH(DATE(M$1,M$2,1),0))-SUMIFS(Transacoes!$D$3:$D1000,Transacoes!$C$3:$C1000,$D81,Transacoes!$B$3:$B1000,"V", Transacoes!$A$3:$A1000, "&lt;"&amp;EOMONTH(DATE(M$1,M$2,1),0)))*SUMIFS(Prov_Auto!$E$3:$E1000, Prov_Auto!$A$3:$A1000, $D81, Prov_Auto!$D$3:$D1000,"&gt;="&amp;DATE(M$1,M$2,1),Prov_Auto!$D$3:$D1000, "&lt;="&amp;EOMONTH(DATE(M$1,M$2,1),0)))</f>
        <v/>
      </c>
      <c r="N81" s="48" t="str">
        <f>IF($D81="","", (SUMIFS(Transacoes!$D$3:$D1000,Transacoes!$C$3:$C1000,$D81,Transacoes!$B$3:$B1000,"C", Transacoes!$A$3:$A1000, "&lt;"&amp;EOMONTH(DATE(N$1,N$2,1),0))-SUMIFS(Transacoes!$D$3:$D1000,Transacoes!$C$3:$C1000,$D81,Transacoes!$B$3:$B1000,"V", Transacoes!$A$3:$A1000, "&lt;"&amp;EOMONTH(DATE(N$1,N$2,1),0)))*SUMIFS(Prov_Auto!$E$3:$E1000, Prov_Auto!$A$3:$A1000, $D81, Prov_Auto!$D$3:$D1000,"&gt;="&amp;DATE(N$1,N$2,1),Prov_Auto!$D$3:$D1000, "&lt;="&amp;EOMONTH(DATE(N$1,N$2,1),0)))</f>
        <v/>
      </c>
      <c r="O81" s="48" t="str">
        <f>IF($D81="","", (SUMIFS(Transacoes!$D$3:$D1000,Transacoes!$C$3:$C1000,$D81,Transacoes!$B$3:$B1000,"C", Transacoes!$A$3:$A1000, "&lt;"&amp;EOMONTH(DATE(O$1,O$2,1),0))-SUMIFS(Transacoes!$D$3:$D1000,Transacoes!$C$3:$C1000,$D81,Transacoes!$B$3:$B1000,"V", Transacoes!$A$3:$A1000, "&lt;"&amp;EOMONTH(DATE(O$1,O$2,1),0)))*SUMIFS(Prov_Auto!$E$3:$E1000, Prov_Auto!$A$3:$A1000, $D81, Prov_Auto!$D$3:$D1000,"&gt;="&amp;DATE(O$1,O$2,1),Prov_Auto!$D$3:$D1000, "&lt;="&amp;EOMONTH(DATE(O$1,O$2,1),0)))</f>
        <v/>
      </c>
      <c r="P81" s="48" t="str">
        <f>IF($D81="","", (SUMIFS(Transacoes!$D$3:$D1000,Transacoes!$C$3:$C1000,$D81,Transacoes!$B$3:$B1000,"C", Transacoes!$A$3:$A1000, "&lt;"&amp;EOMONTH(DATE(P$1,P$2,1),0))-SUMIFS(Transacoes!$D$3:$D1000,Transacoes!$C$3:$C1000,$D81,Transacoes!$B$3:$B1000,"V", Transacoes!$A$3:$A1000, "&lt;"&amp;EOMONTH(DATE(P$1,P$2,1),0)))*SUMIFS(Prov_Auto!$E$3:$E1000, Prov_Auto!$A$3:$A1000, $D81, Prov_Auto!$D$3:$D1000,"&gt;="&amp;DATE(P$1,P$2,1),Prov_Auto!$D$3:$D1000, "&lt;="&amp;EOMONTH(DATE(P$1,P$2,1),0)))</f>
        <v/>
      </c>
      <c r="Q81" s="48" t="str">
        <f>IF($D81="","", (SUMIFS(Transacoes!$D$3:$D1000,Transacoes!$C$3:$C1000,$D81,Transacoes!$B$3:$B1000,"C", Transacoes!$A$3:$A1000, "&lt;"&amp;EOMONTH(DATE(Q$1,Q$2,1),0))-SUMIFS(Transacoes!$D$3:$D1000,Transacoes!$C$3:$C1000,$D81,Transacoes!$B$3:$B1000,"V", Transacoes!$A$3:$A1000, "&lt;"&amp;EOMONTH(DATE(Q$1,Q$2,1),0)))*SUMIFS(Prov_Auto!$E$3:$E1000, Prov_Auto!$A$3:$A1000, $D81, Prov_Auto!$D$3:$D1000,"&gt;="&amp;DATE(Q$1,Q$2,1),Prov_Auto!$D$3:$D1000, "&lt;="&amp;EOMONTH(DATE(Q$1,Q$2,1),0)))</f>
        <v/>
      </c>
      <c r="R81" s="47"/>
    </row>
    <row r="82">
      <c r="A82" s="47"/>
      <c r="B82" s="47"/>
      <c r="C82" s="47"/>
      <c r="D82" s="87"/>
      <c r="E82" s="48" t="str">
        <f>IF($D82="","", (SUMIFS(Transacoes!$D$3:$D1000,Transacoes!$C$3:$C1000,$D82,Transacoes!$B$3:$B1000,"C", Transacoes!$A$3:$A1000, "&lt;"&amp;EOMONTH(DATE(E$1,E$2,1),0))-SUMIFS(Transacoes!$D$3:$D1000,Transacoes!$C$3:$C1000,$D82,Transacoes!$B$3:$B1000,"V", Transacoes!$A$3:$A1000, "&lt;"&amp;EOMONTH(DATE(E$1,E$2,1),0)))*SUMIFS(Prov_Auto!$E$3:$E1000, Prov_Auto!$A$3:$A1000, $D82, Prov_Auto!$D$3:$D1000,"&gt;="&amp;DATE(E$1,E$2,1),Prov_Auto!$D$3:$D1000, "&lt;="&amp;EOMONTH(DATE(E$1,E$2,1),0)))</f>
        <v/>
      </c>
      <c r="F82" s="48" t="str">
        <f>IF($D82="","", (SUMIFS(Transacoes!$D$3:$D1000,Transacoes!$C$3:$C1000,$D82,Transacoes!$B$3:$B1000,"C", Transacoes!$A$3:$A1000, "&lt;"&amp;EOMONTH(DATE(F$1,F$2,1),0))-SUMIFS(Transacoes!$D$3:$D1000,Transacoes!$C$3:$C1000,$D82,Transacoes!$B$3:$B1000,"V", Transacoes!$A$3:$A1000, "&lt;"&amp;EOMONTH(DATE(F$1,F$2,1),0)))*SUMIFS(Prov_Auto!$E$3:$E1000, Prov_Auto!$A$3:$A1000, $D82, Prov_Auto!$D$3:$D1000,"&gt;="&amp;DATE(F$1,F$2,1),Prov_Auto!$D$3:$D1000, "&lt;="&amp;EOMONTH(DATE(F$1,F$2,1),0)))</f>
        <v/>
      </c>
      <c r="G82" s="48" t="str">
        <f>IF($D82="","", (SUMIFS(Transacoes!$D$3:$D1000,Transacoes!$C$3:$C1000,$D82,Transacoes!$B$3:$B1000,"C", Transacoes!$A$3:$A1000, "&lt;"&amp;EOMONTH(DATE(G$1,G$2,1),0))-SUMIFS(Transacoes!$D$3:$D1000,Transacoes!$C$3:$C1000,$D82,Transacoes!$B$3:$B1000,"V", Transacoes!$A$3:$A1000, "&lt;"&amp;EOMONTH(DATE(G$1,G$2,1),0)))*SUMIFS(Prov_Auto!$E$3:$E1000, Prov_Auto!$A$3:$A1000, $D82, Prov_Auto!$D$3:$D1000,"&gt;="&amp;DATE(G$1,G$2,1),Prov_Auto!$D$3:$D1000, "&lt;="&amp;EOMONTH(DATE(G$1,G$2,1),0)))</f>
        <v/>
      </c>
      <c r="H82" s="48" t="str">
        <f>IF($D82="","", (SUMIFS(Transacoes!$D$3:$D1000,Transacoes!$C$3:$C1000,$D82,Transacoes!$B$3:$B1000,"C", Transacoes!$A$3:$A1000, "&lt;"&amp;EOMONTH(DATE(H$1,H$2,1),0))-SUMIFS(Transacoes!$D$3:$D1000,Transacoes!$C$3:$C1000,$D82,Transacoes!$B$3:$B1000,"V", Transacoes!$A$3:$A1000, "&lt;"&amp;EOMONTH(DATE(H$1,H$2,1),0)))*SUMIFS(Prov_Auto!$E$3:$E1000, Prov_Auto!$A$3:$A1000, $D82, Prov_Auto!$D$3:$D1000,"&gt;="&amp;DATE(H$1,H$2,1),Prov_Auto!$D$3:$D1000, "&lt;="&amp;EOMONTH(DATE(H$1,H$2,1),0)))</f>
        <v/>
      </c>
      <c r="I82" s="48" t="str">
        <f>IF($D82="","", (SUMIFS(Transacoes!$D$3:$D1000,Transacoes!$C$3:$C1000,$D82,Transacoes!$B$3:$B1000,"C", Transacoes!$A$3:$A1000, "&lt;"&amp;EOMONTH(DATE(I$1,I$2,1),0))-SUMIFS(Transacoes!$D$3:$D1000,Transacoes!$C$3:$C1000,$D82,Transacoes!$B$3:$B1000,"V", Transacoes!$A$3:$A1000, "&lt;"&amp;EOMONTH(DATE(I$1,I$2,1),0)))*SUMIFS(Prov_Auto!$E$3:$E1000, Prov_Auto!$A$3:$A1000, $D82, Prov_Auto!$D$3:$D1000,"&gt;="&amp;DATE(I$1,I$2,1),Prov_Auto!$D$3:$D1000, "&lt;="&amp;EOMONTH(DATE(I$1,I$2,1),0)))</f>
        <v/>
      </c>
      <c r="J82" s="48" t="str">
        <f>IF($D82="","", (SUMIFS(Transacoes!$D$3:$D1000,Transacoes!$C$3:$C1000,$D82,Transacoes!$B$3:$B1000,"C", Transacoes!$A$3:$A1000, "&lt;"&amp;EOMONTH(DATE(J$1,J$2,1),0))-SUMIFS(Transacoes!$D$3:$D1000,Transacoes!$C$3:$C1000,$D82,Transacoes!$B$3:$B1000,"V", Transacoes!$A$3:$A1000, "&lt;"&amp;EOMONTH(DATE(J$1,J$2,1),0)))*SUMIFS(Prov_Auto!$E$3:$E1000, Prov_Auto!$A$3:$A1000, $D82, Prov_Auto!$D$3:$D1000,"&gt;="&amp;DATE(J$1,J$2,1),Prov_Auto!$D$3:$D1000, "&lt;="&amp;EOMONTH(DATE(J$1,J$2,1),0)))</f>
        <v/>
      </c>
      <c r="K82" s="48" t="str">
        <f>IF($D82="","", (SUMIFS(Transacoes!$D$3:$D1000,Transacoes!$C$3:$C1000,$D82,Transacoes!$B$3:$B1000,"C", Transacoes!$A$3:$A1000, "&lt;"&amp;EOMONTH(DATE(K$1,K$2,1),0))-SUMIFS(Transacoes!$D$3:$D1000,Transacoes!$C$3:$C1000,$D82,Transacoes!$B$3:$B1000,"V", Transacoes!$A$3:$A1000, "&lt;"&amp;EOMONTH(DATE(K$1,K$2,1),0)))*SUMIFS(Prov_Auto!$E$3:$E1000, Prov_Auto!$A$3:$A1000, $D82, Prov_Auto!$D$3:$D1000,"&gt;="&amp;DATE(K$1,K$2,1),Prov_Auto!$D$3:$D1000, "&lt;="&amp;EOMONTH(DATE(K$1,K$2,1),0)))</f>
        <v/>
      </c>
      <c r="L82" s="48" t="str">
        <f>IF($D82="","", (SUMIFS(Transacoes!$D$3:$D1000,Transacoes!$C$3:$C1000,$D82,Transacoes!$B$3:$B1000,"C", Transacoes!$A$3:$A1000, "&lt;"&amp;EOMONTH(DATE(L$1,L$2,1),0))-SUMIFS(Transacoes!$D$3:$D1000,Transacoes!$C$3:$C1000,$D82,Transacoes!$B$3:$B1000,"V", Transacoes!$A$3:$A1000, "&lt;"&amp;EOMONTH(DATE(L$1,L$2,1),0)))*SUMIFS(Prov_Auto!$E$3:$E1000, Prov_Auto!$A$3:$A1000, $D82, Prov_Auto!$D$3:$D1000,"&gt;="&amp;DATE(L$1,L$2,1),Prov_Auto!$D$3:$D1000, "&lt;="&amp;EOMONTH(DATE(L$1,L$2,1),0)))</f>
        <v/>
      </c>
      <c r="M82" s="48" t="str">
        <f>IF($D82="","", (SUMIFS(Transacoes!$D$3:$D1000,Transacoes!$C$3:$C1000,$D82,Transacoes!$B$3:$B1000,"C", Transacoes!$A$3:$A1000, "&lt;"&amp;EOMONTH(DATE(M$1,M$2,1),0))-SUMIFS(Transacoes!$D$3:$D1000,Transacoes!$C$3:$C1000,$D82,Transacoes!$B$3:$B1000,"V", Transacoes!$A$3:$A1000, "&lt;"&amp;EOMONTH(DATE(M$1,M$2,1),0)))*SUMIFS(Prov_Auto!$E$3:$E1000, Prov_Auto!$A$3:$A1000, $D82, Prov_Auto!$D$3:$D1000,"&gt;="&amp;DATE(M$1,M$2,1),Prov_Auto!$D$3:$D1000, "&lt;="&amp;EOMONTH(DATE(M$1,M$2,1),0)))</f>
        <v/>
      </c>
      <c r="N82" s="48" t="str">
        <f>IF($D82="","", (SUMIFS(Transacoes!$D$3:$D1000,Transacoes!$C$3:$C1000,$D82,Transacoes!$B$3:$B1000,"C", Transacoes!$A$3:$A1000, "&lt;"&amp;EOMONTH(DATE(N$1,N$2,1),0))-SUMIFS(Transacoes!$D$3:$D1000,Transacoes!$C$3:$C1000,$D82,Transacoes!$B$3:$B1000,"V", Transacoes!$A$3:$A1000, "&lt;"&amp;EOMONTH(DATE(N$1,N$2,1),0)))*SUMIFS(Prov_Auto!$E$3:$E1000, Prov_Auto!$A$3:$A1000, $D82, Prov_Auto!$D$3:$D1000,"&gt;="&amp;DATE(N$1,N$2,1),Prov_Auto!$D$3:$D1000, "&lt;="&amp;EOMONTH(DATE(N$1,N$2,1),0)))</f>
        <v/>
      </c>
      <c r="O82" s="48" t="str">
        <f>IF($D82="","", (SUMIFS(Transacoes!$D$3:$D1000,Transacoes!$C$3:$C1000,$D82,Transacoes!$B$3:$B1000,"C", Transacoes!$A$3:$A1000, "&lt;"&amp;EOMONTH(DATE(O$1,O$2,1),0))-SUMIFS(Transacoes!$D$3:$D1000,Transacoes!$C$3:$C1000,$D82,Transacoes!$B$3:$B1000,"V", Transacoes!$A$3:$A1000, "&lt;"&amp;EOMONTH(DATE(O$1,O$2,1),0)))*SUMIFS(Prov_Auto!$E$3:$E1000, Prov_Auto!$A$3:$A1000, $D82, Prov_Auto!$D$3:$D1000,"&gt;="&amp;DATE(O$1,O$2,1),Prov_Auto!$D$3:$D1000, "&lt;="&amp;EOMONTH(DATE(O$1,O$2,1),0)))</f>
        <v/>
      </c>
      <c r="P82" s="48" t="str">
        <f>IF($D82="","", (SUMIFS(Transacoes!$D$3:$D1000,Transacoes!$C$3:$C1000,$D82,Transacoes!$B$3:$B1000,"C", Transacoes!$A$3:$A1000, "&lt;"&amp;EOMONTH(DATE(P$1,P$2,1),0))-SUMIFS(Transacoes!$D$3:$D1000,Transacoes!$C$3:$C1000,$D82,Transacoes!$B$3:$B1000,"V", Transacoes!$A$3:$A1000, "&lt;"&amp;EOMONTH(DATE(P$1,P$2,1),0)))*SUMIFS(Prov_Auto!$E$3:$E1000, Prov_Auto!$A$3:$A1000, $D82, Prov_Auto!$D$3:$D1000,"&gt;="&amp;DATE(P$1,P$2,1),Prov_Auto!$D$3:$D1000, "&lt;="&amp;EOMONTH(DATE(P$1,P$2,1),0)))</f>
        <v/>
      </c>
      <c r="Q82" s="48" t="str">
        <f>IF($D82="","", (SUMIFS(Transacoes!$D$3:$D1000,Transacoes!$C$3:$C1000,$D82,Transacoes!$B$3:$B1000,"C", Transacoes!$A$3:$A1000, "&lt;"&amp;EOMONTH(DATE(Q$1,Q$2,1),0))-SUMIFS(Transacoes!$D$3:$D1000,Transacoes!$C$3:$C1000,$D82,Transacoes!$B$3:$B1000,"V", Transacoes!$A$3:$A1000, "&lt;"&amp;EOMONTH(DATE(Q$1,Q$2,1),0)))*SUMIFS(Prov_Auto!$E$3:$E1000, Prov_Auto!$A$3:$A1000, $D82, Prov_Auto!$D$3:$D1000,"&gt;="&amp;DATE(Q$1,Q$2,1),Prov_Auto!$D$3:$D1000, "&lt;="&amp;EOMONTH(DATE(Q$1,Q$2,1),0)))</f>
        <v/>
      </c>
      <c r="R82" s="47"/>
    </row>
    <row r="83">
      <c r="A83" s="47"/>
      <c r="B83" s="47"/>
      <c r="C83" s="47"/>
      <c r="D83" s="87"/>
      <c r="E83" s="48" t="str">
        <f>IF($D83="","", (SUMIFS(Transacoes!$D$3:$D1000,Transacoes!$C$3:$C1000,$D83,Transacoes!$B$3:$B1000,"C", Transacoes!$A$3:$A1000, "&lt;"&amp;EOMONTH(DATE(E$1,E$2,1),0))-SUMIFS(Transacoes!$D$3:$D1000,Transacoes!$C$3:$C1000,$D83,Transacoes!$B$3:$B1000,"V", Transacoes!$A$3:$A1000, "&lt;"&amp;EOMONTH(DATE(E$1,E$2,1),0)))*SUMIFS(Prov_Auto!$E$3:$E1000, Prov_Auto!$A$3:$A1000, $D83, Prov_Auto!$D$3:$D1000,"&gt;="&amp;DATE(E$1,E$2,1),Prov_Auto!$D$3:$D1000, "&lt;="&amp;EOMONTH(DATE(E$1,E$2,1),0)))</f>
        <v/>
      </c>
      <c r="F83" s="48" t="str">
        <f>IF($D83="","", (SUMIFS(Transacoes!$D$3:$D1000,Transacoes!$C$3:$C1000,$D83,Transacoes!$B$3:$B1000,"C", Transacoes!$A$3:$A1000, "&lt;"&amp;EOMONTH(DATE(F$1,F$2,1),0))-SUMIFS(Transacoes!$D$3:$D1000,Transacoes!$C$3:$C1000,$D83,Transacoes!$B$3:$B1000,"V", Transacoes!$A$3:$A1000, "&lt;"&amp;EOMONTH(DATE(F$1,F$2,1),0)))*SUMIFS(Prov_Auto!$E$3:$E1000, Prov_Auto!$A$3:$A1000, $D83, Prov_Auto!$D$3:$D1000,"&gt;="&amp;DATE(F$1,F$2,1),Prov_Auto!$D$3:$D1000, "&lt;="&amp;EOMONTH(DATE(F$1,F$2,1),0)))</f>
        <v/>
      </c>
      <c r="G83" s="48" t="str">
        <f>IF($D83="","", (SUMIFS(Transacoes!$D$3:$D1000,Transacoes!$C$3:$C1000,$D83,Transacoes!$B$3:$B1000,"C", Transacoes!$A$3:$A1000, "&lt;"&amp;EOMONTH(DATE(G$1,G$2,1),0))-SUMIFS(Transacoes!$D$3:$D1000,Transacoes!$C$3:$C1000,$D83,Transacoes!$B$3:$B1000,"V", Transacoes!$A$3:$A1000, "&lt;"&amp;EOMONTH(DATE(G$1,G$2,1),0)))*SUMIFS(Prov_Auto!$E$3:$E1000, Prov_Auto!$A$3:$A1000, $D83, Prov_Auto!$D$3:$D1000,"&gt;="&amp;DATE(G$1,G$2,1),Prov_Auto!$D$3:$D1000, "&lt;="&amp;EOMONTH(DATE(G$1,G$2,1),0)))</f>
        <v/>
      </c>
      <c r="H83" s="48" t="str">
        <f>IF($D83="","", (SUMIFS(Transacoes!$D$3:$D1000,Transacoes!$C$3:$C1000,$D83,Transacoes!$B$3:$B1000,"C", Transacoes!$A$3:$A1000, "&lt;"&amp;EOMONTH(DATE(H$1,H$2,1),0))-SUMIFS(Transacoes!$D$3:$D1000,Transacoes!$C$3:$C1000,$D83,Transacoes!$B$3:$B1000,"V", Transacoes!$A$3:$A1000, "&lt;"&amp;EOMONTH(DATE(H$1,H$2,1),0)))*SUMIFS(Prov_Auto!$E$3:$E1000, Prov_Auto!$A$3:$A1000, $D83, Prov_Auto!$D$3:$D1000,"&gt;="&amp;DATE(H$1,H$2,1),Prov_Auto!$D$3:$D1000, "&lt;="&amp;EOMONTH(DATE(H$1,H$2,1),0)))</f>
        <v/>
      </c>
      <c r="I83" s="48" t="str">
        <f>IF($D83="","", (SUMIFS(Transacoes!$D$3:$D1000,Transacoes!$C$3:$C1000,$D83,Transacoes!$B$3:$B1000,"C", Transacoes!$A$3:$A1000, "&lt;"&amp;EOMONTH(DATE(I$1,I$2,1),0))-SUMIFS(Transacoes!$D$3:$D1000,Transacoes!$C$3:$C1000,$D83,Transacoes!$B$3:$B1000,"V", Transacoes!$A$3:$A1000, "&lt;"&amp;EOMONTH(DATE(I$1,I$2,1),0)))*SUMIFS(Prov_Auto!$E$3:$E1000, Prov_Auto!$A$3:$A1000, $D83, Prov_Auto!$D$3:$D1000,"&gt;="&amp;DATE(I$1,I$2,1),Prov_Auto!$D$3:$D1000, "&lt;="&amp;EOMONTH(DATE(I$1,I$2,1),0)))</f>
        <v/>
      </c>
      <c r="J83" s="48" t="str">
        <f>IF($D83="","", (SUMIFS(Transacoes!$D$3:$D1000,Transacoes!$C$3:$C1000,$D83,Transacoes!$B$3:$B1000,"C", Transacoes!$A$3:$A1000, "&lt;"&amp;EOMONTH(DATE(J$1,J$2,1),0))-SUMIFS(Transacoes!$D$3:$D1000,Transacoes!$C$3:$C1000,$D83,Transacoes!$B$3:$B1000,"V", Transacoes!$A$3:$A1000, "&lt;"&amp;EOMONTH(DATE(J$1,J$2,1),0)))*SUMIFS(Prov_Auto!$E$3:$E1000, Prov_Auto!$A$3:$A1000, $D83, Prov_Auto!$D$3:$D1000,"&gt;="&amp;DATE(J$1,J$2,1),Prov_Auto!$D$3:$D1000, "&lt;="&amp;EOMONTH(DATE(J$1,J$2,1),0)))</f>
        <v/>
      </c>
      <c r="K83" s="48" t="str">
        <f>IF($D83="","", (SUMIFS(Transacoes!$D$3:$D1000,Transacoes!$C$3:$C1000,$D83,Transacoes!$B$3:$B1000,"C", Transacoes!$A$3:$A1000, "&lt;"&amp;EOMONTH(DATE(K$1,K$2,1),0))-SUMIFS(Transacoes!$D$3:$D1000,Transacoes!$C$3:$C1000,$D83,Transacoes!$B$3:$B1000,"V", Transacoes!$A$3:$A1000, "&lt;"&amp;EOMONTH(DATE(K$1,K$2,1),0)))*SUMIFS(Prov_Auto!$E$3:$E1000, Prov_Auto!$A$3:$A1000, $D83, Prov_Auto!$D$3:$D1000,"&gt;="&amp;DATE(K$1,K$2,1),Prov_Auto!$D$3:$D1000, "&lt;="&amp;EOMONTH(DATE(K$1,K$2,1),0)))</f>
        <v/>
      </c>
      <c r="L83" s="48" t="str">
        <f>IF($D83="","", (SUMIFS(Transacoes!$D$3:$D1000,Transacoes!$C$3:$C1000,$D83,Transacoes!$B$3:$B1000,"C", Transacoes!$A$3:$A1000, "&lt;"&amp;EOMONTH(DATE(L$1,L$2,1),0))-SUMIFS(Transacoes!$D$3:$D1000,Transacoes!$C$3:$C1000,$D83,Transacoes!$B$3:$B1000,"V", Transacoes!$A$3:$A1000, "&lt;"&amp;EOMONTH(DATE(L$1,L$2,1),0)))*SUMIFS(Prov_Auto!$E$3:$E1000, Prov_Auto!$A$3:$A1000, $D83, Prov_Auto!$D$3:$D1000,"&gt;="&amp;DATE(L$1,L$2,1),Prov_Auto!$D$3:$D1000, "&lt;="&amp;EOMONTH(DATE(L$1,L$2,1),0)))</f>
        <v/>
      </c>
      <c r="M83" s="48" t="str">
        <f>IF($D83="","", (SUMIFS(Transacoes!$D$3:$D1000,Transacoes!$C$3:$C1000,$D83,Transacoes!$B$3:$B1000,"C", Transacoes!$A$3:$A1000, "&lt;"&amp;EOMONTH(DATE(M$1,M$2,1),0))-SUMIFS(Transacoes!$D$3:$D1000,Transacoes!$C$3:$C1000,$D83,Transacoes!$B$3:$B1000,"V", Transacoes!$A$3:$A1000, "&lt;"&amp;EOMONTH(DATE(M$1,M$2,1),0)))*SUMIFS(Prov_Auto!$E$3:$E1000, Prov_Auto!$A$3:$A1000, $D83, Prov_Auto!$D$3:$D1000,"&gt;="&amp;DATE(M$1,M$2,1),Prov_Auto!$D$3:$D1000, "&lt;="&amp;EOMONTH(DATE(M$1,M$2,1),0)))</f>
        <v/>
      </c>
      <c r="N83" s="48" t="str">
        <f>IF($D83="","", (SUMIFS(Transacoes!$D$3:$D1000,Transacoes!$C$3:$C1000,$D83,Transacoes!$B$3:$B1000,"C", Transacoes!$A$3:$A1000, "&lt;"&amp;EOMONTH(DATE(N$1,N$2,1),0))-SUMIFS(Transacoes!$D$3:$D1000,Transacoes!$C$3:$C1000,$D83,Transacoes!$B$3:$B1000,"V", Transacoes!$A$3:$A1000, "&lt;"&amp;EOMONTH(DATE(N$1,N$2,1),0)))*SUMIFS(Prov_Auto!$E$3:$E1000, Prov_Auto!$A$3:$A1000, $D83, Prov_Auto!$D$3:$D1000,"&gt;="&amp;DATE(N$1,N$2,1),Prov_Auto!$D$3:$D1000, "&lt;="&amp;EOMONTH(DATE(N$1,N$2,1),0)))</f>
        <v/>
      </c>
      <c r="O83" s="48" t="str">
        <f>IF($D83="","", (SUMIFS(Transacoes!$D$3:$D1000,Transacoes!$C$3:$C1000,$D83,Transacoes!$B$3:$B1000,"C", Transacoes!$A$3:$A1000, "&lt;"&amp;EOMONTH(DATE(O$1,O$2,1),0))-SUMIFS(Transacoes!$D$3:$D1000,Transacoes!$C$3:$C1000,$D83,Transacoes!$B$3:$B1000,"V", Transacoes!$A$3:$A1000, "&lt;"&amp;EOMONTH(DATE(O$1,O$2,1),0)))*SUMIFS(Prov_Auto!$E$3:$E1000, Prov_Auto!$A$3:$A1000, $D83, Prov_Auto!$D$3:$D1000,"&gt;="&amp;DATE(O$1,O$2,1),Prov_Auto!$D$3:$D1000, "&lt;="&amp;EOMONTH(DATE(O$1,O$2,1),0)))</f>
        <v/>
      </c>
      <c r="P83" s="48" t="str">
        <f>IF($D83="","", (SUMIFS(Transacoes!$D$3:$D1000,Transacoes!$C$3:$C1000,$D83,Transacoes!$B$3:$B1000,"C", Transacoes!$A$3:$A1000, "&lt;"&amp;EOMONTH(DATE(P$1,P$2,1),0))-SUMIFS(Transacoes!$D$3:$D1000,Transacoes!$C$3:$C1000,$D83,Transacoes!$B$3:$B1000,"V", Transacoes!$A$3:$A1000, "&lt;"&amp;EOMONTH(DATE(P$1,P$2,1),0)))*SUMIFS(Prov_Auto!$E$3:$E1000, Prov_Auto!$A$3:$A1000, $D83, Prov_Auto!$D$3:$D1000,"&gt;="&amp;DATE(P$1,P$2,1),Prov_Auto!$D$3:$D1000, "&lt;="&amp;EOMONTH(DATE(P$1,P$2,1),0)))</f>
        <v/>
      </c>
      <c r="Q83" s="48" t="str">
        <f>IF($D83="","", (SUMIFS(Transacoes!$D$3:$D1000,Transacoes!$C$3:$C1000,$D83,Transacoes!$B$3:$B1000,"C", Transacoes!$A$3:$A1000, "&lt;"&amp;EOMONTH(DATE(Q$1,Q$2,1),0))-SUMIFS(Transacoes!$D$3:$D1000,Transacoes!$C$3:$C1000,$D83,Transacoes!$B$3:$B1000,"V", Transacoes!$A$3:$A1000, "&lt;"&amp;EOMONTH(DATE(Q$1,Q$2,1),0)))*SUMIFS(Prov_Auto!$E$3:$E1000, Prov_Auto!$A$3:$A1000, $D83, Prov_Auto!$D$3:$D1000,"&gt;="&amp;DATE(Q$1,Q$2,1),Prov_Auto!$D$3:$D1000, "&lt;="&amp;EOMONTH(DATE(Q$1,Q$2,1),0)))</f>
        <v/>
      </c>
      <c r="R83" s="47"/>
    </row>
    <row r="84">
      <c r="A84" s="47"/>
      <c r="B84" s="47"/>
      <c r="C84" s="47"/>
      <c r="D84" s="87"/>
      <c r="E84" s="48" t="str">
        <f>IF($D84="","", (SUMIFS(Transacoes!$D$3:$D1000,Transacoes!$C$3:$C1000,$D84,Transacoes!$B$3:$B1000,"C", Transacoes!$A$3:$A1000, "&lt;"&amp;EOMONTH(DATE(E$1,E$2,1),0))-SUMIFS(Transacoes!$D$3:$D1000,Transacoes!$C$3:$C1000,$D84,Transacoes!$B$3:$B1000,"V", Transacoes!$A$3:$A1000, "&lt;"&amp;EOMONTH(DATE(E$1,E$2,1),0)))*SUMIFS(Prov_Auto!$E$3:$E1000, Prov_Auto!$A$3:$A1000, $D84, Prov_Auto!$D$3:$D1000,"&gt;="&amp;DATE(E$1,E$2,1),Prov_Auto!$D$3:$D1000, "&lt;="&amp;EOMONTH(DATE(E$1,E$2,1),0)))</f>
        <v/>
      </c>
      <c r="F84" s="48" t="str">
        <f>IF($D84="","", (SUMIFS(Transacoes!$D$3:$D1000,Transacoes!$C$3:$C1000,$D84,Transacoes!$B$3:$B1000,"C", Transacoes!$A$3:$A1000, "&lt;"&amp;EOMONTH(DATE(F$1,F$2,1),0))-SUMIFS(Transacoes!$D$3:$D1000,Transacoes!$C$3:$C1000,$D84,Transacoes!$B$3:$B1000,"V", Transacoes!$A$3:$A1000, "&lt;"&amp;EOMONTH(DATE(F$1,F$2,1),0)))*SUMIFS(Prov_Auto!$E$3:$E1000, Prov_Auto!$A$3:$A1000, $D84, Prov_Auto!$D$3:$D1000,"&gt;="&amp;DATE(F$1,F$2,1),Prov_Auto!$D$3:$D1000, "&lt;="&amp;EOMONTH(DATE(F$1,F$2,1),0)))</f>
        <v/>
      </c>
      <c r="G84" s="48" t="str">
        <f>IF($D84="","", (SUMIFS(Transacoes!$D$3:$D1000,Transacoes!$C$3:$C1000,$D84,Transacoes!$B$3:$B1000,"C", Transacoes!$A$3:$A1000, "&lt;"&amp;EOMONTH(DATE(G$1,G$2,1),0))-SUMIFS(Transacoes!$D$3:$D1000,Transacoes!$C$3:$C1000,$D84,Transacoes!$B$3:$B1000,"V", Transacoes!$A$3:$A1000, "&lt;"&amp;EOMONTH(DATE(G$1,G$2,1),0)))*SUMIFS(Prov_Auto!$E$3:$E1000, Prov_Auto!$A$3:$A1000, $D84, Prov_Auto!$D$3:$D1000,"&gt;="&amp;DATE(G$1,G$2,1),Prov_Auto!$D$3:$D1000, "&lt;="&amp;EOMONTH(DATE(G$1,G$2,1),0)))</f>
        <v/>
      </c>
      <c r="H84" s="48" t="str">
        <f>IF($D84="","", (SUMIFS(Transacoes!$D$3:$D1000,Transacoes!$C$3:$C1000,$D84,Transacoes!$B$3:$B1000,"C", Transacoes!$A$3:$A1000, "&lt;"&amp;EOMONTH(DATE(H$1,H$2,1),0))-SUMIFS(Transacoes!$D$3:$D1000,Transacoes!$C$3:$C1000,$D84,Transacoes!$B$3:$B1000,"V", Transacoes!$A$3:$A1000, "&lt;"&amp;EOMONTH(DATE(H$1,H$2,1),0)))*SUMIFS(Prov_Auto!$E$3:$E1000, Prov_Auto!$A$3:$A1000, $D84, Prov_Auto!$D$3:$D1000,"&gt;="&amp;DATE(H$1,H$2,1),Prov_Auto!$D$3:$D1000, "&lt;="&amp;EOMONTH(DATE(H$1,H$2,1),0)))</f>
        <v/>
      </c>
      <c r="I84" s="48" t="str">
        <f>IF($D84="","", (SUMIFS(Transacoes!$D$3:$D1000,Transacoes!$C$3:$C1000,$D84,Transacoes!$B$3:$B1000,"C", Transacoes!$A$3:$A1000, "&lt;"&amp;EOMONTH(DATE(I$1,I$2,1),0))-SUMIFS(Transacoes!$D$3:$D1000,Transacoes!$C$3:$C1000,$D84,Transacoes!$B$3:$B1000,"V", Transacoes!$A$3:$A1000, "&lt;"&amp;EOMONTH(DATE(I$1,I$2,1),0)))*SUMIFS(Prov_Auto!$E$3:$E1000, Prov_Auto!$A$3:$A1000, $D84, Prov_Auto!$D$3:$D1000,"&gt;="&amp;DATE(I$1,I$2,1),Prov_Auto!$D$3:$D1000, "&lt;="&amp;EOMONTH(DATE(I$1,I$2,1),0)))</f>
        <v/>
      </c>
      <c r="J84" s="48" t="str">
        <f>IF($D84="","", (SUMIFS(Transacoes!$D$3:$D1000,Transacoes!$C$3:$C1000,$D84,Transacoes!$B$3:$B1000,"C", Transacoes!$A$3:$A1000, "&lt;"&amp;EOMONTH(DATE(J$1,J$2,1),0))-SUMIFS(Transacoes!$D$3:$D1000,Transacoes!$C$3:$C1000,$D84,Transacoes!$B$3:$B1000,"V", Transacoes!$A$3:$A1000, "&lt;"&amp;EOMONTH(DATE(J$1,J$2,1),0)))*SUMIFS(Prov_Auto!$E$3:$E1000, Prov_Auto!$A$3:$A1000, $D84, Prov_Auto!$D$3:$D1000,"&gt;="&amp;DATE(J$1,J$2,1),Prov_Auto!$D$3:$D1000, "&lt;="&amp;EOMONTH(DATE(J$1,J$2,1),0)))</f>
        <v/>
      </c>
      <c r="K84" s="48" t="str">
        <f>IF($D84="","", (SUMIFS(Transacoes!$D$3:$D1000,Transacoes!$C$3:$C1000,$D84,Transacoes!$B$3:$B1000,"C", Transacoes!$A$3:$A1000, "&lt;"&amp;EOMONTH(DATE(K$1,K$2,1),0))-SUMIFS(Transacoes!$D$3:$D1000,Transacoes!$C$3:$C1000,$D84,Transacoes!$B$3:$B1000,"V", Transacoes!$A$3:$A1000, "&lt;"&amp;EOMONTH(DATE(K$1,K$2,1),0)))*SUMIFS(Prov_Auto!$E$3:$E1000, Prov_Auto!$A$3:$A1000, $D84, Prov_Auto!$D$3:$D1000,"&gt;="&amp;DATE(K$1,K$2,1),Prov_Auto!$D$3:$D1000, "&lt;="&amp;EOMONTH(DATE(K$1,K$2,1),0)))</f>
        <v/>
      </c>
      <c r="L84" s="48" t="str">
        <f>IF($D84="","", (SUMIFS(Transacoes!$D$3:$D1000,Transacoes!$C$3:$C1000,$D84,Transacoes!$B$3:$B1000,"C", Transacoes!$A$3:$A1000, "&lt;"&amp;EOMONTH(DATE(L$1,L$2,1),0))-SUMIFS(Transacoes!$D$3:$D1000,Transacoes!$C$3:$C1000,$D84,Transacoes!$B$3:$B1000,"V", Transacoes!$A$3:$A1000, "&lt;"&amp;EOMONTH(DATE(L$1,L$2,1),0)))*SUMIFS(Prov_Auto!$E$3:$E1000, Prov_Auto!$A$3:$A1000, $D84, Prov_Auto!$D$3:$D1000,"&gt;="&amp;DATE(L$1,L$2,1),Prov_Auto!$D$3:$D1000, "&lt;="&amp;EOMONTH(DATE(L$1,L$2,1),0)))</f>
        <v/>
      </c>
      <c r="M84" s="48" t="str">
        <f>IF($D84="","", (SUMIFS(Transacoes!$D$3:$D1000,Transacoes!$C$3:$C1000,$D84,Transacoes!$B$3:$B1000,"C", Transacoes!$A$3:$A1000, "&lt;"&amp;EOMONTH(DATE(M$1,M$2,1),0))-SUMIFS(Transacoes!$D$3:$D1000,Transacoes!$C$3:$C1000,$D84,Transacoes!$B$3:$B1000,"V", Transacoes!$A$3:$A1000, "&lt;"&amp;EOMONTH(DATE(M$1,M$2,1),0)))*SUMIFS(Prov_Auto!$E$3:$E1000, Prov_Auto!$A$3:$A1000, $D84, Prov_Auto!$D$3:$D1000,"&gt;="&amp;DATE(M$1,M$2,1),Prov_Auto!$D$3:$D1000, "&lt;="&amp;EOMONTH(DATE(M$1,M$2,1),0)))</f>
        <v/>
      </c>
      <c r="N84" s="48" t="str">
        <f>IF($D84="","", (SUMIFS(Transacoes!$D$3:$D1000,Transacoes!$C$3:$C1000,$D84,Transacoes!$B$3:$B1000,"C", Transacoes!$A$3:$A1000, "&lt;"&amp;EOMONTH(DATE(N$1,N$2,1),0))-SUMIFS(Transacoes!$D$3:$D1000,Transacoes!$C$3:$C1000,$D84,Transacoes!$B$3:$B1000,"V", Transacoes!$A$3:$A1000, "&lt;"&amp;EOMONTH(DATE(N$1,N$2,1),0)))*SUMIFS(Prov_Auto!$E$3:$E1000, Prov_Auto!$A$3:$A1000, $D84, Prov_Auto!$D$3:$D1000,"&gt;="&amp;DATE(N$1,N$2,1),Prov_Auto!$D$3:$D1000, "&lt;="&amp;EOMONTH(DATE(N$1,N$2,1),0)))</f>
        <v/>
      </c>
      <c r="O84" s="48" t="str">
        <f>IF($D84="","", (SUMIFS(Transacoes!$D$3:$D1000,Transacoes!$C$3:$C1000,$D84,Transacoes!$B$3:$B1000,"C", Transacoes!$A$3:$A1000, "&lt;"&amp;EOMONTH(DATE(O$1,O$2,1),0))-SUMIFS(Transacoes!$D$3:$D1000,Transacoes!$C$3:$C1000,$D84,Transacoes!$B$3:$B1000,"V", Transacoes!$A$3:$A1000, "&lt;"&amp;EOMONTH(DATE(O$1,O$2,1),0)))*SUMIFS(Prov_Auto!$E$3:$E1000, Prov_Auto!$A$3:$A1000, $D84, Prov_Auto!$D$3:$D1000,"&gt;="&amp;DATE(O$1,O$2,1),Prov_Auto!$D$3:$D1000, "&lt;="&amp;EOMONTH(DATE(O$1,O$2,1),0)))</f>
        <v/>
      </c>
      <c r="P84" s="48" t="str">
        <f>IF($D84="","", (SUMIFS(Transacoes!$D$3:$D1000,Transacoes!$C$3:$C1000,$D84,Transacoes!$B$3:$B1000,"C", Transacoes!$A$3:$A1000, "&lt;"&amp;EOMONTH(DATE(P$1,P$2,1),0))-SUMIFS(Transacoes!$D$3:$D1000,Transacoes!$C$3:$C1000,$D84,Transacoes!$B$3:$B1000,"V", Transacoes!$A$3:$A1000, "&lt;"&amp;EOMONTH(DATE(P$1,P$2,1),0)))*SUMIFS(Prov_Auto!$E$3:$E1000, Prov_Auto!$A$3:$A1000, $D84, Prov_Auto!$D$3:$D1000,"&gt;="&amp;DATE(P$1,P$2,1),Prov_Auto!$D$3:$D1000, "&lt;="&amp;EOMONTH(DATE(P$1,P$2,1),0)))</f>
        <v/>
      </c>
      <c r="Q84" s="48" t="str">
        <f>IF($D84="","", (SUMIFS(Transacoes!$D$3:$D1000,Transacoes!$C$3:$C1000,$D84,Transacoes!$B$3:$B1000,"C", Transacoes!$A$3:$A1000, "&lt;"&amp;EOMONTH(DATE(Q$1,Q$2,1),0))-SUMIFS(Transacoes!$D$3:$D1000,Transacoes!$C$3:$C1000,$D84,Transacoes!$B$3:$B1000,"V", Transacoes!$A$3:$A1000, "&lt;"&amp;EOMONTH(DATE(Q$1,Q$2,1),0)))*SUMIFS(Prov_Auto!$E$3:$E1000, Prov_Auto!$A$3:$A1000, $D84, Prov_Auto!$D$3:$D1000,"&gt;="&amp;DATE(Q$1,Q$2,1),Prov_Auto!$D$3:$D1000, "&lt;="&amp;EOMONTH(DATE(Q$1,Q$2,1),0)))</f>
        <v/>
      </c>
      <c r="R84" s="47"/>
    </row>
    <row r="85">
      <c r="A85" s="47"/>
      <c r="B85" s="47"/>
      <c r="C85" s="47"/>
      <c r="D85" s="87"/>
      <c r="E85" s="48" t="str">
        <f>IF($D85="","", (SUMIFS(Transacoes!$D$3:$D1000,Transacoes!$C$3:$C1000,$D85,Transacoes!$B$3:$B1000,"C", Transacoes!$A$3:$A1000, "&lt;"&amp;EOMONTH(DATE(E$1,E$2,1),0))-SUMIFS(Transacoes!$D$3:$D1000,Transacoes!$C$3:$C1000,$D85,Transacoes!$B$3:$B1000,"V", Transacoes!$A$3:$A1000, "&lt;"&amp;EOMONTH(DATE(E$1,E$2,1),0)))*SUMIFS(Prov_Auto!$E$3:$E1000, Prov_Auto!$A$3:$A1000, $D85, Prov_Auto!$D$3:$D1000,"&gt;="&amp;DATE(E$1,E$2,1),Prov_Auto!$D$3:$D1000, "&lt;="&amp;EOMONTH(DATE(E$1,E$2,1),0)))</f>
        <v/>
      </c>
      <c r="F85" s="48" t="str">
        <f>IF($D85="","", (SUMIFS(Transacoes!$D$3:$D1000,Transacoes!$C$3:$C1000,$D85,Transacoes!$B$3:$B1000,"C", Transacoes!$A$3:$A1000, "&lt;"&amp;EOMONTH(DATE(F$1,F$2,1),0))-SUMIFS(Transacoes!$D$3:$D1000,Transacoes!$C$3:$C1000,$D85,Transacoes!$B$3:$B1000,"V", Transacoes!$A$3:$A1000, "&lt;"&amp;EOMONTH(DATE(F$1,F$2,1),0)))*SUMIFS(Prov_Auto!$E$3:$E1000, Prov_Auto!$A$3:$A1000, $D85, Prov_Auto!$D$3:$D1000,"&gt;="&amp;DATE(F$1,F$2,1),Prov_Auto!$D$3:$D1000, "&lt;="&amp;EOMONTH(DATE(F$1,F$2,1),0)))</f>
        <v/>
      </c>
      <c r="G85" s="48" t="str">
        <f>IF($D85="","", (SUMIFS(Transacoes!$D$3:$D1000,Transacoes!$C$3:$C1000,$D85,Transacoes!$B$3:$B1000,"C", Transacoes!$A$3:$A1000, "&lt;"&amp;EOMONTH(DATE(G$1,G$2,1),0))-SUMIFS(Transacoes!$D$3:$D1000,Transacoes!$C$3:$C1000,$D85,Transacoes!$B$3:$B1000,"V", Transacoes!$A$3:$A1000, "&lt;"&amp;EOMONTH(DATE(G$1,G$2,1),0)))*SUMIFS(Prov_Auto!$E$3:$E1000, Prov_Auto!$A$3:$A1000, $D85, Prov_Auto!$D$3:$D1000,"&gt;="&amp;DATE(G$1,G$2,1),Prov_Auto!$D$3:$D1000, "&lt;="&amp;EOMONTH(DATE(G$1,G$2,1),0)))</f>
        <v/>
      </c>
      <c r="H85" s="48" t="str">
        <f>IF($D85="","", (SUMIFS(Transacoes!$D$3:$D1000,Transacoes!$C$3:$C1000,$D85,Transacoes!$B$3:$B1000,"C", Transacoes!$A$3:$A1000, "&lt;"&amp;EOMONTH(DATE(H$1,H$2,1),0))-SUMIFS(Transacoes!$D$3:$D1000,Transacoes!$C$3:$C1000,$D85,Transacoes!$B$3:$B1000,"V", Transacoes!$A$3:$A1000, "&lt;"&amp;EOMONTH(DATE(H$1,H$2,1),0)))*SUMIFS(Prov_Auto!$E$3:$E1000, Prov_Auto!$A$3:$A1000, $D85, Prov_Auto!$D$3:$D1000,"&gt;="&amp;DATE(H$1,H$2,1),Prov_Auto!$D$3:$D1000, "&lt;="&amp;EOMONTH(DATE(H$1,H$2,1),0)))</f>
        <v/>
      </c>
      <c r="I85" s="48" t="str">
        <f>IF($D85="","", (SUMIFS(Transacoes!$D$3:$D1000,Transacoes!$C$3:$C1000,$D85,Transacoes!$B$3:$B1000,"C", Transacoes!$A$3:$A1000, "&lt;"&amp;EOMONTH(DATE(I$1,I$2,1),0))-SUMIFS(Transacoes!$D$3:$D1000,Transacoes!$C$3:$C1000,$D85,Transacoes!$B$3:$B1000,"V", Transacoes!$A$3:$A1000, "&lt;"&amp;EOMONTH(DATE(I$1,I$2,1),0)))*SUMIFS(Prov_Auto!$E$3:$E1000, Prov_Auto!$A$3:$A1000, $D85, Prov_Auto!$D$3:$D1000,"&gt;="&amp;DATE(I$1,I$2,1),Prov_Auto!$D$3:$D1000, "&lt;="&amp;EOMONTH(DATE(I$1,I$2,1),0)))</f>
        <v/>
      </c>
      <c r="J85" s="48" t="str">
        <f>IF($D85="","", (SUMIFS(Transacoes!$D$3:$D1000,Transacoes!$C$3:$C1000,$D85,Transacoes!$B$3:$B1000,"C", Transacoes!$A$3:$A1000, "&lt;"&amp;EOMONTH(DATE(J$1,J$2,1),0))-SUMIFS(Transacoes!$D$3:$D1000,Transacoes!$C$3:$C1000,$D85,Transacoes!$B$3:$B1000,"V", Transacoes!$A$3:$A1000, "&lt;"&amp;EOMONTH(DATE(J$1,J$2,1),0)))*SUMIFS(Prov_Auto!$E$3:$E1000, Prov_Auto!$A$3:$A1000, $D85, Prov_Auto!$D$3:$D1000,"&gt;="&amp;DATE(J$1,J$2,1),Prov_Auto!$D$3:$D1000, "&lt;="&amp;EOMONTH(DATE(J$1,J$2,1),0)))</f>
        <v/>
      </c>
      <c r="K85" s="48" t="str">
        <f>IF($D85="","", (SUMIFS(Transacoes!$D$3:$D1000,Transacoes!$C$3:$C1000,$D85,Transacoes!$B$3:$B1000,"C", Transacoes!$A$3:$A1000, "&lt;"&amp;EOMONTH(DATE(K$1,K$2,1),0))-SUMIFS(Transacoes!$D$3:$D1000,Transacoes!$C$3:$C1000,$D85,Transacoes!$B$3:$B1000,"V", Transacoes!$A$3:$A1000, "&lt;"&amp;EOMONTH(DATE(K$1,K$2,1),0)))*SUMIFS(Prov_Auto!$E$3:$E1000, Prov_Auto!$A$3:$A1000, $D85, Prov_Auto!$D$3:$D1000,"&gt;="&amp;DATE(K$1,K$2,1),Prov_Auto!$D$3:$D1000, "&lt;="&amp;EOMONTH(DATE(K$1,K$2,1),0)))</f>
        <v/>
      </c>
      <c r="L85" s="48" t="str">
        <f>IF($D85="","", (SUMIFS(Transacoes!$D$3:$D1000,Transacoes!$C$3:$C1000,$D85,Transacoes!$B$3:$B1000,"C", Transacoes!$A$3:$A1000, "&lt;"&amp;EOMONTH(DATE(L$1,L$2,1),0))-SUMIFS(Transacoes!$D$3:$D1000,Transacoes!$C$3:$C1000,$D85,Transacoes!$B$3:$B1000,"V", Transacoes!$A$3:$A1000, "&lt;"&amp;EOMONTH(DATE(L$1,L$2,1),0)))*SUMIFS(Prov_Auto!$E$3:$E1000, Prov_Auto!$A$3:$A1000, $D85, Prov_Auto!$D$3:$D1000,"&gt;="&amp;DATE(L$1,L$2,1),Prov_Auto!$D$3:$D1000, "&lt;="&amp;EOMONTH(DATE(L$1,L$2,1),0)))</f>
        <v/>
      </c>
      <c r="M85" s="48" t="str">
        <f>IF($D85="","", (SUMIFS(Transacoes!$D$3:$D1000,Transacoes!$C$3:$C1000,$D85,Transacoes!$B$3:$B1000,"C", Transacoes!$A$3:$A1000, "&lt;"&amp;EOMONTH(DATE(M$1,M$2,1),0))-SUMIFS(Transacoes!$D$3:$D1000,Transacoes!$C$3:$C1000,$D85,Transacoes!$B$3:$B1000,"V", Transacoes!$A$3:$A1000, "&lt;"&amp;EOMONTH(DATE(M$1,M$2,1),0)))*SUMIFS(Prov_Auto!$E$3:$E1000, Prov_Auto!$A$3:$A1000, $D85, Prov_Auto!$D$3:$D1000,"&gt;="&amp;DATE(M$1,M$2,1),Prov_Auto!$D$3:$D1000, "&lt;="&amp;EOMONTH(DATE(M$1,M$2,1),0)))</f>
        <v/>
      </c>
      <c r="N85" s="48" t="str">
        <f>IF($D85="","", (SUMIFS(Transacoes!$D$3:$D1000,Transacoes!$C$3:$C1000,$D85,Transacoes!$B$3:$B1000,"C", Transacoes!$A$3:$A1000, "&lt;"&amp;EOMONTH(DATE(N$1,N$2,1),0))-SUMIFS(Transacoes!$D$3:$D1000,Transacoes!$C$3:$C1000,$D85,Transacoes!$B$3:$B1000,"V", Transacoes!$A$3:$A1000, "&lt;"&amp;EOMONTH(DATE(N$1,N$2,1),0)))*SUMIFS(Prov_Auto!$E$3:$E1000, Prov_Auto!$A$3:$A1000, $D85, Prov_Auto!$D$3:$D1000,"&gt;="&amp;DATE(N$1,N$2,1),Prov_Auto!$D$3:$D1000, "&lt;="&amp;EOMONTH(DATE(N$1,N$2,1),0)))</f>
        <v/>
      </c>
      <c r="O85" s="48" t="str">
        <f>IF($D85="","", (SUMIFS(Transacoes!$D$3:$D1000,Transacoes!$C$3:$C1000,$D85,Transacoes!$B$3:$B1000,"C", Transacoes!$A$3:$A1000, "&lt;"&amp;EOMONTH(DATE(O$1,O$2,1),0))-SUMIFS(Transacoes!$D$3:$D1000,Transacoes!$C$3:$C1000,$D85,Transacoes!$B$3:$B1000,"V", Transacoes!$A$3:$A1000, "&lt;"&amp;EOMONTH(DATE(O$1,O$2,1),0)))*SUMIFS(Prov_Auto!$E$3:$E1000, Prov_Auto!$A$3:$A1000, $D85, Prov_Auto!$D$3:$D1000,"&gt;="&amp;DATE(O$1,O$2,1),Prov_Auto!$D$3:$D1000, "&lt;="&amp;EOMONTH(DATE(O$1,O$2,1),0)))</f>
        <v/>
      </c>
      <c r="P85" s="48" t="str">
        <f>IF($D85="","", (SUMIFS(Transacoes!$D$3:$D1000,Transacoes!$C$3:$C1000,$D85,Transacoes!$B$3:$B1000,"C", Transacoes!$A$3:$A1000, "&lt;"&amp;EOMONTH(DATE(P$1,P$2,1),0))-SUMIFS(Transacoes!$D$3:$D1000,Transacoes!$C$3:$C1000,$D85,Transacoes!$B$3:$B1000,"V", Transacoes!$A$3:$A1000, "&lt;"&amp;EOMONTH(DATE(P$1,P$2,1),0)))*SUMIFS(Prov_Auto!$E$3:$E1000, Prov_Auto!$A$3:$A1000, $D85, Prov_Auto!$D$3:$D1000,"&gt;="&amp;DATE(P$1,P$2,1),Prov_Auto!$D$3:$D1000, "&lt;="&amp;EOMONTH(DATE(P$1,P$2,1),0)))</f>
        <v/>
      </c>
      <c r="Q85" s="48" t="str">
        <f>IF($D85="","", (SUMIFS(Transacoes!$D$3:$D1000,Transacoes!$C$3:$C1000,$D85,Transacoes!$B$3:$B1000,"C", Transacoes!$A$3:$A1000, "&lt;"&amp;EOMONTH(DATE(Q$1,Q$2,1),0))-SUMIFS(Transacoes!$D$3:$D1000,Transacoes!$C$3:$C1000,$D85,Transacoes!$B$3:$B1000,"V", Transacoes!$A$3:$A1000, "&lt;"&amp;EOMONTH(DATE(Q$1,Q$2,1),0)))*SUMIFS(Prov_Auto!$E$3:$E1000, Prov_Auto!$A$3:$A1000, $D85, Prov_Auto!$D$3:$D1000,"&gt;="&amp;DATE(Q$1,Q$2,1),Prov_Auto!$D$3:$D1000, "&lt;="&amp;EOMONTH(DATE(Q$1,Q$2,1),0)))</f>
        <v/>
      </c>
      <c r="R85" s="47"/>
    </row>
    <row r="86">
      <c r="A86" s="47"/>
      <c r="B86" s="47"/>
      <c r="C86" s="47"/>
      <c r="D86" s="87"/>
      <c r="E86" s="48" t="str">
        <f>IF($D86="","", (SUMIFS(Transacoes!$D$3:$D1000,Transacoes!$C$3:$C1000,$D86,Transacoes!$B$3:$B1000,"C", Transacoes!$A$3:$A1000, "&lt;"&amp;EOMONTH(DATE(E$1,E$2,1),0))-SUMIFS(Transacoes!$D$3:$D1000,Transacoes!$C$3:$C1000,$D86,Transacoes!$B$3:$B1000,"V", Transacoes!$A$3:$A1000, "&lt;"&amp;EOMONTH(DATE(E$1,E$2,1),0)))*SUMIFS(Prov_Auto!$E$3:$E1000, Prov_Auto!$A$3:$A1000, $D86, Prov_Auto!$D$3:$D1000,"&gt;="&amp;DATE(E$1,E$2,1),Prov_Auto!$D$3:$D1000, "&lt;="&amp;EOMONTH(DATE(E$1,E$2,1),0)))</f>
        <v/>
      </c>
      <c r="F86" s="48" t="str">
        <f>IF($D86="","", (SUMIFS(Transacoes!$D$3:$D1000,Transacoes!$C$3:$C1000,$D86,Transacoes!$B$3:$B1000,"C", Transacoes!$A$3:$A1000, "&lt;"&amp;EOMONTH(DATE(F$1,F$2,1),0))-SUMIFS(Transacoes!$D$3:$D1000,Transacoes!$C$3:$C1000,$D86,Transacoes!$B$3:$B1000,"V", Transacoes!$A$3:$A1000, "&lt;"&amp;EOMONTH(DATE(F$1,F$2,1),0)))*SUMIFS(Prov_Auto!$E$3:$E1000, Prov_Auto!$A$3:$A1000, $D86, Prov_Auto!$D$3:$D1000,"&gt;="&amp;DATE(F$1,F$2,1),Prov_Auto!$D$3:$D1000, "&lt;="&amp;EOMONTH(DATE(F$1,F$2,1),0)))</f>
        <v/>
      </c>
      <c r="G86" s="48" t="str">
        <f>IF($D86="","", (SUMIFS(Transacoes!$D$3:$D1000,Transacoes!$C$3:$C1000,$D86,Transacoes!$B$3:$B1000,"C", Transacoes!$A$3:$A1000, "&lt;"&amp;EOMONTH(DATE(G$1,G$2,1),0))-SUMIFS(Transacoes!$D$3:$D1000,Transacoes!$C$3:$C1000,$D86,Transacoes!$B$3:$B1000,"V", Transacoes!$A$3:$A1000, "&lt;"&amp;EOMONTH(DATE(G$1,G$2,1),0)))*SUMIFS(Prov_Auto!$E$3:$E1000, Prov_Auto!$A$3:$A1000, $D86, Prov_Auto!$D$3:$D1000,"&gt;="&amp;DATE(G$1,G$2,1),Prov_Auto!$D$3:$D1000, "&lt;="&amp;EOMONTH(DATE(G$1,G$2,1),0)))</f>
        <v/>
      </c>
      <c r="H86" s="48" t="str">
        <f>IF($D86="","", (SUMIFS(Transacoes!$D$3:$D1000,Transacoes!$C$3:$C1000,$D86,Transacoes!$B$3:$B1000,"C", Transacoes!$A$3:$A1000, "&lt;"&amp;EOMONTH(DATE(H$1,H$2,1),0))-SUMIFS(Transacoes!$D$3:$D1000,Transacoes!$C$3:$C1000,$D86,Transacoes!$B$3:$B1000,"V", Transacoes!$A$3:$A1000, "&lt;"&amp;EOMONTH(DATE(H$1,H$2,1),0)))*SUMIFS(Prov_Auto!$E$3:$E1000, Prov_Auto!$A$3:$A1000, $D86, Prov_Auto!$D$3:$D1000,"&gt;="&amp;DATE(H$1,H$2,1),Prov_Auto!$D$3:$D1000, "&lt;="&amp;EOMONTH(DATE(H$1,H$2,1),0)))</f>
        <v/>
      </c>
      <c r="I86" s="48" t="str">
        <f>IF($D86="","", (SUMIFS(Transacoes!$D$3:$D1000,Transacoes!$C$3:$C1000,$D86,Transacoes!$B$3:$B1000,"C", Transacoes!$A$3:$A1000, "&lt;"&amp;EOMONTH(DATE(I$1,I$2,1),0))-SUMIFS(Transacoes!$D$3:$D1000,Transacoes!$C$3:$C1000,$D86,Transacoes!$B$3:$B1000,"V", Transacoes!$A$3:$A1000, "&lt;"&amp;EOMONTH(DATE(I$1,I$2,1),0)))*SUMIFS(Prov_Auto!$E$3:$E1000, Prov_Auto!$A$3:$A1000, $D86, Prov_Auto!$D$3:$D1000,"&gt;="&amp;DATE(I$1,I$2,1),Prov_Auto!$D$3:$D1000, "&lt;="&amp;EOMONTH(DATE(I$1,I$2,1),0)))</f>
        <v/>
      </c>
      <c r="J86" s="48" t="str">
        <f>IF($D86="","", (SUMIFS(Transacoes!$D$3:$D1000,Transacoes!$C$3:$C1000,$D86,Transacoes!$B$3:$B1000,"C", Transacoes!$A$3:$A1000, "&lt;"&amp;EOMONTH(DATE(J$1,J$2,1),0))-SUMIFS(Transacoes!$D$3:$D1000,Transacoes!$C$3:$C1000,$D86,Transacoes!$B$3:$B1000,"V", Transacoes!$A$3:$A1000, "&lt;"&amp;EOMONTH(DATE(J$1,J$2,1),0)))*SUMIFS(Prov_Auto!$E$3:$E1000, Prov_Auto!$A$3:$A1000, $D86, Prov_Auto!$D$3:$D1000,"&gt;="&amp;DATE(J$1,J$2,1),Prov_Auto!$D$3:$D1000, "&lt;="&amp;EOMONTH(DATE(J$1,J$2,1),0)))</f>
        <v/>
      </c>
      <c r="K86" s="48" t="str">
        <f>IF($D86="","", (SUMIFS(Transacoes!$D$3:$D1000,Transacoes!$C$3:$C1000,$D86,Transacoes!$B$3:$B1000,"C", Transacoes!$A$3:$A1000, "&lt;"&amp;EOMONTH(DATE(K$1,K$2,1),0))-SUMIFS(Transacoes!$D$3:$D1000,Transacoes!$C$3:$C1000,$D86,Transacoes!$B$3:$B1000,"V", Transacoes!$A$3:$A1000, "&lt;"&amp;EOMONTH(DATE(K$1,K$2,1),0)))*SUMIFS(Prov_Auto!$E$3:$E1000, Prov_Auto!$A$3:$A1000, $D86, Prov_Auto!$D$3:$D1000,"&gt;="&amp;DATE(K$1,K$2,1),Prov_Auto!$D$3:$D1000, "&lt;="&amp;EOMONTH(DATE(K$1,K$2,1),0)))</f>
        <v/>
      </c>
      <c r="L86" s="48" t="str">
        <f>IF($D86="","", (SUMIFS(Transacoes!$D$3:$D1000,Transacoes!$C$3:$C1000,$D86,Transacoes!$B$3:$B1000,"C", Transacoes!$A$3:$A1000, "&lt;"&amp;EOMONTH(DATE(L$1,L$2,1),0))-SUMIFS(Transacoes!$D$3:$D1000,Transacoes!$C$3:$C1000,$D86,Transacoes!$B$3:$B1000,"V", Transacoes!$A$3:$A1000, "&lt;"&amp;EOMONTH(DATE(L$1,L$2,1),0)))*SUMIFS(Prov_Auto!$E$3:$E1000, Prov_Auto!$A$3:$A1000, $D86, Prov_Auto!$D$3:$D1000,"&gt;="&amp;DATE(L$1,L$2,1),Prov_Auto!$D$3:$D1000, "&lt;="&amp;EOMONTH(DATE(L$1,L$2,1),0)))</f>
        <v/>
      </c>
      <c r="M86" s="48" t="str">
        <f>IF($D86="","", (SUMIFS(Transacoes!$D$3:$D1000,Transacoes!$C$3:$C1000,$D86,Transacoes!$B$3:$B1000,"C", Transacoes!$A$3:$A1000, "&lt;"&amp;EOMONTH(DATE(M$1,M$2,1),0))-SUMIFS(Transacoes!$D$3:$D1000,Transacoes!$C$3:$C1000,$D86,Transacoes!$B$3:$B1000,"V", Transacoes!$A$3:$A1000, "&lt;"&amp;EOMONTH(DATE(M$1,M$2,1),0)))*SUMIFS(Prov_Auto!$E$3:$E1000, Prov_Auto!$A$3:$A1000, $D86, Prov_Auto!$D$3:$D1000,"&gt;="&amp;DATE(M$1,M$2,1),Prov_Auto!$D$3:$D1000, "&lt;="&amp;EOMONTH(DATE(M$1,M$2,1),0)))</f>
        <v/>
      </c>
      <c r="N86" s="48" t="str">
        <f>IF($D86="","", (SUMIFS(Transacoes!$D$3:$D1000,Transacoes!$C$3:$C1000,$D86,Transacoes!$B$3:$B1000,"C", Transacoes!$A$3:$A1000, "&lt;"&amp;EOMONTH(DATE(N$1,N$2,1),0))-SUMIFS(Transacoes!$D$3:$D1000,Transacoes!$C$3:$C1000,$D86,Transacoes!$B$3:$B1000,"V", Transacoes!$A$3:$A1000, "&lt;"&amp;EOMONTH(DATE(N$1,N$2,1),0)))*SUMIFS(Prov_Auto!$E$3:$E1000, Prov_Auto!$A$3:$A1000, $D86, Prov_Auto!$D$3:$D1000,"&gt;="&amp;DATE(N$1,N$2,1),Prov_Auto!$D$3:$D1000, "&lt;="&amp;EOMONTH(DATE(N$1,N$2,1),0)))</f>
        <v/>
      </c>
      <c r="O86" s="48" t="str">
        <f>IF($D86="","", (SUMIFS(Transacoes!$D$3:$D1000,Transacoes!$C$3:$C1000,$D86,Transacoes!$B$3:$B1000,"C", Transacoes!$A$3:$A1000, "&lt;"&amp;EOMONTH(DATE(O$1,O$2,1),0))-SUMIFS(Transacoes!$D$3:$D1000,Transacoes!$C$3:$C1000,$D86,Transacoes!$B$3:$B1000,"V", Transacoes!$A$3:$A1000, "&lt;"&amp;EOMONTH(DATE(O$1,O$2,1),0)))*SUMIFS(Prov_Auto!$E$3:$E1000, Prov_Auto!$A$3:$A1000, $D86, Prov_Auto!$D$3:$D1000,"&gt;="&amp;DATE(O$1,O$2,1),Prov_Auto!$D$3:$D1000, "&lt;="&amp;EOMONTH(DATE(O$1,O$2,1),0)))</f>
        <v/>
      </c>
      <c r="P86" s="48" t="str">
        <f>IF($D86="","", (SUMIFS(Transacoes!$D$3:$D1000,Transacoes!$C$3:$C1000,$D86,Transacoes!$B$3:$B1000,"C", Transacoes!$A$3:$A1000, "&lt;"&amp;EOMONTH(DATE(P$1,P$2,1),0))-SUMIFS(Transacoes!$D$3:$D1000,Transacoes!$C$3:$C1000,$D86,Transacoes!$B$3:$B1000,"V", Transacoes!$A$3:$A1000, "&lt;"&amp;EOMONTH(DATE(P$1,P$2,1),0)))*SUMIFS(Prov_Auto!$E$3:$E1000, Prov_Auto!$A$3:$A1000, $D86, Prov_Auto!$D$3:$D1000,"&gt;="&amp;DATE(P$1,P$2,1),Prov_Auto!$D$3:$D1000, "&lt;="&amp;EOMONTH(DATE(P$1,P$2,1),0)))</f>
        <v/>
      </c>
      <c r="Q86" s="48" t="str">
        <f>IF($D86="","", (SUMIFS(Transacoes!$D$3:$D1000,Transacoes!$C$3:$C1000,$D86,Transacoes!$B$3:$B1000,"C", Transacoes!$A$3:$A1000, "&lt;"&amp;EOMONTH(DATE(Q$1,Q$2,1),0))-SUMIFS(Transacoes!$D$3:$D1000,Transacoes!$C$3:$C1000,$D86,Transacoes!$B$3:$B1000,"V", Transacoes!$A$3:$A1000, "&lt;"&amp;EOMONTH(DATE(Q$1,Q$2,1),0)))*SUMIFS(Prov_Auto!$E$3:$E1000, Prov_Auto!$A$3:$A1000, $D86, Prov_Auto!$D$3:$D1000,"&gt;="&amp;DATE(Q$1,Q$2,1),Prov_Auto!$D$3:$D1000, "&lt;="&amp;EOMONTH(DATE(Q$1,Q$2,1),0)))</f>
        <v/>
      </c>
      <c r="R86" s="47"/>
    </row>
    <row r="87">
      <c r="A87" s="47"/>
      <c r="B87" s="47"/>
      <c r="C87" s="47"/>
      <c r="D87" s="87"/>
      <c r="E87" s="48" t="str">
        <f>IF($D87="","", (SUMIFS(Transacoes!$D$3:$D1000,Transacoes!$C$3:$C1000,$D87,Transacoes!$B$3:$B1000,"C", Transacoes!$A$3:$A1000, "&lt;"&amp;EOMONTH(DATE(E$1,E$2,1),0))-SUMIFS(Transacoes!$D$3:$D1000,Transacoes!$C$3:$C1000,$D87,Transacoes!$B$3:$B1000,"V", Transacoes!$A$3:$A1000, "&lt;"&amp;EOMONTH(DATE(E$1,E$2,1),0)))*SUMIFS(Prov_Auto!$E$3:$E1000, Prov_Auto!$A$3:$A1000, $D87, Prov_Auto!$D$3:$D1000,"&gt;="&amp;DATE(E$1,E$2,1),Prov_Auto!$D$3:$D1000, "&lt;="&amp;EOMONTH(DATE(E$1,E$2,1),0)))</f>
        <v/>
      </c>
      <c r="F87" s="48" t="str">
        <f>IF($D87="","", (SUMIFS(Transacoes!$D$3:$D1000,Transacoes!$C$3:$C1000,$D87,Transacoes!$B$3:$B1000,"C", Transacoes!$A$3:$A1000, "&lt;"&amp;EOMONTH(DATE(F$1,F$2,1),0))-SUMIFS(Transacoes!$D$3:$D1000,Transacoes!$C$3:$C1000,$D87,Transacoes!$B$3:$B1000,"V", Transacoes!$A$3:$A1000, "&lt;"&amp;EOMONTH(DATE(F$1,F$2,1),0)))*SUMIFS(Prov_Auto!$E$3:$E1000, Prov_Auto!$A$3:$A1000, $D87, Prov_Auto!$D$3:$D1000,"&gt;="&amp;DATE(F$1,F$2,1),Prov_Auto!$D$3:$D1000, "&lt;="&amp;EOMONTH(DATE(F$1,F$2,1),0)))</f>
        <v/>
      </c>
      <c r="G87" s="48" t="str">
        <f>IF($D87="","", (SUMIFS(Transacoes!$D$3:$D1000,Transacoes!$C$3:$C1000,$D87,Transacoes!$B$3:$B1000,"C", Transacoes!$A$3:$A1000, "&lt;"&amp;EOMONTH(DATE(G$1,G$2,1),0))-SUMIFS(Transacoes!$D$3:$D1000,Transacoes!$C$3:$C1000,$D87,Transacoes!$B$3:$B1000,"V", Transacoes!$A$3:$A1000, "&lt;"&amp;EOMONTH(DATE(G$1,G$2,1),0)))*SUMIFS(Prov_Auto!$E$3:$E1000, Prov_Auto!$A$3:$A1000, $D87, Prov_Auto!$D$3:$D1000,"&gt;="&amp;DATE(G$1,G$2,1),Prov_Auto!$D$3:$D1000, "&lt;="&amp;EOMONTH(DATE(G$1,G$2,1),0)))</f>
        <v/>
      </c>
      <c r="H87" s="48" t="str">
        <f>IF($D87="","", (SUMIFS(Transacoes!$D$3:$D1000,Transacoes!$C$3:$C1000,$D87,Transacoes!$B$3:$B1000,"C", Transacoes!$A$3:$A1000, "&lt;"&amp;EOMONTH(DATE(H$1,H$2,1),0))-SUMIFS(Transacoes!$D$3:$D1000,Transacoes!$C$3:$C1000,$D87,Transacoes!$B$3:$B1000,"V", Transacoes!$A$3:$A1000, "&lt;"&amp;EOMONTH(DATE(H$1,H$2,1),0)))*SUMIFS(Prov_Auto!$E$3:$E1000, Prov_Auto!$A$3:$A1000, $D87, Prov_Auto!$D$3:$D1000,"&gt;="&amp;DATE(H$1,H$2,1),Prov_Auto!$D$3:$D1000, "&lt;="&amp;EOMONTH(DATE(H$1,H$2,1),0)))</f>
        <v/>
      </c>
      <c r="I87" s="48" t="str">
        <f>IF($D87="","", (SUMIFS(Transacoes!$D$3:$D1000,Transacoes!$C$3:$C1000,$D87,Transacoes!$B$3:$B1000,"C", Transacoes!$A$3:$A1000, "&lt;"&amp;EOMONTH(DATE(I$1,I$2,1),0))-SUMIFS(Transacoes!$D$3:$D1000,Transacoes!$C$3:$C1000,$D87,Transacoes!$B$3:$B1000,"V", Transacoes!$A$3:$A1000, "&lt;"&amp;EOMONTH(DATE(I$1,I$2,1),0)))*SUMIFS(Prov_Auto!$E$3:$E1000, Prov_Auto!$A$3:$A1000, $D87, Prov_Auto!$D$3:$D1000,"&gt;="&amp;DATE(I$1,I$2,1),Prov_Auto!$D$3:$D1000, "&lt;="&amp;EOMONTH(DATE(I$1,I$2,1),0)))</f>
        <v/>
      </c>
      <c r="J87" s="48" t="str">
        <f>IF($D87="","", (SUMIFS(Transacoes!$D$3:$D1000,Transacoes!$C$3:$C1000,$D87,Transacoes!$B$3:$B1000,"C", Transacoes!$A$3:$A1000, "&lt;"&amp;EOMONTH(DATE(J$1,J$2,1),0))-SUMIFS(Transacoes!$D$3:$D1000,Transacoes!$C$3:$C1000,$D87,Transacoes!$B$3:$B1000,"V", Transacoes!$A$3:$A1000, "&lt;"&amp;EOMONTH(DATE(J$1,J$2,1),0)))*SUMIFS(Prov_Auto!$E$3:$E1000, Prov_Auto!$A$3:$A1000, $D87, Prov_Auto!$D$3:$D1000,"&gt;="&amp;DATE(J$1,J$2,1),Prov_Auto!$D$3:$D1000, "&lt;="&amp;EOMONTH(DATE(J$1,J$2,1),0)))</f>
        <v/>
      </c>
      <c r="K87" s="48" t="str">
        <f>IF($D87="","", (SUMIFS(Transacoes!$D$3:$D1000,Transacoes!$C$3:$C1000,$D87,Transacoes!$B$3:$B1000,"C", Transacoes!$A$3:$A1000, "&lt;"&amp;EOMONTH(DATE(K$1,K$2,1),0))-SUMIFS(Transacoes!$D$3:$D1000,Transacoes!$C$3:$C1000,$D87,Transacoes!$B$3:$B1000,"V", Transacoes!$A$3:$A1000, "&lt;"&amp;EOMONTH(DATE(K$1,K$2,1),0)))*SUMIFS(Prov_Auto!$E$3:$E1000, Prov_Auto!$A$3:$A1000, $D87, Prov_Auto!$D$3:$D1000,"&gt;="&amp;DATE(K$1,K$2,1),Prov_Auto!$D$3:$D1000, "&lt;="&amp;EOMONTH(DATE(K$1,K$2,1),0)))</f>
        <v/>
      </c>
      <c r="L87" s="48" t="str">
        <f>IF($D87="","", (SUMIFS(Transacoes!$D$3:$D1000,Transacoes!$C$3:$C1000,$D87,Transacoes!$B$3:$B1000,"C", Transacoes!$A$3:$A1000, "&lt;"&amp;EOMONTH(DATE(L$1,L$2,1),0))-SUMIFS(Transacoes!$D$3:$D1000,Transacoes!$C$3:$C1000,$D87,Transacoes!$B$3:$B1000,"V", Transacoes!$A$3:$A1000, "&lt;"&amp;EOMONTH(DATE(L$1,L$2,1),0)))*SUMIFS(Prov_Auto!$E$3:$E1000, Prov_Auto!$A$3:$A1000, $D87, Prov_Auto!$D$3:$D1000,"&gt;="&amp;DATE(L$1,L$2,1),Prov_Auto!$D$3:$D1000, "&lt;="&amp;EOMONTH(DATE(L$1,L$2,1),0)))</f>
        <v/>
      </c>
      <c r="M87" s="48" t="str">
        <f>IF($D87="","", (SUMIFS(Transacoes!$D$3:$D1000,Transacoes!$C$3:$C1000,$D87,Transacoes!$B$3:$B1000,"C", Transacoes!$A$3:$A1000, "&lt;"&amp;EOMONTH(DATE(M$1,M$2,1),0))-SUMIFS(Transacoes!$D$3:$D1000,Transacoes!$C$3:$C1000,$D87,Transacoes!$B$3:$B1000,"V", Transacoes!$A$3:$A1000, "&lt;"&amp;EOMONTH(DATE(M$1,M$2,1),0)))*SUMIFS(Prov_Auto!$E$3:$E1000, Prov_Auto!$A$3:$A1000, $D87, Prov_Auto!$D$3:$D1000,"&gt;="&amp;DATE(M$1,M$2,1),Prov_Auto!$D$3:$D1000, "&lt;="&amp;EOMONTH(DATE(M$1,M$2,1),0)))</f>
        <v/>
      </c>
      <c r="N87" s="48" t="str">
        <f>IF($D87="","", (SUMIFS(Transacoes!$D$3:$D1000,Transacoes!$C$3:$C1000,$D87,Transacoes!$B$3:$B1000,"C", Transacoes!$A$3:$A1000, "&lt;"&amp;EOMONTH(DATE(N$1,N$2,1),0))-SUMIFS(Transacoes!$D$3:$D1000,Transacoes!$C$3:$C1000,$D87,Transacoes!$B$3:$B1000,"V", Transacoes!$A$3:$A1000, "&lt;"&amp;EOMONTH(DATE(N$1,N$2,1),0)))*SUMIFS(Prov_Auto!$E$3:$E1000, Prov_Auto!$A$3:$A1000, $D87, Prov_Auto!$D$3:$D1000,"&gt;="&amp;DATE(N$1,N$2,1),Prov_Auto!$D$3:$D1000, "&lt;="&amp;EOMONTH(DATE(N$1,N$2,1),0)))</f>
        <v/>
      </c>
      <c r="O87" s="48" t="str">
        <f>IF($D87="","", (SUMIFS(Transacoes!$D$3:$D1000,Transacoes!$C$3:$C1000,$D87,Transacoes!$B$3:$B1000,"C", Transacoes!$A$3:$A1000, "&lt;"&amp;EOMONTH(DATE(O$1,O$2,1),0))-SUMIFS(Transacoes!$D$3:$D1000,Transacoes!$C$3:$C1000,$D87,Transacoes!$B$3:$B1000,"V", Transacoes!$A$3:$A1000, "&lt;"&amp;EOMONTH(DATE(O$1,O$2,1),0)))*SUMIFS(Prov_Auto!$E$3:$E1000, Prov_Auto!$A$3:$A1000, $D87, Prov_Auto!$D$3:$D1000,"&gt;="&amp;DATE(O$1,O$2,1),Prov_Auto!$D$3:$D1000, "&lt;="&amp;EOMONTH(DATE(O$1,O$2,1),0)))</f>
        <v/>
      </c>
      <c r="P87" s="48" t="str">
        <f>IF($D87="","", (SUMIFS(Transacoes!$D$3:$D1000,Transacoes!$C$3:$C1000,$D87,Transacoes!$B$3:$B1000,"C", Transacoes!$A$3:$A1000, "&lt;"&amp;EOMONTH(DATE(P$1,P$2,1),0))-SUMIFS(Transacoes!$D$3:$D1000,Transacoes!$C$3:$C1000,$D87,Transacoes!$B$3:$B1000,"V", Transacoes!$A$3:$A1000, "&lt;"&amp;EOMONTH(DATE(P$1,P$2,1),0)))*SUMIFS(Prov_Auto!$E$3:$E1000, Prov_Auto!$A$3:$A1000, $D87, Prov_Auto!$D$3:$D1000,"&gt;="&amp;DATE(P$1,P$2,1),Prov_Auto!$D$3:$D1000, "&lt;="&amp;EOMONTH(DATE(P$1,P$2,1),0)))</f>
        <v/>
      </c>
      <c r="Q87" s="48" t="str">
        <f>IF($D87="","", (SUMIFS(Transacoes!$D$3:$D1000,Transacoes!$C$3:$C1000,$D87,Transacoes!$B$3:$B1000,"C", Transacoes!$A$3:$A1000, "&lt;"&amp;EOMONTH(DATE(Q$1,Q$2,1),0))-SUMIFS(Transacoes!$D$3:$D1000,Transacoes!$C$3:$C1000,$D87,Transacoes!$B$3:$B1000,"V", Transacoes!$A$3:$A1000, "&lt;"&amp;EOMONTH(DATE(Q$1,Q$2,1),0)))*SUMIFS(Prov_Auto!$E$3:$E1000, Prov_Auto!$A$3:$A1000, $D87, Prov_Auto!$D$3:$D1000,"&gt;="&amp;DATE(Q$1,Q$2,1),Prov_Auto!$D$3:$D1000, "&lt;="&amp;EOMONTH(DATE(Q$1,Q$2,1),0)))</f>
        <v/>
      </c>
      <c r="R87" s="47"/>
    </row>
    <row r="88">
      <c r="A88" s="47"/>
      <c r="B88" s="47"/>
      <c r="C88" s="47"/>
      <c r="D88" s="87"/>
      <c r="E88" s="48" t="str">
        <f>IF($D88="","", (SUMIFS(Transacoes!$D$3:$D1000,Transacoes!$C$3:$C1000,$D88,Transacoes!$B$3:$B1000,"C", Transacoes!$A$3:$A1000, "&lt;"&amp;EOMONTH(DATE(E$1,E$2,1),0))-SUMIFS(Transacoes!$D$3:$D1000,Transacoes!$C$3:$C1000,$D88,Transacoes!$B$3:$B1000,"V", Transacoes!$A$3:$A1000, "&lt;"&amp;EOMONTH(DATE(E$1,E$2,1),0)))*SUMIFS(Prov_Auto!$E$3:$E1000, Prov_Auto!$A$3:$A1000, $D88, Prov_Auto!$D$3:$D1000,"&gt;="&amp;DATE(E$1,E$2,1),Prov_Auto!$D$3:$D1000, "&lt;="&amp;EOMONTH(DATE(E$1,E$2,1),0)))</f>
        <v/>
      </c>
      <c r="F88" s="48" t="str">
        <f>IF($D88="","", (SUMIFS(Transacoes!$D$3:$D1000,Transacoes!$C$3:$C1000,$D88,Transacoes!$B$3:$B1000,"C", Transacoes!$A$3:$A1000, "&lt;"&amp;EOMONTH(DATE(F$1,F$2,1),0))-SUMIFS(Transacoes!$D$3:$D1000,Transacoes!$C$3:$C1000,$D88,Transacoes!$B$3:$B1000,"V", Transacoes!$A$3:$A1000, "&lt;"&amp;EOMONTH(DATE(F$1,F$2,1),0)))*SUMIFS(Prov_Auto!$E$3:$E1000, Prov_Auto!$A$3:$A1000, $D88, Prov_Auto!$D$3:$D1000,"&gt;="&amp;DATE(F$1,F$2,1),Prov_Auto!$D$3:$D1000, "&lt;="&amp;EOMONTH(DATE(F$1,F$2,1),0)))</f>
        <v/>
      </c>
      <c r="G88" s="48" t="str">
        <f>IF($D88="","", (SUMIFS(Transacoes!$D$3:$D1000,Transacoes!$C$3:$C1000,$D88,Transacoes!$B$3:$B1000,"C", Transacoes!$A$3:$A1000, "&lt;"&amp;EOMONTH(DATE(G$1,G$2,1),0))-SUMIFS(Transacoes!$D$3:$D1000,Transacoes!$C$3:$C1000,$D88,Transacoes!$B$3:$B1000,"V", Transacoes!$A$3:$A1000, "&lt;"&amp;EOMONTH(DATE(G$1,G$2,1),0)))*SUMIFS(Prov_Auto!$E$3:$E1000, Prov_Auto!$A$3:$A1000, $D88, Prov_Auto!$D$3:$D1000,"&gt;="&amp;DATE(G$1,G$2,1),Prov_Auto!$D$3:$D1000, "&lt;="&amp;EOMONTH(DATE(G$1,G$2,1),0)))</f>
        <v/>
      </c>
      <c r="H88" s="48" t="str">
        <f>IF($D88="","", (SUMIFS(Transacoes!$D$3:$D1000,Transacoes!$C$3:$C1000,$D88,Transacoes!$B$3:$B1000,"C", Transacoes!$A$3:$A1000, "&lt;"&amp;EOMONTH(DATE(H$1,H$2,1),0))-SUMIFS(Transacoes!$D$3:$D1000,Transacoes!$C$3:$C1000,$D88,Transacoes!$B$3:$B1000,"V", Transacoes!$A$3:$A1000, "&lt;"&amp;EOMONTH(DATE(H$1,H$2,1),0)))*SUMIFS(Prov_Auto!$E$3:$E1000, Prov_Auto!$A$3:$A1000, $D88, Prov_Auto!$D$3:$D1000,"&gt;="&amp;DATE(H$1,H$2,1),Prov_Auto!$D$3:$D1000, "&lt;="&amp;EOMONTH(DATE(H$1,H$2,1),0)))</f>
        <v/>
      </c>
      <c r="I88" s="48" t="str">
        <f>IF($D88="","", (SUMIFS(Transacoes!$D$3:$D1000,Transacoes!$C$3:$C1000,$D88,Transacoes!$B$3:$B1000,"C", Transacoes!$A$3:$A1000, "&lt;"&amp;EOMONTH(DATE(I$1,I$2,1),0))-SUMIFS(Transacoes!$D$3:$D1000,Transacoes!$C$3:$C1000,$D88,Transacoes!$B$3:$B1000,"V", Transacoes!$A$3:$A1000, "&lt;"&amp;EOMONTH(DATE(I$1,I$2,1),0)))*SUMIFS(Prov_Auto!$E$3:$E1000, Prov_Auto!$A$3:$A1000, $D88, Prov_Auto!$D$3:$D1000,"&gt;="&amp;DATE(I$1,I$2,1),Prov_Auto!$D$3:$D1000, "&lt;="&amp;EOMONTH(DATE(I$1,I$2,1),0)))</f>
        <v/>
      </c>
      <c r="J88" s="48" t="str">
        <f>IF($D88="","", (SUMIFS(Transacoes!$D$3:$D1000,Transacoes!$C$3:$C1000,$D88,Transacoes!$B$3:$B1000,"C", Transacoes!$A$3:$A1000, "&lt;"&amp;EOMONTH(DATE(J$1,J$2,1),0))-SUMIFS(Transacoes!$D$3:$D1000,Transacoes!$C$3:$C1000,$D88,Transacoes!$B$3:$B1000,"V", Transacoes!$A$3:$A1000, "&lt;"&amp;EOMONTH(DATE(J$1,J$2,1),0)))*SUMIFS(Prov_Auto!$E$3:$E1000, Prov_Auto!$A$3:$A1000, $D88, Prov_Auto!$D$3:$D1000,"&gt;="&amp;DATE(J$1,J$2,1),Prov_Auto!$D$3:$D1000, "&lt;="&amp;EOMONTH(DATE(J$1,J$2,1),0)))</f>
        <v/>
      </c>
      <c r="K88" s="48" t="str">
        <f>IF($D88="","", (SUMIFS(Transacoes!$D$3:$D1000,Transacoes!$C$3:$C1000,$D88,Transacoes!$B$3:$B1000,"C", Transacoes!$A$3:$A1000, "&lt;"&amp;EOMONTH(DATE(K$1,K$2,1),0))-SUMIFS(Transacoes!$D$3:$D1000,Transacoes!$C$3:$C1000,$D88,Transacoes!$B$3:$B1000,"V", Transacoes!$A$3:$A1000, "&lt;"&amp;EOMONTH(DATE(K$1,K$2,1),0)))*SUMIFS(Prov_Auto!$E$3:$E1000, Prov_Auto!$A$3:$A1000, $D88, Prov_Auto!$D$3:$D1000,"&gt;="&amp;DATE(K$1,K$2,1),Prov_Auto!$D$3:$D1000, "&lt;="&amp;EOMONTH(DATE(K$1,K$2,1),0)))</f>
        <v/>
      </c>
      <c r="L88" s="48" t="str">
        <f>IF($D88="","", (SUMIFS(Transacoes!$D$3:$D1000,Transacoes!$C$3:$C1000,$D88,Transacoes!$B$3:$B1000,"C", Transacoes!$A$3:$A1000, "&lt;"&amp;EOMONTH(DATE(L$1,L$2,1),0))-SUMIFS(Transacoes!$D$3:$D1000,Transacoes!$C$3:$C1000,$D88,Transacoes!$B$3:$B1000,"V", Transacoes!$A$3:$A1000, "&lt;"&amp;EOMONTH(DATE(L$1,L$2,1),0)))*SUMIFS(Prov_Auto!$E$3:$E1000, Prov_Auto!$A$3:$A1000, $D88, Prov_Auto!$D$3:$D1000,"&gt;="&amp;DATE(L$1,L$2,1),Prov_Auto!$D$3:$D1000, "&lt;="&amp;EOMONTH(DATE(L$1,L$2,1),0)))</f>
        <v/>
      </c>
      <c r="M88" s="48" t="str">
        <f>IF($D88="","", (SUMIFS(Transacoes!$D$3:$D1000,Transacoes!$C$3:$C1000,$D88,Transacoes!$B$3:$B1000,"C", Transacoes!$A$3:$A1000, "&lt;"&amp;EOMONTH(DATE(M$1,M$2,1),0))-SUMIFS(Transacoes!$D$3:$D1000,Transacoes!$C$3:$C1000,$D88,Transacoes!$B$3:$B1000,"V", Transacoes!$A$3:$A1000, "&lt;"&amp;EOMONTH(DATE(M$1,M$2,1),0)))*SUMIFS(Prov_Auto!$E$3:$E1000, Prov_Auto!$A$3:$A1000, $D88, Prov_Auto!$D$3:$D1000,"&gt;="&amp;DATE(M$1,M$2,1),Prov_Auto!$D$3:$D1000, "&lt;="&amp;EOMONTH(DATE(M$1,M$2,1),0)))</f>
        <v/>
      </c>
      <c r="N88" s="48" t="str">
        <f>IF($D88="","", (SUMIFS(Transacoes!$D$3:$D1000,Transacoes!$C$3:$C1000,$D88,Transacoes!$B$3:$B1000,"C", Transacoes!$A$3:$A1000, "&lt;"&amp;EOMONTH(DATE(N$1,N$2,1),0))-SUMIFS(Transacoes!$D$3:$D1000,Transacoes!$C$3:$C1000,$D88,Transacoes!$B$3:$B1000,"V", Transacoes!$A$3:$A1000, "&lt;"&amp;EOMONTH(DATE(N$1,N$2,1),0)))*SUMIFS(Prov_Auto!$E$3:$E1000, Prov_Auto!$A$3:$A1000, $D88, Prov_Auto!$D$3:$D1000,"&gt;="&amp;DATE(N$1,N$2,1),Prov_Auto!$D$3:$D1000, "&lt;="&amp;EOMONTH(DATE(N$1,N$2,1),0)))</f>
        <v/>
      </c>
      <c r="O88" s="48" t="str">
        <f>IF($D88="","", (SUMIFS(Transacoes!$D$3:$D1000,Transacoes!$C$3:$C1000,$D88,Transacoes!$B$3:$B1000,"C", Transacoes!$A$3:$A1000, "&lt;"&amp;EOMONTH(DATE(O$1,O$2,1),0))-SUMIFS(Transacoes!$D$3:$D1000,Transacoes!$C$3:$C1000,$D88,Transacoes!$B$3:$B1000,"V", Transacoes!$A$3:$A1000, "&lt;"&amp;EOMONTH(DATE(O$1,O$2,1),0)))*SUMIFS(Prov_Auto!$E$3:$E1000, Prov_Auto!$A$3:$A1000, $D88, Prov_Auto!$D$3:$D1000,"&gt;="&amp;DATE(O$1,O$2,1),Prov_Auto!$D$3:$D1000, "&lt;="&amp;EOMONTH(DATE(O$1,O$2,1),0)))</f>
        <v/>
      </c>
      <c r="P88" s="48" t="str">
        <f>IF($D88="","", (SUMIFS(Transacoes!$D$3:$D1000,Transacoes!$C$3:$C1000,$D88,Transacoes!$B$3:$B1000,"C", Transacoes!$A$3:$A1000, "&lt;"&amp;EOMONTH(DATE(P$1,P$2,1),0))-SUMIFS(Transacoes!$D$3:$D1000,Transacoes!$C$3:$C1000,$D88,Transacoes!$B$3:$B1000,"V", Transacoes!$A$3:$A1000, "&lt;"&amp;EOMONTH(DATE(P$1,P$2,1),0)))*SUMIFS(Prov_Auto!$E$3:$E1000, Prov_Auto!$A$3:$A1000, $D88, Prov_Auto!$D$3:$D1000,"&gt;="&amp;DATE(P$1,P$2,1),Prov_Auto!$D$3:$D1000, "&lt;="&amp;EOMONTH(DATE(P$1,P$2,1),0)))</f>
        <v/>
      </c>
      <c r="Q88" s="48" t="str">
        <f>IF($D88="","", (SUMIFS(Transacoes!$D$3:$D1000,Transacoes!$C$3:$C1000,$D88,Transacoes!$B$3:$B1000,"C", Transacoes!$A$3:$A1000, "&lt;"&amp;EOMONTH(DATE(Q$1,Q$2,1),0))-SUMIFS(Transacoes!$D$3:$D1000,Transacoes!$C$3:$C1000,$D88,Transacoes!$B$3:$B1000,"V", Transacoes!$A$3:$A1000, "&lt;"&amp;EOMONTH(DATE(Q$1,Q$2,1),0)))*SUMIFS(Prov_Auto!$E$3:$E1000, Prov_Auto!$A$3:$A1000, $D88, Prov_Auto!$D$3:$D1000,"&gt;="&amp;DATE(Q$1,Q$2,1),Prov_Auto!$D$3:$D1000, "&lt;="&amp;EOMONTH(DATE(Q$1,Q$2,1),0)))</f>
        <v/>
      </c>
      <c r="R88" s="47"/>
    </row>
    <row r="89">
      <c r="A89" s="47"/>
      <c r="B89" s="47"/>
      <c r="C89" s="47"/>
      <c r="D89" s="87"/>
      <c r="E89" s="48" t="str">
        <f>IF($D89="","", (SUMIFS(Transacoes!$D$3:$D1000,Transacoes!$C$3:$C1000,$D89,Transacoes!$B$3:$B1000,"C", Transacoes!$A$3:$A1000, "&lt;"&amp;EOMONTH(DATE(E$1,E$2,1),0))-SUMIFS(Transacoes!$D$3:$D1000,Transacoes!$C$3:$C1000,$D89,Transacoes!$B$3:$B1000,"V", Transacoes!$A$3:$A1000, "&lt;"&amp;EOMONTH(DATE(E$1,E$2,1),0)))*SUMIFS(Prov_Auto!$E$3:$E1000, Prov_Auto!$A$3:$A1000, $D89, Prov_Auto!$D$3:$D1000,"&gt;="&amp;DATE(E$1,E$2,1),Prov_Auto!$D$3:$D1000, "&lt;="&amp;EOMONTH(DATE(E$1,E$2,1),0)))</f>
        <v/>
      </c>
      <c r="F89" s="48" t="str">
        <f>IF($D89="","", (SUMIFS(Transacoes!$D$3:$D1000,Transacoes!$C$3:$C1000,$D89,Transacoes!$B$3:$B1000,"C", Transacoes!$A$3:$A1000, "&lt;"&amp;EOMONTH(DATE(F$1,F$2,1),0))-SUMIFS(Transacoes!$D$3:$D1000,Transacoes!$C$3:$C1000,$D89,Transacoes!$B$3:$B1000,"V", Transacoes!$A$3:$A1000, "&lt;"&amp;EOMONTH(DATE(F$1,F$2,1),0)))*SUMIFS(Prov_Auto!$E$3:$E1000, Prov_Auto!$A$3:$A1000, $D89, Prov_Auto!$D$3:$D1000,"&gt;="&amp;DATE(F$1,F$2,1),Prov_Auto!$D$3:$D1000, "&lt;="&amp;EOMONTH(DATE(F$1,F$2,1),0)))</f>
        <v/>
      </c>
      <c r="G89" s="48" t="str">
        <f>IF($D89="","", (SUMIFS(Transacoes!$D$3:$D1000,Transacoes!$C$3:$C1000,$D89,Transacoes!$B$3:$B1000,"C", Transacoes!$A$3:$A1000, "&lt;"&amp;EOMONTH(DATE(G$1,G$2,1),0))-SUMIFS(Transacoes!$D$3:$D1000,Transacoes!$C$3:$C1000,$D89,Transacoes!$B$3:$B1000,"V", Transacoes!$A$3:$A1000, "&lt;"&amp;EOMONTH(DATE(G$1,G$2,1),0)))*SUMIFS(Prov_Auto!$E$3:$E1000, Prov_Auto!$A$3:$A1000, $D89, Prov_Auto!$D$3:$D1000,"&gt;="&amp;DATE(G$1,G$2,1),Prov_Auto!$D$3:$D1000, "&lt;="&amp;EOMONTH(DATE(G$1,G$2,1),0)))</f>
        <v/>
      </c>
      <c r="H89" s="48" t="str">
        <f>IF($D89="","", (SUMIFS(Transacoes!$D$3:$D1000,Transacoes!$C$3:$C1000,$D89,Transacoes!$B$3:$B1000,"C", Transacoes!$A$3:$A1000, "&lt;"&amp;EOMONTH(DATE(H$1,H$2,1),0))-SUMIFS(Transacoes!$D$3:$D1000,Transacoes!$C$3:$C1000,$D89,Transacoes!$B$3:$B1000,"V", Transacoes!$A$3:$A1000, "&lt;"&amp;EOMONTH(DATE(H$1,H$2,1),0)))*SUMIFS(Prov_Auto!$E$3:$E1000, Prov_Auto!$A$3:$A1000, $D89, Prov_Auto!$D$3:$D1000,"&gt;="&amp;DATE(H$1,H$2,1),Prov_Auto!$D$3:$D1000, "&lt;="&amp;EOMONTH(DATE(H$1,H$2,1),0)))</f>
        <v/>
      </c>
      <c r="I89" s="48" t="str">
        <f>IF($D89="","", (SUMIFS(Transacoes!$D$3:$D1000,Transacoes!$C$3:$C1000,$D89,Transacoes!$B$3:$B1000,"C", Transacoes!$A$3:$A1000, "&lt;"&amp;EOMONTH(DATE(I$1,I$2,1),0))-SUMIFS(Transacoes!$D$3:$D1000,Transacoes!$C$3:$C1000,$D89,Transacoes!$B$3:$B1000,"V", Transacoes!$A$3:$A1000, "&lt;"&amp;EOMONTH(DATE(I$1,I$2,1),0)))*SUMIFS(Prov_Auto!$E$3:$E1000, Prov_Auto!$A$3:$A1000, $D89, Prov_Auto!$D$3:$D1000,"&gt;="&amp;DATE(I$1,I$2,1),Prov_Auto!$D$3:$D1000, "&lt;="&amp;EOMONTH(DATE(I$1,I$2,1),0)))</f>
        <v/>
      </c>
      <c r="J89" s="48" t="str">
        <f>IF($D89="","", (SUMIFS(Transacoes!$D$3:$D1000,Transacoes!$C$3:$C1000,$D89,Transacoes!$B$3:$B1000,"C", Transacoes!$A$3:$A1000, "&lt;"&amp;EOMONTH(DATE(J$1,J$2,1),0))-SUMIFS(Transacoes!$D$3:$D1000,Transacoes!$C$3:$C1000,$D89,Transacoes!$B$3:$B1000,"V", Transacoes!$A$3:$A1000, "&lt;"&amp;EOMONTH(DATE(J$1,J$2,1),0)))*SUMIFS(Prov_Auto!$E$3:$E1000, Prov_Auto!$A$3:$A1000, $D89, Prov_Auto!$D$3:$D1000,"&gt;="&amp;DATE(J$1,J$2,1),Prov_Auto!$D$3:$D1000, "&lt;="&amp;EOMONTH(DATE(J$1,J$2,1),0)))</f>
        <v/>
      </c>
      <c r="K89" s="48" t="str">
        <f>IF($D89="","", (SUMIFS(Transacoes!$D$3:$D1000,Transacoes!$C$3:$C1000,$D89,Transacoes!$B$3:$B1000,"C", Transacoes!$A$3:$A1000, "&lt;"&amp;EOMONTH(DATE(K$1,K$2,1),0))-SUMIFS(Transacoes!$D$3:$D1000,Transacoes!$C$3:$C1000,$D89,Transacoes!$B$3:$B1000,"V", Transacoes!$A$3:$A1000, "&lt;"&amp;EOMONTH(DATE(K$1,K$2,1),0)))*SUMIFS(Prov_Auto!$E$3:$E1000, Prov_Auto!$A$3:$A1000, $D89, Prov_Auto!$D$3:$D1000,"&gt;="&amp;DATE(K$1,K$2,1),Prov_Auto!$D$3:$D1000, "&lt;="&amp;EOMONTH(DATE(K$1,K$2,1),0)))</f>
        <v/>
      </c>
      <c r="L89" s="48" t="str">
        <f>IF($D89="","", (SUMIFS(Transacoes!$D$3:$D1000,Transacoes!$C$3:$C1000,$D89,Transacoes!$B$3:$B1000,"C", Transacoes!$A$3:$A1000, "&lt;"&amp;EOMONTH(DATE(L$1,L$2,1),0))-SUMIFS(Transacoes!$D$3:$D1000,Transacoes!$C$3:$C1000,$D89,Transacoes!$B$3:$B1000,"V", Transacoes!$A$3:$A1000, "&lt;"&amp;EOMONTH(DATE(L$1,L$2,1),0)))*SUMIFS(Prov_Auto!$E$3:$E1000, Prov_Auto!$A$3:$A1000, $D89, Prov_Auto!$D$3:$D1000,"&gt;="&amp;DATE(L$1,L$2,1),Prov_Auto!$D$3:$D1000, "&lt;="&amp;EOMONTH(DATE(L$1,L$2,1),0)))</f>
        <v/>
      </c>
      <c r="M89" s="48" t="str">
        <f>IF($D89="","", (SUMIFS(Transacoes!$D$3:$D1000,Transacoes!$C$3:$C1000,$D89,Transacoes!$B$3:$B1000,"C", Transacoes!$A$3:$A1000, "&lt;"&amp;EOMONTH(DATE(M$1,M$2,1),0))-SUMIFS(Transacoes!$D$3:$D1000,Transacoes!$C$3:$C1000,$D89,Transacoes!$B$3:$B1000,"V", Transacoes!$A$3:$A1000, "&lt;"&amp;EOMONTH(DATE(M$1,M$2,1),0)))*SUMIFS(Prov_Auto!$E$3:$E1000, Prov_Auto!$A$3:$A1000, $D89, Prov_Auto!$D$3:$D1000,"&gt;="&amp;DATE(M$1,M$2,1),Prov_Auto!$D$3:$D1000, "&lt;="&amp;EOMONTH(DATE(M$1,M$2,1),0)))</f>
        <v/>
      </c>
      <c r="N89" s="48" t="str">
        <f>IF($D89="","", (SUMIFS(Transacoes!$D$3:$D1000,Transacoes!$C$3:$C1000,$D89,Transacoes!$B$3:$B1000,"C", Transacoes!$A$3:$A1000, "&lt;"&amp;EOMONTH(DATE(N$1,N$2,1),0))-SUMIFS(Transacoes!$D$3:$D1000,Transacoes!$C$3:$C1000,$D89,Transacoes!$B$3:$B1000,"V", Transacoes!$A$3:$A1000, "&lt;"&amp;EOMONTH(DATE(N$1,N$2,1),0)))*SUMIFS(Prov_Auto!$E$3:$E1000, Prov_Auto!$A$3:$A1000, $D89, Prov_Auto!$D$3:$D1000,"&gt;="&amp;DATE(N$1,N$2,1),Prov_Auto!$D$3:$D1000, "&lt;="&amp;EOMONTH(DATE(N$1,N$2,1),0)))</f>
        <v/>
      </c>
      <c r="O89" s="48" t="str">
        <f>IF($D89="","", (SUMIFS(Transacoes!$D$3:$D1000,Transacoes!$C$3:$C1000,$D89,Transacoes!$B$3:$B1000,"C", Transacoes!$A$3:$A1000, "&lt;"&amp;EOMONTH(DATE(O$1,O$2,1),0))-SUMIFS(Transacoes!$D$3:$D1000,Transacoes!$C$3:$C1000,$D89,Transacoes!$B$3:$B1000,"V", Transacoes!$A$3:$A1000, "&lt;"&amp;EOMONTH(DATE(O$1,O$2,1),0)))*SUMIFS(Prov_Auto!$E$3:$E1000, Prov_Auto!$A$3:$A1000, $D89, Prov_Auto!$D$3:$D1000,"&gt;="&amp;DATE(O$1,O$2,1),Prov_Auto!$D$3:$D1000, "&lt;="&amp;EOMONTH(DATE(O$1,O$2,1),0)))</f>
        <v/>
      </c>
      <c r="P89" s="48" t="str">
        <f>IF($D89="","", (SUMIFS(Transacoes!$D$3:$D1000,Transacoes!$C$3:$C1000,$D89,Transacoes!$B$3:$B1000,"C", Transacoes!$A$3:$A1000, "&lt;"&amp;EOMONTH(DATE(P$1,P$2,1),0))-SUMIFS(Transacoes!$D$3:$D1000,Transacoes!$C$3:$C1000,$D89,Transacoes!$B$3:$B1000,"V", Transacoes!$A$3:$A1000, "&lt;"&amp;EOMONTH(DATE(P$1,P$2,1),0)))*SUMIFS(Prov_Auto!$E$3:$E1000, Prov_Auto!$A$3:$A1000, $D89, Prov_Auto!$D$3:$D1000,"&gt;="&amp;DATE(P$1,P$2,1),Prov_Auto!$D$3:$D1000, "&lt;="&amp;EOMONTH(DATE(P$1,P$2,1),0)))</f>
        <v/>
      </c>
      <c r="Q89" s="48" t="str">
        <f>IF($D89="","", (SUMIFS(Transacoes!$D$3:$D1000,Transacoes!$C$3:$C1000,$D89,Transacoes!$B$3:$B1000,"C", Transacoes!$A$3:$A1000, "&lt;"&amp;EOMONTH(DATE(Q$1,Q$2,1),0))-SUMIFS(Transacoes!$D$3:$D1000,Transacoes!$C$3:$C1000,$D89,Transacoes!$B$3:$B1000,"V", Transacoes!$A$3:$A1000, "&lt;"&amp;EOMONTH(DATE(Q$1,Q$2,1),0)))*SUMIFS(Prov_Auto!$E$3:$E1000, Prov_Auto!$A$3:$A1000, $D89, Prov_Auto!$D$3:$D1000,"&gt;="&amp;DATE(Q$1,Q$2,1),Prov_Auto!$D$3:$D1000, "&lt;="&amp;EOMONTH(DATE(Q$1,Q$2,1),0)))</f>
        <v/>
      </c>
      <c r="R89" s="47"/>
    </row>
    <row r="90">
      <c r="A90" s="47"/>
      <c r="B90" s="47"/>
      <c r="C90" s="47"/>
      <c r="D90" s="87"/>
      <c r="E90" s="48" t="str">
        <f>IF($D90="","", (SUMIFS(Transacoes!$D$3:$D1000,Transacoes!$C$3:$C1000,$D90,Transacoes!$B$3:$B1000,"C", Transacoes!$A$3:$A1000, "&lt;"&amp;EOMONTH(DATE(E$1,E$2,1),0))-SUMIFS(Transacoes!$D$3:$D1000,Transacoes!$C$3:$C1000,$D90,Transacoes!$B$3:$B1000,"V", Transacoes!$A$3:$A1000, "&lt;"&amp;EOMONTH(DATE(E$1,E$2,1),0)))*SUMIFS(Prov_Auto!$E$3:$E1000, Prov_Auto!$A$3:$A1000, $D90, Prov_Auto!$D$3:$D1000,"&gt;="&amp;DATE(E$1,E$2,1),Prov_Auto!$D$3:$D1000, "&lt;="&amp;EOMONTH(DATE(E$1,E$2,1),0)))</f>
        <v/>
      </c>
      <c r="F90" s="48" t="str">
        <f>IF($D90="","", (SUMIFS(Transacoes!$D$3:$D1000,Transacoes!$C$3:$C1000,$D90,Transacoes!$B$3:$B1000,"C", Transacoes!$A$3:$A1000, "&lt;"&amp;EOMONTH(DATE(F$1,F$2,1),0))-SUMIFS(Transacoes!$D$3:$D1000,Transacoes!$C$3:$C1000,$D90,Transacoes!$B$3:$B1000,"V", Transacoes!$A$3:$A1000, "&lt;"&amp;EOMONTH(DATE(F$1,F$2,1),0)))*SUMIFS(Prov_Auto!$E$3:$E1000, Prov_Auto!$A$3:$A1000, $D90, Prov_Auto!$D$3:$D1000,"&gt;="&amp;DATE(F$1,F$2,1),Prov_Auto!$D$3:$D1000, "&lt;="&amp;EOMONTH(DATE(F$1,F$2,1),0)))</f>
        <v/>
      </c>
      <c r="G90" s="48" t="str">
        <f>IF($D90="","", (SUMIFS(Transacoes!$D$3:$D1000,Transacoes!$C$3:$C1000,$D90,Transacoes!$B$3:$B1000,"C", Transacoes!$A$3:$A1000, "&lt;"&amp;EOMONTH(DATE(G$1,G$2,1),0))-SUMIFS(Transacoes!$D$3:$D1000,Transacoes!$C$3:$C1000,$D90,Transacoes!$B$3:$B1000,"V", Transacoes!$A$3:$A1000, "&lt;"&amp;EOMONTH(DATE(G$1,G$2,1),0)))*SUMIFS(Prov_Auto!$E$3:$E1000, Prov_Auto!$A$3:$A1000, $D90, Prov_Auto!$D$3:$D1000,"&gt;="&amp;DATE(G$1,G$2,1),Prov_Auto!$D$3:$D1000, "&lt;="&amp;EOMONTH(DATE(G$1,G$2,1),0)))</f>
        <v/>
      </c>
      <c r="H90" s="48" t="str">
        <f>IF($D90="","", (SUMIFS(Transacoes!$D$3:$D1000,Transacoes!$C$3:$C1000,$D90,Transacoes!$B$3:$B1000,"C", Transacoes!$A$3:$A1000, "&lt;"&amp;EOMONTH(DATE(H$1,H$2,1),0))-SUMIFS(Transacoes!$D$3:$D1000,Transacoes!$C$3:$C1000,$D90,Transacoes!$B$3:$B1000,"V", Transacoes!$A$3:$A1000, "&lt;"&amp;EOMONTH(DATE(H$1,H$2,1),0)))*SUMIFS(Prov_Auto!$E$3:$E1000, Prov_Auto!$A$3:$A1000, $D90, Prov_Auto!$D$3:$D1000,"&gt;="&amp;DATE(H$1,H$2,1),Prov_Auto!$D$3:$D1000, "&lt;="&amp;EOMONTH(DATE(H$1,H$2,1),0)))</f>
        <v/>
      </c>
      <c r="I90" s="48" t="str">
        <f>IF($D90="","", (SUMIFS(Transacoes!$D$3:$D1000,Transacoes!$C$3:$C1000,$D90,Transacoes!$B$3:$B1000,"C", Transacoes!$A$3:$A1000, "&lt;"&amp;EOMONTH(DATE(I$1,I$2,1),0))-SUMIFS(Transacoes!$D$3:$D1000,Transacoes!$C$3:$C1000,$D90,Transacoes!$B$3:$B1000,"V", Transacoes!$A$3:$A1000, "&lt;"&amp;EOMONTH(DATE(I$1,I$2,1),0)))*SUMIFS(Prov_Auto!$E$3:$E1000, Prov_Auto!$A$3:$A1000, $D90, Prov_Auto!$D$3:$D1000,"&gt;="&amp;DATE(I$1,I$2,1),Prov_Auto!$D$3:$D1000, "&lt;="&amp;EOMONTH(DATE(I$1,I$2,1),0)))</f>
        <v/>
      </c>
      <c r="J90" s="48" t="str">
        <f>IF($D90="","", (SUMIFS(Transacoes!$D$3:$D1000,Transacoes!$C$3:$C1000,$D90,Transacoes!$B$3:$B1000,"C", Transacoes!$A$3:$A1000, "&lt;"&amp;EOMONTH(DATE(J$1,J$2,1),0))-SUMIFS(Transacoes!$D$3:$D1000,Transacoes!$C$3:$C1000,$D90,Transacoes!$B$3:$B1000,"V", Transacoes!$A$3:$A1000, "&lt;"&amp;EOMONTH(DATE(J$1,J$2,1),0)))*SUMIFS(Prov_Auto!$E$3:$E1000, Prov_Auto!$A$3:$A1000, $D90, Prov_Auto!$D$3:$D1000,"&gt;="&amp;DATE(J$1,J$2,1),Prov_Auto!$D$3:$D1000, "&lt;="&amp;EOMONTH(DATE(J$1,J$2,1),0)))</f>
        <v/>
      </c>
      <c r="K90" s="48" t="str">
        <f>IF($D90="","", (SUMIFS(Transacoes!$D$3:$D1000,Transacoes!$C$3:$C1000,$D90,Transacoes!$B$3:$B1000,"C", Transacoes!$A$3:$A1000, "&lt;"&amp;EOMONTH(DATE(K$1,K$2,1),0))-SUMIFS(Transacoes!$D$3:$D1000,Transacoes!$C$3:$C1000,$D90,Transacoes!$B$3:$B1000,"V", Transacoes!$A$3:$A1000, "&lt;"&amp;EOMONTH(DATE(K$1,K$2,1),0)))*SUMIFS(Prov_Auto!$E$3:$E1000, Prov_Auto!$A$3:$A1000, $D90, Prov_Auto!$D$3:$D1000,"&gt;="&amp;DATE(K$1,K$2,1),Prov_Auto!$D$3:$D1000, "&lt;="&amp;EOMONTH(DATE(K$1,K$2,1),0)))</f>
        <v/>
      </c>
      <c r="L90" s="48" t="str">
        <f>IF($D90="","", (SUMIFS(Transacoes!$D$3:$D1000,Transacoes!$C$3:$C1000,$D90,Transacoes!$B$3:$B1000,"C", Transacoes!$A$3:$A1000, "&lt;"&amp;EOMONTH(DATE(L$1,L$2,1),0))-SUMIFS(Transacoes!$D$3:$D1000,Transacoes!$C$3:$C1000,$D90,Transacoes!$B$3:$B1000,"V", Transacoes!$A$3:$A1000, "&lt;"&amp;EOMONTH(DATE(L$1,L$2,1),0)))*SUMIFS(Prov_Auto!$E$3:$E1000, Prov_Auto!$A$3:$A1000, $D90, Prov_Auto!$D$3:$D1000,"&gt;="&amp;DATE(L$1,L$2,1),Prov_Auto!$D$3:$D1000, "&lt;="&amp;EOMONTH(DATE(L$1,L$2,1),0)))</f>
        <v/>
      </c>
      <c r="M90" s="48" t="str">
        <f>IF($D90="","", (SUMIFS(Transacoes!$D$3:$D1000,Transacoes!$C$3:$C1000,$D90,Transacoes!$B$3:$B1000,"C", Transacoes!$A$3:$A1000, "&lt;"&amp;EOMONTH(DATE(M$1,M$2,1),0))-SUMIFS(Transacoes!$D$3:$D1000,Transacoes!$C$3:$C1000,$D90,Transacoes!$B$3:$B1000,"V", Transacoes!$A$3:$A1000, "&lt;"&amp;EOMONTH(DATE(M$1,M$2,1),0)))*SUMIFS(Prov_Auto!$E$3:$E1000, Prov_Auto!$A$3:$A1000, $D90, Prov_Auto!$D$3:$D1000,"&gt;="&amp;DATE(M$1,M$2,1),Prov_Auto!$D$3:$D1000, "&lt;="&amp;EOMONTH(DATE(M$1,M$2,1),0)))</f>
        <v/>
      </c>
      <c r="N90" s="48" t="str">
        <f>IF($D90="","", (SUMIFS(Transacoes!$D$3:$D1000,Transacoes!$C$3:$C1000,$D90,Transacoes!$B$3:$B1000,"C", Transacoes!$A$3:$A1000, "&lt;"&amp;EOMONTH(DATE(N$1,N$2,1),0))-SUMIFS(Transacoes!$D$3:$D1000,Transacoes!$C$3:$C1000,$D90,Transacoes!$B$3:$B1000,"V", Transacoes!$A$3:$A1000, "&lt;"&amp;EOMONTH(DATE(N$1,N$2,1),0)))*SUMIFS(Prov_Auto!$E$3:$E1000, Prov_Auto!$A$3:$A1000, $D90, Prov_Auto!$D$3:$D1000,"&gt;="&amp;DATE(N$1,N$2,1),Prov_Auto!$D$3:$D1000, "&lt;="&amp;EOMONTH(DATE(N$1,N$2,1),0)))</f>
        <v/>
      </c>
      <c r="O90" s="48" t="str">
        <f>IF($D90="","", (SUMIFS(Transacoes!$D$3:$D1000,Transacoes!$C$3:$C1000,$D90,Transacoes!$B$3:$B1000,"C", Transacoes!$A$3:$A1000, "&lt;"&amp;EOMONTH(DATE(O$1,O$2,1),0))-SUMIFS(Transacoes!$D$3:$D1000,Transacoes!$C$3:$C1000,$D90,Transacoes!$B$3:$B1000,"V", Transacoes!$A$3:$A1000, "&lt;"&amp;EOMONTH(DATE(O$1,O$2,1),0)))*SUMIFS(Prov_Auto!$E$3:$E1000, Prov_Auto!$A$3:$A1000, $D90, Prov_Auto!$D$3:$D1000,"&gt;="&amp;DATE(O$1,O$2,1),Prov_Auto!$D$3:$D1000, "&lt;="&amp;EOMONTH(DATE(O$1,O$2,1),0)))</f>
        <v/>
      </c>
      <c r="P90" s="48" t="str">
        <f>IF($D90="","", (SUMIFS(Transacoes!$D$3:$D1000,Transacoes!$C$3:$C1000,$D90,Transacoes!$B$3:$B1000,"C", Transacoes!$A$3:$A1000, "&lt;"&amp;EOMONTH(DATE(P$1,P$2,1),0))-SUMIFS(Transacoes!$D$3:$D1000,Transacoes!$C$3:$C1000,$D90,Transacoes!$B$3:$B1000,"V", Transacoes!$A$3:$A1000, "&lt;"&amp;EOMONTH(DATE(P$1,P$2,1),0)))*SUMIFS(Prov_Auto!$E$3:$E1000, Prov_Auto!$A$3:$A1000, $D90, Prov_Auto!$D$3:$D1000,"&gt;="&amp;DATE(P$1,P$2,1),Prov_Auto!$D$3:$D1000, "&lt;="&amp;EOMONTH(DATE(P$1,P$2,1),0)))</f>
        <v/>
      </c>
      <c r="Q90" s="48" t="str">
        <f>IF($D90="","", (SUMIFS(Transacoes!$D$3:$D1000,Transacoes!$C$3:$C1000,$D90,Transacoes!$B$3:$B1000,"C", Transacoes!$A$3:$A1000, "&lt;"&amp;EOMONTH(DATE(Q$1,Q$2,1),0))-SUMIFS(Transacoes!$D$3:$D1000,Transacoes!$C$3:$C1000,$D90,Transacoes!$B$3:$B1000,"V", Transacoes!$A$3:$A1000, "&lt;"&amp;EOMONTH(DATE(Q$1,Q$2,1),0)))*SUMIFS(Prov_Auto!$E$3:$E1000, Prov_Auto!$A$3:$A1000, $D90, Prov_Auto!$D$3:$D1000,"&gt;="&amp;DATE(Q$1,Q$2,1),Prov_Auto!$D$3:$D1000, "&lt;="&amp;EOMONTH(DATE(Q$1,Q$2,1),0)))</f>
        <v/>
      </c>
      <c r="R90" s="47"/>
    </row>
    <row r="91">
      <c r="A91" s="47"/>
      <c r="B91" s="47"/>
      <c r="C91" s="47"/>
      <c r="D91" s="87"/>
      <c r="E91" s="48" t="str">
        <f>IF($D91="","", (SUMIFS(Transacoes!$D$3:$D1000,Transacoes!$C$3:$C1000,$D91,Transacoes!$B$3:$B1000,"C", Transacoes!$A$3:$A1000, "&lt;"&amp;EOMONTH(DATE(E$1,E$2,1),0))-SUMIFS(Transacoes!$D$3:$D1000,Transacoes!$C$3:$C1000,$D91,Transacoes!$B$3:$B1000,"V", Transacoes!$A$3:$A1000, "&lt;"&amp;EOMONTH(DATE(E$1,E$2,1),0)))*SUMIFS(Prov_Auto!$E$3:$E1000, Prov_Auto!$A$3:$A1000, $D91, Prov_Auto!$D$3:$D1000,"&gt;="&amp;DATE(E$1,E$2,1),Prov_Auto!$D$3:$D1000, "&lt;="&amp;EOMONTH(DATE(E$1,E$2,1),0)))</f>
        <v/>
      </c>
      <c r="F91" s="48" t="str">
        <f>IF($D91="","", (SUMIFS(Transacoes!$D$3:$D1000,Transacoes!$C$3:$C1000,$D91,Transacoes!$B$3:$B1000,"C", Transacoes!$A$3:$A1000, "&lt;"&amp;EOMONTH(DATE(F$1,F$2,1),0))-SUMIFS(Transacoes!$D$3:$D1000,Transacoes!$C$3:$C1000,$D91,Transacoes!$B$3:$B1000,"V", Transacoes!$A$3:$A1000, "&lt;"&amp;EOMONTH(DATE(F$1,F$2,1),0)))*SUMIFS(Prov_Auto!$E$3:$E1000, Prov_Auto!$A$3:$A1000, $D91, Prov_Auto!$D$3:$D1000,"&gt;="&amp;DATE(F$1,F$2,1),Prov_Auto!$D$3:$D1000, "&lt;="&amp;EOMONTH(DATE(F$1,F$2,1),0)))</f>
        <v/>
      </c>
      <c r="G91" s="48" t="str">
        <f>IF($D91="","", (SUMIFS(Transacoes!$D$3:$D1000,Transacoes!$C$3:$C1000,$D91,Transacoes!$B$3:$B1000,"C", Transacoes!$A$3:$A1000, "&lt;"&amp;EOMONTH(DATE(G$1,G$2,1),0))-SUMIFS(Transacoes!$D$3:$D1000,Transacoes!$C$3:$C1000,$D91,Transacoes!$B$3:$B1000,"V", Transacoes!$A$3:$A1000, "&lt;"&amp;EOMONTH(DATE(G$1,G$2,1),0)))*SUMIFS(Prov_Auto!$E$3:$E1000, Prov_Auto!$A$3:$A1000, $D91, Prov_Auto!$D$3:$D1000,"&gt;="&amp;DATE(G$1,G$2,1),Prov_Auto!$D$3:$D1000, "&lt;="&amp;EOMONTH(DATE(G$1,G$2,1),0)))</f>
        <v/>
      </c>
      <c r="H91" s="48" t="str">
        <f>IF($D91="","", (SUMIFS(Transacoes!$D$3:$D1000,Transacoes!$C$3:$C1000,$D91,Transacoes!$B$3:$B1000,"C", Transacoes!$A$3:$A1000, "&lt;"&amp;EOMONTH(DATE(H$1,H$2,1),0))-SUMIFS(Transacoes!$D$3:$D1000,Transacoes!$C$3:$C1000,$D91,Transacoes!$B$3:$B1000,"V", Transacoes!$A$3:$A1000, "&lt;"&amp;EOMONTH(DATE(H$1,H$2,1),0)))*SUMIFS(Prov_Auto!$E$3:$E1000, Prov_Auto!$A$3:$A1000, $D91, Prov_Auto!$D$3:$D1000,"&gt;="&amp;DATE(H$1,H$2,1),Prov_Auto!$D$3:$D1000, "&lt;="&amp;EOMONTH(DATE(H$1,H$2,1),0)))</f>
        <v/>
      </c>
      <c r="I91" s="48" t="str">
        <f>IF($D91="","", (SUMIFS(Transacoes!$D$3:$D1000,Transacoes!$C$3:$C1000,$D91,Transacoes!$B$3:$B1000,"C", Transacoes!$A$3:$A1000, "&lt;"&amp;EOMONTH(DATE(I$1,I$2,1),0))-SUMIFS(Transacoes!$D$3:$D1000,Transacoes!$C$3:$C1000,$D91,Transacoes!$B$3:$B1000,"V", Transacoes!$A$3:$A1000, "&lt;"&amp;EOMONTH(DATE(I$1,I$2,1),0)))*SUMIFS(Prov_Auto!$E$3:$E1000, Prov_Auto!$A$3:$A1000, $D91, Prov_Auto!$D$3:$D1000,"&gt;="&amp;DATE(I$1,I$2,1),Prov_Auto!$D$3:$D1000, "&lt;="&amp;EOMONTH(DATE(I$1,I$2,1),0)))</f>
        <v/>
      </c>
      <c r="J91" s="48" t="str">
        <f>IF($D91="","", (SUMIFS(Transacoes!$D$3:$D1000,Transacoes!$C$3:$C1000,$D91,Transacoes!$B$3:$B1000,"C", Transacoes!$A$3:$A1000, "&lt;"&amp;EOMONTH(DATE(J$1,J$2,1),0))-SUMIFS(Transacoes!$D$3:$D1000,Transacoes!$C$3:$C1000,$D91,Transacoes!$B$3:$B1000,"V", Transacoes!$A$3:$A1000, "&lt;"&amp;EOMONTH(DATE(J$1,J$2,1),0)))*SUMIFS(Prov_Auto!$E$3:$E1000, Prov_Auto!$A$3:$A1000, $D91, Prov_Auto!$D$3:$D1000,"&gt;="&amp;DATE(J$1,J$2,1),Prov_Auto!$D$3:$D1000, "&lt;="&amp;EOMONTH(DATE(J$1,J$2,1),0)))</f>
        <v/>
      </c>
      <c r="K91" s="48" t="str">
        <f>IF($D91="","", (SUMIFS(Transacoes!$D$3:$D1000,Transacoes!$C$3:$C1000,$D91,Transacoes!$B$3:$B1000,"C", Transacoes!$A$3:$A1000, "&lt;"&amp;EOMONTH(DATE(K$1,K$2,1),0))-SUMIFS(Transacoes!$D$3:$D1000,Transacoes!$C$3:$C1000,$D91,Transacoes!$B$3:$B1000,"V", Transacoes!$A$3:$A1000, "&lt;"&amp;EOMONTH(DATE(K$1,K$2,1),0)))*SUMIFS(Prov_Auto!$E$3:$E1000, Prov_Auto!$A$3:$A1000, $D91, Prov_Auto!$D$3:$D1000,"&gt;="&amp;DATE(K$1,K$2,1),Prov_Auto!$D$3:$D1000, "&lt;="&amp;EOMONTH(DATE(K$1,K$2,1),0)))</f>
        <v/>
      </c>
      <c r="L91" s="48" t="str">
        <f>IF($D91="","", (SUMIFS(Transacoes!$D$3:$D1000,Transacoes!$C$3:$C1000,$D91,Transacoes!$B$3:$B1000,"C", Transacoes!$A$3:$A1000, "&lt;"&amp;EOMONTH(DATE(L$1,L$2,1),0))-SUMIFS(Transacoes!$D$3:$D1000,Transacoes!$C$3:$C1000,$D91,Transacoes!$B$3:$B1000,"V", Transacoes!$A$3:$A1000, "&lt;"&amp;EOMONTH(DATE(L$1,L$2,1),0)))*SUMIFS(Prov_Auto!$E$3:$E1000, Prov_Auto!$A$3:$A1000, $D91, Prov_Auto!$D$3:$D1000,"&gt;="&amp;DATE(L$1,L$2,1),Prov_Auto!$D$3:$D1000, "&lt;="&amp;EOMONTH(DATE(L$1,L$2,1),0)))</f>
        <v/>
      </c>
      <c r="M91" s="48" t="str">
        <f>IF($D91="","", (SUMIFS(Transacoes!$D$3:$D1000,Transacoes!$C$3:$C1000,$D91,Transacoes!$B$3:$B1000,"C", Transacoes!$A$3:$A1000, "&lt;"&amp;EOMONTH(DATE(M$1,M$2,1),0))-SUMIFS(Transacoes!$D$3:$D1000,Transacoes!$C$3:$C1000,$D91,Transacoes!$B$3:$B1000,"V", Transacoes!$A$3:$A1000, "&lt;"&amp;EOMONTH(DATE(M$1,M$2,1),0)))*SUMIFS(Prov_Auto!$E$3:$E1000, Prov_Auto!$A$3:$A1000, $D91, Prov_Auto!$D$3:$D1000,"&gt;="&amp;DATE(M$1,M$2,1),Prov_Auto!$D$3:$D1000, "&lt;="&amp;EOMONTH(DATE(M$1,M$2,1),0)))</f>
        <v/>
      </c>
      <c r="N91" s="48" t="str">
        <f>IF($D91="","", (SUMIFS(Transacoes!$D$3:$D1000,Transacoes!$C$3:$C1000,$D91,Transacoes!$B$3:$B1000,"C", Transacoes!$A$3:$A1000, "&lt;"&amp;EOMONTH(DATE(N$1,N$2,1),0))-SUMIFS(Transacoes!$D$3:$D1000,Transacoes!$C$3:$C1000,$D91,Transacoes!$B$3:$B1000,"V", Transacoes!$A$3:$A1000, "&lt;"&amp;EOMONTH(DATE(N$1,N$2,1),0)))*SUMIFS(Prov_Auto!$E$3:$E1000, Prov_Auto!$A$3:$A1000, $D91, Prov_Auto!$D$3:$D1000,"&gt;="&amp;DATE(N$1,N$2,1),Prov_Auto!$D$3:$D1000, "&lt;="&amp;EOMONTH(DATE(N$1,N$2,1),0)))</f>
        <v/>
      </c>
      <c r="O91" s="48" t="str">
        <f>IF($D91="","", (SUMIFS(Transacoes!$D$3:$D1000,Transacoes!$C$3:$C1000,$D91,Transacoes!$B$3:$B1000,"C", Transacoes!$A$3:$A1000, "&lt;"&amp;EOMONTH(DATE(O$1,O$2,1),0))-SUMIFS(Transacoes!$D$3:$D1000,Transacoes!$C$3:$C1000,$D91,Transacoes!$B$3:$B1000,"V", Transacoes!$A$3:$A1000, "&lt;"&amp;EOMONTH(DATE(O$1,O$2,1),0)))*SUMIFS(Prov_Auto!$E$3:$E1000, Prov_Auto!$A$3:$A1000, $D91, Prov_Auto!$D$3:$D1000,"&gt;="&amp;DATE(O$1,O$2,1),Prov_Auto!$D$3:$D1000, "&lt;="&amp;EOMONTH(DATE(O$1,O$2,1),0)))</f>
        <v/>
      </c>
      <c r="P91" s="48" t="str">
        <f>IF($D91="","", (SUMIFS(Transacoes!$D$3:$D1000,Transacoes!$C$3:$C1000,$D91,Transacoes!$B$3:$B1000,"C", Transacoes!$A$3:$A1000, "&lt;"&amp;EOMONTH(DATE(P$1,P$2,1),0))-SUMIFS(Transacoes!$D$3:$D1000,Transacoes!$C$3:$C1000,$D91,Transacoes!$B$3:$B1000,"V", Transacoes!$A$3:$A1000, "&lt;"&amp;EOMONTH(DATE(P$1,P$2,1),0)))*SUMIFS(Prov_Auto!$E$3:$E1000, Prov_Auto!$A$3:$A1000, $D91, Prov_Auto!$D$3:$D1000,"&gt;="&amp;DATE(P$1,P$2,1),Prov_Auto!$D$3:$D1000, "&lt;="&amp;EOMONTH(DATE(P$1,P$2,1),0)))</f>
        <v/>
      </c>
      <c r="Q91" s="48" t="str">
        <f>IF($D91="","", (SUMIFS(Transacoes!$D$3:$D1000,Transacoes!$C$3:$C1000,$D91,Transacoes!$B$3:$B1000,"C", Transacoes!$A$3:$A1000, "&lt;"&amp;EOMONTH(DATE(Q$1,Q$2,1),0))-SUMIFS(Transacoes!$D$3:$D1000,Transacoes!$C$3:$C1000,$D91,Transacoes!$B$3:$B1000,"V", Transacoes!$A$3:$A1000, "&lt;"&amp;EOMONTH(DATE(Q$1,Q$2,1),0)))*SUMIFS(Prov_Auto!$E$3:$E1000, Prov_Auto!$A$3:$A1000, $D91, Prov_Auto!$D$3:$D1000,"&gt;="&amp;DATE(Q$1,Q$2,1),Prov_Auto!$D$3:$D1000, "&lt;="&amp;EOMONTH(DATE(Q$1,Q$2,1),0)))</f>
        <v/>
      </c>
      <c r="R91" s="47"/>
    </row>
    <row r="92">
      <c r="A92" s="47"/>
      <c r="B92" s="47"/>
      <c r="C92" s="47"/>
      <c r="D92" s="87"/>
      <c r="E92" s="48" t="str">
        <f>IF($D92="","", (SUMIFS(Transacoes!$D$3:$D1000,Transacoes!$C$3:$C1000,$D92,Transacoes!$B$3:$B1000,"C", Transacoes!$A$3:$A1000, "&lt;"&amp;EOMONTH(DATE(E$1,E$2,1),0))-SUMIFS(Transacoes!$D$3:$D1000,Transacoes!$C$3:$C1000,$D92,Transacoes!$B$3:$B1000,"V", Transacoes!$A$3:$A1000, "&lt;"&amp;EOMONTH(DATE(E$1,E$2,1),0)))*SUMIFS(Prov_Auto!$E$3:$E1000, Prov_Auto!$A$3:$A1000, $D92, Prov_Auto!$D$3:$D1000,"&gt;="&amp;DATE(E$1,E$2,1),Prov_Auto!$D$3:$D1000, "&lt;="&amp;EOMONTH(DATE(E$1,E$2,1),0)))</f>
        <v/>
      </c>
      <c r="F92" s="48" t="str">
        <f>IF($D92="","", (SUMIFS(Transacoes!$D$3:$D1000,Transacoes!$C$3:$C1000,$D92,Transacoes!$B$3:$B1000,"C", Transacoes!$A$3:$A1000, "&lt;"&amp;EOMONTH(DATE(F$1,F$2,1),0))-SUMIFS(Transacoes!$D$3:$D1000,Transacoes!$C$3:$C1000,$D92,Transacoes!$B$3:$B1000,"V", Transacoes!$A$3:$A1000, "&lt;"&amp;EOMONTH(DATE(F$1,F$2,1),0)))*SUMIFS(Prov_Auto!$E$3:$E1000, Prov_Auto!$A$3:$A1000, $D92, Prov_Auto!$D$3:$D1000,"&gt;="&amp;DATE(F$1,F$2,1),Prov_Auto!$D$3:$D1000, "&lt;="&amp;EOMONTH(DATE(F$1,F$2,1),0)))</f>
        <v/>
      </c>
      <c r="G92" s="48" t="str">
        <f>IF($D92="","", (SUMIFS(Transacoes!$D$3:$D1000,Transacoes!$C$3:$C1000,$D92,Transacoes!$B$3:$B1000,"C", Transacoes!$A$3:$A1000, "&lt;"&amp;EOMONTH(DATE(G$1,G$2,1),0))-SUMIFS(Transacoes!$D$3:$D1000,Transacoes!$C$3:$C1000,$D92,Transacoes!$B$3:$B1000,"V", Transacoes!$A$3:$A1000, "&lt;"&amp;EOMONTH(DATE(G$1,G$2,1),0)))*SUMIFS(Prov_Auto!$E$3:$E1000, Prov_Auto!$A$3:$A1000, $D92, Prov_Auto!$D$3:$D1000,"&gt;="&amp;DATE(G$1,G$2,1),Prov_Auto!$D$3:$D1000, "&lt;="&amp;EOMONTH(DATE(G$1,G$2,1),0)))</f>
        <v/>
      </c>
      <c r="H92" s="48" t="str">
        <f>IF($D92="","", (SUMIFS(Transacoes!$D$3:$D1000,Transacoes!$C$3:$C1000,$D92,Transacoes!$B$3:$B1000,"C", Transacoes!$A$3:$A1000, "&lt;"&amp;EOMONTH(DATE(H$1,H$2,1),0))-SUMIFS(Transacoes!$D$3:$D1000,Transacoes!$C$3:$C1000,$D92,Transacoes!$B$3:$B1000,"V", Transacoes!$A$3:$A1000, "&lt;"&amp;EOMONTH(DATE(H$1,H$2,1),0)))*SUMIFS(Prov_Auto!$E$3:$E1000, Prov_Auto!$A$3:$A1000, $D92, Prov_Auto!$D$3:$D1000,"&gt;="&amp;DATE(H$1,H$2,1),Prov_Auto!$D$3:$D1000, "&lt;="&amp;EOMONTH(DATE(H$1,H$2,1),0)))</f>
        <v/>
      </c>
      <c r="I92" s="48" t="str">
        <f>IF($D92="","", (SUMIFS(Transacoes!$D$3:$D1000,Transacoes!$C$3:$C1000,$D92,Transacoes!$B$3:$B1000,"C", Transacoes!$A$3:$A1000, "&lt;"&amp;EOMONTH(DATE(I$1,I$2,1),0))-SUMIFS(Transacoes!$D$3:$D1000,Transacoes!$C$3:$C1000,$D92,Transacoes!$B$3:$B1000,"V", Transacoes!$A$3:$A1000, "&lt;"&amp;EOMONTH(DATE(I$1,I$2,1),0)))*SUMIFS(Prov_Auto!$E$3:$E1000, Prov_Auto!$A$3:$A1000, $D92, Prov_Auto!$D$3:$D1000,"&gt;="&amp;DATE(I$1,I$2,1),Prov_Auto!$D$3:$D1000, "&lt;="&amp;EOMONTH(DATE(I$1,I$2,1),0)))</f>
        <v/>
      </c>
      <c r="J92" s="48" t="str">
        <f>IF($D92="","", (SUMIFS(Transacoes!$D$3:$D1000,Transacoes!$C$3:$C1000,$D92,Transacoes!$B$3:$B1000,"C", Transacoes!$A$3:$A1000, "&lt;"&amp;EOMONTH(DATE(J$1,J$2,1),0))-SUMIFS(Transacoes!$D$3:$D1000,Transacoes!$C$3:$C1000,$D92,Transacoes!$B$3:$B1000,"V", Transacoes!$A$3:$A1000, "&lt;"&amp;EOMONTH(DATE(J$1,J$2,1),0)))*SUMIFS(Prov_Auto!$E$3:$E1000, Prov_Auto!$A$3:$A1000, $D92, Prov_Auto!$D$3:$D1000,"&gt;="&amp;DATE(J$1,J$2,1),Prov_Auto!$D$3:$D1000, "&lt;="&amp;EOMONTH(DATE(J$1,J$2,1),0)))</f>
        <v/>
      </c>
      <c r="K92" s="48" t="str">
        <f>IF($D92="","", (SUMIFS(Transacoes!$D$3:$D1000,Transacoes!$C$3:$C1000,$D92,Transacoes!$B$3:$B1000,"C", Transacoes!$A$3:$A1000, "&lt;"&amp;EOMONTH(DATE(K$1,K$2,1),0))-SUMIFS(Transacoes!$D$3:$D1000,Transacoes!$C$3:$C1000,$D92,Transacoes!$B$3:$B1000,"V", Transacoes!$A$3:$A1000, "&lt;"&amp;EOMONTH(DATE(K$1,K$2,1),0)))*SUMIFS(Prov_Auto!$E$3:$E1000, Prov_Auto!$A$3:$A1000, $D92, Prov_Auto!$D$3:$D1000,"&gt;="&amp;DATE(K$1,K$2,1),Prov_Auto!$D$3:$D1000, "&lt;="&amp;EOMONTH(DATE(K$1,K$2,1),0)))</f>
        <v/>
      </c>
      <c r="L92" s="48" t="str">
        <f>IF($D92="","", (SUMIFS(Transacoes!$D$3:$D1000,Transacoes!$C$3:$C1000,$D92,Transacoes!$B$3:$B1000,"C", Transacoes!$A$3:$A1000, "&lt;"&amp;EOMONTH(DATE(L$1,L$2,1),0))-SUMIFS(Transacoes!$D$3:$D1000,Transacoes!$C$3:$C1000,$D92,Transacoes!$B$3:$B1000,"V", Transacoes!$A$3:$A1000, "&lt;"&amp;EOMONTH(DATE(L$1,L$2,1),0)))*SUMIFS(Prov_Auto!$E$3:$E1000, Prov_Auto!$A$3:$A1000, $D92, Prov_Auto!$D$3:$D1000,"&gt;="&amp;DATE(L$1,L$2,1),Prov_Auto!$D$3:$D1000, "&lt;="&amp;EOMONTH(DATE(L$1,L$2,1),0)))</f>
        <v/>
      </c>
      <c r="M92" s="48" t="str">
        <f>IF($D92="","", (SUMIFS(Transacoes!$D$3:$D1000,Transacoes!$C$3:$C1000,$D92,Transacoes!$B$3:$B1000,"C", Transacoes!$A$3:$A1000, "&lt;"&amp;EOMONTH(DATE(M$1,M$2,1),0))-SUMIFS(Transacoes!$D$3:$D1000,Transacoes!$C$3:$C1000,$D92,Transacoes!$B$3:$B1000,"V", Transacoes!$A$3:$A1000, "&lt;"&amp;EOMONTH(DATE(M$1,M$2,1),0)))*SUMIFS(Prov_Auto!$E$3:$E1000, Prov_Auto!$A$3:$A1000, $D92, Prov_Auto!$D$3:$D1000,"&gt;="&amp;DATE(M$1,M$2,1),Prov_Auto!$D$3:$D1000, "&lt;="&amp;EOMONTH(DATE(M$1,M$2,1),0)))</f>
        <v/>
      </c>
      <c r="N92" s="48" t="str">
        <f>IF($D92="","", (SUMIFS(Transacoes!$D$3:$D1000,Transacoes!$C$3:$C1000,$D92,Transacoes!$B$3:$B1000,"C", Transacoes!$A$3:$A1000, "&lt;"&amp;EOMONTH(DATE(N$1,N$2,1),0))-SUMIFS(Transacoes!$D$3:$D1000,Transacoes!$C$3:$C1000,$D92,Transacoes!$B$3:$B1000,"V", Transacoes!$A$3:$A1000, "&lt;"&amp;EOMONTH(DATE(N$1,N$2,1),0)))*SUMIFS(Prov_Auto!$E$3:$E1000, Prov_Auto!$A$3:$A1000, $D92, Prov_Auto!$D$3:$D1000,"&gt;="&amp;DATE(N$1,N$2,1),Prov_Auto!$D$3:$D1000, "&lt;="&amp;EOMONTH(DATE(N$1,N$2,1),0)))</f>
        <v/>
      </c>
      <c r="O92" s="48" t="str">
        <f>IF($D92="","", (SUMIFS(Transacoes!$D$3:$D1000,Transacoes!$C$3:$C1000,$D92,Transacoes!$B$3:$B1000,"C", Transacoes!$A$3:$A1000, "&lt;"&amp;EOMONTH(DATE(O$1,O$2,1),0))-SUMIFS(Transacoes!$D$3:$D1000,Transacoes!$C$3:$C1000,$D92,Transacoes!$B$3:$B1000,"V", Transacoes!$A$3:$A1000, "&lt;"&amp;EOMONTH(DATE(O$1,O$2,1),0)))*SUMIFS(Prov_Auto!$E$3:$E1000, Prov_Auto!$A$3:$A1000, $D92, Prov_Auto!$D$3:$D1000,"&gt;="&amp;DATE(O$1,O$2,1),Prov_Auto!$D$3:$D1000, "&lt;="&amp;EOMONTH(DATE(O$1,O$2,1),0)))</f>
        <v/>
      </c>
      <c r="P92" s="48" t="str">
        <f>IF($D92="","", (SUMIFS(Transacoes!$D$3:$D1000,Transacoes!$C$3:$C1000,$D92,Transacoes!$B$3:$B1000,"C", Transacoes!$A$3:$A1000, "&lt;"&amp;EOMONTH(DATE(P$1,P$2,1),0))-SUMIFS(Transacoes!$D$3:$D1000,Transacoes!$C$3:$C1000,$D92,Transacoes!$B$3:$B1000,"V", Transacoes!$A$3:$A1000, "&lt;"&amp;EOMONTH(DATE(P$1,P$2,1),0)))*SUMIFS(Prov_Auto!$E$3:$E1000, Prov_Auto!$A$3:$A1000, $D92, Prov_Auto!$D$3:$D1000,"&gt;="&amp;DATE(P$1,P$2,1),Prov_Auto!$D$3:$D1000, "&lt;="&amp;EOMONTH(DATE(P$1,P$2,1),0)))</f>
        <v/>
      </c>
      <c r="Q92" s="48" t="str">
        <f>IF($D92="","", (SUMIFS(Transacoes!$D$3:$D1000,Transacoes!$C$3:$C1000,$D92,Transacoes!$B$3:$B1000,"C", Transacoes!$A$3:$A1000, "&lt;"&amp;EOMONTH(DATE(Q$1,Q$2,1),0))-SUMIFS(Transacoes!$D$3:$D1000,Transacoes!$C$3:$C1000,$D92,Transacoes!$B$3:$B1000,"V", Transacoes!$A$3:$A1000, "&lt;"&amp;EOMONTH(DATE(Q$1,Q$2,1),0)))*SUMIFS(Prov_Auto!$E$3:$E1000, Prov_Auto!$A$3:$A1000, $D92, Prov_Auto!$D$3:$D1000,"&gt;="&amp;DATE(Q$1,Q$2,1),Prov_Auto!$D$3:$D1000, "&lt;="&amp;EOMONTH(DATE(Q$1,Q$2,1),0)))</f>
        <v/>
      </c>
      <c r="R92" s="47"/>
    </row>
    <row r="93">
      <c r="A93" s="47"/>
      <c r="B93" s="47"/>
      <c r="C93" s="47"/>
      <c r="D93" s="87"/>
      <c r="E93" s="48" t="str">
        <f>IF($D93="","", (SUMIFS(Transacoes!$D$3:$D1000,Transacoes!$C$3:$C1000,$D93,Transacoes!$B$3:$B1000,"C", Transacoes!$A$3:$A1000, "&lt;"&amp;EOMONTH(DATE(E$1,E$2,1),0))-SUMIFS(Transacoes!$D$3:$D1000,Transacoes!$C$3:$C1000,$D93,Transacoes!$B$3:$B1000,"V", Transacoes!$A$3:$A1000, "&lt;"&amp;EOMONTH(DATE(E$1,E$2,1),0)))*SUMIFS(Prov_Auto!$E$3:$E1000, Prov_Auto!$A$3:$A1000, $D93, Prov_Auto!$D$3:$D1000,"&gt;="&amp;DATE(E$1,E$2,1),Prov_Auto!$D$3:$D1000, "&lt;="&amp;EOMONTH(DATE(E$1,E$2,1),0)))</f>
        <v/>
      </c>
      <c r="F93" s="48" t="str">
        <f>IF($D93="","", (SUMIFS(Transacoes!$D$3:$D1000,Transacoes!$C$3:$C1000,$D93,Transacoes!$B$3:$B1000,"C", Transacoes!$A$3:$A1000, "&lt;"&amp;EOMONTH(DATE(F$1,F$2,1),0))-SUMIFS(Transacoes!$D$3:$D1000,Transacoes!$C$3:$C1000,$D93,Transacoes!$B$3:$B1000,"V", Transacoes!$A$3:$A1000, "&lt;"&amp;EOMONTH(DATE(F$1,F$2,1),0)))*SUMIFS(Prov_Auto!$E$3:$E1000, Prov_Auto!$A$3:$A1000, $D93, Prov_Auto!$D$3:$D1000,"&gt;="&amp;DATE(F$1,F$2,1),Prov_Auto!$D$3:$D1000, "&lt;="&amp;EOMONTH(DATE(F$1,F$2,1),0)))</f>
        <v/>
      </c>
      <c r="G93" s="48" t="str">
        <f>IF($D93="","", (SUMIFS(Transacoes!$D$3:$D1000,Transacoes!$C$3:$C1000,$D93,Transacoes!$B$3:$B1000,"C", Transacoes!$A$3:$A1000, "&lt;"&amp;EOMONTH(DATE(G$1,G$2,1),0))-SUMIFS(Transacoes!$D$3:$D1000,Transacoes!$C$3:$C1000,$D93,Transacoes!$B$3:$B1000,"V", Transacoes!$A$3:$A1000, "&lt;"&amp;EOMONTH(DATE(G$1,G$2,1),0)))*SUMIFS(Prov_Auto!$E$3:$E1000, Prov_Auto!$A$3:$A1000, $D93, Prov_Auto!$D$3:$D1000,"&gt;="&amp;DATE(G$1,G$2,1),Prov_Auto!$D$3:$D1000, "&lt;="&amp;EOMONTH(DATE(G$1,G$2,1),0)))</f>
        <v/>
      </c>
      <c r="H93" s="48" t="str">
        <f>IF($D93="","", (SUMIFS(Transacoes!$D$3:$D1000,Transacoes!$C$3:$C1000,$D93,Transacoes!$B$3:$B1000,"C", Transacoes!$A$3:$A1000, "&lt;"&amp;EOMONTH(DATE(H$1,H$2,1),0))-SUMIFS(Transacoes!$D$3:$D1000,Transacoes!$C$3:$C1000,$D93,Transacoes!$B$3:$B1000,"V", Transacoes!$A$3:$A1000, "&lt;"&amp;EOMONTH(DATE(H$1,H$2,1),0)))*SUMIFS(Prov_Auto!$E$3:$E1000, Prov_Auto!$A$3:$A1000, $D93, Prov_Auto!$D$3:$D1000,"&gt;="&amp;DATE(H$1,H$2,1),Prov_Auto!$D$3:$D1000, "&lt;="&amp;EOMONTH(DATE(H$1,H$2,1),0)))</f>
        <v/>
      </c>
      <c r="I93" s="48" t="str">
        <f>IF($D93="","", (SUMIFS(Transacoes!$D$3:$D1000,Transacoes!$C$3:$C1000,$D93,Transacoes!$B$3:$B1000,"C", Transacoes!$A$3:$A1000, "&lt;"&amp;EOMONTH(DATE(I$1,I$2,1),0))-SUMIFS(Transacoes!$D$3:$D1000,Transacoes!$C$3:$C1000,$D93,Transacoes!$B$3:$B1000,"V", Transacoes!$A$3:$A1000, "&lt;"&amp;EOMONTH(DATE(I$1,I$2,1),0)))*SUMIFS(Prov_Auto!$E$3:$E1000, Prov_Auto!$A$3:$A1000, $D93, Prov_Auto!$D$3:$D1000,"&gt;="&amp;DATE(I$1,I$2,1),Prov_Auto!$D$3:$D1000, "&lt;="&amp;EOMONTH(DATE(I$1,I$2,1),0)))</f>
        <v/>
      </c>
      <c r="J93" s="48" t="str">
        <f>IF($D93="","", (SUMIFS(Transacoes!$D$3:$D1000,Transacoes!$C$3:$C1000,$D93,Transacoes!$B$3:$B1000,"C", Transacoes!$A$3:$A1000, "&lt;"&amp;EOMONTH(DATE(J$1,J$2,1),0))-SUMIFS(Transacoes!$D$3:$D1000,Transacoes!$C$3:$C1000,$D93,Transacoes!$B$3:$B1000,"V", Transacoes!$A$3:$A1000, "&lt;"&amp;EOMONTH(DATE(J$1,J$2,1),0)))*SUMIFS(Prov_Auto!$E$3:$E1000, Prov_Auto!$A$3:$A1000, $D93, Prov_Auto!$D$3:$D1000,"&gt;="&amp;DATE(J$1,J$2,1),Prov_Auto!$D$3:$D1000, "&lt;="&amp;EOMONTH(DATE(J$1,J$2,1),0)))</f>
        <v/>
      </c>
      <c r="K93" s="48" t="str">
        <f>IF($D93="","", (SUMIFS(Transacoes!$D$3:$D1000,Transacoes!$C$3:$C1000,$D93,Transacoes!$B$3:$B1000,"C", Transacoes!$A$3:$A1000, "&lt;"&amp;EOMONTH(DATE(K$1,K$2,1),0))-SUMIFS(Transacoes!$D$3:$D1000,Transacoes!$C$3:$C1000,$D93,Transacoes!$B$3:$B1000,"V", Transacoes!$A$3:$A1000, "&lt;"&amp;EOMONTH(DATE(K$1,K$2,1),0)))*SUMIFS(Prov_Auto!$E$3:$E1000, Prov_Auto!$A$3:$A1000, $D93, Prov_Auto!$D$3:$D1000,"&gt;="&amp;DATE(K$1,K$2,1),Prov_Auto!$D$3:$D1000, "&lt;="&amp;EOMONTH(DATE(K$1,K$2,1),0)))</f>
        <v/>
      </c>
      <c r="L93" s="48" t="str">
        <f>IF($D93="","", (SUMIFS(Transacoes!$D$3:$D1000,Transacoes!$C$3:$C1000,$D93,Transacoes!$B$3:$B1000,"C", Transacoes!$A$3:$A1000, "&lt;"&amp;EOMONTH(DATE(L$1,L$2,1),0))-SUMIFS(Transacoes!$D$3:$D1000,Transacoes!$C$3:$C1000,$D93,Transacoes!$B$3:$B1000,"V", Transacoes!$A$3:$A1000, "&lt;"&amp;EOMONTH(DATE(L$1,L$2,1),0)))*SUMIFS(Prov_Auto!$E$3:$E1000, Prov_Auto!$A$3:$A1000, $D93, Prov_Auto!$D$3:$D1000,"&gt;="&amp;DATE(L$1,L$2,1),Prov_Auto!$D$3:$D1000, "&lt;="&amp;EOMONTH(DATE(L$1,L$2,1),0)))</f>
        <v/>
      </c>
      <c r="M93" s="48" t="str">
        <f>IF($D93="","", (SUMIFS(Transacoes!$D$3:$D1000,Transacoes!$C$3:$C1000,$D93,Transacoes!$B$3:$B1000,"C", Transacoes!$A$3:$A1000, "&lt;"&amp;EOMONTH(DATE(M$1,M$2,1),0))-SUMIFS(Transacoes!$D$3:$D1000,Transacoes!$C$3:$C1000,$D93,Transacoes!$B$3:$B1000,"V", Transacoes!$A$3:$A1000, "&lt;"&amp;EOMONTH(DATE(M$1,M$2,1),0)))*SUMIFS(Prov_Auto!$E$3:$E1000, Prov_Auto!$A$3:$A1000, $D93, Prov_Auto!$D$3:$D1000,"&gt;="&amp;DATE(M$1,M$2,1),Prov_Auto!$D$3:$D1000, "&lt;="&amp;EOMONTH(DATE(M$1,M$2,1),0)))</f>
        <v/>
      </c>
      <c r="N93" s="48" t="str">
        <f>IF($D93="","", (SUMIFS(Transacoes!$D$3:$D1000,Transacoes!$C$3:$C1000,$D93,Transacoes!$B$3:$B1000,"C", Transacoes!$A$3:$A1000, "&lt;"&amp;EOMONTH(DATE(N$1,N$2,1),0))-SUMIFS(Transacoes!$D$3:$D1000,Transacoes!$C$3:$C1000,$D93,Transacoes!$B$3:$B1000,"V", Transacoes!$A$3:$A1000, "&lt;"&amp;EOMONTH(DATE(N$1,N$2,1),0)))*SUMIFS(Prov_Auto!$E$3:$E1000, Prov_Auto!$A$3:$A1000, $D93, Prov_Auto!$D$3:$D1000,"&gt;="&amp;DATE(N$1,N$2,1),Prov_Auto!$D$3:$D1000, "&lt;="&amp;EOMONTH(DATE(N$1,N$2,1),0)))</f>
        <v/>
      </c>
      <c r="O93" s="48" t="str">
        <f>IF($D93="","", (SUMIFS(Transacoes!$D$3:$D1000,Transacoes!$C$3:$C1000,$D93,Transacoes!$B$3:$B1000,"C", Transacoes!$A$3:$A1000, "&lt;"&amp;EOMONTH(DATE(O$1,O$2,1),0))-SUMIFS(Transacoes!$D$3:$D1000,Transacoes!$C$3:$C1000,$D93,Transacoes!$B$3:$B1000,"V", Transacoes!$A$3:$A1000, "&lt;"&amp;EOMONTH(DATE(O$1,O$2,1),0)))*SUMIFS(Prov_Auto!$E$3:$E1000, Prov_Auto!$A$3:$A1000, $D93, Prov_Auto!$D$3:$D1000,"&gt;="&amp;DATE(O$1,O$2,1),Prov_Auto!$D$3:$D1000, "&lt;="&amp;EOMONTH(DATE(O$1,O$2,1),0)))</f>
        <v/>
      </c>
      <c r="P93" s="48" t="str">
        <f>IF($D93="","", (SUMIFS(Transacoes!$D$3:$D1000,Transacoes!$C$3:$C1000,$D93,Transacoes!$B$3:$B1000,"C", Transacoes!$A$3:$A1000, "&lt;"&amp;EOMONTH(DATE(P$1,P$2,1),0))-SUMIFS(Transacoes!$D$3:$D1000,Transacoes!$C$3:$C1000,$D93,Transacoes!$B$3:$B1000,"V", Transacoes!$A$3:$A1000, "&lt;"&amp;EOMONTH(DATE(P$1,P$2,1),0)))*SUMIFS(Prov_Auto!$E$3:$E1000, Prov_Auto!$A$3:$A1000, $D93, Prov_Auto!$D$3:$D1000,"&gt;="&amp;DATE(P$1,P$2,1),Prov_Auto!$D$3:$D1000, "&lt;="&amp;EOMONTH(DATE(P$1,P$2,1),0)))</f>
        <v/>
      </c>
      <c r="Q93" s="48" t="str">
        <f>IF($D93="","", (SUMIFS(Transacoes!$D$3:$D1000,Transacoes!$C$3:$C1000,$D93,Transacoes!$B$3:$B1000,"C", Transacoes!$A$3:$A1000, "&lt;"&amp;EOMONTH(DATE(Q$1,Q$2,1),0))-SUMIFS(Transacoes!$D$3:$D1000,Transacoes!$C$3:$C1000,$D93,Transacoes!$B$3:$B1000,"V", Transacoes!$A$3:$A1000, "&lt;"&amp;EOMONTH(DATE(Q$1,Q$2,1),0)))*SUMIFS(Prov_Auto!$E$3:$E1000, Prov_Auto!$A$3:$A1000, $D93, Prov_Auto!$D$3:$D1000,"&gt;="&amp;DATE(Q$1,Q$2,1),Prov_Auto!$D$3:$D1000, "&lt;="&amp;EOMONTH(DATE(Q$1,Q$2,1),0)))</f>
        <v/>
      </c>
      <c r="R93" s="47"/>
    </row>
    <row r="94">
      <c r="A94" s="47"/>
      <c r="B94" s="47"/>
      <c r="C94" s="47"/>
      <c r="D94" s="87"/>
      <c r="E94" s="48" t="str">
        <f>IF($D94="","", (SUMIFS(Transacoes!$D$3:$D1000,Transacoes!$C$3:$C1000,$D94,Transacoes!$B$3:$B1000,"C", Transacoes!$A$3:$A1000, "&lt;"&amp;EOMONTH(DATE(E$1,E$2,1),0))-SUMIFS(Transacoes!$D$3:$D1000,Transacoes!$C$3:$C1000,$D94,Transacoes!$B$3:$B1000,"V", Transacoes!$A$3:$A1000, "&lt;"&amp;EOMONTH(DATE(E$1,E$2,1),0)))*SUMIFS(Prov_Auto!$E$3:$E1000, Prov_Auto!$A$3:$A1000, $D94, Prov_Auto!$D$3:$D1000,"&gt;="&amp;DATE(E$1,E$2,1),Prov_Auto!$D$3:$D1000, "&lt;="&amp;EOMONTH(DATE(E$1,E$2,1),0)))</f>
        <v/>
      </c>
      <c r="F94" s="48" t="str">
        <f>IF($D94="","", (SUMIFS(Transacoes!$D$3:$D1000,Transacoes!$C$3:$C1000,$D94,Transacoes!$B$3:$B1000,"C", Transacoes!$A$3:$A1000, "&lt;"&amp;EOMONTH(DATE(F$1,F$2,1),0))-SUMIFS(Transacoes!$D$3:$D1000,Transacoes!$C$3:$C1000,$D94,Transacoes!$B$3:$B1000,"V", Transacoes!$A$3:$A1000, "&lt;"&amp;EOMONTH(DATE(F$1,F$2,1),0)))*SUMIFS(Prov_Auto!$E$3:$E1000, Prov_Auto!$A$3:$A1000, $D94, Prov_Auto!$D$3:$D1000,"&gt;="&amp;DATE(F$1,F$2,1),Prov_Auto!$D$3:$D1000, "&lt;="&amp;EOMONTH(DATE(F$1,F$2,1),0)))</f>
        <v/>
      </c>
      <c r="G94" s="48" t="str">
        <f>IF($D94="","", (SUMIFS(Transacoes!$D$3:$D1000,Transacoes!$C$3:$C1000,$D94,Transacoes!$B$3:$B1000,"C", Transacoes!$A$3:$A1000, "&lt;"&amp;EOMONTH(DATE(G$1,G$2,1),0))-SUMIFS(Transacoes!$D$3:$D1000,Transacoes!$C$3:$C1000,$D94,Transacoes!$B$3:$B1000,"V", Transacoes!$A$3:$A1000, "&lt;"&amp;EOMONTH(DATE(G$1,G$2,1),0)))*SUMIFS(Prov_Auto!$E$3:$E1000, Prov_Auto!$A$3:$A1000, $D94, Prov_Auto!$D$3:$D1000,"&gt;="&amp;DATE(G$1,G$2,1),Prov_Auto!$D$3:$D1000, "&lt;="&amp;EOMONTH(DATE(G$1,G$2,1),0)))</f>
        <v/>
      </c>
      <c r="H94" s="48" t="str">
        <f>IF($D94="","", (SUMIFS(Transacoes!$D$3:$D1000,Transacoes!$C$3:$C1000,$D94,Transacoes!$B$3:$B1000,"C", Transacoes!$A$3:$A1000, "&lt;"&amp;EOMONTH(DATE(H$1,H$2,1),0))-SUMIFS(Transacoes!$D$3:$D1000,Transacoes!$C$3:$C1000,$D94,Transacoes!$B$3:$B1000,"V", Transacoes!$A$3:$A1000, "&lt;"&amp;EOMONTH(DATE(H$1,H$2,1),0)))*SUMIFS(Prov_Auto!$E$3:$E1000, Prov_Auto!$A$3:$A1000, $D94, Prov_Auto!$D$3:$D1000,"&gt;="&amp;DATE(H$1,H$2,1),Prov_Auto!$D$3:$D1000, "&lt;="&amp;EOMONTH(DATE(H$1,H$2,1),0)))</f>
        <v/>
      </c>
      <c r="I94" s="48" t="str">
        <f>IF($D94="","", (SUMIFS(Transacoes!$D$3:$D1000,Transacoes!$C$3:$C1000,$D94,Transacoes!$B$3:$B1000,"C", Transacoes!$A$3:$A1000, "&lt;"&amp;EOMONTH(DATE(I$1,I$2,1),0))-SUMIFS(Transacoes!$D$3:$D1000,Transacoes!$C$3:$C1000,$D94,Transacoes!$B$3:$B1000,"V", Transacoes!$A$3:$A1000, "&lt;"&amp;EOMONTH(DATE(I$1,I$2,1),0)))*SUMIFS(Prov_Auto!$E$3:$E1000, Prov_Auto!$A$3:$A1000, $D94, Prov_Auto!$D$3:$D1000,"&gt;="&amp;DATE(I$1,I$2,1),Prov_Auto!$D$3:$D1000, "&lt;="&amp;EOMONTH(DATE(I$1,I$2,1),0)))</f>
        <v/>
      </c>
      <c r="J94" s="48" t="str">
        <f>IF($D94="","", (SUMIFS(Transacoes!$D$3:$D1000,Transacoes!$C$3:$C1000,$D94,Transacoes!$B$3:$B1000,"C", Transacoes!$A$3:$A1000, "&lt;"&amp;EOMONTH(DATE(J$1,J$2,1),0))-SUMIFS(Transacoes!$D$3:$D1000,Transacoes!$C$3:$C1000,$D94,Transacoes!$B$3:$B1000,"V", Transacoes!$A$3:$A1000, "&lt;"&amp;EOMONTH(DATE(J$1,J$2,1),0)))*SUMIFS(Prov_Auto!$E$3:$E1000, Prov_Auto!$A$3:$A1000, $D94, Prov_Auto!$D$3:$D1000,"&gt;="&amp;DATE(J$1,J$2,1),Prov_Auto!$D$3:$D1000, "&lt;="&amp;EOMONTH(DATE(J$1,J$2,1),0)))</f>
        <v/>
      </c>
      <c r="K94" s="48" t="str">
        <f>IF($D94="","", (SUMIFS(Transacoes!$D$3:$D1000,Transacoes!$C$3:$C1000,$D94,Transacoes!$B$3:$B1000,"C", Transacoes!$A$3:$A1000, "&lt;"&amp;EOMONTH(DATE(K$1,K$2,1),0))-SUMIFS(Transacoes!$D$3:$D1000,Transacoes!$C$3:$C1000,$D94,Transacoes!$B$3:$B1000,"V", Transacoes!$A$3:$A1000, "&lt;"&amp;EOMONTH(DATE(K$1,K$2,1),0)))*SUMIFS(Prov_Auto!$E$3:$E1000, Prov_Auto!$A$3:$A1000, $D94, Prov_Auto!$D$3:$D1000,"&gt;="&amp;DATE(K$1,K$2,1),Prov_Auto!$D$3:$D1000, "&lt;="&amp;EOMONTH(DATE(K$1,K$2,1),0)))</f>
        <v/>
      </c>
      <c r="L94" s="48" t="str">
        <f>IF($D94="","", (SUMIFS(Transacoes!$D$3:$D1000,Transacoes!$C$3:$C1000,$D94,Transacoes!$B$3:$B1000,"C", Transacoes!$A$3:$A1000, "&lt;"&amp;EOMONTH(DATE(L$1,L$2,1),0))-SUMIFS(Transacoes!$D$3:$D1000,Transacoes!$C$3:$C1000,$D94,Transacoes!$B$3:$B1000,"V", Transacoes!$A$3:$A1000, "&lt;"&amp;EOMONTH(DATE(L$1,L$2,1),0)))*SUMIFS(Prov_Auto!$E$3:$E1000, Prov_Auto!$A$3:$A1000, $D94, Prov_Auto!$D$3:$D1000,"&gt;="&amp;DATE(L$1,L$2,1),Prov_Auto!$D$3:$D1000, "&lt;="&amp;EOMONTH(DATE(L$1,L$2,1),0)))</f>
        <v/>
      </c>
      <c r="M94" s="48" t="str">
        <f>IF($D94="","", (SUMIFS(Transacoes!$D$3:$D1000,Transacoes!$C$3:$C1000,$D94,Transacoes!$B$3:$B1000,"C", Transacoes!$A$3:$A1000, "&lt;"&amp;EOMONTH(DATE(M$1,M$2,1),0))-SUMIFS(Transacoes!$D$3:$D1000,Transacoes!$C$3:$C1000,$D94,Transacoes!$B$3:$B1000,"V", Transacoes!$A$3:$A1000, "&lt;"&amp;EOMONTH(DATE(M$1,M$2,1),0)))*SUMIFS(Prov_Auto!$E$3:$E1000, Prov_Auto!$A$3:$A1000, $D94, Prov_Auto!$D$3:$D1000,"&gt;="&amp;DATE(M$1,M$2,1),Prov_Auto!$D$3:$D1000, "&lt;="&amp;EOMONTH(DATE(M$1,M$2,1),0)))</f>
        <v/>
      </c>
      <c r="N94" s="48" t="str">
        <f>IF($D94="","", (SUMIFS(Transacoes!$D$3:$D1000,Transacoes!$C$3:$C1000,$D94,Transacoes!$B$3:$B1000,"C", Transacoes!$A$3:$A1000, "&lt;"&amp;EOMONTH(DATE(N$1,N$2,1),0))-SUMIFS(Transacoes!$D$3:$D1000,Transacoes!$C$3:$C1000,$D94,Transacoes!$B$3:$B1000,"V", Transacoes!$A$3:$A1000, "&lt;"&amp;EOMONTH(DATE(N$1,N$2,1),0)))*SUMIFS(Prov_Auto!$E$3:$E1000, Prov_Auto!$A$3:$A1000, $D94, Prov_Auto!$D$3:$D1000,"&gt;="&amp;DATE(N$1,N$2,1),Prov_Auto!$D$3:$D1000, "&lt;="&amp;EOMONTH(DATE(N$1,N$2,1),0)))</f>
        <v/>
      </c>
      <c r="O94" s="48" t="str">
        <f>IF($D94="","", (SUMIFS(Transacoes!$D$3:$D1000,Transacoes!$C$3:$C1000,$D94,Transacoes!$B$3:$B1000,"C", Transacoes!$A$3:$A1000, "&lt;"&amp;EOMONTH(DATE(O$1,O$2,1),0))-SUMIFS(Transacoes!$D$3:$D1000,Transacoes!$C$3:$C1000,$D94,Transacoes!$B$3:$B1000,"V", Transacoes!$A$3:$A1000, "&lt;"&amp;EOMONTH(DATE(O$1,O$2,1),0)))*SUMIFS(Prov_Auto!$E$3:$E1000, Prov_Auto!$A$3:$A1000, $D94, Prov_Auto!$D$3:$D1000,"&gt;="&amp;DATE(O$1,O$2,1),Prov_Auto!$D$3:$D1000, "&lt;="&amp;EOMONTH(DATE(O$1,O$2,1),0)))</f>
        <v/>
      </c>
      <c r="P94" s="48" t="str">
        <f>IF($D94="","", (SUMIFS(Transacoes!$D$3:$D1000,Transacoes!$C$3:$C1000,$D94,Transacoes!$B$3:$B1000,"C", Transacoes!$A$3:$A1000, "&lt;"&amp;EOMONTH(DATE(P$1,P$2,1),0))-SUMIFS(Transacoes!$D$3:$D1000,Transacoes!$C$3:$C1000,$D94,Transacoes!$B$3:$B1000,"V", Transacoes!$A$3:$A1000, "&lt;"&amp;EOMONTH(DATE(P$1,P$2,1),0)))*SUMIFS(Prov_Auto!$E$3:$E1000, Prov_Auto!$A$3:$A1000, $D94, Prov_Auto!$D$3:$D1000,"&gt;="&amp;DATE(P$1,P$2,1),Prov_Auto!$D$3:$D1000, "&lt;="&amp;EOMONTH(DATE(P$1,P$2,1),0)))</f>
        <v/>
      </c>
      <c r="Q94" s="48" t="str">
        <f>IF($D94="","", (SUMIFS(Transacoes!$D$3:$D1000,Transacoes!$C$3:$C1000,$D94,Transacoes!$B$3:$B1000,"C", Transacoes!$A$3:$A1000, "&lt;"&amp;EOMONTH(DATE(Q$1,Q$2,1),0))-SUMIFS(Transacoes!$D$3:$D1000,Transacoes!$C$3:$C1000,$D94,Transacoes!$B$3:$B1000,"V", Transacoes!$A$3:$A1000, "&lt;"&amp;EOMONTH(DATE(Q$1,Q$2,1),0)))*SUMIFS(Prov_Auto!$E$3:$E1000, Prov_Auto!$A$3:$A1000, $D94, Prov_Auto!$D$3:$D1000,"&gt;="&amp;DATE(Q$1,Q$2,1),Prov_Auto!$D$3:$D1000, "&lt;="&amp;EOMONTH(DATE(Q$1,Q$2,1),0)))</f>
        <v/>
      </c>
      <c r="R94" s="47"/>
    </row>
    <row r="95">
      <c r="A95" s="47"/>
      <c r="B95" s="47"/>
      <c r="C95" s="47"/>
      <c r="D95" s="87"/>
      <c r="E95" s="48" t="str">
        <f>IF($D95="","", (SUMIFS(Transacoes!$D$3:$D1000,Transacoes!$C$3:$C1000,$D95,Transacoes!$B$3:$B1000,"C", Transacoes!$A$3:$A1000, "&lt;"&amp;EOMONTH(DATE(E$1,E$2,1),0))-SUMIFS(Transacoes!$D$3:$D1000,Transacoes!$C$3:$C1000,$D95,Transacoes!$B$3:$B1000,"V", Transacoes!$A$3:$A1000, "&lt;"&amp;EOMONTH(DATE(E$1,E$2,1),0)))*SUMIFS(Prov_Auto!$E$3:$E1000, Prov_Auto!$A$3:$A1000, $D95, Prov_Auto!$D$3:$D1000,"&gt;="&amp;DATE(E$1,E$2,1),Prov_Auto!$D$3:$D1000, "&lt;="&amp;EOMONTH(DATE(E$1,E$2,1),0)))</f>
        <v/>
      </c>
      <c r="F95" s="48" t="str">
        <f>IF($D95="","", (SUMIFS(Transacoes!$D$3:$D1000,Transacoes!$C$3:$C1000,$D95,Transacoes!$B$3:$B1000,"C", Transacoes!$A$3:$A1000, "&lt;"&amp;EOMONTH(DATE(F$1,F$2,1),0))-SUMIFS(Transacoes!$D$3:$D1000,Transacoes!$C$3:$C1000,$D95,Transacoes!$B$3:$B1000,"V", Transacoes!$A$3:$A1000, "&lt;"&amp;EOMONTH(DATE(F$1,F$2,1),0)))*SUMIFS(Prov_Auto!$E$3:$E1000, Prov_Auto!$A$3:$A1000, $D95, Prov_Auto!$D$3:$D1000,"&gt;="&amp;DATE(F$1,F$2,1),Prov_Auto!$D$3:$D1000, "&lt;="&amp;EOMONTH(DATE(F$1,F$2,1),0)))</f>
        <v/>
      </c>
      <c r="G95" s="48" t="str">
        <f>IF($D95="","", (SUMIFS(Transacoes!$D$3:$D1000,Transacoes!$C$3:$C1000,$D95,Transacoes!$B$3:$B1000,"C", Transacoes!$A$3:$A1000, "&lt;"&amp;EOMONTH(DATE(G$1,G$2,1),0))-SUMIFS(Transacoes!$D$3:$D1000,Transacoes!$C$3:$C1000,$D95,Transacoes!$B$3:$B1000,"V", Transacoes!$A$3:$A1000, "&lt;"&amp;EOMONTH(DATE(G$1,G$2,1),0)))*SUMIFS(Prov_Auto!$E$3:$E1000, Prov_Auto!$A$3:$A1000, $D95, Prov_Auto!$D$3:$D1000,"&gt;="&amp;DATE(G$1,G$2,1),Prov_Auto!$D$3:$D1000, "&lt;="&amp;EOMONTH(DATE(G$1,G$2,1),0)))</f>
        <v/>
      </c>
      <c r="H95" s="48" t="str">
        <f>IF($D95="","", (SUMIFS(Transacoes!$D$3:$D1000,Transacoes!$C$3:$C1000,$D95,Transacoes!$B$3:$B1000,"C", Transacoes!$A$3:$A1000, "&lt;"&amp;EOMONTH(DATE(H$1,H$2,1),0))-SUMIFS(Transacoes!$D$3:$D1000,Transacoes!$C$3:$C1000,$D95,Transacoes!$B$3:$B1000,"V", Transacoes!$A$3:$A1000, "&lt;"&amp;EOMONTH(DATE(H$1,H$2,1),0)))*SUMIFS(Prov_Auto!$E$3:$E1000, Prov_Auto!$A$3:$A1000, $D95, Prov_Auto!$D$3:$D1000,"&gt;="&amp;DATE(H$1,H$2,1),Prov_Auto!$D$3:$D1000, "&lt;="&amp;EOMONTH(DATE(H$1,H$2,1),0)))</f>
        <v/>
      </c>
      <c r="I95" s="48" t="str">
        <f>IF($D95="","", (SUMIFS(Transacoes!$D$3:$D1000,Transacoes!$C$3:$C1000,$D95,Transacoes!$B$3:$B1000,"C", Transacoes!$A$3:$A1000, "&lt;"&amp;EOMONTH(DATE(I$1,I$2,1),0))-SUMIFS(Transacoes!$D$3:$D1000,Transacoes!$C$3:$C1000,$D95,Transacoes!$B$3:$B1000,"V", Transacoes!$A$3:$A1000, "&lt;"&amp;EOMONTH(DATE(I$1,I$2,1),0)))*SUMIFS(Prov_Auto!$E$3:$E1000, Prov_Auto!$A$3:$A1000, $D95, Prov_Auto!$D$3:$D1000,"&gt;="&amp;DATE(I$1,I$2,1),Prov_Auto!$D$3:$D1000, "&lt;="&amp;EOMONTH(DATE(I$1,I$2,1),0)))</f>
        <v/>
      </c>
      <c r="J95" s="48" t="str">
        <f>IF($D95="","", (SUMIFS(Transacoes!$D$3:$D1000,Transacoes!$C$3:$C1000,$D95,Transacoes!$B$3:$B1000,"C", Transacoes!$A$3:$A1000, "&lt;"&amp;EOMONTH(DATE(J$1,J$2,1),0))-SUMIFS(Transacoes!$D$3:$D1000,Transacoes!$C$3:$C1000,$D95,Transacoes!$B$3:$B1000,"V", Transacoes!$A$3:$A1000, "&lt;"&amp;EOMONTH(DATE(J$1,J$2,1),0)))*SUMIFS(Prov_Auto!$E$3:$E1000, Prov_Auto!$A$3:$A1000, $D95, Prov_Auto!$D$3:$D1000,"&gt;="&amp;DATE(J$1,J$2,1),Prov_Auto!$D$3:$D1000, "&lt;="&amp;EOMONTH(DATE(J$1,J$2,1),0)))</f>
        <v/>
      </c>
      <c r="K95" s="48" t="str">
        <f>IF($D95="","", (SUMIFS(Transacoes!$D$3:$D1000,Transacoes!$C$3:$C1000,$D95,Transacoes!$B$3:$B1000,"C", Transacoes!$A$3:$A1000, "&lt;"&amp;EOMONTH(DATE(K$1,K$2,1),0))-SUMIFS(Transacoes!$D$3:$D1000,Transacoes!$C$3:$C1000,$D95,Transacoes!$B$3:$B1000,"V", Transacoes!$A$3:$A1000, "&lt;"&amp;EOMONTH(DATE(K$1,K$2,1),0)))*SUMIFS(Prov_Auto!$E$3:$E1000, Prov_Auto!$A$3:$A1000, $D95, Prov_Auto!$D$3:$D1000,"&gt;="&amp;DATE(K$1,K$2,1),Prov_Auto!$D$3:$D1000, "&lt;="&amp;EOMONTH(DATE(K$1,K$2,1),0)))</f>
        <v/>
      </c>
      <c r="L95" s="48" t="str">
        <f>IF($D95="","", (SUMIFS(Transacoes!$D$3:$D1000,Transacoes!$C$3:$C1000,$D95,Transacoes!$B$3:$B1000,"C", Transacoes!$A$3:$A1000, "&lt;"&amp;EOMONTH(DATE(L$1,L$2,1),0))-SUMIFS(Transacoes!$D$3:$D1000,Transacoes!$C$3:$C1000,$D95,Transacoes!$B$3:$B1000,"V", Transacoes!$A$3:$A1000, "&lt;"&amp;EOMONTH(DATE(L$1,L$2,1),0)))*SUMIFS(Prov_Auto!$E$3:$E1000, Prov_Auto!$A$3:$A1000, $D95, Prov_Auto!$D$3:$D1000,"&gt;="&amp;DATE(L$1,L$2,1),Prov_Auto!$D$3:$D1000, "&lt;="&amp;EOMONTH(DATE(L$1,L$2,1),0)))</f>
        <v/>
      </c>
      <c r="M95" s="48" t="str">
        <f>IF($D95="","", (SUMIFS(Transacoes!$D$3:$D1000,Transacoes!$C$3:$C1000,$D95,Transacoes!$B$3:$B1000,"C", Transacoes!$A$3:$A1000, "&lt;"&amp;EOMONTH(DATE(M$1,M$2,1),0))-SUMIFS(Transacoes!$D$3:$D1000,Transacoes!$C$3:$C1000,$D95,Transacoes!$B$3:$B1000,"V", Transacoes!$A$3:$A1000, "&lt;"&amp;EOMONTH(DATE(M$1,M$2,1),0)))*SUMIFS(Prov_Auto!$E$3:$E1000, Prov_Auto!$A$3:$A1000, $D95, Prov_Auto!$D$3:$D1000,"&gt;="&amp;DATE(M$1,M$2,1),Prov_Auto!$D$3:$D1000, "&lt;="&amp;EOMONTH(DATE(M$1,M$2,1),0)))</f>
        <v/>
      </c>
      <c r="N95" s="48" t="str">
        <f>IF($D95="","", (SUMIFS(Transacoes!$D$3:$D1000,Transacoes!$C$3:$C1000,$D95,Transacoes!$B$3:$B1000,"C", Transacoes!$A$3:$A1000, "&lt;"&amp;EOMONTH(DATE(N$1,N$2,1),0))-SUMIFS(Transacoes!$D$3:$D1000,Transacoes!$C$3:$C1000,$D95,Transacoes!$B$3:$B1000,"V", Transacoes!$A$3:$A1000, "&lt;"&amp;EOMONTH(DATE(N$1,N$2,1),0)))*SUMIFS(Prov_Auto!$E$3:$E1000, Prov_Auto!$A$3:$A1000, $D95, Prov_Auto!$D$3:$D1000,"&gt;="&amp;DATE(N$1,N$2,1),Prov_Auto!$D$3:$D1000, "&lt;="&amp;EOMONTH(DATE(N$1,N$2,1),0)))</f>
        <v/>
      </c>
      <c r="O95" s="48" t="str">
        <f>IF($D95="","", (SUMIFS(Transacoes!$D$3:$D1000,Transacoes!$C$3:$C1000,$D95,Transacoes!$B$3:$B1000,"C", Transacoes!$A$3:$A1000, "&lt;"&amp;EOMONTH(DATE(O$1,O$2,1),0))-SUMIFS(Transacoes!$D$3:$D1000,Transacoes!$C$3:$C1000,$D95,Transacoes!$B$3:$B1000,"V", Transacoes!$A$3:$A1000, "&lt;"&amp;EOMONTH(DATE(O$1,O$2,1),0)))*SUMIFS(Prov_Auto!$E$3:$E1000, Prov_Auto!$A$3:$A1000, $D95, Prov_Auto!$D$3:$D1000,"&gt;="&amp;DATE(O$1,O$2,1),Prov_Auto!$D$3:$D1000, "&lt;="&amp;EOMONTH(DATE(O$1,O$2,1),0)))</f>
        <v/>
      </c>
      <c r="P95" s="48" t="str">
        <f>IF($D95="","", (SUMIFS(Transacoes!$D$3:$D1000,Transacoes!$C$3:$C1000,$D95,Transacoes!$B$3:$B1000,"C", Transacoes!$A$3:$A1000, "&lt;"&amp;EOMONTH(DATE(P$1,P$2,1),0))-SUMIFS(Transacoes!$D$3:$D1000,Transacoes!$C$3:$C1000,$D95,Transacoes!$B$3:$B1000,"V", Transacoes!$A$3:$A1000, "&lt;"&amp;EOMONTH(DATE(P$1,P$2,1),0)))*SUMIFS(Prov_Auto!$E$3:$E1000, Prov_Auto!$A$3:$A1000, $D95, Prov_Auto!$D$3:$D1000,"&gt;="&amp;DATE(P$1,P$2,1),Prov_Auto!$D$3:$D1000, "&lt;="&amp;EOMONTH(DATE(P$1,P$2,1),0)))</f>
        <v/>
      </c>
      <c r="Q95" s="48" t="str">
        <f>IF($D95="","", (SUMIFS(Transacoes!$D$3:$D1000,Transacoes!$C$3:$C1000,$D95,Transacoes!$B$3:$B1000,"C", Transacoes!$A$3:$A1000, "&lt;"&amp;EOMONTH(DATE(Q$1,Q$2,1),0))-SUMIFS(Transacoes!$D$3:$D1000,Transacoes!$C$3:$C1000,$D95,Transacoes!$B$3:$B1000,"V", Transacoes!$A$3:$A1000, "&lt;"&amp;EOMONTH(DATE(Q$1,Q$2,1),0)))*SUMIFS(Prov_Auto!$E$3:$E1000, Prov_Auto!$A$3:$A1000, $D95, Prov_Auto!$D$3:$D1000,"&gt;="&amp;DATE(Q$1,Q$2,1),Prov_Auto!$D$3:$D1000, "&lt;="&amp;EOMONTH(DATE(Q$1,Q$2,1),0)))</f>
        <v/>
      </c>
      <c r="R95" s="47"/>
    </row>
    <row r="96">
      <c r="A96" s="47"/>
      <c r="B96" s="47"/>
      <c r="C96" s="47"/>
      <c r="D96" s="87"/>
      <c r="E96" s="48" t="str">
        <f>IF($D96="","", (SUMIFS(Transacoes!$D$3:$D1000,Transacoes!$C$3:$C1000,$D96,Transacoes!$B$3:$B1000,"C", Transacoes!$A$3:$A1000, "&lt;"&amp;EOMONTH(DATE(E$1,E$2,1),0))-SUMIFS(Transacoes!$D$3:$D1000,Transacoes!$C$3:$C1000,$D96,Transacoes!$B$3:$B1000,"V", Transacoes!$A$3:$A1000, "&lt;"&amp;EOMONTH(DATE(E$1,E$2,1),0)))*SUMIFS(Prov_Auto!$E$3:$E1000, Prov_Auto!$A$3:$A1000, $D96, Prov_Auto!$D$3:$D1000,"&gt;="&amp;DATE(E$1,E$2,1),Prov_Auto!$D$3:$D1000, "&lt;="&amp;EOMONTH(DATE(E$1,E$2,1),0)))</f>
        <v/>
      </c>
      <c r="F96" s="48" t="str">
        <f>IF($D96="","", (SUMIFS(Transacoes!$D$3:$D1000,Transacoes!$C$3:$C1000,$D96,Transacoes!$B$3:$B1000,"C", Transacoes!$A$3:$A1000, "&lt;"&amp;EOMONTH(DATE(F$1,F$2,1),0))-SUMIFS(Transacoes!$D$3:$D1000,Transacoes!$C$3:$C1000,$D96,Transacoes!$B$3:$B1000,"V", Transacoes!$A$3:$A1000, "&lt;"&amp;EOMONTH(DATE(F$1,F$2,1),0)))*SUMIFS(Prov_Auto!$E$3:$E1000, Prov_Auto!$A$3:$A1000, $D96, Prov_Auto!$D$3:$D1000,"&gt;="&amp;DATE(F$1,F$2,1),Prov_Auto!$D$3:$D1000, "&lt;="&amp;EOMONTH(DATE(F$1,F$2,1),0)))</f>
        <v/>
      </c>
      <c r="G96" s="48" t="str">
        <f>IF($D96="","", (SUMIFS(Transacoes!$D$3:$D1000,Transacoes!$C$3:$C1000,$D96,Transacoes!$B$3:$B1000,"C", Transacoes!$A$3:$A1000, "&lt;"&amp;EOMONTH(DATE(G$1,G$2,1),0))-SUMIFS(Transacoes!$D$3:$D1000,Transacoes!$C$3:$C1000,$D96,Transacoes!$B$3:$B1000,"V", Transacoes!$A$3:$A1000, "&lt;"&amp;EOMONTH(DATE(G$1,G$2,1),0)))*SUMIFS(Prov_Auto!$E$3:$E1000, Prov_Auto!$A$3:$A1000, $D96, Prov_Auto!$D$3:$D1000,"&gt;="&amp;DATE(G$1,G$2,1),Prov_Auto!$D$3:$D1000, "&lt;="&amp;EOMONTH(DATE(G$1,G$2,1),0)))</f>
        <v/>
      </c>
      <c r="H96" s="48" t="str">
        <f>IF($D96="","", (SUMIFS(Transacoes!$D$3:$D1000,Transacoes!$C$3:$C1000,$D96,Transacoes!$B$3:$B1000,"C", Transacoes!$A$3:$A1000, "&lt;"&amp;EOMONTH(DATE(H$1,H$2,1),0))-SUMIFS(Transacoes!$D$3:$D1000,Transacoes!$C$3:$C1000,$D96,Transacoes!$B$3:$B1000,"V", Transacoes!$A$3:$A1000, "&lt;"&amp;EOMONTH(DATE(H$1,H$2,1),0)))*SUMIFS(Prov_Auto!$E$3:$E1000, Prov_Auto!$A$3:$A1000, $D96, Prov_Auto!$D$3:$D1000,"&gt;="&amp;DATE(H$1,H$2,1),Prov_Auto!$D$3:$D1000, "&lt;="&amp;EOMONTH(DATE(H$1,H$2,1),0)))</f>
        <v/>
      </c>
      <c r="I96" s="48" t="str">
        <f>IF($D96="","", (SUMIFS(Transacoes!$D$3:$D1000,Transacoes!$C$3:$C1000,$D96,Transacoes!$B$3:$B1000,"C", Transacoes!$A$3:$A1000, "&lt;"&amp;EOMONTH(DATE(I$1,I$2,1),0))-SUMIFS(Transacoes!$D$3:$D1000,Transacoes!$C$3:$C1000,$D96,Transacoes!$B$3:$B1000,"V", Transacoes!$A$3:$A1000, "&lt;"&amp;EOMONTH(DATE(I$1,I$2,1),0)))*SUMIFS(Prov_Auto!$E$3:$E1000, Prov_Auto!$A$3:$A1000, $D96, Prov_Auto!$D$3:$D1000,"&gt;="&amp;DATE(I$1,I$2,1),Prov_Auto!$D$3:$D1000, "&lt;="&amp;EOMONTH(DATE(I$1,I$2,1),0)))</f>
        <v/>
      </c>
      <c r="J96" s="48" t="str">
        <f>IF($D96="","", (SUMIFS(Transacoes!$D$3:$D1000,Transacoes!$C$3:$C1000,$D96,Transacoes!$B$3:$B1000,"C", Transacoes!$A$3:$A1000, "&lt;"&amp;EOMONTH(DATE(J$1,J$2,1),0))-SUMIFS(Transacoes!$D$3:$D1000,Transacoes!$C$3:$C1000,$D96,Transacoes!$B$3:$B1000,"V", Transacoes!$A$3:$A1000, "&lt;"&amp;EOMONTH(DATE(J$1,J$2,1),0)))*SUMIFS(Prov_Auto!$E$3:$E1000, Prov_Auto!$A$3:$A1000, $D96, Prov_Auto!$D$3:$D1000,"&gt;="&amp;DATE(J$1,J$2,1),Prov_Auto!$D$3:$D1000, "&lt;="&amp;EOMONTH(DATE(J$1,J$2,1),0)))</f>
        <v/>
      </c>
      <c r="K96" s="48" t="str">
        <f>IF($D96="","", (SUMIFS(Transacoes!$D$3:$D1000,Transacoes!$C$3:$C1000,$D96,Transacoes!$B$3:$B1000,"C", Transacoes!$A$3:$A1000, "&lt;"&amp;EOMONTH(DATE(K$1,K$2,1),0))-SUMIFS(Transacoes!$D$3:$D1000,Transacoes!$C$3:$C1000,$D96,Transacoes!$B$3:$B1000,"V", Transacoes!$A$3:$A1000, "&lt;"&amp;EOMONTH(DATE(K$1,K$2,1),0)))*SUMIFS(Prov_Auto!$E$3:$E1000, Prov_Auto!$A$3:$A1000, $D96, Prov_Auto!$D$3:$D1000,"&gt;="&amp;DATE(K$1,K$2,1),Prov_Auto!$D$3:$D1000, "&lt;="&amp;EOMONTH(DATE(K$1,K$2,1),0)))</f>
        <v/>
      </c>
      <c r="L96" s="48" t="str">
        <f>IF($D96="","", (SUMIFS(Transacoes!$D$3:$D1000,Transacoes!$C$3:$C1000,$D96,Transacoes!$B$3:$B1000,"C", Transacoes!$A$3:$A1000, "&lt;"&amp;EOMONTH(DATE(L$1,L$2,1),0))-SUMIFS(Transacoes!$D$3:$D1000,Transacoes!$C$3:$C1000,$D96,Transacoes!$B$3:$B1000,"V", Transacoes!$A$3:$A1000, "&lt;"&amp;EOMONTH(DATE(L$1,L$2,1),0)))*SUMIFS(Prov_Auto!$E$3:$E1000, Prov_Auto!$A$3:$A1000, $D96, Prov_Auto!$D$3:$D1000,"&gt;="&amp;DATE(L$1,L$2,1),Prov_Auto!$D$3:$D1000, "&lt;="&amp;EOMONTH(DATE(L$1,L$2,1),0)))</f>
        <v/>
      </c>
      <c r="M96" s="48" t="str">
        <f>IF($D96="","", (SUMIFS(Transacoes!$D$3:$D1000,Transacoes!$C$3:$C1000,$D96,Transacoes!$B$3:$B1000,"C", Transacoes!$A$3:$A1000, "&lt;"&amp;EOMONTH(DATE(M$1,M$2,1),0))-SUMIFS(Transacoes!$D$3:$D1000,Transacoes!$C$3:$C1000,$D96,Transacoes!$B$3:$B1000,"V", Transacoes!$A$3:$A1000, "&lt;"&amp;EOMONTH(DATE(M$1,M$2,1),0)))*SUMIFS(Prov_Auto!$E$3:$E1000, Prov_Auto!$A$3:$A1000, $D96, Prov_Auto!$D$3:$D1000,"&gt;="&amp;DATE(M$1,M$2,1),Prov_Auto!$D$3:$D1000, "&lt;="&amp;EOMONTH(DATE(M$1,M$2,1),0)))</f>
        <v/>
      </c>
      <c r="N96" s="48" t="str">
        <f>IF($D96="","", (SUMIFS(Transacoes!$D$3:$D1000,Transacoes!$C$3:$C1000,$D96,Transacoes!$B$3:$B1000,"C", Transacoes!$A$3:$A1000, "&lt;"&amp;EOMONTH(DATE(N$1,N$2,1),0))-SUMIFS(Transacoes!$D$3:$D1000,Transacoes!$C$3:$C1000,$D96,Transacoes!$B$3:$B1000,"V", Transacoes!$A$3:$A1000, "&lt;"&amp;EOMONTH(DATE(N$1,N$2,1),0)))*SUMIFS(Prov_Auto!$E$3:$E1000, Prov_Auto!$A$3:$A1000, $D96, Prov_Auto!$D$3:$D1000,"&gt;="&amp;DATE(N$1,N$2,1),Prov_Auto!$D$3:$D1000, "&lt;="&amp;EOMONTH(DATE(N$1,N$2,1),0)))</f>
        <v/>
      </c>
      <c r="O96" s="48" t="str">
        <f>IF($D96="","", (SUMIFS(Transacoes!$D$3:$D1000,Transacoes!$C$3:$C1000,$D96,Transacoes!$B$3:$B1000,"C", Transacoes!$A$3:$A1000, "&lt;"&amp;EOMONTH(DATE(O$1,O$2,1),0))-SUMIFS(Transacoes!$D$3:$D1000,Transacoes!$C$3:$C1000,$D96,Transacoes!$B$3:$B1000,"V", Transacoes!$A$3:$A1000, "&lt;"&amp;EOMONTH(DATE(O$1,O$2,1),0)))*SUMIFS(Prov_Auto!$E$3:$E1000, Prov_Auto!$A$3:$A1000, $D96, Prov_Auto!$D$3:$D1000,"&gt;="&amp;DATE(O$1,O$2,1),Prov_Auto!$D$3:$D1000, "&lt;="&amp;EOMONTH(DATE(O$1,O$2,1),0)))</f>
        <v/>
      </c>
      <c r="P96" s="48" t="str">
        <f>IF($D96="","", (SUMIFS(Transacoes!$D$3:$D1000,Transacoes!$C$3:$C1000,$D96,Transacoes!$B$3:$B1000,"C", Transacoes!$A$3:$A1000, "&lt;"&amp;EOMONTH(DATE(P$1,P$2,1),0))-SUMIFS(Transacoes!$D$3:$D1000,Transacoes!$C$3:$C1000,$D96,Transacoes!$B$3:$B1000,"V", Transacoes!$A$3:$A1000, "&lt;"&amp;EOMONTH(DATE(P$1,P$2,1),0)))*SUMIFS(Prov_Auto!$E$3:$E1000, Prov_Auto!$A$3:$A1000, $D96, Prov_Auto!$D$3:$D1000,"&gt;="&amp;DATE(P$1,P$2,1),Prov_Auto!$D$3:$D1000, "&lt;="&amp;EOMONTH(DATE(P$1,P$2,1),0)))</f>
        <v/>
      </c>
      <c r="Q96" s="48" t="str">
        <f>IF($D96="","", (SUMIFS(Transacoes!$D$3:$D1000,Transacoes!$C$3:$C1000,$D96,Transacoes!$B$3:$B1000,"C", Transacoes!$A$3:$A1000, "&lt;"&amp;EOMONTH(DATE(Q$1,Q$2,1),0))-SUMIFS(Transacoes!$D$3:$D1000,Transacoes!$C$3:$C1000,$D96,Transacoes!$B$3:$B1000,"V", Transacoes!$A$3:$A1000, "&lt;"&amp;EOMONTH(DATE(Q$1,Q$2,1),0)))*SUMIFS(Prov_Auto!$E$3:$E1000, Prov_Auto!$A$3:$A1000, $D96, Prov_Auto!$D$3:$D1000,"&gt;="&amp;DATE(Q$1,Q$2,1),Prov_Auto!$D$3:$D1000, "&lt;="&amp;EOMONTH(DATE(Q$1,Q$2,1),0)))</f>
        <v/>
      </c>
      <c r="R96" s="47"/>
    </row>
    <row r="97">
      <c r="A97" s="47"/>
      <c r="B97" s="47"/>
      <c r="C97" s="47"/>
      <c r="D97" s="87"/>
      <c r="E97" s="48" t="str">
        <f>IF($D97="","", (SUMIFS(Transacoes!$D$3:$D1000,Transacoes!$C$3:$C1000,$D97,Transacoes!$B$3:$B1000,"C", Transacoes!$A$3:$A1000, "&lt;"&amp;EOMONTH(DATE(E$1,E$2,1),0))-SUMIFS(Transacoes!$D$3:$D1000,Transacoes!$C$3:$C1000,$D97,Transacoes!$B$3:$B1000,"V", Transacoes!$A$3:$A1000, "&lt;"&amp;EOMONTH(DATE(E$1,E$2,1),0)))*SUMIFS(Prov_Auto!$E$3:$E1000, Prov_Auto!$A$3:$A1000, $D97, Prov_Auto!$D$3:$D1000,"&gt;="&amp;DATE(E$1,E$2,1),Prov_Auto!$D$3:$D1000, "&lt;="&amp;EOMONTH(DATE(E$1,E$2,1),0)))</f>
        <v/>
      </c>
      <c r="F97" s="48" t="str">
        <f>IF($D97="","", (SUMIFS(Transacoes!$D$3:$D1000,Transacoes!$C$3:$C1000,$D97,Transacoes!$B$3:$B1000,"C", Transacoes!$A$3:$A1000, "&lt;"&amp;EOMONTH(DATE(F$1,F$2,1),0))-SUMIFS(Transacoes!$D$3:$D1000,Transacoes!$C$3:$C1000,$D97,Transacoes!$B$3:$B1000,"V", Transacoes!$A$3:$A1000, "&lt;"&amp;EOMONTH(DATE(F$1,F$2,1),0)))*SUMIFS(Prov_Auto!$E$3:$E1000, Prov_Auto!$A$3:$A1000, $D97, Prov_Auto!$D$3:$D1000,"&gt;="&amp;DATE(F$1,F$2,1),Prov_Auto!$D$3:$D1000, "&lt;="&amp;EOMONTH(DATE(F$1,F$2,1),0)))</f>
        <v/>
      </c>
      <c r="G97" s="48" t="str">
        <f>IF($D97="","", (SUMIFS(Transacoes!$D$3:$D1000,Transacoes!$C$3:$C1000,$D97,Transacoes!$B$3:$B1000,"C", Transacoes!$A$3:$A1000, "&lt;"&amp;EOMONTH(DATE(G$1,G$2,1),0))-SUMIFS(Transacoes!$D$3:$D1000,Transacoes!$C$3:$C1000,$D97,Transacoes!$B$3:$B1000,"V", Transacoes!$A$3:$A1000, "&lt;"&amp;EOMONTH(DATE(G$1,G$2,1),0)))*SUMIFS(Prov_Auto!$E$3:$E1000, Prov_Auto!$A$3:$A1000, $D97, Prov_Auto!$D$3:$D1000,"&gt;="&amp;DATE(G$1,G$2,1),Prov_Auto!$D$3:$D1000, "&lt;="&amp;EOMONTH(DATE(G$1,G$2,1),0)))</f>
        <v/>
      </c>
      <c r="H97" s="48" t="str">
        <f>IF($D97="","", (SUMIFS(Transacoes!$D$3:$D1000,Transacoes!$C$3:$C1000,$D97,Transacoes!$B$3:$B1000,"C", Transacoes!$A$3:$A1000, "&lt;"&amp;EOMONTH(DATE(H$1,H$2,1),0))-SUMIFS(Transacoes!$D$3:$D1000,Transacoes!$C$3:$C1000,$D97,Transacoes!$B$3:$B1000,"V", Transacoes!$A$3:$A1000, "&lt;"&amp;EOMONTH(DATE(H$1,H$2,1),0)))*SUMIFS(Prov_Auto!$E$3:$E1000, Prov_Auto!$A$3:$A1000, $D97, Prov_Auto!$D$3:$D1000,"&gt;="&amp;DATE(H$1,H$2,1),Prov_Auto!$D$3:$D1000, "&lt;="&amp;EOMONTH(DATE(H$1,H$2,1),0)))</f>
        <v/>
      </c>
      <c r="I97" s="48" t="str">
        <f>IF($D97="","", (SUMIFS(Transacoes!$D$3:$D1000,Transacoes!$C$3:$C1000,$D97,Transacoes!$B$3:$B1000,"C", Transacoes!$A$3:$A1000, "&lt;"&amp;EOMONTH(DATE(I$1,I$2,1),0))-SUMIFS(Transacoes!$D$3:$D1000,Transacoes!$C$3:$C1000,$D97,Transacoes!$B$3:$B1000,"V", Transacoes!$A$3:$A1000, "&lt;"&amp;EOMONTH(DATE(I$1,I$2,1),0)))*SUMIFS(Prov_Auto!$E$3:$E1000, Prov_Auto!$A$3:$A1000, $D97, Prov_Auto!$D$3:$D1000,"&gt;="&amp;DATE(I$1,I$2,1),Prov_Auto!$D$3:$D1000, "&lt;="&amp;EOMONTH(DATE(I$1,I$2,1),0)))</f>
        <v/>
      </c>
      <c r="J97" s="48" t="str">
        <f>IF($D97="","", (SUMIFS(Transacoes!$D$3:$D1000,Transacoes!$C$3:$C1000,$D97,Transacoes!$B$3:$B1000,"C", Transacoes!$A$3:$A1000, "&lt;"&amp;EOMONTH(DATE(J$1,J$2,1),0))-SUMIFS(Transacoes!$D$3:$D1000,Transacoes!$C$3:$C1000,$D97,Transacoes!$B$3:$B1000,"V", Transacoes!$A$3:$A1000, "&lt;"&amp;EOMONTH(DATE(J$1,J$2,1),0)))*SUMIFS(Prov_Auto!$E$3:$E1000, Prov_Auto!$A$3:$A1000, $D97, Prov_Auto!$D$3:$D1000,"&gt;="&amp;DATE(J$1,J$2,1),Prov_Auto!$D$3:$D1000, "&lt;="&amp;EOMONTH(DATE(J$1,J$2,1),0)))</f>
        <v/>
      </c>
      <c r="K97" s="48" t="str">
        <f>IF($D97="","", (SUMIFS(Transacoes!$D$3:$D1000,Transacoes!$C$3:$C1000,$D97,Transacoes!$B$3:$B1000,"C", Transacoes!$A$3:$A1000, "&lt;"&amp;EOMONTH(DATE(K$1,K$2,1),0))-SUMIFS(Transacoes!$D$3:$D1000,Transacoes!$C$3:$C1000,$D97,Transacoes!$B$3:$B1000,"V", Transacoes!$A$3:$A1000, "&lt;"&amp;EOMONTH(DATE(K$1,K$2,1),0)))*SUMIFS(Prov_Auto!$E$3:$E1000, Prov_Auto!$A$3:$A1000, $D97, Prov_Auto!$D$3:$D1000,"&gt;="&amp;DATE(K$1,K$2,1),Prov_Auto!$D$3:$D1000, "&lt;="&amp;EOMONTH(DATE(K$1,K$2,1),0)))</f>
        <v/>
      </c>
      <c r="L97" s="48" t="str">
        <f>IF($D97="","", (SUMIFS(Transacoes!$D$3:$D1000,Transacoes!$C$3:$C1000,$D97,Transacoes!$B$3:$B1000,"C", Transacoes!$A$3:$A1000, "&lt;"&amp;EOMONTH(DATE(L$1,L$2,1),0))-SUMIFS(Transacoes!$D$3:$D1000,Transacoes!$C$3:$C1000,$D97,Transacoes!$B$3:$B1000,"V", Transacoes!$A$3:$A1000, "&lt;"&amp;EOMONTH(DATE(L$1,L$2,1),0)))*SUMIFS(Prov_Auto!$E$3:$E1000, Prov_Auto!$A$3:$A1000, $D97, Prov_Auto!$D$3:$D1000,"&gt;="&amp;DATE(L$1,L$2,1),Prov_Auto!$D$3:$D1000, "&lt;="&amp;EOMONTH(DATE(L$1,L$2,1),0)))</f>
        <v/>
      </c>
      <c r="M97" s="48" t="str">
        <f>IF($D97="","", (SUMIFS(Transacoes!$D$3:$D1000,Transacoes!$C$3:$C1000,$D97,Transacoes!$B$3:$B1000,"C", Transacoes!$A$3:$A1000, "&lt;"&amp;EOMONTH(DATE(M$1,M$2,1),0))-SUMIFS(Transacoes!$D$3:$D1000,Transacoes!$C$3:$C1000,$D97,Transacoes!$B$3:$B1000,"V", Transacoes!$A$3:$A1000, "&lt;"&amp;EOMONTH(DATE(M$1,M$2,1),0)))*SUMIFS(Prov_Auto!$E$3:$E1000, Prov_Auto!$A$3:$A1000, $D97, Prov_Auto!$D$3:$D1000,"&gt;="&amp;DATE(M$1,M$2,1),Prov_Auto!$D$3:$D1000, "&lt;="&amp;EOMONTH(DATE(M$1,M$2,1),0)))</f>
        <v/>
      </c>
      <c r="N97" s="48" t="str">
        <f>IF($D97="","", (SUMIFS(Transacoes!$D$3:$D1000,Transacoes!$C$3:$C1000,$D97,Transacoes!$B$3:$B1000,"C", Transacoes!$A$3:$A1000, "&lt;"&amp;EOMONTH(DATE(N$1,N$2,1),0))-SUMIFS(Transacoes!$D$3:$D1000,Transacoes!$C$3:$C1000,$D97,Transacoes!$B$3:$B1000,"V", Transacoes!$A$3:$A1000, "&lt;"&amp;EOMONTH(DATE(N$1,N$2,1),0)))*SUMIFS(Prov_Auto!$E$3:$E1000, Prov_Auto!$A$3:$A1000, $D97, Prov_Auto!$D$3:$D1000,"&gt;="&amp;DATE(N$1,N$2,1),Prov_Auto!$D$3:$D1000, "&lt;="&amp;EOMONTH(DATE(N$1,N$2,1),0)))</f>
        <v/>
      </c>
      <c r="O97" s="48" t="str">
        <f>IF($D97="","", (SUMIFS(Transacoes!$D$3:$D1000,Transacoes!$C$3:$C1000,$D97,Transacoes!$B$3:$B1000,"C", Transacoes!$A$3:$A1000, "&lt;"&amp;EOMONTH(DATE(O$1,O$2,1),0))-SUMIFS(Transacoes!$D$3:$D1000,Transacoes!$C$3:$C1000,$D97,Transacoes!$B$3:$B1000,"V", Transacoes!$A$3:$A1000, "&lt;"&amp;EOMONTH(DATE(O$1,O$2,1),0)))*SUMIFS(Prov_Auto!$E$3:$E1000, Prov_Auto!$A$3:$A1000, $D97, Prov_Auto!$D$3:$D1000,"&gt;="&amp;DATE(O$1,O$2,1),Prov_Auto!$D$3:$D1000, "&lt;="&amp;EOMONTH(DATE(O$1,O$2,1),0)))</f>
        <v/>
      </c>
      <c r="P97" s="48" t="str">
        <f>IF($D97="","", (SUMIFS(Transacoes!$D$3:$D1000,Transacoes!$C$3:$C1000,$D97,Transacoes!$B$3:$B1000,"C", Transacoes!$A$3:$A1000, "&lt;"&amp;EOMONTH(DATE(P$1,P$2,1),0))-SUMIFS(Transacoes!$D$3:$D1000,Transacoes!$C$3:$C1000,$D97,Transacoes!$B$3:$B1000,"V", Transacoes!$A$3:$A1000, "&lt;"&amp;EOMONTH(DATE(P$1,P$2,1),0)))*SUMIFS(Prov_Auto!$E$3:$E1000, Prov_Auto!$A$3:$A1000, $D97, Prov_Auto!$D$3:$D1000,"&gt;="&amp;DATE(P$1,P$2,1),Prov_Auto!$D$3:$D1000, "&lt;="&amp;EOMONTH(DATE(P$1,P$2,1),0)))</f>
        <v/>
      </c>
      <c r="Q97" s="48" t="str">
        <f>IF($D97="","", (SUMIFS(Transacoes!$D$3:$D1000,Transacoes!$C$3:$C1000,$D97,Transacoes!$B$3:$B1000,"C", Transacoes!$A$3:$A1000, "&lt;"&amp;EOMONTH(DATE(Q$1,Q$2,1),0))-SUMIFS(Transacoes!$D$3:$D1000,Transacoes!$C$3:$C1000,$D97,Transacoes!$B$3:$B1000,"V", Transacoes!$A$3:$A1000, "&lt;"&amp;EOMONTH(DATE(Q$1,Q$2,1),0)))*SUMIFS(Prov_Auto!$E$3:$E1000, Prov_Auto!$A$3:$A1000, $D97, Prov_Auto!$D$3:$D1000,"&gt;="&amp;DATE(Q$1,Q$2,1),Prov_Auto!$D$3:$D1000, "&lt;="&amp;EOMONTH(DATE(Q$1,Q$2,1),0)))</f>
        <v/>
      </c>
      <c r="R97" s="47"/>
    </row>
    <row r="98">
      <c r="A98" s="47"/>
      <c r="B98" s="47"/>
      <c r="C98" s="47"/>
      <c r="D98" s="87"/>
      <c r="E98" s="48" t="str">
        <f>IF($D98="","", (SUMIFS(Transacoes!$D$3:$D1000,Transacoes!$C$3:$C1000,$D98,Transacoes!$B$3:$B1000,"C", Transacoes!$A$3:$A1000, "&lt;"&amp;EOMONTH(DATE(E$1,E$2,1),0))-SUMIFS(Transacoes!$D$3:$D1000,Transacoes!$C$3:$C1000,$D98,Transacoes!$B$3:$B1000,"V", Transacoes!$A$3:$A1000, "&lt;"&amp;EOMONTH(DATE(E$1,E$2,1),0)))*SUMIFS(Prov_Auto!$E$3:$E1000, Prov_Auto!$A$3:$A1000, $D98, Prov_Auto!$D$3:$D1000,"&gt;="&amp;DATE(E$1,E$2,1),Prov_Auto!$D$3:$D1000, "&lt;="&amp;EOMONTH(DATE(E$1,E$2,1),0)))</f>
        <v/>
      </c>
      <c r="F98" s="48" t="str">
        <f>IF($D98="","", (SUMIFS(Transacoes!$D$3:$D1000,Transacoes!$C$3:$C1000,$D98,Transacoes!$B$3:$B1000,"C", Transacoes!$A$3:$A1000, "&lt;"&amp;EOMONTH(DATE(F$1,F$2,1),0))-SUMIFS(Transacoes!$D$3:$D1000,Transacoes!$C$3:$C1000,$D98,Transacoes!$B$3:$B1000,"V", Transacoes!$A$3:$A1000, "&lt;"&amp;EOMONTH(DATE(F$1,F$2,1),0)))*SUMIFS(Prov_Auto!$E$3:$E1000, Prov_Auto!$A$3:$A1000, $D98, Prov_Auto!$D$3:$D1000,"&gt;="&amp;DATE(F$1,F$2,1),Prov_Auto!$D$3:$D1000, "&lt;="&amp;EOMONTH(DATE(F$1,F$2,1),0)))</f>
        <v/>
      </c>
      <c r="G98" s="48" t="str">
        <f>IF($D98="","", (SUMIFS(Transacoes!$D$3:$D1000,Transacoes!$C$3:$C1000,$D98,Transacoes!$B$3:$B1000,"C", Transacoes!$A$3:$A1000, "&lt;"&amp;EOMONTH(DATE(G$1,G$2,1),0))-SUMIFS(Transacoes!$D$3:$D1000,Transacoes!$C$3:$C1000,$D98,Transacoes!$B$3:$B1000,"V", Transacoes!$A$3:$A1000, "&lt;"&amp;EOMONTH(DATE(G$1,G$2,1),0)))*SUMIFS(Prov_Auto!$E$3:$E1000, Prov_Auto!$A$3:$A1000, $D98, Prov_Auto!$D$3:$D1000,"&gt;="&amp;DATE(G$1,G$2,1),Prov_Auto!$D$3:$D1000, "&lt;="&amp;EOMONTH(DATE(G$1,G$2,1),0)))</f>
        <v/>
      </c>
      <c r="H98" s="48" t="str">
        <f>IF($D98="","", (SUMIFS(Transacoes!$D$3:$D1000,Transacoes!$C$3:$C1000,$D98,Transacoes!$B$3:$B1000,"C", Transacoes!$A$3:$A1000, "&lt;"&amp;EOMONTH(DATE(H$1,H$2,1),0))-SUMIFS(Transacoes!$D$3:$D1000,Transacoes!$C$3:$C1000,$D98,Transacoes!$B$3:$B1000,"V", Transacoes!$A$3:$A1000, "&lt;"&amp;EOMONTH(DATE(H$1,H$2,1),0)))*SUMIFS(Prov_Auto!$E$3:$E1000, Prov_Auto!$A$3:$A1000, $D98, Prov_Auto!$D$3:$D1000,"&gt;="&amp;DATE(H$1,H$2,1),Prov_Auto!$D$3:$D1000, "&lt;="&amp;EOMONTH(DATE(H$1,H$2,1),0)))</f>
        <v/>
      </c>
      <c r="I98" s="48" t="str">
        <f>IF($D98="","", (SUMIFS(Transacoes!$D$3:$D1000,Transacoes!$C$3:$C1000,$D98,Transacoes!$B$3:$B1000,"C", Transacoes!$A$3:$A1000, "&lt;"&amp;EOMONTH(DATE(I$1,I$2,1),0))-SUMIFS(Transacoes!$D$3:$D1000,Transacoes!$C$3:$C1000,$D98,Transacoes!$B$3:$B1000,"V", Transacoes!$A$3:$A1000, "&lt;"&amp;EOMONTH(DATE(I$1,I$2,1),0)))*SUMIFS(Prov_Auto!$E$3:$E1000, Prov_Auto!$A$3:$A1000, $D98, Prov_Auto!$D$3:$D1000,"&gt;="&amp;DATE(I$1,I$2,1),Prov_Auto!$D$3:$D1000, "&lt;="&amp;EOMONTH(DATE(I$1,I$2,1),0)))</f>
        <v/>
      </c>
      <c r="J98" s="48" t="str">
        <f>IF($D98="","", (SUMIFS(Transacoes!$D$3:$D1000,Transacoes!$C$3:$C1000,$D98,Transacoes!$B$3:$B1000,"C", Transacoes!$A$3:$A1000, "&lt;"&amp;EOMONTH(DATE(J$1,J$2,1),0))-SUMIFS(Transacoes!$D$3:$D1000,Transacoes!$C$3:$C1000,$D98,Transacoes!$B$3:$B1000,"V", Transacoes!$A$3:$A1000, "&lt;"&amp;EOMONTH(DATE(J$1,J$2,1),0)))*SUMIFS(Prov_Auto!$E$3:$E1000, Prov_Auto!$A$3:$A1000, $D98, Prov_Auto!$D$3:$D1000,"&gt;="&amp;DATE(J$1,J$2,1),Prov_Auto!$D$3:$D1000, "&lt;="&amp;EOMONTH(DATE(J$1,J$2,1),0)))</f>
        <v/>
      </c>
      <c r="K98" s="48" t="str">
        <f>IF($D98="","", (SUMIFS(Transacoes!$D$3:$D1000,Transacoes!$C$3:$C1000,$D98,Transacoes!$B$3:$B1000,"C", Transacoes!$A$3:$A1000, "&lt;"&amp;EOMONTH(DATE(K$1,K$2,1),0))-SUMIFS(Transacoes!$D$3:$D1000,Transacoes!$C$3:$C1000,$D98,Transacoes!$B$3:$B1000,"V", Transacoes!$A$3:$A1000, "&lt;"&amp;EOMONTH(DATE(K$1,K$2,1),0)))*SUMIFS(Prov_Auto!$E$3:$E1000, Prov_Auto!$A$3:$A1000, $D98, Prov_Auto!$D$3:$D1000,"&gt;="&amp;DATE(K$1,K$2,1),Prov_Auto!$D$3:$D1000, "&lt;="&amp;EOMONTH(DATE(K$1,K$2,1),0)))</f>
        <v/>
      </c>
      <c r="L98" s="48" t="str">
        <f>IF($D98="","", (SUMIFS(Transacoes!$D$3:$D1000,Transacoes!$C$3:$C1000,$D98,Transacoes!$B$3:$B1000,"C", Transacoes!$A$3:$A1000, "&lt;"&amp;EOMONTH(DATE(L$1,L$2,1),0))-SUMIFS(Transacoes!$D$3:$D1000,Transacoes!$C$3:$C1000,$D98,Transacoes!$B$3:$B1000,"V", Transacoes!$A$3:$A1000, "&lt;"&amp;EOMONTH(DATE(L$1,L$2,1),0)))*SUMIFS(Prov_Auto!$E$3:$E1000, Prov_Auto!$A$3:$A1000, $D98, Prov_Auto!$D$3:$D1000,"&gt;="&amp;DATE(L$1,L$2,1),Prov_Auto!$D$3:$D1000, "&lt;="&amp;EOMONTH(DATE(L$1,L$2,1),0)))</f>
        <v/>
      </c>
      <c r="M98" s="48" t="str">
        <f>IF($D98="","", (SUMIFS(Transacoes!$D$3:$D1000,Transacoes!$C$3:$C1000,$D98,Transacoes!$B$3:$B1000,"C", Transacoes!$A$3:$A1000, "&lt;"&amp;EOMONTH(DATE(M$1,M$2,1),0))-SUMIFS(Transacoes!$D$3:$D1000,Transacoes!$C$3:$C1000,$D98,Transacoes!$B$3:$B1000,"V", Transacoes!$A$3:$A1000, "&lt;"&amp;EOMONTH(DATE(M$1,M$2,1),0)))*SUMIFS(Prov_Auto!$E$3:$E1000, Prov_Auto!$A$3:$A1000, $D98, Prov_Auto!$D$3:$D1000,"&gt;="&amp;DATE(M$1,M$2,1),Prov_Auto!$D$3:$D1000, "&lt;="&amp;EOMONTH(DATE(M$1,M$2,1),0)))</f>
        <v/>
      </c>
      <c r="N98" s="48" t="str">
        <f>IF($D98="","", (SUMIFS(Transacoes!$D$3:$D1000,Transacoes!$C$3:$C1000,$D98,Transacoes!$B$3:$B1000,"C", Transacoes!$A$3:$A1000, "&lt;"&amp;EOMONTH(DATE(N$1,N$2,1),0))-SUMIFS(Transacoes!$D$3:$D1000,Transacoes!$C$3:$C1000,$D98,Transacoes!$B$3:$B1000,"V", Transacoes!$A$3:$A1000, "&lt;"&amp;EOMONTH(DATE(N$1,N$2,1),0)))*SUMIFS(Prov_Auto!$E$3:$E1000, Prov_Auto!$A$3:$A1000, $D98, Prov_Auto!$D$3:$D1000,"&gt;="&amp;DATE(N$1,N$2,1),Prov_Auto!$D$3:$D1000, "&lt;="&amp;EOMONTH(DATE(N$1,N$2,1),0)))</f>
        <v/>
      </c>
      <c r="O98" s="48" t="str">
        <f>IF($D98="","", (SUMIFS(Transacoes!$D$3:$D1000,Transacoes!$C$3:$C1000,$D98,Transacoes!$B$3:$B1000,"C", Transacoes!$A$3:$A1000, "&lt;"&amp;EOMONTH(DATE(O$1,O$2,1),0))-SUMIFS(Transacoes!$D$3:$D1000,Transacoes!$C$3:$C1000,$D98,Transacoes!$B$3:$B1000,"V", Transacoes!$A$3:$A1000, "&lt;"&amp;EOMONTH(DATE(O$1,O$2,1),0)))*SUMIFS(Prov_Auto!$E$3:$E1000, Prov_Auto!$A$3:$A1000, $D98, Prov_Auto!$D$3:$D1000,"&gt;="&amp;DATE(O$1,O$2,1),Prov_Auto!$D$3:$D1000, "&lt;="&amp;EOMONTH(DATE(O$1,O$2,1),0)))</f>
        <v/>
      </c>
      <c r="P98" s="48" t="str">
        <f>IF($D98="","", (SUMIFS(Transacoes!$D$3:$D1000,Transacoes!$C$3:$C1000,$D98,Transacoes!$B$3:$B1000,"C", Transacoes!$A$3:$A1000, "&lt;"&amp;EOMONTH(DATE(P$1,P$2,1),0))-SUMIFS(Transacoes!$D$3:$D1000,Transacoes!$C$3:$C1000,$D98,Transacoes!$B$3:$B1000,"V", Transacoes!$A$3:$A1000, "&lt;"&amp;EOMONTH(DATE(P$1,P$2,1),0)))*SUMIFS(Prov_Auto!$E$3:$E1000, Prov_Auto!$A$3:$A1000, $D98, Prov_Auto!$D$3:$D1000,"&gt;="&amp;DATE(P$1,P$2,1),Prov_Auto!$D$3:$D1000, "&lt;="&amp;EOMONTH(DATE(P$1,P$2,1),0)))</f>
        <v/>
      </c>
      <c r="Q98" s="48" t="str">
        <f>IF($D98="","", (SUMIFS(Transacoes!$D$3:$D1000,Transacoes!$C$3:$C1000,$D98,Transacoes!$B$3:$B1000,"C", Transacoes!$A$3:$A1000, "&lt;"&amp;EOMONTH(DATE(Q$1,Q$2,1),0))-SUMIFS(Transacoes!$D$3:$D1000,Transacoes!$C$3:$C1000,$D98,Transacoes!$B$3:$B1000,"V", Transacoes!$A$3:$A1000, "&lt;"&amp;EOMONTH(DATE(Q$1,Q$2,1),0)))*SUMIFS(Prov_Auto!$E$3:$E1000, Prov_Auto!$A$3:$A1000, $D98, Prov_Auto!$D$3:$D1000,"&gt;="&amp;DATE(Q$1,Q$2,1),Prov_Auto!$D$3:$D1000, "&lt;="&amp;EOMONTH(DATE(Q$1,Q$2,1),0)))</f>
        <v/>
      </c>
      <c r="R98" s="47"/>
    </row>
    <row r="99">
      <c r="A99" s="47"/>
      <c r="B99" s="47"/>
      <c r="C99" s="47"/>
      <c r="D99" s="87"/>
      <c r="E99" s="48" t="str">
        <f>IF($D99="","", (SUMIFS(Transacoes!$D$3:$D1000,Transacoes!$C$3:$C1000,$D99,Transacoes!$B$3:$B1000,"C", Transacoes!$A$3:$A1000, "&lt;"&amp;EOMONTH(DATE(E$1,E$2,1),0))-SUMIFS(Transacoes!$D$3:$D1000,Transacoes!$C$3:$C1000,$D99,Transacoes!$B$3:$B1000,"V", Transacoes!$A$3:$A1000, "&lt;"&amp;EOMONTH(DATE(E$1,E$2,1),0)))*SUMIFS(Prov_Auto!$E$3:$E1000, Prov_Auto!$A$3:$A1000, $D99, Prov_Auto!$D$3:$D1000,"&gt;="&amp;DATE(E$1,E$2,1),Prov_Auto!$D$3:$D1000, "&lt;="&amp;EOMONTH(DATE(E$1,E$2,1),0)))</f>
        <v/>
      </c>
      <c r="F99" s="48" t="str">
        <f>IF($D99="","", (SUMIFS(Transacoes!$D$3:$D1000,Transacoes!$C$3:$C1000,$D99,Transacoes!$B$3:$B1000,"C", Transacoes!$A$3:$A1000, "&lt;"&amp;EOMONTH(DATE(F$1,F$2,1),0))-SUMIFS(Transacoes!$D$3:$D1000,Transacoes!$C$3:$C1000,$D99,Transacoes!$B$3:$B1000,"V", Transacoes!$A$3:$A1000, "&lt;"&amp;EOMONTH(DATE(F$1,F$2,1),0)))*SUMIFS(Prov_Auto!$E$3:$E1000, Prov_Auto!$A$3:$A1000, $D99, Prov_Auto!$D$3:$D1000,"&gt;="&amp;DATE(F$1,F$2,1),Prov_Auto!$D$3:$D1000, "&lt;="&amp;EOMONTH(DATE(F$1,F$2,1),0)))</f>
        <v/>
      </c>
      <c r="G99" s="48" t="str">
        <f>IF($D99="","", (SUMIFS(Transacoes!$D$3:$D1000,Transacoes!$C$3:$C1000,$D99,Transacoes!$B$3:$B1000,"C", Transacoes!$A$3:$A1000, "&lt;"&amp;EOMONTH(DATE(G$1,G$2,1),0))-SUMIFS(Transacoes!$D$3:$D1000,Transacoes!$C$3:$C1000,$D99,Transacoes!$B$3:$B1000,"V", Transacoes!$A$3:$A1000, "&lt;"&amp;EOMONTH(DATE(G$1,G$2,1),0)))*SUMIFS(Prov_Auto!$E$3:$E1000, Prov_Auto!$A$3:$A1000, $D99, Prov_Auto!$D$3:$D1000,"&gt;="&amp;DATE(G$1,G$2,1),Prov_Auto!$D$3:$D1000, "&lt;="&amp;EOMONTH(DATE(G$1,G$2,1),0)))</f>
        <v/>
      </c>
      <c r="H99" s="48" t="str">
        <f>IF($D99="","", (SUMIFS(Transacoes!$D$3:$D1000,Transacoes!$C$3:$C1000,$D99,Transacoes!$B$3:$B1000,"C", Transacoes!$A$3:$A1000, "&lt;"&amp;EOMONTH(DATE(H$1,H$2,1),0))-SUMIFS(Transacoes!$D$3:$D1000,Transacoes!$C$3:$C1000,$D99,Transacoes!$B$3:$B1000,"V", Transacoes!$A$3:$A1000, "&lt;"&amp;EOMONTH(DATE(H$1,H$2,1),0)))*SUMIFS(Prov_Auto!$E$3:$E1000, Prov_Auto!$A$3:$A1000, $D99, Prov_Auto!$D$3:$D1000,"&gt;="&amp;DATE(H$1,H$2,1),Prov_Auto!$D$3:$D1000, "&lt;="&amp;EOMONTH(DATE(H$1,H$2,1),0)))</f>
        <v/>
      </c>
      <c r="I99" s="48" t="str">
        <f>IF($D99="","", (SUMIFS(Transacoes!$D$3:$D1000,Transacoes!$C$3:$C1000,$D99,Transacoes!$B$3:$B1000,"C", Transacoes!$A$3:$A1000, "&lt;"&amp;EOMONTH(DATE(I$1,I$2,1),0))-SUMIFS(Transacoes!$D$3:$D1000,Transacoes!$C$3:$C1000,$D99,Transacoes!$B$3:$B1000,"V", Transacoes!$A$3:$A1000, "&lt;"&amp;EOMONTH(DATE(I$1,I$2,1),0)))*SUMIFS(Prov_Auto!$E$3:$E1000, Prov_Auto!$A$3:$A1000, $D99, Prov_Auto!$D$3:$D1000,"&gt;="&amp;DATE(I$1,I$2,1),Prov_Auto!$D$3:$D1000, "&lt;="&amp;EOMONTH(DATE(I$1,I$2,1),0)))</f>
        <v/>
      </c>
      <c r="J99" s="48" t="str">
        <f>IF($D99="","", (SUMIFS(Transacoes!$D$3:$D1000,Transacoes!$C$3:$C1000,$D99,Transacoes!$B$3:$B1000,"C", Transacoes!$A$3:$A1000, "&lt;"&amp;EOMONTH(DATE(J$1,J$2,1),0))-SUMIFS(Transacoes!$D$3:$D1000,Transacoes!$C$3:$C1000,$D99,Transacoes!$B$3:$B1000,"V", Transacoes!$A$3:$A1000, "&lt;"&amp;EOMONTH(DATE(J$1,J$2,1),0)))*SUMIFS(Prov_Auto!$E$3:$E1000, Prov_Auto!$A$3:$A1000, $D99, Prov_Auto!$D$3:$D1000,"&gt;="&amp;DATE(J$1,J$2,1),Prov_Auto!$D$3:$D1000, "&lt;="&amp;EOMONTH(DATE(J$1,J$2,1),0)))</f>
        <v/>
      </c>
      <c r="K99" s="48" t="str">
        <f>IF($D99="","", (SUMIFS(Transacoes!$D$3:$D1000,Transacoes!$C$3:$C1000,$D99,Transacoes!$B$3:$B1000,"C", Transacoes!$A$3:$A1000, "&lt;"&amp;EOMONTH(DATE(K$1,K$2,1),0))-SUMIFS(Transacoes!$D$3:$D1000,Transacoes!$C$3:$C1000,$D99,Transacoes!$B$3:$B1000,"V", Transacoes!$A$3:$A1000, "&lt;"&amp;EOMONTH(DATE(K$1,K$2,1),0)))*SUMIFS(Prov_Auto!$E$3:$E1000, Prov_Auto!$A$3:$A1000, $D99, Prov_Auto!$D$3:$D1000,"&gt;="&amp;DATE(K$1,K$2,1),Prov_Auto!$D$3:$D1000, "&lt;="&amp;EOMONTH(DATE(K$1,K$2,1),0)))</f>
        <v/>
      </c>
      <c r="L99" s="48" t="str">
        <f>IF($D99="","", (SUMIFS(Transacoes!$D$3:$D1000,Transacoes!$C$3:$C1000,$D99,Transacoes!$B$3:$B1000,"C", Transacoes!$A$3:$A1000, "&lt;"&amp;EOMONTH(DATE(L$1,L$2,1),0))-SUMIFS(Transacoes!$D$3:$D1000,Transacoes!$C$3:$C1000,$D99,Transacoes!$B$3:$B1000,"V", Transacoes!$A$3:$A1000, "&lt;"&amp;EOMONTH(DATE(L$1,L$2,1),0)))*SUMIFS(Prov_Auto!$E$3:$E1000, Prov_Auto!$A$3:$A1000, $D99, Prov_Auto!$D$3:$D1000,"&gt;="&amp;DATE(L$1,L$2,1),Prov_Auto!$D$3:$D1000, "&lt;="&amp;EOMONTH(DATE(L$1,L$2,1),0)))</f>
        <v/>
      </c>
      <c r="M99" s="48" t="str">
        <f>IF($D99="","", (SUMIFS(Transacoes!$D$3:$D1000,Transacoes!$C$3:$C1000,$D99,Transacoes!$B$3:$B1000,"C", Transacoes!$A$3:$A1000, "&lt;"&amp;EOMONTH(DATE(M$1,M$2,1),0))-SUMIFS(Transacoes!$D$3:$D1000,Transacoes!$C$3:$C1000,$D99,Transacoes!$B$3:$B1000,"V", Transacoes!$A$3:$A1000, "&lt;"&amp;EOMONTH(DATE(M$1,M$2,1),0)))*SUMIFS(Prov_Auto!$E$3:$E1000, Prov_Auto!$A$3:$A1000, $D99, Prov_Auto!$D$3:$D1000,"&gt;="&amp;DATE(M$1,M$2,1),Prov_Auto!$D$3:$D1000, "&lt;="&amp;EOMONTH(DATE(M$1,M$2,1),0)))</f>
        <v/>
      </c>
      <c r="N99" s="48" t="str">
        <f>IF($D99="","", (SUMIFS(Transacoes!$D$3:$D1000,Transacoes!$C$3:$C1000,$D99,Transacoes!$B$3:$B1000,"C", Transacoes!$A$3:$A1000, "&lt;"&amp;EOMONTH(DATE(N$1,N$2,1),0))-SUMIFS(Transacoes!$D$3:$D1000,Transacoes!$C$3:$C1000,$D99,Transacoes!$B$3:$B1000,"V", Transacoes!$A$3:$A1000, "&lt;"&amp;EOMONTH(DATE(N$1,N$2,1),0)))*SUMIFS(Prov_Auto!$E$3:$E1000, Prov_Auto!$A$3:$A1000, $D99, Prov_Auto!$D$3:$D1000,"&gt;="&amp;DATE(N$1,N$2,1),Prov_Auto!$D$3:$D1000, "&lt;="&amp;EOMONTH(DATE(N$1,N$2,1),0)))</f>
        <v/>
      </c>
      <c r="O99" s="48" t="str">
        <f>IF($D99="","", (SUMIFS(Transacoes!$D$3:$D1000,Transacoes!$C$3:$C1000,$D99,Transacoes!$B$3:$B1000,"C", Transacoes!$A$3:$A1000, "&lt;"&amp;EOMONTH(DATE(O$1,O$2,1),0))-SUMIFS(Transacoes!$D$3:$D1000,Transacoes!$C$3:$C1000,$D99,Transacoes!$B$3:$B1000,"V", Transacoes!$A$3:$A1000, "&lt;"&amp;EOMONTH(DATE(O$1,O$2,1),0)))*SUMIFS(Prov_Auto!$E$3:$E1000, Prov_Auto!$A$3:$A1000, $D99, Prov_Auto!$D$3:$D1000,"&gt;="&amp;DATE(O$1,O$2,1),Prov_Auto!$D$3:$D1000, "&lt;="&amp;EOMONTH(DATE(O$1,O$2,1),0)))</f>
        <v/>
      </c>
      <c r="P99" s="48" t="str">
        <f>IF($D99="","", (SUMIFS(Transacoes!$D$3:$D1000,Transacoes!$C$3:$C1000,$D99,Transacoes!$B$3:$B1000,"C", Transacoes!$A$3:$A1000, "&lt;"&amp;EOMONTH(DATE(P$1,P$2,1),0))-SUMIFS(Transacoes!$D$3:$D1000,Transacoes!$C$3:$C1000,$D99,Transacoes!$B$3:$B1000,"V", Transacoes!$A$3:$A1000, "&lt;"&amp;EOMONTH(DATE(P$1,P$2,1),0)))*SUMIFS(Prov_Auto!$E$3:$E1000, Prov_Auto!$A$3:$A1000, $D99, Prov_Auto!$D$3:$D1000,"&gt;="&amp;DATE(P$1,P$2,1),Prov_Auto!$D$3:$D1000, "&lt;="&amp;EOMONTH(DATE(P$1,P$2,1),0)))</f>
        <v/>
      </c>
      <c r="Q99" s="48" t="str">
        <f>IF($D99="","", (SUMIFS(Transacoes!$D$3:$D1000,Transacoes!$C$3:$C1000,$D99,Transacoes!$B$3:$B1000,"C", Transacoes!$A$3:$A1000, "&lt;"&amp;EOMONTH(DATE(Q$1,Q$2,1),0))-SUMIFS(Transacoes!$D$3:$D1000,Transacoes!$C$3:$C1000,$D99,Transacoes!$B$3:$B1000,"V", Transacoes!$A$3:$A1000, "&lt;"&amp;EOMONTH(DATE(Q$1,Q$2,1),0)))*SUMIFS(Prov_Auto!$E$3:$E1000, Prov_Auto!$A$3:$A1000, $D99, Prov_Auto!$D$3:$D1000,"&gt;="&amp;DATE(Q$1,Q$2,1),Prov_Auto!$D$3:$D1000, "&lt;="&amp;EOMONTH(DATE(Q$1,Q$2,1),0)))</f>
        <v/>
      </c>
      <c r="R99" s="47"/>
    </row>
    <row r="100">
      <c r="A100" s="47"/>
      <c r="B100" s="47"/>
      <c r="C100" s="47"/>
      <c r="D100" s="87"/>
      <c r="E100" s="48" t="str">
        <f>IF($D100="","", (SUMIFS(Transacoes!$D$3:$D1000,Transacoes!$C$3:$C1000,$D100,Transacoes!$B$3:$B1000,"C", Transacoes!$A$3:$A1000, "&lt;"&amp;EOMONTH(DATE(E$1,E$2,1),0))-SUMIFS(Transacoes!$D$3:$D1000,Transacoes!$C$3:$C1000,$D100,Transacoes!$B$3:$B1000,"V", Transacoes!$A$3:$A1000, "&lt;"&amp;EOMONTH(DATE(E$1,E$2,1),0)))*SUMIFS(Prov_Auto!$E$3:$E1000, Prov_Auto!$A$3:$A1000, $D100, Prov_Auto!$D$3:$D1000,"&gt;="&amp;DATE(E$1,E$2,1),Prov_Auto!$D$3:$D1000, "&lt;="&amp;EOMONTH(DATE(E$1,E$2,1),0)))</f>
        <v/>
      </c>
      <c r="F100" s="48" t="str">
        <f>IF($D100="","", (SUMIFS(Transacoes!$D$3:$D1000,Transacoes!$C$3:$C1000,$D100,Transacoes!$B$3:$B1000,"C", Transacoes!$A$3:$A1000, "&lt;"&amp;EOMONTH(DATE(F$1,F$2,1),0))-SUMIFS(Transacoes!$D$3:$D1000,Transacoes!$C$3:$C1000,$D100,Transacoes!$B$3:$B1000,"V", Transacoes!$A$3:$A1000, "&lt;"&amp;EOMONTH(DATE(F$1,F$2,1),0)))*SUMIFS(Prov_Auto!$E$3:$E1000, Prov_Auto!$A$3:$A1000, $D100, Prov_Auto!$D$3:$D1000,"&gt;="&amp;DATE(F$1,F$2,1),Prov_Auto!$D$3:$D1000, "&lt;="&amp;EOMONTH(DATE(F$1,F$2,1),0)))</f>
        <v/>
      </c>
      <c r="G100" s="48" t="str">
        <f>IF($D100="","", (SUMIFS(Transacoes!$D$3:$D1000,Transacoes!$C$3:$C1000,$D100,Transacoes!$B$3:$B1000,"C", Transacoes!$A$3:$A1000, "&lt;"&amp;EOMONTH(DATE(G$1,G$2,1),0))-SUMIFS(Transacoes!$D$3:$D1000,Transacoes!$C$3:$C1000,$D100,Transacoes!$B$3:$B1000,"V", Transacoes!$A$3:$A1000, "&lt;"&amp;EOMONTH(DATE(G$1,G$2,1),0)))*SUMIFS(Prov_Auto!$E$3:$E1000, Prov_Auto!$A$3:$A1000, $D100, Prov_Auto!$D$3:$D1000,"&gt;="&amp;DATE(G$1,G$2,1),Prov_Auto!$D$3:$D1000, "&lt;="&amp;EOMONTH(DATE(G$1,G$2,1),0)))</f>
        <v/>
      </c>
      <c r="H100" s="48" t="str">
        <f>IF($D100="","", (SUMIFS(Transacoes!$D$3:$D1000,Transacoes!$C$3:$C1000,$D100,Transacoes!$B$3:$B1000,"C", Transacoes!$A$3:$A1000, "&lt;"&amp;EOMONTH(DATE(H$1,H$2,1),0))-SUMIFS(Transacoes!$D$3:$D1000,Transacoes!$C$3:$C1000,$D100,Transacoes!$B$3:$B1000,"V", Transacoes!$A$3:$A1000, "&lt;"&amp;EOMONTH(DATE(H$1,H$2,1),0)))*SUMIFS(Prov_Auto!$E$3:$E1000, Prov_Auto!$A$3:$A1000, $D100, Prov_Auto!$D$3:$D1000,"&gt;="&amp;DATE(H$1,H$2,1),Prov_Auto!$D$3:$D1000, "&lt;="&amp;EOMONTH(DATE(H$1,H$2,1),0)))</f>
        <v/>
      </c>
      <c r="I100" s="48" t="str">
        <f>IF($D100="","", (SUMIFS(Transacoes!$D$3:$D1000,Transacoes!$C$3:$C1000,$D100,Transacoes!$B$3:$B1000,"C", Transacoes!$A$3:$A1000, "&lt;"&amp;EOMONTH(DATE(I$1,I$2,1),0))-SUMIFS(Transacoes!$D$3:$D1000,Transacoes!$C$3:$C1000,$D100,Transacoes!$B$3:$B1000,"V", Transacoes!$A$3:$A1000, "&lt;"&amp;EOMONTH(DATE(I$1,I$2,1),0)))*SUMIFS(Prov_Auto!$E$3:$E1000, Prov_Auto!$A$3:$A1000, $D100, Prov_Auto!$D$3:$D1000,"&gt;="&amp;DATE(I$1,I$2,1),Prov_Auto!$D$3:$D1000, "&lt;="&amp;EOMONTH(DATE(I$1,I$2,1),0)))</f>
        <v/>
      </c>
      <c r="J100" s="48" t="str">
        <f>IF($D100="","", (SUMIFS(Transacoes!$D$3:$D1000,Transacoes!$C$3:$C1000,$D100,Transacoes!$B$3:$B1000,"C", Transacoes!$A$3:$A1000, "&lt;"&amp;EOMONTH(DATE(J$1,J$2,1),0))-SUMIFS(Transacoes!$D$3:$D1000,Transacoes!$C$3:$C1000,$D100,Transacoes!$B$3:$B1000,"V", Transacoes!$A$3:$A1000, "&lt;"&amp;EOMONTH(DATE(J$1,J$2,1),0)))*SUMIFS(Prov_Auto!$E$3:$E1000, Prov_Auto!$A$3:$A1000, $D100, Prov_Auto!$D$3:$D1000,"&gt;="&amp;DATE(J$1,J$2,1),Prov_Auto!$D$3:$D1000, "&lt;="&amp;EOMONTH(DATE(J$1,J$2,1),0)))</f>
        <v/>
      </c>
      <c r="K100" s="48" t="str">
        <f>IF($D100="","", (SUMIFS(Transacoes!$D$3:$D1000,Transacoes!$C$3:$C1000,$D100,Transacoes!$B$3:$B1000,"C", Transacoes!$A$3:$A1000, "&lt;"&amp;EOMONTH(DATE(K$1,K$2,1),0))-SUMIFS(Transacoes!$D$3:$D1000,Transacoes!$C$3:$C1000,$D100,Transacoes!$B$3:$B1000,"V", Transacoes!$A$3:$A1000, "&lt;"&amp;EOMONTH(DATE(K$1,K$2,1),0)))*SUMIFS(Prov_Auto!$E$3:$E1000, Prov_Auto!$A$3:$A1000, $D100, Prov_Auto!$D$3:$D1000,"&gt;="&amp;DATE(K$1,K$2,1),Prov_Auto!$D$3:$D1000, "&lt;="&amp;EOMONTH(DATE(K$1,K$2,1),0)))</f>
        <v/>
      </c>
      <c r="L100" s="48" t="str">
        <f>IF($D100="","", (SUMIFS(Transacoes!$D$3:$D1000,Transacoes!$C$3:$C1000,$D100,Transacoes!$B$3:$B1000,"C", Transacoes!$A$3:$A1000, "&lt;"&amp;EOMONTH(DATE(L$1,L$2,1),0))-SUMIFS(Transacoes!$D$3:$D1000,Transacoes!$C$3:$C1000,$D100,Transacoes!$B$3:$B1000,"V", Transacoes!$A$3:$A1000, "&lt;"&amp;EOMONTH(DATE(L$1,L$2,1),0)))*SUMIFS(Prov_Auto!$E$3:$E1000, Prov_Auto!$A$3:$A1000, $D100, Prov_Auto!$D$3:$D1000,"&gt;="&amp;DATE(L$1,L$2,1),Prov_Auto!$D$3:$D1000, "&lt;="&amp;EOMONTH(DATE(L$1,L$2,1),0)))</f>
        <v/>
      </c>
      <c r="M100" s="48" t="str">
        <f>IF($D100="","", (SUMIFS(Transacoes!$D$3:$D1000,Transacoes!$C$3:$C1000,$D100,Transacoes!$B$3:$B1000,"C", Transacoes!$A$3:$A1000, "&lt;"&amp;EOMONTH(DATE(M$1,M$2,1),0))-SUMIFS(Transacoes!$D$3:$D1000,Transacoes!$C$3:$C1000,$D100,Transacoes!$B$3:$B1000,"V", Transacoes!$A$3:$A1000, "&lt;"&amp;EOMONTH(DATE(M$1,M$2,1),0)))*SUMIFS(Prov_Auto!$E$3:$E1000, Prov_Auto!$A$3:$A1000, $D100, Prov_Auto!$D$3:$D1000,"&gt;="&amp;DATE(M$1,M$2,1),Prov_Auto!$D$3:$D1000, "&lt;="&amp;EOMONTH(DATE(M$1,M$2,1),0)))</f>
        <v/>
      </c>
      <c r="N100" s="48" t="str">
        <f>IF($D100="","", (SUMIFS(Transacoes!$D$3:$D1000,Transacoes!$C$3:$C1000,$D100,Transacoes!$B$3:$B1000,"C", Transacoes!$A$3:$A1000, "&lt;"&amp;EOMONTH(DATE(N$1,N$2,1),0))-SUMIFS(Transacoes!$D$3:$D1000,Transacoes!$C$3:$C1000,$D100,Transacoes!$B$3:$B1000,"V", Transacoes!$A$3:$A1000, "&lt;"&amp;EOMONTH(DATE(N$1,N$2,1),0)))*SUMIFS(Prov_Auto!$E$3:$E1000, Prov_Auto!$A$3:$A1000, $D100, Prov_Auto!$D$3:$D1000,"&gt;="&amp;DATE(N$1,N$2,1),Prov_Auto!$D$3:$D1000, "&lt;="&amp;EOMONTH(DATE(N$1,N$2,1),0)))</f>
        <v/>
      </c>
      <c r="O100" s="48" t="str">
        <f>IF($D100="","", (SUMIFS(Transacoes!$D$3:$D1000,Transacoes!$C$3:$C1000,$D100,Transacoes!$B$3:$B1000,"C", Transacoes!$A$3:$A1000, "&lt;"&amp;EOMONTH(DATE(O$1,O$2,1),0))-SUMIFS(Transacoes!$D$3:$D1000,Transacoes!$C$3:$C1000,$D100,Transacoes!$B$3:$B1000,"V", Transacoes!$A$3:$A1000, "&lt;"&amp;EOMONTH(DATE(O$1,O$2,1),0)))*SUMIFS(Prov_Auto!$E$3:$E1000, Prov_Auto!$A$3:$A1000, $D100, Prov_Auto!$D$3:$D1000,"&gt;="&amp;DATE(O$1,O$2,1),Prov_Auto!$D$3:$D1000, "&lt;="&amp;EOMONTH(DATE(O$1,O$2,1),0)))</f>
        <v/>
      </c>
      <c r="P100" s="48" t="str">
        <f>IF($D100="","", (SUMIFS(Transacoes!$D$3:$D1000,Transacoes!$C$3:$C1000,$D100,Transacoes!$B$3:$B1000,"C", Transacoes!$A$3:$A1000, "&lt;"&amp;EOMONTH(DATE(P$1,P$2,1),0))-SUMIFS(Transacoes!$D$3:$D1000,Transacoes!$C$3:$C1000,$D100,Transacoes!$B$3:$B1000,"V", Transacoes!$A$3:$A1000, "&lt;"&amp;EOMONTH(DATE(P$1,P$2,1),0)))*SUMIFS(Prov_Auto!$E$3:$E1000, Prov_Auto!$A$3:$A1000, $D100, Prov_Auto!$D$3:$D1000,"&gt;="&amp;DATE(P$1,P$2,1),Prov_Auto!$D$3:$D1000, "&lt;="&amp;EOMONTH(DATE(P$1,P$2,1),0)))</f>
        <v/>
      </c>
      <c r="Q100" s="48" t="str">
        <f>IF($D100="","", (SUMIFS(Transacoes!$D$3:$D1000,Transacoes!$C$3:$C1000,$D100,Transacoes!$B$3:$B1000,"C", Transacoes!$A$3:$A1000, "&lt;"&amp;EOMONTH(DATE(Q$1,Q$2,1),0))-SUMIFS(Transacoes!$D$3:$D1000,Transacoes!$C$3:$C1000,$D100,Transacoes!$B$3:$B1000,"V", Transacoes!$A$3:$A1000, "&lt;"&amp;EOMONTH(DATE(Q$1,Q$2,1),0)))*SUMIFS(Prov_Auto!$E$3:$E1000, Prov_Auto!$A$3:$A1000, $D100, Prov_Auto!$D$3:$D1000,"&gt;="&amp;DATE(Q$1,Q$2,1),Prov_Auto!$D$3:$D1000, "&lt;="&amp;EOMONTH(DATE(Q$1,Q$2,1),0)))</f>
        <v/>
      </c>
      <c r="R100" s="47"/>
    </row>
    <row r="101">
      <c r="A101" s="47"/>
      <c r="B101" s="47"/>
      <c r="C101" s="47"/>
      <c r="D101" s="87"/>
      <c r="E101" s="48" t="str">
        <f>IF($D101="","", (SUMIFS(Transacoes!$D$3:$D1000,Transacoes!$C$3:$C1000,$D101,Transacoes!$B$3:$B1000,"C", Transacoes!$A$3:$A1000, "&lt;"&amp;EOMONTH(DATE(E$1,E$2,1),0))-SUMIFS(Transacoes!$D$3:$D1000,Transacoes!$C$3:$C1000,$D101,Transacoes!$B$3:$B1000,"V", Transacoes!$A$3:$A1000, "&lt;"&amp;EOMONTH(DATE(E$1,E$2,1),0)))*SUMIFS(Prov_Auto!$E$3:$E1000, Prov_Auto!$A$3:$A1000, $D101, Prov_Auto!$D$3:$D1000,"&gt;="&amp;DATE(E$1,E$2,1),Prov_Auto!$D$3:$D1000, "&lt;="&amp;EOMONTH(DATE(E$1,E$2,1),0)))</f>
        <v/>
      </c>
      <c r="F101" s="48" t="str">
        <f>IF($D101="","", (SUMIFS(Transacoes!$D$3:$D1000,Transacoes!$C$3:$C1000,$D101,Transacoes!$B$3:$B1000,"C", Transacoes!$A$3:$A1000, "&lt;"&amp;EOMONTH(DATE(F$1,F$2,1),0))-SUMIFS(Transacoes!$D$3:$D1000,Transacoes!$C$3:$C1000,$D101,Transacoes!$B$3:$B1000,"V", Transacoes!$A$3:$A1000, "&lt;"&amp;EOMONTH(DATE(F$1,F$2,1),0)))*SUMIFS(Prov_Auto!$E$3:$E1000, Prov_Auto!$A$3:$A1000, $D101, Prov_Auto!$D$3:$D1000,"&gt;="&amp;DATE(F$1,F$2,1),Prov_Auto!$D$3:$D1000, "&lt;="&amp;EOMONTH(DATE(F$1,F$2,1),0)))</f>
        <v/>
      </c>
      <c r="G101" s="48" t="str">
        <f>IF($D101="","", (SUMIFS(Transacoes!$D$3:$D1000,Transacoes!$C$3:$C1000,$D101,Transacoes!$B$3:$B1000,"C", Transacoes!$A$3:$A1000, "&lt;"&amp;EOMONTH(DATE(G$1,G$2,1),0))-SUMIFS(Transacoes!$D$3:$D1000,Transacoes!$C$3:$C1000,$D101,Transacoes!$B$3:$B1000,"V", Transacoes!$A$3:$A1000, "&lt;"&amp;EOMONTH(DATE(G$1,G$2,1),0)))*SUMIFS(Prov_Auto!$E$3:$E1000, Prov_Auto!$A$3:$A1000, $D101, Prov_Auto!$D$3:$D1000,"&gt;="&amp;DATE(G$1,G$2,1),Prov_Auto!$D$3:$D1000, "&lt;="&amp;EOMONTH(DATE(G$1,G$2,1),0)))</f>
        <v/>
      </c>
      <c r="H101" s="48" t="str">
        <f>IF($D101="","", (SUMIFS(Transacoes!$D$3:$D1000,Transacoes!$C$3:$C1000,$D101,Transacoes!$B$3:$B1000,"C", Transacoes!$A$3:$A1000, "&lt;"&amp;EOMONTH(DATE(H$1,H$2,1),0))-SUMIFS(Transacoes!$D$3:$D1000,Transacoes!$C$3:$C1000,$D101,Transacoes!$B$3:$B1000,"V", Transacoes!$A$3:$A1000, "&lt;"&amp;EOMONTH(DATE(H$1,H$2,1),0)))*SUMIFS(Prov_Auto!$E$3:$E1000, Prov_Auto!$A$3:$A1000, $D101, Prov_Auto!$D$3:$D1000,"&gt;="&amp;DATE(H$1,H$2,1),Prov_Auto!$D$3:$D1000, "&lt;="&amp;EOMONTH(DATE(H$1,H$2,1),0)))</f>
        <v/>
      </c>
      <c r="I101" s="48" t="str">
        <f>IF($D101="","", (SUMIFS(Transacoes!$D$3:$D1000,Transacoes!$C$3:$C1000,$D101,Transacoes!$B$3:$B1000,"C", Transacoes!$A$3:$A1000, "&lt;"&amp;EOMONTH(DATE(I$1,I$2,1),0))-SUMIFS(Transacoes!$D$3:$D1000,Transacoes!$C$3:$C1000,$D101,Transacoes!$B$3:$B1000,"V", Transacoes!$A$3:$A1000, "&lt;"&amp;EOMONTH(DATE(I$1,I$2,1),0)))*SUMIFS(Prov_Auto!$E$3:$E1000, Prov_Auto!$A$3:$A1000, $D101, Prov_Auto!$D$3:$D1000,"&gt;="&amp;DATE(I$1,I$2,1),Prov_Auto!$D$3:$D1000, "&lt;="&amp;EOMONTH(DATE(I$1,I$2,1),0)))</f>
        <v/>
      </c>
      <c r="J101" s="48" t="str">
        <f>IF($D101="","", (SUMIFS(Transacoes!$D$3:$D1000,Transacoes!$C$3:$C1000,$D101,Transacoes!$B$3:$B1000,"C", Transacoes!$A$3:$A1000, "&lt;"&amp;EOMONTH(DATE(J$1,J$2,1),0))-SUMIFS(Transacoes!$D$3:$D1000,Transacoes!$C$3:$C1000,$D101,Transacoes!$B$3:$B1000,"V", Transacoes!$A$3:$A1000, "&lt;"&amp;EOMONTH(DATE(J$1,J$2,1),0)))*SUMIFS(Prov_Auto!$E$3:$E1000, Prov_Auto!$A$3:$A1000, $D101, Prov_Auto!$D$3:$D1000,"&gt;="&amp;DATE(J$1,J$2,1),Prov_Auto!$D$3:$D1000, "&lt;="&amp;EOMONTH(DATE(J$1,J$2,1),0)))</f>
        <v/>
      </c>
      <c r="K101" s="48" t="str">
        <f>IF($D101="","", (SUMIFS(Transacoes!$D$3:$D1000,Transacoes!$C$3:$C1000,$D101,Transacoes!$B$3:$B1000,"C", Transacoes!$A$3:$A1000, "&lt;"&amp;EOMONTH(DATE(K$1,K$2,1),0))-SUMIFS(Transacoes!$D$3:$D1000,Transacoes!$C$3:$C1000,$D101,Transacoes!$B$3:$B1000,"V", Transacoes!$A$3:$A1000, "&lt;"&amp;EOMONTH(DATE(K$1,K$2,1),0)))*SUMIFS(Prov_Auto!$E$3:$E1000, Prov_Auto!$A$3:$A1000, $D101, Prov_Auto!$D$3:$D1000,"&gt;="&amp;DATE(K$1,K$2,1),Prov_Auto!$D$3:$D1000, "&lt;="&amp;EOMONTH(DATE(K$1,K$2,1),0)))</f>
        <v/>
      </c>
      <c r="L101" s="48" t="str">
        <f>IF($D101="","", (SUMIFS(Transacoes!$D$3:$D1000,Transacoes!$C$3:$C1000,$D101,Transacoes!$B$3:$B1000,"C", Transacoes!$A$3:$A1000, "&lt;"&amp;EOMONTH(DATE(L$1,L$2,1),0))-SUMIFS(Transacoes!$D$3:$D1000,Transacoes!$C$3:$C1000,$D101,Transacoes!$B$3:$B1000,"V", Transacoes!$A$3:$A1000, "&lt;"&amp;EOMONTH(DATE(L$1,L$2,1),0)))*SUMIFS(Prov_Auto!$E$3:$E1000, Prov_Auto!$A$3:$A1000, $D101, Prov_Auto!$D$3:$D1000,"&gt;="&amp;DATE(L$1,L$2,1),Prov_Auto!$D$3:$D1000, "&lt;="&amp;EOMONTH(DATE(L$1,L$2,1),0)))</f>
        <v/>
      </c>
      <c r="M101" s="48" t="str">
        <f>IF($D101="","", (SUMIFS(Transacoes!$D$3:$D1000,Transacoes!$C$3:$C1000,$D101,Transacoes!$B$3:$B1000,"C", Transacoes!$A$3:$A1000, "&lt;"&amp;EOMONTH(DATE(M$1,M$2,1),0))-SUMIFS(Transacoes!$D$3:$D1000,Transacoes!$C$3:$C1000,$D101,Transacoes!$B$3:$B1000,"V", Transacoes!$A$3:$A1000, "&lt;"&amp;EOMONTH(DATE(M$1,M$2,1),0)))*SUMIFS(Prov_Auto!$E$3:$E1000, Prov_Auto!$A$3:$A1000, $D101, Prov_Auto!$D$3:$D1000,"&gt;="&amp;DATE(M$1,M$2,1),Prov_Auto!$D$3:$D1000, "&lt;="&amp;EOMONTH(DATE(M$1,M$2,1),0)))</f>
        <v/>
      </c>
      <c r="N101" s="48" t="str">
        <f>IF($D101="","", (SUMIFS(Transacoes!$D$3:$D1000,Transacoes!$C$3:$C1000,$D101,Transacoes!$B$3:$B1000,"C", Transacoes!$A$3:$A1000, "&lt;"&amp;EOMONTH(DATE(N$1,N$2,1),0))-SUMIFS(Transacoes!$D$3:$D1000,Transacoes!$C$3:$C1000,$D101,Transacoes!$B$3:$B1000,"V", Transacoes!$A$3:$A1000, "&lt;"&amp;EOMONTH(DATE(N$1,N$2,1),0)))*SUMIFS(Prov_Auto!$E$3:$E1000, Prov_Auto!$A$3:$A1000, $D101, Prov_Auto!$D$3:$D1000,"&gt;="&amp;DATE(N$1,N$2,1),Prov_Auto!$D$3:$D1000, "&lt;="&amp;EOMONTH(DATE(N$1,N$2,1),0)))</f>
        <v/>
      </c>
      <c r="O101" s="48" t="str">
        <f>IF($D101="","", (SUMIFS(Transacoes!$D$3:$D1000,Transacoes!$C$3:$C1000,$D101,Transacoes!$B$3:$B1000,"C", Transacoes!$A$3:$A1000, "&lt;"&amp;EOMONTH(DATE(O$1,O$2,1),0))-SUMIFS(Transacoes!$D$3:$D1000,Transacoes!$C$3:$C1000,$D101,Transacoes!$B$3:$B1000,"V", Transacoes!$A$3:$A1000, "&lt;"&amp;EOMONTH(DATE(O$1,O$2,1),0)))*SUMIFS(Prov_Auto!$E$3:$E1000, Prov_Auto!$A$3:$A1000, $D101, Prov_Auto!$D$3:$D1000,"&gt;="&amp;DATE(O$1,O$2,1),Prov_Auto!$D$3:$D1000, "&lt;="&amp;EOMONTH(DATE(O$1,O$2,1),0)))</f>
        <v/>
      </c>
      <c r="P101" s="48" t="str">
        <f>IF($D101="","", (SUMIFS(Transacoes!$D$3:$D1000,Transacoes!$C$3:$C1000,$D101,Transacoes!$B$3:$B1000,"C", Transacoes!$A$3:$A1000, "&lt;"&amp;EOMONTH(DATE(P$1,P$2,1),0))-SUMIFS(Transacoes!$D$3:$D1000,Transacoes!$C$3:$C1000,$D101,Transacoes!$B$3:$B1000,"V", Transacoes!$A$3:$A1000, "&lt;"&amp;EOMONTH(DATE(P$1,P$2,1),0)))*SUMIFS(Prov_Auto!$E$3:$E1000, Prov_Auto!$A$3:$A1000, $D101, Prov_Auto!$D$3:$D1000,"&gt;="&amp;DATE(P$1,P$2,1),Prov_Auto!$D$3:$D1000, "&lt;="&amp;EOMONTH(DATE(P$1,P$2,1),0)))</f>
        <v/>
      </c>
      <c r="Q101" s="48" t="str">
        <f>IF($D101="","", (SUMIFS(Transacoes!$D$3:$D1000,Transacoes!$C$3:$C1000,$D101,Transacoes!$B$3:$B1000,"C", Transacoes!$A$3:$A1000, "&lt;"&amp;EOMONTH(DATE(Q$1,Q$2,1),0))-SUMIFS(Transacoes!$D$3:$D1000,Transacoes!$C$3:$C1000,$D101,Transacoes!$B$3:$B1000,"V", Transacoes!$A$3:$A1000, "&lt;"&amp;EOMONTH(DATE(Q$1,Q$2,1),0)))*SUMIFS(Prov_Auto!$E$3:$E1000, Prov_Auto!$A$3:$A1000, $D101, Prov_Auto!$D$3:$D1000,"&gt;="&amp;DATE(Q$1,Q$2,1),Prov_Auto!$D$3:$D1000, "&lt;="&amp;EOMONTH(DATE(Q$1,Q$2,1),0)))</f>
        <v/>
      </c>
      <c r="R101" s="47"/>
    </row>
    <row r="102">
      <c r="A102" s="47"/>
      <c r="B102" s="47"/>
      <c r="C102" s="47"/>
      <c r="D102" s="87"/>
      <c r="E102" s="48" t="str">
        <f>IF($D102="","", (SUMIFS(Transacoes!$D$3:$D1000,Transacoes!$C$3:$C1000,$D102,Transacoes!$B$3:$B1000,"C", Transacoes!$A$3:$A1000, "&lt;"&amp;EOMONTH(DATE(E$1,E$2,1),0))-SUMIFS(Transacoes!$D$3:$D1000,Transacoes!$C$3:$C1000,$D102,Transacoes!$B$3:$B1000,"V", Transacoes!$A$3:$A1000, "&lt;"&amp;EOMONTH(DATE(E$1,E$2,1),0)))*SUMIFS(Prov_Auto!$E$3:$E1000, Prov_Auto!$A$3:$A1000, $D102, Prov_Auto!$D$3:$D1000,"&gt;="&amp;DATE(E$1,E$2,1),Prov_Auto!$D$3:$D1000, "&lt;="&amp;EOMONTH(DATE(E$1,E$2,1),0)))</f>
        <v/>
      </c>
      <c r="F102" s="48" t="str">
        <f>IF($D102="","", (SUMIFS(Transacoes!$D$3:$D1000,Transacoes!$C$3:$C1000,$D102,Transacoes!$B$3:$B1000,"C", Transacoes!$A$3:$A1000, "&lt;"&amp;EOMONTH(DATE(F$1,F$2,1),0))-SUMIFS(Transacoes!$D$3:$D1000,Transacoes!$C$3:$C1000,$D102,Transacoes!$B$3:$B1000,"V", Transacoes!$A$3:$A1000, "&lt;"&amp;EOMONTH(DATE(F$1,F$2,1),0)))*SUMIFS(Prov_Auto!$E$3:$E1000, Prov_Auto!$A$3:$A1000, $D102, Prov_Auto!$D$3:$D1000,"&gt;="&amp;DATE(F$1,F$2,1),Prov_Auto!$D$3:$D1000, "&lt;="&amp;EOMONTH(DATE(F$1,F$2,1),0)))</f>
        <v/>
      </c>
      <c r="G102" s="48" t="str">
        <f>IF($D102="","", (SUMIFS(Transacoes!$D$3:$D1000,Transacoes!$C$3:$C1000,$D102,Transacoes!$B$3:$B1000,"C", Transacoes!$A$3:$A1000, "&lt;"&amp;EOMONTH(DATE(G$1,G$2,1),0))-SUMIFS(Transacoes!$D$3:$D1000,Transacoes!$C$3:$C1000,$D102,Transacoes!$B$3:$B1000,"V", Transacoes!$A$3:$A1000, "&lt;"&amp;EOMONTH(DATE(G$1,G$2,1),0)))*SUMIFS(Prov_Auto!$E$3:$E1000, Prov_Auto!$A$3:$A1000, $D102, Prov_Auto!$D$3:$D1000,"&gt;="&amp;DATE(G$1,G$2,1),Prov_Auto!$D$3:$D1000, "&lt;="&amp;EOMONTH(DATE(G$1,G$2,1),0)))</f>
        <v/>
      </c>
      <c r="H102" s="48" t="str">
        <f>IF($D102="","", (SUMIFS(Transacoes!$D$3:$D1000,Transacoes!$C$3:$C1000,$D102,Transacoes!$B$3:$B1000,"C", Transacoes!$A$3:$A1000, "&lt;"&amp;EOMONTH(DATE(H$1,H$2,1),0))-SUMIFS(Transacoes!$D$3:$D1000,Transacoes!$C$3:$C1000,$D102,Transacoes!$B$3:$B1000,"V", Transacoes!$A$3:$A1000, "&lt;"&amp;EOMONTH(DATE(H$1,H$2,1),0)))*SUMIFS(Prov_Auto!$E$3:$E1000, Prov_Auto!$A$3:$A1000, $D102, Prov_Auto!$D$3:$D1000,"&gt;="&amp;DATE(H$1,H$2,1),Prov_Auto!$D$3:$D1000, "&lt;="&amp;EOMONTH(DATE(H$1,H$2,1),0)))</f>
        <v/>
      </c>
      <c r="I102" s="48" t="str">
        <f>IF($D102="","", (SUMIFS(Transacoes!$D$3:$D1000,Transacoes!$C$3:$C1000,$D102,Transacoes!$B$3:$B1000,"C", Transacoes!$A$3:$A1000, "&lt;"&amp;EOMONTH(DATE(I$1,I$2,1),0))-SUMIFS(Transacoes!$D$3:$D1000,Transacoes!$C$3:$C1000,$D102,Transacoes!$B$3:$B1000,"V", Transacoes!$A$3:$A1000, "&lt;"&amp;EOMONTH(DATE(I$1,I$2,1),0)))*SUMIFS(Prov_Auto!$E$3:$E1000, Prov_Auto!$A$3:$A1000, $D102, Prov_Auto!$D$3:$D1000,"&gt;="&amp;DATE(I$1,I$2,1),Prov_Auto!$D$3:$D1000, "&lt;="&amp;EOMONTH(DATE(I$1,I$2,1),0)))</f>
        <v/>
      </c>
      <c r="J102" s="48" t="str">
        <f>IF($D102="","", (SUMIFS(Transacoes!$D$3:$D1000,Transacoes!$C$3:$C1000,$D102,Transacoes!$B$3:$B1000,"C", Transacoes!$A$3:$A1000, "&lt;"&amp;EOMONTH(DATE(J$1,J$2,1),0))-SUMIFS(Transacoes!$D$3:$D1000,Transacoes!$C$3:$C1000,$D102,Transacoes!$B$3:$B1000,"V", Transacoes!$A$3:$A1000, "&lt;"&amp;EOMONTH(DATE(J$1,J$2,1),0)))*SUMIFS(Prov_Auto!$E$3:$E1000, Prov_Auto!$A$3:$A1000, $D102, Prov_Auto!$D$3:$D1000,"&gt;="&amp;DATE(J$1,J$2,1),Prov_Auto!$D$3:$D1000, "&lt;="&amp;EOMONTH(DATE(J$1,J$2,1),0)))</f>
        <v/>
      </c>
      <c r="K102" s="48" t="str">
        <f>IF($D102="","", (SUMIFS(Transacoes!$D$3:$D1000,Transacoes!$C$3:$C1000,$D102,Transacoes!$B$3:$B1000,"C", Transacoes!$A$3:$A1000, "&lt;"&amp;EOMONTH(DATE(K$1,K$2,1),0))-SUMIFS(Transacoes!$D$3:$D1000,Transacoes!$C$3:$C1000,$D102,Transacoes!$B$3:$B1000,"V", Transacoes!$A$3:$A1000, "&lt;"&amp;EOMONTH(DATE(K$1,K$2,1),0)))*SUMIFS(Prov_Auto!$E$3:$E1000, Prov_Auto!$A$3:$A1000, $D102, Prov_Auto!$D$3:$D1000,"&gt;="&amp;DATE(K$1,K$2,1),Prov_Auto!$D$3:$D1000, "&lt;="&amp;EOMONTH(DATE(K$1,K$2,1),0)))</f>
        <v/>
      </c>
      <c r="L102" s="48" t="str">
        <f>IF($D102="","", (SUMIFS(Transacoes!$D$3:$D1000,Transacoes!$C$3:$C1000,$D102,Transacoes!$B$3:$B1000,"C", Transacoes!$A$3:$A1000, "&lt;"&amp;EOMONTH(DATE(L$1,L$2,1),0))-SUMIFS(Transacoes!$D$3:$D1000,Transacoes!$C$3:$C1000,$D102,Transacoes!$B$3:$B1000,"V", Transacoes!$A$3:$A1000, "&lt;"&amp;EOMONTH(DATE(L$1,L$2,1),0)))*SUMIFS(Prov_Auto!$E$3:$E1000, Prov_Auto!$A$3:$A1000, $D102, Prov_Auto!$D$3:$D1000,"&gt;="&amp;DATE(L$1,L$2,1),Prov_Auto!$D$3:$D1000, "&lt;="&amp;EOMONTH(DATE(L$1,L$2,1),0)))</f>
        <v/>
      </c>
      <c r="M102" s="48" t="str">
        <f>IF($D102="","", (SUMIFS(Transacoes!$D$3:$D1000,Transacoes!$C$3:$C1000,$D102,Transacoes!$B$3:$B1000,"C", Transacoes!$A$3:$A1000, "&lt;"&amp;EOMONTH(DATE(M$1,M$2,1),0))-SUMIFS(Transacoes!$D$3:$D1000,Transacoes!$C$3:$C1000,$D102,Transacoes!$B$3:$B1000,"V", Transacoes!$A$3:$A1000, "&lt;"&amp;EOMONTH(DATE(M$1,M$2,1),0)))*SUMIFS(Prov_Auto!$E$3:$E1000, Prov_Auto!$A$3:$A1000, $D102, Prov_Auto!$D$3:$D1000,"&gt;="&amp;DATE(M$1,M$2,1),Prov_Auto!$D$3:$D1000, "&lt;="&amp;EOMONTH(DATE(M$1,M$2,1),0)))</f>
        <v/>
      </c>
      <c r="N102" s="48" t="str">
        <f>IF($D102="","", (SUMIFS(Transacoes!$D$3:$D1000,Transacoes!$C$3:$C1000,$D102,Transacoes!$B$3:$B1000,"C", Transacoes!$A$3:$A1000, "&lt;"&amp;EOMONTH(DATE(N$1,N$2,1),0))-SUMIFS(Transacoes!$D$3:$D1000,Transacoes!$C$3:$C1000,$D102,Transacoes!$B$3:$B1000,"V", Transacoes!$A$3:$A1000, "&lt;"&amp;EOMONTH(DATE(N$1,N$2,1),0)))*SUMIFS(Prov_Auto!$E$3:$E1000, Prov_Auto!$A$3:$A1000, $D102, Prov_Auto!$D$3:$D1000,"&gt;="&amp;DATE(N$1,N$2,1),Prov_Auto!$D$3:$D1000, "&lt;="&amp;EOMONTH(DATE(N$1,N$2,1),0)))</f>
        <v/>
      </c>
      <c r="O102" s="48" t="str">
        <f>IF($D102="","", (SUMIFS(Transacoes!$D$3:$D1000,Transacoes!$C$3:$C1000,$D102,Transacoes!$B$3:$B1000,"C", Transacoes!$A$3:$A1000, "&lt;"&amp;EOMONTH(DATE(O$1,O$2,1),0))-SUMIFS(Transacoes!$D$3:$D1000,Transacoes!$C$3:$C1000,$D102,Transacoes!$B$3:$B1000,"V", Transacoes!$A$3:$A1000, "&lt;"&amp;EOMONTH(DATE(O$1,O$2,1),0)))*SUMIFS(Prov_Auto!$E$3:$E1000, Prov_Auto!$A$3:$A1000, $D102, Prov_Auto!$D$3:$D1000,"&gt;="&amp;DATE(O$1,O$2,1),Prov_Auto!$D$3:$D1000, "&lt;="&amp;EOMONTH(DATE(O$1,O$2,1),0)))</f>
        <v/>
      </c>
      <c r="P102" s="48" t="str">
        <f>IF($D102="","", (SUMIFS(Transacoes!$D$3:$D1000,Transacoes!$C$3:$C1000,$D102,Transacoes!$B$3:$B1000,"C", Transacoes!$A$3:$A1000, "&lt;"&amp;EOMONTH(DATE(P$1,P$2,1),0))-SUMIFS(Transacoes!$D$3:$D1000,Transacoes!$C$3:$C1000,$D102,Transacoes!$B$3:$B1000,"V", Transacoes!$A$3:$A1000, "&lt;"&amp;EOMONTH(DATE(P$1,P$2,1),0)))*SUMIFS(Prov_Auto!$E$3:$E1000, Prov_Auto!$A$3:$A1000, $D102, Prov_Auto!$D$3:$D1000,"&gt;="&amp;DATE(P$1,P$2,1),Prov_Auto!$D$3:$D1000, "&lt;="&amp;EOMONTH(DATE(P$1,P$2,1),0)))</f>
        <v/>
      </c>
      <c r="Q102" s="48" t="str">
        <f>IF($D102="","", (SUMIFS(Transacoes!$D$3:$D1000,Transacoes!$C$3:$C1000,$D102,Transacoes!$B$3:$B1000,"C", Transacoes!$A$3:$A1000, "&lt;"&amp;EOMONTH(DATE(Q$1,Q$2,1),0))-SUMIFS(Transacoes!$D$3:$D1000,Transacoes!$C$3:$C1000,$D102,Transacoes!$B$3:$B1000,"V", Transacoes!$A$3:$A1000, "&lt;"&amp;EOMONTH(DATE(Q$1,Q$2,1),0)))*SUMIFS(Prov_Auto!$E$3:$E1000, Prov_Auto!$A$3:$A1000, $D102, Prov_Auto!$D$3:$D1000,"&gt;="&amp;DATE(Q$1,Q$2,1),Prov_Auto!$D$3:$D1000, "&lt;="&amp;EOMONTH(DATE(Q$1,Q$2,1),0)))</f>
        <v/>
      </c>
      <c r="R102" s="47"/>
    </row>
    <row r="103">
      <c r="A103" s="47"/>
      <c r="B103" s="47"/>
      <c r="C103" s="47"/>
      <c r="D103" s="87"/>
      <c r="E103" s="48" t="str">
        <f>IF($D103="","", (SUMIFS(Transacoes!$D$3:$D1000,Transacoes!$C$3:$C1000,$D103,Transacoes!$B$3:$B1000,"C", Transacoes!$A$3:$A1000, "&lt;"&amp;EOMONTH(DATE(E$1,E$2,1),0))-SUMIFS(Transacoes!$D$3:$D1000,Transacoes!$C$3:$C1000,$D103,Transacoes!$B$3:$B1000,"V", Transacoes!$A$3:$A1000, "&lt;"&amp;EOMONTH(DATE(E$1,E$2,1),0)))*SUMIFS(Prov_Auto!$E$3:$E1000, Prov_Auto!$A$3:$A1000, $D103, Prov_Auto!$D$3:$D1000,"&gt;="&amp;DATE(E$1,E$2,1),Prov_Auto!$D$3:$D1000, "&lt;="&amp;EOMONTH(DATE(E$1,E$2,1),0)))</f>
        <v/>
      </c>
      <c r="F103" s="48" t="str">
        <f>IF($D103="","", (SUMIFS(Transacoes!$D$3:$D1000,Transacoes!$C$3:$C1000,$D103,Transacoes!$B$3:$B1000,"C", Transacoes!$A$3:$A1000, "&lt;"&amp;EOMONTH(DATE(F$1,F$2,1),0))-SUMIFS(Transacoes!$D$3:$D1000,Transacoes!$C$3:$C1000,$D103,Transacoes!$B$3:$B1000,"V", Transacoes!$A$3:$A1000, "&lt;"&amp;EOMONTH(DATE(F$1,F$2,1),0)))*SUMIFS(Prov_Auto!$E$3:$E1000, Prov_Auto!$A$3:$A1000, $D103, Prov_Auto!$D$3:$D1000,"&gt;="&amp;DATE(F$1,F$2,1),Prov_Auto!$D$3:$D1000, "&lt;="&amp;EOMONTH(DATE(F$1,F$2,1),0)))</f>
        <v/>
      </c>
      <c r="G103" s="48" t="str">
        <f>IF($D103="","", (SUMIFS(Transacoes!$D$3:$D1000,Transacoes!$C$3:$C1000,$D103,Transacoes!$B$3:$B1000,"C", Transacoes!$A$3:$A1000, "&lt;"&amp;EOMONTH(DATE(G$1,G$2,1),0))-SUMIFS(Transacoes!$D$3:$D1000,Transacoes!$C$3:$C1000,$D103,Transacoes!$B$3:$B1000,"V", Transacoes!$A$3:$A1000, "&lt;"&amp;EOMONTH(DATE(G$1,G$2,1),0)))*SUMIFS(Prov_Auto!$E$3:$E1000, Prov_Auto!$A$3:$A1000, $D103, Prov_Auto!$D$3:$D1000,"&gt;="&amp;DATE(G$1,G$2,1),Prov_Auto!$D$3:$D1000, "&lt;="&amp;EOMONTH(DATE(G$1,G$2,1),0)))</f>
        <v/>
      </c>
      <c r="H103" s="48" t="str">
        <f>IF($D103="","", (SUMIFS(Transacoes!$D$3:$D1000,Transacoes!$C$3:$C1000,$D103,Transacoes!$B$3:$B1000,"C", Transacoes!$A$3:$A1000, "&lt;"&amp;EOMONTH(DATE(H$1,H$2,1),0))-SUMIFS(Transacoes!$D$3:$D1000,Transacoes!$C$3:$C1000,$D103,Transacoes!$B$3:$B1000,"V", Transacoes!$A$3:$A1000, "&lt;"&amp;EOMONTH(DATE(H$1,H$2,1),0)))*SUMIFS(Prov_Auto!$E$3:$E1000, Prov_Auto!$A$3:$A1000, $D103, Prov_Auto!$D$3:$D1000,"&gt;="&amp;DATE(H$1,H$2,1),Prov_Auto!$D$3:$D1000, "&lt;="&amp;EOMONTH(DATE(H$1,H$2,1),0)))</f>
        <v/>
      </c>
      <c r="I103" s="48" t="str">
        <f>IF($D103="","", (SUMIFS(Transacoes!$D$3:$D1000,Transacoes!$C$3:$C1000,$D103,Transacoes!$B$3:$B1000,"C", Transacoes!$A$3:$A1000, "&lt;"&amp;EOMONTH(DATE(I$1,I$2,1),0))-SUMIFS(Transacoes!$D$3:$D1000,Transacoes!$C$3:$C1000,$D103,Transacoes!$B$3:$B1000,"V", Transacoes!$A$3:$A1000, "&lt;"&amp;EOMONTH(DATE(I$1,I$2,1),0)))*SUMIFS(Prov_Auto!$E$3:$E1000, Prov_Auto!$A$3:$A1000, $D103, Prov_Auto!$D$3:$D1000,"&gt;="&amp;DATE(I$1,I$2,1),Prov_Auto!$D$3:$D1000, "&lt;="&amp;EOMONTH(DATE(I$1,I$2,1),0)))</f>
        <v/>
      </c>
      <c r="J103" s="48" t="str">
        <f>IF($D103="","", (SUMIFS(Transacoes!$D$3:$D1000,Transacoes!$C$3:$C1000,$D103,Transacoes!$B$3:$B1000,"C", Transacoes!$A$3:$A1000, "&lt;"&amp;EOMONTH(DATE(J$1,J$2,1),0))-SUMIFS(Transacoes!$D$3:$D1000,Transacoes!$C$3:$C1000,$D103,Transacoes!$B$3:$B1000,"V", Transacoes!$A$3:$A1000, "&lt;"&amp;EOMONTH(DATE(J$1,J$2,1),0)))*SUMIFS(Prov_Auto!$E$3:$E1000, Prov_Auto!$A$3:$A1000, $D103, Prov_Auto!$D$3:$D1000,"&gt;="&amp;DATE(J$1,J$2,1),Prov_Auto!$D$3:$D1000, "&lt;="&amp;EOMONTH(DATE(J$1,J$2,1),0)))</f>
        <v/>
      </c>
      <c r="K103" s="48" t="str">
        <f>IF($D103="","", (SUMIFS(Transacoes!$D$3:$D1000,Transacoes!$C$3:$C1000,$D103,Transacoes!$B$3:$B1000,"C", Transacoes!$A$3:$A1000, "&lt;"&amp;EOMONTH(DATE(K$1,K$2,1),0))-SUMIFS(Transacoes!$D$3:$D1000,Transacoes!$C$3:$C1000,$D103,Transacoes!$B$3:$B1000,"V", Transacoes!$A$3:$A1000, "&lt;"&amp;EOMONTH(DATE(K$1,K$2,1),0)))*SUMIFS(Prov_Auto!$E$3:$E1000, Prov_Auto!$A$3:$A1000, $D103, Prov_Auto!$D$3:$D1000,"&gt;="&amp;DATE(K$1,K$2,1),Prov_Auto!$D$3:$D1000, "&lt;="&amp;EOMONTH(DATE(K$1,K$2,1),0)))</f>
        <v/>
      </c>
      <c r="L103" s="48" t="str">
        <f>IF($D103="","", (SUMIFS(Transacoes!$D$3:$D1000,Transacoes!$C$3:$C1000,$D103,Transacoes!$B$3:$B1000,"C", Transacoes!$A$3:$A1000, "&lt;"&amp;EOMONTH(DATE(L$1,L$2,1),0))-SUMIFS(Transacoes!$D$3:$D1000,Transacoes!$C$3:$C1000,$D103,Transacoes!$B$3:$B1000,"V", Transacoes!$A$3:$A1000, "&lt;"&amp;EOMONTH(DATE(L$1,L$2,1),0)))*SUMIFS(Prov_Auto!$E$3:$E1000, Prov_Auto!$A$3:$A1000, $D103, Prov_Auto!$D$3:$D1000,"&gt;="&amp;DATE(L$1,L$2,1),Prov_Auto!$D$3:$D1000, "&lt;="&amp;EOMONTH(DATE(L$1,L$2,1),0)))</f>
        <v/>
      </c>
      <c r="M103" s="48" t="str">
        <f>IF($D103="","", (SUMIFS(Transacoes!$D$3:$D1000,Transacoes!$C$3:$C1000,$D103,Transacoes!$B$3:$B1000,"C", Transacoes!$A$3:$A1000, "&lt;"&amp;EOMONTH(DATE(M$1,M$2,1),0))-SUMIFS(Transacoes!$D$3:$D1000,Transacoes!$C$3:$C1000,$D103,Transacoes!$B$3:$B1000,"V", Transacoes!$A$3:$A1000, "&lt;"&amp;EOMONTH(DATE(M$1,M$2,1),0)))*SUMIFS(Prov_Auto!$E$3:$E1000, Prov_Auto!$A$3:$A1000, $D103, Prov_Auto!$D$3:$D1000,"&gt;="&amp;DATE(M$1,M$2,1),Prov_Auto!$D$3:$D1000, "&lt;="&amp;EOMONTH(DATE(M$1,M$2,1),0)))</f>
        <v/>
      </c>
      <c r="N103" s="48" t="str">
        <f>IF($D103="","", (SUMIFS(Transacoes!$D$3:$D1000,Transacoes!$C$3:$C1000,$D103,Transacoes!$B$3:$B1000,"C", Transacoes!$A$3:$A1000, "&lt;"&amp;EOMONTH(DATE(N$1,N$2,1),0))-SUMIFS(Transacoes!$D$3:$D1000,Transacoes!$C$3:$C1000,$D103,Transacoes!$B$3:$B1000,"V", Transacoes!$A$3:$A1000, "&lt;"&amp;EOMONTH(DATE(N$1,N$2,1),0)))*SUMIFS(Prov_Auto!$E$3:$E1000, Prov_Auto!$A$3:$A1000, $D103, Prov_Auto!$D$3:$D1000,"&gt;="&amp;DATE(N$1,N$2,1),Prov_Auto!$D$3:$D1000, "&lt;="&amp;EOMONTH(DATE(N$1,N$2,1),0)))</f>
        <v/>
      </c>
      <c r="O103" s="48" t="str">
        <f>IF($D103="","", (SUMIFS(Transacoes!$D$3:$D1000,Transacoes!$C$3:$C1000,$D103,Transacoes!$B$3:$B1000,"C", Transacoes!$A$3:$A1000, "&lt;"&amp;EOMONTH(DATE(O$1,O$2,1),0))-SUMIFS(Transacoes!$D$3:$D1000,Transacoes!$C$3:$C1000,$D103,Transacoes!$B$3:$B1000,"V", Transacoes!$A$3:$A1000, "&lt;"&amp;EOMONTH(DATE(O$1,O$2,1),0)))*SUMIFS(Prov_Auto!$E$3:$E1000, Prov_Auto!$A$3:$A1000, $D103, Prov_Auto!$D$3:$D1000,"&gt;="&amp;DATE(O$1,O$2,1),Prov_Auto!$D$3:$D1000, "&lt;="&amp;EOMONTH(DATE(O$1,O$2,1),0)))</f>
        <v/>
      </c>
      <c r="P103" s="48" t="str">
        <f>IF($D103="","", (SUMIFS(Transacoes!$D$3:$D1000,Transacoes!$C$3:$C1000,$D103,Transacoes!$B$3:$B1000,"C", Transacoes!$A$3:$A1000, "&lt;"&amp;EOMONTH(DATE(P$1,P$2,1),0))-SUMIFS(Transacoes!$D$3:$D1000,Transacoes!$C$3:$C1000,$D103,Transacoes!$B$3:$B1000,"V", Transacoes!$A$3:$A1000, "&lt;"&amp;EOMONTH(DATE(P$1,P$2,1),0)))*SUMIFS(Prov_Auto!$E$3:$E1000, Prov_Auto!$A$3:$A1000, $D103, Prov_Auto!$D$3:$D1000,"&gt;="&amp;DATE(P$1,P$2,1),Prov_Auto!$D$3:$D1000, "&lt;="&amp;EOMONTH(DATE(P$1,P$2,1),0)))</f>
        <v/>
      </c>
      <c r="Q103" s="48" t="str">
        <f>IF($D103="","", (SUMIFS(Transacoes!$D$3:$D1000,Transacoes!$C$3:$C1000,$D103,Transacoes!$B$3:$B1000,"C", Transacoes!$A$3:$A1000, "&lt;"&amp;EOMONTH(DATE(Q$1,Q$2,1),0))-SUMIFS(Transacoes!$D$3:$D1000,Transacoes!$C$3:$C1000,$D103,Transacoes!$B$3:$B1000,"V", Transacoes!$A$3:$A1000, "&lt;"&amp;EOMONTH(DATE(Q$1,Q$2,1),0)))*SUMIFS(Prov_Auto!$E$3:$E1000, Prov_Auto!$A$3:$A1000, $D103, Prov_Auto!$D$3:$D1000,"&gt;="&amp;DATE(Q$1,Q$2,1),Prov_Auto!$D$3:$D1000, "&lt;="&amp;EOMONTH(DATE(Q$1,Q$2,1),0)))</f>
        <v/>
      </c>
      <c r="R103" s="47"/>
    </row>
    <row r="104">
      <c r="A104" s="47"/>
      <c r="B104" s="47"/>
      <c r="C104" s="47"/>
      <c r="D104" s="87"/>
      <c r="E104" s="48" t="str">
        <f>IF($D104="","", (SUMIFS(Transacoes!$D$3:$D1000,Transacoes!$C$3:$C1000,$D104,Transacoes!$B$3:$B1000,"C", Transacoes!$A$3:$A1000, "&lt;"&amp;EOMONTH(DATE(E$1,E$2,1),0))-SUMIFS(Transacoes!$D$3:$D1000,Transacoes!$C$3:$C1000,$D104,Transacoes!$B$3:$B1000,"V", Transacoes!$A$3:$A1000, "&lt;"&amp;EOMONTH(DATE(E$1,E$2,1),0)))*SUMIFS(Prov_Auto!$E$3:$E1000, Prov_Auto!$A$3:$A1000, $D104, Prov_Auto!$D$3:$D1000,"&gt;="&amp;DATE(E$1,E$2,1),Prov_Auto!$D$3:$D1000, "&lt;="&amp;EOMONTH(DATE(E$1,E$2,1),0)))</f>
        <v/>
      </c>
      <c r="F104" s="48" t="str">
        <f>IF($D104="","", (SUMIFS(Transacoes!$D$3:$D1000,Transacoes!$C$3:$C1000,$D104,Transacoes!$B$3:$B1000,"C", Transacoes!$A$3:$A1000, "&lt;"&amp;EOMONTH(DATE(F$1,F$2,1),0))-SUMIFS(Transacoes!$D$3:$D1000,Transacoes!$C$3:$C1000,$D104,Transacoes!$B$3:$B1000,"V", Transacoes!$A$3:$A1000, "&lt;"&amp;EOMONTH(DATE(F$1,F$2,1),0)))*SUMIFS(Prov_Auto!$E$3:$E1000, Prov_Auto!$A$3:$A1000, $D104, Prov_Auto!$D$3:$D1000,"&gt;="&amp;DATE(F$1,F$2,1),Prov_Auto!$D$3:$D1000, "&lt;="&amp;EOMONTH(DATE(F$1,F$2,1),0)))</f>
        <v/>
      </c>
      <c r="G104" s="48" t="str">
        <f>IF($D104="","", (SUMIFS(Transacoes!$D$3:$D1000,Transacoes!$C$3:$C1000,$D104,Transacoes!$B$3:$B1000,"C", Transacoes!$A$3:$A1000, "&lt;"&amp;EOMONTH(DATE(G$1,G$2,1),0))-SUMIFS(Transacoes!$D$3:$D1000,Transacoes!$C$3:$C1000,$D104,Transacoes!$B$3:$B1000,"V", Transacoes!$A$3:$A1000, "&lt;"&amp;EOMONTH(DATE(G$1,G$2,1),0)))*SUMIFS(Prov_Auto!$E$3:$E1000, Prov_Auto!$A$3:$A1000, $D104, Prov_Auto!$D$3:$D1000,"&gt;="&amp;DATE(G$1,G$2,1),Prov_Auto!$D$3:$D1000, "&lt;="&amp;EOMONTH(DATE(G$1,G$2,1),0)))</f>
        <v/>
      </c>
      <c r="H104" s="48" t="str">
        <f>IF($D104="","", (SUMIFS(Transacoes!$D$3:$D1000,Transacoes!$C$3:$C1000,$D104,Transacoes!$B$3:$B1000,"C", Transacoes!$A$3:$A1000, "&lt;"&amp;EOMONTH(DATE(H$1,H$2,1),0))-SUMIFS(Transacoes!$D$3:$D1000,Transacoes!$C$3:$C1000,$D104,Transacoes!$B$3:$B1000,"V", Transacoes!$A$3:$A1000, "&lt;"&amp;EOMONTH(DATE(H$1,H$2,1),0)))*SUMIFS(Prov_Auto!$E$3:$E1000, Prov_Auto!$A$3:$A1000, $D104, Prov_Auto!$D$3:$D1000,"&gt;="&amp;DATE(H$1,H$2,1),Prov_Auto!$D$3:$D1000, "&lt;="&amp;EOMONTH(DATE(H$1,H$2,1),0)))</f>
        <v/>
      </c>
      <c r="I104" s="48" t="str">
        <f>IF($D104="","", (SUMIFS(Transacoes!$D$3:$D1000,Transacoes!$C$3:$C1000,$D104,Transacoes!$B$3:$B1000,"C", Transacoes!$A$3:$A1000, "&lt;"&amp;EOMONTH(DATE(I$1,I$2,1),0))-SUMIFS(Transacoes!$D$3:$D1000,Transacoes!$C$3:$C1000,$D104,Transacoes!$B$3:$B1000,"V", Transacoes!$A$3:$A1000, "&lt;"&amp;EOMONTH(DATE(I$1,I$2,1),0)))*SUMIFS(Prov_Auto!$E$3:$E1000, Prov_Auto!$A$3:$A1000, $D104, Prov_Auto!$D$3:$D1000,"&gt;="&amp;DATE(I$1,I$2,1),Prov_Auto!$D$3:$D1000, "&lt;="&amp;EOMONTH(DATE(I$1,I$2,1),0)))</f>
        <v/>
      </c>
      <c r="J104" s="48" t="str">
        <f>IF($D104="","", (SUMIFS(Transacoes!$D$3:$D1000,Transacoes!$C$3:$C1000,$D104,Transacoes!$B$3:$B1000,"C", Transacoes!$A$3:$A1000, "&lt;"&amp;EOMONTH(DATE(J$1,J$2,1),0))-SUMIFS(Transacoes!$D$3:$D1000,Transacoes!$C$3:$C1000,$D104,Transacoes!$B$3:$B1000,"V", Transacoes!$A$3:$A1000, "&lt;"&amp;EOMONTH(DATE(J$1,J$2,1),0)))*SUMIFS(Prov_Auto!$E$3:$E1000, Prov_Auto!$A$3:$A1000, $D104, Prov_Auto!$D$3:$D1000,"&gt;="&amp;DATE(J$1,J$2,1),Prov_Auto!$D$3:$D1000, "&lt;="&amp;EOMONTH(DATE(J$1,J$2,1),0)))</f>
        <v/>
      </c>
      <c r="K104" s="48" t="str">
        <f>IF($D104="","", (SUMIFS(Transacoes!$D$3:$D1000,Transacoes!$C$3:$C1000,$D104,Transacoes!$B$3:$B1000,"C", Transacoes!$A$3:$A1000, "&lt;"&amp;EOMONTH(DATE(K$1,K$2,1),0))-SUMIFS(Transacoes!$D$3:$D1000,Transacoes!$C$3:$C1000,$D104,Transacoes!$B$3:$B1000,"V", Transacoes!$A$3:$A1000, "&lt;"&amp;EOMONTH(DATE(K$1,K$2,1),0)))*SUMIFS(Prov_Auto!$E$3:$E1000, Prov_Auto!$A$3:$A1000, $D104, Prov_Auto!$D$3:$D1000,"&gt;="&amp;DATE(K$1,K$2,1),Prov_Auto!$D$3:$D1000, "&lt;="&amp;EOMONTH(DATE(K$1,K$2,1),0)))</f>
        <v/>
      </c>
      <c r="L104" s="48" t="str">
        <f>IF($D104="","", (SUMIFS(Transacoes!$D$3:$D1000,Transacoes!$C$3:$C1000,$D104,Transacoes!$B$3:$B1000,"C", Transacoes!$A$3:$A1000, "&lt;"&amp;EOMONTH(DATE(L$1,L$2,1),0))-SUMIFS(Transacoes!$D$3:$D1000,Transacoes!$C$3:$C1000,$D104,Transacoes!$B$3:$B1000,"V", Transacoes!$A$3:$A1000, "&lt;"&amp;EOMONTH(DATE(L$1,L$2,1),0)))*SUMIFS(Prov_Auto!$E$3:$E1000, Prov_Auto!$A$3:$A1000, $D104, Prov_Auto!$D$3:$D1000,"&gt;="&amp;DATE(L$1,L$2,1),Prov_Auto!$D$3:$D1000, "&lt;="&amp;EOMONTH(DATE(L$1,L$2,1),0)))</f>
        <v/>
      </c>
      <c r="M104" s="48" t="str">
        <f>IF($D104="","", (SUMIFS(Transacoes!$D$3:$D1000,Transacoes!$C$3:$C1000,$D104,Transacoes!$B$3:$B1000,"C", Transacoes!$A$3:$A1000, "&lt;"&amp;EOMONTH(DATE(M$1,M$2,1),0))-SUMIFS(Transacoes!$D$3:$D1000,Transacoes!$C$3:$C1000,$D104,Transacoes!$B$3:$B1000,"V", Transacoes!$A$3:$A1000, "&lt;"&amp;EOMONTH(DATE(M$1,M$2,1),0)))*SUMIFS(Prov_Auto!$E$3:$E1000, Prov_Auto!$A$3:$A1000, $D104, Prov_Auto!$D$3:$D1000,"&gt;="&amp;DATE(M$1,M$2,1),Prov_Auto!$D$3:$D1000, "&lt;="&amp;EOMONTH(DATE(M$1,M$2,1),0)))</f>
        <v/>
      </c>
      <c r="N104" s="48" t="str">
        <f>IF($D104="","", (SUMIFS(Transacoes!$D$3:$D1000,Transacoes!$C$3:$C1000,$D104,Transacoes!$B$3:$B1000,"C", Transacoes!$A$3:$A1000, "&lt;"&amp;EOMONTH(DATE(N$1,N$2,1),0))-SUMIFS(Transacoes!$D$3:$D1000,Transacoes!$C$3:$C1000,$D104,Transacoes!$B$3:$B1000,"V", Transacoes!$A$3:$A1000, "&lt;"&amp;EOMONTH(DATE(N$1,N$2,1),0)))*SUMIFS(Prov_Auto!$E$3:$E1000, Prov_Auto!$A$3:$A1000, $D104, Prov_Auto!$D$3:$D1000,"&gt;="&amp;DATE(N$1,N$2,1),Prov_Auto!$D$3:$D1000, "&lt;="&amp;EOMONTH(DATE(N$1,N$2,1),0)))</f>
        <v/>
      </c>
      <c r="O104" s="48" t="str">
        <f>IF($D104="","", (SUMIFS(Transacoes!$D$3:$D1000,Transacoes!$C$3:$C1000,$D104,Transacoes!$B$3:$B1000,"C", Transacoes!$A$3:$A1000, "&lt;"&amp;EOMONTH(DATE(O$1,O$2,1),0))-SUMIFS(Transacoes!$D$3:$D1000,Transacoes!$C$3:$C1000,$D104,Transacoes!$B$3:$B1000,"V", Transacoes!$A$3:$A1000, "&lt;"&amp;EOMONTH(DATE(O$1,O$2,1),0)))*SUMIFS(Prov_Auto!$E$3:$E1000, Prov_Auto!$A$3:$A1000, $D104, Prov_Auto!$D$3:$D1000,"&gt;="&amp;DATE(O$1,O$2,1),Prov_Auto!$D$3:$D1000, "&lt;="&amp;EOMONTH(DATE(O$1,O$2,1),0)))</f>
        <v/>
      </c>
      <c r="P104" s="48" t="str">
        <f>IF($D104="","", (SUMIFS(Transacoes!$D$3:$D1000,Transacoes!$C$3:$C1000,$D104,Transacoes!$B$3:$B1000,"C", Transacoes!$A$3:$A1000, "&lt;"&amp;EOMONTH(DATE(P$1,P$2,1),0))-SUMIFS(Transacoes!$D$3:$D1000,Transacoes!$C$3:$C1000,$D104,Transacoes!$B$3:$B1000,"V", Transacoes!$A$3:$A1000, "&lt;"&amp;EOMONTH(DATE(P$1,P$2,1),0)))*SUMIFS(Prov_Auto!$E$3:$E1000, Prov_Auto!$A$3:$A1000, $D104, Prov_Auto!$D$3:$D1000,"&gt;="&amp;DATE(P$1,P$2,1),Prov_Auto!$D$3:$D1000, "&lt;="&amp;EOMONTH(DATE(P$1,P$2,1),0)))</f>
        <v/>
      </c>
      <c r="Q104" s="48" t="str">
        <f>IF($D104="","", (SUMIFS(Transacoes!$D$3:$D1000,Transacoes!$C$3:$C1000,$D104,Transacoes!$B$3:$B1000,"C", Transacoes!$A$3:$A1000, "&lt;"&amp;EOMONTH(DATE(Q$1,Q$2,1),0))-SUMIFS(Transacoes!$D$3:$D1000,Transacoes!$C$3:$C1000,$D104,Transacoes!$B$3:$B1000,"V", Transacoes!$A$3:$A1000, "&lt;"&amp;EOMONTH(DATE(Q$1,Q$2,1),0)))*SUMIFS(Prov_Auto!$E$3:$E1000, Prov_Auto!$A$3:$A1000, $D104, Prov_Auto!$D$3:$D1000,"&gt;="&amp;DATE(Q$1,Q$2,1),Prov_Auto!$D$3:$D1000, "&lt;="&amp;EOMONTH(DATE(Q$1,Q$2,1),0)))</f>
        <v/>
      </c>
      <c r="R104" s="47"/>
    </row>
    <row r="105">
      <c r="A105" s="47"/>
      <c r="B105" s="47"/>
      <c r="C105" s="47"/>
      <c r="D105" s="87"/>
      <c r="E105" s="48" t="str">
        <f>IF($D105="","", (SUMIFS(Transacoes!$D$3:$D1000,Transacoes!$C$3:$C1000,$D105,Transacoes!$B$3:$B1000,"C", Transacoes!$A$3:$A1000, "&lt;"&amp;EOMONTH(DATE(E$1,E$2,1),0))-SUMIFS(Transacoes!$D$3:$D1000,Transacoes!$C$3:$C1000,$D105,Transacoes!$B$3:$B1000,"V", Transacoes!$A$3:$A1000, "&lt;"&amp;EOMONTH(DATE(E$1,E$2,1),0)))*SUMIFS(Prov_Auto!$E$3:$E1000, Prov_Auto!$A$3:$A1000, $D105, Prov_Auto!$D$3:$D1000,"&gt;="&amp;DATE(E$1,E$2,1),Prov_Auto!$D$3:$D1000, "&lt;="&amp;EOMONTH(DATE(E$1,E$2,1),0)))</f>
        <v/>
      </c>
      <c r="F105" s="48" t="str">
        <f>IF($D105="","", (SUMIFS(Transacoes!$D$3:$D1000,Transacoes!$C$3:$C1000,$D105,Transacoes!$B$3:$B1000,"C", Transacoes!$A$3:$A1000, "&lt;"&amp;EOMONTH(DATE(F$1,F$2,1),0))-SUMIFS(Transacoes!$D$3:$D1000,Transacoes!$C$3:$C1000,$D105,Transacoes!$B$3:$B1000,"V", Transacoes!$A$3:$A1000, "&lt;"&amp;EOMONTH(DATE(F$1,F$2,1),0)))*SUMIFS(Prov_Auto!$E$3:$E1000, Prov_Auto!$A$3:$A1000, $D105, Prov_Auto!$D$3:$D1000,"&gt;="&amp;DATE(F$1,F$2,1),Prov_Auto!$D$3:$D1000, "&lt;="&amp;EOMONTH(DATE(F$1,F$2,1),0)))</f>
        <v/>
      </c>
      <c r="G105" s="48" t="str">
        <f>IF($D105="","", (SUMIFS(Transacoes!$D$3:$D1000,Transacoes!$C$3:$C1000,$D105,Transacoes!$B$3:$B1000,"C", Transacoes!$A$3:$A1000, "&lt;"&amp;EOMONTH(DATE(G$1,G$2,1),0))-SUMIFS(Transacoes!$D$3:$D1000,Transacoes!$C$3:$C1000,$D105,Transacoes!$B$3:$B1000,"V", Transacoes!$A$3:$A1000, "&lt;"&amp;EOMONTH(DATE(G$1,G$2,1),0)))*SUMIFS(Prov_Auto!$E$3:$E1000, Prov_Auto!$A$3:$A1000, $D105, Prov_Auto!$D$3:$D1000,"&gt;="&amp;DATE(G$1,G$2,1),Prov_Auto!$D$3:$D1000, "&lt;="&amp;EOMONTH(DATE(G$1,G$2,1),0)))</f>
        <v/>
      </c>
      <c r="H105" s="48" t="str">
        <f>IF($D105="","", (SUMIFS(Transacoes!$D$3:$D1000,Transacoes!$C$3:$C1000,$D105,Transacoes!$B$3:$B1000,"C", Transacoes!$A$3:$A1000, "&lt;"&amp;EOMONTH(DATE(H$1,H$2,1),0))-SUMIFS(Transacoes!$D$3:$D1000,Transacoes!$C$3:$C1000,$D105,Transacoes!$B$3:$B1000,"V", Transacoes!$A$3:$A1000, "&lt;"&amp;EOMONTH(DATE(H$1,H$2,1),0)))*SUMIFS(Prov_Auto!$E$3:$E1000, Prov_Auto!$A$3:$A1000, $D105, Prov_Auto!$D$3:$D1000,"&gt;="&amp;DATE(H$1,H$2,1),Prov_Auto!$D$3:$D1000, "&lt;="&amp;EOMONTH(DATE(H$1,H$2,1),0)))</f>
        <v/>
      </c>
      <c r="I105" s="48" t="str">
        <f>IF($D105="","", (SUMIFS(Transacoes!$D$3:$D1000,Transacoes!$C$3:$C1000,$D105,Transacoes!$B$3:$B1000,"C", Transacoes!$A$3:$A1000, "&lt;"&amp;EOMONTH(DATE(I$1,I$2,1),0))-SUMIFS(Transacoes!$D$3:$D1000,Transacoes!$C$3:$C1000,$D105,Transacoes!$B$3:$B1000,"V", Transacoes!$A$3:$A1000, "&lt;"&amp;EOMONTH(DATE(I$1,I$2,1),0)))*SUMIFS(Prov_Auto!$E$3:$E1000, Prov_Auto!$A$3:$A1000, $D105, Prov_Auto!$D$3:$D1000,"&gt;="&amp;DATE(I$1,I$2,1),Prov_Auto!$D$3:$D1000, "&lt;="&amp;EOMONTH(DATE(I$1,I$2,1),0)))</f>
        <v/>
      </c>
      <c r="J105" s="48" t="str">
        <f>IF($D105="","", (SUMIFS(Transacoes!$D$3:$D1000,Transacoes!$C$3:$C1000,$D105,Transacoes!$B$3:$B1000,"C", Transacoes!$A$3:$A1000, "&lt;"&amp;EOMONTH(DATE(J$1,J$2,1),0))-SUMIFS(Transacoes!$D$3:$D1000,Transacoes!$C$3:$C1000,$D105,Transacoes!$B$3:$B1000,"V", Transacoes!$A$3:$A1000, "&lt;"&amp;EOMONTH(DATE(J$1,J$2,1),0)))*SUMIFS(Prov_Auto!$E$3:$E1000, Prov_Auto!$A$3:$A1000, $D105, Prov_Auto!$D$3:$D1000,"&gt;="&amp;DATE(J$1,J$2,1),Prov_Auto!$D$3:$D1000, "&lt;="&amp;EOMONTH(DATE(J$1,J$2,1),0)))</f>
        <v/>
      </c>
      <c r="K105" s="48" t="str">
        <f>IF($D105="","", (SUMIFS(Transacoes!$D$3:$D1000,Transacoes!$C$3:$C1000,$D105,Transacoes!$B$3:$B1000,"C", Transacoes!$A$3:$A1000, "&lt;"&amp;EOMONTH(DATE(K$1,K$2,1),0))-SUMIFS(Transacoes!$D$3:$D1000,Transacoes!$C$3:$C1000,$D105,Transacoes!$B$3:$B1000,"V", Transacoes!$A$3:$A1000, "&lt;"&amp;EOMONTH(DATE(K$1,K$2,1),0)))*SUMIFS(Prov_Auto!$E$3:$E1000, Prov_Auto!$A$3:$A1000, $D105, Prov_Auto!$D$3:$D1000,"&gt;="&amp;DATE(K$1,K$2,1),Prov_Auto!$D$3:$D1000, "&lt;="&amp;EOMONTH(DATE(K$1,K$2,1),0)))</f>
        <v/>
      </c>
      <c r="L105" s="48" t="str">
        <f>IF($D105="","", (SUMIFS(Transacoes!$D$3:$D1000,Transacoes!$C$3:$C1000,$D105,Transacoes!$B$3:$B1000,"C", Transacoes!$A$3:$A1000, "&lt;"&amp;EOMONTH(DATE(L$1,L$2,1),0))-SUMIFS(Transacoes!$D$3:$D1000,Transacoes!$C$3:$C1000,$D105,Transacoes!$B$3:$B1000,"V", Transacoes!$A$3:$A1000, "&lt;"&amp;EOMONTH(DATE(L$1,L$2,1),0)))*SUMIFS(Prov_Auto!$E$3:$E1000, Prov_Auto!$A$3:$A1000, $D105, Prov_Auto!$D$3:$D1000,"&gt;="&amp;DATE(L$1,L$2,1),Prov_Auto!$D$3:$D1000, "&lt;="&amp;EOMONTH(DATE(L$1,L$2,1),0)))</f>
        <v/>
      </c>
      <c r="M105" s="48" t="str">
        <f>IF($D105="","", (SUMIFS(Transacoes!$D$3:$D1000,Transacoes!$C$3:$C1000,$D105,Transacoes!$B$3:$B1000,"C", Transacoes!$A$3:$A1000, "&lt;"&amp;EOMONTH(DATE(M$1,M$2,1),0))-SUMIFS(Transacoes!$D$3:$D1000,Transacoes!$C$3:$C1000,$D105,Transacoes!$B$3:$B1000,"V", Transacoes!$A$3:$A1000, "&lt;"&amp;EOMONTH(DATE(M$1,M$2,1),0)))*SUMIFS(Prov_Auto!$E$3:$E1000, Prov_Auto!$A$3:$A1000, $D105, Prov_Auto!$D$3:$D1000,"&gt;="&amp;DATE(M$1,M$2,1),Prov_Auto!$D$3:$D1000, "&lt;="&amp;EOMONTH(DATE(M$1,M$2,1),0)))</f>
        <v/>
      </c>
      <c r="N105" s="48" t="str">
        <f>IF($D105="","", (SUMIFS(Transacoes!$D$3:$D1000,Transacoes!$C$3:$C1000,$D105,Transacoes!$B$3:$B1000,"C", Transacoes!$A$3:$A1000, "&lt;"&amp;EOMONTH(DATE(N$1,N$2,1),0))-SUMIFS(Transacoes!$D$3:$D1000,Transacoes!$C$3:$C1000,$D105,Transacoes!$B$3:$B1000,"V", Transacoes!$A$3:$A1000, "&lt;"&amp;EOMONTH(DATE(N$1,N$2,1),0)))*SUMIFS(Prov_Auto!$E$3:$E1000, Prov_Auto!$A$3:$A1000, $D105, Prov_Auto!$D$3:$D1000,"&gt;="&amp;DATE(N$1,N$2,1),Prov_Auto!$D$3:$D1000, "&lt;="&amp;EOMONTH(DATE(N$1,N$2,1),0)))</f>
        <v/>
      </c>
      <c r="O105" s="48" t="str">
        <f>IF($D105="","", (SUMIFS(Transacoes!$D$3:$D1000,Transacoes!$C$3:$C1000,$D105,Transacoes!$B$3:$B1000,"C", Transacoes!$A$3:$A1000, "&lt;"&amp;EOMONTH(DATE(O$1,O$2,1),0))-SUMIFS(Transacoes!$D$3:$D1000,Transacoes!$C$3:$C1000,$D105,Transacoes!$B$3:$B1000,"V", Transacoes!$A$3:$A1000, "&lt;"&amp;EOMONTH(DATE(O$1,O$2,1),0)))*SUMIFS(Prov_Auto!$E$3:$E1000, Prov_Auto!$A$3:$A1000, $D105, Prov_Auto!$D$3:$D1000,"&gt;="&amp;DATE(O$1,O$2,1),Prov_Auto!$D$3:$D1000, "&lt;="&amp;EOMONTH(DATE(O$1,O$2,1),0)))</f>
        <v/>
      </c>
      <c r="P105" s="48" t="str">
        <f>IF($D105="","", (SUMIFS(Transacoes!$D$3:$D1000,Transacoes!$C$3:$C1000,$D105,Transacoes!$B$3:$B1000,"C", Transacoes!$A$3:$A1000, "&lt;"&amp;EOMONTH(DATE(P$1,P$2,1),0))-SUMIFS(Transacoes!$D$3:$D1000,Transacoes!$C$3:$C1000,$D105,Transacoes!$B$3:$B1000,"V", Transacoes!$A$3:$A1000, "&lt;"&amp;EOMONTH(DATE(P$1,P$2,1),0)))*SUMIFS(Prov_Auto!$E$3:$E1000, Prov_Auto!$A$3:$A1000, $D105, Prov_Auto!$D$3:$D1000,"&gt;="&amp;DATE(P$1,P$2,1),Prov_Auto!$D$3:$D1000, "&lt;="&amp;EOMONTH(DATE(P$1,P$2,1),0)))</f>
        <v/>
      </c>
      <c r="Q105" s="48" t="str">
        <f>IF($D105="","", (SUMIFS(Transacoes!$D$3:$D1000,Transacoes!$C$3:$C1000,$D105,Transacoes!$B$3:$B1000,"C", Transacoes!$A$3:$A1000, "&lt;"&amp;EOMONTH(DATE(Q$1,Q$2,1),0))-SUMIFS(Transacoes!$D$3:$D1000,Transacoes!$C$3:$C1000,$D105,Transacoes!$B$3:$B1000,"V", Transacoes!$A$3:$A1000, "&lt;"&amp;EOMONTH(DATE(Q$1,Q$2,1),0)))*SUMIFS(Prov_Auto!$E$3:$E1000, Prov_Auto!$A$3:$A1000, $D105, Prov_Auto!$D$3:$D1000,"&gt;="&amp;DATE(Q$1,Q$2,1),Prov_Auto!$D$3:$D1000, "&lt;="&amp;EOMONTH(DATE(Q$1,Q$2,1),0)))</f>
        <v/>
      </c>
      <c r="R105" s="47"/>
    </row>
    <row r="106">
      <c r="A106" s="47"/>
      <c r="B106" s="47"/>
      <c r="C106" s="47"/>
      <c r="D106" s="87"/>
      <c r="E106" s="48" t="str">
        <f>IF($D106="","", (SUMIFS(Transacoes!$D$3:$D1000,Transacoes!$C$3:$C1000,$D106,Transacoes!$B$3:$B1000,"C", Transacoes!$A$3:$A1000, "&lt;"&amp;EOMONTH(DATE(E$1,E$2,1),0))-SUMIFS(Transacoes!$D$3:$D1000,Transacoes!$C$3:$C1000,$D106,Transacoes!$B$3:$B1000,"V", Transacoes!$A$3:$A1000, "&lt;"&amp;EOMONTH(DATE(E$1,E$2,1),0)))*SUMIFS(Prov_Auto!$E$3:$E1000, Prov_Auto!$A$3:$A1000, $D106, Prov_Auto!$D$3:$D1000,"&gt;="&amp;DATE(E$1,E$2,1),Prov_Auto!$D$3:$D1000, "&lt;="&amp;EOMONTH(DATE(E$1,E$2,1),0)))</f>
        <v/>
      </c>
      <c r="F106" s="48" t="str">
        <f>IF($D106="","", (SUMIFS(Transacoes!$D$3:$D1000,Transacoes!$C$3:$C1000,$D106,Transacoes!$B$3:$B1000,"C", Transacoes!$A$3:$A1000, "&lt;"&amp;EOMONTH(DATE(F$1,F$2,1),0))-SUMIFS(Transacoes!$D$3:$D1000,Transacoes!$C$3:$C1000,$D106,Transacoes!$B$3:$B1000,"V", Transacoes!$A$3:$A1000, "&lt;"&amp;EOMONTH(DATE(F$1,F$2,1),0)))*SUMIFS(Prov_Auto!$E$3:$E1000, Prov_Auto!$A$3:$A1000, $D106, Prov_Auto!$D$3:$D1000,"&gt;="&amp;DATE(F$1,F$2,1),Prov_Auto!$D$3:$D1000, "&lt;="&amp;EOMONTH(DATE(F$1,F$2,1),0)))</f>
        <v/>
      </c>
      <c r="G106" s="48" t="str">
        <f>IF($D106="","", (SUMIFS(Transacoes!$D$3:$D1000,Transacoes!$C$3:$C1000,$D106,Transacoes!$B$3:$B1000,"C", Transacoes!$A$3:$A1000, "&lt;"&amp;EOMONTH(DATE(G$1,G$2,1),0))-SUMIFS(Transacoes!$D$3:$D1000,Transacoes!$C$3:$C1000,$D106,Transacoes!$B$3:$B1000,"V", Transacoes!$A$3:$A1000, "&lt;"&amp;EOMONTH(DATE(G$1,G$2,1),0)))*SUMIFS(Prov_Auto!$E$3:$E1000, Prov_Auto!$A$3:$A1000, $D106, Prov_Auto!$D$3:$D1000,"&gt;="&amp;DATE(G$1,G$2,1),Prov_Auto!$D$3:$D1000, "&lt;="&amp;EOMONTH(DATE(G$1,G$2,1),0)))</f>
        <v/>
      </c>
      <c r="H106" s="48" t="str">
        <f>IF($D106="","", (SUMIFS(Transacoes!$D$3:$D1000,Transacoes!$C$3:$C1000,$D106,Transacoes!$B$3:$B1000,"C", Transacoes!$A$3:$A1000, "&lt;"&amp;EOMONTH(DATE(H$1,H$2,1),0))-SUMIFS(Transacoes!$D$3:$D1000,Transacoes!$C$3:$C1000,$D106,Transacoes!$B$3:$B1000,"V", Transacoes!$A$3:$A1000, "&lt;"&amp;EOMONTH(DATE(H$1,H$2,1),0)))*SUMIFS(Prov_Auto!$E$3:$E1000, Prov_Auto!$A$3:$A1000, $D106, Prov_Auto!$D$3:$D1000,"&gt;="&amp;DATE(H$1,H$2,1),Prov_Auto!$D$3:$D1000, "&lt;="&amp;EOMONTH(DATE(H$1,H$2,1),0)))</f>
        <v/>
      </c>
      <c r="I106" s="48" t="str">
        <f>IF($D106="","", (SUMIFS(Transacoes!$D$3:$D1000,Transacoes!$C$3:$C1000,$D106,Transacoes!$B$3:$B1000,"C", Transacoes!$A$3:$A1000, "&lt;"&amp;EOMONTH(DATE(I$1,I$2,1),0))-SUMIFS(Transacoes!$D$3:$D1000,Transacoes!$C$3:$C1000,$D106,Transacoes!$B$3:$B1000,"V", Transacoes!$A$3:$A1000, "&lt;"&amp;EOMONTH(DATE(I$1,I$2,1),0)))*SUMIFS(Prov_Auto!$E$3:$E1000, Prov_Auto!$A$3:$A1000, $D106, Prov_Auto!$D$3:$D1000,"&gt;="&amp;DATE(I$1,I$2,1),Prov_Auto!$D$3:$D1000, "&lt;="&amp;EOMONTH(DATE(I$1,I$2,1),0)))</f>
        <v/>
      </c>
      <c r="J106" s="48" t="str">
        <f>IF($D106="","", (SUMIFS(Transacoes!$D$3:$D1000,Transacoes!$C$3:$C1000,$D106,Transacoes!$B$3:$B1000,"C", Transacoes!$A$3:$A1000, "&lt;"&amp;EOMONTH(DATE(J$1,J$2,1),0))-SUMIFS(Transacoes!$D$3:$D1000,Transacoes!$C$3:$C1000,$D106,Transacoes!$B$3:$B1000,"V", Transacoes!$A$3:$A1000, "&lt;"&amp;EOMONTH(DATE(J$1,J$2,1),0)))*SUMIFS(Prov_Auto!$E$3:$E1000, Prov_Auto!$A$3:$A1000, $D106, Prov_Auto!$D$3:$D1000,"&gt;="&amp;DATE(J$1,J$2,1),Prov_Auto!$D$3:$D1000, "&lt;="&amp;EOMONTH(DATE(J$1,J$2,1),0)))</f>
        <v/>
      </c>
      <c r="K106" s="48" t="str">
        <f>IF($D106="","", (SUMIFS(Transacoes!$D$3:$D1000,Transacoes!$C$3:$C1000,$D106,Transacoes!$B$3:$B1000,"C", Transacoes!$A$3:$A1000, "&lt;"&amp;EOMONTH(DATE(K$1,K$2,1),0))-SUMIFS(Transacoes!$D$3:$D1000,Transacoes!$C$3:$C1000,$D106,Transacoes!$B$3:$B1000,"V", Transacoes!$A$3:$A1000, "&lt;"&amp;EOMONTH(DATE(K$1,K$2,1),0)))*SUMIFS(Prov_Auto!$E$3:$E1000, Prov_Auto!$A$3:$A1000, $D106, Prov_Auto!$D$3:$D1000,"&gt;="&amp;DATE(K$1,K$2,1),Prov_Auto!$D$3:$D1000, "&lt;="&amp;EOMONTH(DATE(K$1,K$2,1),0)))</f>
        <v/>
      </c>
      <c r="L106" s="48" t="str">
        <f>IF($D106="","", (SUMIFS(Transacoes!$D$3:$D1000,Transacoes!$C$3:$C1000,$D106,Transacoes!$B$3:$B1000,"C", Transacoes!$A$3:$A1000, "&lt;"&amp;EOMONTH(DATE(L$1,L$2,1),0))-SUMIFS(Transacoes!$D$3:$D1000,Transacoes!$C$3:$C1000,$D106,Transacoes!$B$3:$B1000,"V", Transacoes!$A$3:$A1000, "&lt;"&amp;EOMONTH(DATE(L$1,L$2,1),0)))*SUMIFS(Prov_Auto!$E$3:$E1000, Prov_Auto!$A$3:$A1000, $D106, Prov_Auto!$D$3:$D1000,"&gt;="&amp;DATE(L$1,L$2,1),Prov_Auto!$D$3:$D1000, "&lt;="&amp;EOMONTH(DATE(L$1,L$2,1),0)))</f>
        <v/>
      </c>
      <c r="M106" s="48" t="str">
        <f>IF($D106="","", (SUMIFS(Transacoes!$D$3:$D1000,Transacoes!$C$3:$C1000,$D106,Transacoes!$B$3:$B1000,"C", Transacoes!$A$3:$A1000, "&lt;"&amp;EOMONTH(DATE(M$1,M$2,1),0))-SUMIFS(Transacoes!$D$3:$D1000,Transacoes!$C$3:$C1000,$D106,Transacoes!$B$3:$B1000,"V", Transacoes!$A$3:$A1000, "&lt;"&amp;EOMONTH(DATE(M$1,M$2,1),0)))*SUMIFS(Prov_Auto!$E$3:$E1000, Prov_Auto!$A$3:$A1000, $D106, Prov_Auto!$D$3:$D1000,"&gt;="&amp;DATE(M$1,M$2,1),Prov_Auto!$D$3:$D1000, "&lt;="&amp;EOMONTH(DATE(M$1,M$2,1),0)))</f>
        <v/>
      </c>
      <c r="N106" s="48" t="str">
        <f>IF($D106="","", (SUMIFS(Transacoes!$D$3:$D1000,Transacoes!$C$3:$C1000,$D106,Transacoes!$B$3:$B1000,"C", Transacoes!$A$3:$A1000, "&lt;"&amp;EOMONTH(DATE(N$1,N$2,1),0))-SUMIFS(Transacoes!$D$3:$D1000,Transacoes!$C$3:$C1000,$D106,Transacoes!$B$3:$B1000,"V", Transacoes!$A$3:$A1000, "&lt;"&amp;EOMONTH(DATE(N$1,N$2,1),0)))*SUMIFS(Prov_Auto!$E$3:$E1000, Prov_Auto!$A$3:$A1000, $D106, Prov_Auto!$D$3:$D1000,"&gt;="&amp;DATE(N$1,N$2,1),Prov_Auto!$D$3:$D1000, "&lt;="&amp;EOMONTH(DATE(N$1,N$2,1),0)))</f>
        <v/>
      </c>
      <c r="O106" s="48" t="str">
        <f>IF($D106="","", (SUMIFS(Transacoes!$D$3:$D1000,Transacoes!$C$3:$C1000,$D106,Transacoes!$B$3:$B1000,"C", Transacoes!$A$3:$A1000, "&lt;"&amp;EOMONTH(DATE(O$1,O$2,1),0))-SUMIFS(Transacoes!$D$3:$D1000,Transacoes!$C$3:$C1000,$D106,Transacoes!$B$3:$B1000,"V", Transacoes!$A$3:$A1000, "&lt;"&amp;EOMONTH(DATE(O$1,O$2,1),0)))*SUMIFS(Prov_Auto!$E$3:$E1000, Prov_Auto!$A$3:$A1000, $D106, Prov_Auto!$D$3:$D1000,"&gt;="&amp;DATE(O$1,O$2,1),Prov_Auto!$D$3:$D1000, "&lt;="&amp;EOMONTH(DATE(O$1,O$2,1),0)))</f>
        <v/>
      </c>
      <c r="P106" s="48" t="str">
        <f>IF($D106="","", (SUMIFS(Transacoes!$D$3:$D1000,Transacoes!$C$3:$C1000,$D106,Transacoes!$B$3:$B1000,"C", Transacoes!$A$3:$A1000, "&lt;"&amp;EOMONTH(DATE(P$1,P$2,1),0))-SUMIFS(Transacoes!$D$3:$D1000,Transacoes!$C$3:$C1000,$D106,Transacoes!$B$3:$B1000,"V", Transacoes!$A$3:$A1000, "&lt;"&amp;EOMONTH(DATE(P$1,P$2,1),0)))*SUMIFS(Prov_Auto!$E$3:$E1000, Prov_Auto!$A$3:$A1000, $D106, Prov_Auto!$D$3:$D1000,"&gt;="&amp;DATE(P$1,P$2,1),Prov_Auto!$D$3:$D1000, "&lt;="&amp;EOMONTH(DATE(P$1,P$2,1),0)))</f>
        <v/>
      </c>
      <c r="Q106" s="48" t="str">
        <f>IF($D106="","", (SUMIFS(Transacoes!$D$3:$D1000,Transacoes!$C$3:$C1000,$D106,Transacoes!$B$3:$B1000,"C", Transacoes!$A$3:$A1000, "&lt;"&amp;EOMONTH(DATE(Q$1,Q$2,1),0))-SUMIFS(Transacoes!$D$3:$D1000,Transacoes!$C$3:$C1000,$D106,Transacoes!$B$3:$B1000,"V", Transacoes!$A$3:$A1000, "&lt;"&amp;EOMONTH(DATE(Q$1,Q$2,1),0)))*SUMIFS(Prov_Auto!$E$3:$E1000, Prov_Auto!$A$3:$A1000, $D106, Prov_Auto!$D$3:$D1000,"&gt;="&amp;DATE(Q$1,Q$2,1),Prov_Auto!$D$3:$D1000, "&lt;="&amp;EOMONTH(DATE(Q$1,Q$2,1),0)))</f>
        <v/>
      </c>
      <c r="R106" s="47"/>
    </row>
    <row r="107">
      <c r="A107" s="47"/>
      <c r="B107" s="47"/>
      <c r="C107" s="47"/>
      <c r="D107" s="87"/>
      <c r="E107" s="48" t="str">
        <f>IF($D107="","", (SUMIFS(Transacoes!$D$3:$D1000,Transacoes!$C$3:$C1000,$D107,Transacoes!$B$3:$B1000,"C", Transacoes!$A$3:$A1000, "&lt;"&amp;EOMONTH(DATE(E$1,E$2,1),0))-SUMIFS(Transacoes!$D$3:$D1000,Transacoes!$C$3:$C1000,$D107,Transacoes!$B$3:$B1000,"V", Transacoes!$A$3:$A1000, "&lt;"&amp;EOMONTH(DATE(E$1,E$2,1),0)))*SUMIFS(Prov_Auto!$E$3:$E1000, Prov_Auto!$A$3:$A1000, $D107, Prov_Auto!$D$3:$D1000,"&gt;="&amp;DATE(E$1,E$2,1),Prov_Auto!$D$3:$D1000, "&lt;="&amp;EOMONTH(DATE(E$1,E$2,1),0)))</f>
        <v/>
      </c>
      <c r="F107" s="48" t="str">
        <f>IF($D107="","", (SUMIFS(Transacoes!$D$3:$D1000,Transacoes!$C$3:$C1000,$D107,Transacoes!$B$3:$B1000,"C", Transacoes!$A$3:$A1000, "&lt;"&amp;EOMONTH(DATE(F$1,F$2,1),0))-SUMIFS(Transacoes!$D$3:$D1000,Transacoes!$C$3:$C1000,$D107,Transacoes!$B$3:$B1000,"V", Transacoes!$A$3:$A1000, "&lt;"&amp;EOMONTH(DATE(F$1,F$2,1),0)))*SUMIFS(Prov_Auto!$E$3:$E1000, Prov_Auto!$A$3:$A1000, $D107, Prov_Auto!$D$3:$D1000,"&gt;="&amp;DATE(F$1,F$2,1),Prov_Auto!$D$3:$D1000, "&lt;="&amp;EOMONTH(DATE(F$1,F$2,1),0)))</f>
        <v/>
      </c>
      <c r="G107" s="48" t="str">
        <f>IF($D107="","", (SUMIFS(Transacoes!$D$3:$D1000,Transacoes!$C$3:$C1000,$D107,Transacoes!$B$3:$B1000,"C", Transacoes!$A$3:$A1000, "&lt;"&amp;EOMONTH(DATE(G$1,G$2,1),0))-SUMIFS(Transacoes!$D$3:$D1000,Transacoes!$C$3:$C1000,$D107,Transacoes!$B$3:$B1000,"V", Transacoes!$A$3:$A1000, "&lt;"&amp;EOMONTH(DATE(G$1,G$2,1),0)))*SUMIFS(Prov_Auto!$E$3:$E1000, Prov_Auto!$A$3:$A1000, $D107, Prov_Auto!$D$3:$D1000,"&gt;="&amp;DATE(G$1,G$2,1),Prov_Auto!$D$3:$D1000, "&lt;="&amp;EOMONTH(DATE(G$1,G$2,1),0)))</f>
        <v/>
      </c>
      <c r="H107" s="48" t="str">
        <f>IF($D107="","", (SUMIFS(Transacoes!$D$3:$D1000,Transacoes!$C$3:$C1000,$D107,Transacoes!$B$3:$B1000,"C", Transacoes!$A$3:$A1000, "&lt;"&amp;EOMONTH(DATE(H$1,H$2,1),0))-SUMIFS(Transacoes!$D$3:$D1000,Transacoes!$C$3:$C1000,$D107,Transacoes!$B$3:$B1000,"V", Transacoes!$A$3:$A1000, "&lt;"&amp;EOMONTH(DATE(H$1,H$2,1),0)))*SUMIFS(Prov_Auto!$E$3:$E1000, Prov_Auto!$A$3:$A1000, $D107, Prov_Auto!$D$3:$D1000,"&gt;="&amp;DATE(H$1,H$2,1),Prov_Auto!$D$3:$D1000, "&lt;="&amp;EOMONTH(DATE(H$1,H$2,1),0)))</f>
        <v/>
      </c>
      <c r="I107" s="48" t="str">
        <f>IF($D107="","", (SUMIFS(Transacoes!$D$3:$D1000,Transacoes!$C$3:$C1000,$D107,Transacoes!$B$3:$B1000,"C", Transacoes!$A$3:$A1000, "&lt;"&amp;EOMONTH(DATE(I$1,I$2,1),0))-SUMIFS(Transacoes!$D$3:$D1000,Transacoes!$C$3:$C1000,$D107,Transacoes!$B$3:$B1000,"V", Transacoes!$A$3:$A1000, "&lt;"&amp;EOMONTH(DATE(I$1,I$2,1),0)))*SUMIFS(Prov_Auto!$E$3:$E1000, Prov_Auto!$A$3:$A1000, $D107, Prov_Auto!$D$3:$D1000,"&gt;="&amp;DATE(I$1,I$2,1),Prov_Auto!$D$3:$D1000, "&lt;="&amp;EOMONTH(DATE(I$1,I$2,1),0)))</f>
        <v/>
      </c>
      <c r="J107" s="48" t="str">
        <f>IF($D107="","", (SUMIFS(Transacoes!$D$3:$D1000,Transacoes!$C$3:$C1000,$D107,Transacoes!$B$3:$B1000,"C", Transacoes!$A$3:$A1000, "&lt;"&amp;EOMONTH(DATE(J$1,J$2,1),0))-SUMIFS(Transacoes!$D$3:$D1000,Transacoes!$C$3:$C1000,$D107,Transacoes!$B$3:$B1000,"V", Transacoes!$A$3:$A1000, "&lt;"&amp;EOMONTH(DATE(J$1,J$2,1),0)))*SUMIFS(Prov_Auto!$E$3:$E1000, Prov_Auto!$A$3:$A1000, $D107, Prov_Auto!$D$3:$D1000,"&gt;="&amp;DATE(J$1,J$2,1),Prov_Auto!$D$3:$D1000, "&lt;="&amp;EOMONTH(DATE(J$1,J$2,1),0)))</f>
        <v/>
      </c>
      <c r="K107" s="48" t="str">
        <f>IF($D107="","", (SUMIFS(Transacoes!$D$3:$D1000,Transacoes!$C$3:$C1000,$D107,Transacoes!$B$3:$B1000,"C", Transacoes!$A$3:$A1000, "&lt;"&amp;EOMONTH(DATE(K$1,K$2,1),0))-SUMIFS(Transacoes!$D$3:$D1000,Transacoes!$C$3:$C1000,$D107,Transacoes!$B$3:$B1000,"V", Transacoes!$A$3:$A1000, "&lt;"&amp;EOMONTH(DATE(K$1,K$2,1),0)))*SUMIFS(Prov_Auto!$E$3:$E1000, Prov_Auto!$A$3:$A1000, $D107, Prov_Auto!$D$3:$D1000,"&gt;="&amp;DATE(K$1,K$2,1),Prov_Auto!$D$3:$D1000, "&lt;="&amp;EOMONTH(DATE(K$1,K$2,1),0)))</f>
        <v/>
      </c>
      <c r="L107" s="48" t="str">
        <f>IF($D107="","", (SUMIFS(Transacoes!$D$3:$D1000,Transacoes!$C$3:$C1000,$D107,Transacoes!$B$3:$B1000,"C", Transacoes!$A$3:$A1000, "&lt;"&amp;EOMONTH(DATE(L$1,L$2,1),0))-SUMIFS(Transacoes!$D$3:$D1000,Transacoes!$C$3:$C1000,$D107,Transacoes!$B$3:$B1000,"V", Transacoes!$A$3:$A1000, "&lt;"&amp;EOMONTH(DATE(L$1,L$2,1),0)))*SUMIFS(Prov_Auto!$E$3:$E1000, Prov_Auto!$A$3:$A1000, $D107, Prov_Auto!$D$3:$D1000,"&gt;="&amp;DATE(L$1,L$2,1),Prov_Auto!$D$3:$D1000, "&lt;="&amp;EOMONTH(DATE(L$1,L$2,1),0)))</f>
        <v/>
      </c>
      <c r="M107" s="48" t="str">
        <f>IF($D107="","", (SUMIFS(Transacoes!$D$3:$D1000,Transacoes!$C$3:$C1000,$D107,Transacoes!$B$3:$B1000,"C", Transacoes!$A$3:$A1000, "&lt;"&amp;EOMONTH(DATE(M$1,M$2,1),0))-SUMIFS(Transacoes!$D$3:$D1000,Transacoes!$C$3:$C1000,$D107,Transacoes!$B$3:$B1000,"V", Transacoes!$A$3:$A1000, "&lt;"&amp;EOMONTH(DATE(M$1,M$2,1),0)))*SUMIFS(Prov_Auto!$E$3:$E1000, Prov_Auto!$A$3:$A1000, $D107, Prov_Auto!$D$3:$D1000,"&gt;="&amp;DATE(M$1,M$2,1),Prov_Auto!$D$3:$D1000, "&lt;="&amp;EOMONTH(DATE(M$1,M$2,1),0)))</f>
        <v/>
      </c>
      <c r="N107" s="48" t="str">
        <f>IF($D107="","", (SUMIFS(Transacoes!$D$3:$D1000,Transacoes!$C$3:$C1000,$D107,Transacoes!$B$3:$B1000,"C", Transacoes!$A$3:$A1000, "&lt;"&amp;EOMONTH(DATE(N$1,N$2,1),0))-SUMIFS(Transacoes!$D$3:$D1000,Transacoes!$C$3:$C1000,$D107,Transacoes!$B$3:$B1000,"V", Transacoes!$A$3:$A1000, "&lt;"&amp;EOMONTH(DATE(N$1,N$2,1),0)))*SUMIFS(Prov_Auto!$E$3:$E1000, Prov_Auto!$A$3:$A1000, $D107, Prov_Auto!$D$3:$D1000,"&gt;="&amp;DATE(N$1,N$2,1),Prov_Auto!$D$3:$D1000, "&lt;="&amp;EOMONTH(DATE(N$1,N$2,1),0)))</f>
        <v/>
      </c>
      <c r="O107" s="48" t="str">
        <f>IF($D107="","", (SUMIFS(Transacoes!$D$3:$D1000,Transacoes!$C$3:$C1000,$D107,Transacoes!$B$3:$B1000,"C", Transacoes!$A$3:$A1000, "&lt;"&amp;EOMONTH(DATE(O$1,O$2,1),0))-SUMIFS(Transacoes!$D$3:$D1000,Transacoes!$C$3:$C1000,$D107,Transacoes!$B$3:$B1000,"V", Transacoes!$A$3:$A1000, "&lt;"&amp;EOMONTH(DATE(O$1,O$2,1),0)))*SUMIFS(Prov_Auto!$E$3:$E1000, Prov_Auto!$A$3:$A1000, $D107, Prov_Auto!$D$3:$D1000,"&gt;="&amp;DATE(O$1,O$2,1),Prov_Auto!$D$3:$D1000, "&lt;="&amp;EOMONTH(DATE(O$1,O$2,1),0)))</f>
        <v/>
      </c>
      <c r="P107" s="48" t="str">
        <f>IF($D107="","", (SUMIFS(Transacoes!$D$3:$D1000,Transacoes!$C$3:$C1000,$D107,Transacoes!$B$3:$B1000,"C", Transacoes!$A$3:$A1000, "&lt;"&amp;EOMONTH(DATE(P$1,P$2,1),0))-SUMIFS(Transacoes!$D$3:$D1000,Transacoes!$C$3:$C1000,$D107,Transacoes!$B$3:$B1000,"V", Transacoes!$A$3:$A1000, "&lt;"&amp;EOMONTH(DATE(P$1,P$2,1),0)))*SUMIFS(Prov_Auto!$E$3:$E1000, Prov_Auto!$A$3:$A1000, $D107, Prov_Auto!$D$3:$D1000,"&gt;="&amp;DATE(P$1,P$2,1),Prov_Auto!$D$3:$D1000, "&lt;="&amp;EOMONTH(DATE(P$1,P$2,1),0)))</f>
        <v/>
      </c>
      <c r="Q107" s="48" t="str">
        <f>IF($D107="","", (SUMIFS(Transacoes!$D$3:$D1000,Transacoes!$C$3:$C1000,$D107,Transacoes!$B$3:$B1000,"C", Transacoes!$A$3:$A1000, "&lt;"&amp;EOMONTH(DATE(Q$1,Q$2,1),0))-SUMIFS(Transacoes!$D$3:$D1000,Transacoes!$C$3:$C1000,$D107,Transacoes!$B$3:$B1000,"V", Transacoes!$A$3:$A1000, "&lt;"&amp;EOMONTH(DATE(Q$1,Q$2,1),0)))*SUMIFS(Prov_Auto!$E$3:$E1000, Prov_Auto!$A$3:$A1000, $D107, Prov_Auto!$D$3:$D1000,"&gt;="&amp;DATE(Q$1,Q$2,1),Prov_Auto!$D$3:$D1000, "&lt;="&amp;EOMONTH(DATE(Q$1,Q$2,1),0)))</f>
        <v/>
      </c>
      <c r="R107" s="47"/>
    </row>
    <row r="108">
      <c r="A108" s="47"/>
      <c r="B108" s="47"/>
      <c r="C108" s="47"/>
      <c r="D108" s="87"/>
      <c r="E108" s="48" t="str">
        <f>IF($D108="","", (SUMIFS(Transacoes!$D$3:$D1000,Transacoes!$C$3:$C1000,$D108,Transacoes!$B$3:$B1000,"C", Transacoes!$A$3:$A1000, "&lt;"&amp;EOMONTH(DATE(E$1,E$2,1),0))-SUMIFS(Transacoes!$D$3:$D1000,Transacoes!$C$3:$C1000,$D108,Transacoes!$B$3:$B1000,"V", Transacoes!$A$3:$A1000, "&lt;"&amp;EOMONTH(DATE(E$1,E$2,1),0)))*SUMIFS(Prov_Auto!$E$3:$E1000, Prov_Auto!$A$3:$A1000, $D108, Prov_Auto!$D$3:$D1000,"&gt;="&amp;DATE(E$1,E$2,1),Prov_Auto!$D$3:$D1000, "&lt;="&amp;EOMONTH(DATE(E$1,E$2,1),0)))</f>
        <v/>
      </c>
      <c r="F108" s="48" t="str">
        <f>IF($D108="","", (SUMIFS(Transacoes!$D$3:$D1000,Transacoes!$C$3:$C1000,$D108,Transacoes!$B$3:$B1000,"C", Transacoes!$A$3:$A1000, "&lt;"&amp;EOMONTH(DATE(F$1,F$2,1),0))-SUMIFS(Transacoes!$D$3:$D1000,Transacoes!$C$3:$C1000,$D108,Transacoes!$B$3:$B1000,"V", Transacoes!$A$3:$A1000, "&lt;"&amp;EOMONTH(DATE(F$1,F$2,1),0)))*SUMIFS(Prov_Auto!$E$3:$E1000, Prov_Auto!$A$3:$A1000, $D108, Prov_Auto!$D$3:$D1000,"&gt;="&amp;DATE(F$1,F$2,1),Prov_Auto!$D$3:$D1000, "&lt;="&amp;EOMONTH(DATE(F$1,F$2,1),0)))</f>
        <v/>
      </c>
      <c r="G108" s="48" t="str">
        <f>IF($D108="","", (SUMIFS(Transacoes!$D$3:$D1000,Transacoes!$C$3:$C1000,$D108,Transacoes!$B$3:$B1000,"C", Transacoes!$A$3:$A1000, "&lt;"&amp;EOMONTH(DATE(G$1,G$2,1),0))-SUMIFS(Transacoes!$D$3:$D1000,Transacoes!$C$3:$C1000,$D108,Transacoes!$B$3:$B1000,"V", Transacoes!$A$3:$A1000, "&lt;"&amp;EOMONTH(DATE(G$1,G$2,1),0)))*SUMIFS(Prov_Auto!$E$3:$E1000, Prov_Auto!$A$3:$A1000, $D108, Prov_Auto!$D$3:$D1000,"&gt;="&amp;DATE(G$1,G$2,1),Prov_Auto!$D$3:$D1000, "&lt;="&amp;EOMONTH(DATE(G$1,G$2,1),0)))</f>
        <v/>
      </c>
      <c r="H108" s="48" t="str">
        <f>IF($D108="","", (SUMIFS(Transacoes!$D$3:$D1000,Transacoes!$C$3:$C1000,$D108,Transacoes!$B$3:$B1000,"C", Transacoes!$A$3:$A1000, "&lt;"&amp;EOMONTH(DATE(H$1,H$2,1),0))-SUMIFS(Transacoes!$D$3:$D1000,Transacoes!$C$3:$C1000,$D108,Transacoes!$B$3:$B1000,"V", Transacoes!$A$3:$A1000, "&lt;"&amp;EOMONTH(DATE(H$1,H$2,1),0)))*SUMIFS(Prov_Auto!$E$3:$E1000, Prov_Auto!$A$3:$A1000, $D108, Prov_Auto!$D$3:$D1000,"&gt;="&amp;DATE(H$1,H$2,1),Prov_Auto!$D$3:$D1000, "&lt;="&amp;EOMONTH(DATE(H$1,H$2,1),0)))</f>
        <v/>
      </c>
      <c r="I108" s="48" t="str">
        <f>IF($D108="","", (SUMIFS(Transacoes!$D$3:$D1000,Transacoes!$C$3:$C1000,$D108,Transacoes!$B$3:$B1000,"C", Transacoes!$A$3:$A1000, "&lt;"&amp;EOMONTH(DATE(I$1,I$2,1),0))-SUMIFS(Transacoes!$D$3:$D1000,Transacoes!$C$3:$C1000,$D108,Transacoes!$B$3:$B1000,"V", Transacoes!$A$3:$A1000, "&lt;"&amp;EOMONTH(DATE(I$1,I$2,1),0)))*SUMIFS(Prov_Auto!$E$3:$E1000, Prov_Auto!$A$3:$A1000, $D108, Prov_Auto!$D$3:$D1000,"&gt;="&amp;DATE(I$1,I$2,1),Prov_Auto!$D$3:$D1000, "&lt;="&amp;EOMONTH(DATE(I$1,I$2,1),0)))</f>
        <v/>
      </c>
      <c r="J108" s="48" t="str">
        <f>IF($D108="","", (SUMIFS(Transacoes!$D$3:$D1000,Transacoes!$C$3:$C1000,$D108,Transacoes!$B$3:$B1000,"C", Transacoes!$A$3:$A1000, "&lt;"&amp;EOMONTH(DATE(J$1,J$2,1),0))-SUMIFS(Transacoes!$D$3:$D1000,Transacoes!$C$3:$C1000,$D108,Transacoes!$B$3:$B1000,"V", Transacoes!$A$3:$A1000, "&lt;"&amp;EOMONTH(DATE(J$1,J$2,1),0)))*SUMIFS(Prov_Auto!$E$3:$E1000, Prov_Auto!$A$3:$A1000, $D108, Prov_Auto!$D$3:$D1000,"&gt;="&amp;DATE(J$1,J$2,1),Prov_Auto!$D$3:$D1000, "&lt;="&amp;EOMONTH(DATE(J$1,J$2,1),0)))</f>
        <v/>
      </c>
      <c r="K108" s="48" t="str">
        <f>IF($D108="","", (SUMIFS(Transacoes!$D$3:$D1000,Transacoes!$C$3:$C1000,$D108,Transacoes!$B$3:$B1000,"C", Transacoes!$A$3:$A1000, "&lt;"&amp;EOMONTH(DATE(K$1,K$2,1),0))-SUMIFS(Transacoes!$D$3:$D1000,Transacoes!$C$3:$C1000,$D108,Transacoes!$B$3:$B1000,"V", Transacoes!$A$3:$A1000, "&lt;"&amp;EOMONTH(DATE(K$1,K$2,1),0)))*SUMIFS(Prov_Auto!$E$3:$E1000, Prov_Auto!$A$3:$A1000, $D108, Prov_Auto!$D$3:$D1000,"&gt;="&amp;DATE(K$1,K$2,1),Prov_Auto!$D$3:$D1000, "&lt;="&amp;EOMONTH(DATE(K$1,K$2,1),0)))</f>
        <v/>
      </c>
      <c r="L108" s="48" t="str">
        <f>IF($D108="","", (SUMIFS(Transacoes!$D$3:$D1000,Transacoes!$C$3:$C1000,$D108,Transacoes!$B$3:$B1000,"C", Transacoes!$A$3:$A1000, "&lt;"&amp;EOMONTH(DATE(L$1,L$2,1),0))-SUMIFS(Transacoes!$D$3:$D1000,Transacoes!$C$3:$C1000,$D108,Transacoes!$B$3:$B1000,"V", Transacoes!$A$3:$A1000, "&lt;"&amp;EOMONTH(DATE(L$1,L$2,1),0)))*SUMIFS(Prov_Auto!$E$3:$E1000, Prov_Auto!$A$3:$A1000, $D108, Prov_Auto!$D$3:$D1000,"&gt;="&amp;DATE(L$1,L$2,1),Prov_Auto!$D$3:$D1000, "&lt;="&amp;EOMONTH(DATE(L$1,L$2,1),0)))</f>
        <v/>
      </c>
      <c r="M108" s="48" t="str">
        <f>IF($D108="","", (SUMIFS(Transacoes!$D$3:$D1000,Transacoes!$C$3:$C1000,$D108,Transacoes!$B$3:$B1000,"C", Transacoes!$A$3:$A1000, "&lt;"&amp;EOMONTH(DATE(M$1,M$2,1),0))-SUMIFS(Transacoes!$D$3:$D1000,Transacoes!$C$3:$C1000,$D108,Transacoes!$B$3:$B1000,"V", Transacoes!$A$3:$A1000, "&lt;"&amp;EOMONTH(DATE(M$1,M$2,1),0)))*SUMIFS(Prov_Auto!$E$3:$E1000, Prov_Auto!$A$3:$A1000, $D108, Prov_Auto!$D$3:$D1000,"&gt;="&amp;DATE(M$1,M$2,1),Prov_Auto!$D$3:$D1000, "&lt;="&amp;EOMONTH(DATE(M$1,M$2,1),0)))</f>
        <v/>
      </c>
      <c r="N108" s="48" t="str">
        <f>IF($D108="","", (SUMIFS(Transacoes!$D$3:$D1000,Transacoes!$C$3:$C1000,$D108,Transacoes!$B$3:$B1000,"C", Transacoes!$A$3:$A1000, "&lt;"&amp;EOMONTH(DATE(N$1,N$2,1),0))-SUMIFS(Transacoes!$D$3:$D1000,Transacoes!$C$3:$C1000,$D108,Transacoes!$B$3:$B1000,"V", Transacoes!$A$3:$A1000, "&lt;"&amp;EOMONTH(DATE(N$1,N$2,1),0)))*SUMIFS(Prov_Auto!$E$3:$E1000, Prov_Auto!$A$3:$A1000, $D108, Prov_Auto!$D$3:$D1000,"&gt;="&amp;DATE(N$1,N$2,1),Prov_Auto!$D$3:$D1000, "&lt;="&amp;EOMONTH(DATE(N$1,N$2,1),0)))</f>
        <v/>
      </c>
      <c r="O108" s="48" t="str">
        <f>IF($D108="","", (SUMIFS(Transacoes!$D$3:$D1000,Transacoes!$C$3:$C1000,$D108,Transacoes!$B$3:$B1000,"C", Transacoes!$A$3:$A1000, "&lt;"&amp;EOMONTH(DATE(O$1,O$2,1),0))-SUMIFS(Transacoes!$D$3:$D1000,Transacoes!$C$3:$C1000,$D108,Transacoes!$B$3:$B1000,"V", Transacoes!$A$3:$A1000, "&lt;"&amp;EOMONTH(DATE(O$1,O$2,1),0)))*SUMIFS(Prov_Auto!$E$3:$E1000, Prov_Auto!$A$3:$A1000, $D108, Prov_Auto!$D$3:$D1000,"&gt;="&amp;DATE(O$1,O$2,1),Prov_Auto!$D$3:$D1000, "&lt;="&amp;EOMONTH(DATE(O$1,O$2,1),0)))</f>
        <v/>
      </c>
      <c r="P108" s="48" t="str">
        <f>IF($D108="","", (SUMIFS(Transacoes!$D$3:$D1000,Transacoes!$C$3:$C1000,$D108,Transacoes!$B$3:$B1000,"C", Transacoes!$A$3:$A1000, "&lt;"&amp;EOMONTH(DATE(P$1,P$2,1),0))-SUMIFS(Transacoes!$D$3:$D1000,Transacoes!$C$3:$C1000,$D108,Transacoes!$B$3:$B1000,"V", Transacoes!$A$3:$A1000, "&lt;"&amp;EOMONTH(DATE(P$1,P$2,1),0)))*SUMIFS(Prov_Auto!$E$3:$E1000, Prov_Auto!$A$3:$A1000, $D108, Prov_Auto!$D$3:$D1000,"&gt;="&amp;DATE(P$1,P$2,1),Prov_Auto!$D$3:$D1000, "&lt;="&amp;EOMONTH(DATE(P$1,P$2,1),0)))</f>
        <v/>
      </c>
      <c r="Q108" s="48" t="str">
        <f>IF($D108="","", (SUMIFS(Transacoes!$D$3:$D1000,Transacoes!$C$3:$C1000,$D108,Transacoes!$B$3:$B1000,"C", Transacoes!$A$3:$A1000, "&lt;"&amp;EOMONTH(DATE(Q$1,Q$2,1),0))-SUMIFS(Transacoes!$D$3:$D1000,Transacoes!$C$3:$C1000,$D108,Transacoes!$B$3:$B1000,"V", Transacoes!$A$3:$A1000, "&lt;"&amp;EOMONTH(DATE(Q$1,Q$2,1),0)))*SUMIFS(Prov_Auto!$E$3:$E1000, Prov_Auto!$A$3:$A1000, $D108, Prov_Auto!$D$3:$D1000,"&gt;="&amp;DATE(Q$1,Q$2,1),Prov_Auto!$D$3:$D1000, "&lt;="&amp;EOMONTH(DATE(Q$1,Q$2,1),0)))</f>
        <v/>
      </c>
      <c r="R108" s="47"/>
    </row>
    <row r="109">
      <c r="A109" s="47"/>
      <c r="B109" s="47"/>
      <c r="C109" s="47"/>
      <c r="D109" s="87"/>
      <c r="E109" s="48" t="str">
        <f>IF($D109="","", (SUMIFS(Transacoes!$D$3:$D1000,Transacoes!$C$3:$C1000,$D109,Transacoes!$B$3:$B1000,"C", Transacoes!$A$3:$A1000, "&lt;"&amp;EOMONTH(DATE(E$1,E$2,1),0))-SUMIFS(Transacoes!$D$3:$D1000,Transacoes!$C$3:$C1000,$D109,Transacoes!$B$3:$B1000,"V", Transacoes!$A$3:$A1000, "&lt;"&amp;EOMONTH(DATE(E$1,E$2,1),0)))*SUMIFS(Prov_Auto!$E$3:$E1000, Prov_Auto!$A$3:$A1000, $D109, Prov_Auto!$D$3:$D1000,"&gt;="&amp;DATE(E$1,E$2,1),Prov_Auto!$D$3:$D1000, "&lt;="&amp;EOMONTH(DATE(E$1,E$2,1),0)))</f>
        <v/>
      </c>
      <c r="F109" s="48" t="str">
        <f>IF($D109="","", (SUMIFS(Transacoes!$D$3:$D1000,Transacoes!$C$3:$C1000,$D109,Transacoes!$B$3:$B1000,"C", Transacoes!$A$3:$A1000, "&lt;"&amp;EOMONTH(DATE(F$1,F$2,1),0))-SUMIFS(Transacoes!$D$3:$D1000,Transacoes!$C$3:$C1000,$D109,Transacoes!$B$3:$B1000,"V", Transacoes!$A$3:$A1000, "&lt;"&amp;EOMONTH(DATE(F$1,F$2,1),0)))*SUMIFS(Prov_Auto!$E$3:$E1000, Prov_Auto!$A$3:$A1000, $D109, Prov_Auto!$D$3:$D1000,"&gt;="&amp;DATE(F$1,F$2,1),Prov_Auto!$D$3:$D1000, "&lt;="&amp;EOMONTH(DATE(F$1,F$2,1),0)))</f>
        <v/>
      </c>
      <c r="G109" s="48" t="str">
        <f>IF($D109="","", (SUMIFS(Transacoes!$D$3:$D1000,Transacoes!$C$3:$C1000,$D109,Transacoes!$B$3:$B1000,"C", Transacoes!$A$3:$A1000, "&lt;"&amp;EOMONTH(DATE(G$1,G$2,1),0))-SUMIFS(Transacoes!$D$3:$D1000,Transacoes!$C$3:$C1000,$D109,Transacoes!$B$3:$B1000,"V", Transacoes!$A$3:$A1000, "&lt;"&amp;EOMONTH(DATE(G$1,G$2,1),0)))*SUMIFS(Prov_Auto!$E$3:$E1000, Prov_Auto!$A$3:$A1000, $D109, Prov_Auto!$D$3:$D1000,"&gt;="&amp;DATE(G$1,G$2,1),Prov_Auto!$D$3:$D1000, "&lt;="&amp;EOMONTH(DATE(G$1,G$2,1),0)))</f>
        <v/>
      </c>
      <c r="H109" s="48" t="str">
        <f>IF($D109="","", (SUMIFS(Transacoes!$D$3:$D1000,Transacoes!$C$3:$C1000,$D109,Transacoes!$B$3:$B1000,"C", Transacoes!$A$3:$A1000, "&lt;"&amp;EOMONTH(DATE(H$1,H$2,1),0))-SUMIFS(Transacoes!$D$3:$D1000,Transacoes!$C$3:$C1000,$D109,Transacoes!$B$3:$B1000,"V", Transacoes!$A$3:$A1000, "&lt;"&amp;EOMONTH(DATE(H$1,H$2,1),0)))*SUMIFS(Prov_Auto!$E$3:$E1000, Prov_Auto!$A$3:$A1000, $D109, Prov_Auto!$D$3:$D1000,"&gt;="&amp;DATE(H$1,H$2,1),Prov_Auto!$D$3:$D1000, "&lt;="&amp;EOMONTH(DATE(H$1,H$2,1),0)))</f>
        <v/>
      </c>
      <c r="I109" s="48" t="str">
        <f>IF($D109="","", (SUMIFS(Transacoes!$D$3:$D1000,Transacoes!$C$3:$C1000,$D109,Transacoes!$B$3:$B1000,"C", Transacoes!$A$3:$A1000, "&lt;"&amp;EOMONTH(DATE(I$1,I$2,1),0))-SUMIFS(Transacoes!$D$3:$D1000,Transacoes!$C$3:$C1000,$D109,Transacoes!$B$3:$B1000,"V", Transacoes!$A$3:$A1000, "&lt;"&amp;EOMONTH(DATE(I$1,I$2,1),0)))*SUMIFS(Prov_Auto!$E$3:$E1000, Prov_Auto!$A$3:$A1000, $D109, Prov_Auto!$D$3:$D1000,"&gt;="&amp;DATE(I$1,I$2,1),Prov_Auto!$D$3:$D1000, "&lt;="&amp;EOMONTH(DATE(I$1,I$2,1),0)))</f>
        <v/>
      </c>
      <c r="J109" s="48" t="str">
        <f>IF($D109="","", (SUMIFS(Transacoes!$D$3:$D1000,Transacoes!$C$3:$C1000,$D109,Transacoes!$B$3:$B1000,"C", Transacoes!$A$3:$A1000, "&lt;"&amp;EOMONTH(DATE(J$1,J$2,1),0))-SUMIFS(Transacoes!$D$3:$D1000,Transacoes!$C$3:$C1000,$D109,Transacoes!$B$3:$B1000,"V", Transacoes!$A$3:$A1000, "&lt;"&amp;EOMONTH(DATE(J$1,J$2,1),0)))*SUMIFS(Prov_Auto!$E$3:$E1000, Prov_Auto!$A$3:$A1000, $D109, Prov_Auto!$D$3:$D1000,"&gt;="&amp;DATE(J$1,J$2,1),Prov_Auto!$D$3:$D1000, "&lt;="&amp;EOMONTH(DATE(J$1,J$2,1),0)))</f>
        <v/>
      </c>
      <c r="K109" s="48" t="str">
        <f>IF($D109="","", (SUMIFS(Transacoes!$D$3:$D1000,Transacoes!$C$3:$C1000,$D109,Transacoes!$B$3:$B1000,"C", Transacoes!$A$3:$A1000, "&lt;"&amp;EOMONTH(DATE(K$1,K$2,1),0))-SUMIFS(Transacoes!$D$3:$D1000,Transacoes!$C$3:$C1000,$D109,Transacoes!$B$3:$B1000,"V", Transacoes!$A$3:$A1000, "&lt;"&amp;EOMONTH(DATE(K$1,K$2,1),0)))*SUMIFS(Prov_Auto!$E$3:$E1000, Prov_Auto!$A$3:$A1000, $D109, Prov_Auto!$D$3:$D1000,"&gt;="&amp;DATE(K$1,K$2,1),Prov_Auto!$D$3:$D1000, "&lt;="&amp;EOMONTH(DATE(K$1,K$2,1),0)))</f>
        <v/>
      </c>
      <c r="L109" s="48" t="str">
        <f>IF($D109="","", (SUMIFS(Transacoes!$D$3:$D1000,Transacoes!$C$3:$C1000,$D109,Transacoes!$B$3:$B1000,"C", Transacoes!$A$3:$A1000, "&lt;"&amp;EOMONTH(DATE(L$1,L$2,1),0))-SUMIFS(Transacoes!$D$3:$D1000,Transacoes!$C$3:$C1000,$D109,Transacoes!$B$3:$B1000,"V", Transacoes!$A$3:$A1000, "&lt;"&amp;EOMONTH(DATE(L$1,L$2,1),0)))*SUMIFS(Prov_Auto!$E$3:$E1000, Prov_Auto!$A$3:$A1000, $D109, Prov_Auto!$D$3:$D1000,"&gt;="&amp;DATE(L$1,L$2,1),Prov_Auto!$D$3:$D1000, "&lt;="&amp;EOMONTH(DATE(L$1,L$2,1),0)))</f>
        <v/>
      </c>
      <c r="M109" s="48" t="str">
        <f>IF($D109="","", (SUMIFS(Transacoes!$D$3:$D1000,Transacoes!$C$3:$C1000,$D109,Transacoes!$B$3:$B1000,"C", Transacoes!$A$3:$A1000, "&lt;"&amp;EOMONTH(DATE(M$1,M$2,1),0))-SUMIFS(Transacoes!$D$3:$D1000,Transacoes!$C$3:$C1000,$D109,Transacoes!$B$3:$B1000,"V", Transacoes!$A$3:$A1000, "&lt;"&amp;EOMONTH(DATE(M$1,M$2,1),0)))*SUMIFS(Prov_Auto!$E$3:$E1000, Prov_Auto!$A$3:$A1000, $D109, Prov_Auto!$D$3:$D1000,"&gt;="&amp;DATE(M$1,M$2,1),Prov_Auto!$D$3:$D1000, "&lt;="&amp;EOMONTH(DATE(M$1,M$2,1),0)))</f>
        <v/>
      </c>
      <c r="N109" s="48" t="str">
        <f>IF($D109="","", (SUMIFS(Transacoes!$D$3:$D1000,Transacoes!$C$3:$C1000,$D109,Transacoes!$B$3:$B1000,"C", Transacoes!$A$3:$A1000, "&lt;"&amp;EOMONTH(DATE(N$1,N$2,1),0))-SUMIFS(Transacoes!$D$3:$D1000,Transacoes!$C$3:$C1000,$D109,Transacoes!$B$3:$B1000,"V", Transacoes!$A$3:$A1000, "&lt;"&amp;EOMONTH(DATE(N$1,N$2,1),0)))*SUMIFS(Prov_Auto!$E$3:$E1000, Prov_Auto!$A$3:$A1000, $D109, Prov_Auto!$D$3:$D1000,"&gt;="&amp;DATE(N$1,N$2,1),Prov_Auto!$D$3:$D1000, "&lt;="&amp;EOMONTH(DATE(N$1,N$2,1),0)))</f>
        <v/>
      </c>
      <c r="O109" s="48" t="str">
        <f>IF($D109="","", (SUMIFS(Transacoes!$D$3:$D1000,Transacoes!$C$3:$C1000,$D109,Transacoes!$B$3:$B1000,"C", Transacoes!$A$3:$A1000, "&lt;"&amp;EOMONTH(DATE(O$1,O$2,1),0))-SUMIFS(Transacoes!$D$3:$D1000,Transacoes!$C$3:$C1000,$D109,Transacoes!$B$3:$B1000,"V", Transacoes!$A$3:$A1000, "&lt;"&amp;EOMONTH(DATE(O$1,O$2,1),0)))*SUMIFS(Prov_Auto!$E$3:$E1000, Prov_Auto!$A$3:$A1000, $D109, Prov_Auto!$D$3:$D1000,"&gt;="&amp;DATE(O$1,O$2,1),Prov_Auto!$D$3:$D1000, "&lt;="&amp;EOMONTH(DATE(O$1,O$2,1),0)))</f>
        <v/>
      </c>
      <c r="P109" s="48" t="str">
        <f>IF($D109="","", (SUMIFS(Transacoes!$D$3:$D1000,Transacoes!$C$3:$C1000,$D109,Transacoes!$B$3:$B1000,"C", Transacoes!$A$3:$A1000, "&lt;"&amp;EOMONTH(DATE(P$1,P$2,1),0))-SUMIFS(Transacoes!$D$3:$D1000,Transacoes!$C$3:$C1000,$D109,Transacoes!$B$3:$B1000,"V", Transacoes!$A$3:$A1000, "&lt;"&amp;EOMONTH(DATE(P$1,P$2,1),0)))*SUMIFS(Prov_Auto!$E$3:$E1000, Prov_Auto!$A$3:$A1000, $D109, Prov_Auto!$D$3:$D1000,"&gt;="&amp;DATE(P$1,P$2,1),Prov_Auto!$D$3:$D1000, "&lt;="&amp;EOMONTH(DATE(P$1,P$2,1),0)))</f>
        <v/>
      </c>
      <c r="Q109" s="48" t="str">
        <f>IF($D109="","", (SUMIFS(Transacoes!$D$3:$D1000,Transacoes!$C$3:$C1000,$D109,Transacoes!$B$3:$B1000,"C", Transacoes!$A$3:$A1000, "&lt;"&amp;EOMONTH(DATE(Q$1,Q$2,1),0))-SUMIFS(Transacoes!$D$3:$D1000,Transacoes!$C$3:$C1000,$D109,Transacoes!$B$3:$B1000,"V", Transacoes!$A$3:$A1000, "&lt;"&amp;EOMONTH(DATE(Q$1,Q$2,1),0)))*SUMIFS(Prov_Auto!$E$3:$E1000, Prov_Auto!$A$3:$A1000, $D109, Prov_Auto!$D$3:$D1000,"&gt;="&amp;DATE(Q$1,Q$2,1),Prov_Auto!$D$3:$D1000, "&lt;="&amp;EOMONTH(DATE(Q$1,Q$2,1),0)))</f>
        <v/>
      </c>
      <c r="R109" s="47"/>
    </row>
    <row r="110">
      <c r="A110" s="47"/>
      <c r="B110" s="47"/>
      <c r="C110" s="47"/>
      <c r="D110" s="87"/>
      <c r="E110" s="48" t="str">
        <f>IF($D110="","", (SUMIFS(Transacoes!$D$3:$D1000,Transacoes!$C$3:$C1000,$D110,Transacoes!$B$3:$B1000,"C", Transacoes!$A$3:$A1000, "&lt;"&amp;EOMONTH(DATE(E$1,E$2,1),0))-SUMIFS(Transacoes!$D$3:$D1000,Transacoes!$C$3:$C1000,$D110,Transacoes!$B$3:$B1000,"V", Transacoes!$A$3:$A1000, "&lt;"&amp;EOMONTH(DATE(E$1,E$2,1),0)))*SUMIFS(Prov_Auto!$E$3:$E1000, Prov_Auto!$A$3:$A1000, $D110, Prov_Auto!$D$3:$D1000,"&gt;="&amp;DATE(E$1,E$2,1),Prov_Auto!$D$3:$D1000, "&lt;="&amp;EOMONTH(DATE(E$1,E$2,1),0)))</f>
        <v/>
      </c>
      <c r="F110" s="48" t="str">
        <f>IF($D110="","", (SUMIFS(Transacoes!$D$3:$D1000,Transacoes!$C$3:$C1000,$D110,Transacoes!$B$3:$B1000,"C", Transacoes!$A$3:$A1000, "&lt;"&amp;EOMONTH(DATE(F$1,F$2,1),0))-SUMIFS(Transacoes!$D$3:$D1000,Transacoes!$C$3:$C1000,$D110,Transacoes!$B$3:$B1000,"V", Transacoes!$A$3:$A1000, "&lt;"&amp;EOMONTH(DATE(F$1,F$2,1),0)))*SUMIFS(Prov_Auto!$E$3:$E1000, Prov_Auto!$A$3:$A1000, $D110, Prov_Auto!$D$3:$D1000,"&gt;="&amp;DATE(F$1,F$2,1),Prov_Auto!$D$3:$D1000, "&lt;="&amp;EOMONTH(DATE(F$1,F$2,1),0)))</f>
        <v/>
      </c>
      <c r="G110" s="48" t="str">
        <f>IF($D110="","", (SUMIFS(Transacoes!$D$3:$D1000,Transacoes!$C$3:$C1000,$D110,Transacoes!$B$3:$B1000,"C", Transacoes!$A$3:$A1000, "&lt;"&amp;EOMONTH(DATE(G$1,G$2,1),0))-SUMIFS(Transacoes!$D$3:$D1000,Transacoes!$C$3:$C1000,$D110,Transacoes!$B$3:$B1000,"V", Transacoes!$A$3:$A1000, "&lt;"&amp;EOMONTH(DATE(G$1,G$2,1),0)))*SUMIFS(Prov_Auto!$E$3:$E1000, Prov_Auto!$A$3:$A1000, $D110, Prov_Auto!$D$3:$D1000,"&gt;="&amp;DATE(G$1,G$2,1),Prov_Auto!$D$3:$D1000, "&lt;="&amp;EOMONTH(DATE(G$1,G$2,1),0)))</f>
        <v/>
      </c>
      <c r="H110" s="48" t="str">
        <f>IF($D110="","", (SUMIFS(Transacoes!$D$3:$D1000,Transacoes!$C$3:$C1000,$D110,Transacoes!$B$3:$B1000,"C", Transacoes!$A$3:$A1000, "&lt;"&amp;EOMONTH(DATE(H$1,H$2,1),0))-SUMIFS(Transacoes!$D$3:$D1000,Transacoes!$C$3:$C1000,$D110,Transacoes!$B$3:$B1000,"V", Transacoes!$A$3:$A1000, "&lt;"&amp;EOMONTH(DATE(H$1,H$2,1),0)))*SUMIFS(Prov_Auto!$E$3:$E1000, Prov_Auto!$A$3:$A1000, $D110, Prov_Auto!$D$3:$D1000,"&gt;="&amp;DATE(H$1,H$2,1),Prov_Auto!$D$3:$D1000, "&lt;="&amp;EOMONTH(DATE(H$1,H$2,1),0)))</f>
        <v/>
      </c>
      <c r="I110" s="48" t="str">
        <f>IF($D110="","", (SUMIFS(Transacoes!$D$3:$D1000,Transacoes!$C$3:$C1000,$D110,Transacoes!$B$3:$B1000,"C", Transacoes!$A$3:$A1000, "&lt;"&amp;EOMONTH(DATE(I$1,I$2,1),0))-SUMIFS(Transacoes!$D$3:$D1000,Transacoes!$C$3:$C1000,$D110,Transacoes!$B$3:$B1000,"V", Transacoes!$A$3:$A1000, "&lt;"&amp;EOMONTH(DATE(I$1,I$2,1),0)))*SUMIFS(Prov_Auto!$E$3:$E1000, Prov_Auto!$A$3:$A1000, $D110, Prov_Auto!$D$3:$D1000,"&gt;="&amp;DATE(I$1,I$2,1),Prov_Auto!$D$3:$D1000, "&lt;="&amp;EOMONTH(DATE(I$1,I$2,1),0)))</f>
        <v/>
      </c>
      <c r="J110" s="48" t="str">
        <f>IF($D110="","", (SUMIFS(Transacoes!$D$3:$D1000,Transacoes!$C$3:$C1000,$D110,Transacoes!$B$3:$B1000,"C", Transacoes!$A$3:$A1000, "&lt;"&amp;EOMONTH(DATE(J$1,J$2,1),0))-SUMIFS(Transacoes!$D$3:$D1000,Transacoes!$C$3:$C1000,$D110,Transacoes!$B$3:$B1000,"V", Transacoes!$A$3:$A1000, "&lt;"&amp;EOMONTH(DATE(J$1,J$2,1),0)))*SUMIFS(Prov_Auto!$E$3:$E1000, Prov_Auto!$A$3:$A1000, $D110, Prov_Auto!$D$3:$D1000,"&gt;="&amp;DATE(J$1,J$2,1),Prov_Auto!$D$3:$D1000, "&lt;="&amp;EOMONTH(DATE(J$1,J$2,1),0)))</f>
        <v/>
      </c>
      <c r="K110" s="48" t="str">
        <f>IF($D110="","", (SUMIFS(Transacoes!$D$3:$D1000,Transacoes!$C$3:$C1000,$D110,Transacoes!$B$3:$B1000,"C", Transacoes!$A$3:$A1000, "&lt;"&amp;EOMONTH(DATE(K$1,K$2,1),0))-SUMIFS(Transacoes!$D$3:$D1000,Transacoes!$C$3:$C1000,$D110,Transacoes!$B$3:$B1000,"V", Transacoes!$A$3:$A1000, "&lt;"&amp;EOMONTH(DATE(K$1,K$2,1),0)))*SUMIFS(Prov_Auto!$E$3:$E1000, Prov_Auto!$A$3:$A1000, $D110, Prov_Auto!$D$3:$D1000,"&gt;="&amp;DATE(K$1,K$2,1),Prov_Auto!$D$3:$D1000, "&lt;="&amp;EOMONTH(DATE(K$1,K$2,1),0)))</f>
        <v/>
      </c>
      <c r="L110" s="48" t="str">
        <f>IF($D110="","", (SUMIFS(Transacoes!$D$3:$D1000,Transacoes!$C$3:$C1000,$D110,Transacoes!$B$3:$B1000,"C", Transacoes!$A$3:$A1000, "&lt;"&amp;EOMONTH(DATE(L$1,L$2,1),0))-SUMIFS(Transacoes!$D$3:$D1000,Transacoes!$C$3:$C1000,$D110,Transacoes!$B$3:$B1000,"V", Transacoes!$A$3:$A1000, "&lt;"&amp;EOMONTH(DATE(L$1,L$2,1),0)))*SUMIFS(Prov_Auto!$E$3:$E1000, Prov_Auto!$A$3:$A1000, $D110, Prov_Auto!$D$3:$D1000,"&gt;="&amp;DATE(L$1,L$2,1),Prov_Auto!$D$3:$D1000, "&lt;="&amp;EOMONTH(DATE(L$1,L$2,1),0)))</f>
        <v/>
      </c>
      <c r="M110" s="48" t="str">
        <f>IF($D110="","", (SUMIFS(Transacoes!$D$3:$D1000,Transacoes!$C$3:$C1000,$D110,Transacoes!$B$3:$B1000,"C", Transacoes!$A$3:$A1000, "&lt;"&amp;EOMONTH(DATE(M$1,M$2,1),0))-SUMIFS(Transacoes!$D$3:$D1000,Transacoes!$C$3:$C1000,$D110,Transacoes!$B$3:$B1000,"V", Transacoes!$A$3:$A1000, "&lt;"&amp;EOMONTH(DATE(M$1,M$2,1),0)))*SUMIFS(Prov_Auto!$E$3:$E1000, Prov_Auto!$A$3:$A1000, $D110, Prov_Auto!$D$3:$D1000,"&gt;="&amp;DATE(M$1,M$2,1),Prov_Auto!$D$3:$D1000, "&lt;="&amp;EOMONTH(DATE(M$1,M$2,1),0)))</f>
        <v/>
      </c>
      <c r="N110" s="48" t="str">
        <f>IF($D110="","", (SUMIFS(Transacoes!$D$3:$D1000,Transacoes!$C$3:$C1000,$D110,Transacoes!$B$3:$B1000,"C", Transacoes!$A$3:$A1000, "&lt;"&amp;EOMONTH(DATE(N$1,N$2,1),0))-SUMIFS(Transacoes!$D$3:$D1000,Transacoes!$C$3:$C1000,$D110,Transacoes!$B$3:$B1000,"V", Transacoes!$A$3:$A1000, "&lt;"&amp;EOMONTH(DATE(N$1,N$2,1),0)))*SUMIFS(Prov_Auto!$E$3:$E1000, Prov_Auto!$A$3:$A1000, $D110, Prov_Auto!$D$3:$D1000,"&gt;="&amp;DATE(N$1,N$2,1),Prov_Auto!$D$3:$D1000, "&lt;="&amp;EOMONTH(DATE(N$1,N$2,1),0)))</f>
        <v/>
      </c>
      <c r="O110" s="48" t="str">
        <f>IF($D110="","", (SUMIFS(Transacoes!$D$3:$D1000,Transacoes!$C$3:$C1000,$D110,Transacoes!$B$3:$B1000,"C", Transacoes!$A$3:$A1000, "&lt;"&amp;EOMONTH(DATE(O$1,O$2,1),0))-SUMIFS(Transacoes!$D$3:$D1000,Transacoes!$C$3:$C1000,$D110,Transacoes!$B$3:$B1000,"V", Transacoes!$A$3:$A1000, "&lt;"&amp;EOMONTH(DATE(O$1,O$2,1),0)))*SUMIFS(Prov_Auto!$E$3:$E1000, Prov_Auto!$A$3:$A1000, $D110, Prov_Auto!$D$3:$D1000,"&gt;="&amp;DATE(O$1,O$2,1),Prov_Auto!$D$3:$D1000, "&lt;="&amp;EOMONTH(DATE(O$1,O$2,1),0)))</f>
        <v/>
      </c>
      <c r="P110" s="48" t="str">
        <f>IF($D110="","", (SUMIFS(Transacoes!$D$3:$D1000,Transacoes!$C$3:$C1000,$D110,Transacoes!$B$3:$B1000,"C", Transacoes!$A$3:$A1000, "&lt;"&amp;EOMONTH(DATE(P$1,P$2,1),0))-SUMIFS(Transacoes!$D$3:$D1000,Transacoes!$C$3:$C1000,$D110,Transacoes!$B$3:$B1000,"V", Transacoes!$A$3:$A1000, "&lt;"&amp;EOMONTH(DATE(P$1,P$2,1),0)))*SUMIFS(Prov_Auto!$E$3:$E1000, Prov_Auto!$A$3:$A1000, $D110, Prov_Auto!$D$3:$D1000,"&gt;="&amp;DATE(P$1,P$2,1),Prov_Auto!$D$3:$D1000, "&lt;="&amp;EOMONTH(DATE(P$1,P$2,1),0)))</f>
        <v/>
      </c>
      <c r="Q110" s="48" t="str">
        <f>IF($D110="","", (SUMIFS(Transacoes!$D$3:$D1000,Transacoes!$C$3:$C1000,$D110,Transacoes!$B$3:$B1000,"C", Transacoes!$A$3:$A1000, "&lt;"&amp;EOMONTH(DATE(Q$1,Q$2,1),0))-SUMIFS(Transacoes!$D$3:$D1000,Transacoes!$C$3:$C1000,$D110,Transacoes!$B$3:$B1000,"V", Transacoes!$A$3:$A1000, "&lt;"&amp;EOMONTH(DATE(Q$1,Q$2,1),0)))*SUMIFS(Prov_Auto!$E$3:$E1000, Prov_Auto!$A$3:$A1000, $D110, Prov_Auto!$D$3:$D1000,"&gt;="&amp;DATE(Q$1,Q$2,1),Prov_Auto!$D$3:$D1000, "&lt;="&amp;EOMONTH(DATE(Q$1,Q$2,1),0)))</f>
        <v/>
      </c>
      <c r="R110" s="47"/>
    </row>
    <row r="111">
      <c r="A111" s="47"/>
      <c r="B111" s="47"/>
      <c r="C111" s="47"/>
      <c r="D111" s="87"/>
      <c r="E111" s="48" t="str">
        <f>IF($D111="","", (SUMIFS(Transacoes!$D$3:$D1000,Transacoes!$C$3:$C1000,$D111,Transacoes!$B$3:$B1000,"C", Transacoes!$A$3:$A1000, "&lt;"&amp;EOMONTH(DATE(E$1,E$2,1),0))-SUMIFS(Transacoes!$D$3:$D1000,Transacoes!$C$3:$C1000,$D111,Transacoes!$B$3:$B1000,"V", Transacoes!$A$3:$A1000, "&lt;"&amp;EOMONTH(DATE(E$1,E$2,1),0)))*SUMIFS(Prov_Auto!$E$3:$E1000, Prov_Auto!$A$3:$A1000, $D111, Prov_Auto!$D$3:$D1000,"&gt;="&amp;DATE(E$1,E$2,1),Prov_Auto!$D$3:$D1000, "&lt;="&amp;EOMONTH(DATE(E$1,E$2,1),0)))</f>
        <v/>
      </c>
      <c r="F111" s="48" t="str">
        <f>IF($D111="","", (SUMIFS(Transacoes!$D$3:$D1000,Transacoes!$C$3:$C1000,$D111,Transacoes!$B$3:$B1000,"C", Transacoes!$A$3:$A1000, "&lt;"&amp;EOMONTH(DATE(F$1,F$2,1),0))-SUMIFS(Transacoes!$D$3:$D1000,Transacoes!$C$3:$C1000,$D111,Transacoes!$B$3:$B1000,"V", Transacoes!$A$3:$A1000, "&lt;"&amp;EOMONTH(DATE(F$1,F$2,1),0)))*SUMIFS(Prov_Auto!$E$3:$E1000, Prov_Auto!$A$3:$A1000, $D111, Prov_Auto!$D$3:$D1000,"&gt;="&amp;DATE(F$1,F$2,1),Prov_Auto!$D$3:$D1000, "&lt;="&amp;EOMONTH(DATE(F$1,F$2,1),0)))</f>
        <v/>
      </c>
      <c r="G111" s="48" t="str">
        <f>IF($D111="","", (SUMIFS(Transacoes!$D$3:$D1000,Transacoes!$C$3:$C1000,$D111,Transacoes!$B$3:$B1000,"C", Transacoes!$A$3:$A1000, "&lt;"&amp;EOMONTH(DATE(G$1,G$2,1),0))-SUMIFS(Transacoes!$D$3:$D1000,Transacoes!$C$3:$C1000,$D111,Transacoes!$B$3:$B1000,"V", Transacoes!$A$3:$A1000, "&lt;"&amp;EOMONTH(DATE(G$1,G$2,1),0)))*SUMIFS(Prov_Auto!$E$3:$E1000, Prov_Auto!$A$3:$A1000, $D111, Prov_Auto!$D$3:$D1000,"&gt;="&amp;DATE(G$1,G$2,1),Prov_Auto!$D$3:$D1000, "&lt;="&amp;EOMONTH(DATE(G$1,G$2,1),0)))</f>
        <v/>
      </c>
      <c r="H111" s="48" t="str">
        <f>IF($D111="","", (SUMIFS(Transacoes!$D$3:$D1000,Transacoes!$C$3:$C1000,$D111,Transacoes!$B$3:$B1000,"C", Transacoes!$A$3:$A1000, "&lt;"&amp;EOMONTH(DATE(H$1,H$2,1),0))-SUMIFS(Transacoes!$D$3:$D1000,Transacoes!$C$3:$C1000,$D111,Transacoes!$B$3:$B1000,"V", Transacoes!$A$3:$A1000, "&lt;"&amp;EOMONTH(DATE(H$1,H$2,1),0)))*SUMIFS(Prov_Auto!$E$3:$E1000, Prov_Auto!$A$3:$A1000, $D111, Prov_Auto!$D$3:$D1000,"&gt;="&amp;DATE(H$1,H$2,1),Prov_Auto!$D$3:$D1000, "&lt;="&amp;EOMONTH(DATE(H$1,H$2,1),0)))</f>
        <v/>
      </c>
      <c r="I111" s="48" t="str">
        <f>IF($D111="","", (SUMIFS(Transacoes!$D$3:$D1000,Transacoes!$C$3:$C1000,$D111,Transacoes!$B$3:$B1000,"C", Transacoes!$A$3:$A1000, "&lt;"&amp;EOMONTH(DATE(I$1,I$2,1),0))-SUMIFS(Transacoes!$D$3:$D1000,Transacoes!$C$3:$C1000,$D111,Transacoes!$B$3:$B1000,"V", Transacoes!$A$3:$A1000, "&lt;"&amp;EOMONTH(DATE(I$1,I$2,1),0)))*SUMIFS(Prov_Auto!$E$3:$E1000, Prov_Auto!$A$3:$A1000, $D111, Prov_Auto!$D$3:$D1000,"&gt;="&amp;DATE(I$1,I$2,1),Prov_Auto!$D$3:$D1000, "&lt;="&amp;EOMONTH(DATE(I$1,I$2,1),0)))</f>
        <v/>
      </c>
      <c r="J111" s="48" t="str">
        <f>IF($D111="","", (SUMIFS(Transacoes!$D$3:$D1000,Transacoes!$C$3:$C1000,$D111,Transacoes!$B$3:$B1000,"C", Transacoes!$A$3:$A1000, "&lt;"&amp;EOMONTH(DATE(J$1,J$2,1),0))-SUMIFS(Transacoes!$D$3:$D1000,Transacoes!$C$3:$C1000,$D111,Transacoes!$B$3:$B1000,"V", Transacoes!$A$3:$A1000, "&lt;"&amp;EOMONTH(DATE(J$1,J$2,1),0)))*SUMIFS(Prov_Auto!$E$3:$E1000, Prov_Auto!$A$3:$A1000, $D111, Prov_Auto!$D$3:$D1000,"&gt;="&amp;DATE(J$1,J$2,1),Prov_Auto!$D$3:$D1000, "&lt;="&amp;EOMONTH(DATE(J$1,J$2,1),0)))</f>
        <v/>
      </c>
      <c r="K111" s="48" t="str">
        <f>IF($D111="","", (SUMIFS(Transacoes!$D$3:$D1000,Transacoes!$C$3:$C1000,$D111,Transacoes!$B$3:$B1000,"C", Transacoes!$A$3:$A1000, "&lt;"&amp;EOMONTH(DATE(K$1,K$2,1),0))-SUMIFS(Transacoes!$D$3:$D1000,Transacoes!$C$3:$C1000,$D111,Transacoes!$B$3:$B1000,"V", Transacoes!$A$3:$A1000, "&lt;"&amp;EOMONTH(DATE(K$1,K$2,1),0)))*SUMIFS(Prov_Auto!$E$3:$E1000, Prov_Auto!$A$3:$A1000, $D111, Prov_Auto!$D$3:$D1000,"&gt;="&amp;DATE(K$1,K$2,1),Prov_Auto!$D$3:$D1000, "&lt;="&amp;EOMONTH(DATE(K$1,K$2,1),0)))</f>
        <v/>
      </c>
      <c r="L111" s="48" t="str">
        <f>IF($D111="","", (SUMIFS(Transacoes!$D$3:$D1000,Transacoes!$C$3:$C1000,$D111,Transacoes!$B$3:$B1000,"C", Transacoes!$A$3:$A1000, "&lt;"&amp;EOMONTH(DATE(L$1,L$2,1),0))-SUMIFS(Transacoes!$D$3:$D1000,Transacoes!$C$3:$C1000,$D111,Transacoes!$B$3:$B1000,"V", Transacoes!$A$3:$A1000, "&lt;"&amp;EOMONTH(DATE(L$1,L$2,1),0)))*SUMIFS(Prov_Auto!$E$3:$E1000, Prov_Auto!$A$3:$A1000, $D111, Prov_Auto!$D$3:$D1000,"&gt;="&amp;DATE(L$1,L$2,1),Prov_Auto!$D$3:$D1000, "&lt;="&amp;EOMONTH(DATE(L$1,L$2,1),0)))</f>
        <v/>
      </c>
      <c r="M111" s="48" t="str">
        <f>IF($D111="","", (SUMIFS(Transacoes!$D$3:$D1000,Transacoes!$C$3:$C1000,$D111,Transacoes!$B$3:$B1000,"C", Transacoes!$A$3:$A1000, "&lt;"&amp;EOMONTH(DATE(M$1,M$2,1),0))-SUMIFS(Transacoes!$D$3:$D1000,Transacoes!$C$3:$C1000,$D111,Transacoes!$B$3:$B1000,"V", Transacoes!$A$3:$A1000, "&lt;"&amp;EOMONTH(DATE(M$1,M$2,1),0)))*SUMIFS(Prov_Auto!$E$3:$E1000, Prov_Auto!$A$3:$A1000, $D111, Prov_Auto!$D$3:$D1000,"&gt;="&amp;DATE(M$1,M$2,1),Prov_Auto!$D$3:$D1000, "&lt;="&amp;EOMONTH(DATE(M$1,M$2,1),0)))</f>
        <v/>
      </c>
      <c r="N111" s="48" t="str">
        <f>IF($D111="","", (SUMIFS(Transacoes!$D$3:$D1000,Transacoes!$C$3:$C1000,$D111,Transacoes!$B$3:$B1000,"C", Transacoes!$A$3:$A1000, "&lt;"&amp;EOMONTH(DATE(N$1,N$2,1),0))-SUMIFS(Transacoes!$D$3:$D1000,Transacoes!$C$3:$C1000,$D111,Transacoes!$B$3:$B1000,"V", Transacoes!$A$3:$A1000, "&lt;"&amp;EOMONTH(DATE(N$1,N$2,1),0)))*SUMIFS(Prov_Auto!$E$3:$E1000, Prov_Auto!$A$3:$A1000, $D111, Prov_Auto!$D$3:$D1000,"&gt;="&amp;DATE(N$1,N$2,1),Prov_Auto!$D$3:$D1000, "&lt;="&amp;EOMONTH(DATE(N$1,N$2,1),0)))</f>
        <v/>
      </c>
      <c r="O111" s="48" t="str">
        <f>IF($D111="","", (SUMIFS(Transacoes!$D$3:$D1000,Transacoes!$C$3:$C1000,$D111,Transacoes!$B$3:$B1000,"C", Transacoes!$A$3:$A1000, "&lt;"&amp;EOMONTH(DATE(O$1,O$2,1),0))-SUMIFS(Transacoes!$D$3:$D1000,Transacoes!$C$3:$C1000,$D111,Transacoes!$B$3:$B1000,"V", Transacoes!$A$3:$A1000, "&lt;"&amp;EOMONTH(DATE(O$1,O$2,1),0)))*SUMIFS(Prov_Auto!$E$3:$E1000, Prov_Auto!$A$3:$A1000, $D111, Prov_Auto!$D$3:$D1000,"&gt;="&amp;DATE(O$1,O$2,1),Prov_Auto!$D$3:$D1000, "&lt;="&amp;EOMONTH(DATE(O$1,O$2,1),0)))</f>
        <v/>
      </c>
      <c r="P111" s="48" t="str">
        <f>IF($D111="","", (SUMIFS(Transacoes!$D$3:$D1000,Transacoes!$C$3:$C1000,$D111,Transacoes!$B$3:$B1000,"C", Transacoes!$A$3:$A1000, "&lt;"&amp;EOMONTH(DATE(P$1,P$2,1),0))-SUMIFS(Transacoes!$D$3:$D1000,Transacoes!$C$3:$C1000,$D111,Transacoes!$B$3:$B1000,"V", Transacoes!$A$3:$A1000, "&lt;"&amp;EOMONTH(DATE(P$1,P$2,1),0)))*SUMIFS(Prov_Auto!$E$3:$E1000, Prov_Auto!$A$3:$A1000, $D111, Prov_Auto!$D$3:$D1000,"&gt;="&amp;DATE(P$1,P$2,1),Prov_Auto!$D$3:$D1000, "&lt;="&amp;EOMONTH(DATE(P$1,P$2,1),0)))</f>
        <v/>
      </c>
      <c r="Q111" s="48" t="str">
        <f>IF($D111="","", (SUMIFS(Transacoes!$D$3:$D1000,Transacoes!$C$3:$C1000,$D111,Transacoes!$B$3:$B1000,"C", Transacoes!$A$3:$A1000, "&lt;"&amp;EOMONTH(DATE(Q$1,Q$2,1),0))-SUMIFS(Transacoes!$D$3:$D1000,Transacoes!$C$3:$C1000,$D111,Transacoes!$B$3:$B1000,"V", Transacoes!$A$3:$A1000, "&lt;"&amp;EOMONTH(DATE(Q$1,Q$2,1),0)))*SUMIFS(Prov_Auto!$E$3:$E1000, Prov_Auto!$A$3:$A1000, $D111, Prov_Auto!$D$3:$D1000,"&gt;="&amp;DATE(Q$1,Q$2,1),Prov_Auto!$D$3:$D1000, "&lt;="&amp;EOMONTH(DATE(Q$1,Q$2,1),0)))</f>
        <v/>
      </c>
      <c r="R111" s="47"/>
    </row>
    <row r="112">
      <c r="A112" s="47"/>
      <c r="B112" s="47"/>
      <c r="C112" s="47"/>
      <c r="D112" s="87"/>
      <c r="E112" s="48" t="str">
        <f>IF($D112="","", (SUMIFS(Transacoes!$D$3:$D1000,Transacoes!$C$3:$C1000,$D112,Transacoes!$B$3:$B1000,"C", Transacoes!$A$3:$A1000, "&lt;"&amp;EOMONTH(DATE(E$1,E$2,1),0))-SUMIFS(Transacoes!$D$3:$D1000,Transacoes!$C$3:$C1000,$D112,Transacoes!$B$3:$B1000,"V", Transacoes!$A$3:$A1000, "&lt;"&amp;EOMONTH(DATE(E$1,E$2,1),0)))*SUMIFS(Prov_Auto!$E$3:$E1000, Prov_Auto!$A$3:$A1000, $D112, Prov_Auto!$D$3:$D1000,"&gt;="&amp;DATE(E$1,E$2,1),Prov_Auto!$D$3:$D1000, "&lt;="&amp;EOMONTH(DATE(E$1,E$2,1),0)))</f>
        <v/>
      </c>
      <c r="F112" s="48" t="str">
        <f>IF($D112="","", (SUMIFS(Transacoes!$D$3:$D1000,Transacoes!$C$3:$C1000,$D112,Transacoes!$B$3:$B1000,"C", Transacoes!$A$3:$A1000, "&lt;"&amp;EOMONTH(DATE(F$1,F$2,1),0))-SUMIFS(Transacoes!$D$3:$D1000,Transacoes!$C$3:$C1000,$D112,Transacoes!$B$3:$B1000,"V", Transacoes!$A$3:$A1000, "&lt;"&amp;EOMONTH(DATE(F$1,F$2,1),0)))*SUMIFS(Prov_Auto!$E$3:$E1000, Prov_Auto!$A$3:$A1000, $D112, Prov_Auto!$D$3:$D1000,"&gt;="&amp;DATE(F$1,F$2,1),Prov_Auto!$D$3:$D1000, "&lt;="&amp;EOMONTH(DATE(F$1,F$2,1),0)))</f>
        <v/>
      </c>
      <c r="G112" s="48" t="str">
        <f>IF($D112="","", (SUMIFS(Transacoes!$D$3:$D1000,Transacoes!$C$3:$C1000,$D112,Transacoes!$B$3:$B1000,"C", Transacoes!$A$3:$A1000, "&lt;"&amp;EOMONTH(DATE(G$1,G$2,1),0))-SUMIFS(Transacoes!$D$3:$D1000,Transacoes!$C$3:$C1000,$D112,Transacoes!$B$3:$B1000,"V", Transacoes!$A$3:$A1000, "&lt;"&amp;EOMONTH(DATE(G$1,G$2,1),0)))*SUMIFS(Prov_Auto!$E$3:$E1000, Prov_Auto!$A$3:$A1000, $D112, Prov_Auto!$D$3:$D1000,"&gt;="&amp;DATE(G$1,G$2,1),Prov_Auto!$D$3:$D1000, "&lt;="&amp;EOMONTH(DATE(G$1,G$2,1),0)))</f>
        <v/>
      </c>
      <c r="H112" s="48" t="str">
        <f>IF($D112="","", (SUMIFS(Transacoes!$D$3:$D1000,Transacoes!$C$3:$C1000,$D112,Transacoes!$B$3:$B1000,"C", Transacoes!$A$3:$A1000, "&lt;"&amp;EOMONTH(DATE(H$1,H$2,1),0))-SUMIFS(Transacoes!$D$3:$D1000,Transacoes!$C$3:$C1000,$D112,Transacoes!$B$3:$B1000,"V", Transacoes!$A$3:$A1000, "&lt;"&amp;EOMONTH(DATE(H$1,H$2,1),0)))*SUMIFS(Prov_Auto!$E$3:$E1000, Prov_Auto!$A$3:$A1000, $D112, Prov_Auto!$D$3:$D1000,"&gt;="&amp;DATE(H$1,H$2,1),Prov_Auto!$D$3:$D1000, "&lt;="&amp;EOMONTH(DATE(H$1,H$2,1),0)))</f>
        <v/>
      </c>
      <c r="I112" s="48" t="str">
        <f>IF($D112="","", (SUMIFS(Transacoes!$D$3:$D1000,Transacoes!$C$3:$C1000,$D112,Transacoes!$B$3:$B1000,"C", Transacoes!$A$3:$A1000, "&lt;"&amp;EOMONTH(DATE(I$1,I$2,1),0))-SUMIFS(Transacoes!$D$3:$D1000,Transacoes!$C$3:$C1000,$D112,Transacoes!$B$3:$B1000,"V", Transacoes!$A$3:$A1000, "&lt;"&amp;EOMONTH(DATE(I$1,I$2,1),0)))*SUMIFS(Prov_Auto!$E$3:$E1000, Prov_Auto!$A$3:$A1000, $D112, Prov_Auto!$D$3:$D1000,"&gt;="&amp;DATE(I$1,I$2,1),Prov_Auto!$D$3:$D1000, "&lt;="&amp;EOMONTH(DATE(I$1,I$2,1),0)))</f>
        <v/>
      </c>
      <c r="J112" s="48" t="str">
        <f>IF($D112="","", (SUMIFS(Transacoes!$D$3:$D1000,Transacoes!$C$3:$C1000,$D112,Transacoes!$B$3:$B1000,"C", Transacoes!$A$3:$A1000, "&lt;"&amp;EOMONTH(DATE(J$1,J$2,1),0))-SUMIFS(Transacoes!$D$3:$D1000,Transacoes!$C$3:$C1000,$D112,Transacoes!$B$3:$B1000,"V", Transacoes!$A$3:$A1000, "&lt;"&amp;EOMONTH(DATE(J$1,J$2,1),0)))*SUMIFS(Prov_Auto!$E$3:$E1000, Prov_Auto!$A$3:$A1000, $D112, Prov_Auto!$D$3:$D1000,"&gt;="&amp;DATE(J$1,J$2,1),Prov_Auto!$D$3:$D1000, "&lt;="&amp;EOMONTH(DATE(J$1,J$2,1),0)))</f>
        <v/>
      </c>
      <c r="K112" s="48" t="str">
        <f>IF($D112="","", (SUMIFS(Transacoes!$D$3:$D1000,Transacoes!$C$3:$C1000,$D112,Transacoes!$B$3:$B1000,"C", Transacoes!$A$3:$A1000, "&lt;"&amp;EOMONTH(DATE(K$1,K$2,1),0))-SUMIFS(Transacoes!$D$3:$D1000,Transacoes!$C$3:$C1000,$D112,Transacoes!$B$3:$B1000,"V", Transacoes!$A$3:$A1000, "&lt;"&amp;EOMONTH(DATE(K$1,K$2,1),0)))*SUMIFS(Prov_Auto!$E$3:$E1000, Prov_Auto!$A$3:$A1000, $D112, Prov_Auto!$D$3:$D1000,"&gt;="&amp;DATE(K$1,K$2,1),Prov_Auto!$D$3:$D1000, "&lt;="&amp;EOMONTH(DATE(K$1,K$2,1),0)))</f>
        <v/>
      </c>
      <c r="L112" s="48" t="str">
        <f>IF($D112="","", (SUMIFS(Transacoes!$D$3:$D1000,Transacoes!$C$3:$C1000,$D112,Transacoes!$B$3:$B1000,"C", Transacoes!$A$3:$A1000, "&lt;"&amp;EOMONTH(DATE(L$1,L$2,1),0))-SUMIFS(Transacoes!$D$3:$D1000,Transacoes!$C$3:$C1000,$D112,Transacoes!$B$3:$B1000,"V", Transacoes!$A$3:$A1000, "&lt;"&amp;EOMONTH(DATE(L$1,L$2,1),0)))*SUMIFS(Prov_Auto!$E$3:$E1000, Prov_Auto!$A$3:$A1000, $D112, Prov_Auto!$D$3:$D1000,"&gt;="&amp;DATE(L$1,L$2,1),Prov_Auto!$D$3:$D1000, "&lt;="&amp;EOMONTH(DATE(L$1,L$2,1),0)))</f>
        <v/>
      </c>
      <c r="M112" s="48" t="str">
        <f>IF($D112="","", (SUMIFS(Transacoes!$D$3:$D1000,Transacoes!$C$3:$C1000,$D112,Transacoes!$B$3:$B1000,"C", Transacoes!$A$3:$A1000, "&lt;"&amp;EOMONTH(DATE(M$1,M$2,1),0))-SUMIFS(Transacoes!$D$3:$D1000,Transacoes!$C$3:$C1000,$D112,Transacoes!$B$3:$B1000,"V", Transacoes!$A$3:$A1000, "&lt;"&amp;EOMONTH(DATE(M$1,M$2,1),0)))*SUMIFS(Prov_Auto!$E$3:$E1000, Prov_Auto!$A$3:$A1000, $D112, Prov_Auto!$D$3:$D1000,"&gt;="&amp;DATE(M$1,M$2,1),Prov_Auto!$D$3:$D1000, "&lt;="&amp;EOMONTH(DATE(M$1,M$2,1),0)))</f>
        <v/>
      </c>
      <c r="N112" s="48" t="str">
        <f>IF($D112="","", (SUMIFS(Transacoes!$D$3:$D1000,Transacoes!$C$3:$C1000,$D112,Transacoes!$B$3:$B1000,"C", Transacoes!$A$3:$A1000, "&lt;"&amp;EOMONTH(DATE(N$1,N$2,1),0))-SUMIFS(Transacoes!$D$3:$D1000,Transacoes!$C$3:$C1000,$D112,Transacoes!$B$3:$B1000,"V", Transacoes!$A$3:$A1000, "&lt;"&amp;EOMONTH(DATE(N$1,N$2,1),0)))*SUMIFS(Prov_Auto!$E$3:$E1000, Prov_Auto!$A$3:$A1000, $D112, Prov_Auto!$D$3:$D1000,"&gt;="&amp;DATE(N$1,N$2,1),Prov_Auto!$D$3:$D1000, "&lt;="&amp;EOMONTH(DATE(N$1,N$2,1),0)))</f>
        <v/>
      </c>
      <c r="O112" s="48" t="str">
        <f>IF($D112="","", (SUMIFS(Transacoes!$D$3:$D1000,Transacoes!$C$3:$C1000,$D112,Transacoes!$B$3:$B1000,"C", Transacoes!$A$3:$A1000, "&lt;"&amp;EOMONTH(DATE(O$1,O$2,1),0))-SUMIFS(Transacoes!$D$3:$D1000,Transacoes!$C$3:$C1000,$D112,Transacoes!$B$3:$B1000,"V", Transacoes!$A$3:$A1000, "&lt;"&amp;EOMONTH(DATE(O$1,O$2,1),0)))*SUMIFS(Prov_Auto!$E$3:$E1000, Prov_Auto!$A$3:$A1000, $D112, Prov_Auto!$D$3:$D1000,"&gt;="&amp;DATE(O$1,O$2,1),Prov_Auto!$D$3:$D1000, "&lt;="&amp;EOMONTH(DATE(O$1,O$2,1),0)))</f>
        <v/>
      </c>
      <c r="P112" s="48" t="str">
        <f>IF($D112="","", (SUMIFS(Transacoes!$D$3:$D1000,Transacoes!$C$3:$C1000,$D112,Transacoes!$B$3:$B1000,"C", Transacoes!$A$3:$A1000, "&lt;"&amp;EOMONTH(DATE(P$1,P$2,1),0))-SUMIFS(Transacoes!$D$3:$D1000,Transacoes!$C$3:$C1000,$D112,Transacoes!$B$3:$B1000,"V", Transacoes!$A$3:$A1000, "&lt;"&amp;EOMONTH(DATE(P$1,P$2,1),0)))*SUMIFS(Prov_Auto!$E$3:$E1000, Prov_Auto!$A$3:$A1000, $D112, Prov_Auto!$D$3:$D1000,"&gt;="&amp;DATE(P$1,P$2,1),Prov_Auto!$D$3:$D1000, "&lt;="&amp;EOMONTH(DATE(P$1,P$2,1),0)))</f>
        <v/>
      </c>
      <c r="Q112" s="48" t="str">
        <f>IF($D112="","", (SUMIFS(Transacoes!$D$3:$D1000,Transacoes!$C$3:$C1000,$D112,Transacoes!$B$3:$B1000,"C", Transacoes!$A$3:$A1000, "&lt;"&amp;EOMONTH(DATE(Q$1,Q$2,1),0))-SUMIFS(Transacoes!$D$3:$D1000,Transacoes!$C$3:$C1000,$D112,Transacoes!$B$3:$B1000,"V", Transacoes!$A$3:$A1000, "&lt;"&amp;EOMONTH(DATE(Q$1,Q$2,1),0)))*SUMIFS(Prov_Auto!$E$3:$E1000, Prov_Auto!$A$3:$A1000, $D112, Prov_Auto!$D$3:$D1000,"&gt;="&amp;DATE(Q$1,Q$2,1),Prov_Auto!$D$3:$D1000, "&lt;="&amp;EOMONTH(DATE(Q$1,Q$2,1),0)))</f>
        <v/>
      </c>
      <c r="R112" s="47"/>
    </row>
    <row r="113">
      <c r="A113" s="47"/>
      <c r="B113" s="47"/>
      <c r="C113" s="47"/>
      <c r="D113" s="87"/>
      <c r="E113" s="48" t="str">
        <f>IF($D113="","", (SUMIFS(Transacoes!$D$3:$D1000,Transacoes!$C$3:$C1000,$D113,Transacoes!$B$3:$B1000,"C", Transacoes!$A$3:$A1000, "&lt;"&amp;EOMONTH(DATE(E$1,E$2,1),0))-SUMIFS(Transacoes!$D$3:$D1000,Transacoes!$C$3:$C1000,$D113,Transacoes!$B$3:$B1000,"V", Transacoes!$A$3:$A1000, "&lt;"&amp;EOMONTH(DATE(E$1,E$2,1),0)))*SUMIFS(Prov_Auto!$E$3:$E1000, Prov_Auto!$A$3:$A1000, $D113, Prov_Auto!$D$3:$D1000,"&gt;="&amp;DATE(E$1,E$2,1),Prov_Auto!$D$3:$D1000, "&lt;="&amp;EOMONTH(DATE(E$1,E$2,1),0)))</f>
        <v/>
      </c>
      <c r="F113" s="48" t="str">
        <f>IF($D113="","", (SUMIFS(Transacoes!$D$3:$D1000,Transacoes!$C$3:$C1000,$D113,Transacoes!$B$3:$B1000,"C", Transacoes!$A$3:$A1000, "&lt;"&amp;EOMONTH(DATE(F$1,F$2,1),0))-SUMIFS(Transacoes!$D$3:$D1000,Transacoes!$C$3:$C1000,$D113,Transacoes!$B$3:$B1000,"V", Transacoes!$A$3:$A1000, "&lt;"&amp;EOMONTH(DATE(F$1,F$2,1),0)))*SUMIFS(Prov_Auto!$E$3:$E1000, Prov_Auto!$A$3:$A1000, $D113, Prov_Auto!$D$3:$D1000,"&gt;="&amp;DATE(F$1,F$2,1),Prov_Auto!$D$3:$D1000, "&lt;="&amp;EOMONTH(DATE(F$1,F$2,1),0)))</f>
        <v/>
      </c>
      <c r="G113" s="48" t="str">
        <f>IF($D113="","", (SUMIFS(Transacoes!$D$3:$D1000,Transacoes!$C$3:$C1000,$D113,Transacoes!$B$3:$B1000,"C", Transacoes!$A$3:$A1000, "&lt;"&amp;EOMONTH(DATE(G$1,G$2,1),0))-SUMIFS(Transacoes!$D$3:$D1000,Transacoes!$C$3:$C1000,$D113,Transacoes!$B$3:$B1000,"V", Transacoes!$A$3:$A1000, "&lt;"&amp;EOMONTH(DATE(G$1,G$2,1),0)))*SUMIFS(Prov_Auto!$E$3:$E1000, Prov_Auto!$A$3:$A1000, $D113, Prov_Auto!$D$3:$D1000,"&gt;="&amp;DATE(G$1,G$2,1),Prov_Auto!$D$3:$D1000, "&lt;="&amp;EOMONTH(DATE(G$1,G$2,1),0)))</f>
        <v/>
      </c>
      <c r="H113" s="48" t="str">
        <f>IF($D113="","", (SUMIFS(Transacoes!$D$3:$D1000,Transacoes!$C$3:$C1000,$D113,Transacoes!$B$3:$B1000,"C", Transacoes!$A$3:$A1000, "&lt;"&amp;EOMONTH(DATE(H$1,H$2,1),0))-SUMIFS(Transacoes!$D$3:$D1000,Transacoes!$C$3:$C1000,$D113,Transacoes!$B$3:$B1000,"V", Transacoes!$A$3:$A1000, "&lt;"&amp;EOMONTH(DATE(H$1,H$2,1),0)))*SUMIFS(Prov_Auto!$E$3:$E1000, Prov_Auto!$A$3:$A1000, $D113, Prov_Auto!$D$3:$D1000,"&gt;="&amp;DATE(H$1,H$2,1),Prov_Auto!$D$3:$D1000, "&lt;="&amp;EOMONTH(DATE(H$1,H$2,1),0)))</f>
        <v/>
      </c>
      <c r="I113" s="48" t="str">
        <f>IF($D113="","", (SUMIFS(Transacoes!$D$3:$D1000,Transacoes!$C$3:$C1000,$D113,Transacoes!$B$3:$B1000,"C", Transacoes!$A$3:$A1000, "&lt;"&amp;EOMONTH(DATE(I$1,I$2,1),0))-SUMIFS(Transacoes!$D$3:$D1000,Transacoes!$C$3:$C1000,$D113,Transacoes!$B$3:$B1000,"V", Transacoes!$A$3:$A1000, "&lt;"&amp;EOMONTH(DATE(I$1,I$2,1),0)))*SUMIFS(Prov_Auto!$E$3:$E1000, Prov_Auto!$A$3:$A1000, $D113, Prov_Auto!$D$3:$D1000,"&gt;="&amp;DATE(I$1,I$2,1),Prov_Auto!$D$3:$D1000, "&lt;="&amp;EOMONTH(DATE(I$1,I$2,1),0)))</f>
        <v/>
      </c>
      <c r="J113" s="48" t="str">
        <f>IF($D113="","", (SUMIFS(Transacoes!$D$3:$D1000,Transacoes!$C$3:$C1000,$D113,Transacoes!$B$3:$B1000,"C", Transacoes!$A$3:$A1000, "&lt;"&amp;EOMONTH(DATE(J$1,J$2,1),0))-SUMIFS(Transacoes!$D$3:$D1000,Transacoes!$C$3:$C1000,$D113,Transacoes!$B$3:$B1000,"V", Transacoes!$A$3:$A1000, "&lt;"&amp;EOMONTH(DATE(J$1,J$2,1),0)))*SUMIFS(Prov_Auto!$E$3:$E1000, Prov_Auto!$A$3:$A1000, $D113, Prov_Auto!$D$3:$D1000,"&gt;="&amp;DATE(J$1,J$2,1),Prov_Auto!$D$3:$D1000, "&lt;="&amp;EOMONTH(DATE(J$1,J$2,1),0)))</f>
        <v/>
      </c>
      <c r="K113" s="48" t="str">
        <f>IF($D113="","", (SUMIFS(Transacoes!$D$3:$D1000,Transacoes!$C$3:$C1000,$D113,Transacoes!$B$3:$B1000,"C", Transacoes!$A$3:$A1000, "&lt;"&amp;EOMONTH(DATE(K$1,K$2,1),0))-SUMIFS(Transacoes!$D$3:$D1000,Transacoes!$C$3:$C1000,$D113,Transacoes!$B$3:$B1000,"V", Transacoes!$A$3:$A1000, "&lt;"&amp;EOMONTH(DATE(K$1,K$2,1),0)))*SUMIFS(Prov_Auto!$E$3:$E1000, Prov_Auto!$A$3:$A1000, $D113, Prov_Auto!$D$3:$D1000,"&gt;="&amp;DATE(K$1,K$2,1),Prov_Auto!$D$3:$D1000, "&lt;="&amp;EOMONTH(DATE(K$1,K$2,1),0)))</f>
        <v/>
      </c>
      <c r="L113" s="48" t="str">
        <f>IF($D113="","", (SUMIFS(Transacoes!$D$3:$D1000,Transacoes!$C$3:$C1000,$D113,Transacoes!$B$3:$B1000,"C", Transacoes!$A$3:$A1000, "&lt;"&amp;EOMONTH(DATE(L$1,L$2,1),0))-SUMIFS(Transacoes!$D$3:$D1000,Transacoes!$C$3:$C1000,$D113,Transacoes!$B$3:$B1000,"V", Transacoes!$A$3:$A1000, "&lt;"&amp;EOMONTH(DATE(L$1,L$2,1),0)))*SUMIFS(Prov_Auto!$E$3:$E1000, Prov_Auto!$A$3:$A1000, $D113, Prov_Auto!$D$3:$D1000,"&gt;="&amp;DATE(L$1,L$2,1),Prov_Auto!$D$3:$D1000, "&lt;="&amp;EOMONTH(DATE(L$1,L$2,1),0)))</f>
        <v/>
      </c>
      <c r="M113" s="48" t="str">
        <f>IF($D113="","", (SUMIFS(Transacoes!$D$3:$D1000,Transacoes!$C$3:$C1000,$D113,Transacoes!$B$3:$B1000,"C", Transacoes!$A$3:$A1000, "&lt;"&amp;EOMONTH(DATE(M$1,M$2,1),0))-SUMIFS(Transacoes!$D$3:$D1000,Transacoes!$C$3:$C1000,$D113,Transacoes!$B$3:$B1000,"V", Transacoes!$A$3:$A1000, "&lt;"&amp;EOMONTH(DATE(M$1,M$2,1),0)))*SUMIFS(Prov_Auto!$E$3:$E1000, Prov_Auto!$A$3:$A1000, $D113, Prov_Auto!$D$3:$D1000,"&gt;="&amp;DATE(M$1,M$2,1),Prov_Auto!$D$3:$D1000, "&lt;="&amp;EOMONTH(DATE(M$1,M$2,1),0)))</f>
        <v/>
      </c>
      <c r="N113" s="48" t="str">
        <f>IF($D113="","", (SUMIFS(Transacoes!$D$3:$D1000,Transacoes!$C$3:$C1000,$D113,Transacoes!$B$3:$B1000,"C", Transacoes!$A$3:$A1000, "&lt;"&amp;EOMONTH(DATE(N$1,N$2,1),0))-SUMIFS(Transacoes!$D$3:$D1000,Transacoes!$C$3:$C1000,$D113,Transacoes!$B$3:$B1000,"V", Transacoes!$A$3:$A1000, "&lt;"&amp;EOMONTH(DATE(N$1,N$2,1),0)))*SUMIFS(Prov_Auto!$E$3:$E1000, Prov_Auto!$A$3:$A1000, $D113, Prov_Auto!$D$3:$D1000,"&gt;="&amp;DATE(N$1,N$2,1),Prov_Auto!$D$3:$D1000, "&lt;="&amp;EOMONTH(DATE(N$1,N$2,1),0)))</f>
        <v/>
      </c>
      <c r="O113" s="48" t="str">
        <f>IF($D113="","", (SUMIFS(Transacoes!$D$3:$D1000,Transacoes!$C$3:$C1000,$D113,Transacoes!$B$3:$B1000,"C", Transacoes!$A$3:$A1000, "&lt;"&amp;EOMONTH(DATE(O$1,O$2,1),0))-SUMIFS(Transacoes!$D$3:$D1000,Transacoes!$C$3:$C1000,$D113,Transacoes!$B$3:$B1000,"V", Transacoes!$A$3:$A1000, "&lt;"&amp;EOMONTH(DATE(O$1,O$2,1),0)))*SUMIFS(Prov_Auto!$E$3:$E1000, Prov_Auto!$A$3:$A1000, $D113, Prov_Auto!$D$3:$D1000,"&gt;="&amp;DATE(O$1,O$2,1),Prov_Auto!$D$3:$D1000, "&lt;="&amp;EOMONTH(DATE(O$1,O$2,1),0)))</f>
        <v/>
      </c>
      <c r="P113" s="48" t="str">
        <f>IF($D113="","", (SUMIFS(Transacoes!$D$3:$D1000,Transacoes!$C$3:$C1000,$D113,Transacoes!$B$3:$B1000,"C", Transacoes!$A$3:$A1000, "&lt;"&amp;EOMONTH(DATE(P$1,P$2,1),0))-SUMIFS(Transacoes!$D$3:$D1000,Transacoes!$C$3:$C1000,$D113,Transacoes!$B$3:$B1000,"V", Transacoes!$A$3:$A1000, "&lt;"&amp;EOMONTH(DATE(P$1,P$2,1),0)))*SUMIFS(Prov_Auto!$E$3:$E1000, Prov_Auto!$A$3:$A1000, $D113, Prov_Auto!$D$3:$D1000,"&gt;="&amp;DATE(P$1,P$2,1),Prov_Auto!$D$3:$D1000, "&lt;="&amp;EOMONTH(DATE(P$1,P$2,1),0)))</f>
        <v/>
      </c>
      <c r="Q113" s="48" t="str">
        <f>IF($D113="","", (SUMIFS(Transacoes!$D$3:$D1000,Transacoes!$C$3:$C1000,$D113,Transacoes!$B$3:$B1000,"C", Transacoes!$A$3:$A1000, "&lt;"&amp;EOMONTH(DATE(Q$1,Q$2,1),0))-SUMIFS(Transacoes!$D$3:$D1000,Transacoes!$C$3:$C1000,$D113,Transacoes!$B$3:$B1000,"V", Transacoes!$A$3:$A1000, "&lt;"&amp;EOMONTH(DATE(Q$1,Q$2,1),0)))*SUMIFS(Prov_Auto!$E$3:$E1000, Prov_Auto!$A$3:$A1000, $D113, Prov_Auto!$D$3:$D1000,"&gt;="&amp;DATE(Q$1,Q$2,1),Prov_Auto!$D$3:$D1000, "&lt;="&amp;EOMONTH(DATE(Q$1,Q$2,1),0)))</f>
        <v/>
      </c>
      <c r="R113" s="47"/>
    </row>
    <row r="114">
      <c r="A114" s="47"/>
      <c r="B114" s="47"/>
      <c r="C114" s="47"/>
      <c r="D114" s="87"/>
      <c r="E114" s="48" t="str">
        <f>IF($D114="","", (SUMIFS(Transacoes!$D$3:$D1000,Transacoes!$C$3:$C1000,$D114,Transacoes!$B$3:$B1000,"C", Transacoes!$A$3:$A1000, "&lt;"&amp;EOMONTH(DATE(E$1,E$2,1),0))-SUMIFS(Transacoes!$D$3:$D1000,Transacoes!$C$3:$C1000,$D114,Transacoes!$B$3:$B1000,"V", Transacoes!$A$3:$A1000, "&lt;"&amp;EOMONTH(DATE(E$1,E$2,1),0)))*SUMIFS(Prov_Auto!$E$3:$E1000, Prov_Auto!$A$3:$A1000, $D114, Prov_Auto!$D$3:$D1000,"&gt;="&amp;DATE(E$1,E$2,1),Prov_Auto!$D$3:$D1000, "&lt;="&amp;EOMONTH(DATE(E$1,E$2,1),0)))</f>
        <v/>
      </c>
      <c r="F114" s="48" t="str">
        <f>IF($D114="","", (SUMIFS(Transacoes!$D$3:$D1000,Transacoes!$C$3:$C1000,$D114,Transacoes!$B$3:$B1000,"C", Transacoes!$A$3:$A1000, "&lt;"&amp;EOMONTH(DATE(F$1,F$2,1),0))-SUMIFS(Transacoes!$D$3:$D1000,Transacoes!$C$3:$C1000,$D114,Transacoes!$B$3:$B1000,"V", Transacoes!$A$3:$A1000, "&lt;"&amp;EOMONTH(DATE(F$1,F$2,1),0)))*SUMIFS(Prov_Auto!$E$3:$E1000, Prov_Auto!$A$3:$A1000, $D114, Prov_Auto!$D$3:$D1000,"&gt;="&amp;DATE(F$1,F$2,1),Prov_Auto!$D$3:$D1000, "&lt;="&amp;EOMONTH(DATE(F$1,F$2,1),0)))</f>
        <v/>
      </c>
      <c r="G114" s="48" t="str">
        <f>IF($D114="","", (SUMIFS(Transacoes!$D$3:$D1000,Transacoes!$C$3:$C1000,$D114,Transacoes!$B$3:$B1000,"C", Transacoes!$A$3:$A1000, "&lt;"&amp;EOMONTH(DATE(G$1,G$2,1),0))-SUMIFS(Transacoes!$D$3:$D1000,Transacoes!$C$3:$C1000,$D114,Transacoes!$B$3:$B1000,"V", Transacoes!$A$3:$A1000, "&lt;"&amp;EOMONTH(DATE(G$1,G$2,1),0)))*SUMIFS(Prov_Auto!$E$3:$E1000, Prov_Auto!$A$3:$A1000, $D114, Prov_Auto!$D$3:$D1000,"&gt;="&amp;DATE(G$1,G$2,1),Prov_Auto!$D$3:$D1000, "&lt;="&amp;EOMONTH(DATE(G$1,G$2,1),0)))</f>
        <v/>
      </c>
      <c r="H114" s="48" t="str">
        <f>IF($D114="","", (SUMIFS(Transacoes!$D$3:$D1000,Transacoes!$C$3:$C1000,$D114,Transacoes!$B$3:$B1000,"C", Transacoes!$A$3:$A1000, "&lt;"&amp;EOMONTH(DATE(H$1,H$2,1),0))-SUMIFS(Transacoes!$D$3:$D1000,Transacoes!$C$3:$C1000,$D114,Transacoes!$B$3:$B1000,"V", Transacoes!$A$3:$A1000, "&lt;"&amp;EOMONTH(DATE(H$1,H$2,1),0)))*SUMIFS(Prov_Auto!$E$3:$E1000, Prov_Auto!$A$3:$A1000, $D114, Prov_Auto!$D$3:$D1000,"&gt;="&amp;DATE(H$1,H$2,1),Prov_Auto!$D$3:$D1000, "&lt;="&amp;EOMONTH(DATE(H$1,H$2,1),0)))</f>
        <v/>
      </c>
      <c r="I114" s="48" t="str">
        <f>IF($D114="","", (SUMIFS(Transacoes!$D$3:$D1000,Transacoes!$C$3:$C1000,$D114,Transacoes!$B$3:$B1000,"C", Transacoes!$A$3:$A1000, "&lt;"&amp;EOMONTH(DATE(I$1,I$2,1),0))-SUMIFS(Transacoes!$D$3:$D1000,Transacoes!$C$3:$C1000,$D114,Transacoes!$B$3:$B1000,"V", Transacoes!$A$3:$A1000, "&lt;"&amp;EOMONTH(DATE(I$1,I$2,1),0)))*SUMIFS(Prov_Auto!$E$3:$E1000, Prov_Auto!$A$3:$A1000, $D114, Prov_Auto!$D$3:$D1000,"&gt;="&amp;DATE(I$1,I$2,1),Prov_Auto!$D$3:$D1000, "&lt;="&amp;EOMONTH(DATE(I$1,I$2,1),0)))</f>
        <v/>
      </c>
      <c r="J114" s="48" t="str">
        <f>IF($D114="","", (SUMIFS(Transacoes!$D$3:$D1000,Transacoes!$C$3:$C1000,$D114,Transacoes!$B$3:$B1000,"C", Transacoes!$A$3:$A1000, "&lt;"&amp;EOMONTH(DATE(J$1,J$2,1),0))-SUMIFS(Transacoes!$D$3:$D1000,Transacoes!$C$3:$C1000,$D114,Transacoes!$B$3:$B1000,"V", Transacoes!$A$3:$A1000, "&lt;"&amp;EOMONTH(DATE(J$1,J$2,1),0)))*SUMIFS(Prov_Auto!$E$3:$E1000, Prov_Auto!$A$3:$A1000, $D114, Prov_Auto!$D$3:$D1000,"&gt;="&amp;DATE(J$1,J$2,1),Prov_Auto!$D$3:$D1000, "&lt;="&amp;EOMONTH(DATE(J$1,J$2,1),0)))</f>
        <v/>
      </c>
      <c r="K114" s="48" t="str">
        <f>IF($D114="","", (SUMIFS(Transacoes!$D$3:$D1000,Transacoes!$C$3:$C1000,$D114,Transacoes!$B$3:$B1000,"C", Transacoes!$A$3:$A1000, "&lt;"&amp;EOMONTH(DATE(K$1,K$2,1),0))-SUMIFS(Transacoes!$D$3:$D1000,Transacoes!$C$3:$C1000,$D114,Transacoes!$B$3:$B1000,"V", Transacoes!$A$3:$A1000, "&lt;"&amp;EOMONTH(DATE(K$1,K$2,1),0)))*SUMIFS(Prov_Auto!$E$3:$E1000, Prov_Auto!$A$3:$A1000, $D114, Prov_Auto!$D$3:$D1000,"&gt;="&amp;DATE(K$1,K$2,1),Prov_Auto!$D$3:$D1000, "&lt;="&amp;EOMONTH(DATE(K$1,K$2,1),0)))</f>
        <v/>
      </c>
      <c r="L114" s="48" t="str">
        <f>IF($D114="","", (SUMIFS(Transacoes!$D$3:$D1000,Transacoes!$C$3:$C1000,$D114,Transacoes!$B$3:$B1000,"C", Transacoes!$A$3:$A1000, "&lt;"&amp;EOMONTH(DATE(L$1,L$2,1),0))-SUMIFS(Transacoes!$D$3:$D1000,Transacoes!$C$3:$C1000,$D114,Transacoes!$B$3:$B1000,"V", Transacoes!$A$3:$A1000, "&lt;"&amp;EOMONTH(DATE(L$1,L$2,1),0)))*SUMIFS(Prov_Auto!$E$3:$E1000, Prov_Auto!$A$3:$A1000, $D114, Prov_Auto!$D$3:$D1000,"&gt;="&amp;DATE(L$1,L$2,1),Prov_Auto!$D$3:$D1000, "&lt;="&amp;EOMONTH(DATE(L$1,L$2,1),0)))</f>
        <v/>
      </c>
      <c r="M114" s="48" t="str">
        <f>IF($D114="","", (SUMIFS(Transacoes!$D$3:$D1000,Transacoes!$C$3:$C1000,$D114,Transacoes!$B$3:$B1000,"C", Transacoes!$A$3:$A1000, "&lt;"&amp;EOMONTH(DATE(M$1,M$2,1),0))-SUMIFS(Transacoes!$D$3:$D1000,Transacoes!$C$3:$C1000,$D114,Transacoes!$B$3:$B1000,"V", Transacoes!$A$3:$A1000, "&lt;"&amp;EOMONTH(DATE(M$1,M$2,1),0)))*SUMIFS(Prov_Auto!$E$3:$E1000, Prov_Auto!$A$3:$A1000, $D114, Prov_Auto!$D$3:$D1000,"&gt;="&amp;DATE(M$1,M$2,1),Prov_Auto!$D$3:$D1000, "&lt;="&amp;EOMONTH(DATE(M$1,M$2,1),0)))</f>
        <v/>
      </c>
      <c r="N114" s="48" t="str">
        <f>IF($D114="","", (SUMIFS(Transacoes!$D$3:$D1000,Transacoes!$C$3:$C1000,$D114,Transacoes!$B$3:$B1000,"C", Transacoes!$A$3:$A1000, "&lt;"&amp;EOMONTH(DATE(N$1,N$2,1),0))-SUMIFS(Transacoes!$D$3:$D1000,Transacoes!$C$3:$C1000,$D114,Transacoes!$B$3:$B1000,"V", Transacoes!$A$3:$A1000, "&lt;"&amp;EOMONTH(DATE(N$1,N$2,1),0)))*SUMIFS(Prov_Auto!$E$3:$E1000, Prov_Auto!$A$3:$A1000, $D114, Prov_Auto!$D$3:$D1000,"&gt;="&amp;DATE(N$1,N$2,1),Prov_Auto!$D$3:$D1000, "&lt;="&amp;EOMONTH(DATE(N$1,N$2,1),0)))</f>
        <v/>
      </c>
      <c r="O114" s="48" t="str">
        <f>IF($D114="","", (SUMIFS(Transacoes!$D$3:$D1000,Transacoes!$C$3:$C1000,$D114,Transacoes!$B$3:$B1000,"C", Transacoes!$A$3:$A1000, "&lt;"&amp;EOMONTH(DATE(O$1,O$2,1),0))-SUMIFS(Transacoes!$D$3:$D1000,Transacoes!$C$3:$C1000,$D114,Transacoes!$B$3:$B1000,"V", Transacoes!$A$3:$A1000, "&lt;"&amp;EOMONTH(DATE(O$1,O$2,1),0)))*SUMIFS(Prov_Auto!$E$3:$E1000, Prov_Auto!$A$3:$A1000, $D114, Prov_Auto!$D$3:$D1000,"&gt;="&amp;DATE(O$1,O$2,1),Prov_Auto!$D$3:$D1000, "&lt;="&amp;EOMONTH(DATE(O$1,O$2,1),0)))</f>
        <v/>
      </c>
      <c r="P114" s="48" t="str">
        <f>IF($D114="","", (SUMIFS(Transacoes!$D$3:$D1000,Transacoes!$C$3:$C1000,$D114,Transacoes!$B$3:$B1000,"C", Transacoes!$A$3:$A1000, "&lt;"&amp;EOMONTH(DATE(P$1,P$2,1),0))-SUMIFS(Transacoes!$D$3:$D1000,Transacoes!$C$3:$C1000,$D114,Transacoes!$B$3:$B1000,"V", Transacoes!$A$3:$A1000, "&lt;"&amp;EOMONTH(DATE(P$1,P$2,1),0)))*SUMIFS(Prov_Auto!$E$3:$E1000, Prov_Auto!$A$3:$A1000, $D114, Prov_Auto!$D$3:$D1000,"&gt;="&amp;DATE(P$1,P$2,1),Prov_Auto!$D$3:$D1000, "&lt;="&amp;EOMONTH(DATE(P$1,P$2,1),0)))</f>
        <v/>
      </c>
      <c r="Q114" s="48" t="str">
        <f>IF($D114="","", (SUMIFS(Transacoes!$D$3:$D1000,Transacoes!$C$3:$C1000,$D114,Transacoes!$B$3:$B1000,"C", Transacoes!$A$3:$A1000, "&lt;"&amp;EOMONTH(DATE(Q$1,Q$2,1),0))-SUMIFS(Transacoes!$D$3:$D1000,Transacoes!$C$3:$C1000,$D114,Transacoes!$B$3:$B1000,"V", Transacoes!$A$3:$A1000, "&lt;"&amp;EOMONTH(DATE(Q$1,Q$2,1),0)))*SUMIFS(Prov_Auto!$E$3:$E1000, Prov_Auto!$A$3:$A1000, $D114, Prov_Auto!$D$3:$D1000,"&gt;="&amp;DATE(Q$1,Q$2,1),Prov_Auto!$D$3:$D1000, "&lt;="&amp;EOMONTH(DATE(Q$1,Q$2,1),0)))</f>
        <v/>
      </c>
      <c r="R114" s="47"/>
    </row>
    <row r="115">
      <c r="A115" s="47"/>
      <c r="B115" s="47"/>
      <c r="C115" s="47"/>
      <c r="D115" s="87"/>
      <c r="E115" s="48" t="str">
        <f>IF($D115="","", (SUMIFS(Transacoes!$D$3:$D1000,Transacoes!$C$3:$C1000,$D115,Transacoes!$B$3:$B1000,"C", Transacoes!$A$3:$A1000, "&lt;"&amp;EOMONTH(DATE(E$1,E$2,1),0))-SUMIFS(Transacoes!$D$3:$D1000,Transacoes!$C$3:$C1000,$D115,Transacoes!$B$3:$B1000,"V", Transacoes!$A$3:$A1000, "&lt;"&amp;EOMONTH(DATE(E$1,E$2,1),0)))*SUMIFS(Prov_Auto!$E$3:$E1000, Prov_Auto!$A$3:$A1000, $D115, Prov_Auto!$D$3:$D1000,"&gt;="&amp;DATE(E$1,E$2,1),Prov_Auto!$D$3:$D1000, "&lt;="&amp;EOMONTH(DATE(E$1,E$2,1),0)))</f>
        <v/>
      </c>
      <c r="F115" s="48" t="str">
        <f>IF($D115="","", (SUMIFS(Transacoes!$D$3:$D1000,Transacoes!$C$3:$C1000,$D115,Transacoes!$B$3:$B1000,"C", Transacoes!$A$3:$A1000, "&lt;"&amp;EOMONTH(DATE(F$1,F$2,1),0))-SUMIFS(Transacoes!$D$3:$D1000,Transacoes!$C$3:$C1000,$D115,Transacoes!$B$3:$B1000,"V", Transacoes!$A$3:$A1000, "&lt;"&amp;EOMONTH(DATE(F$1,F$2,1),0)))*SUMIFS(Prov_Auto!$E$3:$E1000, Prov_Auto!$A$3:$A1000, $D115, Prov_Auto!$D$3:$D1000,"&gt;="&amp;DATE(F$1,F$2,1),Prov_Auto!$D$3:$D1000, "&lt;="&amp;EOMONTH(DATE(F$1,F$2,1),0)))</f>
        <v/>
      </c>
      <c r="G115" s="48" t="str">
        <f>IF($D115="","", (SUMIFS(Transacoes!$D$3:$D1000,Transacoes!$C$3:$C1000,$D115,Transacoes!$B$3:$B1000,"C", Transacoes!$A$3:$A1000, "&lt;"&amp;EOMONTH(DATE(G$1,G$2,1),0))-SUMIFS(Transacoes!$D$3:$D1000,Transacoes!$C$3:$C1000,$D115,Transacoes!$B$3:$B1000,"V", Transacoes!$A$3:$A1000, "&lt;"&amp;EOMONTH(DATE(G$1,G$2,1),0)))*SUMIFS(Prov_Auto!$E$3:$E1000, Prov_Auto!$A$3:$A1000, $D115, Prov_Auto!$D$3:$D1000,"&gt;="&amp;DATE(G$1,G$2,1),Prov_Auto!$D$3:$D1000, "&lt;="&amp;EOMONTH(DATE(G$1,G$2,1),0)))</f>
        <v/>
      </c>
      <c r="H115" s="48" t="str">
        <f>IF($D115="","", (SUMIFS(Transacoes!$D$3:$D1000,Transacoes!$C$3:$C1000,$D115,Transacoes!$B$3:$B1000,"C", Transacoes!$A$3:$A1000, "&lt;"&amp;EOMONTH(DATE(H$1,H$2,1),0))-SUMIFS(Transacoes!$D$3:$D1000,Transacoes!$C$3:$C1000,$D115,Transacoes!$B$3:$B1000,"V", Transacoes!$A$3:$A1000, "&lt;"&amp;EOMONTH(DATE(H$1,H$2,1),0)))*SUMIFS(Prov_Auto!$E$3:$E1000, Prov_Auto!$A$3:$A1000, $D115, Prov_Auto!$D$3:$D1000,"&gt;="&amp;DATE(H$1,H$2,1),Prov_Auto!$D$3:$D1000, "&lt;="&amp;EOMONTH(DATE(H$1,H$2,1),0)))</f>
        <v/>
      </c>
      <c r="I115" s="48" t="str">
        <f>IF($D115="","", (SUMIFS(Transacoes!$D$3:$D1000,Transacoes!$C$3:$C1000,$D115,Transacoes!$B$3:$B1000,"C", Transacoes!$A$3:$A1000, "&lt;"&amp;EOMONTH(DATE(I$1,I$2,1),0))-SUMIFS(Transacoes!$D$3:$D1000,Transacoes!$C$3:$C1000,$D115,Transacoes!$B$3:$B1000,"V", Transacoes!$A$3:$A1000, "&lt;"&amp;EOMONTH(DATE(I$1,I$2,1),0)))*SUMIFS(Prov_Auto!$E$3:$E1000, Prov_Auto!$A$3:$A1000, $D115, Prov_Auto!$D$3:$D1000,"&gt;="&amp;DATE(I$1,I$2,1),Prov_Auto!$D$3:$D1000, "&lt;="&amp;EOMONTH(DATE(I$1,I$2,1),0)))</f>
        <v/>
      </c>
      <c r="J115" s="48" t="str">
        <f>IF($D115="","", (SUMIFS(Transacoes!$D$3:$D1000,Transacoes!$C$3:$C1000,$D115,Transacoes!$B$3:$B1000,"C", Transacoes!$A$3:$A1000, "&lt;"&amp;EOMONTH(DATE(J$1,J$2,1),0))-SUMIFS(Transacoes!$D$3:$D1000,Transacoes!$C$3:$C1000,$D115,Transacoes!$B$3:$B1000,"V", Transacoes!$A$3:$A1000, "&lt;"&amp;EOMONTH(DATE(J$1,J$2,1),0)))*SUMIFS(Prov_Auto!$E$3:$E1000, Prov_Auto!$A$3:$A1000, $D115, Prov_Auto!$D$3:$D1000,"&gt;="&amp;DATE(J$1,J$2,1),Prov_Auto!$D$3:$D1000, "&lt;="&amp;EOMONTH(DATE(J$1,J$2,1),0)))</f>
        <v/>
      </c>
      <c r="K115" s="48" t="str">
        <f>IF($D115="","", (SUMIFS(Transacoes!$D$3:$D1000,Transacoes!$C$3:$C1000,$D115,Transacoes!$B$3:$B1000,"C", Transacoes!$A$3:$A1000, "&lt;"&amp;EOMONTH(DATE(K$1,K$2,1),0))-SUMIFS(Transacoes!$D$3:$D1000,Transacoes!$C$3:$C1000,$D115,Transacoes!$B$3:$B1000,"V", Transacoes!$A$3:$A1000, "&lt;"&amp;EOMONTH(DATE(K$1,K$2,1),0)))*SUMIFS(Prov_Auto!$E$3:$E1000, Prov_Auto!$A$3:$A1000, $D115, Prov_Auto!$D$3:$D1000,"&gt;="&amp;DATE(K$1,K$2,1),Prov_Auto!$D$3:$D1000, "&lt;="&amp;EOMONTH(DATE(K$1,K$2,1),0)))</f>
        <v/>
      </c>
      <c r="L115" s="48" t="str">
        <f>IF($D115="","", (SUMIFS(Transacoes!$D$3:$D1000,Transacoes!$C$3:$C1000,$D115,Transacoes!$B$3:$B1000,"C", Transacoes!$A$3:$A1000, "&lt;"&amp;EOMONTH(DATE(L$1,L$2,1),0))-SUMIFS(Transacoes!$D$3:$D1000,Transacoes!$C$3:$C1000,$D115,Transacoes!$B$3:$B1000,"V", Transacoes!$A$3:$A1000, "&lt;"&amp;EOMONTH(DATE(L$1,L$2,1),0)))*SUMIFS(Prov_Auto!$E$3:$E1000, Prov_Auto!$A$3:$A1000, $D115, Prov_Auto!$D$3:$D1000,"&gt;="&amp;DATE(L$1,L$2,1),Prov_Auto!$D$3:$D1000, "&lt;="&amp;EOMONTH(DATE(L$1,L$2,1),0)))</f>
        <v/>
      </c>
      <c r="M115" s="48" t="str">
        <f>IF($D115="","", (SUMIFS(Transacoes!$D$3:$D1000,Transacoes!$C$3:$C1000,$D115,Transacoes!$B$3:$B1000,"C", Transacoes!$A$3:$A1000, "&lt;"&amp;EOMONTH(DATE(M$1,M$2,1),0))-SUMIFS(Transacoes!$D$3:$D1000,Transacoes!$C$3:$C1000,$D115,Transacoes!$B$3:$B1000,"V", Transacoes!$A$3:$A1000, "&lt;"&amp;EOMONTH(DATE(M$1,M$2,1),0)))*SUMIFS(Prov_Auto!$E$3:$E1000, Prov_Auto!$A$3:$A1000, $D115, Prov_Auto!$D$3:$D1000,"&gt;="&amp;DATE(M$1,M$2,1),Prov_Auto!$D$3:$D1000, "&lt;="&amp;EOMONTH(DATE(M$1,M$2,1),0)))</f>
        <v/>
      </c>
      <c r="N115" s="48" t="str">
        <f>IF($D115="","", (SUMIFS(Transacoes!$D$3:$D1000,Transacoes!$C$3:$C1000,$D115,Transacoes!$B$3:$B1000,"C", Transacoes!$A$3:$A1000, "&lt;"&amp;EOMONTH(DATE(N$1,N$2,1),0))-SUMIFS(Transacoes!$D$3:$D1000,Transacoes!$C$3:$C1000,$D115,Transacoes!$B$3:$B1000,"V", Transacoes!$A$3:$A1000, "&lt;"&amp;EOMONTH(DATE(N$1,N$2,1),0)))*SUMIFS(Prov_Auto!$E$3:$E1000, Prov_Auto!$A$3:$A1000, $D115, Prov_Auto!$D$3:$D1000,"&gt;="&amp;DATE(N$1,N$2,1),Prov_Auto!$D$3:$D1000, "&lt;="&amp;EOMONTH(DATE(N$1,N$2,1),0)))</f>
        <v/>
      </c>
      <c r="O115" s="48" t="str">
        <f>IF($D115="","", (SUMIFS(Transacoes!$D$3:$D1000,Transacoes!$C$3:$C1000,$D115,Transacoes!$B$3:$B1000,"C", Transacoes!$A$3:$A1000, "&lt;"&amp;EOMONTH(DATE(O$1,O$2,1),0))-SUMIFS(Transacoes!$D$3:$D1000,Transacoes!$C$3:$C1000,$D115,Transacoes!$B$3:$B1000,"V", Transacoes!$A$3:$A1000, "&lt;"&amp;EOMONTH(DATE(O$1,O$2,1),0)))*SUMIFS(Prov_Auto!$E$3:$E1000, Prov_Auto!$A$3:$A1000, $D115, Prov_Auto!$D$3:$D1000,"&gt;="&amp;DATE(O$1,O$2,1),Prov_Auto!$D$3:$D1000, "&lt;="&amp;EOMONTH(DATE(O$1,O$2,1),0)))</f>
        <v/>
      </c>
      <c r="P115" s="48" t="str">
        <f>IF($D115="","", (SUMIFS(Transacoes!$D$3:$D1000,Transacoes!$C$3:$C1000,$D115,Transacoes!$B$3:$B1000,"C", Transacoes!$A$3:$A1000, "&lt;"&amp;EOMONTH(DATE(P$1,P$2,1),0))-SUMIFS(Transacoes!$D$3:$D1000,Transacoes!$C$3:$C1000,$D115,Transacoes!$B$3:$B1000,"V", Transacoes!$A$3:$A1000, "&lt;"&amp;EOMONTH(DATE(P$1,P$2,1),0)))*SUMIFS(Prov_Auto!$E$3:$E1000, Prov_Auto!$A$3:$A1000, $D115, Prov_Auto!$D$3:$D1000,"&gt;="&amp;DATE(P$1,P$2,1),Prov_Auto!$D$3:$D1000, "&lt;="&amp;EOMONTH(DATE(P$1,P$2,1),0)))</f>
        <v/>
      </c>
      <c r="Q115" s="48" t="str">
        <f>IF($D115="","", (SUMIFS(Transacoes!$D$3:$D1000,Transacoes!$C$3:$C1000,$D115,Transacoes!$B$3:$B1000,"C", Transacoes!$A$3:$A1000, "&lt;"&amp;EOMONTH(DATE(Q$1,Q$2,1),0))-SUMIFS(Transacoes!$D$3:$D1000,Transacoes!$C$3:$C1000,$D115,Transacoes!$B$3:$B1000,"V", Transacoes!$A$3:$A1000, "&lt;"&amp;EOMONTH(DATE(Q$1,Q$2,1),0)))*SUMIFS(Prov_Auto!$E$3:$E1000, Prov_Auto!$A$3:$A1000, $D115, Prov_Auto!$D$3:$D1000,"&gt;="&amp;DATE(Q$1,Q$2,1),Prov_Auto!$D$3:$D1000, "&lt;="&amp;EOMONTH(DATE(Q$1,Q$2,1),0)))</f>
        <v/>
      </c>
      <c r="R115" s="47"/>
    </row>
    <row r="116">
      <c r="A116" s="47"/>
      <c r="B116" s="47"/>
      <c r="C116" s="47"/>
      <c r="D116" s="87"/>
      <c r="E116" s="48" t="str">
        <f>IF($D116="","", (SUMIFS(Transacoes!$D$3:$D1000,Transacoes!$C$3:$C1000,$D116,Transacoes!$B$3:$B1000,"C", Transacoes!$A$3:$A1000, "&lt;"&amp;EOMONTH(DATE(E$1,E$2,1),0))-SUMIFS(Transacoes!$D$3:$D1000,Transacoes!$C$3:$C1000,$D116,Transacoes!$B$3:$B1000,"V", Transacoes!$A$3:$A1000, "&lt;"&amp;EOMONTH(DATE(E$1,E$2,1),0)))*SUMIFS(Prov_Auto!$E$3:$E1000, Prov_Auto!$A$3:$A1000, $D116, Prov_Auto!$D$3:$D1000,"&gt;="&amp;DATE(E$1,E$2,1),Prov_Auto!$D$3:$D1000, "&lt;="&amp;EOMONTH(DATE(E$1,E$2,1),0)))</f>
        <v/>
      </c>
      <c r="F116" s="48" t="str">
        <f>IF($D116="","", (SUMIFS(Transacoes!$D$3:$D1000,Transacoes!$C$3:$C1000,$D116,Transacoes!$B$3:$B1000,"C", Transacoes!$A$3:$A1000, "&lt;"&amp;EOMONTH(DATE(F$1,F$2,1),0))-SUMIFS(Transacoes!$D$3:$D1000,Transacoes!$C$3:$C1000,$D116,Transacoes!$B$3:$B1000,"V", Transacoes!$A$3:$A1000, "&lt;"&amp;EOMONTH(DATE(F$1,F$2,1),0)))*SUMIFS(Prov_Auto!$E$3:$E1000, Prov_Auto!$A$3:$A1000, $D116, Prov_Auto!$D$3:$D1000,"&gt;="&amp;DATE(F$1,F$2,1),Prov_Auto!$D$3:$D1000, "&lt;="&amp;EOMONTH(DATE(F$1,F$2,1),0)))</f>
        <v/>
      </c>
      <c r="G116" s="48" t="str">
        <f>IF($D116="","", (SUMIFS(Transacoes!$D$3:$D1000,Transacoes!$C$3:$C1000,$D116,Transacoes!$B$3:$B1000,"C", Transacoes!$A$3:$A1000, "&lt;"&amp;EOMONTH(DATE(G$1,G$2,1),0))-SUMIFS(Transacoes!$D$3:$D1000,Transacoes!$C$3:$C1000,$D116,Transacoes!$B$3:$B1000,"V", Transacoes!$A$3:$A1000, "&lt;"&amp;EOMONTH(DATE(G$1,G$2,1),0)))*SUMIFS(Prov_Auto!$E$3:$E1000, Prov_Auto!$A$3:$A1000, $D116, Prov_Auto!$D$3:$D1000,"&gt;="&amp;DATE(G$1,G$2,1),Prov_Auto!$D$3:$D1000, "&lt;="&amp;EOMONTH(DATE(G$1,G$2,1),0)))</f>
        <v/>
      </c>
      <c r="H116" s="48" t="str">
        <f>IF($D116="","", (SUMIFS(Transacoes!$D$3:$D1000,Transacoes!$C$3:$C1000,$D116,Transacoes!$B$3:$B1000,"C", Transacoes!$A$3:$A1000, "&lt;"&amp;EOMONTH(DATE(H$1,H$2,1),0))-SUMIFS(Transacoes!$D$3:$D1000,Transacoes!$C$3:$C1000,$D116,Transacoes!$B$3:$B1000,"V", Transacoes!$A$3:$A1000, "&lt;"&amp;EOMONTH(DATE(H$1,H$2,1),0)))*SUMIFS(Prov_Auto!$E$3:$E1000, Prov_Auto!$A$3:$A1000, $D116, Prov_Auto!$D$3:$D1000,"&gt;="&amp;DATE(H$1,H$2,1),Prov_Auto!$D$3:$D1000, "&lt;="&amp;EOMONTH(DATE(H$1,H$2,1),0)))</f>
        <v/>
      </c>
      <c r="I116" s="48" t="str">
        <f>IF($D116="","", (SUMIFS(Transacoes!$D$3:$D1000,Transacoes!$C$3:$C1000,$D116,Transacoes!$B$3:$B1000,"C", Transacoes!$A$3:$A1000, "&lt;"&amp;EOMONTH(DATE(I$1,I$2,1),0))-SUMIFS(Transacoes!$D$3:$D1000,Transacoes!$C$3:$C1000,$D116,Transacoes!$B$3:$B1000,"V", Transacoes!$A$3:$A1000, "&lt;"&amp;EOMONTH(DATE(I$1,I$2,1),0)))*SUMIFS(Prov_Auto!$E$3:$E1000, Prov_Auto!$A$3:$A1000, $D116, Prov_Auto!$D$3:$D1000,"&gt;="&amp;DATE(I$1,I$2,1),Prov_Auto!$D$3:$D1000, "&lt;="&amp;EOMONTH(DATE(I$1,I$2,1),0)))</f>
        <v/>
      </c>
      <c r="J116" s="48" t="str">
        <f>IF($D116="","", (SUMIFS(Transacoes!$D$3:$D1000,Transacoes!$C$3:$C1000,$D116,Transacoes!$B$3:$B1000,"C", Transacoes!$A$3:$A1000, "&lt;"&amp;EOMONTH(DATE(J$1,J$2,1),0))-SUMIFS(Transacoes!$D$3:$D1000,Transacoes!$C$3:$C1000,$D116,Transacoes!$B$3:$B1000,"V", Transacoes!$A$3:$A1000, "&lt;"&amp;EOMONTH(DATE(J$1,J$2,1),0)))*SUMIFS(Prov_Auto!$E$3:$E1000, Prov_Auto!$A$3:$A1000, $D116, Prov_Auto!$D$3:$D1000,"&gt;="&amp;DATE(J$1,J$2,1),Prov_Auto!$D$3:$D1000, "&lt;="&amp;EOMONTH(DATE(J$1,J$2,1),0)))</f>
        <v/>
      </c>
      <c r="K116" s="48" t="str">
        <f>IF($D116="","", (SUMIFS(Transacoes!$D$3:$D1000,Transacoes!$C$3:$C1000,$D116,Transacoes!$B$3:$B1000,"C", Transacoes!$A$3:$A1000, "&lt;"&amp;EOMONTH(DATE(K$1,K$2,1),0))-SUMIFS(Transacoes!$D$3:$D1000,Transacoes!$C$3:$C1000,$D116,Transacoes!$B$3:$B1000,"V", Transacoes!$A$3:$A1000, "&lt;"&amp;EOMONTH(DATE(K$1,K$2,1),0)))*SUMIFS(Prov_Auto!$E$3:$E1000, Prov_Auto!$A$3:$A1000, $D116, Prov_Auto!$D$3:$D1000,"&gt;="&amp;DATE(K$1,K$2,1),Prov_Auto!$D$3:$D1000, "&lt;="&amp;EOMONTH(DATE(K$1,K$2,1),0)))</f>
        <v/>
      </c>
      <c r="L116" s="48" t="str">
        <f>IF($D116="","", (SUMIFS(Transacoes!$D$3:$D1000,Transacoes!$C$3:$C1000,$D116,Transacoes!$B$3:$B1000,"C", Transacoes!$A$3:$A1000, "&lt;"&amp;EOMONTH(DATE(L$1,L$2,1),0))-SUMIFS(Transacoes!$D$3:$D1000,Transacoes!$C$3:$C1000,$D116,Transacoes!$B$3:$B1000,"V", Transacoes!$A$3:$A1000, "&lt;"&amp;EOMONTH(DATE(L$1,L$2,1),0)))*SUMIFS(Prov_Auto!$E$3:$E1000, Prov_Auto!$A$3:$A1000, $D116, Prov_Auto!$D$3:$D1000,"&gt;="&amp;DATE(L$1,L$2,1),Prov_Auto!$D$3:$D1000, "&lt;="&amp;EOMONTH(DATE(L$1,L$2,1),0)))</f>
        <v/>
      </c>
      <c r="M116" s="48" t="str">
        <f>IF($D116="","", (SUMIFS(Transacoes!$D$3:$D1000,Transacoes!$C$3:$C1000,$D116,Transacoes!$B$3:$B1000,"C", Transacoes!$A$3:$A1000, "&lt;"&amp;EOMONTH(DATE(M$1,M$2,1),0))-SUMIFS(Transacoes!$D$3:$D1000,Transacoes!$C$3:$C1000,$D116,Transacoes!$B$3:$B1000,"V", Transacoes!$A$3:$A1000, "&lt;"&amp;EOMONTH(DATE(M$1,M$2,1),0)))*SUMIFS(Prov_Auto!$E$3:$E1000, Prov_Auto!$A$3:$A1000, $D116, Prov_Auto!$D$3:$D1000,"&gt;="&amp;DATE(M$1,M$2,1),Prov_Auto!$D$3:$D1000, "&lt;="&amp;EOMONTH(DATE(M$1,M$2,1),0)))</f>
        <v/>
      </c>
      <c r="N116" s="48" t="str">
        <f>IF($D116="","", (SUMIFS(Transacoes!$D$3:$D1000,Transacoes!$C$3:$C1000,$D116,Transacoes!$B$3:$B1000,"C", Transacoes!$A$3:$A1000, "&lt;"&amp;EOMONTH(DATE(N$1,N$2,1),0))-SUMIFS(Transacoes!$D$3:$D1000,Transacoes!$C$3:$C1000,$D116,Transacoes!$B$3:$B1000,"V", Transacoes!$A$3:$A1000, "&lt;"&amp;EOMONTH(DATE(N$1,N$2,1),0)))*SUMIFS(Prov_Auto!$E$3:$E1000, Prov_Auto!$A$3:$A1000, $D116, Prov_Auto!$D$3:$D1000,"&gt;="&amp;DATE(N$1,N$2,1),Prov_Auto!$D$3:$D1000, "&lt;="&amp;EOMONTH(DATE(N$1,N$2,1),0)))</f>
        <v/>
      </c>
      <c r="O116" s="48" t="str">
        <f>IF($D116="","", (SUMIFS(Transacoes!$D$3:$D1000,Transacoes!$C$3:$C1000,$D116,Transacoes!$B$3:$B1000,"C", Transacoes!$A$3:$A1000, "&lt;"&amp;EOMONTH(DATE(O$1,O$2,1),0))-SUMIFS(Transacoes!$D$3:$D1000,Transacoes!$C$3:$C1000,$D116,Transacoes!$B$3:$B1000,"V", Transacoes!$A$3:$A1000, "&lt;"&amp;EOMONTH(DATE(O$1,O$2,1),0)))*SUMIFS(Prov_Auto!$E$3:$E1000, Prov_Auto!$A$3:$A1000, $D116, Prov_Auto!$D$3:$D1000,"&gt;="&amp;DATE(O$1,O$2,1),Prov_Auto!$D$3:$D1000, "&lt;="&amp;EOMONTH(DATE(O$1,O$2,1),0)))</f>
        <v/>
      </c>
      <c r="P116" s="48" t="str">
        <f>IF($D116="","", (SUMIFS(Transacoes!$D$3:$D1000,Transacoes!$C$3:$C1000,$D116,Transacoes!$B$3:$B1000,"C", Transacoes!$A$3:$A1000, "&lt;"&amp;EOMONTH(DATE(P$1,P$2,1),0))-SUMIFS(Transacoes!$D$3:$D1000,Transacoes!$C$3:$C1000,$D116,Transacoes!$B$3:$B1000,"V", Transacoes!$A$3:$A1000, "&lt;"&amp;EOMONTH(DATE(P$1,P$2,1),0)))*SUMIFS(Prov_Auto!$E$3:$E1000, Prov_Auto!$A$3:$A1000, $D116, Prov_Auto!$D$3:$D1000,"&gt;="&amp;DATE(P$1,P$2,1),Prov_Auto!$D$3:$D1000, "&lt;="&amp;EOMONTH(DATE(P$1,P$2,1),0)))</f>
        <v/>
      </c>
      <c r="Q116" s="48" t="str">
        <f>IF($D116="","", (SUMIFS(Transacoes!$D$3:$D1000,Transacoes!$C$3:$C1000,$D116,Transacoes!$B$3:$B1000,"C", Transacoes!$A$3:$A1000, "&lt;"&amp;EOMONTH(DATE(Q$1,Q$2,1),0))-SUMIFS(Transacoes!$D$3:$D1000,Transacoes!$C$3:$C1000,$D116,Transacoes!$B$3:$B1000,"V", Transacoes!$A$3:$A1000, "&lt;"&amp;EOMONTH(DATE(Q$1,Q$2,1),0)))*SUMIFS(Prov_Auto!$E$3:$E1000, Prov_Auto!$A$3:$A1000, $D116, Prov_Auto!$D$3:$D1000,"&gt;="&amp;DATE(Q$1,Q$2,1),Prov_Auto!$D$3:$D1000, "&lt;="&amp;EOMONTH(DATE(Q$1,Q$2,1),0)))</f>
        <v/>
      </c>
      <c r="R116" s="47"/>
    </row>
    <row r="117">
      <c r="A117" s="47"/>
      <c r="B117" s="47"/>
      <c r="C117" s="47"/>
      <c r="D117" s="87"/>
      <c r="E117" s="48" t="str">
        <f>IF($D117="","", (SUMIFS(Transacoes!$D$3:$D1000,Transacoes!$C$3:$C1000,$D117,Transacoes!$B$3:$B1000,"C", Transacoes!$A$3:$A1000, "&lt;"&amp;EOMONTH(DATE(E$1,E$2,1),0))-SUMIFS(Transacoes!$D$3:$D1000,Transacoes!$C$3:$C1000,$D117,Transacoes!$B$3:$B1000,"V", Transacoes!$A$3:$A1000, "&lt;"&amp;EOMONTH(DATE(E$1,E$2,1),0)))*SUMIFS(Prov_Auto!$E$3:$E1000, Prov_Auto!$A$3:$A1000, $D117, Prov_Auto!$D$3:$D1000,"&gt;="&amp;DATE(E$1,E$2,1),Prov_Auto!$D$3:$D1000, "&lt;="&amp;EOMONTH(DATE(E$1,E$2,1),0)))</f>
        <v/>
      </c>
      <c r="F117" s="48" t="str">
        <f>IF($D117="","", (SUMIFS(Transacoes!$D$3:$D1000,Transacoes!$C$3:$C1000,$D117,Transacoes!$B$3:$B1000,"C", Transacoes!$A$3:$A1000, "&lt;"&amp;EOMONTH(DATE(F$1,F$2,1),0))-SUMIFS(Transacoes!$D$3:$D1000,Transacoes!$C$3:$C1000,$D117,Transacoes!$B$3:$B1000,"V", Transacoes!$A$3:$A1000, "&lt;"&amp;EOMONTH(DATE(F$1,F$2,1),0)))*SUMIFS(Prov_Auto!$E$3:$E1000, Prov_Auto!$A$3:$A1000, $D117, Prov_Auto!$D$3:$D1000,"&gt;="&amp;DATE(F$1,F$2,1),Prov_Auto!$D$3:$D1000, "&lt;="&amp;EOMONTH(DATE(F$1,F$2,1),0)))</f>
        <v/>
      </c>
      <c r="G117" s="48" t="str">
        <f>IF($D117="","", (SUMIFS(Transacoes!$D$3:$D1000,Transacoes!$C$3:$C1000,$D117,Transacoes!$B$3:$B1000,"C", Transacoes!$A$3:$A1000, "&lt;"&amp;EOMONTH(DATE(G$1,G$2,1),0))-SUMIFS(Transacoes!$D$3:$D1000,Transacoes!$C$3:$C1000,$D117,Transacoes!$B$3:$B1000,"V", Transacoes!$A$3:$A1000, "&lt;"&amp;EOMONTH(DATE(G$1,G$2,1),0)))*SUMIFS(Prov_Auto!$E$3:$E1000, Prov_Auto!$A$3:$A1000, $D117, Prov_Auto!$D$3:$D1000,"&gt;="&amp;DATE(G$1,G$2,1),Prov_Auto!$D$3:$D1000, "&lt;="&amp;EOMONTH(DATE(G$1,G$2,1),0)))</f>
        <v/>
      </c>
      <c r="H117" s="48" t="str">
        <f>IF($D117="","", (SUMIFS(Transacoes!$D$3:$D1000,Transacoes!$C$3:$C1000,$D117,Transacoes!$B$3:$B1000,"C", Transacoes!$A$3:$A1000, "&lt;"&amp;EOMONTH(DATE(H$1,H$2,1),0))-SUMIFS(Transacoes!$D$3:$D1000,Transacoes!$C$3:$C1000,$D117,Transacoes!$B$3:$B1000,"V", Transacoes!$A$3:$A1000, "&lt;"&amp;EOMONTH(DATE(H$1,H$2,1),0)))*SUMIFS(Prov_Auto!$E$3:$E1000, Prov_Auto!$A$3:$A1000, $D117, Prov_Auto!$D$3:$D1000,"&gt;="&amp;DATE(H$1,H$2,1),Prov_Auto!$D$3:$D1000, "&lt;="&amp;EOMONTH(DATE(H$1,H$2,1),0)))</f>
        <v/>
      </c>
      <c r="I117" s="48" t="str">
        <f>IF($D117="","", (SUMIFS(Transacoes!$D$3:$D1000,Transacoes!$C$3:$C1000,$D117,Transacoes!$B$3:$B1000,"C", Transacoes!$A$3:$A1000, "&lt;"&amp;EOMONTH(DATE(I$1,I$2,1),0))-SUMIFS(Transacoes!$D$3:$D1000,Transacoes!$C$3:$C1000,$D117,Transacoes!$B$3:$B1000,"V", Transacoes!$A$3:$A1000, "&lt;"&amp;EOMONTH(DATE(I$1,I$2,1),0)))*SUMIFS(Prov_Auto!$E$3:$E1000, Prov_Auto!$A$3:$A1000, $D117, Prov_Auto!$D$3:$D1000,"&gt;="&amp;DATE(I$1,I$2,1),Prov_Auto!$D$3:$D1000, "&lt;="&amp;EOMONTH(DATE(I$1,I$2,1),0)))</f>
        <v/>
      </c>
      <c r="J117" s="48" t="str">
        <f>IF($D117="","", (SUMIFS(Transacoes!$D$3:$D1000,Transacoes!$C$3:$C1000,$D117,Transacoes!$B$3:$B1000,"C", Transacoes!$A$3:$A1000, "&lt;"&amp;EOMONTH(DATE(J$1,J$2,1),0))-SUMIFS(Transacoes!$D$3:$D1000,Transacoes!$C$3:$C1000,$D117,Transacoes!$B$3:$B1000,"V", Transacoes!$A$3:$A1000, "&lt;"&amp;EOMONTH(DATE(J$1,J$2,1),0)))*SUMIFS(Prov_Auto!$E$3:$E1000, Prov_Auto!$A$3:$A1000, $D117, Prov_Auto!$D$3:$D1000,"&gt;="&amp;DATE(J$1,J$2,1),Prov_Auto!$D$3:$D1000, "&lt;="&amp;EOMONTH(DATE(J$1,J$2,1),0)))</f>
        <v/>
      </c>
      <c r="K117" s="48" t="str">
        <f>IF($D117="","", (SUMIFS(Transacoes!$D$3:$D1000,Transacoes!$C$3:$C1000,$D117,Transacoes!$B$3:$B1000,"C", Transacoes!$A$3:$A1000, "&lt;"&amp;EOMONTH(DATE(K$1,K$2,1),0))-SUMIFS(Transacoes!$D$3:$D1000,Transacoes!$C$3:$C1000,$D117,Transacoes!$B$3:$B1000,"V", Transacoes!$A$3:$A1000, "&lt;"&amp;EOMONTH(DATE(K$1,K$2,1),0)))*SUMIFS(Prov_Auto!$E$3:$E1000, Prov_Auto!$A$3:$A1000, $D117, Prov_Auto!$D$3:$D1000,"&gt;="&amp;DATE(K$1,K$2,1),Prov_Auto!$D$3:$D1000, "&lt;="&amp;EOMONTH(DATE(K$1,K$2,1),0)))</f>
        <v/>
      </c>
      <c r="L117" s="48" t="str">
        <f>IF($D117="","", (SUMIFS(Transacoes!$D$3:$D1000,Transacoes!$C$3:$C1000,$D117,Transacoes!$B$3:$B1000,"C", Transacoes!$A$3:$A1000, "&lt;"&amp;EOMONTH(DATE(L$1,L$2,1),0))-SUMIFS(Transacoes!$D$3:$D1000,Transacoes!$C$3:$C1000,$D117,Transacoes!$B$3:$B1000,"V", Transacoes!$A$3:$A1000, "&lt;"&amp;EOMONTH(DATE(L$1,L$2,1),0)))*SUMIFS(Prov_Auto!$E$3:$E1000, Prov_Auto!$A$3:$A1000, $D117, Prov_Auto!$D$3:$D1000,"&gt;="&amp;DATE(L$1,L$2,1),Prov_Auto!$D$3:$D1000, "&lt;="&amp;EOMONTH(DATE(L$1,L$2,1),0)))</f>
        <v/>
      </c>
      <c r="M117" s="48" t="str">
        <f>IF($D117="","", (SUMIFS(Transacoes!$D$3:$D1000,Transacoes!$C$3:$C1000,$D117,Transacoes!$B$3:$B1000,"C", Transacoes!$A$3:$A1000, "&lt;"&amp;EOMONTH(DATE(M$1,M$2,1),0))-SUMIFS(Transacoes!$D$3:$D1000,Transacoes!$C$3:$C1000,$D117,Transacoes!$B$3:$B1000,"V", Transacoes!$A$3:$A1000, "&lt;"&amp;EOMONTH(DATE(M$1,M$2,1),0)))*SUMIFS(Prov_Auto!$E$3:$E1000, Prov_Auto!$A$3:$A1000, $D117, Prov_Auto!$D$3:$D1000,"&gt;="&amp;DATE(M$1,M$2,1),Prov_Auto!$D$3:$D1000, "&lt;="&amp;EOMONTH(DATE(M$1,M$2,1),0)))</f>
        <v/>
      </c>
      <c r="N117" s="48" t="str">
        <f>IF($D117="","", (SUMIFS(Transacoes!$D$3:$D1000,Transacoes!$C$3:$C1000,$D117,Transacoes!$B$3:$B1000,"C", Transacoes!$A$3:$A1000, "&lt;"&amp;EOMONTH(DATE(N$1,N$2,1),0))-SUMIFS(Transacoes!$D$3:$D1000,Transacoes!$C$3:$C1000,$D117,Transacoes!$B$3:$B1000,"V", Transacoes!$A$3:$A1000, "&lt;"&amp;EOMONTH(DATE(N$1,N$2,1),0)))*SUMIFS(Prov_Auto!$E$3:$E1000, Prov_Auto!$A$3:$A1000, $D117, Prov_Auto!$D$3:$D1000,"&gt;="&amp;DATE(N$1,N$2,1),Prov_Auto!$D$3:$D1000, "&lt;="&amp;EOMONTH(DATE(N$1,N$2,1),0)))</f>
        <v/>
      </c>
      <c r="O117" s="48" t="str">
        <f>IF($D117="","", (SUMIFS(Transacoes!$D$3:$D1000,Transacoes!$C$3:$C1000,$D117,Transacoes!$B$3:$B1000,"C", Transacoes!$A$3:$A1000, "&lt;"&amp;EOMONTH(DATE(O$1,O$2,1),0))-SUMIFS(Transacoes!$D$3:$D1000,Transacoes!$C$3:$C1000,$D117,Transacoes!$B$3:$B1000,"V", Transacoes!$A$3:$A1000, "&lt;"&amp;EOMONTH(DATE(O$1,O$2,1),0)))*SUMIFS(Prov_Auto!$E$3:$E1000, Prov_Auto!$A$3:$A1000, $D117, Prov_Auto!$D$3:$D1000,"&gt;="&amp;DATE(O$1,O$2,1),Prov_Auto!$D$3:$D1000, "&lt;="&amp;EOMONTH(DATE(O$1,O$2,1),0)))</f>
        <v/>
      </c>
      <c r="P117" s="48" t="str">
        <f>IF($D117="","", (SUMIFS(Transacoes!$D$3:$D1000,Transacoes!$C$3:$C1000,$D117,Transacoes!$B$3:$B1000,"C", Transacoes!$A$3:$A1000, "&lt;"&amp;EOMONTH(DATE(P$1,P$2,1),0))-SUMIFS(Transacoes!$D$3:$D1000,Transacoes!$C$3:$C1000,$D117,Transacoes!$B$3:$B1000,"V", Transacoes!$A$3:$A1000, "&lt;"&amp;EOMONTH(DATE(P$1,P$2,1),0)))*SUMIFS(Prov_Auto!$E$3:$E1000, Prov_Auto!$A$3:$A1000, $D117, Prov_Auto!$D$3:$D1000,"&gt;="&amp;DATE(P$1,P$2,1),Prov_Auto!$D$3:$D1000, "&lt;="&amp;EOMONTH(DATE(P$1,P$2,1),0)))</f>
        <v/>
      </c>
      <c r="Q117" s="48" t="str">
        <f>IF($D117="","", (SUMIFS(Transacoes!$D$3:$D1000,Transacoes!$C$3:$C1000,$D117,Transacoes!$B$3:$B1000,"C", Transacoes!$A$3:$A1000, "&lt;"&amp;EOMONTH(DATE(Q$1,Q$2,1),0))-SUMIFS(Transacoes!$D$3:$D1000,Transacoes!$C$3:$C1000,$D117,Transacoes!$B$3:$B1000,"V", Transacoes!$A$3:$A1000, "&lt;"&amp;EOMONTH(DATE(Q$1,Q$2,1),0)))*SUMIFS(Prov_Auto!$E$3:$E1000, Prov_Auto!$A$3:$A1000, $D117, Prov_Auto!$D$3:$D1000,"&gt;="&amp;DATE(Q$1,Q$2,1),Prov_Auto!$D$3:$D1000, "&lt;="&amp;EOMONTH(DATE(Q$1,Q$2,1),0)))</f>
        <v/>
      </c>
      <c r="R117" s="47"/>
    </row>
    <row r="118">
      <c r="A118" s="47"/>
      <c r="B118" s="47"/>
      <c r="C118" s="47"/>
      <c r="D118" s="87"/>
      <c r="E118" s="48" t="str">
        <f>IF($D118="","", (SUMIFS(Transacoes!$D$3:$D1000,Transacoes!$C$3:$C1000,$D118,Transacoes!$B$3:$B1000,"C", Transacoes!$A$3:$A1000, "&lt;"&amp;EOMONTH(DATE(E$1,E$2,1),0))-SUMIFS(Transacoes!$D$3:$D1000,Transacoes!$C$3:$C1000,$D118,Transacoes!$B$3:$B1000,"V", Transacoes!$A$3:$A1000, "&lt;"&amp;EOMONTH(DATE(E$1,E$2,1),0)))*SUMIFS(Prov_Auto!$E$3:$E1000, Prov_Auto!$A$3:$A1000, $D118, Prov_Auto!$D$3:$D1000,"&gt;="&amp;DATE(E$1,E$2,1),Prov_Auto!$D$3:$D1000, "&lt;="&amp;EOMONTH(DATE(E$1,E$2,1),0)))</f>
        <v/>
      </c>
      <c r="F118" s="48" t="str">
        <f>IF($D118="","", (SUMIFS(Transacoes!$D$3:$D1000,Transacoes!$C$3:$C1000,$D118,Transacoes!$B$3:$B1000,"C", Transacoes!$A$3:$A1000, "&lt;"&amp;EOMONTH(DATE(F$1,F$2,1),0))-SUMIFS(Transacoes!$D$3:$D1000,Transacoes!$C$3:$C1000,$D118,Transacoes!$B$3:$B1000,"V", Transacoes!$A$3:$A1000, "&lt;"&amp;EOMONTH(DATE(F$1,F$2,1),0)))*SUMIFS(Prov_Auto!$E$3:$E1000, Prov_Auto!$A$3:$A1000, $D118, Prov_Auto!$D$3:$D1000,"&gt;="&amp;DATE(F$1,F$2,1),Prov_Auto!$D$3:$D1000, "&lt;="&amp;EOMONTH(DATE(F$1,F$2,1),0)))</f>
        <v/>
      </c>
      <c r="G118" s="48" t="str">
        <f>IF($D118="","", (SUMIFS(Transacoes!$D$3:$D1000,Transacoes!$C$3:$C1000,$D118,Transacoes!$B$3:$B1000,"C", Transacoes!$A$3:$A1000, "&lt;"&amp;EOMONTH(DATE(G$1,G$2,1),0))-SUMIFS(Transacoes!$D$3:$D1000,Transacoes!$C$3:$C1000,$D118,Transacoes!$B$3:$B1000,"V", Transacoes!$A$3:$A1000, "&lt;"&amp;EOMONTH(DATE(G$1,G$2,1),0)))*SUMIFS(Prov_Auto!$E$3:$E1000, Prov_Auto!$A$3:$A1000, $D118, Prov_Auto!$D$3:$D1000,"&gt;="&amp;DATE(G$1,G$2,1),Prov_Auto!$D$3:$D1000, "&lt;="&amp;EOMONTH(DATE(G$1,G$2,1),0)))</f>
        <v/>
      </c>
      <c r="H118" s="48" t="str">
        <f>IF($D118="","", (SUMIFS(Transacoes!$D$3:$D1000,Transacoes!$C$3:$C1000,$D118,Transacoes!$B$3:$B1000,"C", Transacoes!$A$3:$A1000, "&lt;"&amp;EOMONTH(DATE(H$1,H$2,1),0))-SUMIFS(Transacoes!$D$3:$D1000,Transacoes!$C$3:$C1000,$D118,Transacoes!$B$3:$B1000,"V", Transacoes!$A$3:$A1000, "&lt;"&amp;EOMONTH(DATE(H$1,H$2,1),0)))*SUMIFS(Prov_Auto!$E$3:$E1000, Prov_Auto!$A$3:$A1000, $D118, Prov_Auto!$D$3:$D1000,"&gt;="&amp;DATE(H$1,H$2,1),Prov_Auto!$D$3:$D1000, "&lt;="&amp;EOMONTH(DATE(H$1,H$2,1),0)))</f>
        <v/>
      </c>
      <c r="I118" s="48" t="str">
        <f>IF($D118="","", (SUMIFS(Transacoes!$D$3:$D1000,Transacoes!$C$3:$C1000,$D118,Transacoes!$B$3:$B1000,"C", Transacoes!$A$3:$A1000, "&lt;"&amp;EOMONTH(DATE(I$1,I$2,1),0))-SUMIFS(Transacoes!$D$3:$D1000,Transacoes!$C$3:$C1000,$D118,Transacoes!$B$3:$B1000,"V", Transacoes!$A$3:$A1000, "&lt;"&amp;EOMONTH(DATE(I$1,I$2,1),0)))*SUMIFS(Prov_Auto!$E$3:$E1000, Prov_Auto!$A$3:$A1000, $D118, Prov_Auto!$D$3:$D1000,"&gt;="&amp;DATE(I$1,I$2,1),Prov_Auto!$D$3:$D1000, "&lt;="&amp;EOMONTH(DATE(I$1,I$2,1),0)))</f>
        <v/>
      </c>
      <c r="J118" s="48" t="str">
        <f>IF($D118="","", (SUMIFS(Transacoes!$D$3:$D1000,Transacoes!$C$3:$C1000,$D118,Transacoes!$B$3:$B1000,"C", Transacoes!$A$3:$A1000, "&lt;"&amp;EOMONTH(DATE(J$1,J$2,1),0))-SUMIFS(Transacoes!$D$3:$D1000,Transacoes!$C$3:$C1000,$D118,Transacoes!$B$3:$B1000,"V", Transacoes!$A$3:$A1000, "&lt;"&amp;EOMONTH(DATE(J$1,J$2,1),0)))*SUMIFS(Prov_Auto!$E$3:$E1000, Prov_Auto!$A$3:$A1000, $D118, Prov_Auto!$D$3:$D1000,"&gt;="&amp;DATE(J$1,J$2,1),Prov_Auto!$D$3:$D1000, "&lt;="&amp;EOMONTH(DATE(J$1,J$2,1),0)))</f>
        <v/>
      </c>
      <c r="K118" s="48" t="str">
        <f>IF($D118="","", (SUMIFS(Transacoes!$D$3:$D1000,Transacoes!$C$3:$C1000,$D118,Transacoes!$B$3:$B1000,"C", Transacoes!$A$3:$A1000, "&lt;"&amp;EOMONTH(DATE(K$1,K$2,1),0))-SUMIFS(Transacoes!$D$3:$D1000,Transacoes!$C$3:$C1000,$D118,Transacoes!$B$3:$B1000,"V", Transacoes!$A$3:$A1000, "&lt;"&amp;EOMONTH(DATE(K$1,K$2,1),0)))*SUMIFS(Prov_Auto!$E$3:$E1000, Prov_Auto!$A$3:$A1000, $D118, Prov_Auto!$D$3:$D1000,"&gt;="&amp;DATE(K$1,K$2,1),Prov_Auto!$D$3:$D1000, "&lt;="&amp;EOMONTH(DATE(K$1,K$2,1),0)))</f>
        <v/>
      </c>
      <c r="L118" s="48" t="str">
        <f>IF($D118="","", (SUMIFS(Transacoes!$D$3:$D1000,Transacoes!$C$3:$C1000,$D118,Transacoes!$B$3:$B1000,"C", Transacoes!$A$3:$A1000, "&lt;"&amp;EOMONTH(DATE(L$1,L$2,1),0))-SUMIFS(Transacoes!$D$3:$D1000,Transacoes!$C$3:$C1000,$D118,Transacoes!$B$3:$B1000,"V", Transacoes!$A$3:$A1000, "&lt;"&amp;EOMONTH(DATE(L$1,L$2,1),0)))*SUMIFS(Prov_Auto!$E$3:$E1000, Prov_Auto!$A$3:$A1000, $D118, Prov_Auto!$D$3:$D1000,"&gt;="&amp;DATE(L$1,L$2,1),Prov_Auto!$D$3:$D1000, "&lt;="&amp;EOMONTH(DATE(L$1,L$2,1),0)))</f>
        <v/>
      </c>
      <c r="M118" s="48" t="str">
        <f>IF($D118="","", (SUMIFS(Transacoes!$D$3:$D1000,Transacoes!$C$3:$C1000,$D118,Transacoes!$B$3:$B1000,"C", Transacoes!$A$3:$A1000, "&lt;"&amp;EOMONTH(DATE(M$1,M$2,1),0))-SUMIFS(Transacoes!$D$3:$D1000,Transacoes!$C$3:$C1000,$D118,Transacoes!$B$3:$B1000,"V", Transacoes!$A$3:$A1000, "&lt;"&amp;EOMONTH(DATE(M$1,M$2,1),0)))*SUMIFS(Prov_Auto!$E$3:$E1000, Prov_Auto!$A$3:$A1000, $D118, Prov_Auto!$D$3:$D1000,"&gt;="&amp;DATE(M$1,M$2,1),Prov_Auto!$D$3:$D1000, "&lt;="&amp;EOMONTH(DATE(M$1,M$2,1),0)))</f>
        <v/>
      </c>
      <c r="N118" s="48" t="str">
        <f>IF($D118="","", (SUMIFS(Transacoes!$D$3:$D1000,Transacoes!$C$3:$C1000,$D118,Transacoes!$B$3:$B1000,"C", Transacoes!$A$3:$A1000, "&lt;"&amp;EOMONTH(DATE(N$1,N$2,1),0))-SUMIFS(Transacoes!$D$3:$D1000,Transacoes!$C$3:$C1000,$D118,Transacoes!$B$3:$B1000,"V", Transacoes!$A$3:$A1000, "&lt;"&amp;EOMONTH(DATE(N$1,N$2,1),0)))*SUMIFS(Prov_Auto!$E$3:$E1000, Prov_Auto!$A$3:$A1000, $D118, Prov_Auto!$D$3:$D1000,"&gt;="&amp;DATE(N$1,N$2,1),Prov_Auto!$D$3:$D1000, "&lt;="&amp;EOMONTH(DATE(N$1,N$2,1),0)))</f>
        <v/>
      </c>
      <c r="O118" s="48" t="str">
        <f>IF($D118="","", (SUMIFS(Transacoes!$D$3:$D1000,Transacoes!$C$3:$C1000,$D118,Transacoes!$B$3:$B1000,"C", Transacoes!$A$3:$A1000, "&lt;"&amp;EOMONTH(DATE(O$1,O$2,1),0))-SUMIFS(Transacoes!$D$3:$D1000,Transacoes!$C$3:$C1000,$D118,Transacoes!$B$3:$B1000,"V", Transacoes!$A$3:$A1000, "&lt;"&amp;EOMONTH(DATE(O$1,O$2,1),0)))*SUMIFS(Prov_Auto!$E$3:$E1000, Prov_Auto!$A$3:$A1000, $D118, Prov_Auto!$D$3:$D1000,"&gt;="&amp;DATE(O$1,O$2,1),Prov_Auto!$D$3:$D1000, "&lt;="&amp;EOMONTH(DATE(O$1,O$2,1),0)))</f>
        <v/>
      </c>
      <c r="P118" s="48" t="str">
        <f>IF($D118="","", (SUMIFS(Transacoes!$D$3:$D1000,Transacoes!$C$3:$C1000,$D118,Transacoes!$B$3:$B1000,"C", Transacoes!$A$3:$A1000, "&lt;"&amp;EOMONTH(DATE(P$1,P$2,1),0))-SUMIFS(Transacoes!$D$3:$D1000,Transacoes!$C$3:$C1000,$D118,Transacoes!$B$3:$B1000,"V", Transacoes!$A$3:$A1000, "&lt;"&amp;EOMONTH(DATE(P$1,P$2,1),0)))*SUMIFS(Prov_Auto!$E$3:$E1000, Prov_Auto!$A$3:$A1000, $D118, Prov_Auto!$D$3:$D1000,"&gt;="&amp;DATE(P$1,P$2,1),Prov_Auto!$D$3:$D1000, "&lt;="&amp;EOMONTH(DATE(P$1,P$2,1),0)))</f>
        <v/>
      </c>
      <c r="Q118" s="48" t="str">
        <f>IF($D118="","", (SUMIFS(Transacoes!$D$3:$D1000,Transacoes!$C$3:$C1000,$D118,Transacoes!$B$3:$B1000,"C", Transacoes!$A$3:$A1000, "&lt;"&amp;EOMONTH(DATE(Q$1,Q$2,1),0))-SUMIFS(Transacoes!$D$3:$D1000,Transacoes!$C$3:$C1000,$D118,Transacoes!$B$3:$B1000,"V", Transacoes!$A$3:$A1000, "&lt;"&amp;EOMONTH(DATE(Q$1,Q$2,1),0)))*SUMIFS(Prov_Auto!$E$3:$E1000, Prov_Auto!$A$3:$A1000, $D118, Prov_Auto!$D$3:$D1000,"&gt;="&amp;DATE(Q$1,Q$2,1),Prov_Auto!$D$3:$D1000, "&lt;="&amp;EOMONTH(DATE(Q$1,Q$2,1),0)))</f>
        <v/>
      </c>
      <c r="R118" s="47"/>
    </row>
    <row r="119">
      <c r="A119" s="47"/>
      <c r="B119" s="47"/>
      <c r="C119" s="47"/>
      <c r="D119" s="87"/>
      <c r="E119" s="48" t="str">
        <f>IF($D119="","", (SUMIFS(Transacoes!$D$3:$D1000,Transacoes!$C$3:$C1000,$D119,Transacoes!$B$3:$B1000,"C", Transacoes!$A$3:$A1000, "&lt;"&amp;EOMONTH(DATE(E$1,E$2,1),0))-SUMIFS(Transacoes!$D$3:$D1000,Transacoes!$C$3:$C1000,$D119,Transacoes!$B$3:$B1000,"V", Transacoes!$A$3:$A1000, "&lt;"&amp;EOMONTH(DATE(E$1,E$2,1),0)))*SUMIFS(Prov_Auto!$E$3:$E1000, Prov_Auto!$A$3:$A1000, $D119, Prov_Auto!$D$3:$D1000,"&gt;="&amp;DATE(E$1,E$2,1),Prov_Auto!$D$3:$D1000, "&lt;="&amp;EOMONTH(DATE(E$1,E$2,1),0)))</f>
        <v/>
      </c>
      <c r="F119" s="48" t="str">
        <f>IF($D119="","", (SUMIFS(Transacoes!$D$3:$D1000,Transacoes!$C$3:$C1000,$D119,Transacoes!$B$3:$B1000,"C", Transacoes!$A$3:$A1000, "&lt;"&amp;EOMONTH(DATE(F$1,F$2,1),0))-SUMIFS(Transacoes!$D$3:$D1000,Transacoes!$C$3:$C1000,$D119,Transacoes!$B$3:$B1000,"V", Transacoes!$A$3:$A1000, "&lt;"&amp;EOMONTH(DATE(F$1,F$2,1),0)))*SUMIFS(Prov_Auto!$E$3:$E1000, Prov_Auto!$A$3:$A1000, $D119, Prov_Auto!$D$3:$D1000,"&gt;="&amp;DATE(F$1,F$2,1),Prov_Auto!$D$3:$D1000, "&lt;="&amp;EOMONTH(DATE(F$1,F$2,1),0)))</f>
        <v/>
      </c>
      <c r="G119" s="48" t="str">
        <f>IF($D119="","", (SUMIFS(Transacoes!$D$3:$D1000,Transacoes!$C$3:$C1000,$D119,Transacoes!$B$3:$B1000,"C", Transacoes!$A$3:$A1000, "&lt;"&amp;EOMONTH(DATE(G$1,G$2,1),0))-SUMIFS(Transacoes!$D$3:$D1000,Transacoes!$C$3:$C1000,$D119,Transacoes!$B$3:$B1000,"V", Transacoes!$A$3:$A1000, "&lt;"&amp;EOMONTH(DATE(G$1,G$2,1),0)))*SUMIFS(Prov_Auto!$E$3:$E1000, Prov_Auto!$A$3:$A1000, $D119, Prov_Auto!$D$3:$D1000,"&gt;="&amp;DATE(G$1,G$2,1),Prov_Auto!$D$3:$D1000, "&lt;="&amp;EOMONTH(DATE(G$1,G$2,1),0)))</f>
        <v/>
      </c>
      <c r="H119" s="48" t="str">
        <f>IF($D119="","", (SUMIFS(Transacoes!$D$3:$D1000,Transacoes!$C$3:$C1000,$D119,Transacoes!$B$3:$B1000,"C", Transacoes!$A$3:$A1000, "&lt;"&amp;EOMONTH(DATE(H$1,H$2,1),0))-SUMIFS(Transacoes!$D$3:$D1000,Transacoes!$C$3:$C1000,$D119,Transacoes!$B$3:$B1000,"V", Transacoes!$A$3:$A1000, "&lt;"&amp;EOMONTH(DATE(H$1,H$2,1),0)))*SUMIFS(Prov_Auto!$E$3:$E1000, Prov_Auto!$A$3:$A1000, $D119, Prov_Auto!$D$3:$D1000,"&gt;="&amp;DATE(H$1,H$2,1),Prov_Auto!$D$3:$D1000, "&lt;="&amp;EOMONTH(DATE(H$1,H$2,1),0)))</f>
        <v/>
      </c>
      <c r="I119" s="48" t="str">
        <f>IF($D119="","", (SUMIFS(Transacoes!$D$3:$D1000,Transacoes!$C$3:$C1000,$D119,Transacoes!$B$3:$B1000,"C", Transacoes!$A$3:$A1000, "&lt;"&amp;EOMONTH(DATE(I$1,I$2,1),0))-SUMIFS(Transacoes!$D$3:$D1000,Transacoes!$C$3:$C1000,$D119,Transacoes!$B$3:$B1000,"V", Transacoes!$A$3:$A1000, "&lt;"&amp;EOMONTH(DATE(I$1,I$2,1),0)))*SUMIFS(Prov_Auto!$E$3:$E1000, Prov_Auto!$A$3:$A1000, $D119, Prov_Auto!$D$3:$D1000,"&gt;="&amp;DATE(I$1,I$2,1),Prov_Auto!$D$3:$D1000, "&lt;="&amp;EOMONTH(DATE(I$1,I$2,1),0)))</f>
        <v/>
      </c>
      <c r="J119" s="48" t="str">
        <f>IF($D119="","", (SUMIFS(Transacoes!$D$3:$D1000,Transacoes!$C$3:$C1000,$D119,Transacoes!$B$3:$B1000,"C", Transacoes!$A$3:$A1000, "&lt;"&amp;EOMONTH(DATE(J$1,J$2,1),0))-SUMIFS(Transacoes!$D$3:$D1000,Transacoes!$C$3:$C1000,$D119,Transacoes!$B$3:$B1000,"V", Transacoes!$A$3:$A1000, "&lt;"&amp;EOMONTH(DATE(J$1,J$2,1),0)))*SUMIFS(Prov_Auto!$E$3:$E1000, Prov_Auto!$A$3:$A1000, $D119, Prov_Auto!$D$3:$D1000,"&gt;="&amp;DATE(J$1,J$2,1),Prov_Auto!$D$3:$D1000, "&lt;="&amp;EOMONTH(DATE(J$1,J$2,1),0)))</f>
        <v/>
      </c>
      <c r="K119" s="48" t="str">
        <f>IF($D119="","", (SUMIFS(Transacoes!$D$3:$D1000,Transacoes!$C$3:$C1000,$D119,Transacoes!$B$3:$B1000,"C", Transacoes!$A$3:$A1000, "&lt;"&amp;EOMONTH(DATE(K$1,K$2,1),0))-SUMIFS(Transacoes!$D$3:$D1000,Transacoes!$C$3:$C1000,$D119,Transacoes!$B$3:$B1000,"V", Transacoes!$A$3:$A1000, "&lt;"&amp;EOMONTH(DATE(K$1,K$2,1),0)))*SUMIFS(Prov_Auto!$E$3:$E1000, Prov_Auto!$A$3:$A1000, $D119, Prov_Auto!$D$3:$D1000,"&gt;="&amp;DATE(K$1,K$2,1),Prov_Auto!$D$3:$D1000, "&lt;="&amp;EOMONTH(DATE(K$1,K$2,1),0)))</f>
        <v/>
      </c>
      <c r="L119" s="48" t="str">
        <f>IF($D119="","", (SUMIFS(Transacoes!$D$3:$D1000,Transacoes!$C$3:$C1000,$D119,Transacoes!$B$3:$B1000,"C", Transacoes!$A$3:$A1000, "&lt;"&amp;EOMONTH(DATE(L$1,L$2,1),0))-SUMIFS(Transacoes!$D$3:$D1000,Transacoes!$C$3:$C1000,$D119,Transacoes!$B$3:$B1000,"V", Transacoes!$A$3:$A1000, "&lt;"&amp;EOMONTH(DATE(L$1,L$2,1),0)))*SUMIFS(Prov_Auto!$E$3:$E1000, Prov_Auto!$A$3:$A1000, $D119, Prov_Auto!$D$3:$D1000,"&gt;="&amp;DATE(L$1,L$2,1),Prov_Auto!$D$3:$D1000, "&lt;="&amp;EOMONTH(DATE(L$1,L$2,1),0)))</f>
        <v/>
      </c>
      <c r="M119" s="48" t="str">
        <f>IF($D119="","", (SUMIFS(Transacoes!$D$3:$D1000,Transacoes!$C$3:$C1000,$D119,Transacoes!$B$3:$B1000,"C", Transacoes!$A$3:$A1000, "&lt;"&amp;EOMONTH(DATE(M$1,M$2,1),0))-SUMIFS(Transacoes!$D$3:$D1000,Transacoes!$C$3:$C1000,$D119,Transacoes!$B$3:$B1000,"V", Transacoes!$A$3:$A1000, "&lt;"&amp;EOMONTH(DATE(M$1,M$2,1),0)))*SUMIFS(Prov_Auto!$E$3:$E1000, Prov_Auto!$A$3:$A1000, $D119, Prov_Auto!$D$3:$D1000,"&gt;="&amp;DATE(M$1,M$2,1),Prov_Auto!$D$3:$D1000, "&lt;="&amp;EOMONTH(DATE(M$1,M$2,1),0)))</f>
        <v/>
      </c>
      <c r="N119" s="48" t="str">
        <f>IF($D119="","", (SUMIFS(Transacoes!$D$3:$D1000,Transacoes!$C$3:$C1000,$D119,Transacoes!$B$3:$B1000,"C", Transacoes!$A$3:$A1000, "&lt;"&amp;EOMONTH(DATE(N$1,N$2,1),0))-SUMIFS(Transacoes!$D$3:$D1000,Transacoes!$C$3:$C1000,$D119,Transacoes!$B$3:$B1000,"V", Transacoes!$A$3:$A1000, "&lt;"&amp;EOMONTH(DATE(N$1,N$2,1),0)))*SUMIFS(Prov_Auto!$E$3:$E1000, Prov_Auto!$A$3:$A1000, $D119, Prov_Auto!$D$3:$D1000,"&gt;="&amp;DATE(N$1,N$2,1),Prov_Auto!$D$3:$D1000, "&lt;="&amp;EOMONTH(DATE(N$1,N$2,1),0)))</f>
        <v/>
      </c>
      <c r="O119" s="48" t="str">
        <f>IF($D119="","", (SUMIFS(Transacoes!$D$3:$D1000,Transacoes!$C$3:$C1000,$D119,Transacoes!$B$3:$B1000,"C", Transacoes!$A$3:$A1000, "&lt;"&amp;EOMONTH(DATE(O$1,O$2,1),0))-SUMIFS(Transacoes!$D$3:$D1000,Transacoes!$C$3:$C1000,$D119,Transacoes!$B$3:$B1000,"V", Transacoes!$A$3:$A1000, "&lt;"&amp;EOMONTH(DATE(O$1,O$2,1),0)))*SUMIFS(Prov_Auto!$E$3:$E1000, Prov_Auto!$A$3:$A1000, $D119, Prov_Auto!$D$3:$D1000,"&gt;="&amp;DATE(O$1,O$2,1),Prov_Auto!$D$3:$D1000, "&lt;="&amp;EOMONTH(DATE(O$1,O$2,1),0)))</f>
        <v/>
      </c>
      <c r="P119" s="48" t="str">
        <f>IF($D119="","", (SUMIFS(Transacoes!$D$3:$D1000,Transacoes!$C$3:$C1000,$D119,Transacoes!$B$3:$B1000,"C", Transacoes!$A$3:$A1000, "&lt;"&amp;EOMONTH(DATE(P$1,P$2,1),0))-SUMIFS(Transacoes!$D$3:$D1000,Transacoes!$C$3:$C1000,$D119,Transacoes!$B$3:$B1000,"V", Transacoes!$A$3:$A1000, "&lt;"&amp;EOMONTH(DATE(P$1,P$2,1),0)))*SUMIFS(Prov_Auto!$E$3:$E1000, Prov_Auto!$A$3:$A1000, $D119, Prov_Auto!$D$3:$D1000,"&gt;="&amp;DATE(P$1,P$2,1),Prov_Auto!$D$3:$D1000, "&lt;="&amp;EOMONTH(DATE(P$1,P$2,1),0)))</f>
        <v/>
      </c>
      <c r="Q119" s="48" t="str">
        <f>IF($D119="","", (SUMIFS(Transacoes!$D$3:$D1000,Transacoes!$C$3:$C1000,$D119,Transacoes!$B$3:$B1000,"C", Transacoes!$A$3:$A1000, "&lt;"&amp;EOMONTH(DATE(Q$1,Q$2,1),0))-SUMIFS(Transacoes!$D$3:$D1000,Transacoes!$C$3:$C1000,$D119,Transacoes!$B$3:$B1000,"V", Transacoes!$A$3:$A1000, "&lt;"&amp;EOMONTH(DATE(Q$1,Q$2,1),0)))*SUMIFS(Prov_Auto!$E$3:$E1000, Prov_Auto!$A$3:$A1000, $D119, Prov_Auto!$D$3:$D1000,"&gt;="&amp;DATE(Q$1,Q$2,1),Prov_Auto!$D$3:$D1000, "&lt;="&amp;EOMONTH(DATE(Q$1,Q$2,1),0)))</f>
        <v/>
      </c>
      <c r="R119" s="47"/>
    </row>
    <row r="120">
      <c r="A120" s="47"/>
      <c r="B120" s="47"/>
      <c r="C120" s="47"/>
      <c r="D120" s="87"/>
      <c r="E120" s="48" t="str">
        <f>IF($D120="","", (SUMIFS(Transacoes!$D$3:$D1000,Transacoes!$C$3:$C1000,$D120,Transacoes!$B$3:$B1000,"C", Transacoes!$A$3:$A1000, "&lt;"&amp;EOMONTH(DATE(E$1,E$2,1),0))-SUMIFS(Transacoes!$D$3:$D1000,Transacoes!$C$3:$C1000,$D120,Transacoes!$B$3:$B1000,"V", Transacoes!$A$3:$A1000, "&lt;"&amp;EOMONTH(DATE(E$1,E$2,1),0)))*SUMIFS(Prov_Auto!$E$3:$E1000, Prov_Auto!$A$3:$A1000, $D120, Prov_Auto!$D$3:$D1000,"&gt;="&amp;DATE(E$1,E$2,1),Prov_Auto!$D$3:$D1000, "&lt;="&amp;EOMONTH(DATE(E$1,E$2,1),0)))</f>
        <v/>
      </c>
      <c r="F120" s="48" t="str">
        <f>IF($D120="","", (SUMIFS(Transacoes!$D$3:$D1000,Transacoes!$C$3:$C1000,$D120,Transacoes!$B$3:$B1000,"C", Transacoes!$A$3:$A1000, "&lt;"&amp;EOMONTH(DATE(F$1,F$2,1),0))-SUMIFS(Transacoes!$D$3:$D1000,Transacoes!$C$3:$C1000,$D120,Transacoes!$B$3:$B1000,"V", Transacoes!$A$3:$A1000, "&lt;"&amp;EOMONTH(DATE(F$1,F$2,1),0)))*SUMIFS(Prov_Auto!$E$3:$E1000, Prov_Auto!$A$3:$A1000, $D120, Prov_Auto!$D$3:$D1000,"&gt;="&amp;DATE(F$1,F$2,1),Prov_Auto!$D$3:$D1000, "&lt;="&amp;EOMONTH(DATE(F$1,F$2,1),0)))</f>
        <v/>
      </c>
      <c r="G120" s="48" t="str">
        <f>IF($D120="","", (SUMIFS(Transacoes!$D$3:$D1000,Transacoes!$C$3:$C1000,$D120,Transacoes!$B$3:$B1000,"C", Transacoes!$A$3:$A1000, "&lt;"&amp;EOMONTH(DATE(G$1,G$2,1),0))-SUMIFS(Transacoes!$D$3:$D1000,Transacoes!$C$3:$C1000,$D120,Transacoes!$B$3:$B1000,"V", Transacoes!$A$3:$A1000, "&lt;"&amp;EOMONTH(DATE(G$1,G$2,1),0)))*SUMIFS(Prov_Auto!$E$3:$E1000, Prov_Auto!$A$3:$A1000, $D120, Prov_Auto!$D$3:$D1000,"&gt;="&amp;DATE(G$1,G$2,1),Prov_Auto!$D$3:$D1000, "&lt;="&amp;EOMONTH(DATE(G$1,G$2,1),0)))</f>
        <v/>
      </c>
      <c r="H120" s="48" t="str">
        <f>IF($D120="","", (SUMIFS(Transacoes!$D$3:$D1000,Transacoes!$C$3:$C1000,$D120,Transacoes!$B$3:$B1000,"C", Transacoes!$A$3:$A1000, "&lt;"&amp;EOMONTH(DATE(H$1,H$2,1),0))-SUMIFS(Transacoes!$D$3:$D1000,Transacoes!$C$3:$C1000,$D120,Transacoes!$B$3:$B1000,"V", Transacoes!$A$3:$A1000, "&lt;"&amp;EOMONTH(DATE(H$1,H$2,1),0)))*SUMIFS(Prov_Auto!$E$3:$E1000, Prov_Auto!$A$3:$A1000, $D120, Prov_Auto!$D$3:$D1000,"&gt;="&amp;DATE(H$1,H$2,1),Prov_Auto!$D$3:$D1000, "&lt;="&amp;EOMONTH(DATE(H$1,H$2,1),0)))</f>
        <v/>
      </c>
      <c r="I120" s="48" t="str">
        <f>IF($D120="","", (SUMIFS(Transacoes!$D$3:$D1000,Transacoes!$C$3:$C1000,$D120,Transacoes!$B$3:$B1000,"C", Transacoes!$A$3:$A1000, "&lt;"&amp;EOMONTH(DATE(I$1,I$2,1),0))-SUMIFS(Transacoes!$D$3:$D1000,Transacoes!$C$3:$C1000,$D120,Transacoes!$B$3:$B1000,"V", Transacoes!$A$3:$A1000, "&lt;"&amp;EOMONTH(DATE(I$1,I$2,1),0)))*SUMIFS(Prov_Auto!$E$3:$E1000, Prov_Auto!$A$3:$A1000, $D120, Prov_Auto!$D$3:$D1000,"&gt;="&amp;DATE(I$1,I$2,1),Prov_Auto!$D$3:$D1000, "&lt;="&amp;EOMONTH(DATE(I$1,I$2,1),0)))</f>
        <v/>
      </c>
      <c r="J120" s="48" t="str">
        <f>IF($D120="","", (SUMIFS(Transacoes!$D$3:$D1000,Transacoes!$C$3:$C1000,$D120,Transacoes!$B$3:$B1000,"C", Transacoes!$A$3:$A1000, "&lt;"&amp;EOMONTH(DATE(J$1,J$2,1),0))-SUMIFS(Transacoes!$D$3:$D1000,Transacoes!$C$3:$C1000,$D120,Transacoes!$B$3:$B1000,"V", Transacoes!$A$3:$A1000, "&lt;"&amp;EOMONTH(DATE(J$1,J$2,1),0)))*SUMIFS(Prov_Auto!$E$3:$E1000, Prov_Auto!$A$3:$A1000, $D120, Prov_Auto!$D$3:$D1000,"&gt;="&amp;DATE(J$1,J$2,1),Prov_Auto!$D$3:$D1000, "&lt;="&amp;EOMONTH(DATE(J$1,J$2,1),0)))</f>
        <v/>
      </c>
      <c r="K120" s="48" t="str">
        <f>IF($D120="","", (SUMIFS(Transacoes!$D$3:$D1000,Transacoes!$C$3:$C1000,$D120,Transacoes!$B$3:$B1000,"C", Transacoes!$A$3:$A1000, "&lt;"&amp;EOMONTH(DATE(K$1,K$2,1),0))-SUMIFS(Transacoes!$D$3:$D1000,Transacoes!$C$3:$C1000,$D120,Transacoes!$B$3:$B1000,"V", Transacoes!$A$3:$A1000, "&lt;"&amp;EOMONTH(DATE(K$1,K$2,1),0)))*SUMIFS(Prov_Auto!$E$3:$E1000, Prov_Auto!$A$3:$A1000, $D120, Prov_Auto!$D$3:$D1000,"&gt;="&amp;DATE(K$1,K$2,1),Prov_Auto!$D$3:$D1000, "&lt;="&amp;EOMONTH(DATE(K$1,K$2,1),0)))</f>
        <v/>
      </c>
      <c r="L120" s="48" t="str">
        <f>IF($D120="","", (SUMIFS(Transacoes!$D$3:$D1000,Transacoes!$C$3:$C1000,$D120,Transacoes!$B$3:$B1000,"C", Transacoes!$A$3:$A1000, "&lt;"&amp;EOMONTH(DATE(L$1,L$2,1),0))-SUMIFS(Transacoes!$D$3:$D1000,Transacoes!$C$3:$C1000,$D120,Transacoes!$B$3:$B1000,"V", Transacoes!$A$3:$A1000, "&lt;"&amp;EOMONTH(DATE(L$1,L$2,1),0)))*SUMIFS(Prov_Auto!$E$3:$E1000, Prov_Auto!$A$3:$A1000, $D120, Prov_Auto!$D$3:$D1000,"&gt;="&amp;DATE(L$1,L$2,1),Prov_Auto!$D$3:$D1000, "&lt;="&amp;EOMONTH(DATE(L$1,L$2,1),0)))</f>
        <v/>
      </c>
      <c r="M120" s="48" t="str">
        <f>IF($D120="","", (SUMIFS(Transacoes!$D$3:$D1000,Transacoes!$C$3:$C1000,$D120,Transacoes!$B$3:$B1000,"C", Transacoes!$A$3:$A1000, "&lt;"&amp;EOMONTH(DATE(M$1,M$2,1),0))-SUMIFS(Transacoes!$D$3:$D1000,Transacoes!$C$3:$C1000,$D120,Transacoes!$B$3:$B1000,"V", Transacoes!$A$3:$A1000, "&lt;"&amp;EOMONTH(DATE(M$1,M$2,1),0)))*SUMIFS(Prov_Auto!$E$3:$E1000, Prov_Auto!$A$3:$A1000, $D120, Prov_Auto!$D$3:$D1000,"&gt;="&amp;DATE(M$1,M$2,1),Prov_Auto!$D$3:$D1000, "&lt;="&amp;EOMONTH(DATE(M$1,M$2,1),0)))</f>
        <v/>
      </c>
      <c r="N120" s="48" t="str">
        <f>IF($D120="","", (SUMIFS(Transacoes!$D$3:$D1000,Transacoes!$C$3:$C1000,$D120,Transacoes!$B$3:$B1000,"C", Transacoes!$A$3:$A1000, "&lt;"&amp;EOMONTH(DATE(N$1,N$2,1),0))-SUMIFS(Transacoes!$D$3:$D1000,Transacoes!$C$3:$C1000,$D120,Transacoes!$B$3:$B1000,"V", Transacoes!$A$3:$A1000, "&lt;"&amp;EOMONTH(DATE(N$1,N$2,1),0)))*SUMIFS(Prov_Auto!$E$3:$E1000, Prov_Auto!$A$3:$A1000, $D120, Prov_Auto!$D$3:$D1000,"&gt;="&amp;DATE(N$1,N$2,1),Prov_Auto!$D$3:$D1000, "&lt;="&amp;EOMONTH(DATE(N$1,N$2,1),0)))</f>
        <v/>
      </c>
      <c r="O120" s="48" t="str">
        <f>IF($D120="","", (SUMIFS(Transacoes!$D$3:$D1000,Transacoes!$C$3:$C1000,$D120,Transacoes!$B$3:$B1000,"C", Transacoes!$A$3:$A1000, "&lt;"&amp;EOMONTH(DATE(O$1,O$2,1),0))-SUMIFS(Transacoes!$D$3:$D1000,Transacoes!$C$3:$C1000,$D120,Transacoes!$B$3:$B1000,"V", Transacoes!$A$3:$A1000, "&lt;"&amp;EOMONTH(DATE(O$1,O$2,1),0)))*SUMIFS(Prov_Auto!$E$3:$E1000, Prov_Auto!$A$3:$A1000, $D120, Prov_Auto!$D$3:$D1000,"&gt;="&amp;DATE(O$1,O$2,1),Prov_Auto!$D$3:$D1000, "&lt;="&amp;EOMONTH(DATE(O$1,O$2,1),0)))</f>
        <v/>
      </c>
      <c r="P120" s="48" t="str">
        <f>IF($D120="","", (SUMIFS(Transacoes!$D$3:$D1000,Transacoes!$C$3:$C1000,$D120,Transacoes!$B$3:$B1000,"C", Transacoes!$A$3:$A1000, "&lt;"&amp;EOMONTH(DATE(P$1,P$2,1),0))-SUMIFS(Transacoes!$D$3:$D1000,Transacoes!$C$3:$C1000,$D120,Transacoes!$B$3:$B1000,"V", Transacoes!$A$3:$A1000, "&lt;"&amp;EOMONTH(DATE(P$1,P$2,1),0)))*SUMIFS(Prov_Auto!$E$3:$E1000, Prov_Auto!$A$3:$A1000, $D120, Prov_Auto!$D$3:$D1000,"&gt;="&amp;DATE(P$1,P$2,1),Prov_Auto!$D$3:$D1000, "&lt;="&amp;EOMONTH(DATE(P$1,P$2,1),0)))</f>
        <v/>
      </c>
      <c r="Q120" s="48" t="str">
        <f>IF($D120="","", (SUMIFS(Transacoes!$D$3:$D1000,Transacoes!$C$3:$C1000,$D120,Transacoes!$B$3:$B1000,"C", Transacoes!$A$3:$A1000, "&lt;"&amp;EOMONTH(DATE(Q$1,Q$2,1),0))-SUMIFS(Transacoes!$D$3:$D1000,Transacoes!$C$3:$C1000,$D120,Transacoes!$B$3:$B1000,"V", Transacoes!$A$3:$A1000, "&lt;"&amp;EOMONTH(DATE(Q$1,Q$2,1),0)))*SUMIFS(Prov_Auto!$E$3:$E1000, Prov_Auto!$A$3:$A1000, $D120, Prov_Auto!$D$3:$D1000,"&gt;="&amp;DATE(Q$1,Q$2,1),Prov_Auto!$D$3:$D1000, "&lt;="&amp;EOMONTH(DATE(Q$1,Q$2,1),0)))</f>
        <v/>
      </c>
      <c r="R120" s="47"/>
    </row>
    <row r="121">
      <c r="A121" s="47"/>
      <c r="B121" s="47"/>
      <c r="C121" s="47"/>
      <c r="D121" s="87"/>
      <c r="E121" s="48" t="str">
        <f>IF($D121="","", (SUMIFS(Transacoes!$D$3:$D1000,Transacoes!$C$3:$C1000,$D121,Transacoes!$B$3:$B1000,"C", Transacoes!$A$3:$A1000, "&lt;"&amp;EOMONTH(DATE(E$1,E$2,1),0))-SUMIFS(Transacoes!$D$3:$D1000,Transacoes!$C$3:$C1000,$D121,Transacoes!$B$3:$B1000,"V", Transacoes!$A$3:$A1000, "&lt;"&amp;EOMONTH(DATE(E$1,E$2,1),0)))*SUMIFS(Prov_Auto!$E$3:$E1000, Prov_Auto!$A$3:$A1000, $D121, Prov_Auto!$D$3:$D1000,"&gt;="&amp;DATE(E$1,E$2,1),Prov_Auto!$D$3:$D1000, "&lt;="&amp;EOMONTH(DATE(E$1,E$2,1),0)))</f>
        <v/>
      </c>
      <c r="F121" s="48" t="str">
        <f>IF($D121="","", (SUMIFS(Transacoes!$D$3:$D1000,Transacoes!$C$3:$C1000,$D121,Transacoes!$B$3:$B1000,"C", Transacoes!$A$3:$A1000, "&lt;"&amp;EOMONTH(DATE(F$1,F$2,1),0))-SUMIFS(Transacoes!$D$3:$D1000,Transacoes!$C$3:$C1000,$D121,Transacoes!$B$3:$B1000,"V", Transacoes!$A$3:$A1000, "&lt;"&amp;EOMONTH(DATE(F$1,F$2,1),0)))*SUMIFS(Prov_Auto!$E$3:$E1000, Prov_Auto!$A$3:$A1000, $D121, Prov_Auto!$D$3:$D1000,"&gt;="&amp;DATE(F$1,F$2,1),Prov_Auto!$D$3:$D1000, "&lt;="&amp;EOMONTH(DATE(F$1,F$2,1),0)))</f>
        <v/>
      </c>
      <c r="G121" s="48" t="str">
        <f>IF($D121="","", (SUMIFS(Transacoes!$D$3:$D1000,Transacoes!$C$3:$C1000,$D121,Transacoes!$B$3:$B1000,"C", Transacoes!$A$3:$A1000, "&lt;"&amp;EOMONTH(DATE(G$1,G$2,1),0))-SUMIFS(Transacoes!$D$3:$D1000,Transacoes!$C$3:$C1000,$D121,Transacoes!$B$3:$B1000,"V", Transacoes!$A$3:$A1000, "&lt;"&amp;EOMONTH(DATE(G$1,G$2,1),0)))*SUMIFS(Prov_Auto!$E$3:$E1000, Prov_Auto!$A$3:$A1000, $D121, Prov_Auto!$D$3:$D1000,"&gt;="&amp;DATE(G$1,G$2,1),Prov_Auto!$D$3:$D1000, "&lt;="&amp;EOMONTH(DATE(G$1,G$2,1),0)))</f>
        <v/>
      </c>
      <c r="H121" s="48" t="str">
        <f>IF($D121="","", (SUMIFS(Transacoes!$D$3:$D1000,Transacoes!$C$3:$C1000,$D121,Transacoes!$B$3:$B1000,"C", Transacoes!$A$3:$A1000, "&lt;"&amp;EOMONTH(DATE(H$1,H$2,1),0))-SUMIFS(Transacoes!$D$3:$D1000,Transacoes!$C$3:$C1000,$D121,Transacoes!$B$3:$B1000,"V", Transacoes!$A$3:$A1000, "&lt;"&amp;EOMONTH(DATE(H$1,H$2,1),0)))*SUMIFS(Prov_Auto!$E$3:$E1000, Prov_Auto!$A$3:$A1000, $D121, Prov_Auto!$D$3:$D1000,"&gt;="&amp;DATE(H$1,H$2,1),Prov_Auto!$D$3:$D1000, "&lt;="&amp;EOMONTH(DATE(H$1,H$2,1),0)))</f>
        <v/>
      </c>
      <c r="I121" s="48" t="str">
        <f>IF($D121="","", (SUMIFS(Transacoes!$D$3:$D1000,Transacoes!$C$3:$C1000,$D121,Transacoes!$B$3:$B1000,"C", Transacoes!$A$3:$A1000, "&lt;"&amp;EOMONTH(DATE(I$1,I$2,1),0))-SUMIFS(Transacoes!$D$3:$D1000,Transacoes!$C$3:$C1000,$D121,Transacoes!$B$3:$B1000,"V", Transacoes!$A$3:$A1000, "&lt;"&amp;EOMONTH(DATE(I$1,I$2,1),0)))*SUMIFS(Prov_Auto!$E$3:$E1000, Prov_Auto!$A$3:$A1000, $D121, Prov_Auto!$D$3:$D1000,"&gt;="&amp;DATE(I$1,I$2,1),Prov_Auto!$D$3:$D1000, "&lt;="&amp;EOMONTH(DATE(I$1,I$2,1),0)))</f>
        <v/>
      </c>
      <c r="J121" s="48" t="str">
        <f>IF($D121="","", (SUMIFS(Transacoes!$D$3:$D1000,Transacoes!$C$3:$C1000,$D121,Transacoes!$B$3:$B1000,"C", Transacoes!$A$3:$A1000, "&lt;"&amp;EOMONTH(DATE(J$1,J$2,1),0))-SUMIFS(Transacoes!$D$3:$D1000,Transacoes!$C$3:$C1000,$D121,Transacoes!$B$3:$B1000,"V", Transacoes!$A$3:$A1000, "&lt;"&amp;EOMONTH(DATE(J$1,J$2,1),0)))*SUMIFS(Prov_Auto!$E$3:$E1000, Prov_Auto!$A$3:$A1000, $D121, Prov_Auto!$D$3:$D1000,"&gt;="&amp;DATE(J$1,J$2,1),Prov_Auto!$D$3:$D1000, "&lt;="&amp;EOMONTH(DATE(J$1,J$2,1),0)))</f>
        <v/>
      </c>
      <c r="K121" s="48" t="str">
        <f>IF($D121="","", (SUMIFS(Transacoes!$D$3:$D1000,Transacoes!$C$3:$C1000,$D121,Transacoes!$B$3:$B1000,"C", Transacoes!$A$3:$A1000, "&lt;"&amp;EOMONTH(DATE(K$1,K$2,1),0))-SUMIFS(Transacoes!$D$3:$D1000,Transacoes!$C$3:$C1000,$D121,Transacoes!$B$3:$B1000,"V", Transacoes!$A$3:$A1000, "&lt;"&amp;EOMONTH(DATE(K$1,K$2,1),0)))*SUMIFS(Prov_Auto!$E$3:$E1000, Prov_Auto!$A$3:$A1000, $D121, Prov_Auto!$D$3:$D1000,"&gt;="&amp;DATE(K$1,K$2,1),Prov_Auto!$D$3:$D1000, "&lt;="&amp;EOMONTH(DATE(K$1,K$2,1),0)))</f>
        <v/>
      </c>
      <c r="L121" s="48" t="str">
        <f>IF($D121="","", (SUMIFS(Transacoes!$D$3:$D1000,Transacoes!$C$3:$C1000,$D121,Transacoes!$B$3:$B1000,"C", Transacoes!$A$3:$A1000, "&lt;"&amp;EOMONTH(DATE(L$1,L$2,1),0))-SUMIFS(Transacoes!$D$3:$D1000,Transacoes!$C$3:$C1000,$D121,Transacoes!$B$3:$B1000,"V", Transacoes!$A$3:$A1000, "&lt;"&amp;EOMONTH(DATE(L$1,L$2,1),0)))*SUMIFS(Prov_Auto!$E$3:$E1000, Prov_Auto!$A$3:$A1000, $D121, Prov_Auto!$D$3:$D1000,"&gt;="&amp;DATE(L$1,L$2,1),Prov_Auto!$D$3:$D1000, "&lt;="&amp;EOMONTH(DATE(L$1,L$2,1),0)))</f>
        <v/>
      </c>
      <c r="M121" s="48" t="str">
        <f>IF($D121="","", (SUMIFS(Transacoes!$D$3:$D1000,Transacoes!$C$3:$C1000,$D121,Transacoes!$B$3:$B1000,"C", Transacoes!$A$3:$A1000, "&lt;"&amp;EOMONTH(DATE(M$1,M$2,1),0))-SUMIFS(Transacoes!$D$3:$D1000,Transacoes!$C$3:$C1000,$D121,Transacoes!$B$3:$B1000,"V", Transacoes!$A$3:$A1000, "&lt;"&amp;EOMONTH(DATE(M$1,M$2,1),0)))*SUMIFS(Prov_Auto!$E$3:$E1000, Prov_Auto!$A$3:$A1000, $D121, Prov_Auto!$D$3:$D1000,"&gt;="&amp;DATE(M$1,M$2,1),Prov_Auto!$D$3:$D1000, "&lt;="&amp;EOMONTH(DATE(M$1,M$2,1),0)))</f>
        <v/>
      </c>
      <c r="N121" s="48" t="str">
        <f>IF($D121="","", (SUMIFS(Transacoes!$D$3:$D1000,Transacoes!$C$3:$C1000,$D121,Transacoes!$B$3:$B1000,"C", Transacoes!$A$3:$A1000, "&lt;"&amp;EOMONTH(DATE(N$1,N$2,1),0))-SUMIFS(Transacoes!$D$3:$D1000,Transacoes!$C$3:$C1000,$D121,Transacoes!$B$3:$B1000,"V", Transacoes!$A$3:$A1000, "&lt;"&amp;EOMONTH(DATE(N$1,N$2,1),0)))*SUMIFS(Prov_Auto!$E$3:$E1000, Prov_Auto!$A$3:$A1000, $D121, Prov_Auto!$D$3:$D1000,"&gt;="&amp;DATE(N$1,N$2,1),Prov_Auto!$D$3:$D1000, "&lt;="&amp;EOMONTH(DATE(N$1,N$2,1),0)))</f>
        <v/>
      </c>
      <c r="O121" s="48" t="str">
        <f>IF($D121="","", (SUMIFS(Transacoes!$D$3:$D1000,Transacoes!$C$3:$C1000,$D121,Transacoes!$B$3:$B1000,"C", Transacoes!$A$3:$A1000, "&lt;"&amp;EOMONTH(DATE(O$1,O$2,1),0))-SUMIFS(Transacoes!$D$3:$D1000,Transacoes!$C$3:$C1000,$D121,Transacoes!$B$3:$B1000,"V", Transacoes!$A$3:$A1000, "&lt;"&amp;EOMONTH(DATE(O$1,O$2,1),0)))*SUMIFS(Prov_Auto!$E$3:$E1000, Prov_Auto!$A$3:$A1000, $D121, Prov_Auto!$D$3:$D1000,"&gt;="&amp;DATE(O$1,O$2,1),Prov_Auto!$D$3:$D1000, "&lt;="&amp;EOMONTH(DATE(O$1,O$2,1),0)))</f>
        <v/>
      </c>
      <c r="P121" s="48" t="str">
        <f>IF($D121="","", (SUMIFS(Transacoes!$D$3:$D1000,Transacoes!$C$3:$C1000,$D121,Transacoes!$B$3:$B1000,"C", Transacoes!$A$3:$A1000, "&lt;"&amp;EOMONTH(DATE(P$1,P$2,1),0))-SUMIFS(Transacoes!$D$3:$D1000,Transacoes!$C$3:$C1000,$D121,Transacoes!$B$3:$B1000,"V", Transacoes!$A$3:$A1000, "&lt;"&amp;EOMONTH(DATE(P$1,P$2,1),0)))*SUMIFS(Prov_Auto!$E$3:$E1000, Prov_Auto!$A$3:$A1000, $D121, Prov_Auto!$D$3:$D1000,"&gt;="&amp;DATE(P$1,P$2,1),Prov_Auto!$D$3:$D1000, "&lt;="&amp;EOMONTH(DATE(P$1,P$2,1),0)))</f>
        <v/>
      </c>
      <c r="Q121" s="48" t="str">
        <f>IF($D121="","", (SUMIFS(Transacoes!$D$3:$D1000,Transacoes!$C$3:$C1000,$D121,Transacoes!$B$3:$B1000,"C", Transacoes!$A$3:$A1000, "&lt;"&amp;EOMONTH(DATE(Q$1,Q$2,1),0))-SUMIFS(Transacoes!$D$3:$D1000,Transacoes!$C$3:$C1000,$D121,Transacoes!$B$3:$B1000,"V", Transacoes!$A$3:$A1000, "&lt;"&amp;EOMONTH(DATE(Q$1,Q$2,1),0)))*SUMIFS(Prov_Auto!$E$3:$E1000, Prov_Auto!$A$3:$A1000, $D121, Prov_Auto!$D$3:$D1000,"&gt;="&amp;DATE(Q$1,Q$2,1),Prov_Auto!$D$3:$D1000, "&lt;="&amp;EOMONTH(DATE(Q$1,Q$2,1),0)))</f>
        <v/>
      </c>
      <c r="R121" s="47"/>
    </row>
    <row r="122">
      <c r="A122" s="47"/>
      <c r="B122" s="47"/>
      <c r="C122" s="47"/>
      <c r="D122" s="87"/>
      <c r="E122" s="48" t="str">
        <f>IF($D122="","", (SUMIFS(Transacoes!$D$3:$D1000,Transacoes!$C$3:$C1000,$D122,Transacoes!$B$3:$B1000,"C", Transacoes!$A$3:$A1000, "&lt;"&amp;EOMONTH(DATE(E$1,E$2,1),0))-SUMIFS(Transacoes!$D$3:$D1000,Transacoes!$C$3:$C1000,$D122,Transacoes!$B$3:$B1000,"V", Transacoes!$A$3:$A1000, "&lt;"&amp;EOMONTH(DATE(E$1,E$2,1),0)))*SUMIFS(Prov_Auto!$E$3:$E1000, Prov_Auto!$A$3:$A1000, $D122, Prov_Auto!$D$3:$D1000,"&gt;="&amp;DATE(E$1,E$2,1),Prov_Auto!$D$3:$D1000, "&lt;="&amp;EOMONTH(DATE(E$1,E$2,1),0)))</f>
        <v/>
      </c>
      <c r="F122" s="48" t="str">
        <f>IF($D122="","", (SUMIFS(Transacoes!$D$3:$D1000,Transacoes!$C$3:$C1000,$D122,Transacoes!$B$3:$B1000,"C", Transacoes!$A$3:$A1000, "&lt;"&amp;EOMONTH(DATE(F$1,F$2,1),0))-SUMIFS(Transacoes!$D$3:$D1000,Transacoes!$C$3:$C1000,$D122,Transacoes!$B$3:$B1000,"V", Transacoes!$A$3:$A1000, "&lt;"&amp;EOMONTH(DATE(F$1,F$2,1),0)))*SUMIFS(Prov_Auto!$E$3:$E1000, Prov_Auto!$A$3:$A1000, $D122, Prov_Auto!$D$3:$D1000,"&gt;="&amp;DATE(F$1,F$2,1),Prov_Auto!$D$3:$D1000, "&lt;="&amp;EOMONTH(DATE(F$1,F$2,1),0)))</f>
        <v/>
      </c>
      <c r="G122" s="48" t="str">
        <f>IF($D122="","", (SUMIFS(Transacoes!$D$3:$D1000,Transacoes!$C$3:$C1000,$D122,Transacoes!$B$3:$B1000,"C", Transacoes!$A$3:$A1000, "&lt;"&amp;EOMONTH(DATE(G$1,G$2,1),0))-SUMIFS(Transacoes!$D$3:$D1000,Transacoes!$C$3:$C1000,$D122,Transacoes!$B$3:$B1000,"V", Transacoes!$A$3:$A1000, "&lt;"&amp;EOMONTH(DATE(G$1,G$2,1),0)))*SUMIFS(Prov_Auto!$E$3:$E1000, Prov_Auto!$A$3:$A1000, $D122, Prov_Auto!$D$3:$D1000,"&gt;="&amp;DATE(G$1,G$2,1),Prov_Auto!$D$3:$D1000, "&lt;="&amp;EOMONTH(DATE(G$1,G$2,1),0)))</f>
        <v/>
      </c>
      <c r="H122" s="48" t="str">
        <f>IF($D122="","", (SUMIFS(Transacoes!$D$3:$D1000,Transacoes!$C$3:$C1000,$D122,Transacoes!$B$3:$B1000,"C", Transacoes!$A$3:$A1000, "&lt;"&amp;EOMONTH(DATE(H$1,H$2,1),0))-SUMIFS(Transacoes!$D$3:$D1000,Transacoes!$C$3:$C1000,$D122,Transacoes!$B$3:$B1000,"V", Transacoes!$A$3:$A1000, "&lt;"&amp;EOMONTH(DATE(H$1,H$2,1),0)))*SUMIFS(Prov_Auto!$E$3:$E1000, Prov_Auto!$A$3:$A1000, $D122, Prov_Auto!$D$3:$D1000,"&gt;="&amp;DATE(H$1,H$2,1),Prov_Auto!$D$3:$D1000, "&lt;="&amp;EOMONTH(DATE(H$1,H$2,1),0)))</f>
        <v/>
      </c>
      <c r="I122" s="48" t="str">
        <f>IF($D122="","", (SUMIFS(Transacoes!$D$3:$D1000,Transacoes!$C$3:$C1000,$D122,Transacoes!$B$3:$B1000,"C", Transacoes!$A$3:$A1000, "&lt;"&amp;EOMONTH(DATE(I$1,I$2,1),0))-SUMIFS(Transacoes!$D$3:$D1000,Transacoes!$C$3:$C1000,$D122,Transacoes!$B$3:$B1000,"V", Transacoes!$A$3:$A1000, "&lt;"&amp;EOMONTH(DATE(I$1,I$2,1),0)))*SUMIFS(Prov_Auto!$E$3:$E1000, Prov_Auto!$A$3:$A1000, $D122, Prov_Auto!$D$3:$D1000,"&gt;="&amp;DATE(I$1,I$2,1),Prov_Auto!$D$3:$D1000, "&lt;="&amp;EOMONTH(DATE(I$1,I$2,1),0)))</f>
        <v/>
      </c>
      <c r="J122" s="48" t="str">
        <f>IF($D122="","", (SUMIFS(Transacoes!$D$3:$D1000,Transacoes!$C$3:$C1000,$D122,Transacoes!$B$3:$B1000,"C", Transacoes!$A$3:$A1000, "&lt;"&amp;EOMONTH(DATE(J$1,J$2,1),0))-SUMIFS(Transacoes!$D$3:$D1000,Transacoes!$C$3:$C1000,$D122,Transacoes!$B$3:$B1000,"V", Transacoes!$A$3:$A1000, "&lt;"&amp;EOMONTH(DATE(J$1,J$2,1),0)))*SUMIFS(Prov_Auto!$E$3:$E1000, Prov_Auto!$A$3:$A1000, $D122, Prov_Auto!$D$3:$D1000,"&gt;="&amp;DATE(J$1,J$2,1),Prov_Auto!$D$3:$D1000, "&lt;="&amp;EOMONTH(DATE(J$1,J$2,1),0)))</f>
        <v/>
      </c>
      <c r="K122" s="48" t="str">
        <f>IF($D122="","", (SUMIFS(Transacoes!$D$3:$D1000,Transacoes!$C$3:$C1000,$D122,Transacoes!$B$3:$B1000,"C", Transacoes!$A$3:$A1000, "&lt;"&amp;EOMONTH(DATE(K$1,K$2,1),0))-SUMIFS(Transacoes!$D$3:$D1000,Transacoes!$C$3:$C1000,$D122,Transacoes!$B$3:$B1000,"V", Transacoes!$A$3:$A1000, "&lt;"&amp;EOMONTH(DATE(K$1,K$2,1),0)))*SUMIFS(Prov_Auto!$E$3:$E1000, Prov_Auto!$A$3:$A1000, $D122, Prov_Auto!$D$3:$D1000,"&gt;="&amp;DATE(K$1,K$2,1),Prov_Auto!$D$3:$D1000, "&lt;="&amp;EOMONTH(DATE(K$1,K$2,1),0)))</f>
        <v/>
      </c>
      <c r="L122" s="48" t="str">
        <f>IF($D122="","", (SUMIFS(Transacoes!$D$3:$D1000,Transacoes!$C$3:$C1000,$D122,Transacoes!$B$3:$B1000,"C", Transacoes!$A$3:$A1000, "&lt;"&amp;EOMONTH(DATE(L$1,L$2,1),0))-SUMIFS(Transacoes!$D$3:$D1000,Transacoes!$C$3:$C1000,$D122,Transacoes!$B$3:$B1000,"V", Transacoes!$A$3:$A1000, "&lt;"&amp;EOMONTH(DATE(L$1,L$2,1),0)))*SUMIFS(Prov_Auto!$E$3:$E1000, Prov_Auto!$A$3:$A1000, $D122, Prov_Auto!$D$3:$D1000,"&gt;="&amp;DATE(L$1,L$2,1),Prov_Auto!$D$3:$D1000, "&lt;="&amp;EOMONTH(DATE(L$1,L$2,1),0)))</f>
        <v/>
      </c>
      <c r="M122" s="48" t="str">
        <f>IF($D122="","", (SUMIFS(Transacoes!$D$3:$D1000,Transacoes!$C$3:$C1000,$D122,Transacoes!$B$3:$B1000,"C", Transacoes!$A$3:$A1000, "&lt;"&amp;EOMONTH(DATE(M$1,M$2,1),0))-SUMIFS(Transacoes!$D$3:$D1000,Transacoes!$C$3:$C1000,$D122,Transacoes!$B$3:$B1000,"V", Transacoes!$A$3:$A1000, "&lt;"&amp;EOMONTH(DATE(M$1,M$2,1),0)))*SUMIFS(Prov_Auto!$E$3:$E1000, Prov_Auto!$A$3:$A1000, $D122, Prov_Auto!$D$3:$D1000,"&gt;="&amp;DATE(M$1,M$2,1),Prov_Auto!$D$3:$D1000, "&lt;="&amp;EOMONTH(DATE(M$1,M$2,1),0)))</f>
        <v/>
      </c>
      <c r="N122" s="48" t="str">
        <f>IF($D122="","", (SUMIFS(Transacoes!$D$3:$D1000,Transacoes!$C$3:$C1000,$D122,Transacoes!$B$3:$B1000,"C", Transacoes!$A$3:$A1000, "&lt;"&amp;EOMONTH(DATE(N$1,N$2,1),0))-SUMIFS(Transacoes!$D$3:$D1000,Transacoes!$C$3:$C1000,$D122,Transacoes!$B$3:$B1000,"V", Transacoes!$A$3:$A1000, "&lt;"&amp;EOMONTH(DATE(N$1,N$2,1),0)))*SUMIFS(Prov_Auto!$E$3:$E1000, Prov_Auto!$A$3:$A1000, $D122, Prov_Auto!$D$3:$D1000,"&gt;="&amp;DATE(N$1,N$2,1),Prov_Auto!$D$3:$D1000, "&lt;="&amp;EOMONTH(DATE(N$1,N$2,1),0)))</f>
        <v/>
      </c>
      <c r="O122" s="48" t="str">
        <f>IF($D122="","", (SUMIFS(Transacoes!$D$3:$D1000,Transacoes!$C$3:$C1000,$D122,Transacoes!$B$3:$B1000,"C", Transacoes!$A$3:$A1000, "&lt;"&amp;EOMONTH(DATE(O$1,O$2,1),0))-SUMIFS(Transacoes!$D$3:$D1000,Transacoes!$C$3:$C1000,$D122,Transacoes!$B$3:$B1000,"V", Transacoes!$A$3:$A1000, "&lt;"&amp;EOMONTH(DATE(O$1,O$2,1),0)))*SUMIFS(Prov_Auto!$E$3:$E1000, Prov_Auto!$A$3:$A1000, $D122, Prov_Auto!$D$3:$D1000,"&gt;="&amp;DATE(O$1,O$2,1),Prov_Auto!$D$3:$D1000, "&lt;="&amp;EOMONTH(DATE(O$1,O$2,1),0)))</f>
        <v/>
      </c>
      <c r="P122" s="48" t="str">
        <f>IF($D122="","", (SUMIFS(Transacoes!$D$3:$D1000,Transacoes!$C$3:$C1000,$D122,Transacoes!$B$3:$B1000,"C", Transacoes!$A$3:$A1000, "&lt;"&amp;EOMONTH(DATE(P$1,P$2,1),0))-SUMIFS(Transacoes!$D$3:$D1000,Transacoes!$C$3:$C1000,$D122,Transacoes!$B$3:$B1000,"V", Transacoes!$A$3:$A1000, "&lt;"&amp;EOMONTH(DATE(P$1,P$2,1),0)))*SUMIFS(Prov_Auto!$E$3:$E1000, Prov_Auto!$A$3:$A1000, $D122, Prov_Auto!$D$3:$D1000,"&gt;="&amp;DATE(P$1,P$2,1),Prov_Auto!$D$3:$D1000, "&lt;="&amp;EOMONTH(DATE(P$1,P$2,1),0)))</f>
        <v/>
      </c>
      <c r="Q122" s="48" t="str">
        <f>IF($D122="","", (SUMIFS(Transacoes!$D$3:$D1000,Transacoes!$C$3:$C1000,$D122,Transacoes!$B$3:$B1000,"C", Transacoes!$A$3:$A1000, "&lt;"&amp;EOMONTH(DATE(Q$1,Q$2,1),0))-SUMIFS(Transacoes!$D$3:$D1000,Transacoes!$C$3:$C1000,$D122,Transacoes!$B$3:$B1000,"V", Transacoes!$A$3:$A1000, "&lt;"&amp;EOMONTH(DATE(Q$1,Q$2,1),0)))*SUMIFS(Prov_Auto!$E$3:$E1000, Prov_Auto!$A$3:$A1000, $D122, Prov_Auto!$D$3:$D1000,"&gt;="&amp;DATE(Q$1,Q$2,1),Prov_Auto!$D$3:$D1000, "&lt;="&amp;EOMONTH(DATE(Q$1,Q$2,1),0)))</f>
        <v/>
      </c>
      <c r="R122" s="47"/>
    </row>
    <row r="123">
      <c r="A123" s="47"/>
      <c r="B123" s="47"/>
      <c r="C123" s="47"/>
      <c r="D123" s="87"/>
      <c r="E123" s="48" t="str">
        <f>IF($D123="","", (SUMIFS(Transacoes!$D$3:$D1000,Transacoes!$C$3:$C1000,$D123,Transacoes!$B$3:$B1000,"C", Transacoes!$A$3:$A1000, "&lt;"&amp;EOMONTH(DATE(E$1,E$2,1),0))-SUMIFS(Transacoes!$D$3:$D1000,Transacoes!$C$3:$C1000,$D123,Transacoes!$B$3:$B1000,"V", Transacoes!$A$3:$A1000, "&lt;"&amp;EOMONTH(DATE(E$1,E$2,1),0)))*SUMIFS(Prov_Auto!$E$3:$E1000, Prov_Auto!$A$3:$A1000, $D123, Prov_Auto!$D$3:$D1000,"&gt;="&amp;DATE(E$1,E$2,1),Prov_Auto!$D$3:$D1000, "&lt;="&amp;EOMONTH(DATE(E$1,E$2,1),0)))</f>
        <v/>
      </c>
      <c r="F123" s="48" t="str">
        <f>IF($D123="","", (SUMIFS(Transacoes!$D$3:$D1000,Transacoes!$C$3:$C1000,$D123,Transacoes!$B$3:$B1000,"C", Transacoes!$A$3:$A1000, "&lt;"&amp;EOMONTH(DATE(F$1,F$2,1),0))-SUMIFS(Transacoes!$D$3:$D1000,Transacoes!$C$3:$C1000,$D123,Transacoes!$B$3:$B1000,"V", Transacoes!$A$3:$A1000, "&lt;"&amp;EOMONTH(DATE(F$1,F$2,1),0)))*SUMIFS(Prov_Auto!$E$3:$E1000, Prov_Auto!$A$3:$A1000, $D123, Prov_Auto!$D$3:$D1000,"&gt;="&amp;DATE(F$1,F$2,1),Prov_Auto!$D$3:$D1000, "&lt;="&amp;EOMONTH(DATE(F$1,F$2,1),0)))</f>
        <v/>
      </c>
      <c r="G123" s="48" t="str">
        <f>IF($D123="","", (SUMIFS(Transacoes!$D$3:$D1000,Transacoes!$C$3:$C1000,$D123,Transacoes!$B$3:$B1000,"C", Transacoes!$A$3:$A1000, "&lt;"&amp;EOMONTH(DATE(G$1,G$2,1),0))-SUMIFS(Transacoes!$D$3:$D1000,Transacoes!$C$3:$C1000,$D123,Transacoes!$B$3:$B1000,"V", Transacoes!$A$3:$A1000, "&lt;"&amp;EOMONTH(DATE(G$1,G$2,1),0)))*SUMIFS(Prov_Auto!$E$3:$E1000, Prov_Auto!$A$3:$A1000, $D123, Prov_Auto!$D$3:$D1000,"&gt;="&amp;DATE(G$1,G$2,1),Prov_Auto!$D$3:$D1000, "&lt;="&amp;EOMONTH(DATE(G$1,G$2,1),0)))</f>
        <v/>
      </c>
      <c r="H123" s="48" t="str">
        <f>IF($D123="","", (SUMIFS(Transacoes!$D$3:$D1000,Transacoes!$C$3:$C1000,$D123,Transacoes!$B$3:$B1000,"C", Transacoes!$A$3:$A1000, "&lt;"&amp;EOMONTH(DATE(H$1,H$2,1),0))-SUMIFS(Transacoes!$D$3:$D1000,Transacoes!$C$3:$C1000,$D123,Transacoes!$B$3:$B1000,"V", Transacoes!$A$3:$A1000, "&lt;"&amp;EOMONTH(DATE(H$1,H$2,1),0)))*SUMIFS(Prov_Auto!$E$3:$E1000, Prov_Auto!$A$3:$A1000, $D123, Prov_Auto!$D$3:$D1000,"&gt;="&amp;DATE(H$1,H$2,1),Prov_Auto!$D$3:$D1000, "&lt;="&amp;EOMONTH(DATE(H$1,H$2,1),0)))</f>
        <v/>
      </c>
      <c r="I123" s="48" t="str">
        <f>IF($D123="","", (SUMIFS(Transacoes!$D$3:$D1000,Transacoes!$C$3:$C1000,$D123,Transacoes!$B$3:$B1000,"C", Transacoes!$A$3:$A1000, "&lt;"&amp;EOMONTH(DATE(I$1,I$2,1),0))-SUMIFS(Transacoes!$D$3:$D1000,Transacoes!$C$3:$C1000,$D123,Transacoes!$B$3:$B1000,"V", Transacoes!$A$3:$A1000, "&lt;"&amp;EOMONTH(DATE(I$1,I$2,1),0)))*SUMIFS(Prov_Auto!$E$3:$E1000, Prov_Auto!$A$3:$A1000, $D123, Prov_Auto!$D$3:$D1000,"&gt;="&amp;DATE(I$1,I$2,1),Prov_Auto!$D$3:$D1000, "&lt;="&amp;EOMONTH(DATE(I$1,I$2,1),0)))</f>
        <v/>
      </c>
      <c r="J123" s="48" t="str">
        <f>IF($D123="","", (SUMIFS(Transacoes!$D$3:$D1000,Transacoes!$C$3:$C1000,$D123,Transacoes!$B$3:$B1000,"C", Transacoes!$A$3:$A1000, "&lt;"&amp;EOMONTH(DATE(J$1,J$2,1),0))-SUMIFS(Transacoes!$D$3:$D1000,Transacoes!$C$3:$C1000,$D123,Transacoes!$B$3:$B1000,"V", Transacoes!$A$3:$A1000, "&lt;"&amp;EOMONTH(DATE(J$1,J$2,1),0)))*SUMIFS(Prov_Auto!$E$3:$E1000, Prov_Auto!$A$3:$A1000, $D123, Prov_Auto!$D$3:$D1000,"&gt;="&amp;DATE(J$1,J$2,1),Prov_Auto!$D$3:$D1000, "&lt;="&amp;EOMONTH(DATE(J$1,J$2,1),0)))</f>
        <v/>
      </c>
      <c r="K123" s="48" t="str">
        <f>IF($D123="","", (SUMIFS(Transacoes!$D$3:$D1000,Transacoes!$C$3:$C1000,$D123,Transacoes!$B$3:$B1000,"C", Transacoes!$A$3:$A1000, "&lt;"&amp;EOMONTH(DATE(K$1,K$2,1),0))-SUMIFS(Transacoes!$D$3:$D1000,Transacoes!$C$3:$C1000,$D123,Transacoes!$B$3:$B1000,"V", Transacoes!$A$3:$A1000, "&lt;"&amp;EOMONTH(DATE(K$1,K$2,1),0)))*SUMIFS(Prov_Auto!$E$3:$E1000, Prov_Auto!$A$3:$A1000, $D123, Prov_Auto!$D$3:$D1000,"&gt;="&amp;DATE(K$1,K$2,1),Prov_Auto!$D$3:$D1000, "&lt;="&amp;EOMONTH(DATE(K$1,K$2,1),0)))</f>
        <v/>
      </c>
      <c r="L123" s="48" t="str">
        <f>IF($D123="","", (SUMIFS(Transacoes!$D$3:$D1000,Transacoes!$C$3:$C1000,$D123,Transacoes!$B$3:$B1000,"C", Transacoes!$A$3:$A1000, "&lt;"&amp;EOMONTH(DATE(L$1,L$2,1),0))-SUMIFS(Transacoes!$D$3:$D1000,Transacoes!$C$3:$C1000,$D123,Transacoes!$B$3:$B1000,"V", Transacoes!$A$3:$A1000, "&lt;"&amp;EOMONTH(DATE(L$1,L$2,1),0)))*SUMIFS(Prov_Auto!$E$3:$E1000, Prov_Auto!$A$3:$A1000, $D123, Prov_Auto!$D$3:$D1000,"&gt;="&amp;DATE(L$1,L$2,1),Prov_Auto!$D$3:$D1000, "&lt;="&amp;EOMONTH(DATE(L$1,L$2,1),0)))</f>
        <v/>
      </c>
      <c r="M123" s="48" t="str">
        <f>IF($D123="","", (SUMIFS(Transacoes!$D$3:$D1000,Transacoes!$C$3:$C1000,$D123,Transacoes!$B$3:$B1000,"C", Transacoes!$A$3:$A1000, "&lt;"&amp;EOMONTH(DATE(M$1,M$2,1),0))-SUMIFS(Transacoes!$D$3:$D1000,Transacoes!$C$3:$C1000,$D123,Transacoes!$B$3:$B1000,"V", Transacoes!$A$3:$A1000, "&lt;"&amp;EOMONTH(DATE(M$1,M$2,1),0)))*SUMIFS(Prov_Auto!$E$3:$E1000, Prov_Auto!$A$3:$A1000, $D123, Prov_Auto!$D$3:$D1000,"&gt;="&amp;DATE(M$1,M$2,1),Prov_Auto!$D$3:$D1000, "&lt;="&amp;EOMONTH(DATE(M$1,M$2,1),0)))</f>
        <v/>
      </c>
      <c r="N123" s="48" t="str">
        <f>IF($D123="","", (SUMIFS(Transacoes!$D$3:$D1000,Transacoes!$C$3:$C1000,$D123,Transacoes!$B$3:$B1000,"C", Transacoes!$A$3:$A1000, "&lt;"&amp;EOMONTH(DATE(N$1,N$2,1),0))-SUMIFS(Transacoes!$D$3:$D1000,Transacoes!$C$3:$C1000,$D123,Transacoes!$B$3:$B1000,"V", Transacoes!$A$3:$A1000, "&lt;"&amp;EOMONTH(DATE(N$1,N$2,1),0)))*SUMIFS(Prov_Auto!$E$3:$E1000, Prov_Auto!$A$3:$A1000, $D123, Prov_Auto!$D$3:$D1000,"&gt;="&amp;DATE(N$1,N$2,1),Prov_Auto!$D$3:$D1000, "&lt;="&amp;EOMONTH(DATE(N$1,N$2,1),0)))</f>
        <v/>
      </c>
      <c r="O123" s="48" t="str">
        <f>IF($D123="","", (SUMIFS(Transacoes!$D$3:$D1000,Transacoes!$C$3:$C1000,$D123,Transacoes!$B$3:$B1000,"C", Transacoes!$A$3:$A1000, "&lt;"&amp;EOMONTH(DATE(O$1,O$2,1),0))-SUMIFS(Transacoes!$D$3:$D1000,Transacoes!$C$3:$C1000,$D123,Transacoes!$B$3:$B1000,"V", Transacoes!$A$3:$A1000, "&lt;"&amp;EOMONTH(DATE(O$1,O$2,1),0)))*SUMIFS(Prov_Auto!$E$3:$E1000, Prov_Auto!$A$3:$A1000, $D123, Prov_Auto!$D$3:$D1000,"&gt;="&amp;DATE(O$1,O$2,1),Prov_Auto!$D$3:$D1000, "&lt;="&amp;EOMONTH(DATE(O$1,O$2,1),0)))</f>
        <v/>
      </c>
      <c r="P123" s="48" t="str">
        <f>IF($D123="","", (SUMIFS(Transacoes!$D$3:$D1000,Transacoes!$C$3:$C1000,$D123,Transacoes!$B$3:$B1000,"C", Transacoes!$A$3:$A1000, "&lt;"&amp;EOMONTH(DATE(P$1,P$2,1),0))-SUMIFS(Transacoes!$D$3:$D1000,Transacoes!$C$3:$C1000,$D123,Transacoes!$B$3:$B1000,"V", Transacoes!$A$3:$A1000, "&lt;"&amp;EOMONTH(DATE(P$1,P$2,1),0)))*SUMIFS(Prov_Auto!$E$3:$E1000, Prov_Auto!$A$3:$A1000, $D123, Prov_Auto!$D$3:$D1000,"&gt;="&amp;DATE(P$1,P$2,1),Prov_Auto!$D$3:$D1000, "&lt;="&amp;EOMONTH(DATE(P$1,P$2,1),0)))</f>
        <v/>
      </c>
      <c r="Q123" s="48" t="str">
        <f>IF($D123="","", (SUMIFS(Transacoes!$D$3:$D1000,Transacoes!$C$3:$C1000,$D123,Transacoes!$B$3:$B1000,"C", Transacoes!$A$3:$A1000, "&lt;"&amp;EOMONTH(DATE(Q$1,Q$2,1),0))-SUMIFS(Transacoes!$D$3:$D1000,Transacoes!$C$3:$C1000,$D123,Transacoes!$B$3:$B1000,"V", Transacoes!$A$3:$A1000, "&lt;"&amp;EOMONTH(DATE(Q$1,Q$2,1),0)))*SUMIFS(Prov_Auto!$E$3:$E1000, Prov_Auto!$A$3:$A1000, $D123, Prov_Auto!$D$3:$D1000,"&gt;="&amp;DATE(Q$1,Q$2,1),Prov_Auto!$D$3:$D1000, "&lt;="&amp;EOMONTH(DATE(Q$1,Q$2,1),0)))</f>
        <v/>
      </c>
      <c r="R123" s="47"/>
    </row>
    <row r="124">
      <c r="A124" s="47"/>
      <c r="B124" s="47"/>
      <c r="C124" s="47"/>
      <c r="D124" s="87"/>
      <c r="E124" s="48" t="str">
        <f>IF($D124="","", (SUMIFS(Transacoes!$D$3:$D1000,Transacoes!$C$3:$C1000,$D124,Transacoes!$B$3:$B1000,"C", Transacoes!$A$3:$A1000, "&lt;"&amp;EOMONTH(DATE(E$1,E$2,1),0))-SUMIFS(Transacoes!$D$3:$D1000,Transacoes!$C$3:$C1000,$D124,Transacoes!$B$3:$B1000,"V", Transacoes!$A$3:$A1000, "&lt;"&amp;EOMONTH(DATE(E$1,E$2,1),0)))*SUMIFS(Prov_Auto!$E$3:$E1000, Prov_Auto!$A$3:$A1000, $D124, Prov_Auto!$D$3:$D1000,"&gt;="&amp;DATE(E$1,E$2,1),Prov_Auto!$D$3:$D1000, "&lt;="&amp;EOMONTH(DATE(E$1,E$2,1),0)))</f>
        <v/>
      </c>
      <c r="F124" s="48" t="str">
        <f>IF($D124="","", (SUMIFS(Transacoes!$D$3:$D1000,Transacoes!$C$3:$C1000,$D124,Transacoes!$B$3:$B1000,"C", Transacoes!$A$3:$A1000, "&lt;"&amp;EOMONTH(DATE(F$1,F$2,1),0))-SUMIFS(Transacoes!$D$3:$D1000,Transacoes!$C$3:$C1000,$D124,Transacoes!$B$3:$B1000,"V", Transacoes!$A$3:$A1000, "&lt;"&amp;EOMONTH(DATE(F$1,F$2,1),0)))*SUMIFS(Prov_Auto!$E$3:$E1000, Prov_Auto!$A$3:$A1000, $D124, Prov_Auto!$D$3:$D1000,"&gt;="&amp;DATE(F$1,F$2,1),Prov_Auto!$D$3:$D1000, "&lt;="&amp;EOMONTH(DATE(F$1,F$2,1),0)))</f>
        <v/>
      </c>
      <c r="G124" s="48" t="str">
        <f>IF($D124="","", (SUMIFS(Transacoes!$D$3:$D1000,Transacoes!$C$3:$C1000,$D124,Transacoes!$B$3:$B1000,"C", Transacoes!$A$3:$A1000, "&lt;"&amp;EOMONTH(DATE(G$1,G$2,1),0))-SUMIFS(Transacoes!$D$3:$D1000,Transacoes!$C$3:$C1000,$D124,Transacoes!$B$3:$B1000,"V", Transacoes!$A$3:$A1000, "&lt;"&amp;EOMONTH(DATE(G$1,G$2,1),0)))*SUMIFS(Prov_Auto!$E$3:$E1000, Prov_Auto!$A$3:$A1000, $D124, Prov_Auto!$D$3:$D1000,"&gt;="&amp;DATE(G$1,G$2,1),Prov_Auto!$D$3:$D1000, "&lt;="&amp;EOMONTH(DATE(G$1,G$2,1),0)))</f>
        <v/>
      </c>
      <c r="H124" s="48" t="str">
        <f>IF($D124="","", (SUMIFS(Transacoes!$D$3:$D1000,Transacoes!$C$3:$C1000,$D124,Transacoes!$B$3:$B1000,"C", Transacoes!$A$3:$A1000, "&lt;"&amp;EOMONTH(DATE(H$1,H$2,1),0))-SUMIFS(Transacoes!$D$3:$D1000,Transacoes!$C$3:$C1000,$D124,Transacoes!$B$3:$B1000,"V", Transacoes!$A$3:$A1000, "&lt;"&amp;EOMONTH(DATE(H$1,H$2,1),0)))*SUMIFS(Prov_Auto!$E$3:$E1000, Prov_Auto!$A$3:$A1000, $D124, Prov_Auto!$D$3:$D1000,"&gt;="&amp;DATE(H$1,H$2,1),Prov_Auto!$D$3:$D1000, "&lt;="&amp;EOMONTH(DATE(H$1,H$2,1),0)))</f>
        <v/>
      </c>
      <c r="I124" s="48" t="str">
        <f>IF($D124="","", (SUMIFS(Transacoes!$D$3:$D1000,Transacoes!$C$3:$C1000,$D124,Transacoes!$B$3:$B1000,"C", Transacoes!$A$3:$A1000, "&lt;"&amp;EOMONTH(DATE(I$1,I$2,1),0))-SUMIFS(Transacoes!$D$3:$D1000,Transacoes!$C$3:$C1000,$D124,Transacoes!$B$3:$B1000,"V", Transacoes!$A$3:$A1000, "&lt;"&amp;EOMONTH(DATE(I$1,I$2,1),0)))*SUMIFS(Prov_Auto!$E$3:$E1000, Prov_Auto!$A$3:$A1000, $D124, Prov_Auto!$D$3:$D1000,"&gt;="&amp;DATE(I$1,I$2,1),Prov_Auto!$D$3:$D1000, "&lt;="&amp;EOMONTH(DATE(I$1,I$2,1),0)))</f>
        <v/>
      </c>
      <c r="J124" s="48" t="str">
        <f>IF($D124="","", (SUMIFS(Transacoes!$D$3:$D1000,Transacoes!$C$3:$C1000,$D124,Transacoes!$B$3:$B1000,"C", Transacoes!$A$3:$A1000, "&lt;"&amp;EOMONTH(DATE(J$1,J$2,1),0))-SUMIFS(Transacoes!$D$3:$D1000,Transacoes!$C$3:$C1000,$D124,Transacoes!$B$3:$B1000,"V", Transacoes!$A$3:$A1000, "&lt;"&amp;EOMONTH(DATE(J$1,J$2,1),0)))*SUMIFS(Prov_Auto!$E$3:$E1000, Prov_Auto!$A$3:$A1000, $D124, Prov_Auto!$D$3:$D1000,"&gt;="&amp;DATE(J$1,J$2,1),Prov_Auto!$D$3:$D1000, "&lt;="&amp;EOMONTH(DATE(J$1,J$2,1),0)))</f>
        <v/>
      </c>
      <c r="K124" s="48" t="str">
        <f>IF($D124="","", (SUMIFS(Transacoes!$D$3:$D1000,Transacoes!$C$3:$C1000,$D124,Transacoes!$B$3:$B1000,"C", Transacoes!$A$3:$A1000, "&lt;"&amp;EOMONTH(DATE(K$1,K$2,1),0))-SUMIFS(Transacoes!$D$3:$D1000,Transacoes!$C$3:$C1000,$D124,Transacoes!$B$3:$B1000,"V", Transacoes!$A$3:$A1000, "&lt;"&amp;EOMONTH(DATE(K$1,K$2,1),0)))*SUMIFS(Prov_Auto!$E$3:$E1000, Prov_Auto!$A$3:$A1000, $D124, Prov_Auto!$D$3:$D1000,"&gt;="&amp;DATE(K$1,K$2,1),Prov_Auto!$D$3:$D1000, "&lt;="&amp;EOMONTH(DATE(K$1,K$2,1),0)))</f>
        <v/>
      </c>
      <c r="L124" s="48" t="str">
        <f>IF($D124="","", (SUMIFS(Transacoes!$D$3:$D1000,Transacoes!$C$3:$C1000,$D124,Transacoes!$B$3:$B1000,"C", Transacoes!$A$3:$A1000, "&lt;"&amp;EOMONTH(DATE(L$1,L$2,1),0))-SUMIFS(Transacoes!$D$3:$D1000,Transacoes!$C$3:$C1000,$D124,Transacoes!$B$3:$B1000,"V", Transacoes!$A$3:$A1000, "&lt;"&amp;EOMONTH(DATE(L$1,L$2,1),0)))*SUMIFS(Prov_Auto!$E$3:$E1000, Prov_Auto!$A$3:$A1000, $D124, Prov_Auto!$D$3:$D1000,"&gt;="&amp;DATE(L$1,L$2,1),Prov_Auto!$D$3:$D1000, "&lt;="&amp;EOMONTH(DATE(L$1,L$2,1),0)))</f>
        <v/>
      </c>
      <c r="M124" s="48" t="str">
        <f>IF($D124="","", (SUMIFS(Transacoes!$D$3:$D1000,Transacoes!$C$3:$C1000,$D124,Transacoes!$B$3:$B1000,"C", Transacoes!$A$3:$A1000, "&lt;"&amp;EOMONTH(DATE(M$1,M$2,1),0))-SUMIFS(Transacoes!$D$3:$D1000,Transacoes!$C$3:$C1000,$D124,Transacoes!$B$3:$B1000,"V", Transacoes!$A$3:$A1000, "&lt;"&amp;EOMONTH(DATE(M$1,M$2,1),0)))*SUMIFS(Prov_Auto!$E$3:$E1000, Prov_Auto!$A$3:$A1000, $D124, Prov_Auto!$D$3:$D1000,"&gt;="&amp;DATE(M$1,M$2,1),Prov_Auto!$D$3:$D1000, "&lt;="&amp;EOMONTH(DATE(M$1,M$2,1),0)))</f>
        <v/>
      </c>
      <c r="N124" s="48" t="str">
        <f>IF($D124="","", (SUMIFS(Transacoes!$D$3:$D1000,Transacoes!$C$3:$C1000,$D124,Transacoes!$B$3:$B1000,"C", Transacoes!$A$3:$A1000, "&lt;"&amp;EOMONTH(DATE(N$1,N$2,1),0))-SUMIFS(Transacoes!$D$3:$D1000,Transacoes!$C$3:$C1000,$D124,Transacoes!$B$3:$B1000,"V", Transacoes!$A$3:$A1000, "&lt;"&amp;EOMONTH(DATE(N$1,N$2,1),0)))*SUMIFS(Prov_Auto!$E$3:$E1000, Prov_Auto!$A$3:$A1000, $D124, Prov_Auto!$D$3:$D1000,"&gt;="&amp;DATE(N$1,N$2,1),Prov_Auto!$D$3:$D1000, "&lt;="&amp;EOMONTH(DATE(N$1,N$2,1),0)))</f>
        <v/>
      </c>
      <c r="O124" s="48" t="str">
        <f>IF($D124="","", (SUMIFS(Transacoes!$D$3:$D1000,Transacoes!$C$3:$C1000,$D124,Transacoes!$B$3:$B1000,"C", Transacoes!$A$3:$A1000, "&lt;"&amp;EOMONTH(DATE(O$1,O$2,1),0))-SUMIFS(Transacoes!$D$3:$D1000,Transacoes!$C$3:$C1000,$D124,Transacoes!$B$3:$B1000,"V", Transacoes!$A$3:$A1000, "&lt;"&amp;EOMONTH(DATE(O$1,O$2,1),0)))*SUMIFS(Prov_Auto!$E$3:$E1000, Prov_Auto!$A$3:$A1000, $D124, Prov_Auto!$D$3:$D1000,"&gt;="&amp;DATE(O$1,O$2,1),Prov_Auto!$D$3:$D1000, "&lt;="&amp;EOMONTH(DATE(O$1,O$2,1),0)))</f>
        <v/>
      </c>
      <c r="P124" s="48" t="str">
        <f>IF($D124="","", (SUMIFS(Transacoes!$D$3:$D1000,Transacoes!$C$3:$C1000,$D124,Transacoes!$B$3:$B1000,"C", Transacoes!$A$3:$A1000, "&lt;"&amp;EOMONTH(DATE(P$1,P$2,1),0))-SUMIFS(Transacoes!$D$3:$D1000,Transacoes!$C$3:$C1000,$D124,Transacoes!$B$3:$B1000,"V", Transacoes!$A$3:$A1000, "&lt;"&amp;EOMONTH(DATE(P$1,P$2,1),0)))*SUMIFS(Prov_Auto!$E$3:$E1000, Prov_Auto!$A$3:$A1000, $D124, Prov_Auto!$D$3:$D1000,"&gt;="&amp;DATE(P$1,P$2,1),Prov_Auto!$D$3:$D1000, "&lt;="&amp;EOMONTH(DATE(P$1,P$2,1),0)))</f>
        <v/>
      </c>
      <c r="Q124" s="48" t="str">
        <f>IF($D124="","", (SUMIFS(Transacoes!$D$3:$D1000,Transacoes!$C$3:$C1000,$D124,Transacoes!$B$3:$B1000,"C", Transacoes!$A$3:$A1000, "&lt;"&amp;EOMONTH(DATE(Q$1,Q$2,1),0))-SUMIFS(Transacoes!$D$3:$D1000,Transacoes!$C$3:$C1000,$D124,Transacoes!$B$3:$B1000,"V", Transacoes!$A$3:$A1000, "&lt;"&amp;EOMONTH(DATE(Q$1,Q$2,1),0)))*SUMIFS(Prov_Auto!$E$3:$E1000, Prov_Auto!$A$3:$A1000, $D124, Prov_Auto!$D$3:$D1000,"&gt;="&amp;DATE(Q$1,Q$2,1),Prov_Auto!$D$3:$D1000, "&lt;="&amp;EOMONTH(DATE(Q$1,Q$2,1),0)))</f>
        <v/>
      </c>
      <c r="R124" s="47"/>
    </row>
    <row r="125">
      <c r="A125" s="47"/>
      <c r="B125" s="47"/>
      <c r="C125" s="47"/>
      <c r="D125" s="87"/>
      <c r="E125" s="48" t="str">
        <f>IF($D125="","", (SUMIFS(Transacoes!$D$3:$D1000,Transacoes!$C$3:$C1000,$D125,Transacoes!$B$3:$B1000,"C", Transacoes!$A$3:$A1000, "&lt;"&amp;EOMONTH(DATE(E$1,E$2,1),0))-SUMIFS(Transacoes!$D$3:$D1000,Transacoes!$C$3:$C1000,$D125,Transacoes!$B$3:$B1000,"V", Transacoes!$A$3:$A1000, "&lt;"&amp;EOMONTH(DATE(E$1,E$2,1),0)))*SUMIFS(Prov_Auto!$E$3:$E1000, Prov_Auto!$A$3:$A1000, $D125, Prov_Auto!$D$3:$D1000,"&gt;="&amp;DATE(E$1,E$2,1),Prov_Auto!$D$3:$D1000, "&lt;="&amp;EOMONTH(DATE(E$1,E$2,1),0)))</f>
        <v/>
      </c>
      <c r="F125" s="48" t="str">
        <f>IF($D125="","", (SUMIFS(Transacoes!$D$3:$D1000,Transacoes!$C$3:$C1000,$D125,Transacoes!$B$3:$B1000,"C", Transacoes!$A$3:$A1000, "&lt;"&amp;EOMONTH(DATE(F$1,F$2,1),0))-SUMIFS(Transacoes!$D$3:$D1000,Transacoes!$C$3:$C1000,$D125,Transacoes!$B$3:$B1000,"V", Transacoes!$A$3:$A1000, "&lt;"&amp;EOMONTH(DATE(F$1,F$2,1),0)))*SUMIFS(Prov_Auto!$E$3:$E1000, Prov_Auto!$A$3:$A1000, $D125, Prov_Auto!$D$3:$D1000,"&gt;="&amp;DATE(F$1,F$2,1),Prov_Auto!$D$3:$D1000, "&lt;="&amp;EOMONTH(DATE(F$1,F$2,1),0)))</f>
        <v/>
      </c>
      <c r="G125" s="48" t="str">
        <f>IF($D125="","", (SUMIFS(Transacoes!$D$3:$D1000,Transacoes!$C$3:$C1000,$D125,Transacoes!$B$3:$B1000,"C", Transacoes!$A$3:$A1000, "&lt;"&amp;EOMONTH(DATE(G$1,G$2,1),0))-SUMIFS(Transacoes!$D$3:$D1000,Transacoes!$C$3:$C1000,$D125,Transacoes!$B$3:$B1000,"V", Transacoes!$A$3:$A1000, "&lt;"&amp;EOMONTH(DATE(G$1,G$2,1),0)))*SUMIFS(Prov_Auto!$E$3:$E1000, Prov_Auto!$A$3:$A1000, $D125, Prov_Auto!$D$3:$D1000,"&gt;="&amp;DATE(G$1,G$2,1),Prov_Auto!$D$3:$D1000, "&lt;="&amp;EOMONTH(DATE(G$1,G$2,1),0)))</f>
        <v/>
      </c>
      <c r="H125" s="48" t="str">
        <f>IF($D125="","", (SUMIFS(Transacoes!$D$3:$D1000,Transacoes!$C$3:$C1000,$D125,Transacoes!$B$3:$B1000,"C", Transacoes!$A$3:$A1000, "&lt;"&amp;EOMONTH(DATE(H$1,H$2,1),0))-SUMIFS(Transacoes!$D$3:$D1000,Transacoes!$C$3:$C1000,$D125,Transacoes!$B$3:$B1000,"V", Transacoes!$A$3:$A1000, "&lt;"&amp;EOMONTH(DATE(H$1,H$2,1),0)))*SUMIFS(Prov_Auto!$E$3:$E1000, Prov_Auto!$A$3:$A1000, $D125, Prov_Auto!$D$3:$D1000,"&gt;="&amp;DATE(H$1,H$2,1),Prov_Auto!$D$3:$D1000, "&lt;="&amp;EOMONTH(DATE(H$1,H$2,1),0)))</f>
        <v/>
      </c>
      <c r="I125" s="48" t="str">
        <f>IF($D125="","", (SUMIFS(Transacoes!$D$3:$D1000,Transacoes!$C$3:$C1000,$D125,Transacoes!$B$3:$B1000,"C", Transacoes!$A$3:$A1000, "&lt;"&amp;EOMONTH(DATE(I$1,I$2,1),0))-SUMIFS(Transacoes!$D$3:$D1000,Transacoes!$C$3:$C1000,$D125,Transacoes!$B$3:$B1000,"V", Transacoes!$A$3:$A1000, "&lt;"&amp;EOMONTH(DATE(I$1,I$2,1),0)))*SUMIFS(Prov_Auto!$E$3:$E1000, Prov_Auto!$A$3:$A1000, $D125, Prov_Auto!$D$3:$D1000,"&gt;="&amp;DATE(I$1,I$2,1),Prov_Auto!$D$3:$D1000, "&lt;="&amp;EOMONTH(DATE(I$1,I$2,1),0)))</f>
        <v/>
      </c>
      <c r="J125" s="48" t="str">
        <f>IF($D125="","", (SUMIFS(Transacoes!$D$3:$D1000,Transacoes!$C$3:$C1000,$D125,Transacoes!$B$3:$B1000,"C", Transacoes!$A$3:$A1000, "&lt;"&amp;EOMONTH(DATE(J$1,J$2,1),0))-SUMIFS(Transacoes!$D$3:$D1000,Transacoes!$C$3:$C1000,$D125,Transacoes!$B$3:$B1000,"V", Transacoes!$A$3:$A1000, "&lt;"&amp;EOMONTH(DATE(J$1,J$2,1),0)))*SUMIFS(Prov_Auto!$E$3:$E1000, Prov_Auto!$A$3:$A1000, $D125, Prov_Auto!$D$3:$D1000,"&gt;="&amp;DATE(J$1,J$2,1),Prov_Auto!$D$3:$D1000, "&lt;="&amp;EOMONTH(DATE(J$1,J$2,1),0)))</f>
        <v/>
      </c>
      <c r="K125" s="48" t="str">
        <f>IF($D125="","", (SUMIFS(Transacoes!$D$3:$D1000,Transacoes!$C$3:$C1000,$D125,Transacoes!$B$3:$B1000,"C", Transacoes!$A$3:$A1000, "&lt;"&amp;EOMONTH(DATE(K$1,K$2,1),0))-SUMIFS(Transacoes!$D$3:$D1000,Transacoes!$C$3:$C1000,$D125,Transacoes!$B$3:$B1000,"V", Transacoes!$A$3:$A1000, "&lt;"&amp;EOMONTH(DATE(K$1,K$2,1),0)))*SUMIFS(Prov_Auto!$E$3:$E1000, Prov_Auto!$A$3:$A1000, $D125, Prov_Auto!$D$3:$D1000,"&gt;="&amp;DATE(K$1,K$2,1),Prov_Auto!$D$3:$D1000, "&lt;="&amp;EOMONTH(DATE(K$1,K$2,1),0)))</f>
        <v/>
      </c>
      <c r="L125" s="48" t="str">
        <f>IF($D125="","", (SUMIFS(Transacoes!$D$3:$D1000,Transacoes!$C$3:$C1000,$D125,Transacoes!$B$3:$B1000,"C", Transacoes!$A$3:$A1000, "&lt;"&amp;EOMONTH(DATE(L$1,L$2,1),0))-SUMIFS(Transacoes!$D$3:$D1000,Transacoes!$C$3:$C1000,$D125,Transacoes!$B$3:$B1000,"V", Transacoes!$A$3:$A1000, "&lt;"&amp;EOMONTH(DATE(L$1,L$2,1),0)))*SUMIFS(Prov_Auto!$E$3:$E1000, Prov_Auto!$A$3:$A1000, $D125, Prov_Auto!$D$3:$D1000,"&gt;="&amp;DATE(L$1,L$2,1),Prov_Auto!$D$3:$D1000, "&lt;="&amp;EOMONTH(DATE(L$1,L$2,1),0)))</f>
        <v/>
      </c>
      <c r="M125" s="48" t="str">
        <f>IF($D125="","", (SUMIFS(Transacoes!$D$3:$D1000,Transacoes!$C$3:$C1000,$D125,Transacoes!$B$3:$B1000,"C", Transacoes!$A$3:$A1000, "&lt;"&amp;EOMONTH(DATE(M$1,M$2,1),0))-SUMIFS(Transacoes!$D$3:$D1000,Transacoes!$C$3:$C1000,$D125,Transacoes!$B$3:$B1000,"V", Transacoes!$A$3:$A1000, "&lt;"&amp;EOMONTH(DATE(M$1,M$2,1),0)))*SUMIFS(Prov_Auto!$E$3:$E1000, Prov_Auto!$A$3:$A1000, $D125, Prov_Auto!$D$3:$D1000,"&gt;="&amp;DATE(M$1,M$2,1),Prov_Auto!$D$3:$D1000, "&lt;="&amp;EOMONTH(DATE(M$1,M$2,1),0)))</f>
        <v/>
      </c>
      <c r="N125" s="48" t="str">
        <f>IF($D125="","", (SUMIFS(Transacoes!$D$3:$D1000,Transacoes!$C$3:$C1000,$D125,Transacoes!$B$3:$B1000,"C", Transacoes!$A$3:$A1000, "&lt;"&amp;EOMONTH(DATE(N$1,N$2,1),0))-SUMIFS(Transacoes!$D$3:$D1000,Transacoes!$C$3:$C1000,$D125,Transacoes!$B$3:$B1000,"V", Transacoes!$A$3:$A1000, "&lt;"&amp;EOMONTH(DATE(N$1,N$2,1),0)))*SUMIFS(Prov_Auto!$E$3:$E1000, Prov_Auto!$A$3:$A1000, $D125, Prov_Auto!$D$3:$D1000,"&gt;="&amp;DATE(N$1,N$2,1),Prov_Auto!$D$3:$D1000, "&lt;="&amp;EOMONTH(DATE(N$1,N$2,1),0)))</f>
        <v/>
      </c>
      <c r="O125" s="48" t="str">
        <f>IF($D125="","", (SUMIFS(Transacoes!$D$3:$D1000,Transacoes!$C$3:$C1000,$D125,Transacoes!$B$3:$B1000,"C", Transacoes!$A$3:$A1000, "&lt;"&amp;EOMONTH(DATE(O$1,O$2,1),0))-SUMIFS(Transacoes!$D$3:$D1000,Transacoes!$C$3:$C1000,$D125,Transacoes!$B$3:$B1000,"V", Transacoes!$A$3:$A1000, "&lt;"&amp;EOMONTH(DATE(O$1,O$2,1),0)))*SUMIFS(Prov_Auto!$E$3:$E1000, Prov_Auto!$A$3:$A1000, $D125, Prov_Auto!$D$3:$D1000,"&gt;="&amp;DATE(O$1,O$2,1),Prov_Auto!$D$3:$D1000, "&lt;="&amp;EOMONTH(DATE(O$1,O$2,1),0)))</f>
        <v/>
      </c>
      <c r="P125" s="48" t="str">
        <f>IF($D125="","", (SUMIFS(Transacoes!$D$3:$D1000,Transacoes!$C$3:$C1000,$D125,Transacoes!$B$3:$B1000,"C", Transacoes!$A$3:$A1000, "&lt;"&amp;EOMONTH(DATE(P$1,P$2,1),0))-SUMIFS(Transacoes!$D$3:$D1000,Transacoes!$C$3:$C1000,$D125,Transacoes!$B$3:$B1000,"V", Transacoes!$A$3:$A1000, "&lt;"&amp;EOMONTH(DATE(P$1,P$2,1),0)))*SUMIFS(Prov_Auto!$E$3:$E1000, Prov_Auto!$A$3:$A1000, $D125, Prov_Auto!$D$3:$D1000,"&gt;="&amp;DATE(P$1,P$2,1),Prov_Auto!$D$3:$D1000, "&lt;="&amp;EOMONTH(DATE(P$1,P$2,1),0)))</f>
        <v/>
      </c>
      <c r="Q125" s="48" t="str">
        <f>IF($D125="","", (SUMIFS(Transacoes!$D$3:$D1000,Transacoes!$C$3:$C1000,$D125,Transacoes!$B$3:$B1000,"C", Transacoes!$A$3:$A1000, "&lt;"&amp;EOMONTH(DATE(Q$1,Q$2,1),0))-SUMIFS(Transacoes!$D$3:$D1000,Transacoes!$C$3:$C1000,$D125,Transacoes!$B$3:$B1000,"V", Transacoes!$A$3:$A1000, "&lt;"&amp;EOMONTH(DATE(Q$1,Q$2,1),0)))*SUMIFS(Prov_Auto!$E$3:$E1000, Prov_Auto!$A$3:$A1000, $D125, Prov_Auto!$D$3:$D1000,"&gt;="&amp;DATE(Q$1,Q$2,1),Prov_Auto!$D$3:$D1000, "&lt;="&amp;EOMONTH(DATE(Q$1,Q$2,1),0)))</f>
        <v/>
      </c>
      <c r="R125" s="47"/>
    </row>
    <row r="126">
      <c r="A126" s="47"/>
      <c r="B126" s="47"/>
      <c r="C126" s="47"/>
      <c r="D126" s="87"/>
      <c r="E126" s="48" t="str">
        <f>IF($D126="","", (SUMIFS(Transacoes!$D$3:$D1000,Transacoes!$C$3:$C1000,$D126,Transacoes!$B$3:$B1000,"C", Transacoes!$A$3:$A1000, "&lt;"&amp;EOMONTH(DATE(E$1,E$2,1),0))-SUMIFS(Transacoes!$D$3:$D1000,Transacoes!$C$3:$C1000,$D126,Transacoes!$B$3:$B1000,"V", Transacoes!$A$3:$A1000, "&lt;"&amp;EOMONTH(DATE(E$1,E$2,1),0)))*SUMIFS(Prov_Auto!$E$3:$E1000, Prov_Auto!$A$3:$A1000, $D126, Prov_Auto!$D$3:$D1000,"&gt;="&amp;DATE(E$1,E$2,1),Prov_Auto!$D$3:$D1000, "&lt;="&amp;EOMONTH(DATE(E$1,E$2,1),0)))</f>
        <v/>
      </c>
      <c r="F126" s="48" t="str">
        <f>IF($D126="","", (SUMIFS(Transacoes!$D$3:$D1000,Transacoes!$C$3:$C1000,$D126,Transacoes!$B$3:$B1000,"C", Transacoes!$A$3:$A1000, "&lt;"&amp;EOMONTH(DATE(F$1,F$2,1),0))-SUMIFS(Transacoes!$D$3:$D1000,Transacoes!$C$3:$C1000,$D126,Transacoes!$B$3:$B1000,"V", Transacoes!$A$3:$A1000, "&lt;"&amp;EOMONTH(DATE(F$1,F$2,1),0)))*SUMIFS(Prov_Auto!$E$3:$E1000, Prov_Auto!$A$3:$A1000, $D126, Prov_Auto!$D$3:$D1000,"&gt;="&amp;DATE(F$1,F$2,1),Prov_Auto!$D$3:$D1000, "&lt;="&amp;EOMONTH(DATE(F$1,F$2,1),0)))</f>
        <v/>
      </c>
      <c r="G126" s="48" t="str">
        <f>IF($D126="","", (SUMIFS(Transacoes!$D$3:$D1000,Transacoes!$C$3:$C1000,$D126,Transacoes!$B$3:$B1000,"C", Transacoes!$A$3:$A1000, "&lt;"&amp;EOMONTH(DATE(G$1,G$2,1),0))-SUMIFS(Transacoes!$D$3:$D1000,Transacoes!$C$3:$C1000,$D126,Transacoes!$B$3:$B1000,"V", Transacoes!$A$3:$A1000, "&lt;"&amp;EOMONTH(DATE(G$1,G$2,1),0)))*SUMIFS(Prov_Auto!$E$3:$E1000, Prov_Auto!$A$3:$A1000, $D126, Prov_Auto!$D$3:$D1000,"&gt;="&amp;DATE(G$1,G$2,1),Prov_Auto!$D$3:$D1000, "&lt;="&amp;EOMONTH(DATE(G$1,G$2,1),0)))</f>
        <v/>
      </c>
      <c r="H126" s="48" t="str">
        <f>IF($D126="","", (SUMIFS(Transacoes!$D$3:$D1000,Transacoes!$C$3:$C1000,$D126,Transacoes!$B$3:$B1000,"C", Transacoes!$A$3:$A1000, "&lt;"&amp;EOMONTH(DATE(H$1,H$2,1),0))-SUMIFS(Transacoes!$D$3:$D1000,Transacoes!$C$3:$C1000,$D126,Transacoes!$B$3:$B1000,"V", Transacoes!$A$3:$A1000, "&lt;"&amp;EOMONTH(DATE(H$1,H$2,1),0)))*SUMIFS(Prov_Auto!$E$3:$E1000, Prov_Auto!$A$3:$A1000, $D126, Prov_Auto!$D$3:$D1000,"&gt;="&amp;DATE(H$1,H$2,1),Prov_Auto!$D$3:$D1000, "&lt;="&amp;EOMONTH(DATE(H$1,H$2,1),0)))</f>
        <v/>
      </c>
      <c r="I126" s="48" t="str">
        <f>IF($D126="","", (SUMIFS(Transacoes!$D$3:$D1000,Transacoes!$C$3:$C1000,$D126,Transacoes!$B$3:$B1000,"C", Transacoes!$A$3:$A1000, "&lt;"&amp;EOMONTH(DATE(I$1,I$2,1),0))-SUMIFS(Transacoes!$D$3:$D1000,Transacoes!$C$3:$C1000,$D126,Transacoes!$B$3:$B1000,"V", Transacoes!$A$3:$A1000, "&lt;"&amp;EOMONTH(DATE(I$1,I$2,1),0)))*SUMIFS(Prov_Auto!$E$3:$E1000, Prov_Auto!$A$3:$A1000, $D126, Prov_Auto!$D$3:$D1000,"&gt;="&amp;DATE(I$1,I$2,1),Prov_Auto!$D$3:$D1000, "&lt;="&amp;EOMONTH(DATE(I$1,I$2,1),0)))</f>
        <v/>
      </c>
      <c r="J126" s="48" t="str">
        <f>IF($D126="","", (SUMIFS(Transacoes!$D$3:$D1000,Transacoes!$C$3:$C1000,$D126,Transacoes!$B$3:$B1000,"C", Transacoes!$A$3:$A1000, "&lt;"&amp;EOMONTH(DATE(J$1,J$2,1),0))-SUMIFS(Transacoes!$D$3:$D1000,Transacoes!$C$3:$C1000,$D126,Transacoes!$B$3:$B1000,"V", Transacoes!$A$3:$A1000, "&lt;"&amp;EOMONTH(DATE(J$1,J$2,1),0)))*SUMIFS(Prov_Auto!$E$3:$E1000, Prov_Auto!$A$3:$A1000, $D126, Prov_Auto!$D$3:$D1000,"&gt;="&amp;DATE(J$1,J$2,1),Prov_Auto!$D$3:$D1000, "&lt;="&amp;EOMONTH(DATE(J$1,J$2,1),0)))</f>
        <v/>
      </c>
      <c r="K126" s="48" t="str">
        <f>IF($D126="","", (SUMIFS(Transacoes!$D$3:$D1000,Transacoes!$C$3:$C1000,$D126,Transacoes!$B$3:$B1000,"C", Transacoes!$A$3:$A1000, "&lt;"&amp;EOMONTH(DATE(K$1,K$2,1),0))-SUMIFS(Transacoes!$D$3:$D1000,Transacoes!$C$3:$C1000,$D126,Transacoes!$B$3:$B1000,"V", Transacoes!$A$3:$A1000, "&lt;"&amp;EOMONTH(DATE(K$1,K$2,1),0)))*SUMIFS(Prov_Auto!$E$3:$E1000, Prov_Auto!$A$3:$A1000, $D126, Prov_Auto!$D$3:$D1000,"&gt;="&amp;DATE(K$1,K$2,1),Prov_Auto!$D$3:$D1000, "&lt;="&amp;EOMONTH(DATE(K$1,K$2,1),0)))</f>
        <v/>
      </c>
      <c r="L126" s="48" t="str">
        <f>IF($D126="","", (SUMIFS(Transacoes!$D$3:$D1000,Transacoes!$C$3:$C1000,$D126,Transacoes!$B$3:$B1000,"C", Transacoes!$A$3:$A1000, "&lt;"&amp;EOMONTH(DATE(L$1,L$2,1),0))-SUMIFS(Transacoes!$D$3:$D1000,Transacoes!$C$3:$C1000,$D126,Transacoes!$B$3:$B1000,"V", Transacoes!$A$3:$A1000, "&lt;"&amp;EOMONTH(DATE(L$1,L$2,1),0)))*SUMIFS(Prov_Auto!$E$3:$E1000, Prov_Auto!$A$3:$A1000, $D126, Prov_Auto!$D$3:$D1000,"&gt;="&amp;DATE(L$1,L$2,1),Prov_Auto!$D$3:$D1000, "&lt;="&amp;EOMONTH(DATE(L$1,L$2,1),0)))</f>
        <v/>
      </c>
      <c r="M126" s="48" t="str">
        <f>IF($D126="","", (SUMIFS(Transacoes!$D$3:$D1000,Transacoes!$C$3:$C1000,$D126,Transacoes!$B$3:$B1000,"C", Transacoes!$A$3:$A1000, "&lt;"&amp;EOMONTH(DATE(M$1,M$2,1),0))-SUMIFS(Transacoes!$D$3:$D1000,Transacoes!$C$3:$C1000,$D126,Transacoes!$B$3:$B1000,"V", Transacoes!$A$3:$A1000, "&lt;"&amp;EOMONTH(DATE(M$1,M$2,1),0)))*SUMIFS(Prov_Auto!$E$3:$E1000, Prov_Auto!$A$3:$A1000, $D126, Prov_Auto!$D$3:$D1000,"&gt;="&amp;DATE(M$1,M$2,1),Prov_Auto!$D$3:$D1000, "&lt;="&amp;EOMONTH(DATE(M$1,M$2,1),0)))</f>
        <v/>
      </c>
      <c r="N126" s="48" t="str">
        <f>IF($D126="","", (SUMIFS(Transacoes!$D$3:$D1000,Transacoes!$C$3:$C1000,$D126,Transacoes!$B$3:$B1000,"C", Transacoes!$A$3:$A1000, "&lt;"&amp;EOMONTH(DATE(N$1,N$2,1),0))-SUMIFS(Transacoes!$D$3:$D1000,Transacoes!$C$3:$C1000,$D126,Transacoes!$B$3:$B1000,"V", Transacoes!$A$3:$A1000, "&lt;"&amp;EOMONTH(DATE(N$1,N$2,1),0)))*SUMIFS(Prov_Auto!$E$3:$E1000, Prov_Auto!$A$3:$A1000, $D126, Prov_Auto!$D$3:$D1000,"&gt;="&amp;DATE(N$1,N$2,1),Prov_Auto!$D$3:$D1000, "&lt;="&amp;EOMONTH(DATE(N$1,N$2,1),0)))</f>
        <v/>
      </c>
      <c r="O126" s="48" t="str">
        <f>IF($D126="","", (SUMIFS(Transacoes!$D$3:$D1000,Transacoes!$C$3:$C1000,$D126,Transacoes!$B$3:$B1000,"C", Transacoes!$A$3:$A1000, "&lt;"&amp;EOMONTH(DATE(O$1,O$2,1),0))-SUMIFS(Transacoes!$D$3:$D1000,Transacoes!$C$3:$C1000,$D126,Transacoes!$B$3:$B1000,"V", Transacoes!$A$3:$A1000, "&lt;"&amp;EOMONTH(DATE(O$1,O$2,1),0)))*SUMIFS(Prov_Auto!$E$3:$E1000, Prov_Auto!$A$3:$A1000, $D126, Prov_Auto!$D$3:$D1000,"&gt;="&amp;DATE(O$1,O$2,1),Prov_Auto!$D$3:$D1000, "&lt;="&amp;EOMONTH(DATE(O$1,O$2,1),0)))</f>
        <v/>
      </c>
      <c r="P126" s="48" t="str">
        <f>IF($D126="","", (SUMIFS(Transacoes!$D$3:$D1000,Transacoes!$C$3:$C1000,$D126,Transacoes!$B$3:$B1000,"C", Transacoes!$A$3:$A1000, "&lt;"&amp;EOMONTH(DATE(P$1,P$2,1),0))-SUMIFS(Transacoes!$D$3:$D1000,Transacoes!$C$3:$C1000,$D126,Transacoes!$B$3:$B1000,"V", Transacoes!$A$3:$A1000, "&lt;"&amp;EOMONTH(DATE(P$1,P$2,1),0)))*SUMIFS(Prov_Auto!$E$3:$E1000, Prov_Auto!$A$3:$A1000, $D126, Prov_Auto!$D$3:$D1000,"&gt;="&amp;DATE(P$1,P$2,1),Prov_Auto!$D$3:$D1000, "&lt;="&amp;EOMONTH(DATE(P$1,P$2,1),0)))</f>
        <v/>
      </c>
      <c r="Q126" s="48" t="str">
        <f>IF($D126="","", (SUMIFS(Transacoes!$D$3:$D1000,Transacoes!$C$3:$C1000,$D126,Transacoes!$B$3:$B1000,"C", Transacoes!$A$3:$A1000, "&lt;"&amp;EOMONTH(DATE(Q$1,Q$2,1),0))-SUMIFS(Transacoes!$D$3:$D1000,Transacoes!$C$3:$C1000,$D126,Transacoes!$B$3:$B1000,"V", Transacoes!$A$3:$A1000, "&lt;"&amp;EOMONTH(DATE(Q$1,Q$2,1),0)))*SUMIFS(Prov_Auto!$E$3:$E1000, Prov_Auto!$A$3:$A1000, $D126, Prov_Auto!$D$3:$D1000,"&gt;="&amp;DATE(Q$1,Q$2,1),Prov_Auto!$D$3:$D1000, "&lt;="&amp;EOMONTH(DATE(Q$1,Q$2,1),0)))</f>
        <v/>
      </c>
      <c r="R126" s="47"/>
    </row>
    <row r="127">
      <c r="A127" s="47"/>
      <c r="B127" s="47"/>
      <c r="C127" s="47"/>
      <c r="D127" s="87"/>
      <c r="E127" s="48" t="str">
        <f>IF($D127="","", (SUMIFS(Transacoes!$D$3:$D1000,Transacoes!$C$3:$C1000,$D127,Transacoes!$B$3:$B1000,"C", Transacoes!$A$3:$A1000, "&lt;"&amp;EOMONTH(DATE(E$1,E$2,1),0))-SUMIFS(Transacoes!$D$3:$D1000,Transacoes!$C$3:$C1000,$D127,Transacoes!$B$3:$B1000,"V", Transacoes!$A$3:$A1000, "&lt;"&amp;EOMONTH(DATE(E$1,E$2,1),0)))*SUMIFS(Prov_Auto!$E$3:$E1000, Prov_Auto!$A$3:$A1000, $D127, Prov_Auto!$D$3:$D1000,"&gt;="&amp;DATE(E$1,E$2,1),Prov_Auto!$D$3:$D1000, "&lt;="&amp;EOMONTH(DATE(E$1,E$2,1),0)))</f>
        <v/>
      </c>
      <c r="F127" s="48" t="str">
        <f>IF($D127="","", (SUMIFS(Transacoes!$D$3:$D1000,Transacoes!$C$3:$C1000,$D127,Transacoes!$B$3:$B1000,"C", Transacoes!$A$3:$A1000, "&lt;"&amp;EOMONTH(DATE(F$1,F$2,1),0))-SUMIFS(Transacoes!$D$3:$D1000,Transacoes!$C$3:$C1000,$D127,Transacoes!$B$3:$B1000,"V", Transacoes!$A$3:$A1000, "&lt;"&amp;EOMONTH(DATE(F$1,F$2,1),0)))*SUMIFS(Prov_Auto!$E$3:$E1000, Prov_Auto!$A$3:$A1000, $D127, Prov_Auto!$D$3:$D1000,"&gt;="&amp;DATE(F$1,F$2,1),Prov_Auto!$D$3:$D1000, "&lt;="&amp;EOMONTH(DATE(F$1,F$2,1),0)))</f>
        <v/>
      </c>
      <c r="G127" s="48" t="str">
        <f>IF($D127="","", (SUMIFS(Transacoes!$D$3:$D1000,Transacoes!$C$3:$C1000,$D127,Transacoes!$B$3:$B1000,"C", Transacoes!$A$3:$A1000, "&lt;"&amp;EOMONTH(DATE(G$1,G$2,1),0))-SUMIFS(Transacoes!$D$3:$D1000,Transacoes!$C$3:$C1000,$D127,Transacoes!$B$3:$B1000,"V", Transacoes!$A$3:$A1000, "&lt;"&amp;EOMONTH(DATE(G$1,G$2,1),0)))*SUMIFS(Prov_Auto!$E$3:$E1000, Prov_Auto!$A$3:$A1000, $D127, Prov_Auto!$D$3:$D1000,"&gt;="&amp;DATE(G$1,G$2,1),Prov_Auto!$D$3:$D1000, "&lt;="&amp;EOMONTH(DATE(G$1,G$2,1),0)))</f>
        <v/>
      </c>
      <c r="H127" s="48" t="str">
        <f>IF($D127="","", (SUMIFS(Transacoes!$D$3:$D1000,Transacoes!$C$3:$C1000,$D127,Transacoes!$B$3:$B1000,"C", Transacoes!$A$3:$A1000, "&lt;"&amp;EOMONTH(DATE(H$1,H$2,1),0))-SUMIFS(Transacoes!$D$3:$D1000,Transacoes!$C$3:$C1000,$D127,Transacoes!$B$3:$B1000,"V", Transacoes!$A$3:$A1000, "&lt;"&amp;EOMONTH(DATE(H$1,H$2,1),0)))*SUMIFS(Prov_Auto!$E$3:$E1000, Prov_Auto!$A$3:$A1000, $D127, Prov_Auto!$D$3:$D1000,"&gt;="&amp;DATE(H$1,H$2,1),Prov_Auto!$D$3:$D1000, "&lt;="&amp;EOMONTH(DATE(H$1,H$2,1),0)))</f>
        <v/>
      </c>
      <c r="I127" s="48" t="str">
        <f>IF($D127="","", (SUMIFS(Transacoes!$D$3:$D1000,Transacoes!$C$3:$C1000,$D127,Transacoes!$B$3:$B1000,"C", Transacoes!$A$3:$A1000, "&lt;"&amp;EOMONTH(DATE(I$1,I$2,1),0))-SUMIFS(Transacoes!$D$3:$D1000,Transacoes!$C$3:$C1000,$D127,Transacoes!$B$3:$B1000,"V", Transacoes!$A$3:$A1000, "&lt;"&amp;EOMONTH(DATE(I$1,I$2,1),0)))*SUMIFS(Prov_Auto!$E$3:$E1000, Prov_Auto!$A$3:$A1000, $D127, Prov_Auto!$D$3:$D1000,"&gt;="&amp;DATE(I$1,I$2,1),Prov_Auto!$D$3:$D1000, "&lt;="&amp;EOMONTH(DATE(I$1,I$2,1),0)))</f>
        <v/>
      </c>
      <c r="J127" s="48" t="str">
        <f>IF($D127="","", (SUMIFS(Transacoes!$D$3:$D1000,Transacoes!$C$3:$C1000,$D127,Transacoes!$B$3:$B1000,"C", Transacoes!$A$3:$A1000, "&lt;"&amp;EOMONTH(DATE(J$1,J$2,1),0))-SUMIFS(Transacoes!$D$3:$D1000,Transacoes!$C$3:$C1000,$D127,Transacoes!$B$3:$B1000,"V", Transacoes!$A$3:$A1000, "&lt;"&amp;EOMONTH(DATE(J$1,J$2,1),0)))*SUMIFS(Prov_Auto!$E$3:$E1000, Prov_Auto!$A$3:$A1000, $D127, Prov_Auto!$D$3:$D1000,"&gt;="&amp;DATE(J$1,J$2,1),Prov_Auto!$D$3:$D1000, "&lt;="&amp;EOMONTH(DATE(J$1,J$2,1),0)))</f>
        <v/>
      </c>
      <c r="K127" s="48" t="str">
        <f>IF($D127="","", (SUMIFS(Transacoes!$D$3:$D1000,Transacoes!$C$3:$C1000,$D127,Transacoes!$B$3:$B1000,"C", Transacoes!$A$3:$A1000, "&lt;"&amp;EOMONTH(DATE(K$1,K$2,1),0))-SUMIFS(Transacoes!$D$3:$D1000,Transacoes!$C$3:$C1000,$D127,Transacoes!$B$3:$B1000,"V", Transacoes!$A$3:$A1000, "&lt;"&amp;EOMONTH(DATE(K$1,K$2,1),0)))*SUMIFS(Prov_Auto!$E$3:$E1000, Prov_Auto!$A$3:$A1000, $D127, Prov_Auto!$D$3:$D1000,"&gt;="&amp;DATE(K$1,K$2,1),Prov_Auto!$D$3:$D1000, "&lt;="&amp;EOMONTH(DATE(K$1,K$2,1),0)))</f>
        <v/>
      </c>
      <c r="L127" s="48" t="str">
        <f>IF($D127="","", (SUMIFS(Transacoes!$D$3:$D1000,Transacoes!$C$3:$C1000,$D127,Transacoes!$B$3:$B1000,"C", Transacoes!$A$3:$A1000, "&lt;"&amp;EOMONTH(DATE(L$1,L$2,1),0))-SUMIFS(Transacoes!$D$3:$D1000,Transacoes!$C$3:$C1000,$D127,Transacoes!$B$3:$B1000,"V", Transacoes!$A$3:$A1000, "&lt;"&amp;EOMONTH(DATE(L$1,L$2,1),0)))*SUMIFS(Prov_Auto!$E$3:$E1000, Prov_Auto!$A$3:$A1000, $D127, Prov_Auto!$D$3:$D1000,"&gt;="&amp;DATE(L$1,L$2,1),Prov_Auto!$D$3:$D1000, "&lt;="&amp;EOMONTH(DATE(L$1,L$2,1),0)))</f>
        <v/>
      </c>
      <c r="M127" s="48" t="str">
        <f>IF($D127="","", (SUMIFS(Transacoes!$D$3:$D1000,Transacoes!$C$3:$C1000,$D127,Transacoes!$B$3:$B1000,"C", Transacoes!$A$3:$A1000, "&lt;"&amp;EOMONTH(DATE(M$1,M$2,1),0))-SUMIFS(Transacoes!$D$3:$D1000,Transacoes!$C$3:$C1000,$D127,Transacoes!$B$3:$B1000,"V", Transacoes!$A$3:$A1000, "&lt;"&amp;EOMONTH(DATE(M$1,M$2,1),0)))*SUMIFS(Prov_Auto!$E$3:$E1000, Prov_Auto!$A$3:$A1000, $D127, Prov_Auto!$D$3:$D1000,"&gt;="&amp;DATE(M$1,M$2,1),Prov_Auto!$D$3:$D1000, "&lt;="&amp;EOMONTH(DATE(M$1,M$2,1),0)))</f>
        <v/>
      </c>
      <c r="N127" s="48" t="str">
        <f>IF($D127="","", (SUMIFS(Transacoes!$D$3:$D1000,Transacoes!$C$3:$C1000,$D127,Transacoes!$B$3:$B1000,"C", Transacoes!$A$3:$A1000, "&lt;"&amp;EOMONTH(DATE(N$1,N$2,1),0))-SUMIFS(Transacoes!$D$3:$D1000,Transacoes!$C$3:$C1000,$D127,Transacoes!$B$3:$B1000,"V", Transacoes!$A$3:$A1000, "&lt;"&amp;EOMONTH(DATE(N$1,N$2,1),0)))*SUMIFS(Prov_Auto!$E$3:$E1000, Prov_Auto!$A$3:$A1000, $D127, Prov_Auto!$D$3:$D1000,"&gt;="&amp;DATE(N$1,N$2,1),Prov_Auto!$D$3:$D1000, "&lt;="&amp;EOMONTH(DATE(N$1,N$2,1),0)))</f>
        <v/>
      </c>
      <c r="O127" s="48" t="str">
        <f>IF($D127="","", (SUMIFS(Transacoes!$D$3:$D1000,Transacoes!$C$3:$C1000,$D127,Transacoes!$B$3:$B1000,"C", Transacoes!$A$3:$A1000, "&lt;"&amp;EOMONTH(DATE(O$1,O$2,1),0))-SUMIFS(Transacoes!$D$3:$D1000,Transacoes!$C$3:$C1000,$D127,Transacoes!$B$3:$B1000,"V", Transacoes!$A$3:$A1000, "&lt;"&amp;EOMONTH(DATE(O$1,O$2,1),0)))*SUMIFS(Prov_Auto!$E$3:$E1000, Prov_Auto!$A$3:$A1000, $D127, Prov_Auto!$D$3:$D1000,"&gt;="&amp;DATE(O$1,O$2,1),Prov_Auto!$D$3:$D1000, "&lt;="&amp;EOMONTH(DATE(O$1,O$2,1),0)))</f>
        <v/>
      </c>
      <c r="P127" s="48" t="str">
        <f>IF($D127="","", (SUMIFS(Transacoes!$D$3:$D1000,Transacoes!$C$3:$C1000,$D127,Transacoes!$B$3:$B1000,"C", Transacoes!$A$3:$A1000, "&lt;"&amp;EOMONTH(DATE(P$1,P$2,1),0))-SUMIFS(Transacoes!$D$3:$D1000,Transacoes!$C$3:$C1000,$D127,Transacoes!$B$3:$B1000,"V", Transacoes!$A$3:$A1000, "&lt;"&amp;EOMONTH(DATE(P$1,P$2,1),0)))*SUMIFS(Prov_Auto!$E$3:$E1000, Prov_Auto!$A$3:$A1000, $D127, Prov_Auto!$D$3:$D1000,"&gt;="&amp;DATE(P$1,P$2,1),Prov_Auto!$D$3:$D1000, "&lt;="&amp;EOMONTH(DATE(P$1,P$2,1),0)))</f>
        <v/>
      </c>
      <c r="Q127" s="48" t="str">
        <f>IF($D127="","", (SUMIFS(Transacoes!$D$3:$D1000,Transacoes!$C$3:$C1000,$D127,Transacoes!$B$3:$B1000,"C", Transacoes!$A$3:$A1000, "&lt;"&amp;EOMONTH(DATE(Q$1,Q$2,1),0))-SUMIFS(Transacoes!$D$3:$D1000,Transacoes!$C$3:$C1000,$D127,Transacoes!$B$3:$B1000,"V", Transacoes!$A$3:$A1000, "&lt;"&amp;EOMONTH(DATE(Q$1,Q$2,1),0)))*SUMIFS(Prov_Auto!$E$3:$E1000, Prov_Auto!$A$3:$A1000, $D127, Prov_Auto!$D$3:$D1000,"&gt;="&amp;DATE(Q$1,Q$2,1),Prov_Auto!$D$3:$D1000, "&lt;="&amp;EOMONTH(DATE(Q$1,Q$2,1),0)))</f>
        <v/>
      </c>
      <c r="R127" s="47"/>
    </row>
    <row r="128">
      <c r="A128" s="47"/>
      <c r="B128" s="47"/>
      <c r="C128" s="47"/>
      <c r="D128" s="87"/>
      <c r="E128" s="48" t="str">
        <f>IF($D128="","", (SUMIFS(Transacoes!$D$3:$D1000,Transacoes!$C$3:$C1000,$D128,Transacoes!$B$3:$B1000,"C", Transacoes!$A$3:$A1000, "&lt;"&amp;EOMONTH(DATE(E$1,E$2,1),0))-SUMIFS(Transacoes!$D$3:$D1000,Transacoes!$C$3:$C1000,$D128,Transacoes!$B$3:$B1000,"V", Transacoes!$A$3:$A1000, "&lt;"&amp;EOMONTH(DATE(E$1,E$2,1),0)))*SUMIFS(Prov_Auto!$E$3:$E1000, Prov_Auto!$A$3:$A1000, $D128, Prov_Auto!$D$3:$D1000,"&gt;="&amp;DATE(E$1,E$2,1),Prov_Auto!$D$3:$D1000, "&lt;="&amp;EOMONTH(DATE(E$1,E$2,1),0)))</f>
        <v/>
      </c>
      <c r="F128" s="48" t="str">
        <f>IF($D128="","", (SUMIFS(Transacoes!$D$3:$D1000,Transacoes!$C$3:$C1000,$D128,Transacoes!$B$3:$B1000,"C", Transacoes!$A$3:$A1000, "&lt;"&amp;EOMONTH(DATE(F$1,F$2,1),0))-SUMIFS(Transacoes!$D$3:$D1000,Transacoes!$C$3:$C1000,$D128,Transacoes!$B$3:$B1000,"V", Transacoes!$A$3:$A1000, "&lt;"&amp;EOMONTH(DATE(F$1,F$2,1),0)))*SUMIFS(Prov_Auto!$E$3:$E1000, Prov_Auto!$A$3:$A1000, $D128, Prov_Auto!$D$3:$D1000,"&gt;="&amp;DATE(F$1,F$2,1),Prov_Auto!$D$3:$D1000, "&lt;="&amp;EOMONTH(DATE(F$1,F$2,1),0)))</f>
        <v/>
      </c>
      <c r="G128" s="48" t="str">
        <f>IF($D128="","", (SUMIFS(Transacoes!$D$3:$D1000,Transacoes!$C$3:$C1000,$D128,Transacoes!$B$3:$B1000,"C", Transacoes!$A$3:$A1000, "&lt;"&amp;EOMONTH(DATE(G$1,G$2,1),0))-SUMIFS(Transacoes!$D$3:$D1000,Transacoes!$C$3:$C1000,$D128,Transacoes!$B$3:$B1000,"V", Transacoes!$A$3:$A1000, "&lt;"&amp;EOMONTH(DATE(G$1,G$2,1),0)))*SUMIFS(Prov_Auto!$E$3:$E1000, Prov_Auto!$A$3:$A1000, $D128, Prov_Auto!$D$3:$D1000,"&gt;="&amp;DATE(G$1,G$2,1),Prov_Auto!$D$3:$D1000, "&lt;="&amp;EOMONTH(DATE(G$1,G$2,1),0)))</f>
        <v/>
      </c>
      <c r="H128" s="48" t="str">
        <f>IF($D128="","", (SUMIFS(Transacoes!$D$3:$D1000,Transacoes!$C$3:$C1000,$D128,Transacoes!$B$3:$B1000,"C", Transacoes!$A$3:$A1000, "&lt;"&amp;EOMONTH(DATE(H$1,H$2,1),0))-SUMIFS(Transacoes!$D$3:$D1000,Transacoes!$C$3:$C1000,$D128,Transacoes!$B$3:$B1000,"V", Transacoes!$A$3:$A1000, "&lt;"&amp;EOMONTH(DATE(H$1,H$2,1),0)))*SUMIFS(Prov_Auto!$E$3:$E1000, Prov_Auto!$A$3:$A1000, $D128, Prov_Auto!$D$3:$D1000,"&gt;="&amp;DATE(H$1,H$2,1),Prov_Auto!$D$3:$D1000, "&lt;="&amp;EOMONTH(DATE(H$1,H$2,1),0)))</f>
        <v/>
      </c>
      <c r="I128" s="48" t="str">
        <f>IF($D128="","", (SUMIFS(Transacoes!$D$3:$D1000,Transacoes!$C$3:$C1000,$D128,Transacoes!$B$3:$B1000,"C", Transacoes!$A$3:$A1000, "&lt;"&amp;EOMONTH(DATE(I$1,I$2,1),0))-SUMIFS(Transacoes!$D$3:$D1000,Transacoes!$C$3:$C1000,$D128,Transacoes!$B$3:$B1000,"V", Transacoes!$A$3:$A1000, "&lt;"&amp;EOMONTH(DATE(I$1,I$2,1),0)))*SUMIFS(Prov_Auto!$E$3:$E1000, Prov_Auto!$A$3:$A1000, $D128, Prov_Auto!$D$3:$D1000,"&gt;="&amp;DATE(I$1,I$2,1),Prov_Auto!$D$3:$D1000, "&lt;="&amp;EOMONTH(DATE(I$1,I$2,1),0)))</f>
        <v/>
      </c>
      <c r="J128" s="48" t="str">
        <f>IF($D128="","", (SUMIFS(Transacoes!$D$3:$D1000,Transacoes!$C$3:$C1000,$D128,Transacoes!$B$3:$B1000,"C", Transacoes!$A$3:$A1000, "&lt;"&amp;EOMONTH(DATE(J$1,J$2,1),0))-SUMIFS(Transacoes!$D$3:$D1000,Transacoes!$C$3:$C1000,$D128,Transacoes!$B$3:$B1000,"V", Transacoes!$A$3:$A1000, "&lt;"&amp;EOMONTH(DATE(J$1,J$2,1),0)))*SUMIFS(Prov_Auto!$E$3:$E1000, Prov_Auto!$A$3:$A1000, $D128, Prov_Auto!$D$3:$D1000,"&gt;="&amp;DATE(J$1,J$2,1),Prov_Auto!$D$3:$D1000, "&lt;="&amp;EOMONTH(DATE(J$1,J$2,1),0)))</f>
        <v/>
      </c>
      <c r="K128" s="48" t="str">
        <f>IF($D128="","", (SUMIFS(Transacoes!$D$3:$D1000,Transacoes!$C$3:$C1000,$D128,Transacoes!$B$3:$B1000,"C", Transacoes!$A$3:$A1000, "&lt;"&amp;EOMONTH(DATE(K$1,K$2,1),0))-SUMIFS(Transacoes!$D$3:$D1000,Transacoes!$C$3:$C1000,$D128,Transacoes!$B$3:$B1000,"V", Transacoes!$A$3:$A1000, "&lt;"&amp;EOMONTH(DATE(K$1,K$2,1),0)))*SUMIFS(Prov_Auto!$E$3:$E1000, Prov_Auto!$A$3:$A1000, $D128, Prov_Auto!$D$3:$D1000,"&gt;="&amp;DATE(K$1,K$2,1),Prov_Auto!$D$3:$D1000, "&lt;="&amp;EOMONTH(DATE(K$1,K$2,1),0)))</f>
        <v/>
      </c>
      <c r="L128" s="48" t="str">
        <f>IF($D128="","", (SUMIFS(Transacoes!$D$3:$D1000,Transacoes!$C$3:$C1000,$D128,Transacoes!$B$3:$B1000,"C", Transacoes!$A$3:$A1000, "&lt;"&amp;EOMONTH(DATE(L$1,L$2,1),0))-SUMIFS(Transacoes!$D$3:$D1000,Transacoes!$C$3:$C1000,$D128,Transacoes!$B$3:$B1000,"V", Transacoes!$A$3:$A1000, "&lt;"&amp;EOMONTH(DATE(L$1,L$2,1),0)))*SUMIFS(Prov_Auto!$E$3:$E1000, Prov_Auto!$A$3:$A1000, $D128, Prov_Auto!$D$3:$D1000,"&gt;="&amp;DATE(L$1,L$2,1),Prov_Auto!$D$3:$D1000, "&lt;="&amp;EOMONTH(DATE(L$1,L$2,1),0)))</f>
        <v/>
      </c>
      <c r="M128" s="48" t="str">
        <f>IF($D128="","", (SUMIFS(Transacoes!$D$3:$D1000,Transacoes!$C$3:$C1000,$D128,Transacoes!$B$3:$B1000,"C", Transacoes!$A$3:$A1000, "&lt;"&amp;EOMONTH(DATE(M$1,M$2,1),0))-SUMIFS(Transacoes!$D$3:$D1000,Transacoes!$C$3:$C1000,$D128,Transacoes!$B$3:$B1000,"V", Transacoes!$A$3:$A1000, "&lt;"&amp;EOMONTH(DATE(M$1,M$2,1),0)))*SUMIFS(Prov_Auto!$E$3:$E1000, Prov_Auto!$A$3:$A1000, $D128, Prov_Auto!$D$3:$D1000,"&gt;="&amp;DATE(M$1,M$2,1),Prov_Auto!$D$3:$D1000, "&lt;="&amp;EOMONTH(DATE(M$1,M$2,1),0)))</f>
        <v/>
      </c>
      <c r="N128" s="48" t="str">
        <f>IF($D128="","", (SUMIFS(Transacoes!$D$3:$D1000,Transacoes!$C$3:$C1000,$D128,Transacoes!$B$3:$B1000,"C", Transacoes!$A$3:$A1000, "&lt;"&amp;EOMONTH(DATE(N$1,N$2,1),0))-SUMIFS(Transacoes!$D$3:$D1000,Transacoes!$C$3:$C1000,$D128,Transacoes!$B$3:$B1000,"V", Transacoes!$A$3:$A1000, "&lt;"&amp;EOMONTH(DATE(N$1,N$2,1),0)))*SUMIFS(Prov_Auto!$E$3:$E1000, Prov_Auto!$A$3:$A1000, $D128, Prov_Auto!$D$3:$D1000,"&gt;="&amp;DATE(N$1,N$2,1),Prov_Auto!$D$3:$D1000, "&lt;="&amp;EOMONTH(DATE(N$1,N$2,1),0)))</f>
        <v/>
      </c>
      <c r="O128" s="48" t="str">
        <f>IF($D128="","", (SUMIFS(Transacoes!$D$3:$D1000,Transacoes!$C$3:$C1000,$D128,Transacoes!$B$3:$B1000,"C", Transacoes!$A$3:$A1000, "&lt;"&amp;EOMONTH(DATE(O$1,O$2,1),0))-SUMIFS(Transacoes!$D$3:$D1000,Transacoes!$C$3:$C1000,$D128,Transacoes!$B$3:$B1000,"V", Transacoes!$A$3:$A1000, "&lt;"&amp;EOMONTH(DATE(O$1,O$2,1),0)))*SUMIFS(Prov_Auto!$E$3:$E1000, Prov_Auto!$A$3:$A1000, $D128, Prov_Auto!$D$3:$D1000,"&gt;="&amp;DATE(O$1,O$2,1),Prov_Auto!$D$3:$D1000, "&lt;="&amp;EOMONTH(DATE(O$1,O$2,1),0)))</f>
        <v/>
      </c>
      <c r="P128" s="48" t="str">
        <f>IF($D128="","", (SUMIFS(Transacoes!$D$3:$D1000,Transacoes!$C$3:$C1000,$D128,Transacoes!$B$3:$B1000,"C", Transacoes!$A$3:$A1000, "&lt;"&amp;EOMONTH(DATE(P$1,P$2,1),0))-SUMIFS(Transacoes!$D$3:$D1000,Transacoes!$C$3:$C1000,$D128,Transacoes!$B$3:$B1000,"V", Transacoes!$A$3:$A1000, "&lt;"&amp;EOMONTH(DATE(P$1,P$2,1),0)))*SUMIFS(Prov_Auto!$E$3:$E1000, Prov_Auto!$A$3:$A1000, $D128, Prov_Auto!$D$3:$D1000,"&gt;="&amp;DATE(P$1,P$2,1),Prov_Auto!$D$3:$D1000, "&lt;="&amp;EOMONTH(DATE(P$1,P$2,1),0)))</f>
        <v/>
      </c>
      <c r="Q128" s="48" t="str">
        <f>IF($D128="","", (SUMIFS(Transacoes!$D$3:$D1000,Transacoes!$C$3:$C1000,$D128,Transacoes!$B$3:$B1000,"C", Transacoes!$A$3:$A1000, "&lt;"&amp;EOMONTH(DATE(Q$1,Q$2,1),0))-SUMIFS(Transacoes!$D$3:$D1000,Transacoes!$C$3:$C1000,$D128,Transacoes!$B$3:$B1000,"V", Transacoes!$A$3:$A1000, "&lt;"&amp;EOMONTH(DATE(Q$1,Q$2,1),0)))*SUMIFS(Prov_Auto!$E$3:$E1000, Prov_Auto!$A$3:$A1000, $D128, Prov_Auto!$D$3:$D1000,"&gt;="&amp;DATE(Q$1,Q$2,1),Prov_Auto!$D$3:$D1000, "&lt;="&amp;EOMONTH(DATE(Q$1,Q$2,1),0)))</f>
        <v/>
      </c>
      <c r="R128" s="47"/>
    </row>
    <row r="129">
      <c r="A129" s="47"/>
      <c r="B129" s="47"/>
      <c r="C129" s="47"/>
      <c r="D129" s="87"/>
      <c r="E129" s="48" t="str">
        <f>IF($D129="","", (SUMIFS(Transacoes!$D$3:$D1000,Transacoes!$C$3:$C1000,$D129,Transacoes!$B$3:$B1000,"C", Transacoes!$A$3:$A1000, "&lt;"&amp;EOMONTH(DATE(E$1,E$2,1),0))-SUMIFS(Transacoes!$D$3:$D1000,Transacoes!$C$3:$C1000,$D129,Transacoes!$B$3:$B1000,"V", Transacoes!$A$3:$A1000, "&lt;"&amp;EOMONTH(DATE(E$1,E$2,1),0)))*SUMIFS(Prov_Auto!$E$3:$E1000, Prov_Auto!$A$3:$A1000, $D129, Prov_Auto!$D$3:$D1000,"&gt;="&amp;DATE(E$1,E$2,1),Prov_Auto!$D$3:$D1000, "&lt;="&amp;EOMONTH(DATE(E$1,E$2,1),0)))</f>
        <v/>
      </c>
      <c r="F129" s="48" t="str">
        <f>IF($D129="","", (SUMIFS(Transacoes!$D$3:$D1000,Transacoes!$C$3:$C1000,$D129,Transacoes!$B$3:$B1000,"C", Transacoes!$A$3:$A1000, "&lt;"&amp;EOMONTH(DATE(F$1,F$2,1),0))-SUMIFS(Transacoes!$D$3:$D1000,Transacoes!$C$3:$C1000,$D129,Transacoes!$B$3:$B1000,"V", Transacoes!$A$3:$A1000, "&lt;"&amp;EOMONTH(DATE(F$1,F$2,1),0)))*SUMIFS(Prov_Auto!$E$3:$E1000, Prov_Auto!$A$3:$A1000, $D129, Prov_Auto!$D$3:$D1000,"&gt;="&amp;DATE(F$1,F$2,1),Prov_Auto!$D$3:$D1000, "&lt;="&amp;EOMONTH(DATE(F$1,F$2,1),0)))</f>
        <v/>
      </c>
      <c r="G129" s="48" t="str">
        <f>IF($D129="","", (SUMIFS(Transacoes!$D$3:$D1000,Transacoes!$C$3:$C1000,$D129,Transacoes!$B$3:$B1000,"C", Transacoes!$A$3:$A1000, "&lt;"&amp;EOMONTH(DATE(G$1,G$2,1),0))-SUMIFS(Transacoes!$D$3:$D1000,Transacoes!$C$3:$C1000,$D129,Transacoes!$B$3:$B1000,"V", Transacoes!$A$3:$A1000, "&lt;"&amp;EOMONTH(DATE(G$1,G$2,1),0)))*SUMIFS(Prov_Auto!$E$3:$E1000, Prov_Auto!$A$3:$A1000, $D129, Prov_Auto!$D$3:$D1000,"&gt;="&amp;DATE(G$1,G$2,1),Prov_Auto!$D$3:$D1000, "&lt;="&amp;EOMONTH(DATE(G$1,G$2,1),0)))</f>
        <v/>
      </c>
      <c r="H129" s="48" t="str">
        <f>IF($D129="","", (SUMIFS(Transacoes!$D$3:$D1000,Transacoes!$C$3:$C1000,$D129,Transacoes!$B$3:$B1000,"C", Transacoes!$A$3:$A1000, "&lt;"&amp;EOMONTH(DATE(H$1,H$2,1),0))-SUMIFS(Transacoes!$D$3:$D1000,Transacoes!$C$3:$C1000,$D129,Transacoes!$B$3:$B1000,"V", Transacoes!$A$3:$A1000, "&lt;"&amp;EOMONTH(DATE(H$1,H$2,1),0)))*SUMIFS(Prov_Auto!$E$3:$E1000, Prov_Auto!$A$3:$A1000, $D129, Prov_Auto!$D$3:$D1000,"&gt;="&amp;DATE(H$1,H$2,1),Prov_Auto!$D$3:$D1000, "&lt;="&amp;EOMONTH(DATE(H$1,H$2,1),0)))</f>
        <v/>
      </c>
      <c r="I129" s="48" t="str">
        <f>IF($D129="","", (SUMIFS(Transacoes!$D$3:$D1000,Transacoes!$C$3:$C1000,$D129,Transacoes!$B$3:$B1000,"C", Transacoes!$A$3:$A1000, "&lt;"&amp;EOMONTH(DATE(I$1,I$2,1),0))-SUMIFS(Transacoes!$D$3:$D1000,Transacoes!$C$3:$C1000,$D129,Transacoes!$B$3:$B1000,"V", Transacoes!$A$3:$A1000, "&lt;"&amp;EOMONTH(DATE(I$1,I$2,1),0)))*SUMIFS(Prov_Auto!$E$3:$E1000, Prov_Auto!$A$3:$A1000, $D129, Prov_Auto!$D$3:$D1000,"&gt;="&amp;DATE(I$1,I$2,1),Prov_Auto!$D$3:$D1000, "&lt;="&amp;EOMONTH(DATE(I$1,I$2,1),0)))</f>
        <v/>
      </c>
      <c r="J129" s="48" t="str">
        <f>IF($D129="","", (SUMIFS(Transacoes!$D$3:$D1000,Transacoes!$C$3:$C1000,$D129,Transacoes!$B$3:$B1000,"C", Transacoes!$A$3:$A1000, "&lt;"&amp;EOMONTH(DATE(J$1,J$2,1),0))-SUMIFS(Transacoes!$D$3:$D1000,Transacoes!$C$3:$C1000,$D129,Transacoes!$B$3:$B1000,"V", Transacoes!$A$3:$A1000, "&lt;"&amp;EOMONTH(DATE(J$1,J$2,1),0)))*SUMIFS(Prov_Auto!$E$3:$E1000, Prov_Auto!$A$3:$A1000, $D129, Prov_Auto!$D$3:$D1000,"&gt;="&amp;DATE(J$1,J$2,1),Prov_Auto!$D$3:$D1000, "&lt;="&amp;EOMONTH(DATE(J$1,J$2,1),0)))</f>
        <v/>
      </c>
      <c r="K129" s="48" t="str">
        <f>IF($D129="","", (SUMIFS(Transacoes!$D$3:$D1000,Transacoes!$C$3:$C1000,$D129,Transacoes!$B$3:$B1000,"C", Transacoes!$A$3:$A1000, "&lt;"&amp;EOMONTH(DATE(K$1,K$2,1),0))-SUMIFS(Transacoes!$D$3:$D1000,Transacoes!$C$3:$C1000,$D129,Transacoes!$B$3:$B1000,"V", Transacoes!$A$3:$A1000, "&lt;"&amp;EOMONTH(DATE(K$1,K$2,1),0)))*SUMIFS(Prov_Auto!$E$3:$E1000, Prov_Auto!$A$3:$A1000, $D129, Prov_Auto!$D$3:$D1000,"&gt;="&amp;DATE(K$1,K$2,1),Prov_Auto!$D$3:$D1000, "&lt;="&amp;EOMONTH(DATE(K$1,K$2,1),0)))</f>
        <v/>
      </c>
      <c r="L129" s="48" t="str">
        <f>IF($D129="","", (SUMIFS(Transacoes!$D$3:$D1000,Transacoes!$C$3:$C1000,$D129,Transacoes!$B$3:$B1000,"C", Transacoes!$A$3:$A1000, "&lt;"&amp;EOMONTH(DATE(L$1,L$2,1),0))-SUMIFS(Transacoes!$D$3:$D1000,Transacoes!$C$3:$C1000,$D129,Transacoes!$B$3:$B1000,"V", Transacoes!$A$3:$A1000, "&lt;"&amp;EOMONTH(DATE(L$1,L$2,1),0)))*SUMIFS(Prov_Auto!$E$3:$E1000, Prov_Auto!$A$3:$A1000, $D129, Prov_Auto!$D$3:$D1000,"&gt;="&amp;DATE(L$1,L$2,1),Prov_Auto!$D$3:$D1000, "&lt;="&amp;EOMONTH(DATE(L$1,L$2,1),0)))</f>
        <v/>
      </c>
      <c r="M129" s="48" t="str">
        <f>IF($D129="","", (SUMIFS(Transacoes!$D$3:$D1000,Transacoes!$C$3:$C1000,$D129,Transacoes!$B$3:$B1000,"C", Transacoes!$A$3:$A1000, "&lt;"&amp;EOMONTH(DATE(M$1,M$2,1),0))-SUMIFS(Transacoes!$D$3:$D1000,Transacoes!$C$3:$C1000,$D129,Transacoes!$B$3:$B1000,"V", Transacoes!$A$3:$A1000, "&lt;"&amp;EOMONTH(DATE(M$1,M$2,1),0)))*SUMIFS(Prov_Auto!$E$3:$E1000, Prov_Auto!$A$3:$A1000, $D129, Prov_Auto!$D$3:$D1000,"&gt;="&amp;DATE(M$1,M$2,1),Prov_Auto!$D$3:$D1000, "&lt;="&amp;EOMONTH(DATE(M$1,M$2,1),0)))</f>
        <v/>
      </c>
      <c r="N129" s="48" t="str">
        <f>IF($D129="","", (SUMIFS(Transacoes!$D$3:$D1000,Transacoes!$C$3:$C1000,$D129,Transacoes!$B$3:$B1000,"C", Transacoes!$A$3:$A1000, "&lt;"&amp;EOMONTH(DATE(N$1,N$2,1),0))-SUMIFS(Transacoes!$D$3:$D1000,Transacoes!$C$3:$C1000,$D129,Transacoes!$B$3:$B1000,"V", Transacoes!$A$3:$A1000, "&lt;"&amp;EOMONTH(DATE(N$1,N$2,1),0)))*SUMIFS(Prov_Auto!$E$3:$E1000, Prov_Auto!$A$3:$A1000, $D129, Prov_Auto!$D$3:$D1000,"&gt;="&amp;DATE(N$1,N$2,1),Prov_Auto!$D$3:$D1000, "&lt;="&amp;EOMONTH(DATE(N$1,N$2,1),0)))</f>
        <v/>
      </c>
      <c r="O129" s="48" t="str">
        <f>IF($D129="","", (SUMIFS(Transacoes!$D$3:$D1000,Transacoes!$C$3:$C1000,$D129,Transacoes!$B$3:$B1000,"C", Transacoes!$A$3:$A1000, "&lt;"&amp;EOMONTH(DATE(O$1,O$2,1),0))-SUMIFS(Transacoes!$D$3:$D1000,Transacoes!$C$3:$C1000,$D129,Transacoes!$B$3:$B1000,"V", Transacoes!$A$3:$A1000, "&lt;"&amp;EOMONTH(DATE(O$1,O$2,1),0)))*SUMIFS(Prov_Auto!$E$3:$E1000, Prov_Auto!$A$3:$A1000, $D129, Prov_Auto!$D$3:$D1000,"&gt;="&amp;DATE(O$1,O$2,1),Prov_Auto!$D$3:$D1000, "&lt;="&amp;EOMONTH(DATE(O$1,O$2,1),0)))</f>
        <v/>
      </c>
      <c r="P129" s="48" t="str">
        <f>IF($D129="","", (SUMIFS(Transacoes!$D$3:$D1000,Transacoes!$C$3:$C1000,$D129,Transacoes!$B$3:$B1000,"C", Transacoes!$A$3:$A1000, "&lt;"&amp;EOMONTH(DATE(P$1,P$2,1),0))-SUMIFS(Transacoes!$D$3:$D1000,Transacoes!$C$3:$C1000,$D129,Transacoes!$B$3:$B1000,"V", Transacoes!$A$3:$A1000, "&lt;"&amp;EOMONTH(DATE(P$1,P$2,1),0)))*SUMIFS(Prov_Auto!$E$3:$E1000, Prov_Auto!$A$3:$A1000, $D129, Prov_Auto!$D$3:$D1000,"&gt;="&amp;DATE(P$1,P$2,1),Prov_Auto!$D$3:$D1000, "&lt;="&amp;EOMONTH(DATE(P$1,P$2,1),0)))</f>
        <v/>
      </c>
      <c r="Q129" s="48" t="str">
        <f>IF($D129="","", (SUMIFS(Transacoes!$D$3:$D1000,Transacoes!$C$3:$C1000,$D129,Transacoes!$B$3:$B1000,"C", Transacoes!$A$3:$A1000, "&lt;"&amp;EOMONTH(DATE(Q$1,Q$2,1),0))-SUMIFS(Transacoes!$D$3:$D1000,Transacoes!$C$3:$C1000,$D129,Transacoes!$B$3:$B1000,"V", Transacoes!$A$3:$A1000, "&lt;"&amp;EOMONTH(DATE(Q$1,Q$2,1),0)))*SUMIFS(Prov_Auto!$E$3:$E1000, Prov_Auto!$A$3:$A1000, $D129, Prov_Auto!$D$3:$D1000,"&gt;="&amp;DATE(Q$1,Q$2,1),Prov_Auto!$D$3:$D1000, "&lt;="&amp;EOMONTH(DATE(Q$1,Q$2,1),0)))</f>
        <v/>
      </c>
      <c r="R129" s="47"/>
    </row>
    <row r="130">
      <c r="A130" s="47"/>
      <c r="B130" s="47"/>
      <c r="C130" s="47"/>
      <c r="D130" s="87"/>
      <c r="E130" s="48" t="str">
        <f>IF($D130="","", (SUMIFS(Transacoes!$D$3:$D1000,Transacoes!$C$3:$C1000,$D130,Transacoes!$B$3:$B1000,"C", Transacoes!$A$3:$A1000, "&lt;"&amp;EOMONTH(DATE(E$1,E$2,1),0))-SUMIFS(Transacoes!$D$3:$D1000,Transacoes!$C$3:$C1000,$D130,Transacoes!$B$3:$B1000,"V", Transacoes!$A$3:$A1000, "&lt;"&amp;EOMONTH(DATE(E$1,E$2,1),0)))*SUMIFS(Prov_Auto!$E$3:$E1000, Prov_Auto!$A$3:$A1000, $D130, Prov_Auto!$D$3:$D1000,"&gt;="&amp;DATE(E$1,E$2,1),Prov_Auto!$D$3:$D1000, "&lt;="&amp;EOMONTH(DATE(E$1,E$2,1),0)))</f>
        <v/>
      </c>
      <c r="F130" s="48" t="str">
        <f>IF($D130="","", (SUMIFS(Transacoes!$D$3:$D1000,Transacoes!$C$3:$C1000,$D130,Transacoes!$B$3:$B1000,"C", Transacoes!$A$3:$A1000, "&lt;"&amp;EOMONTH(DATE(F$1,F$2,1),0))-SUMIFS(Transacoes!$D$3:$D1000,Transacoes!$C$3:$C1000,$D130,Transacoes!$B$3:$B1000,"V", Transacoes!$A$3:$A1000, "&lt;"&amp;EOMONTH(DATE(F$1,F$2,1),0)))*SUMIFS(Prov_Auto!$E$3:$E1000, Prov_Auto!$A$3:$A1000, $D130, Prov_Auto!$D$3:$D1000,"&gt;="&amp;DATE(F$1,F$2,1),Prov_Auto!$D$3:$D1000, "&lt;="&amp;EOMONTH(DATE(F$1,F$2,1),0)))</f>
        <v/>
      </c>
      <c r="G130" s="48" t="str">
        <f>IF($D130="","", (SUMIFS(Transacoes!$D$3:$D1000,Transacoes!$C$3:$C1000,$D130,Transacoes!$B$3:$B1000,"C", Transacoes!$A$3:$A1000, "&lt;"&amp;EOMONTH(DATE(G$1,G$2,1),0))-SUMIFS(Transacoes!$D$3:$D1000,Transacoes!$C$3:$C1000,$D130,Transacoes!$B$3:$B1000,"V", Transacoes!$A$3:$A1000, "&lt;"&amp;EOMONTH(DATE(G$1,G$2,1),0)))*SUMIFS(Prov_Auto!$E$3:$E1000, Prov_Auto!$A$3:$A1000, $D130, Prov_Auto!$D$3:$D1000,"&gt;="&amp;DATE(G$1,G$2,1),Prov_Auto!$D$3:$D1000, "&lt;="&amp;EOMONTH(DATE(G$1,G$2,1),0)))</f>
        <v/>
      </c>
      <c r="H130" s="48" t="str">
        <f>IF($D130="","", (SUMIFS(Transacoes!$D$3:$D1000,Transacoes!$C$3:$C1000,$D130,Transacoes!$B$3:$B1000,"C", Transacoes!$A$3:$A1000, "&lt;"&amp;EOMONTH(DATE(H$1,H$2,1),0))-SUMIFS(Transacoes!$D$3:$D1000,Transacoes!$C$3:$C1000,$D130,Transacoes!$B$3:$B1000,"V", Transacoes!$A$3:$A1000, "&lt;"&amp;EOMONTH(DATE(H$1,H$2,1),0)))*SUMIFS(Prov_Auto!$E$3:$E1000, Prov_Auto!$A$3:$A1000, $D130, Prov_Auto!$D$3:$D1000,"&gt;="&amp;DATE(H$1,H$2,1),Prov_Auto!$D$3:$D1000, "&lt;="&amp;EOMONTH(DATE(H$1,H$2,1),0)))</f>
        <v/>
      </c>
      <c r="I130" s="48" t="str">
        <f>IF($D130="","", (SUMIFS(Transacoes!$D$3:$D1000,Transacoes!$C$3:$C1000,$D130,Transacoes!$B$3:$B1000,"C", Transacoes!$A$3:$A1000, "&lt;"&amp;EOMONTH(DATE(I$1,I$2,1),0))-SUMIFS(Transacoes!$D$3:$D1000,Transacoes!$C$3:$C1000,$D130,Transacoes!$B$3:$B1000,"V", Transacoes!$A$3:$A1000, "&lt;"&amp;EOMONTH(DATE(I$1,I$2,1),0)))*SUMIFS(Prov_Auto!$E$3:$E1000, Prov_Auto!$A$3:$A1000, $D130, Prov_Auto!$D$3:$D1000,"&gt;="&amp;DATE(I$1,I$2,1),Prov_Auto!$D$3:$D1000, "&lt;="&amp;EOMONTH(DATE(I$1,I$2,1),0)))</f>
        <v/>
      </c>
      <c r="J130" s="48" t="str">
        <f>IF($D130="","", (SUMIFS(Transacoes!$D$3:$D1000,Transacoes!$C$3:$C1000,$D130,Transacoes!$B$3:$B1000,"C", Transacoes!$A$3:$A1000, "&lt;"&amp;EOMONTH(DATE(J$1,J$2,1),0))-SUMIFS(Transacoes!$D$3:$D1000,Transacoes!$C$3:$C1000,$D130,Transacoes!$B$3:$B1000,"V", Transacoes!$A$3:$A1000, "&lt;"&amp;EOMONTH(DATE(J$1,J$2,1),0)))*SUMIFS(Prov_Auto!$E$3:$E1000, Prov_Auto!$A$3:$A1000, $D130, Prov_Auto!$D$3:$D1000,"&gt;="&amp;DATE(J$1,J$2,1),Prov_Auto!$D$3:$D1000, "&lt;="&amp;EOMONTH(DATE(J$1,J$2,1),0)))</f>
        <v/>
      </c>
      <c r="K130" s="48" t="str">
        <f>IF($D130="","", (SUMIFS(Transacoes!$D$3:$D1000,Transacoes!$C$3:$C1000,$D130,Transacoes!$B$3:$B1000,"C", Transacoes!$A$3:$A1000, "&lt;"&amp;EOMONTH(DATE(K$1,K$2,1),0))-SUMIFS(Transacoes!$D$3:$D1000,Transacoes!$C$3:$C1000,$D130,Transacoes!$B$3:$B1000,"V", Transacoes!$A$3:$A1000, "&lt;"&amp;EOMONTH(DATE(K$1,K$2,1),0)))*SUMIFS(Prov_Auto!$E$3:$E1000, Prov_Auto!$A$3:$A1000, $D130, Prov_Auto!$D$3:$D1000,"&gt;="&amp;DATE(K$1,K$2,1),Prov_Auto!$D$3:$D1000, "&lt;="&amp;EOMONTH(DATE(K$1,K$2,1),0)))</f>
        <v/>
      </c>
      <c r="L130" s="48" t="str">
        <f>IF($D130="","", (SUMIFS(Transacoes!$D$3:$D1000,Transacoes!$C$3:$C1000,$D130,Transacoes!$B$3:$B1000,"C", Transacoes!$A$3:$A1000, "&lt;"&amp;EOMONTH(DATE(L$1,L$2,1),0))-SUMIFS(Transacoes!$D$3:$D1000,Transacoes!$C$3:$C1000,$D130,Transacoes!$B$3:$B1000,"V", Transacoes!$A$3:$A1000, "&lt;"&amp;EOMONTH(DATE(L$1,L$2,1),0)))*SUMIFS(Prov_Auto!$E$3:$E1000, Prov_Auto!$A$3:$A1000, $D130, Prov_Auto!$D$3:$D1000,"&gt;="&amp;DATE(L$1,L$2,1),Prov_Auto!$D$3:$D1000, "&lt;="&amp;EOMONTH(DATE(L$1,L$2,1),0)))</f>
        <v/>
      </c>
      <c r="M130" s="48" t="str">
        <f>IF($D130="","", (SUMIFS(Transacoes!$D$3:$D1000,Transacoes!$C$3:$C1000,$D130,Transacoes!$B$3:$B1000,"C", Transacoes!$A$3:$A1000, "&lt;"&amp;EOMONTH(DATE(M$1,M$2,1),0))-SUMIFS(Transacoes!$D$3:$D1000,Transacoes!$C$3:$C1000,$D130,Transacoes!$B$3:$B1000,"V", Transacoes!$A$3:$A1000, "&lt;"&amp;EOMONTH(DATE(M$1,M$2,1),0)))*SUMIFS(Prov_Auto!$E$3:$E1000, Prov_Auto!$A$3:$A1000, $D130, Prov_Auto!$D$3:$D1000,"&gt;="&amp;DATE(M$1,M$2,1),Prov_Auto!$D$3:$D1000, "&lt;="&amp;EOMONTH(DATE(M$1,M$2,1),0)))</f>
        <v/>
      </c>
      <c r="N130" s="48" t="str">
        <f>IF($D130="","", (SUMIFS(Transacoes!$D$3:$D1000,Transacoes!$C$3:$C1000,$D130,Transacoes!$B$3:$B1000,"C", Transacoes!$A$3:$A1000, "&lt;"&amp;EOMONTH(DATE(N$1,N$2,1),0))-SUMIFS(Transacoes!$D$3:$D1000,Transacoes!$C$3:$C1000,$D130,Transacoes!$B$3:$B1000,"V", Transacoes!$A$3:$A1000, "&lt;"&amp;EOMONTH(DATE(N$1,N$2,1),0)))*SUMIFS(Prov_Auto!$E$3:$E1000, Prov_Auto!$A$3:$A1000, $D130, Prov_Auto!$D$3:$D1000,"&gt;="&amp;DATE(N$1,N$2,1),Prov_Auto!$D$3:$D1000, "&lt;="&amp;EOMONTH(DATE(N$1,N$2,1),0)))</f>
        <v/>
      </c>
      <c r="O130" s="48" t="str">
        <f>IF($D130="","", (SUMIFS(Transacoes!$D$3:$D1000,Transacoes!$C$3:$C1000,$D130,Transacoes!$B$3:$B1000,"C", Transacoes!$A$3:$A1000, "&lt;"&amp;EOMONTH(DATE(O$1,O$2,1),0))-SUMIFS(Transacoes!$D$3:$D1000,Transacoes!$C$3:$C1000,$D130,Transacoes!$B$3:$B1000,"V", Transacoes!$A$3:$A1000, "&lt;"&amp;EOMONTH(DATE(O$1,O$2,1),0)))*SUMIFS(Prov_Auto!$E$3:$E1000, Prov_Auto!$A$3:$A1000, $D130, Prov_Auto!$D$3:$D1000,"&gt;="&amp;DATE(O$1,O$2,1),Prov_Auto!$D$3:$D1000, "&lt;="&amp;EOMONTH(DATE(O$1,O$2,1),0)))</f>
        <v/>
      </c>
      <c r="P130" s="48" t="str">
        <f>IF($D130="","", (SUMIFS(Transacoes!$D$3:$D1000,Transacoes!$C$3:$C1000,$D130,Transacoes!$B$3:$B1000,"C", Transacoes!$A$3:$A1000, "&lt;"&amp;EOMONTH(DATE(P$1,P$2,1),0))-SUMIFS(Transacoes!$D$3:$D1000,Transacoes!$C$3:$C1000,$D130,Transacoes!$B$3:$B1000,"V", Transacoes!$A$3:$A1000, "&lt;"&amp;EOMONTH(DATE(P$1,P$2,1),0)))*SUMIFS(Prov_Auto!$E$3:$E1000, Prov_Auto!$A$3:$A1000, $D130, Prov_Auto!$D$3:$D1000,"&gt;="&amp;DATE(P$1,P$2,1),Prov_Auto!$D$3:$D1000, "&lt;="&amp;EOMONTH(DATE(P$1,P$2,1),0)))</f>
        <v/>
      </c>
      <c r="Q130" s="48" t="str">
        <f>IF($D130="","", (SUMIFS(Transacoes!$D$3:$D1000,Transacoes!$C$3:$C1000,$D130,Transacoes!$B$3:$B1000,"C", Transacoes!$A$3:$A1000, "&lt;"&amp;EOMONTH(DATE(Q$1,Q$2,1),0))-SUMIFS(Transacoes!$D$3:$D1000,Transacoes!$C$3:$C1000,$D130,Transacoes!$B$3:$B1000,"V", Transacoes!$A$3:$A1000, "&lt;"&amp;EOMONTH(DATE(Q$1,Q$2,1),0)))*SUMIFS(Prov_Auto!$E$3:$E1000, Prov_Auto!$A$3:$A1000, $D130, Prov_Auto!$D$3:$D1000,"&gt;="&amp;DATE(Q$1,Q$2,1),Prov_Auto!$D$3:$D1000, "&lt;="&amp;EOMONTH(DATE(Q$1,Q$2,1),0)))</f>
        <v/>
      </c>
      <c r="R130" s="47"/>
    </row>
    <row r="131">
      <c r="A131" s="47"/>
      <c r="B131" s="47"/>
      <c r="C131" s="47"/>
      <c r="D131" s="87"/>
      <c r="E131" s="48" t="str">
        <f>IF($D131="","", (SUMIFS(Transacoes!$D$3:$D1000,Transacoes!$C$3:$C1000,$D131,Transacoes!$B$3:$B1000,"C", Transacoes!$A$3:$A1000, "&lt;"&amp;EOMONTH(DATE(E$1,E$2,1),0))-SUMIFS(Transacoes!$D$3:$D1000,Transacoes!$C$3:$C1000,$D131,Transacoes!$B$3:$B1000,"V", Transacoes!$A$3:$A1000, "&lt;"&amp;EOMONTH(DATE(E$1,E$2,1),0)))*SUMIFS(Prov_Auto!$E$3:$E1000, Prov_Auto!$A$3:$A1000, $D131, Prov_Auto!$D$3:$D1000,"&gt;="&amp;DATE(E$1,E$2,1),Prov_Auto!$D$3:$D1000, "&lt;="&amp;EOMONTH(DATE(E$1,E$2,1),0)))</f>
        <v/>
      </c>
      <c r="F131" s="48" t="str">
        <f>IF($D131="","", (SUMIFS(Transacoes!$D$3:$D1000,Transacoes!$C$3:$C1000,$D131,Transacoes!$B$3:$B1000,"C", Transacoes!$A$3:$A1000, "&lt;"&amp;EOMONTH(DATE(F$1,F$2,1),0))-SUMIFS(Transacoes!$D$3:$D1000,Transacoes!$C$3:$C1000,$D131,Transacoes!$B$3:$B1000,"V", Transacoes!$A$3:$A1000, "&lt;"&amp;EOMONTH(DATE(F$1,F$2,1),0)))*SUMIFS(Prov_Auto!$E$3:$E1000, Prov_Auto!$A$3:$A1000, $D131, Prov_Auto!$D$3:$D1000,"&gt;="&amp;DATE(F$1,F$2,1),Prov_Auto!$D$3:$D1000, "&lt;="&amp;EOMONTH(DATE(F$1,F$2,1),0)))</f>
        <v/>
      </c>
      <c r="G131" s="48" t="str">
        <f>IF($D131="","", (SUMIFS(Transacoes!$D$3:$D1000,Transacoes!$C$3:$C1000,$D131,Transacoes!$B$3:$B1000,"C", Transacoes!$A$3:$A1000, "&lt;"&amp;EOMONTH(DATE(G$1,G$2,1),0))-SUMIFS(Transacoes!$D$3:$D1000,Transacoes!$C$3:$C1000,$D131,Transacoes!$B$3:$B1000,"V", Transacoes!$A$3:$A1000, "&lt;"&amp;EOMONTH(DATE(G$1,G$2,1),0)))*SUMIFS(Prov_Auto!$E$3:$E1000, Prov_Auto!$A$3:$A1000, $D131, Prov_Auto!$D$3:$D1000,"&gt;="&amp;DATE(G$1,G$2,1),Prov_Auto!$D$3:$D1000, "&lt;="&amp;EOMONTH(DATE(G$1,G$2,1),0)))</f>
        <v/>
      </c>
      <c r="H131" s="48" t="str">
        <f>IF($D131="","", (SUMIFS(Transacoes!$D$3:$D1000,Transacoes!$C$3:$C1000,$D131,Transacoes!$B$3:$B1000,"C", Transacoes!$A$3:$A1000, "&lt;"&amp;EOMONTH(DATE(H$1,H$2,1),0))-SUMIFS(Transacoes!$D$3:$D1000,Transacoes!$C$3:$C1000,$D131,Transacoes!$B$3:$B1000,"V", Transacoes!$A$3:$A1000, "&lt;"&amp;EOMONTH(DATE(H$1,H$2,1),0)))*SUMIFS(Prov_Auto!$E$3:$E1000, Prov_Auto!$A$3:$A1000, $D131, Prov_Auto!$D$3:$D1000,"&gt;="&amp;DATE(H$1,H$2,1),Prov_Auto!$D$3:$D1000, "&lt;="&amp;EOMONTH(DATE(H$1,H$2,1),0)))</f>
        <v/>
      </c>
      <c r="I131" s="48" t="str">
        <f>IF($D131="","", (SUMIFS(Transacoes!$D$3:$D1000,Transacoes!$C$3:$C1000,$D131,Transacoes!$B$3:$B1000,"C", Transacoes!$A$3:$A1000, "&lt;"&amp;EOMONTH(DATE(I$1,I$2,1),0))-SUMIFS(Transacoes!$D$3:$D1000,Transacoes!$C$3:$C1000,$D131,Transacoes!$B$3:$B1000,"V", Transacoes!$A$3:$A1000, "&lt;"&amp;EOMONTH(DATE(I$1,I$2,1),0)))*SUMIFS(Prov_Auto!$E$3:$E1000, Prov_Auto!$A$3:$A1000, $D131, Prov_Auto!$D$3:$D1000,"&gt;="&amp;DATE(I$1,I$2,1),Prov_Auto!$D$3:$D1000, "&lt;="&amp;EOMONTH(DATE(I$1,I$2,1),0)))</f>
        <v/>
      </c>
      <c r="J131" s="48" t="str">
        <f>IF($D131="","", (SUMIFS(Transacoes!$D$3:$D1000,Transacoes!$C$3:$C1000,$D131,Transacoes!$B$3:$B1000,"C", Transacoes!$A$3:$A1000, "&lt;"&amp;EOMONTH(DATE(J$1,J$2,1),0))-SUMIFS(Transacoes!$D$3:$D1000,Transacoes!$C$3:$C1000,$D131,Transacoes!$B$3:$B1000,"V", Transacoes!$A$3:$A1000, "&lt;"&amp;EOMONTH(DATE(J$1,J$2,1),0)))*SUMIFS(Prov_Auto!$E$3:$E1000, Prov_Auto!$A$3:$A1000, $D131, Prov_Auto!$D$3:$D1000,"&gt;="&amp;DATE(J$1,J$2,1),Prov_Auto!$D$3:$D1000, "&lt;="&amp;EOMONTH(DATE(J$1,J$2,1),0)))</f>
        <v/>
      </c>
      <c r="K131" s="48" t="str">
        <f>IF($D131="","", (SUMIFS(Transacoes!$D$3:$D1000,Transacoes!$C$3:$C1000,$D131,Transacoes!$B$3:$B1000,"C", Transacoes!$A$3:$A1000, "&lt;"&amp;EOMONTH(DATE(K$1,K$2,1),0))-SUMIFS(Transacoes!$D$3:$D1000,Transacoes!$C$3:$C1000,$D131,Transacoes!$B$3:$B1000,"V", Transacoes!$A$3:$A1000, "&lt;"&amp;EOMONTH(DATE(K$1,K$2,1),0)))*SUMIFS(Prov_Auto!$E$3:$E1000, Prov_Auto!$A$3:$A1000, $D131, Prov_Auto!$D$3:$D1000,"&gt;="&amp;DATE(K$1,K$2,1),Prov_Auto!$D$3:$D1000, "&lt;="&amp;EOMONTH(DATE(K$1,K$2,1),0)))</f>
        <v/>
      </c>
      <c r="L131" s="48" t="str">
        <f>IF($D131="","", (SUMIFS(Transacoes!$D$3:$D1000,Transacoes!$C$3:$C1000,$D131,Transacoes!$B$3:$B1000,"C", Transacoes!$A$3:$A1000, "&lt;"&amp;EOMONTH(DATE(L$1,L$2,1),0))-SUMIFS(Transacoes!$D$3:$D1000,Transacoes!$C$3:$C1000,$D131,Transacoes!$B$3:$B1000,"V", Transacoes!$A$3:$A1000, "&lt;"&amp;EOMONTH(DATE(L$1,L$2,1),0)))*SUMIFS(Prov_Auto!$E$3:$E1000, Prov_Auto!$A$3:$A1000, $D131, Prov_Auto!$D$3:$D1000,"&gt;="&amp;DATE(L$1,L$2,1),Prov_Auto!$D$3:$D1000, "&lt;="&amp;EOMONTH(DATE(L$1,L$2,1),0)))</f>
        <v/>
      </c>
      <c r="M131" s="48" t="str">
        <f>IF($D131="","", (SUMIFS(Transacoes!$D$3:$D1000,Transacoes!$C$3:$C1000,$D131,Transacoes!$B$3:$B1000,"C", Transacoes!$A$3:$A1000, "&lt;"&amp;EOMONTH(DATE(M$1,M$2,1),0))-SUMIFS(Transacoes!$D$3:$D1000,Transacoes!$C$3:$C1000,$D131,Transacoes!$B$3:$B1000,"V", Transacoes!$A$3:$A1000, "&lt;"&amp;EOMONTH(DATE(M$1,M$2,1),0)))*SUMIFS(Prov_Auto!$E$3:$E1000, Prov_Auto!$A$3:$A1000, $D131, Prov_Auto!$D$3:$D1000,"&gt;="&amp;DATE(M$1,M$2,1),Prov_Auto!$D$3:$D1000, "&lt;="&amp;EOMONTH(DATE(M$1,M$2,1),0)))</f>
        <v/>
      </c>
      <c r="N131" s="48" t="str">
        <f>IF($D131="","", (SUMIFS(Transacoes!$D$3:$D1000,Transacoes!$C$3:$C1000,$D131,Transacoes!$B$3:$B1000,"C", Transacoes!$A$3:$A1000, "&lt;"&amp;EOMONTH(DATE(N$1,N$2,1),0))-SUMIFS(Transacoes!$D$3:$D1000,Transacoes!$C$3:$C1000,$D131,Transacoes!$B$3:$B1000,"V", Transacoes!$A$3:$A1000, "&lt;"&amp;EOMONTH(DATE(N$1,N$2,1),0)))*SUMIFS(Prov_Auto!$E$3:$E1000, Prov_Auto!$A$3:$A1000, $D131, Prov_Auto!$D$3:$D1000,"&gt;="&amp;DATE(N$1,N$2,1),Prov_Auto!$D$3:$D1000, "&lt;="&amp;EOMONTH(DATE(N$1,N$2,1),0)))</f>
        <v/>
      </c>
      <c r="O131" s="48" t="str">
        <f>IF($D131="","", (SUMIFS(Transacoes!$D$3:$D1000,Transacoes!$C$3:$C1000,$D131,Transacoes!$B$3:$B1000,"C", Transacoes!$A$3:$A1000, "&lt;"&amp;EOMONTH(DATE(O$1,O$2,1),0))-SUMIFS(Transacoes!$D$3:$D1000,Transacoes!$C$3:$C1000,$D131,Transacoes!$B$3:$B1000,"V", Transacoes!$A$3:$A1000, "&lt;"&amp;EOMONTH(DATE(O$1,O$2,1),0)))*SUMIFS(Prov_Auto!$E$3:$E1000, Prov_Auto!$A$3:$A1000, $D131, Prov_Auto!$D$3:$D1000,"&gt;="&amp;DATE(O$1,O$2,1),Prov_Auto!$D$3:$D1000, "&lt;="&amp;EOMONTH(DATE(O$1,O$2,1),0)))</f>
        <v/>
      </c>
      <c r="P131" s="48" t="str">
        <f>IF($D131="","", (SUMIFS(Transacoes!$D$3:$D1000,Transacoes!$C$3:$C1000,$D131,Transacoes!$B$3:$B1000,"C", Transacoes!$A$3:$A1000, "&lt;"&amp;EOMONTH(DATE(P$1,P$2,1),0))-SUMIFS(Transacoes!$D$3:$D1000,Transacoes!$C$3:$C1000,$D131,Transacoes!$B$3:$B1000,"V", Transacoes!$A$3:$A1000, "&lt;"&amp;EOMONTH(DATE(P$1,P$2,1),0)))*SUMIFS(Prov_Auto!$E$3:$E1000, Prov_Auto!$A$3:$A1000, $D131, Prov_Auto!$D$3:$D1000,"&gt;="&amp;DATE(P$1,P$2,1),Prov_Auto!$D$3:$D1000, "&lt;="&amp;EOMONTH(DATE(P$1,P$2,1),0)))</f>
        <v/>
      </c>
      <c r="Q131" s="48" t="str">
        <f>IF($D131="","", (SUMIFS(Transacoes!$D$3:$D1000,Transacoes!$C$3:$C1000,$D131,Transacoes!$B$3:$B1000,"C", Transacoes!$A$3:$A1000, "&lt;"&amp;EOMONTH(DATE(Q$1,Q$2,1),0))-SUMIFS(Transacoes!$D$3:$D1000,Transacoes!$C$3:$C1000,$D131,Transacoes!$B$3:$B1000,"V", Transacoes!$A$3:$A1000, "&lt;"&amp;EOMONTH(DATE(Q$1,Q$2,1),0)))*SUMIFS(Prov_Auto!$E$3:$E1000, Prov_Auto!$A$3:$A1000, $D131, Prov_Auto!$D$3:$D1000,"&gt;="&amp;DATE(Q$1,Q$2,1),Prov_Auto!$D$3:$D1000, "&lt;="&amp;EOMONTH(DATE(Q$1,Q$2,1),0)))</f>
        <v/>
      </c>
      <c r="R131" s="47"/>
    </row>
    <row r="132">
      <c r="A132" s="47"/>
      <c r="B132" s="47"/>
      <c r="C132" s="47"/>
      <c r="D132" s="87"/>
      <c r="E132" s="48" t="str">
        <f>IF($D132="","", (SUMIFS(Transacoes!$D$3:$D1000,Transacoes!$C$3:$C1000,$D132,Transacoes!$B$3:$B1000,"C", Transacoes!$A$3:$A1000, "&lt;"&amp;EOMONTH(DATE(E$1,E$2,1),0))-SUMIFS(Transacoes!$D$3:$D1000,Transacoes!$C$3:$C1000,$D132,Transacoes!$B$3:$B1000,"V", Transacoes!$A$3:$A1000, "&lt;"&amp;EOMONTH(DATE(E$1,E$2,1),0)))*SUMIFS(Prov_Auto!$E$3:$E1000, Prov_Auto!$A$3:$A1000, $D132, Prov_Auto!$D$3:$D1000,"&gt;="&amp;DATE(E$1,E$2,1),Prov_Auto!$D$3:$D1000, "&lt;="&amp;EOMONTH(DATE(E$1,E$2,1),0)))</f>
        <v/>
      </c>
      <c r="F132" s="48" t="str">
        <f>IF($D132="","", (SUMIFS(Transacoes!$D$3:$D1000,Transacoes!$C$3:$C1000,$D132,Transacoes!$B$3:$B1000,"C", Transacoes!$A$3:$A1000, "&lt;"&amp;EOMONTH(DATE(F$1,F$2,1),0))-SUMIFS(Transacoes!$D$3:$D1000,Transacoes!$C$3:$C1000,$D132,Transacoes!$B$3:$B1000,"V", Transacoes!$A$3:$A1000, "&lt;"&amp;EOMONTH(DATE(F$1,F$2,1),0)))*SUMIFS(Prov_Auto!$E$3:$E1000, Prov_Auto!$A$3:$A1000, $D132, Prov_Auto!$D$3:$D1000,"&gt;="&amp;DATE(F$1,F$2,1),Prov_Auto!$D$3:$D1000, "&lt;="&amp;EOMONTH(DATE(F$1,F$2,1),0)))</f>
        <v/>
      </c>
      <c r="G132" s="48" t="str">
        <f>IF($D132="","", (SUMIFS(Transacoes!$D$3:$D1000,Transacoes!$C$3:$C1000,$D132,Transacoes!$B$3:$B1000,"C", Transacoes!$A$3:$A1000, "&lt;"&amp;EOMONTH(DATE(G$1,G$2,1),0))-SUMIFS(Transacoes!$D$3:$D1000,Transacoes!$C$3:$C1000,$D132,Transacoes!$B$3:$B1000,"V", Transacoes!$A$3:$A1000, "&lt;"&amp;EOMONTH(DATE(G$1,G$2,1),0)))*SUMIFS(Prov_Auto!$E$3:$E1000, Prov_Auto!$A$3:$A1000, $D132, Prov_Auto!$D$3:$D1000,"&gt;="&amp;DATE(G$1,G$2,1),Prov_Auto!$D$3:$D1000, "&lt;="&amp;EOMONTH(DATE(G$1,G$2,1),0)))</f>
        <v/>
      </c>
      <c r="H132" s="48" t="str">
        <f>IF($D132="","", (SUMIFS(Transacoes!$D$3:$D1000,Transacoes!$C$3:$C1000,$D132,Transacoes!$B$3:$B1000,"C", Transacoes!$A$3:$A1000, "&lt;"&amp;EOMONTH(DATE(H$1,H$2,1),0))-SUMIFS(Transacoes!$D$3:$D1000,Transacoes!$C$3:$C1000,$D132,Transacoes!$B$3:$B1000,"V", Transacoes!$A$3:$A1000, "&lt;"&amp;EOMONTH(DATE(H$1,H$2,1),0)))*SUMIFS(Prov_Auto!$E$3:$E1000, Prov_Auto!$A$3:$A1000, $D132, Prov_Auto!$D$3:$D1000,"&gt;="&amp;DATE(H$1,H$2,1),Prov_Auto!$D$3:$D1000, "&lt;="&amp;EOMONTH(DATE(H$1,H$2,1),0)))</f>
        <v/>
      </c>
      <c r="I132" s="48" t="str">
        <f>IF($D132="","", (SUMIFS(Transacoes!$D$3:$D1000,Transacoes!$C$3:$C1000,$D132,Transacoes!$B$3:$B1000,"C", Transacoes!$A$3:$A1000, "&lt;"&amp;EOMONTH(DATE(I$1,I$2,1),0))-SUMIFS(Transacoes!$D$3:$D1000,Transacoes!$C$3:$C1000,$D132,Transacoes!$B$3:$B1000,"V", Transacoes!$A$3:$A1000, "&lt;"&amp;EOMONTH(DATE(I$1,I$2,1),0)))*SUMIFS(Prov_Auto!$E$3:$E1000, Prov_Auto!$A$3:$A1000, $D132, Prov_Auto!$D$3:$D1000,"&gt;="&amp;DATE(I$1,I$2,1),Prov_Auto!$D$3:$D1000, "&lt;="&amp;EOMONTH(DATE(I$1,I$2,1),0)))</f>
        <v/>
      </c>
      <c r="J132" s="48" t="str">
        <f>IF($D132="","", (SUMIFS(Transacoes!$D$3:$D1000,Transacoes!$C$3:$C1000,$D132,Transacoes!$B$3:$B1000,"C", Transacoes!$A$3:$A1000, "&lt;"&amp;EOMONTH(DATE(J$1,J$2,1),0))-SUMIFS(Transacoes!$D$3:$D1000,Transacoes!$C$3:$C1000,$D132,Transacoes!$B$3:$B1000,"V", Transacoes!$A$3:$A1000, "&lt;"&amp;EOMONTH(DATE(J$1,J$2,1),0)))*SUMIFS(Prov_Auto!$E$3:$E1000, Prov_Auto!$A$3:$A1000, $D132, Prov_Auto!$D$3:$D1000,"&gt;="&amp;DATE(J$1,J$2,1),Prov_Auto!$D$3:$D1000, "&lt;="&amp;EOMONTH(DATE(J$1,J$2,1),0)))</f>
        <v/>
      </c>
      <c r="K132" s="48" t="str">
        <f>IF($D132="","", (SUMIFS(Transacoes!$D$3:$D1000,Transacoes!$C$3:$C1000,$D132,Transacoes!$B$3:$B1000,"C", Transacoes!$A$3:$A1000, "&lt;"&amp;EOMONTH(DATE(K$1,K$2,1),0))-SUMIFS(Transacoes!$D$3:$D1000,Transacoes!$C$3:$C1000,$D132,Transacoes!$B$3:$B1000,"V", Transacoes!$A$3:$A1000, "&lt;"&amp;EOMONTH(DATE(K$1,K$2,1),0)))*SUMIFS(Prov_Auto!$E$3:$E1000, Prov_Auto!$A$3:$A1000, $D132, Prov_Auto!$D$3:$D1000,"&gt;="&amp;DATE(K$1,K$2,1),Prov_Auto!$D$3:$D1000, "&lt;="&amp;EOMONTH(DATE(K$1,K$2,1),0)))</f>
        <v/>
      </c>
      <c r="L132" s="48" t="str">
        <f>IF($D132="","", (SUMIFS(Transacoes!$D$3:$D1000,Transacoes!$C$3:$C1000,$D132,Transacoes!$B$3:$B1000,"C", Transacoes!$A$3:$A1000, "&lt;"&amp;EOMONTH(DATE(L$1,L$2,1),0))-SUMIFS(Transacoes!$D$3:$D1000,Transacoes!$C$3:$C1000,$D132,Transacoes!$B$3:$B1000,"V", Transacoes!$A$3:$A1000, "&lt;"&amp;EOMONTH(DATE(L$1,L$2,1),0)))*SUMIFS(Prov_Auto!$E$3:$E1000, Prov_Auto!$A$3:$A1000, $D132, Prov_Auto!$D$3:$D1000,"&gt;="&amp;DATE(L$1,L$2,1),Prov_Auto!$D$3:$D1000, "&lt;="&amp;EOMONTH(DATE(L$1,L$2,1),0)))</f>
        <v/>
      </c>
      <c r="M132" s="48" t="str">
        <f>IF($D132="","", (SUMIFS(Transacoes!$D$3:$D1000,Transacoes!$C$3:$C1000,$D132,Transacoes!$B$3:$B1000,"C", Transacoes!$A$3:$A1000, "&lt;"&amp;EOMONTH(DATE(M$1,M$2,1),0))-SUMIFS(Transacoes!$D$3:$D1000,Transacoes!$C$3:$C1000,$D132,Transacoes!$B$3:$B1000,"V", Transacoes!$A$3:$A1000, "&lt;"&amp;EOMONTH(DATE(M$1,M$2,1),0)))*SUMIFS(Prov_Auto!$E$3:$E1000, Prov_Auto!$A$3:$A1000, $D132, Prov_Auto!$D$3:$D1000,"&gt;="&amp;DATE(M$1,M$2,1),Prov_Auto!$D$3:$D1000, "&lt;="&amp;EOMONTH(DATE(M$1,M$2,1),0)))</f>
        <v/>
      </c>
      <c r="N132" s="48" t="str">
        <f>IF($D132="","", (SUMIFS(Transacoes!$D$3:$D1000,Transacoes!$C$3:$C1000,$D132,Transacoes!$B$3:$B1000,"C", Transacoes!$A$3:$A1000, "&lt;"&amp;EOMONTH(DATE(N$1,N$2,1),0))-SUMIFS(Transacoes!$D$3:$D1000,Transacoes!$C$3:$C1000,$D132,Transacoes!$B$3:$B1000,"V", Transacoes!$A$3:$A1000, "&lt;"&amp;EOMONTH(DATE(N$1,N$2,1),0)))*SUMIFS(Prov_Auto!$E$3:$E1000, Prov_Auto!$A$3:$A1000, $D132, Prov_Auto!$D$3:$D1000,"&gt;="&amp;DATE(N$1,N$2,1),Prov_Auto!$D$3:$D1000, "&lt;="&amp;EOMONTH(DATE(N$1,N$2,1),0)))</f>
        <v/>
      </c>
      <c r="O132" s="48" t="str">
        <f>IF($D132="","", (SUMIFS(Transacoes!$D$3:$D1000,Transacoes!$C$3:$C1000,$D132,Transacoes!$B$3:$B1000,"C", Transacoes!$A$3:$A1000, "&lt;"&amp;EOMONTH(DATE(O$1,O$2,1),0))-SUMIFS(Transacoes!$D$3:$D1000,Transacoes!$C$3:$C1000,$D132,Transacoes!$B$3:$B1000,"V", Transacoes!$A$3:$A1000, "&lt;"&amp;EOMONTH(DATE(O$1,O$2,1),0)))*SUMIFS(Prov_Auto!$E$3:$E1000, Prov_Auto!$A$3:$A1000, $D132, Prov_Auto!$D$3:$D1000,"&gt;="&amp;DATE(O$1,O$2,1),Prov_Auto!$D$3:$D1000, "&lt;="&amp;EOMONTH(DATE(O$1,O$2,1),0)))</f>
        <v/>
      </c>
      <c r="P132" s="48" t="str">
        <f>IF($D132="","", (SUMIFS(Transacoes!$D$3:$D1000,Transacoes!$C$3:$C1000,$D132,Transacoes!$B$3:$B1000,"C", Transacoes!$A$3:$A1000, "&lt;"&amp;EOMONTH(DATE(P$1,P$2,1),0))-SUMIFS(Transacoes!$D$3:$D1000,Transacoes!$C$3:$C1000,$D132,Transacoes!$B$3:$B1000,"V", Transacoes!$A$3:$A1000, "&lt;"&amp;EOMONTH(DATE(P$1,P$2,1),0)))*SUMIFS(Prov_Auto!$E$3:$E1000, Prov_Auto!$A$3:$A1000, $D132, Prov_Auto!$D$3:$D1000,"&gt;="&amp;DATE(P$1,P$2,1),Prov_Auto!$D$3:$D1000, "&lt;="&amp;EOMONTH(DATE(P$1,P$2,1),0)))</f>
        <v/>
      </c>
      <c r="Q132" s="48" t="str">
        <f>IF($D132="","", (SUMIFS(Transacoes!$D$3:$D1000,Transacoes!$C$3:$C1000,$D132,Transacoes!$B$3:$B1000,"C", Transacoes!$A$3:$A1000, "&lt;"&amp;EOMONTH(DATE(Q$1,Q$2,1),0))-SUMIFS(Transacoes!$D$3:$D1000,Transacoes!$C$3:$C1000,$D132,Transacoes!$B$3:$B1000,"V", Transacoes!$A$3:$A1000, "&lt;"&amp;EOMONTH(DATE(Q$1,Q$2,1),0)))*SUMIFS(Prov_Auto!$E$3:$E1000, Prov_Auto!$A$3:$A1000, $D132, Prov_Auto!$D$3:$D1000,"&gt;="&amp;DATE(Q$1,Q$2,1),Prov_Auto!$D$3:$D1000, "&lt;="&amp;EOMONTH(DATE(Q$1,Q$2,1),0)))</f>
        <v/>
      </c>
      <c r="R132" s="47"/>
    </row>
    <row r="133">
      <c r="A133" s="47"/>
      <c r="B133" s="47"/>
      <c r="C133" s="47"/>
      <c r="D133" s="87"/>
      <c r="E133" s="48" t="str">
        <f>IF($D133="","", (SUMIFS(Transacoes!$D$3:$D1000,Transacoes!$C$3:$C1000,$D133,Transacoes!$B$3:$B1000,"C", Transacoes!$A$3:$A1000, "&lt;"&amp;EOMONTH(DATE(E$1,E$2,1),0))-SUMIFS(Transacoes!$D$3:$D1000,Transacoes!$C$3:$C1000,$D133,Transacoes!$B$3:$B1000,"V", Transacoes!$A$3:$A1000, "&lt;"&amp;EOMONTH(DATE(E$1,E$2,1),0)))*SUMIFS(Prov_Auto!$E$3:$E1000, Prov_Auto!$A$3:$A1000, $D133, Prov_Auto!$D$3:$D1000,"&gt;="&amp;DATE(E$1,E$2,1),Prov_Auto!$D$3:$D1000, "&lt;="&amp;EOMONTH(DATE(E$1,E$2,1),0)))</f>
        <v/>
      </c>
      <c r="F133" s="48" t="str">
        <f>IF($D133="","", (SUMIFS(Transacoes!$D$3:$D1000,Transacoes!$C$3:$C1000,$D133,Transacoes!$B$3:$B1000,"C", Transacoes!$A$3:$A1000, "&lt;"&amp;EOMONTH(DATE(F$1,F$2,1),0))-SUMIFS(Transacoes!$D$3:$D1000,Transacoes!$C$3:$C1000,$D133,Transacoes!$B$3:$B1000,"V", Transacoes!$A$3:$A1000, "&lt;"&amp;EOMONTH(DATE(F$1,F$2,1),0)))*SUMIFS(Prov_Auto!$E$3:$E1000, Prov_Auto!$A$3:$A1000, $D133, Prov_Auto!$D$3:$D1000,"&gt;="&amp;DATE(F$1,F$2,1),Prov_Auto!$D$3:$D1000, "&lt;="&amp;EOMONTH(DATE(F$1,F$2,1),0)))</f>
        <v/>
      </c>
      <c r="G133" s="48" t="str">
        <f>IF($D133="","", (SUMIFS(Transacoes!$D$3:$D1000,Transacoes!$C$3:$C1000,$D133,Transacoes!$B$3:$B1000,"C", Transacoes!$A$3:$A1000, "&lt;"&amp;EOMONTH(DATE(G$1,G$2,1),0))-SUMIFS(Transacoes!$D$3:$D1000,Transacoes!$C$3:$C1000,$D133,Transacoes!$B$3:$B1000,"V", Transacoes!$A$3:$A1000, "&lt;"&amp;EOMONTH(DATE(G$1,G$2,1),0)))*SUMIFS(Prov_Auto!$E$3:$E1000, Prov_Auto!$A$3:$A1000, $D133, Prov_Auto!$D$3:$D1000,"&gt;="&amp;DATE(G$1,G$2,1),Prov_Auto!$D$3:$D1000, "&lt;="&amp;EOMONTH(DATE(G$1,G$2,1),0)))</f>
        <v/>
      </c>
      <c r="H133" s="48" t="str">
        <f>IF($D133="","", (SUMIFS(Transacoes!$D$3:$D1000,Transacoes!$C$3:$C1000,$D133,Transacoes!$B$3:$B1000,"C", Transacoes!$A$3:$A1000, "&lt;"&amp;EOMONTH(DATE(H$1,H$2,1),0))-SUMIFS(Transacoes!$D$3:$D1000,Transacoes!$C$3:$C1000,$D133,Transacoes!$B$3:$B1000,"V", Transacoes!$A$3:$A1000, "&lt;"&amp;EOMONTH(DATE(H$1,H$2,1),0)))*SUMIFS(Prov_Auto!$E$3:$E1000, Prov_Auto!$A$3:$A1000, $D133, Prov_Auto!$D$3:$D1000,"&gt;="&amp;DATE(H$1,H$2,1),Prov_Auto!$D$3:$D1000, "&lt;="&amp;EOMONTH(DATE(H$1,H$2,1),0)))</f>
        <v/>
      </c>
      <c r="I133" s="48" t="str">
        <f>IF($D133="","", (SUMIFS(Transacoes!$D$3:$D1000,Transacoes!$C$3:$C1000,$D133,Transacoes!$B$3:$B1000,"C", Transacoes!$A$3:$A1000, "&lt;"&amp;EOMONTH(DATE(I$1,I$2,1),0))-SUMIFS(Transacoes!$D$3:$D1000,Transacoes!$C$3:$C1000,$D133,Transacoes!$B$3:$B1000,"V", Transacoes!$A$3:$A1000, "&lt;"&amp;EOMONTH(DATE(I$1,I$2,1),0)))*SUMIFS(Prov_Auto!$E$3:$E1000, Prov_Auto!$A$3:$A1000, $D133, Prov_Auto!$D$3:$D1000,"&gt;="&amp;DATE(I$1,I$2,1),Prov_Auto!$D$3:$D1000, "&lt;="&amp;EOMONTH(DATE(I$1,I$2,1),0)))</f>
        <v/>
      </c>
      <c r="J133" s="48" t="str">
        <f>IF($D133="","", (SUMIFS(Transacoes!$D$3:$D1000,Transacoes!$C$3:$C1000,$D133,Transacoes!$B$3:$B1000,"C", Transacoes!$A$3:$A1000, "&lt;"&amp;EOMONTH(DATE(J$1,J$2,1),0))-SUMIFS(Transacoes!$D$3:$D1000,Transacoes!$C$3:$C1000,$D133,Transacoes!$B$3:$B1000,"V", Transacoes!$A$3:$A1000, "&lt;"&amp;EOMONTH(DATE(J$1,J$2,1),0)))*SUMIFS(Prov_Auto!$E$3:$E1000, Prov_Auto!$A$3:$A1000, $D133, Prov_Auto!$D$3:$D1000,"&gt;="&amp;DATE(J$1,J$2,1),Prov_Auto!$D$3:$D1000, "&lt;="&amp;EOMONTH(DATE(J$1,J$2,1),0)))</f>
        <v/>
      </c>
      <c r="K133" s="48" t="str">
        <f>IF($D133="","", (SUMIFS(Transacoes!$D$3:$D1000,Transacoes!$C$3:$C1000,$D133,Transacoes!$B$3:$B1000,"C", Transacoes!$A$3:$A1000, "&lt;"&amp;EOMONTH(DATE(K$1,K$2,1),0))-SUMIFS(Transacoes!$D$3:$D1000,Transacoes!$C$3:$C1000,$D133,Transacoes!$B$3:$B1000,"V", Transacoes!$A$3:$A1000, "&lt;"&amp;EOMONTH(DATE(K$1,K$2,1),0)))*SUMIFS(Prov_Auto!$E$3:$E1000, Prov_Auto!$A$3:$A1000, $D133, Prov_Auto!$D$3:$D1000,"&gt;="&amp;DATE(K$1,K$2,1),Prov_Auto!$D$3:$D1000, "&lt;="&amp;EOMONTH(DATE(K$1,K$2,1),0)))</f>
        <v/>
      </c>
      <c r="L133" s="48" t="str">
        <f>IF($D133="","", (SUMIFS(Transacoes!$D$3:$D1000,Transacoes!$C$3:$C1000,$D133,Transacoes!$B$3:$B1000,"C", Transacoes!$A$3:$A1000, "&lt;"&amp;EOMONTH(DATE(L$1,L$2,1),0))-SUMIFS(Transacoes!$D$3:$D1000,Transacoes!$C$3:$C1000,$D133,Transacoes!$B$3:$B1000,"V", Transacoes!$A$3:$A1000, "&lt;"&amp;EOMONTH(DATE(L$1,L$2,1),0)))*SUMIFS(Prov_Auto!$E$3:$E1000, Prov_Auto!$A$3:$A1000, $D133, Prov_Auto!$D$3:$D1000,"&gt;="&amp;DATE(L$1,L$2,1),Prov_Auto!$D$3:$D1000, "&lt;="&amp;EOMONTH(DATE(L$1,L$2,1),0)))</f>
        <v/>
      </c>
      <c r="M133" s="48" t="str">
        <f>IF($D133="","", (SUMIFS(Transacoes!$D$3:$D1000,Transacoes!$C$3:$C1000,$D133,Transacoes!$B$3:$B1000,"C", Transacoes!$A$3:$A1000, "&lt;"&amp;EOMONTH(DATE(M$1,M$2,1),0))-SUMIFS(Transacoes!$D$3:$D1000,Transacoes!$C$3:$C1000,$D133,Transacoes!$B$3:$B1000,"V", Transacoes!$A$3:$A1000, "&lt;"&amp;EOMONTH(DATE(M$1,M$2,1),0)))*SUMIFS(Prov_Auto!$E$3:$E1000, Prov_Auto!$A$3:$A1000, $D133, Prov_Auto!$D$3:$D1000,"&gt;="&amp;DATE(M$1,M$2,1),Prov_Auto!$D$3:$D1000, "&lt;="&amp;EOMONTH(DATE(M$1,M$2,1),0)))</f>
        <v/>
      </c>
      <c r="N133" s="48" t="str">
        <f>IF($D133="","", (SUMIFS(Transacoes!$D$3:$D1000,Transacoes!$C$3:$C1000,$D133,Transacoes!$B$3:$B1000,"C", Transacoes!$A$3:$A1000, "&lt;"&amp;EOMONTH(DATE(N$1,N$2,1),0))-SUMIFS(Transacoes!$D$3:$D1000,Transacoes!$C$3:$C1000,$D133,Transacoes!$B$3:$B1000,"V", Transacoes!$A$3:$A1000, "&lt;"&amp;EOMONTH(DATE(N$1,N$2,1),0)))*SUMIFS(Prov_Auto!$E$3:$E1000, Prov_Auto!$A$3:$A1000, $D133, Prov_Auto!$D$3:$D1000,"&gt;="&amp;DATE(N$1,N$2,1),Prov_Auto!$D$3:$D1000, "&lt;="&amp;EOMONTH(DATE(N$1,N$2,1),0)))</f>
        <v/>
      </c>
      <c r="O133" s="48" t="str">
        <f>IF($D133="","", (SUMIFS(Transacoes!$D$3:$D1000,Transacoes!$C$3:$C1000,$D133,Transacoes!$B$3:$B1000,"C", Transacoes!$A$3:$A1000, "&lt;"&amp;EOMONTH(DATE(O$1,O$2,1),0))-SUMIFS(Transacoes!$D$3:$D1000,Transacoes!$C$3:$C1000,$D133,Transacoes!$B$3:$B1000,"V", Transacoes!$A$3:$A1000, "&lt;"&amp;EOMONTH(DATE(O$1,O$2,1),0)))*SUMIFS(Prov_Auto!$E$3:$E1000, Prov_Auto!$A$3:$A1000, $D133, Prov_Auto!$D$3:$D1000,"&gt;="&amp;DATE(O$1,O$2,1),Prov_Auto!$D$3:$D1000, "&lt;="&amp;EOMONTH(DATE(O$1,O$2,1),0)))</f>
        <v/>
      </c>
      <c r="P133" s="48" t="str">
        <f>IF($D133="","", (SUMIFS(Transacoes!$D$3:$D1000,Transacoes!$C$3:$C1000,$D133,Transacoes!$B$3:$B1000,"C", Transacoes!$A$3:$A1000, "&lt;"&amp;EOMONTH(DATE(P$1,P$2,1),0))-SUMIFS(Transacoes!$D$3:$D1000,Transacoes!$C$3:$C1000,$D133,Transacoes!$B$3:$B1000,"V", Transacoes!$A$3:$A1000, "&lt;"&amp;EOMONTH(DATE(P$1,P$2,1),0)))*SUMIFS(Prov_Auto!$E$3:$E1000, Prov_Auto!$A$3:$A1000, $D133, Prov_Auto!$D$3:$D1000,"&gt;="&amp;DATE(P$1,P$2,1),Prov_Auto!$D$3:$D1000, "&lt;="&amp;EOMONTH(DATE(P$1,P$2,1),0)))</f>
        <v/>
      </c>
      <c r="Q133" s="48" t="str">
        <f>IF($D133="","", (SUMIFS(Transacoes!$D$3:$D1000,Transacoes!$C$3:$C1000,$D133,Transacoes!$B$3:$B1000,"C", Transacoes!$A$3:$A1000, "&lt;"&amp;EOMONTH(DATE(Q$1,Q$2,1),0))-SUMIFS(Transacoes!$D$3:$D1000,Transacoes!$C$3:$C1000,$D133,Transacoes!$B$3:$B1000,"V", Transacoes!$A$3:$A1000, "&lt;"&amp;EOMONTH(DATE(Q$1,Q$2,1),0)))*SUMIFS(Prov_Auto!$E$3:$E1000, Prov_Auto!$A$3:$A1000, $D133, Prov_Auto!$D$3:$D1000,"&gt;="&amp;DATE(Q$1,Q$2,1),Prov_Auto!$D$3:$D1000, "&lt;="&amp;EOMONTH(DATE(Q$1,Q$2,1),0)))</f>
        <v/>
      </c>
      <c r="R133" s="47"/>
    </row>
    <row r="134">
      <c r="A134" s="47"/>
      <c r="B134" s="47"/>
      <c r="C134" s="47"/>
      <c r="D134" s="87"/>
      <c r="E134" s="48" t="str">
        <f>IF($D134="","", (SUMIFS(Transacoes!$D$3:$D1000,Transacoes!$C$3:$C1000,$D134,Transacoes!$B$3:$B1000,"C", Transacoes!$A$3:$A1000, "&lt;"&amp;EOMONTH(DATE(E$1,E$2,1),0))-SUMIFS(Transacoes!$D$3:$D1000,Transacoes!$C$3:$C1000,$D134,Transacoes!$B$3:$B1000,"V", Transacoes!$A$3:$A1000, "&lt;"&amp;EOMONTH(DATE(E$1,E$2,1),0)))*SUMIFS(Prov_Auto!$E$3:$E1000, Prov_Auto!$A$3:$A1000, $D134, Prov_Auto!$D$3:$D1000,"&gt;="&amp;DATE(E$1,E$2,1),Prov_Auto!$D$3:$D1000, "&lt;="&amp;EOMONTH(DATE(E$1,E$2,1),0)))</f>
        <v/>
      </c>
      <c r="F134" s="48" t="str">
        <f>IF($D134="","", (SUMIFS(Transacoes!$D$3:$D1000,Transacoes!$C$3:$C1000,$D134,Transacoes!$B$3:$B1000,"C", Transacoes!$A$3:$A1000, "&lt;"&amp;EOMONTH(DATE(F$1,F$2,1),0))-SUMIFS(Transacoes!$D$3:$D1000,Transacoes!$C$3:$C1000,$D134,Transacoes!$B$3:$B1000,"V", Transacoes!$A$3:$A1000, "&lt;"&amp;EOMONTH(DATE(F$1,F$2,1),0)))*SUMIFS(Prov_Auto!$E$3:$E1000, Prov_Auto!$A$3:$A1000, $D134, Prov_Auto!$D$3:$D1000,"&gt;="&amp;DATE(F$1,F$2,1),Prov_Auto!$D$3:$D1000, "&lt;="&amp;EOMONTH(DATE(F$1,F$2,1),0)))</f>
        <v/>
      </c>
      <c r="G134" s="48" t="str">
        <f>IF($D134="","", (SUMIFS(Transacoes!$D$3:$D1000,Transacoes!$C$3:$C1000,$D134,Transacoes!$B$3:$B1000,"C", Transacoes!$A$3:$A1000, "&lt;"&amp;EOMONTH(DATE(G$1,G$2,1),0))-SUMIFS(Transacoes!$D$3:$D1000,Transacoes!$C$3:$C1000,$D134,Transacoes!$B$3:$B1000,"V", Transacoes!$A$3:$A1000, "&lt;"&amp;EOMONTH(DATE(G$1,G$2,1),0)))*SUMIFS(Prov_Auto!$E$3:$E1000, Prov_Auto!$A$3:$A1000, $D134, Prov_Auto!$D$3:$D1000,"&gt;="&amp;DATE(G$1,G$2,1),Prov_Auto!$D$3:$D1000, "&lt;="&amp;EOMONTH(DATE(G$1,G$2,1),0)))</f>
        <v/>
      </c>
      <c r="H134" s="48" t="str">
        <f>IF($D134="","", (SUMIFS(Transacoes!$D$3:$D1000,Transacoes!$C$3:$C1000,$D134,Transacoes!$B$3:$B1000,"C", Transacoes!$A$3:$A1000, "&lt;"&amp;EOMONTH(DATE(H$1,H$2,1),0))-SUMIFS(Transacoes!$D$3:$D1000,Transacoes!$C$3:$C1000,$D134,Transacoes!$B$3:$B1000,"V", Transacoes!$A$3:$A1000, "&lt;"&amp;EOMONTH(DATE(H$1,H$2,1),0)))*SUMIFS(Prov_Auto!$E$3:$E1000, Prov_Auto!$A$3:$A1000, $D134, Prov_Auto!$D$3:$D1000,"&gt;="&amp;DATE(H$1,H$2,1),Prov_Auto!$D$3:$D1000, "&lt;="&amp;EOMONTH(DATE(H$1,H$2,1),0)))</f>
        <v/>
      </c>
      <c r="I134" s="48" t="str">
        <f>IF($D134="","", (SUMIFS(Transacoes!$D$3:$D1000,Transacoes!$C$3:$C1000,$D134,Transacoes!$B$3:$B1000,"C", Transacoes!$A$3:$A1000, "&lt;"&amp;EOMONTH(DATE(I$1,I$2,1),0))-SUMIFS(Transacoes!$D$3:$D1000,Transacoes!$C$3:$C1000,$D134,Transacoes!$B$3:$B1000,"V", Transacoes!$A$3:$A1000, "&lt;"&amp;EOMONTH(DATE(I$1,I$2,1),0)))*SUMIFS(Prov_Auto!$E$3:$E1000, Prov_Auto!$A$3:$A1000, $D134, Prov_Auto!$D$3:$D1000,"&gt;="&amp;DATE(I$1,I$2,1),Prov_Auto!$D$3:$D1000, "&lt;="&amp;EOMONTH(DATE(I$1,I$2,1),0)))</f>
        <v/>
      </c>
      <c r="J134" s="48" t="str">
        <f>IF($D134="","", (SUMIFS(Transacoes!$D$3:$D1000,Transacoes!$C$3:$C1000,$D134,Transacoes!$B$3:$B1000,"C", Transacoes!$A$3:$A1000, "&lt;"&amp;EOMONTH(DATE(J$1,J$2,1),0))-SUMIFS(Transacoes!$D$3:$D1000,Transacoes!$C$3:$C1000,$D134,Transacoes!$B$3:$B1000,"V", Transacoes!$A$3:$A1000, "&lt;"&amp;EOMONTH(DATE(J$1,J$2,1),0)))*SUMIFS(Prov_Auto!$E$3:$E1000, Prov_Auto!$A$3:$A1000, $D134, Prov_Auto!$D$3:$D1000,"&gt;="&amp;DATE(J$1,J$2,1),Prov_Auto!$D$3:$D1000, "&lt;="&amp;EOMONTH(DATE(J$1,J$2,1),0)))</f>
        <v/>
      </c>
      <c r="K134" s="48" t="str">
        <f>IF($D134="","", (SUMIFS(Transacoes!$D$3:$D1000,Transacoes!$C$3:$C1000,$D134,Transacoes!$B$3:$B1000,"C", Transacoes!$A$3:$A1000, "&lt;"&amp;EOMONTH(DATE(K$1,K$2,1),0))-SUMIFS(Transacoes!$D$3:$D1000,Transacoes!$C$3:$C1000,$D134,Transacoes!$B$3:$B1000,"V", Transacoes!$A$3:$A1000, "&lt;"&amp;EOMONTH(DATE(K$1,K$2,1),0)))*SUMIFS(Prov_Auto!$E$3:$E1000, Prov_Auto!$A$3:$A1000, $D134, Prov_Auto!$D$3:$D1000,"&gt;="&amp;DATE(K$1,K$2,1),Prov_Auto!$D$3:$D1000, "&lt;="&amp;EOMONTH(DATE(K$1,K$2,1),0)))</f>
        <v/>
      </c>
      <c r="L134" s="48" t="str">
        <f>IF($D134="","", (SUMIFS(Transacoes!$D$3:$D1000,Transacoes!$C$3:$C1000,$D134,Transacoes!$B$3:$B1000,"C", Transacoes!$A$3:$A1000, "&lt;"&amp;EOMONTH(DATE(L$1,L$2,1),0))-SUMIFS(Transacoes!$D$3:$D1000,Transacoes!$C$3:$C1000,$D134,Transacoes!$B$3:$B1000,"V", Transacoes!$A$3:$A1000, "&lt;"&amp;EOMONTH(DATE(L$1,L$2,1),0)))*SUMIFS(Prov_Auto!$E$3:$E1000, Prov_Auto!$A$3:$A1000, $D134, Prov_Auto!$D$3:$D1000,"&gt;="&amp;DATE(L$1,L$2,1),Prov_Auto!$D$3:$D1000, "&lt;="&amp;EOMONTH(DATE(L$1,L$2,1),0)))</f>
        <v/>
      </c>
      <c r="M134" s="48" t="str">
        <f>IF($D134="","", (SUMIFS(Transacoes!$D$3:$D1000,Transacoes!$C$3:$C1000,$D134,Transacoes!$B$3:$B1000,"C", Transacoes!$A$3:$A1000, "&lt;"&amp;EOMONTH(DATE(M$1,M$2,1),0))-SUMIFS(Transacoes!$D$3:$D1000,Transacoes!$C$3:$C1000,$D134,Transacoes!$B$3:$B1000,"V", Transacoes!$A$3:$A1000, "&lt;"&amp;EOMONTH(DATE(M$1,M$2,1),0)))*SUMIFS(Prov_Auto!$E$3:$E1000, Prov_Auto!$A$3:$A1000, $D134, Prov_Auto!$D$3:$D1000,"&gt;="&amp;DATE(M$1,M$2,1),Prov_Auto!$D$3:$D1000, "&lt;="&amp;EOMONTH(DATE(M$1,M$2,1),0)))</f>
        <v/>
      </c>
      <c r="N134" s="48" t="str">
        <f>IF($D134="","", (SUMIFS(Transacoes!$D$3:$D1000,Transacoes!$C$3:$C1000,$D134,Transacoes!$B$3:$B1000,"C", Transacoes!$A$3:$A1000, "&lt;"&amp;EOMONTH(DATE(N$1,N$2,1),0))-SUMIFS(Transacoes!$D$3:$D1000,Transacoes!$C$3:$C1000,$D134,Transacoes!$B$3:$B1000,"V", Transacoes!$A$3:$A1000, "&lt;"&amp;EOMONTH(DATE(N$1,N$2,1),0)))*SUMIFS(Prov_Auto!$E$3:$E1000, Prov_Auto!$A$3:$A1000, $D134, Prov_Auto!$D$3:$D1000,"&gt;="&amp;DATE(N$1,N$2,1),Prov_Auto!$D$3:$D1000, "&lt;="&amp;EOMONTH(DATE(N$1,N$2,1),0)))</f>
        <v/>
      </c>
      <c r="O134" s="48" t="str">
        <f>IF($D134="","", (SUMIFS(Transacoes!$D$3:$D1000,Transacoes!$C$3:$C1000,$D134,Transacoes!$B$3:$B1000,"C", Transacoes!$A$3:$A1000, "&lt;"&amp;EOMONTH(DATE(O$1,O$2,1),0))-SUMIFS(Transacoes!$D$3:$D1000,Transacoes!$C$3:$C1000,$D134,Transacoes!$B$3:$B1000,"V", Transacoes!$A$3:$A1000, "&lt;"&amp;EOMONTH(DATE(O$1,O$2,1),0)))*SUMIFS(Prov_Auto!$E$3:$E1000, Prov_Auto!$A$3:$A1000, $D134, Prov_Auto!$D$3:$D1000,"&gt;="&amp;DATE(O$1,O$2,1),Prov_Auto!$D$3:$D1000, "&lt;="&amp;EOMONTH(DATE(O$1,O$2,1),0)))</f>
        <v/>
      </c>
      <c r="P134" s="48" t="str">
        <f>IF($D134="","", (SUMIFS(Transacoes!$D$3:$D1000,Transacoes!$C$3:$C1000,$D134,Transacoes!$B$3:$B1000,"C", Transacoes!$A$3:$A1000, "&lt;"&amp;EOMONTH(DATE(P$1,P$2,1),0))-SUMIFS(Transacoes!$D$3:$D1000,Transacoes!$C$3:$C1000,$D134,Transacoes!$B$3:$B1000,"V", Transacoes!$A$3:$A1000, "&lt;"&amp;EOMONTH(DATE(P$1,P$2,1),0)))*SUMIFS(Prov_Auto!$E$3:$E1000, Prov_Auto!$A$3:$A1000, $D134, Prov_Auto!$D$3:$D1000,"&gt;="&amp;DATE(P$1,P$2,1),Prov_Auto!$D$3:$D1000, "&lt;="&amp;EOMONTH(DATE(P$1,P$2,1),0)))</f>
        <v/>
      </c>
      <c r="Q134" s="48" t="str">
        <f>IF($D134="","", (SUMIFS(Transacoes!$D$3:$D1000,Transacoes!$C$3:$C1000,$D134,Transacoes!$B$3:$B1000,"C", Transacoes!$A$3:$A1000, "&lt;"&amp;EOMONTH(DATE(Q$1,Q$2,1),0))-SUMIFS(Transacoes!$D$3:$D1000,Transacoes!$C$3:$C1000,$D134,Transacoes!$B$3:$B1000,"V", Transacoes!$A$3:$A1000, "&lt;"&amp;EOMONTH(DATE(Q$1,Q$2,1),0)))*SUMIFS(Prov_Auto!$E$3:$E1000, Prov_Auto!$A$3:$A1000, $D134, Prov_Auto!$D$3:$D1000,"&gt;="&amp;DATE(Q$1,Q$2,1),Prov_Auto!$D$3:$D1000, "&lt;="&amp;EOMONTH(DATE(Q$1,Q$2,1),0)))</f>
        <v/>
      </c>
      <c r="R134" s="47"/>
    </row>
    <row r="135">
      <c r="A135" s="47"/>
      <c r="B135" s="47"/>
      <c r="C135" s="47"/>
      <c r="D135" s="87"/>
      <c r="E135" s="48" t="str">
        <f>IF($D135="","", (SUMIFS(Transacoes!$D$3:$D1000,Transacoes!$C$3:$C1000,$D135,Transacoes!$B$3:$B1000,"C", Transacoes!$A$3:$A1000, "&lt;"&amp;EOMONTH(DATE(E$1,E$2,1),0))-SUMIFS(Transacoes!$D$3:$D1000,Transacoes!$C$3:$C1000,$D135,Transacoes!$B$3:$B1000,"V", Transacoes!$A$3:$A1000, "&lt;"&amp;EOMONTH(DATE(E$1,E$2,1),0)))*SUMIFS(Prov_Auto!$E$3:$E1000, Prov_Auto!$A$3:$A1000, $D135, Prov_Auto!$D$3:$D1000,"&gt;="&amp;DATE(E$1,E$2,1),Prov_Auto!$D$3:$D1000, "&lt;="&amp;EOMONTH(DATE(E$1,E$2,1),0)))</f>
        <v/>
      </c>
      <c r="F135" s="48" t="str">
        <f>IF($D135="","", (SUMIFS(Transacoes!$D$3:$D1000,Transacoes!$C$3:$C1000,$D135,Transacoes!$B$3:$B1000,"C", Transacoes!$A$3:$A1000, "&lt;"&amp;EOMONTH(DATE(F$1,F$2,1),0))-SUMIFS(Transacoes!$D$3:$D1000,Transacoes!$C$3:$C1000,$D135,Transacoes!$B$3:$B1000,"V", Transacoes!$A$3:$A1000, "&lt;"&amp;EOMONTH(DATE(F$1,F$2,1),0)))*SUMIFS(Prov_Auto!$E$3:$E1000, Prov_Auto!$A$3:$A1000, $D135, Prov_Auto!$D$3:$D1000,"&gt;="&amp;DATE(F$1,F$2,1),Prov_Auto!$D$3:$D1000, "&lt;="&amp;EOMONTH(DATE(F$1,F$2,1),0)))</f>
        <v/>
      </c>
      <c r="G135" s="48" t="str">
        <f>IF($D135="","", (SUMIFS(Transacoes!$D$3:$D1000,Transacoes!$C$3:$C1000,$D135,Transacoes!$B$3:$B1000,"C", Transacoes!$A$3:$A1000, "&lt;"&amp;EOMONTH(DATE(G$1,G$2,1),0))-SUMIFS(Transacoes!$D$3:$D1000,Transacoes!$C$3:$C1000,$D135,Transacoes!$B$3:$B1000,"V", Transacoes!$A$3:$A1000, "&lt;"&amp;EOMONTH(DATE(G$1,G$2,1),0)))*SUMIFS(Prov_Auto!$E$3:$E1000, Prov_Auto!$A$3:$A1000, $D135, Prov_Auto!$D$3:$D1000,"&gt;="&amp;DATE(G$1,G$2,1),Prov_Auto!$D$3:$D1000, "&lt;="&amp;EOMONTH(DATE(G$1,G$2,1),0)))</f>
        <v/>
      </c>
      <c r="H135" s="48" t="str">
        <f>IF($D135="","", (SUMIFS(Transacoes!$D$3:$D1000,Transacoes!$C$3:$C1000,$D135,Transacoes!$B$3:$B1000,"C", Transacoes!$A$3:$A1000, "&lt;"&amp;EOMONTH(DATE(H$1,H$2,1),0))-SUMIFS(Transacoes!$D$3:$D1000,Transacoes!$C$3:$C1000,$D135,Transacoes!$B$3:$B1000,"V", Transacoes!$A$3:$A1000, "&lt;"&amp;EOMONTH(DATE(H$1,H$2,1),0)))*SUMIFS(Prov_Auto!$E$3:$E1000, Prov_Auto!$A$3:$A1000, $D135, Prov_Auto!$D$3:$D1000,"&gt;="&amp;DATE(H$1,H$2,1),Prov_Auto!$D$3:$D1000, "&lt;="&amp;EOMONTH(DATE(H$1,H$2,1),0)))</f>
        <v/>
      </c>
      <c r="I135" s="48" t="str">
        <f>IF($D135="","", (SUMIFS(Transacoes!$D$3:$D1000,Transacoes!$C$3:$C1000,$D135,Transacoes!$B$3:$B1000,"C", Transacoes!$A$3:$A1000, "&lt;"&amp;EOMONTH(DATE(I$1,I$2,1),0))-SUMIFS(Transacoes!$D$3:$D1000,Transacoes!$C$3:$C1000,$D135,Transacoes!$B$3:$B1000,"V", Transacoes!$A$3:$A1000, "&lt;"&amp;EOMONTH(DATE(I$1,I$2,1),0)))*SUMIFS(Prov_Auto!$E$3:$E1000, Prov_Auto!$A$3:$A1000, $D135, Prov_Auto!$D$3:$D1000,"&gt;="&amp;DATE(I$1,I$2,1),Prov_Auto!$D$3:$D1000, "&lt;="&amp;EOMONTH(DATE(I$1,I$2,1),0)))</f>
        <v/>
      </c>
      <c r="J135" s="48" t="str">
        <f>IF($D135="","", (SUMIFS(Transacoes!$D$3:$D1000,Transacoes!$C$3:$C1000,$D135,Transacoes!$B$3:$B1000,"C", Transacoes!$A$3:$A1000, "&lt;"&amp;EOMONTH(DATE(J$1,J$2,1),0))-SUMIFS(Transacoes!$D$3:$D1000,Transacoes!$C$3:$C1000,$D135,Transacoes!$B$3:$B1000,"V", Transacoes!$A$3:$A1000, "&lt;"&amp;EOMONTH(DATE(J$1,J$2,1),0)))*SUMIFS(Prov_Auto!$E$3:$E1000, Prov_Auto!$A$3:$A1000, $D135, Prov_Auto!$D$3:$D1000,"&gt;="&amp;DATE(J$1,J$2,1),Prov_Auto!$D$3:$D1000, "&lt;="&amp;EOMONTH(DATE(J$1,J$2,1),0)))</f>
        <v/>
      </c>
      <c r="K135" s="48" t="str">
        <f>IF($D135="","", (SUMIFS(Transacoes!$D$3:$D1000,Transacoes!$C$3:$C1000,$D135,Transacoes!$B$3:$B1000,"C", Transacoes!$A$3:$A1000, "&lt;"&amp;EOMONTH(DATE(K$1,K$2,1),0))-SUMIFS(Transacoes!$D$3:$D1000,Transacoes!$C$3:$C1000,$D135,Transacoes!$B$3:$B1000,"V", Transacoes!$A$3:$A1000, "&lt;"&amp;EOMONTH(DATE(K$1,K$2,1),0)))*SUMIFS(Prov_Auto!$E$3:$E1000, Prov_Auto!$A$3:$A1000, $D135, Prov_Auto!$D$3:$D1000,"&gt;="&amp;DATE(K$1,K$2,1),Prov_Auto!$D$3:$D1000, "&lt;="&amp;EOMONTH(DATE(K$1,K$2,1),0)))</f>
        <v/>
      </c>
      <c r="L135" s="48" t="str">
        <f>IF($D135="","", (SUMIFS(Transacoes!$D$3:$D1000,Transacoes!$C$3:$C1000,$D135,Transacoes!$B$3:$B1000,"C", Transacoes!$A$3:$A1000, "&lt;"&amp;EOMONTH(DATE(L$1,L$2,1),0))-SUMIFS(Transacoes!$D$3:$D1000,Transacoes!$C$3:$C1000,$D135,Transacoes!$B$3:$B1000,"V", Transacoes!$A$3:$A1000, "&lt;"&amp;EOMONTH(DATE(L$1,L$2,1),0)))*SUMIFS(Prov_Auto!$E$3:$E1000, Prov_Auto!$A$3:$A1000, $D135, Prov_Auto!$D$3:$D1000,"&gt;="&amp;DATE(L$1,L$2,1),Prov_Auto!$D$3:$D1000, "&lt;="&amp;EOMONTH(DATE(L$1,L$2,1),0)))</f>
        <v/>
      </c>
      <c r="M135" s="48" t="str">
        <f>IF($D135="","", (SUMIFS(Transacoes!$D$3:$D1000,Transacoes!$C$3:$C1000,$D135,Transacoes!$B$3:$B1000,"C", Transacoes!$A$3:$A1000, "&lt;"&amp;EOMONTH(DATE(M$1,M$2,1),0))-SUMIFS(Transacoes!$D$3:$D1000,Transacoes!$C$3:$C1000,$D135,Transacoes!$B$3:$B1000,"V", Transacoes!$A$3:$A1000, "&lt;"&amp;EOMONTH(DATE(M$1,M$2,1),0)))*SUMIFS(Prov_Auto!$E$3:$E1000, Prov_Auto!$A$3:$A1000, $D135, Prov_Auto!$D$3:$D1000,"&gt;="&amp;DATE(M$1,M$2,1),Prov_Auto!$D$3:$D1000, "&lt;="&amp;EOMONTH(DATE(M$1,M$2,1),0)))</f>
        <v/>
      </c>
      <c r="N135" s="48" t="str">
        <f>IF($D135="","", (SUMIFS(Transacoes!$D$3:$D1000,Transacoes!$C$3:$C1000,$D135,Transacoes!$B$3:$B1000,"C", Transacoes!$A$3:$A1000, "&lt;"&amp;EOMONTH(DATE(N$1,N$2,1),0))-SUMIFS(Transacoes!$D$3:$D1000,Transacoes!$C$3:$C1000,$D135,Transacoes!$B$3:$B1000,"V", Transacoes!$A$3:$A1000, "&lt;"&amp;EOMONTH(DATE(N$1,N$2,1),0)))*SUMIFS(Prov_Auto!$E$3:$E1000, Prov_Auto!$A$3:$A1000, $D135, Prov_Auto!$D$3:$D1000,"&gt;="&amp;DATE(N$1,N$2,1),Prov_Auto!$D$3:$D1000, "&lt;="&amp;EOMONTH(DATE(N$1,N$2,1),0)))</f>
        <v/>
      </c>
      <c r="O135" s="48" t="str">
        <f>IF($D135="","", (SUMIFS(Transacoes!$D$3:$D1000,Transacoes!$C$3:$C1000,$D135,Transacoes!$B$3:$B1000,"C", Transacoes!$A$3:$A1000, "&lt;"&amp;EOMONTH(DATE(O$1,O$2,1),0))-SUMIFS(Transacoes!$D$3:$D1000,Transacoes!$C$3:$C1000,$D135,Transacoes!$B$3:$B1000,"V", Transacoes!$A$3:$A1000, "&lt;"&amp;EOMONTH(DATE(O$1,O$2,1),0)))*SUMIFS(Prov_Auto!$E$3:$E1000, Prov_Auto!$A$3:$A1000, $D135, Prov_Auto!$D$3:$D1000,"&gt;="&amp;DATE(O$1,O$2,1),Prov_Auto!$D$3:$D1000, "&lt;="&amp;EOMONTH(DATE(O$1,O$2,1),0)))</f>
        <v/>
      </c>
      <c r="P135" s="48" t="str">
        <f>IF($D135="","", (SUMIFS(Transacoes!$D$3:$D1000,Transacoes!$C$3:$C1000,$D135,Transacoes!$B$3:$B1000,"C", Transacoes!$A$3:$A1000, "&lt;"&amp;EOMONTH(DATE(P$1,P$2,1),0))-SUMIFS(Transacoes!$D$3:$D1000,Transacoes!$C$3:$C1000,$D135,Transacoes!$B$3:$B1000,"V", Transacoes!$A$3:$A1000, "&lt;"&amp;EOMONTH(DATE(P$1,P$2,1),0)))*SUMIFS(Prov_Auto!$E$3:$E1000, Prov_Auto!$A$3:$A1000, $D135, Prov_Auto!$D$3:$D1000,"&gt;="&amp;DATE(P$1,P$2,1),Prov_Auto!$D$3:$D1000, "&lt;="&amp;EOMONTH(DATE(P$1,P$2,1),0)))</f>
        <v/>
      </c>
      <c r="Q135" s="48" t="str">
        <f>IF($D135="","", (SUMIFS(Transacoes!$D$3:$D1000,Transacoes!$C$3:$C1000,$D135,Transacoes!$B$3:$B1000,"C", Transacoes!$A$3:$A1000, "&lt;"&amp;EOMONTH(DATE(Q$1,Q$2,1),0))-SUMIFS(Transacoes!$D$3:$D1000,Transacoes!$C$3:$C1000,$D135,Transacoes!$B$3:$B1000,"V", Transacoes!$A$3:$A1000, "&lt;"&amp;EOMONTH(DATE(Q$1,Q$2,1),0)))*SUMIFS(Prov_Auto!$E$3:$E1000, Prov_Auto!$A$3:$A1000, $D135, Prov_Auto!$D$3:$D1000,"&gt;="&amp;DATE(Q$1,Q$2,1),Prov_Auto!$D$3:$D1000, "&lt;="&amp;EOMONTH(DATE(Q$1,Q$2,1),0)))</f>
        <v/>
      </c>
      <c r="R135" s="47"/>
    </row>
    <row r="136">
      <c r="A136" s="47"/>
      <c r="B136" s="47"/>
      <c r="C136" s="47"/>
      <c r="D136" s="87"/>
      <c r="E136" s="48" t="str">
        <f>IF($D136="","", (SUMIFS(Transacoes!$D$3:$D1000,Transacoes!$C$3:$C1000,$D136,Transacoes!$B$3:$B1000,"C", Transacoes!$A$3:$A1000, "&lt;"&amp;EOMONTH(DATE(E$1,E$2,1),0))-SUMIFS(Transacoes!$D$3:$D1000,Transacoes!$C$3:$C1000,$D136,Transacoes!$B$3:$B1000,"V", Transacoes!$A$3:$A1000, "&lt;"&amp;EOMONTH(DATE(E$1,E$2,1),0)))*SUMIFS(Prov_Auto!$E$3:$E1000, Prov_Auto!$A$3:$A1000, $D136, Prov_Auto!$D$3:$D1000,"&gt;="&amp;DATE(E$1,E$2,1),Prov_Auto!$D$3:$D1000, "&lt;="&amp;EOMONTH(DATE(E$1,E$2,1),0)))</f>
        <v/>
      </c>
      <c r="F136" s="48" t="str">
        <f>IF($D136="","", (SUMIFS(Transacoes!$D$3:$D1000,Transacoes!$C$3:$C1000,$D136,Transacoes!$B$3:$B1000,"C", Transacoes!$A$3:$A1000, "&lt;"&amp;EOMONTH(DATE(F$1,F$2,1),0))-SUMIFS(Transacoes!$D$3:$D1000,Transacoes!$C$3:$C1000,$D136,Transacoes!$B$3:$B1000,"V", Transacoes!$A$3:$A1000, "&lt;"&amp;EOMONTH(DATE(F$1,F$2,1),0)))*SUMIFS(Prov_Auto!$E$3:$E1000, Prov_Auto!$A$3:$A1000, $D136, Prov_Auto!$D$3:$D1000,"&gt;="&amp;DATE(F$1,F$2,1),Prov_Auto!$D$3:$D1000, "&lt;="&amp;EOMONTH(DATE(F$1,F$2,1),0)))</f>
        <v/>
      </c>
      <c r="G136" s="48" t="str">
        <f>IF($D136="","", (SUMIFS(Transacoes!$D$3:$D1000,Transacoes!$C$3:$C1000,$D136,Transacoes!$B$3:$B1000,"C", Transacoes!$A$3:$A1000, "&lt;"&amp;EOMONTH(DATE(G$1,G$2,1),0))-SUMIFS(Transacoes!$D$3:$D1000,Transacoes!$C$3:$C1000,$D136,Transacoes!$B$3:$B1000,"V", Transacoes!$A$3:$A1000, "&lt;"&amp;EOMONTH(DATE(G$1,G$2,1),0)))*SUMIFS(Prov_Auto!$E$3:$E1000, Prov_Auto!$A$3:$A1000, $D136, Prov_Auto!$D$3:$D1000,"&gt;="&amp;DATE(G$1,G$2,1),Prov_Auto!$D$3:$D1000, "&lt;="&amp;EOMONTH(DATE(G$1,G$2,1),0)))</f>
        <v/>
      </c>
      <c r="H136" s="48" t="str">
        <f>IF($D136="","", (SUMIFS(Transacoes!$D$3:$D1000,Transacoes!$C$3:$C1000,$D136,Transacoes!$B$3:$B1000,"C", Transacoes!$A$3:$A1000, "&lt;"&amp;EOMONTH(DATE(H$1,H$2,1),0))-SUMIFS(Transacoes!$D$3:$D1000,Transacoes!$C$3:$C1000,$D136,Transacoes!$B$3:$B1000,"V", Transacoes!$A$3:$A1000, "&lt;"&amp;EOMONTH(DATE(H$1,H$2,1),0)))*SUMIFS(Prov_Auto!$E$3:$E1000, Prov_Auto!$A$3:$A1000, $D136, Prov_Auto!$D$3:$D1000,"&gt;="&amp;DATE(H$1,H$2,1),Prov_Auto!$D$3:$D1000, "&lt;="&amp;EOMONTH(DATE(H$1,H$2,1),0)))</f>
        <v/>
      </c>
      <c r="I136" s="48" t="str">
        <f>IF($D136="","", (SUMIFS(Transacoes!$D$3:$D1000,Transacoes!$C$3:$C1000,$D136,Transacoes!$B$3:$B1000,"C", Transacoes!$A$3:$A1000, "&lt;"&amp;EOMONTH(DATE(I$1,I$2,1),0))-SUMIFS(Transacoes!$D$3:$D1000,Transacoes!$C$3:$C1000,$D136,Transacoes!$B$3:$B1000,"V", Transacoes!$A$3:$A1000, "&lt;"&amp;EOMONTH(DATE(I$1,I$2,1),0)))*SUMIFS(Prov_Auto!$E$3:$E1000, Prov_Auto!$A$3:$A1000, $D136, Prov_Auto!$D$3:$D1000,"&gt;="&amp;DATE(I$1,I$2,1),Prov_Auto!$D$3:$D1000, "&lt;="&amp;EOMONTH(DATE(I$1,I$2,1),0)))</f>
        <v/>
      </c>
      <c r="J136" s="48" t="str">
        <f>IF($D136="","", (SUMIFS(Transacoes!$D$3:$D1000,Transacoes!$C$3:$C1000,$D136,Transacoes!$B$3:$B1000,"C", Transacoes!$A$3:$A1000, "&lt;"&amp;EOMONTH(DATE(J$1,J$2,1),0))-SUMIFS(Transacoes!$D$3:$D1000,Transacoes!$C$3:$C1000,$D136,Transacoes!$B$3:$B1000,"V", Transacoes!$A$3:$A1000, "&lt;"&amp;EOMONTH(DATE(J$1,J$2,1),0)))*SUMIFS(Prov_Auto!$E$3:$E1000, Prov_Auto!$A$3:$A1000, $D136, Prov_Auto!$D$3:$D1000,"&gt;="&amp;DATE(J$1,J$2,1),Prov_Auto!$D$3:$D1000, "&lt;="&amp;EOMONTH(DATE(J$1,J$2,1),0)))</f>
        <v/>
      </c>
      <c r="K136" s="48" t="str">
        <f>IF($D136="","", (SUMIFS(Transacoes!$D$3:$D1000,Transacoes!$C$3:$C1000,$D136,Transacoes!$B$3:$B1000,"C", Transacoes!$A$3:$A1000, "&lt;"&amp;EOMONTH(DATE(K$1,K$2,1),0))-SUMIFS(Transacoes!$D$3:$D1000,Transacoes!$C$3:$C1000,$D136,Transacoes!$B$3:$B1000,"V", Transacoes!$A$3:$A1000, "&lt;"&amp;EOMONTH(DATE(K$1,K$2,1),0)))*SUMIFS(Prov_Auto!$E$3:$E1000, Prov_Auto!$A$3:$A1000, $D136, Prov_Auto!$D$3:$D1000,"&gt;="&amp;DATE(K$1,K$2,1),Prov_Auto!$D$3:$D1000, "&lt;="&amp;EOMONTH(DATE(K$1,K$2,1),0)))</f>
        <v/>
      </c>
      <c r="L136" s="48" t="str">
        <f>IF($D136="","", (SUMIFS(Transacoes!$D$3:$D1000,Transacoes!$C$3:$C1000,$D136,Transacoes!$B$3:$B1000,"C", Transacoes!$A$3:$A1000, "&lt;"&amp;EOMONTH(DATE(L$1,L$2,1),0))-SUMIFS(Transacoes!$D$3:$D1000,Transacoes!$C$3:$C1000,$D136,Transacoes!$B$3:$B1000,"V", Transacoes!$A$3:$A1000, "&lt;"&amp;EOMONTH(DATE(L$1,L$2,1),0)))*SUMIFS(Prov_Auto!$E$3:$E1000, Prov_Auto!$A$3:$A1000, $D136, Prov_Auto!$D$3:$D1000,"&gt;="&amp;DATE(L$1,L$2,1),Prov_Auto!$D$3:$D1000, "&lt;="&amp;EOMONTH(DATE(L$1,L$2,1),0)))</f>
        <v/>
      </c>
      <c r="M136" s="48" t="str">
        <f>IF($D136="","", (SUMIFS(Transacoes!$D$3:$D1000,Transacoes!$C$3:$C1000,$D136,Transacoes!$B$3:$B1000,"C", Transacoes!$A$3:$A1000, "&lt;"&amp;EOMONTH(DATE(M$1,M$2,1),0))-SUMIFS(Transacoes!$D$3:$D1000,Transacoes!$C$3:$C1000,$D136,Transacoes!$B$3:$B1000,"V", Transacoes!$A$3:$A1000, "&lt;"&amp;EOMONTH(DATE(M$1,M$2,1),0)))*SUMIFS(Prov_Auto!$E$3:$E1000, Prov_Auto!$A$3:$A1000, $D136, Prov_Auto!$D$3:$D1000,"&gt;="&amp;DATE(M$1,M$2,1),Prov_Auto!$D$3:$D1000, "&lt;="&amp;EOMONTH(DATE(M$1,M$2,1),0)))</f>
        <v/>
      </c>
      <c r="N136" s="48" t="str">
        <f>IF($D136="","", (SUMIFS(Transacoes!$D$3:$D1000,Transacoes!$C$3:$C1000,$D136,Transacoes!$B$3:$B1000,"C", Transacoes!$A$3:$A1000, "&lt;"&amp;EOMONTH(DATE(N$1,N$2,1),0))-SUMIFS(Transacoes!$D$3:$D1000,Transacoes!$C$3:$C1000,$D136,Transacoes!$B$3:$B1000,"V", Transacoes!$A$3:$A1000, "&lt;"&amp;EOMONTH(DATE(N$1,N$2,1),0)))*SUMIFS(Prov_Auto!$E$3:$E1000, Prov_Auto!$A$3:$A1000, $D136, Prov_Auto!$D$3:$D1000,"&gt;="&amp;DATE(N$1,N$2,1),Prov_Auto!$D$3:$D1000, "&lt;="&amp;EOMONTH(DATE(N$1,N$2,1),0)))</f>
        <v/>
      </c>
      <c r="O136" s="48" t="str">
        <f>IF($D136="","", (SUMIFS(Transacoes!$D$3:$D1000,Transacoes!$C$3:$C1000,$D136,Transacoes!$B$3:$B1000,"C", Transacoes!$A$3:$A1000, "&lt;"&amp;EOMONTH(DATE(O$1,O$2,1),0))-SUMIFS(Transacoes!$D$3:$D1000,Transacoes!$C$3:$C1000,$D136,Transacoes!$B$3:$B1000,"V", Transacoes!$A$3:$A1000, "&lt;"&amp;EOMONTH(DATE(O$1,O$2,1),0)))*SUMIFS(Prov_Auto!$E$3:$E1000, Prov_Auto!$A$3:$A1000, $D136, Prov_Auto!$D$3:$D1000,"&gt;="&amp;DATE(O$1,O$2,1),Prov_Auto!$D$3:$D1000, "&lt;="&amp;EOMONTH(DATE(O$1,O$2,1),0)))</f>
        <v/>
      </c>
      <c r="P136" s="48" t="str">
        <f>IF($D136="","", (SUMIFS(Transacoes!$D$3:$D1000,Transacoes!$C$3:$C1000,$D136,Transacoes!$B$3:$B1000,"C", Transacoes!$A$3:$A1000, "&lt;"&amp;EOMONTH(DATE(P$1,P$2,1),0))-SUMIFS(Transacoes!$D$3:$D1000,Transacoes!$C$3:$C1000,$D136,Transacoes!$B$3:$B1000,"V", Transacoes!$A$3:$A1000, "&lt;"&amp;EOMONTH(DATE(P$1,P$2,1),0)))*SUMIFS(Prov_Auto!$E$3:$E1000, Prov_Auto!$A$3:$A1000, $D136, Prov_Auto!$D$3:$D1000,"&gt;="&amp;DATE(P$1,P$2,1),Prov_Auto!$D$3:$D1000, "&lt;="&amp;EOMONTH(DATE(P$1,P$2,1),0)))</f>
        <v/>
      </c>
      <c r="Q136" s="48" t="str">
        <f>IF($D136="","", (SUMIFS(Transacoes!$D$3:$D1000,Transacoes!$C$3:$C1000,$D136,Transacoes!$B$3:$B1000,"C", Transacoes!$A$3:$A1000, "&lt;"&amp;EOMONTH(DATE(Q$1,Q$2,1),0))-SUMIFS(Transacoes!$D$3:$D1000,Transacoes!$C$3:$C1000,$D136,Transacoes!$B$3:$B1000,"V", Transacoes!$A$3:$A1000, "&lt;"&amp;EOMONTH(DATE(Q$1,Q$2,1),0)))*SUMIFS(Prov_Auto!$E$3:$E1000, Prov_Auto!$A$3:$A1000, $D136, Prov_Auto!$D$3:$D1000,"&gt;="&amp;DATE(Q$1,Q$2,1),Prov_Auto!$D$3:$D1000, "&lt;="&amp;EOMONTH(DATE(Q$1,Q$2,1),0)))</f>
        <v/>
      </c>
      <c r="R136" s="47"/>
    </row>
    <row r="137">
      <c r="A137" s="47"/>
      <c r="B137" s="47"/>
      <c r="C137" s="47"/>
      <c r="D137" s="87"/>
      <c r="E137" s="48" t="str">
        <f>IF($D137="","", (SUMIFS(Transacoes!$D$3:$D1000,Transacoes!$C$3:$C1000,$D137,Transacoes!$B$3:$B1000,"C", Transacoes!$A$3:$A1000, "&lt;"&amp;EOMONTH(DATE(E$1,E$2,1),0))-SUMIFS(Transacoes!$D$3:$D1000,Transacoes!$C$3:$C1000,$D137,Transacoes!$B$3:$B1000,"V", Transacoes!$A$3:$A1000, "&lt;"&amp;EOMONTH(DATE(E$1,E$2,1),0)))*SUMIFS(Prov_Auto!$E$3:$E1000, Prov_Auto!$A$3:$A1000, $D137, Prov_Auto!$D$3:$D1000,"&gt;="&amp;DATE(E$1,E$2,1),Prov_Auto!$D$3:$D1000, "&lt;="&amp;EOMONTH(DATE(E$1,E$2,1),0)))</f>
        <v/>
      </c>
      <c r="F137" s="48" t="str">
        <f>IF($D137="","", (SUMIFS(Transacoes!$D$3:$D1000,Transacoes!$C$3:$C1000,$D137,Transacoes!$B$3:$B1000,"C", Transacoes!$A$3:$A1000, "&lt;"&amp;EOMONTH(DATE(F$1,F$2,1),0))-SUMIFS(Transacoes!$D$3:$D1000,Transacoes!$C$3:$C1000,$D137,Transacoes!$B$3:$B1000,"V", Transacoes!$A$3:$A1000, "&lt;"&amp;EOMONTH(DATE(F$1,F$2,1),0)))*SUMIFS(Prov_Auto!$E$3:$E1000, Prov_Auto!$A$3:$A1000, $D137, Prov_Auto!$D$3:$D1000,"&gt;="&amp;DATE(F$1,F$2,1),Prov_Auto!$D$3:$D1000, "&lt;="&amp;EOMONTH(DATE(F$1,F$2,1),0)))</f>
        <v/>
      </c>
      <c r="G137" s="48" t="str">
        <f>IF($D137="","", (SUMIFS(Transacoes!$D$3:$D1000,Transacoes!$C$3:$C1000,$D137,Transacoes!$B$3:$B1000,"C", Transacoes!$A$3:$A1000, "&lt;"&amp;EOMONTH(DATE(G$1,G$2,1),0))-SUMIFS(Transacoes!$D$3:$D1000,Transacoes!$C$3:$C1000,$D137,Transacoes!$B$3:$B1000,"V", Transacoes!$A$3:$A1000, "&lt;"&amp;EOMONTH(DATE(G$1,G$2,1),0)))*SUMIFS(Prov_Auto!$E$3:$E1000, Prov_Auto!$A$3:$A1000, $D137, Prov_Auto!$D$3:$D1000,"&gt;="&amp;DATE(G$1,G$2,1),Prov_Auto!$D$3:$D1000, "&lt;="&amp;EOMONTH(DATE(G$1,G$2,1),0)))</f>
        <v/>
      </c>
      <c r="H137" s="48" t="str">
        <f>IF($D137="","", (SUMIFS(Transacoes!$D$3:$D1000,Transacoes!$C$3:$C1000,$D137,Transacoes!$B$3:$B1000,"C", Transacoes!$A$3:$A1000, "&lt;"&amp;EOMONTH(DATE(H$1,H$2,1),0))-SUMIFS(Transacoes!$D$3:$D1000,Transacoes!$C$3:$C1000,$D137,Transacoes!$B$3:$B1000,"V", Transacoes!$A$3:$A1000, "&lt;"&amp;EOMONTH(DATE(H$1,H$2,1),0)))*SUMIFS(Prov_Auto!$E$3:$E1000, Prov_Auto!$A$3:$A1000, $D137, Prov_Auto!$D$3:$D1000,"&gt;="&amp;DATE(H$1,H$2,1),Prov_Auto!$D$3:$D1000, "&lt;="&amp;EOMONTH(DATE(H$1,H$2,1),0)))</f>
        <v/>
      </c>
      <c r="I137" s="48" t="str">
        <f>IF($D137="","", (SUMIFS(Transacoes!$D$3:$D1000,Transacoes!$C$3:$C1000,$D137,Transacoes!$B$3:$B1000,"C", Transacoes!$A$3:$A1000, "&lt;"&amp;EOMONTH(DATE(I$1,I$2,1),0))-SUMIFS(Transacoes!$D$3:$D1000,Transacoes!$C$3:$C1000,$D137,Transacoes!$B$3:$B1000,"V", Transacoes!$A$3:$A1000, "&lt;"&amp;EOMONTH(DATE(I$1,I$2,1),0)))*SUMIFS(Prov_Auto!$E$3:$E1000, Prov_Auto!$A$3:$A1000, $D137, Prov_Auto!$D$3:$D1000,"&gt;="&amp;DATE(I$1,I$2,1),Prov_Auto!$D$3:$D1000, "&lt;="&amp;EOMONTH(DATE(I$1,I$2,1),0)))</f>
        <v/>
      </c>
      <c r="J137" s="48" t="str">
        <f>IF($D137="","", (SUMIFS(Transacoes!$D$3:$D1000,Transacoes!$C$3:$C1000,$D137,Transacoes!$B$3:$B1000,"C", Transacoes!$A$3:$A1000, "&lt;"&amp;EOMONTH(DATE(J$1,J$2,1),0))-SUMIFS(Transacoes!$D$3:$D1000,Transacoes!$C$3:$C1000,$D137,Transacoes!$B$3:$B1000,"V", Transacoes!$A$3:$A1000, "&lt;"&amp;EOMONTH(DATE(J$1,J$2,1),0)))*SUMIFS(Prov_Auto!$E$3:$E1000, Prov_Auto!$A$3:$A1000, $D137, Prov_Auto!$D$3:$D1000,"&gt;="&amp;DATE(J$1,J$2,1),Prov_Auto!$D$3:$D1000, "&lt;="&amp;EOMONTH(DATE(J$1,J$2,1),0)))</f>
        <v/>
      </c>
      <c r="K137" s="48" t="str">
        <f>IF($D137="","", (SUMIFS(Transacoes!$D$3:$D1000,Transacoes!$C$3:$C1000,$D137,Transacoes!$B$3:$B1000,"C", Transacoes!$A$3:$A1000, "&lt;"&amp;EOMONTH(DATE(K$1,K$2,1),0))-SUMIFS(Transacoes!$D$3:$D1000,Transacoes!$C$3:$C1000,$D137,Transacoes!$B$3:$B1000,"V", Transacoes!$A$3:$A1000, "&lt;"&amp;EOMONTH(DATE(K$1,K$2,1),0)))*SUMIFS(Prov_Auto!$E$3:$E1000, Prov_Auto!$A$3:$A1000, $D137, Prov_Auto!$D$3:$D1000,"&gt;="&amp;DATE(K$1,K$2,1),Prov_Auto!$D$3:$D1000, "&lt;="&amp;EOMONTH(DATE(K$1,K$2,1),0)))</f>
        <v/>
      </c>
      <c r="L137" s="48" t="str">
        <f>IF($D137="","", (SUMIFS(Transacoes!$D$3:$D1000,Transacoes!$C$3:$C1000,$D137,Transacoes!$B$3:$B1000,"C", Transacoes!$A$3:$A1000, "&lt;"&amp;EOMONTH(DATE(L$1,L$2,1),0))-SUMIFS(Transacoes!$D$3:$D1000,Transacoes!$C$3:$C1000,$D137,Transacoes!$B$3:$B1000,"V", Transacoes!$A$3:$A1000, "&lt;"&amp;EOMONTH(DATE(L$1,L$2,1),0)))*SUMIFS(Prov_Auto!$E$3:$E1000, Prov_Auto!$A$3:$A1000, $D137, Prov_Auto!$D$3:$D1000,"&gt;="&amp;DATE(L$1,L$2,1),Prov_Auto!$D$3:$D1000, "&lt;="&amp;EOMONTH(DATE(L$1,L$2,1),0)))</f>
        <v/>
      </c>
      <c r="M137" s="48" t="str">
        <f>IF($D137="","", (SUMIFS(Transacoes!$D$3:$D1000,Transacoes!$C$3:$C1000,$D137,Transacoes!$B$3:$B1000,"C", Transacoes!$A$3:$A1000, "&lt;"&amp;EOMONTH(DATE(M$1,M$2,1),0))-SUMIFS(Transacoes!$D$3:$D1000,Transacoes!$C$3:$C1000,$D137,Transacoes!$B$3:$B1000,"V", Transacoes!$A$3:$A1000, "&lt;"&amp;EOMONTH(DATE(M$1,M$2,1),0)))*SUMIFS(Prov_Auto!$E$3:$E1000, Prov_Auto!$A$3:$A1000, $D137, Prov_Auto!$D$3:$D1000,"&gt;="&amp;DATE(M$1,M$2,1),Prov_Auto!$D$3:$D1000, "&lt;="&amp;EOMONTH(DATE(M$1,M$2,1),0)))</f>
        <v/>
      </c>
      <c r="N137" s="48" t="str">
        <f>IF($D137="","", (SUMIFS(Transacoes!$D$3:$D1000,Transacoes!$C$3:$C1000,$D137,Transacoes!$B$3:$B1000,"C", Transacoes!$A$3:$A1000, "&lt;"&amp;EOMONTH(DATE(N$1,N$2,1),0))-SUMIFS(Transacoes!$D$3:$D1000,Transacoes!$C$3:$C1000,$D137,Transacoes!$B$3:$B1000,"V", Transacoes!$A$3:$A1000, "&lt;"&amp;EOMONTH(DATE(N$1,N$2,1),0)))*SUMIFS(Prov_Auto!$E$3:$E1000, Prov_Auto!$A$3:$A1000, $D137, Prov_Auto!$D$3:$D1000,"&gt;="&amp;DATE(N$1,N$2,1),Prov_Auto!$D$3:$D1000, "&lt;="&amp;EOMONTH(DATE(N$1,N$2,1),0)))</f>
        <v/>
      </c>
      <c r="O137" s="48" t="str">
        <f>IF($D137="","", (SUMIFS(Transacoes!$D$3:$D1000,Transacoes!$C$3:$C1000,$D137,Transacoes!$B$3:$B1000,"C", Transacoes!$A$3:$A1000, "&lt;"&amp;EOMONTH(DATE(O$1,O$2,1),0))-SUMIFS(Transacoes!$D$3:$D1000,Transacoes!$C$3:$C1000,$D137,Transacoes!$B$3:$B1000,"V", Transacoes!$A$3:$A1000, "&lt;"&amp;EOMONTH(DATE(O$1,O$2,1),0)))*SUMIFS(Prov_Auto!$E$3:$E1000, Prov_Auto!$A$3:$A1000, $D137, Prov_Auto!$D$3:$D1000,"&gt;="&amp;DATE(O$1,O$2,1),Prov_Auto!$D$3:$D1000, "&lt;="&amp;EOMONTH(DATE(O$1,O$2,1),0)))</f>
        <v/>
      </c>
      <c r="P137" s="48" t="str">
        <f>IF($D137="","", (SUMIFS(Transacoes!$D$3:$D1000,Transacoes!$C$3:$C1000,$D137,Transacoes!$B$3:$B1000,"C", Transacoes!$A$3:$A1000, "&lt;"&amp;EOMONTH(DATE(P$1,P$2,1),0))-SUMIFS(Transacoes!$D$3:$D1000,Transacoes!$C$3:$C1000,$D137,Transacoes!$B$3:$B1000,"V", Transacoes!$A$3:$A1000, "&lt;"&amp;EOMONTH(DATE(P$1,P$2,1),0)))*SUMIFS(Prov_Auto!$E$3:$E1000, Prov_Auto!$A$3:$A1000, $D137, Prov_Auto!$D$3:$D1000,"&gt;="&amp;DATE(P$1,P$2,1),Prov_Auto!$D$3:$D1000, "&lt;="&amp;EOMONTH(DATE(P$1,P$2,1),0)))</f>
        <v/>
      </c>
      <c r="Q137" s="48" t="str">
        <f>IF($D137="","", (SUMIFS(Transacoes!$D$3:$D1000,Transacoes!$C$3:$C1000,$D137,Transacoes!$B$3:$B1000,"C", Transacoes!$A$3:$A1000, "&lt;"&amp;EOMONTH(DATE(Q$1,Q$2,1),0))-SUMIFS(Transacoes!$D$3:$D1000,Transacoes!$C$3:$C1000,$D137,Transacoes!$B$3:$B1000,"V", Transacoes!$A$3:$A1000, "&lt;"&amp;EOMONTH(DATE(Q$1,Q$2,1),0)))*SUMIFS(Prov_Auto!$E$3:$E1000, Prov_Auto!$A$3:$A1000, $D137, Prov_Auto!$D$3:$D1000,"&gt;="&amp;DATE(Q$1,Q$2,1),Prov_Auto!$D$3:$D1000, "&lt;="&amp;EOMONTH(DATE(Q$1,Q$2,1),0)))</f>
        <v/>
      </c>
      <c r="R137" s="47"/>
    </row>
    <row r="138">
      <c r="A138" s="47"/>
      <c r="B138" s="47"/>
      <c r="C138" s="47"/>
      <c r="D138" s="87"/>
      <c r="E138" s="48" t="str">
        <f>IF($D138="","", (SUMIFS(Transacoes!$D$3:$D1000,Transacoes!$C$3:$C1000,$D138,Transacoes!$B$3:$B1000,"C", Transacoes!$A$3:$A1000, "&lt;"&amp;EOMONTH(DATE(E$1,E$2,1),0))-SUMIFS(Transacoes!$D$3:$D1000,Transacoes!$C$3:$C1000,$D138,Transacoes!$B$3:$B1000,"V", Transacoes!$A$3:$A1000, "&lt;"&amp;EOMONTH(DATE(E$1,E$2,1),0)))*SUMIFS(Prov_Auto!$E$3:$E1000, Prov_Auto!$A$3:$A1000, $D138, Prov_Auto!$D$3:$D1000,"&gt;="&amp;DATE(E$1,E$2,1),Prov_Auto!$D$3:$D1000, "&lt;="&amp;EOMONTH(DATE(E$1,E$2,1),0)))</f>
        <v/>
      </c>
      <c r="F138" s="48" t="str">
        <f>IF($D138="","", (SUMIFS(Transacoes!$D$3:$D1000,Transacoes!$C$3:$C1000,$D138,Transacoes!$B$3:$B1000,"C", Transacoes!$A$3:$A1000, "&lt;"&amp;EOMONTH(DATE(F$1,F$2,1),0))-SUMIFS(Transacoes!$D$3:$D1000,Transacoes!$C$3:$C1000,$D138,Transacoes!$B$3:$B1000,"V", Transacoes!$A$3:$A1000, "&lt;"&amp;EOMONTH(DATE(F$1,F$2,1),0)))*SUMIFS(Prov_Auto!$E$3:$E1000, Prov_Auto!$A$3:$A1000, $D138, Prov_Auto!$D$3:$D1000,"&gt;="&amp;DATE(F$1,F$2,1),Prov_Auto!$D$3:$D1000, "&lt;="&amp;EOMONTH(DATE(F$1,F$2,1),0)))</f>
        <v/>
      </c>
      <c r="G138" s="48" t="str">
        <f>IF($D138="","", (SUMIFS(Transacoes!$D$3:$D1000,Transacoes!$C$3:$C1000,$D138,Transacoes!$B$3:$B1000,"C", Transacoes!$A$3:$A1000, "&lt;"&amp;EOMONTH(DATE(G$1,G$2,1),0))-SUMIFS(Transacoes!$D$3:$D1000,Transacoes!$C$3:$C1000,$D138,Transacoes!$B$3:$B1000,"V", Transacoes!$A$3:$A1000, "&lt;"&amp;EOMONTH(DATE(G$1,G$2,1),0)))*SUMIFS(Prov_Auto!$E$3:$E1000, Prov_Auto!$A$3:$A1000, $D138, Prov_Auto!$D$3:$D1000,"&gt;="&amp;DATE(G$1,G$2,1),Prov_Auto!$D$3:$D1000, "&lt;="&amp;EOMONTH(DATE(G$1,G$2,1),0)))</f>
        <v/>
      </c>
      <c r="H138" s="48" t="str">
        <f>IF($D138="","", (SUMIFS(Transacoes!$D$3:$D1000,Transacoes!$C$3:$C1000,$D138,Transacoes!$B$3:$B1000,"C", Transacoes!$A$3:$A1000, "&lt;"&amp;EOMONTH(DATE(H$1,H$2,1),0))-SUMIFS(Transacoes!$D$3:$D1000,Transacoes!$C$3:$C1000,$D138,Transacoes!$B$3:$B1000,"V", Transacoes!$A$3:$A1000, "&lt;"&amp;EOMONTH(DATE(H$1,H$2,1),0)))*SUMIFS(Prov_Auto!$E$3:$E1000, Prov_Auto!$A$3:$A1000, $D138, Prov_Auto!$D$3:$D1000,"&gt;="&amp;DATE(H$1,H$2,1),Prov_Auto!$D$3:$D1000, "&lt;="&amp;EOMONTH(DATE(H$1,H$2,1),0)))</f>
        <v/>
      </c>
      <c r="I138" s="48" t="str">
        <f>IF($D138="","", (SUMIFS(Transacoes!$D$3:$D1000,Transacoes!$C$3:$C1000,$D138,Transacoes!$B$3:$B1000,"C", Transacoes!$A$3:$A1000, "&lt;"&amp;EOMONTH(DATE(I$1,I$2,1),0))-SUMIFS(Transacoes!$D$3:$D1000,Transacoes!$C$3:$C1000,$D138,Transacoes!$B$3:$B1000,"V", Transacoes!$A$3:$A1000, "&lt;"&amp;EOMONTH(DATE(I$1,I$2,1),0)))*SUMIFS(Prov_Auto!$E$3:$E1000, Prov_Auto!$A$3:$A1000, $D138, Prov_Auto!$D$3:$D1000,"&gt;="&amp;DATE(I$1,I$2,1),Prov_Auto!$D$3:$D1000, "&lt;="&amp;EOMONTH(DATE(I$1,I$2,1),0)))</f>
        <v/>
      </c>
      <c r="J138" s="48" t="str">
        <f>IF($D138="","", (SUMIFS(Transacoes!$D$3:$D1000,Transacoes!$C$3:$C1000,$D138,Transacoes!$B$3:$B1000,"C", Transacoes!$A$3:$A1000, "&lt;"&amp;EOMONTH(DATE(J$1,J$2,1),0))-SUMIFS(Transacoes!$D$3:$D1000,Transacoes!$C$3:$C1000,$D138,Transacoes!$B$3:$B1000,"V", Transacoes!$A$3:$A1000, "&lt;"&amp;EOMONTH(DATE(J$1,J$2,1),0)))*SUMIFS(Prov_Auto!$E$3:$E1000, Prov_Auto!$A$3:$A1000, $D138, Prov_Auto!$D$3:$D1000,"&gt;="&amp;DATE(J$1,J$2,1),Prov_Auto!$D$3:$D1000, "&lt;="&amp;EOMONTH(DATE(J$1,J$2,1),0)))</f>
        <v/>
      </c>
      <c r="K138" s="48" t="str">
        <f>IF($D138="","", (SUMIFS(Transacoes!$D$3:$D1000,Transacoes!$C$3:$C1000,$D138,Transacoes!$B$3:$B1000,"C", Transacoes!$A$3:$A1000, "&lt;"&amp;EOMONTH(DATE(K$1,K$2,1),0))-SUMIFS(Transacoes!$D$3:$D1000,Transacoes!$C$3:$C1000,$D138,Transacoes!$B$3:$B1000,"V", Transacoes!$A$3:$A1000, "&lt;"&amp;EOMONTH(DATE(K$1,K$2,1),0)))*SUMIFS(Prov_Auto!$E$3:$E1000, Prov_Auto!$A$3:$A1000, $D138, Prov_Auto!$D$3:$D1000,"&gt;="&amp;DATE(K$1,K$2,1),Prov_Auto!$D$3:$D1000, "&lt;="&amp;EOMONTH(DATE(K$1,K$2,1),0)))</f>
        <v/>
      </c>
      <c r="L138" s="48" t="str">
        <f>IF($D138="","", (SUMIFS(Transacoes!$D$3:$D1000,Transacoes!$C$3:$C1000,$D138,Transacoes!$B$3:$B1000,"C", Transacoes!$A$3:$A1000, "&lt;"&amp;EOMONTH(DATE(L$1,L$2,1),0))-SUMIFS(Transacoes!$D$3:$D1000,Transacoes!$C$3:$C1000,$D138,Transacoes!$B$3:$B1000,"V", Transacoes!$A$3:$A1000, "&lt;"&amp;EOMONTH(DATE(L$1,L$2,1),0)))*SUMIFS(Prov_Auto!$E$3:$E1000, Prov_Auto!$A$3:$A1000, $D138, Prov_Auto!$D$3:$D1000,"&gt;="&amp;DATE(L$1,L$2,1),Prov_Auto!$D$3:$D1000, "&lt;="&amp;EOMONTH(DATE(L$1,L$2,1),0)))</f>
        <v/>
      </c>
      <c r="M138" s="48" t="str">
        <f>IF($D138="","", (SUMIFS(Transacoes!$D$3:$D1000,Transacoes!$C$3:$C1000,$D138,Transacoes!$B$3:$B1000,"C", Transacoes!$A$3:$A1000, "&lt;"&amp;EOMONTH(DATE(M$1,M$2,1),0))-SUMIFS(Transacoes!$D$3:$D1000,Transacoes!$C$3:$C1000,$D138,Transacoes!$B$3:$B1000,"V", Transacoes!$A$3:$A1000, "&lt;"&amp;EOMONTH(DATE(M$1,M$2,1),0)))*SUMIFS(Prov_Auto!$E$3:$E1000, Prov_Auto!$A$3:$A1000, $D138, Prov_Auto!$D$3:$D1000,"&gt;="&amp;DATE(M$1,M$2,1),Prov_Auto!$D$3:$D1000, "&lt;="&amp;EOMONTH(DATE(M$1,M$2,1),0)))</f>
        <v/>
      </c>
      <c r="N138" s="48" t="str">
        <f>IF($D138="","", (SUMIFS(Transacoes!$D$3:$D1000,Transacoes!$C$3:$C1000,$D138,Transacoes!$B$3:$B1000,"C", Transacoes!$A$3:$A1000, "&lt;"&amp;EOMONTH(DATE(N$1,N$2,1),0))-SUMIFS(Transacoes!$D$3:$D1000,Transacoes!$C$3:$C1000,$D138,Transacoes!$B$3:$B1000,"V", Transacoes!$A$3:$A1000, "&lt;"&amp;EOMONTH(DATE(N$1,N$2,1),0)))*SUMIFS(Prov_Auto!$E$3:$E1000, Prov_Auto!$A$3:$A1000, $D138, Prov_Auto!$D$3:$D1000,"&gt;="&amp;DATE(N$1,N$2,1),Prov_Auto!$D$3:$D1000, "&lt;="&amp;EOMONTH(DATE(N$1,N$2,1),0)))</f>
        <v/>
      </c>
      <c r="O138" s="48" t="str">
        <f>IF($D138="","", (SUMIFS(Transacoes!$D$3:$D1000,Transacoes!$C$3:$C1000,$D138,Transacoes!$B$3:$B1000,"C", Transacoes!$A$3:$A1000, "&lt;"&amp;EOMONTH(DATE(O$1,O$2,1),0))-SUMIFS(Transacoes!$D$3:$D1000,Transacoes!$C$3:$C1000,$D138,Transacoes!$B$3:$B1000,"V", Transacoes!$A$3:$A1000, "&lt;"&amp;EOMONTH(DATE(O$1,O$2,1),0)))*SUMIFS(Prov_Auto!$E$3:$E1000, Prov_Auto!$A$3:$A1000, $D138, Prov_Auto!$D$3:$D1000,"&gt;="&amp;DATE(O$1,O$2,1),Prov_Auto!$D$3:$D1000, "&lt;="&amp;EOMONTH(DATE(O$1,O$2,1),0)))</f>
        <v/>
      </c>
      <c r="P138" s="48" t="str">
        <f>IF($D138="","", (SUMIFS(Transacoes!$D$3:$D1000,Transacoes!$C$3:$C1000,$D138,Transacoes!$B$3:$B1000,"C", Transacoes!$A$3:$A1000, "&lt;"&amp;EOMONTH(DATE(P$1,P$2,1),0))-SUMIFS(Transacoes!$D$3:$D1000,Transacoes!$C$3:$C1000,$D138,Transacoes!$B$3:$B1000,"V", Transacoes!$A$3:$A1000, "&lt;"&amp;EOMONTH(DATE(P$1,P$2,1),0)))*SUMIFS(Prov_Auto!$E$3:$E1000, Prov_Auto!$A$3:$A1000, $D138, Prov_Auto!$D$3:$D1000,"&gt;="&amp;DATE(P$1,P$2,1),Prov_Auto!$D$3:$D1000, "&lt;="&amp;EOMONTH(DATE(P$1,P$2,1),0)))</f>
        <v/>
      </c>
      <c r="Q138" s="48" t="str">
        <f>IF($D138="","", (SUMIFS(Transacoes!$D$3:$D1000,Transacoes!$C$3:$C1000,$D138,Transacoes!$B$3:$B1000,"C", Transacoes!$A$3:$A1000, "&lt;"&amp;EOMONTH(DATE(Q$1,Q$2,1),0))-SUMIFS(Transacoes!$D$3:$D1000,Transacoes!$C$3:$C1000,$D138,Transacoes!$B$3:$B1000,"V", Transacoes!$A$3:$A1000, "&lt;"&amp;EOMONTH(DATE(Q$1,Q$2,1),0)))*SUMIFS(Prov_Auto!$E$3:$E1000, Prov_Auto!$A$3:$A1000, $D138, Prov_Auto!$D$3:$D1000,"&gt;="&amp;DATE(Q$1,Q$2,1),Prov_Auto!$D$3:$D1000, "&lt;="&amp;EOMONTH(DATE(Q$1,Q$2,1),0)))</f>
        <v/>
      </c>
      <c r="R138" s="47"/>
    </row>
    <row r="139">
      <c r="A139" s="47"/>
      <c r="B139" s="47"/>
      <c r="C139" s="47"/>
      <c r="D139" s="87"/>
      <c r="E139" s="48" t="str">
        <f>IF($D139="","", (SUMIFS(Transacoes!$D$3:$D1000,Transacoes!$C$3:$C1000,$D139,Transacoes!$B$3:$B1000,"C", Transacoes!$A$3:$A1000, "&lt;"&amp;EOMONTH(DATE(E$1,E$2,1),0))-SUMIFS(Transacoes!$D$3:$D1000,Transacoes!$C$3:$C1000,$D139,Transacoes!$B$3:$B1000,"V", Transacoes!$A$3:$A1000, "&lt;"&amp;EOMONTH(DATE(E$1,E$2,1),0)))*SUMIFS(Prov_Auto!$E$3:$E1000, Prov_Auto!$A$3:$A1000, $D139, Prov_Auto!$D$3:$D1000,"&gt;="&amp;DATE(E$1,E$2,1),Prov_Auto!$D$3:$D1000, "&lt;="&amp;EOMONTH(DATE(E$1,E$2,1),0)))</f>
        <v/>
      </c>
      <c r="F139" s="48" t="str">
        <f>IF($D139="","", (SUMIFS(Transacoes!$D$3:$D1000,Transacoes!$C$3:$C1000,$D139,Transacoes!$B$3:$B1000,"C", Transacoes!$A$3:$A1000, "&lt;"&amp;EOMONTH(DATE(F$1,F$2,1),0))-SUMIFS(Transacoes!$D$3:$D1000,Transacoes!$C$3:$C1000,$D139,Transacoes!$B$3:$B1000,"V", Transacoes!$A$3:$A1000, "&lt;"&amp;EOMONTH(DATE(F$1,F$2,1),0)))*SUMIFS(Prov_Auto!$E$3:$E1000, Prov_Auto!$A$3:$A1000, $D139, Prov_Auto!$D$3:$D1000,"&gt;="&amp;DATE(F$1,F$2,1),Prov_Auto!$D$3:$D1000, "&lt;="&amp;EOMONTH(DATE(F$1,F$2,1),0)))</f>
        <v/>
      </c>
      <c r="G139" s="48" t="str">
        <f>IF($D139="","", (SUMIFS(Transacoes!$D$3:$D1000,Transacoes!$C$3:$C1000,$D139,Transacoes!$B$3:$B1000,"C", Transacoes!$A$3:$A1000, "&lt;"&amp;EOMONTH(DATE(G$1,G$2,1),0))-SUMIFS(Transacoes!$D$3:$D1000,Transacoes!$C$3:$C1000,$D139,Transacoes!$B$3:$B1000,"V", Transacoes!$A$3:$A1000, "&lt;"&amp;EOMONTH(DATE(G$1,G$2,1),0)))*SUMIFS(Prov_Auto!$E$3:$E1000, Prov_Auto!$A$3:$A1000, $D139, Prov_Auto!$D$3:$D1000,"&gt;="&amp;DATE(G$1,G$2,1),Prov_Auto!$D$3:$D1000, "&lt;="&amp;EOMONTH(DATE(G$1,G$2,1),0)))</f>
        <v/>
      </c>
      <c r="H139" s="48" t="str">
        <f>IF($D139="","", (SUMIFS(Transacoes!$D$3:$D1000,Transacoes!$C$3:$C1000,$D139,Transacoes!$B$3:$B1000,"C", Transacoes!$A$3:$A1000, "&lt;"&amp;EOMONTH(DATE(H$1,H$2,1),0))-SUMIFS(Transacoes!$D$3:$D1000,Transacoes!$C$3:$C1000,$D139,Transacoes!$B$3:$B1000,"V", Transacoes!$A$3:$A1000, "&lt;"&amp;EOMONTH(DATE(H$1,H$2,1),0)))*SUMIFS(Prov_Auto!$E$3:$E1000, Prov_Auto!$A$3:$A1000, $D139, Prov_Auto!$D$3:$D1000,"&gt;="&amp;DATE(H$1,H$2,1),Prov_Auto!$D$3:$D1000, "&lt;="&amp;EOMONTH(DATE(H$1,H$2,1),0)))</f>
        <v/>
      </c>
      <c r="I139" s="48" t="str">
        <f>IF($D139="","", (SUMIFS(Transacoes!$D$3:$D1000,Transacoes!$C$3:$C1000,$D139,Transacoes!$B$3:$B1000,"C", Transacoes!$A$3:$A1000, "&lt;"&amp;EOMONTH(DATE(I$1,I$2,1),0))-SUMIFS(Transacoes!$D$3:$D1000,Transacoes!$C$3:$C1000,$D139,Transacoes!$B$3:$B1000,"V", Transacoes!$A$3:$A1000, "&lt;"&amp;EOMONTH(DATE(I$1,I$2,1),0)))*SUMIFS(Prov_Auto!$E$3:$E1000, Prov_Auto!$A$3:$A1000, $D139, Prov_Auto!$D$3:$D1000,"&gt;="&amp;DATE(I$1,I$2,1),Prov_Auto!$D$3:$D1000, "&lt;="&amp;EOMONTH(DATE(I$1,I$2,1),0)))</f>
        <v/>
      </c>
      <c r="J139" s="48" t="str">
        <f>IF($D139="","", (SUMIFS(Transacoes!$D$3:$D1000,Transacoes!$C$3:$C1000,$D139,Transacoes!$B$3:$B1000,"C", Transacoes!$A$3:$A1000, "&lt;"&amp;EOMONTH(DATE(J$1,J$2,1),0))-SUMIFS(Transacoes!$D$3:$D1000,Transacoes!$C$3:$C1000,$D139,Transacoes!$B$3:$B1000,"V", Transacoes!$A$3:$A1000, "&lt;"&amp;EOMONTH(DATE(J$1,J$2,1),0)))*SUMIFS(Prov_Auto!$E$3:$E1000, Prov_Auto!$A$3:$A1000, $D139, Prov_Auto!$D$3:$D1000,"&gt;="&amp;DATE(J$1,J$2,1),Prov_Auto!$D$3:$D1000, "&lt;="&amp;EOMONTH(DATE(J$1,J$2,1),0)))</f>
        <v/>
      </c>
      <c r="K139" s="48" t="str">
        <f>IF($D139="","", (SUMIFS(Transacoes!$D$3:$D1000,Transacoes!$C$3:$C1000,$D139,Transacoes!$B$3:$B1000,"C", Transacoes!$A$3:$A1000, "&lt;"&amp;EOMONTH(DATE(K$1,K$2,1),0))-SUMIFS(Transacoes!$D$3:$D1000,Transacoes!$C$3:$C1000,$D139,Transacoes!$B$3:$B1000,"V", Transacoes!$A$3:$A1000, "&lt;"&amp;EOMONTH(DATE(K$1,K$2,1),0)))*SUMIFS(Prov_Auto!$E$3:$E1000, Prov_Auto!$A$3:$A1000, $D139, Prov_Auto!$D$3:$D1000,"&gt;="&amp;DATE(K$1,K$2,1),Prov_Auto!$D$3:$D1000, "&lt;="&amp;EOMONTH(DATE(K$1,K$2,1),0)))</f>
        <v/>
      </c>
      <c r="L139" s="48" t="str">
        <f>IF($D139="","", (SUMIFS(Transacoes!$D$3:$D1000,Transacoes!$C$3:$C1000,$D139,Transacoes!$B$3:$B1000,"C", Transacoes!$A$3:$A1000, "&lt;"&amp;EOMONTH(DATE(L$1,L$2,1),0))-SUMIFS(Transacoes!$D$3:$D1000,Transacoes!$C$3:$C1000,$D139,Transacoes!$B$3:$B1000,"V", Transacoes!$A$3:$A1000, "&lt;"&amp;EOMONTH(DATE(L$1,L$2,1),0)))*SUMIFS(Prov_Auto!$E$3:$E1000, Prov_Auto!$A$3:$A1000, $D139, Prov_Auto!$D$3:$D1000,"&gt;="&amp;DATE(L$1,L$2,1),Prov_Auto!$D$3:$D1000, "&lt;="&amp;EOMONTH(DATE(L$1,L$2,1),0)))</f>
        <v/>
      </c>
      <c r="M139" s="48" t="str">
        <f>IF($D139="","", (SUMIFS(Transacoes!$D$3:$D1000,Transacoes!$C$3:$C1000,$D139,Transacoes!$B$3:$B1000,"C", Transacoes!$A$3:$A1000, "&lt;"&amp;EOMONTH(DATE(M$1,M$2,1),0))-SUMIFS(Transacoes!$D$3:$D1000,Transacoes!$C$3:$C1000,$D139,Transacoes!$B$3:$B1000,"V", Transacoes!$A$3:$A1000, "&lt;"&amp;EOMONTH(DATE(M$1,M$2,1),0)))*SUMIFS(Prov_Auto!$E$3:$E1000, Prov_Auto!$A$3:$A1000, $D139, Prov_Auto!$D$3:$D1000,"&gt;="&amp;DATE(M$1,M$2,1),Prov_Auto!$D$3:$D1000, "&lt;="&amp;EOMONTH(DATE(M$1,M$2,1),0)))</f>
        <v/>
      </c>
      <c r="N139" s="48" t="str">
        <f>IF($D139="","", (SUMIFS(Transacoes!$D$3:$D1000,Transacoes!$C$3:$C1000,$D139,Transacoes!$B$3:$B1000,"C", Transacoes!$A$3:$A1000, "&lt;"&amp;EOMONTH(DATE(N$1,N$2,1),0))-SUMIFS(Transacoes!$D$3:$D1000,Transacoes!$C$3:$C1000,$D139,Transacoes!$B$3:$B1000,"V", Transacoes!$A$3:$A1000, "&lt;"&amp;EOMONTH(DATE(N$1,N$2,1),0)))*SUMIFS(Prov_Auto!$E$3:$E1000, Prov_Auto!$A$3:$A1000, $D139, Prov_Auto!$D$3:$D1000,"&gt;="&amp;DATE(N$1,N$2,1),Prov_Auto!$D$3:$D1000, "&lt;="&amp;EOMONTH(DATE(N$1,N$2,1),0)))</f>
        <v/>
      </c>
      <c r="O139" s="48" t="str">
        <f>IF($D139="","", (SUMIFS(Transacoes!$D$3:$D1000,Transacoes!$C$3:$C1000,$D139,Transacoes!$B$3:$B1000,"C", Transacoes!$A$3:$A1000, "&lt;"&amp;EOMONTH(DATE(O$1,O$2,1),0))-SUMIFS(Transacoes!$D$3:$D1000,Transacoes!$C$3:$C1000,$D139,Transacoes!$B$3:$B1000,"V", Transacoes!$A$3:$A1000, "&lt;"&amp;EOMONTH(DATE(O$1,O$2,1),0)))*SUMIFS(Prov_Auto!$E$3:$E1000, Prov_Auto!$A$3:$A1000, $D139, Prov_Auto!$D$3:$D1000,"&gt;="&amp;DATE(O$1,O$2,1),Prov_Auto!$D$3:$D1000, "&lt;="&amp;EOMONTH(DATE(O$1,O$2,1),0)))</f>
        <v/>
      </c>
      <c r="P139" s="48" t="str">
        <f>IF($D139="","", (SUMIFS(Transacoes!$D$3:$D1000,Transacoes!$C$3:$C1000,$D139,Transacoes!$B$3:$B1000,"C", Transacoes!$A$3:$A1000, "&lt;"&amp;EOMONTH(DATE(P$1,P$2,1),0))-SUMIFS(Transacoes!$D$3:$D1000,Transacoes!$C$3:$C1000,$D139,Transacoes!$B$3:$B1000,"V", Transacoes!$A$3:$A1000, "&lt;"&amp;EOMONTH(DATE(P$1,P$2,1),0)))*SUMIFS(Prov_Auto!$E$3:$E1000, Prov_Auto!$A$3:$A1000, $D139, Prov_Auto!$D$3:$D1000,"&gt;="&amp;DATE(P$1,P$2,1),Prov_Auto!$D$3:$D1000, "&lt;="&amp;EOMONTH(DATE(P$1,P$2,1),0)))</f>
        <v/>
      </c>
      <c r="Q139" s="48" t="str">
        <f>IF($D139="","", (SUMIFS(Transacoes!$D$3:$D1000,Transacoes!$C$3:$C1000,$D139,Transacoes!$B$3:$B1000,"C", Transacoes!$A$3:$A1000, "&lt;"&amp;EOMONTH(DATE(Q$1,Q$2,1),0))-SUMIFS(Transacoes!$D$3:$D1000,Transacoes!$C$3:$C1000,$D139,Transacoes!$B$3:$B1000,"V", Transacoes!$A$3:$A1000, "&lt;"&amp;EOMONTH(DATE(Q$1,Q$2,1),0)))*SUMIFS(Prov_Auto!$E$3:$E1000, Prov_Auto!$A$3:$A1000, $D139, Prov_Auto!$D$3:$D1000,"&gt;="&amp;DATE(Q$1,Q$2,1),Prov_Auto!$D$3:$D1000, "&lt;="&amp;EOMONTH(DATE(Q$1,Q$2,1),0)))</f>
        <v/>
      </c>
      <c r="R139" s="47"/>
    </row>
    <row r="140">
      <c r="A140" s="47"/>
      <c r="B140" s="47"/>
      <c r="C140" s="47"/>
      <c r="D140" s="87"/>
      <c r="E140" s="48" t="str">
        <f>IF($D140="","", (SUMIFS(Transacoes!$D$3:$D1000,Transacoes!$C$3:$C1000,$D140,Transacoes!$B$3:$B1000,"C", Transacoes!$A$3:$A1000, "&lt;"&amp;EOMONTH(DATE(E$1,E$2,1),0))-SUMIFS(Transacoes!$D$3:$D1000,Transacoes!$C$3:$C1000,$D140,Transacoes!$B$3:$B1000,"V", Transacoes!$A$3:$A1000, "&lt;"&amp;EOMONTH(DATE(E$1,E$2,1),0)))*SUMIFS(Prov_Auto!$E$3:$E1000, Prov_Auto!$A$3:$A1000, $D140, Prov_Auto!$D$3:$D1000,"&gt;="&amp;DATE(E$1,E$2,1),Prov_Auto!$D$3:$D1000, "&lt;="&amp;EOMONTH(DATE(E$1,E$2,1),0)))</f>
        <v/>
      </c>
      <c r="F140" s="48" t="str">
        <f>IF($D140="","", (SUMIFS(Transacoes!$D$3:$D1000,Transacoes!$C$3:$C1000,$D140,Transacoes!$B$3:$B1000,"C", Transacoes!$A$3:$A1000, "&lt;"&amp;EOMONTH(DATE(F$1,F$2,1),0))-SUMIFS(Transacoes!$D$3:$D1000,Transacoes!$C$3:$C1000,$D140,Transacoes!$B$3:$B1000,"V", Transacoes!$A$3:$A1000, "&lt;"&amp;EOMONTH(DATE(F$1,F$2,1),0)))*SUMIFS(Prov_Auto!$E$3:$E1000, Prov_Auto!$A$3:$A1000, $D140, Prov_Auto!$D$3:$D1000,"&gt;="&amp;DATE(F$1,F$2,1),Prov_Auto!$D$3:$D1000, "&lt;="&amp;EOMONTH(DATE(F$1,F$2,1),0)))</f>
        <v/>
      </c>
      <c r="G140" s="48" t="str">
        <f>IF($D140="","", (SUMIFS(Transacoes!$D$3:$D1000,Transacoes!$C$3:$C1000,$D140,Transacoes!$B$3:$B1000,"C", Transacoes!$A$3:$A1000, "&lt;"&amp;EOMONTH(DATE(G$1,G$2,1),0))-SUMIFS(Transacoes!$D$3:$D1000,Transacoes!$C$3:$C1000,$D140,Transacoes!$B$3:$B1000,"V", Transacoes!$A$3:$A1000, "&lt;"&amp;EOMONTH(DATE(G$1,G$2,1),0)))*SUMIFS(Prov_Auto!$E$3:$E1000, Prov_Auto!$A$3:$A1000, $D140, Prov_Auto!$D$3:$D1000,"&gt;="&amp;DATE(G$1,G$2,1),Prov_Auto!$D$3:$D1000, "&lt;="&amp;EOMONTH(DATE(G$1,G$2,1),0)))</f>
        <v/>
      </c>
      <c r="H140" s="48" t="str">
        <f>IF($D140="","", (SUMIFS(Transacoes!$D$3:$D1000,Transacoes!$C$3:$C1000,$D140,Transacoes!$B$3:$B1000,"C", Transacoes!$A$3:$A1000, "&lt;"&amp;EOMONTH(DATE(H$1,H$2,1),0))-SUMIFS(Transacoes!$D$3:$D1000,Transacoes!$C$3:$C1000,$D140,Transacoes!$B$3:$B1000,"V", Transacoes!$A$3:$A1000, "&lt;"&amp;EOMONTH(DATE(H$1,H$2,1),0)))*SUMIFS(Prov_Auto!$E$3:$E1000, Prov_Auto!$A$3:$A1000, $D140, Prov_Auto!$D$3:$D1000,"&gt;="&amp;DATE(H$1,H$2,1),Prov_Auto!$D$3:$D1000, "&lt;="&amp;EOMONTH(DATE(H$1,H$2,1),0)))</f>
        <v/>
      </c>
      <c r="I140" s="48" t="str">
        <f>IF($D140="","", (SUMIFS(Transacoes!$D$3:$D1000,Transacoes!$C$3:$C1000,$D140,Transacoes!$B$3:$B1000,"C", Transacoes!$A$3:$A1000, "&lt;"&amp;EOMONTH(DATE(I$1,I$2,1),0))-SUMIFS(Transacoes!$D$3:$D1000,Transacoes!$C$3:$C1000,$D140,Transacoes!$B$3:$B1000,"V", Transacoes!$A$3:$A1000, "&lt;"&amp;EOMONTH(DATE(I$1,I$2,1),0)))*SUMIFS(Prov_Auto!$E$3:$E1000, Prov_Auto!$A$3:$A1000, $D140, Prov_Auto!$D$3:$D1000,"&gt;="&amp;DATE(I$1,I$2,1),Prov_Auto!$D$3:$D1000, "&lt;="&amp;EOMONTH(DATE(I$1,I$2,1),0)))</f>
        <v/>
      </c>
      <c r="J140" s="48" t="str">
        <f>IF($D140="","", (SUMIFS(Transacoes!$D$3:$D1000,Transacoes!$C$3:$C1000,$D140,Transacoes!$B$3:$B1000,"C", Transacoes!$A$3:$A1000, "&lt;"&amp;EOMONTH(DATE(J$1,J$2,1),0))-SUMIFS(Transacoes!$D$3:$D1000,Transacoes!$C$3:$C1000,$D140,Transacoes!$B$3:$B1000,"V", Transacoes!$A$3:$A1000, "&lt;"&amp;EOMONTH(DATE(J$1,J$2,1),0)))*SUMIFS(Prov_Auto!$E$3:$E1000, Prov_Auto!$A$3:$A1000, $D140, Prov_Auto!$D$3:$D1000,"&gt;="&amp;DATE(J$1,J$2,1),Prov_Auto!$D$3:$D1000, "&lt;="&amp;EOMONTH(DATE(J$1,J$2,1),0)))</f>
        <v/>
      </c>
      <c r="K140" s="48" t="str">
        <f>IF($D140="","", (SUMIFS(Transacoes!$D$3:$D1000,Transacoes!$C$3:$C1000,$D140,Transacoes!$B$3:$B1000,"C", Transacoes!$A$3:$A1000, "&lt;"&amp;EOMONTH(DATE(K$1,K$2,1),0))-SUMIFS(Transacoes!$D$3:$D1000,Transacoes!$C$3:$C1000,$D140,Transacoes!$B$3:$B1000,"V", Transacoes!$A$3:$A1000, "&lt;"&amp;EOMONTH(DATE(K$1,K$2,1),0)))*SUMIFS(Prov_Auto!$E$3:$E1000, Prov_Auto!$A$3:$A1000, $D140, Prov_Auto!$D$3:$D1000,"&gt;="&amp;DATE(K$1,K$2,1),Prov_Auto!$D$3:$D1000, "&lt;="&amp;EOMONTH(DATE(K$1,K$2,1),0)))</f>
        <v/>
      </c>
      <c r="L140" s="48" t="str">
        <f>IF($D140="","", (SUMIFS(Transacoes!$D$3:$D1000,Transacoes!$C$3:$C1000,$D140,Transacoes!$B$3:$B1000,"C", Transacoes!$A$3:$A1000, "&lt;"&amp;EOMONTH(DATE(L$1,L$2,1),0))-SUMIFS(Transacoes!$D$3:$D1000,Transacoes!$C$3:$C1000,$D140,Transacoes!$B$3:$B1000,"V", Transacoes!$A$3:$A1000, "&lt;"&amp;EOMONTH(DATE(L$1,L$2,1),0)))*SUMIFS(Prov_Auto!$E$3:$E1000, Prov_Auto!$A$3:$A1000, $D140, Prov_Auto!$D$3:$D1000,"&gt;="&amp;DATE(L$1,L$2,1),Prov_Auto!$D$3:$D1000, "&lt;="&amp;EOMONTH(DATE(L$1,L$2,1),0)))</f>
        <v/>
      </c>
      <c r="M140" s="48" t="str">
        <f>IF($D140="","", (SUMIFS(Transacoes!$D$3:$D1000,Transacoes!$C$3:$C1000,$D140,Transacoes!$B$3:$B1000,"C", Transacoes!$A$3:$A1000, "&lt;"&amp;EOMONTH(DATE(M$1,M$2,1),0))-SUMIFS(Transacoes!$D$3:$D1000,Transacoes!$C$3:$C1000,$D140,Transacoes!$B$3:$B1000,"V", Transacoes!$A$3:$A1000, "&lt;"&amp;EOMONTH(DATE(M$1,M$2,1),0)))*SUMIFS(Prov_Auto!$E$3:$E1000, Prov_Auto!$A$3:$A1000, $D140, Prov_Auto!$D$3:$D1000,"&gt;="&amp;DATE(M$1,M$2,1),Prov_Auto!$D$3:$D1000, "&lt;="&amp;EOMONTH(DATE(M$1,M$2,1),0)))</f>
        <v/>
      </c>
      <c r="N140" s="48" t="str">
        <f>IF($D140="","", (SUMIFS(Transacoes!$D$3:$D1000,Transacoes!$C$3:$C1000,$D140,Transacoes!$B$3:$B1000,"C", Transacoes!$A$3:$A1000, "&lt;"&amp;EOMONTH(DATE(N$1,N$2,1),0))-SUMIFS(Transacoes!$D$3:$D1000,Transacoes!$C$3:$C1000,$D140,Transacoes!$B$3:$B1000,"V", Transacoes!$A$3:$A1000, "&lt;"&amp;EOMONTH(DATE(N$1,N$2,1),0)))*SUMIFS(Prov_Auto!$E$3:$E1000, Prov_Auto!$A$3:$A1000, $D140, Prov_Auto!$D$3:$D1000,"&gt;="&amp;DATE(N$1,N$2,1),Prov_Auto!$D$3:$D1000, "&lt;="&amp;EOMONTH(DATE(N$1,N$2,1),0)))</f>
        <v/>
      </c>
      <c r="O140" s="48" t="str">
        <f>IF($D140="","", (SUMIFS(Transacoes!$D$3:$D1000,Transacoes!$C$3:$C1000,$D140,Transacoes!$B$3:$B1000,"C", Transacoes!$A$3:$A1000, "&lt;"&amp;EOMONTH(DATE(O$1,O$2,1),0))-SUMIFS(Transacoes!$D$3:$D1000,Transacoes!$C$3:$C1000,$D140,Transacoes!$B$3:$B1000,"V", Transacoes!$A$3:$A1000, "&lt;"&amp;EOMONTH(DATE(O$1,O$2,1),0)))*SUMIFS(Prov_Auto!$E$3:$E1000, Prov_Auto!$A$3:$A1000, $D140, Prov_Auto!$D$3:$D1000,"&gt;="&amp;DATE(O$1,O$2,1),Prov_Auto!$D$3:$D1000, "&lt;="&amp;EOMONTH(DATE(O$1,O$2,1),0)))</f>
        <v/>
      </c>
      <c r="P140" s="48" t="str">
        <f>IF($D140="","", (SUMIFS(Transacoes!$D$3:$D1000,Transacoes!$C$3:$C1000,$D140,Transacoes!$B$3:$B1000,"C", Transacoes!$A$3:$A1000, "&lt;"&amp;EOMONTH(DATE(P$1,P$2,1),0))-SUMIFS(Transacoes!$D$3:$D1000,Transacoes!$C$3:$C1000,$D140,Transacoes!$B$3:$B1000,"V", Transacoes!$A$3:$A1000, "&lt;"&amp;EOMONTH(DATE(P$1,P$2,1),0)))*SUMIFS(Prov_Auto!$E$3:$E1000, Prov_Auto!$A$3:$A1000, $D140, Prov_Auto!$D$3:$D1000,"&gt;="&amp;DATE(P$1,P$2,1),Prov_Auto!$D$3:$D1000, "&lt;="&amp;EOMONTH(DATE(P$1,P$2,1),0)))</f>
        <v/>
      </c>
      <c r="Q140" s="48" t="str">
        <f>IF($D140="","", (SUMIFS(Transacoes!$D$3:$D1000,Transacoes!$C$3:$C1000,$D140,Transacoes!$B$3:$B1000,"C", Transacoes!$A$3:$A1000, "&lt;"&amp;EOMONTH(DATE(Q$1,Q$2,1),0))-SUMIFS(Transacoes!$D$3:$D1000,Transacoes!$C$3:$C1000,$D140,Transacoes!$B$3:$B1000,"V", Transacoes!$A$3:$A1000, "&lt;"&amp;EOMONTH(DATE(Q$1,Q$2,1),0)))*SUMIFS(Prov_Auto!$E$3:$E1000, Prov_Auto!$A$3:$A1000, $D140, Prov_Auto!$D$3:$D1000,"&gt;="&amp;DATE(Q$1,Q$2,1),Prov_Auto!$D$3:$D1000, "&lt;="&amp;EOMONTH(DATE(Q$1,Q$2,1),0)))</f>
        <v/>
      </c>
      <c r="R140" s="47"/>
    </row>
    <row r="141">
      <c r="A141" s="47"/>
      <c r="B141" s="47"/>
      <c r="C141" s="47"/>
      <c r="D141" s="87"/>
      <c r="E141" s="48" t="str">
        <f>IF($D141="","", (SUMIFS(Transacoes!$D$3:$D1000,Transacoes!$C$3:$C1000,$D141,Transacoes!$B$3:$B1000,"C", Transacoes!$A$3:$A1000, "&lt;"&amp;EOMONTH(DATE(E$1,E$2,1),0))-SUMIFS(Transacoes!$D$3:$D1000,Transacoes!$C$3:$C1000,$D141,Transacoes!$B$3:$B1000,"V", Transacoes!$A$3:$A1000, "&lt;"&amp;EOMONTH(DATE(E$1,E$2,1),0)))*SUMIFS(Prov_Auto!$E$3:$E1000, Prov_Auto!$A$3:$A1000, $D141, Prov_Auto!$D$3:$D1000,"&gt;="&amp;DATE(E$1,E$2,1),Prov_Auto!$D$3:$D1000, "&lt;="&amp;EOMONTH(DATE(E$1,E$2,1),0)))</f>
        <v/>
      </c>
      <c r="F141" s="48" t="str">
        <f>IF($D141="","", (SUMIFS(Transacoes!$D$3:$D1000,Transacoes!$C$3:$C1000,$D141,Transacoes!$B$3:$B1000,"C", Transacoes!$A$3:$A1000, "&lt;"&amp;EOMONTH(DATE(F$1,F$2,1),0))-SUMIFS(Transacoes!$D$3:$D1000,Transacoes!$C$3:$C1000,$D141,Transacoes!$B$3:$B1000,"V", Transacoes!$A$3:$A1000, "&lt;"&amp;EOMONTH(DATE(F$1,F$2,1),0)))*SUMIFS(Prov_Auto!$E$3:$E1000, Prov_Auto!$A$3:$A1000, $D141, Prov_Auto!$D$3:$D1000,"&gt;="&amp;DATE(F$1,F$2,1),Prov_Auto!$D$3:$D1000, "&lt;="&amp;EOMONTH(DATE(F$1,F$2,1),0)))</f>
        <v/>
      </c>
      <c r="G141" s="48" t="str">
        <f>IF($D141="","", (SUMIFS(Transacoes!$D$3:$D1000,Transacoes!$C$3:$C1000,$D141,Transacoes!$B$3:$B1000,"C", Transacoes!$A$3:$A1000, "&lt;"&amp;EOMONTH(DATE(G$1,G$2,1),0))-SUMIFS(Transacoes!$D$3:$D1000,Transacoes!$C$3:$C1000,$D141,Transacoes!$B$3:$B1000,"V", Transacoes!$A$3:$A1000, "&lt;"&amp;EOMONTH(DATE(G$1,G$2,1),0)))*SUMIFS(Prov_Auto!$E$3:$E1000, Prov_Auto!$A$3:$A1000, $D141, Prov_Auto!$D$3:$D1000,"&gt;="&amp;DATE(G$1,G$2,1),Prov_Auto!$D$3:$D1000, "&lt;="&amp;EOMONTH(DATE(G$1,G$2,1),0)))</f>
        <v/>
      </c>
      <c r="H141" s="48" t="str">
        <f>IF($D141="","", (SUMIFS(Transacoes!$D$3:$D1000,Transacoes!$C$3:$C1000,$D141,Transacoes!$B$3:$B1000,"C", Transacoes!$A$3:$A1000, "&lt;"&amp;EOMONTH(DATE(H$1,H$2,1),0))-SUMIFS(Transacoes!$D$3:$D1000,Transacoes!$C$3:$C1000,$D141,Transacoes!$B$3:$B1000,"V", Transacoes!$A$3:$A1000, "&lt;"&amp;EOMONTH(DATE(H$1,H$2,1),0)))*SUMIFS(Prov_Auto!$E$3:$E1000, Prov_Auto!$A$3:$A1000, $D141, Prov_Auto!$D$3:$D1000,"&gt;="&amp;DATE(H$1,H$2,1),Prov_Auto!$D$3:$D1000, "&lt;="&amp;EOMONTH(DATE(H$1,H$2,1),0)))</f>
        <v/>
      </c>
      <c r="I141" s="48" t="str">
        <f>IF($D141="","", (SUMIFS(Transacoes!$D$3:$D1000,Transacoes!$C$3:$C1000,$D141,Transacoes!$B$3:$B1000,"C", Transacoes!$A$3:$A1000, "&lt;"&amp;EOMONTH(DATE(I$1,I$2,1),0))-SUMIFS(Transacoes!$D$3:$D1000,Transacoes!$C$3:$C1000,$D141,Transacoes!$B$3:$B1000,"V", Transacoes!$A$3:$A1000, "&lt;"&amp;EOMONTH(DATE(I$1,I$2,1),0)))*SUMIFS(Prov_Auto!$E$3:$E1000, Prov_Auto!$A$3:$A1000, $D141, Prov_Auto!$D$3:$D1000,"&gt;="&amp;DATE(I$1,I$2,1),Prov_Auto!$D$3:$D1000, "&lt;="&amp;EOMONTH(DATE(I$1,I$2,1),0)))</f>
        <v/>
      </c>
      <c r="J141" s="48" t="str">
        <f>IF($D141="","", (SUMIFS(Transacoes!$D$3:$D1000,Transacoes!$C$3:$C1000,$D141,Transacoes!$B$3:$B1000,"C", Transacoes!$A$3:$A1000, "&lt;"&amp;EOMONTH(DATE(J$1,J$2,1),0))-SUMIFS(Transacoes!$D$3:$D1000,Transacoes!$C$3:$C1000,$D141,Transacoes!$B$3:$B1000,"V", Transacoes!$A$3:$A1000, "&lt;"&amp;EOMONTH(DATE(J$1,J$2,1),0)))*SUMIFS(Prov_Auto!$E$3:$E1000, Prov_Auto!$A$3:$A1000, $D141, Prov_Auto!$D$3:$D1000,"&gt;="&amp;DATE(J$1,J$2,1),Prov_Auto!$D$3:$D1000, "&lt;="&amp;EOMONTH(DATE(J$1,J$2,1),0)))</f>
        <v/>
      </c>
      <c r="K141" s="48" t="str">
        <f>IF($D141="","", (SUMIFS(Transacoes!$D$3:$D1000,Transacoes!$C$3:$C1000,$D141,Transacoes!$B$3:$B1000,"C", Transacoes!$A$3:$A1000, "&lt;"&amp;EOMONTH(DATE(K$1,K$2,1),0))-SUMIFS(Transacoes!$D$3:$D1000,Transacoes!$C$3:$C1000,$D141,Transacoes!$B$3:$B1000,"V", Transacoes!$A$3:$A1000, "&lt;"&amp;EOMONTH(DATE(K$1,K$2,1),0)))*SUMIFS(Prov_Auto!$E$3:$E1000, Prov_Auto!$A$3:$A1000, $D141, Prov_Auto!$D$3:$D1000,"&gt;="&amp;DATE(K$1,K$2,1),Prov_Auto!$D$3:$D1000, "&lt;="&amp;EOMONTH(DATE(K$1,K$2,1),0)))</f>
        <v/>
      </c>
      <c r="L141" s="48" t="str">
        <f>IF($D141="","", (SUMIFS(Transacoes!$D$3:$D1000,Transacoes!$C$3:$C1000,$D141,Transacoes!$B$3:$B1000,"C", Transacoes!$A$3:$A1000, "&lt;"&amp;EOMONTH(DATE(L$1,L$2,1),0))-SUMIFS(Transacoes!$D$3:$D1000,Transacoes!$C$3:$C1000,$D141,Transacoes!$B$3:$B1000,"V", Transacoes!$A$3:$A1000, "&lt;"&amp;EOMONTH(DATE(L$1,L$2,1),0)))*SUMIFS(Prov_Auto!$E$3:$E1000, Prov_Auto!$A$3:$A1000, $D141, Prov_Auto!$D$3:$D1000,"&gt;="&amp;DATE(L$1,L$2,1),Prov_Auto!$D$3:$D1000, "&lt;="&amp;EOMONTH(DATE(L$1,L$2,1),0)))</f>
        <v/>
      </c>
      <c r="M141" s="48" t="str">
        <f>IF($D141="","", (SUMIFS(Transacoes!$D$3:$D1000,Transacoes!$C$3:$C1000,$D141,Transacoes!$B$3:$B1000,"C", Transacoes!$A$3:$A1000, "&lt;"&amp;EOMONTH(DATE(M$1,M$2,1),0))-SUMIFS(Transacoes!$D$3:$D1000,Transacoes!$C$3:$C1000,$D141,Transacoes!$B$3:$B1000,"V", Transacoes!$A$3:$A1000, "&lt;"&amp;EOMONTH(DATE(M$1,M$2,1),0)))*SUMIFS(Prov_Auto!$E$3:$E1000, Prov_Auto!$A$3:$A1000, $D141, Prov_Auto!$D$3:$D1000,"&gt;="&amp;DATE(M$1,M$2,1),Prov_Auto!$D$3:$D1000, "&lt;="&amp;EOMONTH(DATE(M$1,M$2,1),0)))</f>
        <v/>
      </c>
      <c r="N141" s="48" t="str">
        <f>IF($D141="","", (SUMIFS(Transacoes!$D$3:$D1000,Transacoes!$C$3:$C1000,$D141,Transacoes!$B$3:$B1000,"C", Transacoes!$A$3:$A1000, "&lt;"&amp;EOMONTH(DATE(N$1,N$2,1),0))-SUMIFS(Transacoes!$D$3:$D1000,Transacoes!$C$3:$C1000,$D141,Transacoes!$B$3:$B1000,"V", Transacoes!$A$3:$A1000, "&lt;"&amp;EOMONTH(DATE(N$1,N$2,1),0)))*SUMIFS(Prov_Auto!$E$3:$E1000, Prov_Auto!$A$3:$A1000, $D141, Prov_Auto!$D$3:$D1000,"&gt;="&amp;DATE(N$1,N$2,1),Prov_Auto!$D$3:$D1000, "&lt;="&amp;EOMONTH(DATE(N$1,N$2,1),0)))</f>
        <v/>
      </c>
      <c r="O141" s="48" t="str">
        <f>IF($D141="","", (SUMIFS(Transacoes!$D$3:$D1000,Transacoes!$C$3:$C1000,$D141,Transacoes!$B$3:$B1000,"C", Transacoes!$A$3:$A1000, "&lt;"&amp;EOMONTH(DATE(O$1,O$2,1),0))-SUMIFS(Transacoes!$D$3:$D1000,Transacoes!$C$3:$C1000,$D141,Transacoes!$B$3:$B1000,"V", Transacoes!$A$3:$A1000, "&lt;"&amp;EOMONTH(DATE(O$1,O$2,1),0)))*SUMIFS(Prov_Auto!$E$3:$E1000, Prov_Auto!$A$3:$A1000, $D141, Prov_Auto!$D$3:$D1000,"&gt;="&amp;DATE(O$1,O$2,1),Prov_Auto!$D$3:$D1000, "&lt;="&amp;EOMONTH(DATE(O$1,O$2,1),0)))</f>
        <v/>
      </c>
      <c r="P141" s="48" t="str">
        <f>IF($D141="","", (SUMIFS(Transacoes!$D$3:$D1000,Transacoes!$C$3:$C1000,$D141,Transacoes!$B$3:$B1000,"C", Transacoes!$A$3:$A1000, "&lt;"&amp;EOMONTH(DATE(P$1,P$2,1),0))-SUMIFS(Transacoes!$D$3:$D1000,Transacoes!$C$3:$C1000,$D141,Transacoes!$B$3:$B1000,"V", Transacoes!$A$3:$A1000, "&lt;"&amp;EOMONTH(DATE(P$1,P$2,1),0)))*SUMIFS(Prov_Auto!$E$3:$E1000, Prov_Auto!$A$3:$A1000, $D141, Prov_Auto!$D$3:$D1000,"&gt;="&amp;DATE(P$1,P$2,1),Prov_Auto!$D$3:$D1000, "&lt;="&amp;EOMONTH(DATE(P$1,P$2,1),0)))</f>
        <v/>
      </c>
      <c r="Q141" s="48" t="str">
        <f>IF($D141="","", (SUMIFS(Transacoes!$D$3:$D1000,Transacoes!$C$3:$C1000,$D141,Transacoes!$B$3:$B1000,"C", Transacoes!$A$3:$A1000, "&lt;"&amp;EOMONTH(DATE(Q$1,Q$2,1),0))-SUMIFS(Transacoes!$D$3:$D1000,Transacoes!$C$3:$C1000,$D141,Transacoes!$B$3:$B1000,"V", Transacoes!$A$3:$A1000, "&lt;"&amp;EOMONTH(DATE(Q$1,Q$2,1),0)))*SUMIFS(Prov_Auto!$E$3:$E1000, Prov_Auto!$A$3:$A1000, $D141, Prov_Auto!$D$3:$D1000,"&gt;="&amp;DATE(Q$1,Q$2,1),Prov_Auto!$D$3:$D1000, "&lt;="&amp;EOMONTH(DATE(Q$1,Q$2,1),0)))</f>
        <v/>
      </c>
      <c r="R141" s="47"/>
    </row>
    <row r="142">
      <c r="A142" s="47"/>
      <c r="B142" s="47"/>
      <c r="C142" s="47"/>
      <c r="D142" s="87"/>
      <c r="E142" s="48" t="str">
        <f>IF($D142="","", (SUMIFS(Transacoes!$D$3:$D1000,Transacoes!$C$3:$C1000,$D142,Transacoes!$B$3:$B1000,"C", Transacoes!$A$3:$A1000, "&lt;"&amp;EOMONTH(DATE(E$1,E$2,1),0))-SUMIFS(Transacoes!$D$3:$D1000,Transacoes!$C$3:$C1000,$D142,Transacoes!$B$3:$B1000,"V", Transacoes!$A$3:$A1000, "&lt;"&amp;EOMONTH(DATE(E$1,E$2,1),0)))*SUMIFS(Prov_Auto!$E$3:$E1000, Prov_Auto!$A$3:$A1000, $D142, Prov_Auto!$D$3:$D1000,"&gt;="&amp;DATE(E$1,E$2,1),Prov_Auto!$D$3:$D1000, "&lt;="&amp;EOMONTH(DATE(E$1,E$2,1),0)))</f>
        <v/>
      </c>
      <c r="F142" s="48" t="str">
        <f>IF($D142="","", (SUMIFS(Transacoes!$D$3:$D1000,Transacoes!$C$3:$C1000,$D142,Transacoes!$B$3:$B1000,"C", Transacoes!$A$3:$A1000, "&lt;"&amp;EOMONTH(DATE(F$1,F$2,1),0))-SUMIFS(Transacoes!$D$3:$D1000,Transacoes!$C$3:$C1000,$D142,Transacoes!$B$3:$B1000,"V", Transacoes!$A$3:$A1000, "&lt;"&amp;EOMONTH(DATE(F$1,F$2,1),0)))*SUMIFS(Prov_Auto!$E$3:$E1000, Prov_Auto!$A$3:$A1000, $D142, Prov_Auto!$D$3:$D1000,"&gt;="&amp;DATE(F$1,F$2,1),Prov_Auto!$D$3:$D1000, "&lt;="&amp;EOMONTH(DATE(F$1,F$2,1),0)))</f>
        <v/>
      </c>
      <c r="G142" s="48" t="str">
        <f>IF($D142="","", (SUMIFS(Transacoes!$D$3:$D1000,Transacoes!$C$3:$C1000,$D142,Transacoes!$B$3:$B1000,"C", Transacoes!$A$3:$A1000, "&lt;"&amp;EOMONTH(DATE(G$1,G$2,1),0))-SUMIFS(Transacoes!$D$3:$D1000,Transacoes!$C$3:$C1000,$D142,Transacoes!$B$3:$B1000,"V", Transacoes!$A$3:$A1000, "&lt;"&amp;EOMONTH(DATE(G$1,G$2,1),0)))*SUMIFS(Prov_Auto!$E$3:$E1000, Prov_Auto!$A$3:$A1000, $D142, Prov_Auto!$D$3:$D1000,"&gt;="&amp;DATE(G$1,G$2,1),Prov_Auto!$D$3:$D1000, "&lt;="&amp;EOMONTH(DATE(G$1,G$2,1),0)))</f>
        <v/>
      </c>
      <c r="H142" s="48" t="str">
        <f>IF($D142="","", (SUMIFS(Transacoes!$D$3:$D1000,Transacoes!$C$3:$C1000,$D142,Transacoes!$B$3:$B1000,"C", Transacoes!$A$3:$A1000, "&lt;"&amp;EOMONTH(DATE(H$1,H$2,1),0))-SUMIFS(Transacoes!$D$3:$D1000,Transacoes!$C$3:$C1000,$D142,Transacoes!$B$3:$B1000,"V", Transacoes!$A$3:$A1000, "&lt;"&amp;EOMONTH(DATE(H$1,H$2,1),0)))*SUMIFS(Prov_Auto!$E$3:$E1000, Prov_Auto!$A$3:$A1000, $D142, Prov_Auto!$D$3:$D1000,"&gt;="&amp;DATE(H$1,H$2,1),Prov_Auto!$D$3:$D1000, "&lt;="&amp;EOMONTH(DATE(H$1,H$2,1),0)))</f>
        <v/>
      </c>
      <c r="I142" s="48" t="str">
        <f>IF($D142="","", (SUMIFS(Transacoes!$D$3:$D1000,Transacoes!$C$3:$C1000,$D142,Transacoes!$B$3:$B1000,"C", Transacoes!$A$3:$A1000, "&lt;"&amp;EOMONTH(DATE(I$1,I$2,1),0))-SUMIFS(Transacoes!$D$3:$D1000,Transacoes!$C$3:$C1000,$D142,Transacoes!$B$3:$B1000,"V", Transacoes!$A$3:$A1000, "&lt;"&amp;EOMONTH(DATE(I$1,I$2,1),0)))*SUMIFS(Prov_Auto!$E$3:$E1000, Prov_Auto!$A$3:$A1000, $D142, Prov_Auto!$D$3:$D1000,"&gt;="&amp;DATE(I$1,I$2,1),Prov_Auto!$D$3:$D1000, "&lt;="&amp;EOMONTH(DATE(I$1,I$2,1),0)))</f>
        <v/>
      </c>
      <c r="J142" s="48" t="str">
        <f>IF($D142="","", (SUMIFS(Transacoes!$D$3:$D1000,Transacoes!$C$3:$C1000,$D142,Transacoes!$B$3:$B1000,"C", Transacoes!$A$3:$A1000, "&lt;"&amp;EOMONTH(DATE(J$1,J$2,1),0))-SUMIFS(Transacoes!$D$3:$D1000,Transacoes!$C$3:$C1000,$D142,Transacoes!$B$3:$B1000,"V", Transacoes!$A$3:$A1000, "&lt;"&amp;EOMONTH(DATE(J$1,J$2,1),0)))*SUMIFS(Prov_Auto!$E$3:$E1000, Prov_Auto!$A$3:$A1000, $D142, Prov_Auto!$D$3:$D1000,"&gt;="&amp;DATE(J$1,J$2,1),Prov_Auto!$D$3:$D1000, "&lt;="&amp;EOMONTH(DATE(J$1,J$2,1),0)))</f>
        <v/>
      </c>
      <c r="K142" s="48" t="str">
        <f>IF($D142="","", (SUMIFS(Transacoes!$D$3:$D1000,Transacoes!$C$3:$C1000,$D142,Transacoes!$B$3:$B1000,"C", Transacoes!$A$3:$A1000, "&lt;"&amp;EOMONTH(DATE(K$1,K$2,1),0))-SUMIFS(Transacoes!$D$3:$D1000,Transacoes!$C$3:$C1000,$D142,Transacoes!$B$3:$B1000,"V", Transacoes!$A$3:$A1000, "&lt;"&amp;EOMONTH(DATE(K$1,K$2,1),0)))*SUMIFS(Prov_Auto!$E$3:$E1000, Prov_Auto!$A$3:$A1000, $D142, Prov_Auto!$D$3:$D1000,"&gt;="&amp;DATE(K$1,K$2,1),Prov_Auto!$D$3:$D1000, "&lt;="&amp;EOMONTH(DATE(K$1,K$2,1),0)))</f>
        <v/>
      </c>
      <c r="L142" s="48" t="str">
        <f>IF($D142="","", (SUMIFS(Transacoes!$D$3:$D1000,Transacoes!$C$3:$C1000,$D142,Transacoes!$B$3:$B1000,"C", Transacoes!$A$3:$A1000, "&lt;"&amp;EOMONTH(DATE(L$1,L$2,1),0))-SUMIFS(Transacoes!$D$3:$D1000,Transacoes!$C$3:$C1000,$D142,Transacoes!$B$3:$B1000,"V", Transacoes!$A$3:$A1000, "&lt;"&amp;EOMONTH(DATE(L$1,L$2,1),0)))*SUMIFS(Prov_Auto!$E$3:$E1000, Prov_Auto!$A$3:$A1000, $D142, Prov_Auto!$D$3:$D1000,"&gt;="&amp;DATE(L$1,L$2,1),Prov_Auto!$D$3:$D1000, "&lt;="&amp;EOMONTH(DATE(L$1,L$2,1),0)))</f>
        <v/>
      </c>
      <c r="M142" s="48" t="str">
        <f>IF($D142="","", (SUMIFS(Transacoes!$D$3:$D1000,Transacoes!$C$3:$C1000,$D142,Transacoes!$B$3:$B1000,"C", Transacoes!$A$3:$A1000, "&lt;"&amp;EOMONTH(DATE(M$1,M$2,1),0))-SUMIFS(Transacoes!$D$3:$D1000,Transacoes!$C$3:$C1000,$D142,Transacoes!$B$3:$B1000,"V", Transacoes!$A$3:$A1000, "&lt;"&amp;EOMONTH(DATE(M$1,M$2,1),0)))*SUMIFS(Prov_Auto!$E$3:$E1000, Prov_Auto!$A$3:$A1000, $D142, Prov_Auto!$D$3:$D1000,"&gt;="&amp;DATE(M$1,M$2,1),Prov_Auto!$D$3:$D1000, "&lt;="&amp;EOMONTH(DATE(M$1,M$2,1),0)))</f>
        <v/>
      </c>
      <c r="N142" s="48" t="str">
        <f>IF($D142="","", (SUMIFS(Transacoes!$D$3:$D1000,Transacoes!$C$3:$C1000,$D142,Transacoes!$B$3:$B1000,"C", Transacoes!$A$3:$A1000, "&lt;"&amp;EOMONTH(DATE(N$1,N$2,1),0))-SUMIFS(Transacoes!$D$3:$D1000,Transacoes!$C$3:$C1000,$D142,Transacoes!$B$3:$B1000,"V", Transacoes!$A$3:$A1000, "&lt;"&amp;EOMONTH(DATE(N$1,N$2,1),0)))*SUMIFS(Prov_Auto!$E$3:$E1000, Prov_Auto!$A$3:$A1000, $D142, Prov_Auto!$D$3:$D1000,"&gt;="&amp;DATE(N$1,N$2,1),Prov_Auto!$D$3:$D1000, "&lt;="&amp;EOMONTH(DATE(N$1,N$2,1),0)))</f>
        <v/>
      </c>
      <c r="O142" s="48" t="str">
        <f>IF($D142="","", (SUMIFS(Transacoes!$D$3:$D1000,Transacoes!$C$3:$C1000,$D142,Transacoes!$B$3:$B1000,"C", Transacoes!$A$3:$A1000, "&lt;"&amp;EOMONTH(DATE(O$1,O$2,1),0))-SUMIFS(Transacoes!$D$3:$D1000,Transacoes!$C$3:$C1000,$D142,Transacoes!$B$3:$B1000,"V", Transacoes!$A$3:$A1000, "&lt;"&amp;EOMONTH(DATE(O$1,O$2,1),0)))*SUMIFS(Prov_Auto!$E$3:$E1000, Prov_Auto!$A$3:$A1000, $D142, Prov_Auto!$D$3:$D1000,"&gt;="&amp;DATE(O$1,O$2,1),Prov_Auto!$D$3:$D1000, "&lt;="&amp;EOMONTH(DATE(O$1,O$2,1),0)))</f>
        <v/>
      </c>
      <c r="P142" s="48" t="str">
        <f>IF($D142="","", (SUMIFS(Transacoes!$D$3:$D1000,Transacoes!$C$3:$C1000,$D142,Transacoes!$B$3:$B1000,"C", Transacoes!$A$3:$A1000, "&lt;"&amp;EOMONTH(DATE(P$1,P$2,1),0))-SUMIFS(Transacoes!$D$3:$D1000,Transacoes!$C$3:$C1000,$D142,Transacoes!$B$3:$B1000,"V", Transacoes!$A$3:$A1000, "&lt;"&amp;EOMONTH(DATE(P$1,P$2,1),0)))*SUMIFS(Prov_Auto!$E$3:$E1000, Prov_Auto!$A$3:$A1000, $D142, Prov_Auto!$D$3:$D1000,"&gt;="&amp;DATE(P$1,P$2,1),Prov_Auto!$D$3:$D1000, "&lt;="&amp;EOMONTH(DATE(P$1,P$2,1),0)))</f>
        <v/>
      </c>
      <c r="Q142" s="48" t="str">
        <f>IF($D142="","", (SUMIFS(Transacoes!$D$3:$D1000,Transacoes!$C$3:$C1000,$D142,Transacoes!$B$3:$B1000,"C", Transacoes!$A$3:$A1000, "&lt;"&amp;EOMONTH(DATE(Q$1,Q$2,1),0))-SUMIFS(Transacoes!$D$3:$D1000,Transacoes!$C$3:$C1000,$D142,Transacoes!$B$3:$B1000,"V", Transacoes!$A$3:$A1000, "&lt;"&amp;EOMONTH(DATE(Q$1,Q$2,1),0)))*SUMIFS(Prov_Auto!$E$3:$E1000, Prov_Auto!$A$3:$A1000, $D142, Prov_Auto!$D$3:$D1000,"&gt;="&amp;DATE(Q$1,Q$2,1),Prov_Auto!$D$3:$D1000, "&lt;="&amp;EOMONTH(DATE(Q$1,Q$2,1),0)))</f>
        <v/>
      </c>
      <c r="R142" s="47"/>
    </row>
    <row r="143">
      <c r="A143" s="47"/>
      <c r="B143" s="47"/>
      <c r="C143" s="47"/>
      <c r="D143" s="87"/>
      <c r="E143" s="48" t="str">
        <f>IF($D143="","", (SUMIFS(Transacoes!$D$3:$D1000,Transacoes!$C$3:$C1000,$D143,Transacoes!$B$3:$B1000,"C", Transacoes!$A$3:$A1000, "&lt;"&amp;EOMONTH(DATE(E$1,E$2,1),0))-SUMIFS(Transacoes!$D$3:$D1000,Transacoes!$C$3:$C1000,$D143,Transacoes!$B$3:$B1000,"V", Transacoes!$A$3:$A1000, "&lt;"&amp;EOMONTH(DATE(E$1,E$2,1),0)))*SUMIFS(Prov_Auto!$E$3:$E1000, Prov_Auto!$A$3:$A1000, $D143, Prov_Auto!$D$3:$D1000,"&gt;="&amp;DATE(E$1,E$2,1),Prov_Auto!$D$3:$D1000, "&lt;="&amp;EOMONTH(DATE(E$1,E$2,1),0)))</f>
        <v/>
      </c>
      <c r="F143" s="48" t="str">
        <f>IF($D143="","", (SUMIFS(Transacoes!$D$3:$D1000,Transacoes!$C$3:$C1000,$D143,Transacoes!$B$3:$B1000,"C", Transacoes!$A$3:$A1000, "&lt;"&amp;EOMONTH(DATE(F$1,F$2,1),0))-SUMIFS(Transacoes!$D$3:$D1000,Transacoes!$C$3:$C1000,$D143,Transacoes!$B$3:$B1000,"V", Transacoes!$A$3:$A1000, "&lt;"&amp;EOMONTH(DATE(F$1,F$2,1),0)))*SUMIFS(Prov_Auto!$E$3:$E1000, Prov_Auto!$A$3:$A1000, $D143, Prov_Auto!$D$3:$D1000,"&gt;="&amp;DATE(F$1,F$2,1),Prov_Auto!$D$3:$D1000, "&lt;="&amp;EOMONTH(DATE(F$1,F$2,1),0)))</f>
        <v/>
      </c>
      <c r="G143" s="48" t="str">
        <f>IF($D143="","", (SUMIFS(Transacoes!$D$3:$D1000,Transacoes!$C$3:$C1000,$D143,Transacoes!$B$3:$B1000,"C", Transacoes!$A$3:$A1000, "&lt;"&amp;EOMONTH(DATE(G$1,G$2,1),0))-SUMIFS(Transacoes!$D$3:$D1000,Transacoes!$C$3:$C1000,$D143,Transacoes!$B$3:$B1000,"V", Transacoes!$A$3:$A1000, "&lt;"&amp;EOMONTH(DATE(G$1,G$2,1),0)))*SUMIFS(Prov_Auto!$E$3:$E1000, Prov_Auto!$A$3:$A1000, $D143, Prov_Auto!$D$3:$D1000,"&gt;="&amp;DATE(G$1,G$2,1),Prov_Auto!$D$3:$D1000, "&lt;="&amp;EOMONTH(DATE(G$1,G$2,1),0)))</f>
        <v/>
      </c>
      <c r="H143" s="48" t="str">
        <f>IF($D143="","", (SUMIFS(Transacoes!$D$3:$D1000,Transacoes!$C$3:$C1000,$D143,Transacoes!$B$3:$B1000,"C", Transacoes!$A$3:$A1000, "&lt;"&amp;EOMONTH(DATE(H$1,H$2,1),0))-SUMIFS(Transacoes!$D$3:$D1000,Transacoes!$C$3:$C1000,$D143,Transacoes!$B$3:$B1000,"V", Transacoes!$A$3:$A1000, "&lt;"&amp;EOMONTH(DATE(H$1,H$2,1),0)))*SUMIFS(Prov_Auto!$E$3:$E1000, Prov_Auto!$A$3:$A1000, $D143, Prov_Auto!$D$3:$D1000,"&gt;="&amp;DATE(H$1,H$2,1),Prov_Auto!$D$3:$D1000, "&lt;="&amp;EOMONTH(DATE(H$1,H$2,1),0)))</f>
        <v/>
      </c>
      <c r="I143" s="48" t="str">
        <f>IF($D143="","", (SUMIFS(Transacoes!$D$3:$D1000,Transacoes!$C$3:$C1000,$D143,Transacoes!$B$3:$B1000,"C", Transacoes!$A$3:$A1000, "&lt;"&amp;EOMONTH(DATE(I$1,I$2,1),0))-SUMIFS(Transacoes!$D$3:$D1000,Transacoes!$C$3:$C1000,$D143,Transacoes!$B$3:$B1000,"V", Transacoes!$A$3:$A1000, "&lt;"&amp;EOMONTH(DATE(I$1,I$2,1),0)))*SUMIFS(Prov_Auto!$E$3:$E1000, Prov_Auto!$A$3:$A1000, $D143, Prov_Auto!$D$3:$D1000,"&gt;="&amp;DATE(I$1,I$2,1),Prov_Auto!$D$3:$D1000, "&lt;="&amp;EOMONTH(DATE(I$1,I$2,1),0)))</f>
        <v/>
      </c>
      <c r="J143" s="48" t="str">
        <f>IF($D143="","", (SUMIFS(Transacoes!$D$3:$D1000,Transacoes!$C$3:$C1000,$D143,Transacoes!$B$3:$B1000,"C", Transacoes!$A$3:$A1000, "&lt;"&amp;EOMONTH(DATE(J$1,J$2,1),0))-SUMIFS(Transacoes!$D$3:$D1000,Transacoes!$C$3:$C1000,$D143,Transacoes!$B$3:$B1000,"V", Transacoes!$A$3:$A1000, "&lt;"&amp;EOMONTH(DATE(J$1,J$2,1),0)))*SUMIFS(Prov_Auto!$E$3:$E1000, Prov_Auto!$A$3:$A1000, $D143, Prov_Auto!$D$3:$D1000,"&gt;="&amp;DATE(J$1,J$2,1),Prov_Auto!$D$3:$D1000, "&lt;="&amp;EOMONTH(DATE(J$1,J$2,1),0)))</f>
        <v/>
      </c>
      <c r="K143" s="48" t="str">
        <f>IF($D143="","", (SUMIFS(Transacoes!$D$3:$D1000,Transacoes!$C$3:$C1000,$D143,Transacoes!$B$3:$B1000,"C", Transacoes!$A$3:$A1000, "&lt;"&amp;EOMONTH(DATE(K$1,K$2,1),0))-SUMIFS(Transacoes!$D$3:$D1000,Transacoes!$C$3:$C1000,$D143,Transacoes!$B$3:$B1000,"V", Transacoes!$A$3:$A1000, "&lt;"&amp;EOMONTH(DATE(K$1,K$2,1),0)))*SUMIFS(Prov_Auto!$E$3:$E1000, Prov_Auto!$A$3:$A1000, $D143, Prov_Auto!$D$3:$D1000,"&gt;="&amp;DATE(K$1,K$2,1),Prov_Auto!$D$3:$D1000, "&lt;="&amp;EOMONTH(DATE(K$1,K$2,1),0)))</f>
        <v/>
      </c>
      <c r="L143" s="48" t="str">
        <f>IF($D143="","", (SUMIFS(Transacoes!$D$3:$D1000,Transacoes!$C$3:$C1000,$D143,Transacoes!$B$3:$B1000,"C", Transacoes!$A$3:$A1000, "&lt;"&amp;EOMONTH(DATE(L$1,L$2,1),0))-SUMIFS(Transacoes!$D$3:$D1000,Transacoes!$C$3:$C1000,$D143,Transacoes!$B$3:$B1000,"V", Transacoes!$A$3:$A1000, "&lt;"&amp;EOMONTH(DATE(L$1,L$2,1),0)))*SUMIFS(Prov_Auto!$E$3:$E1000, Prov_Auto!$A$3:$A1000, $D143, Prov_Auto!$D$3:$D1000,"&gt;="&amp;DATE(L$1,L$2,1),Prov_Auto!$D$3:$D1000, "&lt;="&amp;EOMONTH(DATE(L$1,L$2,1),0)))</f>
        <v/>
      </c>
      <c r="M143" s="48" t="str">
        <f>IF($D143="","", (SUMIFS(Transacoes!$D$3:$D1000,Transacoes!$C$3:$C1000,$D143,Transacoes!$B$3:$B1000,"C", Transacoes!$A$3:$A1000, "&lt;"&amp;EOMONTH(DATE(M$1,M$2,1),0))-SUMIFS(Transacoes!$D$3:$D1000,Transacoes!$C$3:$C1000,$D143,Transacoes!$B$3:$B1000,"V", Transacoes!$A$3:$A1000, "&lt;"&amp;EOMONTH(DATE(M$1,M$2,1),0)))*SUMIFS(Prov_Auto!$E$3:$E1000, Prov_Auto!$A$3:$A1000, $D143, Prov_Auto!$D$3:$D1000,"&gt;="&amp;DATE(M$1,M$2,1),Prov_Auto!$D$3:$D1000, "&lt;="&amp;EOMONTH(DATE(M$1,M$2,1),0)))</f>
        <v/>
      </c>
      <c r="N143" s="48" t="str">
        <f>IF($D143="","", (SUMIFS(Transacoes!$D$3:$D1000,Transacoes!$C$3:$C1000,$D143,Transacoes!$B$3:$B1000,"C", Transacoes!$A$3:$A1000, "&lt;"&amp;EOMONTH(DATE(N$1,N$2,1),0))-SUMIFS(Transacoes!$D$3:$D1000,Transacoes!$C$3:$C1000,$D143,Transacoes!$B$3:$B1000,"V", Transacoes!$A$3:$A1000, "&lt;"&amp;EOMONTH(DATE(N$1,N$2,1),0)))*SUMIFS(Prov_Auto!$E$3:$E1000, Prov_Auto!$A$3:$A1000, $D143, Prov_Auto!$D$3:$D1000,"&gt;="&amp;DATE(N$1,N$2,1),Prov_Auto!$D$3:$D1000, "&lt;="&amp;EOMONTH(DATE(N$1,N$2,1),0)))</f>
        <v/>
      </c>
      <c r="O143" s="48" t="str">
        <f>IF($D143="","", (SUMIFS(Transacoes!$D$3:$D1000,Transacoes!$C$3:$C1000,$D143,Transacoes!$B$3:$B1000,"C", Transacoes!$A$3:$A1000, "&lt;"&amp;EOMONTH(DATE(O$1,O$2,1),0))-SUMIFS(Transacoes!$D$3:$D1000,Transacoes!$C$3:$C1000,$D143,Transacoes!$B$3:$B1000,"V", Transacoes!$A$3:$A1000, "&lt;"&amp;EOMONTH(DATE(O$1,O$2,1),0)))*SUMIFS(Prov_Auto!$E$3:$E1000, Prov_Auto!$A$3:$A1000, $D143, Prov_Auto!$D$3:$D1000,"&gt;="&amp;DATE(O$1,O$2,1),Prov_Auto!$D$3:$D1000, "&lt;="&amp;EOMONTH(DATE(O$1,O$2,1),0)))</f>
        <v/>
      </c>
      <c r="P143" s="48" t="str">
        <f>IF($D143="","", (SUMIFS(Transacoes!$D$3:$D1000,Transacoes!$C$3:$C1000,$D143,Transacoes!$B$3:$B1000,"C", Transacoes!$A$3:$A1000, "&lt;"&amp;EOMONTH(DATE(P$1,P$2,1),0))-SUMIFS(Transacoes!$D$3:$D1000,Transacoes!$C$3:$C1000,$D143,Transacoes!$B$3:$B1000,"V", Transacoes!$A$3:$A1000, "&lt;"&amp;EOMONTH(DATE(P$1,P$2,1),0)))*SUMIFS(Prov_Auto!$E$3:$E1000, Prov_Auto!$A$3:$A1000, $D143, Prov_Auto!$D$3:$D1000,"&gt;="&amp;DATE(P$1,P$2,1),Prov_Auto!$D$3:$D1000, "&lt;="&amp;EOMONTH(DATE(P$1,P$2,1),0)))</f>
        <v/>
      </c>
      <c r="Q143" s="48" t="str">
        <f>IF($D143="","", (SUMIFS(Transacoes!$D$3:$D1000,Transacoes!$C$3:$C1000,$D143,Transacoes!$B$3:$B1000,"C", Transacoes!$A$3:$A1000, "&lt;"&amp;EOMONTH(DATE(Q$1,Q$2,1),0))-SUMIFS(Transacoes!$D$3:$D1000,Transacoes!$C$3:$C1000,$D143,Transacoes!$B$3:$B1000,"V", Transacoes!$A$3:$A1000, "&lt;"&amp;EOMONTH(DATE(Q$1,Q$2,1),0)))*SUMIFS(Prov_Auto!$E$3:$E1000, Prov_Auto!$A$3:$A1000, $D143, Prov_Auto!$D$3:$D1000,"&gt;="&amp;DATE(Q$1,Q$2,1),Prov_Auto!$D$3:$D1000, "&lt;="&amp;EOMONTH(DATE(Q$1,Q$2,1),0)))</f>
        <v/>
      </c>
      <c r="R143" s="47"/>
    </row>
    <row r="144">
      <c r="A144" s="47"/>
      <c r="B144" s="47"/>
      <c r="C144" s="47"/>
      <c r="D144" s="87"/>
      <c r="E144" s="48" t="str">
        <f>IF($D144="","", (SUMIFS(Transacoes!$D$3:$D1000,Transacoes!$C$3:$C1000,$D144,Transacoes!$B$3:$B1000,"C", Transacoes!$A$3:$A1000, "&lt;"&amp;EOMONTH(DATE(E$1,E$2,1),0))-SUMIFS(Transacoes!$D$3:$D1000,Transacoes!$C$3:$C1000,$D144,Transacoes!$B$3:$B1000,"V", Transacoes!$A$3:$A1000, "&lt;"&amp;EOMONTH(DATE(E$1,E$2,1),0)))*SUMIFS(Prov_Auto!$E$3:$E1000, Prov_Auto!$A$3:$A1000, $D144, Prov_Auto!$D$3:$D1000,"&gt;="&amp;DATE(E$1,E$2,1),Prov_Auto!$D$3:$D1000, "&lt;="&amp;EOMONTH(DATE(E$1,E$2,1),0)))</f>
        <v/>
      </c>
      <c r="F144" s="48" t="str">
        <f>IF($D144="","", (SUMIFS(Transacoes!$D$3:$D1000,Transacoes!$C$3:$C1000,$D144,Transacoes!$B$3:$B1000,"C", Transacoes!$A$3:$A1000, "&lt;"&amp;EOMONTH(DATE(F$1,F$2,1),0))-SUMIFS(Transacoes!$D$3:$D1000,Transacoes!$C$3:$C1000,$D144,Transacoes!$B$3:$B1000,"V", Transacoes!$A$3:$A1000, "&lt;"&amp;EOMONTH(DATE(F$1,F$2,1),0)))*SUMIFS(Prov_Auto!$E$3:$E1000, Prov_Auto!$A$3:$A1000, $D144, Prov_Auto!$D$3:$D1000,"&gt;="&amp;DATE(F$1,F$2,1),Prov_Auto!$D$3:$D1000, "&lt;="&amp;EOMONTH(DATE(F$1,F$2,1),0)))</f>
        <v/>
      </c>
      <c r="G144" s="48" t="str">
        <f>IF($D144="","", (SUMIFS(Transacoes!$D$3:$D1000,Transacoes!$C$3:$C1000,$D144,Transacoes!$B$3:$B1000,"C", Transacoes!$A$3:$A1000, "&lt;"&amp;EOMONTH(DATE(G$1,G$2,1),0))-SUMIFS(Transacoes!$D$3:$D1000,Transacoes!$C$3:$C1000,$D144,Transacoes!$B$3:$B1000,"V", Transacoes!$A$3:$A1000, "&lt;"&amp;EOMONTH(DATE(G$1,G$2,1),0)))*SUMIFS(Prov_Auto!$E$3:$E1000, Prov_Auto!$A$3:$A1000, $D144, Prov_Auto!$D$3:$D1000,"&gt;="&amp;DATE(G$1,G$2,1),Prov_Auto!$D$3:$D1000, "&lt;="&amp;EOMONTH(DATE(G$1,G$2,1),0)))</f>
        <v/>
      </c>
      <c r="H144" s="48" t="str">
        <f>IF($D144="","", (SUMIFS(Transacoes!$D$3:$D1000,Transacoes!$C$3:$C1000,$D144,Transacoes!$B$3:$B1000,"C", Transacoes!$A$3:$A1000, "&lt;"&amp;EOMONTH(DATE(H$1,H$2,1),0))-SUMIFS(Transacoes!$D$3:$D1000,Transacoes!$C$3:$C1000,$D144,Transacoes!$B$3:$B1000,"V", Transacoes!$A$3:$A1000, "&lt;"&amp;EOMONTH(DATE(H$1,H$2,1),0)))*SUMIFS(Prov_Auto!$E$3:$E1000, Prov_Auto!$A$3:$A1000, $D144, Prov_Auto!$D$3:$D1000,"&gt;="&amp;DATE(H$1,H$2,1),Prov_Auto!$D$3:$D1000, "&lt;="&amp;EOMONTH(DATE(H$1,H$2,1),0)))</f>
        <v/>
      </c>
      <c r="I144" s="48" t="str">
        <f>IF($D144="","", (SUMIFS(Transacoes!$D$3:$D1000,Transacoes!$C$3:$C1000,$D144,Transacoes!$B$3:$B1000,"C", Transacoes!$A$3:$A1000, "&lt;"&amp;EOMONTH(DATE(I$1,I$2,1),0))-SUMIFS(Transacoes!$D$3:$D1000,Transacoes!$C$3:$C1000,$D144,Transacoes!$B$3:$B1000,"V", Transacoes!$A$3:$A1000, "&lt;"&amp;EOMONTH(DATE(I$1,I$2,1),0)))*SUMIFS(Prov_Auto!$E$3:$E1000, Prov_Auto!$A$3:$A1000, $D144, Prov_Auto!$D$3:$D1000,"&gt;="&amp;DATE(I$1,I$2,1),Prov_Auto!$D$3:$D1000, "&lt;="&amp;EOMONTH(DATE(I$1,I$2,1),0)))</f>
        <v/>
      </c>
      <c r="J144" s="48" t="str">
        <f>IF($D144="","", (SUMIFS(Transacoes!$D$3:$D1000,Transacoes!$C$3:$C1000,$D144,Transacoes!$B$3:$B1000,"C", Transacoes!$A$3:$A1000, "&lt;"&amp;EOMONTH(DATE(J$1,J$2,1),0))-SUMIFS(Transacoes!$D$3:$D1000,Transacoes!$C$3:$C1000,$D144,Transacoes!$B$3:$B1000,"V", Transacoes!$A$3:$A1000, "&lt;"&amp;EOMONTH(DATE(J$1,J$2,1),0)))*SUMIFS(Prov_Auto!$E$3:$E1000, Prov_Auto!$A$3:$A1000, $D144, Prov_Auto!$D$3:$D1000,"&gt;="&amp;DATE(J$1,J$2,1),Prov_Auto!$D$3:$D1000, "&lt;="&amp;EOMONTH(DATE(J$1,J$2,1),0)))</f>
        <v/>
      </c>
      <c r="K144" s="48" t="str">
        <f>IF($D144="","", (SUMIFS(Transacoes!$D$3:$D1000,Transacoes!$C$3:$C1000,$D144,Transacoes!$B$3:$B1000,"C", Transacoes!$A$3:$A1000, "&lt;"&amp;EOMONTH(DATE(K$1,K$2,1),0))-SUMIFS(Transacoes!$D$3:$D1000,Transacoes!$C$3:$C1000,$D144,Transacoes!$B$3:$B1000,"V", Transacoes!$A$3:$A1000, "&lt;"&amp;EOMONTH(DATE(K$1,K$2,1),0)))*SUMIFS(Prov_Auto!$E$3:$E1000, Prov_Auto!$A$3:$A1000, $D144, Prov_Auto!$D$3:$D1000,"&gt;="&amp;DATE(K$1,K$2,1),Prov_Auto!$D$3:$D1000, "&lt;="&amp;EOMONTH(DATE(K$1,K$2,1),0)))</f>
        <v/>
      </c>
      <c r="L144" s="48" t="str">
        <f>IF($D144="","", (SUMIFS(Transacoes!$D$3:$D1000,Transacoes!$C$3:$C1000,$D144,Transacoes!$B$3:$B1000,"C", Transacoes!$A$3:$A1000, "&lt;"&amp;EOMONTH(DATE(L$1,L$2,1),0))-SUMIFS(Transacoes!$D$3:$D1000,Transacoes!$C$3:$C1000,$D144,Transacoes!$B$3:$B1000,"V", Transacoes!$A$3:$A1000, "&lt;"&amp;EOMONTH(DATE(L$1,L$2,1),0)))*SUMIFS(Prov_Auto!$E$3:$E1000, Prov_Auto!$A$3:$A1000, $D144, Prov_Auto!$D$3:$D1000,"&gt;="&amp;DATE(L$1,L$2,1),Prov_Auto!$D$3:$D1000, "&lt;="&amp;EOMONTH(DATE(L$1,L$2,1),0)))</f>
        <v/>
      </c>
      <c r="M144" s="48" t="str">
        <f>IF($D144="","", (SUMIFS(Transacoes!$D$3:$D1000,Transacoes!$C$3:$C1000,$D144,Transacoes!$B$3:$B1000,"C", Transacoes!$A$3:$A1000, "&lt;"&amp;EOMONTH(DATE(M$1,M$2,1),0))-SUMIFS(Transacoes!$D$3:$D1000,Transacoes!$C$3:$C1000,$D144,Transacoes!$B$3:$B1000,"V", Transacoes!$A$3:$A1000, "&lt;"&amp;EOMONTH(DATE(M$1,M$2,1),0)))*SUMIFS(Prov_Auto!$E$3:$E1000, Prov_Auto!$A$3:$A1000, $D144, Prov_Auto!$D$3:$D1000,"&gt;="&amp;DATE(M$1,M$2,1),Prov_Auto!$D$3:$D1000, "&lt;="&amp;EOMONTH(DATE(M$1,M$2,1),0)))</f>
        <v/>
      </c>
      <c r="N144" s="48" t="str">
        <f>IF($D144="","", (SUMIFS(Transacoes!$D$3:$D1000,Transacoes!$C$3:$C1000,$D144,Transacoes!$B$3:$B1000,"C", Transacoes!$A$3:$A1000, "&lt;"&amp;EOMONTH(DATE(N$1,N$2,1),0))-SUMIFS(Transacoes!$D$3:$D1000,Transacoes!$C$3:$C1000,$D144,Transacoes!$B$3:$B1000,"V", Transacoes!$A$3:$A1000, "&lt;"&amp;EOMONTH(DATE(N$1,N$2,1),0)))*SUMIFS(Prov_Auto!$E$3:$E1000, Prov_Auto!$A$3:$A1000, $D144, Prov_Auto!$D$3:$D1000,"&gt;="&amp;DATE(N$1,N$2,1),Prov_Auto!$D$3:$D1000, "&lt;="&amp;EOMONTH(DATE(N$1,N$2,1),0)))</f>
        <v/>
      </c>
      <c r="O144" s="48" t="str">
        <f>IF($D144="","", (SUMIFS(Transacoes!$D$3:$D1000,Transacoes!$C$3:$C1000,$D144,Transacoes!$B$3:$B1000,"C", Transacoes!$A$3:$A1000, "&lt;"&amp;EOMONTH(DATE(O$1,O$2,1),0))-SUMIFS(Transacoes!$D$3:$D1000,Transacoes!$C$3:$C1000,$D144,Transacoes!$B$3:$B1000,"V", Transacoes!$A$3:$A1000, "&lt;"&amp;EOMONTH(DATE(O$1,O$2,1),0)))*SUMIFS(Prov_Auto!$E$3:$E1000, Prov_Auto!$A$3:$A1000, $D144, Prov_Auto!$D$3:$D1000,"&gt;="&amp;DATE(O$1,O$2,1),Prov_Auto!$D$3:$D1000, "&lt;="&amp;EOMONTH(DATE(O$1,O$2,1),0)))</f>
        <v/>
      </c>
      <c r="P144" s="48" t="str">
        <f>IF($D144="","", (SUMIFS(Transacoes!$D$3:$D1000,Transacoes!$C$3:$C1000,$D144,Transacoes!$B$3:$B1000,"C", Transacoes!$A$3:$A1000, "&lt;"&amp;EOMONTH(DATE(P$1,P$2,1),0))-SUMIFS(Transacoes!$D$3:$D1000,Transacoes!$C$3:$C1000,$D144,Transacoes!$B$3:$B1000,"V", Transacoes!$A$3:$A1000, "&lt;"&amp;EOMONTH(DATE(P$1,P$2,1),0)))*SUMIFS(Prov_Auto!$E$3:$E1000, Prov_Auto!$A$3:$A1000, $D144, Prov_Auto!$D$3:$D1000,"&gt;="&amp;DATE(P$1,P$2,1),Prov_Auto!$D$3:$D1000, "&lt;="&amp;EOMONTH(DATE(P$1,P$2,1),0)))</f>
        <v/>
      </c>
      <c r="Q144" s="48" t="str">
        <f>IF($D144="","", (SUMIFS(Transacoes!$D$3:$D1000,Transacoes!$C$3:$C1000,$D144,Transacoes!$B$3:$B1000,"C", Transacoes!$A$3:$A1000, "&lt;"&amp;EOMONTH(DATE(Q$1,Q$2,1),0))-SUMIFS(Transacoes!$D$3:$D1000,Transacoes!$C$3:$C1000,$D144,Transacoes!$B$3:$B1000,"V", Transacoes!$A$3:$A1000, "&lt;"&amp;EOMONTH(DATE(Q$1,Q$2,1),0)))*SUMIFS(Prov_Auto!$E$3:$E1000, Prov_Auto!$A$3:$A1000, $D144, Prov_Auto!$D$3:$D1000,"&gt;="&amp;DATE(Q$1,Q$2,1),Prov_Auto!$D$3:$D1000, "&lt;="&amp;EOMONTH(DATE(Q$1,Q$2,1),0)))</f>
        <v/>
      </c>
      <c r="R144" s="47"/>
    </row>
    <row r="145">
      <c r="A145" s="47"/>
      <c r="B145" s="47"/>
      <c r="C145" s="47"/>
      <c r="D145" s="87"/>
      <c r="E145" s="48" t="str">
        <f>IF($D145="","", (SUMIFS(Transacoes!$D$3:$D1000,Transacoes!$C$3:$C1000,$D145,Transacoes!$B$3:$B1000,"C", Transacoes!$A$3:$A1000, "&lt;"&amp;EOMONTH(DATE(E$1,E$2,1),0))-SUMIFS(Transacoes!$D$3:$D1000,Transacoes!$C$3:$C1000,$D145,Transacoes!$B$3:$B1000,"V", Transacoes!$A$3:$A1000, "&lt;"&amp;EOMONTH(DATE(E$1,E$2,1),0)))*SUMIFS(Prov_Auto!$E$3:$E1000, Prov_Auto!$A$3:$A1000, $D145, Prov_Auto!$D$3:$D1000,"&gt;="&amp;DATE(E$1,E$2,1),Prov_Auto!$D$3:$D1000, "&lt;="&amp;EOMONTH(DATE(E$1,E$2,1),0)))</f>
        <v/>
      </c>
      <c r="F145" s="48" t="str">
        <f>IF($D145="","", (SUMIFS(Transacoes!$D$3:$D1000,Transacoes!$C$3:$C1000,$D145,Transacoes!$B$3:$B1000,"C", Transacoes!$A$3:$A1000, "&lt;"&amp;EOMONTH(DATE(F$1,F$2,1),0))-SUMIFS(Transacoes!$D$3:$D1000,Transacoes!$C$3:$C1000,$D145,Transacoes!$B$3:$B1000,"V", Transacoes!$A$3:$A1000, "&lt;"&amp;EOMONTH(DATE(F$1,F$2,1),0)))*SUMIFS(Prov_Auto!$E$3:$E1000, Prov_Auto!$A$3:$A1000, $D145, Prov_Auto!$D$3:$D1000,"&gt;="&amp;DATE(F$1,F$2,1),Prov_Auto!$D$3:$D1000, "&lt;="&amp;EOMONTH(DATE(F$1,F$2,1),0)))</f>
        <v/>
      </c>
      <c r="G145" s="48" t="str">
        <f>IF($D145="","", (SUMIFS(Transacoes!$D$3:$D1000,Transacoes!$C$3:$C1000,$D145,Transacoes!$B$3:$B1000,"C", Transacoes!$A$3:$A1000, "&lt;"&amp;EOMONTH(DATE(G$1,G$2,1),0))-SUMIFS(Transacoes!$D$3:$D1000,Transacoes!$C$3:$C1000,$D145,Transacoes!$B$3:$B1000,"V", Transacoes!$A$3:$A1000, "&lt;"&amp;EOMONTH(DATE(G$1,G$2,1),0)))*SUMIFS(Prov_Auto!$E$3:$E1000, Prov_Auto!$A$3:$A1000, $D145, Prov_Auto!$D$3:$D1000,"&gt;="&amp;DATE(G$1,G$2,1),Prov_Auto!$D$3:$D1000, "&lt;="&amp;EOMONTH(DATE(G$1,G$2,1),0)))</f>
        <v/>
      </c>
      <c r="H145" s="48" t="str">
        <f>IF($D145="","", (SUMIFS(Transacoes!$D$3:$D1000,Transacoes!$C$3:$C1000,$D145,Transacoes!$B$3:$B1000,"C", Transacoes!$A$3:$A1000, "&lt;"&amp;EOMONTH(DATE(H$1,H$2,1),0))-SUMIFS(Transacoes!$D$3:$D1000,Transacoes!$C$3:$C1000,$D145,Transacoes!$B$3:$B1000,"V", Transacoes!$A$3:$A1000, "&lt;"&amp;EOMONTH(DATE(H$1,H$2,1),0)))*SUMIFS(Prov_Auto!$E$3:$E1000, Prov_Auto!$A$3:$A1000, $D145, Prov_Auto!$D$3:$D1000,"&gt;="&amp;DATE(H$1,H$2,1),Prov_Auto!$D$3:$D1000, "&lt;="&amp;EOMONTH(DATE(H$1,H$2,1),0)))</f>
        <v/>
      </c>
      <c r="I145" s="48" t="str">
        <f>IF($D145="","", (SUMIFS(Transacoes!$D$3:$D1000,Transacoes!$C$3:$C1000,$D145,Transacoes!$B$3:$B1000,"C", Transacoes!$A$3:$A1000, "&lt;"&amp;EOMONTH(DATE(I$1,I$2,1),0))-SUMIFS(Transacoes!$D$3:$D1000,Transacoes!$C$3:$C1000,$D145,Transacoes!$B$3:$B1000,"V", Transacoes!$A$3:$A1000, "&lt;"&amp;EOMONTH(DATE(I$1,I$2,1),0)))*SUMIFS(Prov_Auto!$E$3:$E1000, Prov_Auto!$A$3:$A1000, $D145, Prov_Auto!$D$3:$D1000,"&gt;="&amp;DATE(I$1,I$2,1),Prov_Auto!$D$3:$D1000, "&lt;="&amp;EOMONTH(DATE(I$1,I$2,1),0)))</f>
        <v/>
      </c>
      <c r="J145" s="48" t="str">
        <f>IF($D145="","", (SUMIFS(Transacoes!$D$3:$D1000,Transacoes!$C$3:$C1000,$D145,Transacoes!$B$3:$B1000,"C", Transacoes!$A$3:$A1000, "&lt;"&amp;EOMONTH(DATE(J$1,J$2,1),0))-SUMIFS(Transacoes!$D$3:$D1000,Transacoes!$C$3:$C1000,$D145,Transacoes!$B$3:$B1000,"V", Transacoes!$A$3:$A1000, "&lt;"&amp;EOMONTH(DATE(J$1,J$2,1),0)))*SUMIFS(Prov_Auto!$E$3:$E1000, Prov_Auto!$A$3:$A1000, $D145, Prov_Auto!$D$3:$D1000,"&gt;="&amp;DATE(J$1,J$2,1),Prov_Auto!$D$3:$D1000, "&lt;="&amp;EOMONTH(DATE(J$1,J$2,1),0)))</f>
        <v/>
      </c>
      <c r="K145" s="48" t="str">
        <f>IF($D145="","", (SUMIFS(Transacoes!$D$3:$D1000,Transacoes!$C$3:$C1000,$D145,Transacoes!$B$3:$B1000,"C", Transacoes!$A$3:$A1000, "&lt;"&amp;EOMONTH(DATE(K$1,K$2,1),0))-SUMIFS(Transacoes!$D$3:$D1000,Transacoes!$C$3:$C1000,$D145,Transacoes!$B$3:$B1000,"V", Transacoes!$A$3:$A1000, "&lt;"&amp;EOMONTH(DATE(K$1,K$2,1),0)))*SUMIFS(Prov_Auto!$E$3:$E1000, Prov_Auto!$A$3:$A1000, $D145, Prov_Auto!$D$3:$D1000,"&gt;="&amp;DATE(K$1,K$2,1),Prov_Auto!$D$3:$D1000, "&lt;="&amp;EOMONTH(DATE(K$1,K$2,1),0)))</f>
        <v/>
      </c>
      <c r="L145" s="48" t="str">
        <f>IF($D145="","", (SUMIFS(Transacoes!$D$3:$D1000,Transacoes!$C$3:$C1000,$D145,Transacoes!$B$3:$B1000,"C", Transacoes!$A$3:$A1000, "&lt;"&amp;EOMONTH(DATE(L$1,L$2,1),0))-SUMIFS(Transacoes!$D$3:$D1000,Transacoes!$C$3:$C1000,$D145,Transacoes!$B$3:$B1000,"V", Transacoes!$A$3:$A1000, "&lt;"&amp;EOMONTH(DATE(L$1,L$2,1),0)))*SUMIFS(Prov_Auto!$E$3:$E1000, Prov_Auto!$A$3:$A1000, $D145, Prov_Auto!$D$3:$D1000,"&gt;="&amp;DATE(L$1,L$2,1),Prov_Auto!$D$3:$D1000, "&lt;="&amp;EOMONTH(DATE(L$1,L$2,1),0)))</f>
        <v/>
      </c>
      <c r="M145" s="48" t="str">
        <f>IF($D145="","", (SUMIFS(Transacoes!$D$3:$D1000,Transacoes!$C$3:$C1000,$D145,Transacoes!$B$3:$B1000,"C", Transacoes!$A$3:$A1000, "&lt;"&amp;EOMONTH(DATE(M$1,M$2,1),0))-SUMIFS(Transacoes!$D$3:$D1000,Transacoes!$C$3:$C1000,$D145,Transacoes!$B$3:$B1000,"V", Transacoes!$A$3:$A1000, "&lt;"&amp;EOMONTH(DATE(M$1,M$2,1),0)))*SUMIFS(Prov_Auto!$E$3:$E1000, Prov_Auto!$A$3:$A1000, $D145, Prov_Auto!$D$3:$D1000,"&gt;="&amp;DATE(M$1,M$2,1),Prov_Auto!$D$3:$D1000, "&lt;="&amp;EOMONTH(DATE(M$1,M$2,1),0)))</f>
        <v/>
      </c>
      <c r="N145" s="48" t="str">
        <f>IF($D145="","", (SUMIFS(Transacoes!$D$3:$D1000,Transacoes!$C$3:$C1000,$D145,Transacoes!$B$3:$B1000,"C", Transacoes!$A$3:$A1000, "&lt;"&amp;EOMONTH(DATE(N$1,N$2,1),0))-SUMIFS(Transacoes!$D$3:$D1000,Transacoes!$C$3:$C1000,$D145,Transacoes!$B$3:$B1000,"V", Transacoes!$A$3:$A1000, "&lt;"&amp;EOMONTH(DATE(N$1,N$2,1),0)))*SUMIFS(Prov_Auto!$E$3:$E1000, Prov_Auto!$A$3:$A1000, $D145, Prov_Auto!$D$3:$D1000,"&gt;="&amp;DATE(N$1,N$2,1),Prov_Auto!$D$3:$D1000, "&lt;="&amp;EOMONTH(DATE(N$1,N$2,1),0)))</f>
        <v/>
      </c>
      <c r="O145" s="48" t="str">
        <f>IF($D145="","", (SUMIFS(Transacoes!$D$3:$D1000,Transacoes!$C$3:$C1000,$D145,Transacoes!$B$3:$B1000,"C", Transacoes!$A$3:$A1000, "&lt;"&amp;EOMONTH(DATE(O$1,O$2,1),0))-SUMIFS(Transacoes!$D$3:$D1000,Transacoes!$C$3:$C1000,$D145,Transacoes!$B$3:$B1000,"V", Transacoes!$A$3:$A1000, "&lt;"&amp;EOMONTH(DATE(O$1,O$2,1),0)))*SUMIFS(Prov_Auto!$E$3:$E1000, Prov_Auto!$A$3:$A1000, $D145, Prov_Auto!$D$3:$D1000,"&gt;="&amp;DATE(O$1,O$2,1),Prov_Auto!$D$3:$D1000, "&lt;="&amp;EOMONTH(DATE(O$1,O$2,1),0)))</f>
        <v/>
      </c>
      <c r="P145" s="48" t="str">
        <f>IF($D145="","", (SUMIFS(Transacoes!$D$3:$D1000,Transacoes!$C$3:$C1000,$D145,Transacoes!$B$3:$B1000,"C", Transacoes!$A$3:$A1000, "&lt;"&amp;EOMONTH(DATE(P$1,P$2,1),0))-SUMIFS(Transacoes!$D$3:$D1000,Transacoes!$C$3:$C1000,$D145,Transacoes!$B$3:$B1000,"V", Transacoes!$A$3:$A1000, "&lt;"&amp;EOMONTH(DATE(P$1,P$2,1),0)))*SUMIFS(Prov_Auto!$E$3:$E1000, Prov_Auto!$A$3:$A1000, $D145, Prov_Auto!$D$3:$D1000,"&gt;="&amp;DATE(P$1,P$2,1),Prov_Auto!$D$3:$D1000, "&lt;="&amp;EOMONTH(DATE(P$1,P$2,1),0)))</f>
        <v/>
      </c>
      <c r="Q145" s="48" t="str">
        <f>IF($D145="","", (SUMIFS(Transacoes!$D$3:$D1000,Transacoes!$C$3:$C1000,$D145,Transacoes!$B$3:$B1000,"C", Transacoes!$A$3:$A1000, "&lt;"&amp;EOMONTH(DATE(Q$1,Q$2,1),0))-SUMIFS(Transacoes!$D$3:$D1000,Transacoes!$C$3:$C1000,$D145,Transacoes!$B$3:$B1000,"V", Transacoes!$A$3:$A1000, "&lt;"&amp;EOMONTH(DATE(Q$1,Q$2,1),0)))*SUMIFS(Prov_Auto!$E$3:$E1000, Prov_Auto!$A$3:$A1000, $D145, Prov_Auto!$D$3:$D1000,"&gt;="&amp;DATE(Q$1,Q$2,1),Prov_Auto!$D$3:$D1000, "&lt;="&amp;EOMONTH(DATE(Q$1,Q$2,1),0)))</f>
        <v/>
      </c>
      <c r="R145" s="47"/>
    </row>
    <row r="146">
      <c r="A146" s="47"/>
      <c r="B146" s="47"/>
      <c r="C146" s="47"/>
      <c r="D146" s="87"/>
      <c r="E146" s="48" t="str">
        <f>IF($D146="","", (SUMIFS(Transacoes!$D$3:$D1000,Transacoes!$C$3:$C1000,$D146,Transacoes!$B$3:$B1000,"C", Transacoes!$A$3:$A1000, "&lt;"&amp;EOMONTH(DATE(E$1,E$2,1),0))-SUMIFS(Transacoes!$D$3:$D1000,Transacoes!$C$3:$C1000,$D146,Transacoes!$B$3:$B1000,"V", Transacoes!$A$3:$A1000, "&lt;"&amp;EOMONTH(DATE(E$1,E$2,1),0)))*SUMIFS(Prov_Auto!$E$3:$E1000, Prov_Auto!$A$3:$A1000, $D146, Prov_Auto!$D$3:$D1000,"&gt;="&amp;DATE(E$1,E$2,1),Prov_Auto!$D$3:$D1000, "&lt;="&amp;EOMONTH(DATE(E$1,E$2,1),0)))</f>
        <v/>
      </c>
      <c r="F146" s="48" t="str">
        <f>IF($D146="","", (SUMIFS(Transacoes!$D$3:$D1000,Transacoes!$C$3:$C1000,$D146,Transacoes!$B$3:$B1000,"C", Transacoes!$A$3:$A1000, "&lt;"&amp;EOMONTH(DATE(F$1,F$2,1),0))-SUMIFS(Transacoes!$D$3:$D1000,Transacoes!$C$3:$C1000,$D146,Transacoes!$B$3:$B1000,"V", Transacoes!$A$3:$A1000, "&lt;"&amp;EOMONTH(DATE(F$1,F$2,1),0)))*SUMIFS(Prov_Auto!$E$3:$E1000, Prov_Auto!$A$3:$A1000, $D146, Prov_Auto!$D$3:$D1000,"&gt;="&amp;DATE(F$1,F$2,1),Prov_Auto!$D$3:$D1000, "&lt;="&amp;EOMONTH(DATE(F$1,F$2,1),0)))</f>
        <v/>
      </c>
      <c r="G146" s="48" t="str">
        <f>IF($D146="","", (SUMIFS(Transacoes!$D$3:$D1000,Transacoes!$C$3:$C1000,$D146,Transacoes!$B$3:$B1000,"C", Transacoes!$A$3:$A1000, "&lt;"&amp;EOMONTH(DATE(G$1,G$2,1),0))-SUMIFS(Transacoes!$D$3:$D1000,Transacoes!$C$3:$C1000,$D146,Transacoes!$B$3:$B1000,"V", Transacoes!$A$3:$A1000, "&lt;"&amp;EOMONTH(DATE(G$1,G$2,1),0)))*SUMIFS(Prov_Auto!$E$3:$E1000, Prov_Auto!$A$3:$A1000, $D146, Prov_Auto!$D$3:$D1000,"&gt;="&amp;DATE(G$1,G$2,1),Prov_Auto!$D$3:$D1000, "&lt;="&amp;EOMONTH(DATE(G$1,G$2,1),0)))</f>
        <v/>
      </c>
      <c r="H146" s="48" t="str">
        <f>IF($D146="","", (SUMIFS(Transacoes!$D$3:$D1000,Transacoes!$C$3:$C1000,$D146,Transacoes!$B$3:$B1000,"C", Transacoes!$A$3:$A1000, "&lt;"&amp;EOMONTH(DATE(H$1,H$2,1),0))-SUMIFS(Transacoes!$D$3:$D1000,Transacoes!$C$3:$C1000,$D146,Transacoes!$B$3:$B1000,"V", Transacoes!$A$3:$A1000, "&lt;"&amp;EOMONTH(DATE(H$1,H$2,1),0)))*SUMIFS(Prov_Auto!$E$3:$E1000, Prov_Auto!$A$3:$A1000, $D146, Prov_Auto!$D$3:$D1000,"&gt;="&amp;DATE(H$1,H$2,1),Prov_Auto!$D$3:$D1000, "&lt;="&amp;EOMONTH(DATE(H$1,H$2,1),0)))</f>
        <v/>
      </c>
      <c r="I146" s="48" t="str">
        <f>IF($D146="","", (SUMIFS(Transacoes!$D$3:$D1000,Transacoes!$C$3:$C1000,$D146,Transacoes!$B$3:$B1000,"C", Transacoes!$A$3:$A1000, "&lt;"&amp;EOMONTH(DATE(I$1,I$2,1),0))-SUMIFS(Transacoes!$D$3:$D1000,Transacoes!$C$3:$C1000,$D146,Transacoes!$B$3:$B1000,"V", Transacoes!$A$3:$A1000, "&lt;"&amp;EOMONTH(DATE(I$1,I$2,1),0)))*SUMIFS(Prov_Auto!$E$3:$E1000, Prov_Auto!$A$3:$A1000, $D146, Prov_Auto!$D$3:$D1000,"&gt;="&amp;DATE(I$1,I$2,1),Prov_Auto!$D$3:$D1000, "&lt;="&amp;EOMONTH(DATE(I$1,I$2,1),0)))</f>
        <v/>
      </c>
      <c r="J146" s="48" t="str">
        <f>IF($D146="","", (SUMIFS(Transacoes!$D$3:$D1000,Transacoes!$C$3:$C1000,$D146,Transacoes!$B$3:$B1000,"C", Transacoes!$A$3:$A1000, "&lt;"&amp;EOMONTH(DATE(J$1,J$2,1),0))-SUMIFS(Transacoes!$D$3:$D1000,Transacoes!$C$3:$C1000,$D146,Transacoes!$B$3:$B1000,"V", Transacoes!$A$3:$A1000, "&lt;"&amp;EOMONTH(DATE(J$1,J$2,1),0)))*SUMIFS(Prov_Auto!$E$3:$E1000, Prov_Auto!$A$3:$A1000, $D146, Prov_Auto!$D$3:$D1000,"&gt;="&amp;DATE(J$1,J$2,1),Prov_Auto!$D$3:$D1000, "&lt;="&amp;EOMONTH(DATE(J$1,J$2,1),0)))</f>
        <v/>
      </c>
      <c r="K146" s="48" t="str">
        <f>IF($D146="","", (SUMIFS(Transacoes!$D$3:$D1000,Transacoes!$C$3:$C1000,$D146,Transacoes!$B$3:$B1000,"C", Transacoes!$A$3:$A1000, "&lt;"&amp;EOMONTH(DATE(K$1,K$2,1),0))-SUMIFS(Transacoes!$D$3:$D1000,Transacoes!$C$3:$C1000,$D146,Transacoes!$B$3:$B1000,"V", Transacoes!$A$3:$A1000, "&lt;"&amp;EOMONTH(DATE(K$1,K$2,1),0)))*SUMIFS(Prov_Auto!$E$3:$E1000, Prov_Auto!$A$3:$A1000, $D146, Prov_Auto!$D$3:$D1000,"&gt;="&amp;DATE(K$1,K$2,1),Prov_Auto!$D$3:$D1000, "&lt;="&amp;EOMONTH(DATE(K$1,K$2,1),0)))</f>
        <v/>
      </c>
      <c r="L146" s="48" t="str">
        <f>IF($D146="","", (SUMIFS(Transacoes!$D$3:$D1000,Transacoes!$C$3:$C1000,$D146,Transacoes!$B$3:$B1000,"C", Transacoes!$A$3:$A1000, "&lt;"&amp;EOMONTH(DATE(L$1,L$2,1),0))-SUMIFS(Transacoes!$D$3:$D1000,Transacoes!$C$3:$C1000,$D146,Transacoes!$B$3:$B1000,"V", Transacoes!$A$3:$A1000, "&lt;"&amp;EOMONTH(DATE(L$1,L$2,1),0)))*SUMIFS(Prov_Auto!$E$3:$E1000, Prov_Auto!$A$3:$A1000, $D146, Prov_Auto!$D$3:$D1000,"&gt;="&amp;DATE(L$1,L$2,1),Prov_Auto!$D$3:$D1000, "&lt;="&amp;EOMONTH(DATE(L$1,L$2,1),0)))</f>
        <v/>
      </c>
      <c r="M146" s="48" t="str">
        <f>IF($D146="","", (SUMIFS(Transacoes!$D$3:$D1000,Transacoes!$C$3:$C1000,$D146,Transacoes!$B$3:$B1000,"C", Transacoes!$A$3:$A1000, "&lt;"&amp;EOMONTH(DATE(M$1,M$2,1),0))-SUMIFS(Transacoes!$D$3:$D1000,Transacoes!$C$3:$C1000,$D146,Transacoes!$B$3:$B1000,"V", Transacoes!$A$3:$A1000, "&lt;"&amp;EOMONTH(DATE(M$1,M$2,1),0)))*SUMIFS(Prov_Auto!$E$3:$E1000, Prov_Auto!$A$3:$A1000, $D146, Prov_Auto!$D$3:$D1000,"&gt;="&amp;DATE(M$1,M$2,1),Prov_Auto!$D$3:$D1000, "&lt;="&amp;EOMONTH(DATE(M$1,M$2,1),0)))</f>
        <v/>
      </c>
      <c r="N146" s="48" t="str">
        <f>IF($D146="","", (SUMIFS(Transacoes!$D$3:$D1000,Transacoes!$C$3:$C1000,$D146,Transacoes!$B$3:$B1000,"C", Transacoes!$A$3:$A1000, "&lt;"&amp;EOMONTH(DATE(N$1,N$2,1),0))-SUMIFS(Transacoes!$D$3:$D1000,Transacoes!$C$3:$C1000,$D146,Transacoes!$B$3:$B1000,"V", Transacoes!$A$3:$A1000, "&lt;"&amp;EOMONTH(DATE(N$1,N$2,1),0)))*SUMIFS(Prov_Auto!$E$3:$E1000, Prov_Auto!$A$3:$A1000, $D146, Prov_Auto!$D$3:$D1000,"&gt;="&amp;DATE(N$1,N$2,1),Prov_Auto!$D$3:$D1000, "&lt;="&amp;EOMONTH(DATE(N$1,N$2,1),0)))</f>
        <v/>
      </c>
      <c r="O146" s="48" t="str">
        <f>IF($D146="","", (SUMIFS(Transacoes!$D$3:$D1000,Transacoes!$C$3:$C1000,$D146,Transacoes!$B$3:$B1000,"C", Transacoes!$A$3:$A1000, "&lt;"&amp;EOMONTH(DATE(O$1,O$2,1),0))-SUMIFS(Transacoes!$D$3:$D1000,Transacoes!$C$3:$C1000,$D146,Transacoes!$B$3:$B1000,"V", Transacoes!$A$3:$A1000, "&lt;"&amp;EOMONTH(DATE(O$1,O$2,1),0)))*SUMIFS(Prov_Auto!$E$3:$E1000, Prov_Auto!$A$3:$A1000, $D146, Prov_Auto!$D$3:$D1000,"&gt;="&amp;DATE(O$1,O$2,1),Prov_Auto!$D$3:$D1000, "&lt;="&amp;EOMONTH(DATE(O$1,O$2,1),0)))</f>
        <v/>
      </c>
      <c r="P146" s="48" t="str">
        <f>IF($D146="","", (SUMIFS(Transacoes!$D$3:$D1000,Transacoes!$C$3:$C1000,$D146,Transacoes!$B$3:$B1000,"C", Transacoes!$A$3:$A1000, "&lt;"&amp;EOMONTH(DATE(P$1,P$2,1),0))-SUMIFS(Transacoes!$D$3:$D1000,Transacoes!$C$3:$C1000,$D146,Transacoes!$B$3:$B1000,"V", Transacoes!$A$3:$A1000, "&lt;"&amp;EOMONTH(DATE(P$1,P$2,1),0)))*SUMIFS(Prov_Auto!$E$3:$E1000, Prov_Auto!$A$3:$A1000, $D146, Prov_Auto!$D$3:$D1000,"&gt;="&amp;DATE(P$1,P$2,1),Prov_Auto!$D$3:$D1000, "&lt;="&amp;EOMONTH(DATE(P$1,P$2,1),0)))</f>
        <v/>
      </c>
      <c r="Q146" s="48" t="str">
        <f>IF($D146="","", (SUMIFS(Transacoes!$D$3:$D1000,Transacoes!$C$3:$C1000,$D146,Transacoes!$B$3:$B1000,"C", Transacoes!$A$3:$A1000, "&lt;"&amp;EOMONTH(DATE(Q$1,Q$2,1),0))-SUMIFS(Transacoes!$D$3:$D1000,Transacoes!$C$3:$C1000,$D146,Transacoes!$B$3:$B1000,"V", Transacoes!$A$3:$A1000, "&lt;"&amp;EOMONTH(DATE(Q$1,Q$2,1),0)))*SUMIFS(Prov_Auto!$E$3:$E1000, Prov_Auto!$A$3:$A1000, $D146, Prov_Auto!$D$3:$D1000,"&gt;="&amp;DATE(Q$1,Q$2,1),Prov_Auto!$D$3:$D1000, "&lt;="&amp;EOMONTH(DATE(Q$1,Q$2,1),0)))</f>
        <v/>
      </c>
      <c r="R146" s="47"/>
    </row>
    <row r="147">
      <c r="A147" s="47"/>
      <c r="B147" s="47"/>
      <c r="C147" s="47"/>
      <c r="D147" s="87"/>
      <c r="E147" s="48" t="str">
        <f>IF($D147="","", (SUMIFS(Transacoes!$D$3:$D1000,Transacoes!$C$3:$C1000,$D147,Transacoes!$B$3:$B1000,"C", Transacoes!$A$3:$A1000, "&lt;"&amp;EOMONTH(DATE(E$1,E$2,1),0))-SUMIFS(Transacoes!$D$3:$D1000,Transacoes!$C$3:$C1000,$D147,Transacoes!$B$3:$B1000,"V", Transacoes!$A$3:$A1000, "&lt;"&amp;EOMONTH(DATE(E$1,E$2,1),0)))*SUMIFS(Prov_Auto!$E$3:$E1000, Prov_Auto!$A$3:$A1000, $D147, Prov_Auto!$D$3:$D1000,"&gt;="&amp;DATE(E$1,E$2,1),Prov_Auto!$D$3:$D1000, "&lt;="&amp;EOMONTH(DATE(E$1,E$2,1),0)))</f>
        <v/>
      </c>
      <c r="F147" s="48" t="str">
        <f>IF($D147="","", (SUMIFS(Transacoes!$D$3:$D1000,Transacoes!$C$3:$C1000,$D147,Transacoes!$B$3:$B1000,"C", Transacoes!$A$3:$A1000, "&lt;"&amp;EOMONTH(DATE(F$1,F$2,1),0))-SUMIFS(Transacoes!$D$3:$D1000,Transacoes!$C$3:$C1000,$D147,Transacoes!$B$3:$B1000,"V", Transacoes!$A$3:$A1000, "&lt;"&amp;EOMONTH(DATE(F$1,F$2,1),0)))*SUMIFS(Prov_Auto!$E$3:$E1000, Prov_Auto!$A$3:$A1000, $D147, Prov_Auto!$D$3:$D1000,"&gt;="&amp;DATE(F$1,F$2,1),Prov_Auto!$D$3:$D1000, "&lt;="&amp;EOMONTH(DATE(F$1,F$2,1),0)))</f>
        <v/>
      </c>
      <c r="G147" s="48" t="str">
        <f>IF($D147="","", (SUMIFS(Transacoes!$D$3:$D1000,Transacoes!$C$3:$C1000,$D147,Transacoes!$B$3:$B1000,"C", Transacoes!$A$3:$A1000, "&lt;"&amp;EOMONTH(DATE(G$1,G$2,1),0))-SUMIFS(Transacoes!$D$3:$D1000,Transacoes!$C$3:$C1000,$D147,Transacoes!$B$3:$B1000,"V", Transacoes!$A$3:$A1000, "&lt;"&amp;EOMONTH(DATE(G$1,G$2,1),0)))*SUMIFS(Prov_Auto!$E$3:$E1000, Prov_Auto!$A$3:$A1000, $D147, Prov_Auto!$D$3:$D1000,"&gt;="&amp;DATE(G$1,G$2,1),Prov_Auto!$D$3:$D1000, "&lt;="&amp;EOMONTH(DATE(G$1,G$2,1),0)))</f>
        <v/>
      </c>
      <c r="H147" s="48" t="str">
        <f>IF($D147="","", (SUMIFS(Transacoes!$D$3:$D1000,Transacoes!$C$3:$C1000,$D147,Transacoes!$B$3:$B1000,"C", Transacoes!$A$3:$A1000, "&lt;"&amp;EOMONTH(DATE(H$1,H$2,1),0))-SUMIFS(Transacoes!$D$3:$D1000,Transacoes!$C$3:$C1000,$D147,Transacoes!$B$3:$B1000,"V", Transacoes!$A$3:$A1000, "&lt;"&amp;EOMONTH(DATE(H$1,H$2,1),0)))*SUMIFS(Prov_Auto!$E$3:$E1000, Prov_Auto!$A$3:$A1000, $D147, Prov_Auto!$D$3:$D1000,"&gt;="&amp;DATE(H$1,H$2,1),Prov_Auto!$D$3:$D1000, "&lt;="&amp;EOMONTH(DATE(H$1,H$2,1),0)))</f>
        <v/>
      </c>
      <c r="I147" s="48" t="str">
        <f>IF($D147="","", (SUMIFS(Transacoes!$D$3:$D1000,Transacoes!$C$3:$C1000,$D147,Transacoes!$B$3:$B1000,"C", Transacoes!$A$3:$A1000, "&lt;"&amp;EOMONTH(DATE(I$1,I$2,1),0))-SUMIFS(Transacoes!$D$3:$D1000,Transacoes!$C$3:$C1000,$D147,Transacoes!$B$3:$B1000,"V", Transacoes!$A$3:$A1000, "&lt;"&amp;EOMONTH(DATE(I$1,I$2,1),0)))*SUMIFS(Prov_Auto!$E$3:$E1000, Prov_Auto!$A$3:$A1000, $D147, Prov_Auto!$D$3:$D1000,"&gt;="&amp;DATE(I$1,I$2,1),Prov_Auto!$D$3:$D1000, "&lt;="&amp;EOMONTH(DATE(I$1,I$2,1),0)))</f>
        <v/>
      </c>
      <c r="J147" s="48" t="str">
        <f>IF($D147="","", (SUMIFS(Transacoes!$D$3:$D1000,Transacoes!$C$3:$C1000,$D147,Transacoes!$B$3:$B1000,"C", Transacoes!$A$3:$A1000, "&lt;"&amp;EOMONTH(DATE(J$1,J$2,1),0))-SUMIFS(Transacoes!$D$3:$D1000,Transacoes!$C$3:$C1000,$D147,Transacoes!$B$3:$B1000,"V", Transacoes!$A$3:$A1000, "&lt;"&amp;EOMONTH(DATE(J$1,J$2,1),0)))*SUMIFS(Prov_Auto!$E$3:$E1000, Prov_Auto!$A$3:$A1000, $D147, Prov_Auto!$D$3:$D1000,"&gt;="&amp;DATE(J$1,J$2,1),Prov_Auto!$D$3:$D1000, "&lt;="&amp;EOMONTH(DATE(J$1,J$2,1),0)))</f>
        <v/>
      </c>
      <c r="K147" s="48" t="str">
        <f>IF($D147="","", (SUMIFS(Transacoes!$D$3:$D1000,Transacoes!$C$3:$C1000,$D147,Transacoes!$B$3:$B1000,"C", Transacoes!$A$3:$A1000, "&lt;"&amp;EOMONTH(DATE(K$1,K$2,1),0))-SUMIFS(Transacoes!$D$3:$D1000,Transacoes!$C$3:$C1000,$D147,Transacoes!$B$3:$B1000,"V", Transacoes!$A$3:$A1000, "&lt;"&amp;EOMONTH(DATE(K$1,K$2,1),0)))*SUMIFS(Prov_Auto!$E$3:$E1000, Prov_Auto!$A$3:$A1000, $D147, Prov_Auto!$D$3:$D1000,"&gt;="&amp;DATE(K$1,K$2,1),Prov_Auto!$D$3:$D1000, "&lt;="&amp;EOMONTH(DATE(K$1,K$2,1),0)))</f>
        <v/>
      </c>
      <c r="L147" s="48" t="str">
        <f>IF($D147="","", (SUMIFS(Transacoes!$D$3:$D1000,Transacoes!$C$3:$C1000,$D147,Transacoes!$B$3:$B1000,"C", Transacoes!$A$3:$A1000, "&lt;"&amp;EOMONTH(DATE(L$1,L$2,1),0))-SUMIFS(Transacoes!$D$3:$D1000,Transacoes!$C$3:$C1000,$D147,Transacoes!$B$3:$B1000,"V", Transacoes!$A$3:$A1000, "&lt;"&amp;EOMONTH(DATE(L$1,L$2,1),0)))*SUMIFS(Prov_Auto!$E$3:$E1000, Prov_Auto!$A$3:$A1000, $D147, Prov_Auto!$D$3:$D1000,"&gt;="&amp;DATE(L$1,L$2,1),Prov_Auto!$D$3:$D1000, "&lt;="&amp;EOMONTH(DATE(L$1,L$2,1),0)))</f>
        <v/>
      </c>
      <c r="M147" s="48" t="str">
        <f>IF($D147="","", (SUMIFS(Transacoes!$D$3:$D1000,Transacoes!$C$3:$C1000,$D147,Transacoes!$B$3:$B1000,"C", Transacoes!$A$3:$A1000, "&lt;"&amp;EOMONTH(DATE(M$1,M$2,1),0))-SUMIFS(Transacoes!$D$3:$D1000,Transacoes!$C$3:$C1000,$D147,Transacoes!$B$3:$B1000,"V", Transacoes!$A$3:$A1000, "&lt;"&amp;EOMONTH(DATE(M$1,M$2,1),0)))*SUMIFS(Prov_Auto!$E$3:$E1000, Prov_Auto!$A$3:$A1000, $D147, Prov_Auto!$D$3:$D1000,"&gt;="&amp;DATE(M$1,M$2,1),Prov_Auto!$D$3:$D1000, "&lt;="&amp;EOMONTH(DATE(M$1,M$2,1),0)))</f>
        <v/>
      </c>
      <c r="N147" s="48" t="str">
        <f>IF($D147="","", (SUMIFS(Transacoes!$D$3:$D1000,Transacoes!$C$3:$C1000,$D147,Transacoes!$B$3:$B1000,"C", Transacoes!$A$3:$A1000, "&lt;"&amp;EOMONTH(DATE(N$1,N$2,1),0))-SUMIFS(Transacoes!$D$3:$D1000,Transacoes!$C$3:$C1000,$D147,Transacoes!$B$3:$B1000,"V", Transacoes!$A$3:$A1000, "&lt;"&amp;EOMONTH(DATE(N$1,N$2,1),0)))*SUMIFS(Prov_Auto!$E$3:$E1000, Prov_Auto!$A$3:$A1000, $D147, Prov_Auto!$D$3:$D1000,"&gt;="&amp;DATE(N$1,N$2,1),Prov_Auto!$D$3:$D1000, "&lt;="&amp;EOMONTH(DATE(N$1,N$2,1),0)))</f>
        <v/>
      </c>
      <c r="O147" s="48" t="str">
        <f>IF($D147="","", (SUMIFS(Transacoes!$D$3:$D1000,Transacoes!$C$3:$C1000,$D147,Transacoes!$B$3:$B1000,"C", Transacoes!$A$3:$A1000, "&lt;"&amp;EOMONTH(DATE(O$1,O$2,1),0))-SUMIFS(Transacoes!$D$3:$D1000,Transacoes!$C$3:$C1000,$D147,Transacoes!$B$3:$B1000,"V", Transacoes!$A$3:$A1000, "&lt;"&amp;EOMONTH(DATE(O$1,O$2,1),0)))*SUMIFS(Prov_Auto!$E$3:$E1000, Prov_Auto!$A$3:$A1000, $D147, Prov_Auto!$D$3:$D1000,"&gt;="&amp;DATE(O$1,O$2,1),Prov_Auto!$D$3:$D1000, "&lt;="&amp;EOMONTH(DATE(O$1,O$2,1),0)))</f>
        <v/>
      </c>
      <c r="P147" s="48" t="str">
        <f>IF($D147="","", (SUMIFS(Transacoes!$D$3:$D1000,Transacoes!$C$3:$C1000,$D147,Transacoes!$B$3:$B1000,"C", Transacoes!$A$3:$A1000, "&lt;"&amp;EOMONTH(DATE(P$1,P$2,1),0))-SUMIFS(Transacoes!$D$3:$D1000,Transacoes!$C$3:$C1000,$D147,Transacoes!$B$3:$B1000,"V", Transacoes!$A$3:$A1000, "&lt;"&amp;EOMONTH(DATE(P$1,P$2,1),0)))*SUMIFS(Prov_Auto!$E$3:$E1000, Prov_Auto!$A$3:$A1000, $D147, Prov_Auto!$D$3:$D1000,"&gt;="&amp;DATE(P$1,P$2,1),Prov_Auto!$D$3:$D1000, "&lt;="&amp;EOMONTH(DATE(P$1,P$2,1),0)))</f>
        <v/>
      </c>
      <c r="Q147" s="48" t="str">
        <f>IF($D147="","", (SUMIFS(Transacoes!$D$3:$D1000,Transacoes!$C$3:$C1000,$D147,Transacoes!$B$3:$B1000,"C", Transacoes!$A$3:$A1000, "&lt;"&amp;EOMONTH(DATE(Q$1,Q$2,1),0))-SUMIFS(Transacoes!$D$3:$D1000,Transacoes!$C$3:$C1000,$D147,Transacoes!$B$3:$B1000,"V", Transacoes!$A$3:$A1000, "&lt;"&amp;EOMONTH(DATE(Q$1,Q$2,1),0)))*SUMIFS(Prov_Auto!$E$3:$E1000, Prov_Auto!$A$3:$A1000, $D147, Prov_Auto!$D$3:$D1000,"&gt;="&amp;DATE(Q$1,Q$2,1),Prov_Auto!$D$3:$D1000, "&lt;="&amp;EOMONTH(DATE(Q$1,Q$2,1),0)))</f>
        <v/>
      </c>
      <c r="R147" s="47"/>
    </row>
    <row r="148">
      <c r="A148" s="47"/>
      <c r="B148" s="47"/>
      <c r="C148" s="47"/>
      <c r="D148" s="87"/>
      <c r="E148" s="48" t="str">
        <f>IF($D148="","", (SUMIFS(Transacoes!$D$3:$D1000,Transacoes!$C$3:$C1000,$D148,Transacoes!$B$3:$B1000,"C", Transacoes!$A$3:$A1000, "&lt;"&amp;EOMONTH(DATE(E$1,E$2,1),0))-SUMIFS(Transacoes!$D$3:$D1000,Transacoes!$C$3:$C1000,$D148,Transacoes!$B$3:$B1000,"V", Transacoes!$A$3:$A1000, "&lt;"&amp;EOMONTH(DATE(E$1,E$2,1),0)))*SUMIFS(Prov_Auto!$E$3:$E1000, Prov_Auto!$A$3:$A1000, $D148, Prov_Auto!$D$3:$D1000,"&gt;="&amp;DATE(E$1,E$2,1),Prov_Auto!$D$3:$D1000, "&lt;="&amp;EOMONTH(DATE(E$1,E$2,1),0)))</f>
        <v/>
      </c>
      <c r="F148" s="48" t="str">
        <f>IF($D148="","", (SUMIFS(Transacoes!$D$3:$D1000,Transacoes!$C$3:$C1000,$D148,Transacoes!$B$3:$B1000,"C", Transacoes!$A$3:$A1000, "&lt;"&amp;EOMONTH(DATE(F$1,F$2,1),0))-SUMIFS(Transacoes!$D$3:$D1000,Transacoes!$C$3:$C1000,$D148,Transacoes!$B$3:$B1000,"V", Transacoes!$A$3:$A1000, "&lt;"&amp;EOMONTH(DATE(F$1,F$2,1),0)))*SUMIFS(Prov_Auto!$E$3:$E1000, Prov_Auto!$A$3:$A1000, $D148, Prov_Auto!$D$3:$D1000,"&gt;="&amp;DATE(F$1,F$2,1),Prov_Auto!$D$3:$D1000, "&lt;="&amp;EOMONTH(DATE(F$1,F$2,1),0)))</f>
        <v/>
      </c>
      <c r="G148" s="48" t="str">
        <f>IF($D148="","", (SUMIFS(Transacoes!$D$3:$D1000,Transacoes!$C$3:$C1000,$D148,Transacoes!$B$3:$B1000,"C", Transacoes!$A$3:$A1000, "&lt;"&amp;EOMONTH(DATE(G$1,G$2,1),0))-SUMIFS(Transacoes!$D$3:$D1000,Transacoes!$C$3:$C1000,$D148,Transacoes!$B$3:$B1000,"V", Transacoes!$A$3:$A1000, "&lt;"&amp;EOMONTH(DATE(G$1,G$2,1),0)))*SUMIFS(Prov_Auto!$E$3:$E1000, Prov_Auto!$A$3:$A1000, $D148, Prov_Auto!$D$3:$D1000,"&gt;="&amp;DATE(G$1,G$2,1),Prov_Auto!$D$3:$D1000, "&lt;="&amp;EOMONTH(DATE(G$1,G$2,1),0)))</f>
        <v/>
      </c>
      <c r="H148" s="48" t="str">
        <f>IF($D148="","", (SUMIFS(Transacoes!$D$3:$D1000,Transacoes!$C$3:$C1000,$D148,Transacoes!$B$3:$B1000,"C", Transacoes!$A$3:$A1000, "&lt;"&amp;EOMONTH(DATE(H$1,H$2,1),0))-SUMIFS(Transacoes!$D$3:$D1000,Transacoes!$C$3:$C1000,$D148,Transacoes!$B$3:$B1000,"V", Transacoes!$A$3:$A1000, "&lt;"&amp;EOMONTH(DATE(H$1,H$2,1),0)))*SUMIFS(Prov_Auto!$E$3:$E1000, Prov_Auto!$A$3:$A1000, $D148, Prov_Auto!$D$3:$D1000,"&gt;="&amp;DATE(H$1,H$2,1),Prov_Auto!$D$3:$D1000, "&lt;="&amp;EOMONTH(DATE(H$1,H$2,1),0)))</f>
        <v/>
      </c>
      <c r="I148" s="48" t="str">
        <f>IF($D148="","", (SUMIFS(Transacoes!$D$3:$D1000,Transacoes!$C$3:$C1000,$D148,Transacoes!$B$3:$B1000,"C", Transacoes!$A$3:$A1000, "&lt;"&amp;EOMONTH(DATE(I$1,I$2,1),0))-SUMIFS(Transacoes!$D$3:$D1000,Transacoes!$C$3:$C1000,$D148,Transacoes!$B$3:$B1000,"V", Transacoes!$A$3:$A1000, "&lt;"&amp;EOMONTH(DATE(I$1,I$2,1),0)))*SUMIFS(Prov_Auto!$E$3:$E1000, Prov_Auto!$A$3:$A1000, $D148, Prov_Auto!$D$3:$D1000,"&gt;="&amp;DATE(I$1,I$2,1),Prov_Auto!$D$3:$D1000, "&lt;="&amp;EOMONTH(DATE(I$1,I$2,1),0)))</f>
        <v/>
      </c>
      <c r="J148" s="48" t="str">
        <f>IF($D148="","", (SUMIFS(Transacoes!$D$3:$D1000,Transacoes!$C$3:$C1000,$D148,Transacoes!$B$3:$B1000,"C", Transacoes!$A$3:$A1000, "&lt;"&amp;EOMONTH(DATE(J$1,J$2,1),0))-SUMIFS(Transacoes!$D$3:$D1000,Transacoes!$C$3:$C1000,$D148,Transacoes!$B$3:$B1000,"V", Transacoes!$A$3:$A1000, "&lt;"&amp;EOMONTH(DATE(J$1,J$2,1),0)))*SUMIFS(Prov_Auto!$E$3:$E1000, Prov_Auto!$A$3:$A1000, $D148, Prov_Auto!$D$3:$D1000,"&gt;="&amp;DATE(J$1,J$2,1),Prov_Auto!$D$3:$D1000, "&lt;="&amp;EOMONTH(DATE(J$1,J$2,1),0)))</f>
        <v/>
      </c>
      <c r="K148" s="48" t="str">
        <f>IF($D148="","", (SUMIFS(Transacoes!$D$3:$D1000,Transacoes!$C$3:$C1000,$D148,Transacoes!$B$3:$B1000,"C", Transacoes!$A$3:$A1000, "&lt;"&amp;EOMONTH(DATE(K$1,K$2,1),0))-SUMIFS(Transacoes!$D$3:$D1000,Transacoes!$C$3:$C1000,$D148,Transacoes!$B$3:$B1000,"V", Transacoes!$A$3:$A1000, "&lt;"&amp;EOMONTH(DATE(K$1,K$2,1),0)))*SUMIFS(Prov_Auto!$E$3:$E1000, Prov_Auto!$A$3:$A1000, $D148, Prov_Auto!$D$3:$D1000,"&gt;="&amp;DATE(K$1,K$2,1),Prov_Auto!$D$3:$D1000, "&lt;="&amp;EOMONTH(DATE(K$1,K$2,1),0)))</f>
        <v/>
      </c>
      <c r="L148" s="48" t="str">
        <f>IF($D148="","", (SUMIFS(Transacoes!$D$3:$D1000,Transacoes!$C$3:$C1000,$D148,Transacoes!$B$3:$B1000,"C", Transacoes!$A$3:$A1000, "&lt;"&amp;EOMONTH(DATE(L$1,L$2,1),0))-SUMIFS(Transacoes!$D$3:$D1000,Transacoes!$C$3:$C1000,$D148,Transacoes!$B$3:$B1000,"V", Transacoes!$A$3:$A1000, "&lt;"&amp;EOMONTH(DATE(L$1,L$2,1),0)))*SUMIFS(Prov_Auto!$E$3:$E1000, Prov_Auto!$A$3:$A1000, $D148, Prov_Auto!$D$3:$D1000,"&gt;="&amp;DATE(L$1,L$2,1),Prov_Auto!$D$3:$D1000, "&lt;="&amp;EOMONTH(DATE(L$1,L$2,1),0)))</f>
        <v/>
      </c>
      <c r="M148" s="48" t="str">
        <f>IF($D148="","", (SUMIFS(Transacoes!$D$3:$D1000,Transacoes!$C$3:$C1000,$D148,Transacoes!$B$3:$B1000,"C", Transacoes!$A$3:$A1000, "&lt;"&amp;EOMONTH(DATE(M$1,M$2,1),0))-SUMIFS(Transacoes!$D$3:$D1000,Transacoes!$C$3:$C1000,$D148,Transacoes!$B$3:$B1000,"V", Transacoes!$A$3:$A1000, "&lt;"&amp;EOMONTH(DATE(M$1,M$2,1),0)))*SUMIFS(Prov_Auto!$E$3:$E1000, Prov_Auto!$A$3:$A1000, $D148, Prov_Auto!$D$3:$D1000,"&gt;="&amp;DATE(M$1,M$2,1),Prov_Auto!$D$3:$D1000, "&lt;="&amp;EOMONTH(DATE(M$1,M$2,1),0)))</f>
        <v/>
      </c>
      <c r="N148" s="48" t="str">
        <f>IF($D148="","", (SUMIFS(Transacoes!$D$3:$D1000,Transacoes!$C$3:$C1000,$D148,Transacoes!$B$3:$B1000,"C", Transacoes!$A$3:$A1000, "&lt;"&amp;EOMONTH(DATE(N$1,N$2,1),0))-SUMIFS(Transacoes!$D$3:$D1000,Transacoes!$C$3:$C1000,$D148,Transacoes!$B$3:$B1000,"V", Transacoes!$A$3:$A1000, "&lt;"&amp;EOMONTH(DATE(N$1,N$2,1),0)))*SUMIFS(Prov_Auto!$E$3:$E1000, Prov_Auto!$A$3:$A1000, $D148, Prov_Auto!$D$3:$D1000,"&gt;="&amp;DATE(N$1,N$2,1),Prov_Auto!$D$3:$D1000, "&lt;="&amp;EOMONTH(DATE(N$1,N$2,1),0)))</f>
        <v/>
      </c>
      <c r="O148" s="48" t="str">
        <f>IF($D148="","", (SUMIFS(Transacoes!$D$3:$D1000,Transacoes!$C$3:$C1000,$D148,Transacoes!$B$3:$B1000,"C", Transacoes!$A$3:$A1000, "&lt;"&amp;EOMONTH(DATE(O$1,O$2,1),0))-SUMIFS(Transacoes!$D$3:$D1000,Transacoes!$C$3:$C1000,$D148,Transacoes!$B$3:$B1000,"V", Transacoes!$A$3:$A1000, "&lt;"&amp;EOMONTH(DATE(O$1,O$2,1),0)))*SUMIFS(Prov_Auto!$E$3:$E1000, Prov_Auto!$A$3:$A1000, $D148, Prov_Auto!$D$3:$D1000,"&gt;="&amp;DATE(O$1,O$2,1),Prov_Auto!$D$3:$D1000, "&lt;="&amp;EOMONTH(DATE(O$1,O$2,1),0)))</f>
        <v/>
      </c>
      <c r="P148" s="48" t="str">
        <f>IF($D148="","", (SUMIFS(Transacoes!$D$3:$D1000,Transacoes!$C$3:$C1000,$D148,Transacoes!$B$3:$B1000,"C", Transacoes!$A$3:$A1000, "&lt;"&amp;EOMONTH(DATE(P$1,P$2,1),0))-SUMIFS(Transacoes!$D$3:$D1000,Transacoes!$C$3:$C1000,$D148,Transacoes!$B$3:$B1000,"V", Transacoes!$A$3:$A1000, "&lt;"&amp;EOMONTH(DATE(P$1,P$2,1),0)))*SUMIFS(Prov_Auto!$E$3:$E1000, Prov_Auto!$A$3:$A1000, $D148, Prov_Auto!$D$3:$D1000,"&gt;="&amp;DATE(P$1,P$2,1),Prov_Auto!$D$3:$D1000, "&lt;="&amp;EOMONTH(DATE(P$1,P$2,1),0)))</f>
        <v/>
      </c>
      <c r="Q148" s="48" t="str">
        <f>IF($D148="","", (SUMIFS(Transacoes!$D$3:$D1000,Transacoes!$C$3:$C1000,$D148,Transacoes!$B$3:$B1000,"C", Transacoes!$A$3:$A1000, "&lt;"&amp;EOMONTH(DATE(Q$1,Q$2,1),0))-SUMIFS(Transacoes!$D$3:$D1000,Transacoes!$C$3:$C1000,$D148,Transacoes!$B$3:$B1000,"V", Transacoes!$A$3:$A1000, "&lt;"&amp;EOMONTH(DATE(Q$1,Q$2,1),0)))*SUMIFS(Prov_Auto!$E$3:$E1000, Prov_Auto!$A$3:$A1000, $D148, Prov_Auto!$D$3:$D1000,"&gt;="&amp;DATE(Q$1,Q$2,1),Prov_Auto!$D$3:$D1000, "&lt;="&amp;EOMONTH(DATE(Q$1,Q$2,1),0)))</f>
        <v/>
      </c>
      <c r="R148" s="47"/>
    </row>
    <row r="149">
      <c r="A149" s="47"/>
      <c r="B149" s="47"/>
      <c r="C149" s="47"/>
      <c r="D149" s="87"/>
      <c r="E149" s="48" t="str">
        <f>IF($D149="","", (SUMIFS(Transacoes!$D$3:$D1000,Transacoes!$C$3:$C1000,$D149,Transacoes!$B$3:$B1000,"C", Transacoes!$A$3:$A1000, "&lt;"&amp;EOMONTH(DATE(E$1,E$2,1),0))-SUMIFS(Transacoes!$D$3:$D1000,Transacoes!$C$3:$C1000,$D149,Transacoes!$B$3:$B1000,"V", Transacoes!$A$3:$A1000, "&lt;"&amp;EOMONTH(DATE(E$1,E$2,1),0)))*SUMIFS(Prov_Auto!$E$3:$E1000, Prov_Auto!$A$3:$A1000, $D149, Prov_Auto!$D$3:$D1000,"&gt;="&amp;DATE(E$1,E$2,1),Prov_Auto!$D$3:$D1000, "&lt;="&amp;EOMONTH(DATE(E$1,E$2,1),0)))</f>
        <v/>
      </c>
      <c r="F149" s="48" t="str">
        <f>IF($D149="","", (SUMIFS(Transacoes!$D$3:$D1000,Transacoes!$C$3:$C1000,$D149,Transacoes!$B$3:$B1000,"C", Transacoes!$A$3:$A1000, "&lt;"&amp;EOMONTH(DATE(F$1,F$2,1),0))-SUMIFS(Transacoes!$D$3:$D1000,Transacoes!$C$3:$C1000,$D149,Transacoes!$B$3:$B1000,"V", Transacoes!$A$3:$A1000, "&lt;"&amp;EOMONTH(DATE(F$1,F$2,1),0)))*SUMIFS(Prov_Auto!$E$3:$E1000, Prov_Auto!$A$3:$A1000, $D149, Prov_Auto!$D$3:$D1000,"&gt;="&amp;DATE(F$1,F$2,1),Prov_Auto!$D$3:$D1000, "&lt;="&amp;EOMONTH(DATE(F$1,F$2,1),0)))</f>
        <v/>
      </c>
      <c r="G149" s="48" t="str">
        <f>IF($D149="","", (SUMIFS(Transacoes!$D$3:$D1000,Transacoes!$C$3:$C1000,$D149,Transacoes!$B$3:$B1000,"C", Transacoes!$A$3:$A1000, "&lt;"&amp;EOMONTH(DATE(G$1,G$2,1),0))-SUMIFS(Transacoes!$D$3:$D1000,Transacoes!$C$3:$C1000,$D149,Transacoes!$B$3:$B1000,"V", Transacoes!$A$3:$A1000, "&lt;"&amp;EOMONTH(DATE(G$1,G$2,1),0)))*SUMIFS(Prov_Auto!$E$3:$E1000, Prov_Auto!$A$3:$A1000, $D149, Prov_Auto!$D$3:$D1000,"&gt;="&amp;DATE(G$1,G$2,1),Prov_Auto!$D$3:$D1000, "&lt;="&amp;EOMONTH(DATE(G$1,G$2,1),0)))</f>
        <v/>
      </c>
      <c r="H149" s="48" t="str">
        <f>IF($D149="","", (SUMIFS(Transacoes!$D$3:$D1000,Transacoes!$C$3:$C1000,$D149,Transacoes!$B$3:$B1000,"C", Transacoes!$A$3:$A1000, "&lt;"&amp;EOMONTH(DATE(H$1,H$2,1),0))-SUMIFS(Transacoes!$D$3:$D1000,Transacoes!$C$3:$C1000,$D149,Transacoes!$B$3:$B1000,"V", Transacoes!$A$3:$A1000, "&lt;"&amp;EOMONTH(DATE(H$1,H$2,1),0)))*SUMIFS(Prov_Auto!$E$3:$E1000, Prov_Auto!$A$3:$A1000, $D149, Prov_Auto!$D$3:$D1000,"&gt;="&amp;DATE(H$1,H$2,1),Prov_Auto!$D$3:$D1000, "&lt;="&amp;EOMONTH(DATE(H$1,H$2,1),0)))</f>
        <v/>
      </c>
      <c r="I149" s="48" t="str">
        <f>IF($D149="","", (SUMIFS(Transacoes!$D$3:$D1000,Transacoes!$C$3:$C1000,$D149,Transacoes!$B$3:$B1000,"C", Transacoes!$A$3:$A1000, "&lt;"&amp;EOMONTH(DATE(I$1,I$2,1),0))-SUMIFS(Transacoes!$D$3:$D1000,Transacoes!$C$3:$C1000,$D149,Transacoes!$B$3:$B1000,"V", Transacoes!$A$3:$A1000, "&lt;"&amp;EOMONTH(DATE(I$1,I$2,1),0)))*SUMIFS(Prov_Auto!$E$3:$E1000, Prov_Auto!$A$3:$A1000, $D149, Prov_Auto!$D$3:$D1000,"&gt;="&amp;DATE(I$1,I$2,1),Prov_Auto!$D$3:$D1000, "&lt;="&amp;EOMONTH(DATE(I$1,I$2,1),0)))</f>
        <v/>
      </c>
      <c r="J149" s="48" t="str">
        <f>IF($D149="","", (SUMIFS(Transacoes!$D$3:$D1000,Transacoes!$C$3:$C1000,$D149,Transacoes!$B$3:$B1000,"C", Transacoes!$A$3:$A1000, "&lt;"&amp;EOMONTH(DATE(J$1,J$2,1),0))-SUMIFS(Transacoes!$D$3:$D1000,Transacoes!$C$3:$C1000,$D149,Transacoes!$B$3:$B1000,"V", Transacoes!$A$3:$A1000, "&lt;"&amp;EOMONTH(DATE(J$1,J$2,1),0)))*SUMIFS(Prov_Auto!$E$3:$E1000, Prov_Auto!$A$3:$A1000, $D149, Prov_Auto!$D$3:$D1000,"&gt;="&amp;DATE(J$1,J$2,1),Prov_Auto!$D$3:$D1000, "&lt;="&amp;EOMONTH(DATE(J$1,J$2,1),0)))</f>
        <v/>
      </c>
      <c r="K149" s="48" t="str">
        <f>IF($D149="","", (SUMIFS(Transacoes!$D$3:$D1000,Transacoes!$C$3:$C1000,$D149,Transacoes!$B$3:$B1000,"C", Transacoes!$A$3:$A1000, "&lt;"&amp;EOMONTH(DATE(K$1,K$2,1),0))-SUMIFS(Transacoes!$D$3:$D1000,Transacoes!$C$3:$C1000,$D149,Transacoes!$B$3:$B1000,"V", Transacoes!$A$3:$A1000, "&lt;"&amp;EOMONTH(DATE(K$1,K$2,1),0)))*SUMIFS(Prov_Auto!$E$3:$E1000, Prov_Auto!$A$3:$A1000, $D149, Prov_Auto!$D$3:$D1000,"&gt;="&amp;DATE(K$1,K$2,1),Prov_Auto!$D$3:$D1000, "&lt;="&amp;EOMONTH(DATE(K$1,K$2,1),0)))</f>
        <v/>
      </c>
      <c r="L149" s="48" t="str">
        <f>IF($D149="","", (SUMIFS(Transacoes!$D$3:$D1000,Transacoes!$C$3:$C1000,$D149,Transacoes!$B$3:$B1000,"C", Transacoes!$A$3:$A1000, "&lt;"&amp;EOMONTH(DATE(L$1,L$2,1),0))-SUMIFS(Transacoes!$D$3:$D1000,Transacoes!$C$3:$C1000,$D149,Transacoes!$B$3:$B1000,"V", Transacoes!$A$3:$A1000, "&lt;"&amp;EOMONTH(DATE(L$1,L$2,1),0)))*SUMIFS(Prov_Auto!$E$3:$E1000, Prov_Auto!$A$3:$A1000, $D149, Prov_Auto!$D$3:$D1000,"&gt;="&amp;DATE(L$1,L$2,1),Prov_Auto!$D$3:$D1000, "&lt;="&amp;EOMONTH(DATE(L$1,L$2,1),0)))</f>
        <v/>
      </c>
      <c r="M149" s="48" t="str">
        <f>IF($D149="","", (SUMIFS(Transacoes!$D$3:$D1000,Transacoes!$C$3:$C1000,$D149,Transacoes!$B$3:$B1000,"C", Transacoes!$A$3:$A1000, "&lt;"&amp;EOMONTH(DATE(M$1,M$2,1),0))-SUMIFS(Transacoes!$D$3:$D1000,Transacoes!$C$3:$C1000,$D149,Transacoes!$B$3:$B1000,"V", Transacoes!$A$3:$A1000, "&lt;"&amp;EOMONTH(DATE(M$1,M$2,1),0)))*SUMIFS(Prov_Auto!$E$3:$E1000, Prov_Auto!$A$3:$A1000, $D149, Prov_Auto!$D$3:$D1000,"&gt;="&amp;DATE(M$1,M$2,1),Prov_Auto!$D$3:$D1000, "&lt;="&amp;EOMONTH(DATE(M$1,M$2,1),0)))</f>
        <v/>
      </c>
      <c r="N149" s="48" t="str">
        <f>IF($D149="","", (SUMIFS(Transacoes!$D$3:$D1000,Transacoes!$C$3:$C1000,$D149,Transacoes!$B$3:$B1000,"C", Transacoes!$A$3:$A1000, "&lt;"&amp;EOMONTH(DATE(N$1,N$2,1),0))-SUMIFS(Transacoes!$D$3:$D1000,Transacoes!$C$3:$C1000,$D149,Transacoes!$B$3:$B1000,"V", Transacoes!$A$3:$A1000, "&lt;"&amp;EOMONTH(DATE(N$1,N$2,1),0)))*SUMIFS(Prov_Auto!$E$3:$E1000, Prov_Auto!$A$3:$A1000, $D149, Prov_Auto!$D$3:$D1000,"&gt;="&amp;DATE(N$1,N$2,1),Prov_Auto!$D$3:$D1000, "&lt;="&amp;EOMONTH(DATE(N$1,N$2,1),0)))</f>
        <v/>
      </c>
      <c r="O149" s="48" t="str">
        <f>IF($D149="","", (SUMIFS(Transacoes!$D$3:$D1000,Transacoes!$C$3:$C1000,$D149,Transacoes!$B$3:$B1000,"C", Transacoes!$A$3:$A1000, "&lt;"&amp;EOMONTH(DATE(O$1,O$2,1),0))-SUMIFS(Transacoes!$D$3:$D1000,Transacoes!$C$3:$C1000,$D149,Transacoes!$B$3:$B1000,"V", Transacoes!$A$3:$A1000, "&lt;"&amp;EOMONTH(DATE(O$1,O$2,1),0)))*SUMIFS(Prov_Auto!$E$3:$E1000, Prov_Auto!$A$3:$A1000, $D149, Prov_Auto!$D$3:$D1000,"&gt;="&amp;DATE(O$1,O$2,1),Prov_Auto!$D$3:$D1000, "&lt;="&amp;EOMONTH(DATE(O$1,O$2,1),0)))</f>
        <v/>
      </c>
      <c r="P149" s="48" t="str">
        <f>IF($D149="","", (SUMIFS(Transacoes!$D$3:$D1000,Transacoes!$C$3:$C1000,$D149,Transacoes!$B$3:$B1000,"C", Transacoes!$A$3:$A1000, "&lt;"&amp;EOMONTH(DATE(P$1,P$2,1),0))-SUMIFS(Transacoes!$D$3:$D1000,Transacoes!$C$3:$C1000,$D149,Transacoes!$B$3:$B1000,"V", Transacoes!$A$3:$A1000, "&lt;"&amp;EOMONTH(DATE(P$1,P$2,1),0)))*SUMIFS(Prov_Auto!$E$3:$E1000, Prov_Auto!$A$3:$A1000, $D149, Prov_Auto!$D$3:$D1000,"&gt;="&amp;DATE(P$1,P$2,1),Prov_Auto!$D$3:$D1000, "&lt;="&amp;EOMONTH(DATE(P$1,P$2,1),0)))</f>
        <v/>
      </c>
      <c r="Q149" s="48" t="str">
        <f>IF($D149="","", (SUMIFS(Transacoes!$D$3:$D1000,Transacoes!$C$3:$C1000,$D149,Transacoes!$B$3:$B1000,"C", Transacoes!$A$3:$A1000, "&lt;"&amp;EOMONTH(DATE(Q$1,Q$2,1),0))-SUMIFS(Transacoes!$D$3:$D1000,Transacoes!$C$3:$C1000,$D149,Transacoes!$B$3:$B1000,"V", Transacoes!$A$3:$A1000, "&lt;"&amp;EOMONTH(DATE(Q$1,Q$2,1),0)))*SUMIFS(Prov_Auto!$E$3:$E1000, Prov_Auto!$A$3:$A1000, $D149, Prov_Auto!$D$3:$D1000,"&gt;="&amp;DATE(Q$1,Q$2,1),Prov_Auto!$D$3:$D1000, "&lt;="&amp;EOMONTH(DATE(Q$1,Q$2,1),0)))</f>
        <v/>
      </c>
      <c r="R149" s="47"/>
    </row>
    <row r="150">
      <c r="A150" s="47"/>
      <c r="B150" s="47"/>
      <c r="C150" s="47"/>
      <c r="D150" s="87"/>
      <c r="E150" s="48" t="str">
        <f>IF($D150="","", (SUMIFS(Transacoes!$D$3:$D1000,Transacoes!$C$3:$C1000,$D150,Transacoes!$B$3:$B1000,"C", Transacoes!$A$3:$A1000, "&lt;"&amp;EOMONTH(DATE(E$1,E$2,1),0))-SUMIFS(Transacoes!$D$3:$D1000,Transacoes!$C$3:$C1000,$D150,Transacoes!$B$3:$B1000,"V", Transacoes!$A$3:$A1000, "&lt;"&amp;EOMONTH(DATE(E$1,E$2,1),0)))*SUMIFS(Prov_Auto!$E$3:$E1000, Prov_Auto!$A$3:$A1000, $D150, Prov_Auto!$D$3:$D1000,"&gt;="&amp;DATE(E$1,E$2,1),Prov_Auto!$D$3:$D1000, "&lt;="&amp;EOMONTH(DATE(E$1,E$2,1),0)))</f>
        <v/>
      </c>
      <c r="F150" s="48" t="str">
        <f>IF($D150="","", (SUMIFS(Transacoes!$D$3:$D1000,Transacoes!$C$3:$C1000,$D150,Transacoes!$B$3:$B1000,"C", Transacoes!$A$3:$A1000, "&lt;"&amp;EOMONTH(DATE(F$1,F$2,1),0))-SUMIFS(Transacoes!$D$3:$D1000,Transacoes!$C$3:$C1000,$D150,Transacoes!$B$3:$B1000,"V", Transacoes!$A$3:$A1000, "&lt;"&amp;EOMONTH(DATE(F$1,F$2,1),0)))*SUMIFS(Prov_Auto!$E$3:$E1000, Prov_Auto!$A$3:$A1000, $D150, Prov_Auto!$D$3:$D1000,"&gt;="&amp;DATE(F$1,F$2,1),Prov_Auto!$D$3:$D1000, "&lt;="&amp;EOMONTH(DATE(F$1,F$2,1),0)))</f>
        <v/>
      </c>
      <c r="G150" s="48" t="str">
        <f>IF($D150="","", (SUMIFS(Transacoes!$D$3:$D1000,Transacoes!$C$3:$C1000,$D150,Transacoes!$B$3:$B1000,"C", Transacoes!$A$3:$A1000, "&lt;"&amp;EOMONTH(DATE(G$1,G$2,1),0))-SUMIFS(Transacoes!$D$3:$D1000,Transacoes!$C$3:$C1000,$D150,Transacoes!$B$3:$B1000,"V", Transacoes!$A$3:$A1000, "&lt;"&amp;EOMONTH(DATE(G$1,G$2,1),0)))*SUMIFS(Prov_Auto!$E$3:$E1000, Prov_Auto!$A$3:$A1000, $D150, Prov_Auto!$D$3:$D1000,"&gt;="&amp;DATE(G$1,G$2,1),Prov_Auto!$D$3:$D1000, "&lt;="&amp;EOMONTH(DATE(G$1,G$2,1),0)))</f>
        <v/>
      </c>
      <c r="H150" s="48" t="str">
        <f>IF($D150="","", (SUMIFS(Transacoes!$D$3:$D1000,Transacoes!$C$3:$C1000,$D150,Transacoes!$B$3:$B1000,"C", Transacoes!$A$3:$A1000, "&lt;"&amp;EOMONTH(DATE(H$1,H$2,1),0))-SUMIFS(Transacoes!$D$3:$D1000,Transacoes!$C$3:$C1000,$D150,Transacoes!$B$3:$B1000,"V", Transacoes!$A$3:$A1000, "&lt;"&amp;EOMONTH(DATE(H$1,H$2,1),0)))*SUMIFS(Prov_Auto!$E$3:$E1000, Prov_Auto!$A$3:$A1000, $D150, Prov_Auto!$D$3:$D1000,"&gt;="&amp;DATE(H$1,H$2,1),Prov_Auto!$D$3:$D1000, "&lt;="&amp;EOMONTH(DATE(H$1,H$2,1),0)))</f>
        <v/>
      </c>
      <c r="I150" s="48" t="str">
        <f>IF($D150="","", (SUMIFS(Transacoes!$D$3:$D1000,Transacoes!$C$3:$C1000,$D150,Transacoes!$B$3:$B1000,"C", Transacoes!$A$3:$A1000, "&lt;"&amp;EOMONTH(DATE(I$1,I$2,1),0))-SUMIFS(Transacoes!$D$3:$D1000,Transacoes!$C$3:$C1000,$D150,Transacoes!$B$3:$B1000,"V", Transacoes!$A$3:$A1000, "&lt;"&amp;EOMONTH(DATE(I$1,I$2,1),0)))*SUMIFS(Prov_Auto!$E$3:$E1000, Prov_Auto!$A$3:$A1000, $D150, Prov_Auto!$D$3:$D1000,"&gt;="&amp;DATE(I$1,I$2,1),Prov_Auto!$D$3:$D1000, "&lt;="&amp;EOMONTH(DATE(I$1,I$2,1),0)))</f>
        <v/>
      </c>
      <c r="J150" s="48" t="str">
        <f>IF($D150="","", (SUMIFS(Transacoes!$D$3:$D1000,Transacoes!$C$3:$C1000,$D150,Transacoes!$B$3:$B1000,"C", Transacoes!$A$3:$A1000, "&lt;"&amp;EOMONTH(DATE(J$1,J$2,1),0))-SUMIFS(Transacoes!$D$3:$D1000,Transacoes!$C$3:$C1000,$D150,Transacoes!$B$3:$B1000,"V", Transacoes!$A$3:$A1000, "&lt;"&amp;EOMONTH(DATE(J$1,J$2,1),0)))*SUMIFS(Prov_Auto!$E$3:$E1000, Prov_Auto!$A$3:$A1000, $D150, Prov_Auto!$D$3:$D1000,"&gt;="&amp;DATE(J$1,J$2,1),Prov_Auto!$D$3:$D1000, "&lt;="&amp;EOMONTH(DATE(J$1,J$2,1),0)))</f>
        <v/>
      </c>
      <c r="K150" s="48" t="str">
        <f>IF($D150="","", (SUMIFS(Transacoes!$D$3:$D1000,Transacoes!$C$3:$C1000,$D150,Transacoes!$B$3:$B1000,"C", Transacoes!$A$3:$A1000, "&lt;"&amp;EOMONTH(DATE(K$1,K$2,1),0))-SUMIFS(Transacoes!$D$3:$D1000,Transacoes!$C$3:$C1000,$D150,Transacoes!$B$3:$B1000,"V", Transacoes!$A$3:$A1000, "&lt;"&amp;EOMONTH(DATE(K$1,K$2,1),0)))*SUMIFS(Prov_Auto!$E$3:$E1000, Prov_Auto!$A$3:$A1000, $D150, Prov_Auto!$D$3:$D1000,"&gt;="&amp;DATE(K$1,K$2,1),Prov_Auto!$D$3:$D1000, "&lt;="&amp;EOMONTH(DATE(K$1,K$2,1),0)))</f>
        <v/>
      </c>
      <c r="L150" s="48" t="str">
        <f>IF($D150="","", (SUMIFS(Transacoes!$D$3:$D1000,Transacoes!$C$3:$C1000,$D150,Transacoes!$B$3:$B1000,"C", Transacoes!$A$3:$A1000, "&lt;"&amp;EOMONTH(DATE(L$1,L$2,1),0))-SUMIFS(Transacoes!$D$3:$D1000,Transacoes!$C$3:$C1000,$D150,Transacoes!$B$3:$B1000,"V", Transacoes!$A$3:$A1000, "&lt;"&amp;EOMONTH(DATE(L$1,L$2,1),0)))*SUMIFS(Prov_Auto!$E$3:$E1000, Prov_Auto!$A$3:$A1000, $D150, Prov_Auto!$D$3:$D1000,"&gt;="&amp;DATE(L$1,L$2,1),Prov_Auto!$D$3:$D1000, "&lt;="&amp;EOMONTH(DATE(L$1,L$2,1),0)))</f>
        <v/>
      </c>
      <c r="M150" s="48" t="str">
        <f>IF($D150="","", (SUMIFS(Transacoes!$D$3:$D1000,Transacoes!$C$3:$C1000,$D150,Transacoes!$B$3:$B1000,"C", Transacoes!$A$3:$A1000, "&lt;"&amp;EOMONTH(DATE(M$1,M$2,1),0))-SUMIFS(Transacoes!$D$3:$D1000,Transacoes!$C$3:$C1000,$D150,Transacoes!$B$3:$B1000,"V", Transacoes!$A$3:$A1000, "&lt;"&amp;EOMONTH(DATE(M$1,M$2,1),0)))*SUMIFS(Prov_Auto!$E$3:$E1000, Prov_Auto!$A$3:$A1000, $D150, Prov_Auto!$D$3:$D1000,"&gt;="&amp;DATE(M$1,M$2,1),Prov_Auto!$D$3:$D1000, "&lt;="&amp;EOMONTH(DATE(M$1,M$2,1),0)))</f>
        <v/>
      </c>
      <c r="N150" s="48" t="str">
        <f>IF($D150="","", (SUMIFS(Transacoes!$D$3:$D1000,Transacoes!$C$3:$C1000,$D150,Transacoes!$B$3:$B1000,"C", Transacoes!$A$3:$A1000, "&lt;"&amp;EOMONTH(DATE(N$1,N$2,1),0))-SUMIFS(Transacoes!$D$3:$D1000,Transacoes!$C$3:$C1000,$D150,Transacoes!$B$3:$B1000,"V", Transacoes!$A$3:$A1000, "&lt;"&amp;EOMONTH(DATE(N$1,N$2,1),0)))*SUMIFS(Prov_Auto!$E$3:$E1000, Prov_Auto!$A$3:$A1000, $D150, Prov_Auto!$D$3:$D1000,"&gt;="&amp;DATE(N$1,N$2,1),Prov_Auto!$D$3:$D1000, "&lt;="&amp;EOMONTH(DATE(N$1,N$2,1),0)))</f>
        <v/>
      </c>
      <c r="O150" s="48" t="str">
        <f>IF($D150="","", (SUMIFS(Transacoes!$D$3:$D1000,Transacoes!$C$3:$C1000,$D150,Transacoes!$B$3:$B1000,"C", Transacoes!$A$3:$A1000, "&lt;"&amp;EOMONTH(DATE(O$1,O$2,1),0))-SUMIFS(Transacoes!$D$3:$D1000,Transacoes!$C$3:$C1000,$D150,Transacoes!$B$3:$B1000,"V", Transacoes!$A$3:$A1000, "&lt;"&amp;EOMONTH(DATE(O$1,O$2,1),0)))*SUMIFS(Prov_Auto!$E$3:$E1000, Prov_Auto!$A$3:$A1000, $D150, Prov_Auto!$D$3:$D1000,"&gt;="&amp;DATE(O$1,O$2,1),Prov_Auto!$D$3:$D1000, "&lt;="&amp;EOMONTH(DATE(O$1,O$2,1),0)))</f>
        <v/>
      </c>
      <c r="P150" s="48" t="str">
        <f>IF($D150="","", (SUMIFS(Transacoes!$D$3:$D1000,Transacoes!$C$3:$C1000,$D150,Transacoes!$B$3:$B1000,"C", Transacoes!$A$3:$A1000, "&lt;"&amp;EOMONTH(DATE(P$1,P$2,1),0))-SUMIFS(Transacoes!$D$3:$D1000,Transacoes!$C$3:$C1000,$D150,Transacoes!$B$3:$B1000,"V", Transacoes!$A$3:$A1000, "&lt;"&amp;EOMONTH(DATE(P$1,P$2,1),0)))*SUMIFS(Prov_Auto!$E$3:$E1000, Prov_Auto!$A$3:$A1000, $D150, Prov_Auto!$D$3:$D1000,"&gt;="&amp;DATE(P$1,P$2,1),Prov_Auto!$D$3:$D1000, "&lt;="&amp;EOMONTH(DATE(P$1,P$2,1),0)))</f>
        <v/>
      </c>
      <c r="Q150" s="48" t="str">
        <f>IF($D150="","", (SUMIFS(Transacoes!$D$3:$D1000,Transacoes!$C$3:$C1000,$D150,Transacoes!$B$3:$B1000,"C", Transacoes!$A$3:$A1000, "&lt;"&amp;EOMONTH(DATE(Q$1,Q$2,1),0))-SUMIFS(Transacoes!$D$3:$D1000,Transacoes!$C$3:$C1000,$D150,Transacoes!$B$3:$B1000,"V", Transacoes!$A$3:$A1000, "&lt;"&amp;EOMONTH(DATE(Q$1,Q$2,1),0)))*SUMIFS(Prov_Auto!$E$3:$E1000, Prov_Auto!$A$3:$A1000, $D150, Prov_Auto!$D$3:$D1000,"&gt;="&amp;DATE(Q$1,Q$2,1),Prov_Auto!$D$3:$D1000, "&lt;="&amp;EOMONTH(DATE(Q$1,Q$2,1),0)))</f>
        <v/>
      </c>
      <c r="R150" s="47"/>
    </row>
    <row r="151">
      <c r="A151" s="47"/>
      <c r="B151" s="47"/>
      <c r="C151" s="47"/>
      <c r="D151" s="87"/>
      <c r="E151" s="48" t="str">
        <f>IF($D151="","", (SUMIFS(Transacoes!$D$3:$D1000,Transacoes!$C$3:$C1000,$D151,Transacoes!$B$3:$B1000,"C", Transacoes!$A$3:$A1000, "&lt;"&amp;EOMONTH(DATE(E$1,E$2,1),0))-SUMIFS(Transacoes!$D$3:$D1000,Transacoes!$C$3:$C1000,$D151,Transacoes!$B$3:$B1000,"V", Transacoes!$A$3:$A1000, "&lt;"&amp;EOMONTH(DATE(E$1,E$2,1),0)))*SUMIFS(Prov_Auto!$E$3:$E1000, Prov_Auto!$A$3:$A1000, $D151, Prov_Auto!$D$3:$D1000,"&gt;="&amp;DATE(E$1,E$2,1),Prov_Auto!$D$3:$D1000, "&lt;="&amp;EOMONTH(DATE(E$1,E$2,1),0)))</f>
        <v/>
      </c>
      <c r="F151" s="48" t="str">
        <f>IF($D151="","", (SUMIFS(Transacoes!$D$3:$D1000,Transacoes!$C$3:$C1000,$D151,Transacoes!$B$3:$B1000,"C", Transacoes!$A$3:$A1000, "&lt;"&amp;EOMONTH(DATE(F$1,F$2,1),0))-SUMIFS(Transacoes!$D$3:$D1000,Transacoes!$C$3:$C1000,$D151,Transacoes!$B$3:$B1000,"V", Transacoes!$A$3:$A1000, "&lt;"&amp;EOMONTH(DATE(F$1,F$2,1),0)))*SUMIFS(Prov_Auto!$E$3:$E1000, Prov_Auto!$A$3:$A1000, $D151, Prov_Auto!$D$3:$D1000,"&gt;="&amp;DATE(F$1,F$2,1),Prov_Auto!$D$3:$D1000, "&lt;="&amp;EOMONTH(DATE(F$1,F$2,1),0)))</f>
        <v/>
      </c>
      <c r="G151" s="48" t="str">
        <f>IF($D151="","", (SUMIFS(Transacoes!$D$3:$D1000,Transacoes!$C$3:$C1000,$D151,Transacoes!$B$3:$B1000,"C", Transacoes!$A$3:$A1000, "&lt;"&amp;EOMONTH(DATE(G$1,G$2,1),0))-SUMIFS(Transacoes!$D$3:$D1000,Transacoes!$C$3:$C1000,$D151,Transacoes!$B$3:$B1000,"V", Transacoes!$A$3:$A1000, "&lt;"&amp;EOMONTH(DATE(G$1,G$2,1),0)))*SUMIFS(Prov_Auto!$E$3:$E1000, Prov_Auto!$A$3:$A1000, $D151, Prov_Auto!$D$3:$D1000,"&gt;="&amp;DATE(G$1,G$2,1),Prov_Auto!$D$3:$D1000, "&lt;="&amp;EOMONTH(DATE(G$1,G$2,1),0)))</f>
        <v/>
      </c>
      <c r="H151" s="48" t="str">
        <f>IF($D151="","", (SUMIFS(Transacoes!$D$3:$D1000,Transacoes!$C$3:$C1000,$D151,Transacoes!$B$3:$B1000,"C", Transacoes!$A$3:$A1000, "&lt;"&amp;EOMONTH(DATE(H$1,H$2,1),0))-SUMIFS(Transacoes!$D$3:$D1000,Transacoes!$C$3:$C1000,$D151,Transacoes!$B$3:$B1000,"V", Transacoes!$A$3:$A1000, "&lt;"&amp;EOMONTH(DATE(H$1,H$2,1),0)))*SUMIFS(Prov_Auto!$E$3:$E1000, Prov_Auto!$A$3:$A1000, $D151, Prov_Auto!$D$3:$D1000,"&gt;="&amp;DATE(H$1,H$2,1),Prov_Auto!$D$3:$D1000, "&lt;="&amp;EOMONTH(DATE(H$1,H$2,1),0)))</f>
        <v/>
      </c>
      <c r="I151" s="48" t="str">
        <f>IF($D151="","", (SUMIFS(Transacoes!$D$3:$D1000,Transacoes!$C$3:$C1000,$D151,Transacoes!$B$3:$B1000,"C", Transacoes!$A$3:$A1000, "&lt;"&amp;EOMONTH(DATE(I$1,I$2,1),0))-SUMIFS(Transacoes!$D$3:$D1000,Transacoes!$C$3:$C1000,$D151,Transacoes!$B$3:$B1000,"V", Transacoes!$A$3:$A1000, "&lt;"&amp;EOMONTH(DATE(I$1,I$2,1),0)))*SUMIFS(Prov_Auto!$E$3:$E1000, Prov_Auto!$A$3:$A1000, $D151, Prov_Auto!$D$3:$D1000,"&gt;="&amp;DATE(I$1,I$2,1),Prov_Auto!$D$3:$D1000, "&lt;="&amp;EOMONTH(DATE(I$1,I$2,1),0)))</f>
        <v/>
      </c>
      <c r="J151" s="48" t="str">
        <f>IF($D151="","", (SUMIFS(Transacoes!$D$3:$D1000,Transacoes!$C$3:$C1000,$D151,Transacoes!$B$3:$B1000,"C", Transacoes!$A$3:$A1000, "&lt;"&amp;EOMONTH(DATE(J$1,J$2,1),0))-SUMIFS(Transacoes!$D$3:$D1000,Transacoes!$C$3:$C1000,$D151,Transacoes!$B$3:$B1000,"V", Transacoes!$A$3:$A1000, "&lt;"&amp;EOMONTH(DATE(J$1,J$2,1),0)))*SUMIFS(Prov_Auto!$E$3:$E1000, Prov_Auto!$A$3:$A1000, $D151, Prov_Auto!$D$3:$D1000,"&gt;="&amp;DATE(J$1,J$2,1),Prov_Auto!$D$3:$D1000, "&lt;="&amp;EOMONTH(DATE(J$1,J$2,1),0)))</f>
        <v/>
      </c>
      <c r="K151" s="48" t="str">
        <f>IF($D151="","", (SUMIFS(Transacoes!$D$3:$D1000,Transacoes!$C$3:$C1000,$D151,Transacoes!$B$3:$B1000,"C", Transacoes!$A$3:$A1000, "&lt;"&amp;EOMONTH(DATE(K$1,K$2,1),0))-SUMIFS(Transacoes!$D$3:$D1000,Transacoes!$C$3:$C1000,$D151,Transacoes!$B$3:$B1000,"V", Transacoes!$A$3:$A1000, "&lt;"&amp;EOMONTH(DATE(K$1,K$2,1),0)))*SUMIFS(Prov_Auto!$E$3:$E1000, Prov_Auto!$A$3:$A1000, $D151, Prov_Auto!$D$3:$D1000,"&gt;="&amp;DATE(K$1,K$2,1),Prov_Auto!$D$3:$D1000, "&lt;="&amp;EOMONTH(DATE(K$1,K$2,1),0)))</f>
        <v/>
      </c>
      <c r="L151" s="48" t="str">
        <f>IF($D151="","", (SUMIFS(Transacoes!$D$3:$D1000,Transacoes!$C$3:$C1000,$D151,Transacoes!$B$3:$B1000,"C", Transacoes!$A$3:$A1000, "&lt;"&amp;EOMONTH(DATE(L$1,L$2,1),0))-SUMIFS(Transacoes!$D$3:$D1000,Transacoes!$C$3:$C1000,$D151,Transacoes!$B$3:$B1000,"V", Transacoes!$A$3:$A1000, "&lt;"&amp;EOMONTH(DATE(L$1,L$2,1),0)))*SUMIFS(Prov_Auto!$E$3:$E1000, Prov_Auto!$A$3:$A1000, $D151, Prov_Auto!$D$3:$D1000,"&gt;="&amp;DATE(L$1,L$2,1),Prov_Auto!$D$3:$D1000, "&lt;="&amp;EOMONTH(DATE(L$1,L$2,1),0)))</f>
        <v/>
      </c>
      <c r="M151" s="48" t="str">
        <f>IF($D151="","", (SUMIFS(Transacoes!$D$3:$D1000,Transacoes!$C$3:$C1000,$D151,Transacoes!$B$3:$B1000,"C", Transacoes!$A$3:$A1000, "&lt;"&amp;EOMONTH(DATE(M$1,M$2,1),0))-SUMIFS(Transacoes!$D$3:$D1000,Transacoes!$C$3:$C1000,$D151,Transacoes!$B$3:$B1000,"V", Transacoes!$A$3:$A1000, "&lt;"&amp;EOMONTH(DATE(M$1,M$2,1),0)))*SUMIFS(Prov_Auto!$E$3:$E1000, Prov_Auto!$A$3:$A1000, $D151, Prov_Auto!$D$3:$D1000,"&gt;="&amp;DATE(M$1,M$2,1),Prov_Auto!$D$3:$D1000, "&lt;="&amp;EOMONTH(DATE(M$1,M$2,1),0)))</f>
        <v/>
      </c>
      <c r="N151" s="48" t="str">
        <f>IF($D151="","", (SUMIFS(Transacoes!$D$3:$D1000,Transacoes!$C$3:$C1000,$D151,Transacoes!$B$3:$B1000,"C", Transacoes!$A$3:$A1000, "&lt;"&amp;EOMONTH(DATE(N$1,N$2,1),0))-SUMIFS(Transacoes!$D$3:$D1000,Transacoes!$C$3:$C1000,$D151,Transacoes!$B$3:$B1000,"V", Transacoes!$A$3:$A1000, "&lt;"&amp;EOMONTH(DATE(N$1,N$2,1),0)))*SUMIFS(Prov_Auto!$E$3:$E1000, Prov_Auto!$A$3:$A1000, $D151, Prov_Auto!$D$3:$D1000,"&gt;="&amp;DATE(N$1,N$2,1),Prov_Auto!$D$3:$D1000, "&lt;="&amp;EOMONTH(DATE(N$1,N$2,1),0)))</f>
        <v/>
      </c>
      <c r="O151" s="48" t="str">
        <f>IF($D151="","", (SUMIFS(Transacoes!$D$3:$D1000,Transacoes!$C$3:$C1000,$D151,Transacoes!$B$3:$B1000,"C", Transacoes!$A$3:$A1000, "&lt;"&amp;EOMONTH(DATE(O$1,O$2,1),0))-SUMIFS(Transacoes!$D$3:$D1000,Transacoes!$C$3:$C1000,$D151,Transacoes!$B$3:$B1000,"V", Transacoes!$A$3:$A1000, "&lt;"&amp;EOMONTH(DATE(O$1,O$2,1),0)))*SUMIFS(Prov_Auto!$E$3:$E1000, Prov_Auto!$A$3:$A1000, $D151, Prov_Auto!$D$3:$D1000,"&gt;="&amp;DATE(O$1,O$2,1),Prov_Auto!$D$3:$D1000, "&lt;="&amp;EOMONTH(DATE(O$1,O$2,1),0)))</f>
        <v/>
      </c>
      <c r="P151" s="48" t="str">
        <f>IF($D151="","", (SUMIFS(Transacoes!$D$3:$D1000,Transacoes!$C$3:$C1000,$D151,Transacoes!$B$3:$B1000,"C", Transacoes!$A$3:$A1000, "&lt;"&amp;EOMONTH(DATE(P$1,P$2,1),0))-SUMIFS(Transacoes!$D$3:$D1000,Transacoes!$C$3:$C1000,$D151,Transacoes!$B$3:$B1000,"V", Transacoes!$A$3:$A1000, "&lt;"&amp;EOMONTH(DATE(P$1,P$2,1),0)))*SUMIFS(Prov_Auto!$E$3:$E1000, Prov_Auto!$A$3:$A1000, $D151, Prov_Auto!$D$3:$D1000,"&gt;="&amp;DATE(P$1,P$2,1),Prov_Auto!$D$3:$D1000, "&lt;="&amp;EOMONTH(DATE(P$1,P$2,1),0)))</f>
        <v/>
      </c>
      <c r="Q151" s="48" t="str">
        <f>IF($D151="","", (SUMIFS(Transacoes!$D$3:$D1000,Transacoes!$C$3:$C1000,$D151,Transacoes!$B$3:$B1000,"C", Transacoes!$A$3:$A1000, "&lt;"&amp;EOMONTH(DATE(Q$1,Q$2,1),0))-SUMIFS(Transacoes!$D$3:$D1000,Transacoes!$C$3:$C1000,$D151,Transacoes!$B$3:$B1000,"V", Transacoes!$A$3:$A1000, "&lt;"&amp;EOMONTH(DATE(Q$1,Q$2,1),0)))*SUMIFS(Prov_Auto!$E$3:$E1000, Prov_Auto!$A$3:$A1000, $D151, Prov_Auto!$D$3:$D1000,"&gt;="&amp;DATE(Q$1,Q$2,1),Prov_Auto!$D$3:$D1000, "&lt;="&amp;EOMONTH(DATE(Q$1,Q$2,1),0)))</f>
        <v/>
      </c>
      <c r="R151" s="47"/>
    </row>
    <row r="152">
      <c r="A152" s="47"/>
      <c r="B152" s="47"/>
      <c r="C152" s="47"/>
      <c r="D152" s="87"/>
      <c r="E152" s="48" t="str">
        <f>IF($D152="","", (SUMIFS(Transacoes!$D$3:$D1000,Transacoes!$C$3:$C1000,$D152,Transacoes!$B$3:$B1000,"C", Transacoes!$A$3:$A1000, "&lt;"&amp;EOMONTH(DATE(E$1,E$2,1),0))-SUMIFS(Transacoes!$D$3:$D1000,Transacoes!$C$3:$C1000,$D152,Transacoes!$B$3:$B1000,"V", Transacoes!$A$3:$A1000, "&lt;"&amp;EOMONTH(DATE(E$1,E$2,1),0)))*SUMIFS(Prov_Auto!$E$3:$E1000, Prov_Auto!$A$3:$A1000, $D152, Prov_Auto!$D$3:$D1000,"&gt;="&amp;DATE(E$1,E$2,1),Prov_Auto!$D$3:$D1000, "&lt;="&amp;EOMONTH(DATE(E$1,E$2,1),0)))</f>
        <v/>
      </c>
      <c r="F152" s="48" t="str">
        <f>IF($D152="","", (SUMIFS(Transacoes!$D$3:$D1000,Transacoes!$C$3:$C1000,$D152,Transacoes!$B$3:$B1000,"C", Transacoes!$A$3:$A1000, "&lt;"&amp;EOMONTH(DATE(F$1,F$2,1),0))-SUMIFS(Transacoes!$D$3:$D1000,Transacoes!$C$3:$C1000,$D152,Transacoes!$B$3:$B1000,"V", Transacoes!$A$3:$A1000, "&lt;"&amp;EOMONTH(DATE(F$1,F$2,1),0)))*SUMIFS(Prov_Auto!$E$3:$E1000, Prov_Auto!$A$3:$A1000, $D152, Prov_Auto!$D$3:$D1000,"&gt;="&amp;DATE(F$1,F$2,1),Prov_Auto!$D$3:$D1000, "&lt;="&amp;EOMONTH(DATE(F$1,F$2,1),0)))</f>
        <v/>
      </c>
      <c r="G152" s="48" t="str">
        <f>IF($D152="","", (SUMIFS(Transacoes!$D$3:$D1000,Transacoes!$C$3:$C1000,$D152,Transacoes!$B$3:$B1000,"C", Transacoes!$A$3:$A1000, "&lt;"&amp;EOMONTH(DATE(G$1,G$2,1),0))-SUMIFS(Transacoes!$D$3:$D1000,Transacoes!$C$3:$C1000,$D152,Transacoes!$B$3:$B1000,"V", Transacoes!$A$3:$A1000, "&lt;"&amp;EOMONTH(DATE(G$1,G$2,1),0)))*SUMIFS(Prov_Auto!$E$3:$E1000, Prov_Auto!$A$3:$A1000, $D152, Prov_Auto!$D$3:$D1000,"&gt;="&amp;DATE(G$1,G$2,1),Prov_Auto!$D$3:$D1000, "&lt;="&amp;EOMONTH(DATE(G$1,G$2,1),0)))</f>
        <v/>
      </c>
      <c r="H152" s="48" t="str">
        <f>IF($D152="","", (SUMIFS(Transacoes!$D$3:$D1000,Transacoes!$C$3:$C1000,$D152,Transacoes!$B$3:$B1000,"C", Transacoes!$A$3:$A1000, "&lt;"&amp;EOMONTH(DATE(H$1,H$2,1),0))-SUMIFS(Transacoes!$D$3:$D1000,Transacoes!$C$3:$C1000,$D152,Transacoes!$B$3:$B1000,"V", Transacoes!$A$3:$A1000, "&lt;"&amp;EOMONTH(DATE(H$1,H$2,1),0)))*SUMIFS(Prov_Auto!$E$3:$E1000, Prov_Auto!$A$3:$A1000, $D152, Prov_Auto!$D$3:$D1000,"&gt;="&amp;DATE(H$1,H$2,1),Prov_Auto!$D$3:$D1000, "&lt;="&amp;EOMONTH(DATE(H$1,H$2,1),0)))</f>
        <v/>
      </c>
      <c r="I152" s="48" t="str">
        <f>IF($D152="","", (SUMIFS(Transacoes!$D$3:$D1000,Transacoes!$C$3:$C1000,$D152,Transacoes!$B$3:$B1000,"C", Transacoes!$A$3:$A1000, "&lt;"&amp;EOMONTH(DATE(I$1,I$2,1),0))-SUMIFS(Transacoes!$D$3:$D1000,Transacoes!$C$3:$C1000,$D152,Transacoes!$B$3:$B1000,"V", Transacoes!$A$3:$A1000, "&lt;"&amp;EOMONTH(DATE(I$1,I$2,1),0)))*SUMIFS(Prov_Auto!$E$3:$E1000, Prov_Auto!$A$3:$A1000, $D152, Prov_Auto!$D$3:$D1000,"&gt;="&amp;DATE(I$1,I$2,1),Prov_Auto!$D$3:$D1000, "&lt;="&amp;EOMONTH(DATE(I$1,I$2,1),0)))</f>
        <v/>
      </c>
      <c r="J152" s="48" t="str">
        <f>IF($D152="","", (SUMIFS(Transacoes!$D$3:$D1000,Transacoes!$C$3:$C1000,$D152,Transacoes!$B$3:$B1000,"C", Transacoes!$A$3:$A1000, "&lt;"&amp;EOMONTH(DATE(J$1,J$2,1),0))-SUMIFS(Transacoes!$D$3:$D1000,Transacoes!$C$3:$C1000,$D152,Transacoes!$B$3:$B1000,"V", Transacoes!$A$3:$A1000, "&lt;"&amp;EOMONTH(DATE(J$1,J$2,1),0)))*SUMIFS(Prov_Auto!$E$3:$E1000, Prov_Auto!$A$3:$A1000, $D152, Prov_Auto!$D$3:$D1000,"&gt;="&amp;DATE(J$1,J$2,1),Prov_Auto!$D$3:$D1000, "&lt;="&amp;EOMONTH(DATE(J$1,J$2,1),0)))</f>
        <v/>
      </c>
      <c r="K152" s="48" t="str">
        <f>IF($D152="","", (SUMIFS(Transacoes!$D$3:$D1000,Transacoes!$C$3:$C1000,$D152,Transacoes!$B$3:$B1000,"C", Transacoes!$A$3:$A1000, "&lt;"&amp;EOMONTH(DATE(K$1,K$2,1),0))-SUMIFS(Transacoes!$D$3:$D1000,Transacoes!$C$3:$C1000,$D152,Transacoes!$B$3:$B1000,"V", Transacoes!$A$3:$A1000, "&lt;"&amp;EOMONTH(DATE(K$1,K$2,1),0)))*SUMIFS(Prov_Auto!$E$3:$E1000, Prov_Auto!$A$3:$A1000, $D152, Prov_Auto!$D$3:$D1000,"&gt;="&amp;DATE(K$1,K$2,1),Prov_Auto!$D$3:$D1000, "&lt;="&amp;EOMONTH(DATE(K$1,K$2,1),0)))</f>
        <v/>
      </c>
      <c r="L152" s="48" t="str">
        <f>IF($D152="","", (SUMIFS(Transacoes!$D$3:$D1000,Transacoes!$C$3:$C1000,$D152,Transacoes!$B$3:$B1000,"C", Transacoes!$A$3:$A1000, "&lt;"&amp;EOMONTH(DATE(L$1,L$2,1),0))-SUMIFS(Transacoes!$D$3:$D1000,Transacoes!$C$3:$C1000,$D152,Transacoes!$B$3:$B1000,"V", Transacoes!$A$3:$A1000, "&lt;"&amp;EOMONTH(DATE(L$1,L$2,1),0)))*SUMIFS(Prov_Auto!$E$3:$E1000, Prov_Auto!$A$3:$A1000, $D152, Prov_Auto!$D$3:$D1000,"&gt;="&amp;DATE(L$1,L$2,1),Prov_Auto!$D$3:$D1000, "&lt;="&amp;EOMONTH(DATE(L$1,L$2,1),0)))</f>
        <v/>
      </c>
      <c r="M152" s="48" t="str">
        <f>IF($D152="","", (SUMIFS(Transacoes!$D$3:$D1000,Transacoes!$C$3:$C1000,$D152,Transacoes!$B$3:$B1000,"C", Transacoes!$A$3:$A1000, "&lt;"&amp;EOMONTH(DATE(M$1,M$2,1),0))-SUMIFS(Transacoes!$D$3:$D1000,Transacoes!$C$3:$C1000,$D152,Transacoes!$B$3:$B1000,"V", Transacoes!$A$3:$A1000, "&lt;"&amp;EOMONTH(DATE(M$1,M$2,1),0)))*SUMIFS(Prov_Auto!$E$3:$E1000, Prov_Auto!$A$3:$A1000, $D152, Prov_Auto!$D$3:$D1000,"&gt;="&amp;DATE(M$1,M$2,1),Prov_Auto!$D$3:$D1000, "&lt;="&amp;EOMONTH(DATE(M$1,M$2,1),0)))</f>
        <v/>
      </c>
      <c r="N152" s="48" t="str">
        <f>IF($D152="","", (SUMIFS(Transacoes!$D$3:$D1000,Transacoes!$C$3:$C1000,$D152,Transacoes!$B$3:$B1000,"C", Transacoes!$A$3:$A1000, "&lt;"&amp;EOMONTH(DATE(N$1,N$2,1),0))-SUMIFS(Transacoes!$D$3:$D1000,Transacoes!$C$3:$C1000,$D152,Transacoes!$B$3:$B1000,"V", Transacoes!$A$3:$A1000, "&lt;"&amp;EOMONTH(DATE(N$1,N$2,1),0)))*SUMIFS(Prov_Auto!$E$3:$E1000, Prov_Auto!$A$3:$A1000, $D152, Prov_Auto!$D$3:$D1000,"&gt;="&amp;DATE(N$1,N$2,1),Prov_Auto!$D$3:$D1000, "&lt;="&amp;EOMONTH(DATE(N$1,N$2,1),0)))</f>
        <v/>
      </c>
      <c r="O152" s="48" t="str">
        <f>IF($D152="","", (SUMIFS(Transacoes!$D$3:$D1000,Transacoes!$C$3:$C1000,$D152,Transacoes!$B$3:$B1000,"C", Transacoes!$A$3:$A1000, "&lt;"&amp;EOMONTH(DATE(O$1,O$2,1),0))-SUMIFS(Transacoes!$D$3:$D1000,Transacoes!$C$3:$C1000,$D152,Transacoes!$B$3:$B1000,"V", Transacoes!$A$3:$A1000, "&lt;"&amp;EOMONTH(DATE(O$1,O$2,1),0)))*SUMIFS(Prov_Auto!$E$3:$E1000, Prov_Auto!$A$3:$A1000, $D152, Prov_Auto!$D$3:$D1000,"&gt;="&amp;DATE(O$1,O$2,1),Prov_Auto!$D$3:$D1000, "&lt;="&amp;EOMONTH(DATE(O$1,O$2,1),0)))</f>
        <v/>
      </c>
      <c r="P152" s="48" t="str">
        <f>IF($D152="","", (SUMIFS(Transacoes!$D$3:$D1000,Transacoes!$C$3:$C1000,$D152,Transacoes!$B$3:$B1000,"C", Transacoes!$A$3:$A1000, "&lt;"&amp;EOMONTH(DATE(P$1,P$2,1),0))-SUMIFS(Transacoes!$D$3:$D1000,Transacoes!$C$3:$C1000,$D152,Transacoes!$B$3:$B1000,"V", Transacoes!$A$3:$A1000, "&lt;"&amp;EOMONTH(DATE(P$1,P$2,1),0)))*SUMIFS(Prov_Auto!$E$3:$E1000, Prov_Auto!$A$3:$A1000, $D152, Prov_Auto!$D$3:$D1000,"&gt;="&amp;DATE(P$1,P$2,1),Prov_Auto!$D$3:$D1000, "&lt;="&amp;EOMONTH(DATE(P$1,P$2,1),0)))</f>
        <v/>
      </c>
      <c r="Q152" s="48" t="str">
        <f>IF($D152="","", (SUMIFS(Transacoes!$D$3:$D1000,Transacoes!$C$3:$C1000,$D152,Transacoes!$B$3:$B1000,"C", Transacoes!$A$3:$A1000, "&lt;"&amp;EOMONTH(DATE(Q$1,Q$2,1),0))-SUMIFS(Transacoes!$D$3:$D1000,Transacoes!$C$3:$C1000,$D152,Transacoes!$B$3:$B1000,"V", Transacoes!$A$3:$A1000, "&lt;"&amp;EOMONTH(DATE(Q$1,Q$2,1),0)))*SUMIFS(Prov_Auto!$E$3:$E1000, Prov_Auto!$A$3:$A1000, $D152, Prov_Auto!$D$3:$D1000,"&gt;="&amp;DATE(Q$1,Q$2,1),Prov_Auto!$D$3:$D1000, "&lt;="&amp;EOMONTH(DATE(Q$1,Q$2,1),0)))</f>
        <v/>
      </c>
      <c r="R152" s="47"/>
    </row>
    <row r="153">
      <c r="A153" s="47"/>
      <c r="B153" s="47"/>
      <c r="C153" s="47"/>
      <c r="D153" s="87"/>
      <c r="E153" s="48" t="str">
        <f>IF($D153="","", (SUMIFS(Transacoes!$D$3:$D1000,Transacoes!$C$3:$C1000,$D153,Transacoes!$B$3:$B1000,"C", Transacoes!$A$3:$A1000, "&lt;"&amp;EOMONTH(DATE(E$1,E$2,1),0))-SUMIFS(Transacoes!$D$3:$D1000,Transacoes!$C$3:$C1000,$D153,Transacoes!$B$3:$B1000,"V", Transacoes!$A$3:$A1000, "&lt;"&amp;EOMONTH(DATE(E$1,E$2,1),0)))*SUMIFS(Prov_Auto!$E$3:$E1000, Prov_Auto!$A$3:$A1000, $D153, Prov_Auto!$D$3:$D1000,"&gt;="&amp;DATE(E$1,E$2,1),Prov_Auto!$D$3:$D1000, "&lt;="&amp;EOMONTH(DATE(E$1,E$2,1),0)))</f>
        <v/>
      </c>
      <c r="F153" s="48" t="str">
        <f>IF($D153="","", (SUMIFS(Transacoes!$D$3:$D1000,Transacoes!$C$3:$C1000,$D153,Transacoes!$B$3:$B1000,"C", Transacoes!$A$3:$A1000, "&lt;"&amp;EOMONTH(DATE(F$1,F$2,1),0))-SUMIFS(Transacoes!$D$3:$D1000,Transacoes!$C$3:$C1000,$D153,Transacoes!$B$3:$B1000,"V", Transacoes!$A$3:$A1000, "&lt;"&amp;EOMONTH(DATE(F$1,F$2,1),0)))*SUMIFS(Prov_Auto!$E$3:$E1000, Prov_Auto!$A$3:$A1000, $D153, Prov_Auto!$D$3:$D1000,"&gt;="&amp;DATE(F$1,F$2,1),Prov_Auto!$D$3:$D1000, "&lt;="&amp;EOMONTH(DATE(F$1,F$2,1),0)))</f>
        <v/>
      </c>
      <c r="G153" s="48" t="str">
        <f>IF($D153="","", (SUMIFS(Transacoes!$D$3:$D1000,Transacoes!$C$3:$C1000,$D153,Transacoes!$B$3:$B1000,"C", Transacoes!$A$3:$A1000, "&lt;"&amp;EOMONTH(DATE(G$1,G$2,1),0))-SUMIFS(Transacoes!$D$3:$D1000,Transacoes!$C$3:$C1000,$D153,Transacoes!$B$3:$B1000,"V", Transacoes!$A$3:$A1000, "&lt;"&amp;EOMONTH(DATE(G$1,G$2,1),0)))*SUMIFS(Prov_Auto!$E$3:$E1000, Prov_Auto!$A$3:$A1000, $D153, Prov_Auto!$D$3:$D1000,"&gt;="&amp;DATE(G$1,G$2,1),Prov_Auto!$D$3:$D1000, "&lt;="&amp;EOMONTH(DATE(G$1,G$2,1),0)))</f>
        <v/>
      </c>
      <c r="H153" s="48" t="str">
        <f>IF($D153="","", (SUMIFS(Transacoes!$D$3:$D1000,Transacoes!$C$3:$C1000,$D153,Transacoes!$B$3:$B1000,"C", Transacoes!$A$3:$A1000, "&lt;"&amp;EOMONTH(DATE(H$1,H$2,1),0))-SUMIFS(Transacoes!$D$3:$D1000,Transacoes!$C$3:$C1000,$D153,Transacoes!$B$3:$B1000,"V", Transacoes!$A$3:$A1000, "&lt;"&amp;EOMONTH(DATE(H$1,H$2,1),0)))*SUMIFS(Prov_Auto!$E$3:$E1000, Prov_Auto!$A$3:$A1000, $D153, Prov_Auto!$D$3:$D1000,"&gt;="&amp;DATE(H$1,H$2,1),Prov_Auto!$D$3:$D1000, "&lt;="&amp;EOMONTH(DATE(H$1,H$2,1),0)))</f>
        <v/>
      </c>
      <c r="I153" s="48" t="str">
        <f>IF($D153="","", (SUMIFS(Transacoes!$D$3:$D1000,Transacoes!$C$3:$C1000,$D153,Transacoes!$B$3:$B1000,"C", Transacoes!$A$3:$A1000, "&lt;"&amp;EOMONTH(DATE(I$1,I$2,1),0))-SUMIFS(Transacoes!$D$3:$D1000,Transacoes!$C$3:$C1000,$D153,Transacoes!$B$3:$B1000,"V", Transacoes!$A$3:$A1000, "&lt;"&amp;EOMONTH(DATE(I$1,I$2,1),0)))*SUMIFS(Prov_Auto!$E$3:$E1000, Prov_Auto!$A$3:$A1000, $D153, Prov_Auto!$D$3:$D1000,"&gt;="&amp;DATE(I$1,I$2,1),Prov_Auto!$D$3:$D1000, "&lt;="&amp;EOMONTH(DATE(I$1,I$2,1),0)))</f>
        <v/>
      </c>
      <c r="J153" s="48" t="str">
        <f>IF($D153="","", (SUMIFS(Transacoes!$D$3:$D1000,Transacoes!$C$3:$C1000,$D153,Transacoes!$B$3:$B1000,"C", Transacoes!$A$3:$A1000, "&lt;"&amp;EOMONTH(DATE(J$1,J$2,1),0))-SUMIFS(Transacoes!$D$3:$D1000,Transacoes!$C$3:$C1000,$D153,Transacoes!$B$3:$B1000,"V", Transacoes!$A$3:$A1000, "&lt;"&amp;EOMONTH(DATE(J$1,J$2,1),0)))*SUMIFS(Prov_Auto!$E$3:$E1000, Prov_Auto!$A$3:$A1000, $D153, Prov_Auto!$D$3:$D1000,"&gt;="&amp;DATE(J$1,J$2,1),Prov_Auto!$D$3:$D1000, "&lt;="&amp;EOMONTH(DATE(J$1,J$2,1),0)))</f>
        <v/>
      </c>
      <c r="K153" s="48" t="str">
        <f>IF($D153="","", (SUMIFS(Transacoes!$D$3:$D1000,Transacoes!$C$3:$C1000,$D153,Transacoes!$B$3:$B1000,"C", Transacoes!$A$3:$A1000, "&lt;"&amp;EOMONTH(DATE(K$1,K$2,1),0))-SUMIFS(Transacoes!$D$3:$D1000,Transacoes!$C$3:$C1000,$D153,Transacoes!$B$3:$B1000,"V", Transacoes!$A$3:$A1000, "&lt;"&amp;EOMONTH(DATE(K$1,K$2,1),0)))*SUMIFS(Prov_Auto!$E$3:$E1000, Prov_Auto!$A$3:$A1000, $D153, Prov_Auto!$D$3:$D1000,"&gt;="&amp;DATE(K$1,K$2,1),Prov_Auto!$D$3:$D1000, "&lt;="&amp;EOMONTH(DATE(K$1,K$2,1),0)))</f>
        <v/>
      </c>
      <c r="L153" s="48" t="str">
        <f>IF($D153="","", (SUMIFS(Transacoes!$D$3:$D1000,Transacoes!$C$3:$C1000,$D153,Transacoes!$B$3:$B1000,"C", Transacoes!$A$3:$A1000, "&lt;"&amp;EOMONTH(DATE(L$1,L$2,1),0))-SUMIFS(Transacoes!$D$3:$D1000,Transacoes!$C$3:$C1000,$D153,Transacoes!$B$3:$B1000,"V", Transacoes!$A$3:$A1000, "&lt;"&amp;EOMONTH(DATE(L$1,L$2,1),0)))*SUMIFS(Prov_Auto!$E$3:$E1000, Prov_Auto!$A$3:$A1000, $D153, Prov_Auto!$D$3:$D1000,"&gt;="&amp;DATE(L$1,L$2,1),Prov_Auto!$D$3:$D1000, "&lt;="&amp;EOMONTH(DATE(L$1,L$2,1),0)))</f>
        <v/>
      </c>
      <c r="M153" s="48" t="str">
        <f>IF($D153="","", (SUMIFS(Transacoes!$D$3:$D1000,Transacoes!$C$3:$C1000,$D153,Transacoes!$B$3:$B1000,"C", Transacoes!$A$3:$A1000, "&lt;"&amp;EOMONTH(DATE(M$1,M$2,1),0))-SUMIFS(Transacoes!$D$3:$D1000,Transacoes!$C$3:$C1000,$D153,Transacoes!$B$3:$B1000,"V", Transacoes!$A$3:$A1000, "&lt;"&amp;EOMONTH(DATE(M$1,M$2,1),0)))*SUMIFS(Prov_Auto!$E$3:$E1000, Prov_Auto!$A$3:$A1000, $D153, Prov_Auto!$D$3:$D1000,"&gt;="&amp;DATE(M$1,M$2,1),Prov_Auto!$D$3:$D1000, "&lt;="&amp;EOMONTH(DATE(M$1,M$2,1),0)))</f>
        <v/>
      </c>
      <c r="N153" s="48" t="str">
        <f>IF($D153="","", (SUMIFS(Transacoes!$D$3:$D1000,Transacoes!$C$3:$C1000,$D153,Transacoes!$B$3:$B1000,"C", Transacoes!$A$3:$A1000, "&lt;"&amp;EOMONTH(DATE(N$1,N$2,1),0))-SUMIFS(Transacoes!$D$3:$D1000,Transacoes!$C$3:$C1000,$D153,Transacoes!$B$3:$B1000,"V", Transacoes!$A$3:$A1000, "&lt;"&amp;EOMONTH(DATE(N$1,N$2,1),0)))*SUMIFS(Prov_Auto!$E$3:$E1000, Prov_Auto!$A$3:$A1000, $D153, Prov_Auto!$D$3:$D1000,"&gt;="&amp;DATE(N$1,N$2,1),Prov_Auto!$D$3:$D1000, "&lt;="&amp;EOMONTH(DATE(N$1,N$2,1),0)))</f>
        <v/>
      </c>
      <c r="O153" s="48" t="str">
        <f>IF($D153="","", (SUMIFS(Transacoes!$D$3:$D1000,Transacoes!$C$3:$C1000,$D153,Transacoes!$B$3:$B1000,"C", Transacoes!$A$3:$A1000, "&lt;"&amp;EOMONTH(DATE(O$1,O$2,1),0))-SUMIFS(Transacoes!$D$3:$D1000,Transacoes!$C$3:$C1000,$D153,Transacoes!$B$3:$B1000,"V", Transacoes!$A$3:$A1000, "&lt;"&amp;EOMONTH(DATE(O$1,O$2,1),0)))*SUMIFS(Prov_Auto!$E$3:$E1000, Prov_Auto!$A$3:$A1000, $D153, Prov_Auto!$D$3:$D1000,"&gt;="&amp;DATE(O$1,O$2,1),Prov_Auto!$D$3:$D1000, "&lt;="&amp;EOMONTH(DATE(O$1,O$2,1),0)))</f>
        <v/>
      </c>
      <c r="P153" s="48" t="str">
        <f>IF($D153="","", (SUMIFS(Transacoes!$D$3:$D1000,Transacoes!$C$3:$C1000,$D153,Transacoes!$B$3:$B1000,"C", Transacoes!$A$3:$A1000, "&lt;"&amp;EOMONTH(DATE(P$1,P$2,1),0))-SUMIFS(Transacoes!$D$3:$D1000,Transacoes!$C$3:$C1000,$D153,Transacoes!$B$3:$B1000,"V", Transacoes!$A$3:$A1000, "&lt;"&amp;EOMONTH(DATE(P$1,P$2,1),0)))*SUMIFS(Prov_Auto!$E$3:$E1000, Prov_Auto!$A$3:$A1000, $D153, Prov_Auto!$D$3:$D1000,"&gt;="&amp;DATE(P$1,P$2,1),Prov_Auto!$D$3:$D1000, "&lt;="&amp;EOMONTH(DATE(P$1,P$2,1),0)))</f>
        <v/>
      </c>
      <c r="Q153" s="48" t="str">
        <f>IF($D153="","", (SUMIFS(Transacoes!$D$3:$D1000,Transacoes!$C$3:$C1000,$D153,Transacoes!$B$3:$B1000,"C", Transacoes!$A$3:$A1000, "&lt;"&amp;EOMONTH(DATE(Q$1,Q$2,1),0))-SUMIFS(Transacoes!$D$3:$D1000,Transacoes!$C$3:$C1000,$D153,Transacoes!$B$3:$B1000,"V", Transacoes!$A$3:$A1000, "&lt;"&amp;EOMONTH(DATE(Q$1,Q$2,1),0)))*SUMIFS(Prov_Auto!$E$3:$E1000, Prov_Auto!$A$3:$A1000, $D153, Prov_Auto!$D$3:$D1000,"&gt;="&amp;DATE(Q$1,Q$2,1),Prov_Auto!$D$3:$D1000, "&lt;="&amp;EOMONTH(DATE(Q$1,Q$2,1),0)))</f>
        <v/>
      </c>
      <c r="R153" s="47"/>
    </row>
    <row r="154">
      <c r="A154" s="47"/>
      <c r="B154" s="47"/>
      <c r="C154" s="47"/>
      <c r="D154" s="87"/>
      <c r="E154" s="48" t="str">
        <f>IF($D154="","", (SUMIFS(Transacoes!$D$3:$D1000,Transacoes!$C$3:$C1000,$D154,Transacoes!$B$3:$B1000,"C", Transacoes!$A$3:$A1000, "&lt;"&amp;EOMONTH(DATE(E$1,E$2,1),0))-SUMIFS(Transacoes!$D$3:$D1000,Transacoes!$C$3:$C1000,$D154,Transacoes!$B$3:$B1000,"V", Transacoes!$A$3:$A1000, "&lt;"&amp;EOMONTH(DATE(E$1,E$2,1),0)))*SUMIFS(Prov_Auto!$E$3:$E1000, Prov_Auto!$A$3:$A1000, $D154, Prov_Auto!$D$3:$D1000,"&gt;="&amp;DATE(E$1,E$2,1),Prov_Auto!$D$3:$D1000, "&lt;="&amp;EOMONTH(DATE(E$1,E$2,1),0)))</f>
        <v/>
      </c>
      <c r="F154" s="48" t="str">
        <f>IF($D154="","", (SUMIFS(Transacoes!$D$3:$D1000,Transacoes!$C$3:$C1000,$D154,Transacoes!$B$3:$B1000,"C", Transacoes!$A$3:$A1000, "&lt;"&amp;EOMONTH(DATE(F$1,F$2,1),0))-SUMIFS(Transacoes!$D$3:$D1000,Transacoes!$C$3:$C1000,$D154,Transacoes!$B$3:$B1000,"V", Transacoes!$A$3:$A1000, "&lt;"&amp;EOMONTH(DATE(F$1,F$2,1),0)))*SUMIFS(Prov_Auto!$E$3:$E1000, Prov_Auto!$A$3:$A1000, $D154, Prov_Auto!$D$3:$D1000,"&gt;="&amp;DATE(F$1,F$2,1),Prov_Auto!$D$3:$D1000, "&lt;="&amp;EOMONTH(DATE(F$1,F$2,1),0)))</f>
        <v/>
      </c>
      <c r="G154" s="48" t="str">
        <f>IF($D154="","", (SUMIFS(Transacoes!$D$3:$D1000,Transacoes!$C$3:$C1000,$D154,Transacoes!$B$3:$B1000,"C", Transacoes!$A$3:$A1000, "&lt;"&amp;EOMONTH(DATE(G$1,G$2,1),0))-SUMIFS(Transacoes!$D$3:$D1000,Transacoes!$C$3:$C1000,$D154,Transacoes!$B$3:$B1000,"V", Transacoes!$A$3:$A1000, "&lt;"&amp;EOMONTH(DATE(G$1,G$2,1),0)))*SUMIFS(Prov_Auto!$E$3:$E1000, Prov_Auto!$A$3:$A1000, $D154, Prov_Auto!$D$3:$D1000,"&gt;="&amp;DATE(G$1,G$2,1),Prov_Auto!$D$3:$D1000, "&lt;="&amp;EOMONTH(DATE(G$1,G$2,1),0)))</f>
        <v/>
      </c>
      <c r="H154" s="48" t="str">
        <f>IF($D154="","", (SUMIFS(Transacoes!$D$3:$D1000,Transacoes!$C$3:$C1000,$D154,Transacoes!$B$3:$B1000,"C", Transacoes!$A$3:$A1000, "&lt;"&amp;EOMONTH(DATE(H$1,H$2,1),0))-SUMIFS(Transacoes!$D$3:$D1000,Transacoes!$C$3:$C1000,$D154,Transacoes!$B$3:$B1000,"V", Transacoes!$A$3:$A1000, "&lt;"&amp;EOMONTH(DATE(H$1,H$2,1),0)))*SUMIFS(Prov_Auto!$E$3:$E1000, Prov_Auto!$A$3:$A1000, $D154, Prov_Auto!$D$3:$D1000,"&gt;="&amp;DATE(H$1,H$2,1),Prov_Auto!$D$3:$D1000, "&lt;="&amp;EOMONTH(DATE(H$1,H$2,1),0)))</f>
        <v/>
      </c>
      <c r="I154" s="48" t="str">
        <f>IF($D154="","", (SUMIFS(Transacoes!$D$3:$D1000,Transacoes!$C$3:$C1000,$D154,Transacoes!$B$3:$B1000,"C", Transacoes!$A$3:$A1000, "&lt;"&amp;EOMONTH(DATE(I$1,I$2,1),0))-SUMIFS(Transacoes!$D$3:$D1000,Transacoes!$C$3:$C1000,$D154,Transacoes!$B$3:$B1000,"V", Transacoes!$A$3:$A1000, "&lt;"&amp;EOMONTH(DATE(I$1,I$2,1),0)))*SUMIFS(Prov_Auto!$E$3:$E1000, Prov_Auto!$A$3:$A1000, $D154, Prov_Auto!$D$3:$D1000,"&gt;="&amp;DATE(I$1,I$2,1),Prov_Auto!$D$3:$D1000, "&lt;="&amp;EOMONTH(DATE(I$1,I$2,1),0)))</f>
        <v/>
      </c>
      <c r="J154" s="48" t="str">
        <f>IF($D154="","", (SUMIFS(Transacoes!$D$3:$D1000,Transacoes!$C$3:$C1000,$D154,Transacoes!$B$3:$B1000,"C", Transacoes!$A$3:$A1000, "&lt;"&amp;EOMONTH(DATE(J$1,J$2,1),0))-SUMIFS(Transacoes!$D$3:$D1000,Transacoes!$C$3:$C1000,$D154,Transacoes!$B$3:$B1000,"V", Transacoes!$A$3:$A1000, "&lt;"&amp;EOMONTH(DATE(J$1,J$2,1),0)))*SUMIFS(Prov_Auto!$E$3:$E1000, Prov_Auto!$A$3:$A1000, $D154, Prov_Auto!$D$3:$D1000,"&gt;="&amp;DATE(J$1,J$2,1),Prov_Auto!$D$3:$D1000, "&lt;="&amp;EOMONTH(DATE(J$1,J$2,1),0)))</f>
        <v/>
      </c>
      <c r="K154" s="48" t="str">
        <f>IF($D154="","", (SUMIFS(Transacoes!$D$3:$D1000,Transacoes!$C$3:$C1000,$D154,Transacoes!$B$3:$B1000,"C", Transacoes!$A$3:$A1000, "&lt;"&amp;EOMONTH(DATE(K$1,K$2,1),0))-SUMIFS(Transacoes!$D$3:$D1000,Transacoes!$C$3:$C1000,$D154,Transacoes!$B$3:$B1000,"V", Transacoes!$A$3:$A1000, "&lt;"&amp;EOMONTH(DATE(K$1,K$2,1),0)))*SUMIFS(Prov_Auto!$E$3:$E1000, Prov_Auto!$A$3:$A1000, $D154, Prov_Auto!$D$3:$D1000,"&gt;="&amp;DATE(K$1,K$2,1),Prov_Auto!$D$3:$D1000, "&lt;="&amp;EOMONTH(DATE(K$1,K$2,1),0)))</f>
        <v/>
      </c>
      <c r="L154" s="48" t="str">
        <f>IF($D154="","", (SUMIFS(Transacoes!$D$3:$D1000,Transacoes!$C$3:$C1000,$D154,Transacoes!$B$3:$B1000,"C", Transacoes!$A$3:$A1000, "&lt;"&amp;EOMONTH(DATE(L$1,L$2,1),0))-SUMIFS(Transacoes!$D$3:$D1000,Transacoes!$C$3:$C1000,$D154,Transacoes!$B$3:$B1000,"V", Transacoes!$A$3:$A1000, "&lt;"&amp;EOMONTH(DATE(L$1,L$2,1),0)))*SUMIFS(Prov_Auto!$E$3:$E1000, Prov_Auto!$A$3:$A1000, $D154, Prov_Auto!$D$3:$D1000,"&gt;="&amp;DATE(L$1,L$2,1),Prov_Auto!$D$3:$D1000, "&lt;="&amp;EOMONTH(DATE(L$1,L$2,1),0)))</f>
        <v/>
      </c>
      <c r="M154" s="48" t="str">
        <f>IF($D154="","", (SUMIFS(Transacoes!$D$3:$D1000,Transacoes!$C$3:$C1000,$D154,Transacoes!$B$3:$B1000,"C", Transacoes!$A$3:$A1000, "&lt;"&amp;EOMONTH(DATE(M$1,M$2,1),0))-SUMIFS(Transacoes!$D$3:$D1000,Transacoes!$C$3:$C1000,$D154,Transacoes!$B$3:$B1000,"V", Transacoes!$A$3:$A1000, "&lt;"&amp;EOMONTH(DATE(M$1,M$2,1),0)))*SUMIFS(Prov_Auto!$E$3:$E1000, Prov_Auto!$A$3:$A1000, $D154, Prov_Auto!$D$3:$D1000,"&gt;="&amp;DATE(M$1,M$2,1),Prov_Auto!$D$3:$D1000, "&lt;="&amp;EOMONTH(DATE(M$1,M$2,1),0)))</f>
        <v/>
      </c>
      <c r="N154" s="48" t="str">
        <f>IF($D154="","", (SUMIFS(Transacoes!$D$3:$D1000,Transacoes!$C$3:$C1000,$D154,Transacoes!$B$3:$B1000,"C", Transacoes!$A$3:$A1000, "&lt;"&amp;EOMONTH(DATE(N$1,N$2,1),0))-SUMIFS(Transacoes!$D$3:$D1000,Transacoes!$C$3:$C1000,$D154,Transacoes!$B$3:$B1000,"V", Transacoes!$A$3:$A1000, "&lt;"&amp;EOMONTH(DATE(N$1,N$2,1),0)))*SUMIFS(Prov_Auto!$E$3:$E1000, Prov_Auto!$A$3:$A1000, $D154, Prov_Auto!$D$3:$D1000,"&gt;="&amp;DATE(N$1,N$2,1),Prov_Auto!$D$3:$D1000, "&lt;="&amp;EOMONTH(DATE(N$1,N$2,1),0)))</f>
        <v/>
      </c>
      <c r="O154" s="48" t="str">
        <f>IF($D154="","", (SUMIFS(Transacoes!$D$3:$D1000,Transacoes!$C$3:$C1000,$D154,Transacoes!$B$3:$B1000,"C", Transacoes!$A$3:$A1000, "&lt;"&amp;EOMONTH(DATE(O$1,O$2,1),0))-SUMIFS(Transacoes!$D$3:$D1000,Transacoes!$C$3:$C1000,$D154,Transacoes!$B$3:$B1000,"V", Transacoes!$A$3:$A1000, "&lt;"&amp;EOMONTH(DATE(O$1,O$2,1),0)))*SUMIFS(Prov_Auto!$E$3:$E1000, Prov_Auto!$A$3:$A1000, $D154, Prov_Auto!$D$3:$D1000,"&gt;="&amp;DATE(O$1,O$2,1),Prov_Auto!$D$3:$D1000, "&lt;="&amp;EOMONTH(DATE(O$1,O$2,1),0)))</f>
        <v/>
      </c>
      <c r="P154" s="48" t="str">
        <f>IF($D154="","", (SUMIFS(Transacoes!$D$3:$D1000,Transacoes!$C$3:$C1000,$D154,Transacoes!$B$3:$B1000,"C", Transacoes!$A$3:$A1000, "&lt;"&amp;EOMONTH(DATE(P$1,P$2,1),0))-SUMIFS(Transacoes!$D$3:$D1000,Transacoes!$C$3:$C1000,$D154,Transacoes!$B$3:$B1000,"V", Transacoes!$A$3:$A1000, "&lt;"&amp;EOMONTH(DATE(P$1,P$2,1),0)))*SUMIFS(Prov_Auto!$E$3:$E1000, Prov_Auto!$A$3:$A1000, $D154, Prov_Auto!$D$3:$D1000,"&gt;="&amp;DATE(P$1,P$2,1),Prov_Auto!$D$3:$D1000, "&lt;="&amp;EOMONTH(DATE(P$1,P$2,1),0)))</f>
        <v/>
      </c>
      <c r="Q154" s="48" t="str">
        <f>IF($D154="","", (SUMIFS(Transacoes!$D$3:$D1000,Transacoes!$C$3:$C1000,$D154,Transacoes!$B$3:$B1000,"C", Transacoes!$A$3:$A1000, "&lt;"&amp;EOMONTH(DATE(Q$1,Q$2,1),0))-SUMIFS(Transacoes!$D$3:$D1000,Transacoes!$C$3:$C1000,$D154,Transacoes!$B$3:$B1000,"V", Transacoes!$A$3:$A1000, "&lt;"&amp;EOMONTH(DATE(Q$1,Q$2,1),0)))*SUMIFS(Prov_Auto!$E$3:$E1000, Prov_Auto!$A$3:$A1000, $D154, Prov_Auto!$D$3:$D1000,"&gt;="&amp;DATE(Q$1,Q$2,1),Prov_Auto!$D$3:$D1000, "&lt;="&amp;EOMONTH(DATE(Q$1,Q$2,1),0)))</f>
        <v/>
      </c>
      <c r="R154" s="47"/>
    </row>
    <row r="155">
      <c r="A155" s="47"/>
      <c r="B155" s="47"/>
      <c r="C155" s="47"/>
      <c r="D155" s="87"/>
      <c r="E155" s="48" t="str">
        <f>IF($D155="","", (SUMIFS(Transacoes!$D$3:$D1000,Transacoes!$C$3:$C1000,$D155,Transacoes!$B$3:$B1000,"C", Transacoes!$A$3:$A1000, "&lt;"&amp;EOMONTH(DATE(E$1,E$2,1),0))-SUMIFS(Transacoes!$D$3:$D1000,Transacoes!$C$3:$C1000,$D155,Transacoes!$B$3:$B1000,"V", Transacoes!$A$3:$A1000, "&lt;"&amp;EOMONTH(DATE(E$1,E$2,1),0)))*SUMIFS(Prov_Auto!$E$3:$E1000, Prov_Auto!$A$3:$A1000, $D155, Prov_Auto!$D$3:$D1000,"&gt;="&amp;DATE(E$1,E$2,1),Prov_Auto!$D$3:$D1000, "&lt;="&amp;EOMONTH(DATE(E$1,E$2,1),0)))</f>
        <v/>
      </c>
      <c r="F155" s="48" t="str">
        <f>IF($D155="","", (SUMIFS(Transacoes!$D$3:$D1000,Transacoes!$C$3:$C1000,$D155,Transacoes!$B$3:$B1000,"C", Transacoes!$A$3:$A1000, "&lt;"&amp;EOMONTH(DATE(F$1,F$2,1),0))-SUMIFS(Transacoes!$D$3:$D1000,Transacoes!$C$3:$C1000,$D155,Transacoes!$B$3:$B1000,"V", Transacoes!$A$3:$A1000, "&lt;"&amp;EOMONTH(DATE(F$1,F$2,1),0)))*SUMIFS(Prov_Auto!$E$3:$E1000, Prov_Auto!$A$3:$A1000, $D155, Prov_Auto!$D$3:$D1000,"&gt;="&amp;DATE(F$1,F$2,1),Prov_Auto!$D$3:$D1000, "&lt;="&amp;EOMONTH(DATE(F$1,F$2,1),0)))</f>
        <v/>
      </c>
      <c r="G155" s="48" t="str">
        <f>IF($D155="","", (SUMIFS(Transacoes!$D$3:$D1000,Transacoes!$C$3:$C1000,$D155,Transacoes!$B$3:$B1000,"C", Transacoes!$A$3:$A1000, "&lt;"&amp;EOMONTH(DATE(G$1,G$2,1),0))-SUMIFS(Transacoes!$D$3:$D1000,Transacoes!$C$3:$C1000,$D155,Transacoes!$B$3:$B1000,"V", Transacoes!$A$3:$A1000, "&lt;"&amp;EOMONTH(DATE(G$1,G$2,1),0)))*SUMIFS(Prov_Auto!$E$3:$E1000, Prov_Auto!$A$3:$A1000, $D155, Prov_Auto!$D$3:$D1000,"&gt;="&amp;DATE(G$1,G$2,1),Prov_Auto!$D$3:$D1000, "&lt;="&amp;EOMONTH(DATE(G$1,G$2,1),0)))</f>
        <v/>
      </c>
      <c r="H155" s="48" t="str">
        <f>IF($D155="","", (SUMIFS(Transacoes!$D$3:$D1000,Transacoes!$C$3:$C1000,$D155,Transacoes!$B$3:$B1000,"C", Transacoes!$A$3:$A1000, "&lt;"&amp;EOMONTH(DATE(H$1,H$2,1),0))-SUMIFS(Transacoes!$D$3:$D1000,Transacoes!$C$3:$C1000,$D155,Transacoes!$B$3:$B1000,"V", Transacoes!$A$3:$A1000, "&lt;"&amp;EOMONTH(DATE(H$1,H$2,1),0)))*SUMIFS(Prov_Auto!$E$3:$E1000, Prov_Auto!$A$3:$A1000, $D155, Prov_Auto!$D$3:$D1000,"&gt;="&amp;DATE(H$1,H$2,1),Prov_Auto!$D$3:$D1000, "&lt;="&amp;EOMONTH(DATE(H$1,H$2,1),0)))</f>
        <v/>
      </c>
      <c r="I155" s="48" t="str">
        <f>IF($D155="","", (SUMIFS(Transacoes!$D$3:$D1000,Transacoes!$C$3:$C1000,$D155,Transacoes!$B$3:$B1000,"C", Transacoes!$A$3:$A1000, "&lt;"&amp;EOMONTH(DATE(I$1,I$2,1),0))-SUMIFS(Transacoes!$D$3:$D1000,Transacoes!$C$3:$C1000,$D155,Transacoes!$B$3:$B1000,"V", Transacoes!$A$3:$A1000, "&lt;"&amp;EOMONTH(DATE(I$1,I$2,1),0)))*SUMIFS(Prov_Auto!$E$3:$E1000, Prov_Auto!$A$3:$A1000, $D155, Prov_Auto!$D$3:$D1000,"&gt;="&amp;DATE(I$1,I$2,1),Prov_Auto!$D$3:$D1000, "&lt;="&amp;EOMONTH(DATE(I$1,I$2,1),0)))</f>
        <v/>
      </c>
      <c r="J155" s="48" t="str">
        <f>IF($D155="","", (SUMIFS(Transacoes!$D$3:$D1000,Transacoes!$C$3:$C1000,$D155,Transacoes!$B$3:$B1000,"C", Transacoes!$A$3:$A1000, "&lt;"&amp;EOMONTH(DATE(J$1,J$2,1),0))-SUMIFS(Transacoes!$D$3:$D1000,Transacoes!$C$3:$C1000,$D155,Transacoes!$B$3:$B1000,"V", Transacoes!$A$3:$A1000, "&lt;"&amp;EOMONTH(DATE(J$1,J$2,1),0)))*SUMIFS(Prov_Auto!$E$3:$E1000, Prov_Auto!$A$3:$A1000, $D155, Prov_Auto!$D$3:$D1000,"&gt;="&amp;DATE(J$1,J$2,1),Prov_Auto!$D$3:$D1000, "&lt;="&amp;EOMONTH(DATE(J$1,J$2,1),0)))</f>
        <v/>
      </c>
      <c r="K155" s="48" t="str">
        <f>IF($D155="","", (SUMIFS(Transacoes!$D$3:$D1000,Transacoes!$C$3:$C1000,$D155,Transacoes!$B$3:$B1000,"C", Transacoes!$A$3:$A1000, "&lt;"&amp;EOMONTH(DATE(K$1,K$2,1),0))-SUMIFS(Transacoes!$D$3:$D1000,Transacoes!$C$3:$C1000,$D155,Transacoes!$B$3:$B1000,"V", Transacoes!$A$3:$A1000, "&lt;"&amp;EOMONTH(DATE(K$1,K$2,1),0)))*SUMIFS(Prov_Auto!$E$3:$E1000, Prov_Auto!$A$3:$A1000, $D155, Prov_Auto!$D$3:$D1000,"&gt;="&amp;DATE(K$1,K$2,1),Prov_Auto!$D$3:$D1000, "&lt;="&amp;EOMONTH(DATE(K$1,K$2,1),0)))</f>
        <v/>
      </c>
      <c r="L155" s="48" t="str">
        <f>IF($D155="","", (SUMIFS(Transacoes!$D$3:$D1000,Transacoes!$C$3:$C1000,$D155,Transacoes!$B$3:$B1000,"C", Transacoes!$A$3:$A1000, "&lt;"&amp;EOMONTH(DATE(L$1,L$2,1),0))-SUMIFS(Transacoes!$D$3:$D1000,Transacoes!$C$3:$C1000,$D155,Transacoes!$B$3:$B1000,"V", Transacoes!$A$3:$A1000, "&lt;"&amp;EOMONTH(DATE(L$1,L$2,1),0)))*SUMIFS(Prov_Auto!$E$3:$E1000, Prov_Auto!$A$3:$A1000, $D155, Prov_Auto!$D$3:$D1000,"&gt;="&amp;DATE(L$1,L$2,1),Prov_Auto!$D$3:$D1000, "&lt;="&amp;EOMONTH(DATE(L$1,L$2,1),0)))</f>
        <v/>
      </c>
      <c r="M155" s="48" t="str">
        <f>IF($D155="","", (SUMIFS(Transacoes!$D$3:$D1000,Transacoes!$C$3:$C1000,$D155,Transacoes!$B$3:$B1000,"C", Transacoes!$A$3:$A1000, "&lt;"&amp;EOMONTH(DATE(M$1,M$2,1),0))-SUMIFS(Transacoes!$D$3:$D1000,Transacoes!$C$3:$C1000,$D155,Transacoes!$B$3:$B1000,"V", Transacoes!$A$3:$A1000, "&lt;"&amp;EOMONTH(DATE(M$1,M$2,1),0)))*SUMIFS(Prov_Auto!$E$3:$E1000, Prov_Auto!$A$3:$A1000, $D155, Prov_Auto!$D$3:$D1000,"&gt;="&amp;DATE(M$1,M$2,1),Prov_Auto!$D$3:$D1000, "&lt;="&amp;EOMONTH(DATE(M$1,M$2,1),0)))</f>
        <v/>
      </c>
      <c r="N155" s="48" t="str">
        <f>IF($D155="","", (SUMIFS(Transacoes!$D$3:$D1000,Transacoes!$C$3:$C1000,$D155,Transacoes!$B$3:$B1000,"C", Transacoes!$A$3:$A1000, "&lt;"&amp;EOMONTH(DATE(N$1,N$2,1),0))-SUMIFS(Transacoes!$D$3:$D1000,Transacoes!$C$3:$C1000,$D155,Transacoes!$B$3:$B1000,"V", Transacoes!$A$3:$A1000, "&lt;"&amp;EOMONTH(DATE(N$1,N$2,1),0)))*SUMIFS(Prov_Auto!$E$3:$E1000, Prov_Auto!$A$3:$A1000, $D155, Prov_Auto!$D$3:$D1000,"&gt;="&amp;DATE(N$1,N$2,1),Prov_Auto!$D$3:$D1000, "&lt;="&amp;EOMONTH(DATE(N$1,N$2,1),0)))</f>
        <v/>
      </c>
      <c r="O155" s="48" t="str">
        <f>IF($D155="","", (SUMIFS(Transacoes!$D$3:$D1000,Transacoes!$C$3:$C1000,$D155,Transacoes!$B$3:$B1000,"C", Transacoes!$A$3:$A1000, "&lt;"&amp;EOMONTH(DATE(O$1,O$2,1),0))-SUMIFS(Transacoes!$D$3:$D1000,Transacoes!$C$3:$C1000,$D155,Transacoes!$B$3:$B1000,"V", Transacoes!$A$3:$A1000, "&lt;"&amp;EOMONTH(DATE(O$1,O$2,1),0)))*SUMIFS(Prov_Auto!$E$3:$E1000, Prov_Auto!$A$3:$A1000, $D155, Prov_Auto!$D$3:$D1000,"&gt;="&amp;DATE(O$1,O$2,1),Prov_Auto!$D$3:$D1000, "&lt;="&amp;EOMONTH(DATE(O$1,O$2,1),0)))</f>
        <v/>
      </c>
      <c r="P155" s="48" t="str">
        <f>IF($D155="","", (SUMIFS(Transacoes!$D$3:$D1000,Transacoes!$C$3:$C1000,$D155,Transacoes!$B$3:$B1000,"C", Transacoes!$A$3:$A1000, "&lt;"&amp;EOMONTH(DATE(P$1,P$2,1),0))-SUMIFS(Transacoes!$D$3:$D1000,Transacoes!$C$3:$C1000,$D155,Transacoes!$B$3:$B1000,"V", Transacoes!$A$3:$A1000, "&lt;"&amp;EOMONTH(DATE(P$1,P$2,1),0)))*SUMIFS(Prov_Auto!$E$3:$E1000, Prov_Auto!$A$3:$A1000, $D155, Prov_Auto!$D$3:$D1000,"&gt;="&amp;DATE(P$1,P$2,1),Prov_Auto!$D$3:$D1000, "&lt;="&amp;EOMONTH(DATE(P$1,P$2,1),0)))</f>
        <v/>
      </c>
      <c r="Q155" s="48" t="str">
        <f>IF($D155="","", (SUMIFS(Transacoes!$D$3:$D1000,Transacoes!$C$3:$C1000,$D155,Transacoes!$B$3:$B1000,"C", Transacoes!$A$3:$A1000, "&lt;"&amp;EOMONTH(DATE(Q$1,Q$2,1),0))-SUMIFS(Transacoes!$D$3:$D1000,Transacoes!$C$3:$C1000,$D155,Transacoes!$B$3:$B1000,"V", Transacoes!$A$3:$A1000, "&lt;"&amp;EOMONTH(DATE(Q$1,Q$2,1),0)))*SUMIFS(Prov_Auto!$E$3:$E1000, Prov_Auto!$A$3:$A1000, $D155, Prov_Auto!$D$3:$D1000,"&gt;="&amp;DATE(Q$1,Q$2,1),Prov_Auto!$D$3:$D1000, "&lt;="&amp;EOMONTH(DATE(Q$1,Q$2,1),0)))</f>
        <v/>
      </c>
      <c r="R155" s="47"/>
    </row>
    <row r="156">
      <c r="A156" s="47"/>
      <c r="B156" s="47"/>
      <c r="C156" s="47"/>
      <c r="D156" s="87"/>
      <c r="E156" s="48" t="str">
        <f>IF($D156="","", (SUMIFS(Transacoes!$D$3:$D1000,Transacoes!$C$3:$C1000,$D156,Transacoes!$B$3:$B1000,"C", Transacoes!$A$3:$A1000, "&lt;"&amp;EOMONTH(DATE(E$1,E$2,1),0))-SUMIFS(Transacoes!$D$3:$D1000,Transacoes!$C$3:$C1000,$D156,Transacoes!$B$3:$B1000,"V", Transacoes!$A$3:$A1000, "&lt;"&amp;EOMONTH(DATE(E$1,E$2,1),0)))*SUMIFS(Prov_Auto!$E$3:$E1000, Prov_Auto!$A$3:$A1000, $D156, Prov_Auto!$D$3:$D1000,"&gt;="&amp;DATE(E$1,E$2,1),Prov_Auto!$D$3:$D1000, "&lt;="&amp;EOMONTH(DATE(E$1,E$2,1),0)))</f>
        <v/>
      </c>
      <c r="F156" s="48" t="str">
        <f>IF($D156="","", (SUMIFS(Transacoes!$D$3:$D1000,Transacoes!$C$3:$C1000,$D156,Transacoes!$B$3:$B1000,"C", Transacoes!$A$3:$A1000, "&lt;"&amp;EOMONTH(DATE(F$1,F$2,1),0))-SUMIFS(Transacoes!$D$3:$D1000,Transacoes!$C$3:$C1000,$D156,Transacoes!$B$3:$B1000,"V", Transacoes!$A$3:$A1000, "&lt;"&amp;EOMONTH(DATE(F$1,F$2,1),0)))*SUMIFS(Prov_Auto!$E$3:$E1000, Prov_Auto!$A$3:$A1000, $D156, Prov_Auto!$D$3:$D1000,"&gt;="&amp;DATE(F$1,F$2,1),Prov_Auto!$D$3:$D1000, "&lt;="&amp;EOMONTH(DATE(F$1,F$2,1),0)))</f>
        <v/>
      </c>
      <c r="G156" s="48" t="str">
        <f>IF($D156="","", (SUMIFS(Transacoes!$D$3:$D1000,Transacoes!$C$3:$C1000,$D156,Transacoes!$B$3:$B1000,"C", Transacoes!$A$3:$A1000, "&lt;"&amp;EOMONTH(DATE(G$1,G$2,1),0))-SUMIFS(Transacoes!$D$3:$D1000,Transacoes!$C$3:$C1000,$D156,Transacoes!$B$3:$B1000,"V", Transacoes!$A$3:$A1000, "&lt;"&amp;EOMONTH(DATE(G$1,G$2,1),0)))*SUMIFS(Prov_Auto!$E$3:$E1000, Prov_Auto!$A$3:$A1000, $D156, Prov_Auto!$D$3:$D1000,"&gt;="&amp;DATE(G$1,G$2,1),Prov_Auto!$D$3:$D1000, "&lt;="&amp;EOMONTH(DATE(G$1,G$2,1),0)))</f>
        <v/>
      </c>
      <c r="H156" s="48" t="str">
        <f>IF($D156="","", (SUMIFS(Transacoes!$D$3:$D1000,Transacoes!$C$3:$C1000,$D156,Transacoes!$B$3:$B1000,"C", Transacoes!$A$3:$A1000, "&lt;"&amp;EOMONTH(DATE(H$1,H$2,1),0))-SUMIFS(Transacoes!$D$3:$D1000,Transacoes!$C$3:$C1000,$D156,Transacoes!$B$3:$B1000,"V", Transacoes!$A$3:$A1000, "&lt;"&amp;EOMONTH(DATE(H$1,H$2,1),0)))*SUMIFS(Prov_Auto!$E$3:$E1000, Prov_Auto!$A$3:$A1000, $D156, Prov_Auto!$D$3:$D1000,"&gt;="&amp;DATE(H$1,H$2,1),Prov_Auto!$D$3:$D1000, "&lt;="&amp;EOMONTH(DATE(H$1,H$2,1),0)))</f>
        <v/>
      </c>
      <c r="I156" s="48" t="str">
        <f>IF($D156="","", (SUMIFS(Transacoes!$D$3:$D1000,Transacoes!$C$3:$C1000,$D156,Transacoes!$B$3:$B1000,"C", Transacoes!$A$3:$A1000, "&lt;"&amp;EOMONTH(DATE(I$1,I$2,1),0))-SUMIFS(Transacoes!$D$3:$D1000,Transacoes!$C$3:$C1000,$D156,Transacoes!$B$3:$B1000,"V", Transacoes!$A$3:$A1000, "&lt;"&amp;EOMONTH(DATE(I$1,I$2,1),0)))*SUMIFS(Prov_Auto!$E$3:$E1000, Prov_Auto!$A$3:$A1000, $D156, Prov_Auto!$D$3:$D1000,"&gt;="&amp;DATE(I$1,I$2,1),Prov_Auto!$D$3:$D1000, "&lt;="&amp;EOMONTH(DATE(I$1,I$2,1),0)))</f>
        <v/>
      </c>
      <c r="J156" s="48" t="str">
        <f>IF($D156="","", (SUMIFS(Transacoes!$D$3:$D1000,Transacoes!$C$3:$C1000,$D156,Transacoes!$B$3:$B1000,"C", Transacoes!$A$3:$A1000, "&lt;"&amp;EOMONTH(DATE(J$1,J$2,1),0))-SUMIFS(Transacoes!$D$3:$D1000,Transacoes!$C$3:$C1000,$D156,Transacoes!$B$3:$B1000,"V", Transacoes!$A$3:$A1000, "&lt;"&amp;EOMONTH(DATE(J$1,J$2,1),0)))*SUMIFS(Prov_Auto!$E$3:$E1000, Prov_Auto!$A$3:$A1000, $D156, Prov_Auto!$D$3:$D1000,"&gt;="&amp;DATE(J$1,J$2,1),Prov_Auto!$D$3:$D1000, "&lt;="&amp;EOMONTH(DATE(J$1,J$2,1),0)))</f>
        <v/>
      </c>
      <c r="K156" s="48" t="str">
        <f>IF($D156="","", (SUMIFS(Transacoes!$D$3:$D1000,Transacoes!$C$3:$C1000,$D156,Transacoes!$B$3:$B1000,"C", Transacoes!$A$3:$A1000, "&lt;"&amp;EOMONTH(DATE(K$1,K$2,1),0))-SUMIFS(Transacoes!$D$3:$D1000,Transacoes!$C$3:$C1000,$D156,Transacoes!$B$3:$B1000,"V", Transacoes!$A$3:$A1000, "&lt;"&amp;EOMONTH(DATE(K$1,K$2,1),0)))*SUMIFS(Prov_Auto!$E$3:$E1000, Prov_Auto!$A$3:$A1000, $D156, Prov_Auto!$D$3:$D1000,"&gt;="&amp;DATE(K$1,K$2,1),Prov_Auto!$D$3:$D1000, "&lt;="&amp;EOMONTH(DATE(K$1,K$2,1),0)))</f>
        <v/>
      </c>
      <c r="L156" s="48" t="str">
        <f>IF($D156="","", (SUMIFS(Transacoes!$D$3:$D1000,Transacoes!$C$3:$C1000,$D156,Transacoes!$B$3:$B1000,"C", Transacoes!$A$3:$A1000, "&lt;"&amp;EOMONTH(DATE(L$1,L$2,1),0))-SUMIFS(Transacoes!$D$3:$D1000,Transacoes!$C$3:$C1000,$D156,Transacoes!$B$3:$B1000,"V", Transacoes!$A$3:$A1000, "&lt;"&amp;EOMONTH(DATE(L$1,L$2,1),0)))*SUMIFS(Prov_Auto!$E$3:$E1000, Prov_Auto!$A$3:$A1000, $D156, Prov_Auto!$D$3:$D1000,"&gt;="&amp;DATE(L$1,L$2,1),Prov_Auto!$D$3:$D1000, "&lt;="&amp;EOMONTH(DATE(L$1,L$2,1),0)))</f>
        <v/>
      </c>
      <c r="M156" s="48" t="str">
        <f>IF($D156="","", (SUMIFS(Transacoes!$D$3:$D1000,Transacoes!$C$3:$C1000,$D156,Transacoes!$B$3:$B1000,"C", Transacoes!$A$3:$A1000, "&lt;"&amp;EOMONTH(DATE(M$1,M$2,1),0))-SUMIFS(Transacoes!$D$3:$D1000,Transacoes!$C$3:$C1000,$D156,Transacoes!$B$3:$B1000,"V", Transacoes!$A$3:$A1000, "&lt;"&amp;EOMONTH(DATE(M$1,M$2,1),0)))*SUMIFS(Prov_Auto!$E$3:$E1000, Prov_Auto!$A$3:$A1000, $D156, Prov_Auto!$D$3:$D1000,"&gt;="&amp;DATE(M$1,M$2,1),Prov_Auto!$D$3:$D1000, "&lt;="&amp;EOMONTH(DATE(M$1,M$2,1),0)))</f>
        <v/>
      </c>
      <c r="N156" s="48" t="str">
        <f>IF($D156="","", (SUMIFS(Transacoes!$D$3:$D1000,Transacoes!$C$3:$C1000,$D156,Transacoes!$B$3:$B1000,"C", Transacoes!$A$3:$A1000, "&lt;"&amp;EOMONTH(DATE(N$1,N$2,1),0))-SUMIFS(Transacoes!$D$3:$D1000,Transacoes!$C$3:$C1000,$D156,Transacoes!$B$3:$B1000,"V", Transacoes!$A$3:$A1000, "&lt;"&amp;EOMONTH(DATE(N$1,N$2,1),0)))*SUMIFS(Prov_Auto!$E$3:$E1000, Prov_Auto!$A$3:$A1000, $D156, Prov_Auto!$D$3:$D1000,"&gt;="&amp;DATE(N$1,N$2,1),Prov_Auto!$D$3:$D1000, "&lt;="&amp;EOMONTH(DATE(N$1,N$2,1),0)))</f>
        <v/>
      </c>
      <c r="O156" s="48" t="str">
        <f>IF($D156="","", (SUMIFS(Transacoes!$D$3:$D1000,Transacoes!$C$3:$C1000,$D156,Transacoes!$B$3:$B1000,"C", Transacoes!$A$3:$A1000, "&lt;"&amp;EOMONTH(DATE(O$1,O$2,1),0))-SUMIFS(Transacoes!$D$3:$D1000,Transacoes!$C$3:$C1000,$D156,Transacoes!$B$3:$B1000,"V", Transacoes!$A$3:$A1000, "&lt;"&amp;EOMONTH(DATE(O$1,O$2,1),0)))*SUMIFS(Prov_Auto!$E$3:$E1000, Prov_Auto!$A$3:$A1000, $D156, Prov_Auto!$D$3:$D1000,"&gt;="&amp;DATE(O$1,O$2,1),Prov_Auto!$D$3:$D1000, "&lt;="&amp;EOMONTH(DATE(O$1,O$2,1),0)))</f>
        <v/>
      </c>
      <c r="P156" s="48" t="str">
        <f>IF($D156="","", (SUMIFS(Transacoes!$D$3:$D1000,Transacoes!$C$3:$C1000,$D156,Transacoes!$B$3:$B1000,"C", Transacoes!$A$3:$A1000, "&lt;"&amp;EOMONTH(DATE(P$1,P$2,1),0))-SUMIFS(Transacoes!$D$3:$D1000,Transacoes!$C$3:$C1000,$D156,Transacoes!$B$3:$B1000,"V", Transacoes!$A$3:$A1000, "&lt;"&amp;EOMONTH(DATE(P$1,P$2,1),0)))*SUMIFS(Prov_Auto!$E$3:$E1000, Prov_Auto!$A$3:$A1000, $D156, Prov_Auto!$D$3:$D1000,"&gt;="&amp;DATE(P$1,P$2,1),Prov_Auto!$D$3:$D1000, "&lt;="&amp;EOMONTH(DATE(P$1,P$2,1),0)))</f>
        <v/>
      </c>
      <c r="Q156" s="48" t="str">
        <f>IF($D156="","", (SUMIFS(Transacoes!$D$3:$D1000,Transacoes!$C$3:$C1000,$D156,Transacoes!$B$3:$B1000,"C", Transacoes!$A$3:$A1000, "&lt;"&amp;EOMONTH(DATE(Q$1,Q$2,1),0))-SUMIFS(Transacoes!$D$3:$D1000,Transacoes!$C$3:$C1000,$D156,Transacoes!$B$3:$B1000,"V", Transacoes!$A$3:$A1000, "&lt;"&amp;EOMONTH(DATE(Q$1,Q$2,1),0)))*SUMIFS(Prov_Auto!$E$3:$E1000, Prov_Auto!$A$3:$A1000, $D156, Prov_Auto!$D$3:$D1000,"&gt;="&amp;DATE(Q$1,Q$2,1),Prov_Auto!$D$3:$D1000, "&lt;="&amp;EOMONTH(DATE(Q$1,Q$2,1),0)))</f>
        <v/>
      </c>
      <c r="R156" s="47"/>
    </row>
    <row r="157">
      <c r="A157" s="47"/>
      <c r="B157" s="47"/>
      <c r="C157" s="47"/>
      <c r="D157" s="87"/>
      <c r="E157" s="48" t="str">
        <f>IF($D157="","", (SUMIFS(Transacoes!$D$3:$D1000,Transacoes!$C$3:$C1000,$D157,Transacoes!$B$3:$B1000,"C", Transacoes!$A$3:$A1000, "&lt;"&amp;EOMONTH(DATE(E$1,E$2,1),0))-SUMIFS(Transacoes!$D$3:$D1000,Transacoes!$C$3:$C1000,$D157,Transacoes!$B$3:$B1000,"V", Transacoes!$A$3:$A1000, "&lt;"&amp;EOMONTH(DATE(E$1,E$2,1),0)))*SUMIFS(Prov_Auto!$E$3:$E1000, Prov_Auto!$A$3:$A1000, $D157, Prov_Auto!$D$3:$D1000,"&gt;="&amp;DATE(E$1,E$2,1),Prov_Auto!$D$3:$D1000, "&lt;="&amp;EOMONTH(DATE(E$1,E$2,1),0)))</f>
        <v/>
      </c>
      <c r="F157" s="48" t="str">
        <f>IF($D157="","", (SUMIFS(Transacoes!$D$3:$D1000,Transacoes!$C$3:$C1000,$D157,Transacoes!$B$3:$B1000,"C", Transacoes!$A$3:$A1000, "&lt;"&amp;EOMONTH(DATE(F$1,F$2,1),0))-SUMIFS(Transacoes!$D$3:$D1000,Transacoes!$C$3:$C1000,$D157,Transacoes!$B$3:$B1000,"V", Transacoes!$A$3:$A1000, "&lt;"&amp;EOMONTH(DATE(F$1,F$2,1),0)))*SUMIFS(Prov_Auto!$E$3:$E1000, Prov_Auto!$A$3:$A1000, $D157, Prov_Auto!$D$3:$D1000,"&gt;="&amp;DATE(F$1,F$2,1),Prov_Auto!$D$3:$D1000, "&lt;="&amp;EOMONTH(DATE(F$1,F$2,1),0)))</f>
        <v/>
      </c>
      <c r="G157" s="48" t="str">
        <f>IF($D157="","", (SUMIFS(Transacoes!$D$3:$D1000,Transacoes!$C$3:$C1000,$D157,Transacoes!$B$3:$B1000,"C", Transacoes!$A$3:$A1000, "&lt;"&amp;EOMONTH(DATE(G$1,G$2,1),0))-SUMIFS(Transacoes!$D$3:$D1000,Transacoes!$C$3:$C1000,$D157,Transacoes!$B$3:$B1000,"V", Transacoes!$A$3:$A1000, "&lt;"&amp;EOMONTH(DATE(G$1,G$2,1),0)))*SUMIFS(Prov_Auto!$E$3:$E1000, Prov_Auto!$A$3:$A1000, $D157, Prov_Auto!$D$3:$D1000,"&gt;="&amp;DATE(G$1,G$2,1),Prov_Auto!$D$3:$D1000, "&lt;="&amp;EOMONTH(DATE(G$1,G$2,1),0)))</f>
        <v/>
      </c>
      <c r="H157" s="48" t="str">
        <f>IF($D157="","", (SUMIFS(Transacoes!$D$3:$D1000,Transacoes!$C$3:$C1000,$D157,Transacoes!$B$3:$B1000,"C", Transacoes!$A$3:$A1000, "&lt;"&amp;EOMONTH(DATE(H$1,H$2,1),0))-SUMIFS(Transacoes!$D$3:$D1000,Transacoes!$C$3:$C1000,$D157,Transacoes!$B$3:$B1000,"V", Transacoes!$A$3:$A1000, "&lt;"&amp;EOMONTH(DATE(H$1,H$2,1),0)))*SUMIFS(Prov_Auto!$E$3:$E1000, Prov_Auto!$A$3:$A1000, $D157, Prov_Auto!$D$3:$D1000,"&gt;="&amp;DATE(H$1,H$2,1),Prov_Auto!$D$3:$D1000, "&lt;="&amp;EOMONTH(DATE(H$1,H$2,1),0)))</f>
        <v/>
      </c>
      <c r="I157" s="48" t="str">
        <f>IF($D157="","", (SUMIFS(Transacoes!$D$3:$D1000,Transacoes!$C$3:$C1000,$D157,Transacoes!$B$3:$B1000,"C", Transacoes!$A$3:$A1000, "&lt;"&amp;EOMONTH(DATE(I$1,I$2,1),0))-SUMIFS(Transacoes!$D$3:$D1000,Transacoes!$C$3:$C1000,$D157,Transacoes!$B$3:$B1000,"V", Transacoes!$A$3:$A1000, "&lt;"&amp;EOMONTH(DATE(I$1,I$2,1),0)))*SUMIFS(Prov_Auto!$E$3:$E1000, Prov_Auto!$A$3:$A1000, $D157, Prov_Auto!$D$3:$D1000,"&gt;="&amp;DATE(I$1,I$2,1),Prov_Auto!$D$3:$D1000, "&lt;="&amp;EOMONTH(DATE(I$1,I$2,1),0)))</f>
        <v/>
      </c>
      <c r="J157" s="48" t="str">
        <f>IF($D157="","", (SUMIFS(Transacoes!$D$3:$D1000,Transacoes!$C$3:$C1000,$D157,Transacoes!$B$3:$B1000,"C", Transacoes!$A$3:$A1000, "&lt;"&amp;EOMONTH(DATE(J$1,J$2,1),0))-SUMIFS(Transacoes!$D$3:$D1000,Transacoes!$C$3:$C1000,$D157,Transacoes!$B$3:$B1000,"V", Transacoes!$A$3:$A1000, "&lt;"&amp;EOMONTH(DATE(J$1,J$2,1),0)))*SUMIFS(Prov_Auto!$E$3:$E1000, Prov_Auto!$A$3:$A1000, $D157, Prov_Auto!$D$3:$D1000,"&gt;="&amp;DATE(J$1,J$2,1),Prov_Auto!$D$3:$D1000, "&lt;="&amp;EOMONTH(DATE(J$1,J$2,1),0)))</f>
        <v/>
      </c>
      <c r="K157" s="48" t="str">
        <f>IF($D157="","", (SUMIFS(Transacoes!$D$3:$D1000,Transacoes!$C$3:$C1000,$D157,Transacoes!$B$3:$B1000,"C", Transacoes!$A$3:$A1000, "&lt;"&amp;EOMONTH(DATE(K$1,K$2,1),0))-SUMIFS(Transacoes!$D$3:$D1000,Transacoes!$C$3:$C1000,$D157,Transacoes!$B$3:$B1000,"V", Transacoes!$A$3:$A1000, "&lt;"&amp;EOMONTH(DATE(K$1,K$2,1),0)))*SUMIFS(Prov_Auto!$E$3:$E1000, Prov_Auto!$A$3:$A1000, $D157, Prov_Auto!$D$3:$D1000,"&gt;="&amp;DATE(K$1,K$2,1),Prov_Auto!$D$3:$D1000, "&lt;="&amp;EOMONTH(DATE(K$1,K$2,1),0)))</f>
        <v/>
      </c>
      <c r="L157" s="48" t="str">
        <f>IF($D157="","", (SUMIFS(Transacoes!$D$3:$D1000,Transacoes!$C$3:$C1000,$D157,Transacoes!$B$3:$B1000,"C", Transacoes!$A$3:$A1000, "&lt;"&amp;EOMONTH(DATE(L$1,L$2,1),0))-SUMIFS(Transacoes!$D$3:$D1000,Transacoes!$C$3:$C1000,$D157,Transacoes!$B$3:$B1000,"V", Transacoes!$A$3:$A1000, "&lt;"&amp;EOMONTH(DATE(L$1,L$2,1),0)))*SUMIFS(Prov_Auto!$E$3:$E1000, Prov_Auto!$A$3:$A1000, $D157, Prov_Auto!$D$3:$D1000,"&gt;="&amp;DATE(L$1,L$2,1),Prov_Auto!$D$3:$D1000, "&lt;="&amp;EOMONTH(DATE(L$1,L$2,1),0)))</f>
        <v/>
      </c>
      <c r="M157" s="48" t="str">
        <f>IF($D157="","", (SUMIFS(Transacoes!$D$3:$D1000,Transacoes!$C$3:$C1000,$D157,Transacoes!$B$3:$B1000,"C", Transacoes!$A$3:$A1000, "&lt;"&amp;EOMONTH(DATE(M$1,M$2,1),0))-SUMIFS(Transacoes!$D$3:$D1000,Transacoes!$C$3:$C1000,$D157,Transacoes!$B$3:$B1000,"V", Transacoes!$A$3:$A1000, "&lt;"&amp;EOMONTH(DATE(M$1,M$2,1),0)))*SUMIFS(Prov_Auto!$E$3:$E1000, Prov_Auto!$A$3:$A1000, $D157, Prov_Auto!$D$3:$D1000,"&gt;="&amp;DATE(M$1,M$2,1),Prov_Auto!$D$3:$D1000, "&lt;="&amp;EOMONTH(DATE(M$1,M$2,1),0)))</f>
        <v/>
      </c>
      <c r="N157" s="48" t="str">
        <f>IF($D157="","", (SUMIFS(Transacoes!$D$3:$D1000,Transacoes!$C$3:$C1000,$D157,Transacoes!$B$3:$B1000,"C", Transacoes!$A$3:$A1000, "&lt;"&amp;EOMONTH(DATE(N$1,N$2,1),0))-SUMIFS(Transacoes!$D$3:$D1000,Transacoes!$C$3:$C1000,$D157,Transacoes!$B$3:$B1000,"V", Transacoes!$A$3:$A1000, "&lt;"&amp;EOMONTH(DATE(N$1,N$2,1),0)))*SUMIFS(Prov_Auto!$E$3:$E1000, Prov_Auto!$A$3:$A1000, $D157, Prov_Auto!$D$3:$D1000,"&gt;="&amp;DATE(N$1,N$2,1),Prov_Auto!$D$3:$D1000, "&lt;="&amp;EOMONTH(DATE(N$1,N$2,1),0)))</f>
        <v/>
      </c>
      <c r="O157" s="48" t="str">
        <f>IF($D157="","", (SUMIFS(Transacoes!$D$3:$D1000,Transacoes!$C$3:$C1000,$D157,Transacoes!$B$3:$B1000,"C", Transacoes!$A$3:$A1000, "&lt;"&amp;EOMONTH(DATE(O$1,O$2,1),0))-SUMIFS(Transacoes!$D$3:$D1000,Transacoes!$C$3:$C1000,$D157,Transacoes!$B$3:$B1000,"V", Transacoes!$A$3:$A1000, "&lt;"&amp;EOMONTH(DATE(O$1,O$2,1),0)))*SUMIFS(Prov_Auto!$E$3:$E1000, Prov_Auto!$A$3:$A1000, $D157, Prov_Auto!$D$3:$D1000,"&gt;="&amp;DATE(O$1,O$2,1),Prov_Auto!$D$3:$D1000, "&lt;="&amp;EOMONTH(DATE(O$1,O$2,1),0)))</f>
        <v/>
      </c>
      <c r="P157" s="48" t="str">
        <f>IF($D157="","", (SUMIFS(Transacoes!$D$3:$D1000,Transacoes!$C$3:$C1000,$D157,Transacoes!$B$3:$B1000,"C", Transacoes!$A$3:$A1000, "&lt;"&amp;EOMONTH(DATE(P$1,P$2,1),0))-SUMIFS(Transacoes!$D$3:$D1000,Transacoes!$C$3:$C1000,$D157,Transacoes!$B$3:$B1000,"V", Transacoes!$A$3:$A1000, "&lt;"&amp;EOMONTH(DATE(P$1,P$2,1),0)))*SUMIFS(Prov_Auto!$E$3:$E1000, Prov_Auto!$A$3:$A1000, $D157, Prov_Auto!$D$3:$D1000,"&gt;="&amp;DATE(P$1,P$2,1),Prov_Auto!$D$3:$D1000, "&lt;="&amp;EOMONTH(DATE(P$1,P$2,1),0)))</f>
        <v/>
      </c>
      <c r="Q157" s="48" t="str">
        <f>IF($D157="","", (SUMIFS(Transacoes!$D$3:$D1000,Transacoes!$C$3:$C1000,$D157,Transacoes!$B$3:$B1000,"C", Transacoes!$A$3:$A1000, "&lt;"&amp;EOMONTH(DATE(Q$1,Q$2,1),0))-SUMIFS(Transacoes!$D$3:$D1000,Transacoes!$C$3:$C1000,$D157,Transacoes!$B$3:$B1000,"V", Transacoes!$A$3:$A1000, "&lt;"&amp;EOMONTH(DATE(Q$1,Q$2,1),0)))*SUMIFS(Prov_Auto!$E$3:$E1000, Prov_Auto!$A$3:$A1000, $D157, Prov_Auto!$D$3:$D1000,"&gt;="&amp;DATE(Q$1,Q$2,1),Prov_Auto!$D$3:$D1000, "&lt;="&amp;EOMONTH(DATE(Q$1,Q$2,1),0)))</f>
        <v/>
      </c>
      <c r="R157" s="47"/>
    </row>
    <row r="158">
      <c r="A158" s="47"/>
      <c r="B158" s="47"/>
      <c r="C158" s="47"/>
      <c r="D158" s="87"/>
      <c r="E158" s="48" t="str">
        <f>IF($D158="","", (SUMIFS(Transacoes!$D$3:$D1000,Transacoes!$C$3:$C1000,$D158,Transacoes!$B$3:$B1000,"C", Transacoes!$A$3:$A1000, "&lt;"&amp;EOMONTH(DATE(E$1,E$2,1),0))-SUMIFS(Transacoes!$D$3:$D1000,Transacoes!$C$3:$C1000,$D158,Transacoes!$B$3:$B1000,"V", Transacoes!$A$3:$A1000, "&lt;"&amp;EOMONTH(DATE(E$1,E$2,1),0)))*SUMIFS(Prov_Auto!$E$3:$E1000, Prov_Auto!$A$3:$A1000, $D158, Prov_Auto!$D$3:$D1000,"&gt;="&amp;DATE(E$1,E$2,1),Prov_Auto!$D$3:$D1000, "&lt;="&amp;EOMONTH(DATE(E$1,E$2,1),0)))</f>
        <v/>
      </c>
      <c r="F158" s="48" t="str">
        <f>IF($D158="","", (SUMIFS(Transacoes!$D$3:$D1000,Transacoes!$C$3:$C1000,$D158,Transacoes!$B$3:$B1000,"C", Transacoes!$A$3:$A1000, "&lt;"&amp;EOMONTH(DATE(F$1,F$2,1),0))-SUMIFS(Transacoes!$D$3:$D1000,Transacoes!$C$3:$C1000,$D158,Transacoes!$B$3:$B1000,"V", Transacoes!$A$3:$A1000, "&lt;"&amp;EOMONTH(DATE(F$1,F$2,1),0)))*SUMIFS(Prov_Auto!$E$3:$E1000, Prov_Auto!$A$3:$A1000, $D158, Prov_Auto!$D$3:$D1000,"&gt;="&amp;DATE(F$1,F$2,1),Prov_Auto!$D$3:$D1000, "&lt;="&amp;EOMONTH(DATE(F$1,F$2,1),0)))</f>
        <v/>
      </c>
      <c r="G158" s="48" t="str">
        <f>IF($D158="","", (SUMIFS(Transacoes!$D$3:$D1000,Transacoes!$C$3:$C1000,$D158,Transacoes!$B$3:$B1000,"C", Transacoes!$A$3:$A1000, "&lt;"&amp;EOMONTH(DATE(G$1,G$2,1),0))-SUMIFS(Transacoes!$D$3:$D1000,Transacoes!$C$3:$C1000,$D158,Transacoes!$B$3:$B1000,"V", Transacoes!$A$3:$A1000, "&lt;"&amp;EOMONTH(DATE(G$1,G$2,1),0)))*SUMIFS(Prov_Auto!$E$3:$E1000, Prov_Auto!$A$3:$A1000, $D158, Prov_Auto!$D$3:$D1000,"&gt;="&amp;DATE(G$1,G$2,1),Prov_Auto!$D$3:$D1000, "&lt;="&amp;EOMONTH(DATE(G$1,G$2,1),0)))</f>
        <v/>
      </c>
      <c r="H158" s="48" t="str">
        <f>IF($D158="","", (SUMIFS(Transacoes!$D$3:$D1000,Transacoes!$C$3:$C1000,$D158,Transacoes!$B$3:$B1000,"C", Transacoes!$A$3:$A1000, "&lt;"&amp;EOMONTH(DATE(H$1,H$2,1),0))-SUMIFS(Transacoes!$D$3:$D1000,Transacoes!$C$3:$C1000,$D158,Transacoes!$B$3:$B1000,"V", Transacoes!$A$3:$A1000, "&lt;"&amp;EOMONTH(DATE(H$1,H$2,1),0)))*SUMIFS(Prov_Auto!$E$3:$E1000, Prov_Auto!$A$3:$A1000, $D158, Prov_Auto!$D$3:$D1000,"&gt;="&amp;DATE(H$1,H$2,1),Prov_Auto!$D$3:$D1000, "&lt;="&amp;EOMONTH(DATE(H$1,H$2,1),0)))</f>
        <v/>
      </c>
      <c r="I158" s="48" t="str">
        <f>IF($D158="","", (SUMIFS(Transacoes!$D$3:$D1000,Transacoes!$C$3:$C1000,$D158,Transacoes!$B$3:$B1000,"C", Transacoes!$A$3:$A1000, "&lt;"&amp;EOMONTH(DATE(I$1,I$2,1),0))-SUMIFS(Transacoes!$D$3:$D1000,Transacoes!$C$3:$C1000,$D158,Transacoes!$B$3:$B1000,"V", Transacoes!$A$3:$A1000, "&lt;"&amp;EOMONTH(DATE(I$1,I$2,1),0)))*SUMIFS(Prov_Auto!$E$3:$E1000, Prov_Auto!$A$3:$A1000, $D158, Prov_Auto!$D$3:$D1000,"&gt;="&amp;DATE(I$1,I$2,1),Prov_Auto!$D$3:$D1000, "&lt;="&amp;EOMONTH(DATE(I$1,I$2,1),0)))</f>
        <v/>
      </c>
      <c r="J158" s="48" t="str">
        <f>IF($D158="","", (SUMIFS(Transacoes!$D$3:$D1000,Transacoes!$C$3:$C1000,$D158,Transacoes!$B$3:$B1000,"C", Transacoes!$A$3:$A1000, "&lt;"&amp;EOMONTH(DATE(J$1,J$2,1),0))-SUMIFS(Transacoes!$D$3:$D1000,Transacoes!$C$3:$C1000,$D158,Transacoes!$B$3:$B1000,"V", Transacoes!$A$3:$A1000, "&lt;"&amp;EOMONTH(DATE(J$1,J$2,1),0)))*SUMIFS(Prov_Auto!$E$3:$E1000, Prov_Auto!$A$3:$A1000, $D158, Prov_Auto!$D$3:$D1000,"&gt;="&amp;DATE(J$1,J$2,1),Prov_Auto!$D$3:$D1000, "&lt;="&amp;EOMONTH(DATE(J$1,J$2,1),0)))</f>
        <v/>
      </c>
      <c r="K158" s="48" t="str">
        <f>IF($D158="","", (SUMIFS(Transacoes!$D$3:$D1000,Transacoes!$C$3:$C1000,$D158,Transacoes!$B$3:$B1000,"C", Transacoes!$A$3:$A1000, "&lt;"&amp;EOMONTH(DATE(K$1,K$2,1),0))-SUMIFS(Transacoes!$D$3:$D1000,Transacoes!$C$3:$C1000,$D158,Transacoes!$B$3:$B1000,"V", Transacoes!$A$3:$A1000, "&lt;"&amp;EOMONTH(DATE(K$1,K$2,1),0)))*SUMIFS(Prov_Auto!$E$3:$E1000, Prov_Auto!$A$3:$A1000, $D158, Prov_Auto!$D$3:$D1000,"&gt;="&amp;DATE(K$1,K$2,1),Prov_Auto!$D$3:$D1000, "&lt;="&amp;EOMONTH(DATE(K$1,K$2,1),0)))</f>
        <v/>
      </c>
      <c r="L158" s="48" t="str">
        <f>IF($D158="","", (SUMIFS(Transacoes!$D$3:$D1000,Transacoes!$C$3:$C1000,$D158,Transacoes!$B$3:$B1000,"C", Transacoes!$A$3:$A1000, "&lt;"&amp;EOMONTH(DATE(L$1,L$2,1),0))-SUMIFS(Transacoes!$D$3:$D1000,Transacoes!$C$3:$C1000,$D158,Transacoes!$B$3:$B1000,"V", Transacoes!$A$3:$A1000, "&lt;"&amp;EOMONTH(DATE(L$1,L$2,1),0)))*SUMIFS(Prov_Auto!$E$3:$E1000, Prov_Auto!$A$3:$A1000, $D158, Prov_Auto!$D$3:$D1000,"&gt;="&amp;DATE(L$1,L$2,1),Prov_Auto!$D$3:$D1000, "&lt;="&amp;EOMONTH(DATE(L$1,L$2,1),0)))</f>
        <v/>
      </c>
      <c r="M158" s="48" t="str">
        <f>IF($D158="","", (SUMIFS(Transacoes!$D$3:$D1000,Transacoes!$C$3:$C1000,$D158,Transacoes!$B$3:$B1000,"C", Transacoes!$A$3:$A1000, "&lt;"&amp;EOMONTH(DATE(M$1,M$2,1),0))-SUMIFS(Transacoes!$D$3:$D1000,Transacoes!$C$3:$C1000,$D158,Transacoes!$B$3:$B1000,"V", Transacoes!$A$3:$A1000, "&lt;"&amp;EOMONTH(DATE(M$1,M$2,1),0)))*SUMIFS(Prov_Auto!$E$3:$E1000, Prov_Auto!$A$3:$A1000, $D158, Prov_Auto!$D$3:$D1000,"&gt;="&amp;DATE(M$1,M$2,1),Prov_Auto!$D$3:$D1000, "&lt;="&amp;EOMONTH(DATE(M$1,M$2,1),0)))</f>
        <v/>
      </c>
      <c r="N158" s="48" t="str">
        <f>IF($D158="","", (SUMIFS(Transacoes!$D$3:$D1000,Transacoes!$C$3:$C1000,$D158,Transacoes!$B$3:$B1000,"C", Transacoes!$A$3:$A1000, "&lt;"&amp;EOMONTH(DATE(N$1,N$2,1),0))-SUMIFS(Transacoes!$D$3:$D1000,Transacoes!$C$3:$C1000,$D158,Transacoes!$B$3:$B1000,"V", Transacoes!$A$3:$A1000, "&lt;"&amp;EOMONTH(DATE(N$1,N$2,1),0)))*SUMIFS(Prov_Auto!$E$3:$E1000, Prov_Auto!$A$3:$A1000, $D158, Prov_Auto!$D$3:$D1000,"&gt;="&amp;DATE(N$1,N$2,1),Prov_Auto!$D$3:$D1000, "&lt;="&amp;EOMONTH(DATE(N$1,N$2,1),0)))</f>
        <v/>
      </c>
      <c r="O158" s="48" t="str">
        <f>IF($D158="","", (SUMIFS(Transacoes!$D$3:$D1000,Transacoes!$C$3:$C1000,$D158,Transacoes!$B$3:$B1000,"C", Transacoes!$A$3:$A1000, "&lt;"&amp;EOMONTH(DATE(O$1,O$2,1),0))-SUMIFS(Transacoes!$D$3:$D1000,Transacoes!$C$3:$C1000,$D158,Transacoes!$B$3:$B1000,"V", Transacoes!$A$3:$A1000, "&lt;"&amp;EOMONTH(DATE(O$1,O$2,1),0)))*SUMIFS(Prov_Auto!$E$3:$E1000, Prov_Auto!$A$3:$A1000, $D158, Prov_Auto!$D$3:$D1000,"&gt;="&amp;DATE(O$1,O$2,1),Prov_Auto!$D$3:$D1000, "&lt;="&amp;EOMONTH(DATE(O$1,O$2,1),0)))</f>
        <v/>
      </c>
      <c r="P158" s="48" t="str">
        <f>IF($D158="","", (SUMIFS(Transacoes!$D$3:$D1000,Transacoes!$C$3:$C1000,$D158,Transacoes!$B$3:$B1000,"C", Transacoes!$A$3:$A1000, "&lt;"&amp;EOMONTH(DATE(P$1,P$2,1),0))-SUMIFS(Transacoes!$D$3:$D1000,Transacoes!$C$3:$C1000,$D158,Transacoes!$B$3:$B1000,"V", Transacoes!$A$3:$A1000, "&lt;"&amp;EOMONTH(DATE(P$1,P$2,1),0)))*SUMIFS(Prov_Auto!$E$3:$E1000, Prov_Auto!$A$3:$A1000, $D158, Prov_Auto!$D$3:$D1000,"&gt;="&amp;DATE(P$1,P$2,1),Prov_Auto!$D$3:$D1000, "&lt;="&amp;EOMONTH(DATE(P$1,P$2,1),0)))</f>
        <v/>
      </c>
      <c r="Q158" s="48" t="str">
        <f>IF($D158="","", (SUMIFS(Transacoes!$D$3:$D1000,Transacoes!$C$3:$C1000,$D158,Transacoes!$B$3:$B1000,"C", Transacoes!$A$3:$A1000, "&lt;"&amp;EOMONTH(DATE(Q$1,Q$2,1),0))-SUMIFS(Transacoes!$D$3:$D1000,Transacoes!$C$3:$C1000,$D158,Transacoes!$B$3:$B1000,"V", Transacoes!$A$3:$A1000, "&lt;"&amp;EOMONTH(DATE(Q$1,Q$2,1),0)))*SUMIFS(Prov_Auto!$E$3:$E1000, Prov_Auto!$A$3:$A1000, $D158, Prov_Auto!$D$3:$D1000,"&gt;="&amp;DATE(Q$1,Q$2,1),Prov_Auto!$D$3:$D1000, "&lt;="&amp;EOMONTH(DATE(Q$1,Q$2,1),0)))</f>
        <v/>
      </c>
      <c r="R158" s="47"/>
    </row>
    <row r="159">
      <c r="A159" s="47"/>
      <c r="B159" s="47"/>
      <c r="C159" s="47"/>
      <c r="D159" s="87"/>
      <c r="E159" s="48" t="str">
        <f>IF($D159="","", (SUMIFS(Transacoes!$D$3:$D1000,Transacoes!$C$3:$C1000,$D159,Transacoes!$B$3:$B1000,"C", Transacoes!$A$3:$A1000, "&lt;"&amp;EOMONTH(DATE(E$1,E$2,1),0))-SUMIFS(Transacoes!$D$3:$D1000,Transacoes!$C$3:$C1000,$D159,Transacoes!$B$3:$B1000,"V", Transacoes!$A$3:$A1000, "&lt;"&amp;EOMONTH(DATE(E$1,E$2,1),0)))*SUMIFS(Prov_Auto!$E$3:$E1000, Prov_Auto!$A$3:$A1000, $D159, Prov_Auto!$D$3:$D1000,"&gt;="&amp;DATE(E$1,E$2,1),Prov_Auto!$D$3:$D1000, "&lt;="&amp;EOMONTH(DATE(E$1,E$2,1),0)))</f>
        <v/>
      </c>
      <c r="F159" s="48" t="str">
        <f>IF($D159="","", (SUMIFS(Transacoes!$D$3:$D1000,Transacoes!$C$3:$C1000,$D159,Transacoes!$B$3:$B1000,"C", Transacoes!$A$3:$A1000, "&lt;"&amp;EOMONTH(DATE(F$1,F$2,1),0))-SUMIFS(Transacoes!$D$3:$D1000,Transacoes!$C$3:$C1000,$D159,Transacoes!$B$3:$B1000,"V", Transacoes!$A$3:$A1000, "&lt;"&amp;EOMONTH(DATE(F$1,F$2,1),0)))*SUMIFS(Prov_Auto!$E$3:$E1000, Prov_Auto!$A$3:$A1000, $D159, Prov_Auto!$D$3:$D1000,"&gt;="&amp;DATE(F$1,F$2,1),Prov_Auto!$D$3:$D1000, "&lt;="&amp;EOMONTH(DATE(F$1,F$2,1),0)))</f>
        <v/>
      </c>
      <c r="G159" s="48" t="str">
        <f>IF($D159="","", (SUMIFS(Transacoes!$D$3:$D1000,Transacoes!$C$3:$C1000,$D159,Transacoes!$B$3:$B1000,"C", Transacoes!$A$3:$A1000, "&lt;"&amp;EOMONTH(DATE(G$1,G$2,1),0))-SUMIFS(Transacoes!$D$3:$D1000,Transacoes!$C$3:$C1000,$D159,Transacoes!$B$3:$B1000,"V", Transacoes!$A$3:$A1000, "&lt;"&amp;EOMONTH(DATE(G$1,G$2,1),0)))*SUMIFS(Prov_Auto!$E$3:$E1000, Prov_Auto!$A$3:$A1000, $D159, Prov_Auto!$D$3:$D1000,"&gt;="&amp;DATE(G$1,G$2,1),Prov_Auto!$D$3:$D1000, "&lt;="&amp;EOMONTH(DATE(G$1,G$2,1),0)))</f>
        <v/>
      </c>
      <c r="H159" s="48" t="str">
        <f>IF($D159="","", (SUMIFS(Transacoes!$D$3:$D1000,Transacoes!$C$3:$C1000,$D159,Transacoes!$B$3:$B1000,"C", Transacoes!$A$3:$A1000, "&lt;"&amp;EOMONTH(DATE(H$1,H$2,1),0))-SUMIFS(Transacoes!$D$3:$D1000,Transacoes!$C$3:$C1000,$D159,Transacoes!$B$3:$B1000,"V", Transacoes!$A$3:$A1000, "&lt;"&amp;EOMONTH(DATE(H$1,H$2,1),0)))*SUMIFS(Prov_Auto!$E$3:$E1000, Prov_Auto!$A$3:$A1000, $D159, Prov_Auto!$D$3:$D1000,"&gt;="&amp;DATE(H$1,H$2,1),Prov_Auto!$D$3:$D1000, "&lt;="&amp;EOMONTH(DATE(H$1,H$2,1),0)))</f>
        <v/>
      </c>
      <c r="I159" s="48" t="str">
        <f>IF($D159="","", (SUMIFS(Transacoes!$D$3:$D1000,Transacoes!$C$3:$C1000,$D159,Transacoes!$B$3:$B1000,"C", Transacoes!$A$3:$A1000, "&lt;"&amp;EOMONTH(DATE(I$1,I$2,1),0))-SUMIFS(Transacoes!$D$3:$D1000,Transacoes!$C$3:$C1000,$D159,Transacoes!$B$3:$B1000,"V", Transacoes!$A$3:$A1000, "&lt;"&amp;EOMONTH(DATE(I$1,I$2,1),0)))*SUMIFS(Prov_Auto!$E$3:$E1000, Prov_Auto!$A$3:$A1000, $D159, Prov_Auto!$D$3:$D1000,"&gt;="&amp;DATE(I$1,I$2,1),Prov_Auto!$D$3:$D1000, "&lt;="&amp;EOMONTH(DATE(I$1,I$2,1),0)))</f>
        <v/>
      </c>
      <c r="J159" s="48" t="str">
        <f>IF($D159="","", (SUMIFS(Transacoes!$D$3:$D1000,Transacoes!$C$3:$C1000,$D159,Transacoes!$B$3:$B1000,"C", Transacoes!$A$3:$A1000, "&lt;"&amp;EOMONTH(DATE(J$1,J$2,1),0))-SUMIFS(Transacoes!$D$3:$D1000,Transacoes!$C$3:$C1000,$D159,Transacoes!$B$3:$B1000,"V", Transacoes!$A$3:$A1000, "&lt;"&amp;EOMONTH(DATE(J$1,J$2,1),0)))*SUMIFS(Prov_Auto!$E$3:$E1000, Prov_Auto!$A$3:$A1000, $D159, Prov_Auto!$D$3:$D1000,"&gt;="&amp;DATE(J$1,J$2,1),Prov_Auto!$D$3:$D1000, "&lt;="&amp;EOMONTH(DATE(J$1,J$2,1),0)))</f>
        <v/>
      </c>
      <c r="K159" s="48" t="str">
        <f>IF($D159="","", (SUMIFS(Transacoes!$D$3:$D1000,Transacoes!$C$3:$C1000,$D159,Transacoes!$B$3:$B1000,"C", Transacoes!$A$3:$A1000, "&lt;"&amp;EOMONTH(DATE(K$1,K$2,1),0))-SUMIFS(Transacoes!$D$3:$D1000,Transacoes!$C$3:$C1000,$D159,Transacoes!$B$3:$B1000,"V", Transacoes!$A$3:$A1000, "&lt;"&amp;EOMONTH(DATE(K$1,K$2,1),0)))*SUMIFS(Prov_Auto!$E$3:$E1000, Prov_Auto!$A$3:$A1000, $D159, Prov_Auto!$D$3:$D1000,"&gt;="&amp;DATE(K$1,K$2,1),Prov_Auto!$D$3:$D1000, "&lt;="&amp;EOMONTH(DATE(K$1,K$2,1),0)))</f>
        <v/>
      </c>
      <c r="L159" s="48" t="str">
        <f>IF($D159="","", (SUMIFS(Transacoes!$D$3:$D1000,Transacoes!$C$3:$C1000,$D159,Transacoes!$B$3:$B1000,"C", Transacoes!$A$3:$A1000, "&lt;"&amp;EOMONTH(DATE(L$1,L$2,1),0))-SUMIFS(Transacoes!$D$3:$D1000,Transacoes!$C$3:$C1000,$D159,Transacoes!$B$3:$B1000,"V", Transacoes!$A$3:$A1000, "&lt;"&amp;EOMONTH(DATE(L$1,L$2,1),0)))*SUMIFS(Prov_Auto!$E$3:$E1000, Prov_Auto!$A$3:$A1000, $D159, Prov_Auto!$D$3:$D1000,"&gt;="&amp;DATE(L$1,L$2,1),Prov_Auto!$D$3:$D1000, "&lt;="&amp;EOMONTH(DATE(L$1,L$2,1),0)))</f>
        <v/>
      </c>
      <c r="M159" s="48" t="str">
        <f>IF($D159="","", (SUMIFS(Transacoes!$D$3:$D1000,Transacoes!$C$3:$C1000,$D159,Transacoes!$B$3:$B1000,"C", Transacoes!$A$3:$A1000, "&lt;"&amp;EOMONTH(DATE(M$1,M$2,1),0))-SUMIFS(Transacoes!$D$3:$D1000,Transacoes!$C$3:$C1000,$D159,Transacoes!$B$3:$B1000,"V", Transacoes!$A$3:$A1000, "&lt;"&amp;EOMONTH(DATE(M$1,M$2,1),0)))*SUMIFS(Prov_Auto!$E$3:$E1000, Prov_Auto!$A$3:$A1000, $D159, Prov_Auto!$D$3:$D1000,"&gt;="&amp;DATE(M$1,M$2,1),Prov_Auto!$D$3:$D1000, "&lt;="&amp;EOMONTH(DATE(M$1,M$2,1),0)))</f>
        <v/>
      </c>
      <c r="N159" s="48" t="str">
        <f>IF($D159="","", (SUMIFS(Transacoes!$D$3:$D1000,Transacoes!$C$3:$C1000,$D159,Transacoes!$B$3:$B1000,"C", Transacoes!$A$3:$A1000, "&lt;"&amp;EOMONTH(DATE(N$1,N$2,1),0))-SUMIFS(Transacoes!$D$3:$D1000,Transacoes!$C$3:$C1000,$D159,Transacoes!$B$3:$B1000,"V", Transacoes!$A$3:$A1000, "&lt;"&amp;EOMONTH(DATE(N$1,N$2,1),0)))*SUMIFS(Prov_Auto!$E$3:$E1000, Prov_Auto!$A$3:$A1000, $D159, Prov_Auto!$D$3:$D1000,"&gt;="&amp;DATE(N$1,N$2,1),Prov_Auto!$D$3:$D1000, "&lt;="&amp;EOMONTH(DATE(N$1,N$2,1),0)))</f>
        <v/>
      </c>
      <c r="O159" s="48" t="str">
        <f>IF($D159="","", (SUMIFS(Transacoes!$D$3:$D1000,Transacoes!$C$3:$C1000,$D159,Transacoes!$B$3:$B1000,"C", Transacoes!$A$3:$A1000, "&lt;"&amp;EOMONTH(DATE(O$1,O$2,1),0))-SUMIFS(Transacoes!$D$3:$D1000,Transacoes!$C$3:$C1000,$D159,Transacoes!$B$3:$B1000,"V", Transacoes!$A$3:$A1000, "&lt;"&amp;EOMONTH(DATE(O$1,O$2,1),0)))*SUMIFS(Prov_Auto!$E$3:$E1000, Prov_Auto!$A$3:$A1000, $D159, Prov_Auto!$D$3:$D1000,"&gt;="&amp;DATE(O$1,O$2,1),Prov_Auto!$D$3:$D1000, "&lt;="&amp;EOMONTH(DATE(O$1,O$2,1),0)))</f>
        <v/>
      </c>
      <c r="P159" s="48" t="str">
        <f>IF($D159="","", (SUMIFS(Transacoes!$D$3:$D1000,Transacoes!$C$3:$C1000,$D159,Transacoes!$B$3:$B1000,"C", Transacoes!$A$3:$A1000, "&lt;"&amp;EOMONTH(DATE(P$1,P$2,1),0))-SUMIFS(Transacoes!$D$3:$D1000,Transacoes!$C$3:$C1000,$D159,Transacoes!$B$3:$B1000,"V", Transacoes!$A$3:$A1000, "&lt;"&amp;EOMONTH(DATE(P$1,P$2,1),0)))*SUMIFS(Prov_Auto!$E$3:$E1000, Prov_Auto!$A$3:$A1000, $D159, Prov_Auto!$D$3:$D1000,"&gt;="&amp;DATE(P$1,P$2,1),Prov_Auto!$D$3:$D1000, "&lt;="&amp;EOMONTH(DATE(P$1,P$2,1),0)))</f>
        <v/>
      </c>
      <c r="Q159" s="48" t="str">
        <f>IF($D159="","", (SUMIFS(Transacoes!$D$3:$D1000,Transacoes!$C$3:$C1000,$D159,Transacoes!$B$3:$B1000,"C", Transacoes!$A$3:$A1000, "&lt;"&amp;EOMONTH(DATE(Q$1,Q$2,1),0))-SUMIFS(Transacoes!$D$3:$D1000,Transacoes!$C$3:$C1000,$D159,Transacoes!$B$3:$B1000,"V", Transacoes!$A$3:$A1000, "&lt;"&amp;EOMONTH(DATE(Q$1,Q$2,1),0)))*SUMIFS(Prov_Auto!$E$3:$E1000, Prov_Auto!$A$3:$A1000, $D159, Prov_Auto!$D$3:$D1000,"&gt;="&amp;DATE(Q$1,Q$2,1),Prov_Auto!$D$3:$D1000, "&lt;="&amp;EOMONTH(DATE(Q$1,Q$2,1),0)))</f>
        <v/>
      </c>
      <c r="R159" s="47"/>
    </row>
    <row r="160">
      <c r="A160" s="47"/>
      <c r="B160" s="47"/>
      <c r="C160" s="47"/>
      <c r="D160" s="87"/>
      <c r="E160" s="48" t="str">
        <f>IF($D160="","", (SUMIFS(Transacoes!$D$3:$D1000,Transacoes!$C$3:$C1000,$D160,Transacoes!$B$3:$B1000,"C", Transacoes!$A$3:$A1000, "&lt;"&amp;EOMONTH(DATE(E$1,E$2,1),0))-SUMIFS(Transacoes!$D$3:$D1000,Transacoes!$C$3:$C1000,$D160,Transacoes!$B$3:$B1000,"V", Transacoes!$A$3:$A1000, "&lt;"&amp;EOMONTH(DATE(E$1,E$2,1),0)))*SUMIFS(Prov_Auto!$E$3:$E1000, Prov_Auto!$A$3:$A1000, $D160, Prov_Auto!$D$3:$D1000,"&gt;="&amp;DATE(E$1,E$2,1),Prov_Auto!$D$3:$D1000, "&lt;="&amp;EOMONTH(DATE(E$1,E$2,1),0)))</f>
        <v/>
      </c>
      <c r="F160" s="48" t="str">
        <f>IF($D160="","", (SUMIFS(Transacoes!$D$3:$D1000,Transacoes!$C$3:$C1000,$D160,Transacoes!$B$3:$B1000,"C", Transacoes!$A$3:$A1000, "&lt;"&amp;EOMONTH(DATE(F$1,F$2,1),0))-SUMIFS(Transacoes!$D$3:$D1000,Transacoes!$C$3:$C1000,$D160,Transacoes!$B$3:$B1000,"V", Transacoes!$A$3:$A1000, "&lt;"&amp;EOMONTH(DATE(F$1,F$2,1),0)))*SUMIFS(Prov_Auto!$E$3:$E1000, Prov_Auto!$A$3:$A1000, $D160, Prov_Auto!$D$3:$D1000,"&gt;="&amp;DATE(F$1,F$2,1),Prov_Auto!$D$3:$D1000, "&lt;="&amp;EOMONTH(DATE(F$1,F$2,1),0)))</f>
        <v/>
      </c>
      <c r="G160" s="48" t="str">
        <f>IF($D160="","", (SUMIFS(Transacoes!$D$3:$D1000,Transacoes!$C$3:$C1000,$D160,Transacoes!$B$3:$B1000,"C", Transacoes!$A$3:$A1000, "&lt;"&amp;EOMONTH(DATE(G$1,G$2,1),0))-SUMIFS(Transacoes!$D$3:$D1000,Transacoes!$C$3:$C1000,$D160,Transacoes!$B$3:$B1000,"V", Transacoes!$A$3:$A1000, "&lt;"&amp;EOMONTH(DATE(G$1,G$2,1),0)))*SUMIFS(Prov_Auto!$E$3:$E1000, Prov_Auto!$A$3:$A1000, $D160, Prov_Auto!$D$3:$D1000,"&gt;="&amp;DATE(G$1,G$2,1),Prov_Auto!$D$3:$D1000, "&lt;="&amp;EOMONTH(DATE(G$1,G$2,1),0)))</f>
        <v/>
      </c>
      <c r="H160" s="48" t="str">
        <f>IF($D160="","", (SUMIFS(Transacoes!$D$3:$D1000,Transacoes!$C$3:$C1000,$D160,Transacoes!$B$3:$B1000,"C", Transacoes!$A$3:$A1000, "&lt;"&amp;EOMONTH(DATE(H$1,H$2,1),0))-SUMIFS(Transacoes!$D$3:$D1000,Transacoes!$C$3:$C1000,$D160,Transacoes!$B$3:$B1000,"V", Transacoes!$A$3:$A1000, "&lt;"&amp;EOMONTH(DATE(H$1,H$2,1),0)))*SUMIFS(Prov_Auto!$E$3:$E1000, Prov_Auto!$A$3:$A1000, $D160, Prov_Auto!$D$3:$D1000,"&gt;="&amp;DATE(H$1,H$2,1),Prov_Auto!$D$3:$D1000, "&lt;="&amp;EOMONTH(DATE(H$1,H$2,1),0)))</f>
        <v/>
      </c>
      <c r="I160" s="48" t="str">
        <f>IF($D160="","", (SUMIFS(Transacoes!$D$3:$D1000,Transacoes!$C$3:$C1000,$D160,Transacoes!$B$3:$B1000,"C", Transacoes!$A$3:$A1000, "&lt;"&amp;EOMONTH(DATE(I$1,I$2,1),0))-SUMIFS(Transacoes!$D$3:$D1000,Transacoes!$C$3:$C1000,$D160,Transacoes!$B$3:$B1000,"V", Transacoes!$A$3:$A1000, "&lt;"&amp;EOMONTH(DATE(I$1,I$2,1),0)))*SUMIFS(Prov_Auto!$E$3:$E1000, Prov_Auto!$A$3:$A1000, $D160, Prov_Auto!$D$3:$D1000,"&gt;="&amp;DATE(I$1,I$2,1),Prov_Auto!$D$3:$D1000, "&lt;="&amp;EOMONTH(DATE(I$1,I$2,1),0)))</f>
        <v/>
      </c>
      <c r="J160" s="48" t="str">
        <f>IF($D160="","", (SUMIFS(Transacoes!$D$3:$D1000,Transacoes!$C$3:$C1000,$D160,Transacoes!$B$3:$B1000,"C", Transacoes!$A$3:$A1000, "&lt;"&amp;EOMONTH(DATE(J$1,J$2,1),0))-SUMIFS(Transacoes!$D$3:$D1000,Transacoes!$C$3:$C1000,$D160,Transacoes!$B$3:$B1000,"V", Transacoes!$A$3:$A1000, "&lt;"&amp;EOMONTH(DATE(J$1,J$2,1),0)))*SUMIFS(Prov_Auto!$E$3:$E1000, Prov_Auto!$A$3:$A1000, $D160, Prov_Auto!$D$3:$D1000,"&gt;="&amp;DATE(J$1,J$2,1),Prov_Auto!$D$3:$D1000, "&lt;="&amp;EOMONTH(DATE(J$1,J$2,1),0)))</f>
        <v/>
      </c>
      <c r="K160" s="48" t="str">
        <f>IF($D160="","", (SUMIFS(Transacoes!$D$3:$D1000,Transacoes!$C$3:$C1000,$D160,Transacoes!$B$3:$B1000,"C", Transacoes!$A$3:$A1000, "&lt;"&amp;EOMONTH(DATE(K$1,K$2,1),0))-SUMIFS(Transacoes!$D$3:$D1000,Transacoes!$C$3:$C1000,$D160,Transacoes!$B$3:$B1000,"V", Transacoes!$A$3:$A1000, "&lt;"&amp;EOMONTH(DATE(K$1,K$2,1),0)))*SUMIFS(Prov_Auto!$E$3:$E1000, Prov_Auto!$A$3:$A1000, $D160, Prov_Auto!$D$3:$D1000,"&gt;="&amp;DATE(K$1,K$2,1),Prov_Auto!$D$3:$D1000, "&lt;="&amp;EOMONTH(DATE(K$1,K$2,1),0)))</f>
        <v/>
      </c>
      <c r="L160" s="48" t="str">
        <f>IF($D160="","", (SUMIFS(Transacoes!$D$3:$D1000,Transacoes!$C$3:$C1000,$D160,Transacoes!$B$3:$B1000,"C", Transacoes!$A$3:$A1000, "&lt;"&amp;EOMONTH(DATE(L$1,L$2,1),0))-SUMIFS(Transacoes!$D$3:$D1000,Transacoes!$C$3:$C1000,$D160,Transacoes!$B$3:$B1000,"V", Transacoes!$A$3:$A1000, "&lt;"&amp;EOMONTH(DATE(L$1,L$2,1),0)))*SUMIFS(Prov_Auto!$E$3:$E1000, Prov_Auto!$A$3:$A1000, $D160, Prov_Auto!$D$3:$D1000,"&gt;="&amp;DATE(L$1,L$2,1),Prov_Auto!$D$3:$D1000, "&lt;="&amp;EOMONTH(DATE(L$1,L$2,1),0)))</f>
        <v/>
      </c>
      <c r="M160" s="48" t="str">
        <f>IF($D160="","", (SUMIFS(Transacoes!$D$3:$D1000,Transacoes!$C$3:$C1000,$D160,Transacoes!$B$3:$B1000,"C", Transacoes!$A$3:$A1000, "&lt;"&amp;EOMONTH(DATE(M$1,M$2,1),0))-SUMIFS(Transacoes!$D$3:$D1000,Transacoes!$C$3:$C1000,$D160,Transacoes!$B$3:$B1000,"V", Transacoes!$A$3:$A1000, "&lt;"&amp;EOMONTH(DATE(M$1,M$2,1),0)))*SUMIFS(Prov_Auto!$E$3:$E1000, Prov_Auto!$A$3:$A1000, $D160, Prov_Auto!$D$3:$D1000,"&gt;="&amp;DATE(M$1,M$2,1),Prov_Auto!$D$3:$D1000, "&lt;="&amp;EOMONTH(DATE(M$1,M$2,1),0)))</f>
        <v/>
      </c>
      <c r="N160" s="48" t="str">
        <f>IF($D160="","", (SUMIFS(Transacoes!$D$3:$D1000,Transacoes!$C$3:$C1000,$D160,Transacoes!$B$3:$B1000,"C", Transacoes!$A$3:$A1000, "&lt;"&amp;EOMONTH(DATE(N$1,N$2,1),0))-SUMIFS(Transacoes!$D$3:$D1000,Transacoes!$C$3:$C1000,$D160,Transacoes!$B$3:$B1000,"V", Transacoes!$A$3:$A1000, "&lt;"&amp;EOMONTH(DATE(N$1,N$2,1),0)))*SUMIFS(Prov_Auto!$E$3:$E1000, Prov_Auto!$A$3:$A1000, $D160, Prov_Auto!$D$3:$D1000,"&gt;="&amp;DATE(N$1,N$2,1),Prov_Auto!$D$3:$D1000, "&lt;="&amp;EOMONTH(DATE(N$1,N$2,1),0)))</f>
        <v/>
      </c>
      <c r="O160" s="48" t="str">
        <f>IF($D160="","", (SUMIFS(Transacoes!$D$3:$D1000,Transacoes!$C$3:$C1000,$D160,Transacoes!$B$3:$B1000,"C", Transacoes!$A$3:$A1000, "&lt;"&amp;EOMONTH(DATE(O$1,O$2,1),0))-SUMIFS(Transacoes!$D$3:$D1000,Transacoes!$C$3:$C1000,$D160,Transacoes!$B$3:$B1000,"V", Transacoes!$A$3:$A1000, "&lt;"&amp;EOMONTH(DATE(O$1,O$2,1),0)))*SUMIFS(Prov_Auto!$E$3:$E1000, Prov_Auto!$A$3:$A1000, $D160, Prov_Auto!$D$3:$D1000,"&gt;="&amp;DATE(O$1,O$2,1),Prov_Auto!$D$3:$D1000, "&lt;="&amp;EOMONTH(DATE(O$1,O$2,1),0)))</f>
        <v/>
      </c>
      <c r="P160" s="48" t="str">
        <f>IF($D160="","", (SUMIFS(Transacoes!$D$3:$D1000,Transacoes!$C$3:$C1000,$D160,Transacoes!$B$3:$B1000,"C", Transacoes!$A$3:$A1000, "&lt;"&amp;EOMONTH(DATE(P$1,P$2,1),0))-SUMIFS(Transacoes!$D$3:$D1000,Transacoes!$C$3:$C1000,$D160,Transacoes!$B$3:$B1000,"V", Transacoes!$A$3:$A1000, "&lt;"&amp;EOMONTH(DATE(P$1,P$2,1),0)))*SUMIFS(Prov_Auto!$E$3:$E1000, Prov_Auto!$A$3:$A1000, $D160, Prov_Auto!$D$3:$D1000,"&gt;="&amp;DATE(P$1,P$2,1),Prov_Auto!$D$3:$D1000, "&lt;="&amp;EOMONTH(DATE(P$1,P$2,1),0)))</f>
        <v/>
      </c>
      <c r="Q160" s="48" t="str">
        <f>IF($D160="","", (SUMIFS(Transacoes!$D$3:$D1000,Transacoes!$C$3:$C1000,$D160,Transacoes!$B$3:$B1000,"C", Transacoes!$A$3:$A1000, "&lt;"&amp;EOMONTH(DATE(Q$1,Q$2,1),0))-SUMIFS(Transacoes!$D$3:$D1000,Transacoes!$C$3:$C1000,$D160,Transacoes!$B$3:$B1000,"V", Transacoes!$A$3:$A1000, "&lt;"&amp;EOMONTH(DATE(Q$1,Q$2,1),0)))*SUMIFS(Prov_Auto!$E$3:$E1000, Prov_Auto!$A$3:$A1000, $D160, Prov_Auto!$D$3:$D1000,"&gt;="&amp;DATE(Q$1,Q$2,1),Prov_Auto!$D$3:$D1000, "&lt;="&amp;EOMONTH(DATE(Q$1,Q$2,1),0)))</f>
        <v/>
      </c>
      <c r="R160" s="47"/>
    </row>
    <row r="161">
      <c r="A161" s="47"/>
      <c r="B161" s="47"/>
      <c r="C161" s="47"/>
      <c r="D161" s="87"/>
      <c r="E161" s="48" t="str">
        <f>IF($D161="","", (SUMIFS(Transacoes!$D$3:$D1000,Transacoes!$C$3:$C1000,$D161,Transacoes!$B$3:$B1000,"C", Transacoes!$A$3:$A1000, "&lt;"&amp;EOMONTH(DATE(E$1,E$2,1),0))-SUMIFS(Transacoes!$D$3:$D1000,Transacoes!$C$3:$C1000,$D161,Transacoes!$B$3:$B1000,"V", Transacoes!$A$3:$A1000, "&lt;"&amp;EOMONTH(DATE(E$1,E$2,1),0)))*SUMIFS(Prov_Auto!$E$3:$E1000, Prov_Auto!$A$3:$A1000, $D161, Prov_Auto!$D$3:$D1000,"&gt;="&amp;DATE(E$1,E$2,1),Prov_Auto!$D$3:$D1000, "&lt;="&amp;EOMONTH(DATE(E$1,E$2,1),0)))</f>
        <v/>
      </c>
      <c r="F161" s="48" t="str">
        <f>IF($D161="","", (SUMIFS(Transacoes!$D$3:$D1000,Transacoes!$C$3:$C1000,$D161,Transacoes!$B$3:$B1000,"C", Transacoes!$A$3:$A1000, "&lt;"&amp;EOMONTH(DATE(F$1,F$2,1),0))-SUMIFS(Transacoes!$D$3:$D1000,Transacoes!$C$3:$C1000,$D161,Transacoes!$B$3:$B1000,"V", Transacoes!$A$3:$A1000, "&lt;"&amp;EOMONTH(DATE(F$1,F$2,1),0)))*SUMIFS(Prov_Auto!$E$3:$E1000, Prov_Auto!$A$3:$A1000, $D161, Prov_Auto!$D$3:$D1000,"&gt;="&amp;DATE(F$1,F$2,1),Prov_Auto!$D$3:$D1000, "&lt;="&amp;EOMONTH(DATE(F$1,F$2,1),0)))</f>
        <v/>
      </c>
      <c r="G161" s="48" t="str">
        <f>IF($D161="","", (SUMIFS(Transacoes!$D$3:$D1000,Transacoes!$C$3:$C1000,$D161,Transacoes!$B$3:$B1000,"C", Transacoes!$A$3:$A1000, "&lt;"&amp;EOMONTH(DATE(G$1,G$2,1),0))-SUMIFS(Transacoes!$D$3:$D1000,Transacoes!$C$3:$C1000,$D161,Transacoes!$B$3:$B1000,"V", Transacoes!$A$3:$A1000, "&lt;"&amp;EOMONTH(DATE(G$1,G$2,1),0)))*SUMIFS(Prov_Auto!$E$3:$E1000, Prov_Auto!$A$3:$A1000, $D161, Prov_Auto!$D$3:$D1000,"&gt;="&amp;DATE(G$1,G$2,1),Prov_Auto!$D$3:$D1000, "&lt;="&amp;EOMONTH(DATE(G$1,G$2,1),0)))</f>
        <v/>
      </c>
      <c r="H161" s="48" t="str">
        <f>IF($D161="","", (SUMIFS(Transacoes!$D$3:$D1000,Transacoes!$C$3:$C1000,$D161,Transacoes!$B$3:$B1000,"C", Transacoes!$A$3:$A1000, "&lt;"&amp;EOMONTH(DATE(H$1,H$2,1),0))-SUMIFS(Transacoes!$D$3:$D1000,Transacoes!$C$3:$C1000,$D161,Transacoes!$B$3:$B1000,"V", Transacoes!$A$3:$A1000, "&lt;"&amp;EOMONTH(DATE(H$1,H$2,1),0)))*SUMIFS(Prov_Auto!$E$3:$E1000, Prov_Auto!$A$3:$A1000, $D161, Prov_Auto!$D$3:$D1000,"&gt;="&amp;DATE(H$1,H$2,1),Prov_Auto!$D$3:$D1000, "&lt;="&amp;EOMONTH(DATE(H$1,H$2,1),0)))</f>
        <v/>
      </c>
      <c r="I161" s="48" t="str">
        <f>IF($D161="","", (SUMIFS(Transacoes!$D$3:$D1000,Transacoes!$C$3:$C1000,$D161,Transacoes!$B$3:$B1000,"C", Transacoes!$A$3:$A1000, "&lt;"&amp;EOMONTH(DATE(I$1,I$2,1),0))-SUMIFS(Transacoes!$D$3:$D1000,Transacoes!$C$3:$C1000,$D161,Transacoes!$B$3:$B1000,"V", Transacoes!$A$3:$A1000, "&lt;"&amp;EOMONTH(DATE(I$1,I$2,1),0)))*SUMIFS(Prov_Auto!$E$3:$E1000, Prov_Auto!$A$3:$A1000, $D161, Prov_Auto!$D$3:$D1000,"&gt;="&amp;DATE(I$1,I$2,1),Prov_Auto!$D$3:$D1000, "&lt;="&amp;EOMONTH(DATE(I$1,I$2,1),0)))</f>
        <v/>
      </c>
      <c r="J161" s="48" t="str">
        <f>IF($D161="","", (SUMIFS(Transacoes!$D$3:$D1000,Transacoes!$C$3:$C1000,$D161,Transacoes!$B$3:$B1000,"C", Transacoes!$A$3:$A1000, "&lt;"&amp;EOMONTH(DATE(J$1,J$2,1),0))-SUMIFS(Transacoes!$D$3:$D1000,Transacoes!$C$3:$C1000,$D161,Transacoes!$B$3:$B1000,"V", Transacoes!$A$3:$A1000, "&lt;"&amp;EOMONTH(DATE(J$1,J$2,1),0)))*SUMIFS(Prov_Auto!$E$3:$E1000, Prov_Auto!$A$3:$A1000, $D161, Prov_Auto!$D$3:$D1000,"&gt;="&amp;DATE(J$1,J$2,1),Prov_Auto!$D$3:$D1000, "&lt;="&amp;EOMONTH(DATE(J$1,J$2,1),0)))</f>
        <v/>
      </c>
      <c r="K161" s="48" t="str">
        <f>IF($D161="","", (SUMIFS(Transacoes!$D$3:$D1000,Transacoes!$C$3:$C1000,$D161,Transacoes!$B$3:$B1000,"C", Transacoes!$A$3:$A1000, "&lt;"&amp;EOMONTH(DATE(K$1,K$2,1),0))-SUMIFS(Transacoes!$D$3:$D1000,Transacoes!$C$3:$C1000,$D161,Transacoes!$B$3:$B1000,"V", Transacoes!$A$3:$A1000, "&lt;"&amp;EOMONTH(DATE(K$1,K$2,1),0)))*SUMIFS(Prov_Auto!$E$3:$E1000, Prov_Auto!$A$3:$A1000, $D161, Prov_Auto!$D$3:$D1000,"&gt;="&amp;DATE(K$1,K$2,1),Prov_Auto!$D$3:$D1000, "&lt;="&amp;EOMONTH(DATE(K$1,K$2,1),0)))</f>
        <v/>
      </c>
      <c r="L161" s="48" t="str">
        <f>IF($D161="","", (SUMIFS(Transacoes!$D$3:$D1000,Transacoes!$C$3:$C1000,$D161,Transacoes!$B$3:$B1000,"C", Transacoes!$A$3:$A1000, "&lt;"&amp;EOMONTH(DATE(L$1,L$2,1),0))-SUMIFS(Transacoes!$D$3:$D1000,Transacoes!$C$3:$C1000,$D161,Transacoes!$B$3:$B1000,"V", Transacoes!$A$3:$A1000, "&lt;"&amp;EOMONTH(DATE(L$1,L$2,1),0)))*SUMIFS(Prov_Auto!$E$3:$E1000, Prov_Auto!$A$3:$A1000, $D161, Prov_Auto!$D$3:$D1000,"&gt;="&amp;DATE(L$1,L$2,1),Prov_Auto!$D$3:$D1000, "&lt;="&amp;EOMONTH(DATE(L$1,L$2,1),0)))</f>
        <v/>
      </c>
      <c r="M161" s="48" t="str">
        <f>IF($D161="","", (SUMIFS(Transacoes!$D$3:$D1000,Transacoes!$C$3:$C1000,$D161,Transacoes!$B$3:$B1000,"C", Transacoes!$A$3:$A1000, "&lt;"&amp;EOMONTH(DATE(M$1,M$2,1),0))-SUMIFS(Transacoes!$D$3:$D1000,Transacoes!$C$3:$C1000,$D161,Transacoes!$B$3:$B1000,"V", Transacoes!$A$3:$A1000, "&lt;"&amp;EOMONTH(DATE(M$1,M$2,1),0)))*SUMIFS(Prov_Auto!$E$3:$E1000, Prov_Auto!$A$3:$A1000, $D161, Prov_Auto!$D$3:$D1000,"&gt;="&amp;DATE(M$1,M$2,1),Prov_Auto!$D$3:$D1000, "&lt;="&amp;EOMONTH(DATE(M$1,M$2,1),0)))</f>
        <v/>
      </c>
      <c r="N161" s="48" t="str">
        <f>IF($D161="","", (SUMIFS(Transacoes!$D$3:$D1000,Transacoes!$C$3:$C1000,$D161,Transacoes!$B$3:$B1000,"C", Transacoes!$A$3:$A1000, "&lt;"&amp;EOMONTH(DATE(N$1,N$2,1),0))-SUMIFS(Transacoes!$D$3:$D1000,Transacoes!$C$3:$C1000,$D161,Transacoes!$B$3:$B1000,"V", Transacoes!$A$3:$A1000, "&lt;"&amp;EOMONTH(DATE(N$1,N$2,1),0)))*SUMIFS(Prov_Auto!$E$3:$E1000, Prov_Auto!$A$3:$A1000, $D161, Prov_Auto!$D$3:$D1000,"&gt;="&amp;DATE(N$1,N$2,1),Prov_Auto!$D$3:$D1000, "&lt;="&amp;EOMONTH(DATE(N$1,N$2,1),0)))</f>
        <v/>
      </c>
      <c r="O161" s="48" t="str">
        <f>IF($D161="","", (SUMIFS(Transacoes!$D$3:$D1000,Transacoes!$C$3:$C1000,$D161,Transacoes!$B$3:$B1000,"C", Transacoes!$A$3:$A1000, "&lt;"&amp;EOMONTH(DATE(O$1,O$2,1),0))-SUMIFS(Transacoes!$D$3:$D1000,Transacoes!$C$3:$C1000,$D161,Transacoes!$B$3:$B1000,"V", Transacoes!$A$3:$A1000, "&lt;"&amp;EOMONTH(DATE(O$1,O$2,1),0)))*SUMIFS(Prov_Auto!$E$3:$E1000, Prov_Auto!$A$3:$A1000, $D161, Prov_Auto!$D$3:$D1000,"&gt;="&amp;DATE(O$1,O$2,1),Prov_Auto!$D$3:$D1000, "&lt;="&amp;EOMONTH(DATE(O$1,O$2,1),0)))</f>
        <v/>
      </c>
      <c r="P161" s="48" t="str">
        <f>IF($D161="","", (SUMIFS(Transacoes!$D$3:$D1000,Transacoes!$C$3:$C1000,$D161,Transacoes!$B$3:$B1000,"C", Transacoes!$A$3:$A1000, "&lt;"&amp;EOMONTH(DATE(P$1,P$2,1),0))-SUMIFS(Transacoes!$D$3:$D1000,Transacoes!$C$3:$C1000,$D161,Transacoes!$B$3:$B1000,"V", Transacoes!$A$3:$A1000, "&lt;"&amp;EOMONTH(DATE(P$1,P$2,1),0)))*SUMIFS(Prov_Auto!$E$3:$E1000, Prov_Auto!$A$3:$A1000, $D161, Prov_Auto!$D$3:$D1000,"&gt;="&amp;DATE(P$1,P$2,1),Prov_Auto!$D$3:$D1000, "&lt;="&amp;EOMONTH(DATE(P$1,P$2,1),0)))</f>
        <v/>
      </c>
      <c r="Q161" s="48" t="str">
        <f>IF($D161="","", (SUMIFS(Transacoes!$D$3:$D1000,Transacoes!$C$3:$C1000,$D161,Transacoes!$B$3:$B1000,"C", Transacoes!$A$3:$A1000, "&lt;"&amp;EOMONTH(DATE(Q$1,Q$2,1),0))-SUMIFS(Transacoes!$D$3:$D1000,Transacoes!$C$3:$C1000,$D161,Transacoes!$B$3:$B1000,"V", Transacoes!$A$3:$A1000, "&lt;"&amp;EOMONTH(DATE(Q$1,Q$2,1),0)))*SUMIFS(Prov_Auto!$E$3:$E1000, Prov_Auto!$A$3:$A1000, $D161, Prov_Auto!$D$3:$D1000,"&gt;="&amp;DATE(Q$1,Q$2,1),Prov_Auto!$D$3:$D1000, "&lt;="&amp;EOMONTH(DATE(Q$1,Q$2,1),0)))</f>
        <v/>
      </c>
      <c r="R161" s="47"/>
    </row>
    <row r="162">
      <c r="A162" s="47"/>
      <c r="B162" s="47"/>
      <c r="C162" s="47"/>
      <c r="D162" s="87"/>
      <c r="E162" s="48" t="str">
        <f>IF($D162="","", (SUMIFS(Transacoes!$D$3:$D1000,Transacoes!$C$3:$C1000,$D162,Transacoes!$B$3:$B1000,"C", Transacoes!$A$3:$A1000, "&lt;"&amp;EOMONTH(DATE(E$1,E$2,1),0))-SUMIFS(Transacoes!$D$3:$D1000,Transacoes!$C$3:$C1000,$D162,Transacoes!$B$3:$B1000,"V", Transacoes!$A$3:$A1000, "&lt;"&amp;EOMONTH(DATE(E$1,E$2,1),0)))*SUMIFS(Prov_Auto!$E$3:$E1000, Prov_Auto!$A$3:$A1000, $D162, Prov_Auto!$D$3:$D1000,"&gt;="&amp;DATE(E$1,E$2,1),Prov_Auto!$D$3:$D1000, "&lt;="&amp;EOMONTH(DATE(E$1,E$2,1),0)))</f>
        <v/>
      </c>
      <c r="F162" s="48" t="str">
        <f>IF($D162="","", (SUMIFS(Transacoes!$D$3:$D1000,Transacoes!$C$3:$C1000,$D162,Transacoes!$B$3:$B1000,"C", Transacoes!$A$3:$A1000, "&lt;"&amp;EOMONTH(DATE(F$1,F$2,1),0))-SUMIFS(Transacoes!$D$3:$D1000,Transacoes!$C$3:$C1000,$D162,Transacoes!$B$3:$B1000,"V", Transacoes!$A$3:$A1000, "&lt;"&amp;EOMONTH(DATE(F$1,F$2,1),0)))*SUMIFS(Prov_Auto!$E$3:$E1000, Prov_Auto!$A$3:$A1000, $D162, Prov_Auto!$D$3:$D1000,"&gt;="&amp;DATE(F$1,F$2,1),Prov_Auto!$D$3:$D1000, "&lt;="&amp;EOMONTH(DATE(F$1,F$2,1),0)))</f>
        <v/>
      </c>
      <c r="G162" s="48" t="str">
        <f>IF($D162="","", (SUMIFS(Transacoes!$D$3:$D1000,Transacoes!$C$3:$C1000,$D162,Transacoes!$B$3:$B1000,"C", Transacoes!$A$3:$A1000, "&lt;"&amp;EOMONTH(DATE(G$1,G$2,1),0))-SUMIFS(Transacoes!$D$3:$D1000,Transacoes!$C$3:$C1000,$D162,Transacoes!$B$3:$B1000,"V", Transacoes!$A$3:$A1000, "&lt;"&amp;EOMONTH(DATE(G$1,G$2,1),0)))*SUMIFS(Prov_Auto!$E$3:$E1000, Prov_Auto!$A$3:$A1000, $D162, Prov_Auto!$D$3:$D1000,"&gt;="&amp;DATE(G$1,G$2,1),Prov_Auto!$D$3:$D1000, "&lt;="&amp;EOMONTH(DATE(G$1,G$2,1),0)))</f>
        <v/>
      </c>
      <c r="H162" s="48" t="str">
        <f>IF($D162="","", (SUMIFS(Transacoes!$D$3:$D1000,Transacoes!$C$3:$C1000,$D162,Transacoes!$B$3:$B1000,"C", Transacoes!$A$3:$A1000, "&lt;"&amp;EOMONTH(DATE(H$1,H$2,1),0))-SUMIFS(Transacoes!$D$3:$D1000,Transacoes!$C$3:$C1000,$D162,Transacoes!$B$3:$B1000,"V", Transacoes!$A$3:$A1000, "&lt;"&amp;EOMONTH(DATE(H$1,H$2,1),0)))*SUMIFS(Prov_Auto!$E$3:$E1000, Prov_Auto!$A$3:$A1000, $D162, Prov_Auto!$D$3:$D1000,"&gt;="&amp;DATE(H$1,H$2,1),Prov_Auto!$D$3:$D1000, "&lt;="&amp;EOMONTH(DATE(H$1,H$2,1),0)))</f>
        <v/>
      </c>
      <c r="I162" s="48" t="str">
        <f>IF($D162="","", (SUMIFS(Transacoes!$D$3:$D1000,Transacoes!$C$3:$C1000,$D162,Transacoes!$B$3:$B1000,"C", Transacoes!$A$3:$A1000, "&lt;"&amp;EOMONTH(DATE(I$1,I$2,1),0))-SUMIFS(Transacoes!$D$3:$D1000,Transacoes!$C$3:$C1000,$D162,Transacoes!$B$3:$B1000,"V", Transacoes!$A$3:$A1000, "&lt;"&amp;EOMONTH(DATE(I$1,I$2,1),0)))*SUMIFS(Prov_Auto!$E$3:$E1000, Prov_Auto!$A$3:$A1000, $D162, Prov_Auto!$D$3:$D1000,"&gt;="&amp;DATE(I$1,I$2,1),Prov_Auto!$D$3:$D1000, "&lt;="&amp;EOMONTH(DATE(I$1,I$2,1),0)))</f>
        <v/>
      </c>
      <c r="J162" s="48" t="str">
        <f>IF($D162="","", (SUMIFS(Transacoes!$D$3:$D1000,Transacoes!$C$3:$C1000,$D162,Transacoes!$B$3:$B1000,"C", Transacoes!$A$3:$A1000, "&lt;"&amp;EOMONTH(DATE(J$1,J$2,1),0))-SUMIFS(Transacoes!$D$3:$D1000,Transacoes!$C$3:$C1000,$D162,Transacoes!$B$3:$B1000,"V", Transacoes!$A$3:$A1000, "&lt;"&amp;EOMONTH(DATE(J$1,J$2,1),0)))*SUMIFS(Prov_Auto!$E$3:$E1000, Prov_Auto!$A$3:$A1000, $D162, Prov_Auto!$D$3:$D1000,"&gt;="&amp;DATE(J$1,J$2,1),Prov_Auto!$D$3:$D1000, "&lt;="&amp;EOMONTH(DATE(J$1,J$2,1),0)))</f>
        <v/>
      </c>
      <c r="K162" s="48" t="str">
        <f>IF($D162="","", (SUMIFS(Transacoes!$D$3:$D1000,Transacoes!$C$3:$C1000,$D162,Transacoes!$B$3:$B1000,"C", Transacoes!$A$3:$A1000, "&lt;"&amp;EOMONTH(DATE(K$1,K$2,1),0))-SUMIFS(Transacoes!$D$3:$D1000,Transacoes!$C$3:$C1000,$D162,Transacoes!$B$3:$B1000,"V", Transacoes!$A$3:$A1000, "&lt;"&amp;EOMONTH(DATE(K$1,K$2,1),0)))*SUMIFS(Prov_Auto!$E$3:$E1000, Prov_Auto!$A$3:$A1000, $D162, Prov_Auto!$D$3:$D1000,"&gt;="&amp;DATE(K$1,K$2,1),Prov_Auto!$D$3:$D1000, "&lt;="&amp;EOMONTH(DATE(K$1,K$2,1),0)))</f>
        <v/>
      </c>
      <c r="L162" s="48" t="str">
        <f>IF($D162="","", (SUMIFS(Transacoes!$D$3:$D1000,Transacoes!$C$3:$C1000,$D162,Transacoes!$B$3:$B1000,"C", Transacoes!$A$3:$A1000, "&lt;"&amp;EOMONTH(DATE(L$1,L$2,1),0))-SUMIFS(Transacoes!$D$3:$D1000,Transacoes!$C$3:$C1000,$D162,Transacoes!$B$3:$B1000,"V", Transacoes!$A$3:$A1000, "&lt;"&amp;EOMONTH(DATE(L$1,L$2,1),0)))*SUMIFS(Prov_Auto!$E$3:$E1000, Prov_Auto!$A$3:$A1000, $D162, Prov_Auto!$D$3:$D1000,"&gt;="&amp;DATE(L$1,L$2,1),Prov_Auto!$D$3:$D1000, "&lt;="&amp;EOMONTH(DATE(L$1,L$2,1),0)))</f>
        <v/>
      </c>
      <c r="M162" s="48" t="str">
        <f>IF($D162="","", (SUMIFS(Transacoes!$D$3:$D1000,Transacoes!$C$3:$C1000,$D162,Transacoes!$B$3:$B1000,"C", Transacoes!$A$3:$A1000, "&lt;"&amp;EOMONTH(DATE(M$1,M$2,1),0))-SUMIFS(Transacoes!$D$3:$D1000,Transacoes!$C$3:$C1000,$D162,Transacoes!$B$3:$B1000,"V", Transacoes!$A$3:$A1000, "&lt;"&amp;EOMONTH(DATE(M$1,M$2,1),0)))*SUMIFS(Prov_Auto!$E$3:$E1000, Prov_Auto!$A$3:$A1000, $D162, Prov_Auto!$D$3:$D1000,"&gt;="&amp;DATE(M$1,M$2,1),Prov_Auto!$D$3:$D1000, "&lt;="&amp;EOMONTH(DATE(M$1,M$2,1),0)))</f>
        <v/>
      </c>
      <c r="N162" s="48" t="str">
        <f>IF($D162="","", (SUMIFS(Transacoes!$D$3:$D1000,Transacoes!$C$3:$C1000,$D162,Transacoes!$B$3:$B1000,"C", Transacoes!$A$3:$A1000, "&lt;"&amp;EOMONTH(DATE(N$1,N$2,1),0))-SUMIFS(Transacoes!$D$3:$D1000,Transacoes!$C$3:$C1000,$D162,Transacoes!$B$3:$B1000,"V", Transacoes!$A$3:$A1000, "&lt;"&amp;EOMONTH(DATE(N$1,N$2,1),0)))*SUMIFS(Prov_Auto!$E$3:$E1000, Prov_Auto!$A$3:$A1000, $D162, Prov_Auto!$D$3:$D1000,"&gt;="&amp;DATE(N$1,N$2,1),Prov_Auto!$D$3:$D1000, "&lt;="&amp;EOMONTH(DATE(N$1,N$2,1),0)))</f>
        <v/>
      </c>
      <c r="O162" s="48" t="str">
        <f>IF($D162="","", (SUMIFS(Transacoes!$D$3:$D1000,Transacoes!$C$3:$C1000,$D162,Transacoes!$B$3:$B1000,"C", Transacoes!$A$3:$A1000, "&lt;"&amp;EOMONTH(DATE(O$1,O$2,1),0))-SUMIFS(Transacoes!$D$3:$D1000,Transacoes!$C$3:$C1000,$D162,Transacoes!$B$3:$B1000,"V", Transacoes!$A$3:$A1000, "&lt;"&amp;EOMONTH(DATE(O$1,O$2,1),0)))*SUMIFS(Prov_Auto!$E$3:$E1000, Prov_Auto!$A$3:$A1000, $D162, Prov_Auto!$D$3:$D1000,"&gt;="&amp;DATE(O$1,O$2,1),Prov_Auto!$D$3:$D1000, "&lt;="&amp;EOMONTH(DATE(O$1,O$2,1),0)))</f>
        <v/>
      </c>
      <c r="P162" s="48" t="str">
        <f>IF($D162="","", (SUMIFS(Transacoes!$D$3:$D1000,Transacoes!$C$3:$C1000,$D162,Transacoes!$B$3:$B1000,"C", Transacoes!$A$3:$A1000, "&lt;"&amp;EOMONTH(DATE(P$1,P$2,1),0))-SUMIFS(Transacoes!$D$3:$D1000,Transacoes!$C$3:$C1000,$D162,Transacoes!$B$3:$B1000,"V", Transacoes!$A$3:$A1000, "&lt;"&amp;EOMONTH(DATE(P$1,P$2,1),0)))*SUMIFS(Prov_Auto!$E$3:$E1000, Prov_Auto!$A$3:$A1000, $D162, Prov_Auto!$D$3:$D1000,"&gt;="&amp;DATE(P$1,P$2,1),Prov_Auto!$D$3:$D1000, "&lt;="&amp;EOMONTH(DATE(P$1,P$2,1),0)))</f>
        <v/>
      </c>
      <c r="Q162" s="48" t="str">
        <f>IF($D162="","", (SUMIFS(Transacoes!$D$3:$D1000,Transacoes!$C$3:$C1000,$D162,Transacoes!$B$3:$B1000,"C", Transacoes!$A$3:$A1000, "&lt;"&amp;EOMONTH(DATE(Q$1,Q$2,1),0))-SUMIFS(Transacoes!$D$3:$D1000,Transacoes!$C$3:$C1000,$D162,Transacoes!$B$3:$B1000,"V", Transacoes!$A$3:$A1000, "&lt;"&amp;EOMONTH(DATE(Q$1,Q$2,1),0)))*SUMIFS(Prov_Auto!$E$3:$E1000, Prov_Auto!$A$3:$A1000, $D162, Prov_Auto!$D$3:$D1000,"&gt;="&amp;DATE(Q$1,Q$2,1),Prov_Auto!$D$3:$D1000, "&lt;="&amp;EOMONTH(DATE(Q$1,Q$2,1),0)))</f>
        <v/>
      </c>
      <c r="R162" s="47"/>
    </row>
    <row r="163">
      <c r="A163" s="47"/>
      <c r="B163" s="47"/>
      <c r="C163" s="47"/>
      <c r="D163" s="87"/>
      <c r="E163" s="48" t="str">
        <f>IF($D163="","", (SUMIFS(Transacoes!$D$3:$D1000,Transacoes!$C$3:$C1000,$D163,Transacoes!$B$3:$B1000,"C", Transacoes!$A$3:$A1000, "&lt;"&amp;EOMONTH(DATE(E$1,E$2,1),0))-SUMIFS(Transacoes!$D$3:$D1000,Transacoes!$C$3:$C1000,$D163,Transacoes!$B$3:$B1000,"V", Transacoes!$A$3:$A1000, "&lt;"&amp;EOMONTH(DATE(E$1,E$2,1),0)))*SUMIFS(Prov_Auto!$E$3:$E1000, Prov_Auto!$A$3:$A1000, $D163, Prov_Auto!$D$3:$D1000,"&gt;="&amp;DATE(E$1,E$2,1),Prov_Auto!$D$3:$D1000, "&lt;="&amp;EOMONTH(DATE(E$1,E$2,1),0)))</f>
        <v/>
      </c>
      <c r="F163" s="48" t="str">
        <f>IF($D163="","", (SUMIFS(Transacoes!$D$3:$D1000,Transacoes!$C$3:$C1000,$D163,Transacoes!$B$3:$B1000,"C", Transacoes!$A$3:$A1000, "&lt;"&amp;EOMONTH(DATE(F$1,F$2,1),0))-SUMIFS(Transacoes!$D$3:$D1000,Transacoes!$C$3:$C1000,$D163,Transacoes!$B$3:$B1000,"V", Transacoes!$A$3:$A1000, "&lt;"&amp;EOMONTH(DATE(F$1,F$2,1),0)))*SUMIFS(Prov_Auto!$E$3:$E1000, Prov_Auto!$A$3:$A1000, $D163, Prov_Auto!$D$3:$D1000,"&gt;="&amp;DATE(F$1,F$2,1),Prov_Auto!$D$3:$D1000, "&lt;="&amp;EOMONTH(DATE(F$1,F$2,1),0)))</f>
        <v/>
      </c>
      <c r="G163" s="48" t="str">
        <f>IF($D163="","", (SUMIFS(Transacoes!$D$3:$D1000,Transacoes!$C$3:$C1000,$D163,Transacoes!$B$3:$B1000,"C", Transacoes!$A$3:$A1000, "&lt;"&amp;EOMONTH(DATE(G$1,G$2,1),0))-SUMIFS(Transacoes!$D$3:$D1000,Transacoes!$C$3:$C1000,$D163,Transacoes!$B$3:$B1000,"V", Transacoes!$A$3:$A1000, "&lt;"&amp;EOMONTH(DATE(G$1,G$2,1),0)))*SUMIFS(Prov_Auto!$E$3:$E1000, Prov_Auto!$A$3:$A1000, $D163, Prov_Auto!$D$3:$D1000,"&gt;="&amp;DATE(G$1,G$2,1),Prov_Auto!$D$3:$D1000, "&lt;="&amp;EOMONTH(DATE(G$1,G$2,1),0)))</f>
        <v/>
      </c>
      <c r="H163" s="48" t="str">
        <f>IF($D163="","", (SUMIFS(Transacoes!$D$3:$D1000,Transacoes!$C$3:$C1000,$D163,Transacoes!$B$3:$B1000,"C", Transacoes!$A$3:$A1000, "&lt;"&amp;EOMONTH(DATE(H$1,H$2,1),0))-SUMIFS(Transacoes!$D$3:$D1000,Transacoes!$C$3:$C1000,$D163,Transacoes!$B$3:$B1000,"V", Transacoes!$A$3:$A1000, "&lt;"&amp;EOMONTH(DATE(H$1,H$2,1),0)))*SUMIFS(Prov_Auto!$E$3:$E1000, Prov_Auto!$A$3:$A1000, $D163, Prov_Auto!$D$3:$D1000,"&gt;="&amp;DATE(H$1,H$2,1),Prov_Auto!$D$3:$D1000, "&lt;="&amp;EOMONTH(DATE(H$1,H$2,1),0)))</f>
        <v/>
      </c>
      <c r="I163" s="48" t="str">
        <f>IF($D163="","", (SUMIFS(Transacoes!$D$3:$D1000,Transacoes!$C$3:$C1000,$D163,Transacoes!$B$3:$B1000,"C", Transacoes!$A$3:$A1000, "&lt;"&amp;EOMONTH(DATE(I$1,I$2,1),0))-SUMIFS(Transacoes!$D$3:$D1000,Transacoes!$C$3:$C1000,$D163,Transacoes!$B$3:$B1000,"V", Transacoes!$A$3:$A1000, "&lt;"&amp;EOMONTH(DATE(I$1,I$2,1),0)))*SUMIFS(Prov_Auto!$E$3:$E1000, Prov_Auto!$A$3:$A1000, $D163, Prov_Auto!$D$3:$D1000,"&gt;="&amp;DATE(I$1,I$2,1),Prov_Auto!$D$3:$D1000, "&lt;="&amp;EOMONTH(DATE(I$1,I$2,1),0)))</f>
        <v/>
      </c>
      <c r="J163" s="48" t="str">
        <f>IF($D163="","", (SUMIFS(Transacoes!$D$3:$D1000,Transacoes!$C$3:$C1000,$D163,Transacoes!$B$3:$B1000,"C", Transacoes!$A$3:$A1000, "&lt;"&amp;EOMONTH(DATE(J$1,J$2,1),0))-SUMIFS(Transacoes!$D$3:$D1000,Transacoes!$C$3:$C1000,$D163,Transacoes!$B$3:$B1000,"V", Transacoes!$A$3:$A1000, "&lt;"&amp;EOMONTH(DATE(J$1,J$2,1),0)))*SUMIFS(Prov_Auto!$E$3:$E1000, Prov_Auto!$A$3:$A1000, $D163, Prov_Auto!$D$3:$D1000,"&gt;="&amp;DATE(J$1,J$2,1),Prov_Auto!$D$3:$D1000, "&lt;="&amp;EOMONTH(DATE(J$1,J$2,1),0)))</f>
        <v/>
      </c>
      <c r="K163" s="48" t="str">
        <f>IF($D163="","", (SUMIFS(Transacoes!$D$3:$D1000,Transacoes!$C$3:$C1000,$D163,Transacoes!$B$3:$B1000,"C", Transacoes!$A$3:$A1000, "&lt;"&amp;EOMONTH(DATE(K$1,K$2,1),0))-SUMIFS(Transacoes!$D$3:$D1000,Transacoes!$C$3:$C1000,$D163,Transacoes!$B$3:$B1000,"V", Transacoes!$A$3:$A1000, "&lt;"&amp;EOMONTH(DATE(K$1,K$2,1),0)))*SUMIFS(Prov_Auto!$E$3:$E1000, Prov_Auto!$A$3:$A1000, $D163, Prov_Auto!$D$3:$D1000,"&gt;="&amp;DATE(K$1,K$2,1),Prov_Auto!$D$3:$D1000, "&lt;="&amp;EOMONTH(DATE(K$1,K$2,1),0)))</f>
        <v/>
      </c>
      <c r="L163" s="48" t="str">
        <f>IF($D163="","", (SUMIFS(Transacoes!$D$3:$D1000,Transacoes!$C$3:$C1000,$D163,Transacoes!$B$3:$B1000,"C", Transacoes!$A$3:$A1000, "&lt;"&amp;EOMONTH(DATE(L$1,L$2,1),0))-SUMIFS(Transacoes!$D$3:$D1000,Transacoes!$C$3:$C1000,$D163,Transacoes!$B$3:$B1000,"V", Transacoes!$A$3:$A1000, "&lt;"&amp;EOMONTH(DATE(L$1,L$2,1),0)))*SUMIFS(Prov_Auto!$E$3:$E1000, Prov_Auto!$A$3:$A1000, $D163, Prov_Auto!$D$3:$D1000,"&gt;="&amp;DATE(L$1,L$2,1),Prov_Auto!$D$3:$D1000, "&lt;="&amp;EOMONTH(DATE(L$1,L$2,1),0)))</f>
        <v/>
      </c>
      <c r="M163" s="48" t="str">
        <f>IF($D163="","", (SUMIFS(Transacoes!$D$3:$D1000,Transacoes!$C$3:$C1000,$D163,Transacoes!$B$3:$B1000,"C", Transacoes!$A$3:$A1000, "&lt;"&amp;EOMONTH(DATE(M$1,M$2,1),0))-SUMIFS(Transacoes!$D$3:$D1000,Transacoes!$C$3:$C1000,$D163,Transacoes!$B$3:$B1000,"V", Transacoes!$A$3:$A1000, "&lt;"&amp;EOMONTH(DATE(M$1,M$2,1),0)))*SUMIFS(Prov_Auto!$E$3:$E1000, Prov_Auto!$A$3:$A1000, $D163, Prov_Auto!$D$3:$D1000,"&gt;="&amp;DATE(M$1,M$2,1),Prov_Auto!$D$3:$D1000, "&lt;="&amp;EOMONTH(DATE(M$1,M$2,1),0)))</f>
        <v/>
      </c>
      <c r="N163" s="48" t="str">
        <f>IF($D163="","", (SUMIFS(Transacoes!$D$3:$D1000,Transacoes!$C$3:$C1000,$D163,Transacoes!$B$3:$B1000,"C", Transacoes!$A$3:$A1000, "&lt;"&amp;EOMONTH(DATE(N$1,N$2,1),0))-SUMIFS(Transacoes!$D$3:$D1000,Transacoes!$C$3:$C1000,$D163,Transacoes!$B$3:$B1000,"V", Transacoes!$A$3:$A1000, "&lt;"&amp;EOMONTH(DATE(N$1,N$2,1),0)))*SUMIFS(Prov_Auto!$E$3:$E1000, Prov_Auto!$A$3:$A1000, $D163, Prov_Auto!$D$3:$D1000,"&gt;="&amp;DATE(N$1,N$2,1),Prov_Auto!$D$3:$D1000, "&lt;="&amp;EOMONTH(DATE(N$1,N$2,1),0)))</f>
        <v/>
      </c>
      <c r="O163" s="48" t="str">
        <f>IF($D163="","", (SUMIFS(Transacoes!$D$3:$D1000,Transacoes!$C$3:$C1000,$D163,Transacoes!$B$3:$B1000,"C", Transacoes!$A$3:$A1000, "&lt;"&amp;EOMONTH(DATE(O$1,O$2,1),0))-SUMIFS(Transacoes!$D$3:$D1000,Transacoes!$C$3:$C1000,$D163,Transacoes!$B$3:$B1000,"V", Transacoes!$A$3:$A1000, "&lt;"&amp;EOMONTH(DATE(O$1,O$2,1),0)))*SUMIFS(Prov_Auto!$E$3:$E1000, Prov_Auto!$A$3:$A1000, $D163, Prov_Auto!$D$3:$D1000,"&gt;="&amp;DATE(O$1,O$2,1),Prov_Auto!$D$3:$D1000, "&lt;="&amp;EOMONTH(DATE(O$1,O$2,1),0)))</f>
        <v/>
      </c>
      <c r="P163" s="48" t="str">
        <f>IF($D163="","", (SUMIFS(Transacoes!$D$3:$D1000,Transacoes!$C$3:$C1000,$D163,Transacoes!$B$3:$B1000,"C", Transacoes!$A$3:$A1000, "&lt;"&amp;EOMONTH(DATE(P$1,P$2,1),0))-SUMIFS(Transacoes!$D$3:$D1000,Transacoes!$C$3:$C1000,$D163,Transacoes!$B$3:$B1000,"V", Transacoes!$A$3:$A1000, "&lt;"&amp;EOMONTH(DATE(P$1,P$2,1),0)))*SUMIFS(Prov_Auto!$E$3:$E1000, Prov_Auto!$A$3:$A1000, $D163, Prov_Auto!$D$3:$D1000,"&gt;="&amp;DATE(P$1,P$2,1),Prov_Auto!$D$3:$D1000, "&lt;="&amp;EOMONTH(DATE(P$1,P$2,1),0)))</f>
        <v/>
      </c>
      <c r="Q163" s="48" t="str">
        <f>IF($D163="","", (SUMIFS(Transacoes!$D$3:$D1000,Transacoes!$C$3:$C1000,$D163,Transacoes!$B$3:$B1000,"C", Transacoes!$A$3:$A1000, "&lt;"&amp;EOMONTH(DATE(Q$1,Q$2,1),0))-SUMIFS(Transacoes!$D$3:$D1000,Transacoes!$C$3:$C1000,$D163,Transacoes!$B$3:$B1000,"V", Transacoes!$A$3:$A1000, "&lt;"&amp;EOMONTH(DATE(Q$1,Q$2,1),0)))*SUMIFS(Prov_Auto!$E$3:$E1000, Prov_Auto!$A$3:$A1000, $D163, Prov_Auto!$D$3:$D1000,"&gt;="&amp;DATE(Q$1,Q$2,1),Prov_Auto!$D$3:$D1000, "&lt;="&amp;EOMONTH(DATE(Q$1,Q$2,1),0)))</f>
        <v/>
      </c>
      <c r="R163" s="47"/>
    </row>
    <row r="164">
      <c r="A164" s="47"/>
      <c r="B164" s="47"/>
      <c r="C164" s="47"/>
      <c r="D164" s="87"/>
      <c r="E164" s="48" t="str">
        <f>IF($D164="","", (SUMIFS(Transacoes!$D$3:$D1000,Transacoes!$C$3:$C1000,$D164,Transacoes!$B$3:$B1000,"C", Transacoes!$A$3:$A1000, "&lt;"&amp;EOMONTH(DATE(E$1,E$2,1),0))-SUMIFS(Transacoes!$D$3:$D1000,Transacoes!$C$3:$C1000,$D164,Transacoes!$B$3:$B1000,"V", Transacoes!$A$3:$A1000, "&lt;"&amp;EOMONTH(DATE(E$1,E$2,1),0)))*SUMIFS(Prov_Auto!$E$3:$E1000, Prov_Auto!$A$3:$A1000, $D164, Prov_Auto!$D$3:$D1000,"&gt;="&amp;DATE(E$1,E$2,1),Prov_Auto!$D$3:$D1000, "&lt;="&amp;EOMONTH(DATE(E$1,E$2,1),0)))</f>
        <v/>
      </c>
      <c r="F164" s="48" t="str">
        <f>IF($D164="","", (SUMIFS(Transacoes!$D$3:$D1000,Transacoes!$C$3:$C1000,$D164,Transacoes!$B$3:$B1000,"C", Transacoes!$A$3:$A1000, "&lt;"&amp;EOMONTH(DATE(F$1,F$2,1),0))-SUMIFS(Transacoes!$D$3:$D1000,Transacoes!$C$3:$C1000,$D164,Transacoes!$B$3:$B1000,"V", Transacoes!$A$3:$A1000, "&lt;"&amp;EOMONTH(DATE(F$1,F$2,1),0)))*SUMIFS(Prov_Auto!$E$3:$E1000, Prov_Auto!$A$3:$A1000, $D164, Prov_Auto!$D$3:$D1000,"&gt;="&amp;DATE(F$1,F$2,1),Prov_Auto!$D$3:$D1000, "&lt;="&amp;EOMONTH(DATE(F$1,F$2,1),0)))</f>
        <v/>
      </c>
      <c r="G164" s="48" t="str">
        <f>IF($D164="","", (SUMIFS(Transacoes!$D$3:$D1000,Transacoes!$C$3:$C1000,$D164,Transacoes!$B$3:$B1000,"C", Transacoes!$A$3:$A1000, "&lt;"&amp;EOMONTH(DATE(G$1,G$2,1),0))-SUMIFS(Transacoes!$D$3:$D1000,Transacoes!$C$3:$C1000,$D164,Transacoes!$B$3:$B1000,"V", Transacoes!$A$3:$A1000, "&lt;"&amp;EOMONTH(DATE(G$1,G$2,1),0)))*SUMIFS(Prov_Auto!$E$3:$E1000, Prov_Auto!$A$3:$A1000, $D164, Prov_Auto!$D$3:$D1000,"&gt;="&amp;DATE(G$1,G$2,1),Prov_Auto!$D$3:$D1000, "&lt;="&amp;EOMONTH(DATE(G$1,G$2,1),0)))</f>
        <v/>
      </c>
      <c r="H164" s="48" t="str">
        <f>IF($D164="","", (SUMIFS(Transacoes!$D$3:$D1000,Transacoes!$C$3:$C1000,$D164,Transacoes!$B$3:$B1000,"C", Transacoes!$A$3:$A1000, "&lt;"&amp;EOMONTH(DATE(H$1,H$2,1),0))-SUMIFS(Transacoes!$D$3:$D1000,Transacoes!$C$3:$C1000,$D164,Transacoes!$B$3:$B1000,"V", Transacoes!$A$3:$A1000, "&lt;"&amp;EOMONTH(DATE(H$1,H$2,1),0)))*SUMIFS(Prov_Auto!$E$3:$E1000, Prov_Auto!$A$3:$A1000, $D164, Prov_Auto!$D$3:$D1000,"&gt;="&amp;DATE(H$1,H$2,1),Prov_Auto!$D$3:$D1000, "&lt;="&amp;EOMONTH(DATE(H$1,H$2,1),0)))</f>
        <v/>
      </c>
      <c r="I164" s="48" t="str">
        <f>IF($D164="","", (SUMIFS(Transacoes!$D$3:$D1000,Transacoes!$C$3:$C1000,$D164,Transacoes!$B$3:$B1000,"C", Transacoes!$A$3:$A1000, "&lt;"&amp;EOMONTH(DATE(I$1,I$2,1),0))-SUMIFS(Transacoes!$D$3:$D1000,Transacoes!$C$3:$C1000,$D164,Transacoes!$B$3:$B1000,"V", Transacoes!$A$3:$A1000, "&lt;"&amp;EOMONTH(DATE(I$1,I$2,1),0)))*SUMIFS(Prov_Auto!$E$3:$E1000, Prov_Auto!$A$3:$A1000, $D164, Prov_Auto!$D$3:$D1000,"&gt;="&amp;DATE(I$1,I$2,1),Prov_Auto!$D$3:$D1000, "&lt;="&amp;EOMONTH(DATE(I$1,I$2,1),0)))</f>
        <v/>
      </c>
      <c r="J164" s="48" t="str">
        <f>IF($D164="","", (SUMIFS(Transacoes!$D$3:$D1000,Transacoes!$C$3:$C1000,$D164,Transacoes!$B$3:$B1000,"C", Transacoes!$A$3:$A1000, "&lt;"&amp;EOMONTH(DATE(J$1,J$2,1),0))-SUMIFS(Transacoes!$D$3:$D1000,Transacoes!$C$3:$C1000,$D164,Transacoes!$B$3:$B1000,"V", Transacoes!$A$3:$A1000, "&lt;"&amp;EOMONTH(DATE(J$1,J$2,1),0)))*SUMIFS(Prov_Auto!$E$3:$E1000, Prov_Auto!$A$3:$A1000, $D164, Prov_Auto!$D$3:$D1000,"&gt;="&amp;DATE(J$1,J$2,1),Prov_Auto!$D$3:$D1000, "&lt;="&amp;EOMONTH(DATE(J$1,J$2,1),0)))</f>
        <v/>
      </c>
      <c r="K164" s="48" t="str">
        <f>IF($D164="","", (SUMIFS(Transacoes!$D$3:$D1000,Transacoes!$C$3:$C1000,$D164,Transacoes!$B$3:$B1000,"C", Transacoes!$A$3:$A1000, "&lt;"&amp;EOMONTH(DATE(K$1,K$2,1),0))-SUMIFS(Transacoes!$D$3:$D1000,Transacoes!$C$3:$C1000,$D164,Transacoes!$B$3:$B1000,"V", Transacoes!$A$3:$A1000, "&lt;"&amp;EOMONTH(DATE(K$1,K$2,1),0)))*SUMIFS(Prov_Auto!$E$3:$E1000, Prov_Auto!$A$3:$A1000, $D164, Prov_Auto!$D$3:$D1000,"&gt;="&amp;DATE(K$1,K$2,1),Prov_Auto!$D$3:$D1000, "&lt;="&amp;EOMONTH(DATE(K$1,K$2,1),0)))</f>
        <v/>
      </c>
      <c r="L164" s="48" t="str">
        <f>IF($D164="","", (SUMIFS(Transacoes!$D$3:$D1000,Transacoes!$C$3:$C1000,$D164,Transacoes!$B$3:$B1000,"C", Transacoes!$A$3:$A1000, "&lt;"&amp;EOMONTH(DATE(L$1,L$2,1),0))-SUMIFS(Transacoes!$D$3:$D1000,Transacoes!$C$3:$C1000,$D164,Transacoes!$B$3:$B1000,"V", Transacoes!$A$3:$A1000, "&lt;"&amp;EOMONTH(DATE(L$1,L$2,1),0)))*SUMIFS(Prov_Auto!$E$3:$E1000, Prov_Auto!$A$3:$A1000, $D164, Prov_Auto!$D$3:$D1000,"&gt;="&amp;DATE(L$1,L$2,1),Prov_Auto!$D$3:$D1000, "&lt;="&amp;EOMONTH(DATE(L$1,L$2,1),0)))</f>
        <v/>
      </c>
      <c r="M164" s="48" t="str">
        <f>IF($D164="","", (SUMIFS(Transacoes!$D$3:$D1000,Transacoes!$C$3:$C1000,$D164,Transacoes!$B$3:$B1000,"C", Transacoes!$A$3:$A1000, "&lt;"&amp;EOMONTH(DATE(M$1,M$2,1),0))-SUMIFS(Transacoes!$D$3:$D1000,Transacoes!$C$3:$C1000,$D164,Transacoes!$B$3:$B1000,"V", Transacoes!$A$3:$A1000, "&lt;"&amp;EOMONTH(DATE(M$1,M$2,1),0)))*SUMIFS(Prov_Auto!$E$3:$E1000, Prov_Auto!$A$3:$A1000, $D164, Prov_Auto!$D$3:$D1000,"&gt;="&amp;DATE(M$1,M$2,1),Prov_Auto!$D$3:$D1000, "&lt;="&amp;EOMONTH(DATE(M$1,M$2,1),0)))</f>
        <v/>
      </c>
      <c r="N164" s="48" t="str">
        <f>IF($D164="","", (SUMIFS(Transacoes!$D$3:$D1000,Transacoes!$C$3:$C1000,$D164,Transacoes!$B$3:$B1000,"C", Transacoes!$A$3:$A1000, "&lt;"&amp;EOMONTH(DATE(N$1,N$2,1),0))-SUMIFS(Transacoes!$D$3:$D1000,Transacoes!$C$3:$C1000,$D164,Transacoes!$B$3:$B1000,"V", Transacoes!$A$3:$A1000, "&lt;"&amp;EOMONTH(DATE(N$1,N$2,1),0)))*SUMIFS(Prov_Auto!$E$3:$E1000, Prov_Auto!$A$3:$A1000, $D164, Prov_Auto!$D$3:$D1000,"&gt;="&amp;DATE(N$1,N$2,1),Prov_Auto!$D$3:$D1000, "&lt;="&amp;EOMONTH(DATE(N$1,N$2,1),0)))</f>
        <v/>
      </c>
      <c r="O164" s="48" t="str">
        <f>IF($D164="","", (SUMIFS(Transacoes!$D$3:$D1000,Transacoes!$C$3:$C1000,$D164,Transacoes!$B$3:$B1000,"C", Transacoes!$A$3:$A1000, "&lt;"&amp;EOMONTH(DATE(O$1,O$2,1),0))-SUMIFS(Transacoes!$D$3:$D1000,Transacoes!$C$3:$C1000,$D164,Transacoes!$B$3:$B1000,"V", Transacoes!$A$3:$A1000, "&lt;"&amp;EOMONTH(DATE(O$1,O$2,1),0)))*SUMIFS(Prov_Auto!$E$3:$E1000, Prov_Auto!$A$3:$A1000, $D164, Prov_Auto!$D$3:$D1000,"&gt;="&amp;DATE(O$1,O$2,1),Prov_Auto!$D$3:$D1000, "&lt;="&amp;EOMONTH(DATE(O$1,O$2,1),0)))</f>
        <v/>
      </c>
      <c r="P164" s="48" t="str">
        <f>IF($D164="","", (SUMIFS(Transacoes!$D$3:$D1000,Transacoes!$C$3:$C1000,$D164,Transacoes!$B$3:$B1000,"C", Transacoes!$A$3:$A1000, "&lt;"&amp;EOMONTH(DATE(P$1,P$2,1),0))-SUMIFS(Transacoes!$D$3:$D1000,Transacoes!$C$3:$C1000,$D164,Transacoes!$B$3:$B1000,"V", Transacoes!$A$3:$A1000, "&lt;"&amp;EOMONTH(DATE(P$1,P$2,1),0)))*SUMIFS(Prov_Auto!$E$3:$E1000, Prov_Auto!$A$3:$A1000, $D164, Prov_Auto!$D$3:$D1000,"&gt;="&amp;DATE(P$1,P$2,1),Prov_Auto!$D$3:$D1000, "&lt;="&amp;EOMONTH(DATE(P$1,P$2,1),0)))</f>
        <v/>
      </c>
      <c r="Q164" s="48" t="str">
        <f>IF($D164="","", (SUMIFS(Transacoes!$D$3:$D1000,Transacoes!$C$3:$C1000,$D164,Transacoes!$B$3:$B1000,"C", Transacoes!$A$3:$A1000, "&lt;"&amp;EOMONTH(DATE(Q$1,Q$2,1),0))-SUMIFS(Transacoes!$D$3:$D1000,Transacoes!$C$3:$C1000,$D164,Transacoes!$B$3:$B1000,"V", Transacoes!$A$3:$A1000, "&lt;"&amp;EOMONTH(DATE(Q$1,Q$2,1),0)))*SUMIFS(Prov_Auto!$E$3:$E1000, Prov_Auto!$A$3:$A1000, $D164, Prov_Auto!$D$3:$D1000,"&gt;="&amp;DATE(Q$1,Q$2,1),Prov_Auto!$D$3:$D1000, "&lt;="&amp;EOMONTH(DATE(Q$1,Q$2,1),0)))</f>
        <v/>
      </c>
      <c r="R164" s="47"/>
    </row>
    <row r="165">
      <c r="A165" s="47"/>
      <c r="B165" s="47"/>
      <c r="C165" s="47"/>
      <c r="D165" s="87"/>
      <c r="E165" s="48" t="str">
        <f>IF($D165="","", (SUMIFS(Transacoes!$D$3:$D1000,Transacoes!$C$3:$C1000,$D165,Transacoes!$B$3:$B1000,"C", Transacoes!$A$3:$A1000, "&lt;"&amp;EOMONTH(DATE(E$1,E$2,1),0))-SUMIFS(Transacoes!$D$3:$D1000,Transacoes!$C$3:$C1000,$D165,Transacoes!$B$3:$B1000,"V", Transacoes!$A$3:$A1000, "&lt;"&amp;EOMONTH(DATE(E$1,E$2,1),0)))*SUMIFS(Prov_Auto!$E$3:$E1000, Prov_Auto!$A$3:$A1000, $D165, Prov_Auto!$D$3:$D1000,"&gt;="&amp;DATE(E$1,E$2,1),Prov_Auto!$D$3:$D1000, "&lt;="&amp;EOMONTH(DATE(E$1,E$2,1),0)))</f>
        <v/>
      </c>
      <c r="F165" s="48" t="str">
        <f>IF($D165="","", (SUMIFS(Transacoes!$D$3:$D1000,Transacoes!$C$3:$C1000,$D165,Transacoes!$B$3:$B1000,"C", Transacoes!$A$3:$A1000, "&lt;"&amp;EOMONTH(DATE(F$1,F$2,1),0))-SUMIFS(Transacoes!$D$3:$D1000,Transacoes!$C$3:$C1000,$D165,Transacoes!$B$3:$B1000,"V", Transacoes!$A$3:$A1000, "&lt;"&amp;EOMONTH(DATE(F$1,F$2,1),0)))*SUMIFS(Prov_Auto!$E$3:$E1000, Prov_Auto!$A$3:$A1000, $D165, Prov_Auto!$D$3:$D1000,"&gt;="&amp;DATE(F$1,F$2,1),Prov_Auto!$D$3:$D1000, "&lt;="&amp;EOMONTH(DATE(F$1,F$2,1),0)))</f>
        <v/>
      </c>
      <c r="G165" s="48" t="str">
        <f>IF($D165="","", (SUMIFS(Transacoes!$D$3:$D1000,Transacoes!$C$3:$C1000,$D165,Transacoes!$B$3:$B1000,"C", Transacoes!$A$3:$A1000, "&lt;"&amp;EOMONTH(DATE(G$1,G$2,1),0))-SUMIFS(Transacoes!$D$3:$D1000,Transacoes!$C$3:$C1000,$D165,Transacoes!$B$3:$B1000,"V", Transacoes!$A$3:$A1000, "&lt;"&amp;EOMONTH(DATE(G$1,G$2,1),0)))*SUMIFS(Prov_Auto!$E$3:$E1000, Prov_Auto!$A$3:$A1000, $D165, Prov_Auto!$D$3:$D1000,"&gt;="&amp;DATE(G$1,G$2,1),Prov_Auto!$D$3:$D1000, "&lt;="&amp;EOMONTH(DATE(G$1,G$2,1),0)))</f>
        <v/>
      </c>
      <c r="H165" s="48" t="str">
        <f>IF($D165="","", (SUMIFS(Transacoes!$D$3:$D1000,Transacoes!$C$3:$C1000,$D165,Transacoes!$B$3:$B1000,"C", Transacoes!$A$3:$A1000, "&lt;"&amp;EOMONTH(DATE(H$1,H$2,1),0))-SUMIFS(Transacoes!$D$3:$D1000,Transacoes!$C$3:$C1000,$D165,Transacoes!$B$3:$B1000,"V", Transacoes!$A$3:$A1000, "&lt;"&amp;EOMONTH(DATE(H$1,H$2,1),0)))*SUMIFS(Prov_Auto!$E$3:$E1000, Prov_Auto!$A$3:$A1000, $D165, Prov_Auto!$D$3:$D1000,"&gt;="&amp;DATE(H$1,H$2,1),Prov_Auto!$D$3:$D1000, "&lt;="&amp;EOMONTH(DATE(H$1,H$2,1),0)))</f>
        <v/>
      </c>
      <c r="I165" s="48" t="str">
        <f>IF($D165="","", (SUMIFS(Transacoes!$D$3:$D1000,Transacoes!$C$3:$C1000,$D165,Transacoes!$B$3:$B1000,"C", Transacoes!$A$3:$A1000, "&lt;"&amp;EOMONTH(DATE(I$1,I$2,1),0))-SUMIFS(Transacoes!$D$3:$D1000,Transacoes!$C$3:$C1000,$D165,Transacoes!$B$3:$B1000,"V", Transacoes!$A$3:$A1000, "&lt;"&amp;EOMONTH(DATE(I$1,I$2,1),0)))*SUMIFS(Prov_Auto!$E$3:$E1000, Prov_Auto!$A$3:$A1000, $D165, Prov_Auto!$D$3:$D1000,"&gt;="&amp;DATE(I$1,I$2,1),Prov_Auto!$D$3:$D1000, "&lt;="&amp;EOMONTH(DATE(I$1,I$2,1),0)))</f>
        <v/>
      </c>
      <c r="J165" s="48" t="str">
        <f>IF($D165="","", (SUMIFS(Transacoes!$D$3:$D1000,Transacoes!$C$3:$C1000,$D165,Transacoes!$B$3:$B1000,"C", Transacoes!$A$3:$A1000, "&lt;"&amp;EOMONTH(DATE(J$1,J$2,1),0))-SUMIFS(Transacoes!$D$3:$D1000,Transacoes!$C$3:$C1000,$D165,Transacoes!$B$3:$B1000,"V", Transacoes!$A$3:$A1000, "&lt;"&amp;EOMONTH(DATE(J$1,J$2,1),0)))*SUMIFS(Prov_Auto!$E$3:$E1000, Prov_Auto!$A$3:$A1000, $D165, Prov_Auto!$D$3:$D1000,"&gt;="&amp;DATE(J$1,J$2,1),Prov_Auto!$D$3:$D1000, "&lt;="&amp;EOMONTH(DATE(J$1,J$2,1),0)))</f>
        <v/>
      </c>
      <c r="K165" s="48" t="str">
        <f>IF($D165="","", (SUMIFS(Transacoes!$D$3:$D1000,Transacoes!$C$3:$C1000,$D165,Transacoes!$B$3:$B1000,"C", Transacoes!$A$3:$A1000, "&lt;"&amp;EOMONTH(DATE(K$1,K$2,1),0))-SUMIFS(Transacoes!$D$3:$D1000,Transacoes!$C$3:$C1000,$D165,Transacoes!$B$3:$B1000,"V", Transacoes!$A$3:$A1000, "&lt;"&amp;EOMONTH(DATE(K$1,K$2,1),0)))*SUMIFS(Prov_Auto!$E$3:$E1000, Prov_Auto!$A$3:$A1000, $D165, Prov_Auto!$D$3:$D1000,"&gt;="&amp;DATE(K$1,K$2,1),Prov_Auto!$D$3:$D1000, "&lt;="&amp;EOMONTH(DATE(K$1,K$2,1),0)))</f>
        <v/>
      </c>
      <c r="L165" s="48" t="str">
        <f>IF($D165="","", (SUMIFS(Transacoes!$D$3:$D1000,Transacoes!$C$3:$C1000,$D165,Transacoes!$B$3:$B1000,"C", Transacoes!$A$3:$A1000, "&lt;"&amp;EOMONTH(DATE(L$1,L$2,1),0))-SUMIFS(Transacoes!$D$3:$D1000,Transacoes!$C$3:$C1000,$D165,Transacoes!$B$3:$B1000,"V", Transacoes!$A$3:$A1000, "&lt;"&amp;EOMONTH(DATE(L$1,L$2,1),0)))*SUMIFS(Prov_Auto!$E$3:$E1000, Prov_Auto!$A$3:$A1000, $D165, Prov_Auto!$D$3:$D1000,"&gt;="&amp;DATE(L$1,L$2,1),Prov_Auto!$D$3:$D1000, "&lt;="&amp;EOMONTH(DATE(L$1,L$2,1),0)))</f>
        <v/>
      </c>
      <c r="M165" s="48" t="str">
        <f>IF($D165="","", (SUMIFS(Transacoes!$D$3:$D1000,Transacoes!$C$3:$C1000,$D165,Transacoes!$B$3:$B1000,"C", Transacoes!$A$3:$A1000, "&lt;"&amp;EOMONTH(DATE(M$1,M$2,1),0))-SUMIFS(Transacoes!$D$3:$D1000,Transacoes!$C$3:$C1000,$D165,Transacoes!$B$3:$B1000,"V", Transacoes!$A$3:$A1000, "&lt;"&amp;EOMONTH(DATE(M$1,M$2,1),0)))*SUMIFS(Prov_Auto!$E$3:$E1000, Prov_Auto!$A$3:$A1000, $D165, Prov_Auto!$D$3:$D1000,"&gt;="&amp;DATE(M$1,M$2,1),Prov_Auto!$D$3:$D1000, "&lt;="&amp;EOMONTH(DATE(M$1,M$2,1),0)))</f>
        <v/>
      </c>
      <c r="N165" s="48" t="str">
        <f>IF($D165="","", (SUMIFS(Transacoes!$D$3:$D1000,Transacoes!$C$3:$C1000,$D165,Transacoes!$B$3:$B1000,"C", Transacoes!$A$3:$A1000, "&lt;"&amp;EOMONTH(DATE(N$1,N$2,1),0))-SUMIFS(Transacoes!$D$3:$D1000,Transacoes!$C$3:$C1000,$D165,Transacoes!$B$3:$B1000,"V", Transacoes!$A$3:$A1000, "&lt;"&amp;EOMONTH(DATE(N$1,N$2,1),0)))*SUMIFS(Prov_Auto!$E$3:$E1000, Prov_Auto!$A$3:$A1000, $D165, Prov_Auto!$D$3:$D1000,"&gt;="&amp;DATE(N$1,N$2,1),Prov_Auto!$D$3:$D1000, "&lt;="&amp;EOMONTH(DATE(N$1,N$2,1),0)))</f>
        <v/>
      </c>
      <c r="O165" s="48" t="str">
        <f>IF($D165="","", (SUMIFS(Transacoes!$D$3:$D1000,Transacoes!$C$3:$C1000,$D165,Transacoes!$B$3:$B1000,"C", Transacoes!$A$3:$A1000, "&lt;"&amp;EOMONTH(DATE(O$1,O$2,1),0))-SUMIFS(Transacoes!$D$3:$D1000,Transacoes!$C$3:$C1000,$D165,Transacoes!$B$3:$B1000,"V", Transacoes!$A$3:$A1000, "&lt;"&amp;EOMONTH(DATE(O$1,O$2,1),0)))*SUMIFS(Prov_Auto!$E$3:$E1000, Prov_Auto!$A$3:$A1000, $D165, Prov_Auto!$D$3:$D1000,"&gt;="&amp;DATE(O$1,O$2,1),Prov_Auto!$D$3:$D1000, "&lt;="&amp;EOMONTH(DATE(O$1,O$2,1),0)))</f>
        <v/>
      </c>
      <c r="P165" s="48" t="str">
        <f>IF($D165="","", (SUMIFS(Transacoes!$D$3:$D1000,Transacoes!$C$3:$C1000,$D165,Transacoes!$B$3:$B1000,"C", Transacoes!$A$3:$A1000, "&lt;"&amp;EOMONTH(DATE(P$1,P$2,1),0))-SUMIFS(Transacoes!$D$3:$D1000,Transacoes!$C$3:$C1000,$D165,Transacoes!$B$3:$B1000,"V", Transacoes!$A$3:$A1000, "&lt;"&amp;EOMONTH(DATE(P$1,P$2,1),0)))*SUMIFS(Prov_Auto!$E$3:$E1000, Prov_Auto!$A$3:$A1000, $D165, Prov_Auto!$D$3:$D1000,"&gt;="&amp;DATE(P$1,P$2,1),Prov_Auto!$D$3:$D1000, "&lt;="&amp;EOMONTH(DATE(P$1,P$2,1),0)))</f>
        <v/>
      </c>
      <c r="Q165" s="48" t="str">
        <f>IF($D165="","", (SUMIFS(Transacoes!$D$3:$D1000,Transacoes!$C$3:$C1000,$D165,Transacoes!$B$3:$B1000,"C", Transacoes!$A$3:$A1000, "&lt;"&amp;EOMONTH(DATE(Q$1,Q$2,1),0))-SUMIFS(Transacoes!$D$3:$D1000,Transacoes!$C$3:$C1000,$D165,Transacoes!$B$3:$B1000,"V", Transacoes!$A$3:$A1000, "&lt;"&amp;EOMONTH(DATE(Q$1,Q$2,1),0)))*SUMIFS(Prov_Auto!$E$3:$E1000, Prov_Auto!$A$3:$A1000, $D165, Prov_Auto!$D$3:$D1000,"&gt;="&amp;DATE(Q$1,Q$2,1),Prov_Auto!$D$3:$D1000, "&lt;="&amp;EOMONTH(DATE(Q$1,Q$2,1),0)))</f>
        <v/>
      </c>
      <c r="R165" s="47"/>
    </row>
    <row r="166">
      <c r="A166" s="47"/>
      <c r="B166" s="47"/>
      <c r="C166" s="47"/>
      <c r="D166" s="87"/>
      <c r="E166" s="48" t="str">
        <f>IF($D166="","", (SUMIFS(Transacoes!$D$3:$D1000,Transacoes!$C$3:$C1000,$D166,Transacoes!$B$3:$B1000,"C", Transacoes!$A$3:$A1000, "&lt;"&amp;EOMONTH(DATE(E$1,E$2,1),0))-SUMIFS(Transacoes!$D$3:$D1000,Transacoes!$C$3:$C1000,$D166,Transacoes!$B$3:$B1000,"V", Transacoes!$A$3:$A1000, "&lt;"&amp;EOMONTH(DATE(E$1,E$2,1),0)))*SUMIFS(Prov_Auto!$E$3:$E1000, Prov_Auto!$A$3:$A1000, $D166, Prov_Auto!$D$3:$D1000,"&gt;="&amp;DATE(E$1,E$2,1),Prov_Auto!$D$3:$D1000, "&lt;="&amp;EOMONTH(DATE(E$1,E$2,1),0)))</f>
        <v/>
      </c>
      <c r="F166" s="48" t="str">
        <f>IF($D166="","", (SUMIFS(Transacoes!$D$3:$D1000,Transacoes!$C$3:$C1000,$D166,Transacoes!$B$3:$B1000,"C", Transacoes!$A$3:$A1000, "&lt;"&amp;EOMONTH(DATE(F$1,F$2,1),0))-SUMIFS(Transacoes!$D$3:$D1000,Transacoes!$C$3:$C1000,$D166,Transacoes!$B$3:$B1000,"V", Transacoes!$A$3:$A1000, "&lt;"&amp;EOMONTH(DATE(F$1,F$2,1),0)))*SUMIFS(Prov_Auto!$E$3:$E1000, Prov_Auto!$A$3:$A1000, $D166, Prov_Auto!$D$3:$D1000,"&gt;="&amp;DATE(F$1,F$2,1),Prov_Auto!$D$3:$D1000, "&lt;="&amp;EOMONTH(DATE(F$1,F$2,1),0)))</f>
        <v/>
      </c>
      <c r="G166" s="48" t="str">
        <f>IF($D166="","", (SUMIFS(Transacoes!$D$3:$D1000,Transacoes!$C$3:$C1000,$D166,Transacoes!$B$3:$B1000,"C", Transacoes!$A$3:$A1000, "&lt;"&amp;EOMONTH(DATE(G$1,G$2,1),0))-SUMIFS(Transacoes!$D$3:$D1000,Transacoes!$C$3:$C1000,$D166,Transacoes!$B$3:$B1000,"V", Transacoes!$A$3:$A1000, "&lt;"&amp;EOMONTH(DATE(G$1,G$2,1),0)))*SUMIFS(Prov_Auto!$E$3:$E1000, Prov_Auto!$A$3:$A1000, $D166, Prov_Auto!$D$3:$D1000,"&gt;="&amp;DATE(G$1,G$2,1),Prov_Auto!$D$3:$D1000, "&lt;="&amp;EOMONTH(DATE(G$1,G$2,1),0)))</f>
        <v/>
      </c>
      <c r="H166" s="48" t="str">
        <f>IF($D166="","", (SUMIFS(Transacoes!$D$3:$D1000,Transacoes!$C$3:$C1000,$D166,Transacoes!$B$3:$B1000,"C", Transacoes!$A$3:$A1000, "&lt;"&amp;EOMONTH(DATE(H$1,H$2,1),0))-SUMIFS(Transacoes!$D$3:$D1000,Transacoes!$C$3:$C1000,$D166,Transacoes!$B$3:$B1000,"V", Transacoes!$A$3:$A1000, "&lt;"&amp;EOMONTH(DATE(H$1,H$2,1),0)))*SUMIFS(Prov_Auto!$E$3:$E1000, Prov_Auto!$A$3:$A1000, $D166, Prov_Auto!$D$3:$D1000,"&gt;="&amp;DATE(H$1,H$2,1),Prov_Auto!$D$3:$D1000, "&lt;="&amp;EOMONTH(DATE(H$1,H$2,1),0)))</f>
        <v/>
      </c>
      <c r="I166" s="48" t="str">
        <f>IF($D166="","", (SUMIFS(Transacoes!$D$3:$D1000,Transacoes!$C$3:$C1000,$D166,Transacoes!$B$3:$B1000,"C", Transacoes!$A$3:$A1000, "&lt;"&amp;EOMONTH(DATE(I$1,I$2,1),0))-SUMIFS(Transacoes!$D$3:$D1000,Transacoes!$C$3:$C1000,$D166,Transacoes!$B$3:$B1000,"V", Transacoes!$A$3:$A1000, "&lt;"&amp;EOMONTH(DATE(I$1,I$2,1),0)))*SUMIFS(Prov_Auto!$E$3:$E1000, Prov_Auto!$A$3:$A1000, $D166, Prov_Auto!$D$3:$D1000,"&gt;="&amp;DATE(I$1,I$2,1),Prov_Auto!$D$3:$D1000, "&lt;="&amp;EOMONTH(DATE(I$1,I$2,1),0)))</f>
        <v/>
      </c>
      <c r="J166" s="48" t="str">
        <f>IF($D166="","", (SUMIFS(Transacoes!$D$3:$D1000,Transacoes!$C$3:$C1000,$D166,Transacoes!$B$3:$B1000,"C", Transacoes!$A$3:$A1000, "&lt;"&amp;EOMONTH(DATE(J$1,J$2,1),0))-SUMIFS(Transacoes!$D$3:$D1000,Transacoes!$C$3:$C1000,$D166,Transacoes!$B$3:$B1000,"V", Transacoes!$A$3:$A1000, "&lt;"&amp;EOMONTH(DATE(J$1,J$2,1),0)))*SUMIFS(Prov_Auto!$E$3:$E1000, Prov_Auto!$A$3:$A1000, $D166, Prov_Auto!$D$3:$D1000,"&gt;="&amp;DATE(J$1,J$2,1),Prov_Auto!$D$3:$D1000, "&lt;="&amp;EOMONTH(DATE(J$1,J$2,1),0)))</f>
        <v/>
      </c>
      <c r="K166" s="48" t="str">
        <f>IF($D166="","", (SUMIFS(Transacoes!$D$3:$D1000,Transacoes!$C$3:$C1000,$D166,Transacoes!$B$3:$B1000,"C", Transacoes!$A$3:$A1000, "&lt;"&amp;EOMONTH(DATE(K$1,K$2,1),0))-SUMIFS(Transacoes!$D$3:$D1000,Transacoes!$C$3:$C1000,$D166,Transacoes!$B$3:$B1000,"V", Transacoes!$A$3:$A1000, "&lt;"&amp;EOMONTH(DATE(K$1,K$2,1),0)))*SUMIFS(Prov_Auto!$E$3:$E1000, Prov_Auto!$A$3:$A1000, $D166, Prov_Auto!$D$3:$D1000,"&gt;="&amp;DATE(K$1,K$2,1),Prov_Auto!$D$3:$D1000, "&lt;="&amp;EOMONTH(DATE(K$1,K$2,1),0)))</f>
        <v/>
      </c>
      <c r="L166" s="48" t="str">
        <f>IF($D166="","", (SUMIFS(Transacoes!$D$3:$D1000,Transacoes!$C$3:$C1000,$D166,Transacoes!$B$3:$B1000,"C", Transacoes!$A$3:$A1000, "&lt;"&amp;EOMONTH(DATE(L$1,L$2,1),0))-SUMIFS(Transacoes!$D$3:$D1000,Transacoes!$C$3:$C1000,$D166,Transacoes!$B$3:$B1000,"V", Transacoes!$A$3:$A1000, "&lt;"&amp;EOMONTH(DATE(L$1,L$2,1),0)))*SUMIFS(Prov_Auto!$E$3:$E1000, Prov_Auto!$A$3:$A1000, $D166, Prov_Auto!$D$3:$D1000,"&gt;="&amp;DATE(L$1,L$2,1),Prov_Auto!$D$3:$D1000, "&lt;="&amp;EOMONTH(DATE(L$1,L$2,1),0)))</f>
        <v/>
      </c>
      <c r="M166" s="48" t="str">
        <f>IF($D166="","", (SUMIFS(Transacoes!$D$3:$D1000,Transacoes!$C$3:$C1000,$D166,Transacoes!$B$3:$B1000,"C", Transacoes!$A$3:$A1000, "&lt;"&amp;EOMONTH(DATE(M$1,M$2,1),0))-SUMIFS(Transacoes!$D$3:$D1000,Transacoes!$C$3:$C1000,$D166,Transacoes!$B$3:$B1000,"V", Transacoes!$A$3:$A1000, "&lt;"&amp;EOMONTH(DATE(M$1,M$2,1),0)))*SUMIFS(Prov_Auto!$E$3:$E1000, Prov_Auto!$A$3:$A1000, $D166, Prov_Auto!$D$3:$D1000,"&gt;="&amp;DATE(M$1,M$2,1),Prov_Auto!$D$3:$D1000, "&lt;="&amp;EOMONTH(DATE(M$1,M$2,1),0)))</f>
        <v/>
      </c>
      <c r="N166" s="48" t="str">
        <f>IF($D166="","", (SUMIFS(Transacoes!$D$3:$D1000,Transacoes!$C$3:$C1000,$D166,Transacoes!$B$3:$B1000,"C", Transacoes!$A$3:$A1000, "&lt;"&amp;EOMONTH(DATE(N$1,N$2,1),0))-SUMIFS(Transacoes!$D$3:$D1000,Transacoes!$C$3:$C1000,$D166,Transacoes!$B$3:$B1000,"V", Transacoes!$A$3:$A1000, "&lt;"&amp;EOMONTH(DATE(N$1,N$2,1),0)))*SUMIFS(Prov_Auto!$E$3:$E1000, Prov_Auto!$A$3:$A1000, $D166, Prov_Auto!$D$3:$D1000,"&gt;="&amp;DATE(N$1,N$2,1),Prov_Auto!$D$3:$D1000, "&lt;="&amp;EOMONTH(DATE(N$1,N$2,1),0)))</f>
        <v/>
      </c>
      <c r="O166" s="48" t="str">
        <f>IF($D166="","", (SUMIFS(Transacoes!$D$3:$D1000,Transacoes!$C$3:$C1000,$D166,Transacoes!$B$3:$B1000,"C", Transacoes!$A$3:$A1000, "&lt;"&amp;EOMONTH(DATE(O$1,O$2,1),0))-SUMIFS(Transacoes!$D$3:$D1000,Transacoes!$C$3:$C1000,$D166,Transacoes!$B$3:$B1000,"V", Transacoes!$A$3:$A1000, "&lt;"&amp;EOMONTH(DATE(O$1,O$2,1),0)))*SUMIFS(Prov_Auto!$E$3:$E1000, Prov_Auto!$A$3:$A1000, $D166, Prov_Auto!$D$3:$D1000,"&gt;="&amp;DATE(O$1,O$2,1),Prov_Auto!$D$3:$D1000, "&lt;="&amp;EOMONTH(DATE(O$1,O$2,1),0)))</f>
        <v/>
      </c>
      <c r="P166" s="48" t="str">
        <f>IF($D166="","", (SUMIFS(Transacoes!$D$3:$D1000,Transacoes!$C$3:$C1000,$D166,Transacoes!$B$3:$B1000,"C", Transacoes!$A$3:$A1000, "&lt;"&amp;EOMONTH(DATE(P$1,P$2,1),0))-SUMIFS(Transacoes!$D$3:$D1000,Transacoes!$C$3:$C1000,$D166,Transacoes!$B$3:$B1000,"V", Transacoes!$A$3:$A1000, "&lt;"&amp;EOMONTH(DATE(P$1,P$2,1),0)))*SUMIFS(Prov_Auto!$E$3:$E1000, Prov_Auto!$A$3:$A1000, $D166, Prov_Auto!$D$3:$D1000,"&gt;="&amp;DATE(P$1,P$2,1),Prov_Auto!$D$3:$D1000, "&lt;="&amp;EOMONTH(DATE(P$1,P$2,1),0)))</f>
        <v/>
      </c>
      <c r="Q166" s="48" t="str">
        <f>IF($D166="","", (SUMIFS(Transacoes!$D$3:$D1000,Transacoes!$C$3:$C1000,$D166,Transacoes!$B$3:$B1000,"C", Transacoes!$A$3:$A1000, "&lt;"&amp;EOMONTH(DATE(Q$1,Q$2,1),0))-SUMIFS(Transacoes!$D$3:$D1000,Transacoes!$C$3:$C1000,$D166,Transacoes!$B$3:$B1000,"V", Transacoes!$A$3:$A1000, "&lt;"&amp;EOMONTH(DATE(Q$1,Q$2,1),0)))*SUMIFS(Prov_Auto!$E$3:$E1000, Prov_Auto!$A$3:$A1000, $D166, Prov_Auto!$D$3:$D1000,"&gt;="&amp;DATE(Q$1,Q$2,1),Prov_Auto!$D$3:$D1000, "&lt;="&amp;EOMONTH(DATE(Q$1,Q$2,1),0)))</f>
        <v/>
      </c>
      <c r="R166" s="47"/>
    </row>
    <row r="167">
      <c r="A167" s="47"/>
      <c r="B167" s="47"/>
      <c r="C167" s="47"/>
      <c r="D167" s="87"/>
      <c r="E167" s="48" t="str">
        <f>IF($D167="","", (SUMIFS(Transacoes!$D$3:$D1000,Transacoes!$C$3:$C1000,$D167,Transacoes!$B$3:$B1000,"C", Transacoes!$A$3:$A1000, "&lt;"&amp;EOMONTH(DATE(E$1,E$2,1),0))-SUMIFS(Transacoes!$D$3:$D1000,Transacoes!$C$3:$C1000,$D167,Transacoes!$B$3:$B1000,"V", Transacoes!$A$3:$A1000, "&lt;"&amp;EOMONTH(DATE(E$1,E$2,1),0)))*SUMIFS(Prov_Auto!$E$3:$E1000, Prov_Auto!$A$3:$A1000, $D167, Prov_Auto!$D$3:$D1000,"&gt;="&amp;DATE(E$1,E$2,1),Prov_Auto!$D$3:$D1000, "&lt;="&amp;EOMONTH(DATE(E$1,E$2,1),0)))</f>
        <v/>
      </c>
      <c r="F167" s="48" t="str">
        <f>IF($D167="","", (SUMIFS(Transacoes!$D$3:$D1000,Transacoes!$C$3:$C1000,$D167,Transacoes!$B$3:$B1000,"C", Transacoes!$A$3:$A1000, "&lt;"&amp;EOMONTH(DATE(F$1,F$2,1),0))-SUMIFS(Transacoes!$D$3:$D1000,Transacoes!$C$3:$C1000,$D167,Transacoes!$B$3:$B1000,"V", Transacoes!$A$3:$A1000, "&lt;"&amp;EOMONTH(DATE(F$1,F$2,1),0)))*SUMIFS(Prov_Auto!$E$3:$E1000, Prov_Auto!$A$3:$A1000, $D167, Prov_Auto!$D$3:$D1000,"&gt;="&amp;DATE(F$1,F$2,1),Prov_Auto!$D$3:$D1000, "&lt;="&amp;EOMONTH(DATE(F$1,F$2,1),0)))</f>
        <v/>
      </c>
      <c r="G167" s="48" t="str">
        <f>IF($D167="","", (SUMIFS(Transacoes!$D$3:$D1000,Transacoes!$C$3:$C1000,$D167,Transacoes!$B$3:$B1000,"C", Transacoes!$A$3:$A1000, "&lt;"&amp;EOMONTH(DATE(G$1,G$2,1),0))-SUMIFS(Transacoes!$D$3:$D1000,Transacoes!$C$3:$C1000,$D167,Transacoes!$B$3:$B1000,"V", Transacoes!$A$3:$A1000, "&lt;"&amp;EOMONTH(DATE(G$1,G$2,1),0)))*SUMIFS(Prov_Auto!$E$3:$E1000, Prov_Auto!$A$3:$A1000, $D167, Prov_Auto!$D$3:$D1000,"&gt;="&amp;DATE(G$1,G$2,1),Prov_Auto!$D$3:$D1000, "&lt;="&amp;EOMONTH(DATE(G$1,G$2,1),0)))</f>
        <v/>
      </c>
      <c r="H167" s="48" t="str">
        <f>IF($D167="","", (SUMIFS(Transacoes!$D$3:$D1000,Transacoes!$C$3:$C1000,$D167,Transacoes!$B$3:$B1000,"C", Transacoes!$A$3:$A1000, "&lt;"&amp;EOMONTH(DATE(H$1,H$2,1),0))-SUMIFS(Transacoes!$D$3:$D1000,Transacoes!$C$3:$C1000,$D167,Transacoes!$B$3:$B1000,"V", Transacoes!$A$3:$A1000, "&lt;"&amp;EOMONTH(DATE(H$1,H$2,1),0)))*SUMIFS(Prov_Auto!$E$3:$E1000, Prov_Auto!$A$3:$A1000, $D167, Prov_Auto!$D$3:$D1000,"&gt;="&amp;DATE(H$1,H$2,1),Prov_Auto!$D$3:$D1000, "&lt;="&amp;EOMONTH(DATE(H$1,H$2,1),0)))</f>
        <v/>
      </c>
      <c r="I167" s="48" t="str">
        <f>IF($D167="","", (SUMIFS(Transacoes!$D$3:$D1000,Transacoes!$C$3:$C1000,$D167,Transacoes!$B$3:$B1000,"C", Transacoes!$A$3:$A1000, "&lt;"&amp;EOMONTH(DATE(I$1,I$2,1),0))-SUMIFS(Transacoes!$D$3:$D1000,Transacoes!$C$3:$C1000,$D167,Transacoes!$B$3:$B1000,"V", Transacoes!$A$3:$A1000, "&lt;"&amp;EOMONTH(DATE(I$1,I$2,1),0)))*SUMIFS(Prov_Auto!$E$3:$E1000, Prov_Auto!$A$3:$A1000, $D167, Prov_Auto!$D$3:$D1000,"&gt;="&amp;DATE(I$1,I$2,1),Prov_Auto!$D$3:$D1000, "&lt;="&amp;EOMONTH(DATE(I$1,I$2,1),0)))</f>
        <v/>
      </c>
      <c r="J167" s="48" t="str">
        <f>IF($D167="","", (SUMIFS(Transacoes!$D$3:$D1000,Transacoes!$C$3:$C1000,$D167,Transacoes!$B$3:$B1000,"C", Transacoes!$A$3:$A1000, "&lt;"&amp;EOMONTH(DATE(J$1,J$2,1),0))-SUMIFS(Transacoes!$D$3:$D1000,Transacoes!$C$3:$C1000,$D167,Transacoes!$B$3:$B1000,"V", Transacoes!$A$3:$A1000, "&lt;"&amp;EOMONTH(DATE(J$1,J$2,1),0)))*SUMIFS(Prov_Auto!$E$3:$E1000, Prov_Auto!$A$3:$A1000, $D167, Prov_Auto!$D$3:$D1000,"&gt;="&amp;DATE(J$1,J$2,1),Prov_Auto!$D$3:$D1000, "&lt;="&amp;EOMONTH(DATE(J$1,J$2,1),0)))</f>
        <v/>
      </c>
      <c r="K167" s="48" t="str">
        <f>IF($D167="","", (SUMIFS(Transacoes!$D$3:$D1000,Transacoes!$C$3:$C1000,$D167,Transacoes!$B$3:$B1000,"C", Transacoes!$A$3:$A1000, "&lt;"&amp;EOMONTH(DATE(K$1,K$2,1),0))-SUMIFS(Transacoes!$D$3:$D1000,Transacoes!$C$3:$C1000,$D167,Transacoes!$B$3:$B1000,"V", Transacoes!$A$3:$A1000, "&lt;"&amp;EOMONTH(DATE(K$1,K$2,1),0)))*SUMIFS(Prov_Auto!$E$3:$E1000, Prov_Auto!$A$3:$A1000, $D167, Prov_Auto!$D$3:$D1000,"&gt;="&amp;DATE(K$1,K$2,1),Prov_Auto!$D$3:$D1000, "&lt;="&amp;EOMONTH(DATE(K$1,K$2,1),0)))</f>
        <v/>
      </c>
      <c r="L167" s="48" t="str">
        <f>IF($D167="","", (SUMIFS(Transacoes!$D$3:$D1000,Transacoes!$C$3:$C1000,$D167,Transacoes!$B$3:$B1000,"C", Transacoes!$A$3:$A1000, "&lt;"&amp;EOMONTH(DATE(L$1,L$2,1),0))-SUMIFS(Transacoes!$D$3:$D1000,Transacoes!$C$3:$C1000,$D167,Transacoes!$B$3:$B1000,"V", Transacoes!$A$3:$A1000, "&lt;"&amp;EOMONTH(DATE(L$1,L$2,1),0)))*SUMIFS(Prov_Auto!$E$3:$E1000, Prov_Auto!$A$3:$A1000, $D167, Prov_Auto!$D$3:$D1000,"&gt;="&amp;DATE(L$1,L$2,1),Prov_Auto!$D$3:$D1000, "&lt;="&amp;EOMONTH(DATE(L$1,L$2,1),0)))</f>
        <v/>
      </c>
      <c r="M167" s="48" t="str">
        <f>IF($D167="","", (SUMIFS(Transacoes!$D$3:$D1000,Transacoes!$C$3:$C1000,$D167,Transacoes!$B$3:$B1000,"C", Transacoes!$A$3:$A1000, "&lt;"&amp;EOMONTH(DATE(M$1,M$2,1),0))-SUMIFS(Transacoes!$D$3:$D1000,Transacoes!$C$3:$C1000,$D167,Transacoes!$B$3:$B1000,"V", Transacoes!$A$3:$A1000, "&lt;"&amp;EOMONTH(DATE(M$1,M$2,1),0)))*SUMIFS(Prov_Auto!$E$3:$E1000, Prov_Auto!$A$3:$A1000, $D167, Prov_Auto!$D$3:$D1000,"&gt;="&amp;DATE(M$1,M$2,1),Prov_Auto!$D$3:$D1000, "&lt;="&amp;EOMONTH(DATE(M$1,M$2,1),0)))</f>
        <v/>
      </c>
      <c r="N167" s="48" t="str">
        <f>IF($D167="","", (SUMIFS(Transacoes!$D$3:$D1000,Transacoes!$C$3:$C1000,$D167,Transacoes!$B$3:$B1000,"C", Transacoes!$A$3:$A1000, "&lt;"&amp;EOMONTH(DATE(N$1,N$2,1),0))-SUMIFS(Transacoes!$D$3:$D1000,Transacoes!$C$3:$C1000,$D167,Transacoes!$B$3:$B1000,"V", Transacoes!$A$3:$A1000, "&lt;"&amp;EOMONTH(DATE(N$1,N$2,1),0)))*SUMIFS(Prov_Auto!$E$3:$E1000, Prov_Auto!$A$3:$A1000, $D167, Prov_Auto!$D$3:$D1000,"&gt;="&amp;DATE(N$1,N$2,1),Prov_Auto!$D$3:$D1000, "&lt;="&amp;EOMONTH(DATE(N$1,N$2,1),0)))</f>
        <v/>
      </c>
      <c r="O167" s="48" t="str">
        <f>IF($D167="","", (SUMIFS(Transacoes!$D$3:$D1000,Transacoes!$C$3:$C1000,$D167,Transacoes!$B$3:$B1000,"C", Transacoes!$A$3:$A1000, "&lt;"&amp;EOMONTH(DATE(O$1,O$2,1),0))-SUMIFS(Transacoes!$D$3:$D1000,Transacoes!$C$3:$C1000,$D167,Transacoes!$B$3:$B1000,"V", Transacoes!$A$3:$A1000, "&lt;"&amp;EOMONTH(DATE(O$1,O$2,1),0)))*SUMIFS(Prov_Auto!$E$3:$E1000, Prov_Auto!$A$3:$A1000, $D167, Prov_Auto!$D$3:$D1000,"&gt;="&amp;DATE(O$1,O$2,1),Prov_Auto!$D$3:$D1000, "&lt;="&amp;EOMONTH(DATE(O$1,O$2,1),0)))</f>
        <v/>
      </c>
      <c r="P167" s="48" t="str">
        <f>IF($D167="","", (SUMIFS(Transacoes!$D$3:$D1000,Transacoes!$C$3:$C1000,$D167,Transacoes!$B$3:$B1000,"C", Transacoes!$A$3:$A1000, "&lt;"&amp;EOMONTH(DATE(P$1,P$2,1),0))-SUMIFS(Transacoes!$D$3:$D1000,Transacoes!$C$3:$C1000,$D167,Transacoes!$B$3:$B1000,"V", Transacoes!$A$3:$A1000, "&lt;"&amp;EOMONTH(DATE(P$1,P$2,1),0)))*SUMIFS(Prov_Auto!$E$3:$E1000, Prov_Auto!$A$3:$A1000, $D167, Prov_Auto!$D$3:$D1000,"&gt;="&amp;DATE(P$1,P$2,1),Prov_Auto!$D$3:$D1000, "&lt;="&amp;EOMONTH(DATE(P$1,P$2,1),0)))</f>
        <v/>
      </c>
      <c r="Q167" s="48" t="str">
        <f>IF($D167="","", (SUMIFS(Transacoes!$D$3:$D1000,Transacoes!$C$3:$C1000,$D167,Transacoes!$B$3:$B1000,"C", Transacoes!$A$3:$A1000, "&lt;"&amp;EOMONTH(DATE(Q$1,Q$2,1),0))-SUMIFS(Transacoes!$D$3:$D1000,Transacoes!$C$3:$C1000,$D167,Transacoes!$B$3:$B1000,"V", Transacoes!$A$3:$A1000, "&lt;"&amp;EOMONTH(DATE(Q$1,Q$2,1),0)))*SUMIFS(Prov_Auto!$E$3:$E1000, Prov_Auto!$A$3:$A1000, $D167, Prov_Auto!$D$3:$D1000,"&gt;="&amp;DATE(Q$1,Q$2,1),Prov_Auto!$D$3:$D1000, "&lt;="&amp;EOMONTH(DATE(Q$1,Q$2,1),0)))</f>
        <v/>
      </c>
      <c r="R167" s="47"/>
    </row>
    <row r="168">
      <c r="A168" s="47"/>
      <c r="B168" s="47"/>
      <c r="C168" s="47"/>
      <c r="D168" s="87"/>
      <c r="E168" s="48" t="str">
        <f>IF($D168="","", (SUMIFS(Transacoes!$D$3:$D1000,Transacoes!$C$3:$C1000,$D168,Transacoes!$B$3:$B1000,"C", Transacoes!$A$3:$A1000, "&lt;"&amp;EOMONTH(DATE(E$1,E$2,1),0))-SUMIFS(Transacoes!$D$3:$D1000,Transacoes!$C$3:$C1000,$D168,Transacoes!$B$3:$B1000,"V", Transacoes!$A$3:$A1000, "&lt;"&amp;EOMONTH(DATE(E$1,E$2,1),0)))*SUMIFS(Prov_Auto!$E$3:$E1000, Prov_Auto!$A$3:$A1000, $D168, Prov_Auto!$D$3:$D1000,"&gt;="&amp;DATE(E$1,E$2,1),Prov_Auto!$D$3:$D1000, "&lt;="&amp;EOMONTH(DATE(E$1,E$2,1),0)))</f>
        <v/>
      </c>
      <c r="F168" s="48" t="str">
        <f>IF($D168="","", (SUMIFS(Transacoes!$D$3:$D1000,Transacoes!$C$3:$C1000,$D168,Transacoes!$B$3:$B1000,"C", Transacoes!$A$3:$A1000, "&lt;"&amp;EOMONTH(DATE(F$1,F$2,1),0))-SUMIFS(Transacoes!$D$3:$D1000,Transacoes!$C$3:$C1000,$D168,Transacoes!$B$3:$B1000,"V", Transacoes!$A$3:$A1000, "&lt;"&amp;EOMONTH(DATE(F$1,F$2,1),0)))*SUMIFS(Prov_Auto!$E$3:$E1000, Prov_Auto!$A$3:$A1000, $D168, Prov_Auto!$D$3:$D1000,"&gt;="&amp;DATE(F$1,F$2,1),Prov_Auto!$D$3:$D1000, "&lt;="&amp;EOMONTH(DATE(F$1,F$2,1),0)))</f>
        <v/>
      </c>
      <c r="G168" s="48" t="str">
        <f>IF($D168="","", (SUMIFS(Transacoes!$D$3:$D1000,Transacoes!$C$3:$C1000,$D168,Transacoes!$B$3:$B1000,"C", Transacoes!$A$3:$A1000, "&lt;"&amp;EOMONTH(DATE(G$1,G$2,1),0))-SUMIFS(Transacoes!$D$3:$D1000,Transacoes!$C$3:$C1000,$D168,Transacoes!$B$3:$B1000,"V", Transacoes!$A$3:$A1000, "&lt;"&amp;EOMONTH(DATE(G$1,G$2,1),0)))*SUMIFS(Prov_Auto!$E$3:$E1000, Prov_Auto!$A$3:$A1000, $D168, Prov_Auto!$D$3:$D1000,"&gt;="&amp;DATE(G$1,G$2,1),Prov_Auto!$D$3:$D1000, "&lt;="&amp;EOMONTH(DATE(G$1,G$2,1),0)))</f>
        <v/>
      </c>
      <c r="H168" s="48" t="str">
        <f>IF($D168="","", (SUMIFS(Transacoes!$D$3:$D1000,Transacoes!$C$3:$C1000,$D168,Transacoes!$B$3:$B1000,"C", Transacoes!$A$3:$A1000, "&lt;"&amp;EOMONTH(DATE(H$1,H$2,1),0))-SUMIFS(Transacoes!$D$3:$D1000,Transacoes!$C$3:$C1000,$D168,Transacoes!$B$3:$B1000,"V", Transacoes!$A$3:$A1000, "&lt;"&amp;EOMONTH(DATE(H$1,H$2,1),0)))*SUMIFS(Prov_Auto!$E$3:$E1000, Prov_Auto!$A$3:$A1000, $D168, Prov_Auto!$D$3:$D1000,"&gt;="&amp;DATE(H$1,H$2,1),Prov_Auto!$D$3:$D1000, "&lt;="&amp;EOMONTH(DATE(H$1,H$2,1),0)))</f>
        <v/>
      </c>
      <c r="I168" s="48" t="str">
        <f>IF($D168="","", (SUMIFS(Transacoes!$D$3:$D1000,Transacoes!$C$3:$C1000,$D168,Transacoes!$B$3:$B1000,"C", Transacoes!$A$3:$A1000, "&lt;"&amp;EOMONTH(DATE(I$1,I$2,1),0))-SUMIFS(Transacoes!$D$3:$D1000,Transacoes!$C$3:$C1000,$D168,Transacoes!$B$3:$B1000,"V", Transacoes!$A$3:$A1000, "&lt;"&amp;EOMONTH(DATE(I$1,I$2,1),0)))*SUMIFS(Prov_Auto!$E$3:$E1000, Prov_Auto!$A$3:$A1000, $D168, Prov_Auto!$D$3:$D1000,"&gt;="&amp;DATE(I$1,I$2,1),Prov_Auto!$D$3:$D1000, "&lt;="&amp;EOMONTH(DATE(I$1,I$2,1),0)))</f>
        <v/>
      </c>
      <c r="J168" s="48" t="str">
        <f>IF($D168="","", (SUMIFS(Transacoes!$D$3:$D1000,Transacoes!$C$3:$C1000,$D168,Transacoes!$B$3:$B1000,"C", Transacoes!$A$3:$A1000, "&lt;"&amp;EOMONTH(DATE(J$1,J$2,1),0))-SUMIFS(Transacoes!$D$3:$D1000,Transacoes!$C$3:$C1000,$D168,Transacoes!$B$3:$B1000,"V", Transacoes!$A$3:$A1000, "&lt;"&amp;EOMONTH(DATE(J$1,J$2,1),0)))*SUMIFS(Prov_Auto!$E$3:$E1000, Prov_Auto!$A$3:$A1000, $D168, Prov_Auto!$D$3:$D1000,"&gt;="&amp;DATE(J$1,J$2,1),Prov_Auto!$D$3:$D1000, "&lt;="&amp;EOMONTH(DATE(J$1,J$2,1),0)))</f>
        <v/>
      </c>
      <c r="K168" s="48" t="str">
        <f>IF($D168="","", (SUMIFS(Transacoes!$D$3:$D1000,Transacoes!$C$3:$C1000,$D168,Transacoes!$B$3:$B1000,"C", Transacoes!$A$3:$A1000, "&lt;"&amp;EOMONTH(DATE(K$1,K$2,1),0))-SUMIFS(Transacoes!$D$3:$D1000,Transacoes!$C$3:$C1000,$D168,Transacoes!$B$3:$B1000,"V", Transacoes!$A$3:$A1000, "&lt;"&amp;EOMONTH(DATE(K$1,K$2,1),0)))*SUMIFS(Prov_Auto!$E$3:$E1000, Prov_Auto!$A$3:$A1000, $D168, Prov_Auto!$D$3:$D1000,"&gt;="&amp;DATE(K$1,K$2,1),Prov_Auto!$D$3:$D1000, "&lt;="&amp;EOMONTH(DATE(K$1,K$2,1),0)))</f>
        <v/>
      </c>
      <c r="L168" s="48" t="str">
        <f>IF($D168="","", (SUMIFS(Transacoes!$D$3:$D1000,Transacoes!$C$3:$C1000,$D168,Transacoes!$B$3:$B1000,"C", Transacoes!$A$3:$A1000, "&lt;"&amp;EOMONTH(DATE(L$1,L$2,1),0))-SUMIFS(Transacoes!$D$3:$D1000,Transacoes!$C$3:$C1000,$D168,Transacoes!$B$3:$B1000,"V", Transacoes!$A$3:$A1000, "&lt;"&amp;EOMONTH(DATE(L$1,L$2,1),0)))*SUMIFS(Prov_Auto!$E$3:$E1000, Prov_Auto!$A$3:$A1000, $D168, Prov_Auto!$D$3:$D1000,"&gt;="&amp;DATE(L$1,L$2,1),Prov_Auto!$D$3:$D1000, "&lt;="&amp;EOMONTH(DATE(L$1,L$2,1),0)))</f>
        <v/>
      </c>
      <c r="M168" s="48" t="str">
        <f>IF($D168="","", (SUMIFS(Transacoes!$D$3:$D1000,Transacoes!$C$3:$C1000,$D168,Transacoes!$B$3:$B1000,"C", Transacoes!$A$3:$A1000, "&lt;"&amp;EOMONTH(DATE(M$1,M$2,1),0))-SUMIFS(Transacoes!$D$3:$D1000,Transacoes!$C$3:$C1000,$D168,Transacoes!$B$3:$B1000,"V", Transacoes!$A$3:$A1000, "&lt;"&amp;EOMONTH(DATE(M$1,M$2,1),0)))*SUMIFS(Prov_Auto!$E$3:$E1000, Prov_Auto!$A$3:$A1000, $D168, Prov_Auto!$D$3:$D1000,"&gt;="&amp;DATE(M$1,M$2,1),Prov_Auto!$D$3:$D1000, "&lt;="&amp;EOMONTH(DATE(M$1,M$2,1),0)))</f>
        <v/>
      </c>
      <c r="N168" s="48" t="str">
        <f>IF($D168="","", (SUMIFS(Transacoes!$D$3:$D1000,Transacoes!$C$3:$C1000,$D168,Transacoes!$B$3:$B1000,"C", Transacoes!$A$3:$A1000, "&lt;"&amp;EOMONTH(DATE(N$1,N$2,1),0))-SUMIFS(Transacoes!$D$3:$D1000,Transacoes!$C$3:$C1000,$D168,Transacoes!$B$3:$B1000,"V", Transacoes!$A$3:$A1000, "&lt;"&amp;EOMONTH(DATE(N$1,N$2,1),0)))*SUMIFS(Prov_Auto!$E$3:$E1000, Prov_Auto!$A$3:$A1000, $D168, Prov_Auto!$D$3:$D1000,"&gt;="&amp;DATE(N$1,N$2,1),Prov_Auto!$D$3:$D1000, "&lt;="&amp;EOMONTH(DATE(N$1,N$2,1),0)))</f>
        <v/>
      </c>
      <c r="O168" s="48" t="str">
        <f>IF($D168="","", (SUMIFS(Transacoes!$D$3:$D1000,Transacoes!$C$3:$C1000,$D168,Transacoes!$B$3:$B1000,"C", Transacoes!$A$3:$A1000, "&lt;"&amp;EOMONTH(DATE(O$1,O$2,1),0))-SUMIFS(Transacoes!$D$3:$D1000,Transacoes!$C$3:$C1000,$D168,Transacoes!$B$3:$B1000,"V", Transacoes!$A$3:$A1000, "&lt;"&amp;EOMONTH(DATE(O$1,O$2,1),0)))*SUMIFS(Prov_Auto!$E$3:$E1000, Prov_Auto!$A$3:$A1000, $D168, Prov_Auto!$D$3:$D1000,"&gt;="&amp;DATE(O$1,O$2,1),Prov_Auto!$D$3:$D1000, "&lt;="&amp;EOMONTH(DATE(O$1,O$2,1),0)))</f>
        <v/>
      </c>
      <c r="P168" s="48" t="str">
        <f>IF($D168="","", (SUMIFS(Transacoes!$D$3:$D1000,Transacoes!$C$3:$C1000,$D168,Transacoes!$B$3:$B1000,"C", Transacoes!$A$3:$A1000, "&lt;"&amp;EOMONTH(DATE(P$1,P$2,1),0))-SUMIFS(Transacoes!$D$3:$D1000,Transacoes!$C$3:$C1000,$D168,Transacoes!$B$3:$B1000,"V", Transacoes!$A$3:$A1000, "&lt;"&amp;EOMONTH(DATE(P$1,P$2,1),0)))*SUMIFS(Prov_Auto!$E$3:$E1000, Prov_Auto!$A$3:$A1000, $D168, Prov_Auto!$D$3:$D1000,"&gt;="&amp;DATE(P$1,P$2,1),Prov_Auto!$D$3:$D1000, "&lt;="&amp;EOMONTH(DATE(P$1,P$2,1),0)))</f>
        <v/>
      </c>
      <c r="Q168" s="48" t="str">
        <f>IF($D168="","", (SUMIFS(Transacoes!$D$3:$D1000,Transacoes!$C$3:$C1000,$D168,Transacoes!$B$3:$B1000,"C", Transacoes!$A$3:$A1000, "&lt;"&amp;EOMONTH(DATE(Q$1,Q$2,1),0))-SUMIFS(Transacoes!$D$3:$D1000,Transacoes!$C$3:$C1000,$D168,Transacoes!$B$3:$B1000,"V", Transacoes!$A$3:$A1000, "&lt;"&amp;EOMONTH(DATE(Q$1,Q$2,1),0)))*SUMIFS(Prov_Auto!$E$3:$E1000, Prov_Auto!$A$3:$A1000, $D168, Prov_Auto!$D$3:$D1000,"&gt;="&amp;DATE(Q$1,Q$2,1),Prov_Auto!$D$3:$D1000, "&lt;="&amp;EOMONTH(DATE(Q$1,Q$2,1),0)))</f>
        <v/>
      </c>
      <c r="R168" s="47"/>
    </row>
    <row r="169">
      <c r="A169" s="47"/>
      <c r="B169" s="47"/>
      <c r="C169" s="47"/>
      <c r="D169" s="87"/>
      <c r="E169" s="48" t="str">
        <f>IF($D169="","", (SUMIFS(Transacoes!$D$3:$D1000,Transacoes!$C$3:$C1000,$D169,Transacoes!$B$3:$B1000,"C", Transacoes!$A$3:$A1000, "&lt;"&amp;EOMONTH(DATE(E$1,E$2,1),0))-SUMIFS(Transacoes!$D$3:$D1000,Transacoes!$C$3:$C1000,$D169,Transacoes!$B$3:$B1000,"V", Transacoes!$A$3:$A1000, "&lt;"&amp;EOMONTH(DATE(E$1,E$2,1),0)))*SUMIFS(Prov_Auto!$E$3:$E1000, Prov_Auto!$A$3:$A1000, $D169, Prov_Auto!$D$3:$D1000,"&gt;="&amp;DATE(E$1,E$2,1),Prov_Auto!$D$3:$D1000, "&lt;="&amp;EOMONTH(DATE(E$1,E$2,1),0)))</f>
        <v/>
      </c>
      <c r="F169" s="48" t="str">
        <f>IF($D169="","", (SUMIFS(Transacoes!$D$3:$D1000,Transacoes!$C$3:$C1000,$D169,Transacoes!$B$3:$B1000,"C", Transacoes!$A$3:$A1000, "&lt;"&amp;EOMONTH(DATE(F$1,F$2,1),0))-SUMIFS(Transacoes!$D$3:$D1000,Transacoes!$C$3:$C1000,$D169,Transacoes!$B$3:$B1000,"V", Transacoes!$A$3:$A1000, "&lt;"&amp;EOMONTH(DATE(F$1,F$2,1),0)))*SUMIFS(Prov_Auto!$E$3:$E1000, Prov_Auto!$A$3:$A1000, $D169, Prov_Auto!$D$3:$D1000,"&gt;="&amp;DATE(F$1,F$2,1),Prov_Auto!$D$3:$D1000, "&lt;="&amp;EOMONTH(DATE(F$1,F$2,1),0)))</f>
        <v/>
      </c>
      <c r="G169" s="48" t="str">
        <f>IF($D169="","", (SUMIFS(Transacoes!$D$3:$D1000,Transacoes!$C$3:$C1000,$D169,Transacoes!$B$3:$B1000,"C", Transacoes!$A$3:$A1000, "&lt;"&amp;EOMONTH(DATE(G$1,G$2,1),0))-SUMIFS(Transacoes!$D$3:$D1000,Transacoes!$C$3:$C1000,$D169,Transacoes!$B$3:$B1000,"V", Transacoes!$A$3:$A1000, "&lt;"&amp;EOMONTH(DATE(G$1,G$2,1),0)))*SUMIFS(Prov_Auto!$E$3:$E1000, Prov_Auto!$A$3:$A1000, $D169, Prov_Auto!$D$3:$D1000,"&gt;="&amp;DATE(G$1,G$2,1),Prov_Auto!$D$3:$D1000, "&lt;="&amp;EOMONTH(DATE(G$1,G$2,1),0)))</f>
        <v/>
      </c>
      <c r="H169" s="48" t="str">
        <f>IF($D169="","", (SUMIFS(Transacoes!$D$3:$D1000,Transacoes!$C$3:$C1000,$D169,Transacoes!$B$3:$B1000,"C", Transacoes!$A$3:$A1000, "&lt;"&amp;EOMONTH(DATE(H$1,H$2,1),0))-SUMIFS(Transacoes!$D$3:$D1000,Transacoes!$C$3:$C1000,$D169,Transacoes!$B$3:$B1000,"V", Transacoes!$A$3:$A1000, "&lt;"&amp;EOMONTH(DATE(H$1,H$2,1),0)))*SUMIFS(Prov_Auto!$E$3:$E1000, Prov_Auto!$A$3:$A1000, $D169, Prov_Auto!$D$3:$D1000,"&gt;="&amp;DATE(H$1,H$2,1),Prov_Auto!$D$3:$D1000, "&lt;="&amp;EOMONTH(DATE(H$1,H$2,1),0)))</f>
        <v/>
      </c>
      <c r="I169" s="48" t="str">
        <f>IF($D169="","", (SUMIFS(Transacoes!$D$3:$D1000,Transacoes!$C$3:$C1000,$D169,Transacoes!$B$3:$B1000,"C", Transacoes!$A$3:$A1000, "&lt;"&amp;EOMONTH(DATE(I$1,I$2,1),0))-SUMIFS(Transacoes!$D$3:$D1000,Transacoes!$C$3:$C1000,$D169,Transacoes!$B$3:$B1000,"V", Transacoes!$A$3:$A1000, "&lt;"&amp;EOMONTH(DATE(I$1,I$2,1),0)))*SUMIFS(Prov_Auto!$E$3:$E1000, Prov_Auto!$A$3:$A1000, $D169, Prov_Auto!$D$3:$D1000,"&gt;="&amp;DATE(I$1,I$2,1),Prov_Auto!$D$3:$D1000, "&lt;="&amp;EOMONTH(DATE(I$1,I$2,1),0)))</f>
        <v/>
      </c>
      <c r="J169" s="48" t="str">
        <f>IF($D169="","", (SUMIFS(Transacoes!$D$3:$D1000,Transacoes!$C$3:$C1000,$D169,Transacoes!$B$3:$B1000,"C", Transacoes!$A$3:$A1000, "&lt;"&amp;EOMONTH(DATE(J$1,J$2,1),0))-SUMIFS(Transacoes!$D$3:$D1000,Transacoes!$C$3:$C1000,$D169,Transacoes!$B$3:$B1000,"V", Transacoes!$A$3:$A1000, "&lt;"&amp;EOMONTH(DATE(J$1,J$2,1),0)))*SUMIFS(Prov_Auto!$E$3:$E1000, Prov_Auto!$A$3:$A1000, $D169, Prov_Auto!$D$3:$D1000,"&gt;="&amp;DATE(J$1,J$2,1),Prov_Auto!$D$3:$D1000, "&lt;="&amp;EOMONTH(DATE(J$1,J$2,1),0)))</f>
        <v/>
      </c>
      <c r="K169" s="48" t="str">
        <f>IF($D169="","", (SUMIFS(Transacoes!$D$3:$D1000,Transacoes!$C$3:$C1000,$D169,Transacoes!$B$3:$B1000,"C", Transacoes!$A$3:$A1000, "&lt;"&amp;EOMONTH(DATE(K$1,K$2,1),0))-SUMIFS(Transacoes!$D$3:$D1000,Transacoes!$C$3:$C1000,$D169,Transacoes!$B$3:$B1000,"V", Transacoes!$A$3:$A1000, "&lt;"&amp;EOMONTH(DATE(K$1,K$2,1),0)))*SUMIFS(Prov_Auto!$E$3:$E1000, Prov_Auto!$A$3:$A1000, $D169, Prov_Auto!$D$3:$D1000,"&gt;="&amp;DATE(K$1,K$2,1),Prov_Auto!$D$3:$D1000, "&lt;="&amp;EOMONTH(DATE(K$1,K$2,1),0)))</f>
        <v/>
      </c>
      <c r="L169" s="48" t="str">
        <f>IF($D169="","", (SUMIFS(Transacoes!$D$3:$D1000,Transacoes!$C$3:$C1000,$D169,Transacoes!$B$3:$B1000,"C", Transacoes!$A$3:$A1000, "&lt;"&amp;EOMONTH(DATE(L$1,L$2,1),0))-SUMIFS(Transacoes!$D$3:$D1000,Transacoes!$C$3:$C1000,$D169,Transacoes!$B$3:$B1000,"V", Transacoes!$A$3:$A1000, "&lt;"&amp;EOMONTH(DATE(L$1,L$2,1),0)))*SUMIFS(Prov_Auto!$E$3:$E1000, Prov_Auto!$A$3:$A1000, $D169, Prov_Auto!$D$3:$D1000,"&gt;="&amp;DATE(L$1,L$2,1),Prov_Auto!$D$3:$D1000, "&lt;="&amp;EOMONTH(DATE(L$1,L$2,1),0)))</f>
        <v/>
      </c>
      <c r="M169" s="48" t="str">
        <f>IF($D169="","", (SUMIFS(Transacoes!$D$3:$D1000,Transacoes!$C$3:$C1000,$D169,Transacoes!$B$3:$B1000,"C", Transacoes!$A$3:$A1000, "&lt;"&amp;EOMONTH(DATE(M$1,M$2,1),0))-SUMIFS(Transacoes!$D$3:$D1000,Transacoes!$C$3:$C1000,$D169,Transacoes!$B$3:$B1000,"V", Transacoes!$A$3:$A1000, "&lt;"&amp;EOMONTH(DATE(M$1,M$2,1),0)))*SUMIFS(Prov_Auto!$E$3:$E1000, Prov_Auto!$A$3:$A1000, $D169, Prov_Auto!$D$3:$D1000,"&gt;="&amp;DATE(M$1,M$2,1),Prov_Auto!$D$3:$D1000, "&lt;="&amp;EOMONTH(DATE(M$1,M$2,1),0)))</f>
        <v/>
      </c>
      <c r="N169" s="48" t="str">
        <f>IF($D169="","", (SUMIFS(Transacoes!$D$3:$D1000,Transacoes!$C$3:$C1000,$D169,Transacoes!$B$3:$B1000,"C", Transacoes!$A$3:$A1000, "&lt;"&amp;EOMONTH(DATE(N$1,N$2,1),0))-SUMIFS(Transacoes!$D$3:$D1000,Transacoes!$C$3:$C1000,$D169,Transacoes!$B$3:$B1000,"V", Transacoes!$A$3:$A1000, "&lt;"&amp;EOMONTH(DATE(N$1,N$2,1),0)))*SUMIFS(Prov_Auto!$E$3:$E1000, Prov_Auto!$A$3:$A1000, $D169, Prov_Auto!$D$3:$D1000,"&gt;="&amp;DATE(N$1,N$2,1),Prov_Auto!$D$3:$D1000, "&lt;="&amp;EOMONTH(DATE(N$1,N$2,1),0)))</f>
        <v/>
      </c>
      <c r="O169" s="48" t="str">
        <f>IF($D169="","", (SUMIFS(Transacoes!$D$3:$D1000,Transacoes!$C$3:$C1000,$D169,Transacoes!$B$3:$B1000,"C", Transacoes!$A$3:$A1000, "&lt;"&amp;EOMONTH(DATE(O$1,O$2,1),0))-SUMIFS(Transacoes!$D$3:$D1000,Transacoes!$C$3:$C1000,$D169,Transacoes!$B$3:$B1000,"V", Transacoes!$A$3:$A1000, "&lt;"&amp;EOMONTH(DATE(O$1,O$2,1),0)))*SUMIFS(Prov_Auto!$E$3:$E1000, Prov_Auto!$A$3:$A1000, $D169, Prov_Auto!$D$3:$D1000,"&gt;="&amp;DATE(O$1,O$2,1),Prov_Auto!$D$3:$D1000, "&lt;="&amp;EOMONTH(DATE(O$1,O$2,1),0)))</f>
        <v/>
      </c>
      <c r="P169" s="48" t="str">
        <f>IF($D169="","", (SUMIFS(Transacoes!$D$3:$D1000,Transacoes!$C$3:$C1000,$D169,Transacoes!$B$3:$B1000,"C", Transacoes!$A$3:$A1000, "&lt;"&amp;EOMONTH(DATE(P$1,P$2,1),0))-SUMIFS(Transacoes!$D$3:$D1000,Transacoes!$C$3:$C1000,$D169,Transacoes!$B$3:$B1000,"V", Transacoes!$A$3:$A1000, "&lt;"&amp;EOMONTH(DATE(P$1,P$2,1),0)))*SUMIFS(Prov_Auto!$E$3:$E1000, Prov_Auto!$A$3:$A1000, $D169, Prov_Auto!$D$3:$D1000,"&gt;="&amp;DATE(P$1,P$2,1),Prov_Auto!$D$3:$D1000, "&lt;="&amp;EOMONTH(DATE(P$1,P$2,1),0)))</f>
        <v/>
      </c>
      <c r="Q169" s="48" t="str">
        <f>IF($D169="","", (SUMIFS(Transacoes!$D$3:$D1000,Transacoes!$C$3:$C1000,$D169,Transacoes!$B$3:$B1000,"C", Transacoes!$A$3:$A1000, "&lt;"&amp;EOMONTH(DATE(Q$1,Q$2,1),0))-SUMIFS(Transacoes!$D$3:$D1000,Transacoes!$C$3:$C1000,$D169,Transacoes!$B$3:$B1000,"V", Transacoes!$A$3:$A1000, "&lt;"&amp;EOMONTH(DATE(Q$1,Q$2,1),0)))*SUMIFS(Prov_Auto!$E$3:$E1000, Prov_Auto!$A$3:$A1000, $D169, Prov_Auto!$D$3:$D1000,"&gt;="&amp;DATE(Q$1,Q$2,1),Prov_Auto!$D$3:$D1000, "&lt;="&amp;EOMONTH(DATE(Q$1,Q$2,1),0)))</f>
        <v/>
      </c>
      <c r="R169" s="47"/>
    </row>
    <row r="170">
      <c r="A170" s="47"/>
      <c r="B170" s="47"/>
      <c r="C170" s="47"/>
      <c r="D170" s="87"/>
      <c r="E170" s="48" t="str">
        <f>IF($D170="","", (SUMIFS(Transacoes!$D$3:$D1000,Transacoes!$C$3:$C1000,$D170,Transacoes!$B$3:$B1000,"C", Transacoes!$A$3:$A1000, "&lt;"&amp;EOMONTH(DATE(E$1,E$2,1),0))-SUMIFS(Transacoes!$D$3:$D1000,Transacoes!$C$3:$C1000,$D170,Transacoes!$B$3:$B1000,"V", Transacoes!$A$3:$A1000, "&lt;"&amp;EOMONTH(DATE(E$1,E$2,1),0)))*SUMIFS(Prov_Auto!$E$3:$E1000, Prov_Auto!$A$3:$A1000, $D170, Prov_Auto!$D$3:$D1000,"&gt;="&amp;DATE(E$1,E$2,1),Prov_Auto!$D$3:$D1000, "&lt;="&amp;EOMONTH(DATE(E$1,E$2,1),0)))</f>
        <v/>
      </c>
      <c r="F170" s="48" t="str">
        <f>IF($D170="","", (SUMIFS(Transacoes!$D$3:$D1000,Transacoes!$C$3:$C1000,$D170,Transacoes!$B$3:$B1000,"C", Transacoes!$A$3:$A1000, "&lt;"&amp;EOMONTH(DATE(F$1,F$2,1),0))-SUMIFS(Transacoes!$D$3:$D1000,Transacoes!$C$3:$C1000,$D170,Transacoes!$B$3:$B1000,"V", Transacoes!$A$3:$A1000, "&lt;"&amp;EOMONTH(DATE(F$1,F$2,1),0)))*SUMIFS(Prov_Auto!$E$3:$E1000, Prov_Auto!$A$3:$A1000, $D170, Prov_Auto!$D$3:$D1000,"&gt;="&amp;DATE(F$1,F$2,1),Prov_Auto!$D$3:$D1000, "&lt;="&amp;EOMONTH(DATE(F$1,F$2,1),0)))</f>
        <v/>
      </c>
      <c r="G170" s="48" t="str">
        <f>IF($D170="","", (SUMIFS(Transacoes!$D$3:$D1000,Transacoes!$C$3:$C1000,$D170,Transacoes!$B$3:$B1000,"C", Transacoes!$A$3:$A1000, "&lt;"&amp;EOMONTH(DATE(G$1,G$2,1),0))-SUMIFS(Transacoes!$D$3:$D1000,Transacoes!$C$3:$C1000,$D170,Transacoes!$B$3:$B1000,"V", Transacoes!$A$3:$A1000, "&lt;"&amp;EOMONTH(DATE(G$1,G$2,1),0)))*SUMIFS(Prov_Auto!$E$3:$E1000, Prov_Auto!$A$3:$A1000, $D170, Prov_Auto!$D$3:$D1000,"&gt;="&amp;DATE(G$1,G$2,1),Prov_Auto!$D$3:$D1000, "&lt;="&amp;EOMONTH(DATE(G$1,G$2,1),0)))</f>
        <v/>
      </c>
      <c r="H170" s="48" t="str">
        <f>IF($D170="","", (SUMIFS(Transacoes!$D$3:$D1000,Transacoes!$C$3:$C1000,$D170,Transacoes!$B$3:$B1000,"C", Transacoes!$A$3:$A1000, "&lt;"&amp;EOMONTH(DATE(H$1,H$2,1),0))-SUMIFS(Transacoes!$D$3:$D1000,Transacoes!$C$3:$C1000,$D170,Transacoes!$B$3:$B1000,"V", Transacoes!$A$3:$A1000, "&lt;"&amp;EOMONTH(DATE(H$1,H$2,1),0)))*SUMIFS(Prov_Auto!$E$3:$E1000, Prov_Auto!$A$3:$A1000, $D170, Prov_Auto!$D$3:$D1000,"&gt;="&amp;DATE(H$1,H$2,1),Prov_Auto!$D$3:$D1000, "&lt;="&amp;EOMONTH(DATE(H$1,H$2,1),0)))</f>
        <v/>
      </c>
      <c r="I170" s="48" t="str">
        <f>IF($D170="","", (SUMIFS(Transacoes!$D$3:$D1000,Transacoes!$C$3:$C1000,$D170,Transacoes!$B$3:$B1000,"C", Transacoes!$A$3:$A1000, "&lt;"&amp;EOMONTH(DATE(I$1,I$2,1),0))-SUMIFS(Transacoes!$D$3:$D1000,Transacoes!$C$3:$C1000,$D170,Transacoes!$B$3:$B1000,"V", Transacoes!$A$3:$A1000, "&lt;"&amp;EOMONTH(DATE(I$1,I$2,1),0)))*SUMIFS(Prov_Auto!$E$3:$E1000, Prov_Auto!$A$3:$A1000, $D170, Prov_Auto!$D$3:$D1000,"&gt;="&amp;DATE(I$1,I$2,1),Prov_Auto!$D$3:$D1000, "&lt;="&amp;EOMONTH(DATE(I$1,I$2,1),0)))</f>
        <v/>
      </c>
      <c r="J170" s="48" t="str">
        <f>IF($D170="","", (SUMIFS(Transacoes!$D$3:$D1000,Transacoes!$C$3:$C1000,$D170,Transacoes!$B$3:$B1000,"C", Transacoes!$A$3:$A1000, "&lt;"&amp;EOMONTH(DATE(J$1,J$2,1),0))-SUMIFS(Transacoes!$D$3:$D1000,Transacoes!$C$3:$C1000,$D170,Transacoes!$B$3:$B1000,"V", Transacoes!$A$3:$A1000, "&lt;"&amp;EOMONTH(DATE(J$1,J$2,1),0)))*SUMIFS(Prov_Auto!$E$3:$E1000, Prov_Auto!$A$3:$A1000, $D170, Prov_Auto!$D$3:$D1000,"&gt;="&amp;DATE(J$1,J$2,1),Prov_Auto!$D$3:$D1000, "&lt;="&amp;EOMONTH(DATE(J$1,J$2,1),0)))</f>
        <v/>
      </c>
      <c r="K170" s="48" t="str">
        <f>IF($D170="","", (SUMIFS(Transacoes!$D$3:$D1000,Transacoes!$C$3:$C1000,$D170,Transacoes!$B$3:$B1000,"C", Transacoes!$A$3:$A1000, "&lt;"&amp;EOMONTH(DATE(K$1,K$2,1),0))-SUMIFS(Transacoes!$D$3:$D1000,Transacoes!$C$3:$C1000,$D170,Transacoes!$B$3:$B1000,"V", Transacoes!$A$3:$A1000, "&lt;"&amp;EOMONTH(DATE(K$1,K$2,1),0)))*SUMIFS(Prov_Auto!$E$3:$E1000, Prov_Auto!$A$3:$A1000, $D170, Prov_Auto!$D$3:$D1000,"&gt;="&amp;DATE(K$1,K$2,1),Prov_Auto!$D$3:$D1000, "&lt;="&amp;EOMONTH(DATE(K$1,K$2,1),0)))</f>
        <v/>
      </c>
      <c r="L170" s="48" t="str">
        <f>IF($D170="","", (SUMIFS(Transacoes!$D$3:$D1000,Transacoes!$C$3:$C1000,$D170,Transacoes!$B$3:$B1000,"C", Transacoes!$A$3:$A1000, "&lt;"&amp;EOMONTH(DATE(L$1,L$2,1),0))-SUMIFS(Transacoes!$D$3:$D1000,Transacoes!$C$3:$C1000,$D170,Transacoes!$B$3:$B1000,"V", Transacoes!$A$3:$A1000, "&lt;"&amp;EOMONTH(DATE(L$1,L$2,1),0)))*SUMIFS(Prov_Auto!$E$3:$E1000, Prov_Auto!$A$3:$A1000, $D170, Prov_Auto!$D$3:$D1000,"&gt;="&amp;DATE(L$1,L$2,1),Prov_Auto!$D$3:$D1000, "&lt;="&amp;EOMONTH(DATE(L$1,L$2,1),0)))</f>
        <v/>
      </c>
      <c r="M170" s="48" t="str">
        <f>IF($D170="","", (SUMIFS(Transacoes!$D$3:$D1000,Transacoes!$C$3:$C1000,$D170,Transacoes!$B$3:$B1000,"C", Transacoes!$A$3:$A1000, "&lt;"&amp;EOMONTH(DATE(M$1,M$2,1),0))-SUMIFS(Transacoes!$D$3:$D1000,Transacoes!$C$3:$C1000,$D170,Transacoes!$B$3:$B1000,"V", Transacoes!$A$3:$A1000, "&lt;"&amp;EOMONTH(DATE(M$1,M$2,1),0)))*SUMIFS(Prov_Auto!$E$3:$E1000, Prov_Auto!$A$3:$A1000, $D170, Prov_Auto!$D$3:$D1000,"&gt;="&amp;DATE(M$1,M$2,1),Prov_Auto!$D$3:$D1000, "&lt;="&amp;EOMONTH(DATE(M$1,M$2,1),0)))</f>
        <v/>
      </c>
      <c r="N170" s="48" t="str">
        <f>IF($D170="","", (SUMIFS(Transacoes!$D$3:$D1000,Transacoes!$C$3:$C1000,$D170,Transacoes!$B$3:$B1000,"C", Transacoes!$A$3:$A1000, "&lt;"&amp;EOMONTH(DATE(N$1,N$2,1),0))-SUMIFS(Transacoes!$D$3:$D1000,Transacoes!$C$3:$C1000,$D170,Transacoes!$B$3:$B1000,"V", Transacoes!$A$3:$A1000, "&lt;"&amp;EOMONTH(DATE(N$1,N$2,1),0)))*SUMIFS(Prov_Auto!$E$3:$E1000, Prov_Auto!$A$3:$A1000, $D170, Prov_Auto!$D$3:$D1000,"&gt;="&amp;DATE(N$1,N$2,1),Prov_Auto!$D$3:$D1000, "&lt;="&amp;EOMONTH(DATE(N$1,N$2,1),0)))</f>
        <v/>
      </c>
      <c r="O170" s="48" t="str">
        <f>IF($D170="","", (SUMIFS(Transacoes!$D$3:$D1000,Transacoes!$C$3:$C1000,$D170,Transacoes!$B$3:$B1000,"C", Transacoes!$A$3:$A1000, "&lt;"&amp;EOMONTH(DATE(O$1,O$2,1),0))-SUMIFS(Transacoes!$D$3:$D1000,Transacoes!$C$3:$C1000,$D170,Transacoes!$B$3:$B1000,"V", Transacoes!$A$3:$A1000, "&lt;"&amp;EOMONTH(DATE(O$1,O$2,1),0)))*SUMIFS(Prov_Auto!$E$3:$E1000, Prov_Auto!$A$3:$A1000, $D170, Prov_Auto!$D$3:$D1000,"&gt;="&amp;DATE(O$1,O$2,1),Prov_Auto!$D$3:$D1000, "&lt;="&amp;EOMONTH(DATE(O$1,O$2,1),0)))</f>
        <v/>
      </c>
      <c r="P170" s="48" t="str">
        <f>IF($D170="","", (SUMIFS(Transacoes!$D$3:$D1000,Transacoes!$C$3:$C1000,$D170,Transacoes!$B$3:$B1000,"C", Transacoes!$A$3:$A1000, "&lt;"&amp;EOMONTH(DATE(P$1,P$2,1),0))-SUMIFS(Transacoes!$D$3:$D1000,Transacoes!$C$3:$C1000,$D170,Transacoes!$B$3:$B1000,"V", Transacoes!$A$3:$A1000, "&lt;"&amp;EOMONTH(DATE(P$1,P$2,1),0)))*SUMIFS(Prov_Auto!$E$3:$E1000, Prov_Auto!$A$3:$A1000, $D170, Prov_Auto!$D$3:$D1000,"&gt;="&amp;DATE(P$1,P$2,1),Prov_Auto!$D$3:$D1000, "&lt;="&amp;EOMONTH(DATE(P$1,P$2,1),0)))</f>
        <v/>
      </c>
      <c r="Q170" s="48" t="str">
        <f>IF($D170="","", (SUMIFS(Transacoes!$D$3:$D1000,Transacoes!$C$3:$C1000,$D170,Transacoes!$B$3:$B1000,"C", Transacoes!$A$3:$A1000, "&lt;"&amp;EOMONTH(DATE(Q$1,Q$2,1),0))-SUMIFS(Transacoes!$D$3:$D1000,Transacoes!$C$3:$C1000,$D170,Transacoes!$B$3:$B1000,"V", Transacoes!$A$3:$A1000, "&lt;"&amp;EOMONTH(DATE(Q$1,Q$2,1),0)))*SUMIFS(Prov_Auto!$E$3:$E1000, Prov_Auto!$A$3:$A1000, $D170, Prov_Auto!$D$3:$D1000,"&gt;="&amp;DATE(Q$1,Q$2,1),Prov_Auto!$D$3:$D1000, "&lt;="&amp;EOMONTH(DATE(Q$1,Q$2,1),0)))</f>
        <v/>
      </c>
      <c r="R170" s="47"/>
    </row>
    <row r="171">
      <c r="A171" s="47"/>
      <c r="B171" s="47"/>
      <c r="C171" s="47"/>
      <c r="D171" s="87"/>
      <c r="E171" s="48" t="str">
        <f>IF($D171="","", (SUMIFS(Transacoes!$D$3:$D1000,Transacoes!$C$3:$C1000,$D171,Transacoes!$B$3:$B1000,"C", Transacoes!$A$3:$A1000, "&lt;"&amp;EOMONTH(DATE(E$1,E$2,1),0))-SUMIFS(Transacoes!$D$3:$D1000,Transacoes!$C$3:$C1000,$D171,Transacoes!$B$3:$B1000,"V", Transacoes!$A$3:$A1000, "&lt;"&amp;EOMONTH(DATE(E$1,E$2,1),0)))*SUMIFS(Prov_Auto!$E$3:$E1000, Prov_Auto!$A$3:$A1000, $D171, Prov_Auto!$D$3:$D1000,"&gt;="&amp;DATE(E$1,E$2,1),Prov_Auto!$D$3:$D1000, "&lt;="&amp;EOMONTH(DATE(E$1,E$2,1),0)))</f>
        <v/>
      </c>
      <c r="F171" s="48" t="str">
        <f>IF($D171="","", (SUMIFS(Transacoes!$D$3:$D1000,Transacoes!$C$3:$C1000,$D171,Transacoes!$B$3:$B1000,"C", Transacoes!$A$3:$A1000, "&lt;"&amp;EOMONTH(DATE(F$1,F$2,1),0))-SUMIFS(Transacoes!$D$3:$D1000,Transacoes!$C$3:$C1000,$D171,Transacoes!$B$3:$B1000,"V", Transacoes!$A$3:$A1000, "&lt;"&amp;EOMONTH(DATE(F$1,F$2,1),0)))*SUMIFS(Prov_Auto!$E$3:$E1000, Prov_Auto!$A$3:$A1000, $D171, Prov_Auto!$D$3:$D1000,"&gt;="&amp;DATE(F$1,F$2,1),Prov_Auto!$D$3:$D1000, "&lt;="&amp;EOMONTH(DATE(F$1,F$2,1),0)))</f>
        <v/>
      </c>
      <c r="G171" s="48" t="str">
        <f>IF($D171="","", (SUMIFS(Transacoes!$D$3:$D1000,Transacoes!$C$3:$C1000,$D171,Transacoes!$B$3:$B1000,"C", Transacoes!$A$3:$A1000, "&lt;"&amp;EOMONTH(DATE(G$1,G$2,1),0))-SUMIFS(Transacoes!$D$3:$D1000,Transacoes!$C$3:$C1000,$D171,Transacoes!$B$3:$B1000,"V", Transacoes!$A$3:$A1000, "&lt;"&amp;EOMONTH(DATE(G$1,G$2,1),0)))*SUMIFS(Prov_Auto!$E$3:$E1000, Prov_Auto!$A$3:$A1000, $D171, Prov_Auto!$D$3:$D1000,"&gt;="&amp;DATE(G$1,G$2,1),Prov_Auto!$D$3:$D1000, "&lt;="&amp;EOMONTH(DATE(G$1,G$2,1),0)))</f>
        <v/>
      </c>
      <c r="H171" s="48" t="str">
        <f>IF($D171="","", (SUMIFS(Transacoes!$D$3:$D1000,Transacoes!$C$3:$C1000,$D171,Transacoes!$B$3:$B1000,"C", Transacoes!$A$3:$A1000, "&lt;"&amp;EOMONTH(DATE(H$1,H$2,1),0))-SUMIFS(Transacoes!$D$3:$D1000,Transacoes!$C$3:$C1000,$D171,Transacoes!$B$3:$B1000,"V", Transacoes!$A$3:$A1000, "&lt;"&amp;EOMONTH(DATE(H$1,H$2,1),0)))*SUMIFS(Prov_Auto!$E$3:$E1000, Prov_Auto!$A$3:$A1000, $D171, Prov_Auto!$D$3:$D1000,"&gt;="&amp;DATE(H$1,H$2,1),Prov_Auto!$D$3:$D1000, "&lt;="&amp;EOMONTH(DATE(H$1,H$2,1),0)))</f>
        <v/>
      </c>
      <c r="I171" s="48" t="str">
        <f>IF($D171="","", (SUMIFS(Transacoes!$D$3:$D1000,Transacoes!$C$3:$C1000,$D171,Transacoes!$B$3:$B1000,"C", Transacoes!$A$3:$A1000, "&lt;"&amp;EOMONTH(DATE(I$1,I$2,1),0))-SUMIFS(Transacoes!$D$3:$D1000,Transacoes!$C$3:$C1000,$D171,Transacoes!$B$3:$B1000,"V", Transacoes!$A$3:$A1000, "&lt;"&amp;EOMONTH(DATE(I$1,I$2,1),0)))*SUMIFS(Prov_Auto!$E$3:$E1000, Prov_Auto!$A$3:$A1000, $D171, Prov_Auto!$D$3:$D1000,"&gt;="&amp;DATE(I$1,I$2,1),Prov_Auto!$D$3:$D1000, "&lt;="&amp;EOMONTH(DATE(I$1,I$2,1),0)))</f>
        <v/>
      </c>
      <c r="J171" s="48" t="str">
        <f>IF($D171="","", (SUMIFS(Transacoes!$D$3:$D1000,Transacoes!$C$3:$C1000,$D171,Transacoes!$B$3:$B1000,"C", Transacoes!$A$3:$A1000, "&lt;"&amp;EOMONTH(DATE(J$1,J$2,1),0))-SUMIFS(Transacoes!$D$3:$D1000,Transacoes!$C$3:$C1000,$D171,Transacoes!$B$3:$B1000,"V", Transacoes!$A$3:$A1000, "&lt;"&amp;EOMONTH(DATE(J$1,J$2,1),0)))*SUMIFS(Prov_Auto!$E$3:$E1000, Prov_Auto!$A$3:$A1000, $D171, Prov_Auto!$D$3:$D1000,"&gt;="&amp;DATE(J$1,J$2,1),Prov_Auto!$D$3:$D1000, "&lt;="&amp;EOMONTH(DATE(J$1,J$2,1),0)))</f>
        <v/>
      </c>
      <c r="K171" s="48" t="str">
        <f>IF($D171="","", (SUMIFS(Transacoes!$D$3:$D1000,Transacoes!$C$3:$C1000,$D171,Transacoes!$B$3:$B1000,"C", Transacoes!$A$3:$A1000, "&lt;"&amp;EOMONTH(DATE(K$1,K$2,1),0))-SUMIFS(Transacoes!$D$3:$D1000,Transacoes!$C$3:$C1000,$D171,Transacoes!$B$3:$B1000,"V", Transacoes!$A$3:$A1000, "&lt;"&amp;EOMONTH(DATE(K$1,K$2,1),0)))*SUMIFS(Prov_Auto!$E$3:$E1000, Prov_Auto!$A$3:$A1000, $D171, Prov_Auto!$D$3:$D1000,"&gt;="&amp;DATE(K$1,K$2,1),Prov_Auto!$D$3:$D1000, "&lt;="&amp;EOMONTH(DATE(K$1,K$2,1),0)))</f>
        <v/>
      </c>
      <c r="L171" s="48" t="str">
        <f>IF($D171="","", (SUMIFS(Transacoes!$D$3:$D1000,Transacoes!$C$3:$C1000,$D171,Transacoes!$B$3:$B1000,"C", Transacoes!$A$3:$A1000, "&lt;"&amp;EOMONTH(DATE(L$1,L$2,1),0))-SUMIFS(Transacoes!$D$3:$D1000,Transacoes!$C$3:$C1000,$D171,Transacoes!$B$3:$B1000,"V", Transacoes!$A$3:$A1000, "&lt;"&amp;EOMONTH(DATE(L$1,L$2,1),0)))*SUMIFS(Prov_Auto!$E$3:$E1000, Prov_Auto!$A$3:$A1000, $D171, Prov_Auto!$D$3:$D1000,"&gt;="&amp;DATE(L$1,L$2,1),Prov_Auto!$D$3:$D1000, "&lt;="&amp;EOMONTH(DATE(L$1,L$2,1),0)))</f>
        <v/>
      </c>
      <c r="M171" s="48" t="str">
        <f>IF($D171="","", (SUMIFS(Transacoes!$D$3:$D1000,Transacoes!$C$3:$C1000,$D171,Transacoes!$B$3:$B1000,"C", Transacoes!$A$3:$A1000, "&lt;"&amp;EOMONTH(DATE(M$1,M$2,1),0))-SUMIFS(Transacoes!$D$3:$D1000,Transacoes!$C$3:$C1000,$D171,Transacoes!$B$3:$B1000,"V", Transacoes!$A$3:$A1000, "&lt;"&amp;EOMONTH(DATE(M$1,M$2,1),0)))*SUMIFS(Prov_Auto!$E$3:$E1000, Prov_Auto!$A$3:$A1000, $D171, Prov_Auto!$D$3:$D1000,"&gt;="&amp;DATE(M$1,M$2,1),Prov_Auto!$D$3:$D1000, "&lt;="&amp;EOMONTH(DATE(M$1,M$2,1),0)))</f>
        <v/>
      </c>
      <c r="N171" s="48" t="str">
        <f>IF($D171="","", (SUMIFS(Transacoes!$D$3:$D1000,Transacoes!$C$3:$C1000,$D171,Transacoes!$B$3:$B1000,"C", Transacoes!$A$3:$A1000, "&lt;"&amp;EOMONTH(DATE(N$1,N$2,1),0))-SUMIFS(Transacoes!$D$3:$D1000,Transacoes!$C$3:$C1000,$D171,Transacoes!$B$3:$B1000,"V", Transacoes!$A$3:$A1000, "&lt;"&amp;EOMONTH(DATE(N$1,N$2,1),0)))*SUMIFS(Prov_Auto!$E$3:$E1000, Prov_Auto!$A$3:$A1000, $D171, Prov_Auto!$D$3:$D1000,"&gt;="&amp;DATE(N$1,N$2,1),Prov_Auto!$D$3:$D1000, "&lt;="&amp;EOMONTH(DATE(N$1,N$2,1),0)))</f>
        <v/>
      </c>
      <c r="O171" s="48" t="str">
        <f>IF($D171="","", (SUMIFS(Transacoes!$D$3:$D1000,Transacoes!$C$3:$C1000,$D171,Transacoes!$B$3:$B1000,"C", Transacoes!$A$3:$A1000, "&lt;"&amp;EOMONTH(DATE(O$1,O$2,1),0))-SUMIFS(Transacoes!$D$3:$D1000,Transacoes!$C$3:$C1000,$D171,Transacoes!$B$3:$B1000,"V", Transacoes!$A$3:$A1000, "&lt;"&amp;EOMONTH(DATE(O$1,O$2,1),0)))*SUMIFS(Prov_Auto!$E$3:$E1000, Prov_Auto!$A$3:$A1000, $D171, Prov_Auto!$D$3:$D1000,"&gt;="&amp;DATE(O$1,O$2,1),Prov_Auto!$D$3:$D1000, "&lt;="&amp;EOMONTH(DATE(O$1,O$2,1),0)))</f>
        <v/>
      </c>
      <c r="P171" s="48" t="str">
        <f>IF($D171="","", (SUMIFS(Transacoes!$D$3:$D1000,Transacoes!$C$3:$C1000,$D171,Transacoes!$B$3:$B1000,"C", Transacoes!$A$3:$A1000, "&lt;"&amp;EOMONTH(DATE(P$1,P$2,1),0))-SUMIFS(Transacoes!$D$3:$D1000,Transacoes!$C$3:$C1000,$D171,Transacoes!$B$3:$B1000,"V", Transacoes!$A$3:$A1000, "&lt;"&amp;EOMONTH(DATE(P$1,P$2,1),0)))*SUMIFS(Prov_Auto!$E$3:$E1000, Prov_Auto!$A$3:$A1000, $D171, Prov_Auto!$D$3:$D1000,"&gt;="&amp;DATE(P$1,P$2,1),Prov_Auto!$D$3:$D1000, "&lt;="&amp;EOMONTH(DATE(P$1,P$2,1),0)))</f>
        <v/>
      </c>
      <c r="Q171" s="48" t="str">
        <f>IF($D171="","", (SUMIFS(Transacoes!$D$3:$D1000,Transacoes!$C$3:$C1000,$D171,Transacoes!$B$3:$B1000,"C", Transacoes!$A$3:$A1000, "&lt;"&amp;EOMONTH(DATE(Q$1,Q$2,1),0))-SUMIFS(Transacoes!$D$3:$D1000,Transacoes!$C$3:$C1000,$D171,Transacoes!$B$3:$B1000,"V", Transacoes!$A$3:$A1000, "&lt;"&amp;EOMONTH(DATE(Q$1,Q$2,1),0)))*SUMIFS(Prov_Auto!$E$3:$E1000, Prov_Auto!$A$3:$A1000, $D171, Prov_Auto!$D$3:$D1000,"&gt;="&amp;DATE(Q$1,Q$2,1),Prov_Auto!$D$3:$D1000, "&lt;="&amp;EOMONTH(DATE(Q$1,Q$2,1),0)))</f>
        <v/>
      </c>
      <c r="R171" s="47"/>
    </row>
    <row r="172">
      <c r="A172" s="47"/>
      <c r="B172" s="47"/>
      <c r="C172" s="47"/>
      <c r="D172" s="87"/>
      <c r="E172" s="48" t="str">
        <f>IF($D172="","", (SUMIFS(Transacoes!$D$3:$D1000,Transacoes!$C$3:$C1000,$D172,Transacoes!$B$3:$B1000,"C", Transacoes!$A$3:$A1000, "&lt;"&amp;EOMONTH(DATE(E$1,E$2,1),0))-SUMIFS(Transacoes!$D$3:$D1000,Transacoes!$C$3:$C1000,$D172,Transacoes!$B$3:$B1000,"V", Transacoes!$A$3:$A1000, "&lt;"&amp;EOMONTH(DATE(E$1,E$2,1),0)))*SUMIFS(Prov_Auto!$E$3:$E1000, Prov_Auto!$A$3:$A1000, $D172, Prov_Auto!$D$3:$D1000,"&gt;="&amp;DATE(E$1,E$2,1),Prov_Auto!$D$3:$D1000, "&lt;="&amp;EOMONTH(DATE(E$1,E$2,1),0)))</f>
        <v/>
      </c>
      <c r="F172" s="48" t="str">
        <f>IF($D172="","", (SUMIFS(Transacoes!$D$3:$D1000,Transacoes!$C$3:$C1000,$D172,Transacoes!$B$3:$B1000,"C", Transacoes!$A$3:$A1000, "&lt;"&amp;EOMONTH(DATE(F$1,F$2,1),0))-SUMIFS(Transacoes!$D$3:$D1000,Transacoes!$C$3:$C1000,$D172,Transacoes!$B$3:$B1000,"V", Transacoes!$A$3:$A1000, "&lt;"&amp;EOMONTH(DATE(F$1,F$2,1),0)))*SUMIFS(Prov_Auto!$E$3:$E1000, Prov_Auto!$A$3:$A1000, $D172, Prov_Auto!$D$3:$D1000,"&gt;="&amp;DATE(F$1,F$2,1),Prov_Auto!$D$3:$D1000, "&lt;="&amp;EOMONTH(DATE(F$1,F$2,1),0)))</f>
        <v/>
      </c>
      <c r="G172" s="48" t="str">
        <f>IF($D172="","", (SUMIFS(Transacoes!$D$3:$D1000,Transacoes!$C$3:$C1000,$D172,Transacoes!$B$3:$B1000,"C", Transacoes!$A$3:$A1000, "&lt;"&amp;EOMONTH(DATE(G$1,G$2,1),0))-SUMIFS(Transacoes!$D$3:$D1000,Transacoes!$C$3:$C1000,$D172,Transacoes!$B$3:$B1000,"V", Transacoes!$A$3:$A1000, "&lt;"&amp;EOMONTH(DATE(G$1,G$2,1),0)))*SUMIFS(Prov_Auto!$E$3:$E1000, Prov_Auto!$A$3:$A1000, $D172, Prov_Auto!$D$3:$D1000,"&gt;="&amp;DATE(G$1,G$2,1),Prov_Auto!$D$3:$D1000, "&lt;="&amp;EOMONTH(DATE(G$1,G$2,1),0)))</f>
        <v/>
      </c>
      <c r="H172" s="48" t="str">
        <f>IF($D172="","", (SUMIFS(Transacoes!$D$3:$D1000,Transacoes!$C$3:$C1000,$D172,Transacoes!$B$3:$B1000,"C", Transacoes!$A$3:$A1000, "&lt;"&amp;EOMONTH(DATE(H$1,H$2,1),0))-SUMIFS(Transacoes!$D$3:$D1000,Transacoes!$C$3:$C1000,$D172,Transacoes!$B$3:$B1000,"V", Transacoes!$A$3:$A1000, "&lt;"&amp;EOMONTH(DATE(H$1,H$2,1),0)))*SUMIFS(Prov_Auto!$E$3:$E1000, Prov_Auto!$A$3:$A1000, $D172, Prov_Auto!$D$3:$D1000,"&gt;="&amp;DATE(H$1,H$2,1),Prov_Auto!$D$3:$D1000, "&lt;="&amp;EOMONTH(DATE(H$1,H$2,1),0)))</f>
        <v/>
      </c>
      <c r="I172" s="48" t="str">
        <f>IF($D172="","", (SUMIFS(Transacoes!$D$3:$D1000,Transacoes!$C$3:$C1000,$D172,Transacoes!$B$3:$B1000,"C", Transacoes!$A$3:$A1000, "&lt;"&amp;EOMONTH(DATE(I$1,I$2,1),0))-SUMIFS(Transacoes!$D$3:$D1000,Transacoes!$C$3:$C1000,$D172,Transacoes!$B$3:$B1000,"V", Transacoes!$A$3:$A1000, "&lt;"&amp;EOMONTH(DATE(I$1,I$2,1),0)))*SUMIFS(Prov_Auto!$E$3:$E1000, Prov_Auto!$A$3:$A1000, $D172, Prov_Auto!$D$3:$D1000,"&gt;="&amp;DATE(I$1,I$2,1),Prov_Auto!$D$3:$D1000, "&lt;="&amp;EOMONTH(DATE(I$1,I$2,1),0)))</f>
        <v/>
      </c>
      <c r="J172" s="48" t="str">
        <f>IF($D172="","", (SUMIFS(Transacoes!$D$3:$D1000,Transacoes!$C$3:$C1000,$D172,Transacoes!$B$3:$B1000,"C", Transacoes!$A$3:$A1000, "&lt;"&amp;EOMONTH(DATE(J$1,J$2,1),0))-SUMIFS(Transacoes!$D$3:$D1000,Transacoes!$C$3:$C1000,$D172,Transacoes!$B$3:$B1000,"V", Transacoes!$A$3:$A1000, "&lt;"&amp;EOMONTH(DATE(J$1,J$2,1),0)))*SUMIFS(Prov_Auto!$E$3:$E1000, Prov_Auto!$A$3:$A1000, $D172, Prov_Auto!$D$3:$D1000,"&gt;="&amp;DATE(J$1,J$2,1),Prov_Auto!$D$3:$D1000, "&lt;="&amp;EOMONTH(DATE(J$1,J$2,1),0)))</f>
        <v/>
      </c>
      <c r="K172" s="48" t="str">
        <f>IF($D172="","", (SUMIFS(Transacoes!$D$3:$D1000,Transacoes!$C$3:$C1000,$D172,Transacoes!$B$3:$B1000,"C", Transacoes!$A$3:$A1000, "&lt;"&amp;EOMONTH(DATE(K$1,K$2,1),0))-SUMIFS(Transacoes!$D$3:$D1000,Transacoes!$C$3:$C1000,$D172,Transacoes!$B$3:$B1000,"V", Transacoes!$A$3:$A1000, "&lt;"&amp;EOMONTH(DATE(K$1,K$2,1),0)))*SUMIFS(Prov_Auto!$E$3:$E1000, Prov_Auto!$A$3:$A1000, $D172, Prov_Auto!$D$3:$D1000,"&gt;="&amp;DATE(K$1,K$2,1),Prov_Auto!$D$3:$D1000, "&lt;="&amp;EOMONTH(DATE(K$1,K$2,1),0)))</f>
        <v/>
      </c>
      <c r="L172" s="48" t="str">
        <f>IF($D172="","", (SUMIFS(Transacoes!$D$3:$D1000,Transacoes!$C$3:$C1000,$D172,Transacoes!$B$3:$B1000,"C", Transacoes!$A$3:$A1000, "&lt;"&amp;EOMONTH(DATE(L$1,L$2,1),0))-SUMIFS(Transacoes!$D$3:$D1000,Transacoes!$C$3:$C1000,$D172,Transacoes!$B$3:$B1000,"V", Transacoes!$A$3:$A1000, "&lt;"&amp;EOMONTH(DATE(L$1,L$2,1),0)))*SUMIFS(Prov_Auto!$E$3:$E1000, Prov_Auto!$A$3:$A1000, $D172, Prov_Auto!$D$3:$D1000,"&gt;="&amp;DATE(L$1,L$2,1),Prov_Auto!$D$3:$D1000, "&lt;="&amp;EOMONTH(DATE(L$1,L$2,1),0)))</f>
        <v/>
      </c>
      <c r="M172" s="48" t="str">
        <f>IF($D172="","", (SUMIFS(Transacoes!$D$3:$D1000,Transacoes!$C$3:$C1000,$D172,Transacoes!$B$3:$B1000,"C", Transacoes!$A$3:$A1000, "&lt;"&amp;EOMONTH(DATE(M$1,M$2,1),0))-SUMIFS(Transacoes!$D$3:$D1000,Transacoes!$C$3:$C1000,$D172,Transacoes!$B$3:$B1000,"V", Transacoes!$A$3:$A1000, "&lt;"&amp;EOMONTH(DATE(M$1,M$2,1),0)))*SUMIFS(Prov_Auto!$E$3:$E1000, Prov_Auto!$A$3:$A1000, $D172, Prov_Auto!$D$3:$D1000,"&gt;="&amp;DATE(M$1,M$2,1),Prov_Auto!$D$3:$D1000, "&lt;="&amp;EOMONTH(DATE(M$1,M$2,1),0)))</f>
        <v/>
      </c>
      <c r="N172" s="48" t="str">
        <f>IF($D172="","", (SUMIFS(Transacoes!$D$3:$D1000,Transacoes!$C$3:$C1000,$D172,Transacoes!$B$3:$B1000,"C", Transacoes!$A$3:$A1000, "&lt;"&amp;EOMONTH(DATE(N$1,N$2,1),0))-SUMIFS(Transacoes!$D$3:$D1000,Transacoes!$C$3:$C1000,$D172,Transacoes!$B$3:$B1000,"V", Transacoes!$A$3:$A1000, "&lt;"&amp;EOMONTH(DATE(N$1,N$2,1),0)))*SUMIFS(Prov_Auto!$E$3:$E1000, Prov_Auto!$A$3:$A1000, $D172, Prov_Auto!$D$3:$D1000,"&gt;="&amp;DATE(N$1,N$2,1),Prov_Auto!$D$3:$D1000, "&lt;="&amp;EOMONTH(DATE(N$1,N$2,1),0)))</f>
        <v/>
      </c>
      <c r="O172" s="48" t="str">
        <f>IF($D172="","", (SUMIFS(Transacoes!$D$3:$D1000,Transacoes!$C$3:$C1000,$D172,Transacoes!$B$3:$B1000,"C", Transacoes!$A$3:$A1000, "&lt;"&amp;EOMONTH(DATE(O$1,O$2,1),0))-SUMIFS(Transacoes!$D$3:$D1000,Transacoes!$C$3:$C1000,$D172,Transacoes!$B$3:$B1000,"V", Transacoes!$A$3:$A1000, "&lt;"&amp;EOMONTH(DATE(O$1,O$2,1),0)))*SUMIFS(Prov_Auto!$E$3:$E1000, Prov_Auto!$A$3:$A1000, $D172, Prov_Auto!$D$3:$D1000,"&gt;="&amp;DATE(O$1,O$2,1),Prov_Auto!$D$3:$D1000, "&lt;="&amp;EOMONTH(DATE(O$1,O$2,1),0)))</f>
        <v/>
      </c>
      <c r="P172" s="48" t="str">
        <f>IF($D172="","", (SUMIFS(Transacoes!$D$3:$D1000,Transacoes!$C$3:$C1000,$D172,Transacoes!$B$3:$B1000,"C", Transacoes!$A$3:$A1000, "&lt;"&amp;EOMONTH(DATE(P$1,P$2,1),0))-SUMIFS(Transacoes!$D$3:$D1000,Transacoes!$C$3:$C1000,$D172,Transacoes!$B$3:$B1000,"V", Transacoes!$A$3:$A1000, "&lt;"&amp;EOMONTH(DATE(P$1,P$2,1),0)))*SUMIFS(Prov_Auto!$E$3:$E1000, Prov_Auto!$A$3:$A1000, $D172, Prov_Auto!$D$3:$D1000,"&gt;="&amp;DATE(P$1,P$2,1),Prov_Auto!$D$3:$D1000, "&lt;="&amp;EOMONTH(DATE(P$1,P$2,1),0)))</f>
        <v/>
      </c>
      <c r="Q172" s="48" t="str">
        <f>IF($D172="","", (SUMIFS(Transacoes!$D$3:$D1000,Transacoes!$C$3:$C1000,$D172,Transacoes!$B$3:$B1000,"C", Transacoes!$A$3:$A1000, "&lt;"&amp;EOMONTH(DATE(Q$1,Q$2,1),0))-SUMIFS(Transacoes!$D$3:$D1000,Transacoes!$C$3:$C1000,$D172,Transacoes!$B$3:$B1000,"V", Transacoes!$A$3:$A1000, "&lt;"&amp;EOMONTH(DATE(Q$1,Q$2,1),0)))*SUMIFS(Prov_Auto!$E$3:$E1000, Prov_Auto!$A$3:$A1000, $D172, Prov_Auto!$D$3:$D1000,"&gt;="&amp;DATE(Q$1,Q$2,1),Prov_Auto!$D$3:$D1000, "&lt;="&amp;EOMONTH(DATE(Q$1,Q$2,1),0)))</f>
        <v/>
      </c>
      <c r="R172" s="47"/>
    </row>
    <row r="173">
      <c r="A173" s="47"/>
      <c r="B173" s="47"/>
      <c r="C173" s="47"/>
      <c r="D173" s="87"/>
      <c r="E173" s="48" t="str">
        <f>IF($D173="","", (SUMIFS(Transacoes!$D$3:$D1000,Transacoes!$C$3:$C1000,$D173,Transacoes!$B$3:$B1000,"C", Transacoes!$A$3:$A1000, "&lt;"&amp;EOMONTH(DATE(E$1,E$2,1),0))-SUMIFS(Transacoes!$D$3:$D1000,Transacoes!$C$3:$C1000,$D173,Transacoes!$B$3:$B1000,"V", Transacoes!$A$3:$A1000, "&lt;"&amp;EOMONTH(DATE(E$1,E$2,1),0)))*SUMIFS(Prov_Auto!$E$3:$E1000, Prov_Auto!$A$3:$A1000, $D173, Prov_Auto!$D$3:$D1000,"&gt;="&amp;DATE(E$1,E$2,1),Prov_Auto!$D$3:$D1000, "&lt;="&amp;EOMONTH(DATE(E$1,E$2,1),0)))</f>
        <v/>
      </c>
      <c r="F173" s="48" t="str">
        <f>IF($D173="","", (SUMIFS(Transacoes!$D$3:$D1000,Transacoes!$C$3:$C1000,$D173,Transacoes!$B$3:$B1000,"C", Transacoes!$A$3:$A1000, "&lt;"&amp;EOMONTH(DATE(F$1,F$2,1),0))-SUMIFS(Transacoes!$D$3:$D1000,Transacoes!$C$3:$C1000,$D173,Transacoes!$B$3:$B1000,"V", Transacoes!$A$3:$A1000, "&lt;"&amp;EOMONTH(DATE(F$1,F$2,1),0)))*SUMIFS(Prov_Auto!$E$3:$E1000, Prov_Auto!$A$3:$A1000, $D173, Prov_Auto!$D$3:$D1000,"&gt;="&amp;DATE(F$1,F$2,1),Prov_Auto!$D$3:$D1000, "&lt;="&amp;EOMONTH(DATE(F$1,F$2,1),0)))</f>
        <v/>
      </c>
      <c r="G173" s="48" t="str">
        <f>IF($D173="","", (SUMIFS(Transacoes!$D$3:$D1000,Transacoes!$C$3:$C1000,$D173,Transacoes!$B$3:$B1000,"C", Transacoes!$A$3:$A1000, "&lt;"&amp;EOMONTH(DATE(G$1,G$2,1),0))-SUMIFS(Transacoes!$D$3:$D1000,Transacoes!$C$3:$C1000,$D173,Transacoes!$B$3:$B1000,"V", Transacoes!$A$3:$A1000, "&lt;"&amp;EOMONTH(DATE(G$1,G$2,1),0)))*SUMIFS(Prov_Auto!$E$3:$E1000, Prov_Auto!$A$3:$A1000, $D173, Prov_Auto!$D$3:$D1000,"&gt;="&amp;DATE(G$1,G$2,1),Prov_Auto!$D$3:$D1000, "&lt;="&amp;EOMONTH(DATE(G$1,G$2,1),0)))</f>
        <v/>
      </c>
      <c r="H173" s="48" t="str">
        <f>IF($D173="","", (SUMIFS(Transacoes!$D$3:$D1000,Transacoes!$C$3:$C1000,$D173,Transacoes!$B$3:$B1000,"C", Transacoes!$A$3:$A1000, "&lt;"&amp;EOMONTH(DATE(H$1,H$2,1),0))-SUMIFS(Transacoes!$D$3:$D1000,Transacoes!$C$3:$C1000,$D173,Transacoes!$B$3:$B1000,"V", Transacoes!$A$3:$A1000, "&lt;"&amp;EOMONTH(DATE(H$1,H$2,1),0)))*SUMIFS(Prov_Auto!$E$3:$E1000, Prov_Auto!$A$3:$A1000, $D173, Prov_Auto!$D$3:$D1000,"&gt;="&amp;DATE(H$1,H$2,1),Prov_Auto!$D$3:$D1000, "&lt;="&amp;EOMONTH(DATE(H$1,H$2,1),0)))</f>
        <v/>
      </c>
      <c r="I173" s="48" t="str">
        <f>IF($D173="","", (SUMIFS(Transacoes!$D$3:$D1000,Transacoes!$C$3:$C1000,$D173,Transacoes!$B$3:$B1000,"C", Transacoes!$A$3:$A1000, "&lt;"&amp;EOMONTH(DATE(I$1,I$2,1),0))-SUMIFS(Transacoes!$D$3:$D1000,Transacoes!$C$3:$C1000,$D173,Transacoes!$B$3:$B1000,"V", Transacoes!$A$3:$A1000, "&lt;"&amp;EOMONTH(DATE(I$1,I$2,1),0)))*SUMIFS(Prov_Auto!$E$3:$E1000, Prov_Auto!$A$3:$A1000, $D173, Prov_Auto!$D$3:$D1000,"&gt;="&amp;DATE(I$1,I$2,1),Prov_Auto!$D$3:$D1000, "&lt;="&amp;EOMONTH(DATE(I$1,I$2,1),0)))</f>
        <v/>
      </c>
      <c r="J173" s="48" t="str">
        <f>IF($D173="","", (SUMIFS(Transacoes!$D$3:$D1000,Transacoes!$C$3:$C1000,$D173,Transacoes!$B$3:$B1000,"C", Transacoes!$A$3:$A1000, "&lt;"&amp;EOMONTH(DATE(J$1,J$2,1),0))-SUMIFS(Transacoes!$D$3:$D1000,Transacoes!$C$3:$C1000,$D173,Transacoes!$B$3:$B1000,"V", Transacoes!$A$3:$A1000, "&lt;"&amp;EOMONTH(DATE(J$1,J$2,1),0)))*SUMIFS(Prov_Auto!$E$3:$E1000, Prov_Auto!$A$3:$A1000, $D173, Prov_Auto!$D$3:$D1000,"&gt;="&amp;DATE(J$1,J$2,1),Prov_Auto!$D$3:$D1000, "&lt;="&amp;EOMONTH(DATE(J$1,J$2,1),0)))</f>
        <v/>
      </c>
      <c r="K173" s="48" t="str">
        <f>IF($D173="","", (SUMIFS(Transacoes!$D$3:$D1000,Transacoes!$C$3:$C1000,$D173,Transacoes!$B$3:$B1000,"C", Transacoes!$A$3:$A1000, "&lt;"&amp;EOMONTH(DATE(K$1,K$2,1),0))-SUMIFS(Transacoes!$D$3:$D1000,Transacoes!$C$3:$C1000,$D173,Transacoes!$B$3:$B1000,"V", Transacoes!$A$3:$A1000, "&lt;"&amp;EOMONTH(DATE(K$1,K$2,1),0)))*SUMIFS(Prov_Auto!$E$3:$E1000, Prov_Auto!$A$3:$A1000, $D173, Prov_Auto!$D$3:$D1000,"&gt;="&amp;DATE(K$1,K$2,1),Prov_Auto!$D$3:$D1000, "&lt;="&amp;EOMONTH(DATE(K$1,K$2,1),0)))</f>
        <v/>
      </c>
      <c r="L173" s="48" t="str">
        <f>IF($D173="","", (SUMIFS(Transacoes!$D$3:$D1000,Transacoes!$C$3:$C1000,$D173,Transacoes!$B$3:$B1000,"C", Transacoes!$A$3:$A1000, "&lt;"&amp;EOMONTH(DATE(L$1,L$2,1),0))-SUMIFS(Transacoes!$D$3:$D1000,Transacoes!$C$3:$C1000,$D173,Transacoes!$B$3:$B1000,"V", Transacoes!$A$3:$A1000, "&lt;"&amp;EOMONTH(DATE(L$1,L$2,1),0)))*SUMIFS(Prov_Auto!$E$3:$E1000, Prov_Auto!$A$3:$A1000, $D173, Prov_Auto!$D$3:$D1000,"&gt;="&amp;DATE(L$1,L$2,1),Prov_Auto!$D$3:$D1000, "&lt;="&amp;EOMONTH(DATE(L$1,L$2,1),0)))</f>
        <v/>
      </c>
      <c r="M173" s="48" t="str">
        <f>IF($D173="","", (SUMIFS(Transacoes!$D$3:$D1000,Transacoes!$C$3:$C1000,$D173,Transacoes!$B$3:$B1000,"C", Transacoes!$A$3:$A1000, "&lt;"&amp;EOMONTH(DATE(M$1,M$2,1),0))-SUMIFS(Transacoes!$D$3:$D1000,Transacoes!$C$3:$C1000,$D173,Transacoes!$B$3:$B1000,"V", Transacoes!$A$3:$A1000, "&lt;"&amp;EOMONTH(DATE(M$1,M$2,1),0)))*SUMIFS(Prov_Auto!$E$3:$E1000, Prov_Auto!$A$3:$A1000, $D173, Prov_Auto!$D$3:$D1000,"&gt;="&amp;DATE(M$1,M$2,1),Prov_Auto!$D$3:$D1000, "&lt;="&amp;EOMONTH(DATE(M$1,M$2,1),0)))</f>
        <v/>
      </c>
      <c r="N173" s="48" t="str">
        <f>IF($D173="","", (SUMIFS(Transacoes!$D$3:$D1000,Transacoes!$C$3:$C1000,$D173,Transacoes!$B$3:$B1000,"C", Transacoes!$A$3:$A1000, "&lt;"&amp;EOMONTH(DATE(N$1,N$2,1),0))-SUMIFS(Transacoes!$D$3:$D1000,Transacoes!$C$3:$C1000,$D173,Transacoes!$B$3:$B1000,"V", Transacoes!$A$3:$A1000, "&lt;"&amp;EOMONTH(DATE(N$1,N$2,1),0)))*SUMIFS(Prov_Auto!$E$3:$E1000, Prov_Auto!$A$3:$A1000, $D173, Prov_Auto!$D$3:$D1000,"&gt;="&amp;DATE(N$1,N$2,1),Prov_Auto!$D$3:$D1000, "&lt;="&amp;EOMONTH(DATE(N$1,N$2,1),0)))</f>
        <v/>
      </c>
      <c r="O173" s="48" t="str">
        <f>IF($D173="","", (SUMIFS(Transacoes!$D$3:$D1000,Transacoes!$C$3:$C1000,$D173,Transacoes!$B$3:$B1000,"C", Transacoes!$A$3:$A1000, "&lt;"&amp;EOMONTH(DATE(O$1,O$2,1),0))-SUMIFS(Transacoes!$D$3:$D1000,Transacoes!$C$3:$C1000,$D173,Transacoes!$B$3:$B1000,"V", Transacoes!$A$3:$A1000, "&lt;"&amp;EOMONTH(DATE(O$1,O$2,1),0)))*SUMIFS(Prov_Auto!$E$3:$E1000, Prov_Auto!$A$3:$A1000, $D173, Prov_Auto!$D$3:$D1000,"&gt;="&amp;DATE(O$1,O$2,1),Prov_Auto!$D$3:$D1000, "&lt;="&amp;EOMONTH(DATE(O$1,O$2,1),0)))</f>
        <v/>
      </c>
      <c r="P173" s="48" t="str">
        <f>IF($D173="","", (SUMIFS(Transacoes!$D$3:$D1000,Transacoes!$C$3:$C1000,$D173,Transacoes!$B$3:$B1000,"C", Transacoes!$A$3:$A1000, "&lt;"&amp;EOMONTH(DATE(P$1,P$2,1),0))-SUMIFS(Transacoes!$D$3:$D1000,Transacoes!$C$3:$C1000,$D173,Transacoes!$B$3:$B1000,"V", Transacoes!$A$3:$A1000, "&lt;"&amp;EOMONTH(DATE(P$1,P$2,1),0)))*SUMIFS(Prov_Auto!$E$3:$E1000, Prov_Auto!$A$3:$A1000, $D173, Prov_Auto!$D$3:$D1000,"&gt;="&amp;DATE(P$1,P$2,1),Prov_Auto!$D$3:$D1000, "&lt;="&amp;EOMONTH(DATE(P$1,P$2,1),0)))</f>
        <v/>
      </c>
      <c r="Q173" s="48" t="str">
        <f>IF($D173="","", (SUMIFS(Transacoes!$D$3:$D1000,Transacoes!$C$3:$C1000,$D173,Transacoes!$B$3:$B1000,"C", Transacoes!$A$3:$A1000, "&lt;"&amp;EOMONTH(DATE(Q$1,Q$2,1),0))-SUMIFS(Transacoes!$D$3:$D1000,Transacoes!$C$3:$C1000,$D173,Transacoes!$B$3:$B1000,"V", Transacoes!$A$3:$A1000, "&lt;"&amp;EOMONTH(DATE(Q$1,Q$2,1),0)))*SUMIFS(Prov_Auto!$E$3:$E1000, Prov_Auto!$A$3:$A1000, $D173, Prov_Auto!$D$3:$D1000,"&gt;="&amp;DATE(Q$1,Q$2,1),Prov_Auto!$D$3:$D1000, "&lt;="&amp;EOMONTH(DATE(Q$1,Q$2,1),0)))</f>
        <v/>
      </c>
      <c r="R173" s="47"/>
    </row>
    <row r="174">
      <c r="A174" s="47"/>
      <c r="B174" s="47"/>
      <c r="C174" s="47"/>
      <c r="D174" s="87"/>
      <c r="E174" s="48" t="str">
        <f>IF($D174="","", (SUMIFS(Transacoes!$D$3:$D1000,Transacoes!$C$3:$C1000,$D174,Transacoes!$B$3:$B1000,"C", Transacoes!$A$3:$A1000, "&lt;"&amp;EOMONTH(DATE(E$1,E$2,1),0))-SUMIFS(Transacoes!$D$3:$D1000,Transacoes!$C$3:$C1000,$D174,Transacoes!$B$3:$B1000,"V", Transacoes!$A$3:$A1000, "&lt;"&amp;EOMONTH(DATE(E$1,E$2,1),0)))*SUMIFS(Prov_Auto!$E$3:$E1000, Prov_Auto!$A$3:$A1000, $D174, Prov_Auto!$D$3:$D1000,"&gt;="&amp;DATE(E$1,E$2,1),Prov_Auto!$D$3:$D1000, "&lt;="&amp;EOMONTH(DATE(E$1,E$2,1),0)))</f>
        <v/>
      </c>
      <c r="F174" s="48" t="str">
        <f>IF($D174="","", (SUMIFS(Transacoes!$D$3:$D1000,Transacoes!$C$3:$C1000,$D174,Transacoes!$B$3:$B1000,"C", Transacoes!$A$3:$A1000, "&lt;"&amp;EOMONTH(DATE(F$1,F$2,1),0))-SUMIFS(Transacoes!$D$3:$D1000,Transacoes!$C$3:$C1000,$D174,Transacoes!$B$3:$B1000,"V", Transacoes!$A$3:$A1000, "&lt;"&amp;EOMONTH(DATE(F$1,F$2,1),0)))*SUMIFS(Prov_Auto!$E$3:$E1000, Prov_Auto!$A$3:$A1000, $D174, Prov_Auto!$D$3:$D1000,"&gt;="&amp;DATE(F$1,F$2,1),Prov_Auto!$D$3:$D1000, "&lt;="&amp;EOMONTH(DATE(F$1,F$2,1),0)))</f>
        <v/>
      </c>
      <c r="G174" s="48" t="str">
        <f>IF($D174="","", (SUMIFS(Transacoes!$D$3:$D1000,Transacoes!$C$3:$C1000,$D174,Transacoes!$B$3:$B1000,"C", Transacoes!$A$3:$A1000, "&lt;"&amp;EOMONTH(DATE(G$1,G$2,1),0))-SUMIFS(Transacoes!$D$3:$D1000,Transacoes!$C$3:$C1000,$D174,Transacoes!$B$3:$B1000,"V", Transacoes!$A$3:$A1000, "&lt;"&amp;EOMONTH(DATE(G$1,G$2,1),0)))*SUMIFS(Prov_Auto!$E$3:$E1000, Prov_Auto!$A$3:$A1000, $D174, Prov_Auto!$D$3:$D1000,"&gt;="&amp;DATE(G$1,G$2,1),Prov_Auto!$D$3:$D1000, "&lt;="&amp;EOMONTH(DATE(G$1,G$2,1),0)))</f>
        <v/>
      </c>
      <c r="H174" s="48" t="str">
        <f>IF($D174="","", (SUMIFS(Transacoes!$D$3:$D1000,Transacoes!$C$3:$C1000,$D174,Transacoes!$B$3:$B1000,"C", Transacoes!$A$3:$A1000, "&lt;"&amp;EOMONTH(DATE(H$1,H$2,1),0))-SUMIFS(Transacoes!$D$3:$D1000,Transacoes!$C$3:$C1000,$D174,Transacoes!$B$3:$B1000,"V", Transacoes!$A$3:$A1000, "&lt;"&amp;EOMONTH(DATE(H$1,H$2,1),0)))*SUMIFS(Prov_Auto!$E$3:$E1000, Prov_Auto!$A$3:$A1000, $D174, Prov_Auto!$D$3:$D1000,"&gt;="&amp;DATE(H$1,H$2,1),Prov_Auto!$D$3:$D1000, "&lt;="&amp;EOMONTH(DATE(H$1,H$2,1),0)))</f>
        <v/>
      </c>
      <c r="I174" s="48" t="str">
        <f>IF($D174="","", (SUMIFS(Transacoes!$D$3:$D1000,Transacoes!$C$3:$C1000,$D174,Transacoes!$B$3:$B1000,"C", Transacoes!$A$3:$A1000, "&lt;"&amp;EOMONTH(DATE(I$1,I$2,1),0))-SUMIFS(Transacoes!$D$3:$D1000,Transacoes!$C$3:$C1000,$D174,Transacoes!$B$3:$B1000,"V", Transacoes!$A$3:$A1000, "&lt;"&amp;EOMONTH(DATE(I$1,I$2,1),0)))*SUMIFS(Prov_Auto!$E$3:$E1000, Prov_Auto!$A$3:$A1000, $D174, Prov_Auto!$D$3:$D1000,"&gt;="&amp;DATE(I$1,I$2,1),Prov_Auto!$D$3:$D1000, "&lt;="&amp;EOMONTH(DATE(I$1,I$2,1),0)))</f>
        <v/>
      </c>
      <c r="J174" s="48" t="str">
        <f>IF($D174="","", (SUMIFS(Transacoes!$D$3:$D1000,Transacoes!$C$3:$C1000,$D174,Transacoes!$B$3:$B1000,"C", Transacoes!$A$3:$A1000, "&lt;"&amp;EOMONTH(DATE(J$1,J$2,1),0))-SUMIFS(Transacoes!$D$3:$D1000,Transacoes!$C$3:$C1000,$D174,Transacoes!$B$3:$B1000,"V", Transacoes!$A$3:$A1000, "&lt;"&amp;EOMONTH(DATE(J$1,J$2,1),0)))*SUMIFS(Prov_Auto!$E$3:$E1000, Prov_Auto!$A$3:$A1000, $D174, Prov_Auto!$D$3:$D1000,"&gt;="&amp;DATE(J$1,J$2,1),Prov_Auto!$D$3:$D1000, "&lt;="&amp;EOMONTH(DATE(J$1,J$2,1),0)))</f>
        <v/>
      </c>
      <c r="K174" s="48" t="str">
        <f>IF($D174="","", (SUMIFS(Transacoes!$D$3:$D1000,Transacoes!$C$3:$C1000,$D174,Transacoes!$B$3:$B1000,"C", Transacoes!$A$3:$A1000, "&lt;"&amp;EOMONTH(DATE(K$1,K$2,1),0))-SUMIFS(Transacoes!$D$3:$D1000,Transacoes!$C$3:$C1000,$D174,Transacoes!$B$3:$B1000,"V", Transacoes!$A$3:$A1000, "&lt;"&amp;EOMONTH(DATE(K$1,K$2,1),0)))*SUMIFS(Prov_Auto!$E$3:$E1000, Prov_Auto!$A$3:$A1000, $D174, Prov_Auto!$D$3:$D1000,"&gt;="&amp;DATE(K$1,K$2,1),Prov_Auto!$D$3:$D1000, "&lt;="&amp;EOMONTH(DATE(K$1,K$2,1),0)))</f>
        <v/>
      </c>
      <c r="L174" s="48" t="str">
        <f>IF($D174="","", (SUMIFS(Transacoes!$D$3:$D1000,Transacoes!$C$3:$C1000,$D174,Transacoes!$B$3:$B1000,"C", Transacoes!$A$3:$A1000, "&lt;"&amp;EOMONTH(DATE(L$1,L$2,1),0))-SUMIFS(Transacoes!$D$3:$D1000,Transacoes!$C$3:$C1000,$D174,Transacoes!$B$3:$B1000,"V", Transacoes!$A$3:$A1000, "&lt;"&amp;EOMONTH(DATE(L$1,L$2,1),0)))*SUMIFS(Prov_Auto!$E$3:$E1000, Prov_Auto!$A$3:$A1000, $D174, Prov_Auto!$D$3:$D1000,"&gt;="&amp;DATE(L$1,L$2,1),Prov_Auto!$D$3:$D1000, "&lt;="&amp;EOMONTH(DATE(L$1,L$2,1),0)))</f>
        <v/>
      </c>
      <c r="M174" s="48" t="str">
        <f>IF($D174="","", (SUMIFS(Transacoes!$D$3:$D1000,Transacoes!$C$3:$C1000,$D174,Transacoes!$B$3:$B1000,"C", Transacoes!$A$3:$A1000, "&lt;"&amp;EOMONTH(DATE(M$1,M$2,1),0))-SUMIFS(Transacoes!$D$3:$D1000,Transacoes!$C$3:$C1000,$D174,Transacoes!$B$3:$B1000,"V", Transacoes!$A$3:$A1000, "&lt;"&amp;EOMONTH(DATE(M$1,M$2,1),0)))*SUMIFS(Prov_Auto!$E$3:$E1000, Prov_Auto!$A$3:$A1000, $D174, Prov_Auto!$D$3:$D1000,"&gt;="&amp;DATE(M$1,M$2,1),Prov_Auto!$D$3:$D1000, "&lt;="&amp;EOMONTH(DATE(M$1,M$2,1),0)))</f>
        <v/>
      </c>
      <c r="N174" s="48" t="str">
        <f>IF($D174="","", (SUMIFS(Transacoes!$D$3:$D1000,Transacoes!$C$3:$C1000,$D174,Transacoes!$B$3:$B1000,"C", Transacoes!$A$3:$A1000, "&lt;"&amp;EOMONTH(DATE(N$1,N$2,1),0))-SUMIFS(Transacoes!$D$3:$D1000,Transacoes!$C$3:$C1000,$D174,Transacoes!$B$3:$B1000,"V", Transacoes!$A$3:$A1000, "&lt;"&amp;EOMONTH(DATE(N$1,N$2,1),0)))*SUMIFS(Prov_Auto!$E$3:$E1000, Prov_Auto!$A$3:$A1000, $D174, Prov_Auto!$D$3:$D1000,"&gt;="&amp;DATE(N$1,N$2,1),Prov_Auto!$D$3:$D1000, "&lt;="&amp;EOMONTH(DATE(N$1,N$2,1),0)))</f>
        <v/>
      </c>
      <c r="O174" s="48" t="str">
        <f>IF($D174="","", (SUMIFS(Transacoes!$D$3:$D1000,Transacoes!$C$3:$C1000,$D174,Transacoes!$B$3:$B1000,"C", Transacoes!$A$3:$A1000, "&lt;"&amp;EOMONTH(DATE(O$1,O$2,1),0))-SUMIFS(Transacoes!$D$3:$D1000,Transacoes!$C$3:$C1000,$D174,Transacoes!$B$3:$B1000,"V", Transacoes!$A$3:$A1000, "&lt;"&amp;EOMONTH(DATE(O$1,O$2,1),0)))*SUMIFS(Prov_Auto!$E$3:$E1000, Prov_Auto!$A$3:$A1000, $D174, Prov_Auto!$D$3:$D1000,"&gt;="&amp;DATE(O$1,O$2,1),Prov_Auto!$D$3:$D1000, "&lt;="&amp;EOMONTH(DATE(O$1,O$2,1),0)))</f>
        <v/>
      </c>
      <c r="P174" s="48" t="str">
        <f>IF($D174="","", (SUMIFS(Transacoes!$D$3:$D1000,Transacoes!$C$3:$C1000,$D174,Transacoes!$B$3:$B1000,"C", Transacoes!$A$3:$A1000, "&lt;"&amp;EOMONTH(DATE(P$1,P$2,1),0))-SUMIFS(Transacoes!$D$3:$D1000,Transacoes!$C$3:$C1000,$D174,Transacoes!$B$3:$B1000,"V", Transacoes!$A$3:$A1000, "&lt;"&amp;EOMONTH(DATE(P$1,P$2,1),0)))*SUMIFS(Prov_Auto!$E$3:$E1000, Prov_Auto!$A$3:$A1000, $D174, Prov_Auto!$D$3:$D1000,"&gt;="&amp;DATE(P$1,P$2,1),Prov_Auto!$D$3:$D1000, "&lt;="&amp;EOMONTH(DATE(P$1,P$2,1),0)))</f>
        <v/>
      </c>
      <c r="Q174" s="48" t="str">
        <f>IF($D174="","", (SUMIFS(Transacoes!$D$3:$D1000,Transacoes!$C$3:$C1000,$D174,Transacoes!$B$3:$B1000,"C", Transacoes!$A$3:$A1000, "&lt;"&amp;EOMONTH(DATE(Q$1,Q$2,1),0))-SUMIFS(Transacoes!$D$3:$D1000,Transacoes!$C$3:$C1000,$D174,Transacoes!$B$3:$B1000,"V", Transacoes!$A$3:$A1000, "&lt;"&amp;EOMONTH(DATE(Q$1,Q$2,1),0)))*SUMIFS(Prov_Auto!$E$3:$E1000, Prov_Auto!$A$3:$A1000, $D174, Prov_Auto!$D$3:$D1000,"&gt;="&amp;DATE(Q$1,Q$2,1),Prov_Auto!$D$3:$D1000, "&lt;="&amp;EOMONTH(DATE(Q$1,Q$2,1),0)))</f>
        <v/>
      </c>
      <c r="R174" s="47"/>
    </row>
    <row r="175">
      <c r="A175" s="47"/>
      <c r="B175" s="47"/>
      <c r="C175" s="47"/>
      <c r="D175" s="87"/>
      <c r="E175" s="48" t="str">
        <f>IF($D175="","", (SUMIFS(Transacoes!$D$3:$D1000,Transacoes!$C$3:$C1000,$D175,Transacoes!$B$3:$B1000,"C", Transacoes!$A$3:$A1000, "&lt;"&amp;EOMONTH(DATE(E$1,E$2,1),0))-SUMIFS(Transacoes!$D$3:$D1000,Transacoes!$C$3:$C1000,$D175,Transacoes!$B$3:$B1000,"V", Transacoes!$A$3:$A1000, "&lt;"&amp;EOMONTH(DATE(E$1,E$2,1),0)))*SUMIFS(Prov_Auto!$E$3:$E1000, Prov_Auto!$A$3:$A1000, $D175, Prov_Auto!$D$3:$D1000,"&gt;="&amp;DATE(E$1,E$2,1),Prov_Auto!$D$3:$D1000, "&lt;="&amp;EOMONTH(DATE(E$1,E$2,1),0)))</f>
        <v/>
      </c>
      <c r="F175" s="48" t="str">
        <f>IF($D175="","", (SUMIFS(Transacoes!$D$3:$D1000,Transacoes!$C$3:$C1000,$D175,Transacoes!$B$3:$B1000,"C", Transacoes!$A$3:$A1000, "&lt;"&amp;EOMONTH(DATE(F$1,F$2,1),0))-SUMIFS(Transacoes!$D$3:$D1000,Transacoes!$C$3:$C1000,$D175,Transacoes!$B$3:$B1000,"V", Transacoes!$A$3:$A1000, "&lt;"&amp;EOMONTH(DATE(F$1,F$2,1),0)))*SUMIFS(Prov_Auto!$E$3:$E1000, Prov_Auto!$A$3:$A1000, $D175, Prov_Auto!$D$3:$D1000,"&gt;="&amp;DATE(F$1,F$2,1),Prov_Auto!$D$3:$D1000, "&lt;="&amp;EOMONTH(DATE(F$1,F$2,1),0)))</f>
        <v/>
      </c>
      <c r="G175" s="48" t="str">
        <f>IF($D175="","", (SUMIFS(Transacoes!$D$3:$D1000,Transacoes!$C$3:$C1000,$D175,Transacoes!$B$3:$B1000,"C", Transacoes!$A$3:$A1000, "&lt;"&amp;EOMONTH(DATE(G$1,G$2,1),0))-SUMIFS(Transacoes!$D$3:$D1000,Transacoes!$C$3:$C1000,$D175,Transacoes!$B$3:$B1000,"V", Transacoes!$A$3:$A1000, "&lt;"&amp;EOMONTH(DATE(G$1,G$2,1),0)))*SUMIFS(Prov_Auto!$E$3:$E1000, Prov_Auto!$A$3:$A1000, $D175, Prov_Auto!$D$3:$D1000,"&gt;="&amp;DATE(G$1,G$2,1),Prov_Auto!$D$3:$D1000, "&lt;="&amp;EOMONTH(DATE(G$1,G$2,1),0)))</f>
        <v/>
      </c>
      <c r="H175" s="48" t="str">
        <f>IF($D175="","", (SUMIFS(Transacoes!$D$3:$D1000,Transacoes!$C$3:$C1000,$D175,Transacoes!$B$3:$B1000,"C", Transacoes!$A$3:$A1000, "&lt;"&amp;EOMONTH(DATE(H$1,H$2,1),0))-SUMIFS(Transacoes!$D$3:$D1000,Transacoes!$C$3:$C1000,$D175,Transacoes!$B$3:$B1000,"V", Transacoes!$A$3:$A1000, "&lt;"&amp;EOMONTH(DATE(H$1,H$2,1),0)))*SUMIFS(Prov_Auto!$E$3:$E1000, Prov_Auto!$A$3:$A1000, $D175, Prov_Auto!$D$3:$D1000,"&gt;="&amp;DATE(H$1,H$2,1),Prov_Auto!$D$3:$D1000, "&lt;="&amp;EOMONTH(DATE(H$1,H$2,1),0)))</f>
        <v/>
      </c>
      <c r="I175" s="48" t="str">
        <f>IF($D175="","", (SUMIFS(Transacoes!$D$3:$D1000,Transacoes!$C$3:$C1000,$D175,Transacoes!$B$3:$B1000,"C", Transacoes!$A$3:$A1000, "&lt;"&amp;EOMONTH(DATE(I$1,I$2,1),0))-SUMIFS(Transacoes!$D$3:$D1000,Transacoes!$C$3:$C1000,$D175,Transacoes!$B$3:$B1000,"V", Transacoes!$A$3:$A1000, "&lt;"&amp;EOMONTH(DATE(I$1,I$2,1),0)))*SUMIFS(Prov_Auto!$E$3:$E1000, Prov_Auto!$A$3:$A1000, $D175, Prov_Auto!$D$3:$D1000,"&gt;="&amp;DATE(I$1,I$2,1),Prov_Auto!$D$3:$D1000, "&lt;="&amp;EOMONTH(DATE(I$1,I$2,1),0)))</f>
        <v/>
      </c>
      <c r="J175" s="48" t="str">
        <f>IF($D175="","", (SUMIFS(Transacoes!$D$3:$D1000,Transacoes!$C$3:$C1000,$D175,Transacoes!$B$3:$B1000,"C", Transacoes!$A$3:$A1000, "&lt;"&amp;EOMONTH(DATE(J$1,J$2,1),0))-SUMIFS(Transacoes!$D$3:$D1000,Transacoes!$C$3:$C1000,$D175,Transacoes!$B$3:$B1000,"V", Transacoes!$A$3:$A1000, "&lt;"&amp;EOMONTH(DATE(J$1,J$2,1),0)))*SUMIFS(Prov_Auto!$E$3:$E1000, Prov_Auto!$A$3:$A1000, $D175, Prov_Auto!$D$3:$D1000,"&gt;="&amp;DATE(J$1,J$2,1),Prov_Auto!$D$3:$D1000, "&lt;="&amp;EOMONTH(DATE(J$1,J$2,1),0)))</f>
        <v/>
      </c>
      <c r="K175" s="48" t="str">
        <f>IF($D175="","", (SUMIFS(Transacoes!$D$3:$D1000,Transacoes!$C$3:$C1000,$D175,Transacoes!$B$3:$B1000,"C", Transacoes!$A$3:$A1000, "&lt;"&amp;EOMONTH(DATE(K$1,K$2,1),0))-SUMIFS(Transacoes!$D$3:$D1000,Transacoes!$C$3:$C1000,$D175,Transacoes!$B$3:$B1000,"V", Transacoes!$A$3:$A1000, "&lt;"&amp;EOMONTH(DATE(K$1,K$2,1),0)))*SUMIFS(Prov_Auto!$E$3:$E1000, Prov_Auto!$A$3:$A1000, $D175, Prov_Auto!$D$3:$D1000,"&gt;="&amp;DATE(K$1,K$2,1),Prov_Auto!$D$3:$D1000, "&lt;="&amp;EOMONTH(DATE(K$1,K$2,1),0)))</f>
        <v/>
      </c>
      <c r="L175" s="48" t="str">
        <f>IF($D175="","", (SUMIFS(Transacoes!$D$3:$D1000,Transacoes!$C$3:$C1000,$D175,Transacoes!$B$3:$B1000,"C", Transacoes!$A$3:$A1000, "&lt;"&amp;EOMONTH(DATE(L$1,L$2,1),0))-SUMIFS(Transacoes!$D$3:$D1000,Transacoes!$C$3:$C1000,$D175,Transacoes!$B$3:$B1000,"V", Transacoes!$A$3:$A1000, "&lt;"&amp;EOMONTH(DATE(L$1,L$2,1),0)))*SUMIFS(Prov_Auto!$E$3:$E1000, Prov_Auto!$A$3:$A1000, $D175, Prov_Auto!$D$3:$D1000,"&gt;="&amp;DATE(L$1,L$2,1),Prov_Auto!$D$3:$D1000, "&lt;="&amp;EOMONTH(DATE(L$1,L$2,1),0)))</f>
        <v/>
      </c>
      <c r="M175" s="48" t="str">
        <f>IF($D175="","", (SUMIFS(Transacoes!$D$3:$D1000,Transacoes!$C$3:$C1000,$D175,Transacoes!$B$3:$B1000,"C", Transacoes!$A$3:$A1000, "&lt;"&amp;EOMONTH(DATE(M$1,M$2,1),0))-SUMIFS(Transacoes!$D$3:$D1000,Transacoes!$C$3:$C1000,$D175,Transacoes!$B$3:$B1000,"V", Transacoes!$A$3:$A1000, "&lt;"&amp;EOMONTH(DATE(M$1,M$2,1),0)))*SUMIFS(Prov_Auto!$E$3:$E1000, Prov_Auto!$A$3:$A1000, $D175, Prov_Auto!$D$3:$D1000,"&gt;="&amp;DATE(M$1,M$2,1),Prov_Auto!$D$3:$D1000, "&lt;="&amp;EOMONTH(DATE(M$1,M$2,1),0)))</f>
        <v/>
      </c>
      <c r="N175" s="48" t="str">
        <f>IF($D175="","", (SUMIFS(Transacoes!$D$3:$D1000,Transacoes!$C$3:$C1000,$D175,Transacoes!$B$3:$B1000,"C", Transacoes!$A$3:$A1000, "&lt;"&amp;EOMONTH(DATE(N$1,N$2,1),0))-SUMIFS(Transacoes!$D$3:$D1000,Transacoes!$C$3:$C1000,$D175,Transacoes!$B$3:$B1000,"V", Transacoes!$A$3:$A1000, "&lt;"&amp;EOMONTH(DATE(N$1,N$2,1),0)))*SUMIFS(Prov_Auto!$E$3:$E1000, Prov_Auto!$A$3:$A1000, $D175, Prov_Auto!$D$3:$D1000,"&gt;="&amp;DATE(N$1,N$2,1),Prov_Auto!$D$3:$D1000, "&lt;="&amp;EOMONTH(DATE(N$1,N$2,1),0)))</f>
        <v/>
      </c>
      <c r="O175" s="48" t="str">
        <f>IF($D175="","", (SUMIFS(Transacoes!$D$3:$D1000,Transacoes!$C$3:$C1000,$D175,Transacoes!$B$3:$B1000,"C", Transacoes!$A$3:$A1000, "&lt;"&amp;EOMONTH(DATE(O$1,O$2,1),0))-SUMIFS(Transacoes!$D$3:$D1000,Transacoes!$C$3:$C1000,$D175,Transacoes!$B$3:$B1000,"V", Transacoes!$A$3:$A1000, "&lt;"&amp;EOMONTH(DATE(O$1,O$2,1),0)))*SUMIFS(Prov_Auto!$E$3:$E1000, Prov_Auto!$A$3:$A1000, $D175, Prov_Auto!$D$3:$D1000,"&gt;="&amp;DATE(O$1,O$2,1),Prov_Auto!$D$3:$D1000, "&lt;="&amp;EOMONTH(DATE(O$1,O$2,1),0)))</f>
        <v/>
      </c>
      <c r="P175" s="48" t="str">
        <f>IF($D175="","", (SUMIFS(Transacoes!$D$3:$D1000,Transacoes!$C$3:$C1000,$D175,Transacoes!$B$3:$B1000,"C", Transacoes!$A$3:$A1000, "&lt;"&amp;EOMONTH(DATE(P$1,P$2,1),0))-SUMIFS(Transacoes!$D$3:$D1000,Transacoes!$C$3:$C1000,$D175,Transacoes!$B$3:$B1000,"V", Transacoes!$A$3:$A1000, "&lt;"&amp;EOMONTH(DATE(P$1,P$2,1),0)))*SUMIFS(Prov_Auto!$E$3:$E1000, Prov_Auto!$A$3:$A1000, $D175, Prov_Auto!$D$3:$D1000,"&gt;="&amp;DATE(P$1,P$2,1),Prov_Auto!$D$3:$D1000, "&lt;="&amp;EOMONTH(DATE(P$1,P$2,1),0)))</f>
        <v/>
      </c>
      <c r="Q175" s="48" t="str">
        <f>IF($D175="","", (SUMIFS(Transacoes!$D$3:$D1000,Transacoes!$C$3:$C1000,$D175,Transacoes!$B$3:$B1000,"C", Transacoes!$A$3:$A1000, "&lt;"&amp;EOMONTH(DATE(Q$1,Q$2,1),0))-SUMIFS(Transacoes!$D$3:$D1000,Transacoes!$C$3:$C1000,$D175,Transacoes!$B$3:$B1000,"V", Transacoes!$A$3:$A1000, "&lt;"&amp;EOMONTH(DATE(Q$1,Q$2,1),0)))*SUMIFS(Prov_Auto!$E$3:$E1000, Prov_Auto!$A$3:$A1000, $D175, Prov_Auto!$D$3:$D1000,"&gt;="&amp;DATE(Q$1,Q$2,1),Prov_Auto!$D$3:$D1000, "&lt;="&amp;EOMONTH(DATE(Q$1,Q$2,1),0)))</f>
        <v/>
      </c>
      <c r="R175" s="47"/>
    </row>
    <row r="176">
      <c r="A176" s="47"/>
      <c r="B176" s="47"/>
      <c r="C176" s="47"/>
      <c r="D176" s="87"/>
      <c r="E176" s="48" t="str">
        <f>IF($D176="","", (SUMIFS(Transacoes!$D$3:$D1000,Transacoes!$C$3:$C1000,$D176,Transacoes!$B$3:$B1000,"C", Transacoes!$A$3:$A1000, "&lt;"&amp;EOMONTH(DATE(E$1,E$2,1),0))-SUMIFS(Transacoes!$D$3:$D1000,Transacoes!$C$3:$C1000,$D176,Transacoes!$B$3:$B1000,"V", Transacoes!$A$3:$A1000, "&lt;"&amp;EOMONTH(DATE(E$1,E$2,1),0)))*SUMIFS(Prov_Auto!$E$3:$E1000, Prov_Auto!$A$3:$A1000, $D176, Prov_Auto!$D$3:$D1000,"&gt;="&amp;DATE(E$1,E$2,1),Prov_Auto!$D$3:$D1000, "&lt;="&amp;EOMONTH(DATE(E$1,E$2,1),0)))</f>
        <v/>
      </c>
      <c r="F176" s="48" t="str">
        <f>IF($D176="","", (SUMIFS(Transacoes!$D$3:$D1000,Transacoes!$C$3:$C1000,$D176,Transacoes!$B$3:$B1000,"C", Transacoes!$A$3:$A1000, "&lt;"&amp;EOMONTH(DATE(F$1,F$2,1),0))-SUMIFS(Transacoes!$D$3:$D1000,Transacoes!$C$3:$C1000,$D176,Transacoes!$B$3:$B1000,"V", Transacoes!$A$3:$A1000, "&lt;"&amp;EOMONTH(DATE(F$1,F$2,1),0)))*SUMIFS(Prov_Auto!$E$3:$E1000, Prov_Auto!$A$3:$A1000, $D176, Prov_Auto!$D$3:$D1000,"&gt;="&amp;DATE(F$1,F$2,1),Prov_Auto!$D$3:$D1000, "&lt;="&amp;EOMONTH(DATE(F$1,F$2,1),0)))</f>
        <v/>
      </c>
      <c r="G176" s="48" t="str">
        <f>IF($D176="","", (SUMIFS(Transacoes!$D$3:$D1000,Transacoes!$C$3:$C1000,$D176,Transacoes!$B$3:$B1000,"C", Transacoes!$A$3:$A1000, "&lt;"&amp;EOMONTH(DATE(G$1,G$2,1),0))-SUMIFS(Transacoes!$D$3:$D1000,Transacoes!$C$3:$C1000,$D176,Transacoes!$B$3:$B1000,"V", Transacoes!$A$3:$A1000, "&lt;"&amp;EOMONTH(DATE(G$1,G$2,1),0)))*SUMIFS(Prov_Auto!$E$3:$E1000, Prov_Auto!$A$3:$A1000, $D176, Prov_Auto!$D$3:$D1000,"&gt;="&amp;DATE(G$1,G$2,1),Prov_Auto!$D$3:$D1000, "&lt;="&amp;EOMONTH(DATE(G$1,G$2,1),0)))</f>
        <v/>
      </c>
      <c r="H176" s="48" t="str">
        <f>IF($D176="","", (SUMIFS(Transacoes!$D$3:$D1000,Transacoes!$C$3:$C1000,$D176,Transacoes!$B$3:$B1000,"C", Transacoes!$A$3:$A1000, "&lt;"&amp;EOMONTH(DATE(H$1,H$2,1),0))-SUMIFS(Transacoes!$D$3:$D1000,Transacoes!$C$3:$C1000,$D176,Transacoes!$B$3:$B1000,"V", Transacoes!$A$3:$A1000, "&lt;"&amp;EOMONTH(DATE(H$1,H$2,1),0)))*SUMIFS(Prov_Auto!$E$3:$E1000, Prov_Auto!$A$3:$A1000, $D176, Prov_Auto!$D$3:$D1000,"&gt;="&amp;DATE(H$1,H$2,1),Prov_Auto!$D$3:$D1000, "&lt;="&amp;EOMONTH(DATE(H$1,H$2,1),0)))</f>
        <v/>
      </c>
      <c r="I176" s="48" t="str">
        <f>IF($D176="","", (SUMIFS(Transacoes!$D$3:$D1000,Transacoes!$C$3:$C1000,$D176,Transacoes!$B$3:$B1000,"C", Transacoes!$A$3:$A1000, "&lt;"&amp;EOMONTH(DATE(I$1,I$2,1),0))-SUMIFS(Transacoes!$D$3:$D1000,Transacoes!$C$3:$C1000,$D176,Transacoes!$B$3:$B1000,"V", Transacoes!$A$3:$A1000, "&lt;"&amp;EOMONTH(DATE(I$1,I$2,1),0)))*SUMIFS(Prov_Auto!$E$3:$E1000, Prov_Auto!$A$3:$A1000, $D176, Prov_Auto!$D$3:$D1000,"&gt;="&amp;DATE(I$1,I$2,1),Prov_Auto!$D$3:$D1000, "&lt;="&amp;EOMONTH(DATE(I$1,I$2,1),0)))</f>
        <v/>
      </c>
      <c r="J176" s="48" t="str">
        <f>IF($D176="","", (SUMIFS(Transacoes!$D$3:$D1000,Transacoes!$C$3:$C1000,$D176,Transacoes!$B$3:$B1000,"C", Transacoes!$A$3:$A1000, "&lt;"&amp;EOMONTH(DATE(J$1,J$2,1),0))-SUMIFS(Transacoes!$D$3:$D1000,Transacoes!$C$3:$C1000,$D176,Transacoes!$B$3:$B1000,"V", Transacoes!$A$3:$A1000, "&lt;"&amp;EOMONTH(DATE(J$1,J$2,1),0)))*SUMIFS(Prov_Auto!$E$3:$E1000, Prov_Auto!$A$3:$A1000, $D176, Prov_Auto!$D$3:$D1000,"&gt;="&amp;DATE(J$1,J$2,1),Prov_Auto!$D$3:$D1000, "&lt;="&amp;EOMONTH(DATE(J$1,J$2,1),0)))</f>
        <v/>
      </c>
      <c r="K176" s="48" t="str">
        <f>IF($D176="","", (SUMIFS(Transacoes!$D$3:$D1000,Transacoes!$C$3:$C1000,$D176,Transacoes!$B$3:$B1000,"C", Transacoes!$A$3:$A1000, "&lt;"&amp;EOMONTH(DATE(K$1,K$2,1),0))-SUMIFS(Transacoes!$D$3:$D1000,Transacoes!$C$3:$C1000,$D176,Transacoes!$B$3:$B1000,"V", Transacoes!$A$3:$A1000, "&lt;"&amp;EOMONTH(DATE(K$1,K$2,1),0)))*SUMIFS(Prov_Auto!$E$3:$E1000, Prov_Auto!$A$3:$A1000, $D176, Prov_Auto!$D$3:$D1000,"&gt;="&amp;DATE(K$1,K$2,1),Prov_Auto!$D$3:$D1000, "&lt;="&amp;EOMONTH(DATE(K$1,K$2,1),0)))</f>
        <v/>
      </c>
      <c r="L176" s="48" t="str">
        <f>IF($D176="","", (SUMIFS(Transacoes!$D$3:$D1000,Transacoes!$C$3:$C1000,$D176,Transacoes!$B$3:$B1000,"C", Transacoes!$A$3:$A1000, "&lt;"&amp;EOMONTH(DATE(L$1,L$2,1),0))-SUMIFS(Transacoes!$D$3:$D1000,Transacoes!$C$3:$C1000,$D176,Transacoes!$B$3:$B1000,"V", Transacoes!$A$3:$A1000, "&lt;"&amp;EOMONTH(DATE(L$1,L$2,1),0)))*SUMIFS(Prov_Auto!$E$3:$E1000, Prov_Auto!$A$3:$A1000, $D176, Prov_Auto!$D$3:$D1000,"&gt;="&amp;DATE(L$1,L$2,1),Prov_Auto!$D$3:$D1000, "&lt;="&amp;EOMONTH(DATE(L$1,L$2,1),0)))</f>
        <v/>
      </c>
      <c r="M176" s="48" t="str">
        <f>IF($D176="","", (SUMIFS(Transacoes!$D$3:$D1000,Transacoes!$C$3:$C1000,$D176,Transacoes!$B$3:$B1000,"C", Transacoes!$A$3:$A1000, "&lt;"&amp;EOMONTH(DATE(M$1,M$2,1),0))-SUMIFS(Transacoes!$D$3:$D1000,Transacoes!$C$3:$C1000,$D176,Transacoes!$B$3:$B1000,"V", Transacoes!$A$3:$A1000, "&lt;"&amp;EOMONTH(DATE(M$1,M$2,1),0)))*SUMIFS(Prov_Auto!$E$3:$E1000, Prov_Auto!$A$3:$A1000, $D176, Prov_Auto!$D$3:$D1000,"&gt;="&amp;DATE(M$1,M$2,1),Prov_Auto!$D$3:$D1000, "&lt;="&amp;EOMONTH(DATE(M$1,M$2,1),0)))</f>
        <v/>
      </c>
      <c r="N176" s="48" t="str">
        <f>IF($D176="","", (SUMIFS(Transacoes!$D$3:$D1000,Transacoes!$C$3:$C1000,$D176,Transacoes!$B$3:$B1000,"C", Transacoes!$A$3:$A1000, "&lt;"&amp;EOMONTH(DATE(N$1,N$2,1),0))-SUMIFS(Transacoes!$D$3:$D1000,Transacoes!$C$3:$C1000,$D176,Transacoes!$B$3:$B1000,"V", Transacoes!$A$3:$A1000, "&lt;"&amp;EOMONTH(DATE(N$1,N$2,1),0)))*SUMIFS(Prov_Auto!$E$3:$E1000, Prov_Auto!$A$3:$A1000, $D176, Prov_Auto!$D$3:$D1000,"&gt;="&amp;DATE(N$1,N$2,1),Prov_Auto!$D$3:$D1000, "&lt;="&amp;EOMONTH(DATE(N$1,N$2,1),0)))</f>
        <v/>
      </c>
      <c r="O176" s="48" t="str">
        <f>IF($D176="","", (SUMIFS(Transacoes!$D$3:$D1000,Transacoes!$C$3:$C1000,$D176,Transacoes!$B$3:$B1000,"C", Transacoes!$A$3:$A1000, "&lt;"&amp;EOMONTH(DATE(O$1,O$2,1),0))-SUMIFS(Transacoes!$D$3:$D1000,Transacoes!$C$3:$C1000,$D176,Transacoes!$B$3:$B1000,"V", Transacoes!$A$3:$A1000, "&lt;"&amp;EOMONTH(DATE(O$1,O$2,1),0)))*SUMIFS(Prov_Auto!$E$3:$E1000, Prov_Auto!$A$3:$A1000, $D176, Prov_Auto!$D$3:$D1000,"&gt;="&amp;DATE(O$1,O$2,1),Prov_Auto!$D$3:$D1000, "&lt;="&amp;EOMONTH(DATE(O$1,O$2,1),0)))</f>
        <v/>
      </c>
      <c r="P176" s="48" t="str">
        <f>IF($D176="","", (SUMIFS(Transacoes!$D$3:$D1000,Transacoes!$C$3:$C1000,$D176,Transacoes!$B$3:$B1000,"C", Transacoes!$A$3:$A1000, "&lt;"&amp;EOMONTH(DATE(P$1,P$2,1),0))-SUMIFS(Transacoes!$D$3:$D1000,Transacoes!$C$3:$C1000,$D176,Transacoes!$B$3:$B1000,"V", Transacoes!$A$3:$A1000, "&lt;"&amp;EOMONTH(DATE(P$1,P$2,1),0)))*SUMIFS(Prov_Auto!$E$3:$E1000, Prov_Auto!$A$3:$A1000, $D176, Prov_Auto!$D$3:$D1000,"&gt;="&amp;DATE(P$1,P$2,1),Prov_Auto!$D$3:$D1000, "&lt;="&amp;EOMONTH(DATE(P$1,P$2,1),0)))</f>
        <v/>
      </c>
      <c r="Q176" s="48" t="str">
        <f>IF($D176="","", (SUMIFS(Transacoes!$D$3:$D1000,Transacoes!$C$3:$C1000,$D176,Transacoes!$B$3:$B1000,"C", Transacoes!$A$3:$A1000, "&lt;"&amp;EOMONTH(DATE(Q$1,Q$2,1),0))-SUMIFS(Transacoes!$D$3:$D1000,Transacoes!$C$3:$C1000,$D176,Transacoes!$B$3:$B1000,"V", Transacoes!$A$3:$A1000, "&lt;"&amp;EOMONTH(DATE(Q$1,Q$2,1),0)))*SUMIFS(Prov_Auto!$E$3:$E1000, Prov_Auto!$A$3:$A1000, $D176, Prov_Auto!$D$3:$D1000,"&gt;="&amp;DATE(Q$1,Q$2,1),Prov_Auto!$D$3:$D1000, "&lt;="&amp;EOMONTH(DATE(Q$1,Q$2,1),0)))</f>
        <v/>
      </c>
      <c r="R176" s="47"/>
    </row>
    <row r="177">
      <c r="A177" s="47"/>
      <c r="B177" s="47"/>
      <c r="C177" s="47"/>
      <c r="D177" s="87"/>
      <c r="E177" s="48" t="str">
        <f>IF($D177="","", (SUMIFS(Transacoes!$D$3:$D1000,Transacoes!$C$3:$C1000,$D177,Transacoes!$B$3:$B1000,"C", Transacoes!$A$3:$A1000, "&lt;"&amp;EOMONTH(DATE(E$1,E$2,1),0))-SUMIFS(Transacoes!$D$3:$D1000,Transacoes!$C$3:$C1000,$D177,Transacoes!$B$3:$B1000,"V", Transacoes!$A$3:$A1000, "&lt;"&amp;EOMONTH(DATE(E$1,E$2,1),0)))*SUMIFS(Prov_Auto!$E$3:$E1000, Prov_Auto!$A$3:$A1000, $D177, Prov_Auto!$D$3:$D1000,"&gt;="&amp;DATE(E$1,E$2,1),Prov_Auto!$D$3:$D1000, "&lt;="&amp;EOMONTH(DATE(E$1,E$2,1),0)))</f>
        <v/>
      </c>
      <c r="F177" s="48" t="str">
        <f>IF($D177="","", (SUMIFS(Transacoes!$D$3:$D1000,Transacoes!$C$3:$C1000,$D177,Transacoes!$B$3:$B1000,"C", Transacoes!$A$3:$A1000, "&lt;"&amp;EOMONTH(DATE(F$1,F$2,1),0))-SUMIFS(Transacoes!$D$3:$D1000,Transacoes!$C$3:$C1000,$D177,Transacoes!$B$3:$B1000,"V", Transacoes!$A$3:$A1000, "&lt;"&amp;EOMONTH(DATE(F$1,F$2,1),0)))*SUMIFS(Prov_Auto!$E$3:$E1000, Prov_Auto!$A$3:$A1000, $D177, Prov_Auto!$D$3:$D1000,"&gt;="&amp;DATE(F$1,F$2,1),Prov_Auto!$D$3:$D1000, "&lt;="&amp;EOMONTH(DATE(F$1,F$2,1),0)))</f>
        <v/>
      </c>
      <c r="G177" s="48" t="str">
        <f>IF($D177="","", (SUMIFS(Transacoes!$D$3:$D1000,Transacoes!$C$3:$C1000,$D177,Transacoes!$B$3:$B1000,"C", Transacoes!$A$3:$A1000, "&lt;"&amp;EOMONTH(DATE(G$1,G$2,1),0))-SUMIFS(Transacoes!$D$3:$D1000,Transacoes!$C$3:$C1000,$D177,Transacoes!$B$3:$B1000,"V", Transacoes!$A$3:$A1000, "&lt;"&amp;EOMONTH(DATE(G$1,G$2,1),0)))*SUMIFS(Prov_Auto!$E$3:$E1000, Prov_Auto!$A$3:$A1000, $D177, Prov_Auto!$D$3:$D1000,"&gt;="&amp;DATE(G$1,G$2,1),Prov_Auto!$D$3:$D1000, "&lt;="&amp;EOMONTH(DATE(G$1,G$2,1),0)))</f>
        <v/>
      </c>
      <c r="H177" s="48" t="str">
        <f>IF($D177="","", (SUMIFS(Transacoes!$D$3:$D1000,Transacoes!$C$3:$C1000,$D177,Transacoes!$B$3:$B1000,"C", Transacoes!$A$3:$A1000, "&lt;"&amp;EOMONTH(DATE(H$1,H$2,1),0))-SUMIFS(Transacoes!$D$3:$D1000,Transacoes!$C$3:$C1000,$D177,Transacoes!$B$3:$B1000,"V", Transacoes!$A$3:$A1000, "&lt;"&amp;EOMONTH(DATE(H$1,H$2,1),0)))*SUMIFS(Prov_Auto!$E$3:$E1000, Prov_Auto!$A$3:$A1000, $D177, Prov_Auto!$D$3:$D1000,"&gt;="&amp;DATE(H$1,H$2,1),Prov_Auto!$D$3:$D1000, "&lt;="&amp;EOMONTH(DATE(H$1,H$2,1),0)))</f>
        <v/>
      </c>
      <c r="I177" s="48" t="str">
        <f>IF($D177="","", (SUMIFS(Transacoes!$D$3:$D1000,Transacoes!$C$3:$C1000,$D177,Transacoes!$B$3:$B1000,"C", Transacoes!$A$3:$A1000, "&lt;"&amp;EOMONTH(DATE(I$1,I$2,1),0))-SUMIFS(Transacoes!$D$3:$D1000,Transacoes!$C$3:$C1000,$D177,Transacoes!$B$3:$B1000,"V", Transacoes!$A$3:$A1000, "&lt;"&amp;EOMONTH(DATE(I$1,I$2,1),0)))*SUMIFS(Prov_Auto!$E$3:$E1000, Prov_Auto!$A$3:$A1000, $D177, Prov_Auto!$D$3:$D1000,"&gt;="&amp;DATE(I$1,I$2,1),Prov_Auto!$D$3:$D1000, "&lt;="&amp;EOMONTH(DATE(I$1,I$2,1),0)))</f>
        <v/>
      </c>
      <c r="J177" s="48" t="str">
        <f>IF($D177="","", (SUMIFS(Transacoes!$D$3:$D1000,Transacoes!$C$3:$C1000,$D177,Transacoes!$B$3:$B1000,"C", Transacoes!$A$3:$A1000, "&lt;"&amp;EOMONTH(DATE(J$1,J$2,1),0))-SUMIFS(Transacoes!$D$3:$D1000,Transacoes!$C$3:$C1000,$D177,Transacoes!$B$3:$B1000,"V", Transacoes!$A$3:$A1000, "&lt;"&amp;EOMONTH(DATE(J$1,J$2,1),0)))*SUMIFS(Prov_Auto!$E$3:$E1000, Prov_Auto!$A$3:$A1000, $D177, Prov_Auto!$D$3:$D1000,"&gt;="&amp;DATE(J$1,J$2,1),Prov_Auto!$D$3:$D1000, "&lt;="&amp;EOMONTH(DATE(J$1,J$2,1),0)))</f>
        <v/>
      </c>
      <c r="K177" s="48" t="str">
        <f>IF($D177="","", (SUMIFS(Transacoes!$D$3:$D1000,Transacoes!$C$3:$C1000,$D177,Transacoes!$B$3:$B1000,"C", Transacoes!$A$3:$A1000, "&lt;"&amp;EOMONTH(DATE(K$1,K$2,1),0))-SUMIFS(Transacoes!$D$3:$D1000,Transacoes!$C$3:$C1000,$D177,Transacoes!$B$3:$B1000,"V", Transacoes!$A$3:$A1000, "&lt;"&amp;EOMONTH(DATE(K$1,K$2,1),0)))*SUMIFS(Prov_Auto!$E$3:$E1000, Prov_Auto!$A$3:$A1000, $D177, Prov_Auto!$D$3:$D1000,"&gt;="&amp;DATE(K$1,K$2,1),Prov_Auto!$D$3:$D1000, "&lt;="&amp;EOMONTH(DATE(K$1,K$2,1),0)))</f>
        <v/>
      </c>
      <c r="L177" s="48" t="str">
        <f>IF($D177="","", (SUMIFS(Transacoes!$D$3:$D1000,Transacoes!$C$3:$C1000,$D177,Transacoes!$B$3:$B1000,"C", Transacoes!$A$3:$A1000, "&lt;"&amp;EOMONTH(DATE(L$1,L$2,1),0))-SUMIFS(Transacoes!$D$3:$D1000,Transacoes!$C$3:$C1000,$D177,Transacoes!$B$3:$B1000,"V", Transacoes!$A$3:$A1000, "&lt;"&amp;EOMONTH(DATE(L$1,L$2,1),0)))*SUMIFS(Prov_Auto!$E$3:$E1000, Prov_Auto!$A$3:$A1000, $D177, Prov_Auto!$D$3:$D1000,"&gt;="&amp;DATE(L$1,L$2,1),Prov_Auto!$D$3:$D1000, "&lt;="&amp;EOMONTH(DATE(L$1,L$2,1),0)))</f>
        <v/>
      </c>
      <c r="M177" s="48" t="str">
        <f>IF($D177="","", (SUMIFS(Transacoes!$D$3:$D1000,Transacoes!$C$3:$C1000,$D177,Transacoes!$B$3:$B1000,"C", Transacoes!$A$3:$A1000, "&lt;"&amp;EOMONTH(DATE(M$1,M$2,1),0))-SUMIFS(Transacoes!$D$3:$D1000,Transacoes!$C$3:$C1000,$D177,Transacoes!$B$3:$B1000,"V", Transacoes!$A$3:$A1000, "&lt;"&amp;EOMONTH(DATE(M$1,M$2,1),0)))*SUMIFS(Prov_Auto!$E$3:$E1000, Prov_Auto!$A$3:$A1000, $D177, Prov_Auto!$D$3:$D1000,"&gt;="&amp;DATE(M$1,M$2,1),Prov_Auto!$D$3:$D1000, "&lt;="&amp;EOMONTH(DATE(M$1,M$2,1),0)))</f>
        <v/>
      </c>
      <c r="N177" s="48" t="str">
        <f>IF($D177="","", (SUMIFS(Transacoes!$D$3:$D1000,Transacoes!$C$3:$C1000,$D177,Transacoes!$B$3:$B1000,"C", Transacoes!$A$3:$A1000, "&lt;"&amp;EOMONTH(DATE(N$1,N$2,1),0))-SUMIFS(Transacoes!$D$3:$D1000,Transacoes!$C$3:$C1000,$D177,Transacoes!$B$3:$B1000,"V", Transacoes!$A$3:$A1000, "&lt;"&amp;EOMONTH(DATE(N$1,N$2,1),0)))*SUMIFS(Prov_Auto!$E$3:$E1000, Prov_Auto!$A$3:$A1000, $D177, Prov_Auto!$D$3:$D1000,"&gt;="&amp;DATE(N$1,N$2,1),Prov_Auto!$D$3:$D1000, "&lt;="&amp;EOMONTH(DATE(N$1,N$2,1),0)))</f>
        <v/>
      </c>
      <c r="O177" s="48" t="str">
        <f>IF($D177="","", (SUMIFS(Transacoes!$D$3:$D1000,Transacoes!$C$3:$C1000,$D177,Transacoes!$B$3:$B1000,"C", Transacoes!$A$3:$A1000, "&lt;"&amp;EOMONTH(DATE(O$1,O$2,1),0))-SUMIFS(Transacoes!$D$3:$D1000,Transacoes!$C$3:$C1000,$D177,Transacoes!$B$3:$B1000,"V", Transacoes!$A$3:$A1000, "&lt;"&amp;EOMONTH(DATE(O$1,O$2,1),0)))*SUMIFS(Prov_Auto!$E$3:$E1000, Prov_Auto!$A$3:$A1000, $D177, Prov_Auto!$D$3:$D1000,"&gt;="&amp;DATE(O$1,O$2,1),Prov_Auto!$D$3:$D1000, "&lt;="&amp;EOMONTH(DATE(O$1,O$2,1),0)))</f>
        <v/>
      </c>
      <c r="P177" s="48" t="str">
        <f>IF($D177="","", (SUMIFS(Transacoes!$D$3:$D1000,Transacoes!$C$3:$C1000,$D177,Transacoes!$B$3:$B1000,"C", Transacoes!$A$3:$A1000, "&lt;"&amp;EOMONTH(DATE(P$1,P$2,1),0))-SUMIFS(Transacoes!$D$3:$D1000,Transacoes!$C$3:$C1000,$D177,Transacoes!$B$3:$B1000,"V", Transacoes!$A$3:$A1000, "&lt;"&amp;EOMONTH(DATE(P$1,P$2,1),0)))*SUMIFS(Prov_Auto!$E$3:$E1000, Prov_Auto!$A$3:$A1000, $D177, Prov_Auto!$D$3:$D1000,"&gt;="&amp;DATE(P$1,P$2,1),Prov_Auto!$D$3:$D1000, "&lt;="&amp;EOMONTH(DATE(P$1,P$2,1),0)))</f>
        <v/>
      </c>
      <c r="Q177" s="48" t="str">
        <f>IF($D177="","", (SUMIFS(Transacoes!$D$3:$D1000,Transacoes!$C$3:$C1000,$D177,Transacoes!$B$3:$B1000,"C", Transacoes!$A$3:$A1000, "&lt;"&amp;EOMONTH(DATE(Q$1,Q$2,1),0))-SUMIFS(Transacoes!$D$3:$D1000,Transacoes!$C$3:$C1000,$D177,Transacoes!$B$3:$B1000,"V", Transacoes!$A$3:$A1000, "&lt;"&amp;EOMONTH(DATE(Q$1,Q$2,1),0)))*SUMIFS(Prov_Auto!$E$3:$E1000, Prov_Auto!$A$3:$A1000, $D177, Prov_Auto!$D$3:$D1000,"&gt;="&amp;DATE(Q$1,Q$2,1),Prov_Auto!$D$3:$D1000, "&lt;="&amp;EOMONTH(DATE(Q$1,Q$2,1),0)))</f>
        <v/>
      </c>
      <c r="R177" s="47"/>
    </row>
    <row r="178">
      <c r="A178" s="47"/>
      <c r="B178" s="47"/>
      <c r="C178" s="47"/>
      <c r="D178" s="87"/>
      <c r="E178" s="48" t="str">
        <f>IF($D178="","", (SUMIFS(Transacoes!$D$3:$D1000,Transacoes!$C$3:$C1000,$D178,Transacoes!$B$3:$B1000,"C", Transacoes!$A$3:$A1000, "&lt;"&amp;EOMONTH(DATE(E$1,E$2,1),0))-SUMIFS(Transacoes!$D$3:$D1000,Transacoes!$C$3:$C1000,$D178,Transacoes!$B$3:$B1000,"V", Transacoes!$A$3:$A1000, "&lt;"&amp;EOMONTH(DATE(E$1,E$2,1),0)))*SUMIFS(Prov_Auto!$E$3:$E1000, Prov_Auto!$A$3:$A1000, $D178, Prov_Auto!$D$3:$D1000,"&gt;="&amp;DATE(E$1,E$2,1),Prov_Auto!$D$3:$D1000, "&lt;="&amp;EOMONTH(DATE(E$1,E$2,1),0)))</f>
        <v/>
      </c>
      <c r="F178" s="48" t="str">
        <f>IF($D178="","", (SUMIFS(Transacoes!$D$3:$D1000,Transacoes!$C$3:$C1000,$D178,Transacoes!$B$3:$B1000,"C", Transacoes!$A$3:$A1000, "&lt;"&amp;EOMONTH(DATE(F$1,F$2,1),0))-SUMIFS(Transacoes!$D$3:$D1000,Transacoes!$C$3:$C1000,$D178,Transacoes!$B$3:$B1000,"V", Transacoes!$A$3:$A1000, "&lt;"&amp;EOMONTH(DATE(F$1,F$2,1),0)))*SUMIFS(Prov_Auto!$E$3:$E1000, Prov_Auto!$A$3:$A1000, $D178, Prov_Auto!$D$3:$D1000,"&gt;="&amp;DATE(F$1,F$2,1),Prov_Auto!$D$3:$D1000, "&lt;="&amp;EOMONTH(DATE(F$1,F$2,1),0)))</f>
        <v/>
      </c>
      <c r="G178" s="48" t="str">
        <f>IF($D178="","", (SUMIFS(Transacoes!$D$3:$D1000,Transacoes!$C$3:$C1000,$D178,Transacoes!$B$3:$B1000,"C", Transacoes!$A$3:$A1000, "&lt;"&amp;EOMONTH(DATE(G$1,G$2,1),0))-SUMIFS(Transacoes!$D$3:$D1000,Transacoes!$C$3:$C1000,$D178,Transacoes!$B$3:$B1000,"V", Transacoes!$A$3:$A1000, "&lt;"&amp;EOMONTH(DATE(G$1,G$2,1),0)))*SUMIFS(Prov_Auto!$E$3:$E1000, Prov_Auto!$A$3:$A1000, $D178, Prov_Auto!$D$3:$D1000,"&gt;="&amp;DATE(G$1,G$2,1),Prov_Auto!$D$3:$D1000, "&lt;="&amp;EOMONTH(DATE(G$1,G$2,1),0)))</f>
        <v/>
      </c>
      <c r="H178" s="48" t="str">
        <f>IF($D178="","", (SUMIFS(Transacoes!$D$3:$D1000,Transacoes!$C$3:$C1000,$D178,Transacoes!$B$3:$B1000,"C", Transacoes!$A$3:$A1000, "&lt;"&amp;EOMONTH(DATE(H$1,H$2,1),0))-SUMIFS(Transacoes!$D$3:$D1000,Transacoes!$C$3:$C1000,$D178,Transacoes!$B$3:$B1000,"V", Transacoes!$A$3:$A1000, "&lt;"&amp;EOMONTH(DATE(H$1,H$2,1),0)))*SUMIFS(Prov_Auto!$E$3:$E1000, Prov_Auto!$A$3:$A1000, $D178, Prov_Auto!$D$3:$D1000,"&gt;="&amp;DATE(H$1,H$2,1),Prov_Auto!$D$3:$D1000, "&lt;="&amp;EOMONTH(DATE(H$1,H$2,1),0)))</f>
        <v/>
      </c>
      <c r="I178" s="48" t="str">
        <f>IF($D178="","", (SUMIFS(Transacoes!$D$3:$D1000,Transacoes!$C$3:$C1000,$D178,Transacoes!$B$3:$B1000,"C", Transacoes!$A$3:$A1000, "&lt;"&amp;EOMONTH(DATE(I$1,I$2,1),0))-SUMIFS(Transacoes!$D$3:$D1000,Transacoes!$C$3:$C1000,$D178,Transacoes!$B$3:$B1000,"V", Transacoes!$A$3:$A1000, "&lt;"&amp;EOMONTH(DATE(I$1,I$2,1),0)))*SUMIFS(Prov_Auto!$E$3:$E1000, Prov_Auto!$A$3:$A1000, $D178, Prov_Auto!$D$3:$D1000,"&gt;="&amp;DATE(I$1,I$2,1),Prov_Auto!$D$3:$D1000, "&lt;="&amp;EOMONTH(DATE(I$1,I$2,1),0)))</f>
        <v/>
      </c>
      <c r="J178" s="48" t="str">
        <f>IF($D178="","", (SUMIFS(Transacoes!$D$3:$D1000,Transacoes!$C$3:$C1000,$D178,Transacoes!$B$3:$B1000,"C", Transacoes!$A$3:$A1000, "&lt;"&amp;EOMONTH(DATE(J$1,J$2,1),0))-SUMIFS(Transacoes!$D$3:$D1000,Transacoes!$C$3:$C1000,$D178,Transacoes!$B$3:$B1000,"V", Transacoes!$A$3:$A1000, "&lt;"&amp;EOMONTH(DATE(J$1,J$2,1),0)))*SUMIFS(Prov_Auto!$E$3:$E1000, Prov_Auto!$A$3:$A1000, $D178, Prov_Auto!$D$3:$D1000,"&gt;="&amp;DATE(J$1,J$2,1),Prov_Auto!$D$3:$D1000, "&lt;="&amp;EOMONTH(DATE(J$1,J$2,1),0)))</f>
        <v/>
      </c>
      <c r="K178" s="48" t="str">
        <f>IF($D178="","", (SUMIFS(Transacoes!$D$3:$D1000,Transacoes!$C$3:$C1000,$D178,Transacoes!$B$3:$B1000,"C", Transacoes!$A$3:$A1000, "&lt;"&amp;EOMONTH(DATE(K$1,K$2,1),0))-SUMIFS(Transacoes!$D$3:$D1000,Transacoes!$C$3:$C1000,$D178,Transacoes!$B$3:$B1000,"V", Transacoes!$A$3:$A1000, "&lt;"&amp;EOMONTH(DATE(K$1,K$2,1),0)))*SUMIFS(Prov_Auto!$E$3:$E1000, Prov_Auto!$A$3:$A1000, $D178, Prov_Auto!$D$3:$D1000,"&gt;="&amp;DATE(K$1,K$2,1),Prov_Auto!$D$3:$D1000, "&lt;="&amp;EOMONTH(DATE(K$1,K$2,1),0)))</f>
        <v/>
      </c>
      <c r="L178" s="48" t="str">
        <f>IF($D178="","", (SUMIFS(Transacoes!$D$3:$D1000,Transacoes!$C$3:$C1000,$D178,Transacoes!$B$3:$B1000,"C", Transacoes!$A$3:$A1000, "&lt;"&amp;EOMONTH(DATE(L$1,L$2,1),0))-SUMIFS(Transacoes!$D$3:$D1000,Transacoes!$C$3:$C1000,$D178,Transacoes!$B$3:$B1000,"V", Transacoes!$A$3:$A1000, "&lt;"&amp;EOMONTH(DATE(L$1,L$2,1),0)))*SUMIFS(Prov_Auto!$E$3:$E1000, Prov_Auto!$A$3:$A1000, $D178, Prov_Auto!$D$3:$D1000,"&gt;="&amp;DATE(L$1,L$2,1),Prov_Auto!$D$3:$D1000, "&lt;="&amp;EOMONTH(DATE(L$1,L$2,1),0)))</f>
        <v/>
      </c>
      <c r="M178" s="48" t="str">
        <f>IF($D178="","", (SUMIFS(Transacoes!$D$3:$D1000,Transacoes!$C$3:$C1000,$D178,Transacoes!$B$3:$B1000,"C", Transacoes!$A$3:$A1000, "&lt;"&amp;EOMONTH(DATE(M$1,M$2,1),0))-SUMIFS(Transacoes!$D$3:$D1000,Transacoes!$C$3:$C1000,$D178,Transacoes!$B$3:$B1000,"V", Transacoes!$A$3:$A1000, "&lt;"&amp;EOMONTH(DATE(M$1,M$2,1),0)))*SUMIFS(Prov_Auto!$E$3:$E1000, Prov_Auto!$A$3:$A1000, $D178, Prov_Auto!$D$3:$D1000,"&gt;="&amp;DATE(M$1,M$2,1),Prov_Auto!$D$3:$D1000, "&lt;="&amp;EOMONTH(DATE(M$1,M$2,1),0)))</f>
        <v/>
      </c>
      <c r="N178" s="48" t="str">
        <f>IF($D178="","", (SUMIFS(Transacoes!$D$3:$D1000,Transacoes!$C$3:$C1000,$D178,Transacoes!$B$3:$B1000,"C", Transacoes!$A$3:$A1000, "&lt;"&amp;EOMONTH(DATE(N$1,N$2,1),0))-SUMIFS(Transacoes!$D$3:$D1000,Transacoes!$C$3:$C1000,$D178,Transacoes!$B$3:$B1000,"V", Transacoes!$A$3:$A1000, "&lt;"&amp;EOMONTH(DATE(N$1,N$2,1),0)))*SUMIFS(Prov_Auto!$E$3:$E1000, Prov_Auto!$A$3:$A1000, $D178, Prov_Auto!$D$3:$D1000,"&gt;="&amp;DATE(N$1,N$2,1),Prov_Auto!$D$3:$D1000, "&lt;="&amp;EOMONTH(DATE(N$1,N$2,1),0)))</f>
        <v/>
      </c>
      <c r="O178" s="48" t="str">
        <f>IF($D178="","", (SUMIFS(Transacoes!$D$3:$D1000,Transacoes!$C$3:$C1000,$D178,Transacoes!$B$3:$B1000,"C", Transacoes!$A$3:$A1000, "&lt;"&amp;EOMONTH(DATE(O$1,O$2,1),0))-SUMIFS(Transacoes!$D$3:$D1000,Transacoes!$C$3:$C1000,$D178,Transacoes!$B$3:$B1000,"V", Transacoes!$A$3:$A1000, "&lt;"&amp;EOMONTH(DATE(O$1,O$2,1),0)))*SUMIFS(Prov_Auto!$E$3:$E1000, Prov_Auto!$A$3:$A1000, $D178, Prov_Auto!$D$3:$D1000,"&gt;="&amp;DATE(O$1,O$2,1),Prov_Auto!$D$3:$D1000, "&lt;="&amp;EOMONTH(DATE(O$1,O$2,1),0)))</f>
        <v/>
      </c>
      <c r="P178" s="48" t="str">
        <f>IF($D178="","", (SUMIFS(Transacoes!$D$3:$D1000,Transacoes!$C$3:$C1000,$D178,Transacoes!$B$3:$B1000,"C", Transacoes!$A$3:$A1000, "&lt;"&amp;EOMONTH(DATE(P$1,P$2,1),0))-SUMIFS(Transacoes!$D$3:$D1000,Transacoes!$C$3:$C1000,$D178,Transacoes!$B$3:$B1000,"V", Transacoes!$A$3:$A1000, "&lt;"&amp;EOMONTH(DATE(P$1,P$2,1),0)))*SUMIFS(Prov_Auto!$E$3:$E1000, Prov_Auto!$A$3:$A1000, $D178, Prov_Auto!$D$3:$D1000,"&gt;="&amp;DATE(P$1,P$2,1),Prov_Auto!$D$3:$D1000, "&lt;="&amp;EOMONTH(DATE(P$1,P$2,1),0)))</f>
        <v/>
      </c>
      <c r="Q178" s="48" t="str">
        <f>IF($D178="","", (SUMIFS(Transacoes!$D$3:$D1000,Transacoes!$C$3:$C1000,$D178,Transacoes!$B$3:$B1000,"C", Transacoes!$A$3:$A1000, "&lt;"&amp;EOMONTH(DATE(Q$1,Q$2,1),0))-SUMIFS(Transacoes!$D$3:$D1000,Transacoes!$C$3:$C1000,$D178,Transacoes!$B$3:$B1000,"V", Transacoes!$A$3:$A1000, "&lt;"&amp;EOMONTH(DATE(Q$1,Q$2,1),0)))*SUMIFS(Prov_Auto!$E$3:$E1000, Prov_Auto!$A$3:$A1000, $D178, Prov_Auto!$D$3:$D1000,"&gt;="&amp;DATE(Q$1,Q$2,1),Prov_Auto!$D$3:$D1000, "&lt;="&amp;EOMONTH(DATE(Q$1,Q$2,1),0)))</f>
        <v/>
      </c>
      <c r="R178" s="47"/>
    </row>
    <row r="179">
      <c r="A179" s="47"/>
      <c r="B179" s="47"/>
      <c r="C179" s="47"/>
      <c r="D179" s="87"/>
      <c r="E179" s="48" t="str">
        <f>IF($D179="","", (SUMIFS(Transacoes!$D$3:$D1000,Transacoes!$C$3:$C1000,$D179,Transacoes!$B$3:$B1000,"C", Transacoes!$A$3:$A1000, "&lt;"&amp;EOMONTH(DATE(E$1,E$2,1),0))-SUMIFS(Transacoes!$D$3:$D1000,Transacoes!$C$3:$C1000,$D179,Transacoes!$B$3:$B1000,"V", Transacoes!$A$3:$A1000, "&lt;"&amp;EOMONTH(DATE(E$1,E$2,1),0)))*SUMIFS(Prov_Auto!$E$3:$E1000, Prov_Auto!$A$3:$A1000, $D179, Prov_Auto!$D$3:$D1000,"&gt;="&amp;DATE(E$1,E$2,1),Prov_Auto!$D$3:$D1000, "&lt;="&amp;EOMONTH(DATE(E$1,E$2,1),0)))</f>
        <v/>
      </c>
      <c r="F179" s="48" t="str">
        <f>IF($D179="","", (SUMIFS(Transacoes!$D$3:$D1000,Transacoes!$C$3:$C1000,$D179,Transacoes!$B$3:$B1000,"C", Transacoes!$A$3:$A1000, "&lt;"&amp;EOMONTH(DATE(F$1,F$2,1),0))-SUMIFS(Transacoes!$D$3:$D1000,Transacoes!$C$3:$C1000,$D179,Transacoes!$B$3:$B1000,"V", Transacoes!$A$3:$A1000, "&lt;"&amp;EOMONTH(DATE(F$1,F$2,1),0)))*SUMIFS(Prov_Auto!$E$3:$E1000, Prov_Auto!$A$3:$A1000, $D179, Prov_Auto!$D$3:$D1000,"&gt;="&amp;DATE(F$1,F$2,1),Prov_Auto!$D$3:$D1000, "&lt;="&amp;EOMONTH(DATE(F$1,F$2,1),0)))</f>
        <v/>
      </c>
      <c r="G179" s="48" t="str">
        <f>IF($D179="","", (SUMIFS(Transacoes!$D$3:$D1000,Transacoes!$C$3:$C1000,$D179,Transacoes!$B$3:$B1000,"C", Transacoes!$A$3:$A1000, "&lt;"&amp;EOMONTH(DATE(G$1,G$2,1),0))-SUMIFS(Transacoes!$D$3:$D1000,Transacoes!$C$3:$C1000,$D179,Transacoes!$B$3:$B1000,"V", Transacoes!$A$3:$A1000, "&lt;"&amp;EOMONTH(DATE(G$1,G$2,1),0)))*SUMIFS(Prov_Auto!$E$3:$E1000, Prov_Auto!$A$3:$A1000, $D179, Prov_Auto!$D$3:$D1000,"&gt;="&amp;DATE(G$1,G$2,1),Prov_Auto!$D$3:$D1000, "&lt;="&amp;EOMONTH(DATE(G$1,G$2,1),0)))</f>
        <v/>
      </c>
      <c r="H179" s="48" t="str">
        <f>IF($D179="","", (SUMIFS(Transacoes!$D$3:$D1000,Transacoes!$C$3:$C1000,$D179,Transacoes!$B$3:$B1000,"C", Transacoes!$A$3:$A1000, "&lt;"&amp;EOMONTH(DATE(H$1,H$2,1),0))-SUMIFS(Transacoes!$D$3:$D1000,Transacoes!$C$3:$C1000,$D179,Transacoes!$B$3:$B1000,"V", Transacoes!$A$3:$A1000, "&lt;"&amp;EOMONTH(DATE(H$1,H$2,1),0)))*SUMIFS(Prov_Auto!$E$3:$E1000, Prov_Auto!$A$3:$A1000, $D179, Prov_Auto!$D$3:$D1000,"&gt;="&amp;DATE(H$1,H$2,1),Prov_Auto!$D$3:$D1000, "&lt;="&amp;EOMONTH(DATE(H$1,H$2,1),0)))</f>
        <v/>
      </c>
      <c r="I179" s="48" t="str">
        <f>IF($D179="","", (SUMIFS(Transacoes!$D$3:$D1000,Transacoes!$C$3:$C1000,$D179,Transacoes!$B$3:$B1000,"C", Transacoes!$A$3:$A1000, "&lt;"&amp;EOMONTH(DATE(I$1,I$2,1),0))-SUMIFS(Transacoes!$D$3:$D1000,Transacoes!$C$3:$C1000,$D179,Transacoes!$B$3:$B1000,"V", Transacoes!$A$3:$A1000, "&lt;"&amp;EOMONTH(DATE(I$1,I$2,1),0)))*SUMIFS(Prov_Auto!$E$3:$E1000, Prov_Auto!$A$3:$A1000, $D179, Prov_Auto!$D$3:$D1000,"&gt;="&amp;DATE(I$1,I$2,1),Prov_Auto!$D$3:$D1000, "&lt;="&amp;EOMONTH(DATE(I$1,I$2,1),0)))</f>
        <v/>
      </c>
      <c r="J179" s="48" t="str">
        <f>IF($D179="","", (SUMIFS(Transacoes!$D$3:$D1000,Transacoes!$C$3:$C1000,$D179,Transacoes!$B$3:$B1000,"C", Transacoes!$A$3:$A1000, "&lt;"&amp;EOMONTH(DATE(J$1,J$2,1),0))-SUMIFS(Transacoes!$D$3:$D1000,Transacoes!$C$3:$C1000,$D179,Transacoes!$B$3:$B1000,"V", Transacoes!$A$3:$A1000, "&lt;"&amp;EOMONTH(DATE(J$1,J$2,1),0)))*SUMIFS(Prov_Auto!$E$3:$E1000, Prov_Auto!$A$3:$A1000, $D179, Prov_Auto!$D$3:$D1000,"&gt;="&amp;DATE(J$1,J$2,1),Prov_Auto!$D$3:$D1000, "&lt;="&amp;EOMONTH(DATE(J$1,J$2,1),0)))</f>
        <v/>
      </c>
      <c r="K179" s="48" t="str">
        <f>IF($D179="","", (SUMIFS(Transacoes!$D$3:$D1000,Transacoes!$C$3:$C1000,$D179,Transacoes!$B$3:$B1000,"C", Transacoes!$A$3:$A1000, "&lt;"&amp;EOMONTH(DATE(K$1,K$2,1),0))-SUMIFS(Transacoes!$D$3:$D1000,Transacoes!$C$3:$C1000,$D179,Transacoes!$B$3:$B1000,"V", Transacoes!$A$3:$A1000, "&lt;"&amp;EOMONTH(DATE(K$1,K$2,1),0)))*SUMIFS(Prov_Auto!$E$3:$E1000, Prov_Auto!$A$3:$A1000, $D179, Prov_Auto!$D$3:$D1000,"&gt;="&amp;DATE(K$1,K$2,1),Prov_Auto!$D$3:$D1000, "&lt;="&amp;EOMONTH(DATE(K$1,K$2,1),0)))</f>
        <v/>
      </c>
      <c r="L179" s="48" t="str">
        <f>IF($D179="","", (SUMIFS(Transacoes!$D$3:$D1000,Transacoes!$C$3:$C1000,$D179,Transacoes!$B$3:$B1000,"C", Transacoes!$A$3:$A1000, "&lt;"&amp;EOMONTH(DATE(L$1,L$2,1),0))-SUMIFS(Transacoes!$D$3:$D1000,Transacoes!$C$3:$C1000,$D179,Transacoes!$B$3:$B1000,"V", Transacoes!$A$3:$A1000, "&lt;"&amp;EOMONTH(DATE(L$1,L$2,1),0)))*SUMIFS(Prov_Auto!$E$3:$E1000, Prov_Auto!$A$3:$A1000, $D179, Prov_Auto!$D$3:$D1000,"&gt;="&amp;DATE(L$1,L$2,1),Prov_Auto!$D$3:$D1000, "&lt;="&amp;EOMONTH(DATE(L$1,L$2,1),0)))</f>
        <v/>
      </c>
      <c r="M179" s="48" t="str">
        <f>IF($D179="","", (SUMIFS(Transacoes!$D$3:$D1000,Transacoes!$C$3:$C1000,$D179,Transacoes!$B$3:$B1000,"C", Transacoes!$A$3:$A1000, "&lt;"&amp;EOMONTH(DATE(M$1,M$2,1),0))-SUMIFS(Transacoes!$D$3:$D1000,Transacoes!$C$3:$C1000,$D179,Transacoes!$B$3:$B1000,"V", Transacoes!$A$3:$A1000, "&lt;"&amp;EOMONTH(DATE(M$1,M$2,1),0)))*SUMIFS(Prov_Auto!$E$3:$E1000, Prov_Auto!$A$3:$A1000, $D179, Prov_Auto!$D$3:$D1000,"&gt;="&amp;DATE(M$1,M$2,1),Prov_Auto!$D$3:$D1000, "&lt;="&amp;EOMONTH(DATE(M$1,M$2,1),0)))</f>
        <v/>
      </c>
      <c r="N179" s="48" t="str">
        <f>IF($D179="","", (SUMIFS(Transacoes!$D$3:$D1000,Transacoes!$C$3:$C1000,$D179,Transacoes!$B$3:$B1000,"C", Transacoes!$A$3:$A1000, "&lt;"&amp;EOMONTH(DATE(N$1,N$2,1),0))-SUMIFS(Transacoes!$D$3:$D1000,Transacoes!$C$3:$C1000,$D179,Transacoes!$B$3:$B1000,"V", Transacoes!$A$3:$A1000, "&lt;"&amp;EOMONTH(DATE(N$1,N$2,1),0)))*SUMIFS(Prov_Auto!$E$3:$E1000, Prov_Auto!$A$3:$A1000, $D179, Prov_Auto!$D$3:$D1000,"&gt;="&amp;DATE(N$1,N$2,1),Prov_Auto!$D$3:$D1000, "&lt;="&amp;EOMONTH(DATE(N$1,N$2,1),0)))</f>
        <v/>
      </c>
      <c r="O179" s="48" t="str">
        <f>IF($D179="","", (SUMIFS(Transacoes!$D$3:$D1000,Transacoes!$C$3:$C1000,$D179,Transacoes!$B$3:$B1000,"C", Transacoes!$A$3:$A1000, "&lt;"&amp;EOMONTH(DATE(O$1,O$2,1),0))-SUMIFS(Transacoes!$D$3:$D1000,Transacoes!$C$3:$C1000,$D179,Transacoes!$B$3:$B1000,"V", Transacoes!$A$3:$A1000, "&lt;"&amp;EOMONTH(DATE(O$1,O$2,1),0)))*SUMIFS(Prov_Auto!$E$3:$E1000, Prov_Auto!$A$3:$A1000, $D179, Prov_Auto!$D$3:$D1000,"&gt;="&amp;DATE(O$1,O$2,1),Prov_Auto!$D$3:$D1000, "&lt;="&amp;EOMONTH(DATE(O$1,O$2,1),0)))</f>
        <v/>
      </c>
      <c r="P179" s="48" t="str">
        <f>IF($D179="","", (SUMIFS(Transacoes!$D$3:$D1000,Transacoes!$C$3:$C1000,$D179,Transacoes!$B$3:$B1000,"C", Transacoes!$A$3:$A1000, "&lt;"&amp;EOMONTH(DATE(P$1,P$2,1),0))-SUMIFS(Transacoes!$D$3:$D1000,Transacoes!$C$3:$C1000,$D179,Transacoes!$B$3:$B1000,"V", Transacoes!$A$3:$A1000, "&lt;"&amp;EOMONTH(DATE(P$1,P$2,1),0)))*SUMIFS(Prov_Auto!$E$3:$E1000, Prov_Auto!$A$3:$A1000, $D179, Prov_Auto!$D$3:$D1000,"&gt;="&amp;DATE(P$1,P$2,1),Prov_Auto!$D$3:$D1000, "&lt;="&amp;EOMONTH(DATE(P$1,P$2,1),0)))</f>
        <v/>
      </c>
      <c r="Q179" s="48" t="str">
        <f>IF($D179="","", (SUMIFS(Transacoes!$D$3:$D1000,Transacoes!$C$3:$C1000,$D179,Transacoes!$B$3:$B1000,"C", Transacoes!$A$3:$A1000, "&lt;"&amp;EOMONTH(DATE(Q$1,Q$2,1),0))-SUMIFS(Transacoes!$D$3:$D1000,Transacoes!$C$3:$C1000,$D179,Transacoes!$B$3:$B1000,"V", Transacoes!$A$3:$A1000, "&lt;"&amp;EOMONTH(DATE(Q$1,Q$2,1),0)))*SUMIFS(Prov_Auto!$E$3:$E1000, Prov_Auto!$A$3:$A1000, $D179, Prov_Auto!$D$3:$D1000,"&gt;="&amp;DATE(Q$1,Q$2,1),Prov_Auto!$D$3:$D1000, "&lt;="&amp;EOMONTH(DATE(Q$1,Q$2,1),0)))</f>
        <v/>
      </c>
      <c r="R179" s="47"/>
    </row>
    <row r="180">
      <c r="A180" s="47"/>
      <c r="B180" s="47"/>
      <c r="C180" s="47"/>
      <c r="D180" s="87"/>
      <c r="E180" s="48" t="str">
        <f>IF($D180="","", (SUMIFS(Transacoes!$D$3:$D1000,Transacoes!$C$3:$C1000,$D180,Transacoes!$B$3:$B1000,"C", Transacoes!$A$3:$A1000, "&lt;"&amp;EOMONTH(DATE(E$1,E$2,1),0))-SUMIFS(Transacoes!$D$3:$D1000,Transacoes!$C$3:$C1000,$D180,Transacoes!$B$3:$B1000,"V", Transacoes!$A$3:$A1000, "&lt;"&amp;EOMONTH(DATE(E$1,E$2,1),0)))*SUMIFS(Prov_Auto!$E$3:$E1000, Prov_Auto!$A$3:$A1000, $D180, Prov_Auto!$D$3:$D1000,"&gt;="&amp;DATE(E$1,E$2,1),Prov_Auto!$D$3:$D1000, "&lt;="&amp;EOMONTH(DATE(E$1,E$2,1),0)))</f>
        <v/>
      </c>
      <c r="F180" s="48" t="str">
        <f>IF($D180="","", (SUMIFS(Transacoes!$D$3:$D1000,Transacoes!$C$3:$C1000,$D180,Transacoes!$B$3:$B1000,"C", Transacoes!$A$3:$A1000, "&lt;"&amp;EOMONTH(DATE(F$1,F$2,1),0))-SUMIFS(Transacoes!$D$3:$D1000,Transacoes!$C$3:$C1000,$D180,Transacoes!$B$3:$B1000,"V", Transacoes!$A$3:$A1000, "&lt;"&amp;EOMONTH(DATE(F$1,F$2,1),0)))*SUMIFS(Prov_Auto!$E$3:$E1000, Prov_Auto!$A$3:$A1000, $D180, Prov_Auto!$D$3:$D1000,"&gt;="&amp;DATE(F$1,F$2,1),Prov_Auto!$D$3:$D1000, "&lt;="&amp;EOMONTH(DATE(F$1,F$2,1),0)))</f>
        <v/>
      </c>
      <c r="G180" s="48" t="str">
        <f>IF($D180="","", (SUMIFS(Transacoes!$D$3:$D1000,Transacoes!$C$3:$C1000,$D180,Transacoes!$B$3:$B1000,"C", Transacoes!$A$3:$A1000, "&lt;"&amp;EOMONTH(DATE(G$1,G$2,1),0))-SUMIFS(Transacoes!$D$3:$D1000,Transacoes!$C$3:$C1000,$D180,Transacoes!$B$3:$B1000,"V", Transacoes!$A$3:$A1000, "&lt;"&amp;EOMONTH(DATE(G$1,G$2,1),0)))*SUMIFS(Prov_Auto!$E$3:$E1000, Prov_Auto!$A$3:$A1000, $D180, Prov_Auto!$D$3:$D1000,"&gt;="&amp;DATE(G$1,G$2,1),Prov_Auto!$D$3:$D1000, "&lt;="&amp;EOMONTH(DATE(G$1,G$2,1),0)))</f>
        <v/>
      </c>
      <c r="H180" s="48" t="str">
        <f>IF($D180="","", (SUMIFS(Transacoes!$D$3:$D1000,Transacoes!$C$3:$C1000,$D180,Transacoes!$B$3:$B1000,"C", Transacoes!$A$3:$A1000, "&lt;"&amp;EOMONTH(DATE(H$1,H$2,1),0))-SUMIFS(Transacoes!$D$3:$D1000,Transacoes!$C$3:$C1000,$D180,Transacoes!$B$3:$B1000,"V", Transacoes!$A$3:$A1000, "&lt;"&amp;EOMONTH(DATE(H$1,H$2,1),0)))*SUMIFS(Prov_Auto!$E$3:$E1000, Prov_Auto!$A$3:$A1000, $D180, Prov_Auto!$D$3:$D1000,"&gt;="&amp;DATE(H$1,H$2,1),Prov_Auto!$D$3:$D1000, "&lt;="&amp;EOMONTH(DATE(H$1,H$2,1),0)))</f>
        <v/>
      </c>
      <c r="I180" s="48" t="str">
        <f>IF($D180="","", (SUMIFS(Transacoes!$D$3:$D1000,Transacoes!$C$3:$C1000,$D180,Transacoes!$B$3:$B1000,"C", Transacoes!$A$3:$A1000, "&lt;"&amp;EOMONTH(DATE(I$1,I$2,1),0))-SUMIFS(Transacoes!$D$3:$D1000,Transacoes!$C$3:$C1000,$D180,Transacoes!$B$3:$B1000,"V", Transacoes!$A$3:$A1000, "&lt;"&amp;EOMONTH(DATE(I$1,I$2,1),0)))*SUMIFS(Prov_Auto!$E$3:$E1000, Prov_Auto!$A$3:$A1000, $D180, Prov_Auto!$D$3:$D1000,"&gt;="&amp;DATE(I$1,I$2,1),Prov_Auto!$D$3:$D1000, "&lt;="&amp;EOMONTH(DATE(I$1,I$2,1),0)))</f>
        <v/>
      </c>
      <c r="J180" s="48" t="str">
        <f>IF($D180="","", (SUMIFS(Transacoes!$D$3:$D1000,Transacoes!$C$3:$C1000,$D180,Transacoes!$B$3:$B1000,"C", Transacoes!$A$3:$A1000, "&lt;"&amp;EOMONTH(DATE(J$1,J$2,1),0))-SUMIFS(Transacoes!$D$3:$D1000,Transacoes!$C$3:$C1000,$D180,Transacoes!$B$3:$B1000,"V", Transacoes!$A$3:$A1000, "&lt;"&amp;EOMONTH(DATE(J$1,J$2,1),0)))*SUMIFS(Prov_Auto!$E$3:$E1000, Prov_Auto!$A$3:$A1000, $D180, Prov_Auto!$D$3:$D1000,"&gt;="&amp;DATE(J$1,J$2,1),Prov_Auto!$D$3:$D1000, "&lt;="&amp;EOMONTH(DATE(J$1,J$2,1),0)))</f>
        <v/>
      </c>
      <c r="K180" s="48" t="str">
        <f>IF($D180="","", (SUMIFS(Transacoes!$D$3:$D1000,Transacoes!$C$3:$C1000,$D180,Transacoes!$B$3:$B1000,"C", Transacoes!$A$3:$A1000, "&lt;"&amp;EOMONTH(DATE(K$1,K$2,1),0))-SUMIFS(Transacoes!$D$3:$D1000,Transacoes!$C$3:$C1000,$D180,Transacoes!$B$3:$B1000,"V", Transacoes!$A$3:$A1000, "&lt;"&amp;EOMONTH(DATE(K$1,K$2,1),0)))*SUMIFS(Prov_Auto!$E$3:$E1000, Prov_Auto!$A$3:$A1000, $D180, Prov_Auto!$D$3:$D1000,"&gt;="&amp;DATE(K$1,K$2,1),Prov_Auto!$D$3:$D1000, "&lt;="&amp;EOMONTH(DATE(K$1,K$2,1),0)))</f>
        <v/>
      </c>
      <c r="L180" s="48" t="str">
        <f>IF($D180="","", (SUMIFS(Transacoes!$D$3:$D1000,Transacoes!$C$3:$C1000,$D180,Transacoes!$B$3:$B1000,"C", Transacoes!$A$3:$A1000, "&lt;"&amp;EOMONTH(DATE(L$1,L$2,1),0))-SUMIFS(Transacoes!$D$3:$D1000,Transacoes!$C$3:$C1000,$D180,Transacoes!$B$3:$B1000,"V", Transacoes!$A$3:$A1000, "&lt;"&amp;EOMONTH(DATE(L$1,L$2,1),0)))*SUMIFS(Prov_Auto!$E$3:$E1000, Prov_Auto!$A$3:$A1000, $D180, Prov_Auto!$D$3:$D1000,"&gt;="&amp;DATE(L$1,L$2,1),Prov_Auto!$D$3:$D1000, "&lt;="&amp;EOMONTH(DATE(L$1,L$2,1),0)))</f>
        <v/>
      </c>
      <c r="M180" s="48" t="str">
        <f>IF($D180="","", (SUMIFS(Transacoes!$D$3:$D1000,Transacoes!$C$3:$C1000,$D180,Transacoes!$B$3:$B1000,"C", Transacoes!$A$3:$A1000, "&lt;"&amp;EOMONTH(DATE(M$1,M$2,1),0))-SUMIFS(Transacoes!$D$3:$D1000,Transacoes!$C$3:$C1000,$D180,Transacoes!$B$3:$B1000,"V", Transacoes!$A$3:$A1000, "&lt;"&amp;EOMONTH(DATE(M$1,M$2,1),0)))*SUMIFS(Prov_Auto!$E$3:$E1000, Prov_Auto!$A$3:$A1000, $D180, Prov_Auto!$D$3:$D1000,"&gt;="&amp;DATE(M$1,M$2,1),Prov_Auto!$D$3:$D1000, "&lt;="&amp;EOMONTH(DATE(M$1,M$2,1),0)))</f>
        <v/>
      </c>
      <c r="N180" s="48" t="str">
        <f>IF($D180="","", (SUMIFS(Transacoes!$D$3:$D1000,Transacoes!$C$3:$C1000,$D180,Transacoes!$B$3:$B1000,"C", Transacoes!$A$3:$A1000, "&lt;"&amp;EOMONTH(DATE(N$1,N$2,1),0))-SUMIFS(Transacoes!$D$3:$D1000,Transacoes!$C$3:$C1000,$D180,Transacoes!$B$3:$B1000,"V", Transacoes!$A$3:$A1000, "&lt;"&amp;EOMONTH(DATE(N$1,N$2,1),0)))*SUMIFS(Prov_Auto!$E$3:$E1000, Prov_Auto!$A$3:$A1000, $D180, Prov_Auto!$D$3:$D1000,"&gt;="&amp;DATE(N$1,N$2,1),Prov_Auto!$D$3:$D1000, "&lt;="&amp;EOMONTH(DATE(N$1,N$2,1),0)))</f>
        <v/>
      </c>
      <c r="O180" s="48" t="str">
        <f>IF($D180="","", (SUMIFS(Transacoes!$D$3:$D1000,Transacoes!$C$3:$C1000,$D180,Transacoes!$B$3:$B1000,"C", Transacoes!$A$3:$A1000, "&lt;"&amp;EOMONTH(DATE(O$1,O$2,1),0))-SUMIFS(Transacoes!$D$3:$D1000,Transacoes!$C$3:$C1000,$D180,Transacoes!$B$3:$B1000,"V", Transacoes!$A$3:$A1000, "&lt;"&amp;EOMONTH(DATE(O$1,O$2,1),0)))*SUMIFS(Prov_Auto!$E$3:$E1000, Prov_Auto!$A$3:$A1000, $D180, Prov_Auto!$D$3:$D1000,"&gt;="&amp;DATE(O$1,O$2,1),Prov_Auto!$D$3:$D1000, "&lt;="&amp;EOMONTH(DATE(O$1,O$2,1),0)))</f>
        <v/>
      </c>
      <c r="P180" s="48" t="str">
        <f>IF($D180="","", (SUMIFS(Transacoes!$D$3:$D1000,Transacoes!$C$3:$C1000,$D180,Transacoes!$B$3:$B1000,"C", Transacoes!$A$3:$A1000, "&lt;"&amp;EOMONTH(DATE(P$1,P$2,1),0))-SUMIFS(Transacoes!$D$3:$D1000,Transacoes!$C$3:$C1000,$D180,Transacoes!$B$3:$B1000,"V", Transacoes!$A$3:$A1000, "&lt;"&amp;EOMONTH(DATE(P$1,P$2,1),0)))*SUMIFS(Prov_Auto!$E$3:$E1000, Prov_Auto!$A$3:$A1000, $D180, Prov_Auto!$D$3:$D1000,"&gt;="&amp;DATE(P$1,P$2,1),Prov_Auto!$D$3:$D1000, "&lt;="&amp;EOMONTH(DATE(P$1,P$2,1),0)))</f>
        <v/>
      </c>
      <c r="Q180" s="48" t="str">
        <f>IF($D180="","", (SUMIFS(Transacoes!$D$3:$D1000,Transacoes!$C$3:$C1000,$D180,Transacoes!$B$3:$B1000,"C", Transacoes!$A$3:$A1000, "&lt;"&amp;EOMONTH(DATE(Q$1,Q$2,1),0))-SUMIFS(Transacoes!$D$3:$D1000,Transacoes!$C$3:$C1000,$D180,Transacoes!$B$3:$B1000,"V", Transacoes!$A$3:$A1000, "&lt;"&amp;EOMONTH(DATE(Q$1,Q$2,1),0)))*SUMIFS(Prov_Auto!$E$3:$E1000, Prov_Auto!$A$3:$A1000, $D180, Prov_Auto!$D$3:$D1000,"&gt;="&amp;DATE(Q$1,Q$2,1),Prov_Auto!$D$3:$D1000, "&lt;="&amp;EOMONTH(DATE(Q$1,Q$2,1),0)))</f>
        <v/>
      </c>
      <c r="R180" s="47"/>
    </row>
    <row r="181">
      <c r="A181" s="47"/>
      <c r="B181" s="47"/>
      <c r="C181" s="47"/>
      <c r="D181" s="87"/>
      <c r="E181" s="48" t="str">
        <f>IF($D181="","", (SUMIFS(Transacoes!$D$3:$D1000,Transacoes!$C$3:$C1000,$D181,Transacoes!$B$3:$B1000,"C", Transacoes!$A$3:$A1000, "&lt;"&amp;EOMONTH(DATE(E$1,E$2,1),0))-SUMIFS(Transacoes!$D$3:$D1000,Transacoes!$C$3:$C1000,$D181,Transacoes!$B$3:$B1000,"V", Transacoes!$A$3:$A1000, "&lt;"&amp;EOMONTH(DATE(E$1,E$2,1),0)))*SUMIFS(Prov_Auto!$E$3:$E1000, Prov_Auto!$A$3:$A1000, $D181, Prov_Auto!$D$3:$D1000,"&gt;="&amp;DATE(E$1,E$2,1),Prov_Auto!$D$3:$D1000, "&lt;="&amp;EOMONTH(DATE(E$1,E$2,1),0)))</f>
        <v/>
      </c>
      <c r="F181" s="48" t="str">
        <f>IF($D181="","", (SUMIFS(Transacoes!$D$3:$D1000,Transacoes!$C$3:$C1000,$D181,Transacoes!$B$3:$B1000,"C", Transacoes!$A$3:$A1000, "&lt;"&amp;EOMONTH(DATE(F$1,F$2,1),0))-SUMIFS(Transacoes!$D$3:$D1000,Transacoes!$C$3:$C1000,$D181,Transacoes!$B$3:$B1000,"V", Transacoes!$A$3:$A1000, "&lt;"&amp;EOMONTH(DATE(F$1,F$2,1),0)))*SUMIFS(Prov_Auto!$E$3:$E1000, Prov_Auto!$A$3:$A1000, $D181, Prov_Auto!$D$3:$D1000,"&gt;="&amp;DATE(F$1,F$2,1),Prov_Auto!$D$3:$D1000, "&lt;="&amp;EOMONTH(DATE(F$1,F$2,1),0)))</f>
        <v/>
      </c>
      <c r="G181" s="48" t="str">
        <f>IF($D181="","", (SUMIFS(Transacoes!$D$3:$D1000,Transacoes!$C$3:$C1000,$D181,Transacoes!$B$3:$B1000,"C", Transacoes!$A$3:$A1000, "&lt;"&amp;EOMONTH(DATE(G$1,G$2,1),0))-SUMIFS(Transacoes!$D$3:$D1000,Transacoes!$C$3:$C1000,$D181,Transacoes!$B$3:$B1000,"V", Transacoes!$A$3:$A1000, "&lt;"&amp;EOMONTH(DATE(G$1,G$2,1),0)))*SUMIFS(Prov_Auto!$E$3:$E1000, Prov_Auto!$A$3:$A1000, $D181, Prov_Auto!$D$3:$D1000,"&gt;="&amp;DATE(G$1,G$2,1),Prov_Auto!$D$3:$D1000, "&lt;="&amp;EOMONTH(DATE(G$1,G$2,1),0)))</f>
        <v/>
      </c>
      <c r="H181" s="48" t="str">
        <f>IF($D181="","", (SUMIFS(Transacoes!$D$3:$D1000,Transacoes!$C$3:$C1000,$D181,Transacoes!$B$3:$B1000,"C", Transacoes!$A$3:$A1000, "&lt;"&amp;EOMONTH(DATE(H$1,H$2,1),0))-SUMIFS(Transacoes!$D$3:$D1000,Transacoes!$C$3:$C1000,$D181,Transacoes!$B$3:$B1000,"V", Transacoes!$A$3:$A1000, "&lt;"&amp;EOMONTH(DATE(H$1,H$2,1),0)))*SUMIFS(Prov_Auto!$E$3:$E1000, Prov_Auto!$A$3:$A1000, $D181, Prov_Auto!$D$3:$D1000,"&gt;="&amp;DATE(H$1,H$2,1),Prov_Auto!$D$3:$D1000, "&lt;="&amp;EOMONTH(DATE(H$1,H$2,1),0)))</f>
        <v/>
      </c>
      <c r="I181" s="48" t="str">
        <f>IF($D181="","", (SUMIFS(Transacoes!$D$3:$D1000,Transacoes!$C$3:$C1000,$D181,Transacoes!$B$3:$B1000,"C", Transacoes!$A$3:$A1000, "&lt;"&amp;EOMONTH(DATE(I$1,I$2,1),0))-SUMIFS(Transacoes!$D$3:$D1000,Transacoes!$C$3:$C1000,$D181,Transacoes!$B$3:$B1000,"V", Transacoes!$A$3:$A1000, "&lt;"&amp;EOMONTH(DATE(I$1,I$2,1),0)))*SUMIFS(Prov_Auto!$E$3:$E1000, Prov_Auto!$A$3:$A1000, $D181, Prov_Auto!$D$3:$D1000,"&gt;="&amp;DATE(I$1,I$2,1),Prov_Auto!$D$3:$D1000, "&lt;="&amp;EOMONTH(DATE(I$1,I$2,1),0)))</f>
        <v/>
      </c>
      <c r="J181" s="48" t="str">
        <f>IF($D181="","", (SUMIFS(Transacoes!$D$3:$D1000,Transacoes!$C$3:$C1000,$D181,Transacoes!$B$3:$B1000,"C", Transacoes!$A$3:$A1000, "&lt;"&amp;EOMONTH(DATE(J$1,J$2,1),0))-SUMIFS(Transacoes!$D$3:$D1000,Transacoes!$C$3:$C1000,$D181,Transacoes!$B$3:$B1000,"V", Transacoes!$A$3:$A1000, "&lt;"&amp;EOMONTH(DATE(J$1,J$2,1),0)))*SUMIFS(Prov_Auto!$E$3:$E1000, Prov_Auto!$A$3:$A1000, $D181, Prov_Auto!$D$3:$D1000,"&gt;="&amp;DATE(J$1,J$2,1),Prov_Auto!$D$3:$D1000, "&lt;="&amp;EOMONTH(DATE(J$1,J$2,1),0)))</f>
        <v/>
      </c>
      <c r="K181" s="48" t="str">
        <f>IF($D181="","", (SUMIFS(Transacoes!$D$3:$D1000,Transacoes!$C$3:$C1000,$D181,Transacoes!$B$3:$B1000,"C", Transacoes!$A$3:$A1000, "&lt;"&amp;EOMONTH(DATE(K$1,K$2,1),0))-SUMIFS(Transacoes!$D$3:$D1000,Transacoes!$C$3:$C1000,$D181,Transacoes!$B$3:$B1000,"V", Transacoes!$A$3:$A1000, "&lt;"&amp;EOMONTH(DATE(K$1,K$2,1),0)))*SUMIFS(Prov_Auto!$E$3:$E1000, Prov_Auto!$A$3:$A1000, $D181, Prov_Auto!$D$3:$D1000,"&gt;="&amp;DATE(K$1,K$2,1),Prov_Auto!$D$3:$D1000, "&lt;="&amp;EOMONTH(DATE(K$1,K$2,1),0)))</f>
        <v/>
      </c>
      <c r="L181" s="48" t="str">
        <f>IF($D181="","", (SUMIFS(Transacoes!$D$3:$D1000,Transacoes!$C$3:$C1000,$D181,Transacoes!$B$3:$B1000,"C", Transacoes!$A$3:$A1000, "&lt;"&amp;EOMONTH(DATE(L$1,L$2,1),0))-SUMIFS(Transacoes!$D$3:$D1000,Transacoes!$C$3:$C1000,$D181,Transacoes!$B$3:$B1000,"V", Transacoes!$A$3:$A1000, "&lt;"&amp;EOMONTH(DATE(L$1,L$2,1),0)))*SUMIFS(Prov_Auto!$E$3:$E1000, Prov_Auto!$A$3:$A1000, $D181, Prov_Auto!$D$3:$D1000,"&gt;="&amp;DATE(L$1,L$2,1),Prov_Auto!$D$3:$D1000, "&lt;="&amp;EOMONTH(DATE(L$1,L$2,1),0)))</f>
        <v/>
      </c>
      <c r="M181" s="48" t="str">
        <f>IF($D181="","", (SUMIFS(Transacoes!$D$3:$D1000,Transacoes!$C$3:$C1000,$D181,Transacoes!$B$3:$B1000,"C", Transacoes!$A$3:$A1000, "&lt;"&amp;EOMONTH(DATE(M$1,M$2,1),0))-SUMIFS(Transacoes!$D$3:$D1000,Transacoes!$C$3:$C1000,$D181,Transacoes!$B$3:$B1000,"V", Transacoes!$A$3:$A1000, "&lt;"&amp;EOMONTH(DATE(M$1,M$2,1),0)))*SUMIFS(Prov_Auto!$E$3:$E1000, Prov_Auto!$A$3:$A1000, $D181, Prov_Auto!$D$3:$D1000,"&gt;="&amp;DATE(M$1,M$2,1),Prov_Auto!$D$3:$D1000, "&lt;="&amp;EOMONTH(DATE(M$1,M$2,1),0)))</f>
        <v/>
      </c>
      <c r="N181" s="48" t="str">
        <f>IF($D181="","", (SUMIFS(Transacoes!$D$3:$D1000,Transacoes!$C$3:$C1000,$D181,Transacoes!$B$3:$B1000,"C", Transacoes!$A$3:$A1000, "&lt;"&amp;EOMONTH(DATE(N$1,N$2,1),0))-SUMIFS(Transacoes!$D$3:$D1000,Transacoes!$C$3:$C1000,$D181,Transacoes!$B$3:$B1000,"V", Transacoes!$A$3:$A1000, "&lt;"&amp;EOMONTH(DATE(N$1,N$2,1),0)))*SUMIFS(Prov_Auto!$E$3:$E1000, Prov_Auto!$A$3:$A1000, $D181, Prov_Auto!$D$3:$D1000,"&gt;="&amp;DATE(N$1,N$2,1),Prov_Auto!$D$3:$D1000, "&lt;="&amp;EOMONTH(DATE(N$1,N$2,1),0)))</f>
        <v/>
      </c>
      <c r="O181" s="48" t="str">
        <f>IF($D181="","", (SUMIFS(Transacoes!$D$3:$D1000,Transacoes!$C$3:$C1000,$D181,Transacoes!$B$3:$B1000,"C", Transacoes!$A$3:$A1000, "&lt;"&amp;EOMONTH(DATE(O$1,O$2,1),0))-SUMIFS(Transacoes!$D$3:$D1000,Transacoes!$C$3:$C1000,$D181,Transacoes!$B$3:$B1000,"V", Transacoes!$A$3:$A1000, "&lt;"&amp;EOMONTH(DATE(O$1,O$2,1),0)))*SUMIFS(Prov_Auto!$E$3:$E1000, Prov_Auto!$A$3:$A1000, $D181, Prov_Auto!$D$3:$D1000,"&gt;="&amp;DATE(O$1,O$2,1),Prov_Auto!$D$3:$D1000, "&lt;="&amp;EOMONTH(DATE(O$1,O$2,1),0)))</f>
        <v/>
      </c>
      <c r="P181" s="48" t="str">
        <f>IF($D181="","", (SUMIFS(Transacoes!$D$3:$D1000,Transacoes!$C$3:$C1000,$D181,Transacoes!$B$3:$B1000,"C", Transacoes!$A$3:$A1000, "&lt;"&amp;EOMONTH(DATE(P$1,P$2,1),0))-SUMIFS(Transacoes!$D$3:$D1000,Transacoes!$C$3:$C1000,$D181,Transacoes!$B$3:$B1000,"V", Transacoes!$A$3:$A1000, "&lt;"&amp;EOMONTH(DATE(P$1,P$2,1),0)))*SUMIFS(Prov_Auto!$E$3:$E1000, Prov_Auto!$A$3:$A1000, $D181, Prov_Auto!$D$3:$D1000,"&gt;="&amp;DATE(P$1,P$2,1),Prov_Auto!$D$3:$D1000, "&lt;="&amp;EOMONTH(DATE(P$1,P$2,1),0)))</f>
        <v/>
      </c>
      <c r="Q181" s="48" t="str">
        <f>IF($D181="","", (SUMIFS(Transacoes!$D$3:$D1000,Transacoes!$C$3:$C1000,$D181,Transacoes!$B$3:$B1000,"C", Transacoes!$A$3:$A1000, "&lt;"&amp;EOMONTH(DATE(Q$1,Q$2,1),0))-SUMIFS(Transacoes!$D$3:$D1000,Transacoes!$C$3:$C1000,$D181,Transacoes!$B$3:$B1000,"V", Transacoes!$A$3:$A1000, "&lt;"&amp;EOMONTH(DATE(Q$1,Q$2,1),0)))*SUMIFS(Prov_Auto!$E$3:$E1000, Prov_Auto!$A$3:$A1000, $D181, Prov_Auto!$D$3:$D1000,"&gt;="&amp;DATE(Q$1,Q$2,1),Prov_Auto!$D$3:$D1000, "&lt;="&amp;EOMONTH(DATE(Q$1,Q$2,1),0)))</f>
        <v/>
      </c>
      <c r="R181" s="47"/>
    </row>
    <row r="182">
      <c r="A182" s="47"/>
      <c r="B182" s="47"/>
      <c r="C182" s="47"/>
      <c r="D182" s="87"/>
      <c r="E182" s="48" t="str">
        <f>IF($D182="","", (SUMIFS(Transacoes!$D$3:$D1000,Transacoes!$C$3:$C1000,$D182,Transacoes!$B$3:$B1000,"C", Transacoes!$A$3:$A1000, "&lt;"&amp;EOMONTH(DATE(E$1,E$2,1),0))-SUMIFS(Transacoes!$D$3:$D1000,Transacoes!$C$3:$C1000,$D182,Transacoes!$B$3:$B1000,"V", Transacoes!$A$3:$A1000, "&lt;"&amp;EOMONTH(DATE(E$1,E$2,1),0)))*SUMIFS(Prov_Auto!$E$3:$E1000, Prov_Auto!$A$3:$A1000, $D182, Prov_Auto!$D$3:$D1000,"&gt;="&amp;DATE(E$1,E$2,1),Prov_Auto!$D$3:$D1000, "&lt;="&amp;EOMONTH(DATE(E$1,E$2,1),0)))</f>
        <v/>
      </c>
      <c r="F182" s="48" t="str">
        <f>IF($D182="","", (SUMIFS(Transacoes!$D$3:$D1000,Transacoes!$C$3:$C1000,$D182,Transacoes!$B$3:$B1000,"C", Transacoes!$A$3:$A1000, "&lt;"&amp;EOMONTH(DATE(F$1,F$2,1),0))-SUMIFS(Transacoes!$D$3:$D1000,Transacoes!$C$3:$C1000,$D182,Transacoes!$B$3:$B1000,"V", Transacoes!$A$3:$A1000, "&lt;"&amp;EOMONTH(DATE(F$1,F$2,1),0)))*SUMIFS(Prov_Auto!$E$3:$E1000, Prov_Auto!$A$3:$A1000, $D182, Prov_Auto!$D$3:$D1000,"&gt;="&amp;DATE(F$1,F$2,1),Prov_Auto!$D$3:$D1000, "&lt;="&amp;EOMONTH(DATE(F$1,F$2,1),0)))</f>
        <v/>
      </c>
      <c r="G182" s="48" t="str">
        <f>IF($D182="","", (SUMIFS(Transacoes!$D$3:$D1000,Transacoes!$C$3:$C1000,$D182,Transacoes!$B$3:$B1000,"C", Transacoes!$A$3:$A1000, "&lt;"&amp;EOMONTH(DATE(G$1,G$2,1),0))-SUMIFS(Transacoes!$D$3:$D1000,Transacoes!$C$3:$C1000,$D182,Transacoes!$B$3:$B1000,"V", Transacoes!$A$3:$A1000, "&lt;"&amp;EOMONTH(DATE(G$1,G$2,1),0)))*SUMIFS(Prov_Auto!$E$3:$E1000, Prov_Auto!$A$3:$A1000, $D182, Prov_Auto!$D$3:$D1000,"&gt;="&amp;DATE(G$1,G$2,1),Prov_Auto!$D$3:$D1000, "&lt;="&amp;EOMONTH(DATE(G$1,G$2,1),0)))</f>
        <v/>
      </c>
      <c r="H182" s="48" t="str">
        <f>IF($D182="","", (SUMIFS(Transacoes!$D$3:$D1000,Transacoes!$C$3:$C1000,$D182,Transacoes!$B$3:$B1000,"C", Transacoes!$A$3:$A1000, "&lt;"&amp;EOMONTH(DATE(H$1,H$2,1),0))-SUMIFS(Transacoes!$D$3:$D1000,Transacoes!$C$3:$C1000,$D182,Transacoes!$B$3:$B1000,"V", Transacoes!$A$3:$A1000, "&lt;"&amp;EOMONTH(DATE(H$1,H$2,1),0)))*SUMIFS(Prov_Auto!$E$3:$E1000, Prov_Auto!$A$3:$A1000, $D182, Prov_Auto!$D$3:$D1000,"&gt;="&amp;DATE(H$1,H$2,1),Prov_Auto!$D$3:$D1000, "&lt;="&amp;EOMONTH(DATE(H$1,H$2,1),0)))</f>
        <v/>
      </c>
      <c r="I182" s="48" t="str">
        <f>IF($D182="","", (SUMIFS(Transacoes!$D$3:$D1000,Transacoes!$C$3:$C1000,$D182,Transacoes!$B$3:$B1000,"C", Transacoes!$A$3:$A1000, "&lt;"&amp;EOMONTH(DATE(I$1,I$2,1),0))-SUMIFS(Transacoes!$D$3:$D1000,Transacoes!$C$3:$C1000,$D182,Transacoes!$B$3:$B1000,"V", Transacoes!$A$3:$A1000, "&lt;"&amp;EOMONTH(DATE(I$1,I$2,1),0)))*SUMIFS(Prov_Auto!$E$3:$E1000, Prov_Auto!$A$3:$A1000, $D182, Prov_Auto!$D$3:$D1000,"&gt;="&amp;DATE(I$1,I$2,1),Prov_Auto!$D$3:$D1000, "&lt;="&amp;EOMONTH(DATE(I$1,I$2,1),0)))</f>
        <v/>
      </c>
      <c r="J182" s="48" t="str">
        <f>IF($D182="","", (SUMIFS(Transacoes!$D$3:$D1000,Transacoes!$C$3:$C1000,$D182,Transacoes!$B$3:$B1000,"C", Transacoes!$A$3:$A1000, "&lt;"&amp;EOMONTH(DATE(J$1,J$2,1),0))-SUMIFS(Transacoes!$D$3:$D1000,Transacoes!$C$3:$C1000,$D182,Transacoes!$B$3:$B1000,"V", Transacoes!$A$3:$A1000, "&lt;"&amp;EOMONTH(DATE(J$1,J$2,1),0)))*SUMIFS(Prov_Auto!$E$3:$E1000, Prov_Auto!$A$3:$A1000, $D182, Prov_Auto!$D$3:$D1000,"&gt;="&amp;DATE(J$1,J$2,1),Prov_Auto!$D$3:$D1000, "&lt;="&amp;EOMONTH(DATE(J$1,J$2,1),0)))</f>
        <v/>
      </c>
      <c r="K182" s="48" t="str">
        <f>IF($D182="","", (SUMIFS(Transacoes!$D$3:$D1000,Transacoes!$C$3:$C1000,$D182,Transacoes!$B$3:$B1000,"C", Transacoes!$A$3:$A1000, "&lt;"&amp;EOMONTH(DATE(K$1,K$2,1),0))-SUMIFS(Transacoes!$D$3:$D1000,Transacoes!$C$3:$C1000,$D182,Transacoes!$B$3:$B1000,"V", Transacoes!$A$3:$A1000, "&lt;"&amp;EOMONTH(DATE(K$1,K$2,1),0)))*SUMIFS(Prov_Auto!$E$3:$E1000, Prov_Auto!$A$3:$A1000, $D182, Prov_Auto!$D$3:$D1000,"&gt;="&amp;DATE(K$1,K$2,1),Prov_Auto!$D$3:$D1000, "&lt;="&amp;EOMONTH(DATE(K$1,K$2,1),0)))</f>
        <v/>
      </c>
      <c r="L182" s="48" t="str">
        <f>IF($D182="","", (SUMIFS(Transacoes!$D$3:$D1000,Transacoes!$C$3:$C1000,$D182,Transacoes!$B$3:$B1000,"C", Transacoes!$A$3:$A1000, "&lt;"&amp;EOMONTH(DATE(L$1,L$2,1),0))-SUMIFS(Transacoes!$D$3:$D1000,Transacoes!$C$3:$C1000,$D182,Transacoes!$B$3:$B1000,"V", Transacoes!$A$3:$A1000, "&lt;"&amp;EOMONTH(DATE(L$1,L$2,1),0)))*SUMIFS(Prov_Auto!$E$3:$E1000, Prov_Auto!$A$3:$A1000, $D182, Prov_Auto!$D$3:$D1000,"&gt;="&amp;DATE(L$1,L$2,1),Prov_Auto!$D$3:$D1000, "&lt;="&amp;EOMONTH(DATE(L$1,L$2,1),0)))</f>
        <v/>
      </c>
      <c r="M182" s="48" t="str">
        <f>IF($D182="","", (SUMIFS(Transacoes!$D$3:$D1000,Transacoes!$C$3:$C1000,$D182,Transacoes!$B$3:$B1000,"C", Transacoes!$A$3:$A1000, "&lt;"&amp;EOMONTH(DATE(M$1,M$2,1),0))-SUMIFS(Transacoes!$D$3:$D1000,Transacoes!$C$3:$C1000,$D182,Transacoes!$B$3:$B1000,"V", Transacoes!$A$3:$A1000, "&lt;"&amp;EOMONTH(DATE(M$1,M$2,1),0)))*SUMIFS(Prov_Auto!$E$3:$E1000, Prov_Auto!$A$3:$A1000, $D182, Prov_Auto!$D$3:$D1000,"&gt;="&amp;DATE(M$1,M$2,1),Prov_Auto!$D$3:$D1000, "&lt;="&amp;EOMONTH(DATE(M$1,M$2,1),0)))</f>
        <v/>
      </c>
      <c r="N182" s="48" t="str">
        <f>IF($D182="","", (SUMIFS(Transacoes!$D$3:$D1000,Transacoes!$C$3:$C1000,$D182,Transacoes!$B$3:$B1000,"C", Transacoes!$A$3:$A1000, "&lt;"&amp;EOMONTH(DATE(N$1,N$2,1),0))-SUMIFS(Transacoes!$D$3:$D1000,Transacoes!$C$3:$C1000,$D182,Transacoes!$B$3:$B1000,"V", Transacoes!$A$3:$A1000, "&lt;"&amp;EOMONTH(DATE(N$1,N$2,1),0)))*SUMIFS(Prov_Auto!$E$3:$E1000, Prov_Auto!$A$3:$A1000, $D182, Prov_Auto!$D$3:$D1000,"&gt;="&amp;DATE(N$1,N$2,1),Prov_Auto!$D$3:$D1000, "&lt;="&amp;EOMONTH(DATE(N$1,N$2,1),0)))</f>
        <v/>
      </c>
      <c r="O182" s="48" t="str">
        <f>IF($D182="","", (SUMIFS(Transacoes!$D$3:$D1000,Transacoes!$C$3:$C1000,$D182,Transacoes!$B$3:$B1000,"C", Transacoes!$A$3:$A1000, "&lt;"&amp;EOMONTH(DATE(O$1,O$2,1),0))-SUMIFS(Transacoes!$D$3:$D1000,Transacoes!$C$3:$C1000,$D182,Transacoes!$B$3:$B1000,"V", Transacoes!$A$3:$A1000, "&lt;"&amp;EOMONTH(DATE(O$1,O$2,1),0)))*SUMIFS(Prov_Auto!$E$3:$E1000, Prov_Auto!$A$3:$A1000, $D182, Prov_Auto!$D$3:$D1000,"&gt;="&amp;DATE(O$1,O$2,1),Prov_Auto!$D$3:$D1000, "&lt;="&amp;EOMONTH(DATE(O$1,O$2,1),0)))</f>
        <v/>
      </c>
      <c r="P182" s="48" t="str">
        <f>IF($D182="","", (SUMIFS(Transacoes!$D$3:$D1000,Transacoes!$C$3:$C1000,$D182,Transacoes!$B$3:$B1000,"C", Transacoes!$A$3:$A1000, "&lt;"&amp;EOMONTH(DATE(P$1,P$2,1),0))-SUMIFS(Transacoes!$D$3:$D1000,Transacoes!$C$3:$C1000,$D182,Transacoes!$B$3:$B1000,"V", Transacoes!$A$3:$A1000, "&lt;"&amp;EOMONTH(DATE(P$1,P$2,1),0)))*SUMIFS(Prov_Auto!$E$3:$E1000, Prov_Auto!$A$3:$A1000, $D182, Prov_Auto!$D$3:$D1000,"&gt;="&amp;DATE(P$1,P$2,1),Prov_Auto!$D$3:$D1000, "&lt;="&amp;EOMONTH(DATE(P$1,P$2,1),0)))</f>
        <v/>
      </c>
      <c r="Q182" s="48" t="str">
        <f>IF($D182="","", (SUMIFS(Transacoes!$D$3:$D1000,Transacoes!$C$3:$C1000,$D182,Transacoes!$B$3:$B1000,"C", Transacoes!$A$3:$A1000, "&lt;"&amp;EOMONTH(DATE(Q$1,Q$2,1),0))-SUMIFS(Transacoes!$D$3:$D1000,Transacoes!$C$3:$C1000,$D182,Transacoes!$B$3:$B1000,"V", Transacoes!$A$3:$A1000, "&lt;"&amp;EOMONTH(DATE(Q$1,Q$2,1),0)))*SUMIFS(Prov_Auto!$E$3:$E1000, Prov_Auto!$A$3:$A1000, $D182, Prov_Auto!$D$3:$D1000,"&gt;="&amp;DATE(Q$1,Q$2,1),Prov_Auto!$D$3:$D1000, "&lt;="&amp;EOMONTH(DATE(Q$1,Q$2,1),0)))</f>
        <v/>
      </c>
      <c r="R182" s="47"/>
    </row>
    <row r="183">
      <c r="A183" s="47"/>
      <c r="B183" s="47"/>
      <c r="C183" s="47"/>
      <c r="D183" s="87"/>
      <c r="E183" s="48" t="str">
        <f>IF($D183="","", (SUMIFS(Transacoes!$D$3:$D1000,Transacoes!$C$3:$C1000,$D183,Transacoes!$B$3:$B1000,"C", Transacoes!$A$3:$A1000, "&lt;"&amp;EOMONTH(DATE(E$1,E$2,1),0))-SUMIFS(Transacoes!$D$3:$D1000,Transacoes!$C$3:$C1000,$D183,Transacoes!$B$3:$B1000,"V", Transacoes!$A$3:$A1000, "&lt;"&amp;EOMONTH(DATE(E$1,E$2,1),0)))*SUMIFS(Prov_Auto!$E$3:$E1000, Prov_Auto!$A$3:$A1000, $D183, Prov_Auto!$D$3:$D1000,"&gt;="&amp;DATE(E$1,E$2,1),Prov_Auto!$D$3:$D1000, "&lt;="&amp;EOMONTH(DATE(E$1,E$2,1),0)))</f>
        <v/>
      </c>
      <c r="F183" s="48" t="str">
        <f>IF($D183="","", (SUMIFS(Transacoes!$D$3:$D1000,Transacoes!$C$3:$C1000,$D183,Transacoes!$B$3:$B1000,"C", Transacoes!$A$3:$A1000, "&lt;"&amp;EOMONTH(DATE(F$1,F$2,1),0))-SUMIFS(Transacoes!$D$3:$D1000,Transacoes!$C$3:$C1000,$D183,Transacoes!$B$3:$B1000,"V", Transacoes!$A$3:$A1000, "&lt;"&amp;EOMONTH(DATE(F$1,F$2,1),0)))*SUMIFS(Prov_Auto!$E$3:$E1000, Prov_Auto!$A$3:$A1000, $D183, Prov_Auto!$D$3:$D1000,"&gt;="&amp;DATE(F$1,F$2,1),Prov_Auto!$D$3:$D1000, "&lt;="&amp;EOMONTH(DATE(F$1,F$2,1),0)))</f>
        <v/>
      </c>
      <c r="G183" s="48" t="str">
        <f>IF($D183="","", (SUMIFS(Transacoes!$D$3:$D1000,Transacoes!$C$3:$C1000,$D183,Transacoes!$B$3:$B1000,"C", Transacoes!$A$3:$A1000, "&lt;"&amp;EOMONTH(DATE(G$1,G$2,1),0))-SUMIFS(Transacoes!$D$3:$D1000,Transacoes!$C$3:$C1000,$D183,Transacoes!$B$3:$B1000,"V", Transacoes!$A$3:$A1000, "&lt;"&amp;EOMONTH(DATE(G$1,G$2,1),0)))*SUMIFS(Prov_Auto!$E$3:$E1000, Prov_Auto!$A$3:$A1000, $D183, Prov_Auto!$D$3:$D1000,"&gt;="&amp;DATE(G$1,G$2,1),Prov_Auto!$D$3:$D1000, "&lt;="&amp;EOMONTH(DATE(G$1,G$2,1),0)))</f>
        <v/>
      </c>
      <c r="H183" s="48" t="str">
        <f>IF($D183="","", (SUMIFS(Transacoes!$D$3:$D1000,Transacoes!$C$3:$C1000,$D183,Transacoes!$B$3:$B1000,"C", Transacoes!$A$3:$A1000, "&lt;"&amp;EOMONTH(DATE(H$1,H$2,1),0))-SUMIFS(Transacoes!$D$3:$D1000,Transacoes!$C$3:$C1000,$D183,Transacoes!$B$3:$B1000,"V", Transacoes!$A$3:$A1000, "&lt;"&amp;EOMONTH(DATE(H$1,H$2,1),0)))*SUMIFS(Prov_Auto!$E$3:$E1000, Prov_Auto!$A$3:$A1000, $D183, Prov_Auto!$D$3:$D1000,"&gt;="&amp;DATE(H$1,H$2,1),Prov_Auto!$D$3:$D1000, "&lt;="&amp;EOMONTH(DATE(H$1,H$2,1),0)))</f>
        <v/>
      </c>
      <c r="I183" s="48" t="str">
        <f>IF($D183="","", (SUMIFS(Transacoes!$D$3:$D1000,Transacoes!$C$3:$C1000,$D183,Transacoes!$B$3:$B1000,"C", Transacoes!$A$3:$A1000, "&lt;"&amp;EOMONTH(DATE(I$1,I$2,1),0))-SUMIFS(Transacoes!$D$3:$D1000,Transacoes!$C$3:$C1000,$D183,Transacoes!$B$3:$B1000,"V", Transacoes!$A$3:$A1000, "&lt;"&amp;EOMONTH(DATE(I$1,I$2,1),0)))*SUMIFS(Prov_Auto!$E$3:$E1000, Prov_Auto!$A$3:$A1000, $D183, Prov_Auto!$D$3:$D1000,"&gt;="&amp;DATE(I$1,I$2,1),Prov_Auto!$D$3:$D1000, "&lt;="&amp;EOMONTH(DATE(I$1,I$2,1),0)))</f>
        <v/>
      </c>
      <c r="J183" s="48" t="str">
        <f>IF($D183="","", (SUMIFS(Transacoes!$D$3:$D1000,Transacoes!$C$3:$C1000,$D183,Transacoes!$B$3:$B1000,"C", Transacoes!$A$3:$A1000, "&lt;"&amp;EOMONTH(DATE(J$1,J$2,1),0))-SUMIFS(Transacoes!$D$3:$D1000,Transacoes!$C$3:$C1000,$D183,Transacoes!$B$3:$B1000,"V", Transacoes!$A$3:$A1000, "&lt;"&amp;EOMONTH(DATE(J$1,J$2,1),0)))*SUMIFS(Prov_Auto!$E$3:$E1000, Prov_Auto!$A$3:$A1000, $D183, Prov_Auto!$D$3:$D1000,"&gt;="&amp;DATE(J$1,J$2,1),Prov_Auto!$D$3:$D1000, "&lt;="&amp;EOMONTH(DATE(J$1,J$2,1),0)))</f>
        <v/>
      </c>
      <c r="K183" s="48" t="str">
        <f>IF($D183="","", (SUMIFS(Transacoes!$D$3:$D1000,Transacoes!$C$3:$C1000,$D183,Transacoes!$B$3:$B1000,"C", Transacoes!$A$3:$A1000, "&lt;"&amp;EOMONTH(DATE(K$1,K$2,1),0))-SUMIFS(Transacoes!$D$3:$D1000,Transacoes!$C$3:$C1000,$D183,Transacoes!$B$3:$B1000,"V", Transacoes!$A$3:$A1000, "&lt;"&amp;EOMONTH(DATE(K$1,K$2,1),0)))*SUMIFS(Prov_Auto!$E$3:$E1000, Prov_Auto!$A$3:$A1000, $D183, Prov_Auto!$D$3:$D1000,"&gt;="&amp;DATE(K$1,K$2,1),Prov_Auto!$D$3:$D1000, "&lt;="&amp;EOMONTH(DATE(K$1,K$2,1),0)))</f>
        <v/>
      </c>
      <c r="L183" s="48" t="str">
        <f>IF($D183="","", (SUMIFS(Transacoes!$D$3:$D1000,Transacoes!$C$3:$C1000,$D183,Transacoes!$B$3:$B1000,"C", Transacoes!$A$3:$A1000, "&lt;"&amp;EOMONTH(DATE(L$1,L$2,1),0))-SUMIFS(Transacoes!$D$3:$D1000,Transacoes!$C$3:$C1000,$D183,Transacoes!$B$3:$B1000,"V", Transacoes!$A$3:$A1000, "&lt;"&amp;EOMONTH(DATE(L$1,L$2,1),0)))*SUMIFS(Prov_Auto!$E$3:$E1000, Prov_Auto!$A$3:$A1000, $D183, Prov_Auto!$D$3:$D1000,"&gt;="&amp;DATE(L$1,L$2,1),Prov_Auto!$D$3:$D1000, "&lt;="&amp;EOMONTH(DATE(L$1,L$2,1),0)))</f>
        <v/>
      </c>
      <c r="M183" s="48" t="str">
        <f>IF($D183="","", (SUMIFS(Transacoes!$D$3:$D1000,Transacoes!$C$3:$C1000,$D183,Transacoes!$B$3:$B1000,"C", Transacoes!$A$3:$A1000, "&lt;"&amp;EOMONTH(DATE(M$1,M$2,1),0))-SUMIFS(Transacoes!$D$3:$D1000,Transacoes!$C$3:$C1000,$D183,Transacoes!$B$3:$B1000,"V", Transacoes!$A$3:$A1000, "&lt;"&amp;EOMONTH(DATE(M$1,M$2,1),0)))*SUMIFS(Prov_Auto!$E$3:$E1000, Prov_Auto!$A$3:$A1000, $D183, Prov_Auto!$D$3:$D1000,"&gt;="&amp;DATE(M$1,M$2,1),Prov_Auto!$D$3:$D1000, "&lt;="&amp;EOMONTH(DATE(M$1,M$2,1),0)))</f>
        <v/>
      </c>
      <c r="N183" s="48" t="str">
        <f>IF($D183="","", (SUMIFS(Transacoes!$D$3:$D1000,Transacoes!$C$3:$C1000,$D183,Transacoes!$B$3:$B1000,"C", Transacoes!$A$3:$A1000, "&lt;"&amp;EOMONTH(DATE(N$1,N$2,1),0))-SUMIFS(Transacoes!$D$3:$D1000,Transacoes!$C$3:$C1000,$D183,Transacoes!$B$3:$B1000,"V", Transacoes!$A$3:$A1000, "&lt;"&amp;EOMONTH(DATE(N$1,N$2,1),0)))*SUMIFS(Prov_Auto!$E$3:$E1000, Prov_Auto!$A$3:$A1000, $D183, Prov_Auto!$D$3:$D1000,"&gt;="&amp;DATE(N$1,N$2,1),Prov_Auto!$D$3:$D1000, "&lt;="&amp;EOMONTH(DATE(N$1,N$2,1),0)))</f>
        <v/>
      </c>
      <c r="O183" s="48" t="str">
        <f>IF($D183="","", (SUMIFS(Transacoes!$D$3:$D1000,Transacoes!$C$3:$C1000,$D183,Transacoes!$B$3:$B1000,"C", Transacoes!$A$3:$A1000, "&lt;"&amp;EOMONTH(DATE(O$1,O$2,1),0))-SUMIFS(Transacoes!$D$3:$D1000,Transacoes!$C$3:$C1000,$D183,Transacoes!$B$3:$B1000,"V", Transacoes!$A$3:$A1000, "&lt;"&amp;EOMONTH(DATE(O$1,O$2,1),0)))*SUMIFS(Prov_Auto!$E$3:$E1000, Prov_Auto!$A$3:$A1000, $D183, Prov_Auto!$D$3:$D1000,"&gt;="&amp;DATE(O$1,O$2,1),Prov_Auto!$D$3:$D1000, "&lt;="&amp;EOMONTH(DATE(O$1,O$2,1),0)))</f>
        <v/>
      </c>
      <c r="P183" s="48" t="str">
        <f>IF($D183="","", (SUMIFS(Transacoes!$D$3:$D1000,Transacoes!$C$3:$C1000,$D183,Transacoes!$B$3:$B1000,"C", Transacoes!$A$3:$A1000, "&lt;"&amp;EOMONTH(DATE(P$1,P$2,1),0))-SUMIFS(Transacoes!$D$3:$D1000,Transacoes!$C$3:$C1000,$D183,Transacoes!$B$3:$B1000,"V", Transacoes!$A$3:$A1000, "&lt;"&amp;EOMONTH(DATE(P$1,P$2,1),0)))*SUMIFS(Prov_Auto!$E$3:$E1000, Prov_Auto!$A$3:$A1000, $D183, Prov_Auto!$D$3:$D1000,"&gt;="&amp;DATE(P$1,P$2,1),Prov_Auto!$D$3:$D1000, "&lt;="&amp;EOMONTH(DATE(P$1,P$2,1),0)))</f>
        <v/>
      </c>
      <c r="Q183" s="48" t="str">
        <f>IF($D183="","", (SUMIFS(Transacoes!$D$3:$D1000,Transacoes!$C$3:$C1000,$D183,Transacoes!$B$3:$B1000,"C", Transacoes!$A$3:$A1000, "&lt;"&amp;EOMONTH(DATE(Q$1,Q$2,1),0))-SUMIFS(Transacoes!$D$3:$D1000,Transacoes!$C$3:$C1000,$D183,Transacoes!$B$3:$B1000,"V", Transacoes!$A$3:$A1000, "&lt;"&amp;EOMONTH(DATE(Q$1,Q$2,1),0)))*SUMIFS(Prov_Auto!$E$3:$E1000, Prov_Auto!$A$3:$A1000, $D183, Prov_Auto!$D$3:$D1000,"&gt;="&amp;DATE(Q$1,Q$2,1),Prov_Auto!$D$3:$D1000, "&lt;="&amp;EOMONTH(DATE(Q$1,Q$2,1),0)))</f>
        <v/>
      </c>
      <c r="R183" s="47"/>
    </row>
    <row r="184">
      <c r="A184" s="47"/>
      <c r="B184" s="47"/>
      <c r="C184" s="47"/>
      <c r="D184" s="87"/>
      <c r="E184" s="48" t="str">
        <f>IF($D184="","", (SUMIFS(Transacoes!$D$3:$D1000,Transacoes!$C$3:$C1000,$D184,Transacoes!$B$3:$B1000,"C", Transacoes!$A$3:$A1000, "&lt;"&amp;EOMONTH(DATE(E$1,E$2,1),0))-SUMIFS(Transacoes!$D$3:$D1000,Transacoes!$C$3:$C1000,$D184,Transacoes!$B$3:$B1000,"V", Transacoes!$A$3:$A1000, "&lt;"&amp;EOMONTH(DATE(E$1,E$2,1),0)))*SUMIFS(Prov_Auto!$E$3:$E1000, Prov_Auto!$A$3:$A1000, $D184, Prov_Auto!$D$3:$D1000,"&gt;="&amp;DATE(E$1,E$2,1),Prov_Auto!$D$3:$D1000, "&lt;="&amp;EOMONTH(DATE(E$1,E$2,1),0)))</f>
        <v/>
      </c>
      <c r="F184" s="48" t="str">
        <f>IF($D184="","", (SUMIFS(Transacoes!$D$3:$D1000,Transacoes!$C$3:$C1000,$D184,Transacoes!$B$3:$B1000,"C", Transacoes!$A$3:$A1000, "&lt;"&amp;EOMONTH(DATE(F$1,F$2,1),0))-SUMIFS(Transacoes!$D$3:$D1000,Transacoes!$C$3:$C1000,$D184,Transacoes!$B$3:$B1000,"V", Transacoes!$A$3:$A1000, "&lt;"&amp;EOMONTH(DATE(F$1,F$2,1),0)))*SUMIFS(Prov_Auto!$E$3:$E1000, Prov_Auto!$A$3:$A1000, $D184, Prov_Auto!$D$3:$D1000,"&gt;="&amp;DATE(F$1,F$2,1),Prov_Auto!$D$3:$D1000, "&lt;="&amp;EOMONTH(DATE(F$1,F$2,1),0)))</f>
        <v/>
      </c>
      <c r="G184" s="48" t="str">
        <f>IF($D184="","", (SUMIFS(Transacoes!$D$3:$D1000,Transacoes!$C$3:$C1000,$D184,Transacoes!$B$3:$B1000,"C", Transacoes!$A$3:$A1000, "&lt;"&amp;EOMONTH(DATE(G$1,G$2,1),0))-SUMIFS(Transacoes!$D$3:$D1000,Transacoes!$C$3:$C1000,$D184,Transacoes!$B$3:$B1000,"V", Transacoes!$A$3:$A1000, "&lt;"&amp;EOMONTH(DATE(G$1,G$2,1),0)))*SUMIFS(Prov_Auto!$E$3:$E1000, Prov_Auto!$A$3:$A1000, $D184, Prov_Auto!$D$3:$D1000,"&gt;="&amp;DATE(G$1,G$2,1),Prov_Auto!$D$3:$D1000, "&lt;="&amp;EOMONTH(DATE(G$1,G$2,1),0)))</f>
        <v/>
      </c>
      <c r="H184" s="48" t="str">
        <f>IF($D184="","", (SUMIFS(Transacoes!$D$3:$D1000,Transacoes!$C$3:$C1000,$D184,Transacoes!$B$3:$B1000,"C", Transacoes!$A$3:$A1000, "&lt;"&amp;EOMONTH(DATE(H$1,H$2,1),0))-SUMIFS(Transacoes!$D$3:$D1000,Transacoes!$C$3:$C1000,$D184,Transacoes!$B$3:$B1000,"V", Transacoes!$A$3:$A1000, "&lt;"&amp;EOMONTH(DATE(H$1,H$2,1),0)))*SUMIFS(Prov_Auto!$E$3:$E1000, Prov_Auto!$A$3:$A1000, $D184, Prov_Auto!$D$3:$D1000,"&gt;="&amp;DATE(H$1,H$2,1),Prov_Auto!$D$3:$D1000, "&lt;="&amp;EOMONTH(DATE(H$1,H$2,1),0)))</f>
        <v/>
      </c>
      <c r="I184" s="48" t="str">
        <f>IF($D184="","", (SUMIFS(Transacoes!$D$3:$D1000,Transacoes!$C$3:$C1000,$D184,Transacoes!$B$3:$B1000,"C", Transacoes!$A$3:$A1000, "&lt;"&amp;EOMONTH(DATE(I$1,I$2,1),0))-SUMIFS(Transacoes!$D$3:$D1000,Transacoes!$C$3:$C1000,$D184,Transacoes!$B$3:$B1000,"V", Transacoes!$A$3:$A1000, "&lt;"&amp;EOMONTH(DATE(I$1,I$2,1),0)))*SUMIFS(Prov_Auto!$E$3:$E1000, Prov_Auto!$A$3:$A1000, $D184, Prov_Auto!$D$3:$D1000,"&gt;="&amp;DATE(I$1,I$2,1),Prov_Auto!$D$3:$D1000, "&lt;="&amp;EOMONTH(DATE(I$1,I$2,1),0)))</f>
        <v/>
      </c>
      <c r="J184" s="48" t="str">
        <f>IF($D184="","", (SUMIFS(Transacoes!$D$3:$D1000,Transacoes!$C$3:$C1000,$D184,Transacoes!$B$3:$B1000,"C", Transacoes!$A$3:$A1000, "&lt;"&amp;EOMONTH(DATE(J$1,J$2,1),0))-SUMIFS(Transacoes!$D$3:$D1000,Transacoes!$C$3:$C1000,$D184,Transacoes!$B$3:$B1000,"V", Transacoes!$A$3:$A1000, "&lt;"&amp;EOMONTH(DATE(J$1,J$2,1),0)))*SUMIFS(Prov_Auto!$E$3:$E1000, Prov_Auto!$A$3:$A1000, $D184, Prov_Auto!$D$3:$D1000,"&gt;="&amp;DATE(J$1,J$2,1),Prov_Auto!$D$3:$D1000, "&lt;="&amp;EOMONTH(DATE(J$1,J$2,1),0)))</f>
        <v/>
      </c>
      <c r="K184" s="48" t="str">
        <f>IF($D184="","", (SUMIFS(Transacoes!$D$3:$D1000,Transacoes!$C$3:$C1000,$D184,Transacoes!$B$3:$B1000,"C", Transacoes!$A$3:$A1000, "&lt;"&amp;EOMONTH(DATE(K$1,K$2,1),0))-SUMIFS(Transacoes!$D$3:$D1000,Transacoes!$C$3:$C1000,$D184,Transacoes!$B$3:$B1000,"V", Transacoes!$A$3:$A1000, "&lt;"&amp;EOMONTH(DATE(K$1,K$2,1),0)))*SUMIFS(Prov_Auto!$E$3:$E1000, Prov_Auto!$A$3:$A1000, $D184, Prov_Auto!$D$3:$D1000,"&gt;="&amp;DATE(K$1,K$2,1),Prov_Auto!$D$3:$D1000, "&lt;="&amp;EOMONTH(DATE(K$1,K$2,1),0)))</f>
        <v/>
      </c>
      <c r="L184" s="48" t="str">
        <f>IF($D184="","", (SUMIFS(Transacoes!$D$3:$D1000,Transacoes!$C$3:$C1000,$D184,Transacoes!$B$3:$B1000,"C", Transacoes!$A$3:$A1000, "&lt;"&amp;EOMONTH(DATE(L$1,L$2,1),0))-SUMIFS(Transacoes!$D$3:$D1000,Transacoes!$C$3:$C1000,$D184,Transacoes!$B$3:$B1000,"V", Transacoes!$A$3:$A1000, "&lt;"&amp;EOMONTH(DATE(L$1,L$2,1),0)))*SUMIFS(Prov_Auto!$E$3:$E1000, Prov_Auto!$A$3:$A1000, $D184, Prov_Auto!$D$3:$D1000,"&gt;="&amp;DATE(L$1,L$2,1),Prov_Auto!$D$3:$D1000, "&lt;="&amp;EOMONTH(DATE(L$1,L$2,1),0)))</f>
        <v/>
      </c>
      <c r="M184" s="48" t="str">
        <f>IF($D184="","", (SUMIFS(Transacoes!$D$3:$D1000,Transacoes!$C$3:$C1000,$D184,Transacoes!$B$3:$B1000,"C", Transacoes!$A$3:$A1000, "&lt;"&amp;EOMONTH(DATE(M$1,M$2,1),0))-SUMIFS(Transacoes!$D$3:$D1000,Transacoes!$C$3:$C1000,$D184,Transacoes!$B$3:$B1000,"V", Transacoes!$A$3:$A1000, "&lt;"&amp;EOMONTH(DATE(M$1,M$2,1),0)))*SUMIFS(Prov_Auto!$E$3:$E1000, Prov_Auto!$A$3:$A1000, $D184, Prov_Auto!$D$3:$D1000,"&gt;="&amp;DATE(M$1,M$2,1),Prov_Auto!$D$3:$D1000, "&lt;="&amp;EOMONTH(DATE(M$1,M$2,1),0)))</f>
        <v/>
      </c>
      <c r="N184" s="48" t="str">
        <f>IF($D184="","", (SUMIFS(Transacoes!$D$3:$D1000,Transacoes!$C$3:$C1000,$D184,Transacoes!$B$3:$B1000,"C", Transacoes!$A$3:$A1000, "&lt;"&amp;EOMONTH(DATE(N$1,N$2,1),0))-SUMIFS(Transacoes!$D$3:$D1000,Transacoes!$C$3:$C1000,$D184,Transacoes!$B$3:$B1000,"V", Transacoes!$A$3:$A1000, "&lt;"&amp;EOMONTH(DATE(N$1,N$2,1),0)))*SUMIFS(Prov_Auto!$E$3:$E1000, Prov_Auto!$A$3:$A1000, $D184, Prov_Auto!$D$3:$D1000,"&gt;="&amp;DATE(N$1,N$2,1),Prov_Auto!$D$3:$D1000, "&lt;="&amp;EOMONTH(DATE(N$1,N$2,1),0)))</f>
        <v/>
      </c>
      <c r="O184" s="48" t="str">
        <f>IF($D184="","", (SUMIFS(Transacoes!$D$3:$D1000,Transacoes!$C$3:$C1000,$D184,Transacoes!$B$3:$B1000,"C", Transacoes!$A$3:$A1000, "&lt;"&amp;EOMONTH(DATE(O$1,O$2,1),0))-SUMIFS(Transacoes!$D$3:$D1000,Transacoes!$C$3:$C1000,$D184,Transacoes!$B$3:$B1000,"V", Transacoes!$A$3:$A1000, "&lt;"&amp;EOMONTH(DATE(O$1,O$2,1),0)))*SUMIFS(Prov_Auto!$E$3:$E1000, Prov_Auto!$A$3:$A1000, $D184, Prov_Auto!$D$3:$D1000,"&gt;="&amp;DATE(O$1,O$2,1),Prov_Auto!$D$3:$D1000, "&lt;="&amp;EOMONTH(DATE(O$1,O$2,1),0)))</f>
        <v/>
      </c>
      <c r="P184" s="48" t="str">
        <f>IF($D184="","", (SUMIFS(Transacoes!$D$3:$D1000,Transacoes!$C$3:$C1000,$D184,Transacoes!$B$3:$B1000,"C", Transacoes!$A$3:$A1000, "&lt;"&amp;EOMONTH(DATE(P$1,P$2,1),0))-SUMIFS(Transacoes!$D$3:$D1000,Transacoes!$C$3:$C1000,$D184,Transacoes!$B$3:$B1000,"V", Transacoes!$A$3:$A1000, "&lt;"&amp;EOMONTH(DATE(P$1,P$2,1),0)))*SUMIFS(Prov_Auto!$E$3:$E1000, Prov_Auto!$A$3:$A1000, $D184, Prov_Auto!$D$3:$D1000,"&gt;="&amp;DATE(P$1,P$2,1),Prov_Auto!$D$3:$D1000, "&lt;="&amp;EOMONTH(DATE(P$1,P$2,1),0)))</f>
        <v/>
      </c>
      <c r="Q184" s="48" t="str">
        <f>IF($D184="","", (SUMIFS(Transacoes!$D$3:$D1000,Transacoes!$C$3:$C1000,$D184,Transacoes!$B$3:$B1000,"C", Transacoes!$A$3:$A1000, "&lt;"&amp;EOMONTH(DATE(Q$1,Q$2,1),0))-SUMIFS(Transacoes!$D$3:$D1000,Transacoes!$C$3:$C1000,$D184,Transacoes!$B$3:$B1000,"V", Transacoes!$A$3:$A1000, "&lt;"&amp;EOMONTH(DATE(Q$1,Q$2,1),0)))*SUMIFS(Prov_Auto!$E$3:$E1000, Prov_Auto!$A$3:$A1000, $D184, Prov_Auto!$D$3:$D1000,"&gt;="&amp;DATE(Q$1,Q$2,1),Prov_Auto!$D$3:$D1000, "&lt;="&amp;EOMONTH(DATE(Q$1,Q$2,1),0)))</f>
        <v/>
      </c>
      <c r="R184" s="47"/>
    </row>
    <row r="185">
      <c r="A185" s="47"/>
      <c r="B185" s="47"/>
      <c r="C185" s="47"/>
      <c r="D185" s="87"/>
      <c r="E185" s="48" t="str">
        <f>IF($D185="","", (SUMIFS(Transacoes!$D$3:$D1000,Transacoes!$C$3:$C1000,$D185,Transacoes!$B$3:$B1000,"C", Transacoes!$A$3:$A1000, "&lt;"&amp;EOMONTH(DATE(E$1,E$2,1),0))-SUMIFS(Transacoes!$D$3:$D1000,Transacoes!$C$3:$C1000,$D185,Transacoes!$B$3:$B1000,"V", Transacoes!$A$3:$A1000, "&lt;"&amp;EOMONTH(DATE(E$1,E$2,1),0)))*SUMIFS(Prov_Auto!$E$3:$E1000, Prov_Auto!$A$3:$A1000, $D185, Prov_Auto!$D$3:$D1000,"&gt;="&amp;DATE(E$1,E$2,1),Prov_Auto!$D$3:$D1000, "&lt;="&amp;EOMONTH(DATE(E$1,E$2,1),0)))</f>
        <v/>
      </c>
      <c r="F185" s="48" t="str">
        <f>IF($D185="","", (SUMIFS(Transacoes!$D$3:$D1000,Transacoes!$C$3:$C1000,$D185,Transacoes!$B$3:$B1000,"C", Transacoes!$A$3:$A1000, "&lt;"&amp;EOMONTH(DATE(F$1,F$2,1),0))-SUMIFS(Transacoes!$D$3:$D1000,Transacoes!$C$3:$C1000,$D185,Transacoes!$B$3:$B1000,"V", Transacoes!$A$3:$A1000, "&lt;"&amp;EOMONTH(DATE(F$1,F$2,1),0)))*SUMIFS(Prov_Auto!$E$3:$E1000, Prov_Auto!$A$3:$A1000, $D185, Prov_Auto!$D$3:$D1000,"&gt;="&amp;DATE(F$1,F$2,1),Prov_Auto!$D$3:$D1000, "&lt;="&amp;EOMONTH(DATE(F$1,F$2,1),0)))</f>
        <v/>
      </c>
      <c r="G185" s="48" t="str">
        <f>IF($D185="","", (SUMIFS(Transacoes!$D$3:$D1000,Transacoes!$C$3:$C1000,$D185,Transacoes!$B$3:$B1000,"C", Transacoes!$A$3:$A1000, "&lt;"&amp;EOMONTH(DATE(G$1,G$2,1),0))-SUMIFS(Transacoes!$D$3:$D1000,Transacoes!$C$3:$C1000,$D185,Transacoes!$B$3:$B1000,"V", Transacoes!$A$3:$A1000, "&lt;"&amp;EOMONTH(DATE(G$1,G$2,1),0)))*SUMIFS(Prov_Auto!$E$3:$E1000, Prov_Auto!$A$3:$A1000, $D185, Prov_Auto!$D$3:$D1000,"&gt;="&amp;DATE(G$1,G$2,1),Prov_Auto!$D$3:$D1000, "&lt;="&amp;EOMONTH(DATE(G$1,G$2,1),0)))</f>
        <v/>
      </c>
      <c r="H185" s="48" t="str">
        <f>IF($D185="","", (SUMIFS(Transacoes!$D$3:$D1000,Transacoes!$C$3:$C1000,$D185,Transacoes!$B$3:$B1000,"C", Transacoes!$A$3:$A1000, "&lt;"&amp;EOMONTH(DATE(H$1,H$2,1),0))-SUMIFS(Transacoes!$D$3:$D1000,Transacoes!$C$3:$C1000,$D185,Transacoes!$B$3:$B1000,"V", Transacoes!$A$3:$A1000, "&lt;"&amp;EOMONTH(DATE(H$1,H$2,1),0)))*SUMIFS(Prov_Auto!$E$3:$E1000, Prov_Auto!$A$3:$A1000, $D185, Prov_Auto!$D$3:$D1000,"&gt;="&amp;DATE(H$1,H$2,1),Prov_Auto!$D$3:$D1000, "&lt;="&amp;EOMONTH(DATE(H$1,H$2,1),0)))</f>
        <v/>
      </c>
      <c r="I185" s="48" t="str">
        <f>IF($D185="","", (SUMIFS(Transacoes!$D$3:$D1000,Transacoes!$C$3:$C1000,$D185,Transacoes!$B$3:$B1000,"C", Transacoes!$A$3:$A1000, "&lt;"&amp;EOMONTH(DATE(I$1,I$2,1),0))-SUMIFS(Transacoes!$D$3:$D1000,Transacoes!$C$3:$C1000,$D185,Transacoes!$B$3:$B1000,"V", Transacoes!$A$3:$A1000, "&lt;"&amp;EOMONTH(DATE(I$1,I$2,1),0)))*SUMIFS(Prov_Auto!$E$3:$E1000, Prov_Auto!$A$3:$A1000, $D185, Prov_Auto!$D$3:$D1000,"&gt;="&amp;DATE(I$1,I$2,1),Prov_Auto!$D$3:$D1000, "&lt;="&amp;EOMONTH(DATE(I$1,I$2,1),0)))</f>
        <v/>
      </c>
      <c r="J185" s="48" t="str">
        <f>IF($D185="","", (SUMIFS(Transacoes!$D$3:$D1000,Transacoes!$C$3:$C1000,$D185,Transacoes!$B$3:$B1000,"C", Transacoes!$A$3:$A1000, "&lt;"&amp;EOMONTH(DATE(J$1,J$2,1),0))-SUMIFS(Transacoes!$D$3:$D1000,Transacoes!$C$3:$C1000,$D185,Transacoes!$B$3:$B1000,"V", Transacoes!$A$3:$A1000, "&lt;"&amp;EOMONTH(DATE(J$1,J$2,1),0)))*SUMIFS(Prov_Auto!$E$3:$E1000, Prov_Auto!$A$3:$A1000, $D185, Prov_Auto!$D$3:$D1000,"&gt;="&amp;DATE(J$1,J$2,1),Prov_Auto!$D$3:$D1000, "&lt;="&amp;EOMONTH(DATE(J$1,J$2,1),0)))</f>
        <v/>
      </c>
      <c r="K185" s="48" t="str">
        <f>IF($D185="","", (SUMIFS(Transacoes!$D$3:$D1000,Transacoes!$C$3:$C1000,$D185,Transacoes!$B$3:$B1000,"C", Transacoes!$A$3:$A1000, "&lt;"&amp;EOMONTH(DATE(K$1,K$2,1),0))-SUMIFS(Transacoes!$D$3:$D1000,Transacoes!$C$3:$C1000,$D185,Transacoes!$B$3:$B1000,"V", Transacoes!$A$3:$A1000, "&lt;"&amp;EOMONTH(DATE(K$1,K$2,1),0)))*SUMIFS(Prov_Auto!$E$3:$E1000, Prov_Auto!$A$3:$A1000, $D185, Prov_Auto!$D$3:$D1000,"&gt;="&amp;DATE(K$1,K$2,1),Prov_Auto!$D$3:$D1000, "&lt;="&amp;EOMONTH(DATE(K$1,K$2,1),0)))</f>
        <v/>
      </c>
      <c r="L185" s="48" t="str">
        <f>IF($D185="","", (SUMIFS(Transacoes!$D$3:$D1000,Transacoes!$C$3:$C1000,$D185,Transacoes!$B$3:$B1000,"C", Transacoes!$A$3:$A1000, "&lt;"&amp;EOMONTH(DATE(L$1,L$2,1),0))-SUMIFS(Transacoes!$D$3:$D1000,Transacoes!$C$3:$C1000,$D185,Transacoes!$B$3:$B1000,"V", Transacoes!$A$3:$A1000, "&lt;"&amp;EOMONTH(DATE(L$1,L$2,1),0)))*SUMIFS(Prov_Auto!$E$3:$E1000, Prov_Auto!$A$3:$A1000, $D185, Prov_Auto!$D$3:$D1000,"&gt;="&amp;DATE(L$1,L$2,1),Prov_Auto!$D$3:$D1000, "&lt;="&amp;EOMONTH(DATE(L$1,L$2,1),0)))</f>
        <v/>
      </c>
      <c r="M185" s="48" t="str">
        <f>IF($D185="","", (SUMIFS(Transacoes!$D$3:$D1000,Transacoes!$C$3:$C1000,$D185,Transacoes!$B$3:$B1000,"C", Transacoes!$A$3:$A1000, "&lt;"&amp;EOMONTH(DATE(M$1,M$2,1),0))-SUMIFS(Transacoes!$D$3:$D1000,Transacoes!$C$3:$C1000,$D185,Transacoes!$B$3:$B1000,"V", Transacoes!$A$3:$A1000, "&lt;"&amp;EOMONTH(DATE(M$1,M$2,1),0)))*SUMIFS(Prov_Auto!$E$3:$E1000, Prov_Auto!$A$3:$A1000, $D185, Prov_Auto!$D$3:$D1000,"&gt;="&amp;DATE(M$1,M$2,1),Prov_Auto!$D$3:$D1000, "&lt;="&amp;EOMONTH(DATE(M$1,M$2,1),0)))</f>
        <v/>
      </c>
      <c r="N185" s="48" t="str">
        <f>IF($D185="","", (SUMIFS(Transacoes!$D$3:$D1000,Transacoes!$C$3:$C1000,$D185,Transacoes!$B$3:$B1000,"C", Transacoes!$A$3:$A1000, "&lt;"&amp;EOMONTH(DATE(N$1,N$2,1),0))-SUMIFS(Transacoes!$D$3:$D1000,Transacoes!$C$3:$C1000,$D185,Transacoes!$B$3:$B1000,"V", Transacoes!$A$3:$A1000, "&lt;"&amp;EOMONTH(DATE(N$1,N$2,1),0)))*SUMIFS(Prov_Auto!$E$3:$E1000, Prov_Auto!$A$3:$A1000, $D185, Prov_Auto!$D$3:$D1000,"&gt;="&amp;DATE(N$1,N$2,1),Prov_Auto!$D$3:$D1000, "&lt;="&amp;EOMONTH(DATE(N$1,N$2,1),0)))</f>
        <v/>
      </c>
      <c r="O185" s="48" t="str">
        <f>IF($D185="","", (SUMIFS(Transacoes!$D$3:$D1000,Transacoes!$C$3:$C1000,$D185,Transacoes!$B$3:$B1000,"C", Transacoes!$A$3:$A1000, "&lt;"&amp;EOMONTH(DATE(O$1,O$2,1),0))-SUMIFS(Transacoes!$D$3:$D1000,Transacoes!$C$3:$C1000,$D185,Transacoes!$B$3:$B1000,"V", Transacoes!$A$3:$A1000, "&lt;"&amp;EOMONTH(DATE(O$1,O$2,1),0)))*SUMIFS(Prov_Auto!$E$3:$E1000, Prov_Auto!$A$3:$A1000, $D185, Prov_Auto!$D$3:$D1000,"&gt;="&amp;DATE(O$1,O$2,1),Prov_Auto!$D$3:$D1000, "&lt;="&amp;EOMONTH(DATE(O$1,O$2,1),0)))</f>
        <v/>
      </c>
      <c r="P185" s="48" t="str">
        <f>IF($D185="","", (SUMIFS(Transacoes!$D$3:$D1000,Transacoes!$C$3:$C1000,$D185,Transacoes!$B$3:$B1000,"C", Transacoes!$A$3:$A1000, "&lt;"&amp;EOMONTH(DATE(P$1,P$2,1),0))-SUMIFS(Transacoes!$D$3:$D1000,Transacoes!$C$3:$C1000,$D185,Transacoes!$B$3:$B1000,"V", Transacoes!$A$3:$A1000, "&lt;"&amp;EOMONTH(DATE(P$1,P$2,1),0)))*SUMIFS(Prov_Auto!$E$3:$E1000, Prov_Auto!$A$3:$A1000, $D185, Prov_Auto!$D$3:$D1000,"&gt;="&amp;DATE(P$1,P$2,1),Prov_Auto!$D$3:$D1000, "&lt;="&amp;EOMONTH(DATE(P$1,P$2,1),0)))</f>
        <v/>
      </c>
      <c r="Q185" s="48" t="str">
        <f>IF($D185="","", (SUMIFS(Transacoes!$D$3:$D1000,Transacoes!$C$3:$C1000,$D185,Transacoes!$B$3:$B1000,"C", Transacoes!$A$3:$A1000, "&lt;"&amp;EOMONTH(DATE(Q$1,Q$2,1),0))-SUMIFS(Transacoes!$D$3:$D1000,Transacoes!$C$3:$C1000,$D185,Transacoes!$B$3:$B1000,"V", Transacoes!$A$3:$A1000, "&lt;"&amp;EOMONTH(DATE(Q$1,Q$2,1),0)))*SUMIFS(Prov_Auto!$E$3:$E1000, Prov_Auto!$A$3:$A1000, $D185, Prov_Auto!$D$3:$D1000,"&gt;="&amp;DATE(Q$1,Q$2,1),Prov_Auto!$D$3:$D1000, "&lt;="&amp;EOMONTH(DATE(Q$1,Q$2,1),0)))</f>
        <v/>
      </c>
      <c r="R185" s="47"/>
    </row>
    <row r="186">
      <c r="A186" s="47"/>
      <c r="B186" s="47"/>
      <c r="C186" s="47"/>
      <c r="D186" s="87"/>
      <c r="E186" s="48" t="str">
        <f>IF($D186="","", (SUMIFS(Transacoes!$D$3:$D1000,Transacoes!$C$3:$C1000,$D186,Transacoes!$B$3:$B1000,"C", Transacoes!$A$3:$A1000, "&lt;"&amp;EOMONTH(DATE(E$1,E$2,1),0))-SUMIFS(Transacoes!$D$3:$D1000,Transacoes!$C$3:$C1000,$D186,Transacoes!$B$3:$B1000,"V", Transacoes!$A$3:$A1000, "&lt;"&amp;EOMONTH(DATE(E$1,E$2,1),0)))*SUMIFS(Prov_Auto!$E$3:$E1000, Prov_Auto!$A$3:$A1000, $D186, Prov_Auto!$D$3:$D1000,"&gt;="&amp;DATE(E$1,E$2,1),Prov_Auto!$D$3:$D1000, "&lt;="&amp;EOMONTH(DATE(E$1,E$2,1),0)))</f>
        <v/>
      </c>
      <c r="F186" s="48" t="str">
        <f>IF($D186="","", (SUMIFS(Transacoes!$D$3:$D1000,Transacoes!$C$3:$C1000,$D186,Transacoes!$B$3:$B1000,"C", Transacoes!$A$3:$A1000, "&lt;"&amp;EOMONTH(DATE(F$1,F$2,1),0))-SUMIFS(Transacoes!$D$3:$D1000,Transacoes!$C$3:$C1000,$D186,Transacoes!$B$3:$B1000,"V", Transacoes!$A$3:$A1000, "&lt;"&amp;EOMONTH(DATE(F$1,F$2,1),0)))*SUMIFS(Prov_Auto!$E$3:$E1000, Prov_Auto!$A$3:$A1000, $D186, Prov_Auto!$D$3:$D1000,"&gt;="&amp;DATE(F$1,F$2,1),Prov_Auto!$D$3:$D1000, "&lt;="&amp;EOMONTH(DATE(F$1,F$2,1),0)))</f>
        <v/>
      </c>
      <c r="G186" s="48" t="str">
        <f>IF($D186="","", (SUMIFS(Transacoes!$D$3:$D1000,Transacoes!$C$3:$C1000,$D186,Transacoes!$B$3:$B1000,"C", Transacoes!$A$3:$A1000, "&lt;"&amp;EOMONTH(DATE(G$1,G$2,1),0))-SUMIFS(Transacoes!$D$3:$D1000,Transacoes!$C$3:$C1000,$D186,Transacoes!$B$3:$B1000,"V", Transacoes!$A$3:$A1000, "&lt;"&amp;EOMONTH(DATE(G$1,G$2,1),0)))*SUMIFS(Prov_Auto!$E$3:$E1000, Prov_Auto!$A$3:$A1000, $D186, Prov_Auto!$D$3:$D1000,"&gt;="&amp;DATE(G$1,G$2,1),Prov_Auto!$D$3:$D1000, "&lt;="&amp;EOMONTH(DATE(G$1,G$2,1),0)))</f>
        <v/>
      </c>
      <c r="H186" s="48" t="str">
        <f>IF($D186="","", (SUMIFS(Transacoes!$D$3:$D1000,Transacoes!$C$3:$C1000,$D186,Transacoes!$B$3:$B1000,"C", Transacoes!$A$3:$A1000, "&lt;"&amp;EOMONTH(DATE(H$1,H$2,1),0))-SUMIFS(Transacoes!$D$3:$D1000,Transacoes!$C$3:$C1000,$D186,Transacoes!$B$3:$B1000,"V", Transacoes!$A$3:$A1000, "&lt;"&amp;EOMONTH(DATE(H$1,H$2,1),0)))*SUMIFS(Prov_Auto!$E$3:$E1000, Prov_Auto!$A$3:$A1000, $D186, Prov_Auto!$D$3:$D1000,"&gt;="&amp;DATE(H$1,H$2,1),Prov_Auto!$D$3:$D1000, "&lt;="&amp;EOMONTH(DATE(H$1,H$2,1),0)))</f>
        <v/>
      </c>
      <c r="I186" s="48" t="str">
        <f>IF($D186="","", (SUMIFS(Transacoes!$D$3:$D1000,Transacoes!$C$3:$C1000,$D186,Transacoes!$B$3:$B1000,"C", Transacoes!$A$3:$A1000, "&lt;"&amp;EOMONTH(DATE(I$1,I$2,1),0))-SUMIFS(Transacoes!$D$3:$D1000,Transacoes!$C$3:$C1000,$D186,Transacoes!$B$3:$B1000,"V", Transacoes!$A$3:$A1000, "&lt;"&amp;EOMONTH(DATE(I$1,I$2,1),0)))*SUMIFS(Prov_Auto!$E$3:$E1000, Prov_Auto!$A$3:$A1000, $D186, Prov_Auto!$D$3:$D1000,"&gt;="&amp;DATE(I$1,I$2,1),Prov_Auto!$D$3:$D1000, "&lt;="&amp;EOMONTH(DATE(I$1,I$2,1),0)))</f>
        <v/>
      </c>
      <c r="J186" s="48" t="str">
        <f>IF($D186="","", (SUMIFS(Transacoes!$D$3:$D1000,Transacoes!$C$3:$C1000,$D186,Transacoes!$B$3:$B1000,"C", Transacoes!$A$3:$A1000, "&lt;"&amp;EOMONTH(DATE(J$1,J$2,1),0))-SUMIFS(Transacoes!$D$3:$D1000,Transacoes!$C$3:$C1000,$D186,Transacoes!$B$3:$B1000,"V", Transacoes!$A$3:$A1000, "&lt;"&amp;EOMONTH(DATE(J$1,J$2,1),0)))*SUMIFS(Prov_Auto!$E$3:$E1000, Prov_Auto!$A$3:$A1000, $D186, Prov_Auto!$D$3:$D1000,"&gt;="&amp;DATE(J$1,J$2,1),Prov_Auto!$D$3:$D1000, "&lt;="&amp;EOMONTH(DATE(J$1,J$2,1),0)))</f>
        <v/>
      </c>
      <c r="K186" s="48" t="str">
        <f>IF($D186="","", (SUMIFS(Transacoes!$D$3:$D1000,Transacoes!$C$3:$C1000,$D186,Transacoes!$B$3:$B1000,"C", Transacoes!$A$3:$A1000, "&lt;"&amp;EOMONTH(DATE(K$1,K$2,1),0))-SUMIFS(Transacoes!$D$3:$D1000,Transacoes!$C$3:$C1000,$D186,Transacoes!$B$3:$B1000,"V", Transacoes!$A$3:$A1000, "&lt;"&amp;EOMONTH(DATE(K$1,K$2,1),0)))*SUMIFS(Prov_Auto!$E$3:$E1000, Prov_Auto!$A$3:$A1000, $D186, Prov_Auto!$D$3:$D1000,"&gt;="&amp;DATE(K$1,K$2,1),Prov_Auto!$D$3:$D1000, "&lt;="&amp;EOMONTH(DATE(K$1,K$2,1),0)))</f>
        <v/>
      </c>
      <c r="L186" s="48" t="str">
        <f>IF($D186="","", (SUMIFS(Transacoes!$D$3:$D1000,Transacoes!$C$3:$C1000,$D186,Transacoes!$B$3:$B1000,"C", Transacoes!$A$3:$A1000, "&lt;"&amp;EOMONTH(DATE(L$1,L$2,1),0))-SUMIFS(Transacoes!$D$3:$D1000,Transacoes!$C$3:$C1000,$D186,Transacoes!$B$3:$B1000,"V", Transacoes!$A$3:$A1000, "&lt;"&amp;EOMONTH(DATE(L$1,L$2,1),0)))*SUMIFS(Prov_Auto!$E$3:$E1000, Prov_Auto!$A$3:$A1000, $D186, Prov_Auto!$D$3:$D1000,"&gt;="&amp;DATE(L$1,L$2,1),Prov_Auto!$D$3:$D1000, "&lt;="&amp;EOMONTH(DATE(L$1,L$2,1),0)))</f>
        <v/>
      </c>
      <c r="M186" s="48" t="str">
        <f>IF($D186="","", (SUMIFS(Transacoes!$D$3:$D1000,Transacoes!$C$3:$C1000,$D186,Transacoes!$B$3:$B1000,"C", Transacoes!$A$3:$A1000, "&lt;"&amp;EOMONTH(DATE(M$1,M$2,1),0))-SUMIFS(Transacoes!$D$3:$D1000,Transacoes!$C$3:$C1000,$D186,Transacoes!$B$3:$B1000,"V", Transacoes!$A$3:$A1000, "&lt;"&amp;EOMONTH(DATE(M$1,M$2,1),0)))*SUMIFS(Prov_Auto!$E$3:$E1000, Prov_Auto!$A$3:$A1000, $D186, Prov_Auto!$D$3:$D1000,"&gt;="&amp;DATE(M$1,M$2,1),Prov_Auto!$D$3:$D1000, "&lt;="&amp;EOMONTH(DATE(M$1,M$2,1),0)))</f>
        <v/>
      </c>
      <c r="N186" s="48" t="str">
        <f>IF($D186="","", (SUMIFS(Transacoes!$D$3:$D1000,Transacoes!$C$3:$C1000,$D186,Transacoes!$B$3:$B1000,"C", Transacoes!$A$3:$A1000, "&lt;"&amp;EOMONTH(DATE(N$1,N$2,1),0))-SUMIFS(Transacoes!$D$3:$D1000,Transacoes!$C$3:$C1000,$D186,Transacoes!$B$3:$B1000,"V", Transacoes!$A$3:$A1000, "&lt;"&amp;EOMONTH(DATE(N$1,N$2,1),0)))*SUMIFS(Prov_Auto!$E$3:$E1000, Prov_Auto!$A$3:$A1000, $D186, Prov_Auto!$D$3:$D1000,"&gt;="&amp;DATE(N$1,N$2,1),Prov_Auto!$D$3:$D1000, "&lt;="&amp;EOMONTH(DATE(N$1,N$2,1),0)))</f>
        <v/>
      </c>
      <c r="O186" s="48" t="str">
        <f>IF($D186="","", (SUMIFS(Transacoes!$D$3:$D1000,Transacoes!$C$3:$C1000,$D186,Transacoes!$B$3:$B1000,"C", Transacoes!$A$3:$A1000, "&lt;"&amp;EOMONTH(DATE(O$1,O$2,1),0))-SUMIFS(Transacoes!$D$3:$D1000,Transacoes!$C$3:$C1000,$D186,Transacoes!$B$3:$B1000,"V", Transacoes!$A$3:$A1000, "&lt;"&amp;EOMONTH(DATE(O$1,O$2,1),0)))*SUMIFS(Prov_Auto!$E$3:$E1000, Prov_Auto!$A$3:$A1000, $D186, Prov_Auto!$D$3:$D1000,"&gt;="&amp;DATE(O$1,O$2,1),Prov_Auto!$D$3:$D1000, "&lt;="&amp;EOMONTH(DATE(O$1,O$2,1),0)))</f>
        <v/>
      </c>
      <c r="P186" s="48" t="str">
        <f>IF($D186="","", (SUMIFS(Transacoes!$D$3:$D1000,Transacoes!$C$3:$C1000,$D186,Transacoes!$B$3:$B1000,"C", Transacoes!$A$3:$A1000, "&lt;"&amp;EOMONTH(DATE(P$1,P$2,1),0))-SUMIFS(Transacoes!$D$3:$D1000,Transacoes!$C$3:$C1000,$D186,Transacoes!$B$3:$B1000,"V", Transacoes!$A$3:$A1000, "&lt;"&amp;EOMONTH(DATE(P$1,P$2,1),0)))*SUMIFS(Prov_Auto!$E$3:$E1000, Prov_Auto!$A$3:$A1000, $D186, Prov_Auto!$D$3:$D1000,"&gt;="&amp;DATE(P$1,P$2,1),Prov_Auto!$D$3:$D1000, "&lt;="&amp;EOMONTH(DATE(P$1,P$2,1),0)))</f>
        <v/>
      </c>
      <c r="Q186" s="48" t="str">
        <f>IF($D186="","", (SUMIFS(Transacoes!$D$3:$D1000,Transacoes!$C$3:$C1000,$D186,Transacoes!$B$3:$B1000,"C", Transacoes!$A$3:$A1000, "&lt;"&amp;EOMONTH(DATE(Q$1,Q$2,1),0))-SUMIFS(Transacoes!$D$3:$D1000,Transacoes!$C$3:$C1000,$D186,Transacoes!$B$3:$B1000,"V", Transacoes!$A$3:$A1000, "&lt;"&amp;EOMONTH(DATE(Q$1,Q$2,1),0)))*SUMIFS(Prov_Auto!$E$3:$E1000, Prov_Auto!$A$3:$A1000, $D186, Prov_Auto!$D$3:$D1000,"&gt;="&amp;DATE(Q$1,Q$2,1),Prov_Auto!$D$3:$D1000, "&lt;="&amp;EOMONTH(DATE(Q$1,Q$2,1),0)))</f>
        <v/>
      </c>
      <c r="R186" s="47"/>
    </row>
    <row r="187">
      <c r="A187" s="47"/>
      <c r="B187" s="47"/>
      <c r="C187" s="47"/>
      <c r="D187" s="87"/>
      <c r="E187" s="48" t="str">
        <f>IF($D187="","", (SUMIFS(Transacoes!$D$3:$D1000,Transacoes!$C$3:$C1000,$D187,Transacoes!$B$3:$B1000,"C", Transacoes!$A$3:$A1000, "&lt;"&amp;EOMONTH(DATE(E$1,E$2,1),0))-SUMIFS(Transacoes!$D$3:$D1000,Transacoes!$C$3:$C1000,$D187,Transacoes!$B$3:$B1000,"V", Transacoes!$A$3:$A1000, "&lt;"&amp;EOMONTH(DATE(E$1,E$2,1),0)))*SUMIFS(Prov_Auto!$E$3:$E1000, Prov_Auto!$A$3:$A1000, $D187, Prov_Auto!$D$3:$D1000,"&gt;="&amp;DATE(E$1,E$2,1),Prov_Auto!$D$3:$D1000, "&lt;="&amp;EOMONTH(DATE(E$1,E$2,1),0)))</f>
        <v/>
      </c>
      <c r="F187" s="48" t="str">
        <f>IF($D187="","", (SUMIFS(Transacoes!$D$3:$D1000,Transacoes!$C$3:$C1000,$D187,Transacoes!$B$3:$B1000,"C", Transacoes!$A$3:$A1000, "&lt;"&amp;EOMONTH(DATE(F$1,F$2,1),0))-SUMIFS(Transacoes!$D$3:$D1000,Transacoes!$C$3:$C1000,$D187,Transacoes!$B$3:$B1000,"V", Transacoes!$A$3:$A1000, "&lt;"&amp;EOMONTH(DATE(F$1,F$2,1),0)))*SUMIFS(Prov_Auto!$E$3:$E1000, Prov_Auto!$A$3:$A1000, $D187, Prov_Auto!$D$3:$D1000,"&gt;="&amp;DATE(F$1,F$2,1),Prov_Auto!$D$3:$D1000, "&lt;="&amp;EOMONTH(DATE(F$1,F$2,1),0)))</f>
        <v/>
      </c>
      <c r="G187" s="48" t="str">
        <f>IF($D187="","", (SUMIFS(Transacoes!$D$3:$D1000,Transacoes!$C$3:$C1000,$D187,Transacoes!$B$3:$B1000,"C", Transacoes!$A$3:$A1000, "&lt;"&amp;EOMONTH(DATE(G$1,G$2,1),0))-SUMIFS(Transacoes!$D$3:$D1000,Transacoes!$C$3:$C1000,$D187,Transacoes!$B$3:$B1000,"V", Transacoes!$A$3:$A1000, "&lt;"&amp;EOMONTH(DATE(G$1,G$2,1),0)))*SUMIFS(Prov_Auto!$E$3:$E1000, Prov_Auto!$A$3:$A1000, $D187, Prov_Auto!$D$3:$D1000,"&gt;="&amp;DATE(G$1,G$2,1),Prov_Auto!$D$3:$D1000, "&lt;="&amp;EOMONTH(DATE(G$1,G$2,1),0)))</f>
        <v/>
      </c>
      <c r="H187" s="48" t="str">
        <f>IF($D187="","", (SUMIFS(Transacoes!$D$3:$D1000,Transacoes!$C$3:$C1000,$D187,Transacoes!$B$3:$B1000,"C", Transacoes!$A$3:$A1000, "&lt;"&amp;EOMONTH(DATE(H$1,H$2,1),0))-SUMIFS(Transacoes!$D$3:$D1000,Transacoes!$C$3:$C1000,$D187,Transacoes!$B$3:$B1000,"V", Transacoes!$A$3:$A1000, "&lt;"&amp;EOMONTH(DATE(H$1,H$2,1),0)))*SUMIFS(Prov_Auto!$E$3:$E1000, Prov_Auto!$A$3:$A1000, $D187, Prov_Auto!$D$3:$D1000,"&gt;="&amp;DATE(H$1,H$2,1),Prov_Auto!$D$3:$D1000, "&lt;="&amp;EOMONTH(DATE(H$1,H$2,1),0)))</f>
        <v/>
      </c>
      <c r="I187" s="48" t="str">
        <f>IF($D187="","", (SUMIFS(Transacoes!$D$3:$D1000,Transacoes!$C$3:$C1000,$D187,Transacoes!$B$3:$B1000,"C", Transacoes!$A$3:$A1000, "&lt;"&amp;EOMONTH(DATE(I$1,I$2,1),0))-SUMIFS(Transacoes!$D$3:$D1000,Transacoes!$C$3:$C1000,$D187,Transacoes!$B$3:$B1000,"V", Transacoes!$A$3:$A1000, "&lt;"&amp;EOMONTH(DATE(I$1,I$2,1),0)))*SUMIFS(Prov_Auto!$E$3:$E1000, Prov_Auto!$A$3:$A1000, $D187, Prov_Auto!$D$3:$D1000,"&gt;="&amp;DATE(I$1,I$2,1),Prov_Auto!$D$3:$D1000, "&lt;="&amp;EOMONTH(DATE(I$1,I$2,1),0)))</f>
        <v/>
      </c>
      <c r="J187" s="48" t="str">
        <f>IF($D187="","", (SUMIFS(Transacoes!$D$3:$D1000,Transacoes!$C$3:$C1000,$D187,Transacoes!$B$3:$B1000,"C", Transacoes!$A$3:$A1000, "&lt;"&amp;EOMONTH(DATE(J$1,J$2,1),0))-SUMIFS(Transacoes!$D$3:$D1000,Transacoes!$C$3:$C1000,$D187,Transacoes!$B$3:$B1000,"V", Transacoes!$A$3:$A1000, "&lt;"&amp;EOMONTH(DATE(J$1,J$2,1),0)))*SUMIFS(Prov_Auto!$E$3:$E1000, Prov_Auto!$A$3:$A1000, $D187, Prov_Auto!$D$3:$D1000,"&gt;="&amp;DATE(J$1,J$2,1),Prov_Auto!$D$3:$D1000, "&lt;="&amp;EOMONTH(DATE(J$1,J$2,1),0)))</f>
        <v/>
      </c>
      <c r="K187" s="48" t="str">
        <f>IF($D187="","", (SUMIFS(Transacoes!$D$3:$D1000,Transacoes!$C$3:$C1000,$D187,Transacoes!$B$3:$B1000,"C", Transacoes!$A$3:$A1000, "&lt;"&amp;EOMONTH(DATE(K$1,K$2,1),0))-SUMIFS(Transacoes!$D$3:$D1000,Transacoes!$C$3:$C1000,$D187,Transacoes!$B$3:$B1000,"V", Transacoes!$A$3:$A1000, "&lt;"&amp;EOMONTH(DATE(K$1,K$2,1),0)))*SUMIFS(Prov_Auto!$E$3:$E1000, Prov_Auto!$A$3:$A1000, $D187, Prov_Auto!$D$3:$D1000,"&gt;="&amp;DATE(K$1,K$2,1),Prov_Auto!$D$3:$D1000, "&lt;="&amp;EOMONTH(DATE(K$1,K$2,1),0)))</f>
        <v/>
      </c>
      <c r="L187" s="48" t="str">
        <f>IF($D187="","", (SUMIFS(Transacoes!$D$3:$D1000,Transacoes!$C$3:$C1000,$D187,Transacoes!$B$3:$B1000,"C", Transacoes!$A$3:$A1000, "&lt;"&amp;EOMONTH(DATE(L$1,L$2,1),0))-SUMIFS(Transacoes!$D$3:$D1000,Transacoes!$C$3:$C1000,$D187,Transacoes!$B$3:$B1000,"V", Transacoes!$A$3:$A1000, "&lt;"&amp;EOMONTH(DATE(L$1,L$2,1),0)))*SUMIFS(Prov_Auto!$E$3:$E1000, Prov_Auto!$A$3:$A1000, $D187, Prov_Auto!$D$3:$D1000,"&gt;="&amp;DATE(L$1,L$2,1),Prov_Auto!$D$3:$D1000, "&lt;="&amp;EOMONTH(DATE(L$1,L$2,1),0)))</f>
        <v/>
      </c>
      <c r="M187" s="48" t="str">
        <f>IF($D187="","", (SUMIFS(Transacoes!$D$3:$D1000,Transacoes!$C$3:$C1000,$D187,Transacoes!$B$3:$B1000,"C", Transacoes!$A$3:$A1000, "&lt;"&amp;EOMONTH(DATE(M$1,M$2,1),0))-SUMIFS(Transacoes!$D$3:$D1000,Transacoes!$C$3:$C1000,$D187,Transacoes!$B$3:$B1000,"V", Transacoes!$A$3:$A1000, "&lt;"&amp;EOMONTH(DATE(M$1,M$2,1),0)))*SUMIFS(Prov_Auto!$E$3:$E1000, Prov_Auto!$A$3:$A1000, $D187, Prov_Auto!$D$3:$D1000,"&gt;="&amp;DATE(M$1,M$2,1),Prov_Auto!$D$3:$D1000, "&lt;="&amp;EOMONTH(DATE(M$1,M$2,1),0)))</f>
        <v/>
      </c>
      <c r="N187" s="48" t="str">
        <f>IF($D187="","", (SUMIFS(Transacoes!$D$3:$D1000,Transacoes!$C$3:$C1000,$D187,Transacoes!$B$3:$B1000,"C", Transacoes!$A$3:$A1000, "&lt;"&amp;EOMONTH(DATE(N$1,N$2,1),0))-SUMIFS(Transacoes!$D$3:$D1000,Transacoes!$C$3:$C1000,$D187,Transacoes!$B$3:$B1000,"V", Transacoes!$A$3:$A1000, "&lt;"&amp;EOMONTH(DATE(N$1,N$2,1),0)))*SUMIFS(Prov_Auto!$E$3:$E1000, Prov_Auto!$A$3:$A1000, $D187, Prov_Auto!$D$3:$D1000,"&gt;="&amp;DATE(N$1,N$2,1),Prov_Auto!$D$3:$D1000, "&lt;="&amp;EOMONTH(DATE(N$1,N$2,1),0)))</f>
        <v/>
      </c>
      <c r="O187" s="48" t="str">
        <f>IF($D187="","", (SUMIFS(Transacoes!$D$3:$D1000,Transacoes!$C$3:$C1000,$D187,Transacoes!$B$3:$B1000,"C", Transacoes!$A$3:$A1000, "&lt;"&amp;EOMONTH(DATE(O$1,O$2,1),0))-SUMIFS(Transacoes!$D$3:$D1000,Transacoes!$C$3:$C1000,$D187,Transacoes!$B$3:$B1000,"V", Transacoes!$A$3:$A1000, "&lt;"&amp;EOMONTH(DATE(O$1,O$2,1),0)))*SUMIFS(Prov_Auto!$E$3:$E1000, Prov_Auto!$A$3:$A1000, $D187, Prov_Auto!$D$3:$D1000,"&gt;="&amp;DATE(O$1,O$2,1),Prov_Auto!$D$3:$D1000, "&lt;="&amp;EOMONTH(DATE(O$1,O$2,1),0)))</f>
        <v/>
      </c>
      <c r="P187" s="48" t="str">
        <f>IF($D187="","", (SUMIFS(Transacoes!$D$3:$D1000,Transacoes!$C$3:$C1000,$D187,Transacoes!$B$3:$B1000,"C", Transacoes!$A$3:$A1000, "&lt;"&amp;EOMONTH(DATE(P$1,P$2,1),0))-SUMIFS(Transacoes!$D$3:$D1000,Transacoes!$C$3:$C1000,$D187,Transacoes!$B$3:$B1000,"V", Transacoes!$A$3:$A1000, "&lt;"&amp;EOMONTH(DATE(P$1,P$2,1),0)))*SUMIFS(Prov_Auto!$E$3:$E1000, Prov_Auto!$A$3:$A1000, $D187, Prov_Auto!$D$3:$D1000,"&gt;="&amp;DATE(P$1,P$2,1),Prov_Auto!$D$3:$D1000, "&lt;="&amp;EOMONTH(DATE(P$1,P$2,1),0)))</f>
        <v/>
      </c>
      <c r="Q187" s="48" t="str">
        <f>IF($D187="","", (SUMIFS(Transacoes!$D$3:$D1000,Transacoes!$C$3:$C1000,$D187,Transacoes!$B$3:$B1000,"C", Transacoes!$A$3:$A1000, "&lt;"&amp;EOMONTH(DATE(Q$1,Q$2,1),0))-SUMIFS(Transacoes!$D$3:$D1000,Transacoes!$C$3:$C1000,$D187,Transacoes!$B$3:$B1000,"V", Transacoes!$A$3:$A1000, "&lt;"&amp;EOMONTH(DATE(Q$1,Q$2,1),0)))*SUMIFS(Prov_Auto!$E$3:$E1000, Prov_Auto!$A$3:$A1000, $D187, Prov_Auto!$D$3:$D1000,"&gt;="&amp;DATE(Q$1,Q$2,1),Prov_Auto!$D$3:$D1000, "&lt;="&amp;EOMONTH(DATE(Q$1,Q$2,1),0)))</f>
        <v/>
      </c>
      <c r="R187" s="47"/>
    </row>
    <row r="188">
      <c r="A188" s="47"/>
      <c r="B188" s="47"/>
      <c r="C188" s="47"/>
      <c r="D188" s="87"/>
      <c r="E188" s="48" t="str">
        <f>IF($D188="","", (SUMIFS(Transacoes!$D$3:$D1000,Transacoes!$C$3:$C1000,$D188,Transacoes!$B$3:$B1000,"C", Transacoes!$A$3:$A1000, "&lt;"&amp;EOMONTH(DATE(E$1,E$2,1),0))-SUMIFS(Transacoes!$D$3:$D1000,Transacoes!$C$3:$C1000,$D188,Transacoes!$B$3:$B1000,"V", Transacoes!$A$3:$A1000, "&lt;"&amp;EOMONTH(DATE(E$1,E$2,1),0)))*SUMIFS(Prov_Auto!$E$3:$E1000, Prov_Auto!$A$3:$A1000, $D188, Prov_Auto!$D$3:$D1000,"&gt;="&amp;DATE(E$1,E$2,1),Prov_Auto!$D$3:$D1000, "&lt;="&amp;EOMONTH(DATE(E$1,E$2,1),0)))</f>
        <v/>
      </c>
      <c r="F188" s="48" t="str">
        <f>IF($D188="","", (SUMIFS(Transacoes!$D$3:$D1000,Transacoes!$C$3:$C1000,$D188,Transacoes!$B$3:$B1000,"C", Transacoes!$A$3:$A1000, "&lt;"&amp;EOMONTH(DATE(F$1,F$2,1),0))-SUMIFS(Transacoes!$D$3:$D1000,Transacoes!$C$3:$C1000,$D188,Transacoes!$B$3:$B1000,"V", Transacoes!$A$3:$A1000, "&lt;"&amp;EOMONTH(DATE(F$1,F$2,1),0)))*SUMIFS(Prov_Auto!$E$3:$E1000, Prov_Auto!$A$3:$A1000, $D188, Prov_Auto!$D$3:$D1000,"&gt;="&amp;DATE(F$1,F$2,1),Prov_Auto!$D$3:$D1000, "&lt;="&amp;EOMONTH(DATE(F$1,F$2,1),0)))</f>
        <v/>
      </c>
      <c r="G188" s="48" t="str">
        <f>IF($D188="","", (SUMIFS(Transacoes!$D$3:$D1000,Transacoes!$C$3:$C1000,$D188,Transacoes!$B$3:$B1000,"C", Transacoes!$A$3:$A1000, "&lt;"&amp;EOMONTH(DATE(G$1,G$2,1),0))-SUMIFS(Transacoes!$D$3:$D1000,Transacoes!$C$3:$C1000,$D188,Transacoes!$B$3:$B1000,"V", Transacoes!$A$3:$A1000, "&lt;"&amp;EOMONTH(DATE(G$1,G$2,1),0)))*SUMIFS(Prov_Auto!$E$3:$E1000, Prov_Auto!$A$3:$A1000, $D188, Prov_Auto!$D$3:$D1000,"&gt;="&amp;DATE(G$1,G$2,1),Prov_Auto!$D$3:$D1000, "&lt;="&amp;EOMONTH(DATE(G$1,G$2,1),0)))</f>
        <v/>
      </c>
      <c r="H188" s="48" t="str">
        <f>IF($D188="","", (SUMIFS(Transacoes!$D$3:$D1000,Transacoes!$C$3:$C1000,$D188,Transacoes!$B$3:$B1000,"C", Transacoes!$A$3:$A1000, "&lt;"&amp;EOMONTH(DATE(H$1,H$2,1),0))-SUMIFS(Transacoes!$D$3:$D1000,Transacoes!$C$3:$C1000,$D188,Transacoes!$B$3:$B1000,"V", Transacoes!$A$3:$A1000, "&lt;"&amp;EOMONTH(DATE(H$1,H$2,1),0)))*SUMIFS(Prov_Auto!$E$3:$E1000, Prov_Auto!$A$3:$A1000, $D188, Prov_Auto!$D$3:$D1000,"&gt;="&amp;DATE(H$1,H$2,1),Prov_Auto!$D$3:$D1000, "&lt;="&amp;EOMONTH(DATE(H$1,H$2,1),0)))</f>
        <v/>
      </c>
      <c r="I188" s="48" t="str">
        <f>IF($D188="","", (SUMIFS(Transacoes!$D$3:$D1000,Transacoes!$C$3:$C1000,$D188,Transacoes!$B$3:$B1000,"C", Transacoes!$A$3:$A1000, "&lt;"&amp;EOMONTH(DATE(I$1,I$2,1),0))-SUMIFS(Transacoes!$D$3:$D1000,Transacoes!$C$3:$C1000,$D188,Transacoes!$B$3:$B1000,"V", Transacoes!$A$3:$A1000, "&lt;"&amp;EOMONTH(DATE(I$1,I$2,1),0)))*SUMIFS(Prov_Auto!$E$3:$E1000, Prov_Auto!$A$3:$A1000, $D188, Prov_Auto!$D$3:$D1000,"&gt;="&amp;DATE(I$1,I$2,1),Prov_Auto!$D$3:$D1000, "&lt;="&amp;EOMONTH(DATE(I$1,I$2,1),0)))</f>
        <v/>
      </c>
      <c r="J188" s="48" t="str">
        <f>IF($D188="","", (SUMIFS(Transacoes!$D$3:$D1000,Transacoes!$C$3:$C1000,$D188,Transacoes!$B$3:$B1000,"C", Transacoes!$A$3:$A1000, "&lt;"&amp;EOMONTH(DATE(J$1,J$2,1),0))-SUMIFS(Transacoes!$D$3:$D1000,Transacoes!$C$3:$C1000,$D188,Transacoes!$B$3:$B1000,"V", Transacoes!$A$3:$A1000, "&lt;"&amp;EOMONTH(DATE(J$1,J$2,1),0)))*SUMIFS(Prov_Auto!$E$3:$E1000, Prov_Auto!$A$3:$A1000, $D188, Prov_Auto!$D$3:$D1000,"&gt;="&amp;DATE(J$1,J$2,1),Prov_Auto!$D$3:$D1000, "&lt;="&amp;EOMONTH(DATE(J$1,J$2,1),0)))</f>
        <v/>
      </c>
      <c r="K188" s="48" t="str">
        <f>IF($D188="","", (SUMIFS(Transacoes!$D$3:$D1000,Transacoes!$C$3:$C1000,$D188,Transacoes!$B$3:$B1000,"C", Transacoes!$A$3:$A1000, "&lt;"&amp;EOMONTH(DATE(K$1,K$2,1),0))-SUMIFS(Transacoes!$D$3:$D1000,Transacoes!$C$3:$C1000,$D188,Transacoes!$B$3:$B1000,"V", Transacoes!$A$3:$A1000, "&lt;"&amp;EOMONTH(DATE(K$1,K$2,1),0)))*SUMIFS(Prov_Auto!$E$3:$E1000, Prov_Auto!$A$3:$A1000, $D188, Prov_Auto!$D$3:$D1000,"&gt;="&amp;DATE(K$1,K$2,1),Prov_Auto!$D$3:$D1000, "&lt;="&amp;EOMONTH(DATE(K$1,K$2,1),0)))</f>
        <v/>
      </c>
      <c r="L188" s="48" t="str">
        <f>IF($D188="","", (SUMIFS(Transacoes!$D$3:$D1000,Transacoes!$C$3:$C1000,$D188,Transacoes!$B$3:$B1000,"C", Transacoes!$A$3:$A1000, "&lt;"&amp;EOMONTH(DATE(L$1,L$2,1),0))-SUMIFS(Transacoes!$D$3:$D1000,Transacoes!$C$3:$C1000,$D188,Transacoes!$B$3:$B1000,"V", Transacoes!$A$3:$A1000, "&lt;"&amp;EOMONTH(DATE(L$1,L$2,1),0)))*SUMIFS(Prov_Auto!$E$3:$E1000, Prov_Auto!$A$3:$A1000, $D188, Prov_Auto!$D$3:$D1000,"&gt;="&amp;DATE(L$1,L$2,1),Prov_Auto!$D$3:$D1000, "&lt;="&amp;EOMONTH(DATE(L$1,L$2,1),0)))</f>
        <v/>
      </c>
      <c r="M188" s="48" t="str">
        <f>IF($D188="","", (SUMIFS(Transacoes!$D$3:$D1000,Transacoes!$C$3:$C1000,$D188,Transacoes!$B$3:$B1000,"C", Transacoes!$A$3:$A1000, "&lt;"&amp;EOMONTH(DATE(M$1,M$2,1),0))-SUMIFS(Transacoes!$D$3:$D1000,Transacoes!$C$3:$C1000,$D188,Transacoes!$B$3:$B1000,"V", Transacoes!$A$3:$A1000, "&lt;"&amp;EOMONTH(DATE(M$1,M$2,1),0)))*SUMIFS(Prov_Auto!$E$3:$E1000, Prov_Auto!$A$3:$A1000, $D188, Prov_Auto!$D$3:$D1000,"&gt;="&amp;DATE(M$1,M$2,1),Prov_Auto!$D$3:$D1000, "&lt;="&amp;EOMONTH(DATE(M$1,M$2,1),0)))</f>
        <v/>
      </c>
      <c r="N188" s="48" t="str">
        <f>IF($D188="","", (SUMIFS(Transacoes!$D$3:$D1000,Transacoes!$C$3:$C1000,$D188,Transacoes!$B$3:$B1000,"C", Transacoes!$A$3:$A1000, "&lt;"&amp;EOMONTH(DATE(N$1,N$2,1),0))-SUMIFS(Transacoes!$D$3:$D1000,Transacoes!$C$3:$C1000,$D188,Transacoes!$B$3:$B1000,"V", Transacoes!$A$3:$A1000, "&lt;"&amp;EOMONTH(DATE(N$1,N$2,1),0)))*SUMIFS(Prov_Auto!$E$3:$E1000, Prov_Auto!$A$3:$A1000, $D188, Prov_Auto!$D$3:$D1000,"&gt;="&amp;DATE(N$1,N$2,1),Prov_Auto!$D$3:$D1000, "&lt;="&amp;EOMONTH(DATE(N$1,N$2,1),0)))</f>
        <v/>
      </c>
      <c r="O188" s="48" t="str">
        <f>IF($D188="","", (SUMIFS(Transacoes!$D$3:$D1000,Transacoes!$C$3:$C1000,$D188,Transacoes!$B$3:$B1000,"C", Transacoes!$A$3:$A1000, "&lt;"&amp;EOMONTH(DATE(O$1,O$2,1),0))-SUMIFS(Transacoes!$D$3:$D1000,Transacoes!$C$3:$C1000,$D188,Transacoes!$B$3:$B1000,"V", Transacoes!$A$3:$A1000, "&lt;"&amp;EOMONTH(DATE(O$1,O$2,1),0)))*SUMIFS(Prov_Auto!$E$3:$E1000, Prov_Auto!$A$3:$A1000, $D188, Prov_Auto!$D$3:$D1000,"&gt;="&amp;DATE(O$1,O$2,1),Prov_Auto!$D$3:$D1000, "&lt;="&amp;EOMONTH(DATE(O$1,O$2,1),0)))</f>
        <v/>
      </c>
      <c r="P188" s="48" t="str">
        <f>IF($D188="","", (SUMIFS(Transacoes!$D$3:$D1000,Transacoes!$C$3:$C1000,$D188,Transacoes!$B$3:$B1000,"C", Transacoes!$A$3:$A1000, "&lt;"&amp;EOMONTH(DATE(P$1,P$2,1),0))-SUMIFS(Transacoes!$D$3:$D1000,Transacoes!$C$3:$C1000,$D188,Transacoes!$B$3:$B1000,"V", Transacoes!$A$3:$A1000, "&lt;"&amp;EOMONTH(DATE(P$1,P$2,1),0)))*SUMIFS(Prov_Auto!$E$3:$E1000, Prov_Auto!$A$3:$A1000, $D188, Prov_Auto!$D$3:$D1000,"&gt;="&amp;DATE(P$1,P$2,1),Prov_Auto!$D$3:$D1000, "&lt;="&amp;EOMONTH(DATE(P$1,P$2,1),0)))</f>
        <v/>
      </c>
      <c r="Q188" s="48" t="str">
        <f>IF($D188="","", (SUMIFS(Transacoes!$D$3:$D1000,Transacoes!$C$3:$C1000,$D188,Transacoes!$B$3:$B1000,"C", Transacoes!$A$3:$A1000, "&lt;"&amp;EOMONTH(DATE(Q$1,Q$2,1),0))-SUMIFS(Transacoes!$D$3:$D1000,Transacoes!$C$3:$C1000,$D188,Transacoes!$B$3:$B1000,"V", Transacoes!$A$3:$A1000, "&lt;"&amp;EOMONTH(DATE(Q$1,Q$2,1),0)))*SUMIFS(Prov_Auto!$E$3:$E1000, Prov_Auto!$A$3:$A1000, $D188, Prov_Auto!$D$3:$D1000,"&gt;="&amp;DATE(Q$1,Q$2,1),Prov_Auto!$D$3:$D1000, "&lt;="&amp;EOMONTH(DATE(Q$1,Q$2,1),0)))</f>
        <v/>
      </c>
      <c r="R188" s="47"/>
    </row>
    <row r="189">
      <c r="A189" s="47"/>
      <c r="B189" s="47"/>
      <c r="C189" s="47"/>
      <c r="D189" s="87"/>
      <c r="E189" s="48" t="str">
        <f>IF($D189="","", (SUMIFS(Transacoes!$D$3:$D1000,Transacoes!$C$3:$C1000,$D189,Transacoes!$B$3:$B1000,"C", Transacoes!$A$3:$A1000, "&lt;"&amp;EOMONTH(DATE(E$1,E$2,1),0))-SUMIFS(Transacoes!$D$3:$D1000,Transacoes!$C$3:$C1000,$D189,Transacoes!$B$3:$B1000,"V", Transacoes!$A$3:$A1000, "&lt;"&amp;EOMONTH(DATE(E$1,E$2,1),0)))*SUMIFS(Prov_Auto!$E$3:$E1000, Prov_Auto!$A$3:$A1000, $D189, Prov_Auto!$D$3:$D1000,"&gt;="&amp;DATE(E$1,E$2,1),Prov_Auto!$D$3:$D1000, "&lt;="&amp;EOMONTH(DATE(E$1,E$2,1),0)))</f>
        <v/>
      </c>
      <c r="F189" s="48" t="str">
        <f>IF($D189="","", (SUMIFS(Transacoes!$D$3:$D1000,Transacoes!$C$3:$C1000,$D189,Transacoes!$B$3:$B1000,"C", Transacoes!$A$3:$A1000, "&lt;"&amp;EOMONTH(DATE(F$1,F$2,1),0))-SUMIFS(Transacoes!$D$3:$D1000,Transacoes!$C$3:$C1000,$D189,Transacoes!$B$3:$B1000,"V", Transacoes!$A$3:$A1000, "&lt;"&amp;EOMONTH(DATE(F$1,F$2,1),0)))*SUMIFS(Prov_Auto!$E$3:$E1000, Prov_Auto!$A$3:$A1000, $D189, Prov_Auto!$D$3:$D1000,"&gt;="&amp;DATE(F$1,F$2,1),Prov_Auto!$D$3:$D1000, "&lt;="&amp;EOMONTH(DATE(F$1,F$2,1),0)))</f>
        <v/>
      </c>
      <c r="G189" s="48" t="str">
        <f>IF($D189="","", (SUMIFS(Transacoes!$D$3:$D1000,Transacoes!$C$3:$C1000,$D189,Transacoes!$B$3:$B1000,"C", Transacoes!$A$3:$A1000, "&lt;"&amp;EOMONTH(DATE(G$1,G$2,1),0))-SUMIFS(Transacoes!$D$3:$D1000,Transacoes!$C$3:$C1000,$D189,Transacoes!$B$3:$B1000,"V", Transacoes!$A$3:$A1000, "&lt;"&amp;EOMONTH(DATE(G$1,G$2,1),0)))*SUMIFS(Prov_Auto!$E$3:$E1000, Prov_Auto!$A$3:$A1000, $D189, Prov_Auto!$D$3:$D1000,"&gt;="&amp;DATE(G$1,G$2,1),Prov_Auto!$D$3:$D1000, "&lt;="&amp;EOMONTH(DATE(G$1,G$2,1),0)))</f>
        <v/>
      </c>
      <c r="H189" s="48" t="str">
        <f>IF($D189="","", (SUMIFS(Transacoes!$D$3:$D1000,Transacoes!$C$3:$C1000,$D189,Transacoes!$B$3:$B1000,"C", Transacoes!$A$3:$A1000, "&lt;"&amp;EOMONTH(DATE(H$1,H$2,1),0))-SUMIFS(Transacoes!$D$3:$D1000,Transacoes!$C$3:$C1000,$D189,Transacoes!$B$3:$B1000,"V", Transacoes!$A$3:$A1000, "&lt;"&amp;EOMONTH(DATE(H$1,H$2,1),0)))*SUMIFS(Prov_Auto!$E$3:$E1000, Prov_Auto!$A$3:$A1000, $D189, Prov_Auto!$D$3:$D1000,"&gt;="&amp;DATE(H$1,H$2,1),Prov_Auto!$D$3:$D1000, "&lt;="&amp;EOMONTH(DATE(H$1,H$2,1),0)))</f>
        <v/>
      </c>
      <c r="I189" s="48" t="str">
        <f>IF($D189="","", (SUMIFS(Transacoes!$D$3:$D1000,Transacoes!$C$3:$C1000,$D189,Transacoes!$B$3:$B1000,"C", Transacoes!$A$3:$A1000, "&lt;"&amp;EOMONTH(DATE(I$1,I$2,1),0))-SUMIFS(Transacoes!$D$3:$D1000,Transacoes!$C$3:$C1000,$D189,Transacoes!$B$3:$B1000,"V", Transacoes!$A$3:$A1000, "&lt;"&amp;EOMONTH(DATE(I$1,I$2,1),0)))*SUMIFS(Prov_Auto!$E$3:$E1000, Prov_Auto!$A$3:$A1000, $D189, Prov_Auto!$D$3:$D1000,"&gt;="&amp;DATE(I$1,I$2,1),Prov_Auto!$D$3:$D1000, "&lt;="&amp;EOMONTH(DATE(I$1,I$2,1),0)))</f>
        <v/>
      </c>
      <c r="J189" s="48" t="str">
        <f>IF($D189="","", (SUMIFS(Transacoes!$D$3:$D1000,Transacoes!$C$3:$C1000,$D189,Transacoes!$B$3:$B1000,"C", Transacoes!$A$3:$A1000, "&lt;"&amp;EOMONTH(DATE(J$1,J$2,1),0))-SUMIFS(Transacoes!$D$3:$D1000,Transacoes!$C$3:$C1000,$D189,Transacoes!$B$3:$B1000,"V", Transacoes!$A$3:$A1000, "&lt;"&amp;EOMONTH(DATE(J$1,J$2,1),0)))*SUMIFS(Prov_Auto!$E$3:$E1000, Prov_Auto!$A$3:$A1000, $D189, Prov_Auto!$D$3:$D1000,"&gt;="&amp;DATE(J$1,J$2,1),Prov_Auto!$D$3:$D1000, "&lt;="&amp;EOMONTH(DATE(J$1,J$2,1),0)))</f>
        <v/>
      </c>
      <c r="K189" s="48" t="str">
        <f>IF($D189="","", (SUMIFS(Transacoes!$D$3:$D1000,Transacoes!$C$3:$C1000,$D189,Transacoes!$B$3:$B1000,"C", Transacoes!$A$3:$A1000, "&lt;"&amp;EOMONTH(DATE(K$1,K$2,1),0))-SUMIFS(Transacoes!$D$3:$D1000,Transacoes!$C$3:$C1000,$D189,Transacoes!$B$3:$B1000,"V", Transacoes!$A$3:$A1000, "&lt;"&amp;EOMONTH(DATE(K$1,K$2,1),0)))*SUMIFS(Prov_Auto!$E$3:$E1000, Prov_Auto!$A$3:$A1000, $D189, Prov_Auto!$D$3:$D1000,"&gt;="&amp;DATE(K$1,K$2,1),Prov_Auto!$D$3:$D1000, "&lt;="&amp;EOMONTH(DATE(K$1,K$2,1),0)))</f>
        <v/>
      </c>
      <c r="L189" s="48" t="str">
        <f>IF($D189="","", (SUMIFS(Transacoes!$D$3:$D1000,Transacoes!$C$3:$C1000,$D189,Transacoes!$B$3:$B1000,"C", Transacoes!$A$3:$A1000, "&lt;"&amp;EOMONTH(DATE(L$1,L$2,1),0))-SUMIFS(Transacoes!$D$3:$D1000,Transacoes!$C$3:$C1000,$D189,Transacoes!$B$3:$B1000,"V", Transacoes!$A$3:$A1000, "&lt;"&amp;EOMONTH(DATE(L$1,L$2,1),0)))*SUMIFS(Prov_Auto!$E$3:$E1000, Prov_Auto!$A$3:$A1000, $D189, Prov_Auto!$D$3:$D1000,"&gt;="&amp;DATE(L$1,L$2,1),Prov_Auto!$D$3:$D1000, "&lt;="&amp;EOMONTH(DATE(L$1,L$2,1),0)))</f>
        <v/>
      </c>
      <c r="M189" s="48" t="str">
        <f>IF($D189="","", (SUMIFS(Transacoes!$D$3:$D1000,Transacoes!$C$3:$C1000,$D189,Transacoes!$B$3:$B1000,"C", Transacoes!$A$3:$A1000, "&lt;"&amp;EOMONTH(DATE(M$1,M$2,1),0))-SUMIFS(Transacoes!$D$3:$D1000,Transacoes!$C$3:$C1000,$D189,Transacoes!$B$3:$B1000,"V", Transacoes!$A$3:$A1000, "&lt;"&amp;EOMONTH(DATE(M$1,M$2,1),0)))*SUMIFS(Prov_Auto!$E$3:$E1000, Prov_Auto!$A$3:$A1000, $D189, Prov_Auto!$D$3:$D1000,"&gt;="&amp;DATE(M$1,M$2,1),Prov_Auto!$D$3:$D1000, "&lt;="&amp;EOMONTH(DATE(M$1,M$2,1),0)))</f>
        <v/>
      </c>
      <c r="N189" s="48" t="str">
        <f>IF($D189="","", (SUMIFS(Transacoes!$D$3:$D1000,Transacoes!$C$3:$C1000,$D189,Transacoes!$B$3:$B1000,"C", Transacoes!$A$3:$A1000, "&lt;"&amp;EOMONTH(DATE(N$1,N$2,1),0))-SUMIFS(Transacoes!$D$3:$D1000,Transacoes!$C$3:$C1000,$D189,Transacoes!$B$3:$B1000,"V", Transacoes!$A$3:$A1000, "&lt;"&amp;EOMONTH(DATE(N$1,N$2,1),0)))*SUMIFS(Prov_Auto!$E$3:$E1000, Prov_Auto!$A$3:$A1000, $D189, Prov_Auto!$D$3:$D1000,"&gt;="&amp;DATE(N$1,N$2,1),Prov_Auto!$D$3:$D1000, "&lt;="&amp;EOMONTH(DATE(N$1,N$2,1),0)))</f>
        <v/>
      </c>
      <c r="O189" s="48" t="str">
        <f>IF($D189="","", (SUMIFS(Transacoes!$D$3:$D1000,Transacoes!$C$3:$C1000,$D189,Transacoes!$B$3:$B1000,"C", Transacoes!$A$3:$A1000, "&lt;"&amp;EOMONTH(DATE(O$1,O$2,1),0))-SUMIFS(Transacoes!$D$3:$D1000,Transacoes!$C$3:$C1000,$D189,Transacoes!$B$3:$B1000,"V", Transacoes!$A$3:$A1000, "&lt;"&amp;EOMONTH(DATE(O$1,O$2,1),0)))*SUMIFS(Prov_Auto!$E$3:$E1000, Prov_Auto!$A$3:$A1000, $D189, Prov_Auto!$D$3:$D1000,"&gt;="&amp;DATE(O$1,O$2,1),Prov_Auto!$D$3:$D1000, "&lt;="&amp;EOMONTH(DATE(O$1,O$2,1),0)))</f>
        <v/>
      </c>
      <c r="P189" s="48" t="str">
        <f>IF($D189="","", (SUMIFS(Transacoes!$D$3:$D1000,Transacoes!$C$3:$C1000,$D189,Transacoes!$B$3:$B1000,"C", Transacoes!$A$3:$A1000, "&lt;"&amp;EOMONTH(DATE(P$1,P$2,1),0))-SUMIFS(Transacoes!$D$3:$D1000,Transacoes!$C$3:$C1000,$D189,Transacoes!$B$3:$B1000,"V", Transacoes!$A$3:$A1000, "&lt;"&amp;EOMONTH(DATE(P$1,P$2,1),0)))*SUMIFS(Prov_Auto!$E$3:$E1000, Prov_Auto!$A$3:$A1000, $D189, Prov_Auto!$D$3:$D1000,"&gt;="&amp;DATE(P$1,P$2,1),Prov_Auto!$D$3:$D1000, "&lt;="&amp;EOMONTH(DATE(P$1,P$2,1),0)))</f>
        <v/>
      </c>
      <c r="Q189" s="48" t="str">
        <f>IF($D189="","", (SUMIFS(Transacoes!$D$3:$D1000,Transacoes!$C$3:$C1000,$D189,Transacoes!$B$3:$B1000,"C", Transacoes!$A$3:$A1000, "&lt;"&amp;EOMONTH(DATE(Q$1,Q$2,1),0))-SUMIFS(Transacoes!$D$3:$D1000,Transacoes!$C$3:$C1000,$D189,Transacoes!$B$3:$B1000,"V", Transacoes!$A$3:$A1000, "&lt;"&amp;EOMONTH(DATE(Q$1,Q$2,1),0)))*SUMIFS(Prov_Auto!$E$3:$E1000, Prov_Auto!$A$3:$A1000, $D189, Prov_Auto!$D$3:$D1000,"&gt;="&amp;DATE(Q$1,Q$2,1),Prov_Auto!$D$3:$D1000, "&lt;="&amp;EOMONTH(DATE(Q$1,Q$2,1),0)))</f>
        <v/>
      </c>
      <c r="R189" s="47"/>
    </row>
    <row r="190">
      <c r="A190" s="47"/>
      <c r="B190" s="47"/>
      <c r="C190" s="47"/>
      <c r="D190" s="87"/>
      <c r="E190" s="48" t="str">
        <f>IF($D190="","", (SUMIFS(Transacoes!$D$3:$D1000,Transacoes!$C$3:$C1000,$D190,Transacoes!$B$3:$B1000,"C", Transacoes!$A$3:$A1000, "&lt;"&amp;EOMONTH(DATE(E$1,E$2,1),0))-SUMIFS(Transacoes!$D$3:$D1000,Transacoes!$C$3:$C1000,$D190,Transacoes!$B$3:$B1000,"V", Transacoes!$A$3:$A1000, "&lt;"&amp;EOMONTH(DATE(E$1,E$2,1),0)))*SUMIFS(Prov_Auto!$E$3:$E1000, Prov_Auto!$A$3:$A1000, $D190, Prov_Auto!$D$3:$D1000,"&gt;="&amp;DATE(E$1,E$2,1),Prov_Auto!$D$3:$D1000, "&lt;="&amp;EOMONTH(DATE(E$1,E$2,1),0)))</f>
        <v/>
      </c>
      <c r="F190" s="48" t="str">
        <f>IF($D190="","", (SUMIFS(Transacoes!$D$3:$D1000,Transacoes!$C$3:$C1000,$D190,Transacoes!$B$3:$B1000,"C", Transacoes!$A$3:$A1000, "&lt;"&amp;EOMONTH(DATE(F$1,F$2,1),0))-SUMIFS(Transacoes!$D$3:$D1000,Transacoes!$C$3:$C1000,$D190,Transacoes!$B$3:$B1000,"V", Transacoes!$A$3:$A1000, "&lt;"&amp;EOMONTH(DATE(F$1,F$2,1),0)))*SUMIFS(Prov_Auto!$E$3:$E1000, Prov_Auto!$A$3:$A1000, $D190, Prov_Auto!$D$3:$D1000,"&gt;="&amp;DATE(F$1,F$2,1),Prov_Auto!$D$3:$D1000, "&lt;="&amp;EOMONTH(DATE(F$1,F$2,1),0)))</f>
        <v/>
      </c>
      <c r="G190" s="48" t="str">
        <f>IF($D190="","", (SUMIFS(Transacoes!$D$3:$D1000,Transacoes!$C$3:$C1000,$D190,Transacoes!$B$3:$B1000,"C", Transacoes!$A$3:$A1000, "&lt;"&amp;EOMONTH(DATE(G$1,G$2,1),0))-SUMIFS(Transacoes!$D$3:$D1000,Transacoes!$C$3:$C1000,$D190,Transacoes!$B$3:$B1000,"V", Transacoes!$A$3:$A1000, "&lt;"&amp;EOMONTH(DATE(G$1,G$2,1),0)))*SUMIFS(Prov_Auto!$E$3:$E1000, Prov_Auto!$A$3:$A1000, $D190, Prov_Auto!$D$3:$D1000,"&gt;="&amp;DATE(G$1,G$2,1),Prov_Auto!$D$3:$D1000, "&lt;="&amp;EOMONTH(DATE(G$1,G$2,1),0)))</f>
        <v/>
      </c>
      <c r="H190" s="48" t="str">
        <f>IF($D190="","", (SUMIFS(Transacoes!$D$3:$D1000,Transacoes!$C$3:$C1000,$D190,Transacoes!$B$3:$B1000,"C", Transacoes!$A$3:$A1000, "&lt;"&amp;EOMONTH(DATE(H$1,H$2,1),0))-SUMIFS(Transacoes!$D$3:$D1000,Transacoes!$C$3:$C1000,$D190,Transacoes!$B$3:$B1000,"V", Transacoes!$A$3:$A1000, "&lt;"&amp;EOMONTH(DATE(H$1,H$2,1),0)))*SUMIFS(Prov_Auto!$E$3:$E1000, Prov_Auto!$A$3:$A1000, $D190, Prov_Auto!$D$3:$D1000,"&gt;="&amp;DATE(H$1,H$2,1),Prov_Auto!$D$3:$D1000, "&lt;="&amp;EOMONTH(DATE(H$1,H$2,1),0)))</f>
        <v/>
      </c>
      <c r="I190" s="48" t="str">
        <f>IF($D190="","", (SUMIFS(Transacoes!$D$3:$D1000,Transacoes!$C$3:$C1000,$D190,Transacoes!$B$3:$B1000,"C", Transacoes!$A$3:$A1000, "&lt;"&amp;EOMONTH(DATE(I$1,I$2,1),0))-SUMIFS(Transacoes!$D$3:$D1000,Transacoes!$C$3:$C1000,$D190,Transacoes!$B$3:$B1000,"V", Transacoes!$A$3:$A1000, "&lt;"&amp;EOMONTH(DATE(I$1,I$2,1),0)))*SUMIFS(Prov_Auto!$E$3:$E1000, Prov_Auto!$A$3:$A1000, $D190, Prov_Auto!$D$3:$D1000,"&gt;="&amp;DATE(I$1,I$2,1),Prov_Auto!$D$3:$D1000, "&lt;="&amp;EOMONTH(DATE(I$1,I$2,1),0)))</f>
        <v/>
      </c>
      <c r="J190" s="48" t="str">
        <f>IF($D190="","", (SUMIFS(Transacoes!$D$3:$D1000,Transacoes!$C$3:$C1000,$D190,Transacoes!$B$3:$B1000,"C", Transacoes!$A$3:$A1000, "&lt;"&amp;EOMONTH(DATE(J$1,J$2,1),0))-SUMIFS(Transacoes!$D$3:$D1000,Transacoes!$C$3:$C1000,$D190,Transacoes!$B$3:$B1000,"V", Transacoes!$A$3:$A1000, "&lt;"&amp;EOMONTH(DATE(J$1,J$2,1),0)))*SUMIFS(Prov_Auto!$E$3:$E1000, Prov_Auto!$A$3:$A1000, $D190, Prov_Auto!$D$3:$D1000,"&gt;="&amp;DATE(J$1,J$2,1),Prov_Auto!$D$3:$D1000, "&lt;="&amp;EOMONTH(DATE(J$1,J$2,1),0)))</f>
        <v/>
      </c>
      <c r="K190" s="48" t="str">
        <f>IF($D190="","", (SUMIFS(Transacoes!$D$3:$D1000,Transacoes!$C$3:$C1000,$D190,Transacoes!$B$3:$B1000,"C", Transacoes!$A$3:$A1000, "&lt;"&amp;EOMONTH(DATE(K$1,K$2,1),0))-SUMIFS(Transacoes!$D$3:$D1000,Transacoes!$C$3:$C1000,$D190,Transacoes!$B$3:$B1000,"V", Transacoes!$A$3:$A1000, "&lt;"&amp;EOMONTH(DATE(K$1,K$2,1),0)))*SUMIFS(Prov_Auto!$E$3:$E1000, Prov_Auto!$A$3:$A1000, $D190, Prov_Auto!$D$3:$D1000,"&gt;="&amp;DATE(K$1,K$2,1),Prov_Auto!$D$3:$D1000, "&lt;="&amp;EOMONTH(DATE(K$1,K$2,1),0)))</f>
        <v/>
      </c>
      <c r="L190" s="48" t="str">
        <f>IF($D190="","", (SUMIFS(Transacoes!$D$3:$D1000,Transacoes!$C$3:$C1000,$D190,Transacoes!$B$3:$B1000,"C", Transacoes!$A$3:$A1000, "&lt;"&amp;EOMONTH(DATE(L$1,L$2,1),0))-SUMIFS(Transacoes!$D$3:$D1000,Transacoes!$C$3:$C1000,$D190,Transacoes!$B$3:$B1000,"V", Transacoes!$A$3:$A1000, "&lt;"&amp;EOMONTH(DATE(L$1,L$2,1),0)))*SUMIFS(Prov_Auto!$E$3:$E1000, Prov_Auto!$A$3:$A1000, $D190, Prov_Auto!$D$3:$D1000,"&gt;="&amp;DATE(L$1,L$2,1),Prov_Auto!$D$3:$D1000, "&lt;="&amp;EOMONTH(DATE(L$1,L$2,1),0)))</f>
        <v/>
      </c>
      <c r="M190" s="48" t="str">
        <f>IF($D190="","", (SUMIFS(Transacoes!$D$3:$D1000,Transacoes!$C$3:$C1000,$D190,Transacoes!$B$3:$B1000,"C", Transacoes!$A$3:$A1000, "&lt;"&amp;EOMONTH(DATE(M$1,M$2,1),0))-SUMIFS(Transacoes!$D$3:$D1000,Transacoes!$C$3:$C1000,$D190,Transacoes!$B$3:$B1000,"V", Transacoes!$A$3:$A1000, "&lt;"&amp;EOMONTH(DATE(M$1,M$2,1),0)))*SUMIFS(Prov_Auto!$E$3:$E1000, Prov_Auto!$A$3:$A1000, $D190, Prov_Auto!$D$3:$D1000,"&gt;="&amp;DATE(M$1,M$2,1),Prov_Auto!$D$3:$D1000, "&lt;="&amp;EOMONTH(DATE(M$1,M$2,1),0)))</f>
        <v/>
      </c>
      <c r="N190" s="48" t="str">
        <f>IF($D190="","", (SUMIFS(Transacoes!$D$3:$D1000,Transacoes!$C$3:$C1000,$D190,Transacoes!$B$3:$B1000,"C", Transacoes!$A$3:$A1000, "&lt;"&amp;EOMONTH(DATE(N$1,N$2,1),0))-SUMIFS(Transacoes!$D$3:$D1000,Transacoes!$C$3:$C1000,$D190,Transacoes!$B$3:$B1000,"V", Transacoes!$A$3:$A1000, "&lt;"&amp;EOMONTH(DATE(N$1,N$2,1),0)))*SUMIFS(Prov_Auto!$E$3:$E1000, Prov_Auto!$A$3:$A1000, $D190, Prov_Auto!$D$3:$D1000,"&gt;="&amp;DATE(N$1,N$2,1),Prov_Auto!$D$3:$D1000, "&lt;="&amp;EOMONTH(DATE(N$1,N$2,1),0)))</f>
        <v/>
      </c>
      <c r="O190" s="48" t="str">
        <f>IF($D190="","", (SUMIFS(Transacoes!$D$3:$D1000,Transacoes!$C$3:$C1000,$D190,Transacoes!$B$3:$B1000,"C", Transacoes!$A$3:$A1000, "&lt;"&amp;EOMONTH(DATE(O$1,O$2,1),0))-SUMIFS(Transacoes!$D$3:$D1000,Transacoes!$C$3:$C1000,$D190,Transacoes!$B$3:$B1000,"V", Transacoes!$A$3:$A1000, "&lt;"&amp;EOMONTH(DATE(O$1,O$2,1),0)))*SUMIFS(Prov_Auto!$E$3:$E1000, Prov_Auto!$A$3:$A1000, $D190, Prov_Auto!$D$3:$D1000,"&gt;="&amp;DATE(O$1,O$2,1),Prov_Auto!$D$3:$D1000, "&lt;="&amp;EOMONTH(DATE(O$1,O$2,1),0)))</f>
        <v/>
      </c>
      <c r="P190" s="48" t="str">
        <f>IF($D190="","", (SUMIFS(Transacoes!$D$3:$D1000,Transacoes!$C$3:$C1000,$D190,Transacoes!$B$3:$B1000,"C", Transacoes!$A$3:$A1000, "&lt;"&amp;EOMONTH(DATE(P$1,P$2,1),0))-SUMIFS(Transacoes!$D$3:$D1000,Transacoes!$C$3:$C1000,$D190,Transacoes!$B$3:$B1000,"V", Transacoes!$A$3:$A1000, "&lt;"&amp;EOMONTH(DATE(P$1,P$2,1),0)))*SUMIFS(Prov_Auto!$E$3:$E1000, Prov_Auto!$A$3:$A1000, $D190, Prov_Auto!$D$3:$D1000,"&gt;="&amp;DATE(P$1,P$2,1),Prov_Auto!$D$3:$D1000, "&lt;="&amp;EOMONTH(DATE(P$1,P$2,1),0)))</f>
        <v/>
      </c>
      <c r="Q190" s="48" t="str">
        <f>IF($D190="","", (SUMIFS(Transacoes!$D$3:$D1000,Transacoes!$C$3:$C1000,$D190,Transacoes!$B$3:$B1000,"C", Transacoes!$A$3:$A1000, "&lt;"&amp;EOMONTH(DATE(Q$1,Q$2,1),0))-SUMIFS(Transacoes!$D$3:$D1000,Transacoes!$C$3:$C1000,$D190,Transacoes!$B$3:$B1000,"V", Transacoes!$A$3:$A1000, "&lt;"&amp;EOMONTH(DATE(Q$1,Q$2,1),0)))*SUMIFS(Prov_Auto!$E$3:$E1000, Prov_Auto!$A$3:$A1000, $D190, Prov_Auto!$D$3:$D1000,"&gt;="&amp;DATE(Q$1,Q$2,1),Prov_Auto!$D$3:$D1000, "&lt;="&amp;EOMONTH(DATE(Q$1,Q$2,1),0)))</f>
        <v/>
      </c>
      <c r="R190" s="47"/>
    </row>
    <row r="191">
      <c r="A191" s="47"/>
      <c r="B191" s="47"/>
      <c r="C191" s="47"/>
      <c r="D191" s="87"/>
      <c r="E191" s="48" t="str">
        <f>IF($D191="","", (SUMIFS(Transacoes!$D$3:$D1000,Transacoes!$C$3:$C1000,$D191,Transacoes!$B$3:$B1000,"C", Transacoes!$A$3:$A1000, "&lt;"&amp;EOMONTH(DATE(E$1,E$2,1),0))-SUMIFS(Transacoes!$D$3:$D1000,Transacoes!$C$3:$C1000,$D191,Transacoes!$B$3:$B1000,"V", Transacoes!$A$3:$A1000, "&lt;"&amp;EOMONTH(DATE(E$1,E$2,1),0)))*SUMIFS(Prov_Auto!$E$3:$E1000, Prov_Auto!$A$3:$A1000, $D191, Prov_Auto!$D$3:$D1000,"&gt;="&amp;DATE(E$1,E$2,1),Prov_Auto!$D$3:$D1000, "&lt;="&amp;EOMONTH(DATE(E$1,E$2,1),0)))</f>
        <v/>
      </c>
      <c r="F191" s="48" t="str">
        <f>IF($D191="","", (SUMIFS(Transacoes!$D$3:$D1000,Transacoes!$C$3:$C1000,$D191,Transacoes!$B$3:$B1000,"C", Transacoes!$A$3:$A1000, "&lt;"&amp;EOMONTH(DATE(F$1,F$2,1),0))-SUMIFS(Transacoes!$D$3:$D1000,Transacoes!$C$3:$C1000,$D191,Transacoes!$B$3:$B1000,"V", Transacoes!$A$3:$A1000, "&lt;"&amp;EOMONTH(DATE(F$1,F$2,1),0)))*SUMIFS(Prov_Auto!$E$3:$E1000, Prov_Auto!$A$3:$A1000, $D191, Prov_Auto!$D$3:$D1000,"&gt;="&amp;DATE(F$1,F$2,1),Prov_Auto!$D$3:$D1000, "&lt;="&amp;EOMONTH(DATE(F$1,F$2,1),0)))</f>
        <v/>
      </c>
      <c r="G191" s="48" t="str">
        <f>IF($D191="","", (SUMIFS(Transacoes!$D$3:$D1000,Transacoes!$C$3:$C1000,$D191,Transacoes!$B$3:$B1000,"C", Transacoes!$A$3:$A1000, "&lt;"&amp;EOMONTH(DATE(G$1,G$2,1),0))-SUMIFS(Transacoes!$D$3:$D1000,Transacoes!$C$3:$C1000,$D191,Transacoes!$B$3:$B1000,"V", Transacoes!$A$3:$A1000, "&lt;"&amp;EOMONTH(DATE(G$1,G$2,1),0)))*SUMIFS(Prov_Auto!$E$3:$E1000, Prov_Auto!$A$3:$A1000, $D191, Prov_Auto!$D$3:$D1000,"&gt;="&amp;DATE(G$1,G$2,1),Prov_Auto!$D$3:$D1000, "&lt;="&amp;EOMONTH(DATE(G$1,G$2,1),0)))</f>
        <v/>
      </c>
      <c r="H191" s="48" t="str">
        <f>IF($D191="","", (SUMIFS(Transacoes!$D$3:$D1000,Transacoes!$C$3:$C1000,$D191,Transacoes!$B$3:$B1000,"C", Transacoes!$A$3:$A1000, "&lt;"&amp;EOMONTH(DATE(H$1,H$2,1),0))-SUMIFS(Transacoes!$D$3:$D1000,Transacoes!$C$3:$C1000,$D191,Transacoes!$B$3:$B1000,"V", Transacoes!$A$3:$A1000, "&lt;"&amp;EOMONTH(DATE(H$1,H$2,1),0)))*SUMIFS(Prov_Auto!$E$3:$E1000, Prov_Auto!$A$3:$A1000, $D191, Prov_Auto!$D$3:$D1000,"&gt;="&amp;DATE(H$1,H$2,1),Prov_Auto!$D$3:$D1000, "&lt;="&amp;EOMONTH(DATE(H$1,H$2,1),0)))</f>
        <v/>
      </c>
      <c r="I191" s="48" t="str">
        <f>IF($D191="","", (SUMIFS(Transacoes!$D$3:$D1000,Transacoes!$C$3:$C1000,$D191,Transacoes!$B$3:$B1000,"C", Transacoes!$A$3:$A1000, "&lt;"&amp;EOMONTH(DATE(I$1,I$2,1),0))-SUMIFS(Transacoes!$D$3:$D1000,Transacoes!$C$3:$C1000,$D191,Transacoes!$B$3:$B1000,"V", Transacoes!$A$3:$A1000, "&lt;"&amp;EOMONTH(DATE(I$1,I$2,1),0)))*SUMIFS(Prov_Auto!$E$3:$E1000, Prov_Auto!$A$3:$A1000, $D191, Prov_Auto!$D$3:$D1000,"&gt;="&amp;DATE(I$1,I$2,1),Prov_Auto!$D$3:$D1000, "&lt;="&amp;EOMONTH(DATE(I$1,I$2,1),0)))</f>
        <v/>
      </c>
      <c r="J191" s="48" t="str">
        <f>IF($D191="","", (SUMIFS(Transacoes!$D$3:$D1000,Transacoes!$C$3:$C1000,$D191,Transacoes!$B$3:$B1000,"C", Transacoes!$A$3:$A1000, "&lt;"&amp;EOMONTH(DATE(J$1,J$2,1),0))-SUMIFS(Transacoes!$D$3:$D1000,Transacoes!$C$3:$C1000,$D191,Transacoes!$B$3:$B1000,"V", Transacoes!$A$3:$A1000, "&lt;"&amp;EOMONTH(DATE(J$1,J$2,1),0)))*SUMIFS(Prov_Auto!$E$3:$E1000, Prov_Auto!$A$3:$A1000, $D191, Prov_Auto!$D$3:$D1000,"&gt;="&amp;DATE(J$1,J$2,1),Prov_Auto!$D$3:$D1000, "&lt;="&amp;EOMONTH(DATE(J$1,J$2,1),0)))</f>
        <v/>
      </c>
      <c r="K191" s="48" t="str">
        <f>IF($D191="","", (SUMIFS(Transacoes!$D$3:$D1000,Transacoes!$C$3:$C1000,$D191,Transacoes!$B$3:$B1000,"C", Transacoes!$A$3:$A1000, "&lt;"&amp;EOMONTH(DATE(K$1,K$2,1),0))-SUMIFS(Transacoes!$D$3:$D1000,Transacoes!$C$3:$C1000,$D191,Transacoes!$B$3:$B1000,"V", Transacoes!$A$3:$A1000, "&lt;"&amp;EOMONTH(DATE(K$1,K$2,1),0)))*SUMIFS(Prov_Auto!$E$3:$E1000, Prov_Auto!$A$3:$A1000, $D191, Prov_Auto!$D$3:$D1000,"&gt;="&amp;DATE(K$1,K$2,1),Prov_Auto!$D$3:$D1000, "&lt;="&amp;EOMONTH(DATE(K$1,K$2,1),0)))</f>
        <v/>
      </c>
      <c r="L191" s="48" t="str">
        <f>IF($D191="","", (SUMIFS(Transacoes!$D$3:$D1000,Transacoes!$C$3:$C1000,$D191,Transacoes!$B$3:$B1000,"C", Transacoes!$A$3:$A1000, "&lt;"&amp;EOMONTH(DATE(L$1,L$2,1),0))-SUMIFS(Transacoes!$D$3:$D1000,Transacoes!$C$3:$C1000,$D191,Transacoes!$B$3:$B1000,"V", Transacoes!$A$3:$A1000, "&lt;"&amp;EOMONTH(DATE(L$1,L$2,1),0)))*SUMIFS(Prov_Auto!$E$3:$E1000, Prov_Auto!$A$3:$A1000, $D191, Prov_Auto!$D$3:$D1000,"&gt;="&amp;DATE(L$1,L$2,1),Prov_Auto!$D$3:$D1000, "&lt;="&amp;EOMONTH(DATE(L$1,L$2,1),0)))</f>
        <v/>
      </c>
      <c r="M191" s="48" t="str">
        <f>IF($D191="","", (SUMIFS(Transacoes!$D$3:$D1000,Transacoes!$C$3:$C1000,$D191,Transacoes!$B$3:$B1000,"C", Transacoes!$A$3:$A1000, "&lt;"&amp;EOMONTH(DATE(M$1,M$2,1),0))-SUMIFS(Transacoes!$D$3:$D1000,Transacoes!$C$3:$C1000,$D191,Transacoes!$B$3:$B1000,"V", Transacoes!$A$3:$A1000, "&lt;"&amp;EOMONTH(DATE(M$1,M$2,1),0)))*SUMIFS(Prov_Auto!$E$3:$E1000, Prov_Auto!$A$3:$A1000, $D191, Prov_Auto!$D$3:$D1000,"&gt;="&amp;DATE(M$1,M$2,1),Prov_Auto!$D$3:$D1000, "&lt;="&amp;EOMONTH(DATE(M$1,M$2,1),0)))</f>
        <v/>
      </c>
      <c r="N191" s="48" t="str">
        <f>IF($D191="","", (SUMIFS(Transacoes!$D$3:$D1000,Transacoes!$C$3:$C1000,$D191,Transacoes!$B$3:$B1000,"C", Transacoes!$A$3:$A1000, "&lt;"&amp;EOMONTH(DATE(N$1,N$2,1),0))-SUMIFS(Transacoes!$D$3:$D1000,Transacoes!$C$3:$C1000,$D191,Transacoes!$B$3:$B1000,"V", Transacoes!$A$3:$A1000, "&lt;"&amp;EOMONTH(DATE(N$1,N$2,1),0)))*SUMIFS(Prov_Auto!$E$3:$E1000, Prov_Auto!$A$3:$A1000, $D191, Prov_Auto!$D$3:$D1000,"&gt;="&amp;DATE(N$1,N$2,1),Prov_Auto!$D$3:$D1000, "&lt;="&amp;EOMONTH(DATE(N$1,N$2,1),0)))</f>
        <v/>
      </c>
      <c r="O191" s="48" t="str">
        <f>IF($D191="","", (SUMIFS(Transacoes!$D$3:$D1000,Transacoes!$C$3:$C1000,$D191,Transacoes!$B$3:$B1000,"C", Transacoes!$A$3:$A1000, "&lt;"&amp;EOMONTH(DATE(O$1,O$2,1),0))-SUMIFS(Transacoes!$D$3:$D1000,Transacoes!$C$3:$C1000,$D191,Transacoes!$B$3:$B1000,"V", Transacoes!$A$3:$A1000, "&lt;"&amp;EOMONTH(DATE(O$1,O$2,1),0)))*SUMIFS(Prov_Auto!$E$3:$E1000, Prov_Auto!$A$3:$A1000, $D191, Prov_Auto!$D$3:$D1000,"&gt;="&amp;DATE(O$1,O$2,1),Prov_Auto!$D$3:$D1000, "&lt;="&amp;EOMONTH(DATE(O$1,O$2,1),0)))</f>
        <v/>
      </c>
      <c r="P191" s="48" t="str">
        <f>IF($D191="","", (SUMIFS(Transacoes!$D$3:$D1000,Transacoes!$C$3:$C1000,$D191,Transacoes!$B$3:$B1000,"C", Transacoes!$A$3:$A1000, "&lt;"&amp;EOMONTH(DATE(P$1,P$2,1),0))-SUMIFS(Transacoes!$D$3:$D1000,Transacoes!$C$3:$C1000,$D191,Transacoes!$B$3:$B1000,"V", Transacoes!$A$3:$A1000, "&lt;"&amp;EOMONTH(DATE(P$1,P$2,1),0)))*SUMIFS(Prov_Auto!$E$3:$E1000, Prov_Auto!$A$3:$A1000, $D191, Prov_Auto!$D$3:$D1000,"&gt;="&amp;DATE(P$1,P$2,1),Prov_Auto!$D$3:$D1000, "&lt;="&amp;EOMONTH(DATE(P$1,P$2,1),0)))</f>
        <v/>
      </c>
      <c r="Q191" s="48" t="str">
        <f>IF($D191="","", (SUMIFS(Transacoes!$D$3:$D1000,Transacoes!$C$3:$C1000,$D191,Transacoes!$B$3:$B1000,"C", Transacoes!$A$3:$A1000, "&lt;"&amp;EOMONTH(DATE(Q$1,Q$2,1),0))-SUMIFS(Transacoes!$D$3:$D1000,Transacoes!$C$3:$C1000,$D191,Transacoes!$B$3:$B1000,"V", Transacoes!$A$3:$A1000, "&lt;"&amp;EOMONTH(DATE(Q$1,Q$2,1),0)))*SUMIFS(Prov_Auto!$E$3:$E1000, Prov_Auto!$A$3:$A1000, $D191, Prov_Auto!$D$3:$D1000,"&gt;="&amp;DATE(Q$1,Q$2,1),Prov_Auto!$D$3:$D1000, "&lt;="&amp;EOMONTH(DATE(Q$1,Q$2,1),0)))</f>
        <v/>
      </c>
      <c r="R191" s="47"/>
    </row>
    <row r="192">
      <c r="A192" s="47"/>
      <c r="B192" s="47"/>
      <c r="C192" s="47"/>
      <c r="D192" s="87"/>
      <c r="E192" s="48" t="str">
        <f>IF($D192="","", (SUMIFS(Transacoes!$D$3:$D1000,Transacoes!$C$3:$C1000,$D192,Transacoes!$B$3:$B1000,"C", Transacoes!$A$3:$A1000, "&lt;"&amp;EOMONTH(DATE(E$1,E$2,1),0))-SUMIFS(Transacoes!$D$3:$D1000,Transacoes!$C$3:$C1000,$D192,Transacoes!$B$3:$B1000,"V", Transacoes!$A$3:$A1000, "&lt;"&amp;EOMONTH(DATE(E$1,E$2,1),0)))*SUMIFS(Prov_Auto!$E$3:$E1000, Prov_Auto!$A$3:$A1000, $D192, Prov_Auto!$D$3:$D1000,"&gt;="&amp;DATE(E$1,E$2,1),Prov_Auto!$D$3:$D1000, "&lt;="&amp;EOMONTH(DATE(E$1,E$2,1),0)))</f>
        <v/>
      </c>
      <c r="F192" s="48" t="str">
        <f>IF($D192="","", (SUMIFS(Transacoes!$D$3:$D1000,Transacoes!$C$3:$C1000,$D192,Transacoes!$B$3:$B1000,"C", Transacoes!$A$3:$A1000, "&lt;"&amp;EOMONTH(DATE(F$1,F$2,1),0))-SUMIFS(Transacoes!$D$3:$D1000,Transacoes!$C$3:$C1000,$D192,Transacoes!$B$3:$B1000,"V", Transacoes!$A$3:$A1000, "&lt;"&amp;EOMONTH(DATE(F$1,F$2,1),0)))*SUMIFS(Prov_Auto!$E$3:$E1000, Prov_Auto!$A$3:$A1000, $D192, Prov_Auto!$D$3:$D1000,"&gt;="&amp;DATE(F$1,F$2,1),Prov_Auto!$D$3:$D1000, "&lt;="&amp;EOMONTH(DATE(F$1,F$2,1),0)))</f>
        <v/>
      </c>
      <c r="G192" s="48" t="str">
        <f>IF($D192="","", (SUMIFS(Transacoes!$D$3:$D1000,Transacoes!$C$3:$C1000,$D192,Transacoes!$B$3:$B1000,"C", Transacoes!$A$3:$A1000, "&lt;"&amp;EOMONTH(DATE(G$1,G$2,1),0))-SUMIFS(Transacoes!$D$3:$D1000,Transacoes!$C$3:$C1000,$D192,Transacoes!$B$3:$B1000,"V", Transacoes!$A$3:$A1000, "&lt;"&amp;EOMONTH(DATE(G$1,G$2,1),0)))*SUMIFS(Prov_Auto!$E$3:$E1000, Prov_Auto!$A$3:$A1000, $D192, Prov_Auto!$D$3:$D1000,"&gt;="&amp;DATE(G$1,G$2,1),Prov_Auto!$D$3:$D1000, "&lt;="&amp;EOMONTH(DATE(G$1,G$2,1),0)))</f>
        <v/>
      </c>
      <c r="H192" s="48" t="str">
        <f>IF($D192="","", (SUMIFS(Transacoes!$D$3:$D1000,Transacoes!$C$3:$C1000,$D192,Transacoes!$B$3:$B1000,"C", Transacoes!$A$3:$A1000, "&lt;"&amp;EOMONTH(DATE(H$1,H$2,1),0))-SUMIFS(Transacoes!$D$3:$D1000,Transacoes!$C$3:$C1000,$D192,Transacoes!$B$3:$B1000,"V", Transacoes!$A$3:$A1000, "&lt;"&amp;EOMONTH(DATE(H$1,H$2,1),0)))*SUMIFS(Prov_Auto!$E$3:$E1000, Prov_Auto!$A$3:$A1000, $D192, Prov_Auto!$D$3:$D1000,"&gt;="&amp;DATE(H$1,H$2,1),Prov_Auto!$D$3:$D1000, "&lt;="&amp;EOMONTH(DATE(H$1,H$2,1),0)))</f>
        <v/>
      </c>
      <c r="I192" s="48" t="str">
        <f>IF($D192="","", (SUMIFS(Transacoes!$D$3:$D1000,Transacoes!$C$3:$C1000,$D192,Transacoes!$B$3:$B1000,"C", Transacoes!$A$3:$A1000, "&lt;"&amp;EOMONTH(DATE(I$1,I$2,1),0))-SUMIFS(Transacoes!$D$3:$D1000,Transacoes!$C$3:$C1000,$D192,Transacoes!$B$3:$B1000,"V", Transacoes!$A$3:$A1000, "&lt;"&amp;EOMONTH(DATE(I$1,I$2,1),0)))*SUMIFS(Prov_Auto!$E$3:$E1000, Prov_Auto!$A$3:$A1000, $D192, Prov_Auto!$D$3:$D1000,"&gt;="&amp;DATE(I$1,I$2,1),Prov_Auto!$D$3:$D1000, "&lt;="&amp;EOMONTH(DATE(I$1,I$2,1),0)))</f>
        <v/>
      </c>
      <c r="J192" s="48" t="str">
        <f>IF($D192="","", (SUMIFS(Transacoes!$D$3:$D1000,Transacoes!$C$3:$C1000,$D192,Transacoes!$B$3:$B1000,"C", Transacoes!$A$3:$A1000, "&lt;"&amp;EOMONTH(DATE(J$1,J$2,1),0))-SUMIFS(Transacoes!$D$3:$D1000,Transacoes!$C$3:$C1000,$D192,Transacoes!$B$3:$B1000,"V", Transacoes!$A$3:$A1000, "&lt;"&amp;EOMONTH(DATE(J$1,J$2,1),0)))*SUMIFS(Prov_Auto!$E$3:$E1000, Prov_Auto!$A$3:$A1000, $D192, Prov_Auto!$D$3:$D1000,"&gt;="&amp;DATE(J$1,J$2,1),Prov_Auto!$D$3:$D1000, "&lt;="&amp;EOMONTH(DATE(J$1,J$2,1),0)))</f>
        <v/>
      </c>
      <c r="K192" s="48" t="str">
        <f>IF($D192="","", (SUMIFS(Transacoes!$D$3:$D1000,Transacoes!$C$3:$C1000,$D192,Transacoes!$B$3:$B1000,"C", Transacoes!$A$3:$A1000, "&lt;"&amp;EOMONTH(DATE(K$1,K$2,1),0))-SUMIFS(Transacoes!$D$3:$D1000,Transacoes!$C$3:$C1000,$D192,Transacoes!$B$3:$B1000,"V", Transacoes!$A$3:$A1000, "&lt;"&amp;EOMONTH(DATE(K$1,K$2,1),0)))*SUMIFS(Prov_Auto!$E$3:$E1000, Prov_Auto!$A$3:$A1000, $D192, Prov_Auto!$D$3:$D1000,"&gt;="&amp;DATE(K$1,K$2,1),Prov_Auto!$D$3:$D1000, "&lt;="&amp;EOMONTH(DATE(K$1,K$2,1),0)))</f>
        <v/>
      </c>
      <c r="L192" s="48" t="str">
        <f>IF($D192="","", (SUMIFS(Transacoes!$D$3:$D1000,Transacoes!$C$3:$C1000,$D192,Transacoes!$B$3:$B1000,"C", Transacoes!$A$3:$A1000, "&lt;"&amp;EOMONTH(DATE(L$1,L$2,1),0))-SUMIFS(Transacoes!$D$3:$D1000,Transacoes!$C$3:$C1000,$D192,Transacoes!$B$3:$B1000,"V", Transacoes!$A$3:$A1000, "&lt;"&amp;EOMONTH(DATE(L$1,L$2,1),0)))*SUMIFS(Prov_Auto!$E$3:$E1000, Prov_Auto!$A$3:$A1000, $D192, Prov_Auto!$D$3:$D1000,"&gt;="&amp;DATE(L$1,L$2,1),Prov_Auto!$D$3:$D1000, "&lt;="&amp;EOMONTH(DATE(L$1,L$2,1),0)))</f>
        <v/>
      </c>
      <c r="M192" s="48" t="str">
        <f>IF($D192="","", (SUMIFS(Transacoes!$D$3:$D1000,Transacoes!$C$3:$C1000,$D192,Transacoes!$B$3:$B1000,"C", Transacoes!$A$3:$A1000, "&lt;"&amp;EOMONTH(DATE(M$1,M$2,1),0))-SUMIFS(Transacoes!$D$3:$D1000,Transacoes!$C$3:$C1000,$D192,Transacoes!$B$3:$B1000,"V", Transacoes!$A$3:$A1000, "&lt;"&amp;EOMONTH(DATE(M$1,M$2,1),0)))*SUMIFS(Prov_Auto!$E$3:$E1000, Prov_Auto!$A$3:$A1000, $D192, Prov_Auto!$D$3:$D1000,"&gt;="&amp;DATE(M$1,M$2,1),Prov_Auto!$D$3:$D1000, "&lt;="&amp;EOMONTH(DATE(M$1,M$2,1),0)))</f>
        <v/>
      </c>
      <c r="N192" s="48" t="str">
        <f>IF($D192="","", (SUMIFS(Transacoes!$D$3:$D1000,Transacoes!$C$3:$C1000,$D192,Transacoes!$B$3:$B1000,"C", Transacoes!$A$3:$A1000, "&lt;"&amp;EOMONTH(DATE(N$1,N$2,1),0))-SUMIFS(Transacoes!$D$3:$D1000,Transacoes!$C$3:$C1000,$D192,Transacoes!$B$3:$B1000,"V", Transacoes!$A$3:$A1000, "&lt;"&amp;EOMONTH(DATE(N$1,N$2,1),0)))*SUMIFS(Prov_Auto!$E$3:$E1000, Prov_Auto!$A$3:$A1000, $D192, Prov_Auto!$D$3:$D1000,"&gt;="&amp;DATE(N$1,N$2,1),Prov_Auto!$D$3:$D1000, "&lt;="&amp;EOMONTH(DATE(N$1,N$2,1),0)))</f>
        <v/>
      </c>
      <c r="O192" s="48" t="str">
        <f>IF($D192="","", (SUMIFS(Transacoes!$D$3:$D1000,Transacoes!$C$3:$C1000,$D192,Transacoes!$B$3:$B1000,"C", Transacoes!$A$3:$A1000, "&lt;"&amp;EOMONTH(DATE(O$1,O$2,1),0))-SUMIFS(Transacoes!$D$3:$D1000,Transacoes!$C$3:$C1000,$D192,Transacoes!$B$3:$B1000,"V", Transacoes!$A$3:$A1000, "&lt;"&amp;EOMONTH(DATE(O$1,O$2,1),0)))*SUMIFS(Prov_Auto!$E$3:$E1000, Prov_Auto!$A$3:$A1000, $D192, Prov_Auto!$D$3:$D1000,"&gt;="&amp;DATE(O$1,O$2,1),Prov_Auto!$D$3:$D1000, "&lt;="&amp;EOMONTH(DATE(O$1,O$2,1),0)))</f>
        <v/>
      </c>
      <c r="P192" s="48" t="str">
        <f>IF($D192="","", (SUMIFS(Transacoes!$D$3:$D1000,Transacoes!$C$3:$C1000,$D192,Transacoes!$B$3:$B1000,"C", Transacoes!$A$3:$A1000, "&lt;"&amp;EOMONTH(DATE(P$1,P$2,1),0))-SUMIFS(Transacoes!$D$3:$D1000,Transacoes!$C$3:$C1000,$D192,Transacoes!$B$3:$B1000,"V", Transacoes!$A$3:$A1000, "&lt;"&amp;EOMONTH(DATE(P$1,P$2,1),0)))*SUMIFS(Prov_Auto!$E$3:$E1000, Prov_Auto!$A$3:$A1000, $D192, Prov_Auto!$D$3:$D1000,"&gt;="&amp;DATE(P$1,P$2,1),Prov_Auto!$D$3:$D1000, "&lt;="&amp;EOMONTH(DATE(P$1,P$2,1),0)))</f>
        <v/>
      </c>
      <c r="Q192" s="48" t="str">
        <f>IF($D192="","", (SUMIFS(Transacoes!$D$3:$D1000,Transacoes!$C$3:$C1000,$D192,Transacoes!$B$3:$B1000,"C", Transacoes!$A$3:$A1000, "&lt;"&amp;EOMONTH(DATE(Q$1,Q$2,1),0))-SUMIFS(Transacoes!$D$3:$D1000,Transacoes!$C$3:$C1000,$D192,Transacoes!$B$3:$B1000,"V", Transacoes!$A$3:$A1000, "&lt;"&amp;EOMONTH(DATE(Q$1,Q$2,1),0)))*SUMIFS(Prov_Auto!$E$3:$E1000, Prov_Auto!$A$3:$A1000, $D192, Prov_Auto!$D$3:$D1000,"&gt;="&amp;DATE(Q$1,Q$2,1),Prov_Auto!$D$3:$D1000, "&lt;="&amp;EOMONTH(DATE(Q$1,Q$2,1),0)))</f>
        <v/>
      </c>
      <c r="R192" s="47"/>
    </row>
    <row r="193">
      <c r="A193" s="47"/>
      <c r="B193" s="47"/>
      <c r="C193" s="47"/>
      <c r="D193" s="87"/>
      <c r="E193" s="48" t="str">
        <f>IF($D193="","", (SUMIFS(Transacoes!$D$3:$D1000,Transacoes!$C$3:$C1000,$D193,Transacoes!$B$3:$B1000,"C", Transacoes!$A$3:$A1000, "&lt;"&amp;EOMONTH(DATE(E$1,E$2,1),0))-SUMIFS(Transacoes!$D$3:$D1000,Transacoes!$C$3:$C1000,$D193,Transacoes!$B$3:$B1000,"V", Transacoes!$A$3:$A1000, "&lt;"&amp;EOMONTH(DATE(E$1,E$2,1),0)))*SUMIFS(Prov_Auto!$E$3:$E1000, Prov_Auto!$A$3:$A1000, $D193, Prov_Auto!$D$3:$D1000,"&gt;="&amp;DATE(E$1,E$2,1),Prov_Auto!$D$3:$D1000, "&lt;="&amp;EOMONTH(DATE(E$1,E$2,1),0)))</f>
        <v/>
      </c>
      <c r="F193" s="48" t="str">
        <f>IF($D193="","", (SUMIFS(Transacoes!$D$3:$D1000,Transacoes!$C$3:$C1000,$D193,Transacoes!$B$3:$B1000,"C", Transacoes!$A$3:$A1000, "&lt;"&amp;EOMONTH(DATE(F$1,F$2,1),0))-SUMIFS(Transacoes!$D$3:$D1000,Transacoes!$C$3:$C1000,$D193,Transacoes!$B$3:$B1000,"V", Transacoes!$A$3:$A1000, "&lt;"&amp;EOMONTH(DATE(F$1,F$2,1),0)))*SUMIFS(Prov_Auto!$E$3:$E1000, Prov_Auto!$A$3:$A1000, $D193, Prov_Auto!$D$3:$D1000,"&gt;="&amp;DATE(F$1,F$2,1),Prov_Auto!$D$3:$D1000, "&lt;="&amp;EOMONTH(DATE(F$1,F$2,1),0)))</f>
        <v/>
      </c>
      <c r="G193" s="48" t="str">
        <f>IF($D193="","", (SUMIFS(Transacoes!$D$3:$D1000,Transacoes!$C$3:$C1000,$D193,Transacoes!$B$3:$B1000,"C", Transacoes!$A$3:$A1000, "&lt;"&amp;EOMONTH(DATE(G$1,G$2,1),0))-SUMIFS(Transacoes!$D$3:$D1000,Transacoes!$C$3:$C1000,$D193,Transacoes!$B$3:$B1000,"V", Transacoes!$A$3:$A1000, "&lt;"&amp;EOMONTH(DATE(G$1,G$2,1),0)))*SUMIFS(Prov_Auto!$E$3:$E1000, Prov_Auto!$A$3:$A1000, $D193, Prov_Auto!$D$3:$D1000,"&gt;="&amp;DATE(G$1,G$2,1),Prov_Auto!$D$3:$D1000, "&lt;="&amp;EOMONTH(DATE(G$1,G$2,1),0)))</f>
        <v/>
      </c>
      <c r="H193" s="48" t="str">
        <f>IF($D193="","", (SUMIFS(Transacoes!$D$3:$D1000,Transacoes!$C$3:$C1000,$D193,Transacoes!$B$3:$B1000,"C", Transacoes!$A$3:$A1000, "&lt;"&amp;EOMONTH(DATE(H$1,H$2,1),0))-SUMIFS(Transacoes!$D$3:$D1000,Transacoes!$C$3:$C1000,$D193,Transacoes!$B$3:$B1000,"V", Transacoes!$A$3:$A1000, "&lt;"&amp;EOMONTH(DATE(H$1,H$2,1),0)))*SUMIFS(Prov_Auto!$E$3:$E1000, Prov_Auto!$A$3:$A1000, $D193, Prov_Auto!$D$3:$D1000,"&gt;="&amp;DATE(H$1,H$2,1),Prov_Auto!$D$3:$D1000, "&lt;="&amp;EOMONTH(DATE(H$1,H$2,1),0)))</f>
        <v/>
      </c>
      <c r="I193" s="48" t="str">
        <f>IF($D193="","", (SUMIFS(Transacoes!$D$3:$D1000,Transacoes!$C$3:$C1000,$D193,Transacoes!$B$3:$B1000,"C", Transacoes!$A$3:$A1000, "&lt;"&amp;EOMONTH(DATE(I$1,I$2,1),0))-SUMIFS(Transacoes!$D$3:$D1000,Transacoes!$C$3:$C1000,$D193,Transacoes!$B$3:$B1000,"V", Transacoes!$A$3:$A1000, "&lt;"&amp;EOMONTH(DATE(I$1,I$2,1),0)))*SUMIFS(Prov_Auto!$E$3:$E1000, Prov_Auto!$A$3:$A1000, $D193, Prov_Auto!$D$3:$D1000,"&gt;="&amp;DATE(I$1,I$2,1),Prov_Auto!$D$3:$D1000, "&lt;="&amp;EOMONTH(DATE(I$1,I$2,1),0)))</f>
        <v/>
      </c>
      <c r="J193" s="48" t="str">
        <f>IF($D193="","", (SUMIFS(Transacoes!$D$3:$D1000,Transacoes!$C$3:$C1000,$D193,Transacoes!$B$3:$B1000,"C", Transacoes!$A$3:$A1000, "&lt;"&amp;EOMONTH(DATE(J$1,J$2,1),0))-SUMIFS(Transacoes!$D$3:$D1000,Transacoes!$C$3:$C1000,$D193,Transacoes!$B$3:$B1000,"V", Transacoes!$A$3:$A1000, "&lt;"&amp;EOMONTH(DATE(J$1,J$2,1),0)))*SUMIFS(Prov_Auto!$E$3:$E1000, Prov_Auto!$A$3:$A1000, $D193, Prov_Auto!$D$3:$D1000,"&gt;="&amp;DATE(J$1,J$2,1),Prov_Auto!$D$3:$D1000, "&lt;="&amp;EOMONTH(DATE(J$1,J$2,1),0)))</f>
        <v/>
      </c>
      <c r="K193" s="48" t="str">
        <f>IF($D193="","", (SUMIFS(Transacoes!$D$3:$D1000,Transacoes!$C$3:$C1000,$D193,Transacoes!$B$3:$B1000,"C", Transacoes!$A$3:$A1000, "&lt;"&amp;EOMONTH(DATE(K$1,K$2,1),0))-SUMIFS(Transacoes!$D$3:$D1000,Transacoes!$C$3:$C1000,$D193,Transacoes!$B$3:$B1000,"V", Transacoes!$A$3:$A1000, "&lt;"&amp;EOMONTH(DATE(K$1,K$2,1),0)))*SUMIFS(Prov_Auto!$E$3:$E1000, Prov_Auto!$A$3:$A1000, $D193, Prov_Auto!$D$3:$D1000,"&gt;="&amp;DATE(K$1,K$2,1),Prov_Auto!$D$3:$D1000, "&lt;="&amp;EOMONTH(DATE(K$1,K$2,1),0)))</f>
        <v/>
      </c>
      <c r="L193" s="48" t="str">
        <f>IF($D193="","", (SUMIFS(Transacoes!$D$3:$D1000,Transacoes!$C$3:$C1000,$D193,Transacoes!$B$3:$B1000,"C", Transacoes!$A$3:$A1000, "&lt;"&amp;EOMONTH(DATE(L$1,L$2,1),0))-SUMIFS(Transacoes!$D$3:$D1000,Transacoes!$C$3:$C1000,$D193,Transacoes!$B$3:$B1000,"V", Transacoes!$A$3:$A1000, "&lt;"&amp;EOMONTH(DATE(L$1,L$2,1),0)))*SUMIFS(Prov_Auto!$E$3:$E1000, Prov_Auto!$A$3:$A1000, $D193, Prov_Auto!$D$3:$D1000,"&gt;="&amp;DATE(L$1,L$2,1),Prov_Auto!$D$3:$D1000, "&lt;="&amp;EOMONTH(DATE(L$1,L$2,1),0)))</f>
        <v/>
      </c>
      <c r="M193" s="48" t="str">
        <f>IF($D193="","", (SUMIFS(Transacoes!$D$3:$D1000,Transacoes!$C$3:$C1000,$D193,Transacoes!$B$3:$B1000,"C", Transacoes!$A$3:$A1000, "&lt;"&amp;EOMONTH(DATE(M$1,M$2,1),0))-SUMIFS(Transacoes!$D$3:$D1000,Transacoes!$C$3:$C1000,$D193,Transacoes!$B$3:$B1000,"V", Transacoes!$A$3:$A1000, "&lt;"&amp;EOMONTH(DATE(M$1,M$2,1),0)))*SUMIFS(Prov_Auto!$E$3:$E1000, Prov_Auto!$A$3:$A1000, $D193, Prov_Auto!$D$3:$D1000,"&gt;="&amp;DATE(M$1,M$2,1),Prov_Auto!$D$3:$D1000, "&lt;="&amp;EOMONTH(DATE(M$1,M$2,1),0)))</f>
        <v/>
      </c>
      <c r="N193" s="48" t="str">
        <f>IF($D193="","", (SUMIFS(Transacoes!$D$3:$D1000,Transacoes!$C$3:$C1000,$D193,Transacoes!$B$3:$B1000,"C", Transacoes!$A$3:$A1000, "&lt;"&amp;EOMONTH(DATE(N$1,N$2,1),0))-SUMIFS(Transacoes!$D$3:$D1000,Transacoes!$C$3:$C1000,$D193,Transacoes!$B$3:$B1000,"V", Transacoes!$A$3:$A1000, "&lt;"&amp;EOMONTH(DATE(N$1,N$2,1),0)))*SUMIFS(Prov_Auto!$E$3:$E1000, Prov_Auto!$A$3:$A1000, $D193, Prov_Auto!$D$3:$D1000,"&gt;="&amp;DATE(N$1,N$2,1),Prov_Auto!$D$3:$D1000, "&lt;="&amp;EOMONTH(DATE(N$1,N$2,1),0)))</f>
        <v/>
      </c>
      <c r="O193" s="48" t="str">
        <f>IF($D193="","", (SUMIFS(Transacoes!$D$3:$D1000,Transacoes!$C$3:$C1000,$D193,Transacoes!$B$3:$B1000,"C", Transacoes!$A$3:$A1000, "&lt;"&amp;EOMONTH(DATE(O$1,O$2,1),0))-SUMIFS(Transacoes!$D$3:$D1000,Transacoes!$C$3:$C1000,$D193,Transacoes!$B$3:$B1000,"V", Transacoes!$A$3:$A1000, "&lt;"&amp;EOMONTH(DATE(O$1,O$2,1),0)))*SUMIFS(Prov_Auto!$E$3:$E1000, Prov_Auto!$A$3:$A1000, $D193, Prov_Auto!$D$3:$D1000,"&gt;="&amp;DATE(O$1,O$2,1),Prov_Auto!$D$3:$D1000, "&lt;="&amp;EOMONTH(DATE(O$1,O$2,1),0)))</f>
        <v/>
      </c>
      <c r="P193" s="48" t="str">
        <f>IF($D193="","", (SUMIFS(Transacoes!$D$3:$D1000,Transacoes!$C$3:$C1000,$D193,Transacoes!$B$3:$B1000,"C", Transacoes!$A$3:$A1000, "&lt;"&amp;EOMONTH(DATE(P$1,P$2,1),0))-SUMIFS(Transacoes!$D$3:$D1000,Transacoes!$C$3:$C1000,$D193,Transacoes!$B$3:$B1000,"V", Transacoes!$A$3:$A1000, "&lt;"&amp;EOMONTH(DATE(P$1,P$2,1),0)))*SUMIFS(Prov_Auto!$E$3:$E1000, Prov_Auto!$A$3:$A1000, $D193, Prov_Auto!$D$3:$D1000,"&gt;="&amp;DATE(P$1,P$2,1),Prov_Auto!$D$3:$D1000, "&lt;="&amp;EOMONTH(DATE(P$1,P$2,1),0)))</f>
        <v/>
      </c>
      <c r="Q193" s="48" t="str">
        <f>IF($D193="","", (SUMIFS(Transacoes!$D$3:$D1000,Transacoes!$C$3:$C1000,$D193,Transacoes!$B$3:$B1000,"C", Transacoes!$A$3:$A1000, "&lt;"&amp;EOMONTH(DATE(Q$1,Q$2,1),0))-SUMIFS(Transacoes!$D$3:$D1000,Transacoes!$C$3:$C1000,$D193,Transacoes!$B$3:$B1000,"V", Transacoes!$A$3:$A1000, "&lt;"&amp;EOMONTH(DATE(Q$1,Q$2,1),0)))*SUMIFS(Prov_Auto!$E$3:$E1000, Prov_Auto!$A$3:$A1000, $D193, Prov_Auto!$D$3:$D1000,"&gt;="&amp;DATE(Q$1,Q$2,1),Prov_Auto!$D$3:$D1000, "&lt;="&amp;EOMONTH(DATE(Q$1,Q$2,1),0)))</f>
        <v/>
      </c>
      <c r="R193" s="47"/>
    </row>
    <row r="194">
      <c r="A194" s="47"/>
      <c r="B194" s="47"/>
      <c r="C194" s="47"/>
      <c r="D194" s="87"/>
      <c r="E194" s="48" t="str">
        <f>IF($D194="","", (SUMIFS(Transacoes!$D$3:$D1000,Transacoes!$C$3:$C1000,$D194,Transacoes!$B$3:$B1000,"C", Transacoes!$A$3:$A1000, "&lt;"&amp;EOMONTH(DATE(E$1,E$2,1),0))-SUMIFS(Transacoes!$D$3:$D1000,Transacoes!$C$3:$C1000,$D194,Transacoes!$B$3:$B1000,"V", Transacoes!$A$3:$A1000, "&lt;"&amp;EOMONTH(DATE(E$1,E$2,1),0)))*SUMIFS(Prov_Auto!$E$3:$E1000, Prov_Auto!$A$3:$A1000, $D194, Prov_Auto!$D$3:$D1000,"&gt;="&amp;DATE(E$1,E$2,1),Prov_Auto!$D$3:$D1000, "&lt;="&amp;EOMONTH(DATE(E$1,E$2,1),0)))</f>
        <v/>
      </c>
      <c r="F194" s="48" t="str">
        <f>IF($D194="","", (SUMIFS(Transacoes!$D$3:$D1000,Transacoes!$C$3:$C1000,$D194,Transacoes!$B$3:$B1000,"C", Transacoes!$A$3:$A1000, "&lt;"&amp;EOMONTH(DATE(F$1,F$2,1),0))-SUMIFS(Transacoes!$D$3:$D1000,Transacoes!$C$3:$C1000,$D194,Transacoes!$B$3:$B1000,"V", Transacoes!$A$3:$A1000, "&lt;"&amp;EOMONTH(DATE(F$1,F$2,1),0)))*SUMIFS(Prov_Auto!$E$3:$E1000, Prov_Auto!$A$3:$A1000, $D194, Prov_Auto!$D$3:$D1000,"&gt;="&amp;DATE(F$1,F$2,1),Prov_Auto!$D$3:$D1000, "&lt;="&amp;EOMONTH(DATE(F$1,F$2,1),0)))</f>
        <v/>
      </c>
      <c r="G194" s="48" t="str">
        <f>IF($D194="","", (SUMIFS(Transacoes!$D$3:$D1000,Transacoes!$C$3:$C1000,$D194,Transacoes!$B$3:$B1000,"C", Transacoes!$A$3:$A1000, "&lt;"&amp;EOMONTH(DATE(G$1,G$2,1),0))-SUMIFS(Transacoes!$D$3:$D1000,Transacoes!$C$3:$C1000,$D194,Transacoes!$B$3:$B1000,"V", Transacoes!$A$3:$A1000, "&lt;"&amp;EOMONTH(DATE(G$1,G$2,1),0)))*SUMIFS(Prov_Auto!$E$3:$E1000, Prov_Auto!$A$3:$A1000, $D194, Prov_Auto!$D$3:$D1000,"&gt;="&amp;DATE(G$1,G$2,1),Prov_Auto!$D$3:$D1000, "&lt;="&amp;EOMONTH(DATE(G$1,G$2,1),0)))</f>
        <v/>
      </c>
      <c r="H194" s="48" t="str">
        <f>IF($D194="","", (SUMIFS(Transacoes!$D$3:$D1000,Transacoes!$C$3:$C1000,$D194,Transacoes!$B$3:$B1000,"C", Transacoes!$A$3:$A1000, "&lt;"&amp;EOMONTH(DATE(H$1,H$2,1),0))-SUMIFS(Transacoes!$D$3:$D1000,Transacoes!$C$3:$C1000,$D194,Transacoes!$B$3:$B1000,"V", Transacoes!$A$3:$A1000, "&lt;"&amp;EOMONTH(DATE(H$1,H$2,1),0)))*SUMIFS(Prov_Auto!$E$3:$E1000, Prov_Auto!$A$3:$A1000, $D194, Prov_Auto!$D$3:$D1000,"&gt;="&amp;DATE(H$1,H$2,1),Prov_Auto!$D$3:$D1000, "&lt;="&amp;EOMONTH(DATE(H$1,H$2,1),0)))</f>
        <v/>
      </c>
      <c r="I194" s="48" t="str">
        <f>IF($D194="","", (SUMIFS(Transacoes!$D$3:$D1000,Transacoes!$C$3:$C1000,$D194,Transacoes!$B$3:$B1000,"C", Transacoes!$A$3:$A1000, "&lt;"&amp;EOMONTH(DATE(I$1,I$2,1),0))-SUMIFS(Transacoes!$D$3:$D1000,Transacoes!$C$3:$C1000,$D194,Transacoes!$B$3:$B1000,"V", Transacoes!$A$3:$A1000, "&lt;"&amp;EOMONTH(DATE(I$1,I$2,1),0)))*SUMIFS(Prov_Auto!$E$3:$E1000, Prov_Auto!$A$3:$A1000, $D194, Prov_Auto!$D$3:$D1000,"&gt;="&amp;DATE(I$1,I$2,1),Prov_Auto!$D$3:$D1000, "&lt;="&amp;EOMONTH(DATE(I$1,I$2,1),0)))</f>
        <v/>
      </c>
      <c r="J194" s="48" t="str">
        <f>IF($D194="","", (SUMIFS(Transacoes!$D$3:$D1000,Transacoes!$C$3:$C1000,$D194,Transacoes!$B$3:$B1000,"C", Transacoes!$A$3:$A1000, "&lt;"&amp;EOMONTH(DATE(J$1,J$2,1),0))-SUMIFS(Transacoes!$D$3:$D1000,Transacoes!$C$3:$C1000,$D194,Transacoes!$B$3:$B1000,"V", Transacoes!$A$3:$A1000, "&lt;"&amp;EOMONTH(DATE(J$1,J$2,1),0)))*SUMIFS(Prov_Auto!$E$3:$E1000, Prov_Auto!$A$3:$A1000, $D194, Prov_Auto!$D$3:$D1000,"&gt;="&amp;DATE(J$1,J$2,1),Prov_Auto!$D$3:$D1000, "&lt;="&amp;EOMONTH(DATE(J$1,J$2,1),0)))</f>
        <v/>
      </c>
      <c r="K194" s="48" t="str">
        <f>IF($D194="","", (SUMIFS(Transacoes!$D$3:$D1000,Transacoes!$C$3:$C1000,$D194,Transacoes!$B$3:$B1000,"C", Transacoes!$A$3:$A1000, "&lt;"&amp;EOMONTH(DATE(K$1,K$2,1),0))-SUMIFS(Transacoes!$D$3:$D1000,Transacoes!$C$3:$C1000,$D194,Transacoes!$B$3:$B1000,"V", Transacoes!$A$3:$A1000, "&lt;"&amp;EOMONTH(DATE(K$1,K$2,1),0)))*SUMIFS(Prov_Auto!$E$3:$E1000, Prov_Auto!$A$3:$A1000, $D194, Prov_Auto!$D$3:$D1000,"&gt;="&amp;DATE(K$1,K$2,1),Prov_Auto!$D$3:$D1000, "&lt;="&amp;EOMONTH(DATE(K$1,K$2,1),0)))</f>
        <v/>
      </c>
      <c r="L194" s="48" t="str">
        <f>IF($D194="","", (SUMIFS(Transacoes!$D$3:$D1000,Transacoes!$C$3:$C1000,$D194,Transacoes!$B$3:$B1000,"C", Transacoes!$A$3:$A1000, "&lt;"&amp;EOMONTH(DATE(L$1,L$2,1),0))-SUMIFS(Transacoes!$D$3:$D1000,Transacoes!$C$3:$C1000,$D194,Transacoes!$B$3:$B1000,"V", Transacoes!$A$3:$A1000, "&lt;"&amp;EOMONTH(DATE(L$1,L$2,1),0)))*SUMIFS(Prov_Auto!$E$3:$E1000, Prov_Auto!$A$3:$A1000, $D194, Prov_Auto!$D$3:$D1000,"&gt;="&amp;DATE(L$1,L$2,1),Prov_Auto!$D$3:$D1000, "&lt;="&amp;EOMONTH(DATE(L$1,L$2,1),0)))</f>
        <v/>
      </c>
      <c r="M194" s="48" t="str">
        <f>IF($D194="","", (SUMIFS(Transacoes!$D$3:$D1000,Transacoes!$C$3:$C1000,$D194,Transacoes!$B$3:$B1000,"C", Transacoes!$A$3:$A1000, "&lt;"&amp;EOMONTH(DATE(M$1,M$2,1),0))-SUMIFS(Transacoes!$D$3:$D1000,Transacoes!$C$3:$C1000,$D194,Transacoes!$B$3:$B1000,"V", Transacoes!$A$3:$A1000, "&lt;"&amp;EOMONTH(DATE(M$1,M$2,1),0)))*SUMIFS(Prov_Auto!$E$3:$E1000, Prov_Auto!$A$3:$A1000, $D194, Prov_Auto!$D$3:$D1000,"&gt;="&amp;DATE(M$1,M$2,1),Prov_Auto!$D$3:$D1000, "&lt;="&amp;EOMONTH(DATE(M$1,M$2,1),0)))</f>
        <v/>
      </c>
      <c r="N194" s="48" t="str">
        <f>IF($D194="","", (SUMIFS(Transacoes!$D$3:$D1000,Transacoes!$C$3:$C1000,$D194,Transacoes!$B$3:$B1000,"C", Transacoes!$A$3:$A1000, "&lt;"&amp;EOMONTH(DATE(N$1,N$2,1),0))-SUMIFS(Transacoes!$D$3:$D1000,Transacoes!$C$3:$C1000,$D194,Transacoes!$B$3:$B1000,"V", Transacoes!$A$3:$A1000, "&lt;"&amp;EOMONTH(DATE(N$1,N$2,1),0)))*SUMIFS(Prov_Auto!$E$3:$E1000, Prov_Auto!$A$3:$A1000, $D194, Prov_Auto!$D$3:$D1000,"&gt;="&amp;DATE(N$1,N$2,1),Prov_Auto!$D$3:$D1000, "&lt;="&amp;EOMONTH(DATE(N$1,N$2,1),0)))</f>
        <v/>
      </c>
      <c r="O194" s="48" t="str">
        <f>IF($D194="","", (SUMIFS(Transacoes!$D$3:$D1000,Transacoes!$C$3:$C1000,$D194,Transacoes!$B$3:$B1000,"C", Transacoes!$A$3:$A1000, "&lt;"&amp;EOMONTH(DATE(O$1,O$2,1),0))-SUMIFS(Transacoes!$D$3:$D1000,Transacoes!$C$3:$C1000,$D194,Transacoes!$B$3:$B1000,"V", Transacoes!$A$3:$A1000, "&lt;"&amp;EOMONTH(DATE(O$1,O$2,1),0)))*SUMIFS(Prov_Auto!$E$3:$E1000, Prov_Auto!$A$3:$A1000, $D194, Prov_Auto!$D$3:$D1000,"&gt;="&amp;DATE(O$1,O$2,1),Prov_Auto!$D$3:$D1000, "&lt;="&amp;EOMONTH(DATE(O$1,O$2,1),0)))</f>
        <v/>
      </c>
      <c r="P194" s="48" t="str">
        <f>IF($D194="","", (SUMIFS(Transacoes!$D$3:$D1000,Transacoes!$C$3:$C1000,$D194,Transacoes!$B$3:$B1000,"C", Transacoes!$A$3:$A1000, "&lt;"&amp;EOMONTH(DATE(P$1,P$2,1),0))-SUMIFS(Transacoes!$D$3:$D1000,Transacoes!$C$3:$C1000,$D194,Transacoes!$B$3:$B1000,"V", Transacoes!$A$3:$A1000, "&lt;"&amp;EOMONTH(DATE(P$1,P$2,1),0)))*SUMIFS(Prov_Auto!$E$3:$E1000, Prov_Auto!$A$3:$A1000, $D194, Prov_Auto!$D$3:$D1000,"&gt;="&amp;DATE(P$1,P$2,1),Prov_Auto!$D$3:$D1000, "&lt;="&amp;EOMONTH(DATE(P$1,P$2,1),0)))</f>
        <v/>
      </c>
      <c r="Q194" s="48" t="str">
        <f>IF($D194="","", (SUMIFS(Transacoes!$D$3:$D1000,Transacoes!$C$3:$C1000,$D194,Transacoes!$B$3:$B1000,"C", Transacoes!$A$3:$A1000, "&lt;"&amp;EOMONTH(DATE(Q$1,Q$2,1),0))-SUMIFS(Transacoes!$D$3:$D1000,Transacoes!$C$3:$C1000,$D194,Transacoes!$B$3:$B1000,"V", Transacoes!$A$3:$A1000, "&lt;"&amp;EOMONTH(DATE(Q$1,Q$2,1),0)))*SUMIFS(Prov_Auto!$E$3:$E1000, Prov_Auto!$A$3:$A1000, $D194, Prov_Auto!$D$3:$D1000,"&gt;="&amp;DATE(Q$1,Q$2,1),Prov_Auto!$D$3:$D1000, "&lt;="&amp;EOMONTH(DATE(Q$1,Q$2,1),0)))</f>
        <v/>
      </c>
      <c r="R194" s="47"/>
    </row>
    <row r="195">
      <c r="A195" s="47"/>
      <c r="B195" s="47"/>
      <c r="C195" s="47"/>
      <c r="D195" s="87"/>
      <c r="E195" s="48" t="str">
        <f>IF($D195="","", (SUMIFS(Transacoes!$D$3:$D1000,Transacoes!$C$3:$C1000,$D195,Transacoes!$B$3:$B1000,"C", Transacoes!$A$3:$A1000, "&lt;"&amp;EOMONTH(DATE(E$1,E$2,1),0))-SUMIFS(Transacoes!$D$3:$D1000,Transacoes!$C$3:$C1000,$D195,Transacoes!$B$3:$B1000,"V", Transacoes!$A$3:$A1000, "&lt;"&amp;EOMONTH(DATE(E$1,E$2,1),0)))*SUMIFS(Prov_Auto!$E$3:$E1000, Prov_Auto!$A$3:$A1000, $D195, Prov_Auto!$D$3:$D1000,"&gt;="&amp;DATE(E$1,E$2,1),Prov_Auto!$D$3:$D1000, "&lt;="&amp;EOMONTH(DATE(E$1,E$2,1),0)))</f>
        <v/>
      </c>
      <c r="F195" s="48" t="str">
        <f>IF($D195="","", (SUMIFS(Transacoes!$D$3:$D1000,Transacoes!$C$3:$C1000,$D195,Transacoes!$B$3:$B1000,"C", Transacoes!$A$3:$A1000, "&lt;"&amp;EOMONTH(DATE(F$1,F$2,1),0))-SUMIFS(Transacoes!$D$3:$D1000,Transacoes!$C$3:$C1000,$D195,Transacoes!$B$3:$B1000,"V", Transacoes!$A$3:$A1000, "&lt;"&amp;EOMONTH(DATE(F$1,F$2,1),0)))*SUMIFS(Prov_Auto!$E$3:$E1000, Prov_Auto!$A$3:$A1000, $D195, Prov_Auto!$D$3:$D1000,"&gt;="&amp;DATE(F$1,F$2,1),Prov_Auto!$D$3:$D1000, "&lt;="&amp;EOMONTH(DATE(F$1,F$2,1),0)))</f>
        <v/>
      </c>
      <c r="G195" s="48" t="str">
        <f>IF($D195="","", (SUMIFS(Transacoes!$D$3:$D1000,Transacoes!$C$3:$C1000,$D195,Transacoes!$B$3:$B1000,"C", Transacoes!$A$3:$A1000, "&lt;"&amp;EOMONTH(DATE(G$1,G$2,1),0))-SUMIFS(Transacoes!$D$3:$D1000,Transacoes!$C$3:$C1000,$D195,Transacoes!$B$3:$B1000,"V", Transacoes!$A$3:$A1000, "&lt;"&amp;EOMONTH(DATE(G$1,G$2,1),0)))*SUMIFS(Prov_Auto!$E$3:$E1000, Prov_Auto!$A$3:$A1000, $D195, Prov_Auto!$D$3:$D1000,"&gt;="&amp;DATE(G$1,G$2,1),Prov_Auto!$D$3:$D1000, "&lt;="&amp;EOMONTH(DATE(G$1,G$2,1),0)))</f>
        <v/>
      </c>
      <c r="H195" s="48" t="str">
        <f>IF($D195="","", (SUMIFS(Transacoes!$D$3:$D1000,Transacoes!$C$3:$C1000,$D195,Transacoes!$B$3:$B1000,"C", Transacoes!$A$3:$A1000, "&lt;"&amp;EOMONTH(DATE(H$1,H$2,1),0))-SUMIFS(Transacoes!$D$3:$D1000,Transacoes!$C$3:$C1000,$D195,Transacoes!$B$3:$B1000,"V", Transacoes!$A$3:$A1000, "&lt;"&amp;EOMONTH(DATE(H$1,H$2,1),0)))*SUMIFS(Prov_Auto!$E$3:$E1000, Prov_Auto!$A$3:$A1000, $D195, Prov_Auto!$D$3:$D1000,"&gt;="&amp;DATE(H$1,H$2,1),Prov_Auto!$D$3:$D1000, "&lt;="&amp;EOMONTH(DATE(H$1,H$2,1),0)))</f>
        <v/>
      </c>
      <c r="I195" s="48" t="str">
        <f>IF($D195="","", (SUMIFS(Transacoes!$D$3:$D1000,Transacoes!$C$3:$C1000,$D195,Transacoes!$B$3:$B1000,"C", Transacoes!$A$3:$A1000, "&lt;"&amp;EOMONTH(DATE(I$1,I$2,1),0))-SUMIFS(Transacoes!$D$3:$D1000,Transacoes!$C$3:$C1000,$D195,Transacoes!$B$3:$B1000,"V", Transacoes!$A$3:$A1000, "&lt;"&amp;EOMONTH(DATE(I$1,I$2,1),0)))*SUMIFS(Prov_Auto!$E$3:$E1000, Prov_Auto!$A$3:$A1000, $D195, Prov_Auto!$D$3:$D1000,"&gt;="&amp;DATE(I$1,I$2,1),Prov_Auto!$D$3:$D1000, "&lt;="&amp;EOMONTH(DATE(I$1,I$2,1),0)))</f>
        <v/>
      </c>
      <c r="J195" s="48" t="str">
        <f>IF($D195="","", (SUMIFS(Transacoes!$D$3:$D1000,Transacoes!$C$3:$C1000,$D195,Transacoes!$B$3:$B1000,"C", Transacoes!$A$3:$A1000, "&lt;"&amp;EOMONTH(DATE(J$1,J$2,1),0))-SUMIFS(Transacoes!$D$3:$D1000,Transacoes!$C$3:$C1000,$D195,Transacoes!$B$3:$B1000,"V", Transacoes!$A$3:$A1000, "&lt;"&amp;EOMONTH(DATE(J$1,J$2,1),0)))*SUMIFS(Prov_Auto!$E$3:$E1000, Prov_Auto!$A$3:$A1000, $D195, Prov_Auto!$D$3:$D1000,"&gt;="&amp;DATE(J$1,J$2,1),Prov_Auto!$D$3:$D1000, "&lt;="&amp;EOMONTH(DATE(J$1,J$2,1),0)))</f>
        <v/>
      </c>
      <c r="K195" s="48" t="str">
        <f>IF($D195="","", (SUMIFS(Transacoes!$D$3:$D1000,Transacoes!$C$3:$C1000,$D195,Transacoes!$B$3:$B1000,"C", Transacoes!$A$3:$A1000, "&lt;"&amp;EOMONTH(DATE(K$1,K$2,1),0))-SUMIFS(Transacoes!$D$3:$D1000,Transacoes!$C$3:$C1000,$D195,Transacoes!$B$3:$B1000,"V", Transacoes!$A$3:$A1000, "&lt;"&amp;EOMONTH(DATE(K$1,K$2,1),0)))*SUMIFS(Prov_Auto!$E$3:$E1000, Prov_Auto!$A$3:$A1000, $D195, Prov_Auto!$D$3:$D1000,"&gt;="&amp;DATE(K$1,K$2,1),Prov_Auto!$D$3:$D1000, "&lt;="&amp;EOMONTH(DATE(K$1,K$2,1),0)))</f>
        <v/>
      </c>
      <c r="L195" s="48" t="str">
        <f>IF($D195="","", (SUMIFS(Transacoes!$D$3:$D1000,Transacoes!$C$3:$C1000,$D195,Transacoes!$B$3:$B1000,"C", Transacoes!$A$3:$A1000, "&lt;"&amp;EOMONTH(DATE(L$1,L$2,1),0))-SUMIFS(Transacoes!$D$3:$D1000,Transacoes!$C$3:$C1000,$D195,Transacoes!$B$3:$B1000,"V", Transacoes!$A$3:$A1000, "&lt;"&amp;EOMONTH(DATE(L$1,L$2,1),0)))*SUMIFS(Prov_Auto!$E$3:$E1000, Prov_Auto!$A$3:$A1000, $D195, Prov_Auto!$D$3:$D1000,"&gt;="&amp;DATE(L$1,L$2,1),Prov_Auto!$D$3:$D1000, "&lt;="&amp;EOMONTH(DATE(L$1,L$2,1),0)))</f>
        <v/>
      </c>
      <c r="M195" s="48" t="str">
        <f>IF($D195="","", (SUMIFS(Transacoes!$D$3:$D1000,Transacoes!$C$3:$C1000,$D195,Transacoes!$B$3:$B1000,"C", Transacoes!$A$3:$A1000, "&lt;"&amp;EOMONTH(DATE(M$1,M$2,1),0))-SUMIFS(Transacoes!$D$3:$D1000,Transacoes!$C$3:$C1000,$D195,Transacoes!$B$3:$B1000,"V", Transacoes!$A$3:$A1000, "&lt;"&amp;EOMONTH(DATE(M$1,M$2,1),0)))*SUMIFS(Prov_Auto!$E$3:$E1000, Prov_Auto!$A$3:$A1000, $D195, Prov_Auto!$D$3:$D1000,"&gt;="&amp;DATE(M$1,M$2,1),Prov_Auto!$D$3:$D1000, "&lt;="&amp;EOMONTH(DATE(M$1,M$2,1),0)))</f>
        <v/>
      </c>
      <c r="N195" s="48" t="str">
        <f>IF($D195="","", (SUMIFS(Transacoes!$D$3:$D1000,Transacoes!$C$3:$C1000,$D195,Transacoes!$B$3:$B1000,"C", Transacoes!$A$3:$A1000, "&lt;"&amp;EOMONTH(DATE(N$1,N$2,1),0))-SUMIFS(Transacoes!$D$3:$D1000,Transacoes!$C$3:$C1000,$D195,Transacoes!$B$3:$B1000,"V", Transacoes!$A$3:$A1000, "&lt;"&amp;EOMONTH(DATE(N$1,N$2,1),0)))*SUMIFS(Prov_Auto!$E$3:$E1000, Prov_Auto!$A$3:$A1000, $D195, Prov_Auto!$D$3:$D1000,"&gt;="&amp;DATE(N$1,N$2,1),Prov_Auto!$D$3:$D1000, "&lt;="&amp;EOMONTH(DATE(N$1,N$2,1),0)))</f>
        <v/>
      </c>
      <c r="O195" s="48" t="str">
        <f>IF($D195="","", (SUMIFS(Transacoes!$D$3:$D1000,Transacoes!$C$3:$C1000,$D195,Transacoes!$B$3:$B1000,"C", Transacoes!$A$3:$A1000, "&lt;"&amp;EOMONTH(DATE(O$1,O$2,1),0))-SUMIFS(Transacoes!$D$3:$D1000,Transacoes!$C$3:$C1000,$D195,Transacoes!$B$3:$B1000,"V", Transacoes!$A$3:$A1000, "&lt;"&amp;EOMONTH(DATE(O$1,O$2,1),0)))*SUMIFS(Prov_Auto!$E$3:$E1000, Prov_Auto!$A$3:$A1000, $D195, Prov_Auto!$D$3:$D1000,"&gt;="&amp;DATE(O$1,O$2,1),Prov_Auto!$D$3:$D1000, "&lt;="&amp;EOMONTH(DATE(O$1,O$2,1),0)))</f>
        <v/>
      </c>
      <c r="P195" s="48" t="str">
        <f>IF($D195="","", (SUMIFS(Transacoes!$D$3:$D1000,Transacoes!$C$3:$C1000,$D195,Transacoes!$B$3:$B1000,"C", Transacoes!$A$3:$A1000, "&lt;"&amp;EOMONTH(DATE(P$1,P$2,1),0))-SUMIFS(Transacoes!$D$3:$D1000,Transacoes!$C$3:$C1000,$D195,Transacoes!$B$3:$B1000,"V", Transacoes!$A$3:$A1000, "&lt;"&amp;EOMONTH(DATE(P$1,P$2,1),0)))*SUMIFS(Prov_Auto!$E$3:$E1000, Prov_Auto!$A$3:$A1000, $D195, Prov_Auto!$D$3:$D1000,"&gt;="&amp;DATE(P$1,P$2,1),Prov_Auto!$D$3:$D1000, "&lt;="&amp;EOMONTH(DATE(P$1,P$2,1),0)))</f>
        <v/>
      </c>
      <c r="Q195" s="48" t="str">
        <f>IF($D195="","", (SUMIFS(Transacoes!$D$3:$D1000,Transacoes!$C$3:$C1000,$D195,Transacoes!$B$3:$B1000,"C", Transacoes!$A$3:$A1000, "&lt;"&amp;EOMONTH(DATE(Q$1,Q$2,1),0))-SUMIFS(Transacoes!$D$3:$D1000,Transacoes!$C$3:$C1000,$D195,Transacoes!$B$3:$B1000,"V", Transacoes!$A$3:$A1000, "&lt;"&amp;EOMONTH(DATE(Q$1,Q$2,1),0)))*SUMIFS(Prov_Auto!$E$3:$E1000, Prov_Auto!$A$3:$A1000, $D195, Prov_Auto!$D$3:$D1000,"&gt;="&amp;DATE(Q$1,Q$2,1),Prov_Auto!$D$3:$D1000, "&lt;="&amp;EOMONTH(DATE(Q$1,Q$2,1),0)))</f>
        <v/>
      </c>
      <c r="R195" s="47"/>
    </row>
    <row r="196">
      <c r="A196" s="47"/>
      <c r="B196" s="47"/>
      <c r="C196" s="47"/>
      <c r="D196" s="87"/>
      <c r="E196" s="48" t="str">
        <f>IF($D196="","", (SUMIFS(Transacoes!$D$3:$D1000,Transacoes!$C$3:$C1000,$D196,Transacoes!$B$3:$B1000,"C", Transacoes!$A$3:$A1000, "&lt;"&amp;EOMONTH(DATE(E$1,E$2,1),0))-SUMIFS(Transacoes!$D$3:$D1000,Transacoes!$C$3:$C1000,$D196,Transacoes!$B$3:$B1000,"V", Transacoes!$A$3:$A1000, "&lt;"&amp;EOMONTH(DATE(E$1,E$2,1),0)))*SUMIFS(Prov_Auto!$E$3:$E1000, Prov_Auto!$A$3:$A1000, $D196, Prov_Auto!$D$3:$D1000,"&gt;="&amp;DATE(E$1,E$2,1),Prov_Auto!$D$3:$D1000, "&lt;="&amp;EOMONTH(DATE(E$1,E$2,1),0)))</f>
        <v/>
      </c>
      <c r="F196" s="48" t="str">
        <f>IF($D196="","", (SUMIFS(Transacoes!$D$3:$D1000,Transacoes!$C$3:$C1000,$D196,Transacoes!$B$3:$B1000,"C", Transacoes!$A$3:$A1000, "&lt;"&amp;EOMONTH(DATE(F$1,F$2,1),0))-SUMIFS(Transacoes!$D$3:$D1000,Transacoes!$C$3:$C1000,$D196,Transacoes!$B$3:$B1000,"V", Transacoes!$A$3:$A1000, "&lt;"&amp;EOMONTH(DATE(F$1,F$2,1),0)))*SUMIFS(Prov_Auto!$E$3:$E1000, Prov_Auto!$A$3:$A1000, $D196, Prov_Auto!$D$3:$D1000,"&gt;="&amp;DATE(F$1,F$2,1),Prov_Auto!$D$3:$D1000, "&lt;="&amp;EOMONTH(DATE(F$1,F$2,1),0)))</f>
        <v/>
      </c>
      <c r="G196" s="48" t="str">
        <f>IF($D196="","", (SUMIFS(Transacoes!$D$3:$D1000,Transacoes!$C$3:$C1000,$D196,Transacoes!$B$3:$B1000,"C", Transacoes!$A$3:$A1000, "&lt;"&amp;EOMONTH(DATE(G$1,G$2,1),0))-SUMIFS(Transacoes!$D$3:$D1000,Transacoes!$C$3:$C1000,$D196,Transacoes!$B$3:$B1000,"V", Transacoes!$A$3:$A1000, "&lt;"&amp;EOMONTH(DATE(G$1,G$2,1),0)))*SUMIFS(Prov_Auto!$E$3:$E1000, Prov_Auto!$A$3:$A1000, $D196, Prov_Auto!$D$3:$D1000,"&gt;="&amp;DATE(G$1,G$2,1),Prov_Auto!$D$3:$D1000, "&lt;="&amp;EOMONTH(DATE(G$1,G$2,1),0)))</f>
        <v/>
      </c>
      <c r="H196" s="48" t="str">
        <f>IF($D196="","", (SUMIFS(Transacoes!$D$3:$D1000,Transacoes!$C$3:$C1000,$D196,Transacoes!$B$3:$B1000,"C", Transacoes!$A$3:$A1000, "&lt;"&amp;EOMONTH(DATE(H$1,H$2,1),0))-SUMIFS(Transacoes!$D$3:$D1000,Transacoes!$C$3:$C1000,$D196,Transacoes!$B$3:$B1000,"V", Transacoes!$A$3:$A1000, "&lt;"&amp;EOMONTH(DATE(H$1,H$2,1),0)))*SUMIFS(Prov_Auto!$E$3:$E1000, Prov_Auto!$A$3:$A1000, $D196, Prov_Auto!$D$3:$D1000,"&gt;="&amp;DATE(H$1,H$2,1),Prov_Auto!$D$3:$D1000, "&lt;="&amp;EOMONTH(DATE(H$1,H$2,1),0)))</f>
        <v/>
      </c>
      <c r="I196" s="48" t="str">
        <f>IF($D196="","", (SUMIFS(Transacoes!$D$3:$D1000,Transacoes!$C$3:$C1000,$D196,Transacoes!$B$3:$B1000,"C", Transacoes!$A$3:$A1000, "&lt;"&amp;EOMONTH(DATE(I$1,I$2,1),0))-SUMIFS(Transacoes!$D$3:$D1000,Transacoes!$C$3:$C1000,$D196,Transacoes!$B$3:$B1000,"V", Transacoes!$A$3:$A1000, "&lt;"&amp;EOMONTH(DATE(I$1,I$2,1),0)))*SUMIFS(Prov_Auto!$E$3:$E1000, Prov_Auto!$A$3:$A1000, $D196, Prov_Auto!$D$3:$D1000,"&gt;="&amp;DATE(I$1,I$2,1),Prov_Auto!$D$3:$D1000, "&lt;="&amp;EOMONTH(DATE(I$1,I$2,1),0)))</f>
        <v/>
      </c>
      <c r="J196" s="48" t="str">
        <f>IF($D196="","", (SUMIFS(Transacoes!$D$3:$D1000,Transacoes!$C$3:$C1000,$D196,Transacoes!$B$3:$B1000,"C", Transacoes!$A$3:$A1000, "&lt;"&amp;EOMONTH(DATE(J$1,J$2,1),0))-SUMIFS(Transacoes!$D$3:$D1000,Transacoes!$C$3:$C1000,$D196,Transacoes!$B$3:$B1000,"V", Transacoes!$A$3:$A1000, "&lt;"&amp;EOMONTH(DATE(J$1,J$2,1),0)))*SUMIFS(Prov_Auto!$E$3:$E1000, Prov_Auto!$A$3:$A1000, $D196, Prov_Auto!$D$3:$D1000,"&gt;="&amp;DATE(J$1,J$2,1),Prov_Auto!$D$3:$D1000, "&lt;="&amp;EOMONTH(DATE(J$1,J$2,1),0)))</f>
        <v/>
      </c>
      <c r="K196" s="48" t="str">
        <f>IF($D196="","", (SUMIFS(Transacoes!$D$3:$D1000,Transacoes!$C$3:$C1000,$D196,Transacoes!$B$3:$B1000,"C", Transacoes!$A$3:$A1000, "&lt;"&amp;EOMONTH(DATE(K$1,K$2,1),0))-SUMIFS(Transacoes!$D$3:$D1000,Transacoes!$C$3:$C1000,$D196,Transacoes!$B$3:$B1000,"V", Transacoes!$A$3:$A1000, "&lt;"&amp;EOMONTH(DATE(K$1,K$2,1),0)))*SUMIFS(Prov_Auto!$E$3:$E1000, Prov_Auto!$A$3:$A1000, $D196, Prov_Auto!$D$3:$D1000,"&gt;="&amp;DATE(K$1,K$2,1),Prov_Auto!$D$3:$D1000, "&lt;="&amp;EOMONTH(DATE(K$1,K$2,1),0)))</f>
        <v/>
      </c>
      <c r="L196" s="48" t="str">
        <f>IF($D196="","", (SUMIFS(Transacoes!$D$3:$D1000,Transacoes!$C$3:$C1000,$D196,Transacoes!$B$3:$B1000,"C", Transacoes!$A$3:$A1000, "&lt;"&amp;EOMONTH(DATE(L$1,L$2,1),0))-SUMIFS(Transacoes!$D$3:$D1000,Transacoes!$C$3:$C1000,$D196,Transacoes!$B$3:$B1000,"V", Transacoes!$A$3:$A1000, "&lt;"&amp;EOMONTH(DATE(L$1,L$2,1),0)))*SUMIFS(Prov_Auto!$E$3:$E1000, Prov_Auto!$A$3:$A1000, $D196, Prov_Auto!$D$3:$D1000,"&gt;="&amp;DATE(L$1,L$2,1),Prov_Auto!$D$3:$D1000, "&lt;="&amp;EOMONTH(DATE(L$1,L$2,1),0)))</f>
        <v/>
      </c>
      <c r="M196" s="48" t="str">
        <f>IF($D196="","", (SUMIFS(Transacoes!$D$3:$D1000,Transacoes!$C$3:$C1000,$D196,Transacoes!$B$3:$B1000,"C", Transacoes!$A$3:$A1000, "&lt;"&amp;EOMONTH(DATE(M$1,M$2,1),0))-SUMIFS(Transacoes!$D$3:$D1000,Transacoes!$C$3:$C1000,$D196,Transacoes!$B$3:$B1000,"V", Transacoes!$A$3:$A1000, "&lt;"&amp;EOMONTH(DATE(M$1,M$2,1),0)))*SUMIFS(Prov_Auto!$E$3:$E1000, Prov_Auto!$A$3:$A1000, $D196, Prov_Auto!$D$3:$D1000,"&gt;="&amp;DATE(M$1,M$2,1),Prov_Auto!$D$3:$D1000, "&lt;="&amp;EOMONTH(DATE(M$1,M$2,1),0)))</f>
        <v/>
      </c>
      <c r="N196" s="48" t="str">
        <f>IF($D196="","", (SUMIFS(Transacoes!$D$3:$D1000,Transacoes!$C$3:$C1000,$D196,Transacoes!$B$3:$B1000,"C", Transacoes!$A$3:$A1000, "&lt;"&amp;EOMONTH(DATE(N$1,N$2,1),0))-SUMIFS(Transacoes!$D$3:$D1000,Transacoes!$C$3:$C1000,$D196,Transacoes!$B$3:$B1000,"V", Transacoes!$A$3:$A1000, "&lt;"&amp;EOMONTH(DATE(N$1,N$2,1),0)))*SUMIFS(Prov_Auto!$E$3:$E1000, Prov_Auto!$A$3:$A1000, $D196, Prov_Auto!$D$3:$D1000,"&gt;="&amp;DATE(N$1,N$2,1),Prov_Auto!$D$3:$D1000, "&lt;="&amp;EOMONTH(DATE(N$1,N$2,1),0)))</f>
        <v/>
      </c>
      <c r="O196" s="48" t="str">
        <f>IF($D196="","", (SUMIFS(Transacoes!$D$3:$D1000,Transacoes!$C$3:$C1000,$D196,Transacoes!$B$3:$B1000,"C", Transacoes!$A$3:$A1000, "&lt;"&amp;EOMONTH(DATE(O$1,O$2,1),0))-SUMIFS(Transacoes!$D$3:$D1000,Transacoes!$C$3:$C1000,$D196,Transacoes!$B$3:$B1000,"V", Transacoes!$A$3:$A1000, "&lt;"&amp;EOMONTH(DATE(O$1,O$2,1),0)))*SUMIFS(Prov_Auto!$E$3:$E1000, Prov_Auto!$A$3:$A1000, $D196, Prov_Auto!$D$3:$D1000,"&gt;="&amp;DATE(O$1,O$2,1),Prov_Auto!$D$3:$D1000, "&lt;="&amp;EOMONTH(DATE(O$1,O$2,1),0)))</f>
        <v/>
      </c>
      <c r="P196" s="48" t="str">
        <f>IF($D196="","", (SUMIFS(Transacoes!$D$3:$D1000,Transacoes!$C$3:$C1000,$D196,Transacoes!$B$3:$B1000,"C", Transacoes!$A$3:$A1000, "&lt;"&amp;EOMONTH(DATE(P$1,P$2,1),0))-SUMIFS(Transacoes!$D$3:$D1000,Transacoes!$C$3:$C1000,$D196,Transacoes!$B$3:$B1000,"V", Transacoes!$A$3:$A1000, "&lt;"&amp;EOMONTH(DATE(P$1,P$2,1),0)))*SUMIFS(Prov_Auto!$E$3:$E1000, Prov_Auto!$A$3:$A1000, $D196, Prov_Auto!$D$3:$D1000,"&gt;="&amp;DATE(P$1,P$2,1),Prov_Auto!$D$3:$D1000, "&lt;="&amp;EOMONTH(DATE(P$1,P$2,1),0)))</f>
        <v/>
      </c>
      <c r="Q196" s="48" t="str">
        <f>IF($D196="","", (SUMIFS(Transacoes!$D$3:$D1000,Transacoes!$C$3:$C1000,$D196,Transacoes!$B$3:$B1000,"C", Transacoes!$A$3:$A1000, "&lt;"&amp;EOMONTH(DATE(Q$1,Q$2,1),0))-SUMIFS(Transacoes!$D$3:$D1000,Transacoes!$C$3:$C1000,$D196,Transacoes!$B$3:$B1000,"V", Transacoes!$A$3:$A1000, "&lt;"&amp;EOMONTH(DATE(Q$1,Q$2,1),0)))*SUMIFS(Prov_Auto!$E$3:$E1000, Prov_Auto!$A$3:$A1000, $D196, Prov_Auto!$D$3:$D1000,"&gt;="&amp;DATE(Q$1,Q$2,1),Prov_Auto!$D$3:$D1000, "&lt;="&amp;EOMONTH(DATE(Q$1,Q$2,1),0)))</f>
        <v/>
      </c>
      <c r="R196" s="47"/>
    </row>
    <row r="197">
      <c r="A197" s="47"/>
      <c r="B197" s="47"/>
      <c r="C197" s="47"/>
      <c r="D197" s="87"/>
      <c r="E197" s="48" t="str">
        <f>IF($D197="","", (SUMIFS(Transacoes!$D$3:$D1000,Transacoes!$C$3:$C1000,$D197,Transacoes!$B$3:$B1000,"C", Transacoes!$A$3:$A1000, "&lt;"&amp;EOMONTH(DATE(E$1,E$2,1),0))-SUMIFS(Transacoes!$D$3:$D1000,Transacoes!$C$3:$C1000,$D197,Transacoes!$B$3:$B1000,"V", Transacoes!$A$3:$A1000, "&lt;"&amp;EOMONTH(DATE(E$1,E$2,1),0)))*SUMIFS(Prov_Auto!$E$3:$E1000, Prov_Auto!$A$3:$A1000, $D197, Prov_Auto!$D$3:$D1000,"&gt;="&amp;DATE(E$1,E$2,1),Prov_Auto!$D$3:$D1000, "&lt;="&amp;EOMONTH(DATE(E$1,E$2,1),0)))</f>
        <v/>
      </c>
      <c r="F197" s="48" t="str">
        <f>IF($D197="","", (SUMIFS(Transacoes!$D$3:$D1000,Transacoes!$C$3:$C1000,$D197,Transacoes!$B$3:$B1000,"C", Transacoes!$A$3:$A1000, "&lt;"&amp;EOMONTH(DATE(F$1,F$2,1),0))-SUMIFS(Transacoes!$D$3:$D1000,Transacoes!$C$3:$C1000,$D197,Transacoes!$B$3:$B1000,"V", Transacoes!$A$3:$A1000, "&lt;"&amp;EOMONTH(DATE(F$1,F$2,1),0)))*SUMIFS(Prov_Auto!$E$3:$E1000, Prov_Auto!$A$3:$A1000, $D197, Prov_Auto!$D$3:$D1000,"&gt;="&amp;DATE(F$1,F$2,1),Prov_Auto!$D$3:$D1000, "&lt;="&amp;EOMONTH(DATE(F$1,F$2,1),0)))</f>
        <v/>
      </c>
      <c r="G197" s="48" t="str">
        <f>IF($D197="","", (SUMIFS(Transacoes!$D$3:$D1000,Transacoes!$C$3:$C1000,$D197,Transacoes!$B$3:$B1000,"C", Transacoes!$A$3:$A1000, "&lt;"&amp;EOMONTH(DATE(G$1,G$2,1),0))-SUMIFS(Transacoes!$D$3:$D1000,Transacoes!$C$3:$C1000,$D197,Transacoes!$B$3:$B1000,"V", Transacoes!$A$3:$A1000, "&lt;"&amp;EOMONTH(DATE(G$1,G$2,1),0)))*SUMIFS(Prov_Auto!$E$3:$E1000, Prov_Auto!$A$3:$A1000, $D197, Prov_Auto!$D$3:$D1000,"&gt;="&amp;DATE(G$1,G$2,1),Prov_Auto!$D$3:$D1000, "&lt;="&amp;EOMONTH(DATE(G$1,G$2,1),0)))</f>
        <v/>
      </c>
      <c r="H197" s="48" t="str">
        <f>IF($D197="","", (SUMIFS(Transacoes!$D$3:$D1000,Transacoes!$C$3:$C1000,$D197,Transacoes!$B$3:$B1000,"C", Transacoes!$A$3:$A1000, "&lt;"&amp;EOMONTH(DATE(H$1,H$2,1),0))-SUMIFS(Transacoes!$D$3:$D1000,Transacoes!$C$3:$C1000,$D197,Transacoes!$B$3:$B1000,"V", Transacoes!$A$3:$A1000, "&lt;"&amp;EOMONTH(DATE(H$1,H$2,1),0)))*SUMIFS(Prov_Auto!$E$3:$E1000, Prov_Auto!$A$3:$A1000, $D197, Prov_Auto!$D$3:$D1000,"&gt;="&amp;DATE(H$1,H$2,1),Prov_Auto!$D$3:$D1000, "&lt;="&amp;EOMONTH(DATE(H$1,H$2,1),0)))</f>
        <v/>
      </c>
      <c r="I197" s="48" t="str">
        <f>IF($D197="","", (SUMIFS(Transacoes!$D$3:$D1000,Transacoes!$C$3:$C1000,$D197,Transacoes!$B$3:$B1000,"C", Transacoes!$A$3:$A1000, "&lt;"&amp;EOMONTH(DATE(I$1,I$2,1),0))-SUMIFS(Transacoes!$D$3:$D1000,Transacoes!$C$3:$C1000,$D197,Transacoes!$B$3:$B1000,"V", Transacoes!$A$3:$A1000, "&lt;"&amp;EOMONTH(DATE(I$1,I$2,1),0)))*SUMIFS(Prov_Auto!$E$3:$E1000, Prov_Auto!$A$3:$A1000, $D197, Prov_Auto!$D$3:$D1000,"&gt;="&amp;DATE(I$1,I$2,1),Prov_Auto!$D$3:$D1000, "&lt;="&amp;EOMONTH(DATE(I$1,I$2,1),0)))</f>
        <v/>
      </c>
      <c r="J197" s="48" t="str">
        <f>IF($D197="","", (SUMIFS(Transacoes!$D$3:$D1000,Transacoes!$C$3:$C1000,$D197,Transacoes!$B$3:$B1000,"C", Transacoes!$A$3:$A1000, "&lt;"&amp;EOMONTH(DATE(J$1,J$2,1),0))-SUMIFS(Transacoes!$D$3:$D1000,Transacoes!$C$3:$C1000,$D197,Transacoes!$B$3:$B1000,"V", Transacoes!$A$3:$A1000, "&lt;"&amp;EOMONTH(DATE(J$1,J$2,1),0)))*SUMIFS(Prov_Auto!$E$3:$E1000, Prov_Auto!$A$3:$A1000, $D197, Prov_Auto!$D$3:$D1000,"&gt;="&amp;DATE(J$1,J$2,1),Prov_Auto!$D$3:$D1000, "&lt;="&amp;EOMONTH(DATE(J$1,J$2,1),0)))</f>
        <v/>
      </c>
      <c r="K197" s="48" t="str">
        <f>IF($D197="","", (SUMIFS(Transacoes!$D$3:$D1000,Transacoes!$C$3:$C1000,$D197,Transacoes!$B$3:$B1000,"C", Transacoes!$A$3:$A1000, "&lt;"&amp;EOMONTH(DATE(K$1,K$2,1),0))-SUMIFS(Transacoes!$D$3:$D1000,Transacoes!$C$3:$C1000,$D197,Transacoes!$B$3:$B1000,"V", Transacoes!$A$3:$A1000, "&lt;"&amp;EOMONTH(DATE(K$1,K$2,1),0)))*SUMIFS(Prov_Auto!$E$3:$E1000, Prov_Auto!$A$3:$A1000, $D197, Prov_Auto!$D$3:$D1000,"&gt;="&amp;DATE(K$1,K$2,1),Prov_Auto!$D$3:$D1000, "&lt;="&amp;EOMONTH(DATE(K$1,K$2,1),0)))</f>
        <v/>
      </c>
      <c r="L197" s="48" t="str">
        <f>IF($D197="","", (SUMIFS(Transacoes!$D$3:$D1000,Transacoes!$C$3:$C1000,$D197,Transacoes!$B$3:$B1000,"C", Transacoes!$A$3:$A1000, "&lt;"&amp;EOMONTH(DATE(L$1,L$2,1),0))-SUMIFS(Transacoes!$D$3:$D1000,Transacoes!$C$3:$C1000,$D197,Transacoes!$B$3:$B1000,"V", Transacoes!$A$3:$A1000, "&lt;"&amp;EOMONTH(DATE(L$1,L$2,1),0)))*SUMIFS(Prov_Auto!$E$3:$E1000, Prov_Auto!$A$3:$A1000, $D197, Prov_Auto!$D$3:$D1000,"&gt;="&amp;DATE(L$1,L$2,1),Prov_Auto!$D$3:$D1000, "&lt;="&amp;EOMONTH(DATE(L$1,L$2,1),0)))</f>
        <v/>
      </c>
      <c r="M197" s="48" t="str">
        <f>IF($D197="","", (SUMIFS(Transacoes!$D$3:$D1000,Transacoes!$C$3:$C1000,$D197,Transacoes!$B$3:$B1000,"C", Transacoes!$A$3:$A1000, "&lt;"&amp;EOMONTH(DATE(M$1,M$2,1),0))-SUMIFS(Transacoes!$D$3:$D1000,Transacoes!$C$3:$C1000,$D197,Transacoes!$B$3:$B1000,"V", Transacoes!$A$3:$A1000, "&lt;"&amp;EOMONTH(DATE(M$1,M$2,1),0)))*SUMIFS(Prov_Auto!$E$3:$E1000, Prov_Auto!$A$3:$A1000, $D197, Prov_Auto!$D$3:$D1000,"&gt;="&amp;DATE(M$1,M$2,1),Prov_Auto!$D$3:$D1000, "&lt;="&amp;EOMONTH(DATE(M$1,M$2,1),0)))</f>
        <v/>
      </c>
      <c r="N197" s="48" t="str">
        <f>IF($D197="","", (SUMIFS(Transacoes!$D$3:$D1000,Transacoes!$C$3:$C1000,$D197,Transacoes!$B$3:$B1000,"C", Transacoes!$A$3:$A1000, "&lt;"&amp;EOMONTH(DATE(N$1,N$2,1),0))-SUMIFS(Transacoes!$D$3:$D1000,Transacoes!$C$3:$C1000,$D197,Transacoes!$B$3:$B1000,"V", Transacoes!$A$3:$A1000, "&lt;"&amp;EOMONTH(DATE(N$1,N$2,1),0)))*SUMIFS(Prov_Auto!$E$3:$E1000, Prov_Auto!$A$3:$A1000, $D197, Prov_Auto!$D$3:$D1000,"&gt;="&amp;DATE(N$1,N$2,1),Prov_Auto!$D$3:$D1000, "&lt;="&amp;EOMONTH(DATE(N$1,N$2,1),0)))</f>
        <v/>
      </c>
      <c r="O197" s="48" t="str">
        <f>IF($D197="","", (SUMIFS(Transacoes!$D$3:$D1000,Transacoes!$C$3:$C1000,$D197,Transacoes!$B$3:$B1000,"C", Transacoes!$A$3:$A1000, "&lt;"&amp;EOMONTH(DATE(O$1,O$2,1),0))-SUMIFS(Transacoes!$D$3:$D1000,Transacoes!$C$3:$C1000,$D197,Transacoes!$B$3:$B1000,"V", Transacoes!$A$3:$A1000, "&lt;"&amp;EOMONTH(DATE(O$1,O$2,1),0)))*SUMIFS(Prov_Auto!$E$3:$E1000, Prov_Auto!$A$3:$A1000, $D197, Prov_Auto!$D$3:$D1000,"&gt;="&amp;DATE(O$1,O$2,1),Prov_Auto!$D$3:$D1000, "&lt;="&amp;EOMONTH(DATE(O$1,O$2,1),0)))</f>
        <v/>
      </c>
      <c r="P197" s="48" t="str">
        <f>IF($D197="","", (SUMIFS(Transacoes!$D$3:$D1000,Transacoes!$C$3:$C1000,$D197,Transacoes!$B$3:$B1000,"C", Transacoes!$A$3:$A1000, "&lt;"&amp;EOMONTH(DATE(P$1,P$2,1),0))-SUMIFS(Transacoes!$D$3:$D1000,Transacoes!$C$3:$C1000,$D197,Transacoes!$B$3:$B1000,"V", Transacoes!$A$3:$A1000, "&lt;"&amp;EOMONTH(DATE(P$1,P$2,1),0)))*SUMIFS(Prov_Auto!$E$3:$E1000, Prov_Auto!$A$3:$A1000, $D197, Prov_Auto!$D$3:$D1000,"&gt;="&amp;DATE(P$1,P$2,1),Prov_Auto!$D$3:$D1000, "&lt;="&amp;EOMONTH(DATE(P$1,P$2,1),0)))</f>
        <v/>
      </c>
      <c r="Q197" s="48" t="str">
        <f>IF($D197="","", (SUMIFS(Transacoes!$D$3:$D1000,Transacoes!$C$3:$C1000,$D197,Transacoes!$B$3:$B1000,"C", Transacoes!$A$3:$A1000, "&lt;"&amp;EOMONTH(DATE(Q$1,Q$2,1),0))-SUMIFS(Transacoes!$D$3:$D1000,Transacoes!$C$3:$C1000,$D197,Transacoes!$B$3:$B1000,"V", Transacoes!$A$3:$A1000, "&lt;"&amp;EOMONTH(DATE(Q$1,Q$2,1),0)))*SUMIFS(Prov_Auto!$E$3:$E1000, Prov_Auto!$A$3:$A1000, $D197, Prov_Auto!$D$3:$D1000,"&gt;="&amp;DATE(Q$1,Q$2,1),Prov_Auto!$D$3:$D1000, "&lt;="&amp;EOMONTH(DATE(Q$1,Q$2,1),0)))</f>
        <v/>
      </c>
      <c r="R197" s="47"/>
    </row>
    <row r="198">
      <c r="A198" s="47"/>
      <c r="B198" s="47"/>
      <c r="C198" s="47"/>
      <c r="D198" s="87"/>
      <c r="E198" s="48" t="str">
        <f>IF($D198="","", (SUMIFS(Transacoes!$D$3:$D1000,Transacoes!$C$3:$C1000,$D198,Transacoes!$B$3:$B1000,"C", Transacoes!$A$3:$A1000, "&lt;"&amp;EOMONTH(DATE(E$1,E$2,1),0))-SUMIFS(Transacoes!$D$3:$D1000,Transacoes!$C$3:$C1000,$D198,Transacoes!$B$3:$B1000,"V", Transacoes!$A$3:$A1000, "&lt;"&amp;EOMONTH(DATE(E$1,E$2,1),0)))*SUMIFS(Prov_Auto!$E$3:$E1000, Prov_Auto!$A$3:$A1000, $D198, Prov_Auto!$D$3:$D1000,"&gt;="&amp;DATE(E$1,E$2,1),Prov_Auto!$D$3:$D1000, "&lt;="&amp;EOMONTH(DATE(E$1,E$2,1),0)))</f>
        <v/>
      </c>
      <c r="F198" s="48" t="str">
        <f>IF($D198="","", (SUMIFS(Transacoes!$D$3:$D1000,Transacoes!$C$3:$C1000,$D198,Transacoes!$B$3:$B1000,"C", Transacoes!$A$3:$A1000, "&lt;"&amp;EOMONTH(DATE(F$1,F$2,1),0))-SUMIFS(Transacoes!$D$3:$D1000,Transacoes!$C$3:$C1000,$D198,Transacoes!$B$3:$B1000,"V", Transacoes!$A$3:$A1000, "&lt;"&amp;EOMONTH(DATE(F$1,F$2,1),0)))*SUMIFS(Prov_Auto!$E$3:$E1000, Prov_Auto!$A$3:$A1000, $D198, Prov_Auto!$D$3:$D1000,"&gt;="&amp;DATE(F$1,F$2,1),Prov_Auto!$D$3:$D1000, "&lt;="&amp;EOMONTH(DATE(F$1,F$2,1),0)))</f>
        <v/>
      </c>
      <c r="G198" s="48" t="str">
        <f>IF($D198="","", (SUMIFS(Transacoes!$D$3:$D1000,Transacoes!$C$3:$C1000,$D198,Transacoes!$B$3:$B1000,"C", Transacoes!$A$3:$A1000, "&lt;"&amp;EOMONTH(DATE(G$1,G$2,1),0))-SUMIFS(Transacoes!$D$3:$D1000,Transacoes!$C$3:$C1000,$D198,Transacoes!$B$3:$B1000,"V", Transacoes!$A$3:$A1000, "&lt;"&amp;EOMONTH(DATE(G$1,G$2,1),0)))*SUMIFS(Prov_Auto!$E$3:$E1000, Prov_Auto!$A$3:$A1000, $D198, Prov_Auto!$D$3:$D1000,"&gt;="&amp;DATE(G$1,G$2,1),Prov_Auto!$D$3:$D1000, "&lt;="&amp;EOMONTH(DATE(G$1,G$2,1),0)))</f>
        <v/>
      </c>
      <c r="H198" s="48" t="str">
        <f>IF($D198="","", (SUMIFS(Transacoes!$D$3:$D1000,Transacoes!$C$3:$C1000,$D198,Transacoes!$B$3:$B1000,"C", Transacoes!$A$3:$A1000, "&lt;"&amp;EOMONTH(DATE(H$1,H$2,1),0))-SUMIFS(Transacoes!$D$3:$D1000,Transacoes!$C$3:$C1000,$D198,Transacoes!$B$3:$B1000,"V", Transacoes!$A$3:$A1000, "&lt;"&amp;EOMONTH(DATE(H$1,H$2,1),0)))*SUMIFS(Prov_Auto!$E$3:$E1000, Prov_Auto!$A$3:$A1000, $D198, Prov_Auto!$D$3:$D1000,"&gt;="&amp;DATE(H$1,H$2,1),Prov_Auto!$D$3:$D1000, "&lt;="&amp;EOMONTH(DATE(H$1,H$2,1),0)))</f>
        <v/>
      </c>
      <c r="I198" s="48" t="str">
        <f>IF($D198="","", (SUMIFS(Transacoes!$D$3:$D1000,Transacoes!$C$3:$C1000,$D198,Transacoes!$B$3:$B1000,"C", Transacoes!$A$3:$A1000, "&lt;"&amp;EOMONTH(DATE(I$1,I$2,1),0))-SUMIFS(Transacoes!$D$3:$D1000,Transacoes!$C$3:$C1000,$D198,Transacoes!$B$3:$B1000,"V", Transacoes!$A$3:$A1000, "&lt;"&amp;EOMONTH(DATE(I$1,I$2,1),0)))*SUMIFS(Prov_Auto!$E$3:$E1000, Prov_Auto!$A$3:$A1000, $D198, Prov_Auto!$D$3:$D1000,"&gt;="&amp;DATE(I$1,I$2,1),Prov_Auto!$D$3:$D1000, "&lt;="&amp;EOMONTH(DATE(I$1,I$2,1),0)))</f>
        <v/>
      </c>
      <c r="J198" s="48" t="str">
        <f>IF($D198="","", (SUMIFS(Transacoes!$D$3:$D1000,Transacoes!$C$3:$C1000,$D198,Transacoes!$B$3:$B1000,"C", Transacoes!$A$3:$A1000, "&lt;"&amp;EOMONTH(DATE(J$1,J$2,1),0))-SUMIFS(Transacoes!$D$3:$D1000,Transacoes!$C$3:$C1000,$D198,Transacoes!$B$3:$B1000,"V", Transacoes!$A$3:$A1000, "&lt;"&amp;EOMONTH(DATE(J$1,J$2,1),0)))*SUMIFS(Prov_Auto!$E$3:$E1000, Prov_Auto!$A$3:$A1000, $D198, Prov_Auto!$D$3:$D1000,"&gt;="&amp;DATE(J$1,J$2,1),Prov_Auto!$D$3:$D1000, "&lt;="&amp;EOMONTH(DATE(J$1,J$2,1),0)))</f>
        <v/>
      </c>
      <c r="K198" s="48" t="str">
        <f>IF($D198="","", (SUMIFS(Transacoes!$D$3:$D1000,Transacoes!$C$3:$C1000,$D198,Transacoes!$B$3:$B1000,"C", Transacoes!$A$3:$A1000, "&lt;"&amp;EOMONTH(DATE(K$1,K$2,1),0))-SUMIFS(Transacoes!$D$3:$D1000,Transacoes!$C$3:$C1000,$D198,Transacoes!$B$3:$B1000,"V", Transacoes!$A$3:$A1000, "&lt;"&amp;EOMONTH(DATE(K$1,K$2,1),0)))*SUMIFS(Prov_Auto!$E$3:$E1000, Prov_Auto!$A$3:$A1000, $D198, Prov_Auto!$D$3:$D1000,"&gt;="&amp;DATE(K$1,K$2,1),Prov_Auto!$D$3:$D1000, "&lt;="&amp;EOMONTH(DATE(K$1,K$2,1),0)))</f>
        <v/>
      </c>
      <c r="L198" s="48" t="str">
        <f>IF($D198="","", (SUMIFS(Transacoes!$D$3:$D1000,Transacoes!$C$3:$C1000,$D198,Transacoes!$B$3:$B1000,"C", Transacoes!$A$3:$A1000, "&lt;"&amp;EOMONTH(DATE(L$1,L$2,1),0))-SUMIFS(Transacoes!$D$3:$D1000,Transacoes!$C$3:$C1000,$D198,Transacoes!$B$3:$B1000,"V", Transacoes!$A$3:$A1000, "&lt;"&amp;EOMONTH(DATE(L$1,L$2,1),0)))*SUMIFS(Prov_Auto!$E$3:$E1000, Prov_Auto!$A$3:$A1000, $D198, Prov_Auto!$D$3:$D1000,"&gt;="&amp;DATE(L$1,L$2,1),Prov_Auto!$D$3:$D1000, "&lt;="&amp;EOMONTH(DATE(L$1,L$2,1),0)))</f>
        <v/>
      </c>
      <c r="M198" s="48" t="str">
        <f>IF($D198="","", (SUMIFS(Transacoes!$D$3:$D1000,Transacoes!$C$3:$C1000,$D198,Transacoes!$B$3:$B1000,"C", Transacoes!$A$3:$A1000, "&lt;"&amp;EOMONTH(DATE(M$1,M$2,1),0))-SUMIFS(Transacoes!$D$3:$D1000,Transacoes!$C$3:$C1000,$D198,Transacoes!$B$3:$B1000,"V", Transacoes!$A$3:$A1000, "&lt;"&amp;EOMONTH(DATE(M$1,M$2,1),0)))*SUMIFS(Prov_Auto!$E$3:$E1000, Prov_Auto!$A$3:$A1000, $D198, Prov_Auto!$D$3:$D1000,"&gt;="&amp;DATE(M$1,M$2,1),Prov_Auto!$D$3:$D1000, "&lt;="&amp;EOMONTH(DATE(M$1,M$2,1),0)))</f>
        <v/>
      </c>
      <c r="N198" s="48" t="str">
        <f>IF($D198="","", (SUMIFS(Transacoes!$D$3:$D1000,Transacoes!$C$3:$C1000,$D198,Transacoes!$B$3:$B1000,"C", Transacoes!$A$3:$A1000, "&lt;"&amp;EOMONTH(DATE(N$1,N$2,1),0))-SUMIFS(Transacoes!$D$3:$D1000,Transacoes!$C$3:$C1000,$D198,Transacoes!$B$3:$B1000,"V", Transacoes!$A$3:$A1000, "&lt;"&amp;EOMONTH(DATE(N$1,N$2,1),0)))*SUMIFS(Prov_Auto!$E$3:$E1000, Prov_Auto!$A$3:$A1000, $D198, Prov_Auto!$D$3:$D1000,"&gt;="&amp;DATE(N$1,N$2,1),Prov_Auto!$D$3:$D1000, "&lt;="&amp;EOMONTH(DATE(N$1,N$2,1),0)))</f>
        <v/>
      </c>
      <c r="O198" s="48" t="str">
        <f>IF($D198="","", (SUMIFS(Transacoes!$D$3:$D1000,Transacoes!$C$3:$C1000,$D198,Transacoes!$B$3:$B1000,"C", Transacoes!$A$3:$A1000, "&lt;"&amp;EOMONTH(DATE(O$1,O$2,1),0))-SUMIFS(Transacoes!$D$3:$D1000,Transacoes!$C$3:$C1000,$D198,Transacoes!$B$3:$B1000,"V", Transacoes!$A$3:$A1000, "&lt;"&amp;EOMONTH(DATE(O$1,O$2,1),0)))*SUMIFS(Prov_Auto!$E$3:$E1000, Prov_Auto!$A$3:$A1000, $D198, Prov_Auto!$D$3:$D1000,"&gt;="&amp;DATE(O$1,O$2,1),Prov_Auto!$D$3:$D1000, "&lt;="&amp;EOMONTH(DATE(O$1,O$2,1),0)))</f>
        <v/>
      </c>
      <c r="P198" s="48" t="str">
        <f>IF($D198="","", (SUMIFS(Transacoes!$D$3:$D1000,Transacoes!$C$3:$C1000,$D198,Transacoes!$B$3:$B1000,"C", Transacoes!$A$3:$A1000, "&lt;"&amp;EOMONTH(DATE(P$1,P$2,1),0))-SUMIFS(Transacoes!$D$3:$D1000,Transacoes!$C$3:$C1000,$D198,Transacoes!$B$3:$B1000,"V", Transacoes!$A$3:$A1000, "&lt;"&amp;EOMONTH(DATE(P$1,P$2,1),0)))*SUMIFS(Prov_Auto!$E$3:$E1000, Prov_Auto!$A$3:$A1000, $D198, Prov_Auto!$D$3:$D1000,"&gt;="&amp;DATE(P$1,P$2,1),Prov_Auto!$D$3:$D1000, "&lt;="&amp;EOMONTH(DATE(P$1,P$2,1),0)))</f>
        <v/>
      </c>
      <c r="Q198" s="48" t="str">
        <f>IF($D198="","", (SUMIFS(Transacoes!$D$3:$D1000,Transacoes!$C$3:$C1000,$D198,Transacoes!$B$3:$B1000,"C", Transacoes!$A$3:$A1000, "&lt;"&amp;EOMONTH(DATE(Q$1,Q$2,1),0))-SUMIFS(Transacoes!$D$3:$D1000,Transacoes!$C$3:$C1000,$D198,Transacoes!$B$3:$B1000,"V", Transacoes!$A$3:$A1000, "&lt;"&amp;EOMONTH(DATE(Q$1,Q$2,1),0)))*SUMIFS(Prov_Auto!$E$3:$E1000, Prov_Auto!$A$3:$A1000, $D198, Prov_Auto!$D$3:$D1000,"&gt;="&amp;DATE(Q$1,Q$2,1),Prov_Auto!$D$3:$D1000, "&lt;="&amp;EOMONTH(DATE(Q$1,Q$2,1),0)))</f>
        <v/>
      </c>
      <c r="R198" s="47"/>
    </row>
    <row r="199">
      <c r="A199" s="47"/>
      <c r="B199" s="47"/>
      <c r="C199" s="47"/>
      <c r="D199" s="87"/>
      <c r="E199" s="48" t="str">
        <f>IF($D199="","", (SUMIFS(Transacoes!$D$3:$D1000,Transacoes!$C$3:$C1000,$D199,Transacoes!$B$3:$B1000,"C", Transacoes!$A$3:$A1000, "&lt;"&amp;EOMONTH(DATE(E$1,E$2,1),0))-SUMIFS(Transacoes!$D$3:$D1000,Transacoes!$C$3:$C1000,$D199,Transacoes!$B$3:$B1000,"V", Transacoes!$A$3:$A1000, "&lt;"&amp;EOMONTH(DATE(E$1,E$2,1),0)))*SUMIFS(Prov_Auto!$E$3:$E1000, Prov_Auto!$A$3:$A1000, $D199, Prov_Auto!$D$3:$D1000,"&gt;="&amp;DATE(E$1,E$2,1),Prov_Auto!$D$3:$D1000, "&lt;="&amp;EOMONTH(DATE(E$1,E$2,1),0)))</f>
        <v/>
      </c>
      <c r="F199" s="48" t="str">
        <f>IF($D199="","", (SUMIFS(Transacoes!$D$3:$D1000,Transacoes!$C$3:$C1000,$D199,Transacoes!$B$3:$B1000,"C", Transacoes!$A$3:$A1000, "&lt;"&amp;EOMONTH(DATE(F$1,F$2,1),0))-SUMIFS(Transacoes!$D$3:$D1000,Transacoes!$C$3:$C1000,$D199,Transacoes!$B$3:$B1000,"V", Transacoes!$A$3:$A1000, "&lt;"&amp;EOMONTH(DATE(F$1,F$2,1),0)))*SUMIFS(Prov_Auto!$E$3:$E1000, Prov_Auto!$A$3:$A1000, $D199, Prov_Auto!$D$3:$D1000,"&gt;="&amp;DATE(F$1,F$2,1),Prov_Auto!$D$3:$D1000, "&lt;="&amp;EOMONTH(DATE(F$1,F$2,1),0)))</f>
        <v/>
      </c>
      <c r="G199" s="48" t="str">
        <f>IF($D199="","", (SUMIFS(Transacoes!$D$3:$D1000,Transacoes!$C$3:$C1000,$D199,Transacoes!$B$3:$B1000,"C", Transacoes!$A$3:$A1000, "&lt;"&amp;EOMONTH(DATE(G$1,G$2,1),0))-SUMIFS(Transacoes!$D$3:$D1000,Transacoes!$C$3:$C1000,$D199,Transacoes!$B$3:$B1000,"V", Transacoes!$A$3:$A1000, "&lt;"&amp;EOMONTH(DATE(G$1,G$2,1),0)))*SUMIFS(Prov_Auto!$E$3:$E1000, Prov_Auto!$A$3:$A1000, $D199, Prov_Auto!$D$3:$D1000,"&gt;="&amp;DATE(G$1,G$2,1),Prov_Auto!$D$3:$D1000, "&lt;="&amp;EOMONTH(DATE(G$1,G$2,1),0)))</f>
        <v/>
      </c>
      <c r="H199" s="48" t="str">
        <f>IF($D199="","", (SUMIFS(Transacoes!$D$3:$D1000,Transacoes!$C$3:$C1000,$D199,Transacoes!$B$3:$B1000,"C", Transacoes!$A$3:$A1000, "&lt;"&amp;EOMONTH(DATE(H$1,H$2,1),0))-SUMIFS(Transacoes!$D$3:$D1000,Transacoes!$C$3:$C1000,$D199,Transacoes!$B$3:$B1000,"V", Transacoes!$A$3:$A1000, "&lt;"&amp;EOMONTH(DATE(H$1,H$2,1),0)))*SUMIFS(Prov_Auto!$E$3:$E1000, Prov_Auto!$A$3:$A1000, $D199, Prov_Auto!$D$3:$D1000,"&gt;="&amp;DATE(H$1,H$2,1),Prov_Auto!$D$3:$D1000, "&lt;="&amp;EOMONTH(DATE(H$1,H$2,1),0)))</f>
        <v/>
      </c>
      <c r="I199" s="48" t="str">
        <f>IF($D199="","", (SUMIFS(Transacoes!$D$3:$D1000,Transacoes!$C$3:$C1000,$D199,Transacoes!$B$3:$B1000,"C", Transacoes!$A$3:$A1000, "&lt;"&amp;EOMONTH(DATE(I$1,I$2,1),0))-SUMIFS(Transacoes!$D$3:$D1000,Transacoes!$C$3:$C1000,$D199,Transacoes!$B$3:$B1000,"V", Transacoes!$A$3:$A1000, "&lt;"&amp;EOMONTH(DATE(I$1,I$2,1),0)))*SUMIFS(Prov_Auto!$E$3:$E1000, Prov_Auto!$A$3:$A1000, $D199, Prov_Auto!$D$3:$D1000,"&gt;="&amp;DATE(I$1,I$2,1),Prov_Auto!$D$3:$D1000, "&lt;="&amp;EOMONTH(DATE(I$1,I$2,1),0)))</f>
        <v/>
      </c>
      <c r="J199" s="48" t="str">
        <f>IF($D199="","", (SUMIFS(Transacoes!$D$3:$D1000,Transacoes!$C$3:$C1000,$D199,Transacoes!$B$3:$B1000,"C", Transacoes!$A$3:$A1000, "&lt;"&amp;EOMONTH(DATE(J$1,J$2,1),0))-SUMIFS(Transacoes!$D$3:$D1000,Transacoes!$C$3:$C1000,$D199,Transacoes!$B$3:$B1000,"V", Transacoes!$A$3:$A1000, "&lt;"&amp;EOMONTH(DATE(J$1,J$2,1),0)))*SUMIFS(Prov_Auto!$E$3:$E1000, Prov_Auto!$A$3:$A1000, $D199, Prov_Auto!$D$3:$D1000,"&gt;="&amp;DATE(J$1,J$2,1),Prov_Auto!$D$3:$D1000, "&lt;="&amp;EOMONTH(DATE(J$1,J$2,1),0)))</f>
        <v/>
      </c>
      <c r="K199" s="48" t="str">
        <f>IF($D199="","", (SUMIFS(Transacoes!$D$3:$D1000,Transacoes!$C$3:$C1000,$D199,Transacoes!$B$3:$B1000,"C", Transacoes!$A$3:$A1000, "&lt;"&amp;EOMONTH(DATE(K$1,K$2,1),0))-SUMIFS(Transacoes!$D$3:$D1000,Transacoes!$C$3:$C1000,$D199,Transacoes!$B$3:$B1000,"V", Transacoes!$A$3:$A1000, "&lt;"&amp;EOMONTH(DATE(K$1,K$2,1),0)))*SUMIFS(Prov_Auto!$E$3:$E1000, Prov_Auto!$A$3:$A1000, $D199, Prov_Auto!$D$3:$D1000,"&gt;="&amp;DATE(K$1,K$2,1),Prov_Auto!$D$3:$D1000, "&lt;="&amp;EOMONTH(DATE(K$1,K$2,1),0)))</f>
        <v/>
      </c>
      <c r="L199" s="48" t="str">
        <f>IF($D199="","", (SUMIFS(Transacoes!$D$3:$D1000,Transacoes!$C$3:$C1000,$D199,Transacoes!$B$3:$B1000,"C", Transacoes!$A$3:$A1000, "&lt;"&amp;EOMONTH(DATE(L$1,L$2,1),0))-SUMIFS(Transacoes!$D$3:$D1000,Transacoes!$C$3:$C1000,$D199,Transacoes!$B$3:$B1000,"V", Transacoes!$A$3:$A1000, "&lt;"&amp;EOMONTH(DATE(L$1,L$2,1),0)))*SUMIFS(Prov_Auto!$E$3:$E1000, Prov_Auto!$A$3:$A1000, $D199, Prov_Auto!$D$3:$D1000,"&gt;="&amp;DATE(L$1,L$2,1),Prov_Auto!$D$3:$D1000, "&lt;="&amp;EOMONTH(DATE(L$1,L$2,1),0)))</f>
        <v/>
      </c>
      <c r="M199" s="48" t="str">
        <f>IF($D199="","", (SUMIFS(Transacoes!$D$3:$D1000,Transacoes!$C$3:$C1000,$D199,Transacoes!$B$3:$B1000,"C", Transacoes!$A$3:$A1000, "&lt;"&amp;EOMONTH(DATE(M$1,M$2,1),0))-SUMIFS(Transacoes!$D$3:$D1000,Transacoes!$C$3:$C1000,$D199,Transacoes!$B$3:$B1000,"V", Transacoes!$A$3:$A1000, "&lt;"&amp;EOMONTH(DATE(M$1,M$2,1),0)))*SUMIFS(Prov_Auto!$E$3:$E1000, Prov_Auto!$A$3:$A1000, $D199, Prov_Auto!$D$3:$D1000,"&gt;="&amp;DATE(M$1,M$2,1),Prov_Auto!$D$3:$D1000, "&lt;="&amp;EOMONTH(DATE(M$1,M$2,1),0)))</f>
        <v/>
      </c>
      <c r="N199" s="48" t="str">
        <f>IF($D199="","", (SUMIFS(Transacoes!$D$3:$D1000,Transacoes!$C$3:$C1000,$D199,Transacoes!$B$3:$B1000,"C", Transacoes!$A$3:$A1000, "&lt;"&amp;EOMONTH(DATE(N$1,N$2,1),0))-SUMIFS(Transacoes!$D$3:$D1000,Transacoes!$C$3:$C1000,$D199,Transacoes!$B$3:$B1000,"V", Transacoes!$A$3:$A1000, "&lt;"&amp;EOMONTH(DATE(N$1,N$2,1),0)))*SUMIFS(Prov_Auto!$E$3:$E1000, Prov_Auto!$A$3:$A1000, $D199, Prov_Auto!$D$3:$D1000,"&gt;="&amp;DATE(N$1,N$2,1),Prov_Auto!$D$3:$D1000, "&lt;="&amp;EOMONTH(DATE(N$1,N$2,1),0)))</f>
        <v/>
      </c>
      <c r="O199" s="48" t="str">
        <f>IF($D199="","", (SUMIFS(Transacoes!$D$3:$D1000,Transacoes!$C$3:$C1000,$D199,Transacoes!$B$3:$B1000,"C", Transacoes!$A$3:$A1000, "&lt;"&amp;EOMONTH(DATE(O$1,O$2,1),0))-SUMIFS(Transacoes!$D$3:$D1000,Transacoes!$C$3:$C1000,$D199,Transacoes!$B$3:$B1000,"V", Transacoes!$A$3:$A1000, "&lt;"&amp;EOMONTH(DATE(O$1,O$2,1),0)))*SUMIFS(Prov_Auto!$E$3:$E1000, Prov_Auto!$A$3:$A1000, $D199, Prov_Auto!$D$3:$D1000,"&gt;="&amp;DATE(O$1,O$2,1),Prov_Auto!$D$3:$D1000, "&lt;="&amp;EOMONTH(DATE(O$1,O$2,1),0)))</f>
        <v/>
      </c>
      <c r="P199" s="48" t="str">
        <f>IF($D199="","", (SUMIFS(Transacoes!$D$3:$D1000,Transacoes!$C$3:$C1000,$D199,Transacoes!$B$3:$B1000,"C", Transacoes!$A$3:$A1000, "&lt;"&amp;EOMONTH(DATE(P$1,P$2,1),0))-SUMIFS(Transacoes!$D$3:$D1000,Transacoes!$C$3:$C1000,$D199,Transacoes!$B$3:$B1000,"V", Transacoes!$A$3:$A1000, "&lt;"&amp;EOMONTH(DATE(P$1,P$2,1),0)))*SUMIFS(Prov_Auto!$E$3:$E1000, Prov_Auto!$A$3:$A1000, $D199, Prov_Auto!$D$3:$D1000,"&gt;="&amp;DATE(P$1,P$2,1),Prov_Auto!$D$3:$D1000, "&lt;="&amp;EOMONTH(DATE(P$1,P$2,1),0)))</f>
        <v/>
      </c>
      <c r="Q199" s="48" t="str">
        <f>IF($D199="","", (SUMIFS(Transacoes!$D$3:$D1000,Transacoes!$C$3:$C1000,$D199,Transacoes!$B$3:$B1000,"C", Transacoes!$A$3:$A1000, "&lt;"&amp;EOMONTH(DATE(Q$1,Q$2,1),0))-SUMIFS(Transacoes!$D$3:$D1000,Transacoes!$C$3:$C1000,$D199,Transacoes!$B$3:$B1000,"V", Transacoes!$A$3:$A1000, "&lt;"&amp;EOMONTH(DATE(Q$1,Q$2,1),0)))*SUMIFS(Prov_Auto!$E$3:$E1000, Prov_Auto!$A$3:$A1000, $D199, Prov_Auto!$D$3:$D1000,"&gt;="&amp;DATE(Q$1,Q$2,1),Prov_Auto!$D$3:$D1000, "&lt;="&amp;EOMONTH(DATE(Q$1,Q$2,1),0)))</f>
        <v/>
      </c>
      <c r="R199" s="47"/>
    </row>
    <row r="200">
      <c r="A200" s="47"/>
      <c r="B200" s="47"/>
      <c r="C200" s="47"/>
      <c r="D200" s="87"/>
      <c r="E200" s="48" t="str">
        <f>IF($D200="","", (SUMIFS(Transacoes!$D$3:$D1000,Transacoes!$C$3:$C1000,$D200,Transacoes!$B$3:$B1000,"C", Transacoes!$A$3:$A1000, "&lt;"&amp;EOMONTH(DATE(E$1,E$2,1),0))-SUMIFS(Transacoes!$D$3:$D1000,Transacoes!$C$3:$C1000,$D200,Transacoes!$B$3:$B1000,"V", Transacoes!$A$3:$A1000, "&lt;"&amp;EOMONTH(DATE(E$1,E$2,1),0)))*SUMIFS(Prov_Auto!$E$3:$E1000, Prov_Auto!$A$3:$A1000, $D200, Prov_Auto!$D$3:$D1000,"&gt;="&amp;DATE(E$1,E$2,1),Prov_Auto!$D$3:$D1000, "&lt;="&amp;EOMONTH(DATE(E$1,E$2,1),0)))</f>
        <v/>
      </c>
      <c r="F200" s="48" t="str">
        <f>IF($D200="","", (SUMIFS(Transacoes!$D$3:$D1000,Transacoes!$C$3:$C1000,$D200,Transacoes!$B$3:$B1000,"C", Transacoes!$A$3:$A1000, "&lt;"&amp;EOMONTH(DATE(F$1,F$2,1),0))-SUMIFS(Transacoes!$D$3:$D1000,Transacoes!$C$3:$C1000,$D200,Transacoes!$B$3:$B1000,"V", Transacoes!$A$3:$A1000, "&lt;"&amp;EOMONTH(DATE(F$1,F$2,1),0)))*SUMIFS(Prov_Auto!$E$3:$E1000, Prov_Auto!$A$3:$A1000, $D200, Prov_Auto!$D$3:$D1000,"&gt;="&amp;DATE(F$1,F$2,1),Prov_Auto!$D$3:$D1000, "&lt;="&amp;EOMONTH(DATE(F$1,F$2,1),0)))</f>
        <v/>
      </c>
      <c r="G200" s="48" t="str">
        <f>IF($D200="","", (SUMIFS(Transacoes!$D$3:$D1000,Transacoes!$C$3:$C1000,$D200,Transacoes!$B$3:$B1000,"C", Transacoes!$A$3:$A1000, "&lt;"&amp;EOMONTH(DATE(G$1,G$2,1),0))-SUMIFS(Transacoes!$D$3:$D1000,Transacoes!$C$3:$C1000,$D200,Transacoes!$B$3:$B1000,"V", Transacoes!$A$3:$A1000, "&lt;"&amp;EOMONTH(DATE(G$1,G$2,1),0)))*SUMIFS(Prov_Auto!$E$3:$E1000, Prov_Auto!$A$3:$A1000, $D200, Prov_Auto!$D$3:$D1000,"&gt;="&amp;DATE(G$1,G$2,1),Prov_Auto!$D$3:$D1000, "&lt;="&amp;EOMONTH(DATE(G$1,G$2,1),0)))</f>
        <v/>
      </c>
      <c r="H200" s="48" t="str">
        <f>IF($D200="","", (SUMIFS(Transacoes!$D$3:$D1000,Transacoes!$C$3:$C1000,$D200,Transacoes!$B$3:$B1000,"C", Transacoes!$A$3:$A1000, "&lt;"&amp;EOMONTH(DATE(H$1,H$2,1),0))-SUMIFS(Transacoes!$D$3:$D1000,Transacoes!$C$3:$C1000,$D200,Transacoes!$B$3:$B1000,"V", Transacoes!$A$3:$A1000, "&lt;"&amp;EOMONTH(DATE(H$1,H$2,1),0)))*SUMIFS(Prov_Auto!$E$3:$E1000, Prov_Auto!$A$3:$A1000, $D200, Prov_Auto!$D$3:$D1000,"&gt;="&amp;DATE(H$1,H$2,1),Prov_Auto!$D$3:$D1000, "&lt;="&amp;EOMONTH(DATE(H$1,H$2,1),0)))</f>
        <v/>
      </c>
      <c r="I200" s="48" t="str">
        <f>IF($D200="","", (SUMIFS(Transacoes!$D$3:$D1000,Transacoes!$C$3:$C1000,$D200,Transacoes!$B$3:$B1000,"C", Transacoes!$A$3:$A1000, "&lt;"&amp;EOMONTH(DATE(I$1,I$2,1),0))-SUMIFS(Transacoes!$D$3:$D1000,Transacoes!$C$3:$C1000,$D200,Transacoes!$B$3:$B1000,"V", Transacoes!$A$3:$A1000, "&lt;"&amp;EOMONTH(DATE(I$1,I$2,1),0)))*SUMIFS(Prov_Auto!$E$3:$E1000, Prov_Auto!$A$3:$A1000, $D200, Prov_Auto!$D$3:$D1000,"&gt;="&amp;DATE(I$1,I$2,1),Prov_Auto!$D$3:$D1000, "&lt;="&amp;EOMONTH(DATE(I$1,I$2,1),0)))</f>
        <v/>
      </c>
      <c r="J200" s="48" t="str">
        <f>IF($D200="","", (SUMIFS(Transacoes!$D$3:$D1000,Transacoes!$C$3:$C1000,$D200,Transacoes!$B$3:$B1000,"C", Transacoes!$A$3:$A1000, "&lt;"&amp;EOMONTH(DATE(J$1,J$2,1),0))-SUMIFS(Transacoes!$D$3:$D1000,Transacoes!$C$3:$C1000,$D200,Transacoes!$B$3:$B1000,"V", Transacoes!$A$3:$A1000, "&lt;"&amp;EOMONTH(DATE(J$1,J$2,1),0)))*SUMIFS(Prov_Auto!$E$3:$E1000, Prov_Auto!$A$3:$A1000, $D200, Prov_Auto!$D$3:$D1000,"&gt;="&amp;DATE(J$1,J$2,1),Prov_Auto!$D$3:$D1000, "&lt;="&amp;EOMONTH(DATE(J$1,J$2,1),0)))</f>
        <v/>
      </c>
      <c r="K200" s="48" t="str">
        <f>IF($D200="","", (SUMIFS(Transacoes!$D$3:$D1000,Transacoes!$C$3:$C1000,$D200,Transacoes!$B$3:$B1000,"C", Transacoes!$A$3:$A1000, "&lt;"&amp;EOMONTH(DATE(K$1,K$2,1),0))-SUMIFS(Transacoes!$D$3:$D1000,Transacoes!$C$3:$C1000,$D200,Transacoes!$B$3:$B1000,"V", Transacoes!$A$3:$A1000, "&lt;"&amp;EOMONTH(DATE(K$1,K$2,1),0)))*SUMIFS(Prov_Auto!$E$3:$E1000, Prov_Auto!$A$3:$A1000, $D200, Prov_Auto!$D$3:$D1000,"&gt;="&amp;DATE(K$1,K$2,1),Prov_Auto!$D$3:$D1000, "&lt;="&amp;EOMONTH(DATE(K$1,K$2,1),0)))</f>
        <v/>
      </c>
      <c r="L200" s="48" t="str">
        <f>IF($D200="","", (SUMIFS(Transacoes!$D$3:$D1000,Transacoes!$C$3:$C1000,$D200,Transacoes!$B$3:$B1000,"C", Transacoes!$A$3:$A1000, "&lt;"&amp;EOMONTH(DATE(L$1,L$2,1),0))-SUMIFS(Transacoes!$D$3:$D1000,Transacoes!$C$3:$C1000,$D200,Transacoes!$B$3:$B1000,"V", Transacoes!$A$3:$A1000, "&lt;"&amp;EOMONTH(DATE(L$1,L$2,1),0)))*SUMIFS(Prov_Auto!$E$3:$E1000, Prov_Auto!$A$3:$A1000, $D200, Prov_Auto!$D$3:$D1000,"&gt;="&amp;DATE(L$1,L$2,1),Prov_Auto!$D$3:$D1000, "&lt;="&amp;EOMONTH(DATE(L$1,L$2,1),0)))</f>
        <v/>
      </c>
      <c r="M200" s="48" t="str">
        <f>IF($D200="","", (SUMIFS(Transacoes!$D$3:$D1000,Transacoes!$C$3:$C1000,$D200,Transacoes!$B$3:$B1000,"C", Transacoes!$A$3:$A1000, "&lt;"&amp;EOMONTH(DATE(M$1,M$2,1),0))-SUMIFS(Transacoes!$D$3:$D1000,Transacoes!$C$3:$C1000,$D200,Transacoes!$B$3:$B1000,"V", Transacoes!$A$3:$A1000, "&lt;"&amp;EOMONTH(DATE(M$1,M$2,1),0)))*SUMIFS(Prov_Auto!$E$3:$E1000, Prov_Auto!$A$3:$A1000, $D200, Prov_Auto!$D$3:$D1000,"&gt;="&amp;DATE(M$1,M$2,1),Prov_Auto!$D$3:$D1000, "&lt;="&amp;EOMONTH(DATE(M$1,M$2,1),0)))</f>
        <v/>
      </c>
      <c r="N200" s="48" t="str">
        <f>IF($D200="","", (SUMIFS(Transacoes!$D$3:$D1000,Transacoes!$C$3:$C1000,$D200,Transacoes!$B$3:$B1000,"C", Transacoes!$A$3:$A1000, "&lt;"&amp;EOMONTH(DATE(N$1,N$2,1),0))-SUMIFS(Transacoes!$D$3:$D1000,Transacoes!$C$3:$C1000,$D200,Transacoes!$B$3:$B1000,"V", Transacoes!$A$3:$A1000, "&lt;"&amp;EOMONTH(DATE(N$1,N$2,1),0)))*SUMIFS(Prov_Auto!$E$3:$E1000, Prov_Auto!$A$3:$A1000, $D200, Prov_Auto!$D$3:$D1000,"&gt;="&amp;DATE(N$1,N$2,1),Prov_Auto!$D$3:$D1000, "&lt;="&amp;EOMONTH(DATE(N$1,N$2,1),0)))</f>
        <v/>
      </c>
      <c r="O200" s="48" t="str">
        <f>IF($D200="","", (SUMIFS(Transacoes!$D$3:$D1000,Transacoes!$C$3:$C1000,$D200,Transacoes!$B$3:$B1000,"C", Transacoes!$A$3:$A1000, "&lt;"&amp;EOMONTH(DATE(O$1,O$2,1),0))-SUMIFS(Transacoes!$D$3:$D1000,Transacoes!$C$3:$C1000,$D200,Transacoes!$B$3:$B1000,"V", Transacoes!$A$3:$A1000, "&lt;"&amp;EOMONTH(DATE(O$1,O$2,1),0)))*SUMIFS(Prov_Auto!$E$3:$E1000, Prov_Auto!$A$3:$A1000, $D200, Prov_Auto!$D$3:$D1000,"&gt;="&amp;DATE(O$1,O$2,1),Prov_Auto!$D$3:$D1000, "&lt;="&amp;EOMONTH(DATE(O$1,O$2,1),0)))</f>
        <v/>
      </c>
      <c r="P200" s="48" t="str">
        <f>IF($D200="","", (SUMIFS(Transacoes!$D$3:$D1000,Transacoes!$C$3:$C1000,$D200,Transacoes!$B$3:$B1000,"C", Transacoes!$A$3:$A1000, "&lt;"&amp;EOMONTH(DATE(P$1,P$2,1),0))-SUMIFS(Transacoes!$D$3:$D1000,Transacoes!$C$3:$C1000,$D200,Transacoes!$B$3:$B1000,"V", Transacoes!$A$3:$A1000, "&lt;"&amp;EOMONTH(DATE(P$1,P$2,1),0)))*SUMIFS(Prov_Auto!$E$3:$E1000, Prov_Auto!$A$3:$A1000, $D200, Prov_Auto!$D$3:$D1000,"&gt;="&amp;DATE(P$1,P$2,1),Prov_Auto!$D$3:$D1000, "&lt;="&amp;EOMONTH(DATE(P$1,P$2,1),0)))</f>
        <v/>
      </c>
      <c r="Q200" s="48" t="str">
        <f>IF($D200="","", (SUMIFS(Transacoes!$D$3:$D1000,Transacoes!$C$3:$C1000,$D200,Transacoes!$B$3:$B1000,"C", Transacoes!$A$3:$A1000, "&lt;"&amp;EOMONTH(DATE(Q$1,Q$2,1),0))-SUMIFS(Transacoes!$D$3:$D1000,Transacoes!$C$3:$C1000,$D200,Transacoes!$B$3:$B1000,"V", Transacoes!$A$3:$A1000, "&lt;"&amp;EOMONTH(DATE(Q$1,Q$2,1),0)))*SUMIFS(Prov_Auto!$E$3:$E1000, Prov_Auto!$A$3:$A1000, $D200, Prov_Auto!$D$3:$D1000,"&gt;="&amp;DATE(Q$1,Q$2,1),Prov_Auto!$D$3:$D1000, "&lt;="&amp;EOMONTH(DATE(Q$1,Q$2,1),0)))</f>
        <v/>
      </c>
      <c r="R200" s="47"/>
    </row>
    <row r="201">
      <c r="A201" s="47"/>
      <c r="B201" s="47"/>
      <c r="C201" s="47"/>
      <c r="D201" s="87"/>
      <c r="E201" s="48" t="str">
        <f>IF($D201="","", (SUMIFS(Transacoes!$D$3:$D1000,Transacoes!$C$3:$C1000,$D201,Transacoes!$B$3:$B1000,"C", Transacoes!$A$3:$A1000, "&lt;"&amp;EOMONTH(DATE(E$1,E$2,1),0))-SUMIFS(Transacoes!$D$3:$D1000,Transacoes!$C$3:$C1000,$D201,Transacoes!$B$3:$B1000,"V", Transacoes!$A$3:$A1000, "&lt;"&amp;EOMONTH(DATE(E$1,E$2,1),0)))*SUMIFS(Prov_Auto!$E$3:$E1000, Prov_Auto!$A$3:$A1000, $D201, Prov_Auto!$D$3:$D1000,"&gt;="&amp;DATE(E$1,E$2,1),Prov_Auto!$D$3:$D1000, "&lt;="&amp;EOMONTH(DATE(E$1,E$2,1),0)))</f>
        <v/>
      </c>
      <c r="F201" s="48" t="str">
        <f>IF($D201="","", (SUMIFS(Transacoes!$D$3:$D1000,Transacoes!$C$3:$C1000,$D201,Transacoes!$B$3:$B1000,"C", Transacoes!$A$3:$A1000, "&lt;"&amp;EOMONTH(DATE(F$1,F$2,1),0))-SUMIFS(Transacoes!$D$3:$D1000,Transacoes!$C$3:$C1000,$D201,Transacoes!$B$3:$B1000,"V", Transacoes!$A$3:$A1000, "&lt;"&amp;EOMONTH(DATE(F$1,F$2,1),0)))*SUMIFS(Prov_Auto!$E$3:$E1000, Prov_Auto!$A$3:$A1000, $D201, Prov_Auto!$D$3:$D1000,"&gt;="&amp;DATE(F$1,F$2,1),Prov_Auto!$D$3:$D1000, "&lt;="&amp;EOMONTH(DATE(F$1,F$2,1),0)))</f>
        <v/>
      </c>
      <c r="G201" s="48" t="str">
        <f>IF($D201="","", (SUMIFS(Transacoes!$D$3:$D1000,Transacoes!$C$3:$C1000,$D201,Transacoes!$B$3:$B1000,"C", Transacoes!$A$3:$A1000, "&lt;"&amp;EOMONTH(DATE(G$1,G$2,1),0))-SUMIFS(Transacoes!$D$3:$D1000,Transacoes!$C$3:$C1000,$D201,Transacoes!$B$3:$B1000,"V", Transacoes!$A$3:$A1000, "&lt;"&amp;EOMONTH(DATE(G$1,G$2,1),0)))*SUMIFS(Prov_Auto!$E$3:$E1000, Prov_Auto!$A$3:$A1000, $D201, Prov_Auto!$D$3:$D1000,"&gt;="&amp;DATE(G$1,G$2,1),Prov_Auto!$D$3:$D1000, "&lt;="&amp;EOMONTH(DATE(G$1,G$2,1),0)))</f>
        <v/>
      </c>
      <c r="H201" s="48" t="str">
        <f>IF($D201="","", (SUMIFS(Transacoes!$D$3:$D1000,Transacoes!$C$3:$C1000,$D201,Transacoes!$B$3:$B1000,"C", Transacoes!$A$3:$A1000, "&lt;"&amp;EOMONTH(DATE(H$1,H$2,1),0))-SUMIFS(Transacoes!$D$3:$D1000,Transacoes!$C$3:$C1000,$D201,Transacoes!$B$3:$B1000,"V", Transacoes!$A$3:$A1000, "&lt;"&amp;EOMONTH(DATE(H$1,H$2,1),0)))*SUMIFS(Prov_Auto!$E$3:$E1000, Prov_Auto!$A$3:$A1000, $D201, Prov_Auto!$D$3:$D1000,"&gt;="&amp;DATE(H$1,H$2,1),Prov_Auto!$D$3:$D1000, "&lt;="&amp;EOMONTH(DATE(H$1,H$2,1),0)))</f>
        <v/>
      </c>
      <c r="I201" s="48" t="str">
        <f>IF($D201="","", (SUMIFS(Transacoes!$D$3:$D1000,Transacoes!$C$3:$C1000,$D201,Transacoes!$B$3:$B1000,"C", Transacoes!$A$3:$A1000, "&lt;"&amp;EOMONTH(DATE(I$1,I$2,1),0))-SUMIFS(Transacoes!$D$3:$D1000,Transacoes!$C$3:$C1000,$D201,Transacoes!$B$3:$B1000,"V", Transacoes!$A$3:$A1000, "&lt;"&amp;EOMONTH(DATE(I$1,I$2,1),0)))*SUMIFS(Prov_Auto!$E$3:$E1000, Prov_Auto!$A$3:$A1000, $D201, Prov_Auto!$D$3:$D1000,"&gt;="&amp;DATE(I$1,I$2,1),Prov_Auto!$D$3:$D1000, "&lt;="&amp;EOMONTH(DATE(I$1,I$2,1),0)))</f>
        <v/>
      </c>
      <c r="J201" s="48" t="str">
        <f>IF($D201="","", (SUMIFS(Transacoes!$D$3:$D1000,Transacoes!$C$3:$C1000,$D201,Transacoes!$B$3:$B1000,"C", Transacoes!$A$3:$A1000, "&lt;"&amp;EOMONTH(DATE(J$1,J$2,1),0))-SUMIFS(Transacoes!$D$3:$D1000,Transacoes!$C$3:$C1000,$D201,Transacoes!$B$3:$B1000,"V", Transacoes!$A$3:$A1000, "&lt;"&amp;EOMONTH(DATE(J$1,J$2,1),0)))*SUMIFS(Prov_Auto!$E$3:$E1000, Prov_Auto!$A$3:$A1000, $D201, Prov_Auto!$D$3:$D1000,"&gt;="&amp;DATE(J$1,J$2,1),Prov_Auto!$D$3:$D1000, "&lt;="&amp;EOMONTH(DATE(J$1,J$2,1),0)))</f>
        <v/>
      </c>
      <c r="K201" s="48" t="str">
        <f>IF($D201="","", (SUMIFS(Transacoes!$D$3:$D1000,Transacoes!$C$3:$C1000,$D201,Transacoes!$B$3:$B1000,"C", Transacoes!$A$3:$A1000, "&lt;"&amp;EOMONTH(DATE(K$1,K$2,1),0))-SUMIFS(Transacoes!$D$3:$D1000,Transacoes!$C$3:$C1000,$D201,Transacoes!$B$3:$B1000,"V", Transacoes!$A$3:$A1000, "&lt;"&amp;EOMONTH(DATE(K$1,K$2,1),0)))*SUMIFS(Prov_Auto!$E$3:$E1000, Prov_Auto!$A$3:$A1000, $D201, Prov_Auto!$D$3:$D1000,"&gt;="&amp;DATE(K$1,K$2,1),Prov_Auto!$D$3:$D1000, "&lt;="&amp;EOMONTH(DATE(K$1,K$2,1),0)))</f>
        <v/>
      </c>
      <c r="L201" s="48" t="str">
        <f>IF($D201="","", (SUMIFS(Transacoes!$D$3:$D1000,Transacoes!$C$3:$C1000,$D201,Transacoes!$B$3:$B1000,"C", Transacoes!$A$3:$A1000, "&lt;"&amp;EOMONTH(DATE(L$1,L$2,1),0))-SUMIFS(Transacoes!$D$3:$D1000,Transacoes!$C$3:$C1000,$D201,Transacoes!$B$3:$B1000,"V", Transacoes!$A$3:$A1000, "&lt;"&amp;EOMONTH(DATE(L$1,L$2,1),0)))*SUMIFS(Prov_Auto!$E$3:$E1000, Prov_Auto!$A$3:$A1000, $D201, Prov_Auto!$D$3:$D1000,"&gt;="&amp;DATE(L$1,L$2,1),Prov_Auto!$D$3:$D1000, "&lt;="&amp;EOMONTH(DATE(L$1,L$2,1),0)))</f>
        <v/>
      </c>
      <c r="M201" s="48" t="str">
        <f>IF($D201="","", (SUMIFS(Transacoes!$D$3:$D1000,Transacoes!$C$3:$C1000,$D201,Transacoes!$B$3:$B1000,"C", Transacoes!$A$3:$A1000, "&lt;"&amp;EOMONTH(DATE(M$1,M$2,1),0))-SUMIFS(Transacoes!$D$3:$D1000,Transacoes!$C$3:$C1000,$D201,Transacoes!$B$3:$B1000,"V", Transacoes!$A$3:$A1000, "&lt;"&amp;EOMONTH(DATE(M$1,M$2,1),0)))*SUMIFS(Prov_Auto!$E$3:$E1000, Prov_Auto!$A$3:$A1000, $D201, Prov_Auto!$D$3:$D1000,"&gt;="&amp;DATE(M$1,M$2,1),Prov_Auto!$D$3:$D1000, "&lt;="&amp;EOMONTH(DATE(M$1,M$2,1),0)))</f>
        <v/>
      </c>
      <c r="N201" s="48" t="str">
        <f>IF($D201="","", (SUMIFS(Transacoes!$D$3:$D1000,Transacoes!$C$3:$C1000,$D201,Transacoes!$B$3:$B1000,"C", Transacoes!$A$3:$A1000, "&lt;"&amp;EOMONTH(DATE(N$1,N$2,1),0))-SUMIFS(Transacoes!$D$3:$D1000,Transacoes!$C$3:$C1000,$D201,Transacoes!$B$3:$B1000,"V", Transacoes!$A$3:$A1000, "&lt;"&amp;EOMONTH(DATE(N$1,N$2,1),0)))*SUMIFS(Prov_Auto!$E$3:$E1000, Prov_Auto!$A$3:$A1000, $D201, Prov_Auto!$D$3:$D1000,"&gt;="&amp;DATE(N$1,N$2,1),Prov_Auto!$D$3:$D1000, "&lt;="&amp;EOMONTH(DATE(N$1,N$2,1),0)))</f>
        <v/>
      </c>
      <c r="O201" s="48" t="str">
        <f>IF($D201="","", (SUMIFS(Transacoes!$D$3:$D1000,Transacoes!$C$3:$C1000,$D201,Transacoes!$B$3:$B1000,"C", Transacoes!$A$3:$A1000, "&lt;"&amp;EOMONTH(DATE(O$1,O$2,1),0))-SUMIFS(Transacoes!$D$3:$D1000,Transacoes!$C$3:$C1000,$D201,Transacoes!$B$3:$B1000,"V", Transacoes!$A$3:$A1000, "&lt;"&amp;EOMONTH(DATE(O$1,O$2,1),0)))*SUMIFS(Prov_Auto!$E$3:$E1000, Prov_Auto!$A$3:$A1000, $D201, Prov_Auto!$D$3:$D1000,"&gt;="&amp;DATE(O$1,O$2,1),Prov_Auto!$D$3:$D1000, "&lt;="&amp;EOMONTH(DATE(O$1,O$2,1),0)))</f>
        <v/>
      </c>
      <c r="P201" s="48" t="str">
        <f>IF($D201="","", (SUMIFS(Transacoes!$D$3:$D1000,Transacoes!$C$3:$C1000,$D201,Transacoes!$B$3:$B1000,"C", Transacoes!$A$3:$A1000, "&lt;"&amp;EOMONTH(DATE(P$1,P$2,1),0))-SUMIFS(Transacoes!$D$3:$D1000,Transacoes!$C$3:$C1000,$D201,Transacoes!$B$3:$B1000,"V", Transacoes!$A$3:$A1000, "&lt;"&amp;EOMONTH(DATE(P$1,P$2,1),0)))*SUMIFS(Prov_Auto!$E$3:$E1000, Prov_Auto!$A$3:$A1000, $D201, Prov_Auto!$D$3:$D1000,"&gt;="&amp;DATE(P$1,P$2,1),Prov_Auto!$D$3:$D1000, "&lt;="&amp;EOMONTH(DATE(P$1,P$2,1),0)))</f>
        <v/>
      </c>
      <c r="Q201" s="48" t="str">
        <f>IF($D201="","", (SUMIFS(Transacoes!$D$3:$D1000,Transacoes!$C$3:$C1000,$D201,Transacoes!$B$3:$B1000,"C", Transacoes!$A$3:$A1000, "&lt;"&amp;EOMONTH(DATE(Q$1,Q$2,1),0))-SUMIFS(Transacoes!$D$3:$D1000,Transacoes!$C$3:$C1000,$D201,Transacoes!$B$3:$B1000,"V", Transacoes!$A$3:$A1000, "&lt;"&amp;EOMONTH(DATE(Q$1,Q$2,1),0)))*SUMIFS(Prov_Auto!$E$3:$E1000, Prov_Auto!$A$3:$A1000, $D201, Prov_Auto!$D$3:$D1000,"&gt;="&amp;DATE(Q$1,Q$2,1),Prov_Auto!$D$3:$D1000, "&lt;="&amp;EOMONTH(DATE(Q$1,Q$2,1),0)))</f>
        <v/>
      </c>
      <c r="R201" s="47"/>
    </row>
    <row r="202">
      <c r="A202" s="47"/>
      <c r="B202" s="47"/>
      <c r="C202" s="47"/>
      <c r="D202" s="87"/>
      <c r="E202" s="48" t="str">
        <f>IF($D202="","", (SUMIFS(Transacoes!$D$3:$D1000,Transacoes!$C$3:$C1000,$D202,Transacoes!$B$3:$B1000,"C", Transacoes!$A$3:$A1000, "&lt;"&amp;EOMONTH(DATE(E$1,E$2,1),0))-SUMIFS(Transacoes!$D$3:$D1000,Transacoes!$C$3:$C1000,$D202,Transacoes!$B$3:$B1000,"V", Transacoes!$A$3:$A1000, "&lt;"&amp;EOMONTH(DATE(E$1,E$2,1),0)))*SUMIFS(Prov_Auto!$E$3:$E1000, Prov_Auto!$A$3:$A1000, $D202, Prov_Auto!$D$3:$D1000,"&gt;="&amp;DATE(E$1,E$2,1),Prov_Auto!$D$3:$D1000, "&lt;="&amp;EOMONTH(DATE(E$1,E$2,1),0)))</f>
        <v/>
      </c>
      <c r="F202" s="48" t="str">
        <f>IF($D202="","", (SUMIFS(Transacoes!$D$3:$D1000,Transacoes!$C$3:$C1000,$D202,Transacoes!$B$3:$B1000,"C", Transacoes!$A$3:$A1000, "&lt;"&amp;EOMONTH(DATE(F$1,F$2,1),0))-SUMIFS(Transacoes!$D$3:$D1000,Transacoes!$C$3:$C1000,$D202,Transacoes!$B$3:$B1000,"V", Transacoes!$A$3:$A1000, "&lt;"&amp;EOMONTH(DATE(F$1,F$2,1),0)))*SUMIFS(Prov_Auto!$E$3:$E1000, Prov_Auto!$A$3:$A1000, $D202, Prov_Auto!$D$3:$D1000,"&gt;="&amp;DATE(F$1,F$2,1),Prov_Auto!$D$3:$D1000, "&lt;="&amp;EOMONTH(DATE(F$1,F$2,1),0)))</f>
        <v/>
      </c>
      <c r="G202" s="48" t="str">
        <f>IF($D202="","", (SUMIFS(Transacoes!$D$3:$D1000,Transacoes!$C$3:$C1000,$D202,Transacoes!$B$3:$B1000,"C", Transacoes!$A$3:$A1000, "&lt;"&amp;EOMONTH(DATE(G$1,G$2,1),0))-SUMIFS(Transacoes!$D$3:$D1000,Transacoes!$C$3:$C1000,$D202,Transacoes!$B$3:$B1000,"V", Transacoes!$A$3:$A1000, "&lt;"&amp;EOMONTH(DATE(G$1,G$2,1),0)))*SUMIFS(Prov_Auto!$E$3:$E1000, Prov_Auto!$A$3:$A1000, $D202, Prov_Auto!$D$3:$D1000,"&gt;="&amp;DATE(G$1,G$2,1),Prov_Auto!$D$3:$D1000, "&lt;="&amp;EOMONTH(DATE(G$1,G$2,1),0)))</f>
        <v/>
      </c>
      <c r="H202" s="48" t="str">
        <f>IF($D202="","", (SUMIFS(Transacoes!$D$3:$D1000,Transacoes!$C$3:$C1000,$D202,Transacoes!$B$3:$B1000,"C", Transacoes!$A$3:$A1000, "&lt;"&amp;EOMONTH(DATE(H$1,H$2,1),0))-SUMIFS(Transacoes!$D$3:$D1000,Transacoes!$C$3:$C1000,$D202,Transacoes!$B$3:$B1000,"V", Transacoes!$A$3:$A1000, "&lt;"&amp;EOMONTH(DATE(H$1,H$2,1),0)))*SUMIFS(Prov_Auto!$E$3:$E1000, Prov_Auto!$A$3:$A1000, $D202, Prov_Auto!$D$3:$D1000,"&gt;="&amp;DATE(H$1,H$2,1),Prov_Auto!$D$3:$D1000, "&lt;="&amp;EOMONTH(DATE(H$1,H$2,1),0)))</f>
        <v/>
      </c>
      <c r="I202" s="48" t="str">
        <f>IF($D202="","", (SUMIFS(Transacoes!$D$3:$D1000,Transacoes!$C$3:$C1000,$D202,Transacoes!$B$3:$B1000,"C", Transacoes!$A$3:$A1000, "&lt;"&amp;EOMONTH(DATE(I$1,I$2,1),0))-SUMIFS(Transacoes!$D$3:$D1000,Transacoes!$C$3:$C1000,$D202,Transacoes!$B$3:$B1000,"V", Transacoes!$A$3:$A1000, "&lt;"&amp;EOMONTH(DATE(I$1,I$2,1),0)))*SUMIFS(Prov_Auto!$E$3:$E1000, Prov_Auto!$A$3:$A1000, $D202, Prov_Auto!$D$3:$D1000,"&gt;="&amp;DATE(I$1,I$2,1),Prov_Auto!$D$3:$D1000, "&lt;="&amp;EOMONTH(DATE(I$1,I$2,1),0)))</f>
        <v/>
      </c>
      <c r="J202" s="48" t="str">
        <f>IF($D202="","", (SUMIFS(Transacoes!$D$3:$D1000,Transacoes!$C$3:$C1000,$D202,Transacoes!$B$3:$B1000,"C", Transacoes!$A$3:$A1000, "&lt;"&amp;EOMONTH(DATE(J$1,J$2,1),0))-SUMIFS(Transacoes!$D$3:$D1000,Transacoes!$C$3:$C1000,$D202,Transacoes!$B$3:$B1000,"V", Transacoes!$A$3:$A1000, "&lt;"&amp;EOMONTH(DATE(J$1,J$2,1),0)))*SUMIFS(Prov_Auto!$E$3:$E1000, Prov_Auto!$A$3:$A1000, $D202, Prov_Auto!$D$3:$D1000,"&gt;="&amp;DATE(J$1,J$2,1),Prov_Auto!$D$3:$D1000, "&lt;="&amp;EOMONTH(DATE(J$1,J$2,1),0)))</f>
        <v/>
      </c>
      <c r="K202" s="48" t="str">
        <f>IF($D202="","", (SUMIFS(Transacoes!$D$3:$D1000,Transacoes!$C$3:$C1000,$D202,Transacoes!$B$3:$B1000,"C", Transacoes!$A$3:$A1000, "&lt;"&amp;EOMONTH(DATE(K$1,K$2,1),0))-SUMIFS(Transacoes!$D$3:$D1000,Transacoes!$C$3:$C1000,$D202,Transacoes!$B$3:$B1000,"V", Transacoes!$A$3:$A1000, "&lt;"&amp;EOMONTH(DATE(K$1,K$2,1),0)))*SUMIFS(Prov_Auto!$E$3:$E1000, Prov_Auto!$A$3:$A1000, $D202, Prov_Auto!$D$3:$D1000,"&gt;="&amp;DATE(K$1,K$2,1),Prov_Auto!$D$3:$D1000, "&lt;="&amp;EOMONTH(DATE(K$1,K$2,1),0)))</f>
        <v/>
      </c>
      <c r="L202" s="48" t="str">
        <f>IF($D202="","", (SUMIFS(Transacoes!$D$3:$D1000,Transacoes!$C$3:$C1000,$D202,Transacoes!$B$3:$B1000,"C", Transacoes!$A$3:$A1000, "&lt;"&amp;EOMONTH(DATE(L$1,L$2,1),0))-SUMIFS(Transacoes!$D$3:$D1000,Transacoes!$C$3:$C1000,$D202,Transacoes!$B$3:$B1000,"V", Transacoes!$A$3:$A1000, "&lt;"&amp;EOMONTH(DATE(L$1,L$2,1),0)))*SUMIFS(Prov_Auto!$E$3:$E1000, Prov_Auto!$A$3:$A1000, $D202, Prov_Auto!$D$3:$D1000,"&gt;="&amp;DATE(L$1,L$2,1),Prov_Auto!$D$3:$D1000, "&lt;="&amp;EOMONTH(DATE(L$1,L$2,1),0)))</f>
        <v/>
      </c>
      <c r="M202" s="48" t="str">
        <f>IF($D202="","", (SUMIFS(Transacoes!$D$3:$D1000,Transacoes!$C$3:$C1000,$D202,Transacoes!$B$3:$B1000,"C", Transacoes!$A$3:$A1000, "&lt;"&amp;EOMONTH(DATE(M$1,M$2,1),0))-SUMIFS(Transacoes!$D$3:$D1000,Transacoes!$C$3:$C1000,$D202,Transacoes!$B$3:$B1000,"V", Transacoes!$A$3:$A1000, "&lt;"&amp;EOMONTH(DATE(M$1,M$2,1),0)))*SUMIFS(Prov_Auto!$E$3:$E1000, Prov_Auto!$A$3:$A1000, $D202, Prov_Auto!$D$3:$D1000,"&gt;="&amp;DATE(M$1,M$2,1),Prov_Auto!$D$3:$D1000, "&lt;="&amp;EOMONTH(DATE(M$1,M$2,1),0)))</f>
        <v/>
      </c>
      <c r="N202" s="48" t="str">
        <f>IF($D202="","", (SUMIFS(Transacoes!$D$3:$D1000,Transacoes!$C$3:$C1000,$D202,Transacoes!$B$3:$B1000,"C", Transacoes!$A$3:$A1000, "&lt;"&amp;EOMONTH(DATE(N$1,N$2,1),0))-SUMIFS(Transacoes!$D$3:$D1000,Transacoes!$C$3:$C1000,$D202,Transacoes!$B$3:$B1000,"V", Transacoes!$A$3:$A1000, "&lt;"&amp;EOMONTH(DATE(N$1,N$2,1),0)))*SUMIFS(Prov_Auto!$E$3:$E1000, Prov_Auto!$A$3:$A1000, $D202, Prov_Auto!$D$3:$D1000,"&gt;="&amp;DATE(N$1,N$2,1),Prov_Auto!$D$3:$D1000, "&lt;="&amp;EOMONTH(DATE(N$1,N$2,1),0)))</f>
        <v/>
      </c>
      <c r="O202" s="48" t="str">
        <f>IF($D202="","", (SUMIFS(Transacoes!$D$3:$D1000,Transacoes!$C$3:$C1000,$D202,Transacoes!$B$3:$B1000,"C", Transacoes!$A$3:$A1000, "&lt;"&amp;EOMONTH(DATE(O$1,O$2,1),0))-SUMIFS(Transacoes!$D$3:$D1000,Transacoes!$C$3:$C1000,$D202,Transacoes!$B$3:$B1000,"V", Transacoes!$A$3:$A1000, "&lt;"&amp;EOMONTH(DATE(O$1,O$2,1),0)))*SUMIFS(Prov_Auto!$E$3:$E1000, Prov_Auto!$A$3:$A1000, $D202, Prov_Auto!$D$3:$D1000,"&gt;="&amp;DATE(O$1,O$2,1),Prov_Auto!$D$3:$D1000, "&lt;="&amp;EOMONTH(DATE(O$1,O$2,1),0)))</f>
        <v/>
      </c>
      <c r="P202" s="48" t="str">
        <f>IF($D202="","", (SUMIFS(Transacoes!$D$3:$D1000,Transacoes!$C$3:$C1000,$D202,Transacoes!$B$3:$B1000,"C", Transacoes!$A$3:$A1000, "&lt;"&amp;EOMONTH(DATE(P$1,P$2,1),0))-SUMIFS(Transacoes!$D$3:$D1000,Transacoes!$C$3:$C1000,$D202,Transacoes!$B$3:$B1000,"V", Transacoes!$A$3:$A1000, "&lt;"&amp;EOMONTH(DATE(P$1,P$2,1),0)))*SUMIFS(Prov_Auto!$E$3:$E1000, Prov_Auto!$A$3:$A1000, $D202, Prov_Auto!$D$3:$D1000,"&gt;="&amp;DATE(P$1,P$2,1),Prov_Auto!$D$3:$D1000, "&lt;="&amp;EOMONTH(DATE(P$1,P$2,1),0)))</f>
        <v/>
      </c>
      <c r="Q202" s="48" t="str">
        <f>IF($D202="","", (SUMIFS(Transacoes!$D$3:$D1000,Transacoes!$C$3:$C1000,$D202,Transacoes!$B$3:$B1000,"C", Transacoes!$A$3:$A1000, "&lt;"&amp;EOMONTH(DATE(Q$1,Q$2,1),0))-SUMIFS(Transacoes!$D$3:$D1000,Transacoes!$C$3:$C1000,$D202,Transacoes!$B$3:$B1000,"V", Transacoes!$A$3:$A1000, "&lt;"&amp;EOMONTH(DATE(Q$1,Q$2,1),0)))*SUMIFS(Prov_Auto!$E$3:$E1000, Prov_Auto!$A$3:$A1000, $D202, Prov_Auto!$D$3:$D1000,"&gt;="&amp;DATE(Q$1,Q$2,1),Prov_Auto!$D$3:$D1000, "&lt;="&amp;EOMONTH(DATE(Q$1,Q$2,1),0)))</f>
        <v/>
      </c>
      <c r="R202" s="47"/>
    </row>
    <row r="203">
      <c r="A203" s="47"/>
      <c r="B203" s="47"/>
      <c r="C203" s="47"/>
      <c r="D203" s="87"/>
      <c r="E203" s="48" t="str">
        <f>IF($D203="","", (SUMIFS(Transacoes!$D$3:$D1000,Transacoes!$C$3:$C1000,$D203,Transacoes!$B$3:$B1000,"C", Transacoes!$A$3:$A1000, "&lt;"&amp;EOMONTH(DATE(E$1,E$2,1),0))-SUMIFS(Transacoes!$D$3:$D1000,Transacoes!$C$3:$C1000,$D203,Transacoes!$B$3:$B1000,"V", Transacoes!$A$3:$A1000, "&lt;"&amp;EOMONTH(DATE(E$1,E$2,1),0)))*SUMIFS(Prov_Auto!$E$3:$E1000, Prov_Auto!$A$3:$A1000, $D203, Prov_Auto!$D$3:$D1000,"&gt;="&amp;DATE(E$1,E$2,1),Prov_Auto!$D$3:$D1000, "&lt;="&amp;EOMONTH(DATE(E$1,E$2,1),0)))</f>
        <v/>
      </c>
      <c r="F203" s="48" t="str">
        <f>IF($D203="","", (SUMIFS(Transacoes!$D$3:$D1000,Transacoes!$C$3:$C1000,$D203,Transacoes!$B$3:$B1000,"C", Transacoes!$A$3:$A1000, "&lt;"&amp;EOMONTH(DATE(F$1,F$2,1),0))-SUMIFS(Transacoes!$D$3:$D1000,Transacoes!$C$3:$C1000,$D203,Transacoes!$B$3:$B1000,"V", Transacoes!$A$3:$A1000, "&lt;"&amp;EOMONTH(DATE(F$1,F$2,1),0)))*SUMIFS(Prov_Auto!$E$3:$E1000, Prov_Auto!$A$3:$A1000, $D203, Prov_Auto!$D$3:$D1000,"&gt;="&amp;DATE(F$1,F$2,1),Prov_Auto!$D$3:$D1000, "&lt;="&amp;EOMONTH(DATE(F$1,F$2,1),0)))</f>
        <v/>
      </c>
      <c r="G203" s="48" t="str">
        <f>IF($D203="","", (SUMIFS(Transacoes!$D$3:$D1000,Transacoes!$C$3:$C1000,$D203,Transacoes!$B$3:$B1000,"C", Transacoes!$A$3:$A1000, "&lt;"&amp;EOMONTH(DATE(G$1,G$2,1),0))-SUMIFS(Transacoes!$D$3:$D1000,Transacoes!$C$3:$C1000,$D203,Transacoes!$B$3:$B1000,"V", Transacoes!$A$3:$A1000, "&lt;"&amp;EOMONTH(DATE(G$1,G$2,1),0)))*SUMIFS(Prov_Auto!$E$3:$E1000, Prov_Auto!$A$3:$A1000, $D203, Prov_Auto!$D$3:$D1000,"&gt;="&amp;DATE(G$1,G$2,1),Prov_Auto!$D$3:$D1000, "&lt;="&amp;EOMONTH(DATE(G$1,G$2,1),0)))</f>
        <v/>
      </c>
      <c r="H203" s="48" t="str">
        <f>IF($D203="","", (SUMIFS(Transacoes!$D$3:$D1000,Transacoes!$C$3:$C1000,$D203,Transacoes!$B$3:$B1000,"C", Transacoes!$A$3:$A1000, "&lt;"&amp;EOMONTH(DATE(H$1,H$2,1),0))-SUMIFS(Transacoes!$D$3:$D1000,Transacoes!$C$3:$C1000,$D203,Transacoes!$B$3:$B1000,"V", Transacoes!$A$3:$A1000, "&lt;"&amp;EOMONTH(DATE(H$1,H$2,1),0)))*SUMIFS(Prov_Auto!$E$3:$E1000, Prov_Auto!$A$3:$A1000, $D203, Prov_Auto!$D$3:$D1000,"&gt;="&amp;DATE(H$1,H$2,1),Prov_Auto!$D$3:$D1000, "&lt;="&amp;EOMONTH(DATE(H$1,H$2,1),0)))</f>
        <v/>
      </c>
      <c r="I203" s="48" t="str">
        <f>IF($D203="","", (SUMIFS(Transacoes!$D$3:$D1000,Transacoes!$C$3:$C1000,$D203,Transacoes!$B$3:$B1000,"C", Transacoes!$A$3:$A1000, "&lt;"&amp;EOMONTH(DATE(I$1,I$2,1),0))-SUMIFS(Transacoes!$D$3:$D1000,Transacoes!$C$3:$C1000,$D203,Transacoes!$B$3:$B1000,"V", Transacoes!$A$3:$A1000, "&lt;"&amp;EOMONTH(DATE(I$1,I$2,1),0)))*SUMIFS(Prov_Auto!$E$3:$E1000, Prov_Auto!$A$3:$A1000, $D203, Prov_Auto!$D$3:$D1000,"&gt;="&amp;DATE(I$1,I$2,1),Prov_Auto!$D$3:$D1000, "&lt;="&amp;EOMONTH(DATE(I$1,I$2,1),0)))</f>
        <v/>
      </c>
      <c r="J203" s="48" t="str">
        <f>IF($D203="","", (SUMIFS(Transacoes!$D$3:$D1000,Transacoes!$C$3:$C1000,$D203,Transacoes!$B$3:$B1000,"C", Transacoes!$A$3:$A1000, "&lt;"&amp;EOMONTH(DATE(J$1,J$2,1),0))-SUMIFS(Transacoes!$D$3:$D1000,Transacoes!$C$3:$C1000,$D203,Transacoes!$B$3:$B1000,"V", Transacoes!$A$3:$A1000, "&lt;"&amp;EOMONTH(DATE(J$1,J$2,1),0)))*SUMIFS(Prov_Auto!$E$3:$E1000, Prov_Auto!$A$3:$A1000, $D203, Prov_Auto!$D$3:$D1000,"&gt;="&amp;DATE(J$1,J$2,1),Prov_Auto!$D$3:$D1000, "&lt;="&amp;EOMONTH(DATE(J$1,J$2,1),0)))</f>
        <v/>
      </c>
      <c r="K203" s="48" t="str">
        <f>IF($D203="","", (SUMIFS(Transacoes!$D$3:$D1000,Transacoes!$C$3:$C1000,$D203,Transacoes!$B$3:$B1000,"C", Transacoes!$A$3:$A1000, "&lt;"&amp;EOMONTH(DATE(K$1,K$2,1),0))-SUMIFS(Transacoes!$D$3:$D1000,Transacoes!$C$3:$C1000,$D203,Transacoes!$B$3:$B1000,"V", Transacoes!$A$3:$A1000, "&lt;"&amp;EOMONTH(DATE(K$1,K$2,1),0)))*SUMIFS(Prov_Auto!$E$3:$E1000, Prov_Auto!$A$3:$A1000, $D203, Prov_Auto!$D$3:$D1000,"&gt;="&amp;DATE(K$1,K$2,1),Prov_Auto!$D$3:$D1000, "&lt;="&amp;EOMONTH(DATE(K$1,K$2,1),0)))</f>
        <v/>
      </c>
      <c r="L203" s="48" t="str">
        <f>IF($D203="","", (SUMIFS(Transacoes!$D$3:$D1000,Transacoes!$C$3:$C1000,$D203,Transacoes!$B$3:$B1000,"C", Transacoes!$A$3:$A1000, "&lt;"&amp;EOMONTH(DATE(L$1,L$2,1),0))-SUMIFS(Transacoes!$D$3:$D1000,Transacoes!$C$3:$C1000,$D203,Transacoes!$B$3:$B1000,"V", Transacoes!$A$3:$A1000, "&lt;"&amp;EOMONTH(DATE(L$1,L$2,1),0)))*SUMIFS(Prov_Auto!$E$3:$E1000, Prov_Auto!$A$3:$A1000, $D203, Prov_Auto!$D$3:$D1000,"&gt;="&amp;DATE(L$1,L$2,1),Prov_Auto!$D$3:$D1000, "&lt;="&amp;EOMONTH(DATE(L$1,L$2,1),0)))</f>
        <v/>
      </c>
      <c r="M203" s="48" t="str">
        <f>IF($D203="","", (SUMIFS(Transacoes!$D$3:$D1000,Transacoes!$C$3:$C1000,$D203,Transacoes!$B$3:$B1000,"C", Transacoes!$A$3:$A1000, "&lt;"&amp;EOMONTH(DATE(M$1,M$2,1),0))-SUMIFS(Transacoes!$D$3:$D1000,Transacoes!$C$3:$C1000,$D203,Transacoes!$B$3:$B1000,"V", Transacoes!$A$3:$A1000, "&lt;"&amp;EOMONTH(DATE(M$1,M$2,1),0)))*SUMIFS(Prov_Auto!$E$3:$E1000, Prov_Auto!$A$3:$A1000, $D203, Prov_Auto!$D$3:$D1000,"&gt;="&amp;DATE(M$1,M$2,1),Prov_Auto!$D$3:$D1000, "&lt;="&amp;EOMONTH(DATE(M$1,M$2,1),0)))</f>
        <v/>
      </c>
      <c r="N203" s="48" t="str">
        <f>IF($D203="","", (SUMIFS(Transacoes!$D$3:$D1000,Transacoes!$C$3:$C1000,$D203,Transacoes!$B$3:$B1000,"C", Transacoes!$A$3:$A1000, "&lt;"&amp;EOMONTH(DATE(N$1,N$2,1),0))-SUMIFS(Transacoes!$D$3:$D1000,Transacoes!$C$3:$C1000,$D203,Transacoes!$B$3:$B1000,"V", Transacoes!$A$3:$A1000, "&lt;"&amp;EOMONTH(DATE(N$1,N$2,1),0)))*SUMIFS(Prov_Auto!$E$3:$E1000, Prov_Auto!$A$3:$A1000, $D203, Prov_Auto!$D$3:$D1000,"&gt;="&amp;DATE(N$1,N$2,1),Prov_Auto!$D$3:$D1000, "&lt;="&amp;EOMONTH(DATE(N$1,N$2,1),0)))</f>
        <v/>
      </c>
      <c r="O203" s="48" t="str">
        <f>IF($D203="","", (SUMIFS(Transacoes!$D$3:$D1000,Transacoes!$C$3:$C1000,$D203,Transacoes!$B$3:$B1000,"C", Transacoes!$A$3:$A1000, "&lt;"&amp;EOMONTH(DATE(O$1,O$2,1),0))-SUMIFS(Transacoes!$D$3:$D1000,Transacoes!$C$3:$C1000,$D203,Transacoes!$B$3:$B1000,"V", Transacoes!$A$3:$A1000, "&lt;"&amp;EOMONTH(DATE(O$1,O$2,1),0)))*SUMIFS(Prov_Auto!$E$3:$E1000, Prov_Auto!$A$3:$A1000, $D203, Prov_Auto!$D$3:$D1000,"&gt;="&amp;DATE(O$1,O$2,1),Prov_Auto!$D$3:$D1000, "&lt;="&amp;EOMONTH(DATE(O$1,O$2,1),0)))</f>
        <v/>
      </c>
      <c r="P203" s="48" t="str">
        <f>IF($D203="","", (SUMIFS(Transacoes!$D$3:$D1000,Transacoes!$C$3:$C1000,$D203,Transacoes!$B$3:$B1000,"C", Transacoes!$A$3:$A1000, "&lt;"&amp;EOMONTH(DATE(P$1,P$2,1),0))-SUMIFS(Transacoes!$D$3:$D1000,Transacoes!$C$3:$C1000,$D203,Transacoes!$B$3:$B1000,"V", Transacoes!$A$3:$A1000, "&lt;"&amp;EOMONTH(DATE(P$1,P$2,1),0)))*SUMIFS(Prov_Auto!$E$3:$E1000, Prov_Auto!$A$3:$A1000, $D203, Prov_Auto!$D$3:$D1000,"&gt;="&amp;DATE(P$1,P$2,1),Prov_Auto!$D$3:$D1000, "&lt;="&amp;EOMONTH(DATE(P$1,P$2,1),0)))</f>
        <v/>
      </c>
      <c r="Q203" s="48" t="str">
        <f>IF($D203="","", (SUMIFS(Transacoes!$D$3:$D1000,Transacoes!$C$3:$C1000,$D203,Transacoes!$B$3:$B1000,"C", Transacoes!$A$3:$A1000, "&lt;"&amp;EOMONTH(DATE(Q$1,Q$2,1),0))-SUMIFS(Transacoes!$D$3:$D1000,Transacoes!$C$3:$C1000,$D203,Transacoes!$B$3:$B1000,"V", Transacoes!$A$3:$A1000, "&lt;"&amp;EOMONTH(DATE(Q$1,Q$2,1),0)))*SUMIFS(Prov_Auto!$E$3:$E1000, Prov_Auto!$A$3:$A1000, $D203, Prov_Auto!$D$3:$D1000,"&gt;="&amp;DATE(Q$1,Q$2,1),Prov_Auto!$D$3:$D1000, "&lt;="&amp;EOMONTH(DATE(Q$1,Q$2,1),0)))</f>
        <v/>
      </c>
      <c r="R203" s="47"/>
    </row>
    <row r="204">
      <c r="A204" s="47"/>
      <c r="B204" s="47"/>
      <c r="C204" s="47"/>
      <c r="D204" s="87"/>
      <c r="E204" s="48" t="str">
        <f>IF($D204="","", (SUMIFS(Transacoes!$D$3:$D1000,Transacoes!$C$3:$C1000,$D204,Transacoes!$B$3:$B1000,"C", Transacoes!$A$3:$A1000, "&lt;"&amp;EOMONTH(DATE(E$1,E$2,1),0))-SUMIFS(Transacoes!$D$3:$D1000,Transacoes!$C$3:$C1000,$D204,Transacoes!$B$3:$B1000,"V", Transacoes!$A$3:$A1000, "&lt;"&amp;EOMONTH(DATE(E$1,E$2,1),0)))*SUMIFS(Prov_Auto!$E$3:$E1000, Prov_Auto!$A$3:$A1000, $D204, Prov_Auto!$D$3:$D1000,"&gt;="&amp;DATE(E$1,E$2,1),Prov_Auto!$D$3:$D1000, "&lt;="&amp;EOMONTH(DATE(E$1,E$2,1),0)))</f>
        <v/>
      </c>
      <c r="F204" s="48" t="str">
        <f>IF($D204="","", (SUMIFS(Transacoes!$D$3:$D1000,Transacoes!$C$3:$C1000,$D204,Transacoes!$B$3:$B1000,"C", Transacoes!$A$3:$A1000, "&lt;"&amp;EOMONTH(DATE(F$1,F$2,1),0))-SUMIFS(Transacoes!$D$3:$D1000,Transacoes!$C$3:$C1000,$D204,Transacoes!$B$3:$B1000,"V", Transacoes!$A$3:$A1000, "&lt;"&amp;EOMONTH(DATE(F$1,F$2,1),0)))*SUMIFS(Prov_Auto!$E$3:$E1000, Prov_Auto!$A$3:$A1000, $D204, Prov_Auto!$D$3:$D1000,"&gt;="&amp;DATE(F$1,F$2,1),Prov_Auto!$D$3:$D1000, "&lt;="&amp;EOMONTH(DATE(F$1,F$2,1),0)))</f>
        <v/>
      </c>
      <c r="G204" s="48" t="str">
        <f>IF($D204="","", (SUMIFS(Transacoes!$D$3:$D1000,Transacoes!$C$3:$C1000,$D204,Transacoes!$B$3:$B1000,"C", Transacoes!$A$3:$A1000, "&lt;"&amp;EOMONTH(DATE(G$1,G$2,1),0))-SUMIFS(Transacoes!$D$3:$D1000,Transacoes!$C$3:$C1000,$D204,Transacoes!$B$3:$B1000,"V", Transacoes!$A$3:$A1000, "&lt;"&amp;EOMONTH(DATE(G$1,G$2,1),0)))*SUMIFS(Prov_Auto!$E$3:$E1000, Prov_Auto!$A$3:$A1000, $D204, Prov_Auto!$D$3:$D1000,"&gt;="&amp;DATE(G$1,G$2,1),Prov_Auto!$D$3:$D1000, "&lt;="&amp;EOMONTH(DATE(G$1,G$2,1),0)))</f>
        <v/>
      </c>
      <c r="H204" s="48" t="str">
        <f>IF($D204="","", (SUMIFS(Transacoes!$D$3:$D1000,Transacoes!$C$3:$C1000,$D204,Transacoes!$B$3:$B1000,"C", Transacoes!$A$3:$A1000, "&lt;"&amp;EOMONTH(DATE(H$1,H$2,1),0))-SUMIFS(Transacoes!$D$3:$D1000,Transacoes!$C$3:$C1000,$D204,Transacoes!$B$3:$B1000,"V", Transacoes!$A$3:$A1000, "&lt;"&amp;EOMONTH(DATE(H$1,H$2,1),0)))*SUMIFS(Prov_Auto!$E$3:$E1000, Prov_Auto!$A$3:$A1000, $D204, Prov_Auto!$D$3:$D1000,"&gt;="&amp;DATE(H$1,H$2,1),Prov_Auto!$D$3:$D1000, "&lt;="&amp;EOMONTH(DATE(H$1,H$2,1),0)))</f>
        <v/>
      </c>
      <c r="I204" s="48" t="str">
        <f>IF($D204="","", (SUMIFS(Transacoes!$D$3:$D1000,Transacoes!$C$3:$C1000,$D204,Transacoes!$B$3:$B1000,"C", Transacoes!$A$3:$A1000, "&lt;"&amp;EOMONTH(DATE(I$1,I$2,1),0))-SUMIFS(Transacoes!$D$3:$D1000,Transacoes!$C$3:$C1000,$D204,Transacoes!$B$3:$B1000,"V", Transacoes!$A$3:$A1000, "&lt;"&amp;EOMONTH(DATE(I$1,I$2,1),0)))*SUMIFS(Prov_Auto!$E$3:$E1000, Prov_Auto!$A$3:$A1000, $D204, Prov_Auto!$D$3:$D1000,"&gt;="&amp;DATE(I$1,I$2,1),Prov_Auto!$D$3:$D1000, "&lt;="&amp;EOMONTH(DATE(I$1,I$2,1),0)))</f>
        <v/>
      </c>
      <c r="J204" s="48" t="str">
        <f>IF($D204="","", (SUMIFS(Transacoes!$D$3:$D1000,Transacoes!$C$3:$C1000,$D204,Transacoes!$B$3:$B1000,"C", Transacoes!$A$3:$A1000, "&lt;"&amp;EOMONTH(DATE(J$1,J$2,1),0))-SUMIFS(Transacoes!$D$3:$D1000,Transacoes!$C$3:$C1000,$D204,Transacoes!$B$3:$B1000,"V", Transacoes!$A$3:$A1000, "&lt;"&amp;EOMONTH(DATE(J$1,J$2,1),0)))*SUMIFS(Prov_Auto!$E$3:$E1000, Prov_Auto!$A$3:$A1000, $D204, Prov_Auto!$D$3:$D1000,"&gt;="&amp;DATE(J$1,J$2,1),Prov_Auto!$D$3:$D1000, "&lt;="&amp;EOMONTH(DATE(J$1,J$2,1),0)))</f>
        <v/>
      </c>
      <c r="K204" s="48" t="str">
        <f>IF($D204="","", (SUMIFS(Transacoes!$D$3:$D1000,Transacoes!$C$3:$C1000,$D204,Transacoes!$B$3:$B1000,"C", Transacoes!$A$3:$A1000, "&lt;"&amp;EOMONTH(DATE(K$1,K$2,1),0))-SUMIFS(Transacoes!$D$3:$D1000,Transacoes!$C$3:$C1000,$D204,Transacoes!$B$3:$B1000,"V", Transacoes!$A$3:$A1000, "&lt;"&amp;EOMONTH(DATE(K$1,K$2,1),0)))*SUMIFS(Prov_Auto!$E$3:$E1000, Prov_Auto!$A$3:$A1000, $D204, Prov_Auto!$D$3:$D1000,"&gt;="&amp;DATE(K$1,K$2,1),Prov_Auto!$D$3:$D1000, "&lt;="&amp;EOMONTH(DATE(K$1,K$2,1),0)))</f>
        <v/>
      </c>
      <c r="L204" s="48" t="str">
        <f>IF($D204="","", (SUMIFS(Transacoes!$D$3:$D1000,Transacoes!$C$3:$C1000,$D204,Transacoes!$B$3:$B1000,"C", Transacoes!$A$3:$A1000, "&lt;"&amp;EOMONTH(DATE(L$1,L$2,1),0))-SUMIFS(Transacoes!$D$3:$D1000,Transacoes!$C$3:$C1000,$D204,Transacoes!$B$3:$B1000,"V", Transacoes!$A$3:$A1000, "&lt;"&amp;EOMONTH(DATE(L$1,L$2,1),0)))*SUMIFS(Prov_Auto!$E$3:$E1000, Prov_Auto!$A$3:$A1000, $D204, Prov_Auto!$D$3:$D1000,"&gt;="&amp;DATE(L$1,L$2,1),Prov_Auto!$D$3:$D1000, "&lt;="&amp;EOMONTH(DATE(L$1,L$2,1),0)))</f>
        <v/>
      </c>
      <c r="M204" s="48" t="str">
        <f>IF($D204="","", (SUMIFS(Transacoes!$D$3:$D1000,Transacoes!$C$3:$C1000,$D204,Transacoes!$B$3:$B1000,"C", Transacoes!$A$3:$A1000, "&lt;"&amp;EOMONTH(DATE(M$1,M$2,1),0))-SUMIFS(Transacoes!$D$3:$D1000,Transacoes!$C$3:$C1000,$D204,Transacoes!$B$3:$B1000,"V", Transacoes!$A$3:$A1000, "&lt;"&amp;EOMONTH(DATE(M$1,M$2,1),0)))*SUMIFS(Prov_Auto!$E$3:$E1000, Prov_Auto!$A$3:$A1000, $D204, Prov_Auto!$D$3:$D1000,"&gt;="&amp;DATE(M$1,M$2,1),Prov_Auto!$D$3:$D1000, "&lt;="&amp;EOMONTH(DATE(M$1,M$2,1),0)))</f>
        <v/>
      </c>
      <c r="N204" s="48" t="str">
        <f>IF($D204="","", (SUMIFS(Transacoes!$D$3:$D1000,Transacoes!$C$3:$C1000,$D204,Transacoes!$B$3:$B1000,"C", Transacoes!$A$3:$A1000, "&lt;"&amp;EOMONTH(DATE(N$1,N$2,1),0))-SUMIFS(Transacoes!$D$3:$D1000,Transacoes!$C$3:$C1000,$D204,Transacoes!$B$3:$B1000,"V", Transacoes!$A$3:$A1000, "&lt;"&amp;EOMONTH(DATE(N$1,N$2,1),0)))*SUMIFS(Prov_Auto!$E$3:$E1000, Prov_Auto!$A$3:$A1000, $D204, Prov_Auto!$D$3:$D1000,"&gt;="&amp;DATE(N$1,N$2,1),Prov_Auto!$D$3:$D1000, "&lt;="&amp;EOMONTH(DATE(N$1,N$2,1),0)))</f>
        <v/>
      </c>
      <c r="O204" s="48" t="str">
        <f>IF($D204="","", (SUMIFS(Transacoes!$D$3:$D1000,Transacoes!$C$3:$C1000,$D204,Transacoes!$B$3:$B1000,"C", Transacoes!$A$3:$A1000, "&lt;"&amp;EOMONTH(DATE(O$1,O$2,1),0))-SUMIFS(Transacoes!$D$3:$D1000,Transacoes!$C$3:$C1000,$D204,Transacoes!$B$3:$B1000,"V", Transacoes!$A$3:$A1000, "&lt;"&amp;EOMONTH(DATE(O$1,O$2,1),0)))*SUMIFS(Prov_Auto!$E$3:$E1000, Prov_Auto!$A$3:$A1000, $D204, Prov_Auto!$D$3:$D1000,"&gt;="&amp;DATE(O$1,O$2,1),Prov_Auto!$D$3:$D1000, "&lt;="&amp;EOMONTH(DATE(O$1,O$2,1),0)))</f>
        <v/>
      </c>
      <c r="P204" s="48" t="str">
        <f>IF($D204="","", (SUMIFS(Transacoes!$D$3:$D1000,Transacoes!$C$3:$C1000,$D204,Transacoes!$B$3:$B1000,"C", Transacoes!$A$3:$A1000, "&lt;"&amp;EOMONTH(DATE(P$1,P$2,1),0))-SUMIFS(Transacoes!$D$3:$D1000,Transacoes!$C$3:$C1000,$D204,Transacoes!$B$3:$B1000,"V", Transacoes!$A$3:$A1000, "&lt;"&amp;EOMONTH(DATE(P$1,P$2,1),0)))*SUMIFS(Prov_Auto!$E$3:$E1000, Prov_Auto!$A$3:$A1000, $D204, Prov_Auto!$D$3:$D1000,"&gt;="&amp;DATE(P$1,P$2,1),Prov_Auto!$D$3:$D1000, "&lt;="&amp;EOMONTH(DATE(P$1,P$2,1),0)))</f>
        <v/>
      </c>
      <c r="Q204" s="48" t="str">
        <f>IF($D204="","", (SUMIFS(Transacoes!$D$3:$D1000,Transacoes!$C$3:$C1000,$D204,Transacoes!$B$3:$B1000,"C", Transacoes!$A$3:$A1000, "&lt;"&amp;EOMONTH(DATE(Q$1,Q$2,1),0))-SUMIFS(Transacoes!$D$3:$D1000,Transacoes!$C$3:$C1000,$D204,Transacoes!$B$3:$B1000,"V", Transacoes!$A$3:$A1000, "&lt;"&amp;EOMONTH(DATE(Q$1,Q$2,1),0)))*SUMIFS(Prov_Auto!$E$3:$E1000, Prov_Auto!$A$3:$A1000, $D204, Prov_Auto!$D$3:$D1000,"&gt;="&amp;DATE(Q$1,Q$2,1),Prov_Auto!$D$3:$D1000, "&lt;="&amp;EOMONTH(DATE(Q$1,Q$2,1),0)))</f>
        <v/>
      </c>
      <c r="R204" s="47"/>
    </row>
    <row r="205">
      <c r="A205" s="47"/>
      <c r="B205" s="47"/>
      <c r="C205" s="47"/>
      <c r="D205" s="87"/>
      <c r="E205" s="48" t="str">
        <f>IF($D205="","", (SUMIFS(Transacoes!$D$3:$D1000,Transacoes!$C$3:$C1000,$D205,Transacoes!$B$3:$B1000,"C", Transacoes!$A$3:$A1000, "&lt;"&amp;EOMONTH(DATE(E$1,E$2,1),0))-SUMIFS(Transacoes!$D$3:$D1000,Transacoes!$C$3:$C1000,$D205,Transacoes!$B$3:$B1000,"V", Transacoes!$A$3:$A1000, "&lt;"&amp;EOMONTH(DATE(E$1,E$2,1),0)))*SUMIFS(Prov_Auto!$E$3:$E1000, Prov_Auto!$A$3:$A1000, $D205, Prov_Auto!$D$3:$D1000,"&gt;="&amp;DATE(E$1,E$2,1),Prov_Auto!$D$3:$D1000, "&lt;="&amp;EOMONTH(DATE(E$1,E$2,1),0)))</f>
        <v/>
      </c>
      <c r="F205" s="48" t="str">
        <f>IF($D205="","", (SUMIFS(Transacoes!$D$3:$D1000,Transacoes!$C$3:$C1000,$D205,Transacoes!$B$3:$B1000,"C", Transacoes!$A$3:$A1000, "&lt;"&amp;EOMONTH(DATE(F$1,F$2,1),0))-SUMIFS(Transacoes!$D$3:$D1000,Transacoes!$C$3:$C1000,$D205,Transacoes!$B$3:$B1000,"V", Transacoes!$A$3:$A1000, "&lt;"&amp;EOMONTH(DATE(F$1,F$2,1),0)))*SUMIFS(Prov_Auto!$E$3:$E1000, Prov_Auto!$A$3:$A1000, $D205, Prov_Auto!$D$3:$D1000,"&gt;="&amp;DATE(F$1,F$2,1),Prov_Auto!$D$3:$D1000, "&lt;="&amp;EOMONTH(DATE(F$1,F$2,1),0)))</f>
        <v/>
      </c>
      <c r="G205" s="48" t="str">
        <f>IF($D205="","", (SUMIFS(Transacoes!$D$3:$D1000,Transacoes!$C$3:$C1000,$D205,Transacoes!$B$3:$B1000,"C", Transacoes!$A$3:$A1000, "&lt;"&amp;EOMONTH(DATE(G$1,G$2,1),0))-SUMIFS(Transacoes!$D$3:$D1000,Transacoes!$C$3:$C1000,$D205,Transacoes!$B$3:$B1000,"V", Transacoes!$A$3:$A1000, "&lt;"&amp;EOMONTH(DATE(G$1,G$2,1),0)))*SUMIFS(Prov_Auto!$E$3:$E1000, Prov_Auto!$A$3:$A1000, $D205, Prov_Auto!$D$3:$D1000,"&gt;="&amp;DATE(G$1,G$2,1),Prov_Auto!$D$3:$D1000, "&lt;="&amp;EOMONTH(DATE(G$1,G$2,1),0)))</f>
        <v/>
      </c>
      <c r="H205" s="48" t="str">
        <f>IF($D205="","", (SUMIFS(Transacoes!$D$3:$D1000,Transacoes!$C$3:$C1000,$D205,Transacoes!$B$3:$B1000,"C", Transacoes!$A$3:$A1000, "&lt;"&amp;EOMONTH(DATE(H$1,H$2,1),0))-SUMIFS(Transacoes!$D$3:$D1000,Transacoes!$C$3:$C1000,$D205,Transacoes!$B$3:$B1000,"V", Transacoes!$A$3:$A1000, "&lt;"&amp;EOMONTH(DATE(H$1,H$2,1),0)))*SUMIFS(Prov_Auto!$E$3:$E1000, Prov_Auto!$A$3:$A1000, $D205, Prov_Auto!$D$3:$D1000,"&gt;="&amp;DATE(H$1,H$2,1),Prov_Auto!$D$3:$D1000, "&lt;="&amp;EOMONTH(DATE(H$1,H$2,1),0)))</f>
        <v/>
      </c>
      <c r="I205" s="48" t="str">
        <f>IF($D205="","", (SUMIFS(Transacoes!$D$3:$D1000,Transacoes!$C$3:$C1000,$D205,Transacoes!$B$3:$B1000,"C", Transacoes!$A$3:$A1000, "&lt;"&amp;EOMONTH(DATE(I$1,I$2,1),0))-SUMIFS(Transacoes!$D$3:$D1000,Transacoes!$C$3:$C1000,$D205,Transacoes!$B$3:$B1000,"V", Transacoes!$A$3:$A1000, "&lt;"&amp;EOMONTH(DATE(I$1,I$2,1),0)))*SUMIFS(Prov_Auto!$E$3:$E1000, Prov_Auto!$A$3:$A1000, $D205, Prov_Auto!$D$3:$D1000,"&gt;="&amp;DATE(I$1,I$2,1),Prov_Auto!$D$3:$D1000, "&lt;="&amp;EOMONTH(DATE(I$1,I$2,1),0)))</f>
        <v/>
      </c>
      <c r="J205" s="48" t="str">
        <f>IF($D205="","", (SUMIFS(Transacoes!$D$3:$D1000,Transacoes!$C$3:$C1000,$D205,Transacoes!$B$3:$B1000,"C", Transacoes!$A$3:$A1000, "&lt;"&amp;EOMONTH(DATE(J$1,J$2,1),0))-SUMIFS(Transacoes!$D$3:$D1000,Transacoes!$C$3:$C1000,$D205,Transacoes!$B$3:$B1000,"V", Transacoes!$A$3:$A1000, "&lt;"&amp;EOMONTH(DATE(J$1,J$2,1),0)))*SUMIFS(Prov_Auto!$E$3:$E1000, Prov_Auto!$A$3:$A1000, $D205, Prov_Auto!$D$3:$D1000,"&gt;="&amp;DATE(J$1,J$2,1),Prov_Auto!$D$3:$D1000, "&lt;="&amp;EOMONTH(DATE(J$1,J$2,1),0)))</f>
        <v/>
      </c>
      <c r="K205" s="48" t="str">
        <f>IF($D205="","", (SUMIFS(Transacoes!$D$3:$D1000,Transacoes!$C$3:$C1000,$D205,Transacoes!$B$3:$B1000,"C", Transacoes!$A$3:$A1000, "&lt;"&amp;EOMONTH(DATE(K$1,K$2,1),0))-SUMIFS(Transacoes!$D$3:$D1000,Transacoes!$C$3:$C1000,$D205,Transacoes!$B$3:$B1000,"V", Transacoes!$A$3:$A1000, "&lt;"&amp;EOMONTH(DATE(K$1,K$2,1),0)))*SUMIFS(Prov_Auto!$E$3:$E1000, Prov_Auto!$A$3:$A1000, $D205, Prov_Auto!$D$3:$D1000,"&gt;="&amp;DATE(K$1,K$2,1),Prov_Auto!$D$3:$D1000, "&lt;="&amp;EOMONTH(DATE(K$1,K$2,1),0)))</f>
        <v/>
      </c>
      <c r="L205" s="48" t="str">
        <f>IF($D205="","", (SUMIFS(Transacoes!$D$3:$D1000,Transacoes!$C$3:$C1000,$D205,Transacoes!$B$3:$B1000,"C", Transacoes!$A$3:$A1000, "&lt;"&amp;EOMONTH(DATE(L$1,L$2,1),0))-SUMIFS(Transacoes!$D$3:$D1000,Transacoes!$C$3:$C1000,$D205,Transacoes!$B$3:$B1000,"V", Transacoes!$A$3:$A1000, "&lt;"&amp;EOMONTH(DATE(L$1,L$2,1),0)))*SUMIFS(Prov_Auto!$E$3:$E1000, Prov_Auto!$A$3:$A1000, $D205, Prov_Auto!$D$3:$D1000,"&gt;="&amp;DATE(L$1,L$2,1),Prov_Auto!$D$3:$D1000, "&lt;="&amp;EOMONTH(DATE(L$1,L$2,1),0)))</f>
        <v/>
      </c>
      <c r="M205" s="48" t="str">
        <f>IF($D205="","", (SUMIFS(Transacoes!$D$3:$D1000,Transacoes!$C$3:$C1000,$D205,Transacoes!$B$3:$B1000,"C", Transacoes!$A$3:$A1000, "&lt;"&amp;EOMONTH(DATE(M$1,M$2,1),0))-SUMIFS(Transacoes!$D$3:$D1000,Transacoes!$C$3:$C1000,$D205,Transacoes!$B$3:$B1000,"V", Transacoes!$A$3:$A1000, "&lt;"&amp;EOMONTH(DATE(M$1,M$2,1),0)))*SUMIFS(Prov_Auto!$E$3:$E1000, Prov_Auto!$A$3:$A1000, $D205, Prov_Auto!$D$3:$D1000,"&gt;="&amp;DATE(M$1,M$2,1),Prov_Auto!$D$3:$D1000, "&lt;="&amp;EOMONTH(DATE(M$1,M$2,1),0)))</f>
        <v/>
      </c>
      <c r="N205" s="48" t="str">
        <f>IF($D205="","", (SUMIFS(Transacoes!$D$3:$D1000,Transacoes!$C$3:$C1000,$D205,Transacoes!$B$3:$B1000,"C", Transacoes!$A$3:$A1000, "&lt;"&amp;EOMONTH(DATE(N$1,N$2,1),0))-SUMIFS(Transacoes!$D$3:$D1000,Transacoes!$C$3:$C1000,$D205,Transacoes!$B$3:$B1000,"V", Transacoes!$A$3:$A1000, "&lt;"&amp;EOMONTH(DATE(N$1,N$2,1),0)))*SUMIFS(Prov_Auto!$E$3:$E1000, Prov_Auto!$A$3:$A1000, $D205, Prov_Auto!$D$3:$D1000,"&gt;="&amp;DATE(N$1,N$2,1),Prov_Auto!$D$3:$D1000, "&lt;="&amp;EOMONTH(DATE(N$1,N$2,1),0)))</f>
        <v/>
      </c>
      <c r="O205" s="48" t="str">
        <f>IF($D205="","", (SUMIFS(Transacoes!$D$3:$D1000,Transacoes!$C$3:$C1000,$D205,Transacoes!$B$3:$B1000,"C", Transacoes!$A$3:$A1000, "&lt;"&amp;EOMONTH(DATE(O$1,O$2,1),0))-SUMIFS(Transacoes!$D$3:$D1000,Transacoes!$C$3:$C1000,$D205,Transacoes!$B$3:$B1000,"V", Transacoes!$A$3:$A1000, "&lt;"&amp;EOMONTH(DATE(O$1,O$2,1),0)))*SUMIFS(Prov_Auto!$E$3:$E1000, Prov_Auto!$A$3:$A1000, $D205, Prov_Auto!$D$3:$D1000,"&gt;="&amp;DATE(O$1,O$2,1),Prov_Auto!$D$3:$D1000, "&lt;="&amp;EOMONTH(DATE(O$1,O$2,1),0)))</f>
        <v/>
      </c>
      <c r="P205" s="48" t="str">
        <f>IF($D205="","", (SUMIFS(Transacoes!$D$3:$D1000,Transacoes!$C$3:$C1000,$D205,Transacoes!$B$3:$B1000,"C", Transacoes!$A$3:$A1000, "&lt;"&amp;EOMONTH(DATE(P$1,P$2,1),0))-SUMIFS(Transacoes!$D$3:$D1000,Transacoes!$C$3:$C1000,$D205,Transacoes!$B$3:$B1000,"V", Transacoes!$A$3:$A1000, "&lt;"&amp;EOMONTH(DATE(P$1,P$2,1),0)))*SUMIFS(Prov_Auto!$E$3:$E1000, Prov_Auto!$A$3:$A1000, $D205, Prov_Auto!$D$3:$D1000,"&gt;="&amp;DATE(P$1,P$2,1),Prov_Auto!$D$3:$D1000, "&lt;="&amp;EOMONTH(DATE(P$1,P$2,1),0)))</f>
        <v/>
      </c>
      <c r="Q205" s="48" t="str">
        <f>IF($D205="","", (SUMIFS(Transacoes!$D$3:$D1000,Transacoes!$C$3:$C1000,$D205,Transacoes!$B$3:$B1000,"C", Transacoes!$A$3:$A1000, "&lt;"&amp;EOMONTH(DATE(Q$1,Q$2,1),0))-SUMIFS(Transacoes!$D$3:$D1000,Transacoes!$C$3:$C1000,$D205,Transacoes!$B$3:$B1000,"V", Transacoes!$A$3:$A1000, "&lt;"&amp;EOMONTH(DATE(Q$1,Q$2,1),0)))*SUMIFS(Prov_Auto!$E$3:$E1000, Prov_Auto!$A$3:$A1000, $D205, Prov_Auto!$D$3:$D1000,"&gt;="&amp;DATE(Q$1,Q$2,1),Prov_Auto!$D$3:$D1000, "&lt;="&amp;EOMONTH(DATE(Q$1,Q$2,1),0)))</f>
        <v/>
      </c>
      <c r="R205" s="47"/>
    </row>
    <row r="206">
      <c r="A206" s="47"/>
      <c r="B206" s="47"/>
      <c r="C206" s="47"/>
      <c r="D206" s="87"/>
      <c r="E206" s="48" t="str">
        <f>IF($D206="","", (SUMIFS(Transacoes!$D$3:$D1000,Transacoes!$C$3:$C1000,$D206,Transacoes!$B$3:$B1000,"C", Transacoes!$A$3:$A1000, "&lt;"&amp;EOMONTH(DATE(E$1,E$2,1),0))-SUMIFS(Transacoes!$D$3:$D1000,Transacoes!$C$3:$C1000,$D206,Transacoes!$B$3:$B1000,"V", Transacoes!$A$3:$A1000, "&lt;"&amp;EOMONTH(DATE(E$1,E$2,1),0)))*SUMIFS(Prov_Auto!$E$3:$E1000, Prov_Auto!$A$3:$A1000, $D206, Prov_Auto!$D$3:$D1000,"&gt;="&amp;DATE(E$1,E$2,1),Prov_Auto!$D$3:$D1000, "&lt;="&amp;EOMONTH(DATE(E$1,E$2,1),0)))</f>
        <v/>
      </c>
      <c r="F206" s="48" t="str">
        <f>IF($D206="","", (SUMIFS(Transacoes!$D$3:$D1000,Transacoes!$C$3:$C1000,$D206,Transacoes!$B$3:$B1000,"C", Transacoes!$A$3:$A1000, "&lt;"&amp;EOMONTH(DATE(F$1,F$2,1),0))-SUMIFS(Transacoes!$D$3:$D1000,Transacoes!$C$3:$C1000,$D206,Transacoes!$B$3:$B1000,"V", Transacoes!$A$3:$A1000, "&lt;"&amp;EOMONTH(DATE(F$1,F$2,1),0)))*SUMIFS(Prov_Auto!$E$3:$E1000, Prov_Auto!$A$3:$A1000, $D206, Prov_Auto!$D$3:$D1000,"&gt;="&amp;DATE(F$1,F$2,1),Prov_Auto!$D$3:$D1000, "&lt;="&amp;EOMONTH(DATE(F$1,F$2,1),0)))</f>
        <v/>
      </c>
      <c r="G206" s="48" t="str">
        <f>IF($D206="","", (SUMIFS(Transacoes!$D$3:$D1000,Transacoes!$C$3:$C1000,$D206,Transacoes!$B$3:$B1000,"C", Transacoes!$A$3:$A1000, "&lt;"&amp;EOMONTH(DATE(G$1,G$2,1),0))-SUMIFS(Transacoes!$D$3:$D1000,Transacoes!$C$3:$C1000,$D206,Transacoes!$B$3:$B1000,"V", Transacoes!$A$3:$A1000, "&lt;"&amp;EOMONTH(DATE(G$1,G$2,1),0)))*SUMIFS(Prov_Auto!$E$3:$E1000, Prov_Auto!$A$3:$A1000, $D206, Prov_Auto!$D$3:$D1000,"&gt;="&amp;DATE(G$1,G$2,1),Prov_Auto!$D$3:$D1000, "&lt;="&amp;EOMONTH(DATE(G$1,G$2,1),0)))</f>
        <v/>
      </c>
      <c r="H206" s="48" t="str">
        <f>IF($D206="","", (SUMIFS(Transacoes!$D$3:$D1000,Transacoes!$C$3:$C1000,$D206,Transacoes!$B$3:$B1000,"C", Transacoes!$A$3:$A1000, "&lt;"&amp;EOMONTH(DATE(H$1,H$2,1),0))-SUMIFS(Transacoes!$D$3:$D1000,Transacoes!$C$3:$C1000,$D206,Transacoes!$B$3:$B1000,"V", Transacoes!$A$3:$A1000, "&lt;"&amp;EOMONTH(DATE(H$1,H$2,1),0)))*SUMIFS(Prov_Auto!$E$3:$E1000, Prov_Auto!$A$3:$A1000, $D206, Prov_Auto!$D$3:$D1000,"&gt;="&amp;DATE(H$1,H$2,1),Prov_Auto!$D$3:$D1000, "&lt;="&amp;EOMONTH(DATE(H$1,H$2,1),0)))</f>
        <v/>
      </c>
      <c r="I206" s="48" t="str">
        <f>IF($D206="","", (SUMIFS(Transacoes!$D$3:$D1000,Transacoes!$C$3:$C1000,$D206,Transacoes!$B$3:$B1000,"C", Transacoes!$A$3:$A1000, "&lt;"&amp;EOMONTH(DATE(I$1,I$2,1),0))-SUMIFS(Transacoes!$D$3:$D1000,Transacoes!$C$3:$C1000,$D206,Transacoes!$B$3:$B1000,"V", Transacoes!$A$3:$A1000, "&lt;"&amp;EOMONTH(DATE(I$1,I$2,1),0)))*SUMIFS(Prov_Auto!$E$3:$E1000, Prov_Auto!$A$3:$A1000, $D206, Prov_Auto!$D$3:$D1000,"&gt;="&amp;DATE(I$1,I$2,1),Prov_Auto!$D$3:$D1000, "&lt;="&amp;EOMONTH(DATE(I$1,I$2,1),0)))</f>
        <v/>
      </c>
      <c r="J206" s="48" t="str">
        <f>IF($D206="","", (SUMIFS(Transacoes!$D$3:$D1000,Transacoes!$C$3:$C1000,$D206,Transacoes!$B$3:$B1000,"C", Transacoes!$A$3:$A1000, "&lt;"&amp;EOMONTH(DATE(J$1,J$2,1),0))-SUMIFS(Transacoes!$D$3:$D1000,Transacoes!$C$3:$C1000,$D206,Transacoes!$B$3:$B1000,"V", Transacoes!$A$3:$A1000, "&lt;"&amp;EOMONTH(DATE(J$1,J$2,1),0)))*SUMIFS(Prov_Auto!$E$3:$E1000, Prov_Auto!$A$3:$A1000, $D206, Prov_Auto!$D$3:$D1000,"&gt;="&amp;DATE(J$1,J$2,1),Prov_Auto!$D$3:$D1000, "&lt;="&amp;EOMONTH(DATE(J$1,J$2,1),0)))</f>
        <v/>
      </c>
      <c r="K206" s="48" t="str">
        <f>IF($D206="","", (SUMIFS(Transacoes!$D$3:$D1000,Transacoes!$C$3:$C1000,$D206,Transacoes!$B$3:$B1000,"C", Transacoes!$A$3:$A1000, "&lt;"&amp;EOMONTH(DATE(K$1,K$2,1),0))-SUMIFS(Transacoes!$D$3:$D1000,Transacoes!$C$3:$C1000,$D206,Transacoes!$B$3:$B1000,"V", Transacoes!$A$3:$A1000, "&lt;"&amp;EOMONTH(DATE(K$1,K$2,1),0)))*SUMIFS(Prov_Auto!$E$3:$E1000, Prov_Auto!$A$3:$A1000, $D206, Prov_Auto!$D$3:$D1000,"&gt;="&amp;DATE(K$1,K$2,1),Prov_Auto!$D$3:$D1000, "&lt;="&amp;EOMONTH(DATE(K$1,K$2,1),0)))</f>
        <v/>
      </c>
      <c r="L206" s="48" t="str">
        <f>IF($D206="","", (SUMIFS(Transacoes!$D$3:$D1000,Transacoes!$C$3:$C1000,$D206,Transacoes!$B$3:$B1000,"C", Transacoes!$A$3:$A1000, "&lt;"&amp;EOMONTH(DATE(L$1,L$2,1),0))-SUMIFS(Transacoes!$D$3:$D1000,Transacoes!$C$3:$C1000,$D206,Transacoes!$B$3:$B1000,"V", Transacoes!$A$3:$A1000, "&lt;"&amp;EOMONTH(DATE(L$1,L$2,1),0)))*SUMIFS(Prov_Auto!$E$3:$E1000, Prov_Auto!$A$3:$A1000, $D206, Prov_Auto!$D$3:$D1000,"&gt;="&amp;DATE(L$1,L$2,1),Prov_Auto!$D$3:$D1000, "&lt;="&amp;EOMONTH(DATE(L$1,L$2,1),0)))</f>
        <v/>
      </c>
      <c r="M206" s="48" t="str">
        <f>IF($D206="","", (SUMIFS(Transacoes!$D$3:$D1000,Transacoes!$C$3:$C1000,$D206,Transacoes!$B$3:$B1000,"C", Transacoes!$A$3:$A1000, "&lt;"&amp;EOMONTH(DATE(M$1,M$2,1),0))-SUMIFS(Transacoes!$D$3:$D1000,Transacoes!$C$3:$C1000,$D206,Transacoes!$B$3:$B1000,"V", Transacoes!$A$3:$A1000, "&lt;"&amp;EOMONTH(DATE(M$1,M$2,1),0)))*SUMIFS(Prov_Auto!$E$3:$E1000, Prov_Auto!$A$3:$A1000, $D206, Prov_Auto!$D$3:$D1000,"&gt;="&amp;DATE(M$1,M$2,1),Prov_Auto!$D$3:$D1000, "&lt;="&amp;EOMONTH(DATE(M$1,M$2,1),0)))</f>
        <v/>
      </c>
      <c r="N206" s="48" t="str">
        <f>IF($D206="","", (SUMIFS(Transacoes!$D$3:$D1000,Transacoes!$C$3:$C1000,$D206,Transacoes!$B$3:$B1000,"C", Transacoes!$A$3:$A1000, "&lt;"&amp;EOMONTH(DATE(N$1,N$2,1),0))-SUMIFS(Transacoes!$D$3:$D1000,Transacoes!$C$3:$C1000,$D206,Transacoes!$B$3:$B1000,"V", Transacoes!$A$3:$A1000, "&lt;"&amp;EOMONTH(DATE(N$1,N$2,1),0)))*SUMIFS(Prov_Auto!$E$3:$E1000, Prov_Auto!$A$3:$A1000, $D206, Prov_Auto!$D$3:$D1000,"&gt;="&amp;DATE(N$1,N$2,1),Prov_Auto!$D$3:$D1000, "&lt;="&amp;EOMONTH(DATE(N$1,N$2,1),0)))</f>
        <v/>
      </c>
      <c r="O206" s="48" t="str">
        <f>IF($D206="","", (SUMIFS(Transacoes!$D$3:$D1000,Transacoes!$C$3:$C1000,$D206,Transacoes!$B$3:$B1000,"C", Transacoes!$A$3:$A1000, "&lt;"&amp;EOMONTH(DATE(O$1,O$2,1),0))-SUMIFS(Transacoes!$D$3:$D1000,Transacoes!$C$3:$C1000,$D206,Transacoes!$B$3:$B1000,"V", Transacoes!$A$3:$A1000, "&lt;"&amp;EOMONTH(DATE(O$1,O$2,1),0)))*SUMIFS(Prov_Auto!$E$3:$E1000, Prov_Auto!$A$3:$A1000, $D206, Prov_Auto!$D$3:$D1000,"&gt;="&amp;DATE(O$1,O$2,1),Prov_Auto!$D$3:$D1000, "&lt;="&amp;EOMONTH(DATE(O$1,O$2,1),0)))</f>
        <v/>
      </c>
      <c r="P206" s="48" t="str">
        <f>IF($D206="","", (SUMIFS(Transacoes!$D$3:$D1000,Transacoes!$C$3:$C1000,$D206,Transacoes!$B$3:$B1000,"C", Transacoes!$A$3:$A1000, "&lt;"&amp;EOMONTH(DATE(P$1,P$2,1),0))-SUMIFS(Transacoes!$D$3:$D1000,Transacoes!$C$3:$C1000,$D206,Transacoes!$B$3:$B1000,"V", Transacoes!$A$3:$A1000, "&lt;"&amp;EOMONTH(DATE(P$1,P$2,1),0)))*SUMIFS(Prov_Auto!$E$3:$E1000, Prov_Auto!$A$3:$A1000, $D206, Prov_Auto!$D$3:$D1000,"&gt;="&amp;DATE(P$1,P$2,1),Prov_Auto!$D$3:$D1000, "&lt;="&amp;EOMONTH(DATE(P$1,P$2,1),0)))</f>
        <v/>
      </c>
      <c r="Q206" s="48" t="str">
        <f>IF($D206="","", (SUMIFS(Transacoes!$D$3:$D1000,Transacoes!$C$3:$C1000,$D206,Transacoes!$B$3:$B1000,"C", Transacoes!$A$3:$A1000, "&lt;"&amp;EOMONTH(DATE(Q$1,Q$2,1),0))-SUMIFS(Transacoes!$D$3:$D1000,Transacoes!$C$3:$C1000,$D206,Transacoes!$B$3:$B1000,"V", Transacoes!$A$3:$A1000, "&lt;"&amp;EOMONTH(DATE(Q$1,Q$2,1),0)))*SUMIFS(Prov_Auto!$E$3:$E1000, Prov_Auto!$A$3:$A1000, $D206, Prov_Auto!$D$3:$D1000,"&gt;="&amp;DATE(Q$1,Q$2,1),Prov_Auto!$D$3:$D1000, "&lt;="&amp;EOMONTH(DATE(Q$1,Q$2,1),0)))</f>
        <v/>
      </c>
      <c r="R206" s="47"/>
    </row>
    <row r="207">
      <c r="A207" s="47"/>
      <c r="B207" s="47"/>
      <c r="C207" s="47"/>
      <c r="D207" s="87"/>
      <c r="E207" s="48" t="str">
        <f>IF($D207="","", (SUMIFS(Transacoes!$D$3:$D1000,Transacoes!$C$3:$C1000,$D207,Transacoes!$B$3:$B1000,"C", Transacoes!$A$3:$A1000, "&lt;"&amp;EOMONTH(DATE(E$1,E$2,1),0))-SUMIFS(Transacoes!$D$3:$D1000,Transacoes!$C$3:$C1000,$D207,Transacoes!$B$3:$B1000,"V", Transacoes!$A$3:$A1000, "&lt;"&amp;EOMONTH(DATE(E$1,E$2,1),0)))*SUMIFS(Prov_Auto!$E$3:$E1000, Prov_Auto!$A$3:$A1000, $D207, Prov_Auto!$D$3:$D1000,"&gt;="&amp;DATE(E$1,E$2,1),Prov_Auto!$D$3:$D1000, "&lt;="&amp;EOMONTH(DATE(E$1,E$2,1),0)))</f>
        <v/>
      </c>
      <c r="F207" s="48" t="str">
        <f>IF($D207="","", (SUMIFS(Transacoes!$D$3:$D1000,Transacoes!$C$3:$C1000,$D207,Transacoes!$B$3:$B1000,"C", Transacoes!$A$3:$A1000, "&lt;"&amp;EOMONTH(DATE(F$1,F$2,1),0))-SUMIFS(Transacoes!$D$3:$D1000,Transacoes!$C$3:$C1000,$D207,Transacoes!$B$3:$B1000,"V", Transacoes!$A$3:$A1000, "&lt;"&amp;EOMONTH(DATE(F$1,F$2,1),0)))*SUMIFS(Prov_Auto!$E$3:$E1000, Prov_Auto!$A$3:$A1000, $D207, Prov_Auto!$D$3:$D1000,"&gt;="&amp;DATE(F$1,F$2,1),Prov_Auto!$D$3:$D1000, "&lt;="&amp;EOMONTH(DATE(F$1,F$2,1),0)))</f>
        <v/>
      </c>
      <c r="G207" s="48" t="str">
        <f>IF($D207="","", (SUMIFS(Transacoes!$D$3:$D1000,Transacoes!$C$3:$C1000,$D207,Transacoes!$B$3:$B1000,"C", Transacoes!$A$3:$A1000, "&lt;"&amp;EOMONTH(DATE(G$1,G$2,1),0))-SUMIFS(Transacoes!$D$3:$D1000,Transacoes!$C$3:$C1000,$D207,Transacoes!$B$3:$B1000,"V", Transacoes!$A$3:$A1000, "&lt;"&amp;EOMONTH(DATE(G$1,G$2,1),0)))*SUMIFS(Prov_Auto!$E$3:$E1000, Prov_Auto!$A$3:$A1000, $D207, Prov_Auto!$D$3:$D1000,"&gt;="&amp;DATE(G$1,G$2,1),Prov_Auto!$D$3:$D1000, "&lt;="&amp;EOMONTH(DATE(G$1,G$2,1),0)))</f>
        <v/>
      </c>
      <c r="H207" s="48" t="str">
        <f>IF($D207="","", (SUMIFS(Transacoes!$D$3:$D1000,Transacoes!$C$3:$C1000,$D207,Transacoes!$B$3:$B1000,"C", Transacoes!$A$3:$A1000, "&lt;"&amp;EOMONTH(DATE(H$1,H$2,1),0))-SUMIFS(Transacoes!$D$3:$D1000,Transacoes!$C$3:$C1000,$D207,Transacoes!$B$3:$B1000,"V", Transacoes!$A$3:$A1000, "&lt;"&amp;EOMONTH(DATE(H$1,H$2,1),0)))*SUMIFS(Prov_Auto!$E$3:$E1000, Prov_Auto!$A$3:$A1000, $D207, Prov_Auto!$D$3:$D1000,"&gt;="&amp;DATE(H$1,H$2,1),Prov_Auto!$D$3:$D1000, "&lt;="&amp;EOMONTH(DATE(H$1,H$2,1),0)))</f>
        <v/>
      </c>
      <c r="I207" s="48" t="str">
        <f>IF($D207="","", (SUMIFS(Transacoes!$D$3:$D1000,Transacoes!$C$3:$C1000,$D207,Transacoes!$B$3:$B1000,"C", Transacoes!$A$3:$A1000, "&lt;"&amp;EOMONTH(DATE(I$1,I$2,1),0))-SUMIFS(Transacoes!$D$3:$D1000,Transacoes!$C$3:$C1000,$D207,Transacoes!$B$3:$B1000,"V", Transacoes!$A$3:$A1000, "&lt;"&amp;EOMONTH(DATE(I$1,I$2,1),0)))*SUMIFS(Prov_Auto!$E$3:$E1000, Prov_Auto!$A$3:$A1000, $D207, Prov_Auto!$D$3:$D1000,"&gt;="&amp;DATE(I$1,I$2,1),Prov_Auto!$D$3:$D1000, "&lt;="&amp;EOMONTH(DATE(I$1,I$2,1),0)))</f>
        <v/>
      </c>
      <c r="J207" s="48" t="str">
        <f>IF($D207="","", (SUMIFS(Transacoes!$D$3:$D1000,Transacoes!$C$3:$C1000,$D207,Transacoes!$B$3:$B1000,"C", Transacoes!$A$3:$A1000, "&lt;"&amp;EOMONTH(DATE(J$1,J$2,1),0))-SUMIFS(Transacoes!$D$3:$D1000,Transacoes!$C$3:$C1000,$D207,Transacoes!$B$3:$B1000,"V", Transacoes!$A$3:$A1000, "&lt;"&amp;EOMONTH(DATE(J$1,J$2,1),0)))*SUMIFS(Prov_Auto!$E$3:$E1000, Prov_Auto!$A$3:$A1000, $D207, Prov_Auto!$D$3:$D1000,"&gt;="&amp;DATE(J$1,J$2,1),Prov_Auto!$D$3:$D1000, "&lt;="&amp;EOMONTH(DATE(J$1,J$2,1),0)))</f>
        <v/>
      </c>
      <c r="K207" s="48" t="str">
        <f>IF($D207="","", (SUMIFS(Transacoes!$D$3:$D1000,Transacoes!$C$3:$C1000,$D207,Transacoes!$B$3:$B1000,"C", Transacoes!$A$3:$A1000, "&lt;"&amp;EOMONTH(DATE(K$1,K$2,1),0))-SUMIFS(Transacoes!$D$3:$D1000,Transacoes!$C$3:$C1000,$D207,Transacoes!$B$3:$B1000,"V", Transacoes!$A$3:$A1000, "&lt;"&amp;EOMONTH(DATE(K$1,K$2,1),0)))*SUMIFS(Prov_Auto!$E$3:$E1000, Prov_Auto!$A$3:$A1000, $D207, Prov_Auto!$D$3:$D1000,"&gt;="&amp;DATE(K$1,K$2,1),Prov_Auto!$D$3:$D1000, "&lt;="&amp;EOMONTH(DATE(K$1,K$2,1),0)))</f>
        <v/>
      </c>
      <c r="L207" s="48" t="str">
        <f>IF($D207="","", (SUMIFS(Transacoes!$D$3:$D1000,Transacoes!$C$3:$C1000,$D207,Transacoes!$B$3:$B1000,"C", Transacoes!$A$3:$A1000, "&lt;"&amp;EOMONTH(DATE(L$1,L$2,1),0))-SUMIFS(Transacoes!$D$3:$D1000,Transacoes!$C$3:$C1000,$D207,Transacoes!$B$3:$B1000,"V", Transacoes!$A$3:$A1000, "&lt;"&amp;EOMONTH(DATE(L$1,L$2,1),0)))*SUMIFS(Prov_Auto!$E$3:$E1000, Prov_Auto!$A$3:$A1000, $D207, Prov_Auto!$D$3:$D1000,"&gt;="&amp;DATE(L$1,L$2,1),Prov_Auto!$D$3:$D1000, "&lt;="&amp;EOMONTH(DATE(L$1,L$2,1),0)))</f>
        <v/>
      </c>
      <c r="M207" s="48" t="str">
        <f>IF($D207="","", (SUMIFS(Transacoes!$D$3:$D1000,Transacoes!$C$3:$C1000,$D207,Transacoes!$B$3:$B1000,"C", Transacoes!$A$3:$A1000, "&lt;"&amp;EOMONTH(DATE(M$1,M$2,1),0))-SUMIFS(Transacoes!$D$3:$D1000,Transacoes!$C$3:$C1000,$D207,Transacoes!$B$3:$B1000,"V", Transacoes!$A$3:$A1000, "&lt;"&amp;EOMONTH(DATE(M$1,M$2,1),0)))*SUMIFS(Prov_Auto!$E$3:$E1000, Prov_Auto!$A$3:$A1000, $D207, Prov_Auto!$D$3:$D1000,"&gt;="&amp;DATE(M$1,M$2,1),Prov_Auto!$D$3:$D1000, "&lt;="&amp;EOMONTH(DATE(M$1,M$2,1),0)))</f>
        <v/>
      </c>
      <c r="N207" s="48" t="str">
        <f>IF($D207="","", (SUMIFS(Transacoes!$D$3:$D1000,Transacoes!$C$3:$C1000,$D207,Transacoes!$B$3:$B1000,"C", Transacoes!$A$3:$A1000, "&lt;"&amp;EOMONTH(DATE(N$1,N$2,1),0))-SUMIFS(Transacoes!$D$3:$D1000,Transacoes!$C$3:$C1000,$D207,Transacoes!$B$3:$B1000,"V", Transacoes!$A$3:$A1000, "&lt;"&amp;EOMONTH(DATE(N$1,N$2,1),0)))*SUMIFS(Prov_Auto!$E$3:$E1000, Prov_Auto!$A$3:$A1000, $D207, Prov_Auto!$D$3:$D1000,"&gt;="&amp;DATE(N$1,N$2,1),Prov_Auto!$D$3:$D1000, "&lt;="&amp;EOMONTH(DATE(N$1,N$2,1),0)))</f>
        <v/>
      </c>
      <c r="O207" s="48" t="str">
        <f>IF($D207="","", (SUMIFS(Transacoes!$D$3:$D1000,Transacoes!$C$3:$C1000,$D207,Transacoes!$B$3:$B1000,"C", Transacoes!$A$3:$A1000, "&lt;"&amp;EOMONTH(DATE(O$1,O$2,1),0))-SUMIFS(Transacoes!$D$3:$D1000,Transacoes!$C$3:$C1000,$D207,Transacoes!$B$3:$B1000,"V", Transacoes!$A$3:$A1000, "&lt;"&amp;EOMONTH(DATE(O$1,O$2,1),0)))*SUMIFS(Prov_Auto!$E$3:$E1000, Prov_Auto!$A$3:$A1000, $D207, Prov_Auto!$D$3:$D1000,"&gt;="&amp;DATE(O$1,O$2,1),Prov_Auto!$D$3:$D1000, "&lt;="&amp;EOMONTH(DATE(O$1,O$2,1),0)))</f>
        <v/>
      </c>
      <c r="P207" s="48" t="str">
        <f>IF($D207="","", (SUMIFS(Transacoes!$D$3:$D1000,Transacoes!$C$3:$C1000,$D207,Transacoes!$B$3:$B1000,"C", Transacoes!$A$3:$A1000, "&lt;"&amp;EOMONTH(DATE(P$1,P$2,1),0))-SUMIFS(Transacoes!$D$3:$D1000,Transacoes!$C$3:$C1000,$D207,Transacoes!$B$3:$B1000,"V", Transacoes!$A$3:$A1000, "&lt;"&amp;EOMONTH(DATE(P$1,P$2,1),0)))*SUMIFS(Prov_Auto!$E$3:$E1000, Prov_Auto!$A$3:$A1000, $D207, Prov_Auto!$D$3:$D1000,"&gt;="&amp;DATE(P$1,P$2,1),Prov_Auto!$D$3:$D1000, "&lt;="&amp;EOMONTH(DATE(P$1,P$2,1),0)))</f>
        <v/>
      </c>
      <c r="Q207" s="48" t="str">
        <f>IF($D207="","", (SUMIFS(Transacoes!$D$3:$D1000,Transacoes!$C$3:$C1000,$D207,Transacoes!$B$3:$B1000,"C", Transacoes!$A$3:$A1000, "&lt;"&amp;EOMONTH(DATE(Q$1,Q$2,1),0))-SUMIFS(Transacoes!$D$3:$D1000,Transacoes!$C$3:$C1000,$D207,Transacoes!$B$3:$B1000,"V", Transacoes!$A$3:$A1000, "&lt;"&amp;EOMONTH(DATE(Q$1,Q$2,1),0)))*SUMIFS(Prov_Auto!$E$3:$E1000, Prov_Auto!$A$3:$A1000, $D207, Prov_Auto!$D$3:$D1000,"&gt;="&amp;DATE(Q$1,Q$2,1),Prov_Auto!$D$3:$D1000, "&lt;="&amp;EOMONTH(DATE(Q$1,Q$2,1),0)))</f>
        <v/>
      </c>
      <c r="R207" s="47"/>
    </row>
    <row r="208">
      <c r="A208" s="47"/>
      <c r="B208" s="47"/>
      <c r="C208" s="47"/>
      <c r="D208" s="87"/>
      <c r="E208" s="48" t="str">
        <f>IF($D208="","", (SUMIFS(Transacoes!$D$3:$D1000,Transacoes!$C$3:$C1000,$D208,Transacoes!$B$3:$B1000,"C", Transacoes!$A$3:$A1000, "&lt;"&amp;EOMONTH(DATE(E$1,E$2,1),0))-SUMIFS(Transacoes!$D$3:$D1000,Transacoes!$C$3:$C1000,$D208,Transacoes!$B$3:$B1000,"V", Transacoes!$A$3:$A1000, "&lt;"&amp;EOMONTH(DATE(E$1,E$2,1),0)))*SUMIFS(Prov_Auto!$E$3:$E1000, Prov_Auto!$A$3:$A1000, $D208, Prov_Auto!$D$3:$D1000,"&gt;="&amp;DATE(E$1,E$2,1),Prov_Auto!$D$3:$D1000, "&lt;="&amp;EOMONTH(DATE(E$1,E$2,1),0)))</f>
        <v/>
      </c>
      <c r="F208" s="48" t="str">
        <f>IF($D208="","", (SUMIFS(Transacoes!$D$3:$D1000,Transacoes!$C$3:$C1000,$D208,Transacoes!$B$3:$B1000,"C", Transacoes!$A$3:$A1000, "&lt;"&amp;EOMONTH(DATE(F$1,F$2,1),0))-SUMIFS(Transacoes!$D$3:$D1000,Transacoes!$C$3:$C1000,$D208,Transacoes!$B$3:$B1000,"V", Transacoes!$A$3:$A1000, "&lt;"&amp;EOMONTH(DATE(F$1,F$2,1),0)))*SUMIFS(Prov_Auto!$E$3:$E1000, Prov_Auto!$A$3:$A1000, $D208, Prov_Auto!$D$3:$D1000,"&gt;="&amp;DATE(F$1,F$2,1),Prov_Auto!$D$3:$D1000, "&lt;="&amp;EOMONTH(DATE(F$1,F$2,1),0)))</f>
        <v/>
      </c>
      <c r="G208" s="48" t="str">
        <f>IF($D208="","", (SUMIFS(Transacoes!$D$3:$D1000,Transacoes!$C$3:$C1000,$D208,Transacoes!$B$3:$B1000,"C", Transacoes!$A$3:$A1000, "&lt;"&amp;EOMONTH(DATE(G$1,G$2,1),0))-SUMIFS(Transacoes!$D$3:$D1000,Transacoes!$C$3:$C1000,$D208,Transacoes!$B$3:$B1000,"V", Transacoes!$A$3:$A1000, "&lt;"&amp;EOMONTH(DATE(G$1,G$2,1),0)))*SUMIFS(Prov_Auto!$E$3:$E1000, Prov_Auto!$A$3:$A1000, $D208, Prov_Auto!$D$3:$D1000,"&gt;="&amp;DATE(G$1,G$2,1),Prov_Auto!$D$3:$D1000, "&lt;="&amp;EOMONTH(DATE(G$1,G$2,1),0)))</f>
        <v/>
      </c>
      <c r="H208" s="48" t="str">
        <f>IF($D208="","", (SUMIFS(Transacoes!$D$3:$D1000,Transacoes!$C$3:$C1000,$D208,Transacoes!$B$3:$B1000,"C", Transacoes!$A$3:$A1000, "&lt;"&amp;EOMONTH(DATE(H$1,H$2,1),0))-SUMIFS(Transacoes!$D$3:$D1000,Transacoes!$C$3:$C1000,$D208,Transacoes!$B$3:$B1000,"V", Transacoes!$A$3:$A1000, "&lt;"&amp;EOMONTH(DATE(H$1,H$2,1),0)))*SUMIFS(Prov_Auto!$E$3:$E1000, Prov_Auto!$A$3:$A1000, $D208, Prov_Auto!$D$3:$D1000,"&gt;="&amp;DATE(H$1,H$2,1),Prov_Auto!$D$3:$D1000, "&lt;="&amp;EOMONTH(DATE(H$1,H$2,1),0)))</f>
        <v/>
      </c>
      <c r="I208" s="48" t="str">
        <f>IF($D208="","", (SUMIFS(Transacoes!$D$3:$D1000,Transacoes!$C$3:$C1000,$D208,Transacoes!$B$3:$B1000,"C", Transacoes!$A$3:$A1000, "&lt;"&amp;EOMONTH(DATE(I$1,I$2,1),0))-SUMIFS(Transacoes!$D$3:$D1000,Transacoes!$C$3:$C1000,$D208,Transacoes!$B$3:$B1000,"V", Transacoes!$A$3:$A1000, "&lt;"&amp;EOMONTH(DATE(I$1,I$2,1),0)))*SUMIFS(Prov_Auto!$E$3:$E1000, Prov_Auto!$A$3:$A1000, $D208, Prov_Auto!$D$3:$D1000,"&gt;="&amp;DATE(I$1,I$2,1),Prov_Auto!$D$3:$D1000, "&lt;="&amp;EOMONTH(DATE(I$1,I$2,1),0)))</f>
        <v/>
      </c>
      <c r="J208" s="48" t="str">
        <f>IF($D208="","", (SUMIFS(Transacoes!$D$3:$D1000,Transacoes!$C$3:$C1000,$D208,Transacoes!$B$3:$B1000,"C", Transacoes!$A$3:$A1000, "&lt;"&amp;EOMONTH(DATE(J$1,J$2,1),0))-SUMIFS(Transacoes!$D$3:$D1000,Transacoes!$C$3:$C1000,$D208,Transacoes!$B$3:$B1000,"V", Transacoes!$A$3:$A1000, "&lt;"&amp;EOMONTH(DATE(J$1,J$2,1),0)))*SUMIFS(Prov_Auto!$E$3:$E1000, Prov_Auto!$A$3:$A1000, $D208, Prov_Auto!$D$3:$D1000,"&gt;="&amp;DATE(J$1,J$2,1),Prov_Auto!$D$3:$D1000, "&lt;="&amp;EOMONTH(DATE(J$1,J$2,1),0)))</f>
        <v/>
      </c>
      <c r="K208" s="48" t="str">
        <f>IF($D208="","", (SUMIFS(Transacoes!$D$3:$D1000,Transacoes!$C$3:$C1000,$D208,Transacoes!$B$3:$B1000,"C", Transacoes!$A$3:$A1000, "&lt;"&amp;EOMONTH(DATE(K$1,K$2,1),0))-SUMIFS(Transacoes!$D$3:$D1000,Transacoes!$C$3:$C1000,$D208,Transacoes!$B$3:$B1000,"V", Transacoes!$A$3:$A1000, "&lt;"&amp;EOMONTH(DATE(K$1,K$2,1),0)))*SUMIFS(Prov_Auto!$E$3:$E1000, Prov_Auto!$A$3:$A1000, $D208, Prov_Auto!$D$3:$D1000,"&gt;="&amp;DATE(K$1,K$2,1),Prov_Auto!$D$3:$D1000, "&lt;="&amp;EOMONTH(DATE(K$1,K$2,1),0)))</f>
        <v/>
      </c>
      <c r="L208" s="48" t="str">
        <f>IF($D208="","", (SUMIFS(Transacoes!$D$3:$D1000,Transacoes!$C$3:$C1000,$D208,Transacoes!$B$3:$B1000,"C", Transacoes!$A$3:$A1000, "&lt;"&amp;EOMONTH(DATE(L$1,L$2,1),0))-SUMIFS(Transacoes!$D$3:$D1000,Transacoes!$C$3:$C1000,$D208,Transacoes!$B$3:$B1000,"V", Transacoes!$A$3:$A1000, "&lt;"&amp;EOMONTH(DATE(L$1,L$2,1),0)))*SUMIFS(Prov_Auto!$E$3:$E1000, Prov_Auto!$A$3:$A1000, $D208, Prov_Auto!$D$3:$D1000,"&gt;="&amp;DATE(L$1,L$2,1),Prov_Auto!$D$3:$D1000, "&lt;="&amp;EOMONTH(DATE(L$1,L$2,1),0)))</f>
        <v/>
      </c>
      <c r="M208" s="48" t="str">
        <f>IF($D208="","", (SUMIFS(Transacoes!$D$3:$D1000,Transacoes!$C$3:$C1000,$D208,Transacoes!$B$3:$B1000,"C", Transacoes!$A$3:$A1000, "&lt;"&amp;EOMONTH(DATE(M$1,M$2,1),0))-SUMIFS(Transacoes!$D$3:$D1000,Transacoes!$C$3:$C1000,$D208,Transacoes!$B$3:$B1000,"V", Transacoes!$A$3:$A1000, "&lt;"&amp;EOMONTH(DATE(M$1,M$2,1),0)))*SUMIFS(Prov_Auto!$E$3:$E1000, Prov_Auto!$A$3:$A1000, $D208, Prov_Auto!$D$3:$D1000,"&gt;="&amp;DATE(M$1,M$2,1),Prov_Auto!$D$3:$D1000, "&lt;="&amp;EOMONTH(DATE(M$1,M$2,1),0)))</f>
        <v/>
      </c>
      <c r="N208" s="48" t="str">
        <f>IF($D208="","", (SUMIFS(Transacoes!$D$3:$D1000,Transacoes!$C$3:$C1000,$D208,Transacoes!$B$3:$B1000,"C", Transacoes!$A$3:$A1000, "&lt;"&amp;EOMONTH(DATE(N$1,N$2,1),0))-SUMIFS(Transacoes!$D$3:$D1000,Transacoes!$C$3:$C1000,$D208,Transacoes!$B$3:$B1000,"V", Transacoes!$A$3:$A1000, "&lt;"&amp;EOMONTH(DATE(N$1,N$2,1),0)))*SUMIFS(Prov_Auto!$E$3:$E1000, Prov_Auto!$A$3:$A1000, $D208, Prov_Auto!$D$3:$D1000,"&gt;="&amp;DATE(N$1,N$2,1),Prov_Auto!$D$3:$D1000, "&lt;="&amp;EOMONTH(DATE(N$1,N$2,1),0)))</f>
        <v/>
      </c>
      <c r="O208" s="48" t="str">
        <f>IF($D208="","", (SUMIFS(Transacoes!$D$3:$D1000,Transacoes!$C$3:$C1000,$D208,Transacoes!$B$3:$B1000,"C", Transacoes!$A$3:$A1000, "&lt;"&amp;EOMONTH(DATE(O$1,O$2,1),0))-SUMIFS(Transacoes!$D$3:$D1000,Transacoes!$C$3:$C1000,$D208,Transacoes!$B$3:$B1000,"V", Transacoes!$A$3:$A1000, "&lt;"&amp;EOMONTH(DATE(O$1,O$2,1),0)))*SUMIFS(Prov_Auto!$E$3:$E1000, Prov_Auto!$A$3:$A1000, $D208, Prov_Auto!$D$3:$D1000,"&gt;="&amp;DATE(O$1,O$2,1),Prov_Auto!$D$3:$D1000, "&lt;="&amp;EOMONTH(DATE(O$1,O$2,1),0)))</f>
        <v/>
      </c>
      <c r="P208" s="48" t="str">
        <f>IF($D208="","", (SUMIFS(Transacoes!$D$3:$D1000,Transacoes!$C$3:$C1000,$D208,Transacoes!$B$3:$B1000,"C", Transacoes!$A$3:$A1000, "&lt;"&amp;EOMONTH(DATE(P$1,P$2,1),0))-SUMIFS(Transacoes!$D$3:$D1000,Transacoes!$C$3:$C1000,$D208,Transacoes!$B$3:$B1000,"V", Transacoes!$A$3:$A1000, "&lt;"&amp;EOMONTH(DATE(P$1,P$2,1),0)))*SUMIFS(Prov_Auto!$E$3:$E1000, Prov_Auto!$A$3:$A1000, $D208, Prov_Auto!$D$3:$D1000,"&gt;="&amp;DATE(P$1,P$2,1),Prov_Auto!$D$3:$D1000, "&lt;="&amp;EOMONTH(DATE(P$1,P$2,1),0)))</f>
        <v/>
      </c>
      <c r="Q208" s="48" t="str">
        <f>IF($D208="","", (SUMIFS(Transacoes!$D$3:$D1000,Transacoes!$C$3:$C1000,$D208,Transacoes!$B$3:$B1000,"C", Transacoes!$A$3:$A1000, "&lt;"&amp;EOMONTH(DATE(Q$1,Q$2,1),0))-SUMIFS(Transacoes!$D$3:$D1000,Transacoes!$C$3:$C1000,$D208,Transacoes!$B$3:$B1000,"V", Transacoes!$A$3:$A1000, "&lt;"&amp;EOMONTH(DATE(Q$1,Q$2,1),0)))*SUMIFS(Prov_Auto!$E$3:$E1000, Prov_Auto!$A$3:$A1000, $D208, Prov_Auto!$D$3:$D1000,"&gt;="&amp;DATE(Q$1,Q$2,1),Prov_Auto!$D$3:$D1000, "&lt;="&amp;EOMONTH(DATE(Q$1,Q$2,1),0)))</f>
        <v/>
      </c>
      <c r="R208" s="47"/>
    </row>
    <row r="209">
      <c r="A209" s="47"/>
      <c r="B209" s="47"/>
      <c r="C209" s="47"/>
      <c r="D209" s="87"/>
      <c r="E209" s="48" t="str">
        <f>IF($D209="","", (SUMIFS(Transacoes!$D$3:$D1000,Transacoes!$C$3:$C1000,$D209,Transacoes!$B$3:$B1000,"C", Transacoes!$A$3:$A1000, "&lt;"&amp;EOMONTH(DATE(E$1,E$2,1),0))-SUMIFS(Transacoes!$D$3:$D1000,Transacoes!$C$3:$C1000,$D209,Transacoes!$B$3:$B1000,"V", Transacoes!$A$3:$A1000, "&lt;"&amp;EOMONTH(DATE(E$1,E$2,1),0)))*SUMIFS(Prov_Auto!$E$3:$E1000, Prov_Auto!$A$3:$A1000, $D209, Prov_Auto!$D$3:$D1000,"&gt;="&amp;DATE(E$1,E$2,1),Prov_Auto!$D$3:$D1000, "&lt;="&amp;EOMONTH(DATE(E$1,E$2,1),0)))</f>
        <v/>
      </c>
      <c r="F209" s="48" t="str">
        <f>IF($D209="","", (SUMIFS(Transacoes!$D$3:$D1000,Transacoes!$C$3:$C1000,$D209,Transacoes!$B$3:$B1000,"C", Transacoes!$A$3:$A1000, "&lt;"&amp;EOMONTH(DATE(F$1,F$2,1),0))-SUMIFS(Transacoes!$D$3:$D1000,Transacoes!$C$3:$C1000,$D209,Transacoes!$B$3:$B1000,"V", Transacoes!$A$3:$A1000, "&lt;"&amp;EOMONTH(DATE(F$1,F$2,1),0)))*SUMIFS(Prov_Auto!$E$3:$E1000, Prov_Auto!$A$3:$A1000, $D209, Prov_Auto!$D$3:$D1000,"&gt;="&amp;DATE(F$1,F$2,1),Prov_Auto!$D$3:$D1000, "&lt;="&amp;EOMONTH(DATE(F$1,F$2,1),0)))</f>
        <v/>
      </c>
      <c r="G209" s="48" t="str">
        <f>IF($D209="","", (SUMIFS(Transacoes!$D$3:$D1000,Transacoes!$C$3:$C1000,$D209,Transacoes!$B$3:$B1000,"C", Transacoes!$A$3:$A1000, "&lt;"&amp;EOMONTH(DATE(G$1,G$2,1),0))-SUMIFS(Transacoes!$D$3:$D1000,Transacoes!$C$3:$C1000,$D209,Transacoes!$B$3:$B1000,"V", Transacoes!$A$3:$A1000, "&lt;"&amp;EOMONTH(DATE(G$1,G$2,1),0)))*SUMIFS(Prov_Auto!$E$3:$E1000, Prov_Auto!$A$3:$A1000, $D209, Prov_Auto!$D$3:$D1000,"&gt;="&amp;DATE(G$1,G$2,1),Prov_Auto!$D$3:$D1000, "&lt;="&amp;EOMONTH(DATE(G$1,G$2,1),0)))</f>
        <v/>
      </c>
      <c r="H209" s="48" t="str">
        <f>IF($D209="","", (SUMIFS(Transacoes!$D$3:$D1000,Transacoes!$C$3:$C1000,$D209,Transacoes!$B$3:$B1000,"C", Transacoes!$A$3:$A1000, "&lt;"&amp;EOMONTH(DATE(H$1,H$2,1),0))-SUMIFS(Transacoes!$D$3:$D1000,Transacoes!$C$3:$C1000,$D209,Transacoes!$B$3:$B1000,"V", Transacoes!$A$3:$A1000, "&lt;"&amp;EOMONTH(DATE(H$1,H$2,1),0)))*SUMIFS(Prov_Auto!$E$3:$E1000, Prov_Auto!$A$3:$A1000, $D209, Prov_Auto!$D$3:$D1000,"&gt;="&amp;DATE(H$1,H$2,1),Prov_Auto!$D$3:$D1000, "&lt;="&amp;EOMONTH(DATE(H$1,H$2,1),0)))</f>
        <v/>
      </c>
      <c r="I209" s="48" t="str">
        <f>IF($D209="","", (SUMIFS(Transacoes!$D$3:$D1000,Transacoes!$C$3:$C1000,$D209,Transacoes!$B$3:$B1000,"C", Transacoes!$A$3:$A1000, "&lt;"&amp;EOMONTH(DATE(I$1,I$2,1),0))-SUMIFS(Transacoes!$D$3:$D1000,Transacoes!$C$3:$C1000,$D209,Transacoes!$B$3:$B1000,"V", Transacoes!$A$3:$A1000, "&lt;"&amp;EOMONTH(DATE(I$1,I$2,1),0)))*SUMIFS(Prov_Auto!$E$3:$E1000, Prov_Auto!$A$3:$A1000, $D209, Prov_Auto!$D$3:$D1000,"&gt;="&amp;DATE(I$1,I$2,1),Prov_Auto!$D$3:$D1000, "&lt;="&amp;EOMONTH(DATE(I$1,I$2,1),0)))</f>
        <v/>
      </c>
      <c r="J209" s="48" t="str">
        <f>IF($D209="","", (SUMIFS(Transacoes!$D$3:$D1000,Transacoes!$C$3:$C1000,$D209,Transacoes!$B$3:$B1000,"C", Transacoes!$A$3:$A1000, "&lt;"&amp;EOMONTH(DATE(J$1,J$2,1),0))-SUMIFS(Transacoes!$D$3:$D1000,Transacoes!$C$3:$C1000,$D209,Transacoes!$B$3:$B1000,"V", Transacoes!$A$3:$A1000, "&lt;"&amp;EOMONTH(DATE(J$1,J$2,1),0)))*SUMIFS(Prov_Auto!$E$3:$E1000, Prov_Auto!$A$3:$A1000, $D209, Prov_Auto!$D$3:$D1000,"&gt;="&amp;DATE(J$1,J$2,1),Prov_Auto!$D$3:$D1000, "&lt;="&amp;EOMONTH(DATE(J$1,J$2,1),0)))</f>
        <v/>
      </c>
      <c r="K209" s="48" t="str">
        <f>IF($D209="","", (SUMIFS(Transacoes!$D$3:$D1000,Transacoes!$C$3:$C1000,$D209,Transacoes!$B$3:$B1000,"C", Transacoes!$A$3:$A1000, "&lt;"&amp;EOMONTH(DATE(K$1,K$2,1),0))-SUMIFS(Transacoes!$D$3:$D1000,Transacoes!$C$3:$C1000,$D209,Transacoes!$B$3:$B1000,"V", Transacoes!$A$3:$A1000, "&lt;"&amp;EOMONTH(DATE(K$1,K$2,1),0)))*SUMIFS(Prov_Auto!$E$3:$E1000, Prov_Auto!$A$3:$A1000, $D209, Prov_Auto!$D$3:$D1000,"&gt;="&amp;DATE(K$1,K$2,1),Prov_Auto!$D$3:$D1000, "&lt;="&amp;EOMONTH(DATE(K$1,K$2,1),0)))</f>
        <v/>
      </c>
      <c r="L209" s="48" t="str">
        <f>IF($D209="","", (SUMIFS(Transacoes!$D$3:$D1000,Transacoes!$C$3:$C1000,$D209,Transacoes!$B$3:$B1000,"C", Transacoes!$A$3:$A1000, "&lt;"&amp;EOMONTH(DATE(L$1,L$2,1),0))-SUMIFS(Transacoes!$D$3:$D1000,Transacoes!$C$3:$C1000,$D209,Transacoes!$B$3:$B1000,"V", Transacoes!$A$3:$A1000, "&lt;"&amp;EOMONTH(DATE(L$1,L$2,1),0)))*SUMIFS(Prov_Auto!$E$3:$E1000, Prov_Auto!$A$3:$A1000, $D209, Prov_Auto!$D$3:$D1000,"&gt;="&amp;DATE(L$1,L$2,1),Prov_Auto!$D$3:$D1000, "&lt;="&amp;EOMONTH(DATE(L$1,L$2,1),0)))</f>
        <v/>
      </c>
      <c r="M209" s="48" t="str">
        <f>IF($D209="","", (SUMIFS(Transacoes!$D$3:$D1000,Transacoes!$C$3:$C1000,$D209,Transacoes!$B$3:$B1000,"C", Transacoes!$A$3:$A1000, "&lt;"&amp;EOMONTH(DATE(M$1,M$2,1),0))-SUMIFS(Transacoes!$D$3:$D1000,Transacoes!$C$3:$C1000,$D209,Transacoes!$B$3:$B1000,"V", Transacoes!$A$3:$A1000, "&lt;"&amp;EOMONTH(DATE(M$1,M$2,1),0)))*SUMIFS(Prov_Auto!$E$3:$E1000, Prov_Auto!$A$3:$A1000, $D209, Prov_Auto!$D$3:$D1000,"&gt;="&amp;DATE(M$1,M$2,1),Prov_Auto!$D$3:$D1000, "&lt;="&amp;EOMONTH(DATE(M$1,M$2,1),0)))</f>
        <v/>
      </c>
      <c r="N209" s="48" t="str">
        <f>IF($D209="","", (SUMIFS(Transacoes!$D$3:$D1000,Transacoes!$C$3:$C1000,$D209,Transacoes!$B$3:$B1000,"C", Transacoes!$A$3:$A1000, "&lt;"&amp;EOMONTH(DATE(N$1,N$2,1),0))-SUMIFS(Transacoes!$D$3:$D1000,Transacoes!$C$3:$C1000,$D209,Transacoes!$B$3:$B1000,"V", Transacoes!$A$3:$A1000, "&lt;"&amp;EOMONTH(DATE(N$1,N$2,1),0)))*SUMIFS(Prov_Auto!$E$3:$E1000, Prov_Auto!$A$3:$A1000, $D209, Prov_Auto!$D$3:$D1000,"&gt;="&amp;DATE(N$1,N$2,1),Prov_Auto!$D$3:$D1000, "&lt;="&amp;EOMONTH(DATE(N$1,N$2,1),0)))</f>
        <v/>
      </c>
      <c r="O209" s="48" t="str">
        <f>IF($D209="","", (SUMIFS(Transacoes!$D$3:$D1000,Transacoes!$C$3:$C1000,$D209,Transacoes!$B$3:$B1000,"C", Transacoes!$A$3:$A1000, "&lt;"&amp;EOMONTH(DATE(O$1,O$2,1),0))-SUMIFS(Transacoes!$D$3:$D1000,Transacoes!$C$3:$C1000,$D209,Transacoes!$B$3:$B1000,"V", Transacoes!$A$3:$A1000, "&lt;"&amp;EOMONTH(DATE(O$1,O$2,1),0)))*SUMIFS(Prov_Auto!$E$3:$E1000, Prov_Auto!$A$3:$A1000, $D209, Prov_Auto!$D$3:$D1000,"&gt;="&amp;DATE(O$1,O$2,1),Prov_Auto!$D$3:$D1000, "&lt;="&amp;EOMONTH(DATE(O$1,O$2,1),0)))</f>
        <v/>
      </c>
      <c r="P209" s="48" t="str">
        <f>IF($D209="","", (SUMIFS(Transacoes!$D$3:$D1000,Transacoes!$C$3:$C1000,$D209,Transacoes!$B$3:$B1000,"C", Transacoes!$A$3:$A1000, "&lt;"&amp;EOMONTH(DATE(P$1,P$2,1),0))-SUMIFS(Transacoes!$D$3:$D1000,Transacoes!$C$3:$C1000,$D209,Transacoes!$B$3:$B1000,"V", Transacoes!$A$3:$A1000, "&lt;"&amp;EOMONTH(DATE(P$1,P$2,1),0)))*SUMIFS(Prov_Auto!$E$3:$E1000, Prov_Auto!$A$3:$A1000, $D209, Prov_Auto!$D$3:$D1000,"&gt;="&amp;DATE(P$1,P$2,1),Prov_Auto!$D$3:$D1000, "&lt;="&amp;EOMONTH(DATE(P$1,P$2,1),0)))</f>
        <v/>
      </c>
      <c r="Q209" s="48" t="str">
        <f>IF($D209="","", (SUMIFS(Transacoes!$D$3:$D1000,Transacoes!$C$3:$C1000,$D209,Transacoes!$B$3:$B1000,"C", Transacoes!$A$3:$A1000, "&lt;"&amp;EOMONTH(DATE(Q$1,Q$2,1),0))-SUMIFS(Transacoes!$D$3:$D1000,Transacoes!$C$3:$C1000,$D209,Transacoes!$B$3:$B1000,"V", Transacoes!$A$3:$A1000, "&lt;"&amp;EOMONTH(DATE(Q$1,Q$2,1),0)))*SUMIFS(Prov_Auto!$E$3:$E1000, Prov_Auto!$A$3:$A1000, $D209, Prov_Auto!$D$3:$D1000,"&gt;="&amp;DATE(Q$1,Q$2,1),Prov_Auto!$D$3:$D1000, "&lt;="&amp;EOMONTH(DATE(Q$1,Q$2,1),0)))</f>
        <v/>
      </c>
      <c r="R209" s="47"/>
    </row>
    <row r="210">
      <c r="A210" s="47"/>
      <c r="B210" s="47"/>
      <c r="C210" s="47"/>
      <c r="D210" s="87"/>
      <c r="E210" s="48" t="str">
        <f>IF($D210="","", (SUMIFS(Transacoes!$D$3:$D1000,Transacoes!$C$3:$C1000,$D210,Transacoes!$B$3:$B1000,"C", Transacoes!$A$3:$A1000, "&lt;"&amp;EOMONTH(DATE(E$1,E$2,1),0))-SUMIFS(Transacoes!$D$3:$D1000,Transacoes!$C$3:$C1000,$D210,Transacoes!$B$3:$B1000,"V", Transacoes!$A$3:$A1000, "&lt;"&amp;EOMONTH(DATE(E$1,E$2,1),0)))*SUMIFS(Prov_Auto!$E$3:$E1000, Prov_Auto!$A$3:$A1000, $D210, Prov_Auto!$D$3:$D1000,"&gt;="&amp;DATE(E$1,E$2,1),Prov_Auto!$D$3:$D1000, "&lt;="&amp;EOMONTH(DATE(E$1,E$2,1),0)))</f>
        <v/>
      </c>
      <c r="F210" s="48" t="str">
        <f>IF($D210="","", (SUMIFS(Transacoes!$D$3:$D1000,Transacoes!$C$3:$C1000,$D210,Transacoes!$B$3:$B1000,"C", Transacoes!$A$3:$A1000, "&lt;"&amp;EOMONTH(DATE(F$1,F$2,1),0))-SUMIFS(Transacoes!$D$3:$D1000,Transacoes!$C$3:$C1000,$D210,Transacoes!$B$3:$B1000,"V", Transacoes!$A$3:$A1000, "&lt;"&amp;EOMONTH(DATE(F$1,F$2,1),0)))*SUMIFS(Prov_Auto!$E$3:$E1000, Prov_Auto!$A$3:$A1000, $D210, Prov_Auto!$D$3:$D1000,"&gt;="&amp;DATE(F$1,F$2,1),Prov_Auto!$D$3:$D1000, "&lt;="&amp;EOMONTH(DATE(F$1,F$2,1),0)))</f>
        <v/>
      </c>
      <c r="G210" s="48" t="str">
        <f>IF($D210="","", (SUMIFS(Transacoes!$D$3:$D1000,Transacoes!$C$3:$C1000,$D210,Transacoes!$B$3:$B1000,"C", Transacoes!$A$3:$A1000, "&lt;"&amp;EOMONTH(DATE(G$1,G$2,1),0))-SUMIFS(Transacoes!$D$3:$D1000,Transacoes!$C$3:$C1000,$D210,Transacoes!$B$3:$B1000,"V", Transacoes!$A$3:$A1000, "&lt;"&amp;EOMONTH(DATE(G$1,G$2,1),0)))*SUMIFS(Prov_Auto!$E$3:$E1000, Prov_Auto!$A$3:$A1000, $D210, Prov_Auto!$D$3:$D1000,"&gt;="&amp;DATE(G$1,G$2,1),Prov_Auto!$D$3:$D1000, "&lt;="&amp;EOMONTH(DATE(G$1,G$2,1),0)))</f>
        <v/>
      </c>
      <c r="H210" s="48" t="str">
        <f>IF($D210="","", (SUMIFS(Transacoes!$D$3:$D1000,Transacoes!$C$3:$C1000,$D210,Transacoes!$B$3:$B1000,"C", Transacoes!$A$3:$A1000, "&lt;"&amp;EOMONTH(DATE(H$1,H$2,1),0))-SUMIFS(Transacoes!$D$3:$D1000,Transacoes!$C$3:$C1000,$D210,Transacoes!$B$3:$B1000,"V", Transacoes!$A$3:$A1000, "&lt;"&amp;EOMONTH(DATE(H$1,H$2,1),0)))*SUMIFS(Prov_Auto!$E$3:$E1000, Prov_Auto!$A$3:$A1000, $D210, Prov_Auto!$D$3:$D1000,"&gt;="&amp;DATE(H$1,H$2,1),Prov_Auto!$D$3:$D1000, "&lt;="&amp;EOMONTH(DATE(H$1,H$2,1),0)))</f>
        <v/>
      </c>
      <c r="I210" s="48" t="str">
        <f>IF($D210="","", (SUMIFS(Transacoes!$D$3:$D1000,Transacoes!$C$3:$C1000,$D210,Transacoes!$B$3:$B1000,"C", Transacoes!$A$3:$A1000, "&lt;"&amp;EOMONTH(DATE(I$1,I$2,1),0))-SUMIFS(Transacoes!$D$3:$D1000,Transacoes!$C$3:$C1000,$D210,Transacoes!$B$3:$B1000,"V", Transacoes!$A$3:$A1000, "&lt;"&amp;EOMONTH(DATE(I$1,I$2,1),0)))*SUMIFS(Prov_Auto!$E$3:$E1000, Prov_Auto!$A$3:$A1000, $D210, Prov_Auto!$D$3:$D1000,"&gt;="&amp;DATE(I$1,I$2,1),Prov_Auto!$D$3:$D1000, "&lt;="&amp;EOMONTH(DATE(I$1,I$2,1),0)))</f>
        <v/>
      </c>
      <c r="J210" s="48" t="str">
        <f>IF($D210="","", (SUMIFS(Transacoes!$D$3:$D1000,Transacoes!$C$3:$C1000,$D210,Transacoes!$B$3:$B1000,"C", Transacoes!$A$3:$A1000, "&lt;"&amp;EOMONTH(DATE(J$1,J$2,1),0))-SUMIFS(Transacoes!$D$3:$D1000,Transacoes!$C$3:$C1000,$D210,Transacoes!$B$3:$B1000,"V", Transacoes!$A$3:$A1000, "&lt;"&amp;EOMONTH(DATE(J$1,J$2,1),0)))*SUMIFS(Prov_Auto!$E$3:$E1000, Prov_Auto!$A$3:$A1000, $D210, Prov_Auto!$D$3:$D1000,"&gt;="&amp;DATE(J$1,J$2,1),Prov_Auto!$D$3:$D1000, "&lt;="&amp;EOMONTH(DATE(J$1,J$2,1),0)))</f>
        <v/>
      </c>
      <c r="K210" s="48" t="str">
        <f>IF($D210="","", (SUMIFS(Transacoes!$D$3:$D1000,Transacoes!$C$3:$C1000,$D210,Transacoes!$B$3:$B1000,"C", Transacoes!$A$3:$A1000, "&lt;"&amp;EOMONTH(DATE(K$1,K$2,1),0))-SUMIFS(Transacoes!$D$3:$D1000,Transacoes!$C$3:$C1000,$D210,Transacoes!$B$3:$B1000,"V", Transacoes!$A$3:$A1000, "&lt;"&amp;EOMONTH(DATE(K$1,K$2,1),0)))*SUMIFS(Prov_Auto!$E$3:$E1000, Prov_Auto!$A$3:$A1000, $D210, Prov_Auto!$D$3:$D1000,"&gt;="&amp;DATE(K$1,K$2,1),Prov_Auto!$D$3:$D1000, "&lt;="&amp;EOMONTH(DATE(K$1,K$2,1),0)))</f>
        <v/>
      </c>
      <c r="L210" s="48" t="str">
        <f>IF($D210="","", (SUMIFS(Transacoes!$D$3:$D1000,Transacoes!$C$3:$C1000,$D210,Transacoes!$B$3:$B1000,"C", Transacoes!$A$3:$A1000, "&lt;"&amp;EOMONTH(DATE(L$1,L$2,1),0))-SUMIFS(Transacoes!$D$3:$D1000,Transacoes!$C$3:$C1000,$D210,Transacoes!$B$3:$B1000,"V", Transacoes!$A$3:$A1000, "&lt;"&amp;EOMONTH(DATE(L$1,L$2,1),0)))*SUMIFS(Prov_Auto!$E$3:$E1000, Prov_Auto!$A$3:$A1000, $D210, Prov_Auto!$D$3:$D1000,"&gt;="&amp;DATE(L$1,L$2,1),Prov_Auto!$D$3:$D1000, "&lt;="&amp;EOMONTH(DATE(L$1,L$2,1),0)))</f>
        <v/>
      </c>
      <c r="M210" s="48" t="str">
        <f>IF($D210="","", (SUMIFS(Transacoes!$D$3:$D1000,Transacoes!$C$3:$C1000,$D210,Transacoes!$B$3:$B1000,"C", Transacoes!$A$3:$A1000, "&lt;"&amp;EOMONTH(DATE(M$1,M$2,1),0))-SUMIFS(Transacoes!$D$3:$D1000,Transacoes!$C$3:$C1000,$D210,Transacoes!$B$3:$B1000,"V", Transacoes!$A$3:$A1000, "&lt;"&amp;EOMONTH(DATE(M$1,M$2,1),0)))*SUMIFS(Prov_Auto!$E$3:$E1000, Prov_Auto!$A$3:$A1000, $D210, Prov_Auto!$D$3:$D1000,"&gt;="&amp;DATE(M$1,M$2,1),Prov_Auto!$D$3:$D1000, "&lt;="&amp;EOMONTH(DATE(M$1,M$2,1),0)))</f>
        <v/>
      </c>
      <c r="N210" s="48" t="str">
        <f>IF($D210="","", (SUMIFS(Transacoes!$D$3:$D1000,Transacoes!$C$3:$C1000,$D210,Transacoes!$B$3:$B1000,"C", Transacoes!$A$3:$A1000, "&lt;"&amp;EOMONTH(DATE(N$1,N$2,1),0))-SUMIFS(Transacoes!$D$3:$D1000,Transacoes!$C$3:$C1000,$D210,Transacoes!$B$3:$B1000,"V", Transacoes!$A$3:$A1000, "&lt;"&amp;EOMONTH(DATE(N$1,N$2,1),0)))*SUMIFS(Prov_Auto!$E$3:$E1000, Prov_Auto!$A$3:$A1000, $D210, Prov_Auto!$D$3:$D1000,"&gt;="&amp;DATE(N$1,N$2,1),Prov_Auto!$D$3:$D1000, "&lt;="&amp;EOMONTH(DATE(N$1,N$2,1),0)))</f>
        <v/>
      </c>
      <c r="O210" s="48" t="str">
        <f>IF($D210="","", (SUMIFS(Transacoes!$D$3:$D1000,Transacoes!$C$3:$C1000,$D210,Transacoes!$B$3:$B1000,"C", Transacoes!$A$3:$A1000, "&lt;"&amp;EOMONTH(DATE(O$1,O$2,1),0))-SUMIFS(Transacoes!$D$3:$D1000,Transacoes!$C$3:$C1000,$D210,Transacoes!$B$3:$B1000,"V", Transacoes!$A$3:$A1000, "&lt;"&amp;EOMONTH(DATE(O$1,O$2,1),0)))*SUMIFS(Prov_Auto!$E$3:$E1000, Prov_Auto!$A$3:$A1000, $D210, Prov_Auto!$D$3:$D1000,"&gt;="&amp;DATE(O$1,O$2,1),Prov_Auto!$D$3:$D1000, "&lt;="&amp;EOMONTH(DATE(O$1,O$2,1),0)))</f>
        <v/>
      </c>
      <c r="P210" s="48" t="str">
        <f>IF($D210="","", (SUMIFS(Transacoes!$D$3:$D1000,Transacoes!$C$3:$C1000,$D210,Transacoes!$B$3:$B1000,"C", Transacoes!$A$3:$A1000, "&lt;"&amp;EOMONTH(DATE(P$1,P$2,1),0))-SUMIFS(Transacoes!$D$3:$D1000,Transacoes!$C$3:$C1000,$D210,Transacoes!$B$3:$B1000,"V", Transacoes!$A$3:$A1000, "&lt;"&amp;EOMONTH(DATE(P$1,P$2,1),0)))*SUMIFS(Prov_Auto!$E$3:$E1000, Prov_Auto!$A$3:$A1000, $D210, Prov_Auto!$D$3:$D1000,"&gt;="&amp;DATE(P$1,P$2,1),Prov_Auto!$D$3:$D1000, "&lt;="&amp;EOMONTH(DATE(P$1,P$2,1),0)))</f>
        <v/>
      </c>
      <c r="Q210" s="48" t="str">
        <f>IF($D210="","", (SUMIFS(Transacoes!$D$3:$D1000,Transacoes!$C$3:$C1000,$D210,Transacoes!$B$3:$B1000,"C", Transacoes!$A$3:$A1000, "&lt;"&amp;EOMONTH(DATE(Q$1,Q$2,1),0))-SUMIFS(Transacoes!$D$3:$D1000,Transacoes!$C$3:$C1000,$D210,Transacoes!$B$3:$B1000,"V", Transacoes!$A$3:$A1000, "&lt;"&amp;EOMONTH(DATE(Q$1,Q$2,1),0)))*SUMIFS(Prov_Auto!$E$3:$E1000, Prov_Auto!$A$3:$A1000, $D210, Prov_Auto!$D$3:$D1000,"&gt;="&amp;DATE(Q$1,Q$2,1),Prov_Auto!$D$3:$D1000, "&lt;="&amp;EOMONTH(DATE(Q$1,Q$2,1),0)))</f>
        <v/>
      </c>
      <c r="R210" s="47"/>
    </row>
    <row r="211">
      <c r="A211" s="47"/>
      <c r="B211" s="47"/>
      <c r="C211" s="47"/>
      <c r="D211" s="87"/>
      <c r="E211" s="48" t="str">
        <f>IF($D211="","", (SUMIFS(Transacoes!$D$3:$D1000,Transacoes!$C$3:$C1000,$D211,Transacoes!$B$3:$B1000,"C", Transacoes!$A$3:$A1000, "&lt;"&amp;EOMONTH(DATE(E$1,E$2,1),0))-SUMIFS(Transacoes!$D$3:$D1000,Transacoes!$C$3:$C1000,$D211,Transacoes!$B$3:$B1000,"V", Transacoes!$A$3:$A1000, "&lt;"&amp;EOMONTH(DATE(E$1,E$2,1),0)))*SUMIFS(Prov_Auto!$E$3:$E1000, Prov_Auto!$A$3:$A1000, $D211, Prov_Auto!$D$3:$D1000,"&gt;="&amp;DATE(E$1,E$2,1),Prov_Auto!$D$3:$D1000, "&lt;="&amp;EOMONTH(DATE(E$1,E$2,1),0)))</f>
        <v/>
      </c>
      <c r="F211" s="48" t="str">
        <f>IF($D211="","", (SUMIFS(Transacoes!$D$3:$D1000,Transacoes!$C$3:$C1000,$D211,Transacoes!$B$3:$B1000,"C", Transacoes!$A$3:$A1000, "&lt;"&amp;EOMONTH(DATE(F$1,F$2,1),0))-SUMIFS(Transacoes!$D$3:$D1000,Transacoes!$C$3:$C1000,$D211,Transacoes!$B$3:$B1000,"V", Transacoes!$A$3:$A1000, "&lt;"&amp;EOMONTH(DATE(F$1,F$2,1),0)))*SUMIFS(Prov_Auto!$E$3:$E1000, Prov_Auto!$A$3:$A1000, $D211, Prov_Auto!$D$3:$D1000,"&gt;="&amp;DATE(F$1,F$2,1),Prov_Auto!$D$3:$D1000, "&lt;="&amp;EOMONTH(DATE(F$1,F$2,1),0)))</f>
        <v/>
      </c>
      <c r="G211" s="48" t="str">
        <f>IF($D211="","", (SUMIFS(Transacoes!$D$3:$D1000,Transacoes!$C$3:$C1000,$D211,Transacoes!$B$3:$B1000,"C", Transacoes!$A$3:$A1000, "&lt;"&amp;EOMONTH(DATE(G$1,G$2,1),0))-SUMIFS(Transacoes!$D$3:$D1000,Transacoes!$C$3:$C1000,$D211,Transacoes!$B$3:$B1000,"V", Transacoes!$A$3:$A1000, "&lt;"&amp;EOMONTH(DATE(G$1,G$2,1),0)))*SUMIFS(Prov_Auto!$E$3:$E1000, Prov_Auto!$A$3:$A1000, $D211, Prov_Auto!$D$3:$D1000,"&gt;="&amp;DATE(G$1,G$2,1),Prov_Auto!$D$3:$D1000, "&lt;="&amp;EOMONTH(DATE(G$1,G$2,1),0)))</f>
        <v/>
      </c>
      <c r="H211" s="48" t="str">
        <f>IF($D211="","", (SUMIFS(Transacoes!$D$3:$D1000,Transacoes!$C$3:$C1000,$D211,Transacoes!$B$3:$B1000,"C", Transacoes!$A$3:$A1000, "&lt;"&amp;EOMONTH(DATE(H$1,H$2,1),0))-SUMIFS(Transacoes!$D$3:$D1000,Transacoes!$C$3:$C1000,$D211,Transacoes!$B$3:$B1000,"V", Transacoes!$A$3:$A1000, "&lt;"&amp;EOMONTH(DATE(H$1,H$2,1),0)))*SUMIFS(Prov_Auto!$E$3:$E1000, Prov_Auto!$A$3:$A1000, $D211, Prov_Auto!$D$3:$D1000,"&gt;="&amp;DATE(H$1,H$2,1),Prov_Auto!$D$3:$D1000, "&lt;="&amp;EOMONTH(DATE(H$1,H$2,1),0)))</f>
        <v/>
      </c>
      <c r="I211" s="48" t="str">
        <f>IF($D211="","", (SUMIFS(Transacoes!$D$3:$D1000,Transacoes!$C$3:$C1000,$D211,Transacoes!$B$3:$B1000,"C", Transacoes!$A$3:$A1000, "&lt;"&amp;EOMONTH(DATE(I$1,I$2,1),0))-SUMIFS(Transacoes!$D$3:$D1000,Transacoes!$C$3:$C1000,$D211,Transacoes!$B$3:$B1000,"V", Transacoes!$A$3:$A1000, "&lt;"&amp;EOMONTH(DATE(I$1,I$2,1),0)))*SUMIFS(Prov_Auto!$E$3:$E1000, Prov_Auto!$A$3:$A1000, $D211, Prov_Auto!$D$3:$D1000,"&gt;="&amp;DATE(I$1,I$2,1),Prov_Auto!$D$3:$D1000, "&lt;="&amp;EOMONTH(DATE(I$1,I$2,1),0)))</f>
        <v/>
      </c>
      <c r="J211" s="48" t="str">
        <f>IF($D211="","", (SUMIFS(Transacoes!$D$3:$D1000,Transacoes!$C$3:$C1000,$D211,Transacoes!$B$3:$B1000,"C", Transacoes!$A$3:$A1000, "&lt;"&amp;EOMONTH(DATE(J$1,J$2,1),0))-SUMIFS(Transacoes!$D$3:$D1000,Transacoes!$C$3:$C1000,$D211,Transacoes!$B$3:$B1000,"V", Transacoes!$A$3:$A1000, "&lt;"&amp;EOMONTH(DATE(J$1,J$2,1),0)))*SUMIFS(Prov_Auto!$E$3:$E1000, Prov_Auto!$A$3:$A1000, $D211, Prov_Auto!$D$3:$D1000,"&gt;="&amp;DATE(J$1,J$2,1),Prov_Auto!$D$3:$D1000, "&lt;="&amp;EOMONTH(DATE(J$1,J$2,1),0)))</f>
        <v/>
      </c>
      <c r="K211" s="48" t="str">
        <f>IF($D211="","", (SUMIFS(Transacoes!$D$3:$D1000,Transacoes!$C$3:$C1000,$D211,Transacoes!$B$3:$B1000,"C", Transacoes!$A$3:$A1000, "&lt;"&amp;EOMONTH(DATE(K$1,K$2,1),0))-SUMIFS(Transacoes!$D$3:$D1000,Transacoes!$C$3:$C1000,$D211,Transacoes!$B$3:$B1000,"V", Transacoes!$A$3:$A1000, "&lt;"&amp;EOMONTH(DATE(K$1,K$2,1),0)))*SUMIFS(Prov_Auto!$E$3:$E1000, Prov_Auto!$A$3:$A1000, $D211, Prov_Auto!$D$3:$D1000,"&gt;="&amp;DATE(K$1,K$2,1),Prov_Auto!$D$3:$D1000, "&lt;="&amp;EOMONTH(DATE(K$1,K$2,1),0)))</f>
        <v/>
      </c>
      <c r="L211" s="48" t="str">
        <f>IF($D211="","", (SUMIFS(Transacoes!$D$3:$D1000,Transacoes!$C$3:$C1000,$D211,Transacoes!$B$3:$B1000,"C", Transacoes!$A$3:$A1000, "&lt;"&amp;EOMONTH(DATE(L$1,L$2,1),0))-SUMIFS(Transacoes!$D$3:$D1000,Transacoes!$C$3:$C1000,$D211,Transacoes!$B$3:$B1000,"V", Transacoes!$A$3:$A1000, "&lt;"&amp;EOMONTH(DATE(L$1,L$2,1),0)))*SUMIFS(Prov_Auto!$E$3:$E1000, Prov_Auto!$A$3:$A1000, $D211, Prov_Auto!$D$3:$D1000,"&gt;="&amp;DATE(L$1,L$2,1),Prov_Auto!$D$3:$D1000, "&lt;="&amp;EOMONTH(DATE(L$1,L$2,1),0)))</f>
        <v/>
      </c>
      <c r="M211" s="48" t="str">
        <f>IF($D211="","", (SUMIFS(Transacoes!$D$3:$D1000,Transacoes!$C$3:$C1000,$D211,Transacoes!$B$3:$B1000,"C", Transacoes!$A$3:$A1000, "&lt;"&amp;EOMONTH(DATE(M$1,M$2,1),0))-SUMIFS(Transacoes!$D$3:$D1000,Transacoes!$C$3:$C1000,$D211,Transacoes!$B$3:$B1000,"V", Transacoes!$A$3:$A1000, "&lt;"&amp;EOMONTH(DATE(M$1,M$2,1),0)))*SUMIFS(Prov_Auto!$E$3:$E1000, Prov_Auto!$A$3:$A1000, $D211, Prov_Auto!$D$3:$D1000,"&gt;="&amp;DATE(M$1,M$2,1),Prov_Auto!$D$3:$D1000, "&lt;="&amp;EOMONTH(DATE(M$1,M$2,1),0)))</f>
        <v/>
      </c>
      <c r="N211" s="48" t="str">
        <f>IF($D211="","", (SUMIFS(Transacoes!$D$3:$D1000,Transacoes!$C$3:$C1000,$D211,Transacoes!$B$3:$B1000,"C", Transacoes!$A$3:$A1000, "&lt;"&amp;EOMONTH(DATE(N$1,N$2,1),0))-SUMIFS(Transacoes!$D$3:$D1000,Transacoes!$C$3:$C1000,$D211,Transacoes!$B$3:$B1000,"V", Transacoes!$A$3:$A1000, "&lt;"&amp;EOMONTH(DATE(N$1,N$2,1),0)))*SUMIFS(Prov_Auto!$E$3:$E1000, Prov_Auto!$A$3:$A1000, $D211, Prov_Auto!$D$3:$D1000,"&gt;="&amp;DATE(N$1,N$2,1),Prov_Auto!$D$3:$D1000, "&lt;="&amp;EOMONTH(DATE(N$1,N$2,1),0)))</f>
        <v/>
      </c>
      <c r="O211" s="48" t="str">
        <f>IF($D211="","", (SUMIFS(Transacoes!$D$3:$D1000,Transacoes!$C$3:$C1000,$D211,Transacoes!$B$3:$B1000,"C", Transacoes!$A$3:$A1000, "&lt;"&amp;EOMONTH(DATE(O$1,O$2,1),0))-SUMIFS(Transacoes!$D$3:$D1000,Transacoes!$C$3:$C1000,$D211,Transacoes!$B$3:$B1000,"V", Transacoes!$A$3:$A1000, "&lt;"&amp;EOMONTH(DATE(O$1,O$2,1),0)))*SUMIFS(Prov_Auto!$E$3:$E1000, Prov_Auto!$A$3:$A1000, $D211, Prov_Auto!$D$3:$D1000,"&gt;="&amp;DATE(O$1,O$2,1),Prov_Auto!$D$3:$D1000, "&lt;="&amp;EOMONTH(DATE(O$1,O$2,1),0)))</f>
        <v/>
      </c>
      <c r="P211" s="48" t="str">
        <f>IF($D211="","", (SUMIFS(Transacoes!$D$3:$D1000,Transacoes!$C$3:$C1000,$D211,Transacoes!$B$3:$B1000,"C", Transacoes!$A$3:$A1000, "&lt;"&amp;EOMONTH(DATE(P$1,P$2,1),0))-SUMIFS(Transacoes!$D$3:$D1000,Transacoes!$C$3:$C1000,$D211,Transacoes!$B$3:$B1000,"V", Transacoes!$A$3:$A1000, "&lt;"&amp;EOMONTH(DATE(P$1,P$2,1),0)))*SUMIFS(Prov_Auto!$E$3:$E1000, Prov_Auto!$A$3:$A1000, $D211, Prov_Auto!$D$3:$D1000,"&gt;="&amp;DATE(P$1,P$2,1),Prov_Auto!$D$3:$D1000, "&lt;="&amp;EOMONTH(DATE(P$1,P$2,1),0)))</f>
        <v/>
      </c>
      <c r="Q211" s="48" t="str">
        <f>IF($D211="","", (SUMIFS(Transacoes!$D$3:$D1000,Transacoes!$C$3:$C1000,$D211,Transacoes!$B$3:$B1000,"C", Transacoes!$A$3:$A1000, "&lt;"&amp;EOMONTH(DATE(Q$1,Q$2,1),0))-SUMIFS(Transacoes!$D$3:$D1000,Transacoes!$C$3:$C1000,$D211,Transacoes!$B$3:$B1000,"V", Transacoes!$A$3:$A1000, "&lt;"&amp;EOMONTH(DATE(Q$1,Q$2,1),0)))*SUMIFS(Prov_Auto!$E$3:$E1000, Prov_Auto!$A$3:$A1000, $D211, Prov_Auto!$D$3:$D1000,"&gt;="&amp;DATE(Q$1,Q$2,1),Prov_Auto!$D$3:$D1000, "&lt;="&amp;EOMONTH(DATE(Q$1,Q$2,1),0)))</f>
        <v/>
      </c>
      <c r="R211" s="47"/>
    </row>
    <row r="212">
      <c r="A212" s="47"/>
      <c r="B212" s="47"/>
      <c r="C212" s="47"/>
      <c r="D212" s="87"/>
      <c r="E212" s="48" t="str">
        <f>IF($D212="","", (SUMIFS(Transacoes!$D$3:$D1000,Transacoes!$C$3:$C1000,$D212,Transacoes!$B$3:$B1000,"C", Transacoes!$A$3:$A1000, "&lt;"&amp;EOMONTH(DATE(E$1,E$2,1),0))-SUMIFS(Transacoes!$D$3:$D1000,Transacoes!$C$3:$C1000,$D212,Transacoes!$B$3:$B1000,"V", Transacoes!$A$3:$A1000, "&lt;"&amp;EOMONTH(DATE(E$1,E$2,1),0)))*SUMIFS(Prov_Auto!$E$3:$E1000, Prov_Auto!$A$3:$A1000, $D212, Prov_Auto!$D$3:$D1000,"&gt;="&amp;DATE(E$1,E$2,1),Prov_Auto!$D$3:$D1000, "&lt;="&amp;EOMONTH(DATE(E$1,E$2,1),0)))</f>
        <v/>
      </c>
      <c r="F212" s="48" t="str">
        <f>IF($D212="","", (SUMIFS(Transacoes!$D$3:$D1000,Transacoes!$C$3:$C1000,$D212,Transacoes!$B$3:$B1000,"C", Transacoes!$A$3:$A1000, "&lt;"&amp;EOMONTH(DATE(F$1,F$2,1),0))-SUMIFS(Transacoes!$D$3:$D1000,Transacoes!$C$3:$C1000,$D212,Transacoes!$B$3:$B1000,"V", Transacoes!$A$3:$A1000, "&lt;"&amp;EOMONTH(DATE(F$1,F$2,1),0)))*SUMIFS(Prov_Auto!$E$3:$E1000, Prov_Auto!$A$3:$A1000, $D212, Prov_Auto!$D$3:$D1000,"&gt;="&amp;DATE(F$1,F$2,1),Prov_Auto!$D$3:$D1000, "&lt;="&amp;EOMONTH(DATE(F$1,F$2,1),0)))</f>
        <v/>
      </c>
      <c r="G212" s="48" t="str">
        <f>IF($D212="","", (SUMIFS(Transacoes!$D$3:$D1000,Transacoes!$C$3:$C1000,$D212,Transacoes!$B$3:$B1000,"C", Transacoes!$A$3:$A1000, "&lt;"&amp;EOMONTH(DATE(G$1,G$2,1),0))-SUMIFS(Transacoes!$D$3:$D1000,Transacoes!$C$3:$C1000,$D212,Transacoes!$B$3:$B1000,"V", Transacoes!$A$3:$A1000, "&lt;"&amp;EOMONTH(DATE(G$1,G$2,1),0)))*SUMIFS(Prov_Auto!$E$3:$E1000, Prov_Auto!$A$3:$A1000, $D212, Prov_Auto!$D$3:$D1000,"&gt;="&amp;DATE(G$1,G$2,1),Prov_Auto!$D$3:$D1000, "&lt;="&amp;EOMONTH(DATE(G$1,G$2,1),0)))</f>
        <v/>
      </c>
      <c r="H212" s="48" t="str">
        <f>IF($D212="","", (SUMIFS(Transacoes!$D$3:$D1000,Transacoes!$C$3:$C1000,$D212,Transacoes!$B$3:$B1000,"C", Transacoes!$A$3:$A1000, "&lt;"&amp;EOMONTH(DATE(H$1,H$2,1),0))-SUMIFS(Transacoes!$D$3:$D1000,Transacoes!$C$3:$C1000,$D212,Transacoes!$B$3:$B1000,"V", Transacoes!$A$3:$A1000, "&lt;"&amp;EOMONTH(DATE(H$1,H$2,1),0)))*SUMIFS(Prov_Auto!$E$3:$E1000, Prov_Auto!$A$3:$A1000, $D212, Prov_Auto!$D$3:$D1000,"&gt;="&amp;DATE(H$1,H$2,1),Prov_Auto!$D$3:$D1000, "&lt;="&amp;EOMONTH(DATE(H$1,H$2,1),0)))</f>
        <v/>
      </c>
      <c r="I212" s="48" t="str">
        <f>IF($D212="","", (SUMIFS(Transacoes!$D$3:$D1000,Transacoes!$C$3:$C1000,$D212,Transacoes!$B$3:$B1000,"C", Transacoes!$A$3:$A1000, "&lt;"&amp;EOMONTH(DATE(I$1,I$2,1),0))-SUMIFS(Transacoes!$D$3:$D1000,Transacoes!$C$3:$C1000,$D212,Transacoes!$B$3:$B1000,"V", Transacoes!$A$3:$A1000, "&lt;"&amp;EOMONTH(DATE(I$1,I$2,1),0)))*SUMIFS(Prov_Auto!$E$3:$E1000, Prov_Auto!$A$3:$A1000, $D212, Prov_Auto!$D$3:$D1000,"&gt;="&amp;DATE(I$1,I$2,1),Prov_Auto!$D$3:$D1000, "&lt;="&amp;EOMONTH(DATE(I$1,I$2,1),0)))</f>
        <v/>
      </c>
      <c r="J212" s="48" t="str">
        <f>IF($D212="","", (SUMIFS(Transacoes!$D$3:$D1000,Transacoes!$C$3:$C1000,$D212,Transacoes!$B$3:$B1000,"C", Transacoes!$A$3:$A1000, "&lt;"&amp;EOMONTH(DATE(J$1,J$2,1),0))-SUMIFS(Transacoes!$D$3:$D1000,Transacoes!$C$3:$C1000,$D212,Transacoes!$B$3:$B1000,"V", Transacoes!$A$3:$A1000, "&lt;"&amp;EOMONTH(DATE(J$1,J$2,1),0)))*SUMIFS(Prov_Auto!$E$3:$E1000, Prov_Auto!$A$3:$A1000, $D212, Prov_Auto!$D$3:$D1000,"&gt;="&amp;DATE(J$1,J$2,1),Prov_Auto!$D$3:$D1000, "&lt;="&amp;EOMONTH(DATE(J$1,J$2,1),0)))</f>
        <v/>
      </c>
      <c r="K212" s="48" t="str">
        <f>IF($D212="","", (SUMIFS(Transacoes!$D$3:$D1000,Transacoes!$C$3:$C1000,$D212,Transacoes!$B$3:$B1000,"C", Transacoes!$A$3:$A1000, "&lt;"&amp;EOMONTH(DATE(K$1,K$2,1),0))-SUMIFS(Transacoes!$D$3:$D1000,Transacoes!$C$3:$C1000,$D212,Transacoes!$B$3:$B1000,"V", Transacoes!$A$3:$A1000, "&lt;"&amp;EOMONTH(DATE(K$1,K$2,1),0)))*SUMIFS(Prov_Auto!$E$3:$E1000, Prov_Auto!$A$3:$A1000, $D212, Prov_Auto!$D$3:$D1000,"&gt;="&amp;DATE(K$1,K$2,1),Prov_Auto!$D$3:$D1000, "&lt;="&amp;EOMONTH(DATE(K$1,K$2,1),0)))</f>
        <v/>
      </c>
      <c r="L212" s="48" t="str">
        <f>IF($D212="","", (SUMIFS(Transacoes!$D$3:$D1000,Transacoes!$C$3:$C1000,$D212,Transacoes!$B$3:$B1000,"C", Transacoes!$A$3:$A1000, "&lt;"&amp;EOMONTH(DATE(L$1,L$2,1),0))-SUMIFS(Transacoes!$D$3:$D1000,Transacoes!$C$3:$C1000,$D212,Transacoes!$B$3:$B1000,"V", Transacoes!$A$3:$A1000, "&lt;"&amp;EOMONTH(DATE(L$1,L$2,1),0)))*SUMIFS(Prov_Auto!$E$3:$E1000, Prov_Auto!$A$3:$A1000, $D212, Prov_Auto!$D$3:$D1000,"&gt;="&amp;DATE(L$1,L$2,1),Prov_Auto!$D$3:$D1000, "&lt;="&amp;EOMONTH(DATE(L$1,L$2,1),0)))</f>
        <v/>
      </c>
      <c r="M212" s="48" t="str">
        <f>IF($D212="","", (SUMIFS(Transacoes!$D$3:$D1000,Transacoes!$C$3:$C1000,$D212,Transacoes!$B$3:$B1000,"C", Transacoes!$A$3:$A1000, "&lt;"&amp;EOMONTH(DATE(M$1,M$2,1),0))-SUMIFS(Transacoes!$D$3:$D1000,Transacoes!$C$3:$C1000,$D212,Transacoes!$B$3:$B1000,"V", Transacoes!$A$3:$A1000, "&lt;"&amp;EOMONTH(DATE(M$1,M$2,1),0)))*SUMIFS(Prov_Auto!$E$3:$E1000, Prov_Auto!$A$3:$A1000, $D212, Prov_Auto!$D$3:$D1000,"&gt;="&amp;DATE(M$1,M$2,1),Prov_Auto!$D$3:$D1000, "&lt;="&amp;EOMONTH(DATE(M$1,M$2,1),0)))</f>
        <v/>
      </c>
      <c r="N212" s="48" t="str">
        <f>IF($D212="","", (SUMIFS(Transacoes!$D$3:$D1000,Transacoes!$C$3:$C1000,$D212,Transacoes!$B$3:$B1000,"C", Transacoes!$A$3:$A1000, "&lt;"&amp;EOMONTH(DATE(N$1,N$2,1),0))-SUMIFS(Transacoes!$D$3:$D1000,Transacoes!$C$3:$C1000,$D212,Transacoes!$B$3:$B1000,"V", Transacoes!$A$3:$A1000, "&lt;"&amp;EOMONTH(DATE(N$1,N$2,1),0)))*SUMIFS(Prov_Auto!$E$3:$E1000, Prov_Auto!$A$3:$A1000, $D212, Prov_Auto!$D$3:$D1000,"&gt;="&amp;DATE(N$1,N$2,1),Prov_Auto!$D$3:$D1000, "&lt;="&amp;EOMONTH(DATE(N$1,N$2,1),0)))</f>
        <v/>
      </c>
      <c r="O212" s="48" t="str">
        <f>IF($D212="","", (SUMIFS(Transacoes!$D$3:$D1000,Transacoes!$C$3:$C1000,$D212,Transacoes!$B$3:$B1000,"C", Transacoes!$A$3:$A1000, "&lt;"&amp;EOMONTH(DATE(O$1,O$2,1),0))-SUMIFS(Transacoes!$D$3:$D1000,Transacoes!$C$3:$C1000,$D212,Transacoes!$B$3:$B1000,"V", Transacoes!$A$3:$A1000, "&lt;"&amp;EOMONTH(DATE(O$1,O$2,1),0)))*SUMIFS(Prov_Auto!$E$3:$E1000, Prov_Auto!$A$3:$A1000, $D212, Prov_Auto!$D$3:$D1000,"&gt;="&amp;DATE(O$1,O$2,1),Prov_Auto!$D$3:$D1000, "&lt;="&amp;EOMONTH(DATE(O$1,O$2,1),0)))</f>
        <v/>
      </c>
      <c r="P212" s="48" t="str">
        <f>IF($D212="","", (SUMIFS(Transacoes!$D$3:$D1000,Transacoes!$C$3:$C1000,$D212,Transacoes!$B$3:$B1000,"C", Transacoes!$A$3:$A1000, "&lt;"&amp;EOMONTH(DATE(P$1,P$2,1),0))-SUMIFS(Transacoes!$D$3:$D1000,Transacoes!$C$3:$C1000,$D212,Transacoes!$B$3:$B1000,"V", Transacoes!$A$3:$A1000, "&lt;"&amp;EOMONTH(DATE(P$1,P$2,1),0)))*SUMIFS(Prov_Auto!$E$3:$E1000, Prov_Auto!$A$3:$A1000, $D212, Prov_Auto!$D$3:$D1000,"&gt;="&amp;DATE(P$1,P$2,1),Prov_Auto!$D$3:$D1000, "&lt;="&amp;EOMONTH(DATE(P$1,P$2,1),0)))</f>
        <v/>
      </c>
      <c r="Q212" s="48" t="str">
        <f>IF($D212="","", (SUMIFS(Transacoes!$D$3:$D1000,Transacoes!$C$3:$C1000,$D212,Transacoes!$B$3:$B1000,"C", Transacoes!$A$3:$A1000, "&lt;"&amp;EOMONTH(DATE(Q$1,Q$2,1),0))-SUMIFS(Transacoes!$D$3:$D1000,Transacoes!$C$3:$C1000,$D212,Transacoes!$B$3:$B1000,"V", Transacoes!$A$3:$A1000, "&lt;"&amp;EOMONTH(DATE(Q$1,Q$2,1),0)))*SUMIFS(Prov_Auto!$E$3:$E1000, Prov_Auto!$A$3:$A1000, $D212, Prov_Auto!$D$3:$D1000,"&gt;="&amp;DATE(Q$1,Q$2,1),Prov_Auto!$D$3:$D1000, "&lt;="&amp;EOMONTH(DATE(Q$1,Q$2,1),0)))</f>
        <v/>
      </c>
      <c r="R212" s="47"/>
    </row>
    <row r="213">
      <c r="A213" s="47"/>
      <c r="B213" s="47"/>
      <c r="C213" s="47"/>
      <c r="D213" s="87"/>
      <c r="E213" s="48" t="str">
        <f>IF($D213="","", (SUMIFS(Transacoes!$D$3:$D1000,Transacoes!$C$3:$C1000,$D213,Transacoes!$B$3:$B1000,"C", Transacoes!$A$3:$A1000, "&lt;"&amp;EOMONTH(DATE(E$1,E$2,1),0))-SUMIFS(Transacoes!$D$3:$D1000,Transacoes!$C$3:$C1000,$D213,Transacoes!$B$3:$B1000,"V", Transacoes!$A$3:$A1000, "&lt;"&amp;EOMONTH(DATE(E$1,E$2,1),0)))*SUMIFS(Prov_Auto!$E$3:$E1000, Prov_Auto!$A$3:$A1000, $D213, Prov_Auto!$D$3:$D1000,"&gt;="&amp;DATE(E$1,E$2,1),Prov_Auto!$D$3:$D1000, "&lt;="&amp;EOMONTH(DATE(E$1,E$2,1),0)))</f>
        <v/>
      </c>
      <c r="F213" s="48" t="str">
        <f>IF($D213="","", (SUMIFS(Transacoes!$D$3:$D1000,Transacoes!$C$3:$C1000,$D213,Transacoes!$B$3:$B1000,"C", Transacoes!$A$3:$A1000, "&lt;"&amp;EOMONTH(DATE(F$1,F$2,1),0))-SUMIFS(Transacoes!$D$3:$D1000,Transacoes!$C$3:$C1000,$D213,Transacoes!$B$3:$B1000,"V", Transacoes!$A$3:$A1000, "&lt;"&amp;EOMONTH(DATE(F$1,F$2,1),0)))*SUMIFS(Prov_Auto!$E$3:$E1000, Prov_Auto!$A$3:$A1000, $D213, Prov_Auto!$D$3:$D1000,"&gt;="&amp;DATE(F$1,F$2,1),Prov_Auto!$D$3:$D1000, "&lt;="&amp;EOMONTH(DATE(F$1,F$2,1),0)))</f>
        <v/>
      </c>
      <c r="G213" s="48" t="str">
        <f>IF($D213="","", (SUMIFS(Transacoes!$D$3:$D1000,Transacoes!$C$3:$C1000,$D213,Transacoes!$B$3:$B1000,"C", Transacoes!$A$3:$A1000, "&lt;"&amp;EOMONTH(DATE(G$1,G$2,1),0))-SUMIFS(Transacoes!$D$3:$D1000,Transacoes!$C$3:$C1000,$D213,Transacoes!$B$3:$B1000,"V", Transacoes!$A$3:$A1000, "&lt;"&amp;EOMONTH(DATE(G$1,G$2,1),0)))*SUMIFS(Prov_Auto!$E$3:$E1000, Prov_Auto!$A$3:$A1000, $D213, Prov_Auto!$D$3:$D1000,"&gt;="&amp;DATE(G$1,G$2,1),Prov_Auto!$D$3:$D1000, "&lt;="&amp;EOMONTH(DATE(G$1,G$2,1),0)))</f>
        <v/>
      </c>
      <c r="H213" s="48" t="str">
        <f>IF($D213="","", (SUMIFS(Transacoes!$D$3:$D1000,Transacoes!$C$3:$C1000,$D213,Transacoes!$B$3:$B1000,"C", Transacoes!$A$3:$A1000, "&lt;"&amp;EOMONTH(DATE(H$1,H$2,1),0))-SUMIFS(Transacoes!$D$3:$D1000,Transacoes!$C$3:$C1000,$D213,Transacoes!$B$3:$B1000,"V", Transacoes!$A$3:$A1000, "&lt;"&amp;EOMONTH(DATE(H$1,H$2,1),0)))*SUMIFS(Prov_Auto!$E$3:$E1000, Prov_Auto!$A$3:$A1000, $D213, Prov_Auto!$D$3:$D1000,"&gt;="&amp;DATE(H$1,H$2,1),Prov_Auto!$D$3:$D1000, "&lt;="&amp;EOMONTH(DATE(H$1,H$2,1),0)))</f>
        <v/>
      </c>
      <c r="I213" s="48" t="str">
        <f>IF($D213="","", (SUMIFS(Transacoes!$D$3:$D1000,Transacoes!$C$3:$C1000,$D213,Transacoes!$B$3:$B1000,"C", Transacoes!$A$3:$A1000, "&lt;"&amp;EOMONTH(DATE(I$1,I$2,1),0))-SUMIFS(Transacoes!$D$3:$D1000,Transacoes!$C$3:$C1000,$D213,Transacoes!$B$3:$B1000,"V", Transacoes!$A$3:$A1000, "&lt;"&amp;EOMONTH(DATE(I$1,I$2,1),0)))*SUMIFS(Prov_Auto!$E$3:$E1000, Prov_Auto!$A$3:$A1000, $D213, Prov_Auto!$D$3:$D1000,"&gt;="&amp;DATE(I$1,I$2,1),Prov_Auto!$D$3:$D1000, "&lt;="&amp;EOMONTH(DATE(I$1,I$2,1),0)))</f>
        <v/>
      </c>
      <c r="J213" s="48" t="str">
        <f>IF($D213="","", (SUMIFS(Transacoes!$D$3:$D1000,Transacoes!$C$3:$C1000,$D213,Transacoes!$B$3:$B1000,"C", Transacoes!$A$3:$A1000, "&lt;"&amp;EOMONTH(DATE(J$1,J$2,1),0))-SUMIFS(Transacoes!$D$3:$D1000,Transacoes!$C$3:$C1000,$D213,Transacoes!$B$3:$B1000,"V", Transacoes!$A$3:$A1000, "&lt;"&amp;EOMONTH(DATE(J$1,J$2,1),0)))*SUMIFS(Prov_Auto!$E$3:$E1000, Prov_Auto!$A$3:$A1000, $D213, Prov_Auto!$D$3:$D1000,"&gt;="&amp;DATE(J$1,J$2,1),Prov_Auto!$D$3:$D1000, "&lt;="&amp;EOMONTH(DATE(J$1,J$2,1),0)))</f>
        <v/>
      </c>
      <c r="K213" s="48" t="str">
        <f>IF($D213="","", (SUMIFS(Transacoes!$D$3:$D1000,Transacoes!$C$3:$C1000,$D213,Transacoes!$B$3:$B1000,"C", Transacoes!$A$3:$A1000, "&lt;"&amp;EOMONTH(DATE(K$1,K$2,1),0))-SUMIFS(Transacoes!$D$3:$D1000,Transacoes!$C$3:$C1000,$D213,Transacoes!$B$3:$B1000,"V", Transacoes!$A$3:$A1000, "&lt;"&amp;EOMONTH(DATE(K$1,K$2,1),0)))*SUMIFS(Prov_Auto!$E$3:$E1000, Prov_Auto!$A$3:$A1000, $D213, Prov_Auto!$D$3:$D1000,"&gt;="&amp;DATE(K$1,K$2,1),Prov_Auto!$D$3:$D1000, "&lt;="&amp;EOMONTH(DATE(K$1,K$2,1),0)))</f>
        <v/>
      </c>
      <c r="L213" s="48" t="str">
        <f>IF($D213="","", (SUMIFS(Transacoes!$D$3:$D1000,Transacoes!$C$3:$C1000,$D213,Transacoes!$B$3:$B1000,"C", Transacoes!$A$3:$A1000, "&lt;"&amp;EOMONTH(DATE(L$1,L$2,1),0))-SUMIFS(Transacoes!$D$3:$D1000,Transacoes!$C$3:$C1000,$D213,Transacoes!$B$3:$B1000,"V", Transacoes!$A$3:$A1000, "&lt;"&amp;EOMONTH(DATE(L$1,L$2,1),0)))*SUMIFS(Prov_Auto!$E$3:$E1000, Prov_Auto!$A$3:$A1000, $D213, Prov_Auto!$D$3:$D1000,"&gt;="&amp;DATE(L$1,L$2,1),Prov_Auto!$D$3:$D1000, "&lt;="&amp;EOMONTH(DATE(L$1,L$2,1),0)))</f>
        <v/>
      </c>
      <c r="M213" s="48" t="str">
        <f>IF($D213="","", (SUMIFS(Transacoes!$D$3:$D1000,Transacoes!$C$3:$C1000,$D213,Transacoes!$B$3:$B1000,"C", Transacoes!$A$3:$A1000, "&lt;"&amp;EOMONTH(DATE(M$1,M$2,1),0))-SUMIFS(Transacoes!$D$3:$D1000,Transacoes!$C$3:$C1000,$D213,Transacoes!$B$3:$B1000,"V", Transacoes!$A$3:$A1000, "&lt;"&amp;EOMONTH(DATE(M$1,M$2,1),0)))*SUMIFS(Prov_Auto!$E$3:$E1000, Prov_Auto!$A$3:$A1000, $D213, Prov_Auto!$D$3:$D1000,"&gt;="&amp;DATE(M$1,M$2,1),Prov_Auto!$D$3:$D1000, "&lt;="&amp;EOMONTH(DATE(M$1,M$2,1),0)))</f>
        <v/>
      </c>
      <c r="N213" s="48" t="str">
        <f>IF($D213="","", (SUMIFS(Transacoes!$D$3:$D1000,Transacoes!$C$3:$C1000,$D213,Transacoes!$B$3:$B1000,"C", Transacoes!$A$3:$A1000, "&lt;"&amp;EOMONTH(DATE(N$1,N$2,1),0))-SUMIFS(Transacoes!$D$3:$D1000,Transacoes!$C$3:$C1000,$D213,Transacoes!$B$3:$B1000,"V", Transacoes!$A$3:$A1000, "&lt;"&amp;EOMONTH(DATE(N$1,N$2,1),0)))*SUMIFS(Prov_Auto!$E$3:$E1000, Prov_Auto!$A$3:$A1000, $D213, Prov_Auto!$D$3:$D1000,"&gt;="&amp;DATE(N$1,N$2,1),Prov_Auto!$D$3:$D1000, "&lt;="&amp;EOMONTH(DATE(N$1,N$2,1),0)))</f>
        <v/>
      </c>
      <c r="O213" s="48" t="str">
        <f>IF($D213="","", (SUMIFS(Transacoes!$D$3:$D1000,Transacoes!$C$3:$C1000,$D213,Transacoes!$B$3:$B1000,"C", Transacoes!$A$3:$A1000, "&lt;"&amp;EOMONTH(DATE(O$1,O$2,1),0))-SUMIFS(Transacoes!$D$3:$D1000,Transacoes!$C$3:$C1000,$D213,Transacoes!$B$3:$B1000,"V", Transacoes!$A$3:$A1000, "&lt;"&amp;EOMONTH(DATE(O$1,O$2,1),0)))*SUMIFS(Prov_Auto!$E$3:$E1000, Prov_Auto!$A$3:$A1000, $D213, Prov_Auto!$D$3:$D1000,"&gt;="&amp;DATE(O$1,O$2,1),Prov_Auto!$D$3:$D1000, "&lt;="&amp;EOMONTH(DATE(O$1,O$2,1),0)))</f>
        <v/>
      </c>
      <c r="P213" s="48" t="str">
        <f>IF($D213="","", (SUMIFS(Transacoes!$D$3:$D1000,Transacoes!$C$3:$C1000,$D213,Transacoes!$B$3:$B1000,"C", Transacoes!$A$3:$A1000, "&lt;"&amp;EOMONTH(DATE(P$1,P$2,1),0))-SUMIFS(Transacoes!$D$3:$D1000,Transacoes!$C$3:$C1000,$D213,Transacoes!$B$3:$B1000,"V", Transacoes!$A$3:$A1000, "&lt;"&amp;EOMONTH(DATE(P$1,P$2,1),0)))*SUMIFS(Prov_Auto!$E$3:$E1000, Prov_Auto!$A$3:$A1000, $D213, Prov_Auto!$D$3:$D1000,"&gt;="&amp;DATE(P$1,P$2,1),Prov_Auto!$D$3:$D1000, "&lt;="&amp;EOMONTH(DATE(P$1,P$2,1),0)))</f>
        <v/>
      </c>
      <c r="Q213" s="48" t="str">
        <f>IF($D213="","", (SUMIFS(Transacoes!$D$3:$D1000,Transacoes!$C$3:$C1000,$D213,Transacoes!$B$3:$B1000,"C", Transacoes!$A$3:$A1000, "&lt;"&amp;EOMONTH(DATE(Q$1,Q$2,1),0))-SUMIFS(Transacoes!$D$3:$D1000,Transacoes!$C$3:$C1000,$D213,Transacoes!$B$3:$B1000,"V", Transacoes!$A$3:$A1000, "&lt;"&amp;EOMONTH(DATE(Q$1,Q$2,1),0)))*SUMIFS(Prov_Auto!$E$3:$E1000, Prov_Auto!$A$3:$A1000, $D213, Prov_Auto!$D$3:$D1000,"&gt;="&amp;DATE(Q$1,Q$2,1),Prov_Auto!$D$3:$D1000, "&lt;="&amp;EOMONTH(DATE(Q$1,Q$2,1),0)))</f>
        <v/>
      </c>
      <c r="R213" s="47"/>
    </row>
    <row r="214">
      <c r="A214" s="47"/>
      <c r="B214" s="47"/>
      <c r="C214" s="47"/>
      <c r="D214" s="87"/>
      <c r="E214" s="48" t="str">
        <f>IF($D214="","", (SUMIFS(Transacoes!$D$3:$D1000,Transacoes!$C$3:$C1000,$D214,Transacoes!$B$3:$B1000,"C", Transacoes!$A$3:$A1000, "&lt;"&amp;EOMONTH(DATE(E$1,E$2,1),0))-SUMIFS(Transacoes!$D$3:$D1000,Transacoes!$C$3:$C1000,$D214,Transacoes!$B$3:$B1000,"V", Transacoes!$A$3:$A1000, "&lt;"&amp;EOMONTH(DATE(E$1,E$2,1),0)))*SUMIFS(Prov_Auto!$E$3:$E1000, Prov_Auto!$A$3:$A1000, $D214, Prov_Auto!$D$3:$D1000,"&gt;="&amp;DATE(E$1,E$2,1),Prov_Auto!$D$3:$D1000, "&lt;="&amp;EOMONTH(DATE(E$1,E$2,1),0)))</f>
        <v/>
      </c>
      <c r="F214" s="48" t="str">
        <f>IF($D214="","", (SUMIFS(Transacoes!$D$3:$D1000,Transacoes!$C$3:$C1000,$D214,Transacoes!$B$3:$B1000,"C", Transacoes!$A$3:$A1000, "&lt;"&amp;EOMONTH(DATE(F$1,F$2,1),0))-SUMIFS(Transacoes!$D$3:$D1000,Transacoes!$C$3:$C1000,$D214,Transacoes!$B$3:$B1000,"V", Transacoes!$A$3:$A1000, "&lt;"&amp;EOMONTH(DATE(F$1,F$2,1),0)))*SUMIFS(Prov_Auto!$E$3:$E1000, Prov_Auto!$A$3:$A1000, $D214, Prov_Auto!$D$3:$D1000,"&gt;="&amp;DATE(F$1,F$2,1),Prov_Auto!$D$3:$D1000, "&lt;="&amp;EOMONTH(DATE(F$1,F$2,1),0)))</f>
        <v/>
      </c>
      <c r="G214" s="48" t="str">
        <f>IF($D214="","", (SUMIFS(Transacoes!$D$3:$D1000,Transacoes!$C$3:$C1000,$D214,Transacoes!$B$3:$B1000,"C", Transacoes!$A$3:$A1000, "&lt;"&amp;EOMONTH(DATE(G$1,G$2,1),0))-SUMIFS(Transacoes!$D$3:$D1000,Transacoes!$C$3:$C1000,$D214,Transacoes!$B$3:$B1000,"V", Transacoes!$A$3:$A1000, "&lt;"&amp;EOMONTH(DATE(G$1,G$2,1),0)))*SUMIFS(Prov_Auto!$E$3:$E1000, Prov_Auto!$A$3:$A1000, $D214, Prov_Auto!$D$3:$D1000,"&gt;="&amp;DATE(G$1,G$2,1),Prov_Auto!$D$3:$D1000, "&lt;="&amp;EOMONTH(DATE(G$1,G$2,1),0)))</f>
        <v/>
      </c>
      <c r="H214" s="48" t="str">
        <f>IF($D214="","", (SUMIFS(Transacoes!$D$3:$D1000,Transacoes!$C$3:$C1000,$D214,Transacoes!$B$3:$B1000,"C", Transacoes!$A$3:$A1000, "&lt;"&amp;EOMONTH(DATE(H$1,H$2,1),0))-SUMIFS(Transacoes!$D$3:$D1000,Transacoes!$C$3:$C1000,$D214,Transacoes!$B$3:$B1000,"V", Transacoes!$A$3:$A1000, "&lt;"&amp;EOMONTH(DATE(H$1,H$2,1),0)))*SUMIFS(Prov_Auto!$E$3:$E1000, Prov_Auto!$A$3:$A1000, $D214, Prov_Auto!$D$3:$D1000,"&gt;="&amp;DATE(H$1,H$2,1),Prov_Auto!$D$3:$D1000, "&lt;="&amp;EOMONTH(DATE(H$1,H$2,1),0)))</f>
        <v/>
      </c>
      <c r="I214" s="48" t="str">
        <f>IF($D214="","", (SUMIFS(Transacoes!$D$3:$D1000,Transacoes!$C$3:$C1000,$D214,Transacoes!$B$3:$B1000,"C", Transacoes!$A$3:$A1000, "&lt;"&amp;EOMONTH(DATE(I$1,I$2,1),0))-SUMIFS(Transacoes!$D$3:$D1000,Transacoes!$C$3:$C1000,$D214,Transacoes!$B$3:$B1000,"V", Transacoes!$A$3:$A1000, "&lt;"&amp;EOMONTH(DATE(I$1,I$2,1),0)))*SUMIFS(Prov_Auto!$E$3:$E1000, Prov_Auto!$A$3:$A1000, $D214, Prov_Auto!$D$3:$D1000,"&gt;="&amp;DATE(I$1,I$2,1),Prov_Auto!$D$3:$D1000, "&lt;="&amp;EOMONTH(DATE(I$1,I$2,1),0)))</f>
        <v/>
      </c>
      <c r="J214" s="48" t="str">
        <f>IF($D214="","", (SUMIFS(Transacoes!$D$3:$D1000,Transacoes!$C$3:$C1000,$D214,Transacoes!$B$3:$B1000,"C", Transacoes!$A$3:$A1000, "&lt;"&amp;EOMONTH(DATE(J$1,J$2,1),0))-SUMIFS(Transacoes!$D$3:$D1000,Transacoes!$C$3:$C1000,$D214,Transacoes!$B$3:$B1000,"V", Transacoes!$A$3:$A1000, "&lt;"&amp;EOMONTH(DATE(J$1,J$2,1),0)))*SUMIFS(Prov_Auto!$E$3:$E1000, Prov_Auto!$A$3:$A1000, $D214, Prov_Auto!$D$3:$D1000,"&gt;="&amp;DATE(J$1,J$2,1),Prov_Auto!$D$3:$D1000, "&lt;="&amp;EOMONTH(DATE(J$1,J$2,1),0)))</f>
        <v/>
      </c>
      <c r="K214" s="48" t="str">
        <f>IF($D214="","", (SUMIFS(Transacoes!$D$3:$D1000,Transacoes!$C$3:$C1000,$D214,Transacoes!$B$3:$B1000,"C", Transacoes!$A$3:$A1000, "&lt;"&amp;EOMONTH(DATE(K$1,K$2,1),0))-SUMIFS(Transacoes!$D$3:$D1000,Transacoes!$C$3:$C1000,$D214,Transacoes!$B$3:$B1000,"V", Transacoes!$A$3:$A1000, "&lt;"&amp;EOMONTH(DATE(K$1,K$2,1),0)))*SUMIFS(Prov_Auto!$E$3:$E1000, Prov_Auto!$A$3:$A1000, $D214, Prov_Auto!$D$3:$D1000,"&gt;="&amp;DATE(K$1,K$2,1),Prov_Auto!$D$3:$D1000, "&lt;="&amp;EOMONTH(DATE(K$1,K$2,1),0)))</f>
        <v/>
      </c>
      <c r="L214" s="48" t="str">
        <f>IF($D214="","", (SUMIFS(Transacoes!$D$3:$D1000,Transacoes!$C$3:$C1000,$D214,Transacoes!$B$3:$B1000,"C", Transacoes!$A$3:$A1000, "&lt;"&amp;EOMONTH(DATE(L$1,L$2,1),0))-SUMIFS(Transacoes!$D$3:$D1000,Transacoes!$C$3:$C1000,$D214,Transacoes!$B$3:$B1000,"V", Transacoes!$A$3:$A1000, "&lt;"&amp;EOMONTH(DATE(L$1,L$2,1),0)))*SUMIFS(Prov_Auto!$E$3:$E1000, Prov_Auto!$A$3:$A1000, $D214, Prov_Auto!$D$3:$D1000,"&gt;="&amp;DATE(L$1,L$2,1),Prov_Auto!$D$3:$D1000, "&lt;="&amp;EOMONTH(DATE(L$1,L$2,1),0)))</f>
        <v/>
      </c>
      <c r="M214" s="48" t="str">
        <f>IF($D214="","", (SUMIFS(Transacoes!$D$3:$D1000,Transacoes!$C$3:$C1000,$D214,Transacoes!$B$3:$B1000,"C", Transacoes!$A$3:$A1000, "&lt;"&amp;EOMONTH(DATE(M$1,M$2,1),0))-SUMIFS(Transacoes!$D$3:$D1000,Transacoes!$C$3:$C1000,$D214,Transacoes!$B$3:$B1000,"V", Transacoes!$A$3:$A1000, "&lt;"&amp;EOMONTH(DATE(M$1,M$2,1),0)))*SUMIFS(Prov_Auto!$E$3:$E1000, Prov_Auto!$A$3:$A1000, $D214, Prov_Auto!$D$3:$D1000,"&gt;="&amp;DATE(M$1,M$2,1),Prov_Auto!$D$3:$D1000, "&lt;="&amp;EOMONTH(DATE(M$1,M$2,1),0)))</f>
        <v/>
      </c>
      <c r="N214" s="48" t="str">
        <f>IF($D214="","", (SUMIFS(Transacoes!$D$3:$D1000,Transacoes!$C$3:$C1000,$D214,Transacoes!$B$3:$B1000,"C", Transacoes!$A$3:$A1000, "&lt;"&amp;EOMONTH(DATE(N$1,N$2,1),0))-SUMIFS(Transacoes!$D$3:$D1000,Transacoes!$C$3:$C1000,$D214,Transacoes!$B$3:$B1000,"V", Transacoes!$A$3:$A1000, "&lt;"&amp;EOMONTH(DATE(N$1,N$2,1),0)))*SUMIFS(Prov_Auto!$E$3:$E1000, Prov_Auto!$A$3:$A1000, $D214, Prov_Auto!$D$3:$D1000,"&gt;="&amp;DATE(N$1,N$2,1),Prov_Auto!$D$3:$D1000, "&lt;="&amp;EOMONTH(DATE(N$1,N$2,1),0)))</f>
        <v/>
      </c>
      <c r="O214" s="48" t="str">
        <f>IF($D214="","", (SUMIFS(Transacoes!$D$3:$D1000,Transacoes!$C$3:$C1000,$D214,Transacoes!$B$3:$B1000,"C", Transacoes!$A$3:$A1000, "&lt;"&amp;EOMONTH(DATE(O$1,O$2,1),0))-SUMIFS(Transacoes!$D$3:$D1000,Transacoes!$C$3:$C1000,$D214,Transacoes!$B$3:$B1000,"V", Transacoes!$A$3:$A1000, "&lt;"&amp;EOMONTH(DATE(O$1,O$2,1),0)))*SUMIFS(Prov_Auto!$E$3:$E1000, Prov_Auto!$A$3:$A1000, $D214, Prov_Auto!$D$3:$D1000,"&gt;="&amp;DATE(O$1,O$2,1),Prov_Auto!$D$3:$D1000, "&lt;="&amp;EOMONTH(DATE(O$1,O$2,1),0)))</f>
        <v/>
      </c>
      <c r="P214" s="48" t="str">
        <f>IF($D214="","", (SUMIFS(Transacoes!$D$3:$D1000,Transacoes!$C$3:$C1000,$D214,Transacoes!$B$3:$B1000,"C", Transacoes!$A$3:$A1000, "&lt;"&amp;EOMONTH(DATE(P$1,P$2,1),0))-SUMIFS(Transacoes!$D$3:$D1000,Transacoes!$C$3:$C1000,$D214,Transacoes!$B$3:$B1000,"V", Transacoes!$A$3:$A1000, "&lt;"&amp;EOMONTH(DATE(P$1,P$2,1),0)))*SUMIFS(Prov_Auto!$E$3:$E1000, Prov_Auto!$A$3:$A1000, $D214, Prov_Auto!$D$3:$D1000,"&gt;="&amp;DATE(P$1,P$2,1),Prov_Auto!$D$3:$D1000, "&lt;="&amp;EOMONTH(DATE(P$1,P$2,1),0)))</f>
        <v/>
      </c>
      <c r="Q214" s="48" t="str">
        <f>IF($D214="","", (SUMIFS(Transacoes!$D$3:$D1000,Transacoes!$C$3:$C1000,$D214,Transacoes!$B$3:$B1000,"C", Transacoes!$A$3:$A1000, "&lt;"&amp;EOMONTH(DATE(Q$1,Q$2,1),0))-SUMIFS(Transacoes!$D$3:$D1000,Transacoes!$C$3:$C1000,$D214,Transacoes!$B$3:$B1000,"V", Transacoes!$A$3:$A1000, "&lt;"&amp;EOMONTH(DATE(Q$1,Q$2,1),0)))*SUMIFS(Prov_Auto!$E$3:$E1000, Prov_Auto!$A$3:$A1000, $D214, Prov_Auto!$D$3:$D1000,"&gt;="&amp;DATE(Q$1,Q$2,1),Prov_Auto!$D$3:$D1000, "&lt;="&amp;EOMONTH(DATE(Q$1,Q$2,1),0)))</f>
        <v/>
      </c>
      <c r="R214" s="47"/>
    </row>
    <row r="215">
      <c r="A215" s="47"/>
      <c r="B215" s="47"/>
      <c r="C215" s="47"/>
      <c r="D215" s="87"/>
      <c r="E215" s="48" t="str">
        <f>IF($D215="","", (SUMIFS(Transacoes!$D$3:$D1000,Transacoes!$C$3:$C1000,$D215,Transacoes!$B$3:$B1000,"C", Transacoes!$A$3:$A1000, "&lt;"&amp;EOMONTH(DATE(E$1,E$2,1),0))-SUMIFS(Transacoes!$D$3:$D1000,Transacoes!$C$3:$C1000,$D215,Transacoes!$B$3:$B1000,"V", Transacoes!$A$3:$A1000, "&lt;"&amp;EOMONTH(DATE(E$1,E$2,1),0)))*SUMIFS(Prov_Auto!$E$3:$E1000, Prov_Auto!$A$3:$A1000, $D215, Prov_Auto!$D$3:$D1000,"&gt;="&amp;DATE(E$1,E$2,1),Prov_Auto!$D$3:$D1000, "&lt;="&amp;EOMONTH(DATE(E$1,E$2,1),0)))</f>
        <v/>
      </c>
      <c r="F215" s="48" t="str">
        <f>IF($D215="","", (SUMIFS(Transacoes!$D$3:$D1000,Transacoes!$C$3:$C1000,$D215,Transacoes!$B$3:$B1000,"C", Transacoes!$A$3:$A1000, "&lt;"&amp;EOMONTH(DATE(F$1,F$2,1),0))-SUMIFS(Transacoes!$D$3:$D1000,Transacoes!$C$3:$C1000,$D215,Transacoes!$B$3:$B1000,"V", Transacoes!$A$3:$A1000, "&lt;"&amp;EOMONTH(DATE(F$1,F$2,1),0)))*SUMIFS(Prov_Auto!$E$3:$E1000, Prov_Auto!$A$3:$A1000, $D215, Prov_Auto!$D$3:$D1000,"&gt;="&amp;DATE(F$1,F$2,1),Prov_Auto!$D$3:$D1000, "&lt;="&amp;EOMONTH(DATE(F$1,F$2,1),0)))</f>
        <v/>
      </c>
      <c r="G215" s="48" t="str">
        <f>IF($D215="","", (SUMIFS(Transacoes!$D$3:$D1000,Transacoes!$C$3:$C1000,$D215,Transacoes!$B$3:$B1000,"C", Transacoes!$A$3:$A1000, "&lt;"&amp;EOMONTH(DATE(G$1,G$2,1),0))-SUMIFS(Transacoes!$D$3:$D1000,Transacoes!$C$3:$C1000,$D215,Transacoes!$B$3:$B1000,"V", Transacoes!$A$3:$A1000, "&lt;"&amp;EOMONTH(DATE(G$1,G$2,1),0)))*SUMIFS(Prov_Auto!$E$3:$E1000, Prov_Auto!$A$3:$A1000, $D215, Prov_Auto!$D$3:$D1000,"&gt;="&amp;DATE(G$1,G$2,1),Prov_Auto!$D$3:$D1000, "&lt;="&amp;EOMONTH(DATE(G$1,G$2,1),0)))</f>
        <v/>
      </c>
      <c r="H215" s="48" t="str">
        <f>IF($D215="","", (SUMIFS(Transacoes!$D$3:$D1000,Transacoes!$C$3:$C1000,$D215,Transacoes!$B$3:$B1000,"C", Transacoes!$A$3:$A1000, "&lt;"&amp;EOMONTH(DATE(H$1,H$2,1),0))-SUMIFS(Transacoes!$D$3:$D1000,Transacoes!$C$3:$C1000,$D215,Transacoes!$B$3:$B1000,"V", Transacoes!$A$3:$A1000, "&lt;"&amp;EOMONTH(DATE(H$1,H$2,1),0)))*SUMIFS(Prov_Auto!$E$3:$E1000, Prov_Auto!$A$3:$A1000, $D215, Prov_Auto!$D$3:$D1000,"&gt;="&amp;DATE(H$1,H$2,1),Prov_Auto!$D$3:$D1000, "&lt;="&amp;EOMONTH(DATE(H$1,H$2,1),0)))</f>
        <v/>
      </c>
      <c r="I215" s="48" t="str">
        <f>IF($D215="","", (SUMIFS(Transacoes!$D$3:$D1000,Transacoes!$C$3:$C1000,$D215,Transacoes!$B$3:$B1000,"C", Transacoes!$A$3:$A1000, "&lt;"&amp;EOMONTH(DATE(I$1,I$2,1),0))-SUMIFS(Transacoes!$D$3:$D1000,Transacoes!$C$3:$C1000,$D215,Transacoes!$B$3:$B1000,"V", Transacoes!$A$3:$A1000, "&lt;"&amp;EOMONTH(DATE(I$1,I$2,1),0)))*SUMIFS(Prov_Auto!$E$3:$E1000, Prov_Auto!$A$3:$A1000, $D215, Prov_Auto!$D$3:$D1000,"&gt;="&amp;DATE(I$1,I$2,1),Prov_Auto!$D$3:$D1000, "&lt;="&amp;EOMONTH(DATE(I$1,I$2,1),0)))</f>
        <v/>
      </c>
      <c r="J215" s="48" t="str">
        <f>IF($D215="","", (SUMIFS(Transacoes!$D$3:$D1000,Transacoes!$C$3:$C1000,$D215,Transacoes!$B$3:$B1000,"C", Transacoes!$A$3:$A1000, "&lt;"&amp;EOMONTH(DATE(J$1,J$2,1),0))-SUMIFS(Transacoes!$D$3:$D1000,Transacoes!$C$3:$C1000,$D215,Transacoes!$B$3:$B1000,"V", Transacoes!$A$3:$A1000, "&lt;"&amp;EOMONTH(DATE(J$1,J$2,1),0)))*SUMIFS(Prov_Auto!$E$3:$E1000, Prov_Auto!$A$3:$A1000, $D215, Prov_Auto!$D$3:$D1000,"&gt;="&amp;DATE(J$1,J$2,1),Prov_Auto!$D$3:$D1000, "&lt;="&amp;EOMONTH(DATE(J$1,J$2,1),0)))</f>
        <v/>
      </c>
      <c r="K215" s="48" t="str">
        <f>IF($D215="","", (SUMIFS(Transacoes!$D$3:$D1000,Transacoes!$C$3:$C1000,$D215,Transacoes!$B$3:$B1000,"C", Transacoes!$A$3:$A1000, "&lt;"&amp;EOMONTH(DATE(K$1,K$2,1),0))-SUMIFS(Transacoes!$D$3:$D1000,Transacoes!$C$3:$C1000,$D215,Transacoes!$B$3:$B1000,"V", Transacoes!$A$3:$A1000, "&lt;"&amp;EOMONTH(DATE(K$1,K$2,1),0)))*SUMIFS(Prov_Auto!$E$3:$E1000, Prov_Auto!$A$3:$A1000, $D215, Prov_Auto!$D$3:$D1000,"&gt;="&amp;DATE(K$1,K$2,1),Prov_Auto!$D$3:$D1000, "&lt;="&amp;EOMONTH(DATE(K$1,K$2,1),0)))</f>
        <v/>
      </c>
      <c r="L215" s="48" t="str">
        <f>IF($D215="","", (SUMIFS(Transacoes!$D$3:$D1000,Transacoes!$C$3:$C1000,$D215,Transacoes!$B$3:$B1000,"C", Transacoes!$A$3:$A1000, "&lt;"&amp;EOMONTH(DATE(L$1,L$2,1),0))-SUMIFS(Transacoes!$D$3:$D1000,Transacoes!$C$3:$C1000,$D215,Transacoes!$B$3:$B1000,"V", Transacoes!$A$3:$A1000, "&lt;"&amp;EOMONTH(DATE(L$1,L$2,1),0)))*SUMIFS(Prov_Auto!$E$3:$E1000, Prov_Auto!$A$3:$A1000, $D215, Prov_Auto!$D$3:$D1000,"&gt;="&amp;DATE(L$1,L$2,1),Prov_Auto!$D$3:$D1000, "&lt;="&amp;EOMONTH(DATE(L$1,L$2,1),0)))</f>
        <v/>
      </c>
      <c r="M215" s="48" t="str">
        <f>IF($D215="","", (SUMIFS(Transacoes!$D$3:$D1000,Transacoes!$C$3:$C1000,$D215,Transacoes!$B$3:$B1000,"C", Transacoes!$A$3:$A1000, "&lt;"&amp;EOMONTH(DATE(M$1,M$2,1),0))-SUMIFS(Transacoes!$D$3:$D1000,Transacoes!$C$3:$C1000,$D215,Transacoes!$B$3:$B1000,"V", Transacoes!$A$3:$A1000, "&lt;"&amp;EOMONTH(DATE(M$1,M$2,1),0)))*SUMIFS(Prov_Auto!$E$3:$E1000, Prov_Auto!$A$3:$A1000, $D215, Prov_Auto!$D$3:$D1000,"&gt;="&amp;DATE(M$1,M$2,1),Prov_Auto!$D$3:$D1000, "&lt;="&amp;EOMONTH(DATE(M$1,M$2,1),0)))</f>
        <v/>
      </c>
      <c r="N215" s="48" t="str">
        <f>IF($D215="","", (SUMIFS(Transacoes!$D$3:$D1000,Transacoes!$C$3:$C1000,$D215,Transacoes!$B$3:$B1000,"C", Transacoes!$A$3:$A1000, "&lt;"&amp;EOMONTH(DATE(N$1,N$2,1),0))-SUMIFS(Transacoes!$D$3:$D1000,Transacoes!$C$3:$C1000,$D215,Transacoes!$B$3:$B1000,"V", Transacoes!$A$3:$A1000, "&lt;"&amp;EOMONTH(DATE(N$1,N$2,1),0)))*SUMIFS(Prov_Auto!$E$3:$E1000, Prov_Auto!$A$3:$A1000, $D215, Prov_Auto!$D$3:$D1000,"&gt;="&amp;DATE(N$1,N$2,1),Prov_Auto!$D$3:$D1000, "&lt;="&amp;EOMONTH(DATE(N$1,N$2,1),0)))</f>
        <v/>
      </c>
      <c r="O215" s="48" t="str">
        <f>IF($D215="","", (SUMIFS(Transacoes!$D$3:$D1000,Transacoes!$C$3:$C1000,$D215,Transacoes!$B$3:$B1000,"C", Transacoes!$A$3:$A1000, "&lt;"&amp;EOMONTH(DATE(O$1,O$2,1),0))-SUMIFS(Transacoes!$D$3:$D1000,Transacoes!$C$3:$C1000,$D215,Transacoes!$B$3:$B1000,"V", Transacoes!$A$3:$A1000, "&lt;"&amp;EOMONTH(DATE(O$1,O$2,1),0)))*SUMIFS(Prov_Auto!$E$3:$E1000, Prov_Auto!$A$3:$A1000, $D215, Prov_Auto!$D$3:$D1000,"&gt;="&amp;DATE(O$1,O$2,1),Prov_Auto!$D$3:$D1000, "&lt;="&amp;EOMONTH(DATE(O$1,O$2,1),0)))</f>
        <v/>
      </c>
      <c r="P215" s="48" t="str">
        <f>IF($D215="","", (SUMIFS(Transacoes!$D$3:$D1000,Transacoes!$C$3:$C1000,$D215,Transacoes!$B$3:$B1000,"C", Transacoes!$A$3:$A1000, "&lt;"&amp;EOMONTH(DATE(P$1,P$2,1),0))-SUMIFS(Transacoes!$D$3:$D1000,Transacoes!$C$3:$C1000,$D215,Transacoes!$B$3:$B1000,"V", Transacoes!$A$3:$A1000, "&lt;"&amp;EOMONTH(DATE(P$1,P$2,1),0)))*SUMIFS(Prov_Auto!$E$3:$E1000, Prov_Auto!$A$3:$A1000, $D215, Prov_Auto!$D$3:$D1000,"&gt;="&amp;DATE(P$1,P$2,1),Prov_Auto!$D$3:$D1000, "&lt;="&amp;EOMONTH(DATE(P$1,P$2,1),0)))</f>
        <v/>
      </c>
      <c r="Q215" s="48" t="str">
        <f>IF($D215="","", (SUMIFS(Transacoes!$D$3:$D1000,Transacoes!$C$3:$C1000,$D215,Transacoes!$B$3:$B1000,"C", Transacoes!$A$3:$A1000, "&lt;"&amp;EOMONTH(DATE(Q$1,Q$2,1),0))-SUMIFS(Transacoes!$D$3:$D1000,Transacoes!$C$3:$C1000,$D215,Transacoes!$B$3:$B1000,"V", Transacoes!$A$3:$A1000, "&lt;"&amp;EOMONTH(DATE(Q$1,Q$2,1),0)))*SUMIFS(Prov_Auto!$E$3:$E1000, Prov_Auto!$A$3:$A1000, $D215, Prov_Auto!$D$3:$D1000,"&gt;="&amp;DATE(Q$1,Q$2,1),Prov_Auto!$D$3:$D1000, "&lt;="&amp;EOMONTH(DATE(Q$1,Q$2,1),0)))</f>
        <v/>
      </c>
      <c r="R215" s="47"/>
    </row>
    <row r="216">
      <c r="A216" s="47"/>
      <c r="B216" s="47"/>
      <c r="C216" s="47"/>
      <c r="D216" s="87"/>
      <c r="E216" s="48" t="str">
        <f>IF($D216="","", (SUMIFS(Transacoes!$D$3:$D1000,Transacoes!$C$3:$C1000,$D216,Transacoes!$B$3:$B1000,"C", Transacoes!$A$3:$A1000, "&lt;"&amp;EOMONTH(DATE(E$1,E$2,1),0))-SUMIFS(Transacoes!$D$3:$D1000,Transacoes!$C$3:$C1000,$D216,Transacoes!$B$3:$B1000,"V", Transacoes!$A$3:$A1000, "&lt;"&amp;EOMONTH(DATE(E$1,E$2,1),0)))*SUMIFS(Prov_Auto!$E$3:$E1000, Prov_Auto!$A$3:$A1000, $D216, Prov_Auto!$D$3:$D1000,"&gt;="&amp;DATE(E$1,E$2,1),Prov_Auto!$D$3:$D1000, "&lt;="&amp;EOMONTH(DATE(E$1,E$2,1),0)))</f>
        <v/>
      </c>
      <c r="F216" s="48" t="str">
        <f>IF($D216="","", (SUMIFS(Transacoes!$D$3:$D1000,Transacoes!$C$3:$C1000,$D216,Transacoes!$B$3:$B1000,"C", Transacoes!$A$3:$A1000, "&lt;"&amp;EOMONTH(DATE(F$1,F$2,1),0))-SUMIFS(Transacoes!$D$3:$D1000,Transacoes!$C$3:$C1000,$D216,Transacoes!$B$3:$B1000,"V", Transacoes!$A$3:$A1000, "&lt;"&amp;EOMONTH(DATE(F$1,F$2,1),0)))*SUMIFS(Prov_Auto!$E$3:$E1000, Prov_Auto!$A$3:$A1000, $D216, Prov_Auto!$D$3:$D1000,"&gt;="&amp;DATE(F$1,F$2,1),Prov_Auto!$D$3:$D1000, "&lt;="&amp;EOMONTH(DATE(F$1,F$2,1),0)))</f>
        <v/>
      </c>
      <c r="G216" s="48" t="str">
        <f>IF($D216="","", (SUMIFS(Transacoes!$D$3:$D1000,Transacoes!$C$3:$C1000,$D216,Transacoes!$B$3:$B1000,"C", Transacoes!$A$3:$A1000, "&lt;"&amp;EOMONTH(DATE(G$1,G$2,1),0))-SUMIFS(Transacoes!$D$3:$D1000,Transacoes!$C$3:$C1000,$D216,Transacoes!$B$3:$B1000,"V", Transacoes!$A$3:$A1000, "&lt;"&amp;EOMONTH(DATE(G$1,G$2,1),0)))*SUMIFS(Prov_Auto!$E$3:$E1000, Prov_Auto!$A$3:$A1000, $D216, Prov_Auto!$D$3:$D1000,"&gt;="&amp;DATE(G$1,G$2,1),Prov_Auto!$D$3:$D1000, "&lt;="&amp;EOMONTH(DATE(G$1,G$2,1),0)))</f>
        <v/>
      </c>
      <c r="H216" s="48" t="str">
        <f>IF($D216="","", (SUMIFS(Transacoes!$D$3:$D1000,Transacoes!$C$3:$C1000,$D216,Transacoes!$B$3:$B1000,"C", Transacoes!$A$3:$A1000, "&lt;"&amp;EOMONTH(DATE(H$1,H$2,1),0))-SUMIFS(Transacoes!$D$3:$D1000,Transacoes!$C$3:$C1000,$D216,Transacoes!$B$3:$B1000,"V", Transacoes!$A$3:$A1000, "&lt;"&amp;EOMONTH(DATE(H$1,H$2,1),0)))*SUMIFS(Prov_Auto!$E$3:$E1000, Prov_Auto!$A$3:$A1000, $D216, Prov_Auto!$D$3:$D1000,"&gt;="&amp;DATE(H$1,H$2,1),Prov_Auto!$D$3:$D1000, "&lt;="&amp;EOMONTH(DATE(H$1,H$2,1),0)))</f>
        <v/>
      </c>
      <c r="I216" s="48" t="str">
        <f>IF($D216="","", (SUMIFS(Transacoes!$D$3:$D1000,Transacoes!$C$3:$C1000,$D216,Transacoes!$B$3:$B1000,"C", Transacoes!$A$3:$A1000, "&lt;"&amp;EOMONTH(DATE(I$1,I$2,1),0))-SUMIFS(Transacoes!$D$3:$D1000,Transacoes!$C$3:$C1000,$D216,Transacoes!$B$3:$B1000,"V", Transacoes!$A$3:$A1000, "&lt;"&amp;EOMONTH(DATE(I$1,I$2,1),0)))*SUMIFS(Prov_Auto!$E$3:$E1000, Prov_Auto!$A$3:$A1000, $D216, Prov_Auto!$D$3:$D1000,"&gt;="&amp;DATE(I$1,I$2,1),Prov_Auto!$D$3:$D1000, "&lt;="&amp;EOMONTH(DATE(I$1,I$2,1),0)))</f>
        <v/>
      </c>
      <c r="J216" s="48" t="str">
        <f>IF($D216="","", (SUMIFS(Transacoes!$D$3:$D1000,Transacoes!$C$3:$C1000,$D216,Transacoes!$B$3:$B1000,"C", Transacoes!$A$3:$A1000, "&lt;"&amp;EOMONTH(DATE(J$1,J$2,1),0))-SUMIFS(Transacoes!$D$3:$D1000,Transacoes!$C$3:$C1000,$D216,Transacoes!$B$3:$B1000,"V", Transacoes!$A$3:$A1000, "&lt;"&amp;EOMONTH(DATE(J$1,J$2,1),0)))*SUMIFS(Prov_Auto!$E$3:$E1000, Prov_Auto!$A$3:$A1000, $D216, Prov_Auto!$D$3:$D1000,"&gt;="&amp;DATE(J$1,J$2,1),Prov_Auto!$D$3:$D1000, "&lt;="&amp;EOMONTH(DATE(J$1,J$2,1),0)))</f>
        <v/>
      </c>
      <c r="K216" s="48" t="str">
        <f>IF($D216="","", (SUMIFS(Transacoes!$D$3:$D1000,Transacoes!$C$3:$C1000,$D216,Transacoes!$B$3:$B1000,"C", Transacoes!$A$3:$A1000, "&lt;"&amp;EOMONTH(DATE(K$1,K$2,1),0))-SUMIFS(Transacoes!$D$3:$D1000,Transacoes!$C$3:$C1000,$D216,Transacoes!$B$3:$B1000,"V", Transacoes!$A$3:$A1000, "&lt;"&amp;EOMONTH(DATE(K$1,K$2,1),0)))*SUMIFS(Prov_Auto!$E$3:$E1000, Prov_Auto!$A$3:$A1000, $D216, Prov_Auto!$D$3:$D1000,"&gt;="&amp;DATE(K$1,K$2,1),Prov_Auto!$D$3:$D1000, "&lt;="&amp;EOMONTH(DATE(K$1,K$2,1),0)))</f>
        <v/>
      </c>
      <c r="L216" s="48" t="str">
        <f>IF($D216="","", (SUMIFS(Transacoes!$D$3:$D1000,Transacoes!$C$3:$C1000,$D216,Transacoes!$B$3:$B1000,"C", Transacoes!$A$3:$A1000, "&lt;"&amp;EOMONTH(DATE(L$1,L$2,1),0))-SUMIFS(Transacoes!$D$3:$D1000,Transacoes!$C$3:$C1000,$D216,Transacoes!$B$3:$B1000,"V", Transacoes!$A$3:$A1000, "&lt;"&amp;EOMONTH(DATE(L$1,L$2,1),0)))*SUMIFS(Prov_Auto!$E$3:$E1000, Prov_Auto!$A$3:$A1000, $D216, Prov_Auto!$D$3:$D1000,"&gt;="&amp;DATE(L$1,L$2,1),Prov_Auto!$D$3:$D1000, "&lt;="&amp;EOMONTH(DATE(L$1,L$2,1),0)))</f>
        <v/>
      </c>
      <c r="M216" s="48" t="str">
        <f>IF($D216="","", (SUMIFS(Transacoes!$D$3:$D1000,Transacoes!$C$3:$C1000,$D216,Transacoes!$B$3:$B1000,"C", Transacoes!$A$3:$A1000, "&lt;"&amp;EOMONTH(DATE(M$1,M$2,1),0))-SUMIFS(Transacoes!$D$3:$D1000,Transacoes!$C$3:$C1000,$D216,Transacoes!$B$3:$B1000,"V", Transacoes!$A$3:$A1000, "&lt;"&amp;EOMONTH(DATE(M$1,M$2,1),0)))*SUMIFS(Prov_Auto!$E$3:$E1000, Prov_Auto!$A$3:$A1000, $D216, Prov_Auto!$D$3:$D1000,"&gt;="&amp;DATE(M$1,M$2,1),Prov_Auto!$D$3:$D1000, "&lt;="&amp;EOMONTH(DATE(M$1,M$2,1),0)))</f>
        <v/>
      </c>
      <c r="N216" s="48" t="str">
        <f>IF($D216="","", (SUMIFS(Transacoes!$D$3:$D1000,Transacoes!$C$3:$C1000,$D216,Transacoes!$B$3:$B1000,"C", Transacoes!$A$3:$A1000, "&lt;"&amp;EOMONTH(DATE(N$1,N$2,1),0))-SUMIFS(Transacoes!$D$3:$D1000,Transacoes!$C$3:$C1000,$D216,Transacoes!$B$3:$B1000,"V", Transacoes!$A$3:$A1000, "&lt;"&amp;EOMONTH(DATE(N$1,N$2,1),0)))*SUMIFS(Prov_Auto!$E$3:$E1000, Prov_Auto!$A$3:$A1000, $D216, Prov_Auto!$D$3:$D1000,"&gt;="&amp;DATE(N$1,N$2,1),Prov_Auto!$D$3:$D1000, "&lt;="&amp;EOMONTH(DATE(N$1,N$2,1),0)))</f>
        <v/>
      </c>
      <c r="O216" s="48" t="str">
        <f>IF($D216="","", (SUMIFS(Transacoes!$D$3:$D1000,Transacoes!$C$3:$C1000,$D216,Transacoes!$B$3:$B1000,"C", Transacoes!$A$3:$A1000, "&lt;"&amp;EOMONTH(DATE(O$1,O$2,1),0))-SUMIFS(Transacoes!$D$3:$D1000,Transacoes!$C$3:$C1000,$D216,Transacoes!$B$3:$B1000,"V", Transacoes!$A$3:$A1000, "&lt;"&amp;EOMONTH(DATE(O$1,O$2,1),0)))*SUMIFS(Prov_Auto!$E$3:$E1000, Prov_Auto!$A$3:$A1000, $D216, Prov_Auto!$D$3:$D1000,"&gt;="&amp;DATE(O$1,O$2,1),Prov_Auto!$D$3:$D1000, "&lt;="&amp;EOMONTH(DATE(O$1,O$2,1),0)))</f>
        <v/>
      </c>
      <c r="P216" s="48" t="str">
        <f>IF($D216="","", (SUMIFS(Transacoes!$D$3:$D1000,Transacoes!$C$3:$C1000,$D216,Transacoes!$B$3:$B1000,"C", Transacoes!$A$3:$A1000, "&lt;"&amp;EOMONTH(DATE(P$1,P$2,1),0))-SUMIFS(Transacoes!$D$3:$D1000,Transacoes!$C$3:$C1000,$D216,Transacoes!$B$3:$B1000,"V", Transacoes!$A$3:$A1000, "&lt;"&amp;EOMONTH(DATE(P$1,P$2,1),0)))*SUMIFS(Prov_Auto!$E$3:$E1000, Prov_Auto!$A$3:$A1000, $D216, Prov_Auto!$D$3:$D1000,"&gt;="&amp;DATE(P$1,P$2,1),Prov_Auto!$D$3:$D1000, "&lt;="&amp;EOMONTH(DATE(P$1,P$2,1),0)))</f>
        <v/>
      </c>
      <c r="Q216" s="48" t="str">
        <f>IF($D216="","", (SUMIFS(Transacoes!$D$3:$D1000,Transacoes!$C$3:$C1000,$D216,Transacoes!$B$3:$B1000,"C", Transacoes!$A$3:$A1000, "&lt;"&amp;EOMONTH(DATE(Q$1,Q$2,1),0))-SUMIFS(Transacoes!$D$3:$D1000,Transacoes!$C$3:$C1000,$D216,Transacoes!$B$3:$B1000,"V", Transacoes!$A$3:$A1000, "&lt;"&amp;EOMONTH(DATE(Q$1,Q$2,1),0)))*SUMIFS(Prov_Auto!$E$3:$E1000, Prov_Auto!$A$3:$A1000, $D216, Prov_Auto!$D$3:$D1000,"&gt;="&amp;DATE(Q$1,Q$2,1),Prov_Auto!$D$3:$D1000, "&lt;="&amp;EOMONTH(DATE(Q$1,Q$2,1),0)))</f>
        <v/>
      </c>
      <c r="R216" s="47"/>
    </row>
    <row r="217">
      <c r="A217" s="47"/>
      <c r="B217" s="47"/>
      <c r="C217" s="47"/>
      <c r="D217" s="87"/>
      <c r="E217" s="48" t="str">
        <f>IF($D217="","", (SUMIFS(Transacoes!$D$3:$D1000,Transacoes!$C$3:$C1000,$D217,Transacoes!$B$3:$B1000,"C", Transacoes!$A$3:$A1000, "&lt;"&amp;EOMONTH(DATE(E$1,E$2,1),0))-SUMIFS(Transacoes!$D$3:$D1000,Transacoes!$C$3:$C1000,$D217,Transacoes!$B$3:$B1000,"V", Transacoes!$A$3:$A1000, "&lt;"&amp;EOMONTH(DATE(E$1,E$2,1),0)))*SUMIFS(Prov_Auto!$E$3:$E1000, Prov_Auto!$A$3:$A1000, $D217, Prov_Auto!$D$3:$D1000,"&gt;="&amp;DATE(E$1,E$2,1),Prov_Auto!$D$3:$D1000, "&lt;="&amp;EOMONTH(DATE(E$1,E$2,1),0)))</f>
        <v/>
      </c>
      <c r="F217" s="48" t="str">
        <f>IF($D217="","", (SUMIFS(Transacoes!$D$3:$D1000,Transacoes!$C$3:$C1000,$D217,Transacoes!$B$3:$B1000,"C", Transacoes!$A$3:$A1000, "&lt;"&amp;EOMONTH(DATE(F$1,F$2,1),0))-SUMIFS(Transacoes!$D$3:$D1000,Transacoes!$C$3:$C1000,$D217,Transacoes!$B$3:$B1000,"V", Transacoes!$A$3:$A1000, "&lt;"&amp;EOMONTH(DATE(F$1,F$2,1),0)))*SUMIFS(Prov_Auto!$E$3:$E1000, Prov_Auto!$A$3:$A1000, $D217, Prov_Auto!$D$3:$D1000,"&gt;="&amp;DATE(F$1,F$2,1),Prov_Auto!$D$3:$D1000, "&lt;="&amp;EOMONTH(DATE(F$1,F$2,1),0)))</f>
        <v/>
      </c>
      <c r="G217" s="48" t="str">
        <f>IF($D217="","", (SUMIFS(Transacoes!$D$3:$D1000,Transacoes!$C$3:$C1000,$D217,Transacoes!$B$3:$B1000,"C", Transacoes!$A$3:$A1000, "&lt;"&amp;EOMONTH(DATE(G$1,G$2,1),0))-SUMIFS(Transacoes!$D$3:$D1000,Transacoes!$C$3:$C1000,$D217,Transacoes!$B$3:$B1000,"V", Transacoes!$A$3:$A1000, "&lt;"&amp;EOMONTH(DATE(G$1,G$2,1),0)))*SUMIFS(Prov_Auto!$E$3:$E1000, Prov_Auto!$A$3:$A1000, $D217, Prov_Auto!$D$3:$D1000,"&gt;="&amp;DATE(G$1,G$2,1),Prov_Auto!$D$3:$D1000, "&lt;="&amp;EOMONTH(DATE(G$1,G$2,1),0)))</f>
        <v/>
      </c>
      <c r="H217" s="48" t="str">
        <f>IF($D217="","", (SUMIFS(Transacoes!$D$3:$D1000,Transacoes!$C$3:$C1000,$D217,Transacoes!$B$3:$B1000,"C", Transacoes!$A$3:$A1000, "&lt;"&amp;EOMONTH(DATE(H$1,H$2,1),0))-SUMIFS(Transacoes!$D$3:$D1000,Transacoes!$C$3:$C1000,$D217,Transacoes!$B$3:$B1000,"V", Transacoes!$A$3:$A1000, "&lt;"&amp;EOMONTH(DATE(H$1,H$2,1),0)))*SUMIFS(Prov_Auto!$E$3:$E1000, Prov_Auto!$A$3:$A1000, $D217, Prov_Auto!$D$3:$D1000,"&gt;="&amp;DATE(H$1,H$2,1),Prov_Auto!$D$3:$D1000, "&lt;="&amp;EOMONTH(DATE(H$1,H$2,1),0)))</f>
        <v/>
      </c>
      <c r="I217" s="48" t="str">
        <f>IF($D217="","", (SUMIFS(Transacoes!$D$3:$D1000,Transacoes!$C$3:$C1000,$D217,Transacoes!$B$3:$B1000,"C", Transacoes!$A$3:$A1000, "&lt;"&amp;EOMONTH(DATE(I$1,I$2,1),0))-SUMIFS(Transacoes!$D$3:$D1000,Transacoes!$C$3:$C1000,$D217,Transacoes!$B$3:$B1000,"V", Transacoes!$A$3:$A1000, "&lt;"&amp;EOMONTH(DATE(I$1,I$2,1),0)))*SUMIFS(Prov_Auto!$E$3:$E1000, Prov_Auto!$A$3:$A1000, $D217, Prov_Auto!$D$3:$D1000,"&gt;="&amp;DATE(I$1,I$2,1),Prov_Auto!$D$3:$D1000, "&lt;="&amp;EOMONTH(DATE(I$1,I$2,1),0)))</f>
        <v/>
      </c>
      <c r="J217" s="48" t="str">
        <f>IF($D217="","", (SUMIFS(Transacoes!$D$3:$D1000,Transacoes!$C$3:$C1000,$D217,Transacoes!$B$3:$B1000,"C", Transacoes!$A$3:$A1000, "&lt;"&amp;EOMONTH(DATE(J$1,J$2,1),0))-SUMIFS(Transacoes!$D$3:$D1000,Transacoes!$C$3:$C1000,$D217,Transacoes!$B$3:$B1000,"V", Transacoes!$A$3:$A1000, "&lt;"&amp;EOMONTH(DATE(J$1,J$2,1),0)))*SUMIFS(Prov_Auto!$E$3:$E1000, Prov_Auto!$A$3:$A1000, $D217, Prov_Auto!$D$3:$D1000,"&gt;="&amp;DATE(J$1,J$2,1),Prov_Auto!$D$3:$D1000, "&lt;="&amp;EOMONTH(DATE(J$1,J$2,1),0)))</f>
        <v/>
      </c>
      <c r="K217" s="48" t="str">
        <f>IF($D217="","", (SUMIFS(Transacoes!$D$3:$D1000,Transacoes!$C$3:$C1000,$D217,Transacoes!$B$3:$B1000,"C", Transacoes!$A$3:$A1000, "&lt;"&amp;EOMONTH(DATE(K$1,K$2,1),0))-SUMIFS(Transacoes!$D$3:$D1000,Transacoes!$C$3:$C1000,$D217,Transacoes!$B$3:$B1000,"V", Transacoes!$A$3:$A1000, "&lt;"&amp;EOMONTH(DATE(K$1,K$2,1),0)))*SUMIFS(Prov_Auto!$E$3:$E1000, Prov_Auto!$A$3:$A1000, $D217, Prov_Auto!$D$3:$D1000,"&gt;="&amp;DATE(K$1,K$2,1),Prov_Auto!$D$3:$D1000, "&lt;="&amp;EOMONTH(DATE(K$1,K$2,1),0)))</f>
        <v/>
      </c>
      <c r="L217" s="48" t="str">
        <f>IF($D217="","", (SUMIFS(Transacoes!$D$3:$D1000,Transacoes!$C$3:$C1000,$D217,Transacoes!$B$3:$B1000,"C", Transacoes!$A$3:$A1000, "&lt;"&amp;EOMONTH(DATE(L$1,L$2,1),0))-SUMIFS(Transacoes!$D$3:$D1000,Transacoes!$C$3:$C1000,$D217,Transacoes!$B$3:$B1000,"V", Transacoes!$A$3:$A1000, "&lt;"&amp;EOMONTH(DATE(L$1,L$2,1),0)))*SUMIFS(Prov_Auto!$E$3:$E1000, Prov_Auto!$A$3:$A1000, $D217, Prov_Auto!$D$3:$D1000,"&gt;="&amp;DATE(L$1,L$2,1),Prov_Auto!$D$3:$D1000, "&lt;="&amp;EOMONTH(DATE(L$1,L$2,1),0)))</f>
        <v/>
      </c>
      <c r="M217" s="48" t="str">
        <f>IF($D217="","", (SUMIFS(Transacoes!$D$3:$D1000,Transacoes!$C$3:$C1000,$D217,Transacoes!$B$3:$B1000,"C", Transacoes!$A$3:$A1000, "&lt;"&amp;EOMONTH(DATE(M$1,M$2,1),0))-SUMIFS(Transacoes!$D$3:$D1000,Transacoes!$C$3:$C1000,$D217,Transacoes!$B$3:$B1000,"V", Transacoes!$A$3:$A1000, "&lt;"&amp;EOMONTH(DATE(M$1,M$2,1),0)))*SUMIFS(Prov_Auto!$E$3:$E1000, Prov_Auto!$A$3:$A1000, $D217, Prov_Auto!$D$3:$D1000,"&gt;="&amp;DATE(M$1,M$2,1),Prov_Auto!$D$3:$D1000, "&lt;="&amp;EOMONTH(DATE(M$1,M$2,1),0)))</f>
        <v/>
      </c>
      <c r="N217" s="48" t="str">
        <f>IF($D217="","", (SUMIFS(Transacoes!$D$3:$D1000,Transacoes!$C$3:$C1000,$D217,Transacoes!$B$3:$B1000,"C", Transacoes!$A$3:$A1000, "&lt;"&amp;EOMONTH(DATE(N$1,N$2,1),0))-SUMIFS(Transacoes!$D$3:$D1000,Transacoes!$C$3:$C1000,$D217,Transacoes!$B$3:$B1000,"V", Transacoes!$A$3:$A1000, "&lt;"&amp;EOMONTH(DATE(N$1,N$2,1),0)))*SUMIFS(Prov_Auto!$E$3:$E1000, Prov_Auto!$A$3:$A1000, $D217, Prov_Auto!$D$3:$D1000,"&gt;="&amp;DATE(N$1,N$2,1),Prov_Auto!$D$3:$D1000, "&lt;="&amp;EOMONTH(DATE(N$1,N$2,1),0)))</f>
        <v/>
      </c>
      <c r="O217" s="48" t="str">
        <f>IF($D217="","", (SUMIFS(Transacoes!$D$3:$D1000,Transacoes!$C$3:$C1000,$D217,Transacoes!$B$3:$B1000,"C", Transacoes!$A$3:$A1000, "&lt;"&amp;EOMONTH(DATE(O$1,O$2,1),0))-SUMIFS(Transacoes!$D$3:$D1000,Transacoes!$C$3:$C1000,$D217,Transacoes!$B$3:$B1000,"V", Transacoes!$A$3:$A1000, "&lt;"&amp;EOMONTH(DATE(O$1,O$2,1),0)))*SUMIFS(Prov_Auto!$E$3:$E1000, Prov_Auto!$A$3:$A1000, $D217, Prov_Auto!$D$3:$D1000,"&gt;="&amp;DATE(O$1,O$2,1),Prov_Auto!$D$3:$D1000, "&lt;="&amp;EOMONTH(DATE(O$1,O$2,1),0)))</f>
        <v/>
      </c>
      <c r="P217" s="48" t="str">
        <f>IF($D217="","", (SUMIFS(Transacoes!$D$3:$D1000,Transacoes!$C$3:$C1000,$D217,Transacoes!$B$3:$B1000,"C", Transacoes!$A$3:$A1000, "&lt;"&amp;EOMONTH(DATE(P$1,P$2,1),0))-SUMIFS(Transacoes!$D$3:$D1000,Transacoes!$C$3:$C1000,$D217,Transacoes!$B$3:$B1000,"V", Transacoes!$A$3:$A1000, "&lt;"&amp;EOMONTH(DATE(P$1,P$2,1),0)))*SUMIFS(Prov_Auto!$E$3:$E1000, Prov_Auto!$A$3:$A1000, $D217, Prov_Auto!$D$3:$D1000,"&gt;="&amp;DATE(P$1,P$2,1),Prov_Auto!$D$3:$D1000, "&lt;="&amp;EOMONTH(DATE(P$1,P$2,1),0)))</f>
        <v/>
      </c>
      <c r="Q217" s="48" t="str">
        <f>IF($D217="","", (SUMIFS(Transacoes!$D$3:$D1000,Transacoes!$C$3:$C1000,$D217,Transacoes!$B$3:$B1000,"C", Transacoes!$A$3:$A1000, "&lt;"&amp;EOMONTH(DATE(Q$1,Q$2,1),0))-SUMIFS(Transacoes!$D$3:$D1000,Transacoes!$C$3:$C1000,$D217,Transacoes!$B$3:$B1000,"V", Transacoes!$A$3:$A1000, "&lt;"&amp;EOMONTH(DATE(Q$1,Q$2,1),0)))*SUMIFS(Prov_Auto!$E$3:$E1000, Prov_Auto!$A$3:$A1000, $D217, Prov_Auto!$D$3:$D1000,"&gt;="&amp;DATE(Q$1,Q$2,1),Prov_Auto!$D$3:$D1000, "&lt;="&amp;EOMONTH(DATE(Q$1,Q$2,1),0)))</f>
        <v/>
      </c>
      <c r="R217" s="47"/>
    </row>
    <row r="218">
      <c r="A218" s="47"/>
      <c r="B218" s="47"/>
      <c r="C218" s="47"/>
      <c r="D218" s="87"/>
      <c r="E218" s="48" t="str">
        <f>IF($D218="","", (SUMIFS(Transacoes!$D$3:$D1000,Transacoes!$C$3:$C1000,$D218,Transacoes!$B$3:$B1000,"C", Transacoes!$A$3:$A1000, "&lt;"&amp;EOMONTH(DATE(E$1,E$2,1),0))-SUMIFS(Transacoes!$D$3:$D1000,Transacoes!$C$3:$C1000,$D218,Transacoes!$B$3:$B1000,"V", Transacoes!$A$3:$A1000, "&lt;"&amp;EOMONTH(DATE(E$1,E$2,1),0)))*SUMIFS(Prov_Auto!$E$3:$E1000, Prov_Auto!$A$3:$A1000, $D218, Prov_Auto!$D$3:$D1000,"&gt;="&amp;DATE(E$1,E$2,1),Prov_Auto!$D$3:$D1000, "&lt;="&amp;EOMONTH(DATE(E$1,E$2,1),0)))</f>
        <v/>
      </c>
      <c r="F218" s="48" t="str">
        <f>IF($D218="","", (SUMIFS(Transacoes!$D$3:$D1000,Transacoes!$C$3:$C1000,$D218,Transacoes!$B$3:$B1000,"C", Transacoes!$A$3:$A1000, "&lt;"&amp;EOMONTH(DATE(F$1,F$2,1),0))-SUMIFS(Transacoes!$D$3:$D1000,Transacoes!$C$3:$C1000,$D218,Transacoes!$B$3:$B1000,"V", Transacoes!$A$3:$A1000, "&lt;"&amp;EOMONTH(DATE(F$1,F$2,1),0)))*SUMIFS(Prov_Auto!$E$3:$E1000, Prov_Auto!$A$3:$A1000, $D218, Prov_Auto!$D$3:$D1000,"&gt;="&amp;DATE(F$1,F$2,1),Prov_Auto!$D$3:$D1000, "&lt;="&amp;EOMONTH(DATE(F$1,F$2,1),0)))</f>
        <v/>
      </c>
      <c r="G218" s="48" t="str">
        <f>IF($D218="","", (SUMIFS(Transacoes!$D$3:$D1000,Transacoes!$C$3:$C1000,$D218,Transacoes!$B$3:$B1000,"C", Transacoes!$A$3:$A1000, "&lt;"&amp;EOMONTH(DATE(G$1,G$2,1),0))-SUMIFS(Transacoes!$D$3:$D1000,Transacoes!$C$3:$C1000,$D218,Transacoes!$B$3:$B1000,"V", Transacoes!$A$3:$A1000, "&lt;"&amp;EOMONTH(DATE(G$1,G$2,1),0)))*SUMIFS(Prov_Auto!$E$3:$E1000, Prov_Auto!$A$3:$A1000, $D218, Prov_Auto!$D$3:$D1000,"&gt;="&amp;DATE(G$1,G$2,1),Prov_Auto!$D$3:$D1000, "&lt;="&amp;EOMONTH(DATE(G$1,G$2,1),0)))</f>
        <v/>
      </c>
      <c r="H218" s="48" t="str">
        <f>IF($D218="","", (SUMIFS(Transacoes!$D$3:$D1000,Transacoes!$C$3:$C1000,$D218,Transacoes!$B$3:$B1000,"C", Transacoes!$A$3:$A1000, "&lt;"&amp;EOMONTH(DATE(H$1,H$2,1),0))-SUMIFS(Transacoes!$D$3:$D1000,Transacoes!$C$3:$C1000,$D218,Transacoes!$B$3:$B1000,"V", Transacoes!$A$3:$A1000, "&lt;"&amp;EOMONTH(DATE(H$1,H$2,1),0)))*SUMIFS(Prov_Auto!$E$3:$E1000, Prov_Auto!$A$3:$A1000, $D218, Prov_Auto!$D$3:$D1000,"&gt;="&amp;DATE(H$1,H$2,1),Prov_Auto!$D$3:$D1000, "&lt;="&amp;EOMONTH(DATE(H$1,H$2,1),0)))</f>
        <v/>
      </c>
      <c r="I218" s="48" t="str">
        <f>IF($D218="","", (SUMIFS(Transacoes!$D$3:$D1000,Transacoes!$C$3:$C1000,$D218,Transacoes!$B$3:$B1000,"C", Transacoes!$A$3:$A1000, "&lt;"&amp;EOMONTH(DATE(I$1,I$2,1),0))-SUMIFS(Transacoes!$D$3:$D1000,Transacoes!$C$3:$C1000,$D218,Transacoes!$B$3:$B1000,"V", Transacoes!$A$3:$A1000, "&lt;"&amp;EOMONTH(DATE(I$1,I$2,1),0)))*SUMIFS(Prov_Auto!$E$3:$E1000, Prov_Auto!$A$3:$A1000, $D218, Prov_Auto!$D$3:$D1000,"&gt;="&amp;DATE(I$1,I$2,1),Prov_Auto!$D$3:$D1000, "&lt;="&amp;EOMONTH(DATE(I$1,I$2,1),0)))</f>
        <v/>
      </c>
      <c r="J218" s="48" t="str">
        <f>IF($D218="","", (SUMIFS(Transacoes!$D$3:$D1000,Transacoes!$C$3:$C1000,$D218,Transacoes!$B$3:$B1000,"C", Transacoes!$A$3:$A1000, "&lt;"&amp;EOMONTH(DATE(J$1,J$2,1),0))-SUMIFS(Transacoes!$D$3:$D1000,Transacoes!$C$3:$C1000,$D218,Transacoes!$B$3:$B1000,"V", Transacoes!$A$3:$A1000, "&lt;"&amp;EOMONTH(DATE(J$1,J$2,1),0)))*SUMIFS(Prov_Auto!$E$3:$E1000, Prov_Auto!$A$3:$A1000, $D218, Prov_Auto!$D$3:$D1000,"&gt;="&amp;DATE(J$1,J$2,1),Prov_Auto!$D$3:$D1000, "&lt;="&amp;EOMONTH(DATE(J$1,J$2,1),0)))</f>
        <v/>
      </c>
      <c r="K218" s="48" t="str">
        <f>IF($D218="","", (SUMIFS(Transacoes!$D$3:$D1000,Transacoes!$C$3:$C1000,$D218,Transacoes!$B$3:$B1000,"C", Transacoes!$A$3:$A1000, "&lt;"&amp;EOMONTH(DATE(K$1,K$2,1),0))-SUMIFS(Transacoes!$D$3:$D1000,Transacoes!$C$3:$C1000,$D218,Transacoes!$B$3:$B1000,"V", Transacoes!$A$3:$A1000, "&lt;"&amp;EOMONTH(DATE(K$1,K$2,1),0)))*SUMIFS(Prov_Auto!$E$3:$E1000, Prov_Auto!$A$3:$A1000, $D218, Prov_Auto!$D$3:$D1000,"&gt;="&amp;DATE(K$1,K$2,1),Prov_Auto!$D$3:$D1000, "&lt;="&amp;EOMONTH(DATE(K$1,K$2,1),0)))</f>
        <v/>
      </c>
      <c r="L218" s="48" t="str">
        <f>IF($D218="","", (SUMIFS(Transacoes!$D$3:$D1000,Transacoes!$C$3:$C1000,$D218,Transacoes!$B$3:$B1000,"C", Transacoes!$A$3:$A1000, "&lt;"&amp;EOMONTH(DATE(L$1,L$2,1),0))-SUMIFS(Transacoes!$D$3:$D1000,Transacoes!$C$3:$C1000,$D218,Transacoes!$B$3:$B1000,"V", Transacoes!$A$3:$A1000, "&lt;"&amp;EOMONTH(DATE(L$1,L$2,1),0)))*SUMIFS(Prov_Auto!$E$3:$E1000, Prov_Auto!$A$3:$A1000, $D218, Prov_Auto!$D$3:$D1000,"&gt;="&amp;DATE(L$1,L$2,1),Prov_Auto!$D$3:$D1000, "&lt;="&amp;EOMONTH(DATE(L$1,L$2,1),0)))</f>
        <v/>
      </c>
      <c r="M218" s="48" t="str">
        <f>IF($D218="","", (SUMIFS(Transacoes!$D$3:$D1000,Transacoes!$C$3:$C1000,$D218,Transacoes!$B$3:$B1000,"C", Transacoes!$A$3:$A1000, "&lt;"&amp;EOMONTH(DATE(M$1,M$2,1),0))-SUMIFS(Transacoes!$D$3:$D1000,Transacoes!$C$3:$C1000,$D218,Transacoes!$B$3:$B1000,"V", Transacoes!$A$3:$A1000, "&lt;"&amp;EOMONTH(DATE(M$1,M$2,1),0)))*SUMIFS(Prov_Auto!$E$3:$E1000, Prov_Auto!$A$3:$A1000, $D218, Prov_Auto!$D$3:$D1000,"&gt;="&amp;DATE(M$1,M$2,1),Prov_Auto!$D$3:$D1000, "&lt;="&amp;EOMONTH(DATE(M$1,M$2,1),0)))</f>
        <v/>
      </c>
      <c r="N218" s="48" t="str">
        <f>IF($D218="","", (SUMIFS(Transacoes!$D$3:$D1000,Transacoes!$C$3:$C1000,$D218,Transacoes!$B$3:$B1000,"C", Transacoes!$A$3:$A1000, "&lt;"&amp;EOMONTH(DATE(N$1,N$2,1),0))-SUMIFS(Transacoes!$D$3:$D1000,Transacoes!$C$3:$C1000,$D218,Transacoes!$B$3:$B1000,"V", Transacoes!$A$3:$A1000, "&lt;"&amp;EOMONTH(DATE(N$1,N$2,1),0)))*SUMIFS(Prov_Auto!$E$3:$E1000, Prov_Auto!$A$3:$A1000, $D218, Prov_Auto!$D$3:$D1000,"&gt;="&amp;DATE(N$1,N$2,1),Prov_Auto!$D$3:$D1000, "&lt;="&amp;EOMONTH(DATE(N$1,N$2,1),0)))</f>
        <v/>
      </c>
      <c r="O218" s="48" t="str">
        <f>IF($D218="","", (SUMIFS(Transacoes!$D$3:$D1000,Transacoes!$C$3:$C1000,$D218,Transacoes!$B$3:$B1000,"C", Transacoes!$A$3:$A1000, "&lt;"&amp;EOMONTH(DATE(O$1,O$2,1),0))-SUMIFS(Transacoes!$D$3:$D1000,Transacoes!$C$3:$C1000,$D218,Transacoes!$B$3:$B1000,"V", Transacoes!$A$3:$A1000, "&lt;"&amp;EOMONTH(DATE(O$1,O$2,1),0)))*SUMIFS(Prov_Auto!$E$3:$E1000, Prov_Auto!$A$3:$A1000, $D218, Prov_Auto!$D$3:$D1000,"&gt;="&amp;DATE(O$1,O$2,1),Prov_Auto!$D$3:$D1000, "&lt;="&amp;EOMONTH(DATE(O$1,O$2,1),0)))</f>
        <v/>
      </c>
      <c r="P218" s="48" t="str">
        <f>IF($D218="","", (SUMIFS(Transacoes!$D$3:$D1000,Transacoes!$C$3:$C1000,$D218,Transacoes!$B$3:$B1000,"C", Transacoes!$A$3:$A1000, "&lt;"&amp;EOMONTH(DATE(P$1,P$2,1),0))-SUMIFS(Transacoes!$D$3:$D1000,Transacoes!$C$3:$C1000,$D218,Transacoes!$B$3:$B1000,"V", Transacoes!$A$3:$A1000, "&lt;"&amp;EOMONTH(DATE(P$1,P$2,1),0)))*SUMIFS(Prov_Auto!$E$3:$E1000, Prov_Auto!$A$3:$A1000, $D218, Prov_Auto!$D$3:$D1000,"&gt;="&amp;DATE(P$1,P$2,1),Prov_Auto!$D$3:$D1000, "&lt;="&amp;EOMONTH(DATE(P$1,P$2,1),0)))</f>
        <v/>
      </c>
      <c r="Q218" s="48" t="str">
        <f>IF($D218="","", (SUMIFS(Transacoes!$D$3:$D1000,Transacoes!$C$3:$C1000,$D218,Transacoes!$B$3:$B1000,"C", Transacoes!$A$3:$A1000, "&lt;"&amp;EOMONTH(DATE(Q$1,Q$2,1),0))-SUMIFS(Transacoes!$D$3:$D1000,Transacoes!$C$3:$C1000,$D218,Transacoes!$B$3:$B1000,"V", Transacoes!$A$3:$A1000, "&lt;"&amp;EOMONTH(DATE(Q$1,Q$2,1),0)))*SUMIFS(Prov_Auto!$E$3:$E1000, Prov_Auto!$A$3:$A1000, $D218, Prov_Auto!$D$3:$D1000,"&gt;="&amp;DATE(Q$1,Q$2,1),Prov_Auto!$D$3:$D1000, "&lt;="&amp;EOMONTH(DATE(Q$1,Q$2,1),0)))</f>
        <v/>
      </c>
      <c r="R218" s="47"/>
    </row>
    <row r="219">
      <c r="A219" s="47"/>
      <c r="B219" s="47"/>
      <c r="C219" s="47"/>
      <c r="D219" s="87"/>
      <c r="E219" s="48" t="str">
        <f>IF($D219="","", (SUMIFS(Transacoes!$D$3:$D1000,Transacoes!$C$3:$C1000,$D219,Transacoes!$B$3:$B1000,"C", Transacoes!$A$3:$A1000, "&lt;"&amp;EOMONTH(DATE(E$1,E$2,1),0))-SUMIFS(Transacoes!$D$3:$D1000,Transacoes!$C$3:$C1000,$D219,Transacoes!$B$3:$B1000,"V", Transacoes!$A$3:$A1000, "&lt;"&amp;EOMONTH(DATE(E$1,E$2,1),0)))*SUMIFS(Prov_Auto!$E$3:$E1000, Prov_Auto!$A$3:$A1000, $D219, Prov_Auto!$D$3:$D1000,"&gt;="&amp;DATE(E$1,E$2,1),Prov_Auto!$D$3:$D1000, "&lt;="&amp;EOMONTH(DATE(E$1,E$2,1),0)))</f>
        <v/>
      </c>
      <c r="F219" s="48" t="str">
        <f>IF($D219="","", (SUMIFS(Transacoes!$D$3:$D1000,Transacoes!$C$3:$C1000,$D219,Transacoes!$B$3:$B1000,"C", Transacoes!$A$3:$A1000, "&lt;"&amp;EOMONTH(DATE(F$1,F$2,1),0))-SUMIFS(Transacoes!$D$3:$D1000,Transacoes!$C$3:$C1000,$D219,Transacoes!$B$3:$B1000,"V", Transacoes!$A$3:$A1000, "&lt;"&amp;EOMONTH(DATE(F$1,F$2,1),0)))*SUMIFS(Prov_Auto!$E$3:$E1000, Prov_Auto!$A$3:$A1000, $D219, Prov_Auto!$D$3:$D1000,"&gt;="&amp;DATE(F$1,F$2,1),Prov_Auto!$D$3:$D1000, "&lt;="&amp;EOMONTH(DATE(F$1,F$2,1),0)))</f>
        <v/>
      </c>
      <c r="G219" s="48" t="str">
        <f>IF($D219="","", (SUMIFS(Transacoes!$D$3:$D1000,Transacoes!$C$3:$C1000,$D219,Transacoes!$B$3:$B1000,"C", Transacoes!$A$3:$A1000, "&lt;"&amp;EOMONTH(DATE(G$1,G$2,1),0))-SUMIFS(Transacoes!$D$3:$D1000,Transacoes!$C$3:$C1000,$D219,Transacoes!$B$3:$B1000,"V", Transacoes!$A$3:$A1000, "&lt;"&amp;EOMONTH(DATE(G$1,G$2,1),0)))*SUMIFS(Prov_Auto!$E$3:$E1000, Prov_Auto!$A$3:$A1000, $D219, Prov_Auto!$D$3:$D1000,"&gt;="&amp;DATE(G$1,G$2,1),Prov_Auto!$D$3:$D1000, "&lt;="&amp;EOMONTH(DATE(G$1,G$2,1),0)))</f>
        <v/>
      </c>
      <c r="H219" s="48" t="str">
        <f>IF($D219="","", (SUMIFS(Transacoes!$D$3:$D1000,Transacoes!$C$3:$C1000,$D219,Transacoes!$B$3:$B1000,"C", Transacoes!$A$3:$A1000, "&lt;"&amp;EOMONTH(DATE(H$1,H$2,1),0))-SUMIFS(Transacoes!$D$3:$D1000,Transacoes!$C$3:$C1000,$D219,Transacoes!$B$3:$B1000,"V", Transacoes!$A$3:$A1000, "&lt;"&amp;EOMONTH(DATE(H$1,H$2,1),0)))*SUMIFS(Prov_Auto!$E$3:$E1000, Prov_Auto!$A$3:$A1000, $D219, Prov_Auto!$D$3:$D1000,"&gt;="&amp;DATE(H$1,H$2,1),Prov_Auto!$D$3:$D1000, "&lt;="&amp;EOMONTH(DATE(H$1,H$2,1),0)))</f>
        <v/>
      </c>
      <c r="I219" s="48" t="str">
        <f>IF($D219="","", (SUMIFS(Transacoes!$D$3:$D1000,Transacoes!$C$3:$C1000,$D219,Transacoes!$B$3:$B1000,"C", Transacoes!$A$3:$A1000, "&lt;"&amp;EOMONTH(DATE(I$1,I$2,1),0))-SUMIFS(Transacoes!$D$3:$D1000,Transacoes!$C$3:$C1000,$D219,Transacoes!$B$3:$B1000,"V", Transacoes!$A$3:$A1000, "&lt;"&amp;EOMONTH(DATE(I$1,I$2,1),0)))*SUMIFS(Prov_Auto!$E$3:$E1000, Prov_Auto!$A$3:$A1000, $D219, Prov_Auto!$D$3:$D1000,"&gt;="&amp;DATE(I$1,I$2,1),Prov_Auto!$D$3:$D1000, "&lt;="&amp;EOMONTH(DATE(I$1,I$2,1),0)))</f>
        <v/>
      </c>
      <c r="J219" s="48" t="str">
        <f>IF($D219="","", (SUMIFS(Transacoes!$D$3:$D1000,Transacoes!$C$3:$C1000,$D219,Transacoes!$B$3:$B1000,"C", Transacoes!$A$3:$A1000, "&lt;"&amp;EOMONTH(DATE(J$1,J$2,1),0))-SUMIFS(Transacoes!$D$3:$D1000,Transacoes!$C$3:$C1000,$D219,Transacoes!$B$3:$B1000,"V", Transacoes!$A$3:$A1000, "&lt;"&amp;EOMONTH(DATE(J$1,J$2,1),0)))*SUMIFS(Prov_Auto!$E$3:$E1000, Prov_Auto!$A$3:$A1000, $D219, Prov_Auto!$D$3:$D1000,"&gt;="&amp;DATE(J$1,J$2,1),Prov_Auto!$D$3:$D1000, "&lt;="&amp;EOMONTH(DATE(J$1,J$2,1),0)))</f>
        <v/>
      </c>
      <c r="K219" s="48" t="str">
        <f>IF($D219="","", (SUMIFS(Transacoes!$D$3:$D1000,Transacoes!$C$3:$C1000,$D219,Transacoes!$B$3:$B1000,"C", Transacoes!$A$3:$A1000, "&lt;"&amp;EOMONTH(DATE(K$1,K$2,1),0))-SUMIFS(Transacoes!$D$3:$D1000,Transacoes!$C$3:$C1000,$D219,Transacoes!$B$3:$B1000,"V", Transacoes!$A$3:$A1000, "&lt;"&amp;EOMONTH(DATE(K$1,K$2,1),0)))*SUMIFS(Prov_Auto!$E$3:$E1000, Prov_Auto!$A$3:$A1000, $D219, Prov_Auto!$D$3:$D1000,"&gt;="&amp;DATE(K$1,K$2,1),Prov_Auto!$D$3:$D1000, "&lt;="&amp;EOMONTH(DATE(K$1,K$2,1),0)))</f>
        <v/>
      </c>
      <c r="L219" s="48" t="str">
        <f>IF($D219="","", (SUMIFS(Transacoes!$D$3:$D1000,Transacoes!$C$3:$C1000,$D219,Transacoes!$B$3:$B1000,"C", Transacoes!$A$3:$A1000, "&lt;"&amp;EOMONTH(DATE(L$1,L$2,1),0))-SUMIFS(Transacoes!$D$3:$D1000,Transacoes!$C$3:$C1000,$D219,Transacoes!$B$3:$B1000,"V", Transacoes!$A$3:$A1000, "&lt;"&amp;EOMONTH(DATE(L$1,L$2,1),0)))*SUMIFS(Prov_Auto!$E$3:$E1000, Prov_Auto!$A$3:$A1000, $D219, Prov_Auto!$D$3:$D1000,"&gt;="&amp;DATE(L$1,L$2,1),Prov_Auto!$D$3:$D1000, "&lt;="&amp;EOMONTH(DATE(L$1,L$2,1),0)))</f>
        <v/>
      </c>
      <c r="M219" s="48" t="str">
        <f>IF($D219="","", (SUMIFS(Transacoes!$D$3:$D1000,Transacoes!$C$3:$C1000,$D219,Transacoes!$B$3:$B1000,"C", Transacoes!$A$3:$A1000, "&lt;"&amp;EOMONTH(DATE(M$1,M$2,1),0))-SUMIFS(Transacoes!$D$3:$D1000,Transacoes!$C$3:$C1000,$D219,Transacoes!$B$3:$B1000,"V", Transacoes!$A$3:$A1000, "&lt;"&amp;EOMONTH(DATE(M$1,M$2,1),0)))*SUMIFS(Prov_Auto!$E$3:$E1000, Prov_Auto!$A$3:$A1000, $D219, Prov_Auto!$D$3:$D1000,"&gt;="&amp;DATE(M$1,M$2,1),Prov_Auto!$D$3:$D1000, "&lt;="&amp;EOMONTH(DATE(M$1,M$2,1),0)))</f>
        <v/>
      </c>
      <c r="N219" s="48" t="str">
        <f>IF($D219="","", (SUMIFS(Transacoes!$D$3:$D1000,Transacoes!$C$3:$C1000,$D219,Transacoes!$B$3:$B1000,"C", Transacoes!$A$3:$A1000, "&lt;"&amp;EOMONTH(DATE(N$1,N$2,1),0))-SUMIFS(Transacoes!$D$3:$D1000,Transacoes!$C$3:$C1000,$D219,Transacoes!$B$3:$B1000,"V", Transacoes!$A$3:$A1000, "&lt;"&amp;EOMONTH(DATE(N$1,N$2,1),0)))*SUMIFS(Prov_Auto!$E$3:$E1000, Prov_Auto!$A$3:$A1000, $D219, Prov_Auto!$D$3:$D1000,"&gt;="&amp;DATE(N$1,N$2,1),Prov_Auto!$D$3:$D1000, "&lt;="&amp;EOMONTH(DATE(N$1,N$2,1),0)))</f>
        <v/>
      </c>
      <c r="O219" s="48" t="str">
        <f>IF($D219="","", (SUMIFS(Transacoes!$D$3:$D1000,Transacoes!$C$3:$C1000,$D219,Transacoes!$B$3:$B1000,"C", Transacoes!$A$3:$A1000, "&lt;"&amp;EOMONTH(DATE(O$1,O$2,1),0))-SUMIFS(Transacoes!$D$3:$D1000,Transacoes!$C$3:$C1000,$D219,Transacoes!$B$3:$B1000,"V", Transacoes!$A$3:$A1000, "&lt;"&amp;EOMONTH(DATE(O$1,O$2,1),0)))*SUMIFS(Prov_Auto!$E$3:$E1000, Prov_Auto!$A$3:$A1000, $D219, Prov_Auto!$D$3:$D1000,"&gt;="&amp;DATE(O$1,O$2,1),Prov_Auto!$D$3:$D1000, "&lt;="&amp;EOMONTH(DATE(O$1,O$2,1),0)))</f>
        <v/>
      </c>
      <c r="P219" s="48" t="str">
        <f>IF($D219="","", (SUMIFS(Transacoes!$D$3:$D1000,Transacoes!$C$3:$C1000,$D219,Transacoes!$B$3:$B1000,"C", Transacoes!$A$3:$A1000, "&lt;"&amp;EOMONTH(DATE(P$1,P$2,1),0))-SUMIFS(Transacoes!$D$3:$D1000,Transacoes!$C$3:$C1000,$D219,Transacoes!$B$3:$B1000,"V", Transacoes!$A$3:$A1000, "&lt;"&amp;EOMONTH(DATE(P$1,P$2,1),0)))*SUMIFS(Prov_Auto!$E$3:$E1000, Prov_Auto!$A$3:$A1000, $D219, Prov_Auto!$D$3:$D1000,"&gt;="&amp;DATE(P$1,P$2,1),Prov_Auto!$D$3:$D1000, "&lt;="&amp;EOMONTH(DATE(P$1,P$2,1),0)))</f>
        <v/>
      </c>
      <c r="Q219" s="48" t="str">
        <f>IF($D219="","", (SUMIFS(Transacoes!$D$3:$D1000,Transacoes!$C$3:$C1000,$D219,Transacoes!$B$3:$B1000,"C", Transacoes!$A$3:$A1000, "&lt;"&amp;EOMONTH(DATE(Q$1,Q$2,1),0))-SUMIFS(Transacoes!$D$3:$D1000,Transacoes!$C$3:$C1000,$D219,Transacoes!$B$3:$B1000,"V", Transacoes!$A$3:$A1000, "&lt;"&amp;EOMONTH(DATE(Q$1,Q$2,1),0)))*SUMIFS(Prov_Auto!$E$3:$E1000, Prov_Auto!$A$3:$A1000, $D219, Prov_Auto!$D$3:$D1000,"&gt;="&amp;DATE(Q$1,Q$2,1),Prov_Auto!$D$3:$D1000, "&lt;="&amp;EOMONTH(DATE(Q$1,Q$2,1),0)))</f>
        <v/>
      </c>
      <c r="R219" s="47"/>
    </row>
    <row r="220">
      <c r="A220" s="47"/>
      <c r="B220" s="47"/>
      <c r="C220" s="47"/>
      <c r="D220" s="87"/>
      <c r="E220" s="48" t="str">
        <f>IF($D220="","", (SUMIFS(Transacoes!$D$3:$D1000,Transacoes!$C$3:$C1000,$D220,Transacoes!$B$3:$B1000,"C", Transacoes!$A$3:$A1000, "&lt;"&amp;EOMONTH(DATE(E$1,E$2,1),0))-SUMIFS(Transacoes!$D$3:$D1000,Transacoes!$C$3:$C1000,$D220,Transacoes!$B$3:$B1000,"V", Transacoes!$A$3:$A1000, "&lt;"&amp;EOMONTH(DATE(E$1,E$2,1),0)))*SUMIFS(Prov_Auto!$E$3:$E1000, Prov_Auto!$A$3:$A1000, $D220, Prov_Auto!$D$3:$D1000,"&gt;="&amp;DATE(E$1,E$2,1),Prov_Auto!$D$3:$D1000, "&lt;="&amp;EOMONTH(DATE(E$1,E$2,1),0)))</f>
        <v/>
      </c>
      <c r="F220" s="48" t="str">
        <f>IF($D220="","", (SUMIFS(Transacoes!$D$3:$D1000,Transacoes!$C$3:$C1000,$D220,Transacoes!$B$3:$B1000,"C", Transacoes!$A$3:$A1000, "&lt;"&amp;EOMONTH(DATE(F$1,F$2,1),0))-SUMIFS(Transacoes!$D$3:$D1000,Transacoes!$C$3:$C1000,$D220,Transacoes!$B$3:$B1000,"V", Transacoes!$A$3:$A1000, "&lt;"&amp;EOMONTH(DATE(F$1,F$2,1),0)))*SUMIFS(Prov_Auto!$E$3:$E1000, Prov_Auto!$A$3:$A1000, $D220, Prov_Auto!$D$3:$D1000,"&gt;="&amp;DATE(F$1,F$2,1),Prov_Auto!$D$3:$D1000, "&lt;="&amp;EOMONTH(DATE(F$1,F$2,1),0)))</f>
        <v/>
      </c>
      <c r="G220" s="48" t="str">
        <f>IF($D220="","", (SUMIFS(Transacoes!$D$3:$D1000,Transacoes!$C$3:$C1000,$D220,Transacoes!$B$3:$B1000,"C", Transacoes!$A$3:$A1000, "&lt;"&amp;EOMONTH(DATE(G$1,G$2,1),0))-SUMIFS(Transacoes!$D$3:$D1000,Transacoes!$C$3:$C1000,$D220,Transacoes!$B$3:$B1000,"V", Transacoes!$A$3:$A1000, "&lt;"&amp;EOMONTH(DATE(G$1,G$2,1),0)))*SUMIFS(Prov_Auto!$E$3:$E1000, Prov_Auto!$A$3:$A1000, $D220, Prov_Auto!$D$3:$D1000,"&gt;="&amp;DATE(G$1,G$2,1),Prov_Auto!$D$3:$D1000, "&lt;="&amp;EOMONTH(DATE(G$1,G$2,1),0)))</f>
        <v/>
      </c>
      <c r="H220" s="48" t="str">
        <f>IF($D220="","", (SUMIFS(Transacoes!$D$3:$D1000,Transacoes!$C$3:$C1000,$D220,Transacoes!$B$3:$B1000,"C", Transacoes!$A$3:$A1000, "&lt;"&amp;EOMONTH(DATE(H$1,H$2,1),0))-SUMIFS(Transacoes!$D$3:$D1000,Transacoes!$C$3:$C1000,$D220,Transacoes!$B$3:$B1000,"V", Transacoes!$A$3:$A1000, "&lt;"&amp;EOMONTH(DATE(H$1,H$2,1),0)))*SUMIFS(Prov_Auto!$E$3:$E1000, Prov_Auto!$A$3:$A1000, $D220, Prov_Auto!$D$3:$D1000,"&gt;="&amp;DATE(H$1,H$2,1),Prov_Auto!$D$3:$D1000, "&lt;="&amp;EOMONTH(DATE(H$1,H$2,1),0)))</f>
        <v/>
      </c>
      <c r="I220" s="48" t="str">
        <f>IF($D220="","", (SUMIFS(Transacoes!$D$3:$D1000,Transacoes!$C$3:$C1000,$D220,Transacoes!$B$3:$B1000,"C", Transacoes!$A$3:$A1000, "&lt;"&amp;EOMONTH(DATE(I$1,I$2,1),0))-SUMIFS(Transacoes!$D$3:$D1000,Transacoes!$C$3:$C1000,$D220,Transacoes!$B$3:$B1000,"V", Transacoes!$A$3:$A1000, "&lt;"&amp;EOMONTH(DATE(I$1,I$2,1),0)))*SUMIFS(Prov_Auto!$E$3:$E1000, Prov_Auto!$A$3:$A1000, $D220, Prov_Auto!$D$3:$D1000,"&gt;="&amp;DATE(I$1,I$2,1),Prov_Auto!$D$3:$D1000, "&lt;="&amp;EOMONTH(DATE(I$1,I$2,1),0)))</f>
        <v/>
      </c>
      <c r="J220" s="48" t="str">
        <f>IF($D220="","", (SUMIFS(Transacoes!$D$3:$D1000,Transacoes!$C$3:$C1000,$D220,Transacoes!$B$3:$B1000,"C", Transacoes!$A$3:$A1000, "&lt;"&amp;EOMONTH(DATE(J$1,J$2,1),0))-SUMIFS(Transacoes!$D$3:$D1000,Transacoes!$C$3:$C1000,$D220,Transacoes!$B$3:$B1000,"V", Transacoes!$A$3:$A1000, "&lt;"&amp;EOMONTH(DATE(J$1,J$2,1),0)))*SUMIFS(Prov_Auto!$E$3:$E1000, Prov_Auto!$A$3:$A1000, $D220, Prov_Auto!$D$3:$D1000,"&gt;="&amp;DATE(J$1,J$2,1),Prov_Auto!$D$3:$D1000, "&lt;="&amp;EOMONTH(DATE(J$1,J$2,1),0)))</f>
        <v/>
      </c>
      <c r="K220" s="48" t="str">
        <f>IF($D220="","", (SUMIFS(Transacoes!$D$3:$D1000,Transacoes!$C$3:$C1000,$D220,Transacoes!$B$3:$B1000,"C", Transacoes!$A$3:$A1000, "&lt;"&amp;EOMONTH(DATE(K$1,K$2,1),0))-SUMIFS(Transacoes!$D$3:$D1000,Transacoes!$C$3:$C1000,$D220,Transacoes!$B$3:$B1000,"V", Transacoes!$A$3:$A1000, "&lt;"&amp;EOMONTH(DATE(K$1,K$2,1),0)))*SUMIFS(Prov_Auto!$E$3:$E1000, Prov_Auto!$A$3:$A1000, $D220, Prov_Auto!$D$3:$D1000,"&gt;="&amp;DATE(K$1,K$2,1),Prov_Auto!$D$3:$D1000, "&lt;="&amp;EOMONTH(DATE(K$1,K$2,1),0)))</f>
        <v/>
      </c>
      <c r="L220" s="48" t="str">
        <f>IF($D220="","", (SUMIFS(Transacoes!$D$3:$D1000,Transacoes!$C$3:$C1000,$D220,Transacoes!$B$3:$B1000,"C", Transacoes!$A$3:$A1000, "&lt;"&amp;EOMONTH(DATE(L$1,L$2,1),0))-SUMIFS(Transacoes!$D$3:$D1000,Transacoes!$C$3:$C1000,$D220,Transacoes!$B$3:$B1000,"V", Transacoes!$A$3:$A1000, "&lt;"&amp;EOMONTH(DATE(L$1,L$2,1),0)))*SUMIFS(Prov_Auto!$E$3:$E1000, Prov_Auto!$A$3:$A1000, $D220, Prov_Auto!$D$3:$D1000,"&gt;="&amp;DATE(L$1,L$2,1),Prov_Auto!$D$3:$D1000, "&lt;="&amp;EOMONTH(DATE(L$1,L$2,1),0)))</f>
        <v/>
      </c>
      <c r="M220" s="48" t="str">
        <f>IF($D220="","", (SUMIFS(Transacoes!$D$3:$D1000,Transacoes!$C$3:$C1000,$D220,Transacoes!$B$3:$B1000,"C", Transacoes!$A$3:$A1000, "&lt;"&amp;EOMONTH(DATE(M$1,M$2,1),0))-SUMIFS(Transacoes!$D$3:$D1000,Transacoes!$C$3:$C1000,$D220,Transacoes!$B$3:$B1000,"V", Transacoes!$A$3:$A1000, "&lt;"&amp;EOMONTH(DATE(M$1,M$2,1),0)))*SUMIFS(Prov_Auto!$E$3:$E1000, Prov_Auto!$A$3:$A1000, $D220, Prov_Auto!$D$3:$D1000,"&gt;="&amp;DATE(M$1,M$2,1),Prov_Auto!$D$3:$D1000, "&lt;="&amp;EOMONTH(DATE(M$1,M$2,1),0)))</f>
        <v/>
      </c>
      <c r="N220" s="48" t="str">
        <f>IF($D220="","", (SUMIFS(Transacoes!$D$3:$D1000,Transacoes!$C$3:$C1000,$D220,Transacoes!$B$3:$B1000,"C", Transacoes!$A$3:$A1000, "&lt;"&amp;EOMONTH(DATE(N$1,N$2,1),0))-SUMIFS(Transacoes!$D$3:$D1000,Transacoes!$C$3:$C1000,$D220,Transacoes!$B$3:$B1000,"V", Transacoes!$A$3:$A1000, "&lt;"&amp;EOMONTH(DATE(N$1,N$2,1),0)))*SUMIFS(Prov_Auto!$E$3:$E1000, Prov_Auto!$A$3:$A1000, $D220, Prov_Auto!$D$3:$D1000,"&gt;="&amp;DATE(N$1,N$2,1),Prov_Auto!$D$3:$D1000, "&lt;="&amp;EOMONTH(DATE(N$1,N$2,1),0)))</f>
        <v/>
      </c>
      <c r="O220" s="48" t="str">
        <f>IF($D220="","", (SUMIFS(Transacoes!$D$3:$D1000,Transacoes!$C$3:$C1000,$D220,Transacoes!$B$3:$B1000,"C", Transacoes!$A$3:$A1000, "&lt;"&amp;EOMONTH(DATE(O$1,O$2,1),0))-SUMIFS(Transacoes!$D$3:$D1000,Transacoes!$C$3:$C1000,$D220,Transacoes!$B$3:$B1000,"V", Transacoes!$A$3:$A1000, "&lt;"&amp;EOMONTH(DATE(O$1,O$2,1),0)))*SUMIFS(Prov_Auto!$E$3:$E1000, Prov_Auto!$A$3:$A1000, $D220, Prov_Auto!$D$3:$D1000,"&gt;="&amp;DATE(O$1,O$2,1),Prov_Auto!$D$3:$D1000, "&lt;="&amp;EOMONTH(DATE(O$1,O$2,1),0)))</f>
        <v/>
      </c>
      <c r="P220" s="48" t="str">
        <f>IF($D220="","", (SUMIFS(Transacoes!$D$3:$D1000,Transacoes!$C$3:$C1000,$D220,Transacoes!$B$3:$B1000,"C", Transacoes!$A$3:$A1000, "&lt;"&amp;EOMONTH(DATE(P$1,P$2,1),0))-SUMIFS(Transacoes!$D$3:$D1000,Transacoes!$C$3:$C1000,$D220,Transacoes!$B$3:$B1000,"V", Transacoes!$A$3:$A1000, "&lt;"&amp;EOMONTH(DATE(P$1,P$2,1),0)))*SUMIFS(Prov_Auto!$E$3:$E1000, Prov_Auto!$A$3:$A1000, $D220, Prov_Auto!$D$3:$D1000,"&gt;="&amp;DATE(P$1,P$2,1),Prov_Auto!$D$3:$D1000, "&lt;="&amp;EOMONTH(DATE(P$1,P$2,1),0)))</f>
        <v/>
      </c>
      <c r="Q220" s="48" t="str">
        <f>IF($D220="","", (SUMIFS(Transacoes!$D$3:$D1000,Transacoes!$C$3:$C1000,$D220,Transacoes!$B$3:$B1000,"C", Transacoes!$A$3:$A1000, "&lt;"&amp;EOMONTH(DATE(Q$1,Q$2,1),0))-SUMIFS(Transacoes!$D$3:$D1000,Transacoes!$C$3:$C1000,$D220,Transacoes!$B$3:$B1000,"V", Transacoes!$A$3:$A1000, "&lt;"&amp;EOMONTH(DATE(Q$1,Q$2,1),0)))*SUMIFS(Prov_Auto!$E$3:$E1000, Prov_Auto!$A$3:$A1000, $D220, Prov_Auto!$D$3:$D1000,"&gt;="&amp;DATE(Q$1,Q$2,1),Prov_Auto!$D$3:$D1000, "&lt;="&amp;EOMONTH(DATE(Q$1,Q$2,1),0)))</f>
        <v/>
      </c>
      <c r="R220" s="47"/>
    </row>
    <row r="221">
      <c r="A221" s="47"/>
      <c r="B221" s="47"/>
      <c r="C221" s="47"/>
      <c r="D221" s="87"/>
      <c r="E221" s="48" t="str">
        <f>IF($D221="","", (SUMIFS(Transacoes!$D$3:$D1000,Transacoes!$C$3:$C1000,$D221,Transacoes!$B$3:$B1000,"C", Transacoes!$A$3:$A1000, "&lt;"&amp;EOMONTH(DATE(E$1,E$2,1),0))-SUMIFS(Transacoes!$D$3:$D1000,Transacoes!$C$3:$C1000,$D221,Transacoes!$B$3:$B1000,"V", Transacoes!$A$3:$A1000, "&lt;"&amp;EOMONTH(DATE(E$1,E$2,1),0)))*SUMIFS(Prov_Auto!$E$3:$E1000, Prov_Auto!$A$3:$A1000, $D221, Prov_Auto!$D$3:$D1000,"&gt;="&amp;DATE(E$1,E$2,1),Prov_Auto!$D$3:$D1000, "&lt;="&amp;EOMONTH(DATE(E$1,E$2,1),0)))</f>
        <v/>
      </c>
      <c r="F221" s="48" t="str">
        <f>IF($D221="","", (SUMIFS(Transacoes!$D$3:$D1000,Transacoes!$C$3:$C1000,$D221,Transacoes!$B$3:$B1000,"C", Transacoes!$A$3:$A1000, "&lt;"&amp;EOMONTH(DATE(F$1,F$2,1),0))-SUMIFS(Transacoes!$D$3:$D1000,Transacoes!$C$3:$C1000,$D221,Transacoes!$B$3:$B1000,"V", Transacoes!$A$3:$A1000, "&lt;"&amp;EOMONTH(DATE(F$1,F$2,1),0)))*SUMIFS(Prov_Auto!$E$3:$E1000, Prov_Auto!$A$3:$A1000, $D221, Prov_Auto!$D$3:$D1000,"&gt;="&amp;DATE(F$1,F$2,1),Prov_Auto!$D$3:$D1000, "&lt;="&amp;EOMONTH(DATE(F$1,F$2,1),0)))</f>
        <v/>
      </c>
      <c r="G221" s="48" t="str">
        <f>IF($D221="","", (SUMIFS(Transacoes!$D$3:$D1000,Transacoes!$C$3:$C1000,$D221,Transacoes!$B$3:$B1000,"C", Transacoes!$A$3:$A1000, "&lt;"&amp;EOMONTH(DATE(G$1,G$2,1),0))-SUMIFS(Transacoes!$D$3:$D1000,Transacoes!$C$3:$C1000,$D221,Transacoes!$B$3:$B1000,"V", Transacoes!$A$3:$A1000, "&lt;"&amp;EOMONTH(DATE(G$1,G$2,1),0)))*SUMIFS(Prov_Auto!$E$3:$E1000, Prov_Auto!$A$3:$A1000, $D221, Prov_Auto!$D$3:$D1000,"&gt;="&amp;DATE(G$1,G$2,1),Prov_Auto!$D$3:$D1000, "&lt;="&amp;EOMONTH(DATE(G$1,G$2,1),0)))</f>
        <v/>
      </c>
      <c r="H221" s="48" t="str">
        <f>IF($D221="","", (SUMIFS(Transacoes!$D$3:$D1000,Transacoes!$C$3:$C1000,$D221,Transacoes!$B$3:$B1000,"C", Transacoes!$A$3:$A1000, "&lt;"&amp;EOMONTH(DATE(H$1,H$2,1),0))-SUMIFS(Transacoes!$D$3:$D1000,Transacoes!$C$3:$C1000,$D221,Transacoes!$B$3:$B1000,"V", Transacoes!$A$3:$A1000, "&lt;"&amp;EOMONTH(DATE(H$1,H$2,1),0)))*SUMIFS(Prov_Auto!$E$3:$E1000, Prov_Auto!$A$3:$A1000, $D221, Prov_Auto!$D$3:$D1000,"&gt;="&amp;DATE(H$1,H$2,1),Prov_Auto!$D$3:$D1000, "&lt;="&amp;EOMONTH(DATE(H$1,H$2,1),0)))</f>
        <v/>
      </c>
      <c r="I221" s="48" t="str">
        <f>IF($D221="","", (SUMIFS(Transacoes!$D$3:$D1000,Transacoes!$C$3:$C1000,$D221,Transacoes!$B$3:$B1000,"C", Transacoes!$A$3:$A1000, "&lt;"&amp;EOMONTH(DATE(I$1,I$2,1),0))-SUMIFS(Transacoes!$D$3:$D1000,Transacoes!$C$3:$C1000,$D221,Transacoes!$B$3:$B1000,"V", Transacoes!$A$3:$A1000, "&lt;"&amp;EOMONTH(DATE(I$1,I$2,1),0)))*SUMIFS(Prov_Auto!$E$3:$E1000, Prov_Auto!$A$3:$A1000, $D221, Prov_Auto!$D$3:$D1000,"&gt;="&amp;DATE(I$1,I$2,1),Prov_Auto!$D$3:$D1000, "&lt;="&amp;EOMONTH(DATE(I$1,I$2,1),0)))</f>
        <v/>
      </c>
      <c r="J221" s="48" t="str">
        <f>IF($D221="","", (SUMIFS(Transacoes!$D$3:$D1000,Transacoes!$C$3:$C1000,$D221,Transacoes!$B$3:$B1000,"C", Transacoes!$A$3:$A1000, "&lt;"&amp;EOMONTH(DATE(J$1,J$2,1),0))-SUMIFS(Transacoes!$D$3:$D1000,Transacoes!$C$3:$C1000,$D221,Transacoes!$B$3:$B1000,"V", Transacoes!$A$3:$A1000, "&lt;"&amp;EOMONTH(DATE(J$1,J$2,1),0)))*SUMIFS(Prov_Auto!$E$3:$E1000, Prov_Auto!$A$3:$A1000, $D221, Prov_Auto!$D$3:$D1000,"&gt;="&amp;DATE(J$1,J$2,1),Prov_Auto!$D$3:$D1000, "&lt;="&amp;EOMONTH(DATE(J$1,J$2,1),0)))</f>
        <v/>
      </c>
      <c r="K221" s="48" t="str">
        <f>IF($D221="","", (SUMIFS(Transacoes!$D$3:$D1000,Transacoes!$C$3:$C1000,$D221,Transacoes!$B$3:$B1000,"C", Transacoes!$A$3:$A1000, "&lt;"&amp;EOMONTH(DATE(K$1,K$2,1),0))-SUMIFS(Transacoes!$D$3:$D1000,Transacoes!$C$3:$C1000,$D221,Transacoes!$B$3:$B1000,"V", Transacoes!$A$3:$A1000, "&lt;"&amp;EOMONTH(DATE(K$1,K$2,1),0)))*SUMIFS(Prov_Auto!$E$3:$E1000, Prov_Auto!$A$3:$A1000, $D221, Prov_Auto!$D$3:$D1000,"&gt;="&amp;DATE(K$1,K$2,1),Prov_Auto!$D$3:$D1000, "&lt;="&amp;EOMONTH(DATE(K$1,K$2,1),0)))</f>
        <v/>
      </c>
      <c r="L221" s="48" t="str">
        <f>IF($D221="","", (SUMIFS(Transacoes!$D$3:$D1000,Transacoes!$C$3:$C1000,$D221,Transacoes!$B$3:$B1000,"C", Transacoes!$A$3:$A1000, "&lt;"&amp;EOMONTH(DATE(L$1,L$2,1),0))-SUMIFS(Transacoes!$D$3:$D1000,Transacoes!$C$3:$C1000,$D221,Transacoes!$B$3:$B1000,"V", Transacoes!$A$3:$A1000, "&lt;"&amp;EOMONTH(DATE(L$1,L$2,1),0)))*SUMIFS(Prov_Auto!$E$3:$E1000, Prov_Auto!$A$3:$A1000, $D221, Prov_Auto!$D$3:$D1000,"&gt;="&amp;DATE(L$1,L$2,1),Prov_Auto!$D$3:$D1000, "&lt;="&amp;EOMONTH(DATE(L$1,L$2,1),0)))</f>
        <v/>
      </c>
      <c r="M221" s="48" t="str">
        <f>IF($D221="","", (SUMIFS(Transacoes!$D$3:$D1000,Transacoes!$C$3:$C1000,$D221,Transacoes!$B$3:$B1000,"C", Transacoes!$A$3:$A1000, "&lt;"&amp;EOMONTH(DATE(M$1,M$2,1),0))-SUMIFS(Transacoes!$D$3:$D1000,Transacoes!$C$3:$C1000,$D221,Transacoes!$B$3:$B1000,"V", Transacoes!$A$3:$A1000, "&lt;"&amp;EOMONTH(DATE(M$1,M$2,1),0)))*SUMIFS(Prov_Auto!$E$3:$E1000, Prov_Auto!$A$3:$A1000, $D221, Prov_Auto!$D$3:$D1000,"&gt;="&amp;DATE(M$1,M$2,1),Prov_Auto!$D$3:$D1000, "&lt;="&amp;EOMONTH(DATE(M$1,M$2,1),0)))</f>
        <v/>
      </c>
      <c r="N221" s="48" t="str">
        <f>IF($D221="","", (SUMIFS(Transacoes!$D$3:$D1000,Transacoes!$C$3:$C1000,$D221,Transacoes!$B$3:$B1000,"C", Transacoes!$A$3:$A1000, "&lt;"&amp;EOMONTH(DATE(N$1,N$2,1),0))-SUMIFS(Transacoes!$D$3:$D1000,Transacoes!$C$3:$C1000,$D221,Transacoes!$B$3:$B1000,"V", Transacoes!$A$3:$A1000, "&lt;"&amp;EOMONTH(DATE(N$1,N$2,1),0)))*SUMIFS(Prov_Auto!$E$3:$E1000, Prov_Auto!$A$3:$A1000, $D221, Prov_Auto!$D$3:$D1000,"&gt;="&amp;DATE(N$1,N$2,1),Prov_Auto!$D$3:$D1000, "&lt;="&amp;EOMONTH(DATE(N$1,N$2,1),0)))</f>
        <v/>
      </c>
      <c r="O221" s="48" t="str">
        <f>IF($D221="","", (SUMIFS(Transacoes!$D$3:$D1000,Transacoes!$C$3:$C1000,$D221,Transacoes!$B$3:$B1000,"C", Transacoes!$A$3:$A1000, "&lt;"&amp;EOMONTH(DATE(O$1,O$2,1),0))-SUMIFS(Transacoes!$D$3:$D1000,Transacoes!$C$3:$C1000,$D221,Transacoes!$B$3:$B1000,"V", Transacoes!$A$3:$A1000, "&lt;"&amp;EOMONTH(DATE(O$1,O$2,1),0)))*SUMIFS(Prov_Auto!$E$3:$E1000, Prov_Auto!$A$3:$A1000, $D221, Prov_Auto!$D$3:$D1000,"&gt;="&amp;DATE(O$1,O$2,1),Prov_Auto!$D$3:$D1000, "&lt;="&amp;EOMONTH(DATE(O$1,O$2,1),0)))</f>
        <v/>
      </c>
      <c r="P221" s="48" t="str">
        <f>IF($D221="","", (SUMIFS(Transacoes!$D$3:$D1000,Transacoes!$C$3:$C1000,$D221,Transacoes!$B$3:$B1000,"C", Transacoes!$A$3:$A1000, "&lt;"&amp;EOMONTH(DATE(P$1,P$2,1),0))-SUMIFS(Transacoes!$D$3:$D1000,Transacoes!$C$3:$C1000,$D221,Transacoes!$B$3:$B1000,"V", Transacoes!$A$3:$A1000, "&lt;"&amp;EOMONTH(DATE(P$1,P$2,1),0)))*SUMIFS(Prov_Auto!$E$3:$E1000, Prov_Auto!$A$3:$A1000, $D221, Prov_Auto!$D$3:$D1000,"&gt;="&amp;DATE(P$1,P$2,1),Prov_Auto!$D$3:$D1000, "&lt;="&amp;EOMONTH(DATE(P$1,P$2,1),0)))</f>
        <v/>
      </c>
      <c r="Q221" s="48" t="str">
        <f>IF($D221="","", (SUMIFS(Transacoes!$D$3:$D1000,Transacoes!$C$3:$C1000,$D221,Transacoes!$B$3:$B1000,"C", Transacoes!$A$3:$A1000, "&lt;"&amp;EOMONTH(DATE(Q$1,Q$2,1),0))-SUMIFS(Transacoes!$D$3:$D1000,Transacoes!$C$3:$C1000,$D221,Transacoes!$B$3:$B1000,"V", Transacoes!$A$3:$A1000, "&lt;"&amp;EOMONTH(DATE(Q$1,Q$2,1),0)))*SUMIFS(Prov_Auto!$E$3:$E1000, Prov_Auto!$A$3:$A1000, $D221, Prov_Auto!$D$3:$D1000,"&gt;="&amp;DATE(Q$1,Q$2,1),Prov_Auto!$D$3:$D1000, "&lt;="&amp;EOMONTH(DATE(Q$1,Q$2,1),0)))</f>
        <v/>
      </c>
      <c r="R221" s="47"/>
    </row>
    <row r="222">
      <c r="A222" s="47"/>
      <c r="B222" s="47"/>
      <c r="C222" s="47"/>
      <c r="D222" s="87"/>
      <c r="E222" s="48" t="str">
        <f>IF($D222="","", (SUMIFS(Transacoes!$D$3:$D1000,Transacoes!$C$3:$C1000,$D222,Transacoes!$B$3:$B1000,"C", Transacoes!$A$3:$A1000, "&lt;"&amp;EOMONTH(DATE(E$1,E$2,1),0))-SUMIFS(Transacoes!$D$3:$D1000,Transacoes!$C$3:$C1000,$D222,Transacoes!$B$3:$B1000,"V", Transacoes!$A$3:$A1000, "&lt;"&amp;EOMONTH(DATE(E$1,E$2,1),0)))*SUMIFS(Prov_Auto!$E$3:$E1000, Prov_Auto!$A$3:$A1000, $D222, Prov_Auto!$D$3:$D1000,"&gt;="&amp;DATE(E$1,E$2,1),Prov_Auto!$D$3:$D1000, "&lt;="&amp;EOMONTH(DATE(E$1,E$2,1),0)))</f>
        <v/>
      </c>
      <c r="F222" s="48" t="str">
        <f>IF($D222="","", (SUMIFS(Transacoes!$D$3:$D1000,Transacoes!$C$3:$C1000,$D222,Transacoes!$B$3:$B1000,"C", Transacoes!$A$3:$A1000, "&lt;"&amp;EOMONTH(DATE(F$1,F$2,1),0))-SUMIFS(Transacoes!$D$3:$D1000,Transacoes!$C$3:$C1000,$D222,Transacoes!$B$3:$B1000,"V", Transacoes!$A$3:$A1000, "&lt;"&amp;EOMONTH(DATE(F$1,F$2,1),0)))*SUMIFS(Prov_Auto!$E$3:$E1000, Prov_Auto!$A$3:$A1000, $D222, Prov_Auto!$D$3:$D1000,"&gt;="&amp;DATE(F$1,F$2,1),Prov_Auto!$D$3:$D1000, "&lt;="&amp;EOMONTH(DATE(F$1,F$2,1),0)))</f>
        <v/>
      </c>
      <c r="G222" s="48" t="str">
        <f>IF($D222="","", (SUMIFS(Transacoes!$D$3:$D1000,Transacoes!$C$3:$C1000,$D222,Transacoes!$B$3:$B1000,"C", Transacoes!$A$3:$A1000, "&lt;"&amp;EOMONTH(DATE(G$1,G$2,1),0))-SUMIFS(Transacoes!$D$3:$D1000,Transacoes!$C$3:$C1000,$D222,Transacoes!$B$3:$B1000,"V", Transacoes!$A$3:$A1000, "&lt;"&amp;EOMONTH(DATE(G$1,G$2,1),0)))*SUMIFS(Prov_Auto!$E$3:$E1000, Prov_Auto!$A$3:$A1000, $D222, Prov_Auto!$D$3:$D1000,"&gt;="&amp;DATE(G$1,G$2,1),Prov_Auto!$D$3:$D1000, "&lt;="&amp;EOMONTH(DATE(G$1,G$2,1),0)))</f>
        <v/>
      </c>
      <c r="H222" s="48" t="str">
        <f>IF($D222="","", (SUMIFS(Transacoes!$D$3:$D1000,Transacoes!$C$3:$C1000,$D222,Transacoes!$B$3:$B1000,"C", Transacoes!$A$3:$A1000, "&lt;"&amp;EOMONTH(DATE(H$1,H$2,1),0))-SUMIFS(Transacoes!$D$3:$D1000,Transacoes!$C$3:$C1000,$D222,Transacoes!$B$3:$B1000,"V", Transacoes!$A$3:$A1000, "&lt;"&amp;EOMONTH(DATE(H$1,H$2,1),0)))*SUMIFS(Prov_Auto!$E$3:$E1000, Prov_Auto!$A$3:$A1000, $D222, Prov_Auto!$D$3:$D1000,"&gt;="&amp;DATE(H$1,H$2,1),Prov_Auto!$D$3:$D1000, "&lt;="&amp;EOMONTH(DATE(H$1,H$2,1),0)))</f>
        <v/>
      </c>
      <c r="I222" s="48" t="str">
        <f>IF($D222="","", (SUMIFS(Transacoes!$D$3:$D1000,Transacoes!$C$3:$C1000,$D222,Transacoes!$B$3:$B1000,"C", Transacoes!$A$3:$A1000, "&lt;"&amp;EOMONTH(DATE(I$1,I$2,1),0))-SUMIFS(Transacoes!$D$3:$D1000,Transacoes!$C$3:$C1000,$D222,Transacoes!$B$3:$B1000,"V", Transacoes!$A$3:$A1000, "&lt;"&amp;EOMONTH(DATE(I$1,I$2,1),0)))*SUMIFS(Prov_Auto!$E$3:$E1000, Prov_Auto!$A$3:$A1000, $D222, Prov_Auto!$D$3:$D1000,"&gt;="&amp;DATE(I$1,I$2,1),Prov_Auto!$D$3:$D1000, "&lt;="&amp;EOMONTH(DATE(I$1,I$2,1),0)))</f>
        <v/>
      </c>
      <c r="J222" s="48" t="str">
        <f>IF($D222="","", (SUMIFS(Transacoes!$D$3:$D1000,Transacoes!$C$3:$C1000,$D222,Transacoes!$B$3:$B1000,"C", Transacoes!$A$3:$A1000, "&lt;"&amp;EOMONTH(DATE(J$1,J$2,1),0))-SUMIFS(Transacoes!$D$3:$D1000,Transacoes!$C$3:$C1000,$D222,Transacoes!$B$3:$B1000,"V", Transacoes!$A$3:$A1000, "&lt;"&amp;EOMONTH(DATE(J$1,J$2,1),0)))*SUMIFS(Prov_Auto!$E$3:$E1000, Prov_Auto!$A$3:$A1000, $D222, Prov_Auto!$D$3:$D1000,"&gt;="&amp;DATE(J$1,J$2,1),Prov_Auto!$D$3:$D1000, "&lt;="&amp;EOMONTH(DATE(J$1,J$2,1),0)))</f>
        <v/>
      </c>
      <c r="K222" s="48" t="str">
        <f>IF($D222="","", (SUMIFS(Transacoes!$D$3:$D1000,Transacoes!$C$3:$C1000,$D222,Transacoes!$B$3:$B1000,"C", Transacoes!$A$3:$A1000, "&lt;"&amp;EOMONTH(DATE(K$1,K$2,1),0))-SUMIFS(Transacoes!$D$3:$D1000,Transacoes!$C$3:$C1000,$D222,Transacoes!$B$3:$B1000,"V", Transacoes!$A$3:$A1000, "&lt;"&amp;EOMONTH(DATE(K$1,K$2,1),0)))*SUMIFS(Prov_Auto!$E$3:$E1000, Prov_Auto!$A$3:$A1000, $D222, Prov_Auto!$D$3:$D1000,"&gt;="&amp;DATE(K$1,K$2,1),Prov_Auto!$D$3:$D1000, "&lt;="&amp;EOMONTH(DATE(K$1,K$2,1),0)))</f>
        <v/>
      </c>
      <c r="L222" s="48" t="str">
        <f>IF($D222="","", (SUMIFS(Transacoes!$D$3:$D1000,Transacoes!$C$3:$C1000,$D222,Transacoes!$B$3:$B1000,"C", Transacoes!$A$3:$A1000, "&lt;"&amp;EOMONTH(DATE(L$1,L$2,1),0))-SUMIFS(Transacoes!$D$3:$D1000,Transacoes!$C$3:$C1000,$D222,Transacoes!$B$3:$B1000,"V", Transacoes!$A$3:$A1000, "&lt;"&amp;EOMONTH(DATE(L$1,L$2,1),0)))*SUMIFS(Prov_Auto!$E$3:$E1000, Prov_Auto!$A$3:$A1000, $D222, Prov_Auto!$D$3:$D1000,"&gt;="&amp;DATE(L$1,L$2,1),Prov_Auto!$D$3:$D1000, "&lt;="&amp;EOMONTH(DATE(L$1,L$2,1),0)))</f>
        <v/>
      </c>
      <c r="M222" s="48" t="str">
        <f>IF($D222="","", (SUMIFS(Transacoes!$D$3:$D1000,Transacoes!$C$3:$C1000,$D222,Transacoes!$B$3:$B1000,"C", Transacoes!$A$3:$A1000, "&lt;"&amp;EOMONTH(DATE(M$1,M$2,1),0))-SUMIFS(Transacoes!$D$3:$D1000,Transacoes!$C$3:$C1000,$D222,Transacoes!$B$3:$B1000,"V", Transacoes!$A$3:$A1000, "&lt;"&amp;EOMONTH(DATE(M$1,M$2,1),0)))*SUMIFS(Prov_Auto!$E$3:$E1000, Prov_Auto!$A$3:$A1000, $D222, Prov_Auto!$D$3:$D1000,"&gt;="&amp;DATE(M$1,M$2,1),Prov_Auto!$D$3:$D1000, "&lt;="&amp;EOMONTH(DATE(M$1,M$2,1),0)))</f>
        <v/>
      </c>
      <c r="N222" s="48" t="str">
        <f>IF($D222="","", (SUMIFS(Transacoes!$D$3:$D1000,Transacoes!$C$3:$C1000,$D222,Transacoes!$B$3:$B1000,"C", Transacoes!$A$3:$A1000, "&lt;"&amp;EOMONTH(DATE(N$1,N$2,1),0))-SUMIFS(Transacoes!$D$3:$D1000,Transacoes!$C$3:$C1000,$D222,Transacoes!$B$3:$B1000,"V", Transacoes!$A$3:$A1000, "&lt;"&amp;EOMONTH(DATE(N$1,N$2,1),0)))*SUMIFS(Prov_Auto!$E$3:$E1000, Prov_Auto!$A$3:$A1000, $D222, Prov_Auto!$D$3:$D1000,"&gt;="&amp;DATE(N$1,N$2,1),Prov_Auto!$D$3:$D1000, "&lt;="&amp;EOMONTH(DATE(N$1,N$2,1),0)))</f>
        <v/>
      </c>
      <c r="O222" s="48" t="str">
        <f>IF($D222="","", (SUMIFS(Transacoes!$D$3:$D1000,Transacoes!$C$3:$C1000,$D222,Transacoes!$B$3:$B1000,"C", Transacoes!$A$3:$A1000, "&lt;"&amp;EOMONTH(DATE(O$1,O$2,1),0))-SUMIFS(Transacoes!$D$3:$D1000,Transacoes!$C$3:$C1000,$D222,Transacoes!$B$3:$B1000,"V", Transacoes!$A$3:$A1000, "&lt;"&amp;EOMONTH(DATE(O$1,O$2,1),0)))*SUMIFS(Prov_Auto!$E$3:$E1000, Prov_Auto!$A$3:$A1000, $D222, Prov_Auto!$D$3:$D1000,"&gt;="&amp;DATE(O$1,O$2,1),Prov_Auto!$D$3:$D1000, "&lt;="&amp;EOMONTH(DATE(O$1,O$2,1),0)))</f>
        <v/>
      </c>
      <c r="P222" s="48" t="str">
        <f>IF($D222="","", (SUMIFS(Transacoes!$D$3:$D1000,Transacoes!$C$3:$C1000,$D222,Transacoes!$B$3:$B1000,"C", Transacoes!$A$3:$A1000, "&lt;"&amp;EOMONTH(DATE(P$1,P$2,1),0))-SUMIFS(Transacoes!$D$3:$D1000,Transacoes!$C$3:$C1000,$D222,Transacoes!$B$3:$B1000,"V", Transacoes!$A$3:$A1000, "&lt;"&amp;EOMONTH(DATE(P$1,P$2,1),0)))*SUMIFS(Prov_Auto!$E$3:$E1000, Prov_Auto!$A$3:$A1000, $D222, Prov_Auto!$D$3:$D1000,"&gt;="&amp;DATE(P$1,P$2,1),Prov_Auto!$D$3:$D1000, "&lt;="&amp;EOMONTH(DATE(P$1,P$2,1),0)))</f>
        <v/>
      </c>
      <c r="Q222" s="48" t="str">
        <f>IF($D222="","", (SUMIFS(Transacoes!$D$3:$D1000,Transacoes!$C$3:$C1000,$D222,Transacoes!$B$3:$B1000,"C", Transacoes!$A$3:$A1000, "&lt;"&amp;EOMONTH(DATE(Q$1,Q$2,1),0))-SUMIFS(Transacoes!$D$3:$D1000,Transacoes!$C$3:$C1000,$D222,Transacoes!$B$3:$B1000,"V", Transacoes!$A$3:$A1000, "&lt;"&amp;EOMONTH(DATE(Q$1,Q$2,1),0)))*SUMIFS(Prov_Auto!$E$3:$E1000, Prov_Auto!$A$3:$A1000, $D222, Prov_Auto!$D$3:$D1000,"&gt;="&amp;DATE(Q$1,Q$2,1),Prov_Auto!$D$3:$D1000, "&lt;="&amp;EOMONTH(DATE(Q$1,Q$2,1),0)))</f>
        <v/>
      </c>
      <c r="R222" s="47"/>
    </row>
    <row r="223">
      <c r="A223" s="47"/>
      <c r="B223" s="47"/>
      <c r="C223" s="47"/>
      <c r="D223" s="87"/>
      <c r="E223" s="48" t="str">
        <f>IF($D223="","", (SUMIFS(Transacoes!$D$3:$D1000,Transacoes!$C$3:$C1000,$D223,Transacoes!$B$3:$B1000,"C", Transacoes!$A$3:$A1000, "&lt;"&amp;EOMONTH(DATE(E$1,E$2,1),0))-SUMIFS(Transacoes!$D$3:$D1000,Transacoes!$C$3:$C1000,$D223,Transacoes!$B$3:$B1000,"V", Transacoes!$A$3:$A1000, "&lt;"&amp;EOMONTH(DATE(E$1,E$2,1),0)))*SUMIFS(Prov_Auto!$E$3:$E1000, Prov_Auto!$A$3:$A1000, $D223, Prov_Auto!$D$3:$D1000,"&gt;="&amp;DATE(E$1,E$2,1),Prov_Auto!$D$3:$D1000, "&lt;="&amp;EOMONTH(DATE(E$1,E$2,1),0)))</f>
        <v/>
      </c>
      <c r="F223" s="48" t="str">
        <f>IF($D223="","", (SUMIFS(Transacoes!$D$3:$D1000,Transacoes!$C$3:$C1000,$D223,Transacoes!$B$3:$B1000,"C", Transacoes!$A$3:$A1000, "&lt;"&amp;EOMONTH(DATE(F$1,F$2,1),0))-SUMIFS(Transacoes!$D$3:$D1000,Transacoes!$C$3:$C1000,$D223,Transacoes!$B$3:$B1000,"V", Transacoes!$A$3:$A1000, "&lt;"&amp;EOMONTH(DATE(F$1,F$2,1),0)))*SUMIFS(Prov_Auto!$E$3:$E1000, Prov_Auto!$A$3:$A1000, $D223, Prov_Auto!$D$3:$D1000,"&gt;="&amp;DATE(F$1,F$2,1),Prov_Auto!$D$3:$D1000, "&lt;="&amp;EOMONTH(DATE(F$1,F$2,1),0)))</f>
        <v/>
      </c>
      <c r="G223" s="48" t="str">
        <f>IF($D223="","", (SUMIFS(Transacoes!$D$3:$D1000,Transacoes!$C$3:$C1000,$D223,Transacoes!$B$3:$B1000,"C", Transacoes!$A$3:$A1000, "&lt;"&amp;EOMONTH(DATE(G$1,G$2,1),0))-SUMIFS(Transacoes!$D$3:$D1000,Transacoes!$C$3:$C1000,$D223,Transacoes!$B$3:$B1000,"V", Transacoes!$A$3:$A1000, "&lt;"&amp;EOMONTH(DATE(G$1,G$2,1),0)))*SUMIFS(Prov_Auto!$E$3:$E1000, Prov_Auto!$A$3:$A1000, $D223, Prov_Auto!$D$3:$D1000,"&gt;="&amp;DATE(G$1,G$2,1),Prov_Auto!$D$3:$D1000, "&lt;="&amp;EOMONTH(DATE(G$1,G$2,1),0)))</f>
        <v/>
      </c>
      <c r="H223" s="48" t="str">
        <f>IF($D223="","", (SUMIFS(Transacoes!$D$3:$D1000,Transacoes!$C$3:$C1000,$D223,Transacoes!$B$3:$B1000,"C", Transacoes!$A$3:$A1000, "&lt;"&amp;EOMONTH(DATE(H$1,H$2,1),0))-SUMIFS(Transacoes!$D$3:$D1000,Transacoes!$C$3:$C1000,$D223,Transacoes!$B$3:$B1000,"V", Transacoes!$A$3:$A1000, "&lt;"&amp;EOMONTH(DATE(H$1,H$2,1),0)))*SUMIFS(Prov_Auto!$E$3:$E1000, Prov_Auto!$A$3:$A1000, $D223, Prov_Auto!$D$3:$D1000,"&gt;="&amp;DATE(H$1,H$2,1),Prov_Auto!$D$3:$D1000, "&lt;="&amp;EOMONTH(DATE(H$1,H$2,1),0)))</f>
        <v/>
      </c>
      <c r="I223" s="48" t="str">
        <f>IF($D223="","", (SUMIFS(Transacoes!$D$3:$D1000,Transacoes!$C$3:$C1000,$D223,Transacoes!$B$3:$B1000,"C", Transacoes!$A$3:$A1000, "&lt;"&amp;EOMONTH(DATE(I$1,I$2,1),0))-SUMIFS(Transacoes!$D$3:$D1000,Transacoes!$C$3:$C1000,$D223,Transacoes!$B$3:$B1000,"V", Transacoes!$A$3:$A1000, "&lt;"&amp;EOMONTH(DATE(I$1,I$2,1),0)))*SUMIFS(Prov_Auto!$E$3:$E1000, Prov_Auto!$A$3:$A1000, $D223, Prov_Auto!$D$3:$D1000,"&gt;="&amp;DATE(I$1,I$2,1),Prov_Auto!$D$3:$D1000, "&lt;="&amp;EOMONTH(DATE(I$1,I$2,1),0)))</f>
        <v/>
      </c>
      <c r="J223" s="48" t="str">
        <f>IF($D223="","", (SUMIFS(Transacoes!$D$3:$D1000,Transacoes!$C$3:$C1000,$D223,Transacoes!$B$3:$B1000,"C", Transacoes!$A$3:$A1000, "&lt;"&amp;EOMONTH(DATE(J$1,J$2,1),0))-SUMIFS(Transacoes!$D$3:$D1000,Transacoes!$C$3:$C1000,$D223,Transacoes!$B$3:$B1000,"V", Transacoes!$A$3:$A1000, "&lt;"&amp;EOMONTH(DATE(J$1,J$2,1),0)))*SUMIFS(Prov_Auto!$E$3:$E1000, Prov_Auto!$A$3:$A1000, $D223, Prov_Auto!$D$3:$D1000,"&gt;="&amp;DATE(J$1,J$2,1),Prov_Auto!$D$3:$D1000, "&lt;="&amp;EOMONTH(DATE(J$1,J$2,1),0)))</f>
        <v/>
      </c>
      <c r="K223" s="48" t="str">
        <f>IF($D223="","", (SUMIFS(Transacoes!$D$3:$D1000,Transacoes!$C$3:$C1000,$D223,Transacoes!$B$3:$B1000,"C", Transacoes!$A$3:$A1000, "&lt;"&amp;EOMONTH(DATE(K$1,K$2,1),0))-SUMIFS(Transacoes!$D$3:$D1000,Transacoes!$C$3:$C1000,$D223,Transacoes!$B$3:$B1000,"V", Transacoes!$A$3:$A1000, "&lt;"&amp;EOMONTH(DATE(K$1,K$2,1),0)))*SUMIFS(Prov_Auto!$E$3:$E1000, Prov_Auto!$A$3:$A1000, $D223, Prov_Auto!$D$3:$D1000,"&gt;="&amp;DATE(K$1,K$2,1),Prov_Auto!$D$3:$D1000, "&lt;="&amp;EOMONTH(DATE(K$1,K$2,1),0)))</f>
        <v/>
      </c>
      <c r="L223" s="48" t="str">
        <f>IF($D223="","", (SUMIFS(Transacoes!$D$3:$D1000,Transacoes!$C$3:$C1000,$D223,Transacoes!$B$3:$B1000,"C", Transacoes!$A$3:$A1000, "&lt;"&amp;EOMONTH(DATE(L$1,L$2,1),0))-SUMIFS(Transacoes!$D$3:$D1000,Transacoes!$C$3:$C1000,$D223,Transacoes!$B$3:$B1000,"V", Transacoes!$A$3:$A1000, "&lt;"&amp;EOMONTH(DATE(L$1,L$2,1),0)))*SUMIFS(Prov_Auto!$E$3:$E1000, Prov_Auto!$A$3:$A1000, $D223, Prov_Auto!$D$3:$D1000,"&gt;="&amp;DATE(L$1,L$2,1),Prov_Auto!$D$3:$D1000, "&lt;="&amp;EOMONTH(DATE(L$1,L$2,1),0)))</f>
        <v/>
      </c>
      <c r="M223" s="48" t="str">
        <f>IF($D223="","", (SUMIFS(Transacoes!$D$3:$D1000,Transacoes!$C$3:$C1000,$D223,Transacoes!$B$3:$B1000,"C", Transacoes!$A$3:$A1000, "&lt;"&amp;EOMONTH(DATE(M$1,M$2,1),0))-SUMIFS(Transacoes!$D$3:$D1000,Transacoes!$C$3:$C1000,$D223,Transacoes!$B$3:$B1000,"V", Transacoes!$A$3:$A1000, "&lt;"&amp;EOMONTH(DATE(M$1,M$2,1),0)))*SUMIFS(Prov_Auto!$E$3:$E1000, Prov_Auto!$A$3:$A1000, $D223, Prov_Auto!$D$3:$D1000,"&gt;="&amp;DATE(M$1,M$2,1),Prov_Auto!$D$3:$D1000, "&lt;="&amp;EOMONTH(DATE(M$1,M$2,1),0)))</f>
        <v/>
      </c>
      <c r="N223" s="48" t="str">
        <f>IF($D223="","", (SUMIFS(Transacoes!$D$3:$D1000,Transacoes!$C$3:$C1000,$D223,Transacoes!$B$3:$B1000,"C", Transacoes!$A$3:$A1000, "&lt;"&amp;EOMONTH(DATE(N$1,N$2,1),0))-SUMIFS(Transacoes!$D$3:$D1000,Transacoes!$C$3:$C1000,$D223,Transacoes!$B$3:$B1000,"V", Transacoes!$A$3:$A1000, "&lt;"&amp;EOMONTH(DATE(N$1,N$2,1),0)))*SUMIFS(Prov_Auto!$E$3:$E1000, Prov_Auto!$A$3:$A1000, $D223, Prov_Auto!$D$3:$D1000,"&gt;="&amp;DATE(N$1,N$2,1),Prov_Auto!$D$3:$D1000, "&lt;="&amp;EOMONTH(DATE(N$1,N$2,1),0)))</f>
        <v/>
      </c>
      <c r="O223" s="48" t="str">
        <f>IF($D223="","", (SUMIFS(Transacoes!$D$3:$D1000,Transacoes!$C$3:$C1000,$D223,Transacoes!$B$3:$B1000,"C", Transacoes!$A$3:$A1000, "&lt;"&amp;EOMONTH(DATE(O$1,O$2,1),0))-SUMIFS(Transacoes!$D$3:$D1000,Transacoes!$C$3:$C1000,$D223,Transacoes!$B$3:$B1000,"V", Transacoes!$A$3:$A1000, "&lt;"&amp;EOMONTH(DATE(O$1,O$2,1),0)))*SUMIFS(Prov_Auto!$E$3:$E1000, Prov_Auto!$A$3:$A1000, $D223, Prov_Auto!$D$3:$D1000,"&gt;="&amp;DATE(O$1,O$2,1),Prov_Auto!$D$3:$D1000, "&lt;="&amp;EOMONTH(DATE(O$1,O$2,1),0)))</f>
        <v/>
      </c>
      <c r="P223" s="48" t="str">
        <f>IF($D223="","", (SUMIFS(Transacoes!$D$3:$D1000,Transacoes!$C$3:$C1000,$D223,Transacoes!$B$3:$B1000,"C", Transacoes!$A$3:$A1000, "&lt;"&amp;EOMONTH(DATE(P$1,P$2,1),0))-SUMIFS(Transacoes!$D$3:$D1000,Transacoes!$C$3:$C1000,$D223,Transacoes!$B$3:$B1000,"V", Transacoes!$A$3:$A1000, "&lt;"&amp;EOMONTH(DATE(P$1,P$2,1),0)))*SUMIFS(Prov_Auto!$E$3:$E1000, Prov_Auto!$A$3:$A1000, $D223, Prov_Auto!$D$3:$D1000,"&gt;="&amp;DATE(P$1,P$2,1),Prov_Auto!$D$3:$D1000, "&lt;="&amp;EOMONTH(DATE(P$1,P$2,1),0)))</f>
        <v/>
      </c>
      <c r="Q223" s="48" t="str">
        <f>IF($D223="","", (SUMIFS(Transacoes!$D$3:$D1000,Transacoes!$C$3:$C1000,$D223,Transacoes!$B$3:$B1000,"C", Transacoes!$A$3:$A1000, "&lt;"&amp;EOMONTH(DATE(Q$1,Q$2,1),0))-SUMIFS(Transacoes!$D$3:$D1000,Transacoes!$C$3:$C1000,$D223,Transacoes!$B$3:$B1000,"V", Transacoes!$A$3:$A1000, "&lt;"&amp;EOMONTH(DATE(Q$1,Q$2,1),0)))*SUMIFS(Prov_Auto!$E$3:$E1000, Prov_Auto!$A$3:$A1000, $D223, Prov_Auto!$D$3:$D1000,"&gt;="&amp;DATE(Q$1,Q$2,1),Prov_Auto!$D$3:$D1000, "&lt;="&amp;EOMONTH(DATE(Q$1,Q$2,1),0)))</f>
        <v/>
      </c>
      <c r="R223" s="47"/>
    </row>
    <row r="224">
      <c r="A224" s="47"/>
      <c r="B224" s="47"/>
      <c r="C224" s="47"/>
      <c r="D224" s="87"/>
      <c r="E224" s="48" t="str">
        <f>IF($D224="","", (SUMIFS(Transacoes!$D$3:$D1000,Transacoes!$C$3:$C1000,$D224,Transacoes!$B$3:$B1000,"C", Transacoes!$A$3:$A1000, "&lt;"&amp;EOMONTH(DATE(E$1,E$2,1),0))-SUMIFS(Transacoes!$D$3:$D1000,Transacoes!$C$3:$C1000,$D224,Transacoes!$B$3:$B1000,"V", Transacoes!$A$3:$A1000, "&lt;"&amp;EOMONTH(DATE(E$1,E$2,1),0)))*SUMIFS(Prov_Auto!$E$3:$E1000, Prov_Auto!$A$3:$A1000, $D224, Prov_Auto!$D$3:$D1000,"&gt;="&amp;DATE(E$1,E$2,1),Prov_Auto!$D$3:$D1000, "&lt;="&amp;EOMONTH(DATE(E$1,E$2,1),0)))</f>
        <v/>
      </c>
      <c r="F224" s="48" t="str">
        <f>IF($D224="","", (SUMIFS(Transacoes!$D$3:$D1000,Transacoes!$C$3:$C1000,$D224,Transacoes!$B$3:$B1000,"C", Transacoes!$A$3:$A1000, "&lt;"&amp;EOMONTH(DATE(F$1,F$2,1),0))-SUMIFS(Transacoes!$D$3:$D1000,Transacoes!$C$3:$C1000,$D224,Transacoes!$B$3:$B1000,"V", Transacoes!$A$3:$A1000, "&lt;"&amp;EOMONTH(DATE(F$1,F$2,1),0)))*SUMIFS(Prov_Auto!$E$3:$E1000, Prov_Auto!$A$3:$A1000, $D224, Prov_Auto!$D$3:$D1000,"&gt;="&amp;DATE(F$1,F$2,1),Prov_Auto!$D$3:$D1000, "&lt;="&amp;EOMONTH(DATE(F$1,F$2,1),0)))</f>
        <v/>
      </c>
      <c r="G224" s="48" t="str">
        <f>IF($D224="","", (SUMIFS(Transacoes!$D$3:$D1000,Transacoes!$C$3:$C1000,$D224,Transacoes!$B$3:$B1000,"C", Transacoes!$A$3:$A1000, "&lt;"&amp;EOMONTH(DATE(G$1,G$2,1),0))-SUMIFS(Transacoes!$D$3:$D1000,Transacoes!$C$3:$C1000,$D224,Transacoes!$B$3:$B1000,"V", Transacoes!$A$3:$A1000, "&lt;"&amp;EOMONTH(DATE(G$1,G$2,1),0)))*SUMIFS(Prov_Auto!$E$3:$E1000, Prov_Auto!$A$3:$A1000, $D224, Prov_Auto!$D$3:$D1000,"&gt;="&amp;DATE(G$1,G$2,1),Prov_Auto!$D$3:$D1000, "&lt;="&amp;EOMONTH(DATE(G$1,G$2,1),0)))</f>
        <v/>
      </c>
      <c r="H224" s="48" t="str">
        <f>IF($D224="","", (SUMIFS(Transacoes!$D$3:$D1000,Transacoes!$C$3:$C1000,$D224,Transacoes!$B$3:$B1000,"C", Transacoes!$A$3:$A1000, "&lt;"&amp;EOMONTH(DATE(H$1,H$2,1),0))-SUMIFS(Transacoes!$D$3:$D1000,Transacoes!$C$3:$C1000,$D224,Transacoes!$B$3:$B1000,"V", Transacoes!$A$3:$A1000, "&lt;"&amp;EOMONTH(DATE(H$1,H$2,1),0)))*SUMIFS(Prov_Auto!$E$3:$E1000, Prov_Auto!$A$3:$A1000, $D224, Prov_Auto!$D$3:$D1000,"&gt;="&amp;DATE(H$1,H$2,1),Prov_Auto!$D$3:$D1000, "&lt;="&amp;EOMONTH(DATE(H$1,H$2,1),0)))</f>
        <v/>
      </c>
      <c r="I224" s="48" t="str">
        <f>IF($D224="","", (SUMIFS(Transacoes!$D$3:$D1000,Transacoes!$C$3:$C1000,$D224,Transacoes!$B$3:$B1000,"C", Transacoes!$A$3:$A1000, "&lt;"&amp;EOMONTH(DATE(I$1,I$2,1),0))-SUMIFS(Transacoes!$D$3:$D1000,Transacoes!$C$3:$C1000,$D224,Transacoes!$B$3:$B1000,"V", Transacoes!$A$3:$A1000, "&lt;"&amp;EOMONTH(DATE(I$1,I$2,1),0)))*SUMIFS(Prov_Auto!$E$3:$E1000, Prov_Auto!$A$3:$A1000, $D224, Prov_Auto!$D$3:$D1000,"&gt;="&amp;DATE(I$1,I$2,1),Prov_Auto!$D$3:$D1000, "&lt;="&amp;EOMONTH(DATE(I$1,I$2,1),0)))</f>
        <v/>
      </c>
      <c r="J224" s="48" t="str">
        <f>IF($D224="","", (SUMIFS(Transacoes!$D$3:$D1000,Transacoes!$C$3:$C1000,$D224,Transacoes!$B$3:$B1000,"C", Transacoes!$A$3:$A1000, "&lt;"&amp;EOMONTH(DATE(J$1,J$2,1),0))-SUMIFS(Transacoes!$D$3:$D1000,Transacoes!$C$3:$C1000,$D224,Transacoes!$B$3:$B1000,"V", Transacoes!$A$3:$A1000, "&lt;"&amp;EOMONTH(DATE(J$1,J$2,1),0)))*SUMIFS(Prov_Auto!$E$3:$E1000, Prov_Auto!$A$3:$A1000, $D224, Prov_Auto!$D$3:$D1000,"&gt;="&amp;DATE(J$1,J$2,1),Prov_Auto!$D$3:$D1000, "&lt;="&amp;EOMONTH(DATE(J$1,J$2,1),0)))</f>
        <v/>
      </c>
      <c r="K224" s="48" t="str">
        <f>IF($D224="","", (SUMIFS(Transacoes!$D$3:$D1000,Transacoes!$C$3:$C1000,$D224,Transacoes!$B$3:$B1000,"C", Transacoes!$A$3:$A1000, "&lt;"&amp;EOMONTH(DATE(K$1,K$2,1),0))-SUMIFS(Transacoes!$D$3:$D1000,Transacoes!$C$3:$C1000,$D224,Transacoes!$B$3:$B1000,"V", Transacoes!$A$3:$A1000, "&lt;"&amp;EOMONTH(DATE(K$1,K$2,1),0)))*SUMIFS(Prov_Auto!$E$3:$E1000, Prov_Auto!$A$3:$A1000, $D224, Prov_Auto!$D$3:$D1000,"&gt;="&amp;DATE(K$1,K$2,1),Prov_Auto!$D$3:$D1000, "&lt;="&amp;EOMONTH(DATE(K$1,K$2,1),0)))</f>
        <v/>
      </c>
      <c r="L224" s="48" t="str">
        <f>IF($D224="","", (SUMIFS(Transacoes!$D$3:$D1000,Transacoes!$C$3:$C1000,$D224,Transacoes!$B$3:$B1000,"C", Transacoes!$A$3:$A1000, "&lt;"&amp;EOMONTH(DATE(L$1,L$2,1),0))-SUMIFS(Transacoes!$D$3:$D1000,Transacoes!$C$3:$C1000,$D224,Transacoes!$B$3:$B1000,"V", Transacoes!$A$3:$A1000, "&lt;"&amp;EOMONTH(DATE(L$1,L$2,1),0)))*SUMIFS(Prov_Auto!$E$3:$E1000, Prov_Auto!$A$3:$A1000, $D224, Prov_Auto!$D$3:$D1000,"&gt;="&amp;DATE(L$1,L$2,1),Prov_Auto!$D$3:$D1000, "&lt;="&amp;EOMONTH(DATE(L$1,L$2,1),0)))</f>
        <v/>
      </c>
      <c r="M224" s="48" t="str">
        <f>IF($D224="","", (SUMIFS(Transacoes!$D$3:$D1000,Transacoes!$C$3:$C1000,$D224,Transacoes!$B$3:$B1000,"C", Transacoes!$A$3:$A1000, "&lt;"&amp;EOMONTH(DATE(M$1,M$2,1),0))-SUMIFS(Transacoes!$D$3:$D1000,Transacoes!$C$3:$C1000,$D224,Transacoes!$B$3:$B1000,"V", Transacoes!$A$3:$A1000, "&lt;"&amp;EOMONTH(DATE(M$1,M$2,1),0)))*SUMIFS(Prov_Auto!$E$3:$E1000, Prov_Auto!$A$3:$A1000, $D224, Prov_Auto!$D$3:$D1000,"&gt;="&amp;DATE(M$1,M$2,1),Prov_Auto!$D$3:$D1000, "&lt;="&amp;EOMONTH(DATE(M$1,M$2,1),0)))</f>
        <v/>
      </c>
      <c r="N224" s="48" t="str">
        <f>IF($D224="","", (SUMIFS(Transacoes!$D$3:$D1000,Transacoes!$C$3:$C1000,$D224,Transacoes!$B$3:$B1000,"C", Transacoes!$A$3:$A1000, "&lt;"&amp;EOMONTH(DATE(N$1,N$2,1),0))-SUMIFS(Transacoes!$D$3:$D1000,Transacoes!$C$3:$C1000,$D224,Transacoes!$B$3:$B1000,"V", Transacoes!$A$3:$A1000, "&lt;"&amp;EOMONTH(DATE(N$1,N$2,1),0)))*SUMIFS(Prov_Auto!$E$3:$E1000, Prov_Auto!$A$3:$A1000, $D224, Prov_Auto!$D$3:$D1000,"&gt;="&amp;DATE(N$1,N$2,1),Prov_Auto!$D$3:$D1000, "&lt;="&amp;EOMONTH(DATE(N$1,N$2,1),0)))</f>
        <v/>
      </c>
      <c r="O224" s="48" t="str">
        <f>IF($D224="","", (SUMIFS(Transacoes!$D$3:$D1000,Transacoes!$C$3:$C1000,$D224,Transacoes!$B$3:$B1000,"C", Transacoes!$A$3:$A1000, "&lt;"&amp;EOMONTH(DATE(O$1,O$2,1),0))-SUMIFS(Transacoes!$D$3:$D1000,Transacoes!$C$3:$C1000,$D224,Transacoes!$B$3:$B1000,"V", Transacoes!$A$3:$A1000, "&lt;"&amp;EOMONTH(DATE(O$1,O$2,1),0)))*SUMIFS(Prov_Auto!$E$3:$E1000, Prov_Auto!$A$3:$A1000, $D224, Prov_Auto!$D$3:$D1000,"&gt;="&amp;DATE(O$1,O$2,1),Prov_Auto!$D$3:$D1000, "&lt;="&amp;EOMONTH(DATE(O$1,O$2,1),0)))</f>
        <v/>
      </c>
      <c r="P224" s="48" t="str">
        <f>IF($D224="","", (SUMIFS(Transacoes!$D$3:$D1000,Transacoes!$C$3:$C1000,$D224,Transacoes!$B$3:$B1000,"C", Transacoes!$A$3:$A1000, "&lt;"&amp;EOMONTH(DATE(P$1,P$2,1),0))-SUMIFS(Transacoes!$D$3:$D1000,Transacoes!$C$3:$C1000,$D224,Transacoes!$B$3:$B1000,"V", Transacoes!$A$3:$A1000, "&lt;"&amp;EOMONTH(DATE(P$1,P$2,1),0)))*SUMIFS(Prov_Auto!$E$3:$E1000, Prov_Auto!$A$3:$A1000, $D224, Prov_Auto!$D$3:$D1000,"&gt;="&amp;DATE(P$1,P$2,1),Prov_Auto!$D$3:$D1000, "&lt;="&amp;EOMONTH(DATE(P$1,P$2,1),0)))</f>
        <v/>
      </c>
      <c r="Q224" s="48" t="str">
        <f>IF($D224="","", (SUMIFS(Transacoes!$D$3:$D1000,Transacoes!$C$3:$C1000,$D224,Transacoes!$B$3:$B1000,"C", Transacoes!$A$3:$A1000, "&lt;"&amp;EOMONTH(DATE(Q$1,Q$2,1),0))-SUMIFS(Transacoes!$D$3:$D1000,Transacoes!$C$3:$C1000,$D224,Transacoes!$B$3:$B1000,"V", Transacoes!$A$3:$A1000, "&lt;"&amp;EOMONTH(DATE(Q$1,Q$2,1),0)))*SUMIFS(Prov_Auto!$E$3:$E1000, Prov_Auto!$A$3:$A1000, $D224, Prov_Auto!$D$3:$D1000,"&gt;="&amp;DATE(Q$1,Q$2,1),Prov_Auto!$D$3:$D1000, "&lt;="&amp;EOMONTH(DATE(Q$1,Q$2,1),0)))</f>
        <v/>
      </c>
      <c r="R224" s="47"/>
    </row>
    <row r="225">
      <c r="A225" s="47"/>
      <c r="B225" s="47"/>
      <c r="C225" s="47"/>
      <c r="D225" s="87"/>
      <c r="E225" s="48" t="str">
        <f>IF($D225="","", (SUMIFS(Transacoes!$D$3:$D1000,Transacoes!$C$3:$C1000,$D225,Transacoes!$B$3:$B1000,"C", Transacoes!$A$3:$A1000, "&lt;"&amp;EOMONTH(DATE(E$1,E$2,1),0))-SUMIFS(Transacoes!$D$3:$D1000,Transacoes!$C$3:$C1000,$D225,Transacoes!$B$3:$B1000,"V", Transacoes!$A$3:$A1000, "&lt;"&amp;EOMONTH(DATE(E$1,E$2,1),0)))*SUMIFS(Prov_Auto!$E$3:$E1000, Prov_Auto!$A$3:$A1000, $D225, Prov_Auto!$D$3:$D1000,"&gt;="&amp;DATE(E$1,E$2,1),Prov_Auto!$D$3:$D1000, "&lt;="&amp;EOMONTH(DATE(E$1,E$2,1),0)))</f>
        <v/>
      </c>
      <c r="F225" s="48" t="str">
        <f>IF($D225="","", (SUMIFS(Transacoes!$D$3:$D1000,Transacoes!$C$3:$C1000,$D225,Transacoes!$B$3:$B1000,"C", Transacoes!$A$3:$A1000, "&lt;"&amp;EOMONTH(DATE(F$1,F$2,1),0))-SUMIFS(Transacoes!$D$3:$D1000,Transacoes!$C$3:$C1000,$D225,Transacoes!$B$3:$B1000,"V", Transacoes!$A$3:$A1000, "&lt;"&amp;EOMONTH(DATE(F$1,F$2,1),0)))*SUMIFS(Prov_Auto!$E$3:$E1000, Prov_Auto!$A$3:$A1000, $D225, Prov_Auto!$D$3:$D1000,"&gt;="&amp;DATE(F$1,F$2,1),Prov_Auto!$D$3:$D1000, "&lt;="&amp;EOMONTH(DATE(F$1,F$2,1),0)))</f>
        <v/>
      </c>
      <c r="G225" s="48" t="str">
        <f>IF($D225="","", (SUMIFS(Transacoes!$D$3:$D1000,Transacoes!$C$3:$C1000,$D225,Transacoes!$B$3:$B1000,"C", Transacoes!$A$3:$A1000, "&lt;"&amp;EOMONTH(DATE(G$1,G$2,1),0))-SUMIFS(Transacoes!$D$3:$D1000,Transacoes!$C$3:$C1000,$D225,Transacoes!$B$3:$B1000,"V", Transacoes!$A$3:$A1000, "&lt;"&amp;EOMONTH(DATE(G$1,G$2,1),0)))*SUMIFS(Prov_Auto!$E$3:$E1000, Prov_Auto!$A$3:$A1000, $D225, Prov_Auto!$D$3:$D1000,"&gt;="&amp;DATE(G$1,G$2,1),Prov_Auto!$D$3:$D1000, "&lt;="&amp;EOMONTH(DATE(G$1,G$2,1),0)))</f>
        <v/>
      </c>
      <c r="H225" s="48" t="str">
        <f>IF($D225="","", (SUMIFS(Transacoes!$D$3:$D1000,Transacoes!$C$3:$C1000,$D225,Transacoes!$B$3:$B1000,"C", Transacoes!$A$3:$A1000, "&lt;"&amp;EOMONTH(DATE(H$1,H$2,1),0))-SUMIFS(Transacoes!$D$3:$D1000,Transacoes!$C$3:$C1000,$D225,Transacoes!$B$3:$B1000,"V", Transacoes!$A$3:$A1000, "&lt;"&amp;EOMONTH(DATE(H$1,H$2,1),0)))*SUMIFS(Prov_Auto!$E$3:$E1000, Prov_Auto!$A$3:$A1000, $D225, Prov_Auto!$D$3:$D1000,"&gt;="&amp;DATE(H$1,H$2,1),Prov_Auto!$D$3:$D1000, "&lt;="&amp;EOMONTH(DATE(H$1,H$2,1),0)))</f>
        <v/>
      </c>
      <c r="I225" s="48" t="str">
        <f>IF($D225="","", (SUMIFS(Transacoes!$D$3:$D1000,Transacoes!$C$3:$C1000,$D225,Transacoes!$B$3:$B1000,"C", Transacoes!$A$3:$A1000, "&lt;"&amp;EOMONTH(DATE(I$1,I$2,1),0))-SUMIFS(Transacoes!$D$3:$D1000,Transacoes!$C$3:$C1000,$D225,Transacoes!$B$3:$B1000,"V", Transacoes!$A$3:$A1000, "&lt;"&amp;EOMONTH(DATE(I$1,I$2,1),0)))*SUMIFS(Prov_Auto!$E$3:$E1000, Prov_Auto!$A$3:$A1000, $D225, Prov_Auto!$D$3:$D1000,"&gt;="&amp;DATE(I$1,I$2,1),Prov_Auto!$D$3:$D1000, "&lt;="&amp;EOMONTH(DATE(I$1,I$2,1),0)))</f>
        <v/>
      </c>
      <c r="J225" s="48" t="str">
        <f>IF($D225="","", (SUMIFS(Transacoes!$D$3:$D1000,Transacoes!$C$3:$C1000,$D225,Transacoes!$B$3:$B1000,"C", Transacoes!$A$3:$A1000, "&lt;"&amp;EOMONTH(DATE(J$1,J$2,1),0))-SUMIFS(Transacoes!$D$3:$D1000,Transacoes!$C$3:$C1000,$D225,Transacoes!$B$3:$B1000,"V", Transacoes!$A$3:$A1000, "&lt;"&amp;EOMONTH(DATE(J$1,J$2,1),0)))*SUMIFS(Prov_Auto!$E$3:$E1000, Prov_Auto!$A$3:$A1000, $D225, Prov_Auto!$D$3:$D1000,"&gt;="&amp;DATE(J$1,J$2,1),Prov_Auto!$D$3:$D1000, "&lt;="&amp;EOMONTH(DATE(J$1,J$2,1),0)))</f>
        <v/>
      </c>
      <c r="K225" s="48" t="str">
        <f>IF($D225="","", (SUMIFS(Transacoes!$D$3:$D1000,Transacoes!$C$3:$C1000,$D225,Transacoes!$B$3:$B1000,"C", Transacoes!$A$3:$A1000, "&lt;"&amp;EOMONTH(DATE(K$1,K$2,1),0))-SUMIFS(Transacoes!$D$3:$D1000,Transacoes!$C$3:$C1000,$D225,Transacoes!$B$3:$B1000,"V", Transacoes!$A$3:$A1000, "&lt;"&amp;EOMONTH(DATE(K$1,K$2,1),0)))*SUMIFS(Prov_Auto!$E$3:$E1000, Prov_Auto!$A$3:$A1000, $D225, Prov_Auto!$D$3:$D1000,"&gt;="&amp;DATE(K$1,K$2,1),Prov_Auto!$D$3:$D1000, "&lt;="&amp;EOMONTH(DATE(K$1,K$2,1),0)))</f>
        <v/>
      </c>
      <c r="L225" s="48" t="str">
        <f>IF($D225="","", (SUMIFS(Transacoes!$D$3:$D1000,Transacoes!$C$3:$C1000,$D225,Transacoes!$B$3:$B1000,"C", Transacoes!$A$3:$A1000, "&lt;"&amp;EOMONTH(DATE(L$1,L$2,1),0))-SUMIFS(Transacoes!$D$3:$D1000,Transacoes!$C$3:$C1000,$D225,Transacoes!$B$3:$B1000,"V", Transacoes!$A$3:$A1000, "&lt;"&amp;EOMONTH(DATE(L$1,L$2,1),0)))*SUMIFS(Prov_Auto!$E$3:$E1000, Prov_Auto!$A$3:$A1000, $D225, Prov_Auto!$D$3:$D1000,"&gt;="&amp;DATE(L$1,L$2,1),Prov_Auto!$D$3:$D1000, "&lt;="&amp;EOMONTH(DATE(L$1,L$2,1),0)))</f>
        <v/>
      </c>
      <c r="M225" s="48" t="str">
        <f>IF($D225="","", (SUMIFS(Transacoes!$D$3:$D1000,Transacoes!$C$3:$C1000,$D225,Transacoes!$B$3:$B1000,"C", Transacoes!$A$3:$A1000, "&lt;"&amp;EOMONTH(DATE(M$1,M$2,1),0))-SUMIFS(Transacoes!$D$3:$D1000,Transacoes!$C$3:$C1000,$D225,Transacoes!$B$3:$B1000,"V", Transacoes!$A$3:$A1000, "&lt;"&amp;EOMONTH(DATE(M$1,M$2,1),0)))*SUMIFS(Prov_Auto!$E$3:$E1000, Prov_Auto!$A$3:$A1000, $D225, Prov_Auto!$D$3:$D1000,"&gt;="&amp;DATE(M$1,M$2,1),Prov_Auto!$D$3:$D1000, "&lt;="&amp;EOMONTH(DATE(M$1,M$2,1),0)))</f>
        <v/>
      </c>
      <c r="N225" s="48" t="str">
        <f>IF($D225="","", (SUMIFS(Transacoes!$D$3:$D1000,Transacoes!$C$3:$C1000,$D225,Transacoes!$B$3:$B1000,"C", Transacoes!$A$3:$A1000, "&lt;"&amp;EOMONTH(DATE(N$1,N$2,1),0))-SUMIFS(Transacoes!$D$3:$D1000,Transacoes!$C$3:$C1000,$D225,Transacoes!$B$3:$B1000,"V", Transacoes!$A$3:$A1000, "&lt;"&amp;EOMONTH(DATE(N$1,N$2,1),0)))*SUMIFS(Prov_Auto!$E$3:$E1000, Prov_Auto!$A$3:$A1000, $D225, Prov_Auto!$D$3:$D1000,"&gt;="&amp;DATE(N$1,N$2,1),Prov_Auto!$D$3:$D1000, "&lt;="&amp;EOMONTH(DATE(N$1,N$2,1),0)))</f>
        <v/>
      </c>
      <c r="O225" s="48" t="str">
        <f>IF($D225="","", (SUMIFS(Transacoes!$D$3:$D1000,Transacoes!$C$3:$C1000,$D225,Transacoes!$B$3:$B1000,"C", Transacoes!$A$3:$A1000, "&lt;"&amp;EOMONTH(DATE(O$1,O$2,1),0))-SUMIFS(Transacoes!$D$3:$D1000,Transacoes!$C$3:$C1000,$D225,Transacoes!$B$3:$B1000,"V", Transacoes!$A$3:$A1000, "&lt;"&amp;EOMONTH(DATE(O$1,O$2,1),0)))*SUMIFS(Prov_Auto!$E$3:$E1000, Prov_Auto!$A$3:$A1000, $D225, Prov_Auto!$D$3:$D1000,"&gt;="&amp;DATE(O$1,O$2,1),Prov_Auto!$D$3:$D1000, "&lt;="&amp;EOMONTH(DATE(O$1,O$2,1),0)))</f>
        <v/>
      </c>
      <c r="P225" s="48" t="str">
        <f>IF($D225="","", (SUMIFS(Transacoes!$D$3:$D1000,Transacoes!$C$3:$C1000,$D225,Transacoes!$B$3:$B1000,"C", Transacoes!$A$3:$A1000, "&lt;"&amp;EOMONTH(DATE(P$1,P$2,1),0))-SUMIFS(Transacoes!$D$3:$D1000,Transacoes!$C$3:$C1000,$D225,Transacoes!$B$3:$B1000,"V", Transacoes!$A$3:$A1000, "&lt;"&amp;EOMONTH(DATE(P$1,P$2,1),0)))*SUMIFS(Prov_Auto!$E$3:$E1000, Prov_Auto!$A$3:$A1000, $D225, Prov_Auto!$D$3:$D1000,"&gt;="&amp;DATE(P$1,P$2,1),Prov_Auto!$D$3:$D1000, "&lt;="&amp;EOMONTH(DATE(P$1,P$2,1),0)))</f>
        <v/>
      </c>
      <c r="Q225" s="48" t="str">
        <f>IF($D225="","", (SUMIFS(Transacoes!$D$3:$D1000,Transacoes!$C$3:$C1000,$D225,Transacoes!$B$3:$B1000,"C", Transacoes!$A$3:$A1000, "&lt;"&amp;EOMONTH(DATE(Q$1,Q$2,1),0))-SUMIFS(Transacoes!$D$3:$D1000,Transacoes!$C$3:$C1000,$D225,Transacoes!$B$3:$B1000,"V", Transacoes!$A$3:$A1000, "&lt;"&amp;EOMONTH(DATE(Q$1,Q$2,1),0)))*SUMIFS(Prov_Auto!$E$3:$E1000, Prov_Auto!$A$3:$A1000, $D225, Prov_Auto!$D$3:$D1000,"&gt;="&amp;DATE(Q$1,Q$2,1),Prov_Auto!$D$3:$D1000, "&lt;="&amp;EOMONTH(DATE(Q$1,Q$2,1),0)))</f>
        <v/>
      </c>
      <c r="R225" s="47"/>
    </row>
    <row r="226">
      <c r="A226" s="47"/>
      <c r="B226" s="47"/>
      <c r="C226" s="47"/>
      <c r="D226" s="87"/>
      <c r="E226" s="48" t="str">
        <f>IF($D226="","", (SUMIFS(Transacoes!$D$3:$D1000,Transacoes!$C$3:$C1000,$D226,Transacoes!$B$3:$B1000,"C", Transacoes!$A$3:$A1000, "&lt;"&amp;EOMONTH(DATE(E$1,E$2,1),0))-SUMIFS(Transacoes!$D$3:$D1000,Transacoes!$C$3:$C1000,$D226,Transacoes!$B$3:$B1000,"V", Transacoes!$A$3:$A1000, "&lt;"&amp;EOMONTH(DATE(E$1,E$2,1),0)))*SUMIFS(Prov_Auto!$E$3:$E1000, Prov_Auto!$A$3:$A1000, $D226, Prov_Auto!$D$3:$D1000,"&gt;="&amp;DATE(E$1,E$2,1),Prov_Auto!$D$3:$D1000, "&lt;="&amp;EOMONTH(DATE(E$1,E$2,1),0)))</f>
        <v/>
      </c>
      <c r="F226" s="48" t="str">
        <f>IF($D226="","", (SUMIFS(Transacoes!$D$3:$D1000,Transacoes!$C$3:$C1000,$D226,Transacoes!$B$3:$B1000,"C", Transacoes!$A$3:$A1000, "&lt;"&amp;EOMONTH(DATE(F$1,F$2,1),0))-SUMIFS(Transacoes!$D$3:$D1000,Transacoes!$C$3:$C1000,$D226,Transacoes!$B$3:$B1000,"V", Transacoes!$A$3:$A1000, "&lt;"&amp;EOMONTH(DATE(F$1,F$2,1),0)))*SUMIFS(Prov_Auto!$E$3:$E1000, Prov_Auto!$A$3:$A1000, $D226, Prov_Auto!$D$3:$D1000,"&gt;="&amp;DATE(F$1,F$2,1),Prov_Auto!$D$3:$D1000, "&lt;="&amp;EOMONTH(DATE(F$1,F$2,1),0)))</f>
        <v/>
      </c>
      <c r="G226" s="48" t="str">
        <f>IF($D226="","", (SUMIFS(Transacoes!$D$3:$D1000,Transacoes!$C$3:$C1000,$D226,Transacoes!$B$3:$B1000,"C", Transacoes!$A$3:$A1000, "&lt;"&amp;EOMONTH(DATE(G$1,G$2,1),0))-SUMIFS(Transacoes!$D$3:$D1000,Transacoes!$C$3:$C1000,$D226,Transacoes!$B$3:$B1000,"V", Transacoes!$A$3:$A1000, "&lt;"&amp;EOMONTH(DATE(G$1,G$2,1),0)))*SUMIFS(Prov_Auto!$E$3:$E1000, Prov_Auto!$A$3:$A1000, $D226, Prov_Auto!$D$3:$D1000,"&gt;="&amp;DATE(G$1,G$2,1),Prov_Auto!$D$3:$D1000, "&lt;="&amp;EOMONTH(DATE(G$1,G$2,1),0)))</f>
        <v/>
      </c>
      <c r="H226" s="48" t="str">
        <f>IF($D226="","", (SUMIFS(Transacoes!$D$3:$D1000,Transacoes!$C$3:$C1000,$D226,Transacoes!$B$3:$B1000,"C", Transacoes!$A$3:$A1000, "&lt;"&amp;EOMONTH(DATE(H$1,H$2,1),0))-SUMIFS(Transacoes!$D$3:$D1000,Transacoes!$C$3:$C1000,$D226,Transacoes!$B$3:$B1000,"V", Transacoes!$A$3:$A1000, "&lt;"&amp;EOMONTH(DATE(H$1,H$2,1),0)))*SUMIFS(Prov_Auto!$E$3:$E1000, Prov_Auto!$A$3:$A1000, $D226, Prov_Auto!$D$3:$D1000,"&gt;="&amp;DATE(H$1,H$2,1),Prov_Auto!$D$3:$D1000, "&lt;="&amp;EOMONTH(DATE(H$1,H$2,1),0)))</f>
        <v/>
      </c>
      <c r="I226" s="48" t="str">
        <f>IF($D226="","", (SUMIFS(Transacoes!$D$3:$D1000,Transacoes!$C$3:$C1000,$D226,Transacoes!$B$3:$B1000,"C", Transacoes!$A$3:$A1000, "&lt;"&amp;EOMONTH(DATE(I$1,I$2,1),0))-SUMIFS(Transacoes!$D$3:$D1000,Transacoes!$C$3:$C1000,$D226,Transacoes!$B$3:$B1000,"V", Transacoes!$A$3:$A1000, "&lt;"&amp;EOMONTH(DATE(I$1,I$2,1),0)))*SUMIFS(Prov_Auto!$E$3:$E1000, Prov_Auto!$A$3:$A1000, $D226, Prov_Auto!$D$3:$D1000,"&gt;="&amp;DATE(I$1,I$2,1),Prov_Auto!$D$3:$D1000, "&lt;="&amp;EOMONTH(DATE(I$1,I$2,1),0)))</f>
        <v/>
      </c>
      <c r="J226" s="48" t="str">
        <f>IF($D226="","", (SUMIFS(Transacoes!$D$3:$D1000,Transacoes!$C$3:$C1000,$D226,Transacoes!$B$3:$B1000,"C", Transacoes!$A$3:$A1000, "&lt;"&amp;EOMONTH(DATE(J$1,J$2,1),0))-SUMIFS(Transacoes!$D$3:$D1000,Transacoes!$C$3:$C1000,$D226,Transacoes!$B$3:$B1000,"V", Transacoes!$A$3:$A1000, "&lt;"&amp;EOMONTH(DATE(J$1,J$2,1),0)))*SUMIFS(Prov_Auto!$E$3:$E1000, Prov_Auto!$A$3:$A1000, $D226, Prov_Auto!$D$3:$D1000,"&gt;="&amp;DATE(J$1,J$2,1),Prov_Auto!$D$3:$D1000, "&lt;="&amp;EOMONTH(DATE(J$1,J$2,1),0)))</f>
        <v/>
      </c>
      <c r="K226" s="48" t="str">
        <f>IF($D226="","", (SUMIFS(Transacoes!$D$3:$D1000,Transacoes!$C$3:$C1000,$D226,Transacoes!$B$3:$B1000,"C", Transacoes!$A$3:$A1000, "&lt;"&amp;EOMONTH(DATE(K$1,K$2,1),0))-SUMIFS(Transacoes!$D$3:$D1000,Transacoes!$C$3:$C1000,$D226,Transacoes!$B$3:$B1000,"V", Transacoes!$A$3:$A1000, "&lt;"&amp;EOMONTH(DATE(K$1,K$2,1),0)))*SUMIFS(Prov_Auto!$E$3:$E1000, Prov_Auto!$A$3:$A1000, $D226, Prov_Auto!$D$3:$D1000,"&gt;="&amp;DATE(K$1,K$2,1),Prov_Auto!$D$3:$D1000, "&lt;="&amp;EOMONTH(DATE(K$1,K$2,1),0)))</f>
        <v/>
      </c>
      <c r="L226" s="48" t="str">
        <f>IF($D226="","", (SUMIFS(Transacoes!$D$3:$D1000,Transacoes!$C$3:$C1000,$D226,Transacoes!$B$3:$B1000,"C", Transacoes!$A$3:$A1000, "&lt;"&amp;EOMONTH(DATE(L$1,L$2,1),0))-SUMIFS(Transacoes!$D$3:$D1000,Transacoes!$C$3:$C1000,$D226,Transacoes!$B$3:$B1000,"V", Transacoes!$A$3:$A1000, "&lt;"&amp;EOMONTH(DATE(L$1,L$2,1),0)))*SUMIFS(Prov_Auto!$E$3:$E1000, Prov_Auto!$A$3:$A1000, $D226, Prov_Auto!$D$3:$D1000,"&gt;="&amp;DATE(L$1,L$2,1),Prov_Auto!$D$3:$D1000, "&lt;="&amp;EOMONTH(DATE(L$1,L$2,1),0)))</f>
        <v/>
      </c>
      <c r="M226" s="48" t="str">
        <f>IF($D226="","", (SUMIFS(Transacoes!$D$3:$D1000,Transacoes!$C$3:$C1000,$D226,Transacoes!$B$3:$B1000,"C", Transacoes!$A$3:$A1000, "&lt;"&amp;EOMONTH(DATE(M$1,M$2,1),0))-SUMIFS(Transacoes!$D$3:$D1000,Transacoes!$C$3:$C1000,$D226,Transacoes!$B$3:$B1000,"V", Transacoes!$A$3:$A1000, "&lt;"&amp;EOMONTH(DATE(M$1,M$2,1),0)))*SUMIFS(Prov_Auto!$E$3:$E1000, Prov_Auto!$A$3:$A1000, $D226, Prov_Auto!$D$3:$D1000,"&gt;="&amp;DATE(M$1,M$2,1),Prov_Auto!$D$3:$D1000, "&lt;="&amp;EOMONTH(DATE(M$1,M$2,1),0)))</f>
        <v/>
      </c>
      <c r="N226" s="48" t="str">
        <f>IF($D226="","", (SUMIFS(Transacoes!$D$3:$D1000,Transacoes!$C$3:$C1000,$D226,Transacoes!$B$3:$B1000,"C", Transacoes!$A$3:$A1000, "&lt;"&amp;EOMONTH(DATE(N$1,N$2,1),0))-SUMIFS(Transacoes!$D$3:$D1000,Transacoes!$C$3:$C1000,$D226,Transacoes!$B$3:$B1000,"V", Transacoes!$A$3:$A1000, "&lt;"&amp;EOMONTH(DATE(N$1,N$2,1),0)))*SUMIFS(Prov_Auto!$E$3:$E1000, Prov_Auto!$A$3:$A1000, $D226, Prov_Auto!$D$3:$D1000,"&gt;="&amp;DATE(N$1,N$2,1),Prov_Auto!$D$3:$D1000, "&lt;="&amp;EOMONTH(DATE(N$1,N$2,1),0)))</f>
        <v/>
      </c>
      <c r="O226" s="48" t="str">
        <f>IF($D226="","", (SUMIFS(Transacoes!$D$3:$D1000,Transacoes!$C$3:$C1000,$D226,Transacoes!$B$3:$B1000,"C", Transacoes!$A$3:$A1000, "&lt;"&amp;EOMONTH(DATE(O$1,O$2,1),0))-SUMIFS(Transacoes!$D$3:$D1000,Transacoes!$C$3:$C1000,$D226,Transacoes!$B$3:$B1000,"V", Transacoes!$A$3:$A1000, "&lt;"&amp;EOMONTH(DATE(O$1,O$2,1),0)))*SUMIFS(Prov_Auto!$E$3:$E1000, Prov_Auto!$A$3:$A1000, $D226, Prov_Auto!$D$3:$D1000,"&gt;="&amp;DATE(O$1,O$2,1),Prov_Auto!$D$3:$D1000, "&lt;="&amp;EOMONTH(DATE(O$1,O$2,1),0)))</f>
        <v/>
      </c>
      <c r="P226" s="48" t="str">
        <f>IF($D226="","", (SUMIFS(Transacoes!$D$3:$D1000,Transacoes!$C$3:$C1000,$D226,Transacoes!$B$3:$B1000,"C", Transacoes!$A$3:$A1000, "&lt;"&amp;EOMONTH(DATE(P$1,P$2,1),0))-SUMIFS(Transacoes!$D$3:$D1000,Transacoes!$C$3:$C1000,$D226,Transacoes!$B$3:$B1000,"V", Transacoes!$A$3:$A1000, "&lt;"&amp;EOMONTH(DATE(P$1,P$2,1),0)))*SUMIFS(Prov_Auto!$E$3:$E1000, Prov_Auto!$A$3:$A1000, $D226, Prov_Auto!$D$3:$D1000,"&gt;="&amp;DATE(P$1,P$2,1),Prov_Auto!$D$3:$D1000, "&lt;="&amp;EOMONTH(DATE(P$1,P$2,1),0)))</f>
        <v/>
      </c>
      <c r="Q226" s="48" t="str">
        <f>IF($D226="","", (SUMIFS(Transacoes!$D$3:$D1000,Transacoes!$C$3:$C1000,$D226,Transacoes!$B$3:$B1000,"C", Transacoes!$A$3:$A1000, "&lt;"&amp;EOMONTH(DATE(Q$1,Q$2,1),0))-SUMIFS(Transacoes!$D$3:$D1000,Transacoes!$C$3:$C1000,$D226,Transacoes!$B$3:$B1000,"V", Transacoes!$A$3:$A1000, "&lt;"&amp;EOMONTH(DATE(Q$1,Q$2,1),0)))*SUMIFS(Prov_Auto!$E$3:$E1000, Prov_Auto!$A$3:$A1000, $D226, Prov_Auto!$D$3:$D1000,"&gt;="&amp;DATE(Q$1,Q$2,1),Prov_Auto!$D$3:$D1000, "&lt;="&amp;EOMONTH(DATE(Q$1,Q$2,1),0)))</f>
        <v/>
      </c>
      <c r="R226" s="47"/>
    </row>
    <row r="227">
      <c r="A227" s="47"/>
      <c r="B227" s="47"/>
      <c r="C227" s="47"/>
      <c r="D227" s="87"/>
      <c r="E227" s="48" t="str">
        <f>IF($D227="","", (SUMIFS(Transacoes!$D$3:$D1000,Transacoes!$C$3:$C1000,$D227,Transacoes!$B$3:$B1000,"C", Transacoes!$A$3:$A1000, "&lt;"&amp;EOMONTH(DATE(E$1,E$2,1),0))-SUMIFS(Transacoes!$D$3:$D1000,Transacoes!$C$3:$C1000,$D227,Transacoes!$B$3:$B1000,"V", Transacoes!$A$3:$A1000, "&lt;"&amp;EOMONTH(DATE(E$1,E$2,1),0)))*SUMIFS(Prov_Auto!$E$3:$E1000, Prov_Auto!$A$3:$A1000, $D227, Prov_Auto!$D$3:$D1000,"&gt;="&amp;DATE(E$1,E$2,1),Prov_Auto!$D$3:$D1000, "&lt;="&amp;EOMONTH(DATE(E$1,E$2,1),0)))</f>
        <v/>
      </c>
      <c r="F227" s="48" t="str">
        <f>IF($D227="","", (SUMIFS(Transacoes!$D$3:$D1000,Transacoes!$C$3:$C1000,$D227,Transacoes!$B$3:$B1000,"C", Transacoes!$A$3:$A1000, "&lt;"&amp;EOMONTH(DATE(F$1,F$2,1),0))-SUMIFS(Transacoes!$D$3:$D1000,Transacoes!$C$3:$C1000,$D227,Transacoes!$B$3:$B1000,"V", Transacoes!$A$3:$A1000, "&lt;"&amp;EOMONTH(DATE(F$1,F$2,1),0)))*SUMIFS(Prov_Auto!$E$3:$E1000, Prov_Auto!$A$3:$A1000, $D227, Prov_Auto!$D$3:$D1000,"&gt;="&amp;DATE(F$1,F$2,1),Prov_Auto!$D$3:$D1000, "&lt;="&amp;EOMONTH(DATE(F$1,F$2,1),0)))</f>
        <v/>
      </c>
      <c r="G227" s="48" t="str">
        <f>IF($D227="","", (SUMIFS(Transacoes!$D$3:$D1000,Transacoes!$C$3:$C1000,$D227,Transacoes!$B$3:$B1000,"C", Transacoes!$A$3:$A1000, "&lt;"&amp;EOMONTH(DATE(G$1,G$2,1),0))-SUMIFS(Transacoes!$D$3:$D1000,Transacoes!$C$3:$C1000,$D227,Transacoes!$B$3:$B1000,"V", Transacoes!$A$3:$A1000, "&lt;"&amp;EOMONTH(DATE(G$1,G$2,1),0)))*SUMIFS(Prov_Auto!$E$3:$E1000, Prov_Auto!$A$3:$A1000, $D227, Prov_Auto!$D$3:$D1000,"&gt;="&amp;DATE(G$1,G$2,1),Prov_Auto!$D$3:$D1000, "&lt;="&amp;EOMONTH(DATE(G$1,G$2,1),0)))</f>
        <v/>
      </c>
      <c r="H227" s="48" t="str">
        <f>IF($D227="","", (SUMIFS(Transacoes!$D$3:$D1000,Transacoes!$C$3:$C1000,$D227,Transacoes!$B$3:$B1000,"C", Transacoes!$A$3:$A1000, "&lt;"&amp;EOMONTH(DATE(H$1,H$2,1),0))-SUMIFS(Transacoes!$D$3:$D1000,Transacoes!$C$3:$C1000,$D227,Transacoes!$B$3:$B1000,"V", Transacoes!$A$3:$A1000, "&lt;"&amp;EOMONTH(DATE(H$1,H$2,1),0)))*SUMIFS(Prov_Auto!$E$3:$E1000, Prov_Auto!$A$3:$A1000, $D227, Prov_Auto!$D$3:$D1000,"&gt;="&amp;DATE(H$1,H$2,1),Prov_Auto!$D$3:$D1000, "&lt;="&amp;EOMONTH(DATE(H$1,H$2,1),0)))</f>
        <v/>
      </c>
      <c r="I227" s="48" t="str">
        <f>IF($D227="","", (SUMIFS(Transacoes!$D$3:$D1000,Transacoes!$C$3:$C1000,$D227,Transacoes!$B$3:$B1000,"C", Transacoes!$A$3:$A1000, "&lt;"&amp;EOMONTH(DATE(I$1,I$2,1),0))-SUMIFS(Transacoes!$D$3:$D1000,Transacoes!$C$3:$C1000,$D227,Transacoes!$B$3:$B1000,"V", Transacoes!$A$3:$A1000, "&lt;"&amp;EOMONTH(DATE(I$1,I$2,1),0)))*SUMIFS(Prov_Auto!$E$3:$E1000, Prov_Auto!$A$3:$A1000, $D227, Prov_Auto!$D$3:$D1000,"&gt;="&amp;DATE(I$1,I$2,1),Prov_Auto!$D$3:$D1000, "&lt;="&amp;EOMONTH(DATE(I$1,I$2,1),0)))</f>
        <v/>
      </c>
      <c r="J227" s="48" t="str">
        <f>IF($D227="","", (SUMIFS(Transacoes!$D$3:$D1000,Transacoes!$C$3:$C1000,$D227,Transacoes!$B$3:$B1000,"C", Transacoes!$A$3:$A1000, "&lt;"&amp;EOMONTH(DATE(J$1,J$2,1),0))-SUMIFS(Transacoes!$D$3:$D1000,Transacoes!$C$3:$C1000,$D227,Transacoes!$B$3:$B1000,"V", Transacoes!$A$3:$A1000, "&lt;"&amp;EOMONTH(DATE(J$1,J$2,1),0)))*SUMIFS(Prov_Auto!$E$3:$E1000, Prov_Auto!$A$3:$A1000, $D227, Prov_Auto!$D$3:$D1000,"&gt;="&amp;DATE(J$1,J$2,1),Prov_Auto!$D$3:$D1000, "&lt;="&amp;EOMONTH(DATE(J$1,J$2,1),0)))</f>
        <v/>
      </c>
      <c r="K227" s="48" t="str">
        <f>IF($D227="","", (SUMIFS(Transacoes!$D$3:$D1000,Transacoes!$C$3:$C1000,$D227,Transacoes!$B$3:$B1000,"C", Transacoes!$A$3:$A1000, "&lt;"&amp;EOMONTH(DATE(K$1,K$2,1),0))-SUMIFS(Transacoes!$D$3:$D1000,Transacoes!$C$3:$C1000,$D227,Transacoes!$B$3:$B1000,"V", Transacoes!$A$3:$A1000, "&lt;"&amp;EOMONTH(DATE(K$1,K$2,1),0)))*SUMIFS(Prov_Auto!$E$3:$E1000, Prov_Auto!$A$3:$A1000, $D227, Prov_Auto!$D$3:$D1000,"&gt;="&amp;DATE(K$1,K$2,1),Prov_Auto!$D$3:$D1000, "&lt;="&amp;EOMONTH(DATE(K$1,K$2,1),0)))</f>
        <v/>
      </c>
      <c r="L227" s="48" t="str">
        <f>IF($D227="","", (SUMIFS(Transacoes!$D$3:$D1000,Transacoes!$C$3:$C1000,$D227,Transacoes!$B$3:$B1000,"C", Transacoes!$A$3:$A1000, "&lt;"&amp;EOMONTH(DATE(L$1,L$2,1),0))-SUMIFS(Transacoes!$D$3:$D1000,Transacoes!$C$3:$C1000,$D227,Transacoes!$B$3:$B1000,"V", Transacoes!$A$3:$A1000, "&lt;"&amp;EOMONTH(DATE(L$1,L$2,1),0)))*SUMIFS(Prov_Auto!$E$3:$E1000, Prov_Auto!$A$3:$A1000, $D227, Prov_Auto!$D$3:$D1000,"&gt;="&amp;DATE(L$1,L$2,1),Prov_Auto!$D$3:$D1000, "&lt;="&amp;EOMONTH(DATE(L$1,L$2,1),0)))</f>
        <v/>
      </c>
      <c r="M227" s="48" t="str">
        <f>IF($D227="","", (SUMIFS(Transacoes!$D$3:$D1000,Transacoes!$C$3:$C1000,$D227,Transacoes!$B$3:$B1000,"C", Transacoes!$A$3:$A1000, "&lt;"&amp;EOMONTH(DATE(M$1,M$2,1),0))-SUMIFS(Transacoes!$D$3:$D1000,Transacoes!$C$3:$C1000,$D227,Transacoes!$B$3:$B1000,"V", Transacoes!$A$3:$A1000, "&lt;"&amp;EOMONTH(DATE(M$1,M$2,1),0)))*SUMIFS(Prov_Auto!$E$3:$E1000, Prov_Auto!$A$3:$A1000, $D227, Prov_Auto!$D$3:$D1000,"&gt;="&amp;DATE(M$1,M$2,1),Prov_Auto!$D$3:$D1000, "&lt;="&amp;EOMONTH(DATE(M$1,M$2,1),0)))</f>
        <v/>
      </c>
      <c r="N227" s="48" t="str">
        <f>IF($D227="","", (SUMIFS(Transacoes!$D$3:$D1000,Transacoes!$C$3:$C1000,$D227,Transacoes!$B$3:$B1000,"C", Transacoes!$A$3:$A1000, "&lt;"&amp;EOMONTH(DATE(N$1,N$2,1),0))-SUMIFS(Transacoes!$D$3:$D1000,Transacoes!$C$3:$C1000,$D227,Transacoes!$B$3:$B1000,"V", Transacoes!$A$3:$A1000, "&lt;"&amp;EOMONTH(DATE(N$1,N$2,1),0)))*SUMIFS(Prov_Auto!$E$3:$E1000, Prov_Auto!$A$3:$A1000, $D227, Prov_Auto!$D$3:$D1000,"&gt;="&amp;DATE(N$1,N$2,1),Prov_Auto!$D$3:$D1000, "&lt;="&amp;EOMONTH(DATE(N$1,N$2,1),0)))</f>
        <v/>
      </c>
      <c r="O227" s="48" t="str">
        <f>IF($D227="","", (SUMIFS(Transacoes!$D$3:$D1000,Transacoes!$C$3:$C1000,$D227,Transacoes!$B$3:$B1000,"C", Transacoes!$A$3:$A1000, "&lt;"&amp;EOMONTH(DATE(O$1,O$2,1),0))-SUMIFS(Transacoes!$D$3:$D1000,Transacoes!$C$3:$C1000,$D227,Transacoes!$B$3:$B1000,"V", Transacoes!$A$3:$A1000, "&lt;"&amp;EOMONTH(DATE(O$1,O$2,1),0)))*SUMIFS(Prov_Auto!$E$3:$E1000, Prov_Auto!$A$3:$A1000, $D227, Prov_Auto!$D$3:$D1000,"&gt;="&amp;DATE(O$1,O$2,1),Prov_Auto!$D$3:$D1000, "&lt;="&amp;EOMONTH(DATE(O$1,O$2,1),0)))</f>
        <v/>
      </c>
      <c r="P227" s="48" t="str">
        <f>IF($D227="","", (SUMIFS(Transacoes!$D$3:$D1000,Transacoes!$C$3:$C1000,$D227,Transacoes!$B$3:$B1000,"C", Transacoes!$A$3:$A1000, "&lt;"&amp;EOMONTH(DATE(P$1,P$2,1),0))-SUMIFS(Transacoes!$D$3:$D1000,Transacoes!$C$3:$C1000,$D227,Transacoes!$B$3:$B1000,"V", Transacoes!$A$3:$A1000, "&lt;"&amp;EOMONTH(DATE(P$1,P$2,1),0)))*SUMIFS(Prov_Auto!$E$3:$E1000, Prov_Auto!$A$3:$A1000, $D227, Prov_Auto!$D$3:$D1000,"&gt;="&amp;DATE(P$1,P$2,1),Prov_Auto!$D$3:$D1000, "&lt;="&amp;EOMONTH(DATE(P$1,P$2,1),0)))</f>
        <v/>
      </c>
      <c r="Q227" s="48" t="str">
        <f>IF($D227="","", (SUMIFS(Transacoes!$D$3:$D1000,Transacoes!$C$3:$C1000,$D227,Transacoes!$B$3:$B1000,"C", Transacoes!$A$3:$A1000, "&lt;"&amp;EOMONTH(DATE(Q$1,Q$2,1),0))-SUMIFS(Transacoes!$D$3:$D1000,Transacoes!$C$3:$C1000,$D227,Transacoes!$B$3:$B1000,"V", Transacoes!$A$3:$A1000, "&lt;"&amp;EOMONTH(DATE(Q$1,Q$2,1),0)))*SUMIFS(Prov_Auto!$E$3:$E1000, Prov_Auto!$A$3:$A1000, $D227, Prov_Auto!$D$3:$D1000,"&gt;="&amp;DATE(Q$1,Q$2,1),Prov_Auto!$D$3:$D1000, "&lt;="&amp;EOMONTH(DATE(Q$1,Q$2,1),0)))</f>
        <v/>
      </c>
      <c r="R227" s="47"/>
    </row>
    <row r="228">
      <c r="A228" s="47"/>
      <c r="B228" s="47"/>
      <c r="C228" s="47"/>
      <c r="D228" s="87"/>
      <c r="E228" s="48" t="str">
        <f>IF($D228="","", (SUMIFS(Transacoes!$D$3:$D1000,Transacoes!$C$3:$C1000,$D228,Transacoes!$B$3:$B1000,"C", Transacoes!$A$3:$A1000, "&lt;"&amp;EOMONTH(DATE(E$1,E$2,1),0))-SUMIFS(Transacoes!$D$3:$D1000,Transacoes!$C$3:$C1000,$D228,Transacoes!$B$3:$B1000,"V", Transacoes!$A$3:$A1000, "&lt;"&amp;EOMONTH(DATE(E$1,E$2,1),0)))*SUMIFS(Prov_Auto!$E$3:$E1000, Prov_Auto!$A$3:$A1000, $D228, Prov_Auto!$D$3:$D1000,"&gt;="&amp;DATE(E$1,E$2,1),Prov_Auto!$D$3:$D1000, "&lt;="&amp;EOMONTH(DATE(E$1,E$2,1),0)))</f>
        <v/>
      </c>
      <c r="F228" s="48" t="str">
        <f>IF($D228="","", (SUMIFS(Transacoes!$D$3:$D1000,Transacoes!$C$3:$C1000,$D228,Transacoes!$B$3:$B1000,"C", Transacoes!$A$3:$A1000, "&lt;"&amp;EOMONTH(DATE(F$1,F$2,1),0))-SUMIFS(Transacoes!$D$3:$D1000,Transacoes!$C$3:$C1000,$D228,Transacoes!$B$3:$B1000,"V", Transacoes!$A$3:$A1000, "&lt;"&amp;EOMONTH(DATE(F$1,F$2,1),0)))*SUMIFS(Prov_Auto!$E$3:$E1000, Prov_Auto!$A$3:$A1000, $D228, Prov_Auto!$D$3:$D1000,"&gt;="&amp;DATE(F$1,F$2,1),Prov_Auto!$D$3:$D1000, "&lt;="&amp;EOMONTH(DATE(F$1,F$2,1),0)))</f>
        <v/>
      </c>
      <c r="G228" s="48" t="str">
        <f>IF($D228="","", (SUMIFS(Transacoes!$D$3:$D1000,Transacoes!$C$3:$C1000,$D228,Transacoes!$B$3:$B1000,"C", Transacoes!$A$3:$A1000, "&lt;"&amp;EOMONTH(DATE(G$1,G$2,1),0))-SUMIFS(Transacoes!$D$3:$D1000,Transacoes!$C$3:$C1000,$D228,Transacoes!$B$3:$B1000,"V", Transacoes!$A$3:$A1000, "&lt;"&amp;EOMONTH(DATE(G$1,G$2,1),0)))*SUMIFS(Prov_Auto!$E$3:$E1000, Prov_Auto!$A$3:$A1000, $D228, Prov_Auto!$D$3:$D1000,"&gt;="&amp;DATE(G$1,G$2,1),Prov_Auto!$D$3:$D1000, "&lt;="&amp;EOMONTH(DATE(G$1,G$2,1),0)))</f>
        <v/>
      </c>
      <c r="H228" s="48" t="str">
        <f>IF($D228="","", (SUMIFS(Transacoes!$D$3:$D1000,Transacoes!$C$3:$C1000,$D228,Transacoes!$B$3:$B1000,"C", Transacoes!$A$3:$A1000, "&lt;"&amp;EOMONTH(DATE(H$1,H$2,1),0))-SUMIFS(Transacoes!$D$3:$D1000,Transacoes!$C$3:$C1000,$D228,Transacoes!$B$3:$B1000,"V", Transacoes!$A$3:$A1000, "&lt;"&amp;EOMONTH(DATE(H$1,H$2,1),0)))*SUMIFS(Prov_Auto!$E$3:$E1000, Prov_Auto!$A$3:$A1000, $D228, Prov_Auto!$D$3:$D1000,"&gt;="&amp;DATE(H$1,H$2,1),Prov_Auto!$D$3:$D1000, "&lt;="&amp;EOMONTH(DATE(H$1,H$2,1),0)))</f>
        <v/>
      </c>
      <c r="I228" s="48" t="str">
        <f>IF($D228="","", (SUMIFS(Transacoes!$D$3:$D1000,Transacoes!$C$3:$C1000,$D228,Transacoes!$B$3:$B1000,"C", Transacoes!$A$3:$A1000, "&lt;"&amp;EOMONTH(DATE(I$1,I$2,1),0))-SUMIFS(Transacoes!$D$3:$D1000,Transacoes!$C$3:$C1000,$D228,Transacoes!$B$3:$B1000,"V", Transacoes!$A$3:$A1000, "&lt;"&amp;EOMONTH(DATE(I$1,I$2,1),0)))*SUMIFS(Prov_Auto!$E$3:$E1000, Prov_Auto!$A$3:$A1000, $D228, Prov_Auto!$D$3:$D1000,"&gt;="&amp;DATE(I$1,I$2,1),Prov_Auto!$D$3:$D1000, "&lt;="&amp;EOMONTH(DATE(I$1,I$2,1),0)))</f>
        <v/>
      </c>
      <c r="J228" s="48" t="str">
        <f>IF($D228="","", (SUMIFS(Transacoes!$D$3:$D1000,Transacoes!$C$3:$C1000,$D228,Transacoes!$B$3:$B1000,"C", Transacoes!$A$3:$A1000, "&lt;"&amp;EOMONTH(DATE(J$1,J$2,1),0))-SUMIFS(Transacoes!$D$3:$D1000,Transacoes!$C$3:$C1000,$D228,Transacoes!$B$3:$B1000,"V", Transacoes!$A$3:$A1000, "&lt;"&amp;EOMONTH(DATE(J$1,J$2,1),0)))*SUMIFS(Prov_Auto!$E$3:$E1000, Prov_Auto!$A$3:$A1000, $D228, Prov_Auto!$D$3:$D1000,"&gt;="&amp;DATE(J$1,J$2,1),Prov_Auto!$D$3:$D1000, "&lt;="&amp;EOMONTH(DATE(J$1,J$2,1),0)))</f>
        <v/>
      </c>
      <c r="K228" s="48" t="str">
        <f>IF($D228="","", (SUMIFS(Transacoes!$D$3:$D1000,Transacoes!$C$3:$C1000,$D228,Transacoes!$B$3:$B1000,"C", Transacoes!$A$3:$A1000, "&lt;"&amp;EOMONTH(DATE(K$1,K$2,1),0))-SUMIFS(Transacoes!$D$3:$D1000,Transacoes!$C$3:$C1000,$D228,Transacoes!$B$3:$B1000,"V", Transacoes!$A$3:$A1000, "&lt;"&amp;EOMONTH(DATE(K$1,K$2,1),0)))*SUMIFS(Prov_Auto!$E$3:$E1000, Prov_Auto!$A$3:$A1000, $D228, Prov_Auto!$D$3:$D1000,"&gt;="&amp;DATE(K$1,K$2,1),Prov_Auto!$D$3:$D1000, "&lt;="&amp;EOMONTH(DATE(K$1,K$2,1),0)))</f>
        <v/>
      </c>
      <c r="L228" s="48" t="str">
        <f>IF($D228="","", (SUMIFS(Transacoes!$D$3:$D1000,Transacoes!$C$3:$C1000,$D228,Transacoes!$B$3:$B1000,"C", Transacoes!$A$3:$A1000, "&lt;"&amp;EOMONTH(DATE(L$1,L$2,1),0))-SUMIFS(Transacoes!$D$3:$D1000,Transacoes!$C$3:$C1000,$D228,Transacoes!$B$3:$B1000,"V", Transacoes!$A$3:$A1000, "&lt;"&amp;EOMONTH(DATE(L$1,L$2,1),0)))*SUMIFS(Prov_Auto!$E$3:$E1000, Prov_Auto!$A$3:$A1000, $D228, Prov_Auto!$D$3:$D1000,"&gt;="&amp;DATE(L$1,L$2,1),Prov_Auto!$D$3:$D1000, "&lt;="&amp;EOMONTH(DATE(L$1,L$2,1),0)))</f>
        <v/>
      </c>
      <c r="M228" s="48" t="str">
        <f>IF($D228="","", (SUMIFS(Transacoes!$D$3:$D1000,Transacoes!$C$3:$C1000,$D228,Transacoes!$B$3:$B1000,"C", Transacoes!$A$3:$A1000, "&lt;"&amp;EOMONTH(DATE(M$1,M$2,1),0))-SUMIFS(Transacoes!$D$3:$D1000,Transacoes!$C$3:$C1000,$D228,Transacoes!$B$3:$B1000,"V", Transacoes!$A$3:$A1000, "&lt;"&amp;EOMONTH(DATE(M$1,M$2,1),0)))*SUMIFS(Prov_Auto!$E$3:$E1000, Prov_Auto!$A$3:$A1000, $D228, Prov_Auto!$D$3:$D1000,"&gt;="&amp;DATE(M$1,M$2,1),Prov_Auto!$D$3:$D1000, "&lt;="&amp;EOMONTH(DATE(M$1,M$2,1),0)))</f>
        <v/>
      </c>
      <c r="N228" s="48" t="str">
        <f>IF($D228="","", (SUMIFS(Transacoes!$D$3:$D1000,Transacoes!$C$3:$C1000,$D228,Transacoes!$B$3:$B1000,"C", Transacoes!$A$3:$A1000, "&lt;"&amp;EOMONTH(DATE(N$1,N$2,1),0))-SUMIFS(Transacoes!$D$3:$D1000,Transacoes!$C$3:$C1000,$D228,Transacoes!$B$3:$B1000,"V", Transacoes!$A$3:$A1000, "&lt;"&amp;EOMONTH(DATE(N$1,N$2,1),0)))*SUMIFS(Prov_Auto!$E$3:$E1000, Prov_Auto!$A$3:$A1000, $D228, Prov_Auto!$D$3:$D1000,"&gt;="&amp;DATE(N$1,N$2,1),Prov_Auto!$D$3:$D1000, "&lt;="&amp;EOMONTH(DATE(N$1,N$2,1),0)))</f>
        <v/>
      </c>
      <c r="O228" s="48" t="str">
        <f>IF($D228="","", (SUMIFS(Transacoes!$D$3:$D1000,Transacoes!$C$3:$C1000,$D228,Transacoes!$B$3:$B1000,"C", Transacoes!$A$3:$A1000, "&lt;"&amp;EOMONTH(DATE(O$1,O$2,1),0))-SUMIFS(Transacoes!$D$3:$D1000,Transacoes!$C$3:$C1000,$D228,Transacoes!$B$3:$B1000,"V", Transacoes!$A$3:$A1000, "&lt;"&amp;EOMONTH(DATE(O$1,O$2,1),0)))*SUMIFS(Prov_Auto!$E$3:$E1000, Prov_Auto!$A$3:$A1000, $D228, Prov_Auto!$D$3:$D1000,"&gt;="&amp;DATE(O$1,O$2,1),Prov_Auto!$D$3:$D1000, "&lt;="&amp;EOMONTH(DATE(O$1,O$2,1),0)))</f>
        <v/>
      </c>
      <c r="P228" s="48" t="str">
        <f>IF($D228="","", (SUMIFS(Transacoes!$D$3:$D1000,Transacoes!$C$3:$C1000,$D228,Transacoes!$B$3:$B1000,"C", Transacoes!$A$3:$A1000, "&lt;"&amp;EOMONTH(DATE(P$1,P$2,1),0))-SUMIFS(Transacoes!$D$3:$D1000,Transacoes!$C$3:$C1000,$D228,Transacoes!$B$3:$B1000,"V", Transacoes!$A$3:$A1000, "&lt;"&amp;EOMONTH(DATE(P$1,P$2,1),0)))*SUMIFS(Prov_Auto!$E$3:$E1000, Prov_Auto!$A$3:$A1000, $D228, Prov_Auto!$D$3:$D1000,"&gt;="&amp;DATE(P$1,P$2,1),Prov_Auto!$D$3:$D1000, "&lt;="&amp;EOMONTH(DATE(P$1,P$2,1),0)))</f>
        <v/>
      </c>
      <c r="Q228" s="48" t="str">
        <f>IF($D228="","", (SUMIFS(Transacoes!$D$3:$D1000,Transacoes!$C$3:$C1000,$D228,Transacoes!$B$3:$B1000,"C", Transacoes!$A$3:$A1000, "&lt;"&amp;EOMONTH(DATE(Q$1,Q$2,1),0))-SUMIFS(Transacoes!$D$3:$D1000,Transacoes!$C$3:$C1000,$D228,Transacoes!$B$3:$B1000,"V", Transacoes!$A$3:$A1000, "&lt;"&amp;EOMONTH(DATE(Q$1,Q$2,1),0)))*SUMIFS(Prov_Auto!$E$3:$E1000, Prov_Auto!$A$3:$A1000, $D228, Prov_Auto!$D$3:$D1000,"&gt;="&amp;DATE(Q$1,Q$2,1),Prov_Auto!$D$3:$D1000, "&lt;="&amp;EOMONTH(DATE(Q$1,Q$2,1),0)))</f>
        <v/>
      </c>
      <c r="R228" s="47"/>
    </row>
    <row r="229">
      <c r="A229" s="47"/>
      <c r="B229" s="47"/>
      <c r="C229" s="47"/>
      <c r="D229" s="87"/>
      <c r="E229" s="48" t="str">
        <f>IF($D229="","", (SUMIFS(Transacoes!$D$3:$D1000,Transacoes!$C$3:$C1000,$D229,Transacoes!$B$3:$B1000,"C", Transacoes!$A$3:$A1000, "&lt;"&amp;EOMONTH(DATE(E$1,E$2,1),0))-SUMIFS(Transacoes!$D$3:$D1000,Transacoes!$C$3:$C1000,$D229,Transacoes!$B$3:$B1000,"V", Transacoes!$A$3:$A1000, "&lt;"&amp;EOMONTH(DATE(E$1,E$2,1),0)))*SUMIFS(Prov_Auto!$E$3:$E1000, Prov_Auto!$A$3:$A1000, $D229, Prov_Auto!$D$3:$D1000,"&gt;="&amp;DATE(E$1,E$2,1),Prov_Auto!$D$3:$D1000, "&lt;="&amp;EOMONTH(DATE(E$1,E$2,1),0)))</f>
        <v/>
      </c>
      <c r="F229" s="48" t="str">
        <f>IF($D229="","", (SUMIFS(Transacoes!$D$3:$D1000,Transacoes!$C$3:$C1000,$D229,Transacoes!$B$3:$B1000,"C", Transacoes!$A$3:$A1000, "&lt;"&amp;EOMONTH(DATE(F$1,F$2,1),0))-SUMIFS(Transacoes!$D$3:$D1000,Transacoes!$C$3:$C1000,$D229,Transacoes!$B$3:$B1000,"V", Transacoes!$A$3:$A1000, "&lt;"&amp;EOMONTH(DATE(F$1,F$2,1),0)))*SUMIFS(Prov_Auto!$E$3:$E1000, Prov_Auto!$A$3:$A1000, $D229, Prov_Auto!$D$3:$D1000,"&gt;="&amp;DATE(F$1,F$2,1),Prov_Auto!$D$3:$D1000, "&lt;="&amp;EOMONTH(DATE(F$1,F$2,1),0)))</f>
        <v/>
      </c>
      <c r="G229" s="48" t="str">
        <f>IF($D229="","", (SUMIFS(Transacoes!$D$3:$D1000,Transacoes!$C$3:$C1000,$D229,Transacoes!$B$3:$B1000,"C", Transacoes!$A$3:$A1000, "&lt;"&amp;EOMONTH(DATE(G$1,G$2,1),0))-SUMIFS(Transacoes!$D$3:$D1000,Transacoes!$C$3:$C1000,$D229,Transacoes!$B$3:$B1000,"V", Transacoes!$A$3:$A1000, "&lt;"&amp;EOMONTH(DATE(G$1,G$2,1),0)))*SUMIFS(Prov_Auto!$E$3:$E1000, Prov_Auto!$A$3:$A1000, $D229, Prov_Auto!$D$3:$D1000,"&gt;="&amp;DATE(G$1,G$2,1),Prov_Auto!$D$3:$D1000, "&lt;="&amp;EOMONTH(DATE(G$1,G$2,1),0)))</f>
        <v/>
      </c>
      <c r="H229" s="48" t="str">
        <f>IF($D229="","", (SUMIFS(Transacoes!$D$3:$D1000,Transacoes!$C$3:$C1000,$D229,Transacoes!$B$3:$B1000,"C", Transacoes!$A$3:$A1000, "&lt;"&amp;EOMONTH(DATE(H$1,H$2,1),0))-SUMIFS(Transacoes!$D$3:$D1000,Transacoes!$C$3:$C1000,$D229,Transacoes!$B$3:$B1000,"V", Transacoes!$A$3:$A1000, "&lt;"&amp;EOMONTH(DATE(H$1,H$2,1),0)))*SUMIFS(Prov_Auto!$E$3:$E1000, Prov_Auto!$A$3:$A1000, $D229, Prov_Auto!$D$3:$D1000,"&gt;="&amp;DATE(H$1,H$2,1),Prov_Auto!$D$3:$D1000, "&lt;="&amp;EOMONTH(DATE(H$1,H$2,1),0)))</f>
        <v/>
      </c>
      <c r="I229" s="48" t="str">
        <f>IF($D229="","", (SUMIFS(Transacoes!$D$3:$D1000,Transacoes!$C$3:$C1000,$D229,Transacoes!$B$3:$B1000,"C", Transacoes!$A$3:$A1000, "&lt;"&amp;EOMONTH(DATE(I$1,I$2,1),0))-SUMIFS(Transacoes!$D$3:$D1000,Transacoes!$C$3:$C1000,$D229,Transacoes!$B$3:$B1000,"V", Transacoes!$A$3:$A1000, "&lt;"&amp;EOMONTH(DATE(I$1,I$2,1),0)))*SUMIFS(Prov_Auto!$E$3:$E1000, Prov_Auto!$A$3:$A1000, $D229, Prov_Auto!$D$3:$D1000,"&gt;="&amp;DATE(I$1,I$2,1),Prov_Auto!$D$3:$D1000, "&lt;="&amp;EOMONTH(DATE(I$1,I$2,1),0)))</f>
        <v/>
      </c>
      <c r="J229" s="48" t="str">
        <f>IF($D229="","", (SUMIFS(Transacoes!$D$3:$D1000,Transacoes!$C$3:$C1000,$D229,Transacoes!$B$3:$B1000,"C", Transacoes!$A$3:$A1000, "&lt;"&amp;EOMONTH(DATE(J$1,J$2,1),0))-SUMIFS(Transacoes!$D$3:$D1000,Transacoes!$C$3:$C1000,$D229,Transacoes!$B$3:$B1000,"V", Transacoes!$A$3:$A1000, "&lt;"&amp;EOMONTH(DATE(J$1,J$2,1),0)))*SUMIFS(Prov_Auto!$E$3:$E1000, Prov_Auto!$A$3:$A1000, $D229, Prov_Auto!$D$3:$D1000,"&gt;="&amp;DATE(J$1,J$2,1),Prov_Auto!$D$3:$D1000, "&lt;="&amp;EOMONTH(DATE(J$1,J$2,1),0)))</f>
        <v/>
      </c>
      <c r="K229" s="48" t="str">
        <f>IF($D229="","", (SUMIFS(Transacoes!$D$3:$D1000,Transacoes!$C$3:$C1000,$D229,Transacoes!$B$3:$B1000,"C", Transacoes!$A$3:$A1000, "&lt;"&amp;EOMONTH(DATE(K$1,K$2,1),0))-SUMIFS(Transacoes!$D$3:$D1000,Transacoes!$C$3:$C1000,$D229,Transacoes!$B$3:$B1000,"V", Transacoes!$A$3:$A1000, "&lt;"&amp;EOMONTH(DATE(K$1,K$2,1),0)))*SUMIFS(Prov_Auto!$E$3:$E1000, Prov_Auto!$A$3:$A1000, $D229, Prov_Auto!$D$3:$D1000,"&gt;="&amp;DATE(K$1,K$2,1),Prov_Auto!$D$3:$D1000, "&lt;="&amp;EOMONTH(DATE(K$1,K$2,1),0)))</f>
        <v/>
      </c>
      <c r="L229" s="48" t="str">
        <f>IF($D229="","", (SUMIFS(Transacoes!$D$3:$D1000,Transacoes!$C$3:$C1000,$D229,Transacoes!$B$3:$B1000,"C", Transacoes!$A$3:$A1000, "&lt;"&amp;EOMONTH(DATE(L$1,L$2,1),0))-SUMIFS(Transacoes!$D$3:$D1000,Transacoes!$C$3:$C1000,$D229,Transacoes!$B$3:$B1000,"V", Transacoes!$A$3:$A1000, "&lt;"&amp;EOMONTH(DATE(L$1,L$2,1),0)))*SUMIFS(Prov_Auto!$E$3:$E1000, Prov_Auto!$A$3:$A1000, $D229, Prov_Auto!$D$3:$D1000,"&gt;="&amp;DATE(L$1,L$2,1),Prov_Auto!$D$3:$D1000, "&lt;="&amp;EOMONTH(DATE(L$1,L$2,1),0)))</f>
        <v/>
      </c>
      <c r="M229" s="48" t="str">
        <f>IF($D229="","", (SUMIFS(Transacoes!$D$3:$D1000,Transacoes!$C$3:$C1000,$D229,Transacoes!$B$3:$B1000,"C", Transacoes!$A$3:$A1000, "&lt;"&amp;EOMONTH(DATE(M$1,M$2,1),0))-SUMIFS(Transacoes!$D$3:$D1000,Transacoes!$C$3:$C1000,$D229,Transacoes!$B$3:$B1000,"V", Transacoes!$A$3:$A1000, "&lt;"&amp;EOMONTH(DATE(M$1,M$2,1),0)))*SUMIFS(Prov_Auto!$E$3:$E1000, Prov_Auto!$A$3:$A1000, $D229, Prov_Auto!$D$3:$D1000,"&gt;="&amp;DATE(M$1,M$2,1),Prov_Auto!$D$3:$D1000, "&lt;="&amp;EOMONTH(DATE(M$1,M$2,1),0)))</f>
        <v/>
      </c>
      <c r="N229" s="48" t="str">
        <f>IF($D229="","", (SUMIFS(Transacoes!$D$3:$D1000,Transacoes!$C$3:$C1000,$D229,Transacoes!$B$3:$B1000,"C", Transacoes!$A$3:$A1000, "&lt;"&amp;EOMONTH(DATE(N$1,N$2,1),0))-SUMIFS(Transacoes!$D$3:$D1000,Transacoes!$C$3:$C1000,$D229,Transacoes!$B$3:$B1000,"V", Transacoes!$A$3:$A1000, "&lt;"&amp;EOMONTH(DATE(N$1,N$2,1),0)))*SUMIFS(Prov_Auto!$E$3:$E1000, Prov_Auto!$A$3:$A1000, $D229, Prov_Auto!$D$3:$D1000,"&gt;="&amp;DATE(N$1,N$2,1),Prov_Auto!$D$3:$D1000, "&lt;="&amp;EOMONTH(DATE(N$1,N$2,1),0)))</f>
        <v/>
      </c>
      <c r="O229" s="48" t="str">
        <f>IF($D229="","", (SUMIFS(Transacoes!$D$3:$D1000,Transacoes!$C$3:$C1000,$D229,Transacoes!$B$3:$B1000,"C", Transacoes!$A$3:$A1000, "&lt;"&amp;EOMONTH(DATE(O$1,O$2,1),0))-SUMIFS(Transacoes!$D$3:$D1000,Transacoes!$C$3:$C1000,$D229,Transacoes!$B$3:$B1000,"V", Transacoes!$A$3:$A1000, "&lt;"&amp;EOMONTH(DATE(O$1,O$2,1),0)))*SUMIFS(Prov_Auto!$E$3:$E1000, Prov_Auto!$A$3:$A1000, $D229, Prov_Auto!$D$3:$D1000,"&gt;="&amp;DATE(O$1,O$2,1),Prov_Auto!$D$3:$D1000, "&lt;="&amp;EOMONTH(DATE(O$1,O$2,1),0)))</f>
        <v/>
      </c>
      <c r="P229" s="48" t="str">
        <f>IF($D229="","", (SUMIFS(Transacoes!$D$3:$D1000,Transacoes!$C$3:$C1000,$D229,Transacoes!$B$3:$B1000,"C", Transacoes!$A$3:$A1000, "&lt;"&amp;EOMONTH(DATE(P$1,P$2,1),0))-SUMIFS(Transacoes!$D$3:$D1000,Transacoes!$C$3:$C1000,$D229,Transacoes!$B$3:$B1000,"V", Transacoes!$A$3:$A1000, "&lt;"&amp;EOMONTH(DATE(P$1,P$2,1),0)))*SUMIFS(Prov_Auto!$E$3:$E1000, Prov_Auto!$A$3:$A1000, $D229, Prov_Auto!$D$3:$D1000,"&gt;="&amp;DATE(P$1,P$2,1),Prov_Auto!$D$3:$D1000, "&lt;="&amp;EOMONTH(DATE(P$1,P$2,1),0)))</f>
        <v/>
      </c>
      <c r="Q229" s="48" t="str">
        <f>IF($D229="","", (SUMIFS(Transacoes!$D$3:$D1000,Transacoes!$C$3:$C1000,$D229,Transacoes!$B$3:$B1000,"C", Transacoes!$A$3:$A1000, "&lt;"&amp;EOMONTH(DATE(Q$1,Q$2,1),0))-SUMIFS(Transacoes!$D$3:$D1000,Transacoes!$C$3:$C1000,$D229,Transacoes!$B$3:$B1000,"V", Transacoes!$A$3:$A1000, "&lt;"&amp;EOMONTH(DATE(Q$1,Q$2,1),0)))*SUMIFS(Prov_Auto!$E$3:$E1000, Prov_Auto!$A$3:$A1000, $D229, Prov_Auto!$D$3:$D1000,"&gt;="&amp;DATE(Q$1,Q$2,1),Prov_Auto!$D$3:$D1000, "&lt;="&amp;EOMONTH(DATE(Q$1,Q$2,1),0)))</f>
        <v/>
      </c>
      <c r="R229" s="47"/>
    </row>
    <row r="230">
      <c r="A230" s="47"/>
      <c r="B230" s="47"/>
      <c r="C230" s="47"/>
      <c r="D230" s="87"/>
      <c r="E230" s="48" t="str">
        <f>IF($D230="","", (SUMIFS(Transacoes!$D$3:$D1000,Transacoes!$C$3:$C1000,$D230,Transacoes!$B$3:$B1000,"C", Transacoes!$A$3:$A1000, "&lt;"&amp;EOMONTH(DATE(E$1,E$2,1),0))-SUMIFS(Transacoes!$D$3:$D1000,Transacoes!$C$3:$C1000,$D230,Transacoes!$B$3:$B1000,"V", Transacoes!$A$3:$A1000, "&lt;"&amp;EOMONTH(DATE(E$1,E$2,1),0)))*SUMIFS(Prov_Auto!$E$3:$E1000, Prov_Auto!$A$3:$A1000, $D230, Prov_Auto!$D$3:$D1000,"&gt;="&amp;DATE(E$1,E$2,1),Prov_Auto!$D$3:$D1000, "&lt;="&amp;EOMONTH(DATE(E$1,E$2,1),0)))</f>
        <v/>
      </c>
      <c r="F230" s="48" t="str">
        <f>IF($D230="","", (SUMIFS(Transacoes!$D$3:$D1000,Transacoes!$C$3:$C1000,$D230,Transacoes!$B$3:$B1000,"C", Transacoes!$A$3:$A1000, "&lt;"&amp;EOMONTH(DATE(F$1,F$2,1),0))-SUMIFS(Transacoes!$D$3:$D1000,Transacoes!$C$3:$C1000,$D230,Transacoes!$B$3:$B1000,"V", Transacoes!$A$3:$A1000, "&lt;"&amp;EOMONTH(DATE(F$1,F$2,1),0)))*SUMIFS(Prov_Auto!$E$3:$E1000, Prov_Auto!$A$3:$A1000, $D230, Prov_Auto!$D$3:$D1000,"&gt;="&amp;DATE(F$1,F$2,1),Prov_Auto!$D$3:$D1000, "&lt;="&amp;EOMONTH(DATE(F$1,F$2,1),0)))</f>
        <v/>
      </c>
      <c r="G230" s="48" t="str">
        <f>IF($D230="","", (SUMIFS(Transacoes!$D$3:$D1000,Transacoes!$C$3:$C1000,$D230,Transacoes!$B$3:$B1000,"C", Transacoes!$A$3:$A1000, "&lt;"&amp;EOMONTH(DATE(G$1,G$2,1),0))-SUMIFS(Transacoes!$D$3:$D1000,Transacoes!$C$3:$C1000,$D230,Transacoes!$B$3:$B1000,"V", Transacoes!$A$3:$A1000, "&lt;"&amp;EOMONTH(DATE(G$1,G$2,1),0)))*SUMIFS(Prov_Auto!$E$3:$E1000, Prov_Auto!$A$3:$A1000, $D230, Prov_Auto!$D$3:$D1000,"&gt;="&amp;DATE(G$1,G$2,1),Prov_Auto!$D$3:$D1000, "&lt;="&amp;EOMONTH(DATE(G$1,G$2,1),0)))</f>
        <v/>
      </c>
      <c r="H230" s="48" t="str">
        <f>IF($D230="","", (SUMIFS(Transacoes!$D$3:$D1000,Transacoes!$C$3:$C1000,$D230,Transacoes!$B$3:$B1000,"C", Transacoes!$A$3:$A1000, "&lt;"&amp;EOMONTH(DATE(H$1,H$2,1),0))-SUMIFS(Transacoes!$D$3:$D1000,Transacoes!$C$3:$C1000,$D230,Transacoes!$B$3:$B1000,"V", Transacoes!$A$3:$A1000, "&lt;"&amp;EOMONTH(DATE(H$1,H$2,1),0)))*SUMIFS(Prov_Auto!$E$3:$E1000, Prov_Auto!$A$3:$A1000, $D230, Prov_Auto!$D$3:$D1000,"&gt;="&amp;DATE(H$1,H$2,1),Prov_Auto!$D$3:$D1000, "&lt;="&amp;EOMONTH(DATE(H$1,H$2,1),0)))</f>
        <v/>
      </c>
      <c r="I230" s="48" t="str">
        <f>IF($D230="","", (SUMIFS(Transacoes!$D$3:$D1000,Transacoes!$C$3:$C1000,$D230,Transacoes!$B$3:$B1000,"C", Transacoes!$A$3:$A1000, "&lt;"&amp;EOMONTH(DATE(I$1,I$2,1),0))-SUMIFS(Transacoes!$D$3:$D1000,Transacoes!$C$3:$C1000,$D230,Transacoes!$B$3:$B1000,"V", Transacoes!$A$3:$A1000, "&lt;"&amp;EOMONTH(DATE(I$1,I$2,1),0)))*SUMIFS(Prov_Auto!$E$3:$E1000, Prov_Auto!$A$3:$A1000, $D230, Prov_Auto!$D$3:$D1000,"&gt;="&amp;DATE(I$1,I$2,1),Prov_Auto!$D$3:$D1000, "&lt;="&amp;EOMONTH(DATE(I$1,I$2,1),0)))</f>
        <v/>
      </c>
      <c r="J230" s="48" t="str">
        <f>IF($D230="","", (SUMIFS(Transacoes!$D$3:$D1000,Transacoes!$C$3:$C1000,$D230,Transacoes!$B$3:$B1000,"C", Transacoes!$A$3:$A1000, "&lt;"&amp;EOMONTH(DATE(J$1,J$2,1),0))-SUMIFS(Transacoes!$D$3:$D1000,Transacoes!$C$3:$C1000,$D230,Transacoes!$B$3:$B1000,"V", Transacoes!$A$3:$A1000, "&lt;"&amp;EOMONTH(DATE(J$1,J$2,1),0)))*SUMIFS(Prov_Auto!$E$3:$E1000, Prov_Auto!$A$3:$A1000, $D230, Prov_Auto!$D$3:$D1000,"&gt;="&amp;DATE(J$1,J$2,1),Prov_Auto!$D$3:$D1000, "&lt;="&amp;EOMONTH(DATE(J$1,J$2,1),0)))</f>
        <v/>
      </c>
      <c r="K230" s="48" t="str">
        <f>IF($D230="","", (SUMIFS(Transacoes!$D$3:$D1000,Transacoes!$C$3:$C1000,$D230,Transacoes!$B$3:$B1000,"C", Transacoes!$A$3:$A1000, "&lt;"&amp;EOMONTH(DATE(K$1,K$2,1),0))-SUMIFS(Transacoes!$D$3:$D1000,Transacoes!$C$3:$C1000,$D230,Transacoes!$B$3:$B1000,"V", Transacoes!$A$3:$A1000, "&lt;"&amp;EOMONTH(DATE(K$1,K$2,1),0)))*SUMIFS(Prov_Auto!$E$3:$E1000, Prov_Auto!$A$3:$A1000, $D230, Prov_Auto!$D$3:$D1000,"&gt;="&amp;DATE(K$1,K$2,1),Prov_Auto!$D$3:$D1000, "&lt;="&amp;EOMONTH(DATE(K$1,K$2,1),0)))</f>
        <v/>
      </c>
      <c r="L230" s="48" t="str">
        <f>IF($D230="","", (SUMIFS(Transacoes!$D$3:$D1000,Transacoes!$C$3:$C1000,$D230,Transacoes!$B$3:$B1000,"C", Transacoes!$A$3:$A1000, "&lt;"&amp;EOMONTH(DATE(L$1,L$2,1),0))-SUMIFS(Transacoes!$D$3:$D1000,Transacoes!$C$3:$C1000,$D230,Transacoes!$B$3:$B1000,"V", Transacoes!$A$3:$A1000, "&lt;"&amp;EOMONTH(DATE(L$1,L$2,1),0)))*SUMIFS(Prov_Auto!$E$3:$E1000, Prov_Auto!$A$3:$A1000, $D230, Prov_Auto!$D$3:$D1000,"&gt;="&amp;DATE(L$1,L$2,1),Prov_Auto!$D$3:$D1000, "&lt;="&amp;EOMONTH(DATE(L$1,L$2,1),0)))</f>
        <v/>
      </c>
      <c r="M230" s="48" t="str">
        <f>IF($D230="","", (SUMIFS(Transacoes!$D$3:$D1000,Transacoes!$C$3:$C1000,$D230,Transacoes!$B$3:$B1000,"C", Transacoes!$A$3:$A1000, "&lt;"&amp;EOMONTH(DATE(M$1,M$2,1),0))-SUMIFS(Transacoes!$D$3:$D1000,Transacoes!$C$3:$C1000,$D230,Transacoes!$B$3:$B1000,"V", Transacoes!$A$3:$A1000, "&lt;"&amp;EOMONTH(DATE(M$1,M$2,1),0)))*SUMIFS(Prov_Auto!$E$3:$E1000, Prov_Auto!$A$3:$A1000, $D230, Prov_Auto!$D$3:$D1000,"&gt;="&amp;DATE(M$1,M$2,1),Prov_Auto!$D$3:$D1000, "&lt;="&amp;EOMONTH(DATE(M$1,M$2,1),0)))</f>
        <v/>
      </c>
      <c r="N230" s="48" t="str">
        <f>IF($D230="","", (SUMIFS(Transacoes!$D$3:$D1000,Transacoes!$C$3:$C1000,$D230,Transacoes!$B$3:$B1000,"C", Transacoes!$A$3:$A1000, "&lt;"&amp;EOMONTH(DATE(N$1,N$2,1),0))-SUMIFS(Transacoes!$D$3:$D1000,Transacoes!$C$3:$C1000,$D230,Transacoes!$B$3:$B1000,"V", Transacoes!$A$3:$A1000, "&lt;"&amp;EOMONTH(DATE(N$1,N$2,1),0)))*SUMIFS(Prov_Auto!$E$3:$E1000, Prov_Auto!$A$3:$A1000, $D230, Prov_Auto!$D$3:$D1000,"&gt;="&amp;DATE(N$1,N$2,1),Prov_Auto!$D$3:$D1000, "&lt;="&amp;EOMONTH(DATE(N$1,N$2,1),0)))</f>
        <v/>
      </c>
      <c r="O230" s="48" t="str">
        <f>IF($D230="","", (SUMIFS(Transacoes!$D$3:$D1000,Transacoes!$C$3:$C1000,$D230,Transacoes!$B$3:$B1000,"C", Transacoes!$A$3:$A1000, "&lt;"&amp;EOMONTH(DATE(O$1,O$2,1),0))-SUMIFS(Transacoes!$D$3:$D1000,Transacoes!$C$3:$C1000,$D230,Transacoes!$B$3:$B1000,"V", Transacoes!$A$3:$A1000, "&lt;"&amp;EOMONTH(DATE(O$1,O$2,1),0)))*SUMIFS(Prov_Auto!$E$3:$E1000, Prov_Auto!$A$3:$A1000, $D230, Prov_Auto!$D$3:$D1000,"&gt;="&amp;DATE(O$1,O$2,1),Prov_Auto!$D$3:$D1000, "&lt;="&amp;EOMONTH(DATE(O$1,O$2,1),0)))</f>
        <v/>
      </c>
      <c r="P230" s="48" t="str">
        <f>IF($D230="","", (SUMIFS(Transacoes!$D$3:$D1000,Transacoes!$C$3:$C1000,$D230,Transacoes!$B$3:$B1000,"C", Transacoes!$A$3:$A1000, "&lt;"&amp;EOMONTH(DATE(P$1,P$2,1),0))-SUMIFS(Transacoes!$D$3:$D1000,Transacoes!$C$3:$C1000,$D230,Transacoes!$B$3:$B1000,"V", Transacoes!$A$3:$A1000, "&lt;"&amp;EOMONTH(DATE(P$1,P$2,1),0)))*SUMIFS(Prov_Auto!$E$3:$E1000, Prov_Auto!$A$3:$A1000, $D230, Prov_Auto!$D$3:$D1000,"&gt;="&amp;DATE(P$1,P$2,1),Prov_Auto!$D$3:$D1000, "&lt;="&amp;EOMONTH(DATE(P$1,P$2,1),0)))</f>
        <v/>
      </c>
      <c r="Q230" s="48" t="str">
        <f>IF($D230="","", (SUMIFS(Transacoes!$D$3:$D1000,Transacoes!$C$3:$C1000,$D230,Transacoes!$B$3:$B1000,"C", Transacoes!$A$3:$A1000, "&lt;"&amp;EOMONTH(DATE(Q$1,Q$2,1),0))-SUMIFS(Transacoes!$D$3:$D1000,Transacoes!$C$3:$C1000,$D230,Transacoes!$B$3:$B1000,"V", Transacoes!$A$3:$A1000, "&lt;"&amp;EOMONTH(DATE(Q$1,Q$2,1),0)))*SUMIFS(Prov_Auto!$E$3:$E1000, Prov_Auto!$A$3:$A1000, $D230, Prov_Auto!$D$3:$D1000,"&gt;="&amp;DATE(Q$1,Q$2,1),Prov_Auto!$D$3:$D1000, "&lt;="&amp;EOMONTH(DATE(Q$1,Q$2,1),0)))</f>
        <v/>
      </c>
      <c r="R230" s="47"/>
    </row>
    <row r="231">
      <c r="A231" s="47"/>
      <c r="B231" s="47"/>
      <c r="C231" s="47"/>
      <c r="D231" s="87"/>
      <c r="E231" s="48" t="str">
        <f>IF($D231="","", (SUMIFS(Transacoes!$D$3:$D1000,Transacoes!$C$3:$C1000,$D231,Transacoes!$B$3:$B1000,"C", Transacoes!$A$3:$A1000, "&lt;"&amp;EOMONTH(DATE(E$1,E$2,1),0))-SUMIFS(Transacoes!$D$3:$D1000,Transacoes!$C$3:$C1000,$D231,Transacoes!$B$3:$B1000,"V", Transacoes!$A$3:$A1000, "&lt;"&amp;EOMONTH(DATE(E$1,E$2,1),0)))*SUMIFS(Prov_Auto!$E$3:$E1000, Prov_Auto!$A$3:$A1000, $D231, Prov_Auto!$D$3:$D1000,"&gt;="&amp;DATE(E$1,E$2,1),Prov_Auto!$D$3:$D1000, "&lt;="&amp;EOMONTH(DATE(E$1,E$2,1),0)))</f>
        <v/>
      </c>
      <c r="F231" s="48" t="str">
        <f>IF($D231="","", (SUMIFS(Transacoes!$D$3:$D1000,Transacoes!$C$3:$C1000,$D231,Transacoes!$B$3:$B1000,"C", Transacoes!$A$3:$A1000, "&lt;"&amp;EOMONTH(DATE(F$1,F$2,1),0))-SUMIFS(Transacoes!$D$3:$D1000,Transacoes!$C$3:$C1000,$D231,Transacoes!$B$3:$B1000,"V", Transacoes!$A$3:$A1000, "&lt;"&amp;EOMONTH(DATE(F$1,F$2,1),0)))*SUMIFS(Prov_Auto!$E$3:$E1000, Prov_Auto!$A$3:$A1000, $D231, Prov_Auto!$D$3:$D1000,"&gt;="&amp;DATE(F$1,F$2,1),Prov_Auto!$D$3:$D1000, "&lt;="&amp;EOMONTH(DATE(F$1,F$2,1),0)))</f>
        <v/>
      </c>
      <c r="G231" s="48" t="str">
        <f>IF($D231="","", (SUMIFS(Transacoes!$D$3:$D1000,Transacoes!$C$3:$C1000,$D231,Transacoes!$B$3:$B1000,"C", Transacoes!$A$3:$A1000, "&lt;"&amp;EOMONTH(DATE(G$1,G$2,1),0))-SUMIFS(Transacoes!$D$3:$D1000,Transacoes!$C$3:$C1000,$D231,Transacoes!$B$3:$B1000,"V", Transacoes!$A$3:$A1000, "&lt;"&amp;EOMONTH(DATE(G$1,G$2,1),0)))*SUMIFS(Prov_Auto!$E$3:$E1000, Prov_Auto!$A$3:$A1000, $D231, Prov_Auto!$D$3:$D1000,"&gt;="&amp;DATE(G$1,G$2,1),Prov_Auto!$D$3:$D1000, "&lt;="&amp;EOMONTH(DATE(G$1,G$2,1),0)))</f>
        <v/>
      </c>
      <c r="H231" s="48" t="str">
        <f>IF($D231="","", (SUMIFS(Transacoes!$D$3:$D1000,Transacoes!$C$3:$C1000,$D231,Transacoes!$B$3:$B1000,"C", Transacoes!$A$3:$A1000, "&lt;"&amp;EOMONTH(DATE(H$1,H$2,1),0))-SUMIFS(Transacoes!$D$3:$D1000,Transacoes!$C$3:$C1000,$D231,Transacoes!$B$3:$B1000,"V", Transacoes!$A$3:$A1000, "&lt;"&amp;EOMONTH(DATE(H$1,H$2,1),0)))*SUMIFS(Prov_Auto!$E$3:$E1000, Prov_Auto!$A$3:$A1000, $D231, Prov_Auto!$D$3:$D1000,"&gt;="&amp;DATE(H$1,H$2,1),Prov_Auto!$D$3:$D1000, "&lt;="&amp;EOMONTH(DATE(H$1,H$2,1),0)))</f>
        <v/>
      </c>
      <c r="I231" s="48" t="str">
        <f>IF($D231="","", (SUMIFS(Transacoes!$D$3:$D1000,Transacoes!$C$3:$C1000,$D231,Transacoes!$B$3:$B1000,"C", Transacoes!$A$3:$A1000, "&lt;"&amp;EOMONTH(DATE(I$1,I$2,1),0))-SUMIFS(Transacoes!$D$3:$D1000,Transacoes!$C$3:$C1000,$D231,Transacoes!$B$3:$B1000,"V", Transacoes!$A$3:$A1000, "&lt;"&amp;EOMONTH(DATE(I$1,I$2,1),0)))*SUMIFS(Prov_Auto!$E$3:$E1000, Prov_Auto!$A$3:$A1000, $D231, Prov_Auto!$D$3:$D1000,"&gt;="&amp;DATE(I$1,I$2,1),Prov_Auto!$D$3:$D1000, "&lt;="&amp;EOMONTH(DATE(I$1,I$2,1),0)))</f>
        <v/>
      </c>
      <c r="J231" s="48" t="str">
        <f>IF($D231="","", (SUMIFS(Transacoes!$D$3:$D1000,Transacoes!$C$3:$C1000,$D231,Transacoes!$B$3:$B1000,"C", Transacoes!$A$3:$A1000, "&lt;"&amp;EOMONTH(DATE(J$1,J$2,1),0))-SUMIFS(Transacoes!$D$3:$D1000,Transacoes!$C$3:$C1000,$D231,Transacoes!$B$3:$B1000,"V", Transacoes!$A$3:$A1000, "&lt;"&amp;EOMONTH(DATE(J$1,J$2,1),0)))*SUMIFS(Prov_Auto!$E$3:$E1000, Prov_Auto!$A$3:$A1000, $D231, Prov_Auto!$D$3:$D1000,"&gt;="&amp;DATE(J$1,J$2,1),Prov_Auto!$D$3:$D1000, "&lt;="&amp;EOMONTH(DATE(J$1,J$2,1),0)))</f>
        <v/>
      </c>
      <c r="K231" s="48" t="str">
        <f>IF($D231="","", (SUMIFS(Transacoes!$D$3:$D1000,Transacoes!$C$3:$C1000,$D231,Transacoes!$B$3:$B1000,"C", Transacoes!$A$3:$A1000, "&lt;"&amp;EOMONTH(DATE(K$1,K$2,1),0))-SUMIFS(Transacoes!$D$3:$D1000,Transacoes!$C$3:$C1000,$D231,Transacoes!$B$3:$B1000,"V", Transacoes!$A$3:$A1000, "&lt;"&amp;EOMONTH(DATE(K$1,K$2,1),0)))*SUMIFS(Prov_Auto!$E$3:$E1000, Prov_Auto!$A$3:$A1000, $D231, Prov_Auto!$D$3:$D1000,"&gt;="&amp;DATE(K$1,K$2,1),Prov_Auto!$D$3:$D1000, "&lt;="&amp;EOMONTH(DATE(K$1,K$2,1),0)))</f>
        <v/>
      </c>
      <c r="L231" s="48" t="str">
        <f>IF($D231="","", (SUMIFS(Transacoes!$D$3:$D1000,Transacoes!$C$3:$C1000,$D231,Transacoes!$B$3:$B1000,"C", Transacoes!$A$3:$A1000, "&lt;"&amp;EOMONTH(DATE(L$1,L$2,1),0))-SUMIFS(Transacoes!$D$3:$D1000,Transacoes!$C$3:$C1000,$D231,Transacoes!$B$3:$B1000,"V", Transacoes!$A$3:$A1000, "&lt;"&amp;EOMONTH(DATE(L$1,L$2,1),0)))*SUMIFS(Prov_Auto!$E$3:$E1000, Prov_Auto!$A$3:$A1000, $D231, Prov_Auto!$D$3:$D1000,"&gt;="&amp;DATE(L$1,L$2,1),Prov_Auto!$D$3:$D1000, "&lt;="&amp;EOMONTH(DATE(L$1,L$2,1),0)))</f>
        <v/>
      </c>
      <c r="M231" s="48" t="str">
        <f>IF($D231="","", (SUMIFS(Transacoes!$D$3:$D1000,Transacoes!$C$3:$C1000,$D231,Transacoes!$B$3:$B1000,"C", Transacoes!$A$3:$A1000, "&lt;"&amp;EOMONTH(DATE(M$1,M$2,1),0))-SUMIFS(Transacoes!$D$3:$D1000,Transacoes!$C$3:$C1000,$D231,Transacoes!$B$3:$B1000,"V", Transacoes!$A$3:$A1000, "&lt;"&amp;EOMONTH(DATE(M$1,M$2,1),0)))*SUMIFS(Prov_Auto!$E$3:$E1000, Prov_Auto!$A$3:$A1000, $D231, Prov_Auto!$D$3:$D1000,"&gt;="&amp;DATE(M$1,M$2,1),Prov_Auto!$D$3:$D1000, "&lt;="&amp;EOMONTH(DATE(M$1,M$2,1),0)))</f>
        <v/>
      </c>
      <c r="N231" s="48" t="str">
        <f>IF($D231="","", (SUMIFS(Transacoes!$D$3:$D1000,Transacoes!$C$3:$C1000,$D231,Transacoes!$B$3:$B1000,"C", Transacoes!$A$3:$A1000, "&lt;"&amp;EOMONTH(DATE(N$1,N$2,1),0))-SUMIFS(Transacoes!$D$3:$D1000,Transacoes!$C$3:$C1000,$D231,Transacoes!$B$3:$B1000,"V", Transacoes!$A$3:$A1000, "&lt;"&amp;EOMONTH(DATE(N$1,N$2,1),0)))*SUMIFS(Prov_Auto!$E$3:$E1000, Prov_Auto!$A$3:$A1000, $D231, Prov_Auto!$D$3:$D1000,"&gt;="&amp;DATE(N$1,N$2,1),Prov_Auto!$D$3:$D1000, "&lt;="&amp;EOMONTH(DATE(N$1,N$2,1),0)))</f>
        <v/>
      </c>
      <c r="O231" s="48" t="str">
        <f>IF($D231="","", (SUMIFS(Transacoes!$D$3:$D1000,Transacoes!$C$3:$C1000,$D231,Transacoes!$B$3:$B1000,"C", Transacoes!$A$3:$A1000, "&lt;"&amp;EOMONTH(DATE(O$1,O$2,1),0))-SUMIFS(Transacoes!$D$3:$D1000,Transacoes!$C$3:$C1000,$D231,Transacoes!$B$3:$B1000,"V", Transacoes!$A$3:$A1000, "&lt;"&amp;EOMONTH(DATE(O$1,O$2,1),0)))*SUMIFS(Prov_Auto!$E$3:$E1000, Prov_Auto!$A$3:$A1000, $D231, Prov_Auto!$D$3:$D1000,"&gt;="&amp;DATE(O$1,O$2,1),Prov_Auto!$D$3:$D1000, "&lt;="&amp;EOMONTH(DATE(O$1,O$2,1),0)))</f>
        <v/>
      </c>
      <c r="P231" s="48" t="str">
        <f>IF($D231="","", (SUMIFS(Transacoes!$D$3:$D1000,Transacoes!$C$3:$C1000,$D231,Transacoes!$B$3:$B1000,"C", Transacoes!$A$3:$A1000, "&lt;"&amp;EOMONTH(DATE(P$1,P$2,1),0))-SUMIFS(Transacoes!$D$3:$D1000,Transacoes!$C$3:$C1000,$D231,Transacoes!$B$3:$B1000,"V", Transacoes!$A$3:$A1000, "&lt;"&amp;EOMONTH(DATE(P$1,P$2,1),0)))*SUMIFS(Prov_Auto!$E$3:$E1000, Prov_Auto!$A$3:$A1000, $D231, Prov_Auto!$D$3:$D1000,"&gt;="&amp;DATE(P$1,P$2,1),Prov_Auto!$D$3:$D1000, "&lt;="&amp;EOMONTH(DATE(P$1,P$2,1),0)))</f>
        <v/>
      </c>
      <c r="Q231" s="48" t="str">
        <f>IF($D231="","", (SUMIFS(Transacoes!$D$3:$D1000,Transacoes!$C$3:$C1000,$D231,Transacoes!$B$3:$B1000,"C", Transacoes!$A$3:$A1000, "&lt;"&amp;EOMONTH(DATE(Q$1,Q$2,1),0))-SUMIFS(Transacoes!$D$3:$D1000,Transacoes!$C$3:$C1000,$D231,Transacoes!$B$3:$B1000,"V", Transacoes!$A$3:$A1000, "&lt;"&amp;EOMONTH(DATE(Q$1,Q$2,1),0)))*SUMIFS(Prov_Auto!$E$3:$E1000, Prov_Auto!$A$3:$A1000, $D231, Prov_Auto!$D$3:$D1000,"&gt;="&amp;DATE(Q$1,Q$2,1),Prov_Auto!$D$3:$D1000, "&lt;="&amp;EOMONTH(DATE(Q$1,Q$2,1),0)))</f>
        <v/>
      </c>
      <c r="R231" s="47"/>
    </row>
    <row r="232">
      <c r="A232" s="47"/>
      <c r="B232" s="47"/>
      <c r="C232" s="47"/>
      <c r="D232" s="87"/>
      <c r="E232" s="48" t="str">
        <f>IF($D232="","", (SUMIFS(Transacoes!$D$3:$D1000,Transacoes!$C$3:$C1000,$D232,Transacoes!$B$3:$B1000,"C", Transacoes!$A$3:$A1000, "&lt;"&amp;EOMONTH(DATE(E$1,E$2,1),0))-SUMIFS(Transacoes!$D$3:$D1000,Transacoes!$C$3:$C1000,$D232,Transacoes!$B$3:$B1000,"V", Transacoes!$A$3:$A1000, "&lt;"&amp;EOMONTH(DATE(E$1,E$2,1),0)))*SUMIFS(Prov_Auto!$E$3:$E1000, Prov_Auto!$A$3:$A1000, $D232, Prov_Auto!$D$3:$D1000,"&gt;="&amp;DATE(E$1,E$2,1),Prov_Auto!$D$3:$D1000, "&lt;="&amp;EOMONTH(DATE(E$1,E$2,1),0)))</f>
        <v/>
      </c>
      <c r="F232" s="48" t="str">
        <f>IF($D232="","", (SUMIFS(Transacoes!$D$3:$D1000,Transacoes!$C$3:$C1000,$D232,Transacoes!$B$3:$B1000,"C", Transacoes!$A$3:$A1000, "&lt;"&amp;EOMONTH(DATE(F$1,F$2,1),0))-SUMIFS(Transacoes!$D$3:$D1000,Transacoes!$C$3:$C1000,$D232,Transacoes!$B$3:$B1000,"V", Transacoes!$A$3:$A1000, "&lt;"&amp;EOMONTH(DATE(F$1,F$2,1),0)))*SUMIFS(Prov_Auto!$E$3:$E1000, Prov_Auto!$A$3:$A1000, $D232, Prov_Auto!$D$3:$D1000,"&gt;="&amp;DATE(F$1,F$2,1),Prov_Auto!$D$3:$D1000, "&lt;="&amp;EOMONTH(DATE(F$1,F$2,1),0)))</f>
        <v/>
      </c>
      <c r="G232" s="48" t="str">
        <f>IF($D232="","", (SUMIFS(Transacoes!$D$3:$D1000,Transacoes!$C$3:$C1000,$D232,Transacoes!$B$3:$B1000,"C", Transacoes!$A$3:$A1000, "&lt;"&amp;EOMONTH(DATE(G$1,G$2,1),0))-SUMIFS(Transacoes!$D$3:$D1000,Transacoes!$C$3:$C1000,$D232,Transacoes!$B$3:$B1000,"V", Transacoes!$A$3:$A1000, "&lt;"&amp;EOMONTH(DATE(G$1,G$2,1),0)))*SUMIFS(Prov_Auto!$E$3:$E1000, Prov_Auto!$A$3:$A1000, $D232, Prov_Auto!$D$3:$D1000,"&gt;="&amp;DATE(G$1,G$2,1),Prov_Auto!$D$3:$D1000, "&lt;="&amp;EOMONTH(DATE(G$1,G$2,1),0)))</f>
        <v/>
      </c>
      <c r="H232" s="48" t="str">
        <f>IF($D232="","", (SUMIFS(Transacoes!$D$3:$D1000,Transacoes!$C$3:$C1000,$D232,Transacoes!$B$3:$B1000,"C", Transacoes!$A$3:$A1000, "&lt;"&amp;EOMONTH(DATE(H$1,H$2,1),0))-SUMIFS(Transacoes!$D$3:$D1000,Transacoes!$C$3:$C1000,$D232,Transacoes!$B$3:$B1000,"V", Transacoes!$A$3:$A1000, "&lt;"&amp;EOMONTH(DATE(H$1,H$2,1),0)))*SUMIFS(Prov_Auto!$E$3:$E1000, Prov_Auto!$A$3:$A1000, $D232, Prov_Auto!$D$3:$D1000,"&gt;="&amp;DATE(H$1,H$2,1),Prov_Auto!$D$3:$D1000, "&lt;="&amp;EOMONTH(DATE(H$1,H$2,1),0)))</f>
        <v/>
      </c>
      <c r="I232" s="48" t="str">
        <f>IF($D232="","", (SUMIFS(Transacoes!$D$3:$D1000,Transacoes!$C$3:$C1000,$D232,Transacoes!$B$3:$B1000,"C", Transacoes!$A$3:$A1000, "&lt;"&amp;EOMONTH(DATE(I$1,I$2,1),0))-SUMIFS(Transacoes!$D$3:$D1000,Transacoes!$C$3:$C1000,$D232,Transacoes!$B$3:$B1000,"V", Transacoes!$A$3:$A1000, "&lt;"&amp;EOMONTH(DATE(I$1,I$2,1),0)))*SUMIFS(Prov_Auto!$E$3:$E1000, Prov_Auto!$A$3:$A1000, $D232, Prov_Auto!$D$3:$D1000,"&gt;="&amp;DATE(I$1,I$2,1),Prov_Auto!$D$3:$D1000, "&lt;="&amp;EOMONTH(DATE(I$1,I$2,1),0)))</f>
        <v/>
      </c>
      <c r="J232" s="48" t="str">
        <f>IF($D232="","", (SUMIFS(Transacoes!$D$3:$D1000,Transacoes!$C$3:$C1000,$D232,Transacoes!$B$3:$B1000,"C", Transacoes!$A$3:$A1000, "&lt;"&amp;EOMONTH(DATE(J$1,J$2,1),0))-SUMIFS(Transacoes!$D$3:$D1000,Transacoes!$C$3:$C1000,$D232,Transacoes!$B$3:$B1000,"V", Transacoes!$A$3:$A1000, "&lt;"&amp;EOMONTH(DATE(J$1,J$2,1),0)))*SUMIFS(Prov_Auto!$E$3:$E1000, Prov_Auto!$A$3:$A1000, $D232, Prov_Auto!$D$3:$D1000,"&gt;="&amp;DATE(J$1,J$2,1),Prov_Auto!$D$3:$D1000, "&lt;="&amp;EOMONTH(DATE(J$1,J$2,1),0)))</f>
        <v/>
      </c>
      <c r="K232" s="48" t="str">
        <f>IF($D232="","", (SUMIFS(Transacoes!$D$3:$D1000,Transacoes!$C$3:$C1000,$D232,Transacoes!$B$3:$B1000,"C", Transacoes!$A$3:$A1000, "&lt;"&amp;EOMONTH(DATE(K$1,K$2,1),0))-SUMIFS(Transacoes!$D$3:$D1000,Transacoes!$C$3:$C1000,$D232,Transacoes!$B$3:$B1000,"V", Transacoes!$A$3:$A1000, "&lt;"&amp;EOMONTH(DATE(K$1,K$2,1),0)))*SUMIFS(Prov_Auto!$E$3:$E1000, Prov_Auto!$A$3:$A1000, $D232, Prov_Auto!$D$3:$D1000,"&gt;="&amp;DATE(K$1,K$2,1),Prov_Auto!$D$3:$D1000, "&lt;="&amp;EOMONTH(DATE(K$1,K$2,1),0)))</f>
        <v/>
      </c>
      <c r="L232" s="48" t="str">
        <f>IF($D232="","", (SUMIFS(Transacoes!$D$3:$D1000,Transacoes!$C$3:$C1000,$D232,Transacoes!$B$3:$B1000,"C", Transacoes!$A$3:$A1000, "&lt;"&amp;EOMONTH(DATE(L$1,L$2,1),0))-SUMIFS(Transacoes!$D$3:$D1000,Transacoes!$C$3:$C1000,$D232,Transacoes!$B$3:$B1000,"V", Transacoes!$A$3:$A1000, "&lt;"&amp;EOMONTH(DATE(L$1,L$2,1),0)))*SUMIFS(Prov_Auto!$E$3:$E1000, Prov_Auto!$A$3:$A1000, $D232, Prov_Auto!$D$3:$D1000,"&gt;="&amp;DATE(L$1,L$2,1),Prov_Auto!$D$3:$D1000, "&lt;="&amp;EOMONTH(DATE(L$1,L$2,1),0)))</f>
        <v/>
      </c>
      <c r="M232" s="48" t="str">
        <f>IF($D232="","", (SUMIFS(Transacoes!$D$3:$D1000,Transacoes!$C$3:$C1000,$D232,Transacoes!$B$3:$B1000,"C", Transacoes!$A$3:$A1000, "&lt;"&amp;EOMONTH(DATE(M$1,M$2,1),0))-SUMIFS(Transacoes!$D$3:$D1000,Transacoes!$C$3:$C1000,$D232,Transacoes!$B$3:$B1000,"V", Transacoes!$A$3:$A1000, "&lt;"&amp;EOMONTH(DATE(M$1,M$2,1),0)))*SUMIFS(Prov_Auto!$E$3:$E1000, Prov_Auto!$A$3:$A1000, $D232, Prov_Auto!$D$3:$D1000,"&gt;="&amp;DATE(M$1,M$2,1),Prov_Auto!$D$3:$D1000, "&lt;="&amp;EOMONTH(DATE(M$1,M$2,1),0)))</f>
        <v/>
      </c>
      <c r="N232" s="48" t="str">
        <f>IF($D232="","", (SUMIFS(Transacoes!$D$3:$D1000,Transacoes!$C$3:$C1000,$D232,Transacoes!$B$3:$B1000,"C", Transacoes!$A$3:$A1000, "&lt;"&amp;EOMONTH(DATE(N$1,N$2,1),0))-SUMIFS(Transacoes!$D$3:$D1000,Transacoes!$C$3:$C1000,$D232,Transacoes!$B$3:$B1000,"V", Transacoes!$A$3:$A1000, "&lt;"&amp;EOMONTH(DATE(N$1,N$2,1),0)))*SUMIFS(Prov_Auto!$E$3:$E1000, Prov_Auto!$A$3:$A1000, $D232, Prov_Auto!$D$3:$D1000,"&gt;="&amp;DATE(N$1,N$2,1),Prov_Auto!$D$3:$D1000, "&lt;="&amp;EOMONTH(DATE(N$1,N$2,1),0)))</f>
        <v/>
      </c>
      <c r="O232" s="48" t="str">
        <f>IF($D232="","", (SUMIFS(Transacoes!$D$3:$D1000,Transacoes!$C$3:$C1000,$D232,Transacoes!$B$3:$B1000,"C", Transacoes!$A$3:$A1000, "&lt;"&amp;EOMONTH(DATE(O$1,O$2,1),0))-SUMIFS(Transacoes!$D$3:$D1000,Transacoes!$C$3:$C1000,$D232,Transacoes!$B$3:$B1000,"V", Transacoes!$A$3:$A1000, "&lt;"&amp;EOMONTH(DATE(O$1,O$2,1),0)))*SUMIFS(Prov_Auto!$E$3:$E1000, Prov_Auto!$A$3:$A1000, $D232, Prov_Auto!$D$3:$D1000,"&gt;="&amp;DATE(O$1,O$2,1),Prov_Auto!$D$3:$D1000, "&lt;="&amp;EOMONTH(DATE(O$1,O$2,1),0)))</f>
        <v/>
      </c>
      <c r="P232" s="48" t="str">
        <f>IF($D232="","", (SUMIFS(Transacoes!$D$3:$D1000,Transacoes!$C$3:$C1000,$D232,Transacoes!$B$3:$B1000,"C", Transacoes!$A$3:$A1000, "&lt;"&amp;EOMONTH(DATE(P$1,P$2,1),0))-SUMIFS(Transacoes!$D$3:$D1000,Transacoes!$C$3:$C1000,$D232,Transacoes!$B$3:$B1000,"V", Transacoes!$A$3:$A1000, "&lt;"&amp;EOMONTH(DATE(P$1,P$2,1),0)))*SUMIFS(Prov_Auto!$E$3:$E1000, Prov_Auto!$A$3:$A1000, $D232, Prov_Auto!$D$3:$D1000,"&gt;="&amp;DATE(P$1,P$2,1),Prov_Auto!$D$3:$D1000, "&lt;="&amp;EOMONTH(DATE(P$1,P$2,1),0)))</f>
        <v/>
      </c>
      <c r="Q232" s="48" t="str">
        <f>IF($D232="","", (SUMIFS(Transacoes!$D$3:$D1000,Transacoes!$C$3:$C1000,$D232,Transacoes!$B$3:$B1000,"C", Transacoes!$A$3:$A1000, "&lt;"&amp;EOMONTH(DATE(Q$1,Q$2,1),0))-SUMIFS(Transacoes!$D$3:$D1000,Transacoes!$C$3:$C1000,$D232,Transacoes!$B$3:$B1000,"V", Transacoes!$A$3:$A1000, "&lt;"&amp;EOMONTH(DATE(Q$1,Q$2,1),0)))*SUMIFS(Prov_Auto!$E$3:$E1000, Prov_Auto!$A$3:$A1000, $D232, Prov_Auto!$D$3:$D1000,"&gt;="&amp;DATE(Q$1,Q$2,1),Prov_Auto!$D$3:$D1000, "&lt;="&amp;EOMONTH(DATE(Q$1,Q$2,1),0)))</f>
        <v/>
      </c>
      <c r="R232" s="47"/>
    </row>
    <row r="233">
      <c r="A233" s="47"/>
      <c r="B233" s="47"/>
      <c r="C233" s="47"/>
      <c r="D233" s="87"/>
      <c r="E233" s="48" t="str">
        <f>IF($D233="","", (SUMIFS(Transacoes!$D$3:$D1000,Transacoes!$C$3:$C1000,$D233,Transacoes!$B$3:$B1000,"C", Transacoes!$A$3:$A1000, "&lt;"&amp;EOMONTH(DATE(E$1,E$2,1),0))-SUMIFS(Transacoes!$D$3:$D1000,Transacoes!$C$3:$C1000,$D233,Transacoes!$B$3:$B1000,"V", Transacoes!$A$3:$A1000, "&lt;"&amp;EOMONTH(DATE(E$1,E$2,1),0)))*SUMIFS(Prov_Auto!$E$3:$E1000, Prov_Auto!$A$3:$A1000, $D233, Prov_Auto!$D$3:$D1000,"&gt;="&amp;DATE(E$1,E$2,1),Prov_Auto!$D$3:$D1000, "&lt;="&amp;EOMONTH(DATE(E$1,E$2,1),0)))</f>
        <v/>
      </c>
      <c r="F233" s="48" t="str">
        <f>IF($D233="","", (SUMIFS(Transacoes!$D$3:$D1000,Transacoes!$C$3:$C1000,$D233,Transacoes!$B$3:$B1000,"C", Transacoes!$A$3:$A1000, "&lt;"&amp;EOMONTH(DATE(F$1,F$2,1),0))-SUMIFS(Transacoes!$D$3:$D1000,Transacoes!$C$3:$C1000,$D233,Transacoes!$B$3:$B1000,"V", Transacoes!$A$3:$A1000, "&lt;"&amp;EOMONTH(DATE(F$1,F$2,1),0)))*SUMIFS(Prov_Auto!$E$3:$E1000, Prov_Auto!$A$3:$A1000, $D233, Prov_Auto!$D$3:$D1000,"&gt;="&amp;DATE(F$1,F$2,1),Prov_Auto!$D$3:$D1000, "&lt;="&amp;EOMONTH(DATE(F$1,F$2,1),0)))</f>
        <v/>
      </c>
      <c r="G233" s="48" t="str">
        <f>IF($D233="","", (SUMIFS(Transacoes!$D$3:$D1000,Transacoes!$C$3:$C1000,$D233,Transacoes!$B$3:$B1000,"C", Transacoes!$A$3:$A1000, "&lt;"&amp;EOMONTH(DATE(G$1,G$2,1),0))-SUMIFS(Transacoes!$D$3:$D1000,Transacoes!$C$3:$C1000,$D233,Transacoes!$B$3:$B1000,"V", Transacoes!$A$3:$A1000, "&lt;"&amp;EOMONTH(DATE(G$1,G$2,1),0)))*SUMIFS(Prov_Auto!$E$3:$E1000, Prov_Auto!$A$3:$A1000, $D233, Prov_Auto!$D$3:$D1000,"&gt;="&amp;DATE(G$1,G$2,1),Prov_Auto!$D$3:$D1000, "&lt;="&amp;EOMONTH(DATE(G$1,G$2,1),0)))</f>
        <v/>
      </c>
      <c r="H233" s="48" t="str">
        <f>IF($D233="","", (SUMIFS(Transacoes!$D$3:$D1000,Transacoes!$C$3:$C1000,$D233,Transacoes!$B$3:$B1000,"C", Transacoes!$A$3:$A1000, "&lt;"&amp;EOMONTH(DATE(H$1,H$2,1),0))-SUMIFS(Transacoes!$D$3:$D1000,Transacoes!$C$3:$C1000,$D233,Transacoes!$B$3:$B1000,"V", Transacoes!$A$3:$A1000, "&lt;"&amp;EOMONTH(DATE(H$1,H$2,1),0)))*SUMIFS(Prov_Auto!$E$3:$E1000, Prov_Auto!$A$3:$A1000, $D233, Prov_Auto!$D$3:$D1000,"&gt;="&amp;DATE(H$1,H$2,1),Prov_Auto!$D$3:$D1000, "&lt;="&amp;EOMONTH(DATE(H$1,H$2,1),0)))</f>
        <v/>
      </c>
      <c r="I233" s="48" t="str">
        <f>IF($D233="","", (SUMIFS(Transacoes!$D$3:$D1000,Transacoes!$C$3:$C1000,$D233,Transacoes!$B$3:$B1000,"C", Transacoes!$A$3:$A1000, "&lt;"&amp;EOMONTH(DATE(I$1,I$2,1),0))-SUMIFS(Transacoes!$D$3:$D1000,Transacoes!$C$3:$C1000,$D233,Transacoes!$B$3:$B1000,"V", Transacoes!$A$3:$A1000, "&lt;"&amp;EOMONTH(DATE(I$1,I$2,1),0)))*SUMIFS(Prov_Auto!$E$3:$E1000, Prov_Auto!$A$3:$A1000, $D233, Prov_Auto!$D$3:$D1000,"&gt;="&amp;DATE(I$1,I$2,1),Prov_Auto!$D$3:$D1000, "&lt;="&amp;EOMONTH(DATE(I$1,I$2,1),0)))</f>
        <v/>
      </c>
      <c r="J233" s="48" t="str">
        <f>IF($D233="","", (SUMIFS(Transacoes!$D$3:$D1000,Transacoes!$C$3:$C1000,$D233,Transacoes!$B$3:$B1000,"C", Transacoes!$A$3:$A1000, "&lt;"&amp;EOMONTH(DATE(J$1,J$2,1),0))-SUMIFS(Transacoes!$D$3:$D1000,Transacoes!$C$3:$C1000,$D233,Transacoes!$B$3:$B1000,"V", Transacoes!$A$3:$A1000, "&lt;"&amp;EOMONTH(DATE(J$1,J$2,1),0)))*SUMIFS(Prov_Auto!$E$3:$E1000, Prov_Auto!$A$3:$A1000, $D233, Prov_Auto!$D$3:$D1000,"&gt;="&amp;DATE(J$1,J$2,1),Prov_Auto!$D$3:$D1000, "&lt;="&amp;EOMONTH(DATE(J$1,J$2,1),0)))</f>
        <v/>
      </c>
      <c r="K233" s="48" t="str">
        <f>IF($D233="","", (SUMIFS(Transacoes!$D$3:$D1000,Transacoes!$C$3:$C1000,$D233,Transacoes!$B$3:$B1000,"C", Transacoes!$A$3:$A1000, "&lt;"&amp;EOMONTH(DATE(K$1,K$2,1),0))-SUMIFS(Transacoes!$D$3:$D1000,Transacoes!$C$3:$C1000,$D233,Transacoes!$B$3:$B1000,"V", Transacoes!$A$3:$A1000, "&lt;"&amp;EOMONTH(DATE(K$1,K$2,1),0)))*SUMIFS(Prov_Auto!$E$3:$E1000, Prov_Auto!$A$3:$A1000, $D233, Prov_Auto!$D$3:$D1000,"&gt;="&amp;DATE(K$1,K$2,1),Prov_Auto!$D$3:$D1000, "&lt;="&amp;EOMONTH(DATE(K$1,K$2,1),0)))</f>
        <v/>
      </c>
      <c r="L233" s="48" t="str">
        <f>IF($D233="","", (SUMIFS(Transacoes!$D$3:$D1000,Transacoes!$C$3:$C1000,$D233,Transacoes!$B$3:$B1000,"C", Transacoes!$A$3:$A1000, "&lt;"&amp;EOMONTH(DATE(L$1,L$2,1),0))-SUMIFS(Transacoes!$D$3:$D1000,Transacoes!$C$3:$C1000,$D233,Transacoes!$B$3:$B1000,"V", Transacoes!$A$3:$A1000, "&lt;"&amp;EOMONTH(DATE(L$1,L$2,1),0)))*SUMIFS(Prov_Auto!$E$3:$E1000, Prov_Auto!$A$3:$A1000, $D233, Prov_Auto!$D$3:$D1000,"&gt;="&amp;DATE(L$1,L$2,1),Prov_Auto!$D$3:$D1000, "&lt;="&amp;EOMONTH(DATE(L$1,L$2,1),0)))</f>
        <v/>
      </c>
      <c r="M233" s="48" t="str">
        <f>IF($D233="","", (SUMIFS(Transacoes!$D$3:$D1000,Transacoes!$C$3:$C1000,$D233,Transacoes!$B$3:$B1000,"C", Transacoes!$A$3:$A1000, "&lt;"&amp;EOMONTH(DATE(M$1,M$2,1),0))-SUMIFS(Transacoes!$D$3:$D1000,Transacoes!$C$3:$C1000,$D233,Transacoes!$B$3:$B1000,"V", Transacoes!$A$3:$A1000, "&lt;"&amp;EOMONTH(DATE(M$1,M$2,1),0)))*SUMIFS(Prov_Auto!$E$3:$E1000, Prov_Auto!$A$3:$A1000, $D233, Prov_Auto!$D$3:$D1000,"&gt;="&amp;DATE(M$1,M$2,1),Prov_Auto!$D$3:$D1000, "&lt;="&amp;EOMONTH(DATE(M$1,M$2,1),0)))</f>
        <v/>
      </c>
      <c r="N233" s="48" t="str">
        <f>IF($D233="","", (SUMIFS(Transacoes!$D$3:$D1000,Transacoes!$C$3:$C1000,$D233,Transacoes!$B$3:$B1000,"C", Transacoes!$A$3:$A1000, "&lt;"&amp;EOMONTH(DATE(N$1,N$2,1),0))-SUMIFS(Transacoes!$D$3:$D1000,Transacoes!$C$3:$C1000,$D233,Transacoes!$B$3:$B1000,"V", Transacoes!$A$3:$A1000, "&lt;"&amp;EOMONTH(DATE(N$1,N$2,1),0)))*SUMIFS(Prov_Auto!$E$3:$E1000, Prov_Auto!$A$3:$A1000, $D233, Prov_Auto!$D$3:$D1000,"&gt;="&amp;DATE(N$1,N$2,1),Prov_Auto!$D$3:$D1000, "&lt;="&amp;EOMONTH(DATE(N$1,N$2,1),0)))</f>
        <v/>
      </c>
      <c r="O233" s="48" t="str">
        <f>IF($D233="","", (SUMIFS(Transacoes!$D$3:$D1000,Transacoes!$C$3:$C1000,$D233,Transacoes!$B$3:$B1000,"C", Transacoes!$A$3:$A1000, "&lt;"&amp;EOMONTH(DATE(O$1,O$2,1),0))-SUMIFS(Transacoes!$D$3:$D1000,Transacoes!$C$3:$C1000,$D233,Transacoes!$B$3:$B1000,"V", Transacoes!$A$3:$A1000, "&lt;"&amp;EOMONTH(DATE(O$1,O$2,1),0)))*SUMIFS(Prov_Auto!$E$3:$E1000, Prov_Auto!$A$3:$A1000, $D233, Prov_Auto!$D$3:$D1000,"&gt;="&amp;DATE(O$1,O$2,1),Prov_Auto!$D$3:$D1000, "&lt;="&amp;EOMONTH(DATE(O$1,O$2,1),0)))</f>
        <v/>
      </c>
      <c r="P233" s="48" t="str">
        <f>IF($D233="","", (SUMIFS(Transacoes!$D$3:$D1000,Transacoes!$C$3:$C1000,$D233,Transacoes!$B$3:$B1000,"C", Transacoes!$A$3:$A1000, "&lt;"&amp;EOMONTH(DATE(P$1,P$2,1),0))-SUMIFS(Transacoes!$D$3:$D1000,Transacoes!$C$3:$C1000,$D233,Transacoes!$B$3:$B1000,"V", Transacoes!$A$3:$A1000, "&lt;"&amp;EOMONTH(DATE(P$1,P$2,1),0)))*SUMIFS(Prov_Auto!$E$3:$E1000, Prov_Auto!$A$3:$A1000, $D233, Prov_Auto!$D$3:$D1000,"&gt;="&amp;DATE(P$1,P$2,1),Prov_Auto!$D$3:$D1000, "&lt;="&amp;EOMONTH(DATE(P$1,P$2,1),0)))</f>
        <v/>
      </c>
      <c r="Q233" s="48" t="str">
        <f>IF($D233="","", (SUMIFS(Transacoes!$D$3:$D1000,Transacoes!$C$3:$C1000,$D233,Transacoes!$B$3:$B1000,"C", Transacoes!$A$3:$A1000, "&lt;"&amp;EOMONTH(DATE(Q$1,Q$2,1),0))-SUMIFS(Transacoes!$D$3:$D1000,Transacoes!$C$3:$C1000,$D233,Transacoes!$B$3:$B1000,"V", Transacoes!$A$3:$A1000, "&lt;"&amp;EOMONTH(DATE(Q$1,Q$2,1),0)))*SUMIFS(Prov_Auto!$E$3:$E1000, Prov_Auto!$A$3:$A1000, $D233, Prov_Auto!$D$3:$D1000,"&gt;="&amp;DATE(Q$1,Q$2,1),Prov_Auto!$D$3:$D1000, "&lt;="&amp;EOMONTH(DATE(Q$1,Q$2,1),0)))</f>
        <v/>
      </c>
      <c r="R233" s="47"/>
    </row>
    <row r="234">
      <c r="A234" s="47"/>
      <c r="B234" s="47"/>
      <c r="C234" s="47"/>
      <c r="D234" s="87"/>
      <c r="E234" s="48" t="str">
        <f>IF($D234="","", (SUMIFS(Transacoes!$D$3:$D1000,Transacoes!$C$3:$C1000,$D234,Transacoes!$B$3:$B1000,"C", Transacoes!$A$3:$A1000, "&lt;"&amp;EOMONTH(DATE(E$1,E$2,1),0))-SUMIFS(Transacoes!$D$3:$D1000,Transacoes!$C$3:$C1000,$D234,Transacoes!$B$3:$B1000,"V", Transacoes!$A$3:$A1000, "&lt;"&amp;EOMONTH(DATE(E$1,E$2,1),0)))*SUMIFS(Prov_Auto!$E$3:$E1000, Prov_Auto!$A$3:$A1000, $D234, Prov_Auto!$D$3:$D1000,"&gt;="&amp;DATE(E$1,E$2,1),Prov_Auto!$D$3:$D1000, "&lt;="&amp;EOMONTH(DATE(E$1,E$2,1),0)))</f>
        <v/>
      </c>
      <c r="F234" s="48" t="str">
        <f>IF($D234="","", (SUMIFS(Transacoes!$D$3:$D1000,Transacoes!$C$3:$C1000,$D234,Transacoes!$B$3:$B1000,"C", Transacoes!$A$3:$A1000, "&lt;"&amp;EOMONTH(DATE(F$1,F$2,1),0))-SUMIFS(Transacoes!$D$3:$D1000,Transacoes!$C$3:$C1000,$D234,Transacoes!$B$3:$B1000,"V", Transacoes!$A$3:$A1000, "&lt;"&amp;EOMONTH(DATE(F$1,F$2,1),0)))*SUMIFS(Prov_Auto!$E$3:$E1000, Prov_Auto!$A$3:$A1000, $D234, Prov_Auto!$D$3:$D1000,"&gt;="&amp;DATE(F$1,F$2,1),Prov_Auto!$D$3:$D1000, "&lt;="&amp;EOMONTH(DATE(F$1,F$2,1),0)))</f>
        <v/>
      </c>
      <c r="G234" s="48" t="str">
        <f>IF($D234="","", (SUMIFS(Transacoes!$D$3:$D1000,Transacoes!$C$3:$C1000,$D234,Transacoes!$B$3:$B1000,"C", Transacoes!$A$3:$A1000, "&lt;"&amp;EOMONTH(DATE(G$1,G$2,1),0))-SUMIFS(Transacoes!$D$3:$D1000,Transacoes!$C$3:$C1000,$D234,Transacoes!$B$3:$B1000,"V", Transacoes!$A$3:$A1000, "&lt;"&amp;EOMONTH(DATE(G$1,G$2,1),0)))*SUMIFS(Prov_Auto!$E$3:$E1000, Prov_Auto!$A$3:$A1000, $D234, Prov_Auto!$D$3:$D1000,"&gt;="&amp;DATE(G$1,G$2,1),Prov_Auto!$D$3:$D1000, "&lt;="&amp;EOMONTH(DATE(G$1,G$2,1),0)))</f>
        <v/>
      </c>
      <c r="H234" s="48" t="str">
        <f>IF($D234="","", (SUMIFS(Transacoes!$D$3:$D1000,Transacoes!$C$3:$C1000,$D234,Transacoes!$B$3:$B1000,"C", Transacoes!$A$3:$A1000, "&lt;"&amp;EOMONTH(DATE(H$1,H$2,1),0))-SUMIFS(Transacoes!$D$3:$D1000,Transacoes!$C$3:$C1000,$D234,Transacoes!$B$3:$B1000,"V", Transacoes!$A$3:$A1000, "&lt;"&amp;EOMONTH(DATE(H$1,H$2,1),0)))*SUMIFS(Prov_Auto!$E$3:$E1000, Prov_Auto!$A$3:$A1000, $D234, Prov_Auto!$D$3:$D1000,"&gt;="&amp;DATE(H$1,H$2,1),Prov_Auto!$D$3:$D1000, "&lt;="&amp;EOMONTH(DATE(H$1,H$2,1),0)))</f>
        <v/>
      </c>
      <c r="I234" s="48" t="str">
        <f>IF($D234="","", (SUMIFS(Transacoes!$D$3:$D1000,Transacoes!$C$3:$C1000,$D234,Transacoes!$B$3:$B1000,"C", Transacoes!$A$3:$A1000, "&lt;"&amp;EOMONTH(DATE(I$1,I$2,1),0))-SUMIFS(Transacoes!$D$3:$D1000,Transacoes!$C$3:$C1000,$D234,Transacoes!$B$3:$B1000,"V", Transacoes!$A$3:$A1000, "&lt;"&amp;EOMONTH(DATE(I$1,I$2,1),0)))*SUMIFS(Prov_Auto!$E$3:$E1000, Prov_Auto!$A$3:$A1000, $D234, Prov_Auto!$D$3:$D1000,"&gt;="&amp;DATE(I$1,I$2,1),Prov_Auto!$D$3:$D1000, "&lt;="&amp;EOMONTH(DATE(I$1,I$2,1),0)))</f>
        <v/>
      </c>
      <c r="J234" s="48" t="str">
        <f>IF($D234="","", (SUMIFS(Transacoes!$D$3:$D1000,Transacoes!$C$3:$C1000,$D234,Transacoes!$B$3:$B1000,"C", Transacoes!$A$3:$A1000, "&lt;"&amp;EOMONTH(DATE(J$1,J$2,1),0))-SUMIFS(Transacoes!$D$3:$D1000,Transacoes!$C$3:$C1000,$D234,Transacoes!$B$3:$B1000,"V", Transacoes!$A$3:$A1000, "&lt;"&amp;EOMONTH(DATE(J$1,J$2,1),0)))*SUMIFS(Prov_Auto!$E$3:$E1000, Prov_Auto!$A$3:$A1000, $D234, Prov_Auto!$D$3:$D1000,"&gt;="&amp;DATE(J$1,J$2,1),Prov_Auto!$D$3:$D1000, "&lt;="&amp;EOMONTH(DATE(J$1,J$2,1),0)))</f>
        <v/>
      </c>
      <c r="K234" s="48" t="str">
        <f>IF($D234="","", (SUMIFS(Transacoes!$D$3:$D1000,Transacoes!$C$3:$C1000,$D234,Transacoes!$B$3:$B1000,"C", Transacoes!$A$3:$A1000, "&lt;"&amp;EOMONTH(DATE(K$1,K$2,1),0))-SUMIFS(Transacoes!$D$3:$D1000,Transacoes!$C$3:$C1000,$D234,Transacoes!$B$3:$B1000,"V", Transacoes!$A$3:$A1000, "&lt;"&amp;EOMONTH(DATE(K$1,K$2,1),0)))*SUMIFS(Prov_Auto!$E$3:$E1000, Prov_Auto!$A$3:$A1000, $D234, Prov_Auto!$D$3:$D1000,"&gt;="&amp;DATE(K$1,K$2,1),Prov_Auto!$D$3:$D1000, "&lt;="&amp;EOMONTH(DATE(K$1,K$2,1),0)))</f>
        <v/>
      </c>
      <c r="L234" s="48" t="str">
        <f>IF($D234="","", (SUMIFS(Transacoes!$D$3:$D1000,Transacoes!$C$3:$C1000,$D234,Transacoes!$B$3:$B1000,"C", Transacoes!$A$3:$A1000, "&lt;"&amp;EOMONTH(DATE(L$1,L$2,1),0))-SUMIFS(Transacoes!$D$3:$D1000,Transacoes!$C$3:$C1000,$D234,Transacoes!$B$3:$B1000,"V", Transacoes!$A$3:$A1000, "&lt;"&amp;EOMONTH(DATE(L$1,L$2,1),0)))*SUMIFS(Prov_Auto!$E$3:$E1000, Prov_Auto!$A$3:$A1000, $D234, Prov_Auto!$D$3:$D1000,"&gt;="&amp;DATE(L$1,L$2,1),Prov_Auto!$D$3:$D1000, "&lt;="&amp;EOMONTH(DATE(L$1,L$2,1),0)))</f>
        <v/>
      </c>
      <c r="M234" s="48" t="str">
        <f>IF($D234="","", (SUMIFS(Transacoes!$D$3:$D1000,Transacoes!$C$3:$C1000,$D234,Transacoes!$B$3:$B1000,"C", Transacoes!$A$3:$A1000, "&lt;"&amp;EOMONTH(DATE(M$1,M$2,1),0))-SUMIFS(Transacoes!$D$3:$D1000,Transacoes!$C$3:$C1000,$D234,Transacoes!$B$3:$B1000,"V", Transacoes!$A$3:$A1000, "&lt;"&amp;EOMONTH(DATE(M$1,M$2,1),0)))*SUMIFS(Prov_Auto!$E$3:$E1000, Prov_Auto!$A$3:$A1000, $D234, Prov_Auto!$D$3:$D1000,"&gt;="&amp;DATE(M$1,M$2,1),Prov_Auto!$D$3:$D1000, "&lt;="&amp;EOMONTH(DATE(M$1,M$2,1),0)))</f>
        <v/>
      </c>
      <c r="N234" s="48" t="str">
        <f>IF($D234="","", (SUMIFS(Transacoes!$D$3:$D1000,Transacoes!$C$3:$C1000,$D234,Transacoes!$B$3:$B1000,"C", Transacoes!$A$3:$A1000, "&lt;"&amp;EOMONTH(DATE(N$1,N$2,1),0))-SUMIFS(Transacoes!$D$3:$D1000,Transacoes!$C$3:$C1000,$D234,Transacoes!$B$3:$B1000,"V", Transacoes!$A$3:$A1000, "&lt;"&amp;EOMONTH(DATE(N$1,N$2,1),0)))*SUMIFS(Prov_Auto!$E$3:$E1000, Prov_Auto!$A$3:$A1000, $D234, Prov_Auto!$D$3:$D1000,"&gt;="&amp;DATE(N$1,N$2,1),Prov_Auto!$D$3:$D1000, "&lt;="&amp;EOMONTH(DATE(N$1,N$2,1),0)))</f>
        <v/>
      </c>
      <c r="O234" s="48" t="str">
        <f>IF($D234="","", (SUMIFS(Transacoes!$D$3:$D1000,Transacoes!$C$3:$C1000,$D234,Transacoes!$B$3:$B1000,"C", Transacoes!$A$3:$A1000, "&lt;"&amp;EOMONTH(DATE(O$1,O$2,1),0))-SUMIFS(Transacoes!$D$3:$D1000,Transacoes!$C$3:$C1000,$D234,Transacoes!$B$3:$B1000,"V", Transacoes!$A$3:$A1000, "&lt;"&amp;EOMONTH(DATE(O$1,O$2,1),0)))*SUMIFS(Prov_Auto!$E$3:$E1000, Prov_Auto!$A$3:$A1000, $D234, Prov_Auto!$D$3:$D1000,"&gt;="&amp;DATE(O$1,O$2,1),Prov_Auto!$D$3:$D1000, "&lt;="&amp;EOMONTH(DATE(O$1,O$2,1),0)))</f>
        <v/>
      </c>
      <c r="P234" s="48" t="str">
        <f>IF($D234="","", (SUMIFS(Transacoes!$D$3:$D1000,Transacoes!$C$3:$C1000,$D234,Transacoes!$B$3:$B1000,"C", Transacoes!$A$3:$A1000, "&lt;"&amp;EOMONTH(DATE(P$1,P$2,1),0))-SUMIFS(Transacoes!$D$3:$D1000,Transacoes!$C$3:$C1000,$D234,Transacoes!$B$3:$B1000,"V", Transacoes!$A$3:$A1000, "&lt;"&amp;EOMONTH(DATE(P$1,P$2,1),0)))*SUMIFS(Prov_Auto!$E$3:$E1000, Prov_Auto!$A$3:$A1000, $D234, Prov_Auto!$D$3:$D1000,"&gt;="&amp;DATE(P$1,P$2,1),Prov_Auto!$D$3:$D1000, "&lt;="&amp;EOMONTH(DATE(P$1,P$2,1),0)))</f>
        <v/>
      </c>
      <c r="Q234" s="48" t="str">
        <f>IF($D234="","", (SUMIFS(Transacoes!$D$3:$D1000,Transacoes!$C$3:$C1000,$D234,Transacoes!$B$3:$B1000,"C", Transacoes!$A$3:$A1000, "&lt;"&amp;EOMONTH(DATE(Q$1,Q$2,1),0))-SUMIFS(Transacoes!$D$3:$D1000,Transacoes!$C$3:$C1000,$D234,Transacoes!$B$3:$B1000,"V", Transacoes!$A$3:$A1000, "&lt;"&amp;EOMONTH(DATE(Q$1,Q$2,1),0)))*SUMIFS(Prov_Auto!$E$3:$E1000, Prov_Auto!$A$3:$A1000, $D234, Prov_Auto!$D$3:$D1000,"&gt;="&amp;DATE(Q$1,Q$2,1),Prov_Auto!$D$3:$D1000, "&lt;="&amp;EOMONTH(DATE(Q$1,Q$2,1),0)))</f>
        <v/>
      </c>
      <c r="R234" s="47"/>
    </row>
    <row r="235">
      <c r="A235" s="47"/>
      <c r="B235" s="47"/>
      <c r="C235" s="47"/>
      <c r="D235" s="87"/>
      <c r="E235" s="48" t="str">
        <f>IF($D235="","", (SUMIFS(Transacoes!$D$3:$D1000,Transacoes!$C$3:$C1000,$D235,Transacoes!$B$3:$B1000,"C", Transacoes!$A$3:$A1000, "&lt;"&amp;EOMONTH(DATE(E$1,E$2,1),0))-SUMIFS(Transacoes!$D$3:$D1000,Transacoes!$C$3:$C1000,$D235,Transacoes!$B$3:$B1000,"V", Transacoes!$A$3:$A1000, "&lt;"&amp;EOMONTH(DATE(E$1,E$2,1),0)))*SUMIFS(Prov_Auto!$E$3:$E1000, Prov_Auto!$A$3:$A1000, $D235, Prov_Auto!$D$3:$D1000,"&gt;="&amp;DATE(E$1,E$2,1),Prov_Auto!$D$3:$D1000, "&lt;="&amp;EOMONTH(DATE(E$1,E$2,1),0)))</f>
        <v/>
      </c>
      <c r="F235" s="48" t="str">
        <f>IF($D235="","", (SUMIFS(Transacoes!$D$3:$D1000,Transacoes!$C$3:$C1000,$D235,Transacoes!$B$3:$B1000,"C", Transacoes!$A$3:$A1000, "&lt;"&amp;EOMONTH(DATE(F$1,F$2,1),0))-SUMIFS(Transacoes!$D$3:$D1000,Transacoes!$C$3:$C1000,$D235,Transacoes!$B$3:$B1000,"V", Transacoes!$A$3:$A1000, "&lt;"&amp;EOMONTH(DATE(F$1,F$2,1),0)))*SUMIFS(Prov_Auto!$E$3:$E1000, Prov_Auto!$A$3:$A1000, $D235, Prov_Auto!$D$3:$D1000,"&gt;="&amp;DATE(F$1,F$2,1),Prov_Auto!$D$3:$D1000, "&lt;="&amp;EOMONTH(DATE(F$1,F$2,1),0)))</f>
        <v/>
      </c>
      <c r="G235" s="48" t="str">
        <f>IF($D235="","", (SUMIFS(Transacoes!$D$3:$D1000,Transacoes!$C$3:$C1000,$D235,Transacoes!$B$3:$B1000,"C", Transacoes!$A$3:$A1000, "&lt;"&amp;EOMONTH(DATE(G$1,G$2,1),0))-SUMIFS(Transacoes!$D$3:$D1000,Transacoes!$C$3:$C1000,$D235,Transacoes!$B$3:$B1000,"V", Transacoes!$A$3:$A1000, "&lt;"&amp;EOMONTH(DATE(G$1,G$2,1),0)))*SUMIFS(Prov_Auto!$E$3:$E1000, Prov_Auto!$A$3:$A1000, $D235, Prov_Auto!$D$3:$D1000,"&gt;="&amp;DATE(G$1,G$2,1),Prov_Auto!$D$3:$D1000, "&lt;="&amp;EOMONTH(DATE(G$1,G$2,1),0)))</f>
        <v/>
      </c>
      <c r="H235" s="48" t="str">
        <f>IF($D235="","", (SUMIFS(Transacoes!$D$3:$D1000,Transacoes!$C$3:$C1000,$D235,Transacoes!$B$3:$B1000,"C", Transacoes!$A$3:$A1000, "&lt;"&amp;EOMONTH(DATE(H$1,H$2,1),0))-SUMIFS(Transacoes!$D$3:$D1000,Transacoes!$C$3:$C1000,$D235,Transacoes!$B$3:$B1000,"V", Transacoes!$A$3:$A1000, "&lt;"&amp;EOMONTH(DATE(H$1,H$2,1),0)))*SUMIFS(Prov_Auto!$E$3:$E1000, Prov_Auto!$A$3:$A1000, $D235, Prov_Auto!$D$3:$D1000,"&gt;="&amp;DATE(H$1,H$2,1),Prov_Auto!$D$3:$D1000, "&lt;="&amp;EOMONTH(DATE(H$1,H$2,1),0)))</f>
        <v/>
      </c>
      <c r="I235" s="48" t="str">
        <f>IF($D235="","", (SUMIFS(Transacoes!$D$3:$D1000,Transacoes!$C$3:$C1000,$D235,Transacoes!$B$3:$B1000,"C", Transacoes!$A$3:$A1000, "&lt;"&amp;EOMONTH(DATE(I$1,I$2,1),0))-SUMIFS(Transacoes!$D$3:$D1000,Transacoes!$C$3:$C1000,$D235,Transacoes!$B$3:$B1000,"V", Transacoes!$A$3:$A1000, "&lt;"&amp;EOMONTH(DATE(I$1,I$2,1),0)))*SUMIFS(Prov_Auto!$E$3:$E1000, Prov_Auto!$A$3:$A1000, $D235, Prov_Auto!$D$3:$D1000,"&gt;="&amp;DATE(I$1,I$2,1),Prov_Auto!$D$3:$D1000, "&lt;="&amp;EOMONTH(DATE(I$1,I$2,1),0)))</f>
        <v/>
      </c>
      <c r="J235" s="48" t="str">
        <f>IF($D235="","", (SUMIFS(Transacoes!$D$3:$D1000,Transacoes!$C$3:$C1000,$D235,Transacoes!$B$3:$B1000,"C", Transacoes!$A$3:$A1000, "&lt;"&amp;EOMONTH(DATE(J$1,J$2,1),0))-SUMIFS(Transacoes!$D$3:$D1000,Transacoes!$C$3:$C1000,$D235,Transacoes!$B$3:$B1000,"V", Transacoes!$A$3:$A1000, "&lt;"&amp;EOMONTH(DATE(J$1,J$2,1),0)))*SUMIFS(Prov_Auto!$E$3:$E1000, Prov_Auto!$A$3:$A1000, $D235, Prov_Auto!$D$3:$D1000,"&gt;="&amp;DATE(J$1,J$2,1),Prov_Auto!$D$3:$D1000, "&lt;="&amp;EOMONTH(DATE(J$1,J$2,1),0)))</f>
        <v/>
      </c>
      <c r="K235" s="48" t="str">
        <f>IF($D235="","", (SUMIFS(Transacoes!$D$3:$D1000,Transacoes!$C$3:$C1000,$D235,Transacoes!$B$3:$B1000,"C", Transacoes!$A$3:$A1000, "&lt;"&amp;EOMONTH(DATE(K$1,K$2,1),0))-SUMIFS(Transacoes!$D$3:$D1000,Transacoes!$C$3:$C1000,$D235,Transacoes!$B$3:$B1000,"V", Transacoes!$A$3:$A1000, "&lt;"&amp;EOMONTH(DATE(K$1,K$2,1),0)))*SUMIFS(Prov_Auto!$E$3:$E1000, Prov_Auto!$A$3:$A1000, $D235, Prov_Auto!$D$3:$D1000,"&gt;="&amp;DATE(K$1,K$2,1),Prov_Auto!$D$3:$D1000, "&lt;="&amp;EOMONTH(DATE(K$1,K$2,1),0)))</f>
        <v/>
      </c>
      <c r="L235" s="48" t="str">
        <f>IF($D235="","", (SUMIFS(Transacoes!$D$3:$D1000,Transacoes!$C$3:$C1000,$D235,Transacoes!$B$3:$B1000,"C", Transacoes!$A$3:$A1000, "&lt;"&amp;EOMONTH(DATE(L$1,L$2,1),0))-SUMIFS(Transacoes!$D$3:$D1000,Transacoes!$C$3:$C1000,$D235,Transacoes!$B$3:$B1000,"V", Transacoes!$A$3:$A1000, "&lt;"&amp;EOMONTH(DATE(L$1,L$2,1),0)))*SUMIFS(Prov_Auto!$E$3:$E1000, Prov_Auto!$A$3:$A1000, $D235, Prov_Auto!$D$3:$D1000,"&gt;="&amp;DATE(L$1,L$2,1),Prov_Auto!$D$3:$D1000, "&lt;="&amp;EOMONTH(DATE(L$1,L$2,1),0)))</f>
        <v/>
      </c>
      <c r="M235" s="48" t="str">
        <f>IF($D235="","", (SUMIFS(Transacoes!$D$3:$D1000,Transacoes!$C$3:$C1000,$D235,Transacoes!$B$3:$B1000,"C", Transacoes!$A$3:$A1000, "&lt;"&amp;EOMONTH(DATE(M$1,M$2,1),0))-SUMIFS(Transacoes!$D$3:$D1000,Transacoes!$C$3:$C1000,$D235,Transacoes!$B$3:$B1000,"V", Transacoes!$A$3:$A1000, "&lt;"&amp;EOMONTH(DATE(M$1,M$2,1),0)))*SUMIFS(Prov_Auto!$E$3:$E1000, Prov_Auto!$A$3:$A1000, $D235, Prov_Auto!$D$3:$D1000,"&gt;="&amp;DATE(M$1,M$2,1),Prov_Auto!$D$3:$D1000, "&lt;="&amp;EOMONTH(DATE(M$1,M$2,1),0)))</f>
        <v/>
      </c>
      <c r="N235" s="48" t="str">
        <f>IF($D235="","", (SUMIFS(Transacoes!$D$3:$D1000,Transacoes!$C$3:$C1000,$D235,Transacoes!$B$3:$B1000,"C", Transacoes!$A$3:$A1000, "&lt;"&amp;EOMONTH(DATE(N$1,N$2,1),0))-SUMIFS(Transacoes!$D$3:$D1000,Transacoes!$C$3:$C1000,$D235,Transacoes!$B$3:$B1000,"V", Transacoes!$A$3:$A1000, "&lt;"&amp;EOMONTH(DATE(N$1,N$2,1),0)))*SUMIFS(Prov_Auto!$E$3:$E1000, Prov_Auto!$A$3:$A1000, $D235, Prov_Auto!$D$3:$D1000,"&gt;="&amp;DATE(N$1,N$2,1),Prov_Auto!$D$3:$D1000, "&lt;="&amp;EOMONTH(DATE(N$1,N$2,1),0)))</f>
        <v/>
      </c>
      <c r="O235" s="48" t="str">
        <f>IF($D235="","", (SUMIFS(Transacoes!$D$3:$D1000,Transacoes!$C$3:$C1000,$D235,Transacoes!$B$3:$B1000,"C", Transacoes!$A$3:$A1000, "&lt;"&amp;EOMONTH(DATE(O$1,O$2,1),0))-SUMIFS(Transacoes!$D$3:$D1000,Transacoes!$C$3:$C1000,$D235,Transacoes!$B$3:$B1000,"V", Transacoes!$A$3:$A1000, "&lt;"&amp;EOMONTH(DATE(O$1,O$2,1),0)))*SUMIFS(Prov_Auto!$E$3:$E1000, Prov_Auto!$A$3:$A1000, $D235, Prov_Auto!$D$3:$D1000,"&gt;="&amp;DATE(O$1,O$2,1),Prov_Auto!$D$3:$D1000, "&lt;="&amp;EOMONTH(DATE(O$1,O$2,1),0)))</f>
        <v/>
      </c>
      <c r="P235" s="48" t="str">
        <f>IF($D235="","", (SUMIFS(Transacoes!$D$3:$D1000,Transacoes!$C$3:$C1000,$D235,Transacoes!$B$3:$B1000,"C", Transacoes!$A$3:$A1000, "&lt;"&amp;EOMONTH(DATE(P$1,P$2,1),0))-SUMIFS(Transacoes!$D$3:$D1000,Transacoes!$C$3:$C1000,$D235,Transacoes!$B$3:$B1000,"V", Transacoes!$A$3:$A1000, "&lt;"&amp;EOMONTH(DATE(P$1,P$2,1),0)))*SUMIFS(Prov_Auto!$E$3:$E1000, Prov_Auto!$A$3:$A1000, $D235, Prov_Auto!$D$3:$D1000,"&gt;="&amp;DATE(P$1,P$2,1),Prov_Auto!$D$3:$D1000, "&lt;="&amp;EOMONTH(DATE(P$1,P$2,1),0)))</f>
        <v/>
      </c>
      <c r="Q235" s="48" t="str">
        <f>IF($D235="","", (SUMIFS(Transacoes!$D$3:$D1000,Transacoes!$C$3:$C1000,$D235,Transacoes!$B$3:$B1000,"C", Transacoes!$A$3:$A1000, "&lt;"&amp;EOMONTH(DATE(Q$1,Q$2,1),0))-SUMIFS(Transacoes!$D$3:$D1000,Transacoes!$C$3:$C1000,$D235,Transacoes!$B$3:$B1000,"V", Transacoes!$A$3:$A1000, "&lt;"&amp;EOMONTH(DATE(Q$1,Q$2,1),0)))*SUMIFS(Prov_Auto!$E$3:$E1000, Prov_Auto!$A$3:$A1000, $D235, Prov_Auto!$D$3:$D1000,"&gt;="&amp;DATE(Q$1,Q$2,1),Prov_Auto!$D$3:$D1000, "&lt;="&amp;EOMONTH(DATE(Q$1,Q$2,1),0)))</f>
        <v/>
      </c>
      <c r="R235" s="47"/>
    </row>
    <row r="236">
      <c r="A236" s="47"/>
      <c r="B236" s="47"/>
      <c r="C236" s="47"/>
      <c r="D236" s="87"/>
      <c r="E236" s="48" t="str">
        <f>IF($D236="","", (SUMIFS(Transacoes!$D$3:$D1000,Transacoes!$C$3:$C1000,$D236,Transacoes!$B$3:$B1000,"C", Transacoes!$A$3:$A1000, "&lt;"&amp;EOMONTH(DATE(E$1,E$2,1),0))-SUMIFS(Transacoes!$D$3:$D1000,Transacoes!$C$3:$C1000,$D236,Transacoes!$B$3:$B1000,"V", Transacoes!$A$3:$A1000, "&lt;"&amp;EOMONTH(DATE(E$1,E$2,1),0)))*SUMIFS(Prov_Auto!$E$3:$E1000, Prov_Auto!$A$3:$A1000, $D236, Prov_Auto!$D$3:$D1000,"&gt;="&amp;DATE(E$1,E$2,1),Prov_Auto!$D$3:$D1000, "&lt;="&amp;EOMONTH(DATE(E$1,E$2,1),0)))</f>
        <v/>
      </c>
      <c r="F236" s="48" t="str">
        <f>IF($D236="","", (SUMIFS(Transacoes!$D$3:$D1000,Transacoes!$C$3:$C1000,$D236,Transacoes!$B$3:$B1000,"C", Transacoes!$A$3:$A1000, "&lt;"&amp;EOMONTH(DATE(F$1,F$2,1),0))-SUMIFS(Transacoes!$D$3:$D1000,Transacoes!$C$3:$C1000,$D236,Transacoes!$B$3:$B1000,"V", Transacoes!$A$3:$A1000, "&lt;"&amp;EOMONTH(DATE(F$1,F$2,1),0)))*SUMIFS(Prov_Auto!$E$3:$E1000, Prov_Auto!$A$3:$A1000, $D236, Prov_Auto!$D$3:$D1000,"&gt;="&amp;DATE(F$1,F$2,1),Prov_Auto!$D$3:$D1000, "&lt;="&amp;EOMONTH(DATE(F$1,F$2,1),0)))</f>
        <v/>
      </c>
      <c r="G236" s="48" t="str">
        <f>IF($D236="","", (SUMIFS(Transacoes!$D$3:$D1000,Transacoes!$C$3:$C1000,$D236,Transacoes!$B$3:$B1000,"C", Transacoes!$A$3:$A1000, "&lt;"&amp;EOMONTH(DATE(G$1,G$2,1),0))-SUMIFS(Transacoes!$D$3:$D1000,Transacoes!$C$3:$C1000,$D236,Transacoes!$B$3:$B1000,"V", Transacoes!$A$3:$A1000, "&lt;"&amp;EOMONTH(DATE(G$1,G$2,1),0)))*SUMIFS(Prov_Auto!$E$3:$E1000, Prov_Auto!$A$3:$A1000, $D236, Prov_Auto!$D$3:$D1000,"&gt;="&amp;DATE(G$1,G$2,1),Prov_Auto!$D$3:$D1000, "&lt;="&amp;EOMONTH(DATE(G$1,G$2,1),0)))</f>
        <v/>
      </c>
      <c r="H236" s="48" t="str">
        <f>IF($D236="","", (SUMIFS(Transacoes!$D$3:$D1000,Transacoes!$C$3:$C1000,$D236,Transacoes!$B$3:$B1000,"C", Transacoes!$A$3:$A1000, "&lt;"&amp;EOMONTH(DATE(H$1,H$2,1),0))-SUMIFS(Transacoes!$D$3:$D1000,Transacoes!$C$3:$C1000,$D236,Transacoes!$B$3:$B1000,"V", Transacoes!$A$3:$A1000, "&lt;"&amp;EOMONTH(DATE(H$1,H$2,1),0)))*SUMIFS(Prov_Auto!$E$3:$E1000, Prov_Auto!$A$3:$A1000, $D236, Prov_Auto!$D$3:$D1000,"&gt;="&amp;DATE(H$1,H$2,1),Prov_Auto!$D$3:$D1000, "&lt;="&amp;EOMONTH(DATE(H$1,H$2,1),0)))</f>
        <v/>
      </c>
      <c r="I236" s="48" t="str">
        <f>IF($D236="","", (SUMIFS(Transacoes!$D$3:$D1000,Transacoes!$C$3:$C1000,$D236,Transacoes!$B$3:$B1000,"C", Transacoes!$A$3:$A1000, "&lt;"&amp;EOMONTH(DATE(I$1,I$2,1),0))-SUMIFS(Transacoes!$D$3:$D1000,Transacoes!$C$3:$C1000,$D236,Transacoes!$B$3:$B1000,"V", Transacoes!$A$3:$A1000, "&lt;"&amp;EOMONTH(DATE(I$1,I$2,1),0)))*SUMIFS(Prov_Auto!$E$3:$E1000, Prov_Auto!$A$3:$A1000, $D236, Prov_Auto!$D$3:$D1000,"&gt;="&amp;DATE(I$1,I$2,1),Prov_Auto!$D$3:$D1000, "&lt;="&amp;EOMONTH(DATE(I$1,I$2,1),0)))</f>
        <v/>
      </c>
      <c r="J236" s="48" t="str">
        <f>IF($D236="","", (SUMIFS(Transacoes!$D$3:$D1000,Transacoes!$C$3:$C1000,$D236,Transacoes!$B$3:$B1000,"C", Transacoes!$A$3:$A1000, "&lt;"&amp;EOMONTH(DATE(J$1,J$2,1),0))-SUMIFS(Transacoes!$D$3:$D1000,Transacoes!$C$3:$C1000,$D236,Transacoes!$B$3:$B1000,"V", Transacoes!$A$3:$A1000, "&lt;"&amp;EOMONTH(DATE(J$1,J$2,1),0)))*SUMIFS(Prov_Auto!$E$3:$E1000, Prov_Auto!$A$3:$A1000, $D236, Prov_Auto!$D$3:$D1000,"&gt;="&amp;DATE(J$1,J$2,1),Prov_Auto!$D$3:$D1000, "&lt;="&amp;EOMONTH(DATE(J$1,J$2,1),0)))</f>
        <v/>
      </c>
      <c r="K236" s="48" t="str">
        <f>IF($D236="","", (SUMIFS(Transacoes!$D$3:$D1000,Transacoes!$C$3:$C1000,$D236,Transacoes!$B$3:$B1000,"C", Transacoes!$A$3:$A1000, "&lt;"&amp;EOMONTH(DATE(K$1,K$2,1),0))-SUMIFS(Transacoes!$D$3:$D1000,Transacoes!$C$3:$C1000,$D236,Transacoes!$B$3:$B1000,"V", Transacoes!$A$3:$A1000, "&lt;"&amp;EOMONTH(DATE(K$1,K$2,1),0)))*SUMIFS(Prov_Auto!$E$3:$E1000, Prov_Auto!$A$3:$A1000, $D236, Prov_Auto!$D$3:$D1000,"&gt;="&amp;DATE(K$1,K$2,1),Prov_Auto!$D$3:$D1000, "&lt;="&amp;EOMONTH(DATE(K$1,K$2,1),0)))</f>
        <v/>
      </c>
      <c r="L236" s="48" t="str">
        <f>IF($D236="","", (SUMIFS(Transacoes!$D$3:$D1000,Transacoes!$C$3:$C1000,$D236,Transacoes!$B$3:$B1000,"C", Transacoes!$A$3:$A1000, "&lt;"&amp;EOMONTH(DATE(L$1,L$2,1),0))-SUMIFS(Transacoes!$D$3:$D1000,Transacoes!$C$3:$C1000,$D236,Transacoes!$B$3:$B1000,"V", Transacoes!$A$3:$A1000, "&lt;"&amp;EOMONTH(DATE(L$1,L$2,1),0)))*SUMIFS(Prov_Auto!$E$3:$E1000, Prov_Auto!$A$3:$A1000, $D236, Prov_Auto!$D$3:$D1000,"&gt;="&amp;DATE(L$1,L$2,1),Prov_Auto!$D$3:$D1000, "&lt;="&amp;EOMONTH(DATE(L$1,L$2,1),0)))</f>
        <v/>
      </c>
      <c r="M236" s="48" t="str">
        <f>IF($D236="","", (SUMIFS(Transacoes!$D$3:$D1000,Transacoes!$C$3:$C1000,$D236,Transacoes!$B$3:$B1000,"C", Transacoes!$A$3:$A1000, "&lt;"&amp;EOMONTH(DATE(M$1,M$2,1),0))-SUMIFS(Transacoes!$D$3:$D1000,Transacoes!$C$3:$C1000,$D236,Transacoes!$B$3:$B1000,"V", Transacoes!$A$3:$A1000, "&lt;"&amp;EOMONTH(DATE(M$1,M$2,1),0)))*SUMIFS(Prov_Auto!$E$3:$E1000, Prov_Auto!$A$3:$A1000, $D236, Prov_Auto!$D$3:$D1000,"&gt;="&amp;DATE(M$1,M$2,1),Prov_Auto!$D$3:$D1000, "&lt;="&amp;EOMONTH(DATE(M$1,M$2,1),0)))</f>
        <v/>
      </c>
      <c r="N236" s="48" t="str">
        <f>IF($D236="","", (SUMIFS(Transacoes!$D$3:$D1000,Transacoes!$C$3:$C1000,$D236,Transacoes!$B$3:$B1000,"C", Transacoes!$A$3:$A1000, "&lt;"&amp;EOMONTH(DATE(N$1,N$2,1),0))-SUMIFS(Transacoes!$D$3:$D1000,Transacoes!$C$3:$C1000,$D236,Transacoes!$B$3:$B1000,"V", Transacoes!$A$3:$A1000, "&lt;"&amp;EOMONTH(DATE(N$1,N$2,1),0)))*SUMIFS(Prov_Auto!$E$3:$E1000, Prov_Auto!$A$3:$A1000, $D236, Prov_Auto!$D$3:$D1000,"&gt;="&amp;DATE(N$1,N$2,1),Prov_Auto!$D$3:$D1000, "&lt;="&amp;EOMONTH(DATE(N$1,N$2,1),0)))</f>
        <v/>
      </c>
      <c r="O236" s="48" t="str">
        <f>IF($D236="","", (SUMIFS(Transacoes!$D$3:$D1000,Transacoes!$C$3:$C1000,$D236,Transacoes!$B$3:$B1000,"C", Transacoes!$A$3:$A1000, "&lt;"&amp;EOMONTH(DATE(O$1,O$2,1),0))-SUMIFS(Transacoes!$D$3:$D1000,Transacoes!$C$3:$C1000,$D236,Transacoes!$B$3:$B1000,"V", Transacoes!$A$3:$A1000, "&lt;"&amp;EOMONTH(DATE(O$1,O$2,1),0)))*SUMIFS(Prov_Auto!$E$3:$E1000, Prov_Auto!$A$3:$A1000, $D236, Prov_Auto!$D$3:$D1000,"&gt;="&amp;DATE(O$1,O$2,1),Prov_Auto!$D$3:$D1000, "&lt;="&amp;EOMONTH(DATE(O$1,O$2,1),0)))</f>
        <v/>
      </c>
      <c r="P236" s="48" t="str">
        <f>IF($D236="","", (SUMIFS(Transacoes!$D$3:$D1000,Transacoes!$C$3:$C1000,$D236,Transacoes!$B$3:$B1000,"C", Transacoes!$A$3:$A1000, "&lt;"&amp;EOMONTH(DATE(P$1,P$2,1),0))-SUMIFS(Transacoes!$D$3:$D1000,Transacoes!$C$3:$C1000,$D236,Transacoes!$B$3:$B1000,"V", Transacoes!$A$3:$A1000, "&lt;"&amp;EOMONTH(DATE(P$1,P$2,1),0)))*SUMIFS(Prov_Auto!$E$3:$E1000, Prov_Auto!$A$3:$A1000, $D236, Prov_Auto!$D$3:$D1000,"&gt;="&amp;DATE(P$1,P$2,1),Prov_Auto!$D$3:$D1000, "&lt;="&amp;EOMONTH(DATE(P$1,P$2,1),0)))</f>
        <v/>
      </c>
      <c r="Q236" s="48" t="str">
        <f>IF($D236="","", (SUMIFS(Transacoes!$D$3:$D1000,Transacoes!$C$3:$C1000,$D236,Transacoes!$B$3:$B1000,"C", Transacoes!$A$3:$A1000, "&lt;"&amp;EOMONTH(DATE(Q$1,Q$2,1),0))-SUMIFS(Transacoes!$D$3:$D1000,Transacoes!$C$3:$C1000,$D236,Transacoes!$B$3:$B1000,"V", Transacoes!$A$3:$A1000, "&lt;"&amp;EOMONTH(DATE(Q$1,Q$2,1),0)))*SUMIFS(Prov_Auto!$E$3:$E1000, Prov_Auto!$A$3:$A1000, $D236, Prov_Auto!$D$3:$D1000,"&gt;="&amp;DATE(Q$1,Q$2,1),Prov_Auto!$D$3:$D1000, "&lt;="&amp;EOMONTH(DATE(Q$1,Q$2,1),0)))</f>
        <v/>
      </c>
      <c r="R236" s="47"/>
    </row>
    <row r="237">
      <c r="A237" s="47"/>
      <c r="B237" s="47"/>
      <c r="C237" s="47"/>
      <c r="D237" s="87"/>
      <c r="E237" s="48" t="str">
        <f>IF($D237="","", (SUMIFS(Transacoes!$D$3:$D1000,Transacoes!$C$3:$C1000,$D237,Transacoes!$B$3:$B1000,"C", Transacoes!$A$3:$A1000, "&lt;"&amp;EOMONTH(DATE(E$1,E$2,1),0))-SUMIFS(Transacoes!$D$3:$D1000,Transacoes!$C$3:$C1000,$D237,Transacoes!$B$3:$B1000,"V", Transacoes!$A$3:$A1000, "&lt;"&amp;EOMONTH(DATE(E$1,E$2,1),0)))*SUMIFS(Prov_Auto!$E$3:$E1000, Prov_Auto!$A$3:$A1000, $D237, Prov_Auto!$D$3:$D1000,"&gt;="&amp;DATE(E$1,E$2,1),Prov_Auto!$D$3:$D1000, "&lt;="&amp;EOMONTH(DATE(E$1,E$2,1),0)))</f>
        <v/>
      </c>
      <c r="F237" s="48" t="str">
        <f>IF($D237="","", (SUMIFS(Transacoes!$D$3:$D1000,Transacoes!$C$3:$C1000,$D237,Transacoes!$B$3:$B1000,"C", Transacoes!$A$3:$A1000, "&lt;"&amp;EOMONTH(DATE(F$1,F$2,1),0))-SUMIFS(Transacoes!$D$3:$D1000,Transacoes!$C$3:$C1000,$D237,Transacoes!$B$3:$B1000,"V", Transacoes!$A$3:$A1000, "&lt;"&amp;EOMONTH(DATE(F$1,F$2,1),0)))*SUMIFS(Prov_Auto!$E$3:$E1000, Prov_Auto!$A$3:$A1000, $D237, Prov_Auto!$D$3:$D1000,"&gt;="&amp;DATE(F$1,F$2,1),Prov_Auto!$D$3:$D1000, "&lt;="&amp;EOMONTH(DATE(F$1,F$2,1),0)))</f>
        <v/>
      </c>
      <c r="G237" s="48" t="str">
        <f>IF($D237="","", (SUMIFS(Transacoes!$D$3:$D1000,Transacoes!$C$3:$C1000,$D237,Transacoes!$B$3:$B1000,"C", Transacoes!$A$3:$A1000, "&lt;"&amp;EOMONTH(DATE(G$1,G$2,1),0))-SUMIFS(Transacoes!$D$3:$D1000,Transacoes!$C$3:$C1000,$D237,Transacoes!$B$3:$B1000,"V", Transacoes!$A$3:$A1000, "&lt;"&amp;EOMONTH(DATE(G$1,G$2,1),0)))*SUMIFS(Prov_Auto!$E$3:$E1000, Prov_Auto!$A$3:$A1000, $D237, Prov_Auto!$D$3:$D1000,"&gt;="&amp;DATE(G$1,G$2,1),Prov_Auto!$D$3:$D1000, "&lt;="&amp;EOMONTH(DATE(G$1,G$2,1),0)))</f>
        <v/>
      </c>
      <c r="H237" s="48" t="str">
        <f>IF($D237="","", (SUMIFS(Transacoes!$D$3:$D1000,Transacoes!$C$3:$C1000,$D237,Transacoes!$B$3:$B1000,"C", Transacoes!$A$3:$A1000, "&lt;"&amp;EOMONTH(DATE(H$1,H$2,1),0))-SUMIFS(Transacoes!$D$3:$D1000,Transacoes!$C$3:$C1000,$D237,Transacoes!$B$3:$B1000,"V", Transacoes!$A$3:$A1000, "&lt;"&amp;EOMONTH(DATE(H$1,H$2,1),0)))*SUMIFS(Prov_Auto!$E$3:$E1000, Prov_Auto!$A$3:$A1000, $D237, Prov_Auto!$D$3:$D1000,"&gt;="&amp;DATE(H$1,H$2,1),Prov_Auto!$D$3:$D1000, "&lt;="&amp;EOMONTH(DATE(H$1,H$2,1),0)))</f>
        <v/>
      </c>
      <c r="I237" s="48" t="str">
        <f>IF($D237="","", (SUMIFS(Transacoes!$D$3:$D1000,Transacoes!$C$3:$C1000,$D237,Transacoes!$B$3:$B1000,"C", Transacoes!$A$3:$A1000, "&lt;"&amp;EOMONTH(DATE(I$1,I$2,1),0))-SUMIFS(Transacoes!$D$3:$D1000,Transacoes!$C$3:$C1000,$D237,Transacoes!$B$3:$B1000,"V", Transacoes!$A$3:$A1000, "&lt;"&amp;EOMONTH(DATE(I$1,I$2,1),0)))*SUMIFS(Prov_Auto!$E$3:$E1000, Prov_Auto!$A$3:$A1000, $D237, Prov_Auto!$D$3:$D1000,"&gt;="&amp;DATE(I$1,I$2,1),Prov_Auto!$D$3:$D1000, "&lt;="&amp;EOMONTH(DATE(I$1,I$2,1),0)))</f>
        <v/>
      </c>
      <c r="J237" s="48" t="str">
        <f>IF($D237="","", (SUMIFS(Transacoes!$D$3:$D1000,Transacoes!$C$3:$C1000,$D237,Transacoes!$B$3:$B1000,"C", Transacoes!$A$3:$A1000, "&lt;"&amp;EOMONTH(DATE(J$1,J$2,1),0))-SUMIFS(Transacoes!$D$3:$D1000,Transacoes!$C$3:$C1000,$D237,Transacoes!$B$3:$B1000,"V", Transacoes!$A$3:$A1000, "&lt;"&amp;EOMONTH(DATE(J$1,J$2,1),0)))*SUMIFS(Prov_Auto!$E$3:$E1000, Prov_Auto!$A$3:$A1000, $D237, Prov_Auto!$D$3:$D1000,"&gt;="&amp;DATE(J$1,J$2,1),Prov_Auto!$D$3:$D1000, "&lt;="&amp;EOMONTH(DATE(J$1,J$2,1),0)))</f>
        <v/>
      </c>
      <c r="K237" s="48" t="str">
        <f>IF($D237="","", (SUMIFS(Transacoes!$D$3:$D1000,Transacoes!$C$3:$C1000,$D237,Transacoes!$B$3:$B1000,"C", Transacoes!$A$3:$A1000, "&lt;"&amp;EOMONTH(DATE(K$1,K$2,1),0))-SUMIFS(Transacoes!$D$3:$D1000,Transacoes!$C$3:$C1000,$D237,Transacoes!$B$3:$B1000,"V", Transacoes!$A$3:$A1000, "&lt;"&amp;EOMONTH(DATE(K$1,K$2,1),0)))*SUMIFS(Prov_Auto!$E$3:$E1000, Prov_Auto!$A$3:$A1000, $D237, Prov_Auto!$D$3:$D1000,"&gt;="&amp;DATE(K$1,K$2,1),Prov_Auto!$D$3:$D1000, "&lt;="&amp;EOMONTH(DATE(K$1,K$2,1),0)))</f>
        <v/>
      </c>
      <c r="L237" s="48" t="str">
        <f>IF($D237="","", (SUMIFS(Transacoes!$D$3:$D1000,Transacoes!$C$3:$C1000,$D237,Transacoes!$B$3:$B1000,"C", Transacoes!$A$3:$A1000, "&lt;"&amp;EOMONTH(DATE(L$1,L$2,1),0))-SUMIFS(Transacoes!$D$3:$D1000,Transacoes!$C$3:$C1000,$D237,Transacoes!$B$3:$B1000,"V", Transacoes!$A$3:$A1000, "&lt;"&amp;EOMONTH(DATE(L$1,L$2,1),0)))*SUMIFS(Prov_Auto!$E$3:$E1000, Prov_Auto!$A$3:$A1000, $D237, Prov_Auto!$D$3:$D1000,"&gt;="&amp;DATE(L$1,L$2,1),Prov_Auto!$D$3:$D1000, "&lt;="&amp;EOMONTH(DATE(L$1,L$2,1),0)))</f>
        <v/>
      </c>
      <c r="M237" s="48" t="str">
        <f>IF($D237="","", (SUMIFS(Transacoes!$D$3:$D1000,Transacoes!$C$3:$C1000,$D237,Transacoes!$B$3:$B1000,"C", Transacoes!$A$3:$A1000, "&lt;"&amp;EOMONTH(DATE(M$1,M$2,1),0))-SUMIFS(Transacoes!$D$3:$D1000,Transacoes!$C$3:$C1000,$D237,Transacoes!$B$3:$B1000,"V", Transacoes!$A$3:$A1000, "&lt;"&amp;EOMONTH(DATE(M$1,M$2,1),0)))*SUMIFS(Prov_Auto!$E$3:$E1000, Prov_Auto!$A$3:$A1000, $D237, Prov_Auto!$D$3:$D1000,"&gt;="&amp;DATE(M$1,M$2,1),Prov_Auto!$D$3:$D1000, "&lt;="&amp;EOMONTH(DATE(M$1,M$2,1),0)))</f>
        <v/>
      </c>
      <c r="N237" s="48" t="str">
        <f>IF($D237="","", (SUMIFS(Transacoes!$D$3:$D1000,Transacoes!$C$3:$C1000,$D237,Transacoes!$B$3:$B1000,"C", Transacoes!$A$3:$A1000, "&lt;"&amp;EOMONTH(DATE(N$1,N$2,1),0))-SUMIFS(Transacoes!$D$3:$D1000,Transacoes!$C$3:$C1000,$D237,Transacoes!$B$3:$B1000,"V", Transacoes!$A$3:$A1000, "&lt;"&amp;EOMONTH(DATE(N$1,N$2,1),0)))*SUMIFS(Prov_Auto!$E$3:$E1000, Prov_Auto!$A$3:$A1000, $D237, Prov_Auto!$D$3:$D1000,"&gt;="&amp;DATE(N$1,N$2,1),Prov_Auto!$D$3:$D1000, "&lt;="&amp;EOMONTH(DATE(N$1,N$2,1),0)))</f>
        <v/>
      </c>
      <c r="O237" s="48" t="str">
        <f>IF($D237="","", (SUMIFS(Transacoes!$D$3:$D1000,Transacoes!$C$3:$C1000,$D237,Transacoes!$B$3:$B1000,"C", Transacoes!$A$3:$A1000, "&lt;"&amp;EOMONTH(DATE(O$1,O$2,1),0))-SUMIFS(Transacoes!$D$3:$D1000,Transacoes!$C$3:$C1000,$D237,Transacoes!$B$3:$B1000,"V", Transacoes!$A$3:$A1000, "&lt;"&amp;EOMONTH(DATE(O$1,O$2,1),0)))*SUMIFS(Prov_Auto!$E$3:$E1000, Prov_Auto!$A$3:$A1000, $D237, Prov_Auto!$D$3:$D1000,"&gt;="&amp;DATE(O$1,O$2,1),Prov_Auto!$D$3:$D1000, "&lt;="&amp;EOMONTH(DATE(O$1,O$2,1),0)))</f>
        <v/>
      </c>
      <c r="P237" s="48" t="str">
        <f>IF($D237="","", (SUMIFS(Transacoes!$D$3:$D1000,Transacoes!$C$3:$C1000,$D237,Transacoes!$B$3:$B1000,"C", Transacoes!$A$3:$A1000, "&lt;"&amp;EOMONTH(DATE(P$1,P$2,1),0))-SUMIFS(Transacoes!$D$3:$D1000,Transacoes!$C$3:$C1000,$D237,Transacoes!$B$3:$B1000,"V", Transacoes!$A$3:$A1000, "&lt;"&amp;EOMONTH(DATE(P$1,P$2,1),0)))*SUMIFS(Prov_Auto!$E$3:$E1000, Prov_Auto!$A$3:$A1000, $D237, Prov_Auto!$D$3:$D1000,"&gt;="&amp;DATE(P$1,P$2,1),Prov_Auto!$D$3:$D1000, "&lt;="&amp;EOMONTH(DATE(P$1,P$2,1),0)))</f>
        <v/>
      </c>
      <c r="Q237" s="48" t="str">
        <f>IF($D237="","", (SUMIFS(Transacoes!$D$3:$D1000,Transacoes!$C$3:$C1000,$D237,Transacoes!$B$3:$B1000,"C", Transacoes!$A$3:$A1000, "&lt;"&amp;EOMONTH(DATE(Q$1,Q$2,1),0))-SUMIFS(Transacoes!$D$3:$D1000,Transacoes!$C$3:$C1000,$D237,Transacoes!$B$3:$B1000,"V", Transacoes!$A$3:$A1000, "&lt;"&amp;EOMONTH(DATE(Q$1,Q$2,1),0)))*SUMIFS(Prov_Auto!$E$3:$E1000, Prov_Auto!$A$3:$A1000, $D237, Prov_Auto!$D$3:$D1000,"&gt;="&amp;DATE(Q$1,Q$2,1),Prov_Auto!$D$3:$D1000, "&lt;="&amp;EOMONTH(DATE(Q$1,Q$2,1),0)))</f>
        <v/>
      </c>
      <c r="R237" s="47"/>
    </row>
    <row r="238">
      <c r="A238" s="47"/>
      <c r="B238" s="47"/>
      <c r="C238" s="47"/>
      <c r="D238" s="87"/>
      <c r="E238" s="48" t="str">
        <f>IF($D238="","", (SUMIFS(Transacoes!$D$3:$D1000,Transacoes!$C$3:$C1000,$D238,Transacoes!$B$3:$B1000,"C", Transacoes!$A$3:$A1000, "&lt;"&amp;EOMONTH(DATE(E$1,E$2,1),0))-SUMIFS(Transacoes!$D$3:$D1000,Transacoes!$C$3:$C1000,$D238,Transacoes!$B$3:$B1000,"V", Transacoes!$A$3:$A1000, "&lt;"&amp;EOMONTH(DATE(E$1,E$2,1),0)))*SUMIFS(Prov_Auto!$E$3:$E1000, Prov_Auto!$A$3:$A1000, $D238, Prov_Auto!$D$3:$D1000,"&gt;="&amp;DATE(E$1,E$2,1),Prov_Auto!$D$3:$D1000, "&lt;="&amp;EOMONTH(DATE(E$1,E$2,1),0)))</f>
        <v/>
      </c>
      <c r="F238" s="48" t="str">
        <f>IF($D238="","", (SUMIFS(Transacoes!$D$3:$D1000,Transacoes!$C$3:$C1000,$D238,Transacoes!$B$3:$B1000,"C", Transacoes!$A$3:$A1000, "&lt;"&amp;EOMONTH(DATE(F$1,F$2,1),0))-SUMIFS(Transacoes!$D$3:$D1000,Transacoes!$C$3:$C1000,$D238,Transacoes!$B$3:$B1000,"V", Transacoes!$A$3:$A1000, "&lt;"&amp;EOMONTH(DATE(F$1,F$2,1),0)))*SUMIFS(Prov_Auto!$E$3:$E1000, Prov_Auto!$A$3:$A1000, $D238, Prov_Auto!$D$3:$D1000,"&gt;="&amp;DATE(F$1,F$2,1),Prov_Auto!$D$3:$D1000, "&lt;="&amp;EOMONTH(DATE(F$1,F$2,1),0)))</f>
        <v/>
      </c>
      <c r="G238" s="48" t="str">
        <f>IF($D238="","", (SUMIFS(Transacoes!$D$3:$D1000,Transacoes!$C$3:$C1000,$D238,Transacoes!$B$3:$B1000,"C", Transacoes!$A$3:$A1000, "&lt;"&amp;EOMONTH(DATE(G$1,G$2,1),0))-SUMIFS(Transacoes!$D$3:$D1000,Transacoes!$C$3:$C1000,$D238,Transacoes!$B$3:$B1000,"V", Transacoes!$A$3:$A1000, "&lt;"&amp;EOMONTH(DATE(G$1,G$2,1),0)))*SUMIFS(Prov_Auto!$E$3:$E1000, Prov_Auto!$A$3:$A1000, $D238, Prov_Auto!$D$3:$D1000,"&gt;="&amp;DATE(G$1,G$2,1),Prov_Auto!$D$3:$D1000, "&lt;="&amp;EOMONTH(DATE(G$1,G$2,1),0)))</f>
        <v/>
      </c>
      <c r="H238" s="48" t="str">
        <f>IF($D238="","", (SUMIFS(Transacoes!$D$3:$D1000,Transacoes!$C$3:$C1000,$D238,Transacoes!$B$3:$B1000,"C", Transacoes!$A$3:$A1000, "&lt;"&amp;EOMONTH(DATE(H$1,H$2,1),0))-SUMIFS(Transacoes!$D$3:$D1000,Transacoes!$C$3:$C1000,$D238,Transacoes!$B$3:$B1000,"V", Transacoes!$A$3:$A1000, "&lt;"&amp;EOMONTH(DATE(H$1,H$2,1),0)))*SUMIFS(Prov_Auto!$E$3:$E1000, Prov_Auto!$A$3:$A1000, $D238, Prov_Auto!$D$3:$D1000,"&gt;="&amp;DATE(H$1,H$2,1),Prov_Auto!$D$3:$D1000, "&lt;="&amp;EOMONTH(DATE(H$1,H$2,1),0)))</f>
        <v/>
      </c>
      <c r="I238" s="48" t="str">
        <f>IF($D238="","", (SUMIFS(Transacoes!$D$3:$D1000,Transacoes!$C$3:$C1000,$D238,Transacoes!$B$3:$B1000,"C", Transacoes!$A$3:$A1000, "&lt;"&amp;EOMONTH(DATE(I$1,I$2,1),0))-SUMIFS(Transacoes!$D$3:$D1000,Transacoes!$C$3:$C1000,$D238,Transacoes!$B$3:$B1000,"V", Transacoes!$A$3:$A1000, "&lt;"&amp;EOMONTH(DATE(I$1,I$2,1),0)))*SUMIFS(Prov_Auto!$E$3:$E1000, Prov_Auto!$A$3:$A1000, $D238, Prov_Auto!$D$3:$D1000,"&gt;="&amp;DATE(I$1,I$2,1),Prov_Auto!$D$3:$D1000, "&lt;="&amp;EOMONTH(DATE(I$1,I$2,1),0)))</f>
        <v/>
      </c>
      <c r="J238" s="48" t="str">
        <f>IF($D238="","", (SUMIFS(Transacoes!$D$3:$D1000,Transacoes!$C$3:$C1000,$D238,Transacoes!$B$3:$B1000,"C", Transacoes!$A$3:$A1000, "&lt;"&amp;EOMONTH(DATE(J$1,J$2,1),0))-SUMIFS(Transacoes!$D$3:$D1000,Transacoes!$C$3:$C1000,$D238,Transacoes!$B$3:$B1000,"V", Transacoes!$A$3:$A1000, "&lt;"&amp;EOMONTH(DATE(J$1,J$2,1),0)))*SUMIFS(Prov_Auto!$E$3:$E1000, Prov_Auto!$A$3:$A1000, $D238, Prov_Auto!$D$3:$D1000,"&gt;="&amp;DATE(J$1,J$2,1),Prov_Auto!$D$3:$D1000, "&lt;="&amp;EOMONTH(DATE(J$1,J$2,1),0)))</f>
        <v/>
      </c>
      <c r="K238" s="48" t="str">
        <f>IF($D238="","", (SUMIFS(Transacoes!$D$3:$D1000,Transacoes!$C$3:$C1000,$D238,Transacoes!$B$3:$B1000,"C", Transacoes!$A$3:$A1000, "&lt;"&amp;EOMONTH(DATE(K$1,K$2,1),0))-SUMIFS(Transacoes!$D$3:$D1000,Transacoes!$C$3:$C1000,$D238,Transacoes!$B$3:$B1000,"V", Transacoes!$A$3:$A1000, "&lt;"&amp;EOMONTH(DATE(K$1,K$2,1),0)))*SUMIFS(Prov_Auto!$E$3:$E1000, Prov_Auto!$A$3:$A1000, $D238, Prov_Auto!$D$3:$D1000,"&gt;="&amp;DATE(K$1,K$2,1),Prov_Auto!$D$3:$D1000, "&lt;="&amp;EOMONTH(DATE(K$1,K$2,1),0)))</f>
        <v/>
      </c>
      <c r="L238" s="48" t="str">
        <f>IF($D238="","", (SUMIFS(Transacoes!$D$3:$D1000,Transacoes!$C$3:$C1000,$D238,Transacoes!$B$3:$B1000,"C", Transacoes!$A$3:$A1000, "&lt;"&amp;EOMONTH(DATE(L$1,L$2,1),0))-SUMIFS(Transacoes!$D$3:$D1000,Transacoes!$C$3:$C1000,$D238,Transacoes!$B$3:$B1000,"V", Transacoes!$A$3:$A1000, "&lt;"&amp;EOMONTH(DATE(L$1,L$2,1),0)))*SUMIFS(Prov_Auto!$E$3:$E1000, Prov_Auto!$A$3:$A1000, $D238, Prov_Auto!$D$3:$D1000,"&gt;="&amp;DATE(L$1,L$2,1),Prov_Auto!$D$3:$D1000, "&lt;="&amp;EOMONTH(DATE(L$1,L$2,1),0)))</f>
        <v/>
      </c>
      <c r="M238" s="48" t="str">
        <f>IF($D238="","", (SUMIFS(Transacoes!$D$3:$D1000,Transacoes!$C$3:$C1000,$D238,Transacoes!$B$3:$B1000,"C", Transacoes!$A$3:$A1000, "&lt;"&amp;EOMONTH(DATE(M$1,M$2,1),0))-SUMIFS(Transacoes!$D$3:$D1000,Transacoes!$C$3:$C1000,$D238,Transacoes!$B$3:$B1000,"V", Transacoes!$A$3:$A1000, "&lt;"&amp;EOMONTH(DATE(M$1,M$2,1),0)))*SUMIFS(Prov_Auto!$E$3:$E1000, Prov_Auto!$A$3:$A1000, $D238, Prov_Auto!$D$3:$D1000,"&gt;="&amp;DATE(M$1,M$2,1),Prov_Auto!$D$3:$D1000, "&lt;="&amp;EOMONTH(DATE(M$1,M$2,1),0)))</f>
        <v/>
      </c>
      <c r="N238" s="48" t="str">
        <f>IF($D238="","", (SUMIFS(Transacoes!$D$3:$D1000,Transacoes!$C$3:$C1000,$D238,Transacoes!$B$3:$B1000,"C", Transacoes!$A$3:$A1000, "&lt;"&amp;EOMONTH(DATE(N$1,N$2,1),0))-SUMIFS(Transacoes!$D$3:$D1000,Transacoes!$C$3:$C1000,$D238,Transacoes!$B$3:$B1000,"V", Transacoes!$A$3:$A1000, "&lt;"&amp;EOMONTH(DATE(N$1,N$2,1),0)))*SUMIFS(Prov_Auto!$E$3:$E1000, Prov_Auto!$A$3:$A1000, $D238, Prov_Auto!$D$3:$D1000,"&gt;="&amp;DATE(N$1,N$2,1),Prov_Auto!$D$3:$D1000, "&lt;="&amp;EOMONTH(DATE(N$1,N$2,1),0)))</f>
        <v/>
      </c>
      <c r="O238" s="48" t="str">
        <f>IF($D238="","", (SUMIFS(Transacoes!$D$3:$D1000,Transacoes!$C$3:$C1000,$D238,Transacoes!$B$3:$B1000,"C", Transacoes!$A$3:$A1000, "&lt;"&amp;EOMONTH(DATE(O$1,O$2,1),0))-SUMIFS(Transacoes!$D$3:$D1000,Transacoes!$C$3:$C1000,$D238,Transacoes!$B$3:$B1000,"V", Transacoes!$A$3:$A1000, "&lt;"&amp;EOMONTH(DATE(O$1,O$2,1),0)))*SUMIFS(Prov_Auto!$E$3:$E1000, Prov_Auto!$A$3:$A1000, $D238, Prov_Auto!$D$3:$D1000,"&gt;="&amp;DATE(O$1,O$2,1),Prov_Auto!$D$3:$D1000, "&lt;="&amp;EOMONTH(DATE(O$1,O$2,1),0)))</f>
        <v/>
      </c>
      <c r="P238" s="48" t="str">
        <f>IF($D238="","", (SUMIFS(Transacoes!$D$3:$D1000,Transacoes!$C$3:$C1000,$D238,Transacoes!$B$3:$B1000,"C", Transacoes!$A$3:$A1000, "&lt;"&amp;EOMONTH(DATE(P$1,P$2,1),0))-SUMIFS(Transacoes!$D$3:$D1000,Transacoes!$C$3:$C1000,$D238,Transacoes!$B$3:$B1000,"V", Transacoes!$A$3:$A1000, "&lt;"&amp;EOMONTH(DATE(P$1,P$2,1),0)))*SUMIFS(Prov_Auto!$E$3:$E1000, Prov_Auto!$A$3:$A1000, $D238, Prov_Auto!$D$3:$D1000,"&gt;="&amp;DATE(P$1,P$2,1),Prov_Auto!$D$3:$D1000, "&lt;="&amp;EOMONTH(DATE(P$1,P$2,1),0)))</f>
        <v/>
      </c>
      <c r="Q238" s="48" t="str">
        <f>IF($D238="","", (SUMIFS(Transacoes!$D$3:$D1000,Transacoes!$C$3:$C1000,$D238,Transacoes!$B$3:$B1000,"C", Transacoes!$A$3:$A1000, "&lt;"&amp;EOMONTH(DATE(Q$1,Q$2,1),0))-SUMIFS(Transacoes!$D$3:$D1000,Transacoes!$C$3:$C1000,$D238,Transacoes!$B$3:$B1000,"V", Transacoes!$A$3:$A1000, "&lt;"&amp;EOMONTH(DATE(Q$1,Q$2,1),0)))*SUMIFS(Prov_Auto!$E$3:$E1000, Prov_Auto!$A$3:$A1000, $D238, Prov_Auto!$D$3:$D1000,"&gt;="&amp;DATE(Q$1,Q$2,1),Prov_Auto!$D$3:$D1000, "&lt;="&amp;EOMONTH(DATE(Q$1,Q$2,1),0)))</f>
        <v/>
      </c>
      <c r="R238" s="47"/>
    </row>
    <row r="239">
      <c r="A239" s="47"/>
      <c r="B239" s="47"/>
      <c r="C239" s="47"/>
      <c r="D239" s="87"/>
      <c r="E239" s="48" t="str">
        <f>IF($D239="","", (SUMIFS(Transacoes!$D$3:$D1000,Transacoes!$C$3:$C1000,$D239,Transacoes!$B$3:$B1000,"C", Transacoes!$A$3:$A1000, "&lt;"&amp;EOMONTH(DATE(E$1,E$2,1),0))-SUMIFS(Transacoes!$D$3:$D1000,Transacoes!$C$3:$C1000,$D239,Transacoes!$B$3:$B1000,"V", Transacoes!$A$3:$A1000, "&lt;"&amp;EOMONTH(DATE(E$1,E$2,1),0)))*SUMIFS(Prov_Auto!$E$3:$E1000, Prov_Auto!$A$3:$A1000, $D239, Prov_Auto!$D$3:$D1000,"&gt;="&amp;DATE(E$1,E$2,1),Prov_Auto!$D$3:$D1000, "&lt;="&amp;EOMONTH(DATE(E$1,E$2,1),0)))</f>
        <v/>
      </c>
      <c r="F239" s="48" t="str">
        <f>IF($D239="","", (SUMIFS(Transacoes!$D$3:$D1000,Transacoes!$C$3:$C1000,$D239,Transacoes!$B$3:$B1000,"C", Transacoes!$A$3:$A1000, "&lt;"&amp;EOMONTH(DATE(F$1,F$2,1),0))-SUMIFS(Transacoes!$D$3:$D1000,Transacoes!$C$3:$C1000,$D239,Transacoes!$B$3:$B1000,"V", Transacoes!$A$3:$A1000, "&lt;"&amp;EOMONTH(DATE(F$1,F$2,1),0)))*SUMIFS(Prov_Auto!$E$3:$E1000, Prov_Auto!$A$3:$A1000, $D239, Prov_Auto!$D$3:$D1000,"&gt;="&amp;DATE(F$1,F$2,1),Prov_Auto!$D$3:$D1000, "&lt;="&amp;EOMONTH(DATE(F$1,F$2,1),0)))</f>
        <v/>
      </c>
      <c r="G239" s="48" t="str">
        <f>IF($D239="","", (SUMIFS(Transacoes!$D$3:$D1000,Transacoes!$C$3:$C1000,$D239,Transacoes!$B$3:$B1000,"C", Transacoes!$A$3:$A1000, "&lt;"&amp;EOMONTH(DATE(G$1,G$2,1),0))-SUMIFS(Transacoes!$D$3:$D1000,Transacoes!$C$3:$C1000,$D239,Transacoes!$B$3:$B1000,"V", Transacoes!$A$3:$A1000, "&lt;"&amp;EOMONTH(DATE(G$1,G$2,1),0)))*SUMIFS(Prov_Auto!$E$3:$E1000, Prov_Auto!$A$3:$A1000, $D239, Prov_Auto!$D$3:$D1000,"&gt;="&amp;DATE(G$1,G$2,1),Prov_Auto!$D$3:$D1000, "&lt;="&amp;EOMONTH(DATE(G$1,G$2,1),0)))</f>
        <v/>
      </c>
      <c r="H239" s="48" t="str">
        <f>IF($D239="","", (SUMIFS(Transacoes!$D$3:$D1000,Transacoes!$C$3:$C1000,$D239,Transacoes!$B$3:$B1000,"C", Transacoes!$A$3:$A1000, "&lt;"&amp;EOMONTH(DATE(H$1,H$2,1),0))-SUMIFS(Transacoes!$D$3:$D1000,Transacoes!$C$3:$C1000,$D239,Transacoes!$B$3:$B1000,"V", Transacoes!$A$3:$A1000, "&lt;"&amp;EOMONTH(DATE(H$1,H$2,1),0)))*SUMIFS(Prov_Auto!$E$3:$E1000, Prov_Auto!$A$3:$A1000, $D239, Prov_Auto!$D$3:$D1000,"&gt;="&amp;DATE(H$1,H$2,1),Prov_Auto!$D$3:$D1000, "&lt;="&amp;EOMONTH(DATE(H$1,H$2,1),0)))</f>
        <v/>
      </c>
      <c r="I239" s="48" t="str">
        <f>IF($D239="","", (SUMIFS(Transacoes!$D$3:$D1000,Transacoes!$C$3:$C1000,$D239,Transacoes!$B$3:$B1000,"C", Transacoes!$A$3:$A1000, "&lt;"&amp;EOMONTH(DATE(I$1,I$2,1),0))-SUMIFS(Transacoes!$D$3:$D1000,Transacoes!$C$3:$C1000,$D239,Transacoes!$B$3:$B1000,"V", Transacoes!$A$3:$A1000, "&lt;"&amp;EOMONTH(DATE(I$1,I$2,1),0)))*SUMIFS(Prov_Auto!$E$3:$E1000, Prov_Auto!$A$3:$A1000, $D239, Prov_Auto!$D$3:$D1000,"&gt;="&amp;DATE(I$1,I$2,1),Prov_Auto!$D$3:$D1000, "&lt;="&amp;EOMONTH(DATE(I$1,I$2,1),0)))</f>
        <v/>
      </c>
      <c r="J239" s="48" t="str">
        <f>IF($D239="","", (SUMIFS(Transacoes!$D$3:$D1000,Transacoes!$C$3:$C1000,$D239,Transacoes!$B$3:$B1000,"C", Transacoes!$A$3:$A1000, "&lt;"&amp;EOMONTH(DATE(J$1,J$2,1),0))-SUMIFS(Transacoes!$D$3:$D1000,Transacoes!$C$3:$C1000,$D239,Transacoes!$B$3:$B1000,"V", Transacoes!$A$3:$A1000, "&lt;"&amp;EOMONTH(DATE(J$1,J$2,1),0)))*SUMIFS(Prov_Auto!$E$3:$E1000, Prov_Auto!$A$3:$A1000, $D239, Prov_Auto!$D$3:$D1000,"&gt;="&amp;DATE(J$1,J$2,1),Prov_Auto!$D$3:$D1000, "&lt;="&amp;EOMONTH(DATE(J$1,J$2,1),0)))</f>
        <v/>
      </c>
      <c r="K239" s="48" t="str">
        <f>IF($D239="","", (SUMIFS(Transacoes!$D$3:$D1000,Transacoes!$C$3:$C1000,$D239,Transacoes!$B$3:$B1000,"C", Transacoes!$A$3:$A1000, "&lt;"&amp;EOMONTH(DATE(K$1,K$2,1),0))-SUMIFS(Transacoes!$D$3:$D1000,Transacoes!$C$3:$C1000,$D239,Transacoes!$B$3:$B1000,"V", Transacoes!$A$3:$A1000, "&lt;"&amp;EOMONTH(DATE(K$1,K$2,1),0)))*SUMIFS(Prov_Auto!$E$3:$E1000, Prov_Auto!$A$3:$A1000, $D239, Prov_Auto!$D$3:$D1000,"&gt;="&amp;DATE(K$1,K$2,1),Prov_Auto!$D$3:$D1000, "&lt;="&amp;EOMONTH(DATE(K$1,K$2,1),0)))</f>
        <v/>
      </c>
      <c r="L239" s="48" t="str">
        <f>IF($D239="","", (SUMIFS(Transacoes!$D$3:$D1000,Transacoes!$C$3:$C1000,$D239,Transacoes!$B$3:$B1000,"C", Transacoes!$A$3:$A1000, "&lt;"&amp;EOMONTH(DATE(L$1,L$2,1),0))-SUMIFS(Transacoes!$D$3:$D1000,Transacoes!$C$3:$C1000,$D239,Transacoes!$B$3:$B1000,"V", Transacoes!$A$3:$A1000, "&lt;"&amp;EOMONTH(DATE(L$1,L$2,1),0)))*SUMIFS(Prov_Auto!$E$3:$E1000, Prov_Auto!$A$3:$A1000, $D239, Prov_Auto!$D$3:$D1000,"&gt;="&amp;DATE(L$1,L$2,1),Prov_Auto!$D$3:$D1000, "&lt;="&amp;EOMONTH(DATE(L$1,L$2,1),0)))</f>
        <v/>
      </c>
      <c r="M239" s="48" t="str">
        <f>IF($D239="","", (SUMIFS(Transacoes!$D$3:$D1000,Transacoes!$C$3:$C1000,$D239,Transacoes!$B$3:$B1000,"C", Transacoes!$A$3:$A1000, "&lt;"&amp;EOMONTH(DATE(M$1,M$2,1),0))-SUMIFS(Transacoes!$D$3:$D1000,Transacoes!$C$3:$C1000,$D239,Transacoes!$B$3:$B1000,"V", Transacoes!$A$3:$A1000, "&lt;"&amp;EOMONTH(DATE(M$1,M$2,1),0)))*SUMIFS(Prov_Auto!$E$3:$E1000, Prov_Auto!$A$3:$A1000, $D239, Prov_Auto!$D$3:$D1000,"&gt;="&amp;DATE(M$1,M$2,1),Prov_Auto!$D$3:$D1000, "&lt;="&amp;EOMONTH(DATE(M$1,M$2,1),0)))</f>
        <v/>
      </c>
      <c r="N239" s="48" t="str">
        <f>IF($D239="","", (SUMIFS(Transacoes!$D$3:$D1000,Transacoes!$C$3:$C1000,$D239,Transacoes!$B$3:$B1000,"C", Transacoes!$A$3:$A1000, "&lt;"&amp;EOMONTH(DATE(N$1,N$2,1),0))-SUMIFS(Transacoes!$D$3:$D1000,Transacoes!$C$3:$C1000,$D239,Transacoes!$B$3:$B1000,"V", Transacoes!$A$3:$A1000, "&lt;"&amp;EOMONTH(DATE(N$1,N$2,1),0)))*SUMIFS(Prov_Auto!$E$3:$E1000, Prov_Auto!$A$3:$A1000, $D239, Prov_Auto!$D$3:$D1000,"&gt;="&amp;DATE(N$1,N$2,1),Prov_Auto!$D$3:$D1000, "&lt;="&amp;EOMONTH(DATE(N$1,N$2,1),0)))</f>
        <v/>
      </c>
      <c r="O239" s="48" t="str">
        <f>IF($D239="","", (SUMIFS(Transacoes!$D$3:$D1000,Transacoes!$C$3:$C1000,$D239,Transacoes!$B$3:$B1000,"C", Transacoes!$A$3:$A1000, "&lt;"&amp;EOMONTH(DATE(O$1,O$2,1),0))-SUMIFS(Transacoes!$D$3:$D1000,Transacoes!$C$3:$C1000,$D239,Transacoes!$B$3:$B1000,"V", Transacoes!$A$3:$A1000, "&lt;"&amp;EOMONTH(DATE(O$1,O$2,1),0)))*SUMIFS(Prov_Auto!$E$3:$E1000, Prov_Auto!$A$3:$A1000, $D239, Prov_Auto!$D$3:$D1000,"&gt;="&amp;DATE(O$1,O$2,1),Prov_Auto!$D$3:$D1000, "&lt;="&amp;EOMONTH(DATE(O$1,O$2,1),0)))</f>
        <v/>
      </c>
      <c r="P239" s="48" t="str">
        <f>IF($D239="","", (SUMIFS(Transacoes!$D$3:$D1000,Transacoes!$C$3:$C1000,$D239,Transacoes!$B$3:$B1000,"C", Transacoes!$A$3:$A1000, "&lt;"&amp;EOMONTH(DATE(P$1,P$2,1),0))-SUMIFS(Transacoes!$D$3:$D1000,Transacoes!$C$3:$C1000,$D239,Transacoes!$B$3:$B1000,"V", Transacoes!$A$3:$A1000, "&lt;"&amp;EOMONTH(DATE(P$1,P$2,1),0)))*SUMIFS(Prov_Auto!$E$3:$E1000, Prov_Auto!$A$3:$A1000, $D239, Prov_Auto!$D$3:$D1000,"&gt;="&amp;DATE(P$1,P$2,1),Prov_Auto!$D$3:$D1000, "&lt;="&amp;EOMONTH(DATE(P$1,P$2,1),0)))</f>
        <v/>
      </c>
      <c r="Q239" s="48" t="str">
        <f>IF($D239="","", (SUMIFS(Transacoes!$D$3:$D1000,Transacoes!$C$3:$C1000,$D239,Transacoes!$B$3:$B1000,"C", Transacoes!$A$3:$A1000, "&lt;"&amp;EOMONTH(DATE(Q$1,Q$2,1),0))-SUMIFS(Transacoes!$D$3:$D1000,Transacoes!$C$3:$C1000,$D239,Transacoes!$B$3:$B1000,"V", Transacoes!$A$3:$A1000, "&lt;"&amp;EOMONTH(DATE(Q$1,Q$2,1),0)))*SUMIFS(Prov_Auto!$E$3:$E1000, Prov_Auto!$A$3:$A1000, $D239, Prov_Auto!$D$3:$D1000,"&gt;="&amp;DATE(Q$1,Q$2,1),Prov_Auto!$D$3:$D1000, "&lt;="&amp;EOMONTH(DATE(Q$1,Q$2,1),0)))</f>
        <v/>
      </c>
      <c r="R239" s="47"/>
    </row>
    <row r="240">
      <c r="A240" s="47"/>
      <c r="B240" s="47"/>
      <c r="C240" s="47"/>
      <c r="D240" s="87"/>
      <c r="E240" s="48" t="str">
        <f>IF($D240="","", (SUMIFS(Transacoes!$D$3:$D1000,Transacoes!$C$3:$C1000,$D240,Transacoes!$B$3:$B1000,"C", Transacoes!$A$3:$A1000, "&lt;"&amp;EOMONTH(DATE(E$1,E$2,1),0))-SUMIFS(Transacoes!$D$3:$D1000,Transacoes!$C$3:$C1000,$D240,Transacoes!$B$3:$B1000,"V", Transacoes!$A$3:$A1000, "&lt;"&amp;EOMONTH(DATE(E$1,E$2,1),0)))*SUMIFS(Prov_Auto!$E$3:$E1000, Prov_Auto!$A$3:$A1000, $D240, Prov_Auto!$D$3:$D1000,"&gt;="&amp;DATE(E$1,E$2,1),Prov_Auto!$D$3:$D1000, "&lt;="&amp;EOMONTH(DATE(E$1,E$2,1),0)))</f>
        <v/>
      </c>
      <c r="F240" s="48" t="str">
        <f>IF($D240="","", (SUMIFS(Transacoes!$D$3:$D1000,Transacoes!$C$3:$C1000,$D240,Transacoes!$B$3:$B1000,"C", Transacoes!$A$3:$A1000, "&lt;"&amp;EOMONTH(DATE(F$1,F$2,1),0))-SUMIFS(Transacoes!$D$3:$D1000,Transacoes!$C$3:$C1000,$D240,Transacoes!$B$3:$B1000,"V", Transacoes!$A$3:$A1000, "&lt;"&amp;EOMONTH(DATE(F$1,F$2,1),0)))*SUMIFS(Prov_Auto!$E$3:$E1000, Prov_Auto!$A$3:$A1000, $D240, Prov_Auto!$D$3:$D1000,"&gt;="&amp;DATE(F$1,F$2,1),Prov_Auto!$D$3:$D1000, "&lt;="&amp;EOMONTH(DATE(F$1,F$2,1),0)))</f>
        <v/>
      </c>
      <c r="G240" s="48" t="str">
        <f>IF($D240="","", (SUMIFS(Transacoes!$D$3:$D1000,Transacoes!$C$3:$C1000,$D240,Transacoes!$B$3:$B1000,"C", Transacoes!$A$3:$A1000, "&lt;"&amp;EOMONTH(DATE(G$1,G$2,1),0))-SUMIFS(Transacoes!$D$3:$D1000,Transacoes!$C$3:$C1000,$D240,Transacoes!$B$3:$B1000,"V", Transacoes!$A$3:$A1000, "&lt;"&amp;EOMONTH(DATE(G$1,G$2,1),0)))*SUMIFS(Prov_Auto!$E$3:$E1000, Prov_Auto!$A$3:$A1000, $D240, Prov_Auto!$D$3:$D1000,"&gt;="&amp;DATE(G$1,G$2,1),Prov_Auto!$D$3:$D1000, "&lt;="&amp;EOMONTH(DATE(G$1,G$2,1),0)))</f>
        <v/>
      </c>
      <c r="H240" s="48" t="str">
        <f>IF($D240="","", (SUMIFS(Transacoes!$D$3:$D1000,Transacoes!$C$3:$C1000,$D240,Transacoes!$B$3:$B1000,"C", Transacoes!$A$3:$A1000, "&lt;"&amp;EOMONTH(DATE(H$1,H$2,1),0))-SUMIFS(Transacoes!$D$3:$D1000,Transacoes!$C$3:$C1000,$D240,Transacoes!$B$3:$B1000,"V", Transacoes!$A$3:$A1000, "&lt;"&amp;EOMONTH(DATE(H$1,H$2,1),0)))*SUMIFS(Prov_Auto!$E$3:$E1000, Prov_Auto!$A$3:$A1000, $D240, Prov_Auto!$D$3:$D1000,"&gt;="&amp;DATE(H$1,H$2,1),Prov_Auto!$D$3:$D1000, "&lt;="&amp;EOMONTH(DATE(H$1,H$2,1),0)))</f>
        <v/>
      </c>
      <c r="I240" s="48" t="str">
        <f>IF($D240="","", (SUMIFS(Transacoes!$D$3:$D1000,Transacoes!$C$3:$C1000,$D240,Transacoes!$B$3:$B1000,"C", Transacoes!$A$3:$A1000, "&lt;"&amp;EOMONTH(DATE(I$1,I$2,1),0))-SUMIFS(Transacoes!$D$3:$D1000,Transacoes!$C$3:$C1000,$D240,Transacoes!$B$3:$B1000,"V", Transacoes!$A$3:$A1000, "&lt;"&amp;EOMONTH(DATE(I$1,I$2,1),0)))*SUMIFS(Prov_Auto!$E$3:$E1000, Prov_Auto!$A$3:$A1000, $D240, Prov_Auto!$D$3:$D1000,"&gt;="&amp;DATE(I$1,I$2,1),Prov_Auto!$D$3:$D1000, "&lt;="&amp;EOMONTH(DATE(I$1,I$2,1),0)))</f>
        <v/>
      </c>
      <c r="J240" s="48" t="str">
        <f>IF($D240="","", (SUMIFS(Transacoes!$D$3:$D1000,Transacoes!$C$3:$C1000,$D240,Transacoes!$B$3:$B1000,"C", Transacoes!$A$3:$A1000, "&lt;"&amp;EOMONTH(DATE(J$1,J$2,1),0))-SUMIFS(Transacoes!$D$3:$D1000,Transacoes!$C$3:$C1000,$D240,Transacoes!$B$3:$B1000,"V", Transacoes!$A$3:$A1000, "&lt;"&amp;EOMONTH(DATE(J$1,J$2,1),0)))*SUMIFS(Prov_Auto!$E$3:$E1000, Prov_Auto!$A$3:$A1000, $D240, Prov_Auto!$D$3:$D1000,"&gt;="&amp;DATE(J$1,J$2,1),Prov_Auto!$D$3:$D1000, "&lt;="&amp;EOMONTH(DATE(J$1,J$2,1),0)))</f>
        <v/>
      </c>
      <c r="K240" s="48" t="str">
        <f>IF($D240="","", (SUMIFS(Transacoes!$D$3:$D1000,Transacoes!$C$3:$C1000,$D240,Transacoes!$B$3:$B1000,"C", Transacoes!$A$3:$A1000, "&lt;"&amp;EOMONTH(DATE(K$1,K$2,1),0))-SUMIFS(Transacoes!$D$3:$D1000,Transacoes!$C$3:$C1000,$D240,Transacoes!$B$3:$B1000,"V", Transacoes!$A$3:$A1000, "&lt;"&amp;EOMONTH(DATE(K$1,K$2,1),0)))*SUMIFS(Prov_Auto!$E$3:$E1000, Prov_Auto!$A$3:$A1000, $D240, Prov_Auto!$D$3:$D1000,"&gt;="&amp;DATE(K$1,K$2,1),Prov_Auto!$D$3:$D1000, "&lt;="&amp;EOMONTH(DATE(K$1,K$2,1),0)))</f>
        <v/>
      </c>
      <c r="L240" s="48" t="str">
        <f>IF($D240="","", (SUMIFS(Transacoes!$D$3:$D1000,Transacoes!$C$3:$C1000,$D240,Transacoes!$B$3:$B1000,"C", Transacoes!$A$3:$A1000, "&lt;"&amp;EOMONTH(DATE(L$1,L$2,1),0))-SUMIFS(Transacoes!$D$3:$D1000,Transacoes!$C$3:$C1000,$D240,Transacoes!$B$3:$B1000,"V", Transacoes!$A$3:$A1000, "&lt;"&amp;EOMONTH(DATE(L$1,L$2,1),0)))*SUMIFS(Prov_Auto!$E$3:$E1000, Prov_Auto!$A$3:$A1000, $D240, Prov_Auto!$D$3:$D1000,"&gt;="&amp;DATE(L$1,L$2,1),Prov_Auto!$D$3:$D1000, "&lt;="&amp;EOMONTH(DATE(L$1,L$2,1),0)))</f>
        <v/>
      </c>
      <c r="M240" s="48" t="str">
        <f>IF($D240="","", (SUMIFS(Transacoes!$D$3:$D1000,Transacoes!$C$3:$C1000,$D240,Transacoes!$B$3:$B1000,"C", Transacoes!$A$3:$A1000, "&lt;"&amp;EOMONTH(DATE(M$1,M$2,1),0))-SUMIFS(Transacoes!$D$3:$D1000,Transacoes!$C$3:$C1000,$D240,Transacoes!$B$3:$B1000,"V", Transacoes!$A$3:$A1000, "&lt;"&amp;EOMONTH(DATE(M$1,M$2,1),0)))*SUMIFS(Prov_Auto!$E$3:$E1000, Prov_Auto!$A$3:$A1000, $D240, Prov_Auto!$D$3:$D1000,"&gt;="&amp;DATE(M$1,M$2,1),Prov_Auto!$D$3:$D1000, "&lt;="&amp;EOMONTH(DATE(M$1,M$2,1),0)))</f>
        <v/>
      </c>
      <c r="N240" s="48" t="str">
        <f>IF($D240="","", (SUMIFS(Transacoes!$D$3:$D1000,Transacoes!$C$3:$C1000,$D240,Transacoes!$B$3:$B1000,"C", Transacoes!$A$3:$A1000, "&lt;"&amp;EOMONTH(DATE(N$1,N$2,1),0))-SUMIFS(Transacoes!$D$3:$D1000,Transacoes!$C$3:$C1000,$D240,Transacoes!$B$3:$B1000,"V", Transacoes!$A$3:$A1000, "&lt;"&amp;EOMONTH(DATE(N$1,N$2,1),0)))*SUMIFS(Prov_Auto!$E$3:$E1000, Prov_Auto!$A$3:$A1000, $D240, Prov_Auto!$D$3:$D1000,"&gt;="&amp;DATE(N$1,N$2,1),Prov_Auto!$D$3:$D1000, "&lt;="&amp;EOMONTH(DATE(N$1,N$2,1),0)))</f>
        <v/>
      </c>
      <c r="O240" s="48" t="str">
        <f>IF($D240="","", (SUMIFS(Transacoes!$D$3:$D1000,Transacoes!$C$3:$C1000,$D240,Transacoes!$B$3:$B1000,"C", Transacoes!$A$3:$A1000, "&lt;"&amp;EOMONTH(DATE(O$1,O$2,1),0))-SUMIFS(Transacoes!$D$3:$D1000,Transacoes!$C$3:$C1000,$D240,Transacoes!$B$3:$B1000,"V", Transacoes!$A$3:$A1000, "&lt;"&amp;EOMONTH(DATE(O$1,O$2,1),0)))*SUMIFS(Prov_Auto!$E$3:$E1000, Prov_Auto!$A$3:$A1000, $D240, Prov_Auto!$D$3:$D1000,"&gt;="&amp;DATE(O$1,O$2,1),Prov_Auto!$D$3:$D1000, "&lt;="&amp;EOMONTH(DATE(O$1,O$2,1),0)))</f>
        <v/>
      </c>
      <c r="P240" s="48" t="str">
        <f>IF($D240="","", (SUMIFS(Transacoes!$D$3:$D1000,Transacoes!$C$3:$C1000,$D240,Transacoes!$B$3:$B1000,"C", Transacoes!$A$3:$A1000, "&lt;"&amp;EOMONTH(DATE(P$1,P$2,1),0))-SUMIFS(Transacoes!$D$3:$D1000,Transacoes!$C$3:$C1000,$D240,Transacoes!$B$3:$B1000,"V", Transacoes!$A$3:$A1000, "&lt;"&amp;EOMONTH(DATE(P$1,P$2,1),0)))*SUMIFS(Prov_Auto!$E$3:$E1000, Prov_Auto!$A$3:$A1000, $D240, Prov_Auto!$D$3:$D1000,"&gt;="&amp;DATE(P$1,P$2,1),Prov_Auto!$D$3:$D1000, "&lt;="&amp;EOMONTH(DATE(P$1,P$2,1),0)))</f>
        <v/>
      </c>
      <c r="Q240" s="48" t="str">
        <f>IF($D240="","", (SUMIFS(Transacoes!$D$3:$D1000,Transacoes!$C$3:$C1000,$D240,Transacoes!$B$3:$B1000,"C", Transacoes!$A$3:$A1000, "&lt;"&amp;EOMONTH(DATE(Q$1,Q$2,1),0))-SUMIFS(Transacoes!$D$3:$D1000,Transacoes!$C$3:$C1000,$D240,Transacoes!$B$3:$B1000,"V", Transacoes!$A$3:$A1000, "&lt;"&amp;EOMONTH(DATE(Q$1,Q$2,1),0)))*SUMIFS(Prov_Auto!$E$3:$E1000, Prov_Auto!$A$3:$A1000, $D240, Prov_Auto!$D$3:$D1000,"&gt;="&amp;DATE(Q$1,Q$2,1),Prov_Auto!$D$3:$D1000, "&lt;="&amp;EOMONTH(DATE(Q$1,Q$2,1),0)))</f>
        <v/>
      </c>
      <c r="R240" s="47"/>
    </row>
    <row r="241">
      <c r="A241" s="47"/>
      <c r="B241" s="47"/>
      <c r="C241" s="47"/>
      <c r="D241" s="87"/>
      <c r="E241" s="48" t="str">
        <f>IF($D241="","", (SUMIFS(Transacoes!$D$3:$D1000,Transacoes!$C$3:$C1000,$D241,Transacoes!$B$3:$B1000,"C", Transacoes!$A$3:$A1000, "&lt;"&amp;EOMONTH(DATE(E$1,E$2,1),0))-SUMIFS(Transacoes!$D$3:$D1000,Transacoes!$C$3:$C1000,$D241,Transacoes!$B$3:$B1000,"V", Transacoes!$A$3:$A1000, "&lt;"&amp;EOMONTH(DATE(E$1,E$2,1),0)))*SUMIFS(Prov_Auto!$E$3:$E1000, Prov_Auto!$A$3:$A1000, $D241, Prov_Auto!$D$3:$D1000,"&gt;="&amp;DATE(E$1,E$2,1),Prov_Auto!$D$3:$D1000, "&lt;="&amp;EOMONTH(DATE(E$1,E$2,1),0)))</f>
        <v/>
      </c>
      <c r="F241" s="48" t="str">
        <f>IF($D241="","", (SUMIFS(Transacoes!$D$3:$D1000,Transacoes!$C$3:$C1000,$D241,Transacoes!$B$3:$B1000,"C", Transacoes!$A$3:$A1000, "&lt;"&amp;EOMONTH(DATE(F$1,F$2,1),0))-SUMIFS(Transacoes!$D$3:$D1000,Transacoes!$C$3:$C1000,$D241,Transacoes!$B$3:$B1000,"V", Transacoes!$A$3:$A1000, "&lt;"&amp;EOMONTH(DATE(F$1,F$2,1),0)))*SUMIFS(Prov_Auto!$E$3:$E1000, Prov_Auto!$A$3:$A1000, $D241, Prov_Auto!$D$3:$D1000,"&gt;="&amp;DATE(F$1,F$2,1),Prov_Auto!$D$3:$D1000, "&lt;="&amp;EOMONTH(DATE(F$1,F$2,1),0)))</f>
        <v/>
      </c>
      <c r="G241" s="48" t="str">
        <f>IF($D241="","", (SUMIFS(Transacoes!$D$3:$D1000,Transacoes!$C$3:$C1000,$D241,Transacoes!$B$3:$B1000,"C", Transacoes!$A$3:$A1000, "&lt;"&amp;EOMONTH(DATE(G$1,G$2,1),0))-SUMIFS(Transacoes!$D$3:$D1000,Transacoes!$C$3:$C1000,$D241,Transacoes!$B$3:$B1000,"V", Transacoes!$A$3:$A1000, "&lt;"&amp;EOMONTH(DATE(G$1,G$2,1),0)))*SUMIFS(Prov_Auto!$E$3:$E1000, Prov_Auto!$A$3:$A1000, $D241, Prov_Auto!$D$3:$D1000,"&gt;="&amp;DATE(G$1,G$2,1),Prov_Auto!$D$3:$D1000, "&lt;="&amp;EOMONTH(DATE(G$1,G$2,1),0)))</f>
        <v/>
      </c>
      <c r="H241" s="48" t="str">
        <f>IF($D241="","", (SUMIFS(Transacoes!$D$3:$D1000,Transacoes!$C$3:$C1000,$D241,Transacoes!$B$3:$B1000,"C", Transacoes!$A$3:$A1000, "&lt;"&amp;EOMONTH(DATE(H$1,H$2,1),0))-SUMIFS(Transacoes!$D$3:$D1000,Transacoes!$C$3:$C1000,$D241,Transacoes!$B$3:$B1000,"V", Transacoes!$A$3:$A1000, "&lt;"&amp;EOMONTH(DATE(H$1,H$2,1),0)))*SUMIFS(Prov_Auto!$E$3:$E1000, Prov_Auto!$A$3:$A1000, $D241, Prov_Auto!$D$3:$D1000,"&gt;="&amp;DATE(H$1,H$2,1),Prov_Auto!$D$3:$D1000, "&lt;="&amp;EOMONTH(DATE(H$1,H$2,1),0)))</f>
        <v/>
      </c>
      <c r="I241" s="48" t="str">
        <f>IF($D241="","", (SUMIFS(Transacoes!$D$3:$D1000,Transacoes!$C$3:$C1000,$D241,Transacoes!$B$3:$B1000,"C", Transacoes!$A$3:$A1000, "&lt;"&amp;EOMONTH(DATE(I$1,I$2,1),0))-SUMIFS(Transacoes!$D$3:$D1000,Transacoes!$C$3:$C1000,$D241,Transacoes!$B$3:$B1000,"V", Transacoes!$A$3:$A1000, "&lt;"&amp;EOMONTH(DATE(I$1,I$2,1),0)))*SUMIFS(Prov_Auto!$E$3:$E1000, Prov_Auto!$A$3:$A1000, $D241, Prov_Auto!$D$3:$D1000,"&gt;="&amp;DATE(I$1,I$2,1),Prov_Auto!$D$3:$D1000, "&lt;="&amp;EOMONTH(DATE(I$1,I$2,1),0)))</f>
        <v/>
      </c>
      <c r="J241" s="48" t="str">
        <f>IF($D241="","", (SUMIFS(Transacoes!$D$3:$D1000,Transacoes!$C$3:$C1000,$D241,Transacoes!$B$3:$B1000,"C", Transacoes!$A$3:$A1000, "&lt;"&amp;EOMONTH(DATE(J$1,J$2,1),0))-SUMIFS(Transacoes!$D$3:$D1000,Transacoes!$C$3:$C1000,$D241,Transacoes!$B$3:$B1000,"V", Transacoes!$A$3:$A1000, "&lt;"&amp;EOMONTH(DATE(J$1,J$2,1),0)))*SUMIFS(Prov_Auto!$E$3:$E1000, Prov_Auto!$A$3:$A1000, $D241, Prov_Auto!$D$3:$D1000,"&gt;="&amp;DATE(J$1,J$2,1),Prov_Auto!$D$3:$D1000, "&lt;="&amp;EOMONTH(DATE(J$1,J$2,1),0)))</f>
        <v/>
      </c>
      <c r="K241" s="48" t="str">
        <f>IF($D241="","", (SUMIFS(Transacoes!$D$3:$D1000,Transacoes!$C$3:$C1000,$D241,Transacoes!$B$3:$B1000,"C", Transacoes!$A$3:$A1000, "&lt;"&amp;EOMONTH(DATE(K$1,K$2,1),0))-SUMIFS(Transacoes!$D$3:$D1000,Transacoes!$C$3:$C1000,$D241,Transacoes!$B$3:$B1000,"V", Transacoes!$A$3:$A1000, "&lt;"&amp;EOMONTH(DATE(K$1,K$2,1),0)))*SUMIFS(Prov_Auto!$E$3:$E1000, Prov_Auto!$A$3:$A1000, $D241, Prov_Auto!$D$3:$D1000,"&gt;="&amp;DATE(K$1,K$2,1),Prov_Auto!$D$3:$D1000, "&lt;="&amp;EOMONTH(DATE(K$1,K$2,1),0)))</f>
        <v/>
      </c>
      <c r="L241" s="48" t="str">
        <f>IF($D241="","", (SUMIFS(Transacoes!$D$3:$D1000,Transacoes!$C$3:$C1000,$D241,Transacoes!$B$3:$B1000,"C", Transacoes!$A$3:$A1000, "&lt;"&amp;EOMONTH(DATE(L$1,L$2,1),0))-SUMIFS(Transacoes!$D$3:$D1000,Transacoes!$C$3:$C1000,$D241,Transacoes!$B$3:$B1000,"V", Transacoes!$A$3:$A1000, "&lt;"&amp;EOMONTH(DATE(L$1,L$2,1),0)))*SUMIFS(Prov_Auto!$E$3:$E1000, Prov_Auto!$A$3:$A1000, $D241, Prov_Auto!$D$3:$D1000,"&gt;="&amp;DATE(L$1,L$2,1),Prov_Auto!$D$3:$D1000, "&lt;="&amp;EOMONTH(DATE(L$1,L$2,1),0)))</f>
        <v/>
      </c>
      <c r="M241" s="48" t="str">
        <f>IF($D241="","", (SUMIFS(Transacoes!$D$3:$D1000,Transacoes!$C$3:$C1000,$D241,Transacoes!$B$3:$B1000,"C", Transacoes!$A$3:$A1000, "&lt;"&amp;EOMONTH(DATE(M$1,M$2,1),0))-SUMIFS(Transacoes!$D$3:$D1000,Transacoes!$C$3:$C1000,$D241,Transacoes!$B$3:$B1000,"V", Transacoes!$A$3:$A1000, "&lt;"&amp;EOMONTH(DATE(M$1,M$2,1),0)))*SUMIFS(Prov_Auto!$E$3:$E1000, Prov_Auto!$A$3:$A1000, $D241, Prov_Auto!$D$3:$D1000,"&gt;="&amp;DATE(M$1,M$2,1),Prov_Auto!$D$3:$D1000, "&lt;="&amp;EOMONTH(DATE(M$1,M$2,1),0)))</f>
        <v/>
      </c>
      <c r="N241" s="48" t="str">
        <f>IF($D241="","", (SUMIFS(Transacoes!$D$3:$D1000,Transacoes!$C$3:$C1000,$D241,Transacoes!$B$3:$B1000,"C", Transacoes!$A$3:$A1000, "&lt;"&amp;EOMONTH(DATE(N$1,N$2,1),0))-SUMIFS(Transacoes!$D$3:$D1000,Transacoes!$C$3:$C1000,$D241,Transacoes!$B$3:$B1000,"V", Transacoes!$A$3:$A1000, "&lt;"&amp;EOMONTH(DATE(N$1,N$2,1),0)))*SUMIFS(Prov_Auto!$E$3:$E1000, Prov_Auto!$A$3:$A1000, $D241, Prov_Auto!$D$3:$D1000,"&gt;="&amp;DATE(N$1,N$2,1),Prov_Auto!$D$3:$D1000, "&lt;="&amp;EOMONTH(DATE(N$1,N$2,1),0)))</f>
        <v/>
      </c>
      <c r="O241" s="48" t="str">
        <f>IF($D241="","", (SUMIFS(Transacoes!$D$3:$D1000,Transacoes!$C$3:$C1000,$D241,Transacoes!$B$3:$B1000,"C", Transacoes!$A$3:$A1000, "&lt;"&amp;EOMONTH(DATE(O$1,O$2,1),0))-SUMIFS(Transacoes!$D$3:$D1000,Transacoes!$C$3:$C1000,$D241,Transacoes!$B$3:$B1000,"V", Transacoes!$A$3:$A1000, "&lt;"&amp;EOMONTH(DATE(O$1,O$2,1),0)))*SUMIFS(Prov_Auto!$E$3:$E1000, Prov_Auto!$A$3:$A1000, $D241, Prov_Auto!$D$3:$D1000,"&gt;="&amp;DATE(O$1,O$2,1),Prov_Auto!$D$3:$D1000, "&lt;="&amp;EOMONTH(DATE(O$1,O$2,1),0)))</f>
        <v/>
      </c>
      <c r="P241" s="48" t="str">
        <f>IF($D241="","", (SUMIFS(Transacoes!$D$3:$D1000,Transacoes!$C$3:$C1000,$D241,Transacoes!$B$3:$B1000,"C", Transacoes!$A$3:$A1000, "&lt;"&amp;EOMONTH(DATE(P$1,P$2,1),0))-SUMIFS(Transacoes!$D$3:$D1000,Transacoes!$C$3:$C1000,$D241,Transacoes!$B$3:$B1000,"V", Transacoes!$A$3:$A1000, "&lt;"&amp;EOMONTH(DATE(P$1,P$2,1),0)))*SUMIFS(Prov_Auto!$E$3:$E1000, Prov_Auto!$A$3:$A1000, $D241, Prov_Auto!$D$3:$D1000,"&gt;="&amp;DATE(P$1,P$2,1),Prov_Auto!$D$3:$D1000, "&lt;="&amp;EOMONTH(DATE(P$1,P$2,1),0)))</f>
        <v/>
      </c>
      <c r="Q241" s="48" t="str">
        <f>IF($D241="","", (SUMIFS(Transacoes!$D$3:$D1000,Transacoes!$C$3:$C1000,$D241,Transacoes!$B$3:$B1000,"C", Transacoes!$A$3:$A1000, "&lt;"&amp;EOMONTH(DATE(Q$1,Q$2,1),0))-SUMIFS(Transacoes!$D$3:$D1000,Transacoes!$C$3:$C1000,$D241,Transacoes!$B$3:$B1000,"V", Transacoes!$A$3:$A1000, "&lt;"&amp;EOMONTH(DATE(Q$1,Q$2,1),0)))*SUMIFS(Prov_Auto!$E$3:$E1000, Prov_Auto!$A$3:$A1000, $D241, Prov_Auto!$D$3:$D1000,"&gt;="&amp;DATE(Q$1,Q$2,1),Prov_Auto!$D$3:$D1000, "&lt;="&amp;EOMONTH(DATE(Q$1,Q$2,1),0)))</f>
        <v/>
      </c>
      <c r="R241" s="47"/>
    </row>
    <row r="242">
      <c r="A242" s="47"/>
      <c r="B242" s="47"/>
      <c r="C242" s="47"/>
      <c r="D242" s="87"/>
      <c r="E242" s="48" t="str">
        <f>IF($D242="","", (SUMIFS(Transacoes!$D$3:$D1000,Transacoes!$C$3:$C1000,$D242,Transacoes!$B$3:$B1000,"C", Transacoes!$A$3:$A1000, "&lt;"&amp;EOMONTH(DATE(E$1,E$2,1),0))-SUMIFS(Transacoes!$D$3:$D1000,Transacoes!$C$3:$C1000,$D242,Transacoes!$B$3:$B1000,"V", Transacoes!$A$3:$A1000, "&lt;"&amp;EOMONTH(DATE(E$1,E$2,1),0)))*SUMIFS(Prov_Auto!$E$3:$E1000, Prov_Auto!$A$3:$A1000, $D242, Prov_Auto!$D$3:$D1000,"&gt;="&amp;DATE(E$1,E$2,1),Prov_Auto!$D$3:$D1000, "&lt;="&amp;EOMONTH(DATE(E$1,E$2,1),0)))</f>
        <v/>
      </c>
      <c r="F242" s="48" t="str">
        <f>IF($D242="","", (SUMIFS(Transacoes!$D$3:$D1000,Transacoes!$C$3:$C1000,$D242,Transacoes!$B$3:$B1000,"C", Transacoes!$A$3:$A1000, "&lt;"&amp;EOMONTH(DATE(F$1,F$2,1),0))-SUMIFS(Transacoes!$D$3:$D1000,Transacoes!$C$3:$C1000,$D242,Transacoes!$B$3:$B1000,"V", Transacoes!$A$3:$A1000, "&lt;"&amp;EOMONTH(DATE(F$1,F$2,1),0)))*SUMIFS(Prov_Auto!$E$3:$E1000, Prov_Auto!$A$3:$A1000, $D242, Prov_Auto!$D$3:$D1000,"&gt;="&amp;DATE(F$1,F$2,1),Prov_Auto!$D$3:$D1000, "&lt;="&amp;EOMONTH(DATE(F$1,F$2,1),0)))</f>
        <v/>
      </c>
      <c r="G242" s="48" t="str">
        <f>IF($D242="","", (SUMIFS(Transacoes!$D$3:$D1000,Transacoes!$C$3:$C1000,$D242,Transacoes!$B$3:$B1000,"C", Transacoes!$A$3:$A1000, "&lt;"&amp;EOMONTH(DATE(G$1,G$2,1),0))-SUMIFS(Transacoes!$D$3:$D1000,Transacoes!$C$3:$C1000,$D242,Transacoes!$B$3:$B1000,"V", Transacoes!$A$3:$A1000, "&lt;"&amp;EOMONTH(DATE(G$1,G$2,1),0)))*SUMIFS(Prov_Auto!$E$3:$E1000, Prov_Auto!$A$3:$A1000, $D242, Prov_Auto!$D$3:$D1000,"&gt;="&amp;DATE(G$1,G$2,1),Prov_Auto!$D$3:$D1000, "&lt;="&amp;EOMONTH(DATE(G$1,G$2,1),0)))</f>
        <v/>
      </c>
      <c r="H242" s="48" t="str">
        <f>IF($D242="","", (SUMIFS(Transacoes!$D$3:$D1000,Transacoes!$C$3:$C1000,$D242,Transacoes!$B$3:$B1000,"C", Transacoes!$A$3:$A1000, "&lt;"&amp;EOMONTH(DATE(H$1,H$2,1),0))-SUMIFS(Transacoes!$D$3:$D1000,Transacoes!$C$3:$C1000,$D242,Transacoes!$B$3:$B1000,"V", Transacoes!$A$3:$A1000, "&lt;"&amp;EOMONTH(DATE(H$1,H$2,1),0)))*SUMIFS(Prov_Auto!$E$3:$E1000, Prov_Auto!$A$3:$A1000, $D242, Prov_Auto!$D$3:$D1000,"&gt;="&amp;DATE(H$1,H$2,1),Prov_Auto!$D$3:$D1000, "&lt;="&amp;EOMONTH(DATE(H$1,H$2,1),0)))</f>
        <v/>
      </c>
      <c r="I242" s="48" t="str">
        <f>IF($D242="","", (SUMIFS(Transacoes!$D$3:$D1000,Transacoes!$C$3:$C1000,$D242,Transacoes!$B$3:$B1000,"C", Transacoes!$A$3:$A1000, "&lt;"&amp;EOMONTH(DATE(I$1,I$2,1),0))-SUMIFS(Transacoes!$D$3:$D1000,Transacoes!$C$3:$C1000,$D242,Transacoes!$B$3:$B1000,"V", Transacoes!$A$3:$A1000, "&lt;"&amp;EOMONTH(DATE(I$1,I$2,1),0)))*SUMIFS(Prov_Auto!$E$3:$E1000, Prov_Auto!$A$3:$A1000, $D242, Prov_Auto!$D$3:$D1000,"&gt;="&amp;DATE(I$1,I$2,1),Prov_Auto!$D$3:$D1000, "&lt;="&amp;EOMONTH(DATE(I$1,I$2,1),0)))</f>
        <v/>
      </c>
      <c r="J242" s="48" t="str">
        <f>IF($D242="","", (SUMIFS(Transacoes!$D$3:$D1000,Transacoes!$C$3:$C1000,$D242,Transacoes!$B$3:$B1000,"C", Transacoes!$A$3:$A1000, "&lt;"&amp;EOMONTH(DATE(J$1,J$2,1),0))-SUMIFS(Transacoes!$D$3:$D1000,Transacoes!$C$3:$C1000,$D242,Transacoes!$B$3:$B1000,"V", Transacoes!$A$3:$A1000, "&lt;"&amp;EOMONTH(DATE(J$1,J$2,1),0)))*SUMIFS(Prov_Auto!$E$3:$E1000, Prov_Auto!$A$3:$A1000, $D242, Prov_Auto!$D$3:$D1000,"&gt;="&amp;DATE(J$1,J$2,1),Prov_Auto!$D$3:$D1000, "&lt;="&amp;EOMONTH(DATE(J$1,J$2,1),0)))</f>
        <v/>
      </c>
      <c r="K242" s="48" t="str">
        <f>IF($D242="","", (SUMIFS(Transacoes!$D$3:$D1000,Transacoes!$C$3:$C1000,$D242,Transacoes!$B$3:$B1000,"C", Transacoes!$A$3:$A1000, "&lt;"&amp;EOMONTH(DATE(K$1,K$2,1),0))-SUMIFS(Transacoes!$D$3:$D1000,Transacoes!$C$3:$C1000,$D242,Transacoes!$B$3:$B1000,"V", Transacoes!$A$3:$A1000, "&lt;"&amp;EOMONTH(DATE(K$1,K$2,1),0)))*SUMIFS(Prov_Auto!$E$3:$E1000, Prov_Auto!$A$3:$A1000, $D242, Prov_Auto!$D$3:$D1000,"&gt;="&amp;DATE(K$1,K$2,1),Prov_Auto!$D$3:$D1000, "&lt;="&amp;EOMONTH(DATE(K$1,K$2,1),0)))</f>
        <v/>
      </c>
      <c r="L242" s="48" t="str">
        <f>IF($D242="","", (SUMIFS(Transacoes!$D$3:$D1000,Transacoes!$C$3:$C1000,$D242,Transacoes!$B$3:$B1000,"C", Transacoes!$A$3:$A1000, "&lt;"&amp;EOMONTH(DATE(L$1,L$2,1),0))-SUMIFS(Transacoes!$D$3:$D1000,Transacoes!$C$3:$C1000,$D242,Transacoes!$B$3:$B1000,"V", Transacoes!$A$3:$A1000, "&lt;"&amp;EOMONTH(DATE(L$1,L$2,1),0)))*SUMIFS(Prov_Auto!$E$3:$E1000, Prov_Auto!$A$3:$A1000, $D242, Prov_Auto!$D$3:$D1000,"&gt;="&amp;DATE(L$1,L$2,1),Prov_Auto!$D$3:$D1000, "&lt;="&amp;EOMONTH(DATE(L$1,L$2,1),0)))</f>
        <v/>
      </c>
      <c r="M242" s="48" t="str">
        <f>IF($D242="","", (SUMIFS(Transacoes!$D$3:$D1000,Transacoes!$C$3:$C1000,$D242,Transacoes!$B$3:$B1000,"C", Transacoes!$A$3:$A1000, "&lt;"&amp;EOMONTH(DATE(M$1,M$2,1),0))-SUMIFS(Transacoes!$D$3:$D1000,Transacoes!$C$3:$C1000,$D242,Transacoes!$B$3:$B1000,"V", Transacoes!$A$3:$A1000, "&lt;"&amp;EOMONTH(DATE(M$1,M$2,1),0)))*SUMIFS(Prov_Auto!$E$3:$E1000, Prov_Auto!$A$3:$A1000, $D242, Prov_Auto!$D$3:$D1000,"&gt;="&amp;DATE(M$1,M$2,1),Prov_Auto!$D$3:$D1000, "&lt;="&amp;EOMONTH(DATE(M$1,M$2,1),0)))</f>
        <v/>
      </c>
      <c r="N242" s="48" t="str">
        <f>IF($D242="","", (SUMIFS(Transacoes!$D$3:$D1000,Transacoes!$C$3:$C1000,$D242,Transacoes!$B$3:$B1000,"C", Transacoes!$A$3:$A1000, "&lt;"&amp;EOMONTH(DATE(N$1,N$2,1),0))-SUMIFS(Transacoes!$D$3:$D1000,Transacoes!$C$3:$C1000,$D242,Transacoes!$B$3:$B1000,"V", Transacoes!$A$3:$A1000, "&lt;"&amp;EOMONTH(DATE(N$1,N$2,1),0)))*SUMIFS(Prov_Auto!$E$3:$E1000, Prov_Auto!$A$3:$A1000, $D242, Prov_Auto!$D$3:$D1000,"&gt;="&amp;DATE(N$1,N$2,1),Prov_Auto!$D$3:$D1000, "&lt;="&amp;EOMONTH(DATE(N$1,N$2,1),0)))</f>
        <v/>
      </c>
      <c r="O242" s="48" t="str">
        <f>IF($D242="","", (SUMIFS(Transacoes!$D$3:$D1000,Transacoes!$C$3:$C1000,$D242,Transacoes!$B$3:$B1000,"C", Transacoes!$A$3:$A1000, "&lt;"&amp;EOMONTH(DATE(O$1,O$2,1),0))-SUMIFS(Transacoes!$D$3:$D1000,Transacoes!$C$3:$C1000,$D242,Transacoes!$B$3:$B1000,"V", Transacoes!$A$3:$A1000, "&lt;"&amp;EOMONTH(DATE(O$1,O$2,1),0)))*SUMIFS(Prov_Auto!$E$3:$E1000, Prov_Auto!$A$3:$A1000, $D242, Prov_Auto!$D$3:$D1000,"&gt;="&amp;DATE(O$1,O$2,1),Prov_Auto!$D$3:$D1000, "&lt;="&amp;EOMONTH(DATE(O$1,O$2,1),0)))</f>
        <v/>
      </c>
      <c r="P242" s="48" t="str">
        <f>IF($D242="","", (SUMIFS(Transacoes!$D$3:$D1000,Transacoes!$C$3:$C1000,$D242,Transacoes!$B$3:$B1000,"C", Transacoes!$A$3:$A1000, "&lt;"&amp;EOMONTH(DATE(P$1,P$2,1),0))-SUMIFS(Transacoes!$D$3:$D1000,Transacoes!$C$3:$C1000,$D242,Transacoes!$B$3:$B1000,"V", Transacoes!$A$3:$A1000, "&lt;"&amp;EOMONTH(DATE(P$1,P$2,1),0)))*SUMIFS(Prov_Auto!$E$3:$E1000, Prov_Auto!$A$3:$A1000, $D242, Prov_Auto!$D$3:$D1000,"&gt;="&amp;DATE(P$1,P$2,1),Prov_Auto!$D$3:$D1000, "&lt;="&amp;EOMONTH(DATE(P$1,P$2,1),0)))</f>
        <v/>
      </c>
      <c r="Q242" s="48" t="str">
        <f>IF($D242="","", (SUMIFS(Transacoes!$D$3:$D1000,Transacoes!$C$3:$C1000,$D242,Transacoes!$B$3:$B1000,"C", Transacoes!$A$3:$A1000, "&lt;"&amp;EOMONTH(DATE(Q$1,Q$2,1),0))-SUMIFS(Transacoes!$D$3:$D1000,Transacoes!$C$3:$C1000,$D242,Transacoes!$B$3:$B1000,"V", Transacoes!$A$3:$A1000, "&lt;"&amp;EOMONTH(DATE(Q$1,Q$2,1),0)))*SUMIFS(Prov_Auto!$E$3:$E1000, Prov_Auto!$A$3:$A1000, $D242, Prov_Auto!$D$3:$D1000,"&gt;="&amp;DATE(Q$1,Q$2,1),Prov_Auto!$D$3:$D1000, "&lt;="&amp;EOMONTH(DATE(Q$1,Q$2,1),0)))</f>
        <v/>
      </c>
      <c r="R242" s="47"/>
    </row>
    <row r="243">
      <c r="A243" s="47"/>
      <c r="B243" s="47"/>
      <c r="C243" s="47"/>
      <c r="D243" s="87"/>
      <c r="E243" s="48" t="str">
        <f>IF($D243="","", (SUMIFS(Transacoes!$D$3:$D1000,Transacoes!$C$3:$C1000,$D243,Transacoes!$B$3:$B1000,"C", Transacoes!$A$3:$A1000, "&lt;"&amp;EOMONTH(DATE(E$1,E$2,1),0))-SUMIFS(Transacoes!$D$3:$D1000,Transacoes!$C$3:$C1000,$D243,Transacoes!$B$3:$B1000,"V", Transacoes!$A$3:$A1000, "&lt;"&amp;EOMONTH(DATE(E$1,E$2,1),0)))*SUMIFS(Prov_Auto!$E$3:$E1000, Prov_Auto!$A$3:$A1000, $D243, Prov_Auto!$D$3:$D1000,"&gt;="&amp;DATE(E$1,E$2,1),Prov_Auto!$D$3:$D1000, "&lt;="&amp;EOMONTH(DATE(E$1,E$2,1),0)))</f>
        <v/>
      </c>
      <c r="F243" s="48" t="str">
        <f>IF($D243="","", (SUMIFS(Transacoes!$D$3:$D1000,Transacoes!$C$3:$C1000,$D243,Transacoes!$B$3:$B1000,"C", Transacoes!$A$3:$A1000, "&lt;"&amp;EOMONTH(DATE(F$1,F$2,1),0))-SUMIFS(Transacoes!$D$3:$D1000,Transacoes!$C$3:$C1000,$D243,Transacoes!$B$3:$B1000,"V", Transacoes!$A$3:$A1000, "&lt;"&amp;EOMONTH(DATE(F$1,F$2,1),0)))*SUMIFS(Prov_Auto!$E$3:$E1000, Prov_Auto!$A$3:$A1000, $D243, Prov_Auto!$D$3:$D1000,"&gt;="&amp;DATE(F$1,F$2,1),Prov_Auto!$D$3:$D1000, "&lt;="&amp;EOMONTH(DATE(F$1,F$2,1),0)))</f>
        <v/>
      </c>
      <c r="G243" s="48" t="str">
        <f>IF($D243="","", (SUMIFS(Transacoes!$D$3:$D1000,Transacoes!$C$3:$C1000,$D243,Transacoes!$B$3:$B1000,"C", Transacoes!$A$3:$A1000, "&lt;"&amp;EOMONTH(DATE(G$1,G$2,1),0))-SUMIFS(Transacoes!$D$3:$D1000,Transacoes!$C$3:$C1000,$D243,Transacoes!$B$3:$B1000,"V", Transacoes!$A$3:$A1000, "&lt;"&amp;EOMONTH(DATE(G$1,G$2,1),0)))*SUMIFS(Prov_Auto!$E$3:$E1000, Prov_Auto!$A$3:$A1000, $D243, Prov_Auto!$D$3:$D1000,"&gt;="&amp;DATE(G$1,G$2,1),Prov_Auto!$D$3:$D1000, "&lt;="&amp;EOMONTH(DATE(G$1,G$2,1),0)))</f>
        <v/>
      </c>
      <c r="H243" s="48" t="str">
        <f>IF($D243="","", (SUMIFS(Transacoes!$D$3:$D1000,Transacoes!$C$3:$C1000,$D243,Transacoes!$B$3:$B1000,"C", Transacoes!$A$3:$A1000, "&lt;"&amp;EOMONTH(DATE(H$1,H$2,1),0))-SUMIFS(Transacoes!$D$3:$D1000,Transacoes!$C$3:$C1000,$D243,Transacoes!$B$3:$B1000,"V", Transacoes!$A$3:$A1000, "&lt;"&amp;EOMONTH(DATE(H$1,H$2,1),0)))*SUMIFS(Prov_Auto!$E$3:$E1000, Prov_Auto!$A$3:$A1000, $D243, Prov_Auto!$D$3:$D1000,"&gt;="&amp;DATE(H$1,H$2,1),Prov_Auto!$D$3:$D1000, "&lt;="&amp;EOMONTH(DATE(H$1,H$2,1),0)))</f>
        <v/>
      </c>
      <c r="I243" s="48" t="str">
        <f>IF($D243="","", (SUMIFS(Transacoes!$D$3:$D1000,Transacoes!$C$3:$C1000,$D243,Transacoes!$B$3:$B1000,"C", Transacoes!$A$3:$A1000, "&lt;"&amp;EOMONTH(DATE(I$1,I$2,1),0))-SUMIFS(Transacoes!$D$3:$D1000,Transacoes!$C$3:$C1000,$D243,Transacoes!$B$3:$B1000,"V", Transacoes!$A$3:$A1000, "&lt;"&amp;EOMONTH(DATE(I$1,I$2,1),0)))*SUMIFS(Prov_Auto!$E$3:$E1000, Prov_Auto!$A$3:$A1000, $D243, Prov_Auto!$D$3:$D1000,"&gt;="&amp;DATE(I$1,I$2,1),Prov_Auto!$D$3:$D1000, "&lt;="&amp;EOMONTH(DATE(I$1,I$2,1),0)))</f>
        <v/>
      </c>
      <c r="J243" s="48" t="str">
        <f>IF($D243="","", (SUMIFS(Transacoes!$D$3:$D1000,Transacoes!$C$3:$C1000,$D243,Transacoes!$B$3:$B1000,"C", Transacoes!$A$3:$A1000, "&lt;"&amp;EOMONTH(DATE(J$1,J$2,1),0))-SUMIFS(Transacoes!$D$3:$D1000,Transacoes!$C$3:$C1000,$D243,Transacoes!$B$3:$B1000,"V", Transacoes!$A$3:$A1000, "&lt;"&amp;EOMONTH(DATE(J$1,J$2,1),0)))*SUMIFS(Prov_Auto!$E$3:$E1000, Prov_Auto!$A$3:$A1000, $D243, Prov_Auto!$D$3:$D1000,"&gt;="&amp;DATE(J$1,J$2,1),Prov_Auto!$D$3:$D1000, "&lt;="&amp;EOMONTH(DATE(J$1,J$2,1),0)))</f>
        <v/>
      </c>
      <c r="K243" s="48" t="str">
        <f>IF($D243="","", (SUMIFS(Transacoes!$D$3:$D1000,Transacoes!$C$3:$C1000,$D243,Transacoes!$B$3:$B1000,"C", Transacoes!$A$3:$A1000, "&lt;"&amp;EOMONTH(DATE(K$1,K$2,1),0))-SUMIFS(Transacoes!$D$3:$D1000,Transacoes!$C$3:$C1000,$D243,Transacoes!$B$3:$B1000,"V", Transacoes!$A$3:$A1000, "&lt;"&amp;EOMONTH(DATE(K$1,K$2,1),0)))*SUMIFS(Prov_Auto!$E$3:$E1000, Prov_Auto!$A$3:$A1000, $D243, Prov_Auto!$D$3:$D1000,"&gt;="&amp;DATE(K$1,K$2,1),Prov_Auto!$D$3:$D1000, "&lt;="&amp;EOMONTH(DATE(K$1,K$2,1),0)))</f>
        <v/>
      </c>
      <c r="L243" s="48" t="str">
        <f>IF($D243="","", (SUMIFS(Transacoes!$D$3:$D1000,Transacoes!$C$3:$C1000,$D243,Transacoes!$B$3:$B1000,"C", Transacoes!$A$3:$A1000, "&lt;"&amp;EOMONTH(DATE(L$1,L$2,1),0))-SUMIFS(Transacoes!$D$3:$D1000,Transacoes!$C$3:$C1000,$D243,Transacoes!$B$3:$B1000,"V", Transacoes!$A$3:$A1000, "&lt;"&amp;EOMONTH(DATE(L$1,L$2,1),0)))*SUMIFS(Prov_Auto!$E$3:$E1000, Prov_Auto!$A$3:$A1000, $D243, Prov_Auto!$D$3:$D1000,"&gt;="&amp;DATE(L$1,L$2,1),Prov_Auto!$D$3:$D1000, "&lt;="&amp;EOMONTH(DATE(L$1,L$2,1),0)))</f>
        <v/>
      </c>
      <c r="M243" s="48" t="str">
        <f>IF($D243="","", (SUMIFS(Transacoes!$D$3:$D1000,Transacoes!$C$3:$C1000,$D243,Transacoes!$B$3:$B1000,"C", Transacoes!$A$3:$A1000, "&lt;"&amp;EOMONTH(DATE(M$1,M$2,1),0))-SUMIFS(Transacoes!$D$3:$D1000,Transacoes!$C$3:$C1000,$D243,Transacoes!$B$3:$B1000,"V", Transacoes!$A$3:$A1000, "&lt;"&amp;EOMONTH(DATE(M$1,M$2,1),0)))*SUMIFS(Prov_Auto!$E$3:$E1000, Prov_Auto!$A$3:$A1000, $D243, Prov_Auto!$D$3:$D1000,"&gt;="&amp;DATE(M$1,M$2,1),Prov_Auto!$D$3:$D1000, "&lt;="&amp;EOMONTH(DATE(M$1,M$2,1),0)))</f>
        <v/>
      </c>
      <c r="N243" s="48" t="str">
        <f>IF($D243="","", (SUMIFS(Transacoes!$D$3:$D1000,Transacoes!$C$3:$C1000,$D243,Transacoes!$B$3:$B1000,"C", Transacoes!$A$3:$A1000, "&lt;"&amp;EOMONTH(DATE(N$1,N$2,1),0))-SUMIFS(Transacoes!$D$3:$D1000,Transacoes!$C$3:$C1000,$D243,Transacoes!$B$3:$B1000,"V", Transacoes!$A$3:$A1000, "&lt;"&amp;EOMONTH(DATE(N$1,N$2,1),0)))*SUMIFS(Prov_Auto!$E$3:$E1000, Prov_Auto!$A$3:$A1000, $D243, Prov_Auto!$D$3:$D1000,"&gt;="&amp;DATE(N$1,N$2,1),Prov_Auto!$D$3:$D1000, "&lt;="&amp;EOMONTH(DATE(N$1,N$2,1),0)))</f>
        <v/>
      </c>
      <c r="O243" s="48" t="str">
        <f>IF($D243="","", (SUMIFS(Transacoes!$D$3:$D1000,Transacoes!$C$3:$C1000,$D243,Transacoes!$B$3:$B1000,"C", Transacoes!$A$3:$A1000, "&lt;"&amp;EOMONTH(DATE(O$1,O$2,1),0))-SUMIFS(Transacoes!$D$3:$D1000,Transacoes!$C$3:$C1000,$D243,Transacoes!$B$3:$B1000,"V", Transacoes!$A$3:$A1000, "&lt;"&amp;EOMONTH(DATE(O$1,O$2,1),0)))*SUMIFS(Prov_Auto!$E$3:$E1000, Prov_Auto!$A$3:$A1000, $D243, Prov_Auto!$D$3:$D1000,"&gt;="&amp;DATE(O$1,O$2,1),Prov_Auto!$D$3:$D1000, "&lt;="&amp;EOMONTH(DATE(O$1,O$2,1),0)))</f>
        <v/>
      </c>
      <c r="P243" s="48" t="str">
        <f>IF($D243="","", (SUMIFS(Transacoes!$D$3:$D1000,Transacoes!$C$3:$C1000,$D243,Transacoes!$B$3:$B1000,"C", Transacoes!$A$3:$A1000, "&lt;"&amp;EOMONTH(DATE(P$1,P$2,1),0))-SUMIFS(Transacoes!$D$3:$D1000,Transacoes!$C$3:$C1000,$D243,Transacoes!$B$3:$B1000,"V", Transacoes!$A$3:$A1000, "&lt;"&amp;EOMONTH(DATE(P$1,P$2,1),0)))*SUMIFS(Prov_Auto!$E$3:$E1000, Prov_Auto!$A$3:$A1000, $D243, Prov_Auto!$D$3:$D1000,"&gt;="&amp;DATE(P$1,P$2,1),Prov_Auto!$D$3:$D1000, "&lt;="&amp;EOMONTH(DATE(P$1,P$2,1),0)))</f>
        <v/>
      </c>
      <c r="Q243" s="48" t="str">
        <f>IF($D243="","", (SUMIFS(Transacoes!$D$3:$D1000,Transacoes!$C$3:$C1000,$D243,Transacoes!$B$3:$B1000,"C", Transacoes!$A$3:$A1000, "&lt;"&amp;EOMONTH(DATE(Q$1,Q$2,1),0))-SUMIFS(Transacoes!$D$3:$D1000,Transacoes!$C$3:$C1000,$D243,Transacoes!$B$3:$B1000,"V", Transacoes!$A$3:$A1000, "&lt;"&amp;EOMONTH(DATE(Q$1,Q$2,1),0)))*SUMIFS(Prov_Auto!$E$3:$E1000, Prov_Auto!$A$3:$A1000, $D243, Prov_Auto!$D$3:$D1000,"&gt;="&amp;DATE(Q$1,Q$2,1),Prov_Auto!$D$3:$D1000, "&lt;="&amp;EOMONTH(DATE(Q$1,Q$2,1),0)))</f>
        <v/>
      </c>
      <c r="R243" s="47"/>
    </row>
    <row r="244">
      <c r="A244" s="47"/>
      <c r="B244" s="47"/>
      <c r="C244" s="47"/>
      <c r="D244" s="87"/>
      <c r="E244" s="48" t="str">
        <f>IF($D244="","", (SUMIFS(Transacoes!$D$3:$D1000,Transacoes!$C$3:$C1000,$D244,Transacoes!$B$3:$B1000,"C", Transacoes!$A$3:$A1000, "&lt;"&amp;EOMONTH(DATE(E$1,E$2,1),0))-SUMIFS(Transacoes!$D$3:$D1000,Transacoes!$C$3:$C1000,$D244,Transacoes!$B$3:$B1000,"V", Transacoes!$A$3:$A1000, "&lt;"&amp;EOMONTH(DATE(E$1,E$2,1),0)))*SUMIFS(Prov_Auto!$E$3:$E1000, Prov_Auto!$A$3:$A1000, $D244, Prov_Auto!$D$3:$D1000,"&gt;="&amp;DATE(E$1,E$2,1),Prov_Auto!$D$3:$D1000, "&lt;="&amp;EOMONTH(DATE(E$1,E$2,1),0)))</f>
        <v/>
      </c>
      <c r="F244" s="48" t="str">
        <f>IF($D244="","", (SUMIFS(Transacoes!$D$3:$D1000,Transacoes!$C$3:$C1000,$D244,Transacoes!$B$3:$B1000,"C", Transacoes!$A$3:$A1000, "&lt;"&amp;EOMONTH(DATE(F$1,F$2,1),0))-SUMIFS(Transacoes!$D$3:$D1000,Transacoes!$C$3:$C1000,$D244,Transacoes!$B$3:$B1000,"V", Transacoes!$A$3:$A1000, "&lt;"&amp;EOMONTH(DATE(F$1,F$2,1),0)))*SUMIFS(Prov_Auto!$E$3:$E1000, Prov_Auto!$A$3:$A1000, $D244, Prov_Auto!$D$3:$D1000,"&gt;="&amp;DATE(F$1,F$2,1),Prov_Auto!$D$3:$D1000, "&lt;="&amp;EOMONTH(DATE(F$1,F$2,1),0)))</f>
        <v/>
      </c>
      <c r="G244" s="48" t="str">
        <f>IF($D244="","", (SUMIFS(Transacoes!$D$3:$D1000,Transacoes!$C$3:$C1000,$D244,Transacoes!$B$3:$B1000,"C", Transacoes!$A$3:$A1000, "&lt;"&amp;EOMONTH(DATE(G$1,G$2,1),0))-SUMIFS(Transacoes!$D$3:$D1000,Transacoes!$C$3:$C1000,$D244,Transacoes!$B$3:$B1000,"V", Transacoes!$A$3:$A1000, "&lt;"&amp;EOMONTH(DATE(G$1,G$2,1),0)))*SUMIFS(Prov_Auto!$E$3:$E1000, Prov_Auto!$A$3:$A1000, $D244, Prov_Auto!$D$3:$D1000,"&gt;="&amp;DATE(G$1,G$2,1),Prov_Auto!$D$3:$D1000, "&lt;="&amp;EOMONTH(DATE(G$1,G$2,1),0)))</f>
        <v/>
      </c>
      <c r="H244" s="48" t="str">
        <f>IF($D244="","", (SUMIFS(Transacoes!$D$3:$D1000,Transacoes!$C$3:$C1000,$D244,Transacoes!$B$3:$B1000,"C", Transacoes!$A$3:$A1000, "&lt;"&amp;EOMONTH(DATE(H$1,H$2,1),0))-SUMIFS(Transacoes!$D$3:$D1000,Transacoes!$C$3:$C1000,$D244,Transacoes!$B$3:$B1000,"V", Transacoes!$A$3:$A1000, "&lt;"&amp;EOMONTH(DATE(H$1,H$2,1),0)))*SUMIFS(Prov_Auto!$E$3:$E1000, Prov_Auto!$A$3:$A1000, $D244, Prov_Auto!$D$3:$D1000,"&gt;="&amp;DATE(H$1,H$2,1),Prov_Auto!$D$3:$D1000, "&lt;="&amp;EOMONTH(DATE(H$1,H$2,1),0)))</f>
        <v/>
      </c>
      <c r="I244" s="48" t="str">
        <f>IF($D244="","", (SUMIFS(Transacoes!$D$3:$D1000,Transacoes!$C$3:$C1000,$D244,Transacoes!$B$3:$B1000,"C", Transacoes!$A$3:$A1000, "&lt;"&amp;EOMONTH(DATE(I$1,I$2,1),0))-SUMIFS(Transacoes!$D$3:$D1000,Transacoes!$C$3:$C1000,$D244,Transacoes!$B$3:$B1000,"V", Transacoes!$A$3:$A1000, "&lt;"&amp;EOMONTH(DATE(I$1,I$2,1),0)))*SUMIFS(Prov_Auto!$E$3:$E1000, Prov_Auto!$A$3:$A1000, $D244, Prov_Auto!$D$3:$D1000,"&gt;="&amp;DATE(I$1,I$2,1),Prov_Auto!$D$3:$D1000, "&lt;="&amp;EOMONTH(DATE(I$1,I$2,1),0)))</f>
        <v/>
      </c>
      <c r="J244" s="48" t="str">
        <f>IF($D244="","", (SUMIFS(Transacoes!$D$3:$D1000,Transacoes!$C$3:$C1000,$D244,Transacoes!$B$3:$B1000,"C", Transacoes!$A$3:$A1000, "&lt;"&amp;EOMONTH(DATE(J$1,J$2,1),0))-SUMIFS(Transacoes!$D$3:$D1000,Transacoes!$C$3:$C1000,$D244,Transacoes!$B$3:$B1000,"V", Transacoes!$A$3:$A1000, "&lt;"&amp;EOMONTH(DATE(J$1,J$2,1),0)))*SUMIFS(Prov_Auto!$E$3:$E1000, Prov_Auto!$A$3:$A1000, $D244, Prov_Auto!$D$3:$D1000,"&gt;="&amp;DATE(J$1,J$2,1),Prov_Auto!$D$3:$D1000, "&lt;="&amp;EOMONTH(DATE(J$1,J$2,1),0)))</f>
        <v/>
      </c>
      <c r="K244" s="48" t="str">
        <f>IF($D244="","", (SUMIFS(Transacoes!$D$3:$D1000,Transacoes!$C$3:$C1000,$D244,Transacoes!$B$3:$B1000,"C", Transacoes!$A$3:$A1000, "&lt;"&amp;EOMONTH(DATE(K$1,K$2,1),0))-SUMIFS(Transacoes!$D$3:$D1000,Transacoes!$C$3:$C1000,$D244,Transacoes!$B$3:$B1000,"V", Transacoes!$A$3:$A1000, "&lt;"&amp;EOMONTH(DATE(K$1,K$2,1),0)))*SUMIFS(Prov_Auto!$E$3:$E1000, Prov_Auto!$A$3:$A1000, $D244, Prov_Auto!$D$3:$D1000,"&gt;="&amp;DATE(K$1,K$2,1),Prov_Auto!$D$3:$D1000, "&lt;="&amp;EOMONTH(DATE(K$1,K$2,1),0)))</f>
        <v/>
      </c>
      <c r="L244" s="48" t="str">
        <f>IF($D244="","", (SUMIFS(Transacoes!$D$3:$D1000,Transacoes!$C$3:$C1000,$D244,Transacoes!$B$3:$B1000,"C", Transacoes!$A$3:$A1000, "&lt;"&amp;EOMONTH(DATE(L$1,L$2,1),0))-SUMIFS(Transacoes!$D$3:$D1000,Transacoes!$C$3:$C1000,$D244,Transacoes!$B$3:$B1000,"V", Transacoes!$A$3:$A1000, "&lt;"&amp;EOMONTH(DATE(L$1,L$2,1),0)))*SUMIFS(Prov_Auto!$E$3:$E1000, Prov_Auto!$A$3:$A1000, $D244, Prov_Auto!$D$3:$D1000,"&gt;="&amp;DATE(L$1,L$2,1),Prov_Auto!$D$3:$D1000, "&lt;="&amp;EOMONTH(DATE(L$1,L$2,1),0)))</f>
        <v/>
      </c>
      <c r="M244" s="48" t="str">
        <f>IF($D244="","", (SUMIFS(Transacoes!$D$3:$D1000,Transacoes!$C$3:$C1000,$D244,Transacoes!$B$3:$B1000,"C", Transacoes!$A$3:$A1000, "&lt;"&amp;EOMONTH(DATE(M$1,M$2,1),0))-SUMIFS(Transacoes!$D$3:$D1000,Transacoes!$C$3:$C1000,$D244,Transacoes!$B$3:$B1000,"V", Transacoes!$A$3:$A1000, "&lt;"&amp;EOMONTH(DATE(M$1,M$2,1),0)))*SUMIFS(Prov_Auto!$E$3:$E1000, Prov_Auto!$A$3:$A1000, $D244, Prov_Auto!$D$3:$D1000,"&gt;="&amp;DATE(M$1,M$2,1),Prov_Auto!$D$3:$D1000, "&lt;="&amp;EOMONTH(DATE(M$1,M$2,1),0)))</f>
        <v/>
      </c>
      <c r="N244" s="48" t="str">
        <f>IF($D244="","", (SUMIFS(Transacoes!$D$3:$D1000,Transacoes!$C$3:$C1000,$D244,Transacoes!$B$3:$B1000,"C", Transacoes!$A$3:$A1000, "&lt;"&amp;EOMONTH(DATE(N$1,N$2,1),0))-SUMIFS(Transacoes!$D$3:$D1000,Transacoes!$C$3:$C1000,$D244,Transacoes!$B$3:$B1000,"V", Transacoes!$A$3:$A1000, "&lt;"&amp;EOMONTH(DATE(N$1,N$2,1),0)))*SUMIFS(Prov_Auto!$E$3:$E1000, Prov_Auto!$A$3:$A1000, $D244, Prov_Auto!$D$3:$D1000,"&gt;="&amp;DATE(N$1,N$2,1),Prov_Auto!$D$3:$D1000, "&lt;="&amp;EOMONTH(DATE(N$1,N$2,1),0)))</f>
        <v/>
      </c>
      <c r="O244" s="48" t="str">
        <f>IF($D244="","", (SUMIFS(Transacoes!$D$3:$D1000,Transacoes!$C$3:$C1000,$D244,Transacoes!$B$3:$B1000,"C", Transacoes!$A$3:$A1000, "&lt;"&amp;EOMONTH(DATE(O$1,O$2,1),0))-SUMIFS(Transacoes!$D$3:$D1000,Transacoes!$C$3:$C1000,$D244,Transacoes!$B$3:$B1000,"V", Transacoes!$A$3:$A1000, "&lt;"&amp;EOMONTH(DATE(O$1,O$2,1),0)))*SUMIFS(Prov_Auto!$E$3:$E1000, Prov_Auto!$A$3:$A1000, $D244, Prov_Auto!$D$3:$D1000,"&gt;="&amp;DATE(O$1,O$2,1),Prov_Auto!$D$3:$D1000, "&lt;="&amp;EOMONTH(DATE(O$1,O$2,1),0)))</f>
        <v/>
      </c>
      <c r="P244" s="48" t="str">
        <f>IF($D244="","", (SUMIFS(Transacoes!$D$3:$D1000,Transacoes!$C$3:$C1000,$D244,Transacoes!$B$3:$B1000,"C", Transacoes!$A$3:$A1000, "&lt;"&amp;EOMONTH(DATE(P$1,P$2,1),0))-SUMIFS(Transacoes!$D$3:$D1000,Transacoes!$C$3:$C1000,$D244,Transacoes!$B$3:$B1000,"V", Transacoes!$A$3:$A1000, "&lt;"&amp;EOMONTH(DATE(P$1,P$2,1),0)))*SUMIFS(Prov_Auto!$E$3:$E1000, Prov_Auto!$A$3:$A1000, $D244, Prov_Auto!$D$3:$D1000,"&gt;="&amp;DATE(P$1,P$2,1),Prov_Auto!$D$3:$D1000, "&lt;="&amp;EOMONTH(DATE(P$1,P$2,1),0)))</f>
        <v/>
      </c>
      <c r="Q244" s="48" t="str">
        <f>IF($D244="","", (SUMIFS(Transacoes!$D$3:$D1000,Transacoes!$C$3:$C1000,$D244,Transacoes!$B$3:$B1000,"C", Transacoes!$A$3:$A1000, "&lt;"&amp;EOMONTH(DATE(Q$1,Q$2,1),0))-SUMIFS(Transacoes!$D$3:$D1000,Transacoes!$C$3:$C1000,$D244,Transacoes!$B$3:$B1000,"V", Transacoes!$A$3:$A1000, "&lt;"&amp;EOMONTH(DATE(Q$1,Q$2,1),0)))*SUMIFS(Prov_Auto!$E$3:$E1000, Prov_Auto!$A$3:$A1000, $D244, Prov_Auto!$D$3:$D1000,"&gt;="&amp;DATE(Q$1,Q$2,1),Prov_Auto!$D$3:$D1000, "&lt;="&amp;EOMONTH(DATE(Q$1,Q$2,1),0)))</f>
        <v/>
      </c>
      <c r="R244" s="47"/>
    </row>
    <row r="245">
      <c r="A245" s="47"/>
      <c r="B245" s="47"/>
      <c r="C245" s="47"/>
      <c r="D245" s="87"/>
      <c r="E245" s="48" t="str">
        <f>IF($D245="","", (SUMIFS(Transacoes!$D$3:$D1000,Transacoes!$C$3:$C1000,$D245,Transacoes!$B$3:$B1000,"C", Transacoes!$A$3:$A1000, "&lt;"&amp;EOMONTH(DATE(E$1,E$2,1),0))-SUMIFS(Transacoes!$D$3:$D1000,Transacoes!$C$3:$C1000,$D245,Transacoes!$B$3:$B1000,"V", Transacoes!$A$3:$A1000, "&lt;"&amp;EOMONTH(DATE(E$1,E$2,1),0)))*SUMIFS(Prov_Auto!$E$3:$E1000, Prov_Auto!$A$3:$A1000, $D245, Prov_Auto!$D$3:$D1000,"&gt;="&amp;DATE(E$1,E$2,1),Prov_Auto!$D$3:$D1000, "&lt;="&amp;EOMONTH(DATE(E$1,E$2,1),0)))</f>
        <v/>
      </c>
      <c r="F245" s="48" t="str">
        <f>IF($D245="","", (SUMIFS(Transacoes!$D$3:$D1000,Transacoes!$C$3:$C1000,$D245,Transacoes!$B$3:$B1000,"C", Transacoes!$A$3:$A1000, "&lt;"&amp;EOMONTH(DATE(F$1,F$2,1),0))-SUMIFS(Transacoes!$D$3:$D1000,Transacoes!$C$3:$C1000,$D245,Transacoes!$B$3:$B1000,"V", Transacoes!$A$3:$A1000, "&lt;"&amp;EOMONTH(DATE(F$1,F$2,1),0)))*SUMIFS(Prov_Auto!$E$3:$E1000, Prov_Auto!$A$3:$A1000, $D245, Prov_Auto!$D$3:$D1000,"&gt;="&amp;DATE(F$1,F$2,1),Prov_Auto!$D$3:$D1000, "&lt;="&amp;EOMONTH(DATE(F$1,F$2,1),0)))</f>
        <v/>
      </c>
      <c r="G245" s="48" t="str">
        <f>IF($D245="","", (SUMIFS(Transacoes!$D$3:$D1000,Transacoes!$C$3:$C1000,$D245,Transacoes!$B$3:$B1000,"C", Transacoes!$A$3:$A1000, "&lt;"&amp;EOMONTH(DATE(G$1,G$2,1),0))-SUMIFS(Transacoes!$D$3:$D1000,Transacoes!$C$3:$C1000,$D245,Transacoes!$B$3:$B1000,"V", Transacoes!$A$3:$A1000, "&lt;"&amp;EOMONTH(DATE(G$1,G$2,1),0)))*SUMIFS(Prov_Auto!$E$3:$E1000, Prov_Auto!$A$3:$A1000, $D245, Prov_Auto!$D$3:$D1000,"&gt;="&amp;DATE(G$1,G$2,1),Prov_Auto!$D$3:$D1000, "&lt;="&amp;EOMONTH(DATE(G$1,G$2,1),0)))</f>
        <v/>
      </c>
      <c r="H245" s="48" t="str">
        <f>IF($D245="","", (SUMIFS(Transacoes!$D$3:$D1000,Transacoes!$C$3:$C1000,$D245,Transacoes!$B$3:$B1000,"C", Transacoes!$A$3:$A1000, "&lt;"&amp;EOMONTH(DATE(H$1,H$2,1),0))-SUMIFS(Transacoes!$D$3:$D1000,Transacoes!$C$3:$C1000,$D245,Transacoes!$B$3:$B1000,"V", Transacoes!$A$3:$A1000, "&lt;"&amp;EOMONTH(DATE(H$1,H$2,1),0)))*SUMIFS(Prov_Auto!$E$3:$E1000, Prov_Auto!$A$3:$A1000, $D245, Prov_Auto!$D$3:$D1000,"&gt;="&amp;DATE(H$1,H$2,1),Prov_Auto!$D$3:$D1000, "&lt;="&amp;EOMONTH(DATE(H$1,H$2,1),0)))</f>
        <v/>
      </c>
      <c r="I245" s="48" t="str">
        <f>IF($D245="","", (SUMIFS(Transacoes!$D$3:$D1000,Transacoes!$C$3:$C1000,$D245,Transacoes!$B$3:$B1000,"C", Transacoes!$A$3:$A1000, "&lt;"&amp;EOMONTH(DATE(I$1,I$2,1),0))-SUMIFS(Transacoes!$D$3:$D1000,Transacoes!$C$3:$C1000,$D245,Transacoes!$B$3:$B1000,"V", Transacoes!$A$3:$A1000, "&lt;"&amp;EOMONTH(DATE(I$1,I$2,1),0)))*SUMIFS(Prov_Auto!$E$3:$E1000, Prov_Auto!$A$3:$A1000, $D245, Prov_Auto!$D$3:$D1000,"&gt;="&amp;DATE(I$1,I$2,1),Prov_Auto!$D$3:$D1000, "&lt;="&amp;EOMONTH(DATE(I$1,I$2,1),0)))</f>
        <v/>
      </c>
      <c r="J245" s="48" t="str">
        <f>IF($D245="","", (SUMIFS(Transacoes!$D$3:$D1000,Transacoes!$C$3:$C1000,$D245,Transacoes!$B$3:$B1000,"C", Transacoes!$A$3:$A1000, "&lt;"&amp;EOMONTH(DATE(J$1,J$2,1),0))-SUMIFS(Transacoes!$D$3:$D1000,Transacoes!$C$3:$C1000,$D245,Transacoes!$B$3:$B1000,"V", Transacoes!$A$3:$A1000, "&lt;"&amp;EOMONTH(DATE(J$1,J$2,1),0)))*SUMIFS(Prov_Auto!$E$3:$E1000, Prov_Auto!$A$3:$A1000, $D245, Prov_Auto!$D$3:$D1000,"&gt;="&amp;DATE(J$1,J$2,1),Prov_Auto!$D$3:$D1000, "&lt;="&amp;EOMONTH(DATE(J$1,J$2,1),0)))</f>
        <v/>
      </c>
      <c r="K245" s="48" t="str">
        <f>IF($D245="","", (SUMIFS(Transacoes!$D$3:$D1000,Transacoes!$C$3:$C1000,$D245,Transacoes!$B$3:$B1000,"C", Transacoes!$A$3:$A1000, "&lt;"&amp;EOMONTH(DATE(K$1,K$2,1),0))-SUMIFS(Transacoes!$D$3:$D1000,Transacoes!$C$3:$C1000,$D245,Transacoes!$B$3:$B1000,"V", Transacoes!$A$3:$A1000, "&lt;"&amp;EOMONTH(DATE(K$1,K$2,1),0)))*SUMIFS(Prov_Auto!$E$3:$E1000, Prov_Auto!$A$3:$A1000, $D245, Prov_Auto!$D$3:$D1000,"&gt;="&amp;DATE(K$1,K$2,1),Prov_Auto!$D$3:$D1000, "&lt;="&amp;EOMONTH(DATE(K$1,K$2,1),0)))</f>
        <v/>
      </c>
      <c r="L245" s="48" t="str">
        <f>IF($D245="","", (SUMIFS(Transacoes!$D$3:$D1000,Transacoes!$C$3:$C1000,$D245,Transacoes!$B$3:$B1000,"C", Transacoes!$A$3:$A1000, "&lt;"&amp;EOMONTH(DATE(L$1,L$2,1),0))-SUMIFS(Transacoes!$D$3:$D1000,Transacoes!$C$3:$C1000,$D245,Transacoes!$B$3:$B1000,"V", Transacoes!$A$3:$A1000, "&lt;"&amp;EOMONTH(DATE(L$1,L$2,1),0)))*SUMIFS(Prov_Auto!$E$3:$E1000, Prov_Auto!$A$3:$A1000, $D245, Prov_Auto!$D$3:$D1000,"&gt;="&amp;DATE(L$1,L$2,1),Prov_Auto!$D$3:$D1000, "&lt;="&amp;EOMONTH(DATE(L$1,L$2,1),0)))</f>
        <v/>
      </c>
      <c r="M245" s="48" t="str">
        <f>IF($D245="","", (SUMIFS(Transacoes!$D$3:$D1000,Transacoes!$C$3:$C1000,$D245,Transacoes!$B$3:$B1000,"C", Transacoes!$A$3:$A1000, "&lt;"&amp;EOMONTH(DATE(M$1,M$2,1),0))-SUMIFS(Transacoes!$D$3:$D1000,Transacoes!$C$3:$C1000,$D245,Transacoes!$B$3:$B1000,"V", Transacoes!$A$3:$A1000, "&lt;"&amp;EOMONTH(DATE(M$1,M$2,1),0)))*SUMIFS(Prov_Auto!$E$3:$E1000, Prov_Auto!$A$3:$A1000, $D245, Prov_Auto!$D$3:$D1000,"&gt;="&amp;DATE(M$1,M$2,1),Prov_Auto!$D$3:$D1000, "&lt;="&amp;EOMONTH(DATE(M$1,M$2,1),0)))</f>
        <v/>
      </c>
      <c r="N245" s="48" t="str">
        <f>IF($D245="","", (SUMIFS(Transacoes!$D$3:$D1000,Transacoes!$C$3:$C1000,$D245,Transacoes!$B$3:$B1000,"C", Transacoes!$A$3:$A1000, "&lt;"&amp;EOMONTH(DATE(N$1,N$2,1),0))-SUMIFS(Transacoes!$D$3:$D1000,Transacoes!$C$3:$C1000,$D245,Transacoes!$B$3:$B1000,"V", Transacoes!$A$3:$A1000, "&lt;"&amp;EOMONTH(DATE(N$1,N$2,1),0)))*SUMIFS(Prov_Auto!$E$3:$E1000, Prov_Auto!$A$3:$A1000, $D245, Prov_Auto!$D$3:$D1000,"&gt;="&amp;DATE(N$1,N$2,1),Prov_Auto!$D$3:$D1000, "&lt;="&amp;EOMONTH(DATE(N$1,N$2,1),0)))</f>
        <v/>
      </c>
      <c r="O245" s="48" t="str">
        <f>IF($D245="","", (SUMIFS(Transacoes!$D$3:$D1000,Transacoes!$C$3:$C1000,$D245,Transacoes!$B$3:$B1000,"C", Transacoes!$A$3:$A1000, "&lt;"&amp;EOMONTH(DATE(O$1,O$2,1),0))-SUMIFS(Transacoes!$D$3:$D1000,Transacoes!$C$3:$C1000,$D245,Transacoes!$B$3:$B1000,"V", Transacoes!$A$3:$A1000, "&lt;"&amp;EOMONTH(DATE(O$1,O$2,1),0)))*SUMIFS(Prov_Auto!$E$3:$E1000, Prov_Auto!$A$3:$A1000, $D245, Prov_Auto!$D$3:$D1000,"&gt;="&amp;DATE(O$1,O$2,1),Prov_Auto!$D$3:$D1000, "&lt;="&amp;EOMONTH(DATE(O$1,O$2,1),0)))</f>
        <v/>
      </c>
      <c r="P245" s="48" t="str">
        <f>IF($D245="","", (SUMIFS(Transacoes!$D$3:$D1000,Transacoes!$C$3:$C1000,$D245,Transacoes!$B$3:$B1000,"C", Transacoes!$A$3:$A1000, "&lt;"&amp;EOMONTH(DATE(P$1,P$2,1),0))-SUMIFS(Transacoes!$D$3:$D1000,Transacoes!$C$3:$C1000,$D245,Transacoes!$B$3:$B1000,"V", Transacoes!$A$3:$A1000, "&lt;"&amp;EOMONTH(DATE(P$1,P$2,1),0)))*SUMIFS(Prov_Auto!$E$3:$E1000, Prov_Auto!$A$3:$A1000, $D245, Prov_Auto!$D$3:$D1000,"&gt;="&amp;DATE(P$1,P$2,1),Prov_Auto!$D$3:$D1000, "&lt;="&amp;EOMONTH(DATE(P$1,P$2,1),0)))</f>
        <v/>
      </c>
      <c r="Q245" s="48" t="str">
        <f>IF($D245="","", (SUMIFS(Transacoes!$D$3:$D1000,Transacoes!$C$3:$C1000,$D245,Transacoes!$B$3:$B1000,"C", Transacoes!$A$3:$A1000, "&lt;"&amp;EOMONTH(DATE(Q$1,Q$2,1),0))-SUMIFS(Transacoes!$D$3:$D1000,Transacoes!$C$3:$C1000,$D245,Transacoes!$B$3:$B1000,"V", Transacoes!$A$3:$A1000, "&lt;"&amp;EOMONTH(DATE(Q$1,Q$2,1),0)))*SUMIFS(Prov_Auto!$E$3:$E1000, Prov_Auto!$A$3:$A1000, $D245, Prov_Auto!$D$3:$D1000,"&gt;="&amp;DATE(Q$1,Q$2,1),Prov_Auto!$D$3:$D1000, "&lt;="&amp;EOMONTH(DATE(Q$1,Q$2,1),0)))</f>
        <v/>
      </c>
      <c r="R245" s="47"/>
    </row>
    <row r="246">
      <c r="A246" s="47"/>
      <c r="B246" s="47"/>
      <c r="C246" s="47"/>
      <c r="D246" s="87"/>
      <c r="E246" s="48" t="str">
        <f>IF($D246="","", (SUMIFS(Transacoes!$D$3:$D1000,Transacoes!$C$3:$C1000,$D246,Transacoes!$B$3:$B1000,"C", Transacoes!$A$3:$A1000, "&lt;"&amp;EOMONTH(DATE(E$1,E$2,1),0))-SUMIFS(Transacoes!$D$3:$D1000,Transacoes!$C$3:$C1000,$D246,Transacoes!$B$3:$B1000,"V", Transacoes!$A$3:$A1000, "&lt;"&amp;EOMONTH(DATE(E$1,E$2,1),0)))*SUMIFS(Prov_Auto!$E$3:$E1000, Prov_Auto!$A$3:$A1000, $D246, Prov_Auto!$D$3:$D1000,"&gt;="&amp;DATE(E$1,E$2,1),Prov_Auto!$D$3:$D1000, "&lt;="&amp;EOMONTH(DATE(E$1,E$2,1),0)))</f>
        <v/>
      </c>
      <c r="F246" s="48" t="str">
        <f>IF($D246="","", (SUMIFS(Transacoes!$D$3:$D1000,Transacoes!$C$3:$C1000,$D246,Transacoes!$B$3:$B1000,"C", Transacoes!$A$3:$A1000, "&lt;"&amp;EOMONTH(DATE(F$1,F$2,1),0))-SUMIFS(Transacoes!$D$3:$D1000,Transacoes!$C$3:$C1000,$D246,Transacoes!$B$3:$B1000,"V", Transacoes!$A$3:$A1000, "&lt;"&amp;EOMONTH(DATE(F$1,F$2,1),0)))*SUMIFS(Prov_Auto!$E$3:$E1000, Prov_Auto!$A$3:$A1000, $D246, Prov_Auto!$D$3:$D1000,"&gt;="&amp;DATE(F$1,F$2,1),Prov_Auto!$D$3:$D1000, "&lt;="&amp;EOMONTH(DATE(F$1,F$2,1),0)))</f>
        <v/>
      </c>
      <c r="G246" s="48" t="str">
        <f>IF($D246="","", (SUMIFS(Transacoes!$D$3:$D1000,Transacoes!$C$3:$C1000,$D246,Transacoes!$B$3:$B1000,"C", Transacoes!$A$3:$A1000, "&lt;"&amp;EOMONTH(DATE(G$1,G$2,1),0))-SUMIFS(Transacoes!$D$3:$D1000,Transacoes!$C$3:$C1000,$D246,Transacoes!$B$3:$B1000,"V", Transacoes!$A$3:$A1000, "&lt;"&amp;EOMONTH(DATE(G$1,G$2,1),0)))*SUMIFS(Prov_Auto!$E$3:$E1000, Prov_Auto!$A$3:$A1000, $D246, Prov_Auto!$D$3:$D1000,"&gt;="&amp;DATE(G$1,G$2,1),Prov_Auto!$D$3:$D1000, "&lt;="&amp;EOMONTH(DATE(G$1,G$2,1),0)))</f>
        <v/>
      </c>
      <c r="H246" s="48" t="str">
        <f>IF($D246="","", (SUMIFS(Transacoes!$D$3:$D1000,Transacoes!$C$3:$C1000,$D246,Transacoes!$B$3:$B1000,"C", Transacoes!$A$3:$A1000, "&lt;"&amp;EOMONTH(DATE(H$1,H$2,1),0))-SUMIFS(Transacoes!$D$3:$D1000,Transacoes!$C$3:$C1000,$D246,Transacoes!$B$3:$B1000,"V", Transacoes!$A$3:$A1000, "&lt;"&amp;EOMONTH(DATE(H$1,H$2,1),0)))*SUMIFS(Prov_Auto!$E$3:$E1000, Prov_Auto!$A$3:$A1000, $D246, Prov_Auto!$D$3:$D1000,"&gt;="&amp;DATE(H$1,H$2,1),Prov_Auto!$D$3:$D1000, "&lt;="&amp;EOMONTH(DATE(H$1,H$2,1),0)))</f>
        <v/>
      </c>
      <c r="I246" s="48" t="str">
        <f>IF($D246="","", (SUMIFS(Transacoes!$D$3:$D1000,Transacoes!$C$3:$C1000,$D246,Transacoes!$B$3:$B1000,"C", Transacoes!$A$3:$A1000, "&lt;"&amp;EOMONTH(DATE(I$1,I$2,1),0))-SUMIFS(Transacoes!$D$3:$D1000,Transacoes!$C$3:$C1000,$D246,Transacoes!$B$3:$B1000,"V", Transacoes!$A$3:$A1000, "&lt;"&amp;EOMONTH(DATE(I$1,I$2,1),0)))*SUMIFS(Prov_Auto!$E$3:$E1000, Prov_Auto!$A$3:$A1000, $D246, Prov_Auto!$D$3:$D1000,"&gt;="&amp;DATE(I$1,I$2,1),Prov_Auto!$D$3:$D1000, "&lt;="&amp;EOMONTH(DATE(I$1,I$2,1),0)))</f>
        <v/>
      </c>
      <c r="J246" s="48" t="str">
        <f>IF($D246="","", (SUMIFS(Transacoes!$D$3:$D1000,Transacoes!$C$3:$C1000,$D246,Transacoes!$B$3:$B1000,"C", Transacoes!$A$3:$A1000, "&lt;"&amp;EOMONTH(DATE(J$1,J$2,1),0))-SUMIFS(Transacoes!$D$3:$D1000,Transacoes!$C$3:$C1000,$D246,Transacoes!$B$3:$B1000,"V", Transacoes!$A$3:$A1000, "&lt;"&amp;EOMONTH(DATE(J$1,J$2,1),0)))*SUMIFS(Prov_Auto!$E$3:$E1000, Prov_Auto!$A$3:$A1000, $D246, Prov_Auto!$D$3:$D1000,"&gt;="&amp;DATE(J$1,J$2,1),Prov_Auto!$D$3:$D1000, "&lt;="&amp;EOMONTH(DATE(J$1,J$2,1),0)))</f>
        <v/>
      </c>
      <c r="K246" s="48" t="str">
        <f>IF($D246="","", (SUMIFS(Transacoes!$D$3:$D1000,Transacoes!$C$3:$C1000,$D246,Transacoes!$B$3:$B1000,"C", Transacoes!$A$3:$A1000, "&lt;"&amp;EOMONTH(DATE(K$1,K$2,1),0))-SUMIFS(Transacoes!$D$3:$D1000,Transacoes!$C$3:$C1000,$D246,Transacoes!$B$3:$B1000,"V", Transacoes!$A$3:$A1000, "&lt;"&amp;EOMONTH(DATE(K$1,K$2,1),0)))*SUMIFS(Prov_Auto!$E$3:$E1000, Prov_Auto!$A$3:$A1000, $D246, Prov_Auto!$D$3:$D1000,"&gt;="&amp;DATE(K$1,K$2,1),Prov_Auto!$D$3:$D1000, "&lt;="&amp;EOMONTH(DATE(K$1,K$2,1),0)))</f>
        <v/>
      </c>
      <c r="L246" s="48" t="str">
        <f>IF($D246="","", (SUMIFS(Transacoes!$D$3:$D1000,Transacoes!$C$3:$C1000,$D246,Transacoes!$B$3:$B1000,"C", Transacoes!$A$3:$A1000, "&lt;"&amp;EOMONTH(DATE(L$1,L$2,1),0))-SUMIFS(Transacoes!$D$3:$D1000,Transacoes!$C$3:$C1000,$D246,Transacoes!$B$3:$B1000,"V", Transacoes!$A$3:$A1000, "&lt;"&amp;EOMONTH(DATE(L$1,L$2,1),0)))*SUMIFS(Prov_Auto!$E$3:$E1000, Prov_Auto!$A$3:$A1000, $D246, Prov_Auto!$D$3:$D1000,"&gt;="&amp;DATE(L$1,L$2,1),Prov_Auto!$D$3:$D1000, "&lt;="&amp;EOMONTH(DATE(L$1,L$2,1),0)))</f>
        <v/>
      </c>
      <c r="M246" s="48" t="str">
        <f>IF($D246="","", (SUMIFS(Transacoes!$D$3:$D1000,Transacoes!$C$3:$C1000,$D246,Transacoes!$B$3:$B1000,"C", Transacoes!$A$3:$A1000, "&lt;"&amp;EOMONTH(DATE(M$1,M$2,1),0))-SUMIFS(Transacoes!$D$3:$D1000,Transacoes!$C$3:$C1000,$D246,Transacoes!$B$3:$B1000,"V", Transacoes!$A$3:$A1000, "&lt;"&amp;EOMONTH(DATE(M$1,M$2,1),0)))*SUMIFS(Prov_Auto!$E$3:$E1000, Prov_Auto!$A$3:$A1000, $D246, Prov_Auto!$D$3:$D1000,"&gt;="&amp;DATE(M$1,M$2,1),Prov_Auto!$D$3:$D1000, "&lt;="&amp;EOMONTH(DATE(M$1,M$2,1),0)))</f>
        <v/>
      </c>
      <c r="N246" s="48" t="str">
        <f>IF($D246="","", (SUMIFS(Transacoes!$D$3:$D1000,Transacoes!$C$3:$C1000,$D246,Transacoes!$B$3:$B1000,"C", Transacoes!$A$3:$A1000, "&lt;"&amp;EOMONTH(DATE(N$1,N$2,1),0))-SUMIFS(Transacoes!$D$3:$D1000,Transacoes!$C$3:$C1000,$D246,Transacoes!$B$3:$B1000,"V", Transacoes!$A$3:$A1000, "&lt;"&amp;EOMONTH(DATE(N$1,N$2,1),0)))*SUMIFS(Prov_Auto!$E$3:$E1000, Prov_Auto!$A$3:$A1000, $D246, Prov_Auto!$D$3:$D1000,"&gt;="&amp;DATE(N$1,N$2,1),Prov_Auto!$D$3:$D1000, "&lt;="&amp;EOMONTH(DATE(N$1,N$2,1),0)))</f>
        <v/>
      </c>
      <c r="O246" s="48" t="str">
        <f>IF($D246="","", (SUMIFS(Transacoes!$D$3:$D1000,Transacoes!$C$3:$C1000,$D246,Transacoes!$B$3:$B1000,"C", Transacoes!$A$3:$A1000, "&lt;"&amp;EOMONTH(DATE(O$1,O$2,1),0))-SUMIFS(Transacoes!$D$3:$D1000,Transacoes!$C$3:$C1000,$D246,Transacoes!$B$3:$B1000,"V", Transacoes!$A$3:$A1000, "&lt;"&amp;EOMONTH(DATE(O$1,O$2,1),0)))*SUMIFS(Prov_Auto!$E$3:$E1000, Prov_Auto!$A$3:$A1000, $D246, Prov_Auto!$D$3:$D1000,"&gt;="&amp;DATE(O$1,O$2,1),Prov_Auto!$D$3:$D1000, "&lt;="&amp;EOMONTH(DATE(O$1,O$2,1),0)))</f>
        <v/>
      </c>
      <c r="P246" s="48" t="str">
        <f>IF($D246="","", (SUMIFS(Transacoes!$D$3:$D1000,Transacoes!$C$3:$C1000,$D246,Transacoes!$B$3:$B1000,"C", Transacoes!$A$3:$A1000, "&lt;"&amp;EOMONTH(DATE(P$1,P$2,1),0))-SUMIFS(Transacoes!$D$3:$D1000,Transacoes!$C$3:$C1000,$D246,Transacoes!$B$3:$B1000,"V", Transacoes!$A$3:$A1000, "&lt;"&amp;EOMONTH(DATE(P$1,P$2,1),0)))*SUMIFS(Prov_Auto!$E$3:$E1000, Prov_Auto!$A$3:$A1000, $D246, Prov_Auto!$D$3:$D1000,"&gt;="&amp;DATE(P$1,P$2,1),Prov_Auto!$D$3:$D1000, "&lt;="&amp;EOMONTH(DATE(P$1,P$2,1),0)))</f>
        <v/>
      </c>
      <c r="Q246" s="48" t="str">
        <f>IF($D246="","", (SUMIFS(Transacoes!$D$3:$D1000,Transacoes!$C$3:$C1000,$D246,Transacoes!$B$3:$B1000,"C", Transacoes!$A$3:$A1000, "&lt;"&amp;EOMONTH(DATE(Q$1,Q$2,1),0))-SUMIFS(Transacoes!$D$3:$D1000,Transacoes!$C$3:$C1000,$D246,Transacoes!$B$3:$B1000,"V", Transacoes!$A$3:$A1000, "&lt;"&amp;EOMONTH(DATE(Q$1,Q$2,1),0)))*SUMIFS(Prov_Auto!$E$3:$E1000, Prov_Auto!$A$3:$A1000, $D246, Prov_Auto!$D$3:$D1000,"&gt;="&amp;DATE(Q$1,Q$2,1),Prov_Auto!$D$3:$D1000, "&lt;="&amp;EOMONTH(DATE(Q$1,Q$2,1),0)))</f>
        <v/>
      </c>
      <c r="R246" s="47"/>
    </row>
    <row r="247">
      <c r="A247" s="47"/>
      <c r="B247" s="47"/>
      <c r="C247" s="47"/>
      <c r="D247" s="87"/>
      <c r="E247" s="48" t="str">
        <f>IF($D247="","", (SUMIFS(Transacoes!$D$3:$D1000,Transacoes!$C$3:$C1000,$D247,Transacoes!$B$3:$B1000,"C", Transacoes!$A$3:$A1000, "&lt;"&amp;EOMONTH(DATE(E$1,E$2,1),0))-SUMIFS(Transacoes!$D$3:$D1000,Transacoes!$C$3:$C1000,$D247,Transacoes!$B$3:$B1000,"V", Transacoes!$A$3:$A1000, "&lt;"&amp;EOMONTH(DATE(E$1,E$2,1),0)))*SUMIFS(Prov_Auto!$E$3:$E1000, Prov_Auto!$A$3:$A1000, $D247, Prov_Auto!$D$3:$D1000,"&gt;="&amp;DATE(E$1,E$2,1),Prov_Auto!$D$3:$D1000, "&lt;="&amp;EOMONTH(DATE(E$1,E$2,1),0)))</f>
        <v/>
      </c>
      <c r="F247" s="48" t="str">
        <f>IF($D247="","", (SUMIFS(Transacoes!$D$3:$D1000,Transacoes!$C$3:$C1000,$D247,Transacoes!$B$3:$B1000,"C", Transacoes!$A$3:$A1000, "&lt;"&amp;EOMONTH(DATE(F$1,F$2,1),0))-SUMIFS(Transacoes!$D$3:$D1000,Transacoes!$C$3:$C1000,$D247,Transacoes!$B$3:$B1000,"V", Transacoes!$A$3:$A1000, "&lt;"&amp;EOMONTH(DATE(F$1,F$2,1),0)))*SUMIFS(Prov_Auto!$E$3:$E1000, Prov_Auto!$A$3:$A1000, $D247, Prov_Auto!$D$3:$D1000,"&gt;="&amp;DATE(F$1,F$2,1),Prov_Auto!$D$3:$D1000, "&lt;="&amp;EOMONTH(DATE(F$1,F$2,1),0)))</f>
        <v/>
      </c>
      <c r="G247" s="48" t="str">
        <f>IF($D247="","", (SUMIFS(Transacoes!$D$3:$D1000,Transacoes!$C$3:$C1000,$D247,Transacoes!$B$3:$B1000,"C", Transacoes!$A$3:$A1000, "&lt;"&amp;EOMONTH(DATE(G$1,G$2,1),0))-SUMIFS(Transacoes!$D$3:$D1000,Transacoes!$C$3:$C1000,$D247,Transacoes!$B$3:$B1000,"V", Transacoes!$A$3:$A1000, "&lt;"&amp;EOMONTH(DATE(G$1,G$2,1),0)))*SUMIFS(Prov_Auto!$E$3:$E1000, Prov_Auto!$A$3:$A1000, $D247, Prov_Auto!$D$3:$D1000,"&gt;="&amp;DATE(G$1,G$2,1),Prov_Auto!$D$3:$D1000, "&lt;="&amp;EOMONTH(DATE(G$1,G$2,1),0)))</f>
        <v/>
      </c>
      <c r="H247" s="48" t="str">
        <f>IF($D247="","", (SUMIFS(Transacoes!$D$3:$D1000,Transacoes!$C$3:$C1000,$D247,Transacoes!$B$3:$B1000,"C", Transacoes!$A$3:$A1000, "&lt;"&amp;EOMONTH(DATE(H$1,H$2,1),0))-SUMIFS(Transacoes!$D$3:$D1000,Transacoes!$C$3:$C1000,$D247,Transacoes!$B$3:$B1000,"V", Transacoes!$A$3:$A1000, "&lt;"&amp;EOMONTH(DATE(H$1,H$2,1),0)))*SUMIFS(Prov_Auto!$E$3:$E1000, Prov_Auto!$A$3:$A1000, $D247, Prov_Auto!$D$3:$D1000,"&gt;="&amp;DATE(H$1,H$2,1),Prov_Auto!$D$3:$D1000, "&lt;="&amp;EOMONTH(DATE(H$1,H$2,1),0)))</f>
        <v/>
      </c>
      <c r="I247" s="48" t="str">
        <f>IF($D247="","", (SUMIFS(Transacoes!$D$3:$D1000,Transacoes!$C$3:$C1000,$D247,Transacoes!$B$3:$B1000,"C", Transacoes!$A$3:$A1000, "&lt;"&amp;EOMONTH(DATE(I$1,I$2,1),0))-SUMIFS(Transacoes!$D$3:$D1000,Transacoes!$C$3:$C1000,$D247,Transacoes!$B$3:$B1000,"V", Transacoes!$A$3:$A1000, "&lt;"&amp;EOMONTH(DATE(I$1,I$2,1),0)))*SUMIFS(Prov_Auto!$E$3:$E1000, Prov_Auto!$A$3:$A1000, $D247, Prov_Auto!$D$3:$D1000,"&gt;="&amp;DATE(I$1,I$2,1),Prov_Auto!$D$3:$D1000, "&lt;="&amp;EOMONTH(DATE(I$1,I$2,1),0)))</f>
        <v/>
      </c>
      <c r="J247" s="48" t="str">
        <f>IF($D247="","", (SUMIFS(Transacoes!$D$3:$D1000,Transacoes!$C$3:$C1000,$D247,Transacoes!$B$3:$B1000,"C", Transacoes!$A$3:$A1000, "&lt;"&amp;EOMONTH(DATE(J$1,J$2,1),0))-SUMIFS(Transacoes!$D$3:$D1000,Transacoes!$C$3:$C1000,$D247,Transacoes!$B$3:$B1000,"V", Transacoes!$A$3:$A1000, "&lt;"&amp;EOMONTH(DATE(J$1,J$2,1),0)))*SUMIFS(Prov_Auto!$E$3:$E1000, Prov_Auto!$A$3:$A1000, $D247, Prov_Auto!$D$3:$D1000,"&gt;="&amp;DATE(J$1,J$2,1),Prov_Auto!$D$3:$D1000, "&lt;="&amp;EOMONTH(DATE(J$1,J$2,1),0)))</f>
        <v/>
      </c>
      <c r="K247" s="48" t="str">
        <f>IF($D247="","", (SUMIFS(Transacoes!$D$3:$D1000,Transacoes!$C$3:$C1000,$D247,Transacoes!$B$3:$B1000,"C", Transacoes!$A$3:$A1000, "&lt;"&amp;EOMONTH(DATE(K$1,K$2,1),0))-SUMIFS(Transacoes!$D$3:$D1000,Transacoes!$C$3:$C1000,$D247,Transacoes!$B$3:$B1000,"V", Transacoes!$A$3:$A1000, "&lt;"&amp;EOMONTH(DATE(K$1,K$2,1),0)))*SUMIFS(Prov_Auto!$E$3:$E1000, Prov_Auto!$A$3:$A1000, $D247, Prov_Auto!$D$3:$D1000,"&gt;="&amp;DATE(K$1,K$2,1),Prov_Auto!$D$3:$D1000, "&lt;="&amp;EOMONTH(DATE(K$1,K$2,1),0)))</f>
        <v/>
      </c>
      <c r="L247" s="48" t="str">
        <f>IF($D247="","", (SUMIFS(Transacoes!$D$3:$D1000,Transacoes!$C$3:$C1000,$D247,Transacoes!$B$3:$B1000,"C", Transacoes!$A$3:$A1000, "&lt;"&amp;EOMONTH(DATE(L$1,L$2,1),0))-SUMIFS(Transacoes!$D$3:$D1000,Transacoes!$C$3:$C1000,$D247,Transacoes!$B$3:$B1000,"V", Transacoes!$A$3:$A1000, "&lt;"&amp;EOMONTH(DATE(L$1,L$2,1),0)))*SUMIFS(Prov_Auto!$E$3:$E1000, Prov_Auto!$A$3:$A1000, $D247, Prov_Auto!$D$3:$D1000,"&gt;="&amp;DATE(L$1,L$2,1),Prov_Auto!$D$3:$D1000, "&lt;="&amp;EOMONTH(DATE(L$1,L$2,1),0)))</f>
        <v/>
      </c>
      <c r="M247" s="48" t="str">
        <f>IF($D247="","", (SUMIFS(Transacoes!$D$3:$D1000,Transacoes!$C$3:$C1000,$D247,Transacoes!$B$3:$B1000,"C", Transacoes!$A$3:$A1000, "&lt;"&amp;EOMONTH(DATE(M$1,M$2,1),0))-SUMIFS(Transacoes!$D$3:$D1000,Transacoes!$C$3:$C1000,$D247,Transacoes!$B$3:$B1000,"V", Transacoes!$A$3:$A1000, "&lt;"&amp;EOMONTH(DATE(M$1,M$2,1),0)))*SUMIFS(Prov_Auto!$E$3:$E1000, Prov_Auto!$A$3:$A1000, $D247, Prov_Auto!$D$3:$D1000,"&gt;="&amp;DATE(M$1,M$2,1),Prov_Auto!$D$3:$D1000, "&lt;="&amp;EOMONTH(DATE(M$1,M$2,1),0)))</f>
        <v/>
      </c>
      <c r="N247" s="48" t="str">
        <f>IF($D247="","", (SUMIFS(Transacoes!$D$3:$D1000,Transacoes!$C$3:$C1000,$D247,Transacoes!$B$3:$B1000,"C", Transacoes!$A$3:$A1000, "&lt;"&amp;EOMONTH(DATE(N$1,N$2,1),0))-SUMIFS(Transacoes!$D$3:$D1000,Transacoes!$C$3:$C1000,$D247,Transacoes!$B$3:$B1000,"V", Transacoes!$A$3:$A1000, "&lt;"&amp;EOMONTH(DATE(N$1,N$2,1),0)))*SUMIFS(Prov_Auto!$E$3:$E1000, Prov_Auto!$A$3:$A1000, $D247, Prov_Auto!$D$3:$D1000,"&gt;="&amp;DATE(N$1,N$2,1),Prov_Auto!$D$3:$D1000, "&lt;="&amp;EOMONTH(DATE(N$1,N$2,1),0)))</f>
        <v/>
      </c>
      <c r="O247" s="48" t="str">
        <f>IF($D247="","", (SUMIFS(Transacoes!$D$3:$D1000,Transacoes!$C$3:$C1000,$D247,Transacoes!$B$3:$B1000,"C", Transacoes!$A$3:$A1000, "&lt;"&amp;EOMONTH(DATE(O$1,O$2,1),0))-SUMIFS(Transacoes!$D$3:$D1000,Transacoes!$C$3:$C1000,$D247,Transacoes!$B$3:$B1000,"V", Transacoes!$A$3:$A1000, "&lt;"&amp;EOMONTH(DATE(O$1,O$2,1),0)))*SUMIFS(Prov_Auto!$E$3:$E1000, Prov_Auto!$A$3:$A1000, $D247, Prov_Auto!$D$3:$D1000,"&gt;="&amp;DATE(O$1,O$2,1),Prov_Auto!$D$3:$D1000, "&lt;="&amp;EOMONTH(DATE(O$1,O$2,1),0)))</f>
        <v/>
      </c>
      <c r="P247" s="48" t="str">
        <f>IF($D247="","", (SUMIFS(Transacoes!$D$3:$D1000,Transacoes!$C$3:$C1000,$D247,Transacoes!$B$3:$B1000,"C", Transacoes!$A$3:$A1000, "&lt;"&amp;EOMONTH(DATE(P$1,P$2,1),0))-SUMIFS(Transacoes!$D$3:$D1000,Transacoes!$C$3:$C1000,$D247,Transacoes!$B$3:$B1000,"V", Transacoes!$A$3:$A1000, "&lt;"&amp;EOMONTH(DATE(P$1,P$2,1),0)))*SUMIFS(Prov_Auto!$E$3:$E1000, Prov_Auto!$A$3:$A1000, $D247, Prov_Auto!$D$3:$D1000,"&gt;="&amp;DATE(P$1,P$2,1),Prov_Auto!$D$3:$D1000, "&lt;="&amp;EOMONTH(DATE(P$1,P$2,1),0)))</f>
        <v/>
      </c>
      <c r="Q247" s="48" t="str">
        <f>IF($D247="","", (SUMIFS(Transacoes!$D$3:$D1000,Transacoes!$C$3:$C1000,$D247,Transacoes!$B$3:$B1000,"C", Transacoes!$A$3:$A1000, "&lt;"&amp;EOMONTH(DATE(Q$1,Q$2,1),0))-SUMIFS(Transacoes!$D$3:$D1000,Transacoes!$C$3:$C1000,$D247,Transacoes!$B$3:$B1000,"V", Transacoes!$A$3:$A1000, "&lt;"&amp;EOMONTH(DATE(Q$1,Q$2,1),0)))*SUMIFS(Prov_Auto!$E$3:$E1000, Prov_Auto!$A$3:$A1000, $D247, Prov_Auto!$D$3:$D1000,"&gt;="&amp;DATE(Q$1,Q$2,1),Prov_Auto!$D$3:$D1000, "&lt;="&amp;EOMONTH(DATE(Q$1,Q$2,1),0)))</f>
        <v/>
      </c>
      <c r="R247" s="47"/>
    </row>
    <row r="248">
      <c r="A248" s="47"/>
      <c r="B248" s="47"/>
      <c r="C248" s="47"/>
      <c r="D248" s="87"/>
      <c r="E248" s="48" t="str">
        <f>IF($D248="","", (SUMIFS(Transacoes!$D$3:$D1000,Transacoes!$C$3:$C1000,$D248,Transacoes!$B$3:$B1000,"C", Transacoes!$A$3:$A1000, "&lt;"&amp;EOMONTH(DATE(E$1,E$2,1),0))-SUMIFS(Transacoes!$D$3:$D1000,Transacoes!$C$3:$C1000,$D248,Transacoes!$B$3:$B1000,"V", Transacoes!$A$3:$A1000, "&lt;"&amp;EOMONTH(DATE(E$1,E$2,1),0)))*SUMIFS(Prov_Auto!$E$3:$E1000, Prov_Auto!$A$3:$A1000, $D248, Prov_Auto!$D$3:$D1000,"&gt;="&amp;DATE(E$1,E$2,1),Prov_Auto!$D$3:$D1000, "&lt;="&amp;EOMONTH(DATE(E$1,E$2,1),0)))</f>
        <v/>
      </c>
      <c r="F248" s="48" t="str">
        <f>IF($D248="","", (SUMIFS(Transacoes!$D$3:$D1000,Transacoes!$C$3:$C1000,$D248,Transacoes!$B$3:$B1000,"C", Transacoes!$A$3:$A1000, "&lt;"&amp;EOMONTH(DATE(F$1,F$2,1),0))-SUMIFS(Transacoes!$D$3:$D1000,Transacoes!$C$3:$C1000,$D248,Transacoes!$B$3:$B1000,"V", Transacoes!$A$3:$A1000, "&lt;"&amp;EOMONTH(DATE(F$1,F$2,1),0)))*SUMIFS(Prov_Auto!$E$3:$E1000, Prov_Auto!$A$3:$A1000, $D248, Prov_Auto!$D$3:$D1000,"&gt;="&amp;DATE(F$1,F$2,1),Prov_Auto!$D$3:$D1000, "&lt;="&amp;EOMONTH(DATE(F$1,F$2,1),0)))</f>
        <v/>
      </c>
      <c r="G248" s="48" t="str">
        <f>IF($D248="","", (SUMIFS(Transacoes!$D$3:$D1000,Transacoes!$C$3:$C1000,$D248,Transacoes!$B$3:$B1000,"C", Transacoes!$A$3:$A1000, "&lt;"&amp;EOMONTH(DATE(G$1,G$2,1),0))-SUMIFS(Transacoes!$D$3:$D1000,Transacoes!$C$3:$C1000,$D248,Transacoes!$B$3:$B1000,"V", Transacoes!$A$3:$A1000, "&lt;"&amp;EOMONTH(DATE(G$1,G$2,1),0)))*SUMIFS(Prov_Auto!$E$3:$E1000, Prov_Auto!$A$3:$A1000, $D248, Prov_Auto!$D$3:$D1000,"&gt;="&amp;DATE(G$1,G$2,1),Prov_Auto!$D$3:$D1000, "&lt;="&amp;EOMONTH(DATE(G$1,G$2,1),0)))</f>
        <v/>
      </c>
      <c r="H248" s="48" t="str">
        <f>IF($D248="","", (SUMIFS(Transacoes!$D$3:$D1000,Transacoes!$C$3:$C1000,$D248,Transacoes!$B$3:$B1000,"C", Transacoes!$A$3:$A1000, "&lt;"&amp;EOMONTH(DATE(H$1,H$2,1),0))-SUMIFS(Transacoes!$D$3:$D1000,Transacoes!$C$3:$C1000,$D248,Transacoes!$B$3:$B1000,"V", Transacoes!$A$3:$A1000, "&lt;"&amp;EOMONTH(DATE(H$1,H$2,1),0)))*SUMIFS(Prov_Auto!$E$3:$E1000, Prov_Auto!$A$3:$A1000, $D248, Prov_Auto!$D$3:$D1000,"&gt;="&amp;DATE(H$1,H$2,1),Prov_Auto!$D$3:$D1000, "&lt;="&amp;EOMONTH(DATE(H$1,H$2,1),0)))</f>
        <v/>
      </c>
      <c r="I248" s="48" t="str">
        <f>IF($D248="","", (SUMIFS(Transacoes!$D$3:$D1000,Transacoes!$C$3:$C1000,$D248,Transacoes!$B$3:$B1000,"C", Transacoes!$A$3:$A1000, "&lt;"&amp;EOMONTH(DATE(I$1,I$2,1),0))-SUMIFS(Transacoes!$D$3:$D1000,Transacoes!$C$3:$C1000,$D248,Transacoes!$B$3:$B1000,"V", Transacoes!$A$3:$A1000, "&lt;"&amp;EOMONTH(DATE(I$1,I$2,1),0)))*SUMIFS(Prov_Auto!$E$3:$E1000, Prov_Auto!$A$3:$A1000, $D248, Prov_Auto!$D$3:$D1000,"&gt;="&amp;DATE(I$1,I$2,1),Prov_Auto!$D$3:$D1000, "&lt;="&amp;EOMONTH(DATE(I$1,I$2,1),0)))</f>
        <v/>
      </c>
      <c r="J248" s="48" t="str">
        <f>IF($D248="","", (SUMIFS(Transacoes!$D$3:$D1000,Transacoes!$C$3:$C1000,$D248,Transacoes!$B$3:$B1000,"C", Transacoes!$A$3:$A1000, "&lt;"&amp;EOMONTH(DATE(J$1,J$2,1),0))-SUMIFS(Transacoes!$D$3:$D1000,Transacoes!$C$3:$C1000,$D248,Transacoes!$B$3:$B1000,"V", Transacoes!$A$3:$A1000, "&lt;"&amp;EOMONTH(DATE(J$1,J$2,1),0)))*SUMIFS(Prov_Auto!$E$3:$E1000, Prov_Auto!$A$3:$A1000, $D248, Prov_Auto!$D$3:$D1000,"&gt;="&amp;DATE(J$1,J$2,1),Prov_Auto!$D$3:$D1000, "&lt;="&amp;EOMONTH(DATE(J$1,J$2,1),0)))</f>
        <v/>
      </c>
      <c r="K248" s="48" t="str">
        <f>IF($D248="","", (SUMIFS(Transacoes!$D$3:$D1000,Transacoes!$C$3:$C1000,$D248,Transacoes!$B$3:$B1000,"C", Transacoes!$A$3:$A1000, "&lt;"&amp;EOMONTH(DATE(K$1,K$2,1),0))-SUMIFS(Transacoes!$D$3:$D1000,Transacoes!$C$3:$C1000,$D248,Transacoes!$B$3:$B1000,"V", Transacoes!$A$3:$A1000, "&lt;"&amp;EOMONTH(DATE(K$1,K$2,1),0)))*SUMIFS(Prov_Auto!$E$3:$E1000, Prov_Auto!$A$3:$A1000, $D248, Prov_Auto!$D$3:$D1000,"&gt;="&amp;DATE(K$1,K$2,1),Prov_Auto!$D$3:$D1000, "&lt;="&amp;EOMONTH(DATE(K$1,K$2,1),0)))</f>
        <v/>
      </c>
      <c r="L248" s="48" t="str">
        <f>IF($D248="","", (SUMIFS(Transacoes!$D$3:$D1000,Transacoes!$C$3:$C1000,$D248,Transacoes!$B$3:$B1000,"C", Transacoes!$A$3:$A1000, "&lt;"&amp;EOMONTH(DATE(L$1,L$2,1),0))-SUMIFS(Transacoes!$D$3:$D1000,Transacoes!$C$3:$C1000,$D248,Transacoes!$B$3:$B1000,"V", Transacoes!$A$3:$A1000, "&lt;"&amp;EOMONTH(DATE(L$1,L$2,1),0)))*SUMIFS(Prov_Auto!$E$3:$E1000, Prov_Auto!$A$3:$A1000, $D248, Prov_Auto!$D$3:$D1000,"&gt;="&amp;DATE(L$1,L$2,1),Prov_Auto!$D$3:$D1000, "&lt;="&amp;EOMONTH(DATE(L$1,L$2,1),0)))</f>
        <v/>
      </c>
      <c r="M248" s="48" t="str">
        <f>IF($D248="","", (SUMIFS(Transacoes!$D$3:$D1000,Transacoes!$C$3:$C1000,$D248,Transacoes!$B$3:$B1000,"C", Transacoes!$A$3:$A1000, "&lt;"&amp;EOMONTH(DATE(M$1,M$2,1),0))-SUMIFS(Transacoes!$D$3:$D1000,Transacoes!$C$3:$C1000,$D248,Transacoes!$B$3:$B1000,"V", Transacoes!$A$3:$A1000, "&lt;"&amp;EOMONTH(DATE(M$1,M$2,1),0)))*SUMIFS(Prov_Auto!$E$3:$E1000, Prov_Auto!$A$3:$A1000, $D248, Prov_Auto!$D$3:$D1000,"&gt;="&amp;DATE(M$1,M$2,1),Prov_Auto!$D$3:$D1000, "&lt;="&amp;EOMONTH(DATE(M$1,M$2,1),0)))</f>
        <v/>
      </c>
      <c r="N248" s="48" t="str">
        <f>IF($D248="","", (SUMIFS(Transacoes!$D$3:$D1000,Transacoes!$C$3:$C1000,$D248,Transacoes!$B$3:$B1000,"C", Transacoes!$A$3:$A1000, "&lt;"&amp;EOMONTH(DATE(N$1,N$2,1),0))-SUMIFS(Transacoes!$D$3:$D1000,Transacoes!$C$3:$C1000,$D248,Transacoes!$B$3:$B1000,"V", Transacoes!$A$3:$A1000, "&lt;"&amp;EOMONTH(DATE(N$1,N$2,1),0)))*SUMIFS(Prov_Auto!$E$3:$E1000, Prov_Auto!$A$3:$A1000, $D248, Prov_Auto!$D$3:$D1000,"&gt;="&amp;DATE(N$1,N$2,1),Prov_Auto!$D$3:$D1000, "&lt;="&amp;EOMONTH(DATE(N$1,N$2,1),0)))</f>
        <v/>
      </c>
      <c r="O248" s="48" t="str">
        <f>IF($D248="","", (SUMIFS(Transacoes!$D$3:$D1000,Transacoes!$C$3:$C1000,$D248,Transacoes!$B$3:$B1000,"C", Transacoes!$A$3:$A1000, "&lt;"&amp;EOMONTH(DATE(O$1,O$2,1),0))-SUMIFS(Transacoes!$D$3:$D1000,Transacoes!$C$3:$C1000,$D248,Transacoes!$B$3:$B1000,"V", Transacoes!$A$3:$A1000, "&lt;"&amp;EOMONTH(DATE(O$1,O$2,1),0)))*SUMIFS(Prov_Auto!$E$3:$E1000, Prov_Auto!$A$3:$A1000, $D248, Prov_Auto!$D$3:$D1000,"&gt;="&amp;DATE(O$1,O$2,1),Prov_Auto!$D$3:$D1000, "&lt;="&amp;EOMONTH(DATE(O$1,O$2,1),0)))</f>
        <v/>
      </c>
      <c r="P248" s="48" t="str">
        <f>IF($D248="","", (SUMIFS(Transacoes!$D$3:$D1000,Transacoes!$C$3:$C1000,$D248,Transacoes!$B$3:$B1000,"C", Transacoes!$A$3:$A1000, "&lt;"&amp;EOMONTH(DATE(P$1,P$2,1),0))-SUMIFS(Transacoes!$D$3:$D1000,Transacoes!$C$3:$C1000,$D248,Transacoes!$B$3:$B1000,"V", Transacoes!$A$3:$A1000, "&lt;"&amp;EOMONTH(DATE(P$1,P$2,1),0)))*SUMIFS(Prov_Auto!$E$3:$E1000, Prov_Auto!$A$3:$A1000, $D248, Prov_Auto!$D$3:$D1000,"&gt;="&amp;DATE(P$1,P$2,1),Prov_Auto!$D$3:$D1000, "&lt;="&amp;EOMONTH(DATE(P$1,P$2,1),0)))</f>
        <v/>
      </c>
      <c r="Q248" s="48" t="str">
        <f>IF($D248="","", (SUMIFS(Transacoes!$D$3:$D1000,Transacoes!$C$3:$C1000,$D248,Transacoes!$B$3:$B1000,"C", Transacoes!$A$3:$A1000, "&lt;"&amp;EOMONTH(DATE(Q$1,Q$2,1),0))-SUMIFS(Transacoes!$D$3:$D1000,Transacoes!$C$3:$C1000,$D248,Transacoes!$B$3:$B1000,"V", Transacoes!$A$3:$A1000, "&lt;"&amp;EOMONTH(DATE(Q$1,Q$2,1),0)))*SUMIFS(Prov_Auto!$E$3:$E1000, Prov_Auto!$A$3:$A1000, $D248, Prov_Auto!$D$3:$D1000,"&gt;="&amp;DATE(Q$1,Q$2,1),Prov_Auto!$D$3:$D1000, "&lt;="&amp;EOMONTH(DATE(Q$1,Q$2,1),0)))</f>
        <v/>
      </c>
      <c r="R248" s="47"/>
    </row>
    <row r="249">
      <c r="A249" s="47"/>
      <c r="B249" s="47"/>
      <c r="C249" s="47"/>
      <c r="D249" s="87"/>
      <c r="E249" s="48" t="str">
        <f>IF($D249="","", (SUMIFS(Transacoes!$D$3:$D1000,Transacoes!$C$3:$C1000,$D249,Transacoes!$B$3:$B1000,"C", Transacoes!$A$3:$A1000, "&lt;"&amp;EOMONTH(DATE(E$1,E$2,1),0))-SUMIFS(Transacoes!$D$3:$D1000,Transacoes!$C$3:$C1000,$D249,Transacoes!$B$3:$B1000,"V", Transacoes!$A$3:$A1000, "&lt;"&amp;EOMONTH(DATE(E$1,E$2,1),0)))*SUMIFS(Prov_Auto!$E$3:$E1000, Prov_Auto!$A$3:$A1000, $D249, Prov_Auto!$D$3:$D1000,"&gt;="&amp;DATE(E$1,E$2,1),Prov_Auto!$D$3:$D1000, "&lt;="&amp;EOMONTH(DATE(E$1,E$2,1),0)))</f>
        <v/>
      </c>
      <c r="F249" s="48" t="str">
        <f>IF($D249="","", (SUMIFS(Transacoes!$D$3:$D1000,Transacoes!$C$3:$C1000,$D249,Transacoes!$B$3:$B1000,"C", Transacoes!$A$3:$A1000, "&lt;"&amp;EOMONTH(DATE(F$1,F$2,1),0))-SUMIFS(Transacoes!$D$3:$D1000,Transacoes!$C$3:$C1000,$D249,Transacoes!$B$3:$B1000,"V", Transacoes!$A$3:$A1000, "&lt;"&amp;EOMONTH(DATE(F$1,F$2,1),0)))*SUMIFS(Prov_Auto!$E$3:$E1000, Prov_Auto!$A$3:$A1000, $D249, Prov_Auto!$D$3:$D1000,"&gt;="&amp;DATE(F$1,F$2,1),Prov_Auto!$D$3:$D1000, "&lt;="&amp;EOMONTH(DATE(F$1,F$2,1),0)))</f>
        <v/>
      </c>
      <c r="G249" s="48" t="str">
        <f>IF($D249="","", (SUMIFS(Transacoes!$D$3:$D1000,Transacoes!$C$3:$C1000,$D249,Transacoes!$B$3:$B1000,"C", Transacoes!$A$3:$A1000, "&lt;"&amp;EOMONTH(DATE(G$1,G$2,1),0))-SUMIFS(Transacoes!$D$3:$D1000,Transacoes!$C$3:$C1000,$D249,Transacoes!$B$3:$B1000,"V", Transacoes!$A$3:$A1000, "&lt;"&amp;EOMONTH(DATE(G$1,G$2,1),0)))*SUMIFS(Prov_Auto!$E$3:$E1000, Prov_Auto!$A$3:$A1000, $D249, Prov_Auto!$D$3:$D1000,"&gt;="&amp;DATE(G$1,G$2,1),Prov_Auto!$D$3:$D1000, "&lt;="&amp;EOMONTH(DATE(G$1,G$2,1),0)))</f>
        <v/>
      </c>
      <c r="H249" s="48" t="str">
        <f>IF($D249="","", (SUMIFS(Transacoes!$D$3:$D1000,Transacoes!$C$3:$C1000,$D249,Transacoes!$B$3:$B1000,"C", Transacoes!$A$3:$A1000, "&lt;"&amp;EOMONTH(DATE(H$1,H$2,1),0))-SUMIFS(Transacoes!$D$3:$D1000,Transacoes!$C$3:$C1000,$D249,Transacoes!$B$3:$B1000,"V", Transacoes!$A$3:$A1000, "&lt;"&amp;EOMONTH(DATE(H$1,H$2,1),0)))*SUMIFS(Prov_Auto!$E$3:$E1000, Prov_Auto!$A$3:$A1000, $D249, Prov_Auto!$D$3:$D1000,"&gt;="&amp;DATE(H$1,H$2,1),Prov_Auto!$D$3:$D1000, "&lt;="&amp;EOMONTH(DATE(H$1,H$2,1),0)))</f>
        <v/>
      </c>
      <c r="I249" s="48" t="str">
        <f>IF($D249="","", (SUMIFS(Transacoes!$D$3:$D1000,Transacoes!$C$3:$C1000,$D249,Transacoes!$B$3:$B1000,"C", Transacoes!$A$3:$A1000, "&lt;"&amp;EOMONTH(DATE(I$1,I$2,1),0))-SUMIFS(Transacoes!$D$3:$D1000,Transacoes!$C$3:$C1000,$D249,Transacoes!$B$3:$B1000,"V", Transacoes!$A$3:$A1000, "&lt;"&amp;EOMONTH(DATE(I$1,I$2,1),0)))*SUMIFS(Prov_Auto!$E$3:$E1000, Prov_Auto!$A$3:$A1000, $D249, Prov_Auto!$D$3:$D1000,"&gt;="&amp;DATE(I$1,I$2,1),Prov_Auto!$D$3:$D1000, "&lt;="&amp;EOMONTH(DATE(I$1,I$2,1),0)))</f>
        <v/>
      </c>
      <c r="J249" s="48" t="str">
        <f>IF($D249="","", (SUMIFS(Transacoes!$D$3:$D1000,Transacoes!$C$3:$C1000,$D249,Transacoes!$B$3:$B1000,"C", Transacoes!$A$3:$A1000, "&lt;"&amp;EOMONTH(DATE(J$1,J$2,1),0))-SUMIFS(Transacoes!$D$3:$D1000,Transacoes!$C$3:$C1000,$D249,Transacoes!$B$3:$B1000,"V", Transacoes!$A$3:$A1000, "&lt;"&amp;EOMONTH(DATE(J$1,J$2,1),0)))*SUMIFS(Prov_Auto!$E$3:$E1000, Prov_Auto!$A$3:$A1000, $D249, Prov_Auto!$D$3:$D1000,"&gt;="&amp;DATE(J$1,J$2,1),Prov_Auto!$D$3:$D1000, "&lt;="&amp;EOMONTH(DATE(J$1,J$2,1),0)))</f>
        <v/>
      </c>
      <c r="K249" s="48" t="str">
        <f>IF($D249="","", (SUMIFS(Transacoes!$D$3:$D1000,Transacoes!$C$3:$C1000,$D249,Transacoes!$B$3:$B1000,"C", Transacoes!$A$3:$A1000, "&lt;"&amp;EOMONTH(DATE(K$1,K$2,1),0))-SUMIFS(Transacoes!$D$3:$D1000,Transacoes!$C$3:$C1000,$D249,Transacoes!$B$3:$B1000,"V", Transacoes!$A$3:$A1000, "&lt;"&amp;EOMONTH(DATE(K$1,K$2,1),0)))*SUMIFS(Prov_Auto!$E$3:$E1000, Prov_Auto!$A$3:$A1000, $D249, Prov_Auto!$D$3:$D1000,"&gt;="&amp;DATE(K$1,K$2,1),Prov_Auto!$D$3:$D1000, "&lt;="&amp;EOMONTH(DATE(K$1,K$2,1),0)))</f>
        <v/>
      </c>
      <c r="L249" s="48" t="str">
        <f>IF($D249="","", (SUMIFS(Transacoes!$D$3:$D1000,Transacoes!$C$3:$C1000,$D249,Transacoes!$B$3:$B1000,"C", Transacoes!$A$3:$A1000, "&lt;"&amp;EOMONTH(DATE(L$1,L$2,1),0))-SUMIFS(Transacoes!$D$3:$D1000,Transacoes!$C$3:$C1000,$D249,Transacoes!$B$3:$B1000,"V", Transacoes!$A$3:$A1000, "&lt;"&amp;EOMONTH(DATE(L$1,L$2,1),0)))*SUMIFS(Prov_Auto!$E$3:$E1000, Prov_Auto!$A$3:$A1000, $D249, Prov_Auto!$D$3:$D1000,"&gt;="&amp;DATE(L$1,L$2,1),Prov_Auto!$D$3:$D1000, "&lt;="&amp;EOMONTH(DATE(L$1,L$2,1),0)))</f>
        <v/>
      </c>
      <c r="M249" s="48" t="str">
        <f>IF($D249="","", (SUMIFS(Transacoes!$D$3:$D1000,Transacoes!$C$3:$C1000,$D249,Transacoes!$B$3:$B1000,"C", Transacoes!$A$3:$A1000, "&lt;"&amp;EOMONTH(DATE(M$1,M$2,1),0))-SUMIFS(Transacoes!$D$3:$D1000,Transacoes!$C$3:$C1000,$D249,Transacoes!$B$3:$B1000,"V", Transacoes!$A$3:$A1000, "&lt;"&amp;EOMONTH(DATE(M$1,M$2,1),0)))*SUMIFS(Prov_Auto!$E$3:$E1000, Prov_Auto!$A$3:$A1000, $D249, Prov_Auto!$D$3:$D1000,"&gt;="&amp;DATE(M$1,M$2,1),Prov_Auto!$D$3:$D1000, "&lt;="&amp;EOMONTH(DATE(M$1,M$2,1),0)))</f>
        <v/>
      </c>
      <c r="N249" s="48" t="str">
        <f>IF($D249="","", (SUMIFS(Transacoes!$D$3:$D1000,Transacoes!$C$3:$C1000,$D249,Transacoes!$B$3:$B1000,"C", Transacoes!$A$3:$A1000, "&lt;"&amp;EOMONTH(DATE(N$1,N$2,1),0))-SUMIFS(Transacoes!$D$3:$D1000,Transacoes!$C$3:$C1000,$D249,Transacoes!$B$3:$B1000,"V", Transacoes!$A$3:$A1000, "&lt;"&amp;EOMONTH(DATE(N$1,N$2,1),0)))*SUMIFS(Prov_Auto!$E$3:$E1000, Prov_Auto!$A$3:$A1000, $D249, Prov_Auto!$D$3:$D1000,"&gt;="&amp;DATE(N$1,N$2,1),Prov_Auto!$D$3:$D1000, "&lt;="&amp;EOMONTH(DATE(N$1,N$2,1),0)))</f>
        <v/>
      </c>
      <c r="O249" s="48" t="str">
        <f>IF($D249="","", (SUMIFS(Transacoes!$D$3:$D1000,Transacoes!$C$3:$C1000,$D249,Transacoes!$B$3:$B1000,"C", Transacoes!$A$3:$A1000, "&lt;"&amp;EOMONTH(DATE(O$1,O$2,1),0))-SUMIFS(Transacoes!$D$3:$D1000,Transacoes!$C$3:$C1000,$D249,Transacoes!$B$3:$B1000,"V", Transacoes!$A$3:$A1000, "&lt;"&amp;EOMONTH(DATE(O$1,O$2,1),0)))*SUMIFS(Prov_Auto!$E$3:$E1000, Prov_Auto!$A$3:$A1000, $D249, Prov_Auto!$D$3:$D1000,"&gt;="&amp;DATE(O$1,O$2,1),Prov_Auto!$D$3:$D1000, "&lt;="&amp;EOMONTH(DATE(O$1,O$2,1),0)))</f>
        <v/>
      </c>
      <c r="P249" s="48" t="str">
        <f>IF($D249="","", (SUMIFS(Transacoes!$D$3:$D1000,Transacoes!$C$3:$C1000,$D249,Transacoes!$B$3:$B1000,"C", Transacoes!$A$3:$A1000, "&lt;"&amp;EOMONTH(DATE(P$1,P$2,1),0))-SUMIFS(Transacoes!$D$3:$D1000,Transacoes!$C$3:$C1000,$D249,Transacoes!$B$3:$B1000,"V", Transacoes!$A$3:$A1000, "&lt;"&amp;EOMONTH(DATE(P$1,P$2,1),0)))*SUMIFS(Prov_Auto!$E$3:$E1000, Prov_Auto!$A$3:$A1000, $D249, Prov_Auto!$D$3:$D1000,"&gt;="&amp;DATE(P$1,P$2,1),Prov_Auto!$D$3:$D1000, "&lt;="&amp;EOMONTH(DATE(P$1,P$2,1),0)))</f>
        <v/>
      </c>
      <c r="Q249" s="48" t="str">
        <f>IF($D249="","", (SUMIFS(Transacoes!$D$3:$D1000,Transacoes!$C$3:$C1000,$D249,Transacoes!$B$3:$B1000,"C", Transacoes!$A$3:$A1000, "&lt;"&amp;EOMONTH(DATE(Q$1,Q$2,1),0))-SUMIFS(Transacoes!$D$3:$D1000,Transacoes!$C$3:$C1000,$D249,Transacoes!$B$3:$B1000,"V", Transacoes!$A$3:$A1000, "&lt;"&amp;EOMONTH(DATE(Q$1,Q$2,1),0)))*SUMIFS(Prov_Auto!$E$3:$E1000, Prov_Auto!$A$3:$A1000, $D249, Prov_Auto!$D$3:$D1000,"&gt;="&amp;DATE(Q$1,Q$2,1),Prov_Auto!$D$3:$D1000, "&lt;="&amp;EOMONTH(DATE(Q$1,Q$2,1),0)))</f>
        <v/>
      </c>
      <c r="R249" s="47"/>
    </row>
    <row r="250">
      <c r="A250" s="47"/>
      <c r="B250" s="47"/>
      <c r="C250" s="47"/>
      <c r="D250" s="87"/>
      <c r="E250" s="48" t="str">
        <f>IF($D250="","", (SUMIFS(Transacoes!$D$3:$D1000,Transacoes!$C$3:$C1000,$D250,Transacoes!$B$3:$B1000,"C", Transacoes!$A$3:$A1000, "&lt;"&amp;EOMONTH(DATE(E$1,E$2,1),0))-SUMIFS(Transacoes!$D$3:$D1000,Transacoes!$C$3:$C1000,$D250,Transacoes!$B$3:$B1000,"V", Transacoes!$A$3:$A1000, "&lt;"&amp;EOMONTH(DATE(E$1,E$2,1),0)))*SUMIFS(Prov_Auto!$E$3:$E1000, Prov_Auto!$A$3:$A1000, $D250, Prov_Auto!$D$3:$D1000,"&gt;="&amp;DATE(E$1,E$2,1),Prov_Auto!$D$3:$D1000, "&lt;="&amp;EOMONTH(DATE(E$1,E$2,1),0)))</f>
        <v/>
      </c>
      <c r="F250" s="48" t="str">
        <f>IF($D250="","", (SUMIFS(Transacoes!$D$3:$D1000,Transacoes!$C$3:$C1000,$D250,Transacoes!$B$3:$B1000,"C", Transacoes!$A$3:$A1000, "&lt;"&amp;EOMONTH(DATE(F$1,F$2,1),0))-SUMIFS(Transacoes!$D$3:$D1000,Transacoes!$C$3:$C1000,$D250,Transacoes!$B$3:$B1000,"V", Transacoes!$A$3:$A1000, "&lt;"&amp;EOMONTH(DATE(F$1,F$2,1),0)))*SUMIFS(Prov_Auto!$E$3:$E1000, Prov_Auto!$A$3:$A1000, $D250, Prov_Auto!$D$3:$D1000,"&gt;="&amp;DATE(F$1,F$2,1),Prov_Auto!$D$3:$D1000, "&lt;="&amp;EOMONTH(DATE(F$1,F$2,1),0)))</f>
        <v/>
      </c>
      <c r="G250" s="48" t="str">
        <f>IF($D250="","", (SUMIFS(Transacoes!$D$3:$D1000,Transacoes!$C$3:$C1000,$D250,Transacoes!$B$3:$B1000,"C", Transacoes!$A$3:$A1000, "&lt;"&amp;EOMONTH(DATE(G$1,G$2,1),0))-SUMIFS(Transacoes!$D$3:$D1000,Transacoes!$C$3:$C1000,$D250,Transacoes!$B$3:$B1000,"V", Transacoes!$A$3:$A1000, "&lt;"&amp;EOMONTH(DATE(G$1,G$2,1),0)))*SUMIFS(Prov_Auto!$E$3:$E1000, Prov_Auto!$A$3:$A1000, $D250, Prov_Auto!$D$3:$D1000,"&gt;="&amp;DATE(G$1,G$2,1),Prov_Auto!$D$3:$D1000, "&lt;="&amp;EOMONTH(DATE(G$1,G$2,1),0)))</f>
        <v/>
      </c>
      <c r="H250" s="48" t="str">
        <f>IF($D250="","", (SUMIFS(Transacoes!$D$3:$D1000,Transacoes!$C$3:$C1000,$D250,Transacoes!$B$3:$B1000,"C", Transacoes!$A$3:$A1000, "&lt;"&amp;EOMONTH(DATE(H$1,H$2,1),0))-SUMIFS(Transacoes!$D$3:$D1000,Transacoes!$C$3:$C1000,$D250,Transacoes!$B$3:$B1000,"V", Transacoes!$A$3:$A1000, "&lt;"&amp;EOMONTH(DATE(H$1,H$2,1),0)))*SUMIFS(Prov_Auto!$E$3:$E1000, Prov_Auto!$A$3:$A1000, $D250, Prov_Auto!$D$3:$D1000,"&gt;="&amp;DATE(H$1,H$2,1),Prov_Auto!$D$3:$D1000, "&lt;="&amp;EOMONTH(DATE(H$1,H$2,1),0)))</f>
        <v/>
      </c>
      <c r="I250" s="48" t="str">
        <f>IF($D250="","", (SUMIFS(Transacoes!$D$3:$D1000,Transacoes!$C$3:$C1000,$D250,Transacoes!$B$3:$B1000,"C", Transacoes!$A$3:$A1000, "&lt;"&amp;EOMONTH(DATE(I$1,I$2,1),0))-SUMIFS(Transacoes!$D$3:$D1000,Transacoes!$C$3:$C1000,$D250,Transacoes!$B$3:$B1000,"V", Transacoes!$A$3:$A1000, "&lt;"&amp;EOMONTH(DATE(I$1,I$2,1),0)))*SUMIFS(Prov_Auto!$E$3:$E1000, Prov_Auto!$A$3:$A1000, $D250, Prov_Auto!$D$3:$D1000,"&gt;="&amp;DATE(I$1,I$2,1),Prov_Auto!$D$3:$D1000, "&lt;="&amp;EOMONTH(DATE(I$1,I$2,1),0)))</f>
        <v/>
      </c>
      <c r="J250" s="48" t="str">
        <f>IF($D250="","", (SUMIFS(Transacoes!$D$3:$D1000,Transacoes!$C$3:$C1000,$D250,Transacoes!$B$3:$B1000,"C", Transacoes!$A$3:$A1000, "&lt;"&amp;EOMONTH(DATE(J$1,J$2,1),0))-SUMIFS(Transacoes!$D$3:$D1000,Transacoes!$C$3:$C1000,$D250,Transacoes!$B$3:$B1000,"V", Transacoes!$A$3:$A1000, "&lt;"&amp;EOMONTH(DATE(J$1,J$2,1),0)))*SUMIFS(Prov_Auto!$E$3:$E1000, Prov_Auto!$A$3:$A1000, $D250, Prov_Auto!$D$3:$D1000,"&gt;="&amp;DATE(J$1,J$2,1),Prov_Auto!$D$3:$D1000, "&lt;="&amp;EOMONTH(DATE(J$1,J$2,1),0)))</f>
        <v/>
      </c>
      <c r="K250" s="48" t="str">
        <f>IF($D250="","", (SUMIFS(Transacoes!$D$3:$D1000,Transacoes!$C$3:$C1000,$D250,Transacoes!$B$3:$B1000,"C", Transacoes!$A$3:$A1000, "&lt;"&amp;EOMONTH(DATE(K$1,K$2,1),0))-SUMIFS(Transacoes!$D$3:$D1000,Transacoes!$C$3:$C1000,$D250,Transacoes!$B$3:$B1000,"V", Transacoes!$A$3:$A1000, "&lt;"&amp;EOMONTH(DATE(K$1,K$2,1),0)))*SUMIFS(Prov_Auto!$E$3:$E1000, Prov_Auto!$A$3:$A1000, $D250, Prov_Auto!$D$3:$D1000,"&gt;="&amp;DATE(K$1,K$2,1),Prov_Auto!$D$3:$D1000, "&lt;="&amp;EOMONTH(DATE(K$1,K$2,1),0)))</f>
        <v/>
      </c>
      <c r="L250" s="48" t="str">
        <f>IF($D250="","", (SUMIFS(Transacoes!$D$3:$D1000,Transacoes!$C$3:$C1000,$D250,Transacoes!$B$3:$B1000,"C", Transacoes!$A$3:$A1000, "&lt;"&amp;EOMONTH(DATE(L$1,L$2,1),0))-SUMIFS(Transacoes!$D$3:$D1000,Transacoes!$C$3:$C1000,$D250,Transacoes!$B$3:$B1000,"V", Transacoes!$A$3:$A1000, "&lt;"&amp;EOMONTH(DATE(L$1,L$2,1),0)))*SUMIFS(Prov_Auto!$E$3:$E1000, Prov_Auto!$A$3:$A1000, $D250, Prov_Auto!$D$3:$D1000,"&gt;="&amp;DATE(L$1,L$2,1),Prov_Auto!$D$3:$D1000, "&lt;="&amp;EOMONTH(DATE(L$1,L$2,1),0)))</f>
        <v/>
      </c>
      <c r="M250" s="48" t="str">
        <f>IF($D250="","", (SUMIFS(Transacoes!$D$3:$D1000,Transacoes!$C$3:$C1000,$D250,Transacoes!$B$3:$B1000,"C", Transacoes!$A$3:$A1000, "&lt;"&amp;EOMONTH(DATE(M$1,M$2,1),0))-SUMIFS(Transacoes!$D$3:$D1000,Transacoes!$C$3:$C1000,$D250,Transacoes!$B$3:$B1000,"V", Transacoes!$A$3:$A1000, "&lt;"&amp;EOMONTH(DATE(M$1,M$2,1),0)))*SUMIFS(Prov_Auto!$E$3:$E1000, Prov_Auto!$A$3:$A1000, $D250, Prov_Auto!$D$3:$D1000,"&gt;="&amp;DATE(M$1,M$2,1),Prov_Auto!$D$3:$D1000, "&lt;="&amp;EOMONTH(DATE(M$1,M$2,1),0)))</f>
        <v/>
      </c>
      <c r="N250" s="48" t="str">
        <f>IF($D250="","", (SUMIFS(Transacoes!$D$3:$D1000,Transacoes!$C$3:$C1000,$D250,Transacoes!$B$3:$B1000,"C", Transacoes!$A$3:$A1000, "&lt;"&amp;EOMONTH(DATE(N$1,N$2,1),0))-SUMIFS(Transacoes!$D$3:$D1000,Transacoes!$C$3:$C1000,$D250,Transacoes!$B$3:$B1000,"V", Transacoes!$A$3:$A1000, "&lt;"&amp;EOMONTH(DATE(N$1,N$2,1),0)))*SUMIFS(Prov_Auto!$E$3:$E1000, Prov_Auto!$A$3:$A1000, $D250, Prov_Auto!$D$3:$D1000,"&gt;="&amp;DATE(N$1,N$2,1),Prov_Auto!$D$3:$D1000, "&lt;="&amp;EOMONTH(DATE(N$1,N$2,1),0)))</f>
        <v/>
      </c>
      <c r="O250" s="48" t="str">
        <f>IF($D250="","", (SUMIFS(Transacoes!$D$3:$D1000,Transacoes!$C$3:$C1000,$D250,Transacoes!$B$3:$B1000,"C", Transacoes!$A$3:$A1000, "&lt;"&amp;EOMONTH(DATE(O$1,O$2,1),0))-SUMIFS(Transacoes!$D$3:$D1000,Transacoes!$C$3:$C1000,$D250,Transacoes!$B$3:$B1000,"V", Transacoes!$A$3:$A1000, "&lt;"&amp;EOMONTH(DATE(O$1,O$2,1),0)))*SUMIFS(Prov_Auto!$E$3:$E1000, Prov_Auto!$A$3:$A1000, $D250, Prov_Auto!$D$3:$D1000,"&gt;="&amp;DATE(O$1,O$2,1),Prov_Auto!$D$3:$D1000, "&lt;="&amp;EOMONTH(DATE(O$1,O$2,1),0)))</f>
        <v/>
      </c>
      <c r="P250" s="48" t="str">
        <f>IF($D250="","", (SUMIFS(Transacoes!$D$3:$D1000,Transacoes!$C$3:$C1000,$D250,Transacoes!$B$3:$B1000,"C", Transacoes!$A$3:$A1000, "&lt;"&amp;EOMONTH(DATE(P$1,P$2,1),0))-SUMIFS(Transacoes!$D$3:$D1000,Transacoes!$C$3:$C1000,$D250,Transacoes!$B$3:$B1000,"V", Transacoes!$A$3:$A1000, "&lt;"&amp;EOMONTH(DATE(P$1,P$2,1),0)))*SUMIFS(Prov_Auto!$E$3:$E1000, Prov_Auto!$A$3:$A1000, $D250, Prov_Auto!$D$3:$D1000,"&gt;="&amp;DATE(P$1,P$2,1),Prov_Auto!$D$3:$D1000, "&lt;="&amp;EOMONTH(DATE(P$1,P$2,1),0)))</f>
        <v/>
      </c>
      <c r="Q250" s="48" t="str">
        <f>IF($D250="","", (SUMIFS(Transacoes!$D$3:$D1000,Transacoes!$C$3:$C1000,$D250,Transacoes!$B$3:$B1000,"C", Transacoes!$A$3:$A1000, "&lt;"&amp;EOMONTH(DATE(Q$1,Q$2,1),0))-SUMIFS(Transacoes!$D$3:$D1000,Transacoes!$C$3:$C1000,$D250,Transacoes!$B$3:$B1000,"V", Transacoes!$A$3:$A1000, "&lt;"&amp;EOMONTH(DATE(Q$1,Q$2,1),0)))*SUMIFS(Prov_Auto!$E$3:$E1000, Prov_Auto!$A$3:$A1000, $D250, Prov_Auto!$D$3:$D1000,"&gt;="&amp;DATE(Q$1,Q$2,1),Prov_Auto!$D$3:$D1000, "&lt;="&amp;EOMONTH(DATE(Q$1,Q$2,1),0)))</f>
        <v/>
      </c>
      <c r="R250" s="47"/>
    </row>
    <row r="251">
      <c r="A251" s="47"/>
      <c r="B251" s="47"/>
      <c r="C251" s="47"/>
      <c r="D251" s="87"/>
      <c r="E251" s="48" t="str">
        <f>IF($D251="","", (SUMIFS(Transacoes!$D$3:$D1000,Transacoes!$C$3:$C1000,$D251,Transacoes!$B$3:$B1000,"C", Transacoes!$A$3:$A1000, "&lt;"&amp;EOMONTH(DATE(E$1,E$2,1),0))-SUMIFS(Transacoes!$D$3:$D1000,Transacoes!$C$3:$C1000,$D251,Transacoes!$B$3:$B1000,"V", Transacoes!$A$3:$A1000, "&lt;"&amp;EOMONTH(DATE(E$1,E$2,1),0)))*SUMIFS(Prov_Auto!$E$3:$E1000, Prov_Auto!$A$3:$A1000, $D251, Prov_Auto!$D$3:$D1000,"&gt;="&amp;DATE(E$1,E$2,1),Prov_Auto!$D$3:$D1000, "&lt;="&amp;EOMONTH(DATE(E$1,E$2,1),0)))</f>
        <v/>
      </c>
      <c r="F251" s="48" t="str">
        <f>IF($D251="","", (SUMIFS(Transacoes!$D$3:$D1000,Transacoes!$C$3:$C1000,$D251,Transacoes!$B$3:$B1000,"C", Transacoes!$A$3:$A1000, "&lt;"&amp;EOMONTH(DATE(F$1,F$2,1),0))-SUMIFS(Transacoes!$D$3:$D1000,Transacoes!$C$3:$C1000,$D251,Transacoes!$B$3:$B1000,"V", Transacoes!$A$3:$A1000, "&lt;"&amp;EOMONTH(DATE(F$1,F$2,1),0)))*SUMIFS(Prov_Auto!$E$3:$E1000, Prov_Auto!$A$3:$A1000, $D251, Prov_Auto!$D$3:$D1000,"&gt;="&amp;DATE(F$1,F$2,1),Prov_Auto!$D$3:$D1000, "&lt;="&amp;EOMONTH(DATE(F$1,F$2,1),0)))</f>
        <v/>
      </c>
      <c r="G251" s="48" t="str">
        <f>IF($D251="","", (SUMIFS(Transacoes!$D$3:$D1000,Transacoes!$C$3:$C1000,$D251,Transacoes!$B$3:$B1000,"C", Transacoes!$A$3:$A1000, "&lt;"&amp;EOMONTH(DATE(G$1,G$2,1),0))-SUMIFS(Transacoes!$D$3:$D1000,Transacoes!$C$3:$C1000,$D251,Transacoes!$B$3:$B1000,"V", Transacoes!$A$3:$A1000, "&lt;"&amp;EOMONTH(DATE(G$1,G$2,1),0)))*SUMIFS(Prov_Auto!$E$3:$E1000, Prov_Auto!$A$3:$A1000, $D251, Prov_Auto!$D$3:$D1000,"&gt;="&amp;DATE(G$1,G$2,1),Prov_Auto!$D$3:$D1000, "&lt;="&amp;EOMONTH(DATE(G$1,G$2,1),0)))</f>
        <v/>
      </c>
      <c r="H251" s="48" t="str">
        <f>IF($D251="","", (SUMIFS(Transacoes!$D$3:$D1000,Transacoes!$C$3:$C1000,$D251,Transacoes!$B$3:$B1000,"C", Transacoes!$A$3:$A1000, "&lt;"&amp;EOMONTH(DATE(H$1,H$2,1),0))-SUMIFS(Transacoes!$D$3:$D1000,Transacoes!$C$3:$C1000,$D251,Transacoes!$B$3:$B1000,"V", Transacoes!$A$3:$A1000, "&lt;"&amp;EOMONTH(DATE(H$1,H$2,1),0)))*SUMIFS(Prov_Auto!$E$3:$E1000, Prov_Auto!$A$3:$A1000, $D251, Prov_Auto!$D$3:$D1000,"&gt;="&amp;DATE(H$1,H$2,1),Prov_Auto!$D$3:$D1000, "&lt;="&amp;EOMONTH(DATE(H$1,H$2,1),0)))</f>
        <v/>
      </c>
      <c r="I251" s="48" t="str">
        <f>IF($D251="","", (SUMIFS(Transacoes!$D$3:$D1000,Transacoes!$C$3:$C1000,$D251,Transacoes!$B$3:$B1000,"C", Transacoes!$A$3:$A1000, "&lt;"&amp;EOMONTH(DATE(I$1,I$2,1),0))-SUMIFS(Transacoes!$D$3:$D1000,Transacoes!$C$3:$C1000,$D251,Transacoes!$B$3:$B1000,"V", Transacoes!$A$3:$A1000, "&lt;"&amp;EOMONTH(DATE(I$1,I$2,1),0)))*SUMIFS(Prov_Auto!$E$3:$E1000, Prov_Auto!$A$3:$A1000, $D251, Prov_Auto!$D$3:$D1000,"&gt;="&amp;DATE(I$1,I$2,1),Prov_Auto!$D$3:$D1000, "&lt;="&amp;EOMONTH(DATE(I$1,I$2,1),0)))</f>
        <v/>
      </c>
      <c r="J251" s="48" t="str">
        <f>IF($D251="","", (SUMIFS(Transacoes!$D$3:$D1000,Transacoes!$C$3:$C1000,$D251,Transacoes!$B$3:$B1000,"C", Transacoes!$A$3:$A1000, "&lt;"&amp;EOMONTH(DATE(J$1,J$2,1),0))-SUMIFS(Transacoes!$D$3:$D1000,Transacoes!$C$3:$C1000,$D251,Transacoes!$B$3:$B1000,"V", Transacoes!$A$3:$A1000, "&lt;"&amp;EOMONTH(DATE(J$1,J$2,1),0)))*SUMIFS(Prov_Auto!$E$3:$E1000, Prov_Auto!$A$3:$A1000, $D251, Prov_Auto!$D$3:$D1000,"&gt;="&amp;DATE(J$1,J$2,1),Prov_Auto!$D$3:$D1000, "&lt;="&amp;EOMONTH(DATE(J$1,J$2,1),0)))</f>
        <v/>
      </c>
      <c r="K251" s="48" t="str">
        <f>IF($D251="","", (SUMIFS(Transacoes!$D$3:$D1000,Transacoes!$C$3:$C1000,$D251,Transacoes!$B$3:$B1000,"C", Transacoes!$A$3:$A1000, "&lt;"&amp;EOMONTH(DATE(K$1,K$2,1),0))-SUMIFS(Transacoes!$D$3:$D1000,Transacoes!$C$3:$C1000,$D251,Transacoes!$B$3:$B1000,"V", Transacoes!$A$3:$A1000, "&lt;"&amp;EOMONTH(DATE(K$1,K$2,1),0)))*SUMIFS(Prov_Auto!$E$3:$E1000, Prov_Auto!$A$3:$A1000, $D251, Prov_Auto!$D$3:$D1000,"&gt;="&amp;DATE(K$1,K$2,1),Prov_Auto!$D$3:$D1000, "&lt;="&amp;EOMONTH(DATE(K$1,K$2,1),0)))</f>
        <v/>
      </c>
      <c r="L251" s="48" t="str">
        <f>IF($D251="","", (SUMIFS(Transacoes!$D$3:$D1000,Transacoes!$C$3:$C1000,$D251,Transacoes!$B$3:$B1000,"C", Transacoes!$A$3:$A1000, "&lt;"&amp;EOMONTH(DATE(L$1,L$2,1),0))-SUMIFS(Transacoes!$D$3:$D1000,Transacoes!$C$3:$C1000,$D251,Transacoes!$B$3:$B1000,"V", Transacoes!$A$3:$A1000, "&lt;"&amp;EOMONTH(DATE(L$1,L$2,1),0)))*SUMIFS(Prov_Auto!$E$3:$E1000, Prov_Auto!$A$3:$A1000, $D251, Prov_Auto!$D$3:$D1000,"&gt;="&amp;DATE(L$1,L$2,1),Prov_Auto!$D$3:$D1000, "&lt;="&amp;EOMONTH(DATE(L$1,L$2,1),0)))</f>
        <v/>
      </c>
      <c r="M251" s="48" t="str">
        <f>IF($D251="","", (SUMIFS(Transacoes!$D$3:$D1000,Transacoes!$C$3:$C1000,$D251,Transacoes!$B$3:$B1000,"C", Transacoes!$A$3:$A1000, "&lt;"&amp;EOMONTH(DATE(M$1,M$2,1),0))-SUMIFS(Transacoes!$D$3:$D1000,Transacoes!$C$3:$C1000,$D251,Transacoes!$B$3:$B1000,"V", Transacoes!$A$3:$A1000, "&lt;"&amp;EOMONTH(DATE(M$1,M$2,1),0)))*SUMIFS(Prov_Auto!$E$3:$E1000, Prov_Auto!$A$3:$A1000, $D251, Prov_Auto!$D$3:$D1000,"&gt;="&amp;DATE(M$1,M$2,1),Prov_Auto!$D$3:$D1000, "&lt;="&amp;EOMONTH(DATE(M$1,M$2,1),0)))</f>
        <v/>
      </c>
      <c r="N251" s="48" t="str">
        <f>IF($D251="","", (SUMIFS(Transacoes!$D$3:$D1000,Transacoes!$C$3:$C1000,$D251,Transacoes!$B$3:$B1000,"C", Transacoes!$A$3:$A1000, "&lt;"&amp;EOMONTH(DATE(N$1,N$2,1),0))-SUMIFS(Transacoes!$D$3:$D1000,Transacoes!$C$3:$C1000,$D251,Transacoes!$B$3:$B1000,"V", Transacoes!$A$3:$A1000, "&lt;"&amp;EOMONTH(DATE(N$1,N$2,1),0)))*SUMIFS(Prov_Auto!$E$3:$E1000, Prov_Auto!$A$3:$A1000, $D251, Prov_Auto!$D$3:$D1000,"&gt;="&amp;DATE(N$1,N$2,1),Prov_Auto!$D$3:$D1000, "&lt;="&amp;EOMONTH(DATE(N$1,N$2,1),0)))</f>
        <v/>
      </c>
      <c r="O251" s="48" t="str">
        <f>IF($D251="","", (SUMIFS(Transacoes!$D$3:$D1000,Transacoes!$C$3:$C1000,$D251,Transacoes!$B$3:$B1000,"C", Transacoes!$A$3:$A1000, "&lt;"&amp;EOMONTH(DATE(O$1,O$2,1),0))-SUMIFS(Transacoes!$D$3:$D1000,Transacoes!$C$3:$C1000,$D251,Transacoes!$B$3:$B1000,"V", Transacoes!$A$3:$A1000, "&lt;"&amp;EOMONTH(DATE(O$1,O$2,1),0)))*SUMIFS(Prov_Auto!$E$3:$E1000, Prov_Auto!$A$3:$A1000, $D251, Prov_Auto!$D$3:$D1000,"&gt;="&amp;DATE(O$1,O$2,1),Prov_Auto!$D$3:$D1000, "&lt;="&amp;EOMONTH(DATE(O$1,O$2,1),0)))</f>
        <v/>
      </c>
      <c r="P251" s="48" t="str">
        <f>IF($D251="","", (SUMIFS(Transacoes!$D$3:$D1000,Transacoes!$C$3:$C1000,$D251,Transacoes!$B$3:$B1000,"C", Transacoes!$A$3:$A1000, "&lt;"&amp;EOMONTH(DATE(P$1,P$2,1),0))-SUMIFS(Transacoes!$D$3:$D1000,Transacoes!$C$3:$C1000,$D251,Transacoes!$B$3:$B1000,"V", Transacoes!$A$3:$A1000, "&lt;"&amp;EOMONTH(DATE(P$1,P$2,1),0)))*SUMIFS(Prov_Auto!$E$3:$E1000, Prov_Auto!$A$3:$A1000, $D251, Prov_Auto!$D$3:$D1000,"&gt;="&amp;DATE(P$1,P$2,1),Prov_Auto!$D$3:$D1000, "&lt;="&amp;EOMONTH(DATE(P$1,P$2,1),0)))</f>
        <v/>
      </c>
      <c r="Q251" s="48" t="str">
        <f>IF($D251="","", (SUMIFS(Transacoes!$D$3:$D1000,Transacoes!$C$3:$C1000,$D251,Transacoes!$B$3:$B1000,"C", Transacoes!$A$3:$A1000, "&lt;"&amp;EOMONTH(DATE(Q$1,Q$2,1),0))-SUMIFS(Transacoes!$D$3:$D1000,Transacoes!$C$3:$C1000,$D251,Transacoes!$B$3:$B1000,"V", Transacoes!$A$3:$A1000, "&lt;"&amp;EOMONTH(DATE(Q$1,Q$2,1),0)))*SUMIFS(Prov_Auto!$E$3:$E1000, Prov_Auto!$A$3:$A1000, $D251, Prov_Auto!$D$3:$D1000,"&gt;="&amp;DATE(Q$1,Q$2,1),Prov_Auto!$D$3:$D1000, "&lt;="&amp;EOMONTH(DATE(Q$1,Q$2,1),0)))</f>
        <v/>
      </c>
      <c r="R251" s="47"/>
    </row>
    <row r="252">
      <c r="A252" s="47"/>
      <c r="B252" s="47"/>
      <c r="C252" s="47"/>
      <c r="D252" s="87"/>
      <c r="E252" s="48" t="str">
        <f>IF($D252="","", (SUMIFS(Transacoes!$D$3:$D1000,Transacoes!$C$3:$C1000,$D252,Transacoes!$B$3:$B1000,"C", Transacoes!$A$3:$A1000, "&lt;"&amp;EOMONTH(DATE(E$1,E$2,1),0))-SUMIFS(Transacoes!$D$3:$D1000,Transacoes!$C$3:$C1000,$D252,Transacoes!$B$3:$B1000,"V", Transacoes!$A$3:$A1000, "&lt;"&amp;EOMONTH(DATE(E$1,E$2,1),0)))*SUMIFS(Prov_Auto!$E$3:$E1000, Prov_Auto!$A$3:$A1000, $D252, Prov_Auto!$D$3:$D1000,"&gt;="&amp;DATE(E$1,E$2,1),Prov_Auto!$D$3:$D1000, "&lt;="&amp;EOMONTH(DATE(E$1,E$2,1),0)))</f>
        <v/>
      </c>
      <c r="F252" s="48" t="str">
        <f>IF($D252="","", (SUMIFS(Transacoes!$D$3:$D1000,Transacoes!$C$3:$C1000,$D252,Transacoes!$B$3:$B1000,"C", Transacoes!$A$3:$A1000, "&lt;"&amp;EOMONTH(DATE(F$1,F$2,1),0))-SUMIFS(Transacoes!$D$3:$D1000,Transacoes!$C$3:$C1000,$D252,Transacoes!$B$3:$B1000,"V", Transacoes!$A$3:$A1000, "&lt;"&amp;EOMONTH(DATE(F$1,F$2,1),0)))*SUMIFS(Prov_Auto!$E$3:$E1000, Prov_Auto!$A$3:$A1000, $D252, Prov_Auto!$D$3:$D1000,"&gt;="&amp;DATE(F$1,F$2,1),Prov_Auto!$D$3:$D1000, "&lt;="&amp;EOMONTH(DATE(F$1,F$2,1),0)))</f>
        <v/>
      </c>
      <c r="G252" s="48" t="str">
        <f>IF($D252="","", (SUMIFS(Transacoes!$D$3:$D1000,Transacoes!$C$3:$C1000,$D252,Transacoes!$B$3:$B1000,"C", Transacoes!$A$3:$A1000, "&lt;"&amp;EOMONTH(DATE(G$1,G$2,1),0))-SUMIFS(Transacoes!$D$3:$D1000,Transacoes!$C$3:$C1000,$D252,Transacoes!$B$3:$B1000,"V", Transacoes!$A$3:$A1000, "&lt;"&amp;EOMONTH(DATE(G$1,G$2,1),0)))*SUMIFS(Prov_Auto!$E$3:$E1000, Prov_Auto!$A$3:$A1000, $D252, Prov_Auto!$D$3:$D1000,"&gt;="&amp;DATE(G$1,G$2,1),Prov_Auto!$D$3:$D1000, "&lt;="&amp;EOMONTH(DATE(G$1,G$2,1),0)))</f>
        <v/>
      </c>
      <c r="H252" s="48" t="str">
        <f>IF($D252="","", (SUMIFS(Transacoes!$D$3:$D1000,Transacoes!$C$3:$C1000,$D252,Transacoes!$B$3:$B1000,"C", Transacoes!$A$3:$A1000, "&lt;"&amp;EOMONTH(DATE(H$1,H$2,1),0))-SUMIFS(Transacoes!$D$3:$D1000,Transacoes!$C$3:$C1000,$D252,Transacoes!$B$3:$B1000,"V", Transacoes!$A$3:$A1000, "&lt;"&amp;EOMONTH(DATE(H$1,H$2,1),0)))*SUMIFS(Prov_Auto!$E$3:$E1000, Prov_Auto!$A$3:$A1000, $D252, Prov_Auto!$D$3:$D1000,"&gt;="&amp;DATE(H$1,H$2,1),Prov_Auto!$D$3:$D1000, "&lt;="&amp;EOMONTH(DATE(H$1,H$2,1),0)))</f>
        <v/>
      </c>
      <c r="I252" s="48" t="str">
        <f>IF($D252="","", (SUMIFS(Transacoes!$D$3:$D1000,Transacoes!$C$3:$C1000,$D252,Transacoes!$B$3:$B1000,"C", Transacoes!$A$3:$A1000, "&lt;"&amp;EOMONTH(DATE(I$1,I$2,1),0))-SUMIFS(Transacoes!$D$3:$D1000,Transacoes!$C$3:$C1000,$D252,Transacoes!$B$3:$B1000,"V", Transacoes!$A$3:$A1000, "&lt;"&amp;EOMONTH(DATE(I$1,I$2,1),0)))*SUMIFS(Prov_Auto!$E$3:$E1000, Prov_Auto!$A$3:$A1000, $D252, Prov_Auto!$D$3:$D1000,"&gt;="&amp;DATE(I$1,I$2,1),Prov_Auto!$D$3:$D1000, "&lt;="&amp;EOMONTH(DATE(I$1,I$2,1),0)))</f>
        <v/>
      </c>
      <c r="J252" s="48" t="str">
        <f>IF($D252="","", (SUMIFS(Transacoes!$D$3:$D1000,Transacoes!$C$3:$C1000,$D252,Transacoes!$B$3:$B1000,"C", Transacoes!$A$3:$A1000, "&lt;"&amp;EOMONTH(DATE(J$1,J$2,1),0))-SUMIFS(Transacoes!$D$3:$D1000,Transacoes!$C$3:$C1000,$D252,Transacoes!$B$3:$B1000,"V", Transacoes!$A$3:$A1000, "&lt;"&amp;EOMONTH(DATE(J$1,J$2,1),0)))*SUMIFS(Prov_Auto!$E$3:$E1000, Prov_Auto!$A$3:$A1000, $D252, Prov_Auto!$D$3:$D1000,"&gt;="&amp;DATE(J$1,J$2,1),Prov_Auto!$D$3:$D1000, "&lt;="&amp;EOMONTH(DATE(J$1,J$2,1),0)))</f>
        <v/>
      </c>
      <c r="K252" s="48" t="str">
        <f>IF($D252="","", (SUMIFS(Transacoes!$D$3:$D1000,Transacoes!$C$3:$C1000,$D252,Transacoes!$B$3:$B1000,"C", Transacoes!$A$3:$A1000, "&lt;"&amp;EOMONTH(DATE(K$1,K$2,1),0))-SUMIFS(Transacoes!$D$3:$D1000,Transacoes!$C$3:$C1000,$D252,Transacoes!$B$3:$B1000,"V", Transacoes!$A$3:$A1000, "&lt;"&amp;EOMONTH(DATE(K$1,K$2,1),0)))*SUMIFS(Prov_Auto!$E$3:$E1000, Prov_Auto!$A$3:$A1000, $D252, Prov_Auto!$D$3:$D1000,"&gt;="&amp;DATE(K$1,K$2,1),Prov_Auto!$D$3:$D1000, "&lt;="&amp;EOMONTH(DATE(K$1,K$2,1),0)))</f>
        <v/>
      </c>
      <c r="L252" s="48" t="str">
        <f>IF($D252="","", (SUMIFS(Transacoes!$D$3:$D1000,Transacoes!$C$3:$C1000,$D252,Transacoes!$B$3:$B1000,"C", Transacoes!$A$3:$A1000, "&lt;"&amp;EOMONTH(DATE(L$1,L$2,1),0))-SUMIFS(Transacoes!$D$3:$D1000,Transacoes!$C$3:$C1000,$D252,Transacoes!$B$3:$B1000,"V", Transacoes!$A$3:$A1000, "&lt;"&amp;EOMONTH(DATE(L$1,L$2,1),0)))*SUMIFS(Prov_Auto!$E$3:$E1000, Prov_Auto!$A$3:$A1000, $D252, Prov_Auto!$D$3:$D1000,"&gt;="&amp;DATE(L$1,L$2,1),Prov_Auto!$D$3:$D1000, "&lt;="&amp;EOMONTH(DATE(L$1,L$2,1),0)))</f>
        <v/>
      </c>
      <c r="M252" s="48" t="str">
        <f>IF($D252="","", (SUMIFS(Transacoes!$D$3:$D1000,Transacoes!$C$3:$C1000,$D252,Transacoes!$B$3:$B1000,"C", Transacoes!$A$3:$A1000, "&lt;"&amp;EOMONTH(DATE(M$1,M$2,1),0))-SUMIFS(Transacoes!$D$3:$D1000,Transacoes!$C$3:$C1000,$D252,Transacoes!$B$3:$B1000,"V", Transacoes!$A$3:$A1000, "&lt;"&amp;EOMONTH(DATE(M$1,M$2,1),0)))*SUMIFS(Prov_Auto!$E$3:$E1000, Prov_Auto!$A$3:$A1000, $D252, Prov_Auto!$D$3:$D1000,"&gt;="&amp;DATE(M$1,M$2,1),Prov_Auto!$D$3:$D1000, "&lt;="&amp;EOMONTH(DATE(M$1,M$2,1),0)))</f>
        <v/>
      </c>
      <c r="N252" s="48" t="str">
        <f>IF($D252="","", (SUMIFS(Transacoes!$D$3:$D1000,Transacoes!$C$3:$C1000,$D252,Transacoes!$B$3:$B1000,"C", Transacoes!$A$3:$A1000, "&lt;"&amp;EOMONTH(DATE(N$1,N$2,1),0))-SUMIFS(Transacoes!$D$3:$D1000,Transacoes!$C$3:$C1000,$D252,Transacoes!$B$3:$B1000,"V", Transacoes!$A$3:$A1000, "&lt;"&amp;EOMONTH(DATE(N$1,N$2,1),0)))*SUMIFS(Prov_Auto!$E$3:$E1000, Prov_Auto!$A$3:$A1000, $D252, Prov_Auto!$D$3:$D1000,"&gt;="&amp;DATE(N$1,N$2,1),Prov_Auto!$D$3:$D1000, "&lt;="&amp;EOMONTH(DATE(N$1,N$2,1),0)))</f>
        <v/>
      </c>
      <c r="O252" s="48" t="str">
        <f>IF($D252="","", (SUMIFS(Transacoes!$D$3:$D1000,Transacoes!$C$3:$C1000,$D252,Transacoes!$B$3:$B1000,"C", Transacoes!$A$3:$A1000, "&lt;"&amp;EOMONTH(DATE(O$1,O$2,1),0))-SUMIFS(Transacoes!$D$3:$D1000,Transacoes!$C$3:$C1000,$D252,Transacoes!$B$3:$B1000,"V", Transacoes!$A$3:$A1000, "&lt;"&amp;EOMONTH(DATE(O$1,O$2,1),0)))*SUMIFS(Prov_Auto!$E$3:$E1000, Prov_Auto!$A$3:$A1000, $D252, Prov_Auto!$D$3:$D1000,"&gt;="&amp;DATE(O$1,O$2,1),Prov_Auto!$D$3:$D1000, "&lt;="&amp;EOMONTH(DATE(O$1,O$2,1),0)))</f>
        <v/>
      </c>
      <c r="P252" s="48" t="str">
        <f>IF($D252="","", (SUMIFS(Transacoes!$D$3:$D1000,Transacoes!$C$3:$C1000,$D252,Transacoes!$B$3:$B1000,"C", Transacoes!$A$3:$A1000, "&lt;"&amp;EOMONTH(DATE(P$1,P$2,1),0))-SUMIFS(Transacoes!$D$3:$D1000,Transacoes!$C$3:$C1000,$D252,Transacoes!$B$3:$B1000,"V", Transacoes!$A$3:$A1000, "&lt;"&amp;EOMONTH(DATE(P$1,P$2,1),0)))*SUMIFS(Prov_Auto!$E$3:$E1000, Prov_Auto!$A$3:$A1000, $D252, Prov_Auto!$D$3:$D1000,"&gt;="&amp;DATE(P$1,P$2,1),Prov_Auto!$D$3:$D1000, "&lt;="&amp;EOMONTH(DATE(P$1,P$2,1),0)))</f>
        <v/>
      </c>
      <c r="Q252" s="48" t="str">
        <f>IF($D252="","", (SUMIFS(Transacoes!$D$3:$D1000,Transacoes!$C$3:$C1000,$D252,Transacoes!$B$3:$B1000,"C", Transacoes!$A$3:$A1000, "&lt;"&amp;EOMONTH(DATE(Q$1,Q$2,1),0))-SUMIFS(Transacoes!$D$3:$D1000,Transacoes!$C$3:$C1000,$D252,Transacoes!$B$3:$B1000,"V", Transacoes!$A$3:$A1000, "&lt;"&amp;EOMONTH(DATE(Q$1,Q$2,1),0)))*SUMIFS(Prov_Auto!$E$3:$E1000, Prov_Auto!$A$3:$A1000, $D252, Prov_Auto!$D$3:$D1000,"&gt;="&amp;DATE(Q$1,Q$2,1),Prov_Auto!$D$3:$D1000, "&lt;="&amp;EOMONTH(DATE(Q$1,Q$2,1),0)))</f>
        <v/>
      </c>
      <c r="R252" s="47"/>
    </row>
    <row r="253">
      <c r="A253" s="47"/>
      <c r="B253" s="47"/>
      <c r="C253" s="47"/>
      <c r="D253" s="87"/>
      <c r="E253" s="48" t="str">
        <f>IF($D253="","", (SUMIFS(Transacoes!$D$3:$D1000,Transacoes!$C$3:$C1000,$D253,Transacoes!$B$3:$B1000,"C", Transacoes!$A$3:$A1000, "&lt;"&amp;EOMONTH(DATE(E$1,E$2,1),0))-SUMIFS(Transacoes!$D$3:$D1000,Transacoes!$C$3:$C1000,$D253,Transacoes!$B$3:$B1000,"V", Transacoes!$A$3:$A1000, "&lt;"&amp;EOMONTH(DATE(E$1,E$2,1),0)))*SUMIFS(Prov_Auto!$E$3:$E1000, Prov_Auto!$A$3:$A1000, $D253, Prov_Auto!$D$3:$D1000,"&gt;="&amp;DATE(E$1,E$2,1),Prov_Auto!$D$3:$D1000, "&lt;="&amp;EOMONTH(DATE(E$1,E$2,1),0)))</f>
        <v/>
      </c>
      <c r="F253" s="48" t="str">
        <f>IF($D253="","", (SUMIFS(Transacoes!$D$3:$D1000,Transacoes!$C$3:$C1000,$D253,Transacoes!$B$3:$B1000,"C", Transacoes!$A$3:$A1000, "&lt;"&amp;EOMONTH(DATE(F$1,F$2,1),0))-SUMIFS(Transacoes!$D$3:$D1000,Transacoes!$C$3:$C1000,$D253,Transacoes!$B$3:$B1000,"V", Transacoes!$A$3:$A1000, "&lt;"&amp;EOMONTH(DATE(F$1,F$2,1),0)))*SUMIFS(Prov_Auto!$E$3:$E1000, Prov_Auto!$A$3:$A1000, $D253, Prov_Auto!$D$3:$D1000,"&gt;="&amp;DATE(F$1,F$2,1),Prov_Auto!$D$3:$D1000, "&lt;="&amp;EOMONTH(DATE(F$1,F$2,1),0)))</f>
        <v/>
      </c>
      <c r="G253" s="48" t="str">
        <f>IF($D253="","", (SUMIFS(Transacoes!$D$3:$D1000,Transacoes!$C$3:$C1000,$D253,Transacoes!$B$3:$B1000,"C", Transacoes!$A$3:$A1000, "&lt;"&amp;EOMONTH(DATE(G$1,G$2,1),0))-SUMIFS(Transacoes!$D$3:$D1000,Transacoes!$C$3:$C1000,$D253,Transacoes!$B$3:$B1000,"V", Transacoes!$A$3:$A1000, "&lt;"&amp;EOMONTH(DATE(G$1,G$2,1),0)))*SUMIFS(Prov_Auto!$E$3:$E1000, Prov_Auto!$A$3:$A1000, $D253, Prov_Auto!$D$3:$D1000,"&gt;="&amp;DATE(G$1,G$2,1),Prov_Auto!$D$3:$D1000, "&lt;="&amp;EOMONTH(DATE(G$1,G$2,1),0)))</f>
        <v/>
      </c>
      <c r="H253" s="48" t="str">
        <f>IF($D253="","", (SUMIFS(Transacoes!$D$3:$D1000,Transacoes!$C$3:$C1000,$D253,Transacoes!$B$3:$B1000,"C", Transacoes!$A$3:$A1000, "&lt;"&amp;EOMONTH(DATE(H$1,H$2,1),0))-SUMIFS(Transacoes!$D$3:$D1000,Transacoes!$C$3:$C1000,$D253,Transacoes!$B$3:$B1000,"V", Transacoes!$A$3:$A1000, "&lt;"&amp;EOMONTH(DATE(H$1,H$2,1),0)))*SUMIFS(Prov_Auto!$E$3:$E1000, Prov_Auto!$A$3:$A1000, $D253, Prov_Auto!$D$3:$D1000,"&gt;="&amp;DATE(H$1,H$2,1),Prov_Auto!$D$3:$D1000, "&lt;="&amp;EOMONTH(DATE(H$1,H$2,1),0)))</f>
        <v/>
      </c>
      <c r="I253" s="48" t="str">
        <f>IF($D253="","", (SUMIFS(Transacoes!$D$3:$D1000,Transacoes!$C$3:$C1000,$D253,Transacoes!$B$3:$B1000,"C", Transacoes!$A$3:$A1000, "&lt;"&amp;EOMONTH(DATE(I$1,I$2,1),0))-SUMIFS(Transacoes!$D$3:$D1000,Transacoes!$C$3:$C1000,$D253,Transacoes!$B$3:$B1000,"V", Transacoes!$A$3:$A1000, "&lt;"&amp;EOMONTH(DATE(I$1,I$2,1),0)))*SUMIFS(Prov_Auto!$E$3:$E1000, Prov_Auto!$A$3:$A1000, $D253, Prov_Auto!$D$3:$D1000,"&gt;="&amp;DATE(I$1,I$2,1),Prov_Auto!$D$3:$D1000, "&lt;="&amp;EOMONTH(DATE(I$1,I$2,1),0)))</f>
        <v/>
      </c>
      <c r="J253" s="48" t="str">
        <f>IF($D253="","", (SUMIFS(Transacoes!$D$3:$D1000,Transacoes!$C$3:$C1000,$D253,Transacoes!$B$3:$B1000,"C", Transacoes!$A$3:$A1000, "&lt;"&amp;EOMONTH(DATE(J$1,J$2,1),0))-SUMIFS(Transacoes!$D$3:$D1000,Transacoes!$C$3:$C1000,$D253,Transacoes!$B$3:$B1000,"V", Transacoes!$A$3:$A1000, "&lt;"&amp;EOMONTH(DATE(J$1,J$2,1),0)))*SUMIFS(Prov_Auto!$E$3:$E1000, Prov_Auto!$A$3:$A1000, $D253, Prov_Auto!$D$3:$D1000,"&gt;="&amp;DATE(J$1,J$2,1),Prov_Auto!$D$3:$D1000, "&lt;="&amp;EOMONTH(DATE(J$1,J$2,1),0)))</f>
        <v/>
      </c>
      <c r="K253" s="48" t="str">
        <f>IF($D253="","", (SUMIFS(Transacoes!$D$3:$D1000,Transacoes!$C$3:$C1000,$D253,Transacoes!$B$3:$B1000,"C", Transacoes!$A$3:$A1000, "&lt;"&amp;EOMONTH(DATE(K$1,K$2,1),0))-SUMIFS(Transacoes!$D$3:$D1000,Transacoes!$C$3:$C1000,$D253,Transacoes!$B$3:$B1000,"V", Transacoes!$A$3:$A1000, "&lt;"&amp;EOMONTH(DATE(K$1,K$2,1),0)))*SUMIFS(Prov_Auto!$E$3:$E1000, Prov_Auto!$A$3:$A1000, $D253, Prov_Auto!$D$3:$D1000,"&gt;="&amp;DATE(K$1,K$2,1),Prov_Auto!$D$3:$D1000, "&lt;="&amp;EOMONTH(DATE(K$1,K$2,1),0)))</f>
        <v/>
      </c>
      <c r="L253" s="48" t="str">
        <f>IF($D253="","", (SUMIFS(Transacoes!$D$3:$D1000,Transacoes!$C$3:$C1000,$D253,Transacoes!$B$3:$B1000,"C", Transacoes!$A$3:$A1000, "&lt;"&amp;EOMONTH(DATE(L$1,L$2,1),0))-SUMIFS(Transacoes!$D$3:$D1000,Transacoes!$C$3:$C1000,$D253,Transacoes!$B$3:$B1000,"V", Transacoes!$A$3:$A1000, "&lt;"&amp;EOMONTH(DATE(L$1,L$2,1),0)))*SUMIFS(Prov_Auto!$E$3:$E1000, Prov_Auto!$A$3:$A1000, $D253, Prov_Auto!$D$3:$D1000,"&gt;="&amp;DATE(L$1,L$2,1),Prov_Auto!$D$3:$D1000, "&lt;="&amp;EOMONTH(DATE(L$1,L$2,1),0)))</f>
        <v/>
      </c>
      <c r="M253" s="48" t="str">
        <f>IF($D253="","", (SUMIFS(Transacoes!$D$3:$D1000,Transacoes!$C$3:$C1000,$D253,Transacoes!$B$3:$B1000,"C", Transacoes!$A$3:$A1000, "&lt;"&amp;EOMONTH(DATE(M$1,M$2,1),0))-SUMIFS(Transacoes!$D$3:$D1000,Transacoes!$C$3:$C1000,$D253,Transacoes!$B$3:$B1000,"V", Transacoes!$A$3:$A1000, "&lt;"&amp;EOMONTH(DATE(M$1,M$2,1),0)))*SUMIFS(Prov_Auto!$E$3:$E1000, Prov_Auto!$A$3:$A1000, $D253, Prov_Auto!$D$3:$D1000,"&gt;="&amp;DATE(M$1,M$2,1),Prov_Auto!$D$3:$D1000, "&lt;="&amp;EOMONTH(DATE(M$1,M$2,1),0)))</f>
        <v/>
      </c>
      <c r="N253" s="48" t="str">
        <f>IF($D253="","", (SUMIFS(Transacoes!$D$3:$D1000,Transacoes!$C$3:$C1000,$D253,Transacoes!$B$3:$B1000,"C", Transacoes!$A$3:$A1000, "&lt;"&amp;EOMONTH(DATE(N$1,N$2,1),0))-SUMIFS(Transacoes!$D$3:$D1000,Transacoes!$C$3:$C1000,$D253,Transacoes!$B$3:$B1000,"V", Transacoes!$A$3:$A1000, "&lt;"&amp;EOMONTH(DATE(N$1,N$2,1),0)))*SUMIFS(Prov_Auto!$E$3:$E1000, Prov_Auto!$A$3:$A1000, $D253, Prov_Auto!$D$3:$D1000,"&gt;="&amp;DATE(N$1,N$2,1),Prov_Auto!$D$3:$D1000, "&lt;="&amp;EOMONTH(DATE(N$1,N$2,1),0)))</f>
        <v/>
      </c>
      <c r="O253" s="48" t="str">
        <f>IF($D253="","", (SUMIFS(Transacoes!$D$3:$D1000,Transacoes!$C$3:$C1000,$D253,Transacoes!$B$3:$B1000,"C", Transacoes!$A$3:$A1000, "&lt;"&amp;EOMONTH(DATE(O$1,O$2,1),0))-SUMIFS(Transacoes!$D$3:$D1000,Transacoes!$C$3:$C1000,$D253,Transacoes!$B$3:$B1000,"V", Transacoes!$A$3:$A1000, "&lt;"&amp;EOMONTH(DATE(O$1,O$2,1),0)))*SUMIFS(Prov_Auto!$E$3:$E1000, Prov_Auto!$A$3:$A1000, $D253, Prov_Auto!$D$3:$D1000,"&gt;="&amp;DATE(O$1,O$2,1),Prov_Auto!$D$3:$D1000, "&lt;="&amp;EOMONTH(DATE(O$1,O$2,1),0)))</f>
        <v/>
      </c>
      <c r="P253" s="48" t="str">
        <f>IF($D253="","", (SUMIFS(Transacoes!$D$3:$D1000,Transacoes!$C$3:$C1000,$D253,Transacoes!$B$3:$B1000,"C", Transacoes!$A$3:$A1000, "&lt;"&amp;EOMONTH(DATE(P$1,P$2,1),0))-SUMIFS(Transacoes!$D$3:$D1000,Transacoes!$C$3:$C1000,$D253,Transacoes!$B$3:$B1000,"V", Transacoes!$A$3:$A1000, "&lt;"&amp;EOMONTH(DATE(P$1,P$2,1),0)))*SUMIFS(Prov_Auto!$E$3:$E1000, Prov_Auto!$A$3:$A1000, $D253, Prov_Auto!$D$3:$D1000,"&gt;="&amp;DATE(P$1,P$2,1),Prov_Auto!$D$3:$D1000, "&lt;="&amp;EOMONTH(DATE(P$1,P$2,1),0)))</f>
        <v/>
      </c>
      <c r="Q253" s="48" t="str">
        <f>IF($D253="","", (SUMIFS(Transacoes!$D$3:$D1000,Transacoes!$C$3:$C1000,$D253,Transacoes!$B$3:$B1000,"C", Transacoes!$A$3:$A1000, "&lt;"&amp;EOMONTH(DATE(Q$1,Q$2,1),0))-SUMIFS(Transacoes!$D$3:$D1000,Transacoes!$C$3:$C1000,$D253,Transacoes!$B$3:$B1000,"V", Transacoes!$A$3:$A1000, "&lt;"&amp;EOMONTH(DATE(Q$1,Q$2,1),0)))*SUMIFS(Prov_Auto!$E$3:$E1000, Prov_Auto!$A$3:$A1000, $D253, Prov_Auto!$D$3:$D1000,"&gt;="&amp;DATE(Q$1,Q$2,1),Prov_Auto!$D$3:$D1000, "&lt;="&amp;EOMONTH(DATE(Q$1,Q$2,1),0)))</f>
        <v/>
      </c>
      <c r="R253" s="47"/>
    </row>
    <row r="254">
      <c r="A254" s="47"/>
      <c r="B254" s="47"/>
      <c r="C254" s="47"/>
      <c r="D254" s="87"/>
      <c r="E254" s="48" t="str">
        <f>IF($D254="","", (SUMIFS(Transacoes!$D$3:$D1000,Transacoes!$C$3:$C1000,$D254,Transacoes!$B$3:$B1000,"C", Transacoes!$A$3:$A1000, "&lt;"&amp;EOMONTH(DATE(E$1,E$2,1),0))-SUMIFS(Transacoes!$D$3:$D1000,Transacoes!$C$3:$C1000,$D254,Transacoes!$B$3:$B1000,"V", Transacoes!$A$3:$A1000, "&lt;"&amp;EOMONTH(DATE(E$1,E$2,1),0)))*SUMIFS(Prov_Auto!$E$3:$E1000, Prov_Auto!$A$3:$A1000, $D254, Prov_Auto!$D$3:$D1000,"&gt;="&amp;DATE(E$1,E$2,1),Prov_Auto!$D$3:$D1000, "&lt;="&amp;EOMONTH(DATE(E$1,E$2,1),0)))</f>
        <v/>
      </c>
      <c r="F254" s="48" t="str">
        <f>IF($D254="","", (SUMIFS(Transacoes!$D$3:$D1000,Transacoes!$C$3:$C1000,$D254,Transacoes!$B$3:$B1000,"C", Transacoes!$A$3:$A1000, "&lt;"&amp;EOMONTH(DATE(F$1,F$2,1),0))-SUMIFS(Transacoes!$D$3:$D1000,Transacoes!$C$3:$C1000,$D254,Transacoes!$B$3:$B1000,"V", Transacoes!$A$3:$A1000, "&lt;"&amp;EOMONTH(DATE(F$1,F$2,1),0)))*SUMIFS(Prov_Auto!$E$3:$E1000, Prov_Auto!$A$3:$A1000, $D254, Prov_Auto!$D$3:$D1000,"&gt;="&amp;DATE(F$1,F$2,1),Prov_Auto!$D$3:$D1000, "&lt;="&amp;EOMONTH(DATE(F$1,F$2,1),0)))</f>
        <v/>
      </c>
      <c r="G254" s="48" t="str">
        <f>IF($D254="","", (SUMIFS(Transacoes!$D$3:$D1000,Transacoes!$C$3:$C1000,$D254,Transacoes!$B$3:$B1000,"C", Transacoes!$A$3:$A1000, "&lt;"&amp;EOMONTH(DATE(G$1,G$2,1),0))-SUMIFS(Transacoes!$D$3:$D1000,Transacoes!$C$3:$C1000,$D254,Transacoes!$B$3:$B1000,"V", Transacoes!$A$3:$A1000, "&lt;"&amp;EOMONTH(DATE(G$1,G$2,1),0)))*SUMIFS(Prov_Auto!$E$3:$E1000, Prov_Auto!$A$3:$A1000, $D254, Prov_Auto!$D$3:$D1000,"&gt;="&amp;DATE(G$1,G$2,1),Prov_Auto!$D$3:$D1000, "&lt;="&amp;EOMONTH(DATE(G$1,G$2,1),0)))</f>
        <v/>
      </c>
      <c r="H254" s="48" t="str">
        <f>IF($D254="","", (SUMIFS(Transacoes!$D$3:$D1000,Transacoes!$C$3:$C1000,$D254,Transacoes!$B$3:$B1000,"C", Transacoes!$A$3:$A1000, "&lt;"&amp;EOMONTH(DATE(H$1,H$2,1),0))-SUMIFS(Transacoes!$D$3:$D1000,Transacoes!$C$3:$C1000,$D254,Transacoes!$B$3:$B1000,"V", Transacoes!$A$3:$A1000, "&lt;"&amp;EOMONTH(DATE(H$1,H$2,1),0)))*SUMIFS(Prov_Auto!$E$3:$E1000, Prov_Auto!$A$3:$A1000, $D254, Prov_Auto!$D$3:$D1000,"&gt;="&amp;DATE(H$1,H$2,1),Prov_Auto!$D$3:$D1000, "&lt;="&amp;EOMONTH(DATE(H$1,H$2,1),0)))</f>
        <v/>
      </c>
      <c r="I254" s="48" t="str">
        <f>IF($D254="","", (SUMIFS(Transacoes!$D$3:$D1000,Transacoes!$C$3:$C1000,$D254,Transacoes!$B$3:$B1000,"C", Transacoes!$A$3:$A1000, "&lt;"&amp;EOMONTH(DATE(I$1,I$2,1),0))-SUMIFS(Transacoes!$D$3:$D1000,Transacoes!$C$3:$C1000,$D254,Transacoes!$B$3:$B1000,"V", Transacoes!$A$3:$A1000, "&lt;"&amp;EOMONTH(DATE(I$1,I$2,1),0)))*SUMIFS(Prov_Auto!$E$3:$E1000, Prov_Auto!$A$3:$A1000, $D254, Prov_Auto!$D$3:$D1000,"&gt;="&amp;DATE(I$1,I$2,1),Prov_Auto!$D$3:$D1000, "&lt;="&amp;EOMONTH(DATE(I$1,I$2,1),0)))</f>
        <v/>
      </c>
      <c r="J254" s="48" t="str">
        <f>IF($D254="","", (SUMIFS(Transacoes!$D$3:$D1000,Transacoes!$C$3:$C1000,$D254,Transacoes!$B$3:$B1000,"C", Transacoes!$A$3:$A1000, "&lt;"&amp;EOMONTH(DATE(J$1,J$2,1),0))-SUMIFS(Transacoes!$D$3:$D1000,Transacoes!$C$3:$C1000,$D254,Transacoes!$B$3:$B1000,"V", Transacoes!$A$3:$A1000, "&lt;"&amp;EOMONTH(DATE(J$1,J$2,1),0)))*SUMIFS(Prov_Auto!$E$3:$E1000, Prov_Auto!$A$3:$A1000, $D254, Prov_Auto!$D$3:$D1000,"&gt;="&amp;DATE(J$1,J$2,1),Prov_Auto!$D$3:$D1000, "&lt;="&amp;EOMONTH(DATE(J$1,J$2,1),0)))</f>
        <v/>
      </c>
      <c r="K254" s="48" t="str">
        <f>IF($D254="","", (SUMIFS(Transacoes!$D$3:$D1000,Transacoes!$C$3:$C1000,$D254,Transacoes!$B$3:$B1000,"C", Transacoes!$A$3:$A1000, "&lt;"&amp;EOMONTH(DATE(K$1,K$2,1),0))-SUMIFS(Transacoes!$D$3:$D1000,Transacoes!$C$3:$C1000,$D254,Transacoes!$B$3:$B1000,"V", Transacoes!$A$3:$A1000, "&lt;"&amp;EOMONTH(DATE(K$1,K$2,1),0)))*SUMIFS(Prov_Auto!$E$3:$E1000, Prov_Auto!$A$3:$A1000, $D254, Prov_Auto!$D$3:$D1000,"&gt;="&amp;DATE(K$1,K$2,1),Prov_Auto!$D$3:$D1000, "&lt;="&amp;EOMONTH(DATE(K$1,K$2,1),0)))</f>
        <v/>
      </c>
      <c r="L254" s="48" t="str">
        <f>IF($D254="","", (SUMIFS(Transacoes!$D$3:$D1000,Transacoes!$C$3:$C1000,$D254,Transacoes!$B$3:$B1000,"C", Transacoes!$A$3:$A1000, "&lt;"&amp;EOMONTH(DATE(L$1,L$2,1),0))-SUMIFS(Transacoes!$D$3:$D1000,Transacoes!$C$3:$C1000,$D254,Transacoes!$B$3:$B1000,"V", Transacoes!$A$3:$A1000, "&lt;"&amp;EOMONTH(DATE(L$1,L$2,1),0)))*SUMIFS(Prov_Auto!$E$3:$E1000, Prov_Auto!$A$3:$A1000, $D254, Prov_Auto!$D$3:$D1000,"&gt;="&amp;DATE(L$1,L$2,1),Prov_Auto!$D$3:$D1000, "&lt;="&amp;EOMONTH(DATE(L$1,L$2,1),0)))</f>
        <v/>
      </c>
      <c r="M254" s="48" t="str">
        <f>IF($D254="","", (SUMIFS(Transacoes!$D$3:$D1000,Transacoes!$C$3:$C1000,$D254,Transacoes!$B$3:$B1000,"C", Transacoes!$A$3:$A1000, "&lt;"&amp;EOMONTH(DATE(M$1,M$2,1),0))-SUMIFS(Transacoes!$D$3:$D1000,Transacoes!$C$3:$C1000,$D254,Transacoes!$B$3:$B1000,"V", Transacoes!$A$3:$A1000, "&lt;"&amp;EOMONTH(DATE(M$1,M$2,1),0)))*SUMIFS(Prov_Auto!$E$3:$E1000, Prov_Auto!$A$3:$A1000, $D254, Prov_Auto!$D$3:$D1000,"&gt;="&amp;DATE(M$1,M$2,1),Prov_Auto!$D$3:$D1000, "&lt;="&amp;EOMONTH(DATE(M$1,M$2,1),0)))</f>
        <v/>
      </c>
      <c r="N254" s="48" t="str">
        <f>IF($D254="","", (SUMIFS(Transacoes!$D$3:$D1000,Transacoes!$C$3:$C1000,$D254,Transacoes!$B$3:$B1000,"C", Transacoes!$A$3:$A1000, "&lt;"&amp;EOMONTH(DATE(N$1,N$2,1),0))-SUMIFS(Transacoes!$D$3:$D1000,Transacoes!$C$3:$C1000,$D254,Transacoes!$B$3:$B1000,"V", Transacoes!$A$3:$A1000, "&lt;"&amp;EOMONTH(DATE(N$1,N$2,1),0)))*SUMIFS(Prov_Auto!$E$3:$E1000, Prov_Auto!$A$3:$A1000, $D254, Prov_Auto!$D$3:$D1000,"&gt;="&amp;DATE(N$1,N$2,1),Prov_Auto!$D$3:$D1000, "&lt;="&amp;EOMONTH(DATE(N$1,N$2,1),0)))</f>
        <v/>
      </c>
      <c r="O254" s="48" t="str">
        <f>IF($D254="","", (SUMIFS(Transacoes!$D$3:$D1000,Transacoes!$C$3:$C1000,$D254,Transacoes!$B$3:$B1000,"C", Transacoes!$A$3:$A1000, "&lt;"&amp;EOMONTH(DATE(O$1,O$2,1),0))-SUMIFS(Transacoes!$D$3:$D1000,Transacoes!$C$3:$C1000,$D254,Transacoes!$B$3:$B1000,"V", Transacoes!$A$3:$A1000, "&lt;"&amp;EOMONTH(DATE(O$1,O$2,1),0)))*SUMIFS(Prov_Auto!$E$3:$E1000, Prov_Auto!$A$3:$A1000, $D254, Prov_Auto!$D$3:$D1000,"&gt;="&amp;DATE(O$1,O$2,1),Prov_Auto!$D$3:$D1000, "&lt;="&amp;EOMONTH(DATE(O$1,O$2,1),0)))</f>
        <v/>
      </c>
      <c r="P254" s="48" t="str">
        <f>IF($D254="","", (SUMIFS(Transacoes!$D$3:$D1000,Transacoes!$C$3:$C1000,$D254,Transacoes!$B$3:$B1000,"C", Transacoes!$A$3:$A1000, "&lt;"&amp;EOMONTH(DATE(P$1,P$2,1),0))-SUMIFS(Transacoes!$D$3:$D1000,Transacoes!$C$3:$C1000,$D254,Transacoes!$B$3:$B1000,"V", Transacoes!$A$3:$A1000, "&lt;"&amp;EOMONTH(DATE(P$1,P$2,1),0)))*SUMIFS(Prov_Auto!$E$3:$E1000, Prov_Auto!$A$3:$A1000, $D254, Prov_Auto!$D$3:$D1000,"&gt;="&amp;DATE(P$1,P$2,1),Prov_Auto!$D$3:$D1000, "&lt;="&amp;EOMONTH(DATE(P$1,P$2,1),0)))</f>
        <v/>
      </c>
      <c r="Q254" s="48" t="str">
        <f>IF($D254="","", (SUMIFS(Transacoes!$D$3:$D1000,Transacoes!$C$3:$C1000,$D254,Transacoes!$B$3:$B1000,"C", Transacoes!$A$3:$A1000, "&lt;"&amp;EOMONTH(DATE(Q$1,Q$2,1),0))-SUMIFS(Transacoes!$D$3:$D1000,Transacoes!$C$3:$C1000,$D254,Transacoes!$B$3:$B1000,"V", Transacoes!$A$3:$A1000, "&lt;"&amp;EOMONTH(DATE(Q$1,Q$2,1),0)))*SUMIFS(Prov_Auto!$E$3:$E1000, Prov_Auto!$A$3:$A1000, $D254, Prov_Auto!$D$3:$D1000,"&gt;="&amp;DATE(Q$1,Q$2,1),Prov_Auto!$D$3:$D1000, "&lt;="&amp;EOMONTH(DATE(Q$1,Q$2,1),0)))</f>
        <v/>
      </c>
      <c r="R254" s="47"/>
    </row>
    <row r="255">
      <c r="A255" s="47"/>
      <c r="B255" s="47"/>
      <c r="C255" s="47"/>
      <c r="D255" s="87"/>
      <c r="E255" s="48" t="str">
        <f>IF($D255="","", (SUMIFS(Transacoes!$D$3:$D1000,Transacoes!$C$3:$C1000,$D255,Transacoes!$B$3:$B1000,"C", Transacoes!$A$3:$A1000, "&lt;"&amp;EOMONTH(DATE(E$1,E$2,1),0))-SUMIFS(Transacoes!$D$3:$D1000,Transacoes!$C$3:$C1000,$D255,Transacoes!$B$3:$B1000,"V", Transacoes!$A$3:$A1000, "&lt;"&amp;EOMONTH(DATE(E$1,E$2,1),0)))*SUMIFS(Prov_Auto!$E$3:$E1000, Prov_Auto!$A$3:$A1000, $D255, Prov_Auto!$D$3:$D1000,"&gt;="&amp;DATE(E$1,E$2,1),Prov_Auto!$D$3:$D1000, "&lt;="&amp;EOMONTH(DATE(E$1,E$2,1),0)))</f>
        <v/>
      </c>
      <c r="F255" s="48" t="str">
        <f>IF($D255="","", (SUMIFS(Transacoes!$D$3:$D1000,Transacoes!$C$3:$C1000,$D255,Transacoes!$B$3:$B1000,"C", Transacoes!$A$3:$A1000, "&lt;"&amp;EOMONTH(DATE(F$1,F$2,1),0))-SUMIFS(Transacoes!$D$3:$D1000,Transacoes!$C$3:$C1000,$D255,Transacoes!$B$3:$B1000,"V", Transacoes!$A$3:$A1000, "&lt;"&amp;EOMONTH(DATE(F$1,F$2,1),0)))*SUMIFS(Prov_Auto!$E$3:$E1000, Prov_Auto!$A$3:$A1000, $D255, Prov_Auto!$D$3:$D1000,"&gt;="&amp;DATE(F$1,F$2,1),Prov_Auto!$D$3:$D1000, "&lt;="&amp;EOMONTH(DATE(F$1,F$2,1),0)))</f>
        <v/>
      </c>
      <c r="G255" s="48" t="str">
        <f>IF($D255="","", (SUMIFS(Transacoes!$D$3:$D1000,Transacoes!$C$3:$C1000,$D255,Transacoes!$B$3:$B1000,"C", Transacoes!$A$3:$A1000, "&lt;"&amp;EOMONTH(DATE(G$1,G$2,1),0))-SUMIFS(Transacoes!$D$3:$D1000,Transacoes!$C$3:$C1000,$D255,Transacoes!$B$3:$B1000,"V", Transacoes!$A$3:$A1000, "&lt;"&amp;EOMONTH(DATE(G$1,G$2,1),0)))*SUMIFS(Prov_Auto!$E$3:$E1000, Prov_Auto!$A$3:$A1000, $D255, Prov_Auto!$D$3:$D1000,"&gt;="&amp;DATE(G$1,G$2,1),Prov_Auto!$D$3:$D1000, "&lt;="&amp;EOMONTH(DATE(G$1,G$2,1),0)))</f>
        <v/>
      </c>
      <c r="H255" s="48" t="str">
        <f>IF($D255="","", (SUMIFS(Transacoes!$D$3:$D1000,Transacoes!$C$3:$C1000,$D255,Transacoes!$B$3:$B1000,"C", Transacoes!$A$3:$A1000, "&lt;"&amp;EOMONTH(DATE(H$1,H$2,1),0))-SUMIFS(Transacoes!$D$3:$D1000,Transacoes!$C$3:$C1000,$D255,Transacoes!$B$3:$B1000,"V", Transacoes!$A$3:$A1000, "&lt;"&amp;EOMONTH(DATE(H$1,H$2,1),0)))*SUMIFS(Prov_Auto!$E$3:$E1000, Prov_Auto!$A$3:$A1000, $D255, Prov_Auto!$D$3:$D1000,"&gt;="&amp;DATE(H$1,H$2,1),Prov_Auto!$D$3:$D1000, "&lt;="&amp;EOMONTH(DATE(H$1,H$2,1),0)))</f>
        <v/>
      </c>
      <c r="I255" s="48" t="str">
        <f>IF($D255="","", (SUMIFS(Transacoes!$D$3:$D1000,Transacoes!$C$3:$C1000,$D255,Transacoes!$B$3:$B1000,"C", Transacoes!$A$3:$A1000, "&lt;"&amp;EOMONTH(DATE(I$1,I$2,1),0))-SUMIFS(Transacoes!$D$3:$D1000,Transacoes!$C$3:$C1000,$D255,Transacoes!$B$3:$B1000,"V", Transacoes!$A$3:$A1000, "&lt;"&amp;EOMONTH(DATE(I$1,I$2,1),0)))*SUMIFS(Prov_Auto!$E$3:$E1000, Prov_Auto!$A$3:$A1000, $D255, Prov_Auto!$D$3:$D1000,"&gt;="&amp;DATE(I$1,I$2,1),Prov_Auto!$D$3:$D1000, "&lt;="&amp;EOMONTH(DATE(I$1,I$2,1),0)))</f>
        <v/>
      </c>
      <c r="J255" s="48" t="str">
        <f>IF($D255="","", (SUMIFS(Transacoes!$D$3:$D1000,Transacoes!$C$3:$C1000,$D255,Transacoes!$B$3:$B1000,"C", Transacoes!$A$3:$A1000, "&lt;"&amp;EOMONTH(DATE(J$1,J$2,1),0))-SUMIFS(Transacoes!$D$3:$D1000,Transacoes!$C$3:$C1000,$D255,Transacoes!$B$3:$B1000,"V", Transacoes!$A$3:$A1000, "&lt;"&amp;EOMONTH(DATE(J$1,J$2,1),0)))*SUMIFS(Prov_Auto!$E$3:$E1000, Prov_Auto!$A$3:$A1000, $D255, Prov_Auto!$D$3:$D1000,"&gt;="&amp;DATE(J$1,J$2,1),Prov_Auto!$D$3:$D1000, "&lt;="&amp;EOMONTH(DATE(J$1,J$2,1),0)))</f>
        <v/>
      </c>
      <c r="K255" s="48" t="str">
        <f>IF($D255="","", (SUMIFS(Transacoes!$D$3:$D1000,Transacoes!$C$3:$C1000,$D255,Transacoes!$B$3:$B1000,"C", Transacoes!$A$3:$A1000, "&lt;"&amp;EOMONTH(DATE(K$1,K$2,1),0))-SUMIFS(Transacoes!$D$3:$D1000,Transacoes!$C$3:$C1000,$D255,Transacoes!$B$3:$B1000,"V", Transacoes!$A$3:$A1000, "&lt;"&amp;EOMONTH(DATE(K$1,K$2,1),0)))*SUMIFS(Prov_Auto!$E$3:$E1000, Prov_Auto!$A$3:$A1000, $D255, Prov_Auto!$D$3:$D1000,"&gt;="&amp;DATE(K$1,K$2,1),Prov_Auto!$D$3:$D1000, "&lt;="&amp;EOMONTH(DATE(K$1,K$2,1),0)))</f>
        <v/>
      </c>
      <c r="L255" s="48" t="str">
        <f>IF($D255="","", (SUMIFS(Transacoes!$D$3:$D1000,Transacoes!$C$3:$C1000,$D255,Transacoes!$B$3:$B1000,"C", Transacoes!$A$3:$A1000, "&lt;"&amp;EOMONTH(DATE(L$1,L$2,1),0))-SUMIFS(Transacoes!$D$3:$D1000,Transacoes!$C$3:$C1000,$D255,Transacoes!$B$3:$B1000,"V", Transacoes!$A$3:$A1000, "&lt;"&amp;EOMONTH(DATE(L$1,L$2,1),0)))*SUMIFS(Prov_Auto!$E$3:$E1000, Prov_Auto!$A$3:$A1000, $D255, Prov_Auto!$D$3:$D1000,"&gt;="&amp;DATE(L$1,L$2,1),Prov_Auto!$D$3:$D1000, "&lt;="&amp;EOMONTH(DATE(L$1,L$2,1),0)))</f>
        <v/>
      </c>
      <c r="M255" s="48" t="str">
        <f>IF($D255="","", (SUMIFS(Transacoes!$D$3:$D1000,Transacoes!$C$3:$C1000,$D255,Transacoes!$B$3:$B1000,"C", Transacoes!$A$3:$A1000, "&lt;"&amp;EOMONTH(DATE(M$1,M$2,1),0))-SUMIFS(Transacoes!$D$3:$D1000,Transacoes!$C$3:$C1000,$D255,Transacoes!$B$3:$B1000,"V", Transacoes!$A$3:$A1000, "&lt;"&amp;EOMONTH(DATE(M$1,M$2,1),0)))*SUMIFS(Prov_Auto!$E$3:$E1000, Prov_Auto!$A$3:$A1000, $D255, Prov_Auto!$D$3:$D1000,"&gt;="&amp;DATE(M$1,M$2,1),Prov_Auto!$D$3:$D1000, "&lt;="&amp;EOMONTH(DATE(M$1,M$2,1),0)))</f>
        <v/>
      </c>
      <c r="N255" s="48" t="str">
        <f>IF($D255="","", (SUMIFS(Transacoes!$D$3:$D1000,Transacoes!$C$3:$C1000,$D255,Transacoes!$B$3:$B1000,"C", Transacoes!$A$3:$A1000, "&lt;"&amp;EOMONTH(DATE(N$1,N$2,1),0))-SUMIFS(Transacoes!$D$3:$D1000,Transacoes!$C$3:$C1000,$D255,Transacoes!$B$3:$B1000,"V", Transacoes!$A$3:$A1000, "&lt;"&amp;EOMONTH(DATE(N$1,N$2,1),0)))*SUMIFS(Prov_Auto!$E$3:$E1000, Prov_Auto!$A$3:$A1000, $D255, Prov_Auto!$D$3:$D1000,"&gt;="&amp;DATE(N$1,N$2,1),Prov_Auto!$D$3:$D1000, "&lt;="&amp;EOMONTH(DATE(N$1,N$2,1),0)))</f>
        <v/>
      </c>
      <c r="O255" s="48" t="str">
        <f>IF($D255="","", (SUMIFS(Transacoes!$D$3:$D1000,Transacoes!$C$3:$C1000,$D255,Transacoes!$B$3:$B1000,"C", Transacoes!$A$3:$A1000, "&lt;"&amp;EOMONTH(DATE(O$1,O$2,1),0))-SUMIFS(Transacoes!$D$3:$D1000,Transacoes!$C$3:$C1000,$D255,Transacoes!$B$3:$B1000,"V", Transacoes!$A$3:$A1000, "&lt;"&amp;EOMONTH(DATE(O$1,O$2,1),0)))*SUMIFS(Prov_Auto!$E$3:$E1000, Prov_Auto!$A$3:$A1000, $D255, Prov_Auto!$D$3:$D1000,"&gt;="&amp;DATE(O$1,O$2,1),Prov_Auto!$D$3:$D1000, "&lt;="&amp;EOMONTH(DATE(O$1,O$2,1),0)))</f>
        <v/>
      </c>
      <c r="P255" s="48" t="str">
        <f>IF($D255="","", (SUMIFS(Transacoes!$D$3:$D1000,Transacoes!$C$3:$C1000,$D255,Transacoes!$B$3:$B1000,"C", Transacoes!$A$3:$A1000, "&lt;"&amp;EOMONTH(DATE(P$1,P$2,1),0))-SUMIFS(Transacoes!$D$3:$D1000,Transacoes!$C$3:$C1000,$D255,Transacoes!$B$3:$B1000,"V", Transacoes!$A$3:$A1000, "&lt;"&amp;EOMONTH(DATE(P$1,P$2,1),0)))*SUMIFS(Prov_Auto!$E$3:$E1000, Prov_Auto!$A$3:$A1000, $D255, Prov_Auto!$D$3:$D1000,"&gt;="&amp;DATE(P$1,P$2,1),Prov_Auto!$D$3:$D1000, "&lt;="&amp;EOMONTH(DATE(P$1,P$2,1),0)))</f>
        <v/>
      </c>
      <c r="Q255" s="48" t="str">
        <f>IF($D255="","", (SUMIFS(Transacoes!$D$3:$D1000,Transacoes!$C$3:$C1000,$D255,Transacoes!$B$3:$B1000,"C", Transacoes!$A$3:$A1000, "&lt;"&amp;EOMONTH(DATE(Q$1,Q$2,1),0))-SUMIFS(Transacoes!$D$3:$D1000,Transacoes!$C$3:$C1000,$D255,Transacoes!$B$3:$B1000,"V", Transacoes!$A$3:$A1000, "&lt;"&amp;EOMONTH(DATE(Q$1,Q$2,1),0)))*SUMIFS(Prov_Auto!$E$3:$E1000, Prov_Auto!$A$3:$A1000, $D255, Prov_Auto!$D$3:$D1000,"&gt;="&amp;DATE(Q$1,Q$2,1),Prov_Auto!$D$3:$D1000, "&lt;="&amp;EOMONTH(DATE(Q$1,Q$2,1),0)))</f>
        <v/>
      </c>
      <c r="R255" s="47"/>
    </row>
    <row r="256">
      <c r="A256" s="47"/>
      <c r="B256" s="47"/>
      <c r="C256" s="47"/>
      <c r="D256" s="87"/>
      <c r="E256" s="48" t="str">
        <f>IF($D256="","", (SUMIFS(Transacoes!$D$3:$D1000,Transacoes!$C$3:$C1000,$D256,Transacoes!$B$3:$B1000,"C", Transacoes!$A$3:$A1000, "&lt;"&amp;EOMONTH(DATE(E$1,E$2,1),0))-SUMIFS(Transacoes!$D$3:$D1000,Transacoes!$C$3:$C1000,$D256,Transacoes!$B$3:$B1000,"V", Transacoes!$A$3:$A1000, "&lt;"&amp;EOMONTH(DATE(E$1,E$2,1),0)))*SUMIFS(Prov_Auto!$E$3:$E1000, Prov_Auto!$A$3:$A1000, $D256, Prov_Auto!$D$3:$D1000,"&gt;="&amp;DATE(E$1,E$2,1),Prov_Auto!$D$3:$D1000, "&lt;="&amp;EOMONTH(DATE(E$1,E$2,1),0)))</f>
        <v/>
      </c>
      <c r="F256" s="48" t="str">
        <f>IF($D256="","", (SUMIFS(Transacoes!$D$3:$D1000,Transacoes!$C$3:$C1000,$D256,Transacoes!$B$3:$B1000,"C", Transacoes!$A$3:$A1000, "&lt;"&amp;EOMONTH(DATE(F$1,F$2,1),0))-SUMIFS(Transacoes!$D$3:$D1000,Transacoes!$C$3:$C1000,$D256,Transacoes!$B$3:$B1000,"V", Transacoes!$A$3:$A1000, "&lt;"&amp;EOMONTH(DATE(F$1,F$2,1),0)))*SUMIFS(Prov_Auto!$E$3:$E1000, Prov_Auto!$A$3:$A1000, $D256, Prov_Auto!$D$3:$D1000,"&gt;="&amp;DATE(F$1,F$2,1),Prov_Auto!$D$3:$D1000, "&lt;="&amp;EOMONTH(DATE(F$1,F$2,1),0)))</f>
        <v/>
      </c>
      <c r="G256" s="48" t="str">
        <f>IF($D256="","", (SUMIFS(Transacoes!$D$3:$D1000,Transacoes!$C$3:$C1000,$D256,Transacoes!$B$3:$B1000,"C", Transacoes!$A$3:$A1000, "&lt;"&amp;EOMONTH(DATE(G$1,G$2,1),0))-SUMIFS(Transacoes!$D$3:$D1000,Transacoes!$C$3:$C1000,$D256,Transacoes!$B$3:$B1000,"V", Transacoes!$A$3:$A1000, "&lt;"&amp;EOMONTH(DATE(G$1,G$2,1),0)))*SUMIFS(Prov_Auto!$E$3:$E1000, Prov_Auto!$A$3:$A1000, $D256, Prov_Auto!$D$3:$D1000,"&gt;="&amp;DATE(G$1,G$2,1),Prov_Auto!$D$3:$D1000, "&lt;="&amp;EOMONTH(DATE(G$1,G$2,1),0)))</f>
        <v/>
      </c>
      <c r="H256" s="48" t="str">
        <f>IF($D256="","", (SUMIFS(Transacoes!$D$3:$D1000,Transacoes!$C$3:$C1000,$D256,Transacoes!$B$3:$B1000,"C", Transacoes!$A$3:$A1000, "&lt;"&amp;EOMONTH(DATE(H$1,H$2,1),0))-SUMIFS(Transacoes!$D$3:$D1000,Transacoes!$C$3:$C1000,$D256,Transacoes!$B$3:$B1000,"V", Transacoes!$A$3:$A1000, "&lt;"&amp;EOMONTH(DATE(H$1,H$2,1),0)))*SUMIFS(Prov_Auto!$E$3:$E1000, Prov_Auto!$A$3:$A1000, $D256, Prov_Auto!$D$3:$D1000,"&gt;="&amp;DATE(H$1,H$2,1),Prov_Auto!$D$3:$D1000, "&lt;="&amp;EOMONTH(DATE(H$1,H$2,1),0)))</f>
        <v/>
      </c>
      <c r="I256" s="48" t="str">
        <f>IF($D256="","", (SUMIFS(Transacoes!$D$3:$D1000,Transacoes!$C$3:$C1000,$D256,Transacoes!$B$3:$B1000,"C", Transacoes!$A$3:$A1000, "&lt;"&amp;EOMONTH(DATE(I$1,I$2,1),0))-SUMIFS(Transacoes!$D$3:$D1000,Transacoes!$C$3:$C1000,$D256,Transacoes!$B$3:$B1000,"V", Transacoes!$A$3:$A1000, "&lt;"&amp;EOMONTH(DATE(I$1,I$2,1),0)))*SUMIFS(Prov_Auto!$E$3:$E1000, Prov_Auto!$A$3:$A1000, $D256, Prov_Auto!$D$3:$D1000,"&gt;="&amp;DATE(I$1,I$2,1),Prov_Auto!$D$3:$D1000, "&lt;="&amp;EOMONTH(DATE(I$1,I$2,1),0)))</f>
        <v/>
      </c>
      <c r="J256" s="48" t="str">
        <f>IF($D256="","", (SUMIFS(Transacoes!$D$3:$D1000,Transacoes!$C$3:$C1000,$D256,Transacoes!$B$3:$B1000,"C", Transacoes!$A$3:$A1000, "&lt;"&amp;EOMONTH(DATE(J$1,J$2,1),0))-SUMIFS(Transacoes!$D$3:$D1000,Transacoes!$C$3:$C1000,$D256,Transacoes!$B$3:$B1000,"V", Transacoes!$A$3:$A1000, "&lt;"&amp;EOMONTH(DATE(J$1,J$2,1),0)))*SUMIFS(Prov_Auto!$E$3:$E1000, Prov_Auto!$A$3:$A1000, $D256, Prov_Auto!$D$3:$D1000,"&gt;="&amp;DATE(J$1,J$2,1),Prov_Auto!$D$3:$D1000, "&lt;="&amp;EOMONTH(DATE(J$1,J$2,1),0)))</f>
        <v/>
      </c>
      <c r="K256" s="48" t="str">
        <f>IF($D256="","", (SUMIFS(Transacoes!$D$3:$D1000,Transacoes!$C$3:$C1000,$D256,Transacoes!$B$3:$B1000,"C", Transacoes!$A$3:$A1000, "&lt;"&amp;EOMONTH(DATE(K$1,K$2,1),0))-SUMIFS(Transacoes!$D$3:$D1000,Transacoes!$C$3:$C1000,$D256,Transacoes!$B$3:$B1000,"V", Transacoes!$A$3:$A1000, "&lt;"&amp;EOMONTH(DATE(K$1,K$2,1),0)))*SUMIFS(Prov_Auto!$E$3:$E1000, Prov_Auto!$A$3:$A1000, $D256, Prov_Auto!$D$3:$D1000,"&gt;="&amp;DATE(K$1,K$2,1),Prov_Auto!$D$3:$D1000, "&lt;="&amp;EOMONTH(DATE(K$1,K$2,1),0)))</f>
        <v/>
      </c>
      <c r="L256" s="48" t="str">
        <f>IF($D256="","", (SUMIFS(Transacoes!$D$3:$D1000,Transacoes!$C$3:$C1000,$D256,Transacoes!$B$3:$B1000,"C", Transacoes!$A$3:$A1000, "&lt;"&amp;EOMONTH(DATE(L$1,L$2,1),0))-SUMIFS(Transacoes!$D$3:$D1000,Transacoes!$C$3:$C1000,$D256,Transacoes!$B$3:$B1000,"V", Transacoes!$A$3:$A1000, "&lt;"&amp;EOMONTH(DATE(L$1,L$2,1),0)))*SUMIFS(Prov_Auto!$E$3:$E1000, Prov_Auto!$A$3:$A1000, $D256, Prov_Auto!$D$3:$D1000,"&gt;="&amp;DATE(L$1,L$2,1),Prov_Auto!$D$3:$D1000, "&lt;="&amp;EOMONTH(DATE(L$1,L$2,1),0)))</f>
        <v/>
      </c>
      <c r="M256" s="48" t="str">
        <f>IF($D256="","", (SUMIFS(Transacoes!$D$3:$D1000,Transacoes!$C$3:$C1000,$D256,Transacoes!$B$3:$B1000,"C", Transacoes!$A$3:$A1000, "&lt;"&amp;EOMONTH(DATE(M$1,M$2,1),0))-SUMIFS(Transacoes!$D$3:$D1000,Transacoes!$C$3:$C1000,$D256,Transacoes!$B$3:$B1000,"V", Transacoes!$A$3:$A1000, "&lt;"&amp;EOMONTH(DATE(M$1,M$2,1),0)))*SUMIFS(Prov_Auto!$E$3:$E1000, Prov_Auto!$A$3:$A1000, $D256, Prov_Auto!$D$3:$D1000,"&gt;="&amp;DATE(M$1,M$2,1),Prov_Auto!$D$3:$D1000, "&lt;="&amp;EOMONTH(DATE(M$1,M$2,1),0)))</f>
        <v/>
      </c>
      <c r="N256" s="48" t="str">
        <f>IF($D256="","", (SUMIFS(Transacoes!$D$3:$D1000,Transacoes!$C$3:$C1000,$D256,Transacoes!$B$3:$B1000,"C", Transacoes!$A$3:$A1000, "&lt;"&amp;EOMONTH(DATE(N$1,N$2,1),0))-SUMIFS(Transacoes!$D$3:$D1000,Transacoes!$C$3:$C1000,$D256,Transacoes!$B$3:$B1000,"V", Transacoes!$A$3:$A1000, "&lt;"&amp;EOMONTH(DATE(N$1,N$2,1),0)))*SUMIFS(Prov_Auto!$E$3:$E1000, Prov_Auto!$A$3:$A1000, $D256, Prov_Auto!$D$3:$D1000,"&gt;="&amp;DATE(N$1,N$2,1),Prov_Auto!$D$3:$D1000, "&lt;="&amp;EOMONTH(DATE(N$1,N$2,1),0)))</f>
        <v/>
      </c>
      <c r="O256" s="48" t="str">
        <f>IF($D256="","", (SUMIFS(Transacoes!$D$3:$D1000,Transacoes!$C$3:$C1000,$D256,Transacoes!$B$3:$B1000,"C", Transacoes!$A$3:$A1000, "&lt;"&amp;EOMONTH(DATE(O$1,O$2,1),0))-SUMIFS(Transacoes!$D$3:$D1000,Transacoes!$C$3:$C1000,$D256,Transacoes!$B$3:$B1000,"V", Transacoes!$A$3:$A1000, "&lt;"&amp;EOMONTH(DATE(O$1,O$2,1),0)))*SUMIFS(Prov_Auto!$E$3:$E1000, Prov_Auto!$A$3:$A1000, $D256, Prov_Auto!$D$3:$D1000,"&gt;="&amp;DATE(O$1,O$2,1),Prov_Auto!$D$3:$D1000, "&lt;="&amp;EOMONTH(DATE(O$1,O$2,1),0)))</f>
        <v/>
      </c>
      <c r="P256" s="48" t="str">
        <f>IF($D256="","", (SUMIFS(Transacoes!$D$3:$D1000,Transacoes!$C$3:$C1000,$D256,Transacoes!$B$3:$B1000,"C", Transacoes!$A$3:$A1000, "&lt;"&amp;EOMONTH(DATE(P$1,P$2,1),0))-SUMIFS(Transacoes!$D$3:$D1000,Transacoes!$C$3:$C1000,$D256,Transacoes!$B$3:$B1000,"V", Transacoes!$A$3:$A1000, "&lt;"&amp;EOMONTH(DATE(P$1,P$2,1),0)))*SUMIFS(Prov_Auto!$E$3:$E1000, Prov_Auto!$A$3:$A1000, $D256, Prov_Auto!$D$3:$D1000,"&gt;="&amp;DATE(P$1,P$2,1),Prov_Auto!$D$3:$D1000, "&lt;="&amp;EOMONTH(DATE(P$1,P$2,1),0)))</f>
        <v/>
      </c>
      <c r="Q256" s="48" t="str">
        <f>IF($D256="","", (SUMIFS(Transacoes!$D$3:$D1000,Transacoes!$C$3:$C1000,$D256,Transacoes!$B$3:$B1000,"C", Transacoes!$A$3:$A1000, "&lt;"&amp;EOMONTH(DATE(Q$1,Q$2,1),0))-SUMIFS(Transacoes!$D$3:$D1000,Transacoes!$C$3:$C1000,$D256,Transacoes!$B$3:$B1000,"V", Transacoes!$A$3:$A1000, "&lt;"&amp;EOMONTH(DATE(Q$1,Q$2,1),0)))*SUMIFS(Prov_Auto!$E$3:$E1000, Prov_Auto!$A$3:$A1000, $D256, Prov_Auto!$D$3:$D1000,"&gt;="&amp;DATE(Q$1,Q$2,1),Prov_Auto!$D$3:$D1000, "&lt;="&amp;EOMONTH(DATE(Q$1,Q$2,1),0)))</f>
        <v/>
      </c>
      <c r="R256" s="47"/>
    </row>
    <row r="257">
      <c r="A257" s="47"/>
      <c r="B257" s="47"/>
      <c r="C257" s="47"/>
      <c r="D257" s="87"/>
      <c r="E257" s="48" t="str">
        <f>IF($D257="","", (SUMIFS(Transacoes!$D$3:$D1000,Transacoes!$C$3:$C1000,$D257,Transacoes!$B$3:$B1000,"C", Transacoes!$A$3:$A1000, "&lt;"&amp;EOMONTH(DATE(E$1,E$2,1),0))-SUMIFS(Transacoes!$D$3:$D1000,Transacoes!$C$3:$C1000,$D257,Transacoes!$B$3:$B1000,"V", Transacoes!$A$3:$A1000, "&lt;"&amp;EOMONTH(DATE(E$1,E$2,1),0)))*SUMIFS(Prov_Auto!$E$3:$E1000, Prov_Auto!$A$3:$A1000, $D257, Prov_Auto!$D$3:$D1000,"&gt;="&amp;DATE(E$1,E$2,1),Prov_Auto!$D$3:$D1000, "&lt;="&amp;EOMONTH(DATE(E$1,E$2,1),0)))</f>
        <v/>
      </c>
      <c r="F257" s="48" t="str">
        <f>IF($D257="","", (SUMIFS(Transacoes!$D$3:$D1000,Transacoes!$C$3:$C1000,$D257,Transacoes!$B$3:$B1000,"C", Transacoes!$A$3:$A1000, "&lt;"&amp;EOMONTH(DATE(F$1,F$2,1),0))-SUMIFS(Transacoes!$D$3:$D1000,Transacoes!$C$3:$C1000,$D257,Transacoes!$B$3:$B1000,"V", Transacoes!$A$3:$A1000, "&lt;"&amp;EOMONTH(DATE(F$1,F$2,1),0)))*SUMIFS(Prov_Auto!$E$3:$E1000, Prov_Auto!$A$3:$A1000, $D257, Prov_Auto!$D$3:$D1000,"&gt;="&amp;DATE(F$1,F$2,1),Prov_Auto!$D$3:$D1000, "&lt;="&amp;EOMONTH(DATE(F$1,F$2,1),0)))</f>
        <v/>
      </c>
      <c r="G257" s="48" t="str">
        <f>IF($D257="","", (SUMIFS(Transacoes!$D$3:$D1000,Transacoes!$C$3:$C1000,$D257,Transacoes!$B$3:$B1000,"C", Transacoes!$A$3:$A1000, "&lt;"&amp;EOMONTH(DATE(G$1,G$2,1),0))-SUMIFS(Transacoes!$D$3:$D1000,Transacoes!$C$3:$C1000,$D257,Transacoes!$B$3:$B1000,"V", Transacoes!$A$3:$A1000, "&lt;"&amp;EOMONTH(DATE(G$1,G$2,1),0)))*SUMIFS(Prov_Auto!$E$3:$E1000, Prov_Auto!$A$3:$A1000, $D257, Prov_Auto!$D$3:$D1000,"&gt;="&amp;DATE(G$1,G$2,1),Prov_Auto!$D$3:$D1000, "&lt;="&amp;EOMONTH(DATE(G$1,G$2,1),0)))</f>
        <v/>
      </c>
      <c r="H257" s="48" t="str">
        <f>IF($D257="","", (SUMIFS(Transacoes!$D$3:$D1000,Transacoes!$C$3:$C1000,$D257,Transacoes!$B$3:$B1000,"C", Transacoes!$A$3:$A1000, "&lt;"&amp;EOMONTH(DATE(H$1,H$2,1),0))-SUMIFS(Transacoes!$D$3:$D1000,Transacoes!$C$3:$C1000,$D257,Transacoes!$B$3:$B1000,"V", Transacoes!$A$3:$A1000, "&lt;"&amp;EOMONTH(DATE(H$1,H$2,1),0)))*SUMIFS(Prov_Auto!$E$3:$E1000, Prov_Auto!$A$3:$A1000, $D257, Prov_Auto!$D$3:$D1000,"&gt;="&amp;DATE(H$1,H$2,1),Prov_Auto!$D$3:$D1000, "&lt;="&amp;EOMONTH(DATE(H$1,H$2,1),0)))</f>
        <v/>
      </c>
      <c r="I257" s="48" t="str">
        <f>IF($D257="","", (SUMIFS(Transacoes!$D$3:$D1000,Transacoes!$C$3:$C1000,$D257,Transacoes!$B$3:$B1000,"C", Transacoes!$A$3:$A1000, "&lt;"&amp;EOMONTH(DATE(I$1,I$2,1),0))-SUMIFS(Transacoes!$D$3:$D1000,Transacoes!$C$3:$C1000,$D257,Transacoes!$B$3:$B1000,"V", Transacoes!$A$3:$A1000, "&lt;"&amp;EOMONTH(DATE(I$1,I$2,1),0)))*SUMIFS(Prov_Auto!$E$3:$E1000, Prov_Auto!$A$3:$A1000, $D257, Prov_Auto!$D$3:$D1000,"&gt;="&amp;DATE(I$1,I$2,1),Prov_Auto!$D$3:$D1000, "&lt;="&amp;EOMONTH(DATE(I$1,I$2,1),0)))</f>
        <v/>
      </c>
      <c r="J257" s="48" t="str">
        <f>IF($D257="","", (SUMIFS(Transacoes!$D$3:$D1000,Transacoes!$C$3:$C1000,$D257,Transacoes!$B$3:$B1000,"C", Transacoes!$A$3:$A1000, "&lt;"&amp;EOMONTH(DATE(J$1,J$2,1),0))-SUMIFS(Transacoes!$D$3:$D1000,Transacoes!$C$3:$C1000,$D257,Transacoes!$B$3:$B1000,"V", Transacoes!$A$3:$A1000, "&lt;"&amp;EOMONTH(DATE(J$1,J$2,1),0)))*SUMIFS(Prov_Auto!$E$3:$E1000, Prov_Auto!$A$3:$A1000, $D257, Prov_Auto!$D$3:$D1000,"&gt;="&amp;DATE(J$1,J$2,1),Prov_Auto!$D$3:$D1000, "&lt;="&amp;EOMONTH(DATE(J$1,J$2,1),0)))</f>
        <v/>
      </c>
      <c r="K257" s="48" t="str">
        <f>IF($D257="","", (SUMIFS(Transacoes!$D$3:$D1000,Transacoes!$C$3:$C1000,$D257,Transacoes!$B$3:$B1000,"C", Transacoes!$A$3:$A1000, "&lt;"&amp;EOMONTH(DATE(K$1,K$2,1),0))-SUMIFS(Transacoes!$D$3:$D1000,Transacoes!$C$3:$C1000,$D257,Transacoes!$B$3:$B1000,"V", Transacoes!$A$3:$A1000, "&lt;"&amp;EOMONTH(DATE(K$1,K$2,1),0)))*SUMIFS(Prov_Auto!$E$3:$E1000, Prov_Auto!$A$3:$A1000, $D257, Prov_Auto!$D$3:$D1000,"&gt;="&amp;DATE(K$1,K$2,1),Prov_Auto!$D$3:$D1000, "&lt;="&amp;EOMONTH(DATE(K$1,K$2,1),0)))</f>
        <v/>
      </c>
      <c r="L257" s="48" t="str">
        <f>IF($D257="","", (SUMIFS(Transacoes!$D$3:$D1000,Transacoes!$C$3:$C1000,$D257,Transacoes!$B$3:$B1000,"C", Transacoes!$A$3:$A1000, "&lt;"&amp;EOMONTH(DATE(L$1,L$2,1),0))-SUMIFS(Transacoes!$D$3:$D1000,Transacoes!$C$3:$C1000,$D257,Transacoes!$B$3:$B1000,"V", Transacoes!$A$3:$A1000, "&lt;"&amp;EOMONTH(DATE(L$1,L$2,1),0)))*SUMIFS(Prov_Auto!$E$3:$E1000, Prov_Auto!$A$3:$A1000, $D257, Prov_Auto!$D$3:$D1000,"&gt;="&amp;DATE(L$1,L$2,1),Prov_Auto!$D$3:$D1000, "&lt;="&amp;EOMONTH(DATE(L$1,L$2,1),0)))</f>
        <v/>
      </c>
      <c r="M257" s="48" t="str">
        <f>IF($D257="","", (SUMIFS(Transacoes!$D$3:$D1000,Transacoes!$C$3:$C1000,$D257,Transacoes!$B$3:$B1000,"C", Transacoes!$A$3:$A1000, "&lt;"&amp;EOMONTH(DATE(M$1,M$2,1),0))-SUMIFS(Transacoes!$D$3:$D1000,Transacoes!$C$3:$C1000,$D257,Transacoes!$B$3:$B1000,"V", Transacoes!$A$3:$A1000, "&lt;"&amp;EOMONTH(DATE(M$1,M$2,1),0)))*SUMIFS(Prov_Auto!$E$3:$E1000, Prov_Auto!$A$3:$A1000, $D257, Prov_Auto!$D$3:$D1000,"&gt;="&amp;DATE(M$1,M$2,1),Prov_Auto!$D$3:$D1000, "&lt;="&amp;EOMONTH(DATE(M$1,M$2,1),0)))</f>
        <v/>
      </c>
      <c r="N257" s="48" t="str">
        <f>IF($D257="","", (SUMIFS(Transacoes!$D$3:$D1000,Transacoes!$C$3:$C1000,$D257,Transacoes!$B$3:$B1000,"C", Transacoes!$A$3:$A1000, "&lt;"&amp;EOMONTH(DATE(N$1,N$2,1),0))-SUMIFS(Transacoes!$D$3:$D1000,Transacoes!$C$3:$C1000,$D257,Transacoes!$B$3:$B1000,"V", Transacoes!$A$3:$A1000, "&lt;"&amp;EOMONTH(DATE(N$1,N$2,1),0)))*SUMIFS(Prov_Auto!$E$3:$E1000, Prov_Auto!$A$3:$A1000, $D257, Prov_Auto!$D$3:$D1000,"&gt;="&amp;DATE(N$1,N$2,1),Prov_Auto!$D$3:$D1000, "&lt;="&amp;EOMONTH(DATE(N$1,N$2,1),0)))</f>
        <v/>
      </c>
      <c r="O257" s="48" t="str">
        <f>IF($D257="","", (SUMIFS(Transacoes!$D$3:$D1000,Transacoes!$C$3:$C1000,$D257,Transacoes!$B$3:$B1000,"C", Transacoes!$A$3:$A1000, "&lt;"&amp;EOMONTH(DATE(O$1,O$2,1),0))-SUMIFS(Transacoes!$D$3:$D1000,Transacoes!$C$3:$C1000,$D257,Transacoes!$B$3:$B1000,"V", Transacoes!$A$3:$A1000, "&lt;"&amp;EOMONTH(DATE(O$1,O$2,1),0)))*SUMIFS(Prov_Auto!$E$3:$E1000, Prov_Auto!$A$3:$A1000, $D257, Prov_Auto!$D$3:$D1000,"&gt;="&amp;DATE(O$1,O$2,1),Prov_Auto!$D$3:$D1000, "&lt;="&amp;EOMONTH(DATE(O$1,O$2,1),0)))</f>
        <v/>
      </c>
      <c r="P257" s="48" t="str">
        <f>IF($D257="","", (SUMIFS(Transacoes!$D$3:$D1000,Transacoes!$C$3:$C1000,$D257,Transacoes!$B$3:$B1000,"C", Transacoes!$A$3:$A1000, "&lt;"&amp;EOMONTH(DATE(P$1,P$2,1),0))-SUMIFS(Transacoes!$D$3:$D1000,Transacoes!$C$3:$C1000,$D257,Transacoes!$B$3:$B1000,"V", Transacoes!$A$3:$A1000, "&lt;"&amp;EOMONTH(DATE(P$1,P$2,1),0)))*SUMIFS(Prov_Auto!$E$3:$E1000, Prov_Auto!$A$3:$A1000, $D257, Prov_Auto!$D$3:$D1000,"&gt;="&amp;DATE(P$1,P$2,1),Prov_Auto!$D$3:$D1000, "&lt;="&amp;EOMONTH(DATE(P$1,P$2,1),0)))</f>
        <v/>
      </c>
      <c r="Q257" s="48" t="str">
        <f>IF($D257="","", (SUMIFS(Transacoes!$D$3:$D1000,Transacoes!$C$3:$C1000,$D257,Transacoes!$B$3:$B1000,"C", Transacoes!$A$3:$A1000, "&lt;"&amp;EOMONTH(DATE(Q$1,Q$2,1),0))-SUMIFS(Transacoes!$D$3:$D1000,Transacoes!$C$3:$C1000,$D257,Transacoes!$B$3:$B1000,"V", Transacoes!$A$3:$A1000, "&lt;"&amp;EOMONTH(DATE(Q$1,Q$2,1),0)))*SUMIFS(Prov_Auto!$E$3:$E1000, Prov_Auto!$A$3:$A1000, $D257, Prov_Auto!$D$3:$D1000,"&gt;="&amp;DATE(Q$1,Q$2,1),Prov_Auto!$D$3:$D1000, "&lt;="&amp;EOMONTH(DATE(Q$1,Q$2,1),0)))</f>
        <v/>
      </c>
      <c r="R257" s="47"/>
    </row>
    <row r="258">
      <c r="A258" s="47"/>
      <c r="B258" s="47"/>
      <c r="C258" s="47"/>
      <c r="D258" s="87"/>
      <c r="E258" s="48" t="str">
        <f>IF($D258="","", (SUMIFS(Transacoes!$D$3:$D1000,Transacoes!$C$3:$C1000,$D258,Transacoes!$B$3:$B1000,"C", Transacoes!$A$3:$A1000, "&lt;"&amp;EOMONTH(DATE(E$1,E$2,1),0))-SUMIFS(Transacoes!$D$3:$D1000,Transacoes!$C$3:$C1000,$D258,Transacoes!$B$3:$B1000,"V", Transacoes!$A$3:$A1000, "&lt;"&amp;EOMONTH(DATE(E$1,E$2,1),0)))*SUMIFS(Prov_Auto!$E$3:$E1000, Prov_Auto!$A$3:$A1000, $D258, Prov_Auto!$D$3:$D1000,"&gt;="&amp;DATE(E$1,E$2,1),Prov_Auto!$D$3:$D1000, "&lt;="&amp;EOMONTH(DATE(E$1,E$2,1),0)))</f>
        <v/>
      </c>
      <c r="F258" s="48" t="str">
        <f>IF($D258="","", (SUMIFS(Transacoes!$D$3:$D1000,Transacoes!$C$3:$C1000,$D258,Transacoes!$B$3:$B1000,"C", Transacoes!$A$3:$A1000, "&lt;"&amp;EOMONTH(DATE(F$1,F$2,1),0))-SUMIFS(Transacoes!$D$3:$D1000,Transacoes!$C$3:$C1000,$D258,Transacoes!$B$3:$B1000,"V", Transacoes!$A$3:$A1000, "&lt;"&amp;EOMONTH(DATE(F$1,F$2,1),0)))*SUMIFS(Prov_Auto!$E$3:$E1000, Prov_Auto!$A$3:$A1000, $D258, Prov_Auto!$D$3:$D1000,"&gt;="&amp;DATE(F$1,F$2,1),Prov_Auto!$D$3:$D1000, "&lt;="&amp;EOMONTH(DATE(F$1,F$2,1),0)))</f>
        <v/>
      </c>
      <c r="G258" s="48" t="str">
        <f>IF($D258="","", (SUMIFS(Transacoes!$D$3:$D1000,Transacoes!$C$3:$C1000,$D258,Transacoes!$B$3:$B1000,"C", Transacoes!$A$3:$A1000, "&lt;"&amp;EOMONTH(DATE(G$1,G$2,1),0))-SUMIFS(Transacoes!$D$3:$D1000,Transacoes!$C$3:$C1000,$D258,Transacoes!$B$3:$B1000,"V", Transacoes!$A$3:$A1000, "&lt;"&amp;EOMONTH(DATE(G$1,G$2,1),0)))*SUMIFS(Prov_Auto!$E$3:$E1000, Prov_Auto!$A$3:$A1000, $D258, Prov_Auto!$D$3:$D1000,"&gt;="&amp;DATE(G$1,G$2,1),Prov_Auto!$D$3:$D1000, "&lt;="&amp;EOMONTH(DATE(G$1,G$2,1),0)))</f>
        <v/>
      </c>
      <c r="H258" s="48" t="str">
        <f>IF($D258="","", (SUMIFS(Transacoes!$D$3:$D1000,Transacoes!$C$3:$C1000,$D258,Transacoes!$B$3:$B1000,"C", Transacoes!$A$3:$A1000, "&lt;"&amp;EOMONTH(DATE(H$1,H$2,1),0))-SUMIFS(Transacoes!$D$3:$D1000,Transacoes!$C$3:$C1000,$D258,Transacoes!$B$3:$B1000,"V", Transacoes!$A$3:$A1000, "&lt;"&amp;EOMONTH(DATE(H$1,H$2,1),0)))*SUMIFS(Prov_Auto!$E$3:$E1000, Prov_Auto!$A$3:$A1000, $D258, Prov_Auto!$D$3:$D1000,"&gt;="&amp;DATE(H$1,H$2,1),Prov_Auto!$D$3:$D1000, "&lt;="&amp;EOMONTH(DATE(H$1,H$2,1),0)))</f>
        <v/>
      </c>
      <c r="I258" s="48" t="str">
        <f>IF($D258="","", (SUMIFS(Transacoes!$D$3:$D1000,Transacoes!$C$3:$C1000,$D258,Transacoes!$B$3:$B1000,"C", Transacoes!$A$3:$A1000, "&lt;"&amp;EOMONTH(DATE(I$1,I$2,1),0))-SUMIFS(Transacoes!$D$3:$D1000,Transacoes!$C$3:$C1000,$D258,Transacoes!$B$3:$B1000,"V", Transacoes!$A$3:$A1000, "&lt;"&amp;EOMONTH(DATE(I$1,I$2,1),0)))*SUMIFS(Prov_Auto!$E$3:$E1000, Prov_Auto!$A$3:$A1000, $D258, Prov_Auto!$D$3:$D1000,"&gt;="&amp;DATE(I$1,I$2,1),Prov_Auto!$D$3:$D1000, "&lt;="&amp;EOMONTH(DATE(I$1,I$2,1),0)))</f>
        <v/>
      </c>
      <c r="J258" s="48" t="str">
        <f>IF($D258="","", (SUMIFS(Transacoes!$D$3:$D1000,Transacoes!$C$3:$C1000,$D258,Transacoes!$B$3:$B1000,"C", Transacoes!$A$3:$A1000, "&lt;"&amp;EOMONTH(DATE(J$1,J$2,1),0))-SUMIFS(Transacoes!$D$3:$D1000,Transacoes!$C$3:$C1000,$D258,Transacoes!$B$3:$B1000,"V", Transacoes!$A$3:$A1000, "&lt;"&amp;EOMONTH(DATE(J$1,J$2,1),0)))*SUMIFS(Prov_Auto!$E$3:$E1000, Prov_Auto!$A$3:$A1000, $D258, Prov_Auto!$D$3:$D1000,"&gt;="&amp;DATE(J$1,J$2,1),Prov_Auto!$D$3:$D1000, "&lt;="&amp;EOMONTH(DATE(J$1,J$2,1),0)))</f>
        <v/>
      </c>
      <c r="K258" s="48" t="str">
        <f>IF($D258="","", (SUMIFS(Transacoes!$D$3:$D1000,Transacoes!$C$3:$C1000,$D258,Transacoes!$B$3:$B1000,"C", Transacoes!$A$3:$A1000, "&lt;"&amp;EOMONTH(DATE(K$1,K$2,1),0))-SUMIFS(Transacoes!$D$3:$D1000,Transacoes!$C$3:$C1000,$D258,Transacoes!$B$3:$B1000,"V", Transacoes!$A$3:$A1000, "&lt;"&amp;EOMONTH(DATE(K$1,K$2,1),0)))*SUMIFS(Prov_Auto!$E$3:$E1000, Prov_Auto!$A$3:$A1000, $D258, Prov_Auto!$D$3:$D1000,"&gt;="&amp;DATE(K$1,K$2,1),Prov_Auto!$D$3:$D1000, "&lt;="&amp;EOMONTH(DATE(K$1,K$2,1),0)))</f>
        <v/>
      </c>
      <c r="L258" s="48" t="str">
        <f>IF($D258="","", (SUMIFS(Transacoes!$D$3:$D1000,Transacoes!$C$3:$C1000,$D258,Transacoes!$B$3:$B1000,"C", Transacoes!$A$3:$A1000, "&lt;"&amp;EOMONTH(DATE(L$1,L$2,1),0))-SUMIFS(Transacoes!$D$3:$D1000,Transacoes!$C$3:$C1000,$D258,Transacoes!$B$3:$B1000,"V", Transacoes!$A$3:$A1000, "&lt;"&amp;EOMONTH(DATE(L$1,L$2,1),0)))*SUMIFS(Prov_Auto!$E$3:$E1000, Prov_Auto!$A$3:$A1000, $D258, Prov_Auto!$D$3:$D1000,"&gt;="&amp;DATE(L$1,L$2,1),Prov_Auto!$D$3:$D1000, "&lt;="&amp;EOMONTH(DATE(L$1,L$2,1),0)))</f>
        <v/>
      </c>
      <c r="M258" s="48" t="str">
        <f>IF($D258="","", (SUMIFS(Transacoes!$D$3:$D1000,Transacoes!$C$3:$C1000,$D258,Transacoes!$B$3:$B1000,"C", Transacoes!$A$3:$A1000, "&lt;"&amp;EOMONTH(DATE(M$1,M$2,1),0))-SUMIFS(Transacoes!$D$3:$D1000,Transacoes!$C$3:$C1000,$D258,Transacoes!$B$3:$B1000,"V", Transacoes!$A$3:$A1000, "&lt;"&amp;EOMONTH(DATE(M$1,M$2,1),0)))*SUMIFS(Prov_Auto!$E$3:$E1000, Prov_Auto!$A$3:$A1000, $D258, Prov_Auto!$D$3:$D1000,"&gt;="&amp;DATE(M$1,M$2,1),Prov_Auto!$D$3:$D1000, "&lt;="&amp;EOMONTH(DATE(M$1,M$2,1),0)))</f>
        <v/>
      </c>
      <c r="N258" s="48" t="str">
        <f>IF($D258="","", (SUMIFS(Transacoes!$D$3:$D1000,Transacoes!$C$3:$C1000,$D258,Transacoes!$B$3:$B1000,"C", Transacoes!$A$3:$A1000, "&lt;"&amp;EOMONTH(DATE(N$1,N$2,1),0))-SUMIFS(Transacoes!$D$3:$D1000,Transacoes!$C$3:$C1000,$D258,Transacoes!$B$3:$B1000,"V", Transacoes!$A$3:$A1000, "&lt;"&amp;EOMONTH(DATE(N$1,N$2,1),0)))*SUMIFS(Prov_Auto!$E$3:$E1000, Prov_Auto!$A$3:$A1000, $D258, Prov_Auto!$D$3:$D1000,"&gt;="&amp;DATE(N$1,N$2,1),Prov_Auto!$D$3:$D1000, "&lt;="&amp;EOMONTH(DATE(N$1,N$2,1),0)))</f>
        <v/>
      </c>
      <c r="O258" s="48" t="str">
        <f>IF($D258="","", (SUMIFS(Transacoes!$D$3:$D1000,Transacoes!$C$3:$C1000,$D258,Transacoes!$B$3:$B1000,"C", Transacoes!$A$3:$A1000, "&lt;"&amp;EOMONTH(DATE(O$1,O$2,1),0))-SUMIFS(Transacoes!$D$3:$D1000,Transacoes!$C$3:$C1000,$D258,Transacoes!$B$3:$B1000,"V", Transacoes!$A$3:$A1000, "&lt;"&amp;EOMONTH(DATE(O$1,O$2,1),0)))*SUMIFS(Prov_Auto!$E$3:$E1000, Prov_Auto!$A$3:$A1000, $D258, Prov_Auto!$D$3:$D1000,"&gt;="&amp;DATE(O$1,O$2,1),Prov_Auto!$D$3:$D1000, "&lt;="&amp;EOMONTH(DATE(O$1,O$2,1),0)))</f>
        <v/>
      </c>
      <c r="P258" s="48" t="str">
        <f>IF($D258="","", (SUMIFS(Transacoes!$D$3:$D1000,Transacoes!$C$3:$C1000,$D258,Transacoes!$B$3:$B1000,"C", Transacoes!$A$3:$A1000, "&lt;"&amp;EOMONTH(DATE(P$1,P$2,1),0))-SUMIFS(Transacoes!$D$3:$D1000,Transacoes!$C$3:$C1000,$D258,Transacoes!$B$3:$B1000,"V", Transacoes!$A$3:$A1000, "&lt;"&amp;EOMONTH(DATE(P$1,P$2,1),0)))*SUMIFS(Prov_Auto!$E$3:$E1000, Prov_Auto!$A$3:$A1000, $D258, Prov_Auto!$D$3:$D1000,"&gt;="&amp;DATE(P$1,P$2,1),Prov_Auto!$D$3:$D1000, "&lt;="&amp;EOMONTH(DATE(P$1,P$2,1),0)))</f>
        <v/>
      </c>
      <c r="Q258" s="48" t="str">
        <f>IF($D258="","", (SUMIFS(Transacoes!$D$3:$D1000,Transacoes!$C$3:$C1000,$D258,Transacoes!$B$3:$B1000,"C", Transacoes!$A$3:$A1000, "&lt;"&amp;EOMONTH(DATE(Q$1,Q$2,1),0))-SUMIFS(Transacoes!$D$3:$D1000,Transacoes!$C$3:$C1000,$D258,Transacoes!$B$3:$B1000,"V", Transacoes!$A$3:$A1000, "&lt;"&amp;EOMONTH(DATE(Q$1,Q$2,1),0)))*SUMIFS(Prov_Auto!$E$3:$E1000, Prov_Auto!$A$3:$A1000, $D258, Prov_Auto!$D$3:$D1000,"&gt;="&amp;DATE(Q$1,Q$2,1),Prov_Auto!$D$3:$D1000, "&lt;="&amp;EOMONTH(DATE(Q$1,Q$2,1),0)))</f>
        <v/>
      </c>
      <c r="R258" s="47"/>
    </row>
    <row r="259">
      <c r="A259" s="47"/>
      <c r="B259" s="47"/>
      <c r="C259" s="47"/>
      <c r="D259" s="87"/>
      <c r="E259" s="48" t="str">
        <f>IF($D259="","", (SUMIFS(Transacoes!$D$3:$D1000,Transacoes!$C$3:$C1000,$D259,Transacoes!$B$3:$B1000,"C", Transacoes!$A$3:$A1000, "&lt;"&amp;EOMONTH(DATE(E$1,E$2,1),0))-SUMIFS(Transacoes!$D$3:$D1000,Transacoes!$C$3:$C1000,$D259,Transacoes!$B$3:$B1000,"V", Transacoes!$A$3:$A1000, "&lt;"&amp;EOMONTH(DATE(E$1,E$2,1),0)))*SUMIFS(Prov_Auto!$E$3:$E1000, Prov_Auto!$A$3:$A1000, $D259, Prov_Auto!$D$3:$D1000,"&gt;="&amp;DATE(E$1,E$2,1),Prov_Auto!$D$3:$D1000, "&lt;="&amp;EOMONTH(DATE(E$1,E$2,1),0)))</f>
        <v/>
      </c>
      <c r="F259" s="48" t="str">
        <f>IF($D259="","", (SUMIFS(Transacoes!$D$3:$D1000,Transacoes!$C$3:$C1000,$D259,Transacoes!$B$3:$B1000,"C", Transacoes!$A$3:$A1000, "&lt;"&amp;EOMONTH(DATE(F$1,F$2,1),0))-SUMIFS(Transacoes!$D$3:$D1000,Transacoes!$C$3:$C1000,$D259,Transacoes!$B$3:$B1000,"V", Transacoes!$A$3:$A1000, "&lt;"&amp;EOMONTH(DATE(F$1,F$2,1),0)))*SUMIFS(Prov_Auto!$E$3:$E1000, Prov_Auto!$A$3:$A1000, $D259, Prov_Auto!$D$3:$D1000,"&gt;="&amp;DATE(F$1,F$2,1),Prov_Auto!$D$3:$D1000, "&lt;="&amp;EOMONTH(DATE(F$1,F$2,1),0)))</f>
        <v/>
      </c>
      <c r="G259" s="48" t="str">
        <f>IF($D259="","", (SUMIFS(Transacoes!$D$3:$D1000,Transacoes!$C$3:$C1000,$D259,Transacoes!$B$3:$B1000,"C", Transacoes!$A$3:$A1000, "&lt;"&amp;EOMONTH(DATE(G$1,G$2,1),0))-SUMIFS(Transacoes!$D$3:$D1000,Transacoes!$C$3:$C1000,$D259,Transacoes!$B$3:$B1000,"V", Transacoes!$A$3:$A1000, "&lt;"&amp;EOMONTH(DATE(G$1,G$2,1),0)))*SUMIFS(Prov_Auto!$E$3:$E1000, Prov_Auto!$A$3:$A1000, $D259, Prov_Auto!$D$3:$D1000,"&gt;="&amp;DATE(G$1,G$2,1),Prov_Auto!$D$3:$D1000, "&lt;="&amp;EOMONTH(DATE(G$1,G$2,1),0)))</f>
        <v/>
      </c>
      <c r="H259" s="48" t="str">
        <f>IF($D259="","", (SUMIFS(Transacoes!$D$3:$D1000,Transacoes!$C$3:$C1000,$D259,Transacoes!$B$3:$B1000,"C", Transacoes!$A$3:$A1000, "&lt;"&amp;EOMONTH(DATE(H$1,H$2,1),0))-SUMIFS(Transacoes!$D$3:$D1000,Transacoes!$C$3:$C1000,$D259,Transacoes!$B$3:$B1000,"V", Transacoes!$A$3:$A1000, "&lt;"&amp;EOMONTH(DATE(H$1,H$2,1),0)))*SUMIFS(Prov_Auto!$E$3:$E1000, Prov_Auto!$A$3:$A1000, $D259, Prov_Auto!$D$3:$D1000,"&gt;="&amp;DATE(H$1,H$2,1),Prov_Auto!$D$3:$D1000, "&lt;="&amp;EOMONTH(DATE(H$1,H$2,1),0)))</f>
        <v/>
      </c>
      <c r="I259" s="48" t="str">
        <f>IF($D259="","", (SUMIFS(Transacoes!$D$3:$D1000,Transacoes!$C$3:$C1000,$D259,Transacoes!$B$3:$B1000,"C", Transacoes!$A$3:$A1000, "&lt;"&amp;EOMONTH(DATE(I$1,I$2,1),0))-SUMIFS(Transacoes!$D$3:$D1000,Transacoes!$C$3:$C1000,$D259,Transacoes!$B$3:$B1000,"V", Transacoes!$A$3:$A1000, "&lt;"&amp;EOMONTH(DATE(I$1,I$2,1),0)))*SUMIFS(Prov_Auto!$E$3:$E1000, Prov_Auto!$A$3:$A1000, $D259, Prov_Auto!$D$3:$D1000,"&gt;="&amp;DATE(I$1,I$2,1),Prov_Auto!$D$3:$D1000, "&lt;="&amp;EOMONTH(DATE(I$1,I$2,1),0)))</f>
        <v/>
      </c>
      <c r="J259" s="48" t="str">
        <f>IF($D259="","", (SUMIFS(Transacoes!$D$3:$D1000,Transacoes!$C$3:$C1000,$D259,Transacoes!$B$3:$B1000,"C", Transacoes!$A$3:$A1000, "&lt;"&amp;EOMONTH(DATE(J$1,J$2,1),0))-SUMIFS(Transacoes!$D$3:$D1000,Transacoes!$C$3:$C1000,$D259,Transacoes!$B$3:$B1000,"V", Transacoes!$A$3:$A1000, "&lt;"&amp;EOMONTH(DATE(J$1,J$2,1),0)))*SUMIFS(Prov_Auto!$E$3:$E1000, Prov_Auto!$A$3:$A1000, $D259, Prov_Auto!$D$3:$D1000,"&gt;="&amp;DATE(J$1,J$2,1),Prov_Auto!$D$3:$D1000, "&lt;="&amp;EOMONTH(DATE(J$1,J$2,1),0)))</f>
        <v/>
      </c>
      <c r="K259" s="48" t="str">
        <f>IF($D259="","", (SUMIFS(Transacoes!$D$3:$D1000,Transacoes!$C$3:$C1000,$D259,Transacoes!$B$3:$B1000,"C", Transacoes!$A$3:$A1000, "&lt;"&amp;EOMONTH(DATE(K$1,K$2,1),0))-SUMIFS(Transacoes!$D$3:$D1000,Transacoes!$C$3:$C1000,$D259,Transacoes!$B$3:$B1000,"V", Transacoes!$A$3:$A1000, "&lt;"&amp;EOMONTH(DATE(K$1,K$2,1),0)))*SUMIFS(Prov_Auto!$E$3:$E1000, Prov_Auto!$A$3:$A1000, $D259, Prov_Auto!$D$3:$D1000,"&gt;="&amp;DATE(K$1,K$2,1),Prov_Auto!$D$3:$D1000, "&lt;="&amp;EOMONTH(DATE(K$1,K$2,1),0)))</f>
        <v/>
      </c>
      <c r="L259" s="48" t="str">
        <f>IF($D259="","", (SUMIFS(Transacoes!$D$3:$D1000,Transacoes!$C$3:$C1000,$D259,Transacoes!$B$3:$B1000,"C", Transacoes!$A$3:$A1000, "&lt;"&amp;EOMONTH(DATE(L$1,L$2,1),0))-SUMIFS(Transacoes!$D$3:$D1000,Transacoes!$C$3:$C1000,$D259,Transacoes!$B$3:$B1000,"V", Transacoes!$A$3:$A1000, "&lt;"&amp;EOMONTH(DATE(L$1,L$2,1),0)))*SUMIFS(Prov_Auto!$E$3:$E1000, Prov_Auto!$A$3:$A1000, $D259, Prov_Auto!$D$3:$D1000,"&gt;="&amp;DATE(L$1,L$2,1),Prov_Auto!$D$3:$D1000, "&lt;="&amp;EOMONTH(DATE(L$1,L$2,1),0)))</f>
        <v/>
      </c>
      <c r="M259" s="48" t="str">
        <f>IF($D259="","", (SUMIFS(Transacoes!$D$3:$D1000,Transacoes!$C$3:$C1000,$D259,Transacoes!$B$3:$B1000,"C", Transacoes!$A$3:$A1000, "&lt;"&amp;EOMONTH(DATE(M$1,M$2,1),0))-SUMIFS(Transacoes!$D$3:$D1000,Transacoes!$C$3:$C1000,$D259,Transacoes!$B$3:$B1000,"V", Transacoes!$A$3:$A1000, "&lt;"&amp;EOMONTH(DATE(M$1,M$2,1),0)))*SUMIFS(Prov_Auto!$E$3:$E1000, Prov_Auto!$A$3:$A1000, $D259, Prov_Auto!$D$3:$D1000,"&gt;="&amp;DATE(M$1,M$2,1),Prov_Auto!$D$3:$D1000, "&lt;="&amp;EOMONTH(DATE(M$1,M$2,1),0)))</f>
        <v/>
      </c>
      <c r="N259" s="48" t="str">
        <f>IF($D259="","", (SUMIFS(Transacoes!$D$3:$D1000,Transacoes!$C$3:$C1000,$D259,Transacoes!$B$3:$B1000,"C", Transacoes!$A$3:$A1000, "&lt;"&amp;EOMONTH(DATE(N$1,N$2,1),0))-SUMIFS(Transacoes!$D$3:$D1000,Transacoes!$C$3:$C1000,$D259,Transacoes!$B$3:$B1000,"V", Transacoes!$A$3:$A1000, "&lt;"&amp;EOMONTH(DATE(N$1,N$2,1),0)))*SUMIFS(Prov_Auto!$E$3:$E1000, Prov_Auto!$A$3:$A1000, $D259, Prov_Auto!$D$3:$D1000,"&gt;="&amp;DATE(N$1,N$2,1),Prov_Auto!$D$3:$D1000, "&lt;="&amp;EOMONTH(DATE(N$1,N$2,1),0)))</f>
        <v/>
      </c>
      <c r="O259" s="48" t="str">
        <f>IF($D259="","", (SUMIFS(Transacoes!$D$3:$D1000,Transacoes!$C$3:$C1000,$D259,Transacoes!$B$3:$B1000,"C", Transacoes!$A$3:$A1000, "&lt;"&amp;EOMONTH(DATE(O$1,O$2,1),0))-SUMIFS(Transacoes!$D$3:$D1000,Transacoes!$C$3:$C1000,$D259,Transacoes!$B$3:$B1000,"V", Transacoes!$A$3:$A1000, "&lt;"&amp;EOMONTH(DATE(O$1,O$2,1),0)))*SUMIFS(Prov_Auto!$E$3:$E1000, Prov_Auto!$A$3:$A1000, $D259, Prov_Auto!$D$3:$D1000,"&gt;="&amp;DATE(O$1,O$2,1),Prov_Auto!$D$3:$D1000, "&lt;="&amp;EOMONTH(DATE(O$1,O$2,1),0)))</f>
        <v/>
      </c>
      <c r="P259" s="48" t="str">
        <f>IF($D259="","", (SUMIFS(Transacoes!$D$3:$D1000,Transacoes!$C$3:$C1000,$D259,Transacoes!$B$3:$B1000,"C", Transacoes!$A$3:$A1000, "&lt;"&amp;EOMONTH(DATE(P$1,P$2,1),0))-SUMIFS(Transacoes!$D$3:$D1000,Transacoes!$C$3:$C1000,$D259,Transacoes!$B$3:$B1000,"V", Transacoes!$A$3:$A1000, "&lt;"&amp;EOMONTH(DATE(P$1,P$2,1),0)))*SUMIFS(Prov_Auto!$E$3:$E1000, Prov_Auto!$A$3:$A1000, $D259, Prov_Auto!$D$3:$D1000,"&gt;="&amp;DATE(P$1,P$2,1),Prov_Auto!$D$3:$D1000, "&lt;="&amp;EOMONTH(DATE(P$1,P$2,1),0)))</f>
        <v/>
      </c>
      <c r="Q259" s="48" t="str">
        <f>IF($D259="","", (SUMIFS(Transacoes!$D$3:$D1000,Transacoes!$C$3:$C1000,$D259,Transacoes!$B$3:$B1000,"C", Transacoes!$A$3:$A1000, "&lt;"&amp;EOMONTH(DATE(Q$1,Q$2,1),0))-SUMIFS(Transacoes!$D$3:$D1000,Transacoes!$C$3:$C1000,$D259,Transacoes!$B$3:$B1000,"V", Transacoes!$A$3:$A1000, "&lt;"&amp;EOMONTH(DATE(Q$1,Q$2,1),0)))*SUMIFS(Prov_Auto!$E$3:$E1000, Prov_Auto!$A$3:$A1000, $D259, Prov_Auto!$D$3:$D1000,"&gt;="&amp;DATE(Q$1,Q$2,1),Prov_Auto!$D$3:$D1000, "&lt;="&amp;EOMONTH(DATE(Q$1,Q$2,1),0)))</f>
        <v/>
      </c>
      <c r="R259" s="47"/>
    </row>
    <row r="260">
      <c r="A260" s="47"/>
      <c r="B260" s="47"/>
      <c r="C260" s="47"/>
      <c r="D260" s="87"/>
      <c r="E260" s="48" t="str">
        <f>IF($D260="","", (SUMIFS(Transacoes!$D$3:$D1000,Transacoes!$C$3:$C1000,$D260,Transacoes!$B$3:$B1000,"C", Transacoes!$A$3:$A1000, "&lt;"&amp;EOMONTH(DATE(E$1,E$2,1),0))-SUMIFS(Transacoes!$D$3:$D1000,Transacoes!$C$3:$C1000,$D260,Transacoes!$B$3:$B1000,"V", Transacoes!$A$3:$A1000, "&lt;"&amp;EOMONTH(DATE(E$1,E$2,1),0)))*SUMIFS(Prov_Auto!$E$3:$E1000, Prov_Auto!$A$3:$A1000, $D260, Prov_Auto!$D$3:$D1000,"&gt;="&amp;DATE(E$1,E$2,1),Prov_Auto!$D$3:$D1000, "&lt;="&amp;EOMONTH(DATE(E$1,E$2,1),0)))</f>
        <v/>
      </c>
      <c r="F260" s="48" t="str">
        <f>IF($D260="","", (SUMIFS(Transacoes!$D$3:$D1000,Transacoes!$C$3:$C1000,$D260,Transacoes!$B$3:$B1000,"C", Transacoes!$A$3:$A1000, "&lt;"&amp;EOMONTH(DATE(F$1,F$2,1),0))-SUMIFS(Transacoes!$D$3:$D1000,Transacoes!$C$3:$C1000,$D260,Transacoes!$B$3:$B1000,"V", Transacoes!$A$3:$A1000, "&lt;"&amp;EOMONTH(DATE(F$1,F$2,1),0)))*SUMIFS(Prov_Auto!$E$3:$E1000, Prov_Auto!$A$3:$A1000, $D260, Prov_Auto!$D$3:$D1000,"&gt;="&amp;DATE(F$1,F$2,1),Prov_Auto!$D$3:$D1000, "&lt;="&amp;EOMONTH(DATE(F$1,F$2,1),0)))</f>
        <v/>
      </c>
      <c r="G260" s="48" t="str">
        <f>IF($D260="","", (SUMIFS(Transacoes!$D$3:$D1000,Transacoes!$C$3:$C1000,$D260,Transacoes!$B$3:$B1000,"C", Transacoes!$A$3:$A1000, "&lt;"&amp;EOMONTH(DATE(G$1,G$2,1),0))-SUMIFS(Transacoes!$D$3:$D1000,Transacoes!$C$3:$C1000,$D260,Transacoes!$B$3:$B1000,"V", Transacoes!$A$3:$A1000, "&lt;"&amp;EOMONTH(DATE(G$1,G$2,1),0)))*SUMIFS(Prov_Auto!$E$3:$E1000, Prov_Auto!$A$3:$A1000, $D260, Prov_Auto!$D$3:$D1000,"&gt;="&amp;DATE(G$1,G$2,1),Prov_Auto!$D$3:$D1000, "&lt;="&amp;EOMONTH(DATE(G$1,G$2,1),0)))</f>
        <v/>
      </c>
      <c r="H260" s="48" t="str">
        <f>IF($D260="","", (SUMIFS(Transacoes!$D$3:$D1000,Transacoes!$C$3:$C1000,$D260,Transacoes!$B$3:$B1000,"C", Transacoes!$A$3:$A1000, "&lt;"&amp;EOMONTH(DATE(H$1,H$2,1),0))-SUMIFS(Transacoes!$D$3:$D1000,Transacoes!$C$3:$C1000,$D260,Transacoes!$B$3:$B1000,"V", Transacoes!$A$3:$A1000, "&lt;"&amp;EOMONTH(DATE(H$1,H$2,1),0)))*SUMIFS(Prov_Auto!$E$3:$E1000, Prov_Auto!$A$3:$A1000, $D260, Prov_Auto!$D$3:$D1000,"&gt;="&amp;DATE(H$1,H$2,1),Prov_Auto!$D$3:$D1000, "&lt;="&amp;EOMONTH(DATE(H$1,H$2,1),0)))</f>
        <v/>
      </c>
      <c r="I260" s="48" t="str">
        <f>IF($D260="","", (SUMIFS(Transacoes!$D$3:$D1000,Transacoes!$C$3:$C1000,$D260,Transacoes!$B$3:$B1000,"C", Transacoes!$A$3:$A1000, "&lt;"&amp;EOMONTH(DATE(I$1,I$2,1),0))-SUMIFS(Transacoes!$D$3:$D1000,Transacoes!$C$3:$C1000,$D260,Transacoes!$B$3:$B1000,"V", Transacoes!$A$3:$A1000, "&lt;"&amp;EOMONTH(DATE(I$1,I$2,1),0)))*SUMIFS(Prov_Auto!$E$3:$E1000, Prov_Auto!$A$3:$A1000, $D260, Prov_Auto!$D$3:$D1000,"&gt;="&amp;DATE(I$1,I$2,1),Prov_Auto!$D$3:$D1000, "&lt;="&amp;EOMONTH(DATE(I$1,I$2,1),0)))</f>
        <v/>
      </c>
      <c r="J260" s="48" t="str">
        <f>IF($D260="","", (SUMIFS(Transacoes!$D$3:$D1000,Transacoes!$C$3:$C1000,$D260,Transacoes!$B$3:$B1000,"C", Transacoes!$A$3:$A1000, "&lt;"&amp;EOMONTH(DATE(J$1,J$2,1),0))-SUMIFS(Transacoes!$D$3:$D1000,Transacoes!$C$3:$C1000,$D260,Transacoes!$B$3:$B1000,"V", Transacoes!$A$3:$A1000, "&lt;"&amp;EOMONTH(DATE(J$1,J$2,1),0)))*SUMIFS(Prov_Auto!$E$3:$E1000, Prov_Auto!$A$3:$A1000, $D260, Prov_Auto!$D$3:$D1000,"&gt;="&amp;DATE(J$1,J$2,1),Prov_Auto!$D$3:$D1000, "&lt;="&amp;EOMONTH(DATE(J$1,J$2,1),0)))</f>
        <v/>
      </c>
      <c r="K260" s="48" t="str">
        <f>IF($D260="","", (SUMIFS(Transacoes!$D$3:$D1000,Transacoes!$C$3:$C1000,$D260,Transacoes!$B$3:$B1000,"C", Transacoes!$A$3:$A1000, "&lt;"&amp;EOMONTH(DATE(K$1,K$2,1),0))-SUMIFS(Transacoes!$D$3:$D1000,Transacoes!$C$3:$C1000,$D260,Transacoes!$B$3:$B1000,"V", Transacoes!$A$3:$A1000, "&lt;"&amp;EOMONTH(DATE(K$1,K$2,1),0)))*SUMIFS(Prov_Auto!$E$3:$E1000, Prov_Auto!$A$3:$A1000, $D260, Prov_Auto!$D$3:$D1000,"&gt;="&amp;DATE(K$1,K$2,1),Prov_Auto!$D$3:$D1000, "&lt;="&amp;EOMONTH(DATE(K$1,K$2,1),0)))</f>
        <v/>
      </c>
      <c r="L260" s="48" t="str">
        <f>IF($D260="","", (SUMIFS(Transacoes!$D$3:$D1000,Transacoes!$C$3:$C1000,$D260,Transacoes!$B$3:$B1000,"C", Transacoes!$A$3:$A1000, "&lt;"&amp;EOMONTH(DATE(L$1,L$2,1),0))-SUMIFS(Transacoes!$D$3:$D1000,Transacoes!$C$3:$C1000,$D260,Transacoes!$B$3:$B1000,"V", Transacoes!$A$3:$A1000, "&lt;"&amp;EOMONTH(DATE(L$1,L$2,1),0)))*SUMIFS(Prov_Auto!$E$3:$E1000, Prov_Auto!$A$3:$A1000, $D260, Prov_Auto!$D$3:$D1000,"&gt;="&amp;DATE(L$1,L$2,1),Prov_Auto!$D$3:$D1000, "&lt;="&amp;EOMONTH(DATE(L$1,L$2,1),0)))</f>
        <v/>
      </c>
      <c r="M260" s="48" t="str">
        <f>IF($D260="","", (SUMIFS(Transacoes!$D$3:$D1000,Transacoes!$C$3:$C1000,$D260,Transacoes!$B$3:$B1000,"C", Transacoes!$A$3:$A1000, "&lt;"&amp;EOMONTH(DATE(M$1,M$2,1),0))-SUMIFS(Transacoes!$D$3:$D1000,Transacoes!$C$3:$C1000,$D260,Transacoes!$B$3:$B1000,"V", Transacoes!$A$3:$A1000, "&lt;"&amp;EOMONTH(DATE(M$1,M$2,1),0)))*SUMIFS(Prov_Auto!$E$3:$E1000, Prov_Auto!$A$3:$A1000, $D260, Prov_Auto!$D$3:$D1000,"&gt;="&amp;DATE(M$1,M$2,1),Prov_Auto!$D$3:$D1000, "&lt;="&amp;EOMONTH(DATE(M$1,M$2,1),0)))</f>
        <v/>
      </c>
      <c r="N260" s="48" t="str">
        <f>IF($D260="","", (SUMIFS(Transacoes!$D$3:$D1000,Transacoes!$C$3:$C1000,$D260,Transacoes!$B$3:$B1000,"C", Transacoes!$A$3:$A1000, "&lt;"&amp;EOMONTH(DATE(N$1,N$2,1),0))-SUMIFS(Transacoes!$D$3:$D1000,Transacoes!$C$3:$C1000,$D260,Transacoes!$B$3:$B1000,"V", Transacoes!$A$3:$A1000, "&lt;"&amp;EOMONTH(DATE(N$1,N$2,1),0)))*SUMIFS(Prov_Auto!$E$3:$E1000, Prov_Auto!$A$3:$A1000, $D260, Prov_Auto!$D$3:$D1000,"&gt;="&amp;DATE(N$1,N$2,1),Prov_Auto!$D$3:$D1000, "&lt;="&amp;EOMONTH(DATE(N$1,N$2,1),0)))</f>
        <v/>
      </c>
      <c r="O260" s="48" t="str">
        <f>IF($D260="","", (SUMIFS(Transacoes!$D$3:$D1000,Transacoes!$C$3:$C1000,$D260,Transacoes!$B$3:$B1000,"C", Transacoes!$A$3:$A1000, "&lt;"&amp;EOMONTH(DATE(O$1,O$2,1),0))-SUMIFS(Transacoes!$D$3:$D1000,Transacoes!$C$3:$C1000,$D260,Transacoes!$B$3:$B1000,"V", Transacoes!$A$3:$A1000, "&lt;"&amp;EOMONTH(DATE(O$1,O$2,1),0)))*SUMIFS(Prov_Auto!$E$3:$E1000, Prov_Auto!$A$3:$A1000, $D260, Prov_Auto!$D$3:$D1000,"&gt;="&amp;DATE(O$1,O$2,1),Prov_Auto!$D$3:$D1000, "&lt;="&amp;EOMONTH(DATE(O$1,O$2,1),0)))</f>
        <v/>
      </c>
      <c r="P260" s="48" t="str">
        <f>IF($D260="","", (SUMIFS(Transacoes!$D$3:$D1000,Transacoes!$C$3:$C1000,$D260,Transacoes!$B$3:$B1000,"C", Transacoes!$A$3:$A1000, "&lt;"&amp;EOMONTH(DATE(P$1,P$2,1),0))-SUMIFS(Transacoes!$D$3:$D1000,Transacoes!$C$3:$C1000,$D260,Transacoes!$B$3:$B1000,"V", Transacoes!$A$3:$A1000, "&lt;"&amp;EOMONTH(DATE(P$1,P$2,1),0)))*SUMIFS(Prov_Auto!$E$3:$E1000, Prov_Auto!$A$3:$A1000, $D260, Prov_Auto!$D$3:$D1000,"&gt;="&amp;DATE(P$1,P$2,1),Prov_Auto!$D$3:$D1000, "&lt;="&amp;EOMONTH(DATE(P$1,P$2,1),0)))</f>
        <v/>
      </c>
      <c r="Q260" s="48" t="str">
        <f>IF($D260="","", (SUMIFS(Transacoes!$D$3:$D1000,Transacoes!$C$3:$C1000,$D260,Transacoes!$B$3:$B1000,"C", Transacoes!$A$3:$A1000, "&lt;"&amp;EOMONTH(DATE(Q$1,Q$2,1),0))-SUMIFS(Transacoes!$D$3:$D1000,Transacoes!$C$3:$C1000,$D260,Transacoes!$B$3:$B1000,"V", Transacoes!$A$3:$A1000, "&lt;"&amp;EOMONTH(DATE(Q$1,Q$2,1),0)))*SUMIFS(Prov_Auto!$E$3:$E1000, Prov_Auto!$A$3:$A1000, $D260, Prov_Auto!$D$3:$D1000,"&gt;="&amp;DATE(Q$1,Q$2,1),Prov_Auto!$D$3:$D1000, "&lt;="&amp;EOMONTH(DATE(Q$1,Q$2,1),0)))</f>
        <v/>
      </c>
      <c r="R260" s="47"/>
    </row>
    <row r="261">
      <c r="A261" s="47"/>
      <c r="B261" s="47"/>
      <c r="C261" s="47"/>
      <c r="D261" s="87"/>
      <c r="E261" s="48" t="str">
        <f>IF($D261="","", (SUMIFS(Transacoes!$D$3:$D1000,Transacoes!$C$3:$C1000,$D261,Transacoes!$B$3:$B1000,"C", Transacoes!$A$3:$A1000, "&lt;"&amp;EOMONTH(DATE(E$1,E$2,1),0))-SUMIFS(Transacoes!$D$3:$D1000,Transacoes!$C$3:$C1000,$D261,Transacoes!$B$3:$B1000,"V", Transacoes!$A$3:$A1000, "&lt;"&amp;EOMONTH(DATE(E$1,E$2,1),0)))*SUMIFS(Prov_Auto!$E$3:$E1000, Prov_Auto!$A$3:$A1000, $D261, Prov_Auto!$D$3:$D1000,"&gt;="&amp;DATE(E$1,E$2,1),Prov_Auto!$D$3:$D1000, "&lt;="&amp;EOMONTH(DATE(E$1,E$2,1),0)))</f>
        <v/>
      </c>
      <c r="F261" s="48" t="str">
        <f>IF($D261="","", (SUMIFS(Transacoes!$D$3:$D1000,Transacoes!$C$3:$C1000,$D261,Transacoes!$B$3:$B1000,"C", Transacoes!$A$3:$A1000, "&lt;"&amp;EOMONTH(DATE(F$1,F$2,1),0))-SUMIFS(Transacoes!$D$3:$D1000,Transacoes!$C$3:$C1000,$D261,Transacoes!$B$3:$B1000,"V", Transacoes!$A$3:$A1000, "&lt;"&amp;EOMONTH(DATE(F$1,F$2,1),0)))*SUMIFS(Prov_Auto!$E$3:$E1000, Prov_Auto!$A$3:$A1000, $D261, Prov_Auto!$D$3:$D1000,"&gt;="&amp;DATE(F$1,F$2,1),Prov_Auto!$D$3:$D1000, "&lt;="&amp;EOMONTH(DATE(F$1,F$2,1),0)))</f>
        <v/>
      </c>
      <c r="G261" s="48" t="str">
        <f>IF($D261="","", (SUMIFS(Transacoes!$D$3:$D1000,Transacoes!$C$3:$C1000,$D261,Transacoes!$B$3:$B1000,"C", Transacoes!$A$3:$A1000, "&lt;"&amp;EOMONTH(DATE(G$1,G$2,1),0))-SUMIFS(Transacoes!$D$3:$D1000,Transacoes!$C$3:$C1000,$D261,Transacoes!$B$3:$B1000,"V", Transacoes!$A$3:$A1000, "&lt;"&amp;EOMONTH(DATE(G$1,G$2,1),0)))*SUMIFS(Prov_Auto!$E$3:$E1000, Prov_Auto!$A$3:$A1000, $D261, Prov_Auto!$D$3:$D1000,"&gt;="&amp;DATE(G$1,G$2,1),Prov_Auto!$D$3:$D1000, "&lt;="&amp;EOMONTH(DATE(G$1,G$2,1),0)))</f>
        <v/>
      </c>
      <c r="H261" s="48" t="str">
        <f>IF($D261="","", (SUMIFS(Transacoes!$D$3:$D1000,Transacoes!$C$3:$C1000,$D261,Transacoes!$B$3:$B1000,"C", Transacoes!$A$3:$A1000, "&lt;"&amp;EOMONTH(DATE(H$1,H$2,1),0))-SUMIFS(Transacoes!$D$3:$D1000,Transacoes!$C$3:$C1000,$D261,Transacoes!$B$3:$B1000,"V", Transacoes!$A$3:$A1000, "&lt;"&amp;EOMONTH(DATE(H$1,H$2,1),0)))*SUMIFS(Prov_Auto!$E$3:$E1000, Prov_Auto!$A$3:$A1000, $D261, Prov_Auto!$D$3:$D1000,"&gt;="&amp;DATE(H$1,H$2,1),Prov_Auto!$D$3:$D1000, "&lt;="&amp;EOMONTH(DATE(H$1,H$2,1),0)))</f>
        <v/>
      </c>
      <c r="I261" s="48" t="str">
        <f>IF($D261="","", (SUMIFS(Transacoes!$D$3:$D1000,Transacoes!$C$3:$C1000,$D261,Transacoes!$B$3:$B1000,"C", Transacoes!$A$3:$A1000, "&lt;"&amp;EOMONTH(DATE(I$1,I$2,1),0))-SUMIFS(Transacoes!$D$3:$D1000,Transacoes!$C$3:$C1000,$D261,Transacoes!$B$3:$B1000,"V", Transacoes!$A$3:$A1000, "&lt;"&amp;EOMONTH(DATE(I$1,I$2,1),0)))*SUMIFS(Prov_Auto!$E$3:$E1000, Prov_Auto!$A$3:$A1000, $D261, Prov_Auto!$D$3:$D1000,"&gt;="&amp;DATE(I$1,I$2,1),Prov_Auto!$D$3:$D1000, "&lt;="&amp;EOMONTH(DATE(I$1,I$2,1),0)))</f>
        <v/>
      </c>
      <c r="J261" s="48" t="str">
        <f>IF($D261="","", (SUMIFS(Transacoes!$D$3:$D1000,Transacoes!$C$3:$C1000,$D261,Transacoes!$B$3:$B1000,"C", Transacoes!$A$3:$A1000, "&lt;"&amp;EOMONTH(DATE(J$1,J$2,1),0))-SUMIFS(Transacoes!$D$3:$D1000,Transacoes!$C$3:$C1000,$D261,Transacoes!$B$3:$B1000,"V", Transacoes!$A$3:$A1000, "&lt;"&amp;EOMONTH(DATE(J$1,J$2,1),0)))*SUMIFS(Prov_Auto!$E$3:$E1000, Prov_Auto!$A$3:$A1000, $D261, Prov_Auto!$D$3:$D1000,"&gt;="&amp;DATE(J$1,J$2,1),Prov_Auto!$D$3:$D1000, "&lt;="&amp;EOMONTH(DATE(J$1,J$2,1),0)))</f>
        <v/>
      </c>
      <c r="K261" s="48" t="str">
        <f>IF($D261="","", (SUMIFS(Transacoes!$D$3:$D1000,Transacoes!$C$3:$C1000,$D261,Transacoes!$B$3:$B1000,"C", Transacoes!$A$3:$A1000, "&lt;"&amp;EOMONTH(DATE(K$1,K$2,1),0))-SUMIFS(Transacoes!$D$3:$D1000,Transacoes!$C$3:$C1000,$D261,Transacoes!$B$3:$B1000,"V", Transacoes!$A$3:$A1000, "&lt;"&amp;EOMONTH(DATE(K$1,K$2,1),0)))*SUMIFS(Prov_Auto!$E$3:$E1000, Prov_Auto!$A$3:$A1000, $D261, Prov_Auto!$D$3:$D1000,"&gt;="&amp;DATE(K$1,K$2,1),Prov_Auto!$D$3:$D1000, "&lt;="&amp;EOMONTH(DATE(K$1,K$2,1),0)))</f>
        <v/>
      </c>
      <c r="L261" s="48" t="str">
        <f>IF($D261="","", (SUMIFS(Transacoes!$D$3:$D1000,Transacoes!$C$3:$C1000,$D261,Transacoes!$B$3:$B1000,"C", Transacoes!$A$3:$A1000, "&lt;"&amp;EOMONTH(DATE(L$1,L$2,1),0))-SUMIFS(Transacoes!$D$3:$D1000,Transacoes!$C$3:$C1000,$D261,Transacoes!$B$3:$B1000,"V", Transacoes!$A$3:$A1000, "&lt;"&amp;EOMONTH(DATE(L$1,L$2,1),0)))*SUMIFS(Prov_Auto!$E$3:$E1000, Prov_Auto!$A$3:$A1000, $D261, Prov_Auto!$D$3:$D1000,"&gt;="&amp;DATE(L$1,L$2,1),Prov_Auto!$D$3:$D1000, "&lt;="&amp;EOMONTH(DATE(L$1,L$2,1),0)))</f>
        <v/>
      </c>
      <c r="M261" s="48" t="str">
        <f>IF($D261="","", (SUMIFS(Transacoes!$D$3:$D1000,Transacoes!$C$3:$C1000,$D261,Transacoes!$B$3:$B1000,"C", Transacoes!$A$3:$A1000, "&lt;"&amp;EOMONTH(DATE(M$1,M$2,1),0))-SUMIFS(Transacoes!$D$3:$D1000,Transacoes!$C$3:$C1000,$D261,Transacoes!$B$3:$B1000,"V", Transacoes!$A$3:$A1000, "&lt;"&amp;EOMONTH(DATE(M$1,M$2,1),0)))*SUMIFS(Prov_Auto!$E$3:$E1000, Prov_Auto!$A$3:$A1000, $D261, Prov_Auto!$D$3:$D1000,"&gt;="&amp;DATE(M$1,M$2,1),Prov_Auto!$D$3:$D1000, "&lt;="&amp;EOMONTH(DATE(M$1,M$2,1),0)))</f>
        <v/>
      </c>
      <c r="N261" s="48" t="str">
        <f>IF($D261="","", (SUMIFS(Transacoes!$D$3:$D1000,Transacoes!$C$3:$C1000,$D261,Transacoes!$B$3:$B1000,"C", Transacoes!$A$3:$A1000, "&lt;"&amp;EOMONTH(DATE(N$1,N$2,1),0))-SUMIFS(Transacoes!$D$3:$D1000,Transacoes!$C$3:$C1000,$D261,Transacoes!$B$3:$B1000,"V", Transacoes!$A$3:$A1000, "&lt;"&amp;EOMONTH(DATE(N$1,N$2,1),0)))*SUMIFS(Prov_Auto!$E$3:$E1000, Prov_Auto!$A$3:$A1000, $D261, Prov_Auto!$D$3:$D1000,"&gt;="&amp;DATE(N$1,N$2,1),Prov_Auto!$D$3:$D1000, "&lt;="&amp;EOMONTH(DATE(N$1,N$2,1),0)))</f>
        <v/>
      </c>
      <c r="O261" s="48" t="str">
        <f>IF($D261="","", (SUMIFS(Transacoes!$D$3:$D1000,Transacoes!$C$3:$C1000,$D261,Transacoes!$B$3:$B1000,"C", Transacoes!$A$3:$A1000, "&lt;"&amp;EOMONTH(DATE(O$1,O$2,1),0))-SUMIFS(Transacoes!$D$3:$D1000,Transacoes!$C$3:$C1000,$D261,Transacoes!$B$3:$B1000,"V", Transacoes!$A$3:$A1000, "&lt;"&amp;EOMONTH(DATE(O$1,O$2,1),0)))*SUMIFS(Prov_Auto!$E$3:$E1000, Prov_Auto!$A$3:$A1000, $D261, Prov_Auto!$D$3:$D1000,"&gt;="&amp;DATE(O$1,O$2,1),Prov_Auto!$D$3:$D1000, "&lt;="&amp;EOMONTH(DATE(O$1,O$2,1),0)))</f>
        <v/>
      </c>
      <c r="P261" s="48" t="str">
        <f>IF($D261="","", (SUMIFS(Transacoes!$D$3:$D1000,Transacoes!$C$3:$C1000,$D261,Transacoes!$B$3:$B1000,"C", Transacoes!$A$3:$A1000, "&lt;"&amp;EOMONTH(DATE(P$1,P$2,1),0))-SUMIFS(Transacoes!$D$3:$D1000,Transacoes!$C$3:$C1000,$D261,Transacoes!$B$3:$B1000,"V", Transacoes!$A$3:$A1000, "&lt;"&amp;EOMONTH(DATE(P$1,P$2,1),0)))*SUMIFS(Prov_Auto!$E$3:$E1000, Prov_Auto!$A$3:$A1000, $D261, Prov_Auto!$D$3:$D1000,"&gt;="&amp;DATE(P$1,P$2,1),Prov_Auto!$D$3:$D1000, "&lt;="&amp;EOMONTH(DATE(P$1,P$2,1),0)))</f>
        <v/>
      </c>
      <c r="Q261" s="48" t="str">
        <f>IF($D261="","", (SUMIFS(Transacoes!$D$3:$D1000,Transacoes!$C$3:$C1000,$D261,Transacoes!$B$3:$B1000,"C", Transacoes!$A$3:$A1000, "&lt;"&amp;EOMONTH(DATE(Q$1,Q$2,1),0))-SUMIFS(Transacoes!$D$3:$D1000,Transacoes!$C$3:$C1000,$D261,Transacoes!$B$3:$B1000,"V", Transacoes!$A$3:$A1000, "&lt;"&amp;EOMONTH(DATE(Q$1,Q$2,1),0)))*SUMIFS(Prov_Auto!$E$3:$E1000, Prov_Auto!$A$3:$A1000, $D261, Prov_Auto!$D$3:$D1000,"&gt;="&amp;DATE(Q$1,Q$2,1),Prov_Auto!$D$3:$D1000, "&lt;="&amp;EOMONTH(DATE(Q$1,Q$2,1),0)))</f>
        <v/>
      </c>
      <c r="R261" s="47"/>
    </row>
    <row r="262">
      <c r="A262" s="47"/>
      <c r="B262" s="47"/>
      <c r="C262" s="47"/>
      <c r="D262" s="87"/>
      <c r="E262" s="48" t="str">
        <f>IF($D262="","", (SUMIFS(Transacoes!$D$3:$D1000,Transacoes!$C$3:$C1000,$D262,Transacoes!$B$3:$B1000,"C", Transacoes!$A$3:$A1000, "&lt;"&amp;EOMONTH(DATE(E$1,E$2,1),0))-SUMIFS(Transacoes!$D$3:$D1000,Transacoes!$C$3:$C1000,$D262,Transacoes!$B$3:$B1000,"V", Transacoes!$A$3:$A1000, "&lt;"&amp;EOMONTH(DATE(E$1,E$2,1),0)))*SUMIFS(Prov_Auto!$E$3:$E1000, Prov_Auto!$A$3:$A1000, $D262, Prov_Auto!$D$3:$D1000,"&gt;="&amp;DATE(E$1,E$2,1),Prov_Auto!$D$3:$D1000, "&lt;="&amp;EOMONTH(DATE(E$1,E$2,1),0)))</f>
        <v/>
      </c>
      <c r="F262" s="48" t="str">
        <f>IF($D262="","", (SUMIFS(Transacoes!$D$3:$D1000,Transacoes!$C$3:$C1000,$D262,Transacoes!$B$3:$B1000,"C", Transacoes!$A$3:$A1000, "&lt;"&amp;EOMONTH(DATE(F$1,F$2,1),0))-SUMIFS(Transacoes!$D$3:$D1000,Transacoes!$C$3:$C1000,$D262,Transacoes!$B$3:$B1000,"V", Transacoes!$A$3:$A1000, "&lt;"&amp;EOMONTH(DATE(F$1,F$2,1),0)))*SUMIFS(Prov_Auto!$E$3:$E1000, Prov_Auto!$A$3:$A1000, $D262, Prov_Auto!$D$3:$D1000,"&gt;="&amp;DATE(F$1,F$2,1),Prov_Auto!$D$3:$D1000, "&lt;="&amp;EOMONTH(DATE(F$1,F$2,1),0)))</f>
        <v/>
      </c>
      <c r="G262" s="48" t="str">
        <f>IF($D262="","", (SUMIFS(Transacoes!$D$3:$D1000,Transacoes!$C$3:$C1000,$D262,Transacoes!$B$3:$B1000,"C", Transacoes!$A$3:$A1000, "&lt;"&amp;EOMONTH(DATE(G$1,G$2,1),0))-SUMIFS(Transacoes!$D$3:$D1000,Transacoes!$C$3:$C1000,$D262,Transacoes!$B$3:$B1000,"V", Transacoes!$A$3:$A1000, "&lt;"&amp;EOMONTH(DATE(G$1,G$2,1),0)))*SUMIFS(Prov_Auto!$E$3:$E1000, Prov_Auto!$A$3:$A1000, $D262, Prov_Auto!$D$3:$D1000,"&gt;="&amp;DATE(G$1,G$2,1),Prov_Auto!$D$3:$D1000, "&lt;="&amp;EOMONTH(DATE(G$1,G$2,1),0)))</f>
        <v/>
      </c>
      <c r="H262" s="48" t="str">
        <f>IF($D262="","", (SUMIFS(Transacoes!$D$3:$D1000,Transacoes!$C$3:$C1000,$D262,Transacoes!$B$3:$B1000,"C", Transacoes!$A$3:$A1000, "&lt;"&amp;EOMONTH(DATE(H$1,H$2,1),0))-SUMIFS(Transacoes!$D$3:$D1000,Transacoes!$C$3:$C1000,$D262,Transacoes!$B$3:$B1000,"V", Transacoes!$A$3:$A1000, "&lt;"&amp;EOMONTH(DATE(H$1,H$2,1),0)))*SUMIFS(Prov_Auto!$E$3:$E1000, Prov_Auto!$A$3:$A1000, $D262, Prov_Auto!$D$3:$D1000,"&gt;="&amp;DATE(H$1,H$2,1),Prov_Auto!$D$3:$D1000, "&lt;="&amp;EOMONTH(DATE(H$1,H$2,1),0)))</f>
        <v/>
      </c>
      <c r="I262" s="48" t="str">
        <f>IF($D262="","", (SUMIFS(Transacoes!$D$3:$D1000,Transacoes!$C$3:$C1000,$D262,Transacoes!$B$3:$B1000,"C", Transacoes!$A$3:$A1000, "&lt;"&amp;EOMONTH(DATE(I$1,I$2,1),0))-SUMIFS(Transacoes!$D$3:$D1000,Transacoes!$C$3:$C1000,$D262,Transacoes!$B$3:$B1000,"V", Transacoes!$A$3:$A1000, "&lt;"&amp;EOMONTH(DATE(I$1,I$2,1),0)))*SUMIFS(Prov_Auto!$E$3:$E1000, Prov_Auto!$A$3:$A1000, $D262, Prov_Auto!$D$3:$D1000,"&gt;="&amp;DATE(I$1,I$2,1),Prov_Auto!$D$3:$D1000, "&lt;="&amp;EOMONTH(DATE(I$1,I$2,1),0)))</f>
        <v/>
      </c>
      <c r="J262" s="48" t="str">
        <f>IF($D262="","", (SUMIFS(Transacoes!$D$3:$D1000,Transacoes!$C$3:$C1000,$D262,Transacoes!$B$3:$B1000,"C", Transacoes!$A$3:$A1000, "&lt;"&amp;EOMONTH(DATE(J$1,J$2,1),0))-SUMIFS(Transacoes!$D$3:$D1000,Transacoes!$C$3:$C1000,$D262,Transacoes!$B$3:$B1000,"V", Transacoes!$A$3:$A1000, "&lt;"&amp;EOMONTH(DATE(J$1,J$2,1),0)))*SUMIFS(Prov_Auto!$E$3:$E1000, Prov_Auto!$A$3:$A1000, $D262, Prov_Auto!$D$3:$D1000,"&gt;="&amp;DATE(J$1,J$2,1),Prov_Auto!$D$3:$D1000, "&lt;="&amp;EOMONTH(DATE(J$1,J$2,1),0)))</f>
        <v/>
      </c>
      <c r="K262" s="48" t="str">
        <f>IF($D262="","", (SUMIFS(Transacoes!$D$3:$D1000,Transacoes!$C$3:$C1000,$D262,Transacoes!$B$3:$B1000,"C", Transacoes!$A$3:$A1000, "&lt;"&amp;EOMONTH(DATE(K$1,K$2,1),0))-SUMIFS(Transacoes!$D$3:$D1000,Transacoes!$C$3:$C1000,$D262,Transacoes!$B$3:$B1000,"V", Transacoes!$A$3:$A1000, "&lt;"&amp;EOMONTH(DATE(K$1,K$2,1),0)))*SUMIFS(Prov_Auto!$E$3:$E1000, Prov_Auto!$A$3:$A1000, $D262, Prov_Auto!$D$3:$D1000,"&gt;="&amp;DATE(K$1,K$2,1),Prov_Auto!$D$3:$D1000, "&lt;="&amp;EOMONTH(DATE(K$1,K$2,1),0)))</f>
        <v/>
      </c>
      <c r="L262" s="48" t="str">
        <f>IF($D262="","", (SUMIFS(Transacoes!$D$3:$D1000,Transacoes!$C$3:$C1000,$D262,Transacoes!$B$3:$B1000,"C", Transacoes!$A$3:$A1000, "&lt;"&amp;EOMONTH(DATE(L$1,L$2,1),0))-SUMIFS(Transacoes!$D$3:$D1000,Transacoes!$C$3:$C1000,$D262,Transacoes!$B$3:$B1000,"V", Transacoes!$A$3:$A1000, "&lt;"&amp;EOMONTH(DATE(L$1,L$2,1),0)))*SUMIFS(Prov_Auto!$E$3:$E1000, Prov_Auto!$A$3:$A1000, $D262, Prov_Auto!$D$3:$D1000,"&gt;="&amp;DATE(L$1,L$2,1),Prov_Auto!$D$3:$D1000, "&lt;="&amp;EOMONTH(DATE(L$1,L$2,1),0)))</f>
        <v/>
      </c>
      <c r="M262" s="48" t="str">
        <f>IF($D262="","", (SUMIFS(Transacoes!$D$3:$D1000,Transacoes!$C$3:$C1000,$D262,Transacoes!$B$3:$B1000,"C", Transacoes!$A$3:$A1000, "&lt;"&amp;EOMONTH(DATE(M$1,M$2,1),0))-SUMIFS(Transacoes!$D$3:$D1000,Transacoes!$C$3:$C1000,$D262,Transacoes!$B$3:$B1000,"V", Transacoes!$A$3:$A1000, "&lt;"&amp;EOMONTH(DATE(M$1,M$2,1),0)))*SUMIFS(Prov_Auto!$E$3:$E1000, Prov_Auto!$A$3:$A1000, $D262, Prov_Auto!$D$3:$D1000,"&gt;="&amp;DATE(M$1,M$2,1),Prov_Auto!$D$3:$D1000, "&lt;="&amp;EOMONTH(DATE(M$1,M$2,1),0)))</f>
        <v/>
      </c>
      <c r="N262" s="48" t="str">
        <f>IF($D262="","", (SUMIFS(Transacoes!$D$3:$D1000,Transacoes!$C$3:$C1000,$D262,Transacoes!$B$3:$B1000,"C", Transacoes!$A$3:$A1000, "&lt;"&amp;EOMONTH(DATE(N$1,N$2,1),0))-SUMIFS(Transacoes!$D$3:$D1000,Transacoes!$C$3:$C1000,$D262,Transacoes!$B$3:$B1000,"V", Transacoes!$A$3:$A1000, "&lt;"&amp;EOMONTH(DATE(N$1,N$2,1),0)))*SUMIFS(Prov_Auto!$E$3:$E1000, Prov_Auto!$A$3:$A1000, $D262, Prov_Auto!$D$3:$D1000,"&gt;="&amp;DATE(N$1,N$2,1),Prov_Auto!$D$3:$D1000, "&lt;="&amp;EOMONTH(DATE(N$1,N$2,1),0)))</f>
        <v/>
      </c>
      <c r="O262" s="48" t="str">
        <f>IF($D262="","", (SUMIFS(Transacoes!$D$3:$D1000,Transacoes!$C$3:$C1000,$D262,Transacoes!$B$3:$B1000,"C", Transacoes!$A$3:$A1000, "&lt;"&amp;EOMONTH(DATE(O$1,O$2,1),0))-SUMIFS(Transacoes!$D$3:$D1000,Transacoes!$C$3:$C1000,$D262,Transacoes!$B$3:$B1000,"V", Transacoes!$A$3:$A1000, "&lt;"&amp;EOMONTH(DATE(O$1,O$2,1),0)))*SUMIFS(Prov_Auto!$E$3:$E1000, Prov_Auto!$A$3:$A1000, $D262, Prov_Auto!$D$3:$D1000,"&gt;="&amp;DATE(O$1,O$2,1),Prov_Auto!$D$3:$D1000, "&lt;="&amp;EOMONTH(DATE(O$1,O$2,1),0)))</f>
        <v/>
      </c>
      <c r="P262" s="48" t="str">
        <f>IF($D262="","", (SUMIFS(Transacoes!$D$3:$D1000,Transacoes!$C$3:$C1000,$D262,Transacoes!$B$3:$B1000,"C", Transacoes!$A$3:$A1000, "&lt;"&amp;EOMONTH(DATE(P$1,P$2,1),0))-SUMIFS(Transacoes!$D$3:$D1000,Transacoes!$C$3:$C1000,$D262,Transacoes!$B$3:$B1000,"V", Transacoes!$A$3:$A1000, "&lt;"&amp;EOMONTH(DATE(P$1,P$2,1),0)))*SUMIFS(Prov_Auto!$E$3:$E1000, Prov_Auto!$A$3:$A1000, $D262, Prov_Auto!$D$3:$D1000,"&gt;="&amp;DATE(P$1,P$2,1),Prov_Auto!$D$3:$D1000, "&lt;="&amp;EOMONTH(DATE(P$1,P$2,1),0)))</f>
        <v/>
      </c>
      <c r="Q262" s="48" t="str">
        <f>IF($D262="","", (SUMIFS(Transacoes!$D$3:$D1000,Transacoes!$C$3:$C1000,$D262,Transacoes!$B$3:$B1000,"C", Transacoes!$A$3:$A1000, "&lt;"&amp;EOMONTH(DATE(Q$1,Q$2,1),0))-SUMIFS(Transacoes!$D$3:$D1000,Transacoes!$C$3:$C1000,$D262,Transacoes!$B$3:$B1000,"V", Transacoes!$A$3:$A1000, "&lt;"&amp;EOMONTH(DATE(Q$1,Q$2,1),0)))*SUMIFS(Prov_Auto!$E$3:$E1000, Prov_Auto!$A$3:$A1000, $D262, Prov_Auto!$D$3:$D1000,"&gt;="&amp;DATE(Q$1,Q$2,1),Prov_Auto!$D$3:$D1000, "&lt;="&amp;EOMONTH(DATE(Q$1,Q$2,1),0)))</f>
        <v/>
      </c>
      <c r="R262" s="47"/>
    </row>
    <row r="263">
      <c r="A263" s="47"/>
      <c r="B263" s="47"/>
      <c r="C263" s="47"/>
      <c r="D263" s="87"/>
      <c r="E263" s="48" t="str">
        <f>IF($D263="","", (SUMIFS(Transacoes!$D$3:$D1000,Transacoes!$C$3:$C1000,$D263,Transacoes!$B$3:$B1000,"C", Transacoes!$A$3:$A1000, "&lt;"&amp;EOMONTH(DATE(E$1,E$2,1),0))-SUMIFS(Transacoes!$D$3:$D1000,Transacoes!$C$3:$C1000,$D263,Transacoes!$B$3:$B1000,"V", Transacoes!$A$3:$A1000, "&lt;"&amp;EOMONTH(DATE(E$1,E$2,1),0)))*SUMIFS(Prov_Auto!$E$3:$E1000, Prov_Auto!$A$3:$A1000, $D263, Prov_Auto!$D$3:$D1000,"&gt;="&amp;DATE(E$1,E$2,1),Prov_Auto!$D$3:$D1000, "&lt;="&amp;EOMONTH(DATE(E$1,E$2,1),0)))</f>
        <v/>
      </c>
      <c r="F263" s="48" t="str">
        <f>IF($D263="","", (SUMIFS(Transacoes!$D$3:$D1000,Transacoes!$C$3:$C1000,$D263,Transacoes!$B$3:$B1000,"C", Transacoes!$A$3:$A1000, "&lt;"&amp;EOMONTH(DATE(F$1,F$2,1),0))-SUMIFS(Transacoes!$D$3:$D1000,Transacoes!$C$3:$C1000,$D263,Transacoes!$B$3:$B1000,"V", Transacoes!$A$3:$A1000, "&lt;"&amp;EOMONTH(DATE(F$1,F$2,1),0)))*SUMIFS(Prov_Auto!$E$3:$E1000, Prov_Auto!$A$3:$A1000, $D263, Prov_Auto!$D$3:$D1000,"&gt;="&amp;DATE(F$1,F$2,1),Prov_Auto!$D$3:$D1000, "&lt;="&amp;EOMONTH(DATE(F$1,F$2,1),0)))</f>
        <v/>
      </c>
      <c r="G263" s="48" t="str">
        <f>IF($D263="","", (SUMIFS(Transacoes!$D$3:$D1000,Transacoes!$C$3:$C1000,$D263,Transacoes!$B$3:$B1000,"C", Transacoes!$A$3:$A1000, "&lt;"&amp;EOMONTH(DATE(G$1,G$2,1),0))-SUMIFS(Transacoes!$D$3:$D1000,Transacoes!$C$3:$C1000,$D263,Transacoes!$B$3:$B1000,"V", Transacoes!$A$3:$A1000, "&lt;"&amp;EOMONTH(DATE(G$1,G$2,1),0)))*SUMIFS(Prov_Auto!$E$3:$E1000, Prov_Auto!$A$3:$A1000, $D263, Prov_Auto!$D$3:$D1000,"&gt;="&amp;DATE(G$1,G$2,1),Prov_Auto!$D$3:$D1000, "&lt;="&amp;EOMONTH(DATE(G$1,G$2,1),0)))</f>
        <v/>
      </c>
      <c r="H263" s="48" t="str">
        <f>IF($D263="","", (SUMIFS(Transacoes!$D$3:$D1000,Transacoes!$C$3:$C1000,$D263,Transacoes!$B$3:$B1000,"C", Transacoes!$A$3:$A1000, "&lt;"&amp;EOMONTH(DATE(H$1,H$2,1),0))-SUMIFS(Transacoes!$D$3:$D1000,Transacoes!$C$3:$C1000,$D263,Transacoes!$B$3:$B1000,"V", Transacoes!$A$3:$A1000, "&lt;"&amp;EOMONTH(DATE(H$1,H$2,1),0)))*SUMIFS(Prov_Auto!$E$3:$E1000, Prov_Auto!$A$3:$A1000, $D263, Prov_Auto!$D$3:$D1000,"&gt;="&amp;DATE(H$1,H$2,1),Prov_Auto!$D$3:$D1000, "&lt;="&amp;EOMONTH(DATE(H$1,H$2,1),0)))</f>
        <v/>
      </c>
      <c r="I263" s="48" t="str">
        <f>IF($D263="","", (SUMIFS(Transacoes!$D$3:$D1000,Transacoes!$C$3:$C1000,$D263,Transacoes!$B$3:$B1000,"C", Transacoes!$A$3:$A1000, "&lt;"&amp;EOMONTH(DATE(I$1,I$2,1),0))-SUMIFS(Transacoes!$D$3:$D1000,Transacoes!$C$3:$C1000,$D263,Transacoes!$B$3:$B1000,"V", Transacoes!$A$3:$A1000, "&lt;"&amp;EOMONTH(DATE(I$1,I$2,1),0)))*SUMIFS(Prov_Auto!$E$3:$E1000, Prov_Auto!$A$3:$A1000, $D263, Prov_Auto!$D$3:$D1000,"&gt;="&amp;DATE(I$1,I$2,1),Prov_Auto!$D$3:$D1000, "&lt;="&amp;EOMONTH(DATE(I$1,I$2,1),0)))</f>
        <v/>
      </c>
      <c r="J263" s="48" t="str">
        <f>IF($D263="","", (SUMIFS(Transacoes!$D$3:$D1000,Transacoes!$C$3:$C1000,$D263,Transacoes!$B$3:$B1000,"C", Transacoes!$A$3:$A1000, "&lt;"&amp;EOMONTH(DATE(J$1,J$2,1),0))-SUMIFS(Transacoes!$D$3:$D1000,Transacoes!$C$3:$C1000,$D263,Transacoes!$B$3:$B1000,"V", Transacoes!$A$3:$A1000, "&lt;"&amp;EOMONTH(DATE(J$1,J$2,1),0)))*SUMIFS(Prov_Auto!$E$3:$E1000, Prov_Auto!$A$3:$A1000, $D263, Prov_Auto!$D$3:$D1000,"&gt;="&amp;DATE(J$1,J$2,1),Prov_Auto!$D$3:$D1000, "&lt;="&amp;EOMONTH(DATE(J$1,J$2,1),0)))</f>
        <v/>
      </c>
      <c r="K263" s="48" t="str">
        <f>IF($D263="","", (SUMIFS(Transacoes!$D$3:$D1000,Transacoes!$C$3:$C1000,$D263,Transacoes!$B$3:$B1000,"C", Transacoes!$A$3:$A1000, "&lt;"&amp;EOMONTH(DATE(K$1,K$2,1),0))-SUMIFS(Transacoes!$D$3:$D1000,Transacoes!$C$3:$C1000,$D263,Transacoes!$B$3:$B1000,"V", Transacoes!$A$3:$A1000, "&lt;"&amp;EOMONTH(DATE(K$1,K$2,1),0)))*SUMIFS(Prov_Auto!$E$3:$E1000, Prov_Auto!$A$3:$A1000, $D263, Prov_Auto!$D$3:$D1000,"&gt;="&amp;DATE(K$1,K$2,1),Prov_Auto!$D$3:$D1000, "&lt;="&amp;EOMONTH(DATE(K$1,K$2,1),0)))</f>
        <v/>
      </c>
      <c r="L263" s="48" t="str">
        <f>IF($D263="","", (SUMIFS(Transacoes!$D$3:$D1000,Transacoes!$C$3:$C1000,$D263,Transacoes!$B$3:$B1000,"C", Transacoes!$A$3:$A1000, "&lt;"&amp;EOMONTH(DATE(L$1,L$2,1),0))-SUMIFS(Transacoes!$D$3:$D1000,Transacoes!$C$3:$C1000,$D263,Transacoes!$B$3:$B1000,"V", Transacoes!$A$3:$A1000, "&lt;"&amp;EOMONTH(DATE(L$1,L$2,1),0)))*SUMIFS(Prov_Auto!$E$3:$E1000, Prov_Auto!$A$3:$A1000, $D263, Prov_Auto!$D$3:$D1000,"&gt;="&amp;DATE(L$1,L$2,1),Prov_Auto!$D$3:$D1000, "&lt;="&amp;EOMONTH(DATE(L$1,L$2,1),0)))</f>
        <v/>
      </c>
      <c r="M263" s="48" t="str">
        <f>IF($D263="","", (SUMIFS(Transacoes!$D$3:$D1000,Transacoes!$C$3:$C1000,$D263,Transacoes!$B$3:$B1000,"C", Transacoes!$A$3:$A1000, "&lt;"&amp;EOMONTH(DATE(M$1,M$2,1),0))-SUMIFS(Transacoes!$D$3:$D1000,Transacoes!$C$3:$C1000,$D263,Transacoes!$B$3:$B1000,"V", Transacoes!$A$3:$A1000, "&lt;"&amp;EOMONTH(DATE(M$1,M$2,1),0)))*SUMIFS(Prov_Auto!$E$3:$E1000, Prov_Auto!$A$3:$A1000, $D263, Prov_Auto!$D$3:$D1000,"&gt;="&amp;DATE(M$1,M$2,1),Prov_Auto!$D$3:$D1000, "&lt;="&amp;EOMONTH(DATE(M$1,M$2,1),0)))</f>
        <v/>
      </c>
      <c r="N263" s="48" t="str">
        <f>IF($D263="","", (SUMIFS(Transacoes!$D$3:$D1000,Transacoes!$C$3:$C1000,$D263,Transacoes!$B$3:$B1000,"C", Transacoes!$A$3:$A1000, "&lt;"&amp;EOMONTH(DATE(N$1,N$2,1),0))-SUMIFS(Transacoes!$D$3:$D1000,Transacoes!$C$3:$C1000,$D263,Transacoes!$B$3:$B1000,"V", Transacoes!$A$3:$A1000, "&lt;"&amp;EOMONTH(DATE(N$1,N$2,1),0)))*SUMIFS(Prov_Auto!$E$3:$E1000, Prov_Auto!$A$3:$A1000, $D263, Prov_Auto!$D$3:$D1000,"&gt;="&amp;DATE(N$1,N$2,1),Prov_Auto!$D$3:$D1000, "&lt;="&amp;EOMONTH(DATE(N$1,N$2,1),0)))</f>
        <v/>
      </c>
      <c r="O263" s="48" t="str">
        <f>IF($D263="","", (SUMIFS(Transacoes!$D$3:$D1000,Transacoes!$C$3:$C1000,$D263,Transacoes!$B$3:$B1000,"C", Transacoes!$A$3:$A1000, "&lt;"&amp;EOMONTH(DATE(O$1,O$2,1),0))-SUMIFS(Transacoes!$D$3:$D1000,Transacoes!$C$3:$C1000,$D263,Transacoes!$B$3:$B1000,"V", Transacoes!$A$3:$A1000, "&lt;"&amp;EOMONTH(DATE(O$1,O$2,1),0)))*SUMIFS(Prov_Auto!$E$3:$E1000, Prov_Auto!$A$3:$A1000, $D263, Prov_Auto!$D$3:$D1000,"&gt;="&amp;DATE(O$1,O$2,1),Prov_Auto!$D$3:$D1000, "&lt;="&amp;EOMONTH(DATE(O$1,O$2,1),0)))</f>
        <v/>
      </c>
      <c r="P263" s="48" t="str">
        <f>IF($D263="","", (SUMIFS(Transacoes!$D$3:$D1000,Transacoes!$C$3:$C1000,$D263,Transacoes!$B$3:$B1000,"C", Transacoes!$A$3:$A1000, "&lt;"&amp;EOMONTH(DATE(P$1,P$2,1),0))-SUMIFS(Transacoes!$D$3:$D1000,Transacoes!$C$3:$C1000,$D263,Transacoes!$B$3:$B1000,"V", Transacoes!$A$3:$A1000, "&lt;"&amp;EOMONTH(DATE(P$1,P$2,1),0)))*SUMIFS(Prov_Auto!$E$3:$E1000, Prov_Auto!$A$3:$A1000, $D263, Prov_Auto!$D$3:$D1000,"&gt;="&amp;DATE(P$1,P$2,1),Prov_Auto!$D$3:$D1000, "&lt;="&amp;EOMONTH(DATE(P$1,P$2,1),0)))</f>
        <v/>
      </c>
      <c r="Q263" s="48" t="str">
        <f>IF($D263="","", (SUMIFS(Transacoes!$D$3:$D1000,Transacoes!$C$3:$C1000,$D263,Transacoes!$B$3:$B1000,"C", Transacoes!$A$3:$A1000, "&lt;"&amp;EOMONTH(DATE(Q$1,Q$2,1),0))-SUMIFS(Transacoes!$D$3:$D1000,Transacoes!$C$3:$C1000,$D263,Transacoes!$B$3:$B1000,"V", Transacoes!$A$3:$A1000, "&lt;"&amp;EOMONTH(DATE(Q$1,Q$2,1),0)))*SUMIFS(Prov_Auto!$E$3:$E1000, Prov_Auto!$A$3:$A1000, $D263, Prov_Auto!$D$3:$D1000,"&gt;="&amp;DATE(Q$1,Q$2,1),Prov_Auto!$D$3:$D1000, "&lt;="&amp;EOMONTH(DATE(Q$1,Q$2,1),0)))</f>
        <v/>
      </c>
      <c r="R263" s="47"/>
    </row>
    <row r="264">
      <c r="A264" s="47"/>
      <c r="B264" s="47"/>
      <c r="C264" s="47"/>
      <c r="D264" s="87"/>
      <c r="E264" s="48" t="str">
        <f>IF($D264="","", (SUMIFS(Transacoes!$D$3:$D1000,Transacoes!$C$3:$C1000,$D264,Transacoes!$B$3:$B1000,"C", Transacoes!$A$3:$A1000, "&lt;"&amp;EOMONTH(DATE(E$1,E$2,1),0))-SUMIFS(Transacoes!$D$3:$D1000,Transacoes!$C$3:$C1000,$D264,Transacoes!$B$3:$B1000,"V", Transacoes!$A$3:$A1000, "&lt;"&amp;EOMONTH(DATE(E$1,E$2,1),0)))*SUMIFS(Prov_Auto!$E$3:$E1000, Prov_Auto!$A$3:$A1000, $D264, Prov_Auto!$D$3:$D1000,"&gt;="&amp;DATE(E$1,E$2,1),Prov_Auto!$D$3:$D1000, "&lt;="&amp;EOMONTH(DATE(E$1,E$2,1),0)))</f>
        <v/>
      </c>
      <c r="F264" s="48" t="str">
        <f>IF($D264="","", (SUMIFS(Transacoes!$D$3:$D1000,Transacoes!$C$3:$C1000,$D264,Transacoes!$B$3:$B1000,"C", Transacoes!$A$3:$A1000, "&lt;"&amp;EOMONTH(DATE(F$1,F$2,1),0))-SUMIFS(Transacoes!$D$3:$D1000,Transacoes!$C$3:$C1000,$D264,Transacoes!$B$3:$B1000,"V", Transacoes!$A$3:$A1000, "&lt;"&amp;EOMONTH(DATE(F$1,F$2,1),0)))*SUMIFS(Prov_Auto!$E$3:$E1000, Prov_Auto!$A$3:$A1000, $D264, Prov_Auto!$D$3:$D1000,"&gt;="&amp;DATE(F$1,F$2,1),Prov_Auto!$D$3:$D1000, "&lt;="&amp;EOMONTH(DATE(F$1,F$2,1),0)))</f>
        <v/>
      </c>
      <c r="G264" s="48" t="str">
        <f>IF($D264="","", (SUMIFS(Transacoes!$D$3:$D1000,Transacoes!$C$3:$C1000,$D264,Transacoes!$B$3:$B1000,"C", Transacoes!$A$3:$A1000, "&lt;"&amp;EOMONTH(DATE(G$1,G$2,1),0))-SUMIFS(Transacoes!$D$3:$D1000,Transacoes!$C$3:$C1000,$D264,Transacoes!$B$3:$B1000,"V", Transacoes!$A$3:$A1000, "&lt;"&amp;EOMONTH(DATE(G$1,G$2,1),0)))*SUMIFS(Prov_Auto!$E$3:$E1000, Prov_Auto!$A$3:$A1000, $D264, Prov_Auto!$D$3:$D1000,"&gt;="&amp;DATE(G$1,G$2,1),Prov_Auto!$D$3:$D1000, "&lt;="&amp;EOMONTH(DATE(G$1,G$2,1),0)))</f>
        <v/>
      </c>
      <c r="H264" s="48" t="str">
        <f>IF($D264="","", (SUMIFS(Transacoes!$D$3:$D1000,Transacoes!$C$3:$C1000,$D264,Transacoes!$B$3:$B1000,"C", Transacoes!$A$3:$A1000, "&lt;"&amp;EOMONTH(DATE(H$1,H$2,1),0))-SUMIFS(Transacoes!$D$3:$D1000,Transacoes!$C$3:$C1000,$D264,Transacoes!$B$3:$B1000,"V", Transacoes!$A$3:$A1000, "&lt;"&amp;EOMONTH(DATE(H$1,H$2,1),0)))*SUMIFS(Prov_Auto!$E$3:$E1000, Prov_Auto!$A$3:$A1000, $D264, Prov_Auto!$D$3:$D1000,"&gt;="&amp;DATE(H$1,H$2,1),Prov_Auto!$D$3:$D1000, "&lt;="&amp;EOMONTH(DATE(H$1,H$2,1),0)))</f>
        <v/>
      </c>
      <c r="I264" s="48" t="str">
        <f>IF($D264="","", (SUMIFS(Transacoes!$D$3:$D1000,Transacoes!$C$3:$C1000,$D264,Transacoes!$B$3:$B1000,"C", Transacoes!$A$3:$A1000, "&lt;"&amp;EOMONTH(DATE(I$1,I$2,1),0))-SUMIFS(Transacoes!$D$3:$D1000,Transacoes!$C$3:$C1000,$D264,Transacoes!$B$3:$B1000,"V", Transacoes!$A$3:$A1000, "&lt;"&amp;EOMONTH(DATE(I$1,I$2,1),0)))*SUMIFS(Prov_Auto!$E$3:$E1000, Prov_Auto!$A$3:$A1000, $D264, Prov_Auto!$D$3:$D1000,"&gt;="&amp;DATE(I$1,I$2,1),Prov_Auto!$D$3:$D1000, "&lt;="&amp;EOMONTH(DATE(I$1,I$2,1),0)))</f>
        <v/>
      </c>
      <c r="J264" s="48" t="str">
        <f>IF($D264="","", (SUMIFS(Transacoes!$D$3:$D1000,Transacoes!$C$3:$C1000,$D264,Transacoes!$B$3:$B1000,"C", Transacoes!$A$3:$A1000, "&lt;"&amp;EOMONTH(DATE(J$1,J$2,1),0))-SUMIFS(Transacoes!$D$3:$D1000,Transacoes!$C$3:$C1000,$D264,Transacoes!$B$3:$B1000,"V", Transacoes!$A$3:$A1000, "&lt;"&amp;EOMONTH(DATE(J$1,J$2,1),0)))*SUMIFS(Prov_Auto!$E$3:$E1000, Prov_Auto!$A$3:$A1000, $D264, Prov_Auto!$D$3:$D1000,"&gt;="&amp;DATE(J$1,J$2,1),Prov_Auto!$D$3:$D1000, "&lt;="&amp;EOMONTH(DATE(J$1,J$2,1),0)))</f>
        <v/>
      </c>
      <c r="K264" s="48" t="str">
        <f>IF($D264="","", (SUMIFS(Transacoes!$D$3:$D1000,Transacoes!$C$3:$C1000,$D264,Transacoes!$B$3:$B1000,"C", Transacoes!$A$3:$A1000, "&lt;"&amp;EOMONTH(DATE(K$1,K$2,1),0))-SUMIFS(Transacoes!$D$3:$D1000,Transacoes!$C$3:$C1000,$D264,Transacoes!$B$3:$B1000,"V", Transacoes!$A$3:$A1000, "&lt;"&amp;EOMONTH(DATE(K$1,K$2,1),0)))*SUMIFS(Prov_Auto!$E$3:$E1000, Prov_Auto!$A$3:$A1000, $D264, Prov_Auto!$D$3:$D1000,"&gt;="&amp;DATE(K$1,K$2,1),Prov_Auto!$D$3:$D1000, "&lt;="&amp;EOMONTH(DATE(K$1,K$2,1),0)))</f>
        <v/>
      </c>
      <c r="L264" s="48" t="str">
        <f>IF($D264="","", (SUMIFS(Transacoes!$D$3:$D1000,Transacoes!$C$3:$C1000,$D264,Transacoes!$B$3:$B1000,"C", Transacoes!$A$3:$A1000, "&lt;"&amp;EOMONTH(DATE(L$1,L$2,1),0))-SUMIFS(Transacoes!$D$3:$D1000,Transacoes!$C$3:$C1000,$D264,Transacoes!$B$3:$B1000,"V", Transacoes!$A$3:$A1000, "&lt;"&amp;EOMONTH(DATE(L$1,L$2,1),0)))*SUMIFS(Prov_Auto!$E$3:$E1000, Prov_Auto!$A$3:$A1000, $D264, Prov_Auto!$D$3:$D1000,"&gt;="&amp;DATE(L$1,L$2,1),Prov_Auto!$D$3:$D1000, "&lt;="&amp;EOMONTH(DATE(L$1,L$2,1),0)))</f>
        <v/>
      </c>
      <c r="M264" s="48" t="str">
        <f>IF($D264="","", (SUMIFS(Transacoes!$D$3:$D1000,Transacoes!$C$3:$C1000,$D264,Transacoes!$B$3:$B1000,"C", Transacoes!$A$3:$A1000, "&lt;"&amp;EOMONTH(DATE(M$1,M$2,1),0))-SUMIFS(Transacoes!$D$3:$D1000,Transacoes!$C$3:$C1000,$D264,Transacoes!$B$3:$B1000,"V", Transacoes!$A$3:$A1000, "&lt;"&amp;EOMONTH(DATE(M$1,M$2,1),0)))*SUMIFS(Prov_Auto!$E$3:$E1000, Prov_Auto!$A$3:$A1000, $D264, Prov_Auto!$D$3:$D1000,"&gt;="&amp;DATE(M$1,M$2,1),Prov_Auto!$D$3:$D1000, "&lt;="&amp;EOMONTH(DATE(M$1,M$2,1),0)))</f>
        <v/>
      </c>
      <c r="N264" s="48" t="str">
        <f>IF($D264="","", (SUMIFS(Transacoes!$D$3:$D1000,Transacoes!$C$3:$C1000,$D264,Transacoes!$B$3:$B1000,"C", Transacoes!$A$3:$A1000, "&lt;"&amp;EOMONTH(DATE(N$1,N$2,1),0))-SUMIFS(Transacoes!$D$3:$D1000,Transacoes!$C$3:$C1000,$D264,Transacoes!$B$3:$B1000,"V", Transacoes!$A$3:$A1000, "&lt;"&amp;EOMONTH(DATE(N$1,N$2,1),0)))*SUMIFS(Prov_Auto!$E$3:$E1000, Prov_Auto!$A$3:$A1000, $D264, Prov_Auto!$D$3:$D1000,"&gt;="&amp;DATE(N$1,N$2,1),Prov_Auto!$D$3:$D1000, "&lt;="&amp;EOMONTH(DATE(N$1,N$2,1),0)))</f>
        <v/>
      </c>
      <c r="O264" s="48" t="str">
        <f>IF($D264="","", (SUMIFS(Transacoes!$D$3:$D1000,Transacoes!$C$3:$C1000,$D264,Transacoes!$B$3:$B1000,"C", Transacoes!$A$3:$A1000, "&lt;"&amp;EOMONTH(DATE(O$1,O$2,1),0))-SUMIFS(Transacoes!$D$3:$D1000,Transacoes!$C$3:$C1000,$D264,Transacoes!$B$3:$B1000,"V", Transacoes!$A$3:$A1000, "&lt;"&amp;EOMONTH(DATE(O$1,O$2,1),0)))*SUMIFS(Prov_Auto!$E$3:$E1000, Prov_Auto!$A$3:$A1000, $D264, Prov_Auto!$D$3:$D1000,"&gt;="&amp;DATE(O$1,O$2,1),Prov_Auto!$D$3:$D1000, "&lt;="&amp;EOMONTH(DATE(O$1,O$2,1),0)))</f>
        <v/>
      </c>
      <c r="P264" s="48" t="str">
        <f>IF($D264="","", (SUMIFS(Transacoes!$D$3:$D1000,Transacoes!$C$3:$C1000,$D264,Transacoes!$B$3:$B1000,"C", Transacoes!$A$3:$A1000, "&lt;"&amp;EOMONTH(DATE(P$1,P$2,1),0))-SUMIFS(Transacoes!$D$3:$D1000,Transacoes!$C$3:$C1000,$D264,Transacoes!$B$3:$B1000,"V", Transacoes!$A$3:$A1000, "&lt;"&amp;EOMONTH(DATE(P$1,P$2,1),0)))*SUMIFS(Prov_Auto!$E$3:$E1000, Prov_Auto!$A$3:$A1000, $D264, Prov_Auto!$D$3:$D1000,"&gt;="&amp;DATE(P$1,P$2,1),Prov_Auto!$D$3:$D1000, "&lt;="&amp;EOMONTH(DATE(P$1,P$2,1),0)))</f>
        <v/>
      </c>
      <c r="Q264" s="48" t="str">
        <f>IF($D264="","", (SUMIFS(Transacoes!$D$3:$D1000,Transacoes!$C$3:$C1000,$D264,Transacoes!$B$3:$B1000,"C", Transacoes!$A$3:$A1000, "&lt;"&amp;EOMONTH(DATE(Q$1,Q$2,1),0))-SUMIFS(Transacoes!$D$3:$D1000,Transacoes!$C$3:$C1000,$D264,Transacoes!$B$3:$B1000,"V", Transacoes!$A$3:$A1000, "&lt;"&amp;EOMONTH(DATE(Q$1,Q$2,1),0)))*SUMIFS(Prov_Auto!$E$3:$E1000, Prov_Auto!$A$3:$A1000, $D264, Prov_Auto!$D$3:$D1000,"&gt;="&amp;DATE(Q$1,Q$2,1),Prov_Auto!$D$3:$D1000, "&lt;="&amp;EOMONTH(DATE(Q$1,Q$2,1),0)))</f>
        <v/>
      </c>
      <c r="R264" s="47"/>
    </row>
    <row r="265">
      <c r="A265" s="47"/>
      <c r="B265" s="47"/>
      <c r="C265" s="47"/>
      <c r="D265" s="87"/>
      <c r="E265" s="48" t="str">
        <f>IF($D265="","", (SUMIFS(Transacoes!$D$3:$D1000,Transacoes!$C$3:$C1000,$D265,Transacoes!$B$3:$B1000,"C", Transacoes!$A$3:$A1000, "&lt;"&amp;EOMONTH(DATE(E$1,E$2,1),0))-SUMIFS(Transacoes!$D$3:$D1000,Transacoes!$C$3:$C1000,$D265,Transacoes!$B$3:$B1000,"V", Transacoes!$A$3:$A1000, "&lt;"&amp;EOMONTH(DATE(E$1,E$2,1),0)))*SUMIFS(Prov_Auto!$E$3:$E1000, Prov_Auto!$A$3:$A1000, $D265, Prov_Auto!$D$3:$D1000,"&gt;="&amp;DATE(E$1,E$2,1),Prov_Auto!$D$3:$D1000, "&lt;="&amp;EOMONTH(DATE(E$1,E$2,1),0)))</f>
        <v/>
      </c>
      <c r="F265" s="48" t="str">
        <f>IF($D265="","", (SUMIFS(Transacoes!$D$3:$D1000,Transacoes!$C$3:$C1000,$D265,Transacoes!$B$3:$B1000,"C", Transacoes!$A$3:$A1000, "&lt;"&amp;EOMONTH(DATE(F$1,F$2,1),0))-SUMIFS(Transacoes!$D$3:$D1000,Transacoes!$C$3:$C1000,$D265,Transacoes!$B$3:$B1000,"V", Transacoes!$A$3:$A1000, "&lt;"&amp;EOMONTH(DATE(F$1,F$2,1),0)))*SUMIFS(Prov_Auto!$E$3:$E1000, Prov_Auto!$A$3:$A1000, $D265, Prov_Auto!$D$3:$D1000,"&gt;="&amp;DATE(F$1,F$2,1),Prov_Auto!$D$3:$D1000, "&lt;="&amp;EOMONTH(DATE(F$1,F$2,1),0)))</f>
        <v/>
      </c>
      <c r="G265" s="48" t="str">
        <f>IF($D265="","", (SUMIFS(Transacoes!$D$3:$D1000,Transacoes!$C$3:$C1000,$D265,Transacoes!$B$3:$B1000,"C", Transacoes!$A$3:$A1000, "&lt;"&amp;EOMONTH(DATE(G$1,G$2,1),0))-SUMIFS(Transacoes!$D$3:$D1000,Transacoes!$C$3:$C1000,$D265,Transacoes!$B$3:$B1000,"V", Transacoes!$A$3:$A1000, "&lt;"&amp;EOMONTH(DATE(G$1,G$2,1),0)))*SUMIFS(Prov_Auto!$E$3:$E1000, Prov_Auto!$A$3:$A1000, $D265, Prov_Auto!$D$3:$D1000,"&gt;="&amp;DATE(G$1,G$2,1),Prov_Auto!$D$3:$D1000, "&lt;="&amp;EOMONTH(DATE(G$1,G$2,1),0)))</f>
        <v/>
      </c>
      <c r="H265" s="48" t="str">
        <f>IF($D265="","", (SUMIFS(Transacoes!$D$3:$D1000,Transacoes!$C$3:$C1000,$D265,Transacoes!$B$3:$B1000,"C", Transacoes!$A$3:$A1000, "&lt;"&amp;EOMONTH(DATE(H$1,H$2,1),0))-SUMIFS(Transacoes!$D$3:$D1000,Transacoes!$C$3:$C1000,$D265,Transacoes!$B$3:$B1000,"V", Transacoes!$A$3:$A1000, "&lt;"&amp;EOMONTH(DATE(H$1,H$2,1),0)))*SUMIFS(Prov_Auto!$E$3:$E1000, Prov_Auto!$A$3:$A1000, $D265, Prov_Auto!$D$3:$D1000,"&gt;="&amp;DATE(H$1,H$2,1),Prov_Auto!$D$3:$D1000, "&lt;="&amp;EOMONTH(DATE(H$1,H$2,1),0)))</f>
        <v/>
      </c>
      <c r="I265" s="48" t="str">
        <f>IF($D265="","", (SUMIFS(Transacoes!$D$3:$D1000,Transacoes!$C$3:$C1000,$D265,Transacoes!$B$3:$B1000,"C", Transacoes!$A$3:$A1000, "&lt;"&amp;EOMONTH(DATE(I$1,I$2,1),0))-SUMIFS(Transacoes!$D$3:$D1000,Transacoes!$C$3:$C1000,$D265,Transacoes!$B$3:$B1000,"V", Transacoes!$A$3:$A1000, "&lt;"&amp;EOMONTH(DATE(I$1,I$2,1),0)))*SUMIFS(Prov_Auto!$E$3:$E1000, Prov_Auto!$A$3:$A1000, $D265, Prov_Auto!$D$3:$D1000,"&gt;="&amp;DATE(I$1,I$2,1),Prov_Auto!$D$3:$D1000, "&lt;="&amp;EOMONTH(DATE(I$1,I$2,1),0)))</f>
        <v/>
      </c>
      <c r="J265" s="48" t="str">
        <f>IF($D265="","", (SUMIFS(Transacoes!$D$3:$D1000,Transacoes!$C$3:$C1000,$D265,Transacoes!$B$3:$B1000,"C", Transacoes!$A$3:$A1000, "&lt;"&amp;EOMONTH(DATE(J$1,J$2,1),0))-SUMIFS(Transacoes!$D$3:$D1000,Transacoes!$C$3:$C1000,$D265,Transacoes!$B$3:$B1000,"V", Transacoes!$A$3:$A1000, "&lt;"&amp;EOMONTH(DATE(J$1,J$2,1),0)))*SUMIFS(Prov_Auto!$E$3:$E1000, Prov_Auto!$A$3:$A1000, $D265, Prov_Auto!$D$3:$D1000,"&gt;="&amp;DATE(J$1,J$2,1),Prov_Auto!$D$3:$D1000, "&lt;="&amp;EOMONTH(DATE(J$1,J$2,1),0)))</f>
        <v/>
      </c>
      <c r="K265" s="48" t="str">
        <f>IF($D265="","", (SUMIFS(Transacoes!$D$3:$D1000,Transacoes!$C$3:$C1000,$D265,Transacoes!$B$3:$B1000,"C", Transacoes!$A$3:$A1000, "&lt;"&amp;EOMONTH(DATE(K$1,K$2,1),0))-SUMIFS(Transacoes!$D$3:$D1000,Transacoes!$C$3:$C1000,$D265,Transacoes!$B$3:$B1000,"V", Transacoes!$A$3:$A1000, "&lt;"&amp;EOMONTH(DATE(K$1,K$2,1),0)))*SUMIFS(Prov_Auto!$E$3:$E1000, Prov_Auto!$A$3:$A1000, $D265, Prov_Auto!$D$3:$D1000,"&gt;="&amp;DATE(K$1,K$2,1),Prov_Auto!$D$3:$D1000, "&lt;="&amp;EOMONTH(DATE(K$1,K$2,1),0)))</f>
        <v/>
      </c>
      <c r="L265" s="48" t="str">
        <f>IF($D265="","", (SUMIFS(Transacoes!$D$3:$D1000,Transacoes!$C$3:$C1000,$D265,Transacoes!$B$3:$B1000,"C", Transacoes!$A$3:$A1000, "&lt;"&amp;EOMONTH(DATE(L$1,L$2,1),0))-SUMIFS(Transacoes!$D$3:$D1000,Transacoes!$C$3:$C1000,$D265,Transacoes!$B$3:$B1000,"V", Transacoes!$A$3:$A1000, "&lt;"&amp;EOMONTH(DATE(L$1,L$2,1),0)))*SUMIFS(Prov_Auto!$E$3:$E1000, Prov_Auto!$A$3:$A1000, $D265, Prov_Auto!$D$3:$D1000,"&gt;="&amp;DATE(L$1,L$2,1),Prov_Auto!$D$3:$D1000, "&lt;="&amp;EOMONTH(DATE(L$1,L$2,1),0)))</f>
        <v/>
      </c>
      <c r="M265" s="48" t="str">
        <f>IF($D265="","", (SUMIFS(Transacoes!$D$3:$D1000,Transacoes!$C$3:$C1000,$D265,Transacoes!$B$3:$B1000,"C", Transacoes!$A$3:$A1000, "&lt;"&amp;EOMONTH(DATE(M$1,M$2,1),0))-SUMIFS(Transacoes!$D$3:$D1000,Transacoes!$C$3:$C1000,$D265,Transacoes!$B$3:$B1000,"V", Transacoes!$A$3:$A1000, "&lt;"&amp;EOMONTH(DATE(M$1,M$2,1),0)))*SUMIFS(Prov_Auto!$E$3:$E1000, Prov_Auto!$A$3:$A1000, $D265, Prov_Auto!$D$3:$D1000,"&gt;="&amp;DATE(M$1,M$2,1),Prov_Auto!$D$3:$D1000, "&lt;="&amp;EOMONTH(DATE(M$1,M$2,1),0)))</f>
        <v/>
      </c>
      <c r="N265" s="48" t="str">
        <f>IF($D265="","", (SUMIFS(Transacoes!$D$3:$D1000,Transacoes!$C$3:$C1000,$D265,Transacoes!$B$3:$B1000,"C", Transacoes!$A$3:$A1000, "&lt;"&amp;EOMONTH(DATE(N$1,N$2,1),0))-SUMIFS(Transacoes!$D$3:$D1000,Transacoes!$C$3:$C1000,$D265,Transacoes!$B$3:$B1000,"V", Transacoes!$A$3:$A1000, "&lt;"&amp;EOMONTH(DATE(N$1,N$2,1),0)))*SUMIFS(Prov_Auto!$E$3:$E1000, Prov_Auto!$A$3:$A1000, $D265, Prov_Auto!$D$3:$D1000,"&gt;="&amp;DATE(N$1,N$2,1),Prov_Auto!$D$3:$D1000, "&lt;="&amp;EOMONTH(DATE(N$1,N$2,1),0)))</f>
        <v/>
      </c>
      <c r="O265" s="48" t="str">
        <f>IF($D265="","", (SUMIFS(Transacoes!$D$3:$D1000,Transacoes!$C$3:$C1000,$D265,Transacoes!$B$3:$B1000,"C", Transacoes!$A$3:$A1000, "&lt;"&amp;EOMONTH(DATE(O$1,O$2,1),0))-SUMIFS(Transacoes!$D$3:$D1000,Transacoes!$C$3:$C1000,$D265,Transacoes!$B$3:$B1000,"V", Transacoes!$A$3:$A1000, "&lt;"&amp;EOMONTH(DATE(O$1,O$2,1),0)))*SUMIFS(Prov_Auto!$E$3:$E1000, Prov_Auto!$A$3:$A1000, $D265, Prov_Auto!$D$3:$D1000,"&gt;="&amp;DATE(O$1,O$2,1),Prov_Auto!$D$3:$D1000, "&lt;="&amp;EOMONTH(DATE(O$1,O$2,1),0)))</f>
        <v/>
      </c>
      <c r="P265" s="48" t="str">
        <f>IF($D265="","", (SUMIFS(Transacoes!$D$3:$D1000,Transacoes!$C$3:$C1000,$D265,Transacoes!$B$3:$B1000,"C", Transacoes!$A$3:$A1000, "&lt;"&amp;EOMONTH(DATE(P$1,P$2,1),0))-SUMIFS(Transacoes!$D$3:$D1000,Transacoes!$C$3:$C1000,$D265,Transacoes!$B$3:$B1000,"V", Transacoes!$A$3:$A1000, "&lt;"&amp;EOMONTH(DATE(P$1,P$2,1),0)))*SUMIFS(Prov_Auto!$E$3:$E1000, Prov_Auto!$A$3:$A1000, $D265, Prov_Auto!$D$3:$D1000,"&gt;="&amp;DATE(P$1,P$2,1),Prov_Auto!$D$3:$D1000, "&lt;="&amp;EOMONTH(DATE(P$1,P$2,1),0)))</f>
        <v/>
      </c>
      <c r="Q265" s="48" t="str">
        <f>IF($D265="","", (SUMIFS(Transacoes!$D$3:$D1000,Transacoes!$C$3:$C1000,$D265,Transacoes!$B$3:$B1000,"C", Transacoes!$A$3:$A1000, "&lt;"&amp;EOMONTH(DATE(Q$1,Q$2,1),0))-SUMIFS(Transacoes!$D$3:$D1000,Transacoes!$C$3:$C1000,$D265,Transacoes!$B$3:$B1000,"V", Transacoes!$A$3:$A1000, "&lt;"&amp;EOMONTH(DATE(Q$1,Q$2,1),0)))*SUMIFS(Prov_Auto!$E$3:$E1000, Prov_Auto!$A$3:$A1000, $D265, Prov_Auto!$D$3:$D1000,"&gt;="&amp;DATE(Q$1,Q$2,1),Prov_Auto!$D$3:$D1000, "&lt;="&amp;EOMONTH(DATE(Q$1,Q$2,1),0)))</f>
        <v/>
      </c>
      <c r="R265" s="47"/>
    </row>
    <row r="266">
      <c r="A266" s="47"/>
      <c r="B266" s="47"/>
      <c r="C266" s="47"/>
      <c r="D266" s="87"/>
      <c r="E266" s="48" t="str">
        <f>IF($D266="","", (SUMIFS(Transacoes!$D$3:$D1000,Transacoes!$C$3:$C1000,$D266,Transacoes!$B$3:$B1000,"C", Transacoes!$A$3:$A1000, "&lt;"&amp;EOMONTH(DATE(E$1,E$2,1),0))-SUMIFS(Transacoes!$D$3:$D1000,Transacoes!$C$3:$C1000,$D266,Transacoes!$B$3:$B1000,"V", Transacoes!$A$3:$A1000, "&lt;"&amp;EOMONTH(DATE(E$1,E$2,1),0)))*SUMIFS(Prov_Auto!$E$3:$E1000, Prov_Auto!$A$3:$A1000, $D266, Prov_Auto!$D$3:$D1000,"&gt;="&amp;DATE(E$1,E$2,1),Prov_Auto!$D$3:$D1000, "&lt;="&amp;EOMONTH(DATE(E$1,E$2,1),0)))</f>
        <v/>
      </c>
      <c r="F266" s="48" t="str">
        <f>IF($D266="","", (SUMIFS(Transacoes!$D$3:$D1000,Transacoes!$C$3:$C1000,$D266,Transacoes!$B$3:$B1000,"C", Transacoes!$A$3:$A1000, "&lt;"&amp;EOMONTH(DATE(F$1,F$2,1),0))-SUMIFS(Transacoes!$D$3:$D1000,Transacoes!$C$3:$C1000,$D266,Transacoes!$B$3:$B1000,"V", Transacoes!$A$3:$A1000, "&lt;"&amp;EOMONTH(DATE(F$1,F$2,1),0)))*SUMIFS(Prov_Auto!$E$3:$E1000, Prov_Auto!$A$3:$A1000, $D266, Prov_Auto!$D$3:$D1000,"&gt;="&amp;DATE(F$1,F$2,1),Prov_Auto!$D$3:$D1000, "&lt;="&amp;EOMONTH(DATE(F$1,F$2,1),0)))</f>
        <v/>
      </c>
      <c r="G266" s="48" t="str">
        <f>IF($D266="","", (SUMIFS(Transacoes!$D$3:$D1000,Transacoes!$C$3:$C1000,$D266,Transacoes!$B$3:$B1000,"C", Transacoes!$A$3:$A1000, "&lt;"&amp;EOMONTH(DATE(G$1,G$2,1),0))-SUMIFS(Transacoes!$D$3:$D1000,Transacoes!$C$3:$C1000,$D266,Transacoes!$B$3:$B1000,"V", Transacoes!$A$3:$A1000, "&lt;"&amp;EOMONTH(DATE(G$1,G$2,1),0)))*SUMIFS(Prov_Auto!$E$3:$E1000, Prov_Auto!$A$3:$A1000, $D266, Prov_Auto!$D$3:$D1000,"&gt;="&amp;DATE(G$1,G$2,1),Prov_Auto!$D$3:$D1000, "&lt;="&amp;EOMONTH(DATE(G$1,G$2,1),0)))</f>
        <v/>
      </c>
      <c r="H266" s="48" t="str">
        <f>IF($D266="","", (SUMIFS(Transacoes!$D$3:$D1000,Transacoes!$C$3:$C1000,$D266,Transacoes!$B$3:$B1000,"C", Transacoes!$A$3:$A1000, "&lt;"&amp;EOMONTH(DATE(H$1,H$2,1),0))-SUMIFS(Transacoes!$D$3:$D1000,Transacoes!$C$3:$C1000,$D266,Transacoes!$B$3:$B1000,"V", Transacoes!$A$3:$A1000, "&lt;"&amp;EOMONTH(DATE(H$1,H$2,1),0)))*SUMIFS(Prov_Auto!$E$3:$E1000, Prov_Auto!$A$3:$A1000, $D266, Prov_Auto!$D$3:$D1000,"&gt;="&amp;DATE(H$1,H$2,1),Prov_Auto!$D$3:$D1000, "&lt;="&amp;EOMONTH(DATE(H$1,H$2,1),0)))</f>
        <v/>
      </c>
      <c r="I266" s="48" t="str">
        <f>IF($D266="","", (SUMIFS(Transacoes!$D$3:$D1000,Transacoes!$C$3:$C1000,$D266,Transacoes!$B$3:$B1000,"C", Transacoes!$A$3:$A1000, "&lt;"&amp;EOMONTH(DATE(I$1,I$2,1),0))-SUMIFS(Transacoes!$D$3:$D1000,Transacoes!$C$3:$C1000,$D266,Transacoes!$B$3:$B1000,"V", Transacoes!$A$3:$A1000, "&lt;"&amp;EOMONTH(DATE(I$1,I$2,1),0)))*SUMIFS(Prov_Auto!$E$3:$E1000, Prov_Auto!$A$3:$A1000, $D266, Prov_Auto!$D$3:$D1000,"&gt;="&amp;DATE(I$1,I$2,1),Prov_Auto!$D$3:$D1000, "&lt;="&amp;EOMONTH(DATE(I$1,I$2,1),0)))</f>
        <v/>
      </c>
      <c r="J266" s="48" t="str">
        <f>IF($D266="","", (SUMIFS(Transacoes!$D$3:$D1000,Transacoes!$C$3:$C1000,$D266,Transacoes!$B$3:$B1000,"C", Transacoes!$A$3:$A1000, "&lt;"&amp;EOMONTH(DATE(J$1,J$2,1),0))-SUMIFS(Transacoes!$D$3:$D1000,Transacoes!$C$3:$C1000,$D266,Transacoes!$B$3:$B1000,"V", Transacoes!$A$3:$A1000, "&lt;"&amp;EOMONTH(DATE(J$1,J$2,1),0)))*SUMIFS(Prov_Auto!$E$3:$E1000, Prov_Auto!$A$3:$A1000, $D266, Prov_Auto!$D$3:$D1000,"&gt;="&amp;DATE(J$1,J$2,1),Prov_Auto!$D$3:$D1000, "&lt;="&amp;EOMONTH(DATE(J$1,J$2,1),0)))</f>
        <v/>
      </c>
      <c r="K266" s="48" t="str">
        <f>IF($D266="","", (SUMIFS(Transacoes!$D$3:$D1000,Transacoes!$C$3:$C1000,$D266,Transacoes!$B$3:$B1000,"C", Transacoes!$A$3:$A1000, "&lt;"&amp;EOMONTH(DATE(K$1,K$2,1),0))-SUMIFS(Transacoes!$D$3:$D1000,Transacoes!$C$3:$C1000,$D266,Transacoes!$B$3:$B1000,"V", Transacoes!$A$3:$A1000, "&lt;"&amp;EOMONTH(DATE(K$1,K$2,1),0)))*SUMIFS(Prov_Auto!$E$3:$E1000, Prov_Auto!$A$3:$A1000, $D266, Prov_Auto!$D$3:$D1000,"&gt;="&amp;DATE(K$1,K$2,1),Prov_Auto!$D$3:$D1000, "&lt;="&amp;EOMONTH(DATE(K$1,K$2,1),0)))</f>
        <v/>
      </c>
      <c r="L266" s="48" t="str">
        <f>IF($D266="","", (SUMIFS(Transacoes!$D$3:$D1000,Transacoes!$C$3:$C1000,$D266,Transacoes!$B$3:$B1000,"C", Transacoes!$A$3:$A1000, "&lt;"&amp;EOMONTH(DATE(L$1,L$2,1),0))-SUMIFS(Transacoes!$D$3:$D1000,Transacoes!$C$3:$C1000,$D266,Transacoes!$B$3:$B1000,"V", Transacoes!$A$3:$A1000, "&lt;"&amp;EOMONTH(DATE(L$1,L$2,1),0)))*SUMIFS(Prov_Auto!$E$3:$E1000, Prov_Auto!$A$3:$A1000, $D266, Prov_Auto!$D$3:$D1000,"&gt;="&amp;DATE(L$1,L$2,1),Prov_Auto!$D$3:$D1000, "&lt;="&amp;EOMONTH(DATE(L$1,L$2,1),0)))</f>
        <v/>
      </c>
      <c r="M266" s="48" t="str">
        <f>IF($D266="","", (SUMIFS(Transacoes!$D$3:$D1000,Transacoes!$C$3:$C1000,$D266,Transacoes!$B$3:$B1000,"C", Transacoes!$A$3:$A1000, "&lt;"&amp;EOMONTH(DATE(M$1,M$2,1),0))-SUMIFS(Transacoes!$D$3:$D1000,Transacoes!$C$3:$C1000,$D266,Transacoes!$B$3:$B1000,"V", Transacoes!$A$3:$A1000, "&lt;"&amp;EOMONTH(DATE(M$1,M$2,1),0)))*SUMIFS(Prov_Auto!$E$3:$E1000, Prov_Auto!$A$3:$A1000, $D266, Prov_Auto!$D$3:$D1000,"&gt;="&amp;DATE(M$1,M$2,1),Prov_Auto!$D$3:$D1000, "&lt;="&amp;EOMONTH(DATE(M$1,M$2,1),0)))</f>
        <v/>
      </c>
      <c r="N266" s="48" t="str">
        <f>IF($D266="","", (SUMIFS(Transacoes!$D$3:$D1000,Transacoes!$C$3:$C1000,$D266,Transacoes!$B$3:$B1000,"C", Transacoes!$A$3:$A1000, "&lt;"&amp;EOMONTH(DATE(N$1,N$2,1),0))-SUMIFS(Transacoes!$D$3:$D1000,Transacoes!$C$3:$C1000,$D266,Transacoes!$B$3:$B1000,"V", Transacoes!$A$3:$A1000, "&lt;"&amp;EOMONTH(DATE(N$1,N$2,1),0)))*SUMIFS(Prov_Auto!$E$3:$E1000, Prov_Auto!$A$3:$A1000, $D266, Prov_Auto!$D$3:$D1000,"&gt;="&amp;DATE(N$1,N$2,1),Prov_Auto!$D$3:$D1000, "&lt;="&amp;EOMONTH(DATE(N$1,N$2,1),0)))</f>
        <v/>
      </c>
      <c r="O266" s="48" t="str">
        <f>IF($D266="","", (SUMIFS(Transacoes!$D$3:$D1000,Transacoes!$C$3:$C1000,$D266,Transacoes!$B$3:$B1000,"C", Transacoes!$A$3:$A1000, "&lt;"&amp;EOMONTH(DATE(O$1,O$2,1),0))-SUMIFS(Transacoes!$D$3:$D1000,Transacoes!$C$3:$C1000,$D266,Transacoes!$B$3:$B1000,"V", Transacoes!$A$3:$A1000, "&lt;"&amp;EOMONTH(DATE(O$1,O$2,1),0)))*SUMIFS(Prov_Auto!$E$3:$E1000, Prov_Auto!$A$3:$A1000, $D266, Prov_Auto!$D$3:$D1000,"&gt;="&amp;DATE(O$1,O$2,1),Prov_Auto!$D$3:$D1000, "&lt;="&amp;EOMONTH(DATE(O$1,O$2,1),0)))</f>
        <v/>
      </c>
      <c r="P266" s="48" t="str">
        <f>IF($D266="","", (SUMIFS(Transacoes!$D$3:$D1000,Transacoes!$C$3:$C1000,$D266,Transacoes!$B$3:$B1000,"C", Transacoes!$A$3:$A1000, "&lt;"&amp;EOMONTH(DATE(P$1,P$2,1),0))-SUMIFS(Transacoes!$D$3:$D1000,Transacoes!$C$3:$C1000,$D266,Transacoes!$B$3:$B1000,"V", Transacoes!$A$3:$A1000, "&lt;"&amp;EOMONTH(DATE(P$1,P$2,1),0)))*SUMIFS(Prov_Auto!$E$3:$E1000, Prov_Auto!$A$3:$A1000, $D266, Prov_Auto!$D$3:$D1000,"&gt;="&amp;DATE(P$1,P$2,1),Prov_Auto!$D$3:$D1000, "&lt;="&amp;EOMONTH(DATE(P$1,P$2,1),0)))</f>
        <v/>
      </c>
      <c r="Q266" s="48" t="str">
        <f>IF($D266="","", (SUMIFS(Transacoes!$D$3:$D1000,Transacoes!$C$3:$C1000,$D266,Transacoes!$B$3:$B1000,"C", Transacoes!$A$3:$A1000, "&lt;"&amp;EOMONTH(DATE(Q$1,Q$2,1),0))-SUMIFS(Transacoes!$D$3:$D1000,Transacoes!$C$3:$C1000,$D266,Transacoes!$B$3:$B1000,"V", Transacoes!$A$3:$A1000, "&lt;"&amp;EOMONTH(DATE(Q$1,Q$2,1),0)))*SUMIFS(Prov_Auto!$E$3:$E1000, Prov_Auto!$A$3:$A1000, $D266, Prov_Auto!$D$3:$D1000,"&gt;="&amp;DATE(Q$1,Q$2,1),Prov_Auto!$D$3:$D1000, "&lt;="&amp;EOMONTH(DATE(Q$1,Q$2,1),0)))</f>
        <v/>
      </c>
      <c r="R266" s="47"/>
    </row>
    <row r="267">
      <c r="A267" s="47"/>
      <c r="B267" s="47"/>
      <c r="C267" s="47"/>
      <c r="D267" s="87"/>
      <c r="E267" s="48" t="str">
        <f>IF($D267="","", (SUMIFS(Transacoes!$D$3:$D1000,Transacoes!$C$3:$C1000,$D267,Transacoes!$B$3:$B1000,"C", Transacoes!$A$3:$A1000, "&lt;"&amp;EOMONTH(DATE(E$1,E$2,1),0))-SUMIFS(Transacoes!$D$3:$D1000,Transacoes!$C$3:$C1000,$D267,Transacoes!$B$3:$B1000,"V", Transacoes!$A$3:$A1000, "&lt;"&amp;EOMONTH(DATE(E$1,E$2,1),0)))*SUMIFS(Prov_Auto!$E$3:$E1000, Prov_Auto!$A$3:$A1000, $D267, Prov_Auto!$D$3:$D1000,"&gt;="&amp;DATE(E$1,E$2,1),Prov_Auto!$D$3:$D1000, "&lt;="&amp;EOMONTH(DATE(E$1,E$2,1),0)))</f>
        <v/>
      </c>
      <c r="F267" s="48" t="str">
        <f>IF($D267="","", (SUMIFS(Transacoes!$D$3:$D1000,Transacoes!$C$3:$C1000,$D267,Transacoes!$B$3:$B1000,"C", Transacoes!$A$3:$A1000, "&lt;"&amp;EOMONTH(DATE(F$1,F$2,1),0))-SUMIFS(Transacoes!$D$3:$D1000,Transacoes!$C$3:$C1000,$D267,Transacoes!$B$3:$B1000,"V", Transacoes!$A$3:$A1000, "&lt;"&amp;EOMONTH(DATE(F$1,F$2,1),0)))*SUMIFS(Prov_Auto!$E$3:$E1000, Prov_Auto!$A$3:$A1000, $D267, Prov_Auto!$D$3:$D1000,"&gt;="&amp;DATE(F$1,F$2,1),Prov_Auto!$D$3:$D1000, "&lt;="&amp;EOMONTH(DATE(F$1,F$2,1),0)))</f>
        <v/>
      </c>
      <c r="G267" s="48" t="str">
        <f>IF($D267="","", (SUMIFS(Transacoes!$D$3:$D1000,Transacoes!$C$3:$C1000,$D267,Transacoes!$B$3:$B1000,"C", Transacoes!$A$3:$A1000, "&lt;"&amp;EOMONTH(DATE(G$1,G$2,1),0))-SUMIFS(Transacoes!$D$3:$D1000,Transacoes!$C$3:$C1000,$D267,Transacoes!$B$3:$B1000,"V", Transacoes!$A$3:$A1000, "&lt;"&amp;EOMONTH(DATE(G$1,G$2,1),0)))*SUMIFS(Prov_Auto!$E$3:$E1000, Prov_Auto!$A$3:$A1000, $D267, Prov_Auto!$D$3:$D1000,"&gt;="&amp;DATE(G$1,G$2,1),Prov_Auto!$D$3:$D1000, "&lt;="&amp;EOMONTH(DATE(G$1,G$2,1),0)))</f>
        <v/>
      </c>
      <c r="H267" s="48" t="str">
        <f>IF($D267="","", (SUMIFS(Transacoes!$D$3:$D1000,Transacoes!$C$3:$C1000,$D267,Transacoes!$B$3:$B1000,"C", Transacoes!$A$3:$A1000, "&lt;"&amp;EOMONTH(DATE(H$1,H$2,1),0))-SUMIFS(Transacoes!$D$3:$D1000,Transacoes!$C$3:$C1000,$D267,Transacoes!$B$3:$B1000,"V", Transacoes!$A$3:$A1000, "&lt;"&amp;EOMONTH(DATE(H$1,H$2,1),0)))*SUMIFS(Prov_Auto!$E$3:$E1000, Prov_Auto!$A$3:$A1000, $D267, Prov_Auto!$D$3:$D1000,"&gt;="&amp;DATE(H$1,H$2,1),Prov_Auto!$D$3:$D1000, "&lt;="&amp;EOMONTH(DATE(H$1,H$2,1),0)))</f>
        <v/>
      </c>
      <c r="I267" s="48" t="str">
        <f>IF($D267="","", (SUMIFS(Transacoes!$D$3:$D1000,Transacoes!$C$3:$C1000,$D267,Transacoes!$B$3:$B1000,"C", Transacoes!$A$3:$A1000, "&lt;"&amp;EOMONTH(DATE(I$1,I$2,1),0))-SUMIFS(Transacoes!$D$3:$D1000,Transacoes!$C$3:$C1000,$D267,Transacoes!$B$3:$B1000,"V", Transacoes!$A$3:$A1000, "&lt;"&amp;EOMONTH(DATE(I$1,I$2,1),0)))*SUMIFS(Prov_Auto!$E$3:$E1000, Prov_Auto!$A$3:$A1000, $D267, Prov_Auto!$D$3:$D1000,"&gt;="&amp;DATE(I$1,I$2,1),Prov_Auto!$D$3:$D1000, "&lt;="&amp;EOMONTH(DATE(I$1,I$2,1),0)))</f>
        <v/>
      </c>
      <c r="J267" s="48" t="str">
        <f>IF($D267="","", (SUMIFS(Transacoes!$D$3:$D1000,Transacoes!$C$3:$C1000,$D267,Transacoes!$B$3:$B1000,"C", Transacoes!$A$3:$A1000, "&lt;"&amp;EOMONTH(DATE(J$1,J$2,1),0))-SUMIFS(Transacoes!$D$3:$D1000,Transacoes!$C$3:$C1000,$D267,Transacoes!$B$3:$B1000,"V", Transacoes!$A$3:$A1000, "&lt;"&amp;EOMONTH(DATE(J$1,J$2,1),0)))*SUMIFS(Prov_Auto!$E$3:$E1000, Prov_Auto!$A$3:$A1000, $D267, Prov_Auto!$D$3:$D1000,"&gt;="&amp;DATE(J$1,J$2,1),Prov_Auto!$D$3:$D1000, "&lt;="&amp;EOMONTH(DATE(J$1,J$2,1),0)))</f>
        <v/>
      </c>
      <c r="K267" s="48" t="str">
        <f>IF($D267="","", (SUMIFS(Transacoes!$D$3:$D1000,Transacoes!$C$3:$C1000,$D267,Transacoes!$B$3:$B1000,"C", Transacoes!$A$3:$A1000, "&lt;"&amp;EOMONTH(DATE(K$1,K$2,1),0))-SUMIFS(Transacoes!$D$3:$D1000,Transacoes!$C$3:$C1000,$D267,Transacoes!$B$3:$B1000,"V", Transacoes!$A$3:$A1000, "&lt;"&amp;EOMONTH(DATE(K$1,K$2,1),0)))*SUMIFS(Prov_Auto!$E$3:$E1000, Prov_Auto!$A$3:$A1000, $D267, Prov_Auto!$D$3:$D1000,"&gt;="&amp;DATE(K$1,K$2,1),Prov_Auto!$D$3:$D1000, "&lt;="&amp;EOMONTH(DATE(K$1,K$2,1),0)))</f>
        <v/>
      </c>
      <c r="L267" s="48" t="str">
        <f>IF($D267="","", (SUMIFS(Transacoes!$D$3:$D1000,Transacoes!$C$3:$C1000,$D267,Transacoes!$B$3:$B1000,"C", Transacoes!$A$3:$A1000, "&lt;"&amp;EOMONTH(DATE(L$1,L$2,1),0))-SUMIFS(Transacoes!$D$3:$D1000,Transacoes!$C$3:$C1000,$D267,Transacoes!$B$3:$B1000,"V", Transacoes!$A$3:$A1000, "&lt;"&amp;EOMONTH(DATE(L$1,L$2,1),0)))*SUMIFS(Prov_Auto!$E$3:$E1000, Prov_Auto!$A$3:$A1000, $D267, Prov_Auto!$D$3:$D1000,"&gt;="&amp;DATE(L$1,L$2,1),Prov_Auto!$D$3:$D1000, "&lt;="&amp;EOMONTH(DATE(L$1,L$2,1),0)))</f>
        <v/>
      </c>
      <c r="M267" s="48" t="str">
        <f>IF($D267="","", (SUMIFS(Transacoes!$D$3:$D1000,Transacoes!$C$3:$C1000,$D267,Transacoes!$B$3:$B1000,"C", Transacoes!$A$3:$A1000, "&lt;"&amp;EOMONTH(DATE(M$1,M$2,1),0))-SUMIFS(Transacoes!$D$3:$D1000,Transacoes!$C$3:$C1000,$D267,Transacoes!$B$3:$B1000,"V", Transacoes!$A$3:$A1000, "&lt;"&amp;EOMONTH(DATE(M$1,M$2,1),0)))*SUMIFS(Prov_Auto!$E$3:$E1000, Prov_Auto!$A$3:$A1000, $D267, Prov_Auto!$D$3:$D1000,"&gt;="&amp;DATE(M$1,M$2,1),Prov_Auto!$D$3:$D1000, "&lt;="&amp;EOMONTH(DATE(M$1,M$2,1),0)))</f>
        <v/>
      </c>
      <c r="N267" s="48" t="str">
        <f>IF($D267="","", (SUMIFS(Transacoes!$D$3:$D1000,Transacoes!$C$3:$C1000,$D267,Transacoes!$B$3:$B1000,"C", Transacoes!$A$3:$A1000, "&lt;"&amp;EOMONTH(DATE(N$1,N$2,1),0))-SUMIFS(Transacoes!$D$3:$D1000,Transacoes!$C$3:$C1000,$D267,Transacoes!$B$3:$B1000,"V", Transacoes!$A$3:$A1000, "&lt;"&amp;EOMONTH(DATE(N$1,N$2,1),0)))*SUMIFS(Prov_Auto!$E$3:$E1000, Prov_Auto!$A$3:$A1000, $D267, Prov_Auto!$D$3:$D1000,"&gt;="&amp;DATE(N$1,N$2,1),Prov_Auto!$D$3:$D1000, "&lt;="&amp;EOMONTH(DATE(N$1,N$2,1),0)))</f>
        <v/>
      </c>
      <c r="O267" s="48" t="str">
        <f>IF($D267="","", (SUMIFS(Transacoes!$D$3:$D1000,Transacoes!$C$3:$C1000,$D267,Transacoes!$B$3:$B1000,"C", Transacoes!$A$3:$A1000, "&lt;"&amp;EOMONTH(DATE(O$1,O$2,1),0))-SUMIFS(Transacoes!$D$3:$D1000,Transacoes!$C$3:$C1000,$D267,Transacoes!$B$3:$B1000,"V", Transacoes!$A$3:$A1000, "&lt;"&amp;EOMONTH(DATE(O$1,O$2,1),0)))*SUMIFS(Prov_Auto!$E$3:$E1000, Prov_Auto!$A$3:$A1000, $D267, Prov_Auto!$D$3:$D1000,"&gt;="&amp;DATE(O$1,O$2,1),Prov_Auto!$D$3:$D1000, "&lt;="&amp;EOMONTH(DATE(O$1,O$2,1),0)))</f>
        <v/>
      </c>
      <c r="P267" s="48" t="str">
        <f>IF($D267="","", (SUMIFS(Transacoes!$D$3:$D1000,Transacoes!$C$3:$C1000,$D267,Transacoes!$B$3:$B1000,"C", Transacoes!$A$3:$A1000, "&lt;"&amp;EOMONTH(DATE(P$1,P$2,1),0))-SUMIFS(Transacoes!$D$3:$D1000,Transacoes!$C$3:$C1000,$D267,Transacoes!$B$3:$B1000,"V", Transacoes!$A$3:$A1000, "&lt;"&amp;EOMONTH(DATE(P$1,P$2,1),0)))*SUMIFS(Prov_Auto!$E$3:$E1000, Prov_Auto!$A$3:$A1000, $D267, Prov_Auto!$D$3:$D1000,"&gt;="&amp;DATE(P$1,P$2,1),Prov_Auto!$D$3:$D1000, "&lt;="&amp;EOMONTH(DATE(P$1,P$2,1),0)))</f>
        <v/>
      </c>
      <c r="Q267" s="48" t="str">
        <f>IF($D267="","", (SUMIFS(Transacoes!$D$3:$D1000,Transacoes!$C$3:$C1000,$D267,Transacoes!$B$3:$B1000,"C", Transacoes!$A$3:$A1000, "&lt;"&amp;EOMONTH(DATE(Q$1,Q$2,1),0))-SUMIFS(Transacoes!$D$3:$D1000,Transacoes!$C$3:$C1000,$D267,Transacoes!$B$3:$B1000,"V", Transacoes!$A$3:$A1000, "&lt;"&amp;EOMONTH(DATE(Q$1,Q$2,1),0)))*SUMIFS(Prov_Auto!$E$3:$E1000, Prov_Auto!$A$3:$A1000, $D267, Prov_Auto!$D$3:$D1000,"&gt;="&amp;DATE(Q$1,Q$2,1),Prov_Auto!$D$3:$D1000, "&lt;="&amp;EOMONTH(DATE(Q$1,Q$2,1),0)))</f>
        <v/>
      </c>
      <c r="R267" s="47"/>
    </row>
    <row r="268">
      <c r="A268" s="47"/>
      <c r="B268" s="47"/>
      <c r="C268" s="47"/>
      <c r="D268" s="87"/>
      <c r="E268" s="48" t="str">
        <f>IF($D268="","", (SUMIFS(Transacoes!$D$3:$D1000,Transacoes!$C$3:$C1000,$D268,Transacoes!$B$3:$B1000,"C", Transacoes!$A$3:$A1000, "&lt;"&amp;EOMONTH(DATE(E$1,E$2,1),0))-SUMIFS(Transacoes!$D$3:$D1000,Transacoes!$C$3:$C1000,$D268,Transacoes!$B$3:$B1000,"V", Transacoes!$A$3:$A1000, "&lt;"&amp;EOMONTH(DATE(E$1,E$2,1),0)))*SUMIFS(Prov_Auto!$E$3:$E1000, Prov_Auto!$A$3:$A1000, $D268, Prov_Auto!$D$3:$D1000,"&gt;="&amp;DATE(E$1,E$2,1),Prov_Auto!$D$3:$D1000, "&lt;="&amp;EOMONTH(DATE(E$1,E$2,1),0)))</f>
        <v/>
      </c>
      <c r="F268" s="48" t="str">
        <f>IF($D268="","", (SUMIFS(Transacoes!$D$3:$D1000,Transacoes!$C$3:$C1000,$D268,Transacoes!$B$3:$B1000,"C", Transacoes!$A$3:$A1000, "&lt;"&amp;EOMONTH(DATE(F$1,F$2,1),0))-SUMIFS(Transacoes!$D$3:$D1000,Transacoes!$C$3:$C1000,$D268,Transacoes!$B$3:$B1000,"V", Transacoes!$A$3:$A1000, "&lt;"&amp;EOMONTH(DATE(F$1,F$2,1),0)))*SUMIFS(Prov_Auto!$E$3:$E1000, Prov_Auto!$A$3:$A1000, $D268, Prov_Auto!$D$3:$D1000,"&gt;="&amp;DATE(F$1,F$2,1),Prov_Auto!$D$3:$D1000, "&lt;="&amp;EOMONTH(DATE(F$1,F$2,1),0)))</f>
        <v/>
      </c>
      <c r="G268" s="48" t="str">
        <f>IF($D268="","", (SUMIFS(Transacoes!$D$3:$D1000,Transacoes!$C$3:$C1000,$D268,Transacoes!$B$3:$B1000,"C", Transacoes!$A$3:$A1000, "&lt;"&amp;EOMONTH(DATE(G$1,G$2,1),0))-SUMIFS(Transacoes!$D$3:$D1000,Transacoes!$C$3:$C1000,$D268,Transacoes!$B$3:$B1000,"V", Transacoes!$A$3:$A1000, "&lt;"&amp;EOMONTH(DATE(G$1,G$2,1),0)))*SUMIFS(Prov_Auto!$E$3:$E1000, Prov_Auto!$A$3:$A1000, $D268, Prov_Auto!$D$3:$D1000,"&gt;="&amp;DATE(G$1,G$2,1),Prov_Auto!$D$3:$D1000, "&lt;="&amp;EOMONTH(DATE(G$1,G$2,1),0)))</f>
        <v/>
      </c>
      <c r="H268" s="48" t="str">
        <f>IF($D268="","", (SUMIFS(Transacoes!$D$3:$D1000,Transacoes!$C$3:$C1000,$D268,Transacoes!$B$3:$B1000,"C", Transacoes!$A$3:$A1000, "&lt;"&amp;EOMONTH(DATE(H$1,H$2,1),0))-SUMIFS(Transacoes!$D$3:$D1000,Transacoes!$C$3:$C1000,$D268,Transacoes!$B$3:$B1000,"V", Transacoes!$A$3:$A1000, "&lt;"&amp;EOMONTH(DATE(H$1,H$2,1),0)))*SUMIFS(Prov_Auto!$E$3:$E1000, Prov_Auto!$A$3:$A1000, $D268, Prov_Auto!$D$3:$D1000,"&gt;="&amp;DATE(H$1,H$2,1),Prov_Auto!$D$3:$D1000, "&lt;="&amp;EOMONTH(DATE(H$1,H$2,1),0)))</f>
        <v/>
      </c>
      <c r="I268" s="48" t="str">
        <f>IF($D268="","", (SUMIFS(Transacoes!$D$3:$D1000,Transacoes!$C$3:$C1000,$D268,Transacoes!$B$3:$B1000,"C", Transacoes!$A$3:$A1000, "&lt;"&amp;EOMONTH(DATE(I$1,I$2,1),0))-SUMIFS(Transacoes!$D$3:$D1000,Transacoes!$C$3:$C1000,$D268,Transacoes!$B$3:$B1000,"V", Transacoes!$A$3:$A1000, "&lt;"&amp;EOMONTH(DATE(I$1,I$2,1),0)))*SUMIFS(Prov_Auto!$E$3:$E1000, Prov_Auto!$A$3:$A1000, $D268, Prov_Auto!$D$3:$D1000,"&gt;="&amp;DATE(I$1,I$2,1),Prov_Auto!$D$3:$D1000, "&lt;="&amp;EOMONTH(DATE(I$1,I$2,1),0)))</f>
        <v/>
      </c>
      <c r="J268" s="48" t="str">
        <f>IF($D268="","", (SUMIFS(Transacoes!$D$3:$D1000,Transacoes!$C$3:$C1000,$D268,Transacoes!$B$3:$B1000,"C", Transacoes!$A$3:$A1000, "&lt;"&amp;EOMONTH(DATE(J$1,J$2,1),0))-SUMIFS(Transacoes!$D$3:$D1000,Transacoes!$C$3:$C1000,$D268,Transacoes!$B$3:$B1000,"V", Transacoes!$A$3:$A1000, "&lt;"&amp;EOMONTH(DATE(J$1,J$2,1),0)))*SUMIFS(Prov_Auto!$E$3:$E1000, Prov_Auto!$A$3:$A1000, $D268, Prov_Auto!$D$3:$D1000,"&gt;="&amp;DATE(J$1,J$2,1),Prov_Auto!$D$3:$D1000, "&lt;="&amp;EOMONTH(DATE(J$1,J$2,1),0)))</f>
        <v/>
      </c>
      <c r="K268" s="48" t="str">
        <f>IF($D268="","", (SUMIFS(Transacoes!$D$3:$D1000,Transacoes!$C$3:$C1000,$D268,Transacoes!$B$3:$B1000,"C", Transacoes!$A$3:$A1000, "&lt;"&amp;EOMONTH(DATE(K$1,K$2,1),0))-SUMIFS(Transacoes!$D$3:$D1000,Transacoes!$C$3:$C1000,$D268,Transacoes!$B$3:$B1000,"V", Transacoes!$A$3:$A1000, "&lt;"&amp;EOMONTH(DATE(K$1,K$2,1),0)))*SUMIFS(Prov_Auto!$E$3:$E1000, Prov_Auto!$A$3:$A1000, $D268, Prov_Auto!$D$3:$D1000,"&gt;="&amp;DATE(K$1,K$2,1),Prov_Auto!$D$3:$D1000, "&lt;="&amp;EOMONTH(DATE(K$1,K$2,1),0)))</f>
        <v/>
      </c>
      <c r="L268" s="48" t="str">
        <f>IF($D268="","", (SUMIFS(Transacoes!$D$3:$D1000,Transacoes!$C$3:$C1000,$D268,Transacoes!$B$3:$B1000,"C", Transacoes!$A$3:$A1000, "&lt;"&amp;EOMONTH(DATE(L$1,L$2,1),0))-SUMIFS(Transacoes!$D$3:$D1000,Transacoes!$C$3:$C1000,$D268,Transacoes!$B$3:$B1000,"V", Transacoes!$A$3:$A1000, "&lt;"&amp;EOMONTH(DATE(L$1,L$2,1),0)))*SUMIFS(Prov_Auto!$E$3:$E1000, Prov_Auto!$A$3:$A1000, $D268, Prov_Auto!$D$3:$D1000,"&gt;="&amp;DATE(L$1,L$2,1),Prov_Auto!$D$3:$D1000, "&lt;="&amp;EOMONTH(DATE(L$1,L$2,1),0)))</f>
        <v/>
      </c>
      <c r="M268" s="48" t="str">
        <f>IF($D268="","", (SUMIFS(Transacoes!$D$3:$D1000,Transacoes!$C$3:$C1000,$D268,Transacoes!$B$3:$B1000,"C", Transacoes!$A$3:$A1000, "&lt;"&amp;EOMONTH(DATE(M$1,M$2,1),0))-SUMIFS(Transacoes!$D$3:$D1000,Transacoes!$C$3:$C1000,$D268,Transacoes!$B$3:$B1000,"V", Transacoes!$A$3:$A1000, "&lt;"&amp;EOMONTH(DATE(M$1,M$2,1),0)))*SUMIFS(Prov_Auto!$E$3:$E1000, Prov_Auto!$A$3:$A1000, $D268, Prov_Auto!$D$3:$D1000,"&gt;="&amp;DATE(M$1,M$2,1),Prov_Auto!$D$3:$D1000, "&lt;="&amp;EOMONTH(DATE(M$1,M$2,1),0)))</f>
        <v/>
      </c>
      <c r="N268" s="48" t="str">
        <f>IF($D268="","", (SUMIFS(Transacoes!$D$3:$D1000,Transacoes!$C$3:$C1000,$D268,Transacoes!$B$3:$B1000,"C", Transacoes!$A$3:$A1000, "&lt;"&amp;EOMONTH(DATE(N$1,N$2,1),0))-SUMIFS(Transacoes!$D$3:$D1000,Transacoes!$C$3:$C1000,$D268,Transacoes!$B$3:$B1000,"V", Transacoes!$A$3:$A1000, "&lt;"&amp;EOMONTH(DATE(N$1,N$2,1),0)))*SUMIFS(Prov_Auto!$E$3:$E1000, Prov_Auto!$A$3:$A1000, $D268, Prov_Auto!$D$3:$D1000,"&gt;="&amp;DATE(N$1,N$2,1),Prov_Auto!$D$3:$D1000, "&lt;="&amp;EOMONTH(DATE(N$1,N$2,1),0)))</f>
        <v/>
      </c>
      <c r="O268" s="48" t="str">
        <f>IF($D268="","", (SUMIFS(Transacoes!$D$3:$D1000,Transacoes!$C$3:$C1000,$D268,Transacoes!$B$3:$B1000,"C", Transacoes!$A$3:$A1000, "&lt;"&amp;EOMONTH(DATE(O$1,O$2,1),0))-SUMIFS(Transacoes!$D$3:$D1000,Transacoes!$C$3:$C1000,$D268,Transacoes!$B$3:$B1000,"V", Transacoes!$A$3:$A1000, "&lt;"&amp;EOMONTH(DATE(O$1,O$2,1),0)))*SUMIFS(Prov_Auto!$E$3:$E1000, Prov_Auto!$A$3:$A1000, $D268, Prov_Auto!$D$3:$D1000,"&gt;="&amp;DATE(O$1,O$2,1),Prov_Auto!$D$3:$D1000, "&lt;="&amp;EOMONTH(DATE(O$1,O$2,1),0)))</f>
        <v/>
      </c>
      <c r="P268" s="48" t="str">
        <f>IF($D268="","", (SUMIFS(Transacoes!$D$3:$D1000,Transacoes!$C$3:$C1000,$D268,Transacoes!$B$3:$B1000,"C", Transacoes!$A$3:$A1000, "&lt;"&amp;EOMONTH(DATE(P$1,P$2,1),0))-SUMIFS(Transacoes!$D$3:$D1000,Transacoes!$C$3:$C1000,$D268,Transacoes!$B$3:$B1000,"V", Transacoes!$A$3:$A1000, "&lt;"&amp;EOMONTH(DATE(P$1,P$2,1),0)))*SUMIFS(Prov_Auto!$E$3:$E1000, Prov_Auto!$A$3:$A1000, $D268, Prov_Auto!$D$3:$D1000,"&gt;="&amp;DATE(P$1,P$2,1),Prov_Auto!$D$3:$D1000, "&lt;="&amp;EOMONTH(DATE(P$1,P$2,1),0)))</f>
        <v/>
      </c>
      <c r="Q268" s="48" t="str">
        <f>IF($D268="","", (SUMIFS(Transacoes!$D$3:$D1000,Transacoes!$C$3:$C1000,$D268,Transacoes!$B$3:$B1000,"C", Transacoes!$A$3:$A1000, "&lt;"&amp;EOMONTH(DATE(Q$1,Q$2,1),0))-SUMIFS(Transacoes!$D$3:$D1000,Transacoes!$C$3:$C1000,$D268,Transacoes!$B$3:$B1000,"V", Transacoes!$A$3:$A1000, "&lt;"&amp;EOMONTH(DATE(Q$1,Q$2,1),0)))*SUMIFS(Prov_Auto!$E$3:$E1000, Prov_Auto!$A$3:$A1000, $D268, Prov_Auto!$D$3:$D1000,"&gt;="&amp;DATE(Q$1,Q$2,1),Prov_Auto!$D$3:$D1000, "&lt;="&amp;EOMONTH(DATE(Q$1,Q$2,1),0)))</f>
        <v/>
      </c>
      <c r="R268" s="47"/>
    </row>
    <row r="269">
      <c r="A269" s="47"/>
      <c r="B269" s="47"/>
      <c r="C269" s="47"/>
      <c r="D269" s="87"/>
      <c r="E269" s="48" t="str">
        <f>IF($D269="","", (SUMIFS(Transacoes!$D$3:$D1000,Transacoes!$C$3:$C1000,$D269,Transacoes!$B$3:$B1000,"C", Transacoes!$A$3:$A1000, "&lt;"&amp;EOMONTH(DATE(E$1,E$2,1),0))-SUMIFS(Transacoes!$D$3:$D1000,Transacoes!$C$3:$C1000,$D269,Transacoes!$B$3:$B1000,"V", Transacoes!$A$3:$A1000, "&lt;"&amp;EOMONTH(DATE(E$1,E$2,1),0)))*SUMIFS(Prov_Auto!$E$3:$E1000, Prov_Auto!$A$3:$A1000, $D269, Prov_Auto!$D$3:$D1000,"&gt;="&amp;DATE(E$1,E$2,1),Prov_Auto!$D$3:$D1000, "&lt;="&amp;EOMONTH(DATE(E$1,E$2,1),0)))</f>
        <v/>
      </c>
      <c r="F269" s="48" t="str">
        <f>IF($D269="","", (SUMIFS(Transacoes!$D$3:$D1000,Transacoes!$C$3:$C1000,$D269,Transacoes!$B$3:$B1000,"C", Transacoes!$A$3:$A1000, "&lt;"&amp;EOMONTH(DATE(F$1,F$2,1),0))-SUMIFS(Transacoes!$D$3:$D1000,Transacoes!$C$3:$C1000,$D269,Transacoes!$B$3:$B1000,"V", Transacoes!$A$3:$A1000, "&lt;"&amp;EOMONTH(DATE(F$1,F$2,1),0)))*SUMIFS(Prov_Auto!$E$3:$E1000, Prov_Auto!$A$3:$A1000, $D269, Prov_Auto!$D$3:$D1000,"&gt;="&amp;DATE(F$1,F$2,1),Prov_Auto!$D$3:$D1000, "&lt;="&amp;EOMONTH(DATE(F$1,F$2,1),0)))</f>
        <v/>
      </c>
      <c r="G269" s="48" t="str">
        <f>IF($D269="","", (SUMIFS(Transacoes!$D$3:$D1000,Transacoes!$C$3:$C1000,$D269,Transacoes!$B$3:$B1000,"C", Transacoes!$A$3:$A1000, "&lt;"&amp;EOMONTH(DATE(G$1,G$2,1),0))-SUMIFS(Transacoes!$D$3:$D1000,Transacoes!$C$3:$C1000,$D269,Transacoes!$B$3:$B1000,"V", Transacoes!$A$3:$A1000, "&lt;"&amp;EOMONTH(DATE(G$1,G$2,1),0)))*SUMIFS(Prov_Auto!$E$3:$E1000, Prov_Auto!$A$3:$A1000, $D269, Prov_Auto!$D$3:$D1000,"&gt;="&amp;DATE(G$1,G$2,1),Prov_Auto!$D$3:$D1000, "&lt;="&amp;EOMONTH(DATE(G$1,G$2,1),0)))</f>
        <v/>
      </c>
      <c r="H269" s="48" t="str">
        <f>IF($D269="","", (SUMIFS(Transacoes!$D$3:$D1000,Transacoes!$C$3:$C1000,$D269,Transacoes!$B$3:$B1000,"C", Transacoes!$A$3:$A1000, "&lt;"&amp;EOMONTH(DATE(H$1,H$2,1),0))-SUMIFS(Transacoes!$D$3:$D1000,Transacoes!$C$3:$C1000,$D269,Transacoes!$B$3:$B1000,"V", Transacoes!$A$3:$A1000, "&lt;"&amp;EOMONTH(DATE(H$1,H$2,1),0)))*SUMIFS(Prov_Auto!$E$3:$E1000, Prov_Auto!$A$3:$A1000, $D269, Prov_Auto!$D$3:$D1000,"&gt;="&amp;DATE(H$1,H$2,1),Prov_Auto!$D$3:$D1000, "&lt;="&amp;EOMONTH(DATE(H$1,H$2,1),0)))</f>
        <v/>
      </c>
      <c r="I269" s="48" t="str">
        <f>IF($D269="","", (SUMIFS(Transacoes!$D$3:$D1000,Transacoes!$C$3:$C1000,$D269,Transacoes!$B$3:$B1000,"C", Transacoes!$A$3:$A1000, "&lt;"&amp;EOMONTH(DATE(I$1,I$2,1),0))-SUMIFS(Transacoes!$D$3:$D1000,Transacoes!$C$3:$C1000,$D269,Transacoes!$B$3:$B1000,"V", Transacoes!$A$3:$A1000, "&lt;"&amp;EOMONTH(DATE(I$1,I$2,1),0)))*SUMIFS(Prov_Auto!$E$3:$E1000, Prov_Auto!$A$3:$A1000, $D269, Prov_Auto!$D$3:$D1000,"&gt;="&amp;DATE(I$1,I$2,1),Prov_Auto!$D$3:$D1000, "&lt;="&amp;EOMONTH(DATE(I$1,I$2,1),0)))</f>
        <v/>
      </c>
      <c r="J269" s="48" t="str">
        <f>IF($D269="","", (SUMIFS(Transacoes!$D$3:$D1000,Transacoes!$C$3:$C1000,$D269,Transacoes!$B$3:$B1000,"C", Transacoes!$A$3:$A1000, "&lt;"&amp;EOMONTH(DATE(J$1,J$2,1),0))-SUMIFS(Transacoes!$D$3:$D1000,Transacoes!$C$3:$C1000,$D269,Transacoes!$B$3:$B1000,"V", Transacoes!$A$3:$A1000, "&lt;"&amp;EOMONTH(DATE(J$1,J$2,1),0)))*SUMIFS(Prov_Auto!$E$3:$E1000, Prov_Auto!$A$3:$A1000, $D269, Prov_Auto!$D$3:$D1000,"&gt;="&amp;DATE(J$1,J$2,1),Prov_Auto!$D$3:$D1000, "&lt;="&amp;EOMONTH(DATE(J$1,J$2,1),0)))</f>
        <v/>
      </c>
      <c r="K269" s="48" t="str">
        <f>IF($D269="","", (SUMIFS(Transacoes!$D$3:$D1000,Transacoes!$C$3:$C1000,$D269,Transacoes!$B$3:$B1000,"C", Transacoes!$A$3:$A1000, "&lt;"&amp;EOMONTH(DATE(K$1,K$2,1),0))-SUMIFS(Transacoes!$D$3:$D1000,Transacoes!$C$3:$C1000,$D269,Transacoes!$B$3:$B1000,"V", Transacoes!$A$3:$A1000, "&lt;"&amp;EOMONTH(DATE(K$1,K$2,1),0)))*SUMIFS(Prov_Auto!$E$3:$E1000, Prov_Auto!$A$3:$A1000, $D269, Prov_Auto!$D$3:$D1000,"&gt;="&amp;DATE(K$1,K$2,1),Prov_Auto!$D$3:$D1000, "&lt;="&amp;EOMONTH(DATE(K$1,K$2,1),0)))</f>
        <v/>
      </c>
      <c r="L269" s="48" t="str">
        <f>IF($D269="","", (SUMIFS(Transacoes!$D$3:$D1000,Transacoes!$C$3:$C1000,$D269,Transacoes!$B$3:$B1000,"C", Transacoes!$A$3:$A1000, "&lt;"&amp;EOMONTH(DATE(L$1,L$2,1),0))-SUMIFS(Transacoes!$D$3:$D1000,Transacoes!$C$3:$C1000,$D269,Transacoes!$B$3:$B1000,"V", Transacoes!$A$3:$A1000, "&lt;"&amp;EOMONTH(DATE(L$1,L$2,1),0)))*SUMIFS(Prov_Auto!$E$3:$E1000, Prov_Auto!$A$3:$A1000, $D269, Prov_Auto!$D$3:$D1000,"&gt;="&amp;DATE(L$1,L$2,1),Prov_Auto!$D$3:$D1000, "&lt;="&amp;EOMONTH(DATE(L$1,L$2,1),0)))</f>
        <v/>
      </c>
      <c r="M269" s="48" t="str">
        <f>IF($D269="","", (SUMIFS(Transacoes!$D$3:$D1000,Transacoes!$C$3:$C1000,$D269,Transacoes!$B$3:$B1000,"C", Transacoes!$A$3:$A1000, "&lt;"&amp;EOMONTH(DATE(M$1,M$2,1),0))-SUMIFS(Transacoes!$D$3:$D1000,Transacoes!$C$3:$C1000,$D269,Transacoes!$B$3:$B1000,"V", Transacoes!$A$3:$A1000, "&lt;"&amp;EOMONTH(DATE(M$1,M$2,1),0)))*SUMIFS(Prov_Auto!$E$3:$E1000, Prov_Auto!$A$3:$A1000, $D269, Prov_Auto!$D$3:$D1000,"&gt;="&amp;DATE(M$1,M$2,1),Prov_Auto!$D$3:$D1000, "&lt;="&amp;EOMONTH(DATE(M$1,M$2,1),0)))</f>
        <v/>
      </c>
      <c r="N269" s="48" t="str">
        <f>IF($D269="","", (SUMIFS(Transacoes!$D$3:$D1000,Transacoes!$C$3:$C1000,$D269,Transacoes!$B$3:$B1000,"C", Transacoes!$A$3:$A1000, "&lt;"&amp;EOMONTH(DATE(N$1,N$2,1),0))-SUMIFS(Transacoes!$D$3:$D1000,Transacoes!$C$3:$C1000,$D269,Transacoes!$B$3:$B1000,"V", Transacoes!$A$3:$A1000, "&lt;"&amp;EOMONTH(DATE(N$1,N$2,1),0)))*SUMIFS(Prov_Auto!$E$3:$E1000, Prov_Auto!$A$3:$A1000, $D269, Prov_Auto!$D$3:$D1000,"&gt;="&amp;DATE(N$1,N$2,1),Prov_Auto!$D$3:$D1000, "&lt;="&amp;EOMONTH(DATE(N$1,N$2,1),0)))</f>
        <v/>
      </c>
      <c r="O269" s="48" t="str">
        <f>IF($D269="","", (SUMIFS(Transacoes!$D$3:$D1000,Transacoes!$C$3:$C1000,$D269,Transacoes!$B$3:$B1000,"C", Transacoes!$A$3:$A1000, "&lt;"&amp;EOMONTH(DATE(O$1,O$2,1),0))-SUMIFS(Transacoes!$D$3:$D1000,Transacoes!$C$3:$C1000,$D269,Transacoes!$B$3:$B1000,"V", Transacoes!$A$3:$A1000, "&lt;"&amp;EOMONTH(DATE(O$1,O$2,1),0)))*SUMIFS(Prov_Auto!$E$3:$E1000, Prov_Auto!$A$3:$A1000, $D269, Prov_Auto!$D$3:$D1000,"&gt;="&amp;DATE(O$1,O$2,1),Prov_Auto!$D$3:$D1000, "&lt;="&amp;EOMONTH(DATE(O$1,O$2,1),0)))</f>
        <v/>
      </c>
      <c r="P269" s="48" t="str">
        <f>IF($D269="","", (SUMIFS(Transacoes!$D$3:$D1000,Transacoes!$C$3:$C1000,$D269,Transacoes!$B$3:$B1000,"C", Transacoes!$A$3:$A1000, "&lt;"&amp;EOMONTH(DATE(P$1,P$2,1),0))-SUMIFS(Transacoes!$D$3:$D1000,Transacoes!$C$3:$C1000,$D269,Transacoes!$B$3:$B1000,"V", Transacoes!$A$3:$A1000, "&lt;"&amp;EOMONTH(DATE(P$1,P$2,1),0)))*SUMIFS(Prov_Auto!$E$3:$E1000, Prov_Auto!$A$3:$A1000, $D269, Prov_Auto!$D$3:$D1000,"&gt;="&amp;DATE(P$1,P$2,1),Prov_Auto!$D$3:$D1000, "&lt;="&amp;EOMONTH(DATE(P$1,P$2,1),0)))</f>
        <v/>
      </c>
      <c r="Q269" s="48" t="str">
        <f>IF($D269="","", (SUMIFS(Transacoes!$D$3:$D1000,Transacoes!$C$3:$C1000,$D269,Transacoes!$B$3:$B1000,"C", Transacoes!$A$3:$A1000, "&lt;"&amp;EOMONTH(DATE(Q$1,Q$2,1),0))-SUMIFS(Transacoes!$D$3:$D1000,Transacoes!$C$3:$C1000,$D269,Transacoes!$B$3:$B1000,"V", Transacoes!$A$3:$A1000, "&lt;"&amp;EOMONTH(DATE(Q$1,Q$2,1),0)))*SUMIFS(Prov_Auto!$E$3:$E1000, Prov_Auto!$A$3:$A1000, $D269, Prov_Auto!$D$3:$D1000,"&gt;="&amp;DATE(Q$1,Q$2,1),Prov_Auto!$D$3:$D1000, "&lt;="&amp;EOMONTH(DATE(Q$1,Q$2,1),0)))</f>
        <v/>
      </c>
      <c r="R269" s="47"/>
    </row>
    <row r="270">
      <c r="A270" s="47"/>
      <c r="B270" s="47"/>
      <c r="C270" s="47"/>
      <c r="D270" s="87"/>
      <c r="E270" s="48" t="str">
        <f>IF($D270="","", (SUMIFS(Transacoes!$D$3:$D1000,Transacoes!$C$3:$C1000,$D270,Transacoes!$B$3:$B1000,"C", Transacoes!$A$3:$A1000, "&lt;"&amp;EOMONTH(DATE(E$1,E$2,1),0))-SUMIFS(Transacoes!$D$3:$D1000,Transacoes!$C$3:$C1000,$D270,Transacoes!$B$3:$B1000,"V", Transacoes!$A$3:$A1000, "&lt;"&amp;EOMONTH(DATE(E$1,E$2,1),0)))*SUMIFS(Prov_Auto!$E$3:$E1000, Prov_Auto!$A$3:$A1000, $D270, Prov_Auto!$D$3:$D1000,"&gt;="&amp;DATE(E$1,E$2,1),Prov_Auto!$D$3:$D1000, "&lt;="&amp;EOMONTH(DATE(E$1,E$2,1),0)))</f>
        <v/>
      </c>
      <c r="F270" s="48" t="str">
        <f>IF($D270="","", (SUMIFS(Transacoes!$D$3:$D1000,Transacoes!$C$3:$C1000,$D270,Transacoes!$B$3:$B1000,"C", Transacoes!$A$3:$A1000, "&lt;"&amp;EOMONTH(DATE(F$1,F$2,1),0))-SUMIFS(Transacoes!$D$3:$D1000,Transacoes!$C$3:$C1000,$D270,Transacoes!$B$3:$B1000,"V", Transacoes!$A$3:$A1000, "&lt;"&amp;EOMONTH(DATE(F$1,F$2,1),0)))*SUMIFS(Prov_Auto!$E$3:$E1000, Prov_Auto!$A$3:$A1000, $D270, Prov_Auto!$D$3:$D1000,"&gt;="&amp;DATE(F$1,F$2,1),Prov_Auto!$D$3:$D1000, "&lt;="&amp;EOMONTH(DATE(F$1,F$2,1),0)))</f>
        <v/>
      </c>
      <c r="G270" s="48" t="str">
        <f>IF($D270="","", (SUMIFS(Transacoes!$D$3:$D1000,Transacoes!$C$3:$C1000,$D270,Transacoes!$B$3:$B1000,"C", Transacoes!$A$3:$A1000, "&lt;"&amp;EOMONTH(DATE(G$1,G$2,1),0))-SUMIFS(Transacoes!$D$3:$D1000,Transacoes!$C$3:$C1000,$D270,Transacoes!$B$3:$B1000,"V", Transacoes!$A$3:$A1000, "&lt;"&amp;EOMONTH(DATE(G$1,G$2,1),0)))*SUMIFS(Prov_Auto!$E$3:$E1000, Prov_Auto!$A$3:$A1000, $D270, Prov_Auto!$D$3:$D1000,"&gt;="&amp;DATE(G$1,G$2,1),Prov_Auto!$D$3:$D1000, "&lt;="&amp;EOMONTH(DATE(G$1,G$2,1),0)))</f>
        <v/>
      </c>
      <c r="H270" s="48" t="str">
        <f>IF($D270="","", (SUMIFS(Transacoes!$D$3:$D1000,Transacoes!$C$3:$C1000,$D270,Transacoes!$B$3:$B1000,"C", Transacoes!$A$3:$A1000, "&lt;"&amp;EOMONTH(DATE(H$1,H$2,1),0))-SUMIFS(Transacoes!$D$3:$D1000,Transacoes!$C$3:$C1000,$D270,Transacoes!$B$3:$B1000,"V", Transacoes!$A$3:$A1000, "&lt;"&amp;EOMONTH(DATE(H$1,H$2,1),0)))*SUMIFS(Prov_Auto!$E$3:$E1000, Prov_Auto!$A$3:$A1000, $D270, Prov_Auto!$D$3:$D1000,"&gt;="&amp;DATE(H$1,H$2,1),Prov_Auto!$D$3:$D1000, "&lt;="&amp;EOMONTH(DATE(H$1,H$2,1),0)))</f>
        <v/>
      </c>
      <c r="I270" s="48" t="str">
        <f>IF($D270="","", (SUMIFS(Transacoes!$D$3:$D1000,Transacoes!$C$3:$C1000,$D270,Transacoes!$B$3:$B1000,"C", Transacoes!$A$3:$A1000, "&lt;"&amp;EOMONTH(DATE(I$1,I$2,1),0))-SUMIFS(Transacoes!$D$3:$D1000,Transacoes!$C$3:$C1000,$D270,Transacoes!$B$3:$B1000,"V", Transacoes!$A$3:$A1000, "&lt;"&amp;EOMONTH(DATE(I$1,I$2,1),0)))*SUMIFS(Prov_Auto!$E$3:$E1000, Prov_Auto!$A$3:$A1000, $D270, Prov_Auto!$D$3:$D1000,"&gt;="&amp;DATE(I$1,I$2,1),Prov_Auto!$D$3:$D1000, "&lt;="&amp;EOMONTH(DATE(I$1,I$2,1),0)))</f>
        <v/>
      </c>
      <c r="J270" s="48" t="str">
        <f>IF($D270="","", (SUMIFS(Transacoes!$D$3:$D1000,Transacoes!$C$3:$C1000,$D270,Transacoes!$B$3:$B1000,"C", Transacoes!$A$3:$A1000, "&lt;"&amp;EOMONTH(DATE(J$1,J$2,1),0))-SUMIFS(Transacoes!$D$3:$D1000,Transacoes!$C$3:$C1000,$D270,Transacoes!$B$3:$B1000,"V", Transacoes!$A$3:$A1000, "&lt;"&amp;EOMONTH(DATE(J$1,J$2,1),0)))*SUMIFS(Prov_Auto!$E$3:$E1000, Prov_Auto!$A$3:$A1000, $D270, Prov_Auto!$D$3:$D1000,"&gt;="&amp;DATE(J$1,J$2,1),Prov_Auto!$D$3:$D1000, "&lt;="&amp;EOMONTH(DATE(J$1,J$2,1),0)))</f>
        <v/>
      </c>
      <c r="K270" s="48" t="str">
        <f>IF($D270="","", (SUMIFS(Transacoes!$D$3:$D1000,Transacoes!$C$3:$C1000,$D270,Transacoes!$B$3:$B1000,"C", Transacoes!$A$3:$A1000, "&lt;"&amp;EOMONTH(DATE(K$1,K$2,1),0))-SUMIFS(Transacoes!$D$3:$D1000,Transacoes!$C$3:$C1000,$D270,Transacoes!$B$3:$B1000,"V", Transacoes!$A$3:$A1000, "&lt;"&amp;EOMONTH(DATE(K$1,K$2,1),0)))*SUMIFS(Prov_Auto!$E$3:$E1000, Prov_Auto!$A$3:$A1000, $D270, Prov_Auto!$D$3:$D1000,"&gt;="&amp;DATE(K$1,K$2,1),Prov_Auto!$D$3:$D1000, "&lt;="&amp;EOMONTH(DATE(K$1,K$2,1),0)))</f>
        <v/>
      </c>
      <c r="L270" s="48" t="str">
        <f>IF($D270="","", (SUMIFS(Transacoes!$D$3:$D1000,Transacoes!$C$3:$C1000,$D270,Transacoes!$B$3:$B1000,"C", Transacoes!$A$3:$A1000, "&lt;"&amp;EOMONTH(DATE(L$1,L$2,1),0))-SUMIFS(Transacoes!$D$3:$D1000,Transacoes!$C$3:$C1000,$D270,Transacoes!$B$3:$B1000,"V", Transacoes!$A$3:$A1000, "&lt;"&amp;EOMONTH(DATE(L$1,L$2,1),0)))*SUMIFS(Prov_Auto!$E$3:$E1000, Prov_Auto!$A$3:$A1000, $D270, Prov_Auto!$D$3:$D1000,"&gt;="&amp;DATE(L$1,L$2,1),Prov_Auto!$D$3:$D1000, "&lt;="&amp;EOMONTH(DATE(L$1,L$2,1),0)))</f>
        <v/>
      </c>
      <c r="M270" s="48" t="str">
        <f>IF($D270="","", (SUMIFS(Transacoes!$D$3:$D1000,Transacoes!$C$3:$C1000,$D270,Transacoes!$B$3:$B1000,"C", Transacoes!$A$3:$A1000, "&lt;"&amp;EOMONTH(DATE(M$1,M$2,1),0))-SUMIFS(Transacoes!$D$3:$D1000,Transacoes!$C$3:$C1000,$D270,Transacoes!$B$3:$B1000,"V", Transacoes!$A$3:$A1000, "&lt;"&amp;EOMONTH(DATE(M$1,M$2,1),0)))*SUMIFS(Prov_Auto!$E$3:$E1000, Prov_Auto!$A$3:$A1000, $D270, Prov_Auto!$D$3:$D1000,"&gt;="&amp;DATE(M$1,M$2,1),Prov_Auto!$D$3:$D1000, "&lt;="&amp;EOMONTH(DATE(M$1,M$2,1),0)))</f>
        <v/>
      </c>
      <c r="N270" s="48" t="str">
        <f>IF($D270="","", (SUMIFS(Transacoes!$D$3:$D1000,Transacoes!$C$3:$C1000,$D270,Transacoes!$B$3:$B1000,"C", Transacoes!$A$3:$A1000, "&lt;"&amp;EOMONTH(DATE(N$1,N$2,1),0))-SUMIFS(Transacoes!$D$3:$D1000,Transacoes!$C$3:$C1000,$D270,Transacoes!$B$3:$B1000,"V", Transacoes!$A$3:$A1000, "&lt;"&amp;EOMONTH(DATE(N$1,N$2,1),0)))*SUMIFS(Prov_Auto!$E$3:$E1000, Prov_Auto!$A$3:$A1000, $D270, Prov_Auto!$D$3:$D1000,"&gt;="&amp;DATE(N$1,N$2,1),Prov_Auto!$D$3:$D1000, "&lt;="&amp;EOMONTH(DATE(N$1,N$2,1),0)))</f>
        <v/>
      </c>
      <c r="O270" s="48" t="str">
        <f>IF($D270="","", (SUMIFS(Transacoes!$D$3:$D1000,Transacoes!$C$3:$C1000,$D270,Transacoes!$B$3:$B1000,"C", Transacoes!$A$3:$A1000, "&lt;"&amp;EOMONTH(DATE(O$1,O$2,1),0))-SUMIFS(Transacoes!$D$3:$D1000,Transacoes!$C$3:$C1000,$D270,Transacoes!$B$3:$B1000,"V", Transacoes!$A$3:$A1000, "&lt;"&amp;EOMONTH(DATE(O$1,O$2,1),0)))*SUMIFS(Prov_Auto!$E$3:$E1000, Prov_Auto!$A$3:$A1000, $D270, Prov_Auto!$D$3:$D1000,"&gt;="&amp;DATE(O$1,O$2,1),Prov_Auto!$D$3:$D1000, "&lt;="&amp;EOMONTH(DATE(O$1,O$2,1),0)))</f>
        <v/>
      </c>
      <c r="P270" s="48" t="str">
        <f>IF($D270="","", (SUMIFS(Transacoes!$D$3:$D1000,Transacoes!$C$3:$C1000,$D270,Transacoes!$B$3:$B1000,"C", Transacoes!$A$3:$A1000, "&lt;"&amp;EOMONTH(DATE(P$1,P$2,1),0))-SUMIFS(Transacoes!$D$3:$D1000,Transacoes!$C$3:$C1000,$D270,Transacoes!$B$3:$B1000,"V", Transacoes!$A$3:$A1000, "&lt;"&amp;EOMONTH(DATE(P$1,P$2,1),0)))*SUMIFS(Prov_Auto!$E$3:$E1000, Prov_Auto!$A$3:$A1000, $D270, Prov_Auto!$D$3:$D1000,"&gt;="&amp;DATE(P$1,P$2,1),Prov_Auto!$D$3:$D1000, "&lt;="&amp;EOMONTH(DATE(P$1,P$2,1),0)))</f>
        <v/>
      </c>
      <c r="Q270" s="48" t="str">
        <f>IF($D270="","", (SUMIFS(Transacoes!$D$3:$D1000,Transacoes!$C$3:$C1000,$D270,Transacoes!$B$3:$B1000,"C", Transacoes!$A$3:$A1000, "&lt;"&amp;EOMONTH(DATE(Q$1,Q$2,1),0))-SUMIFS(Transacoes!$D$3:$D1000,Transacoes!$C$3:$C1000,$D270,Transacoes!$B$3:$B1000,"V", Transacoes!$A$3:$A1000, "&lt;"&amp;EOMONTH(DATE(Q$1,Q$2,1),0)))*SUMIFS(Prov_Auto!$E$3:$E1000, Prov_Auto!$A$3:$A1000, $D270, Prov_Auto!$D$3:$D1000,"&gt;="&amp;DATE(Q$1,Q$2,1),Prov_Auto!$D$3:$D1000, "&lt;="&amp;EOMONTH(DATE(Q$1,Q$2,1),0)))</f>
        <v/>
      </c>
      <c r="R270" s="47"/>
    </row>
    <row r="271">
      <c r="A271" s="47"/>
      <c r="B271" s="47"/>
      <c r="C271" s="47"/>
      <c r="D271" s="87"/>
      <c r="E271" s="48" t="str">
        <f>IF($D271="","", (SUMIFS(Transacoes!$D$3:$D1000,Transacoes!$C$3:$C1000,$D271,Transacoes!$B$3:$B1000,"C", Transacoes!$A$3:$A1000, "&lt;"&amp;EOMONTH(DATE(E$1,E$2,1),0))-SUMIFS(Transacoes!$D$3:$D1000,Transacoes!$C$3:$C1000,$D271,Transacoes!$B$3:$B1000,"V", Transacoes!$A$3:$A1000, "&lt;"&amp;EOMONTH(DATE(E$1,E$2,1),0)))*SUMIFS(Prov_Auto!$E$3:$E1000, Prov_Auto!$A$3:$A1000, $D271, Prov_Auto!$D$3:$D1000,"&gt;="&amp;DATE(E$1,E$2,1),Prov_Auto!$D$3:$D1000, "&lt;="&amp;EOMONTH(DATE(E$1,E$2,1),0)))</f>
        <v/>
      </c>
      <c r="F271" s="48" t="str">
        <f>IF($D271="","", (SUMIFS(Transacoes!$D$3:$D1000,Transacoes!$C$3:$C1000,$D271,Transacoes!$B$3:$B1000,"C", Transacoes!$A$3:$A1000, "&lt;"&amp;EOMONTH(DATE(F$1,F$2,1),0))-SUMIFS(Transacoes!$D$3:$D1000,Transacoes!$C$3:$C1000,$D271,Transacoes!$B$3:$B1000,"V", Transacoes!$A$3:$A1000, "&lt;"&amp;EOMONTH(DATE(F$1,F$2,1),0)))*SUMIFS(Prov_Auto!$E$3:$E1000, Prov_Auto!$A$3:$A1000, $D271, Prov_Auto!$D$3:$D1000,"&gt;="&amp;DATE(F$1,F$2,1),Prov_Auto!$D$3:$D1000, "&lt;="&amp;EOMONTH(DATE(F$1,F$2,1),0)))</f>
        <v/>
      </c>
      <c r="G271" s="48" t="str">
        <f>IF($D271="","", (SUMIFS(Transacoes!$D$3:$D1000,Transacoes!$C$3:$C1000,$D271,Transacoes!$B$3:$B1000,"C", Transacoes!$A$3:$A1000, "&lt;"&amp;EOMONTH(DATE(G$1,G$2,1),0))-SUMIFS(Transacoes!$D$3:$D1000,Transacoes!$C$3:$C1000,$D271,Transacoes!$B$3:$B1000,"V", Transacoes!$A$3:$A1000, "&lt;"&amp;EOMONTH(DATE(G$1,G$2,1),0)))*SUMIFS(Prov_Auto!$E$3:$E1000, Prov_Auto!$A$3:$A1000, $D271, Prov_Auto!$D$3:$D1000,"&gt;="&amp;DATE(G$1,G$2,1),Prov_Auto!$D$3:$D1000, "&lt;="&amp;EOMONTH(DATE(G$1,G$2,1),0)))</f>
        <v/>
      </c>
      <c r="H271" s="48" t="str">
        <f>IF($D271="","", (SUMIFS(Transacoes!$D$3:$D1000,Transacoes!$C$3:$C1000,$D271,Transacoes!$B$3:$B1000,"C", Transacoes!$A$3:$A1000, "&lt;"&amp;EOMONTH(DATE(H$1,H$2,1),0))-SUMIFS(Transacoes!$D$3:$D1000,Transacoes!$C$3:$C1000,$D271,Transacoes!$B$3:$B1000,"V", Transacoes!$A$3:$A1000, "&lt;"&amp;EOMONTH(DATE(H$1,H$2,1),0)))*SUMIFS(Prov_Auto!$E$3:$E1000, Prov_Auto!$A$3:$A1000, $D271, Prov_Auto!$D$3:$D1000,"&gt;="&amp;DATE(H$1,H$2,1),Prov_Auto!$D$3:$D1000, "&lt;="&amp;EOMONTH(DATE(H$1,H$2,1),0)))</f>
        <v/>
      </c>
      <c r="I271" s="48" t="str">
        <f>IF($D271="","", (SUMIFS(Transacoes!$D$3:$D1000,Transacoes!$C$3:$C1000,$D271,Transacoes!$B$3:$B1000,"C", Transacoes!$A$3:$A1000, "&lt;"&amp;EOMONTH(DATE(I$1,I$2,1),0))-SUMIFS(Transacoes!$D$3:$D1000,Transacoes!$C$3:$C1000,$D271,Transacoes!$B$3:$B1000,"V", Transacoes!$A$3:$A1000, "&lt;"&amp;EOMONTH(DATE(I$1,I$2,1),0)))*SUMIFS(Prov_Auto!$E$3:$E1000, Prov_Auto!$A$3:$A1000, $D271, Prov_Auto!$D$3:$D1000,"&gt;="&amp;DATE(I$1,I$2,1),Prov_Auto!$D$3:$D1000, "&lt;="&amp;EOMONTH(DATE(I$1,I$2,1),0)))</f>
        <v/>
      </c>
      <c r="J271" s="48" t="str">
        <f>IF($D271="","", (SUMIFS(Transacoes!$D$3:$D1000,Transacoes!$C$3:$C1000,$D271,Transacoes!$B$3:$B1000,"C", Transacoes!$A$3:$A1000, "&lt;"&amp;EOMONTH(DATE(J$1,J$2,1),0))-SUMIFS(Transacoes!$D$3:$D1000,Transacoes!$C$3:$C1000,$D271,Transacoes!$B$3:$B1000,"V", Transacoes!$A$3:$A1000, "&lt;"&amp;EOMONTH(DATE(J$1,J$2,1),0)))*SUMIFS(Prov_Auto!$E$3:$E1000, Prov_Auto!$A$3:$A1000, $D271, Prov_Auto!$D$3:$D1000,"&gt;="&amp;DATE(J$1,J$2,1),Prov_Auto!$D$3:$D1000, "&lt;="&amp;EOMONTH(DATE(J$1,J$2,1),0)))</f>
        <v/>
      </c>
      <c r="K271" s="48" t="str">
        <f>IF($D271="","", (SUMIFS(Transacoes!$D$3:$D1000,Transacoes!$C$3:$C1000,$D271,Transacoes!$B$3:$B1000,"C", Transacoes!$A$3:$A1000, "&lt;"&amp;EOMONTH(DATE(K$1,K$2,1),0))-SUMIFS(Transacoes!$D$3:$D1000,Transacoes!$C$3:$C1000,$D271,Transacoes!$B$3:$B1000,"V", Transacoes!$A$3:$A1000, "&lt;"&amp;EOMONTH(DATE(K$1,K$2,1),0)))*SUMIFS(Prov_Auto!$E$3:$E1000, Prov_Auto!$A$3:$A1000, $D271, Prov_Auto!$D$3:$D1000,"&gt;="&amp;DATE(K$1,K$2,1),Prov_Auto!$D$3:$D1000, "&lt;="&amp;EOMONTH(DATE(K$1,K$2,1),0)))</f>
        <v/>
      </c>
      <c r="L271" s="48" t="str">
        <f>IF($D271="","", (SUMIFS(Transacoes!$D$3:$D1000,Transacoes!$C$3:$C1000,$D271,Transacoes!$B$3:$B1000,"C", Transacoes!$A$3:$A1000, "&lt;"&amp;EOMONTH(DATE(L$1,L$2,1),0))-SUMIFS(Transacoes!$D$3:$D1000,Transacoes!$C$3:$C1000,$D271,Transacoes!$B$3:$B1000,"V", Transacoes!$A$3:$A1000, "&lt;"&amp;EOMONTH(DATE(L$1,L$2,1),0)))*SUMIFS(Prov_Auto!$E$3:$E1000, Prov_Auto!$A$3:$A1000, $D271, Prov_Auto!$D$3:$D1000,"&gt;="&amp;DATE(L$1,L$2,1),Prov_Auto!$D$3:$D1000, "&lt;="&amp;EOMONTH(DATE(L$1,L$2,1),0)))</f>
        <v/>
      </c>
      <c r="M271" s="48" t="str">
        <f>IF($D271="","", (SUMIFS(Transacoes!$D$3:$D1000,Transacoes!$C$3:$C1000,$D271,Transacoes!$B$3:$B1000,"C", Transacoes!$A$3:$A1000, "&lt;"&amp;EOMONTH(DATE(M$1,M$2,1),0))-SUMIFS(Transacoes!$D$3:$D1000,Transacoes!$C$3:$C1000,$D271,Transacoes!$B$3:$B1000,"V", Transacoes!$A$3:$A1000, "&lt;"&amp;EOMONTH(DATE(M$1,M$2,1),0)))*SUMIFS(Prov_Auto!$E$3:$E1000, Prov_Auto!$A$3:$A1000, $D271, Prov_Auto!$D$3:$D1000,"&gt;="&amp;DATE(M$1,M$2,1),Prov_Auto!$D$3:$D1000, "&lt;="&amp;EOMONTH(DATE(M$1,M$2,1),0)))</f>
        <v/>
      </c>
      <c r="N271" s="48" t="str">
        <f>IF($D271="","", (SUMIFS(Transacoes!$D$3:$D1000,Transacoes!$C$3:$C1000,$D271,Transacoes!$B$3:$B1000,"C", Transacoes!$A$3:$A1000, "&lt;"&amp;EOMONTH(DATE(N$1,N$2,1),0))-SUMIFS(Transacoes!$D$3:$D1000,Transacoes!$C$3:$C1000,$D271,Transacoes!$B$3:$B1000,"V", Transacoes!$A$3:$A1000, "&lt;"&amp;EOMONTH(DATE(N$1,N$2,1),0)))*SUMIFS(Prov_Auto!$E$3:$E1000, Prov_Auto!$A$3:$A1000, $D271, Prov_Auto!$D$3:$D1000,"&gt;="&amp;DATE(N$1,N$2,1),Prov_Auto!$D$3:$D1000, "&lt;="&amp;EOMONTH(DATE(N$1,N$2,1),0)))</f>
        <v/>
      </c>
      <c r="O271" s="48" t="str">
        <f>IF($D271="","", (SUMIFS(Transacoes!$D$3:$D1000,Transacoes!$C$3:$C1000,$D271,Transacoes!$B$3:$B1000,"C", Transacoes!$A$3:$A1000, "&lt;"&amp;EOMONTH(DATE(O$1,O$2,1),0))-SUMIFS(Transacoes!$D$3:$D1000,Transacoes!$C$3:$C1000,$D271,Transacoes!$B$3:$B1000,"V", Transacoes!$A$3:$A1000, "&lt;"&amp;EOMONTH(DATE(O$1,O$2,1),0)))*SUMIFS(Prov_Auto!$E$3:$E1000, Prov_Auto!$A$3:$A1000, $D271, Prov_Auto!$D$3:$D1000,"&gt;="&amp;DATE(O$1,O$2,1),Prov_Auto!$D$3:$D1000, "&lt;="&amp;EOMONTH(DATE(O$1,O$2,1),0)))</f>
        <v/>
      </c>
      <c r="P271" s="48" t="str">
        <f>IF($D271="","", (SUMIFS(Transacoes!$D$3:$D1000,Transacoes!$C$3:$C1000,$D271,Transacoes!$B$3:$B1000,"C", Transacoes!$A$3:$A1000, "&lt;"&amp;EOMONTH(DATE(P$1,P$2,1),0))-SUMIFS(Transacoes!$D$3:$D1000,Transacoes!$C$3:$C1000,$D271,Transacoes!$B$3:$B1000,"V", Transacoes!$A$3:$A1000, "&lt;"&amp;EOMONTH(DATE(P$1,P$2,1),0)))*SUMIFS(Prov_Auto!$E$3:$E1000, Prov_Auto!$A$3:$A1000, $D271, Prov_Auto!$D$3:$D1000,"&gt;="&amp;DATE(P$1,P$2,1),Prov_Auto!$D$3:$D1000, "&lt;="&amp;EOMONTH(DATE(P$1,P$2,1),0)))</f>
        <v/>
      </c>
      <c r="Q271" s="48" t="str">
        <f>IF($D271="","", (SUMIFS(Transacoes!$D$3:$D1000,Transacoes!$C$3:$C1000,$D271,Transacoes!$B$3:$B1000,"C", Transacoes!$A$3:$A1000, "&lt;"&amp;EOMONTH(DATE(Q$1,Q$2,1),0))-SUMIFS(Transacoes!$D$3:$D1000,Transacoes!$C$3:$C1000,$D271,Transacoes!$B$3:$B1000,"V", Transacoes!$A$3:$A1000, "&lt;"&amp;EOMONTH(DATE(Q$1,Q$2,1),0)))*SUMIFS(Prov_Auto!$E$3:$E1000, Prov_Auto!$A$3:$A1000, $D271, Prov_Auto!$D$3:$D1000,"&gt;="&amp;DATE(Q$1,Q$2,1),Prov_Auto!$D$3:$D1000, "&lt;="&amp;EOMONTH(DATE(Q$1,Q$2,1),0)))</f>
        <v/>
      </c>
      <c r="R271" s="47"/>
    </row>
    <row r="272">
      <c r="A272" s="47"/>
      <c r="B272" s="47"/>
      <c r="C272" s="47"/>
      <c r="D272" s="87"/>
      <c r="E272" s="48" t="str">
        <f>IF($D272="","", (SUMIFS(Transacoes!$D$3:$D1000,Transacoes!$C$3:$C1000,$D272,Transacoes!$B$3:$B1000,"C", Transacoes!$A$3:$A1000, "&lt;"&amp;EOMONTH(DATE(E$1,E$2,1),0))-SUMIFS(Transacoes!$D$3:$D1000,Transacoes!$C$3:$C1000,$D272,Transacoes!$B$3:$B1000,"V", Transacoes!$A$3:$A1000, "&lt;"&amp;EOMONTH(DATE(E$1,E$2,1),0)))*SUMIFS(Prov_Auto!$E$3:$E1000, Prov_Auto!$A$3:$A1000, $D272, Prov_Auto!$D$3:$D1000,"&gt;="&amp;DATE(E$1,E$2,1),Prov_Auto!$D$3:$D1000, "&lt;="&amp;EOMONTH(DATE(E$1,E$2,1),0)))</f>
        <v/>
      </c>
      <c r="F272" s="48" t="str">
        <f>IF($D272="","", (SUMIFS(Transacoes!$D$3:$D1000,Transacoes!$C$3:$C1000,$D272,Transacoes!$B$3:$B1000,"C", Transacoes!$A$3:$A1000, "&lt;"&amp;EOMONTH(DATE(F$1,F$2,1),0))-SUMIFS(Transacoes!$D$3:$D1000,Transacoes!$C$3:$C1000,$D272,Transacoes!$B$3:$B1000,"V", Transacoes!$A$3:$A1000, "&lt;"&amp;EOMONTH(DATE(F$1,F$2,1),0)))*SUMIFS(Prov_Auto!$E$3:$E1000, Prov_Auto!$A$3:$A1000, $D272, Prov_Auto!$D$3:$D1000,"&gt;="&amp;DATE(F$1,F$2,1),Prov_Auto!$D$3:$D1000, "&lt;="&amp;EOMONTH(DATE(F$1,F$2,1),0)))</f>
        <v/>
      </c>
      <c r="G272" s="48" t="str">
        <f>IF($D272="","", (SUMIFS(Transacoes!$D$3:$D1000,Transacoes!$C$3:$C1000,$D272,Transacoes!$B$3:$B1000,"C", Transacoes!$A$3:$A1000, "&lt;"&amp;EOMONTH(DATE(G$1,G$2,1),0))-SUMIFS(Transacoes!$D$3:$D1000,Transacoes!$C$3:$C1000,$D272,Transacoes!$B$3:$B1000,"V", Transacoes!$A$3:$A1000, "&lt;"&amp;EOMONTH(DATE(G$1,G$2,1),0)))*SUMIFS(Prov_Auto!$E$3:$E1000, Prov_Auto!$A$3:$A1000, $D272, Prov_Auto!$D$3:$D1000,"&gt;="&amp;DATE(G$1,G$2,1),Prov_Auto!$D$3:$D1000, "&lt;="&amp;EOMONTH(DATE(G$1,G$2,1),0)))</f>
        <v/>
      </c>
      <c r="H272" s="48" t="str">
        <f>IF($D272="","", (SUMIFS(Transacoes!$D$3:$D1000,Transacoes!$C$3:$C1000,$D272,Transacoes!$B$3:$B1000,"C", Transacoes!$A$3:$A1000, "&lt;"&amp;EOMONTH(DATE(H$1,H$2,1),0))-SUMIFS(Transacoes!$D$3:$D1000,Transacoes!$C$3:$C1000,$D272,Transacoes!$B$3:$B1000,"V", Transacoes!$A$3:$A1000, "&lt;"&amp;EOMONTH(DATE(H$1,H$2,1),0)))*SUMIFS(Prov_Auto!$E$3:$E1000, Prov_Auto!$A$3:$A1000, $D272, Prov_Auto!$D$3:$D1000,"&gt;="&amp;DATE(H$1,H$2,1),Prov_Auto!$D$3:$D1000, "&lt;="&amp;EOMONTH(DATE(H$1,H$2,1),0)))</f>
        <v/>
      </c>
      <c r="I272" s="48" t="str">
        <f>IF($D272="","", (SUMIFS(Transacoes!$D$3:$D1000,Transacoes!$C$3:$C1000,$D272,Transacoes!$B$3:$B1000,"C", Transacoes!$A$3:$A1000, "&lt;"&amp;EOMONTH(DATE(I$1,I$2,1),0))-SUMIFS(Transacoes!$D$3:$D1000,Transacoes!$C$3:$C1000,$D272,Transacoes!$B$3:$B1000,"V", Transacoes!$A$3:$A1000, "&lt;"&amp;EOMONTH(DATE(I$1,I$2,1),0)))*SUMIFS(Prov_Auto!$E$3:$E1000, Prov_Auto!$A$3:$A1000, $D272, Prov_Auto!$D$3:$D1000,"&gt;="&amp;DATE(I$1,I$2,1),Prov_Auto!$D$3:$D1000, "&lt;="&amp;EOMONTH(DATE(I$1,I$2,1),0)))</f>
        <v/>
      </c>
      <c r="J272" s="48" t="str">
        <f>IF($D272="","", (SUMIFS(Transacoes!$D$3:$D1000,Transacoes!$C$3:$C1000,$D272,Transacoes!$B$3:$B1000,"C", Transacoes!$A$3:$A1000, "&lt;"&amp;EOMONTH(DATE(J$1,J$2,1),0))-SUMIFS(Transacoes!$D$3:$D1000,Transacoes!$C$3:$C1000,$D272,Transacoes!$B$3:$B1000,"V", Transacoes!$A$3:$A1000, "&lt;"&amp;EOMONTH(DATE(J$1,J$2,1),0)))*SUMIFS(Prov_Auto!$E$3:$E1000, Prov_Auto!$A$3:$A1000, $D272, Prov_Auto!$D$3:$D1000,"&gt;="&amp;DATE(J$1,J$2,1),Prov_Auto!$D$3:$D1000, "&lt;="&amp;EOMONTH(DATE(J$1,J$2,1),0)))</f>
        <v/>
      </c>
      <c r="K272" s="48" t="str">
        <f>IF($D272="","", (SUMIFS(Transacoes!$D$3:$D1000,Transacoes!$C$3:$C1000,$D272,Transacoes!$B$3:$B1000,"C", Transacoes!$A$3:$A1000, "&lt;"&amp;EOMONTH(DATE(K$1,K$2,1),0))-SUMIFS(Transacoes!$D$3:$D1000,Transacoes!$C$3:$C1000,$D272,Transacoes!$B$3:$B1000,"V", Transacoes!$A$3:$A1000, "&lt;"&amp;EOMONTH(DATE(K$1,K$2,1),0)))*SUMIFS(Prov_Auto!$E$3:$E1000, Prov_Auto!$A$3:$A1000, $D272, Prov_Auto!$D$3:$D1000,"&gt;="&amp;DATE(K$1,K$2,1),Prov_Auto!$D$3:$D1000, "&lt;="&amp;EOMONTH(DATE(K$1,K$2,1),0)))</f>
        <v/>
      </c>
      <c r="L272" s="48" t="str">
        <f>IF($D272="","", (SUMIFS(Transacoes!$D$3:$D1000,Transacoes!$C$3:$C1000,$D272,Transacoes!$B$3:$B1000,"C", Transacoes!$A$3:$A1000, "&lt;"&amp;EOMONTH(DATE(L$1,L$2,1),0))-SUMIFS(Transacoes!$D$3:$D1000,Transacoes!$C$3:$C1000,$D272,Transacoes!$B$3:$B1000,"V", Transacoes!$A$3:$A1000, "&lt;"&amp;EOMONTH(DATE(L$1,L$2,1),0)))*SUMIFS(Prov_Auto!$E$3:$E1000, Prov_Auto!$A$3:$A1000, $D272, Prov_Auto!$D$3:$D1000,"&gt;="&amp;DATE(L$1,L$2,1),Prov_Auto!$D$3:$D1000, "&lt;="&amp;EOMONTH(DATE(L$1,L$2,1),0)))</f>
        <v/>
      </c>
      <c r="M272" s="48" t="str">
        <f>IF($D272="","", (SUMIFS(Transacoes!$D$3:$D1000,Transacoes!$C$3:$C1000,$D272,Transacoes!$B$3:$B1000,"C", Transacoes!$A$3:$A1000, "&lt;"&amp;EOMONTH(DATE(M$1,M$2,1),0))-SUMIFS(Transacoes!$D$3:$D1000,Transacoes!$C$3:$C1000,$D272,Transacoes!$B$3:$B1000,"V", Transacoes!$A$3:$A1000, "&lt;"&amp;EOMONTH(DATE(M$1,M$2,1),0)))*SUMIFS(Prov_Auto!$E$3:$E1000, Prov_Auto!$A$3:$A1000, $D272, Prov_Auto!$D$3:$D1000,"&gt;="&amp;DATE(M$1,M$2,1),Prov_Auto!$D$3:$D1000, "&lt;="&amp;EOMONTH(DATE(M$1,M$2,1),0)))</f>
        <v/>
      </c>
      <c r="N272" s="48" t="str">
        <f>IF($D272="","", (SUMIFS(Transacoes!$D$3:$D1000,Transacoes!$C$3:$C1000,$D272,Transacoes!$B$3:$B1000,"C", Transacoes!$A$3:$A1000, "&lt;"&amp;EOMONTH(DATE(N$1,N$2,1),0))-SUMIFS(Transacoes!$D$3:$D1000,Transacoes!$C$3:$C1000,$D272,Transacoes!$B$3:$B1000,"V", Transacoes!$A$3:$A1000, "&lt;"&amp;EOMONTH(DATE(N$1,N$2,1),0)))*SUMIFS(Prov_Auto!$E$3:$E1000, Prov_Auto!$A$3:$A1000, $D272, Prov_Auto!$D$3:$D1000,"&gt;="&amp;DATE(N$1,N$2,1),Prov_Auto!$D$3:$D1000, "&lt;="&amp;EOMONTH(DATE(N$1,N$2,1),0)))</f>
        <v/>
      </c>
      <c r="O272" s="48" t="str">
        <f>IF($D272="","", (SUMIFS(Transacoes!$D$3:$D1000,Transacoes!$C$3:$C1000,$D272,Transacoes!$B$3:$B1000,"C", Transacoes!$A$3:$A1000, "&lt;"&amp;EOMONTH(DATE(O$1,O$2,1),0))-SUMIFS(Transacoes!$D$3:$D1000,Transacoes!$C$3:$C1000,$D272,Transacoes!$B$3:$B1000,"V", Transacoes!$A$3:$A1000, "&lt;"&amp;EOMONTH(DATE(O$1,O$2,1),0)))*SUMIFS(Prov_Auto!$E$3:$E1000, Prov_Auto!$A$3:$A1000, $D272, Prov_Auto!$D$3:$D1000,"&gt;="&amp;DATE(O$1,O$2,1),Prov_Auto!$D$3:$D1000, "&lt;="&amp;EOMONTH(DATE(O$1,O$2,1),0)))</f>
        <v/>
      </c>
      <c r="P272" s="48" t="str">
        <f>IF($D272="","", (SUMIFS(Transacoes!$D$3:$D1000,Transacoes!$C$3:$C1000,$D272,Transacoes!$B$3:$B1000,"C", Transacoes!$A$3:$A1000, "&lt;"&amp;EOMONTH(DATE(P$1,P$2,1),0))-SUMIFS(Transacoes!$D$3:$D1000,Transacoes!$C$3:$C1000,$D272,Transacoes!$B$3:$B1000,"V", Transacoes!$A$3:$A1000, "&lt;"&amp;EOMONTH(DATE(P$1,P$2,1),0)))*SUMIFS(Prov_Auto!$E$3:$E1000, Prov_Auto!$A$3:$A1000, $D272, Prov_Auto!$D$3:$D1000,"&gt;="&amp;DATE(P$1,P$2,1),Prov_Auto!$D$3:$D1000, "&lt;="&amp;EOMONTH(DATE(P$1,P$2,1),0)))</f>
        <v/>
      </c>
      <c r="Q272" s="48" t="str">
        <f>IF($D272="","", (SUMIFS(Transacoes!$D$3:$D1000,Transacoes!$C$3:$C1000,$D272,Transacoes!$B$3:$B1000,"C", Transacoes!$A$3:$A1000, "&lt;"&amp;EOMONTH(DATE(Q$1,Q$2,1),0))-SUMIFS(Transacoes!$D$3:$D1000,Transacoes!$C$3:$C1000,$D272,Transacoes!$B$3:$B1000,"V", Transacoes!$A$3:$A1000, "&lt;"&amp;EOMONTH(DATE(Q$1,Q$2,1),0)))*SUMIFS(Prov_Auto!$E$3:$E1000, Prov_Auto!$A$3:$A1000, $D272, Prov_Auto!$D$3:$D1000,"&gt;="&amp;DATE(Q$1,Q$2,1),Prov_Auto!$D$3:$D1000, "&lt;="&amp;EOMONTH(DATE(Q$1,Q$2,1),0)))</f>
        <v/>
      </c>
      <c r="R272" s="47"/>
    </row>
    <row r="273">
      <c r="A273" s="47"/>
      <c r="B273" s="47"/>
      <c r="C273" s="47"/>
      <c r="D273" s="87"/>
      <c r="E273" s="48" t="str">
        <f>IF($D273="","", (SUMIFS(Transacoes!$D$3:$D1000,Transacoes!$C$3:$C1000,$D273,Transacoes!$B$3:$B1000,"C", Transacoes!$A$3:$A1000, "&lt;"&amp;EOMONTH(DATE(E$1,E$2,1),0))-SUMIFS(Transacoes!$D$3:$D1000,Transacoes!$C$3:$C1000,$D273,Transacoes!$B$3:$B1000,"V", Transacoes!$A$3:$A1000, "&lt;"&amp;EOMONTH(DATE(E$1,E$2,1),0)))*SUMIFS(Prov_Auto!$E$3:$E1000, Prov_Auto!$A$3:$A1000, $D273, Prov_Auto!$D$3:$D1000,"&gt;="&amp;DATE(E$1,E$2,1),Prov_Auto!$D$3:$D1000, "&lt;="&amp;EOMONTH(DATE(E$1,E$2,1),0)))</f>
        <v/>
      </c>
      <c r="F273" s="48" t="str">
        <f>IF($D273="","", (SUMIFS(Transacoes!$D$3:$D1000,Transacoes!$C$3:$C1000,$D273,Transacoes!$B$3:$B1000,"C", Transacoes!$A$3:$A1000, "&lt;"&amp;EOMONTH(DATE(F$1,F$2,1),0))-SUMIFS(Transacoes!$D$3:$D1000,Transacoes!$C$3:$C1000,$D273,Transacoes!$B$3:$B1000,"V", Transacoes!$A$3:$A1000, "&lt;"&amp;EOMONTH(DATE(F$1,F$2,1),0)))*SUMIFS(Prov_Auto!$E$3:$E1000, Prov_Auto!$A$3:$A1000, $D273, Prov_Auto!$D$3:$D1000,"&gt;="&amp;DATE(F$1,F$2,1),Prov_Auto!$D$3:$D1000, "&lt;="&amp;EOMONTH(DATE(F$1,F$2,1),0)))</f>
        <v/>
      </c>
      <c r="G273" s="48" t="str">
        <f>IF($D273="","", (SUMIFS(Transacoes!$D$3:$D1000,Transacoes!$C$3:$C1000,$D273,Transacoes!$B$3:$B1000,"C", Transacoes!$A$3:$A1000, "&lt;"&amp;EOMONTH(DATE(G$1,G$2,1),0))-SUMIFS(Transacoes!$D$3:$D1000,Transacoes!$C$3:$C1000,$D273,Transacoes!$B$3:$B1000,"V", Transacoes!$A$3:$A1000, "&lt;"&amp;EOMONTH(DATE(G$1,G$2,1),0)))*SUMIFS(Prov_Auto!$E$3:$E1000, Prov_Auto!$A$3:$A1000, $D273, Prov_Auto!$D$3:$D1000,"&gt;="&amp;DATE(G$1,G$2,1),Prov_Auto!$D$3:$D1000, "&lt;="&amp;EOMONTH(DATE(G$1,G$2,1),0)))</f>
        <v/>
      </c>
      <c r="H273" s="48" t="str">
        <f>IF($D273="","", (SUMIFS(Transacoes!$D$3:$D1000,Transacoes!$C$3:$C1000,$D273,Transacoes!$B$3:$B1000,"C", Transacoes!$A$3:$A1000, "&lt;"&amp;EOMONTH(DATE(H$1,H$2,1),0))-SUMIFS(Transacoes!$D$3:$D1000,Transacoes!$C$3:$C1000,$D273,Transacoes!$B$3:$B1000,"V", Transacoes!$A$3:$A1000, "&lt;"&amp;EOMONTH(DATE(H$1,H$2,1),0)))*SUMIFS(Prov_Auto!$E$3:$E1000, Prov_Auto!$A$3:$A1000, $D273, Prov_Auto!$D$3:$D1000,"&gt;="&amp;DATE(H$1,H$2,1),Prov_Auto!$D$3:$D1000, "&lt;="&amp;EOMONTH(DATE(H$1,H$2,1),0)))</f>
        <v/>
      </c>
      <c r="I273" s="48" t="str">
        <f>IF($D273="","", (SUMIFS(Transacoes!$D$3:$D1000,Transacoes!$C$3:$C1000,$D273,Transacoes!$B$3:$B1000,"C", Transacoes!$A$3:$A1000, "&lt;"&amp;EOMONTH(DATE(I$1,I$2,1),0))-SUMIFS(Transacoes!$D$3:$D1000,Transacoes!$C$3:$C1000,$D273,Transacoes!$B$3:$B1000,"V", Transacoes!$A$3:$A1000, "&lt;"&amp;EOMONTH(DATE(I$1,I$2,1),0)))*SUMIFS(Prov_Auto!$E$3:$E1000, Prov_Auto!$A$3:$A1000, $D273, Prov_Auto!$D$3:$D1000,"&gt;="&amp;DATE(I$1,I$2,1),Prov_Auto!$D$3:$D1000, "&lt;="&amp;EOMONTH(DATE(I$1,I$2,1),0)))</f>
        <v/>
      </c>
      <c r="J273" s="48" t="str">
        <f>IF($D273="","", (SUMIFS(Transacoes!$D$3:$D1000,Transacoes!$C$3:$C1000,$D273,Transacoes!$B$3:$B1000,"C", Transacoes!$A$3:$A1000, "&lt;"&amp;EOMONTH(DATE(J$1,J$2,1),0))-SUMIFS(Transacoes!$D$3:$D1000,Transacoes!$C$3:$C1000,$D273,Transacoes!$B$3:$B1000,"V", Transacoes!$A$3:$A1000, "&lt;"&amp;EOMONTH(DATE(J$1,J$2,1),0)))*SUMIFS(Prov_Auto!$E$3:$E1000, Prov_Auto!$A$3:$A1000, $D273, Prov_Auto!$D$3:$D1000,"&gt;="&amp;DATE(J$1,J$2,1),Prov_Auto!$D$3:$D1000, "&lt;="&amp;EOMONTH(DATE(J$1,J$2,1),0)))</f>
        <v/>
      </c>
      <c r="K273" s="48" t="str">
        <f>IF($D273="","", (SUMIFS(Transacoes!$D$3:$D1000,Transacoes!$C$3:$C1000,$D273,Transacoes!$B$3:$B1000,"C", Transacoes!$A$3:$A1000, "&lt;"&amp;EOMONTH(DATE(K$1,K$2,1),0))-SUMIFS(Transacoes!$D$3:$D1000,Transacoes!$C$3:$C1000,$D273,Transacoes!$B$3:$B1000,"V", Transacoes!$A$3:$A1000, "&lt;"&amp;EOMONTH(DATE(K$1,K$2,1),0)))*SUMIFS(Prov_Auto!$E$3:$E1000, Prov_Auto!$A$3:$A1000, $D273, Prov_Auto!$D$3:$D1000,"&gt;="&amp;DATE(K$1,K$2,1),Prov_Auto!$D$3:$D1000, "&lt;="&amp;EOMONTH(DATE(K$1,K$2,1),0)))</f>
        <v/>
      </c>
      <c r="L273" s="48" t="str">
        <f>IF($D273="","", (SUMIFS(Transacoes!$D$3:$D1000,Transacoes!$C$3:$C1000,$D273,Transacoes!$B$3:$B1000,"C", Transacoes!$A$3:$A1000, "&lt;"&amp;EOMONTH(DATE(L$1,L$2,1),0))-SUMIFS(Transacoes!$D$3:$D1000,Transacoes!$C$3:$C1000,$D273,Transacoes!$B$3:$B1000,"V", Transacoes!$A$3:$A1000, "&lt;"&amp;EOMONTH(DATE(L$1,L$2,1),0)))*SUMIFS(Prov_Auto!$E$3:$E1000, Prov_Auto!$A$3:$A1000, $D273, Prov_Auto!$D$3:$D1000,"&gt;="&amp;DATE(L$1,L$2,1),Prov_Auto!$D$3:$D1000, "&lt;="&amp;EOMONTH(DATE(L$1,L$2,1),0)))</f>
        <v/>
      </c>
      <c r="M273" s="48" t="str">
        <f>IF($D273="","", (SUMIFS(Transacoes!$D$3:$D1000,Transacoes!$C$3:$C1000,$D273,Transacoes!$B$3:$B1000,"C", Transacoes!$A$3:$A1000, "&lt;"&amp;EOMONTH(DATE(M$1,M$2,1),0))-SUMIFS(Transacoes!$D$3:$D1000,Transacoes!$C$3:$C1000,$D273,Transacoes!$B$3:$B1000,"V", Transacoes!$A$3:$A1000, "&lt;"&amp;EOMONTH(DATE(M$1,M$2,1),0)))*SUMIFS(Prov_Auto!$E$3:$E1000, Prov_Auto!$A$3:$A1000, $D273, Prov_Auto!$D$3:$D1000,"&gt;="&amp;DATE(M$1,M$2,1),Prov_Auto!$D$3:$D1000, "&lt;="&amp;EOMONTH(DATE(M$1,M$2,1),0)))</f>
        <v/>
      </c>
      <c r="N273" s="48" t="str">
        <f>IF($D273="","", (SUMIFS(Transacoes!$D$3:$D1000,Transacoes!$C$3:$C1000,$D273,Transacoes!$B$3:$B1000,"C", Transacoes!$A$3:$A1000, "&lt;"&amp;EOMONTH(DATE(N$1,N$2,1),0))-SUMIFS(Transacoes!$D$3:$D1000,Transacoes!$C$3:$C1000,$D273,Transacoes!$B$3:$B1000,"V", Transacoes!$A$3:$A1000, "&lt;"&amp;EOMONTH(DATE(N$1,N$2,1),0)))*SUMIFS(Prov_Auto!$E$3:$E1000, Prov_Auto!$A$3:$A1000, $D273, Prov_Auto!$D$3:$D1000,"&gt;="&amp;DATE(N$1,N$2,1),Prov_Auto!$D$3:$D1000, "&lt;="&amp;EOMONTH(DATE(N$1,N$2,1),0)))</f>
        <v/>
      </c>
      <c r="O273" s="48" t="str">
        <f>IF($D273="","", (SUMIFS(Transacoes!$D$3:$D1000,Transacoes!$C$3:$C1000,$D273,Transacoes!$B$3:$B1000,"C", Transacoes!$A$3:$A1000, "&lt;"&amp;EOMONTH(DATE(O$1,O$2,1),0))-SUMIFS(Transacoes!$D$3:$D1000,Transacoes!$C$3:$C1000,$D273,Transacoes!$B$3:$B1000,"V", Transacoes!$A$3:$A1000, "&lt;"&amp;EOMONTH(DATE(O$1,O$2,1),0)))*SUMIFS(Prov_Auto!$E$3:$E1000, Prov_Auto!$A$3:$A1000, $D273, Prov_Auto!$D$3:$D1000,"&gt;="&amp;DATE(O$1,O$2,1),Prov_Auto!$D$3:$D1000, "&lt;="&amp;EOMONTH(DATE(O$1,O$2,1),0)))</f>
        <v/>
      </c>
      <c r="P273" s="48" t="str">
        <f>IF($D273="","", (SUMIFS(Transacoes!$D$3:$D1000,Transacoes!$C$3:$C1000,$D273,Transacoes!$B$3:$B1000,"C", Transacoes!$A$3:$A1000, "&lt;"&amp;EOMONTH(DATE(P$1,P$2,1),0))-SUMIFS(Transacoes!$D$3:$D1000,Transacoes!$C$3:$C1000,$D273,Transacoes!$B$3:$B1000,"V", Transacoes!$A$3:$A1000, "&lt;"&amp;EOMONTH(DATE(P$1,P$2,1),0)))*SUMIFS(Prov_Auto!$E$3:$E1000, Prov_Auto!$A$3:$A1000, $D273, Prov_Auto!$D$3:$D1000,"&gt;="&amp;DATE(P$1,P$2,1),Prov_Auto!$D$3:$D1000, "&lt;="&amp;EOMONTH(DATE(P$1,P$2,1),0)))</f>
        <v/>
      </c>
      <c r="Q273" s="48" t="str">
        <f>IF($D273="","", (SUMIFS(Transacoes!$D$3:$D1000,Transacoes!$C$3:$C1000,$D273,Transacoes!$B$3:$B1000,"C", Transacoes!$A$3:$A1000, "&lt;"&amp;EOMONTH(DATE(Q$1,Q$2,1),0))-SUMIFS(Transacoes!$D$3:$D1000,Transacoes!$C$3:$C1000,$D273,Transacoes!$B$3:$B1000,"V", Transacoes!$A$3:$A1000, "&lt;"&amp;EOMONTH(DATE(Q$1,Q$2,1),0)))*SUMIFS(Prov_Auto!$E$3:$E1000, Prov_Auto!$A$3:$A1000, $D273, Prov_Auto!$D$3:$D1000,"&gt;="&amp;DATE(Q$1,Q$2,1),Prov_Auto!$D$3:$D1000, "&lt;="&amp;EOMONTH(DATE(Q$1,Q$2,1),0)))</f>
        <v/>
      </c>
      <c r="R273" s="47"/>
    </row>
    <row r="274">
      <c r="A274" s="47"/>
      <c r="B274" s="47"/>
      <c r="C274" s="47"/>
      <c r="D274" s="87"/>
      <c r="E274" s="48" t="str">
        <f>IF($D274="","", (SUMIFS(Transacoes!$D$3:$D1000,Transacoes!$C$3:$C1000,$D274,Transacoes!$B$3:$B1000,"C", Transacoes!$A$3:$A1000, "&lt;"&amp;EOMONTH(DATE(E$1,E$2,1),0))-SUMIFS(Transacoes!$D$3:$D1000,Transacoes!$C$3:$C1000,$D274,Transacoes!$B$3:$B1000,"V", Transacoes!$A$3:$A1000, "&lt;"&amp;EOMONTH(DATE(E$1,E$2,1),0)))*SUMIFS(Prov_Auto!$E$3:$E1000, Prov_Auto!$A$3:$A1000, $D274, Prov_Auto!$D$3:$D1000,"&gt;="&amp;DATE(E$1,E$2,1),Prov_Auto!$D$3:$D1000, "&lt;="&amp;EOMONTH(DATE(E$1,E$2,1),0)))</f>
        <v/>
      </c>
      <c r="F274" s="48" t="str">
        <f>IF($D274="","", (SUMIFS(Transacoes!$D$3:$D1000,Transacoes!$C$3:$C1000,$D274,Transacoes!$B$3:$B1000,"C", Transacoes!$A$3:$A1000, "&lt;"&amp;EOMONTH(DATE(F$1,F$2,1),0))-SUMIFS(Transacoes!$D$3:$D1000,Transacoes!$C$3:$C1000,$D274,Transacoes!$B$3:$B1000,"V", Transacoes!$A$3:$A1000, "&lt;"&amp;EOMONTH(DATE(F$1,F$2,1),0)))*SUMIFS(Prov_Auto!$E$3:$E1000, Prov_Auto!$A$3:$A1000, $D274, Prov_Auto!$D$3:$D1000,"&gt;="&amp;DATE(F$1,F$2,1),Prov_Auto!$D$3:$D1000, "&lt;="&amp;EOMONTH(DATE(F$1,F$2,1),0)))</f>
        <v/>
      </c>
      <c r="G274" s="48" t="str">
        <f>IF($D274="","", (SUMIFS(Transacoes!$D$3:$D1000,Transacoes!$C$3:$C1000,$D274,Transacoes!$B$3:$B1000,"C", Transacoes!$A$3:$A1000, "&lt;"&amp;EOMONTH(DATE(G$1,G$2,1),0))-SUMIFS(Transacoes!$D$3:$D1000,Transacoes!$C$3:$C1000,$D274,Transacoes!$B$3:$B1000,"V", Transacoes!$A$3:$A1000, "&lt;"&amp;EOMONTH(DATE(G$1,G$2,1),0)))*SUMIFS(Prov_Auto!$E$3:$E1000, Prov_Auto!$A$3:$A1000, $D274, Prov_Auto!$D$3:$D1000,"&gt;="&amp;DATE(G$1,G$2,1),Prov_Auto!$D$3:$D1000, "&lt;="&amp;EOMONTH(DATE(G$1,G$2,1),0)))</f>
        <v/>
      </c>
      <c r="H274" s="48" t="str">
        <f>IF($D274="","", (SUMIFS(Transacoes!$D$3:$D1000,Transacoes!$C$3:$C1000,$D274,Transacoes!$B$3:$B1000,"C", Transacoes!$A$3:$A1000, "&lt;"&amp;EOMONTH(DATE(H$1,H$2,1),0))-SUMIFS(Transacoes!$D$3:$D1000,Transacoes!$C$3:$C1000,$D274,Transacoes!$B$3:$B1000,"V", Transacoes!$A$3:$A1000, "&lt;"&amp;EOMONTH(DATE(H$1,H$2,1),0)))*SUMIFS(Prov_Auto!$E$3:$E1000, Prov_Auto!$A$3:$A1000, $D274, Prov_Auto!$D$3:$D1000,"&gt;="&amp;DATE(H$1,H$2,1),Prov_Auto!$D$3:$D1000, "&lt;="&amp;EOMONTH(DATE(H$1,H$2,1),0)))</f>
        <v/>
      </c>
      <c r="I274" s="48" t="str">
        <f>IF($D274="","", (SUMIFS(Transacoes!$D$3:$D1000,Transacoes!$C$3:$C1000,$D274,Transacoes!$B$3:$B1000,"C", Transacoes!$A$3:$A1000, "&lt;"&amp;EOMONTH(DATE(I$1,I$2,1),0))-SUMIFS(Transacoes!$D$3:$D1000,Transacoes!$C$3:$C1000,$D274,Transacoes!$B$3:$B1000,"V", Transacoes!$A$3:$A1000, "&lt;"&amp;EOMONTH(DATE(I$1,I$2,1),0)))*SUMIFS(Prov_Auto!$E$3:$E1000, Prov_Auto!$A$3:$A1000, $D274, Prov_Auto!$D$3:$D1000,"&gt;="&amp;DATE(I$1,I$2,1),Prov_Auto!$D$3:$D1000, "&lt;="&amp;EOMONTH(DATE(I$1,I$2,1),0)))</f>
        <v/>
      </c>
      <c r="J274" s="48" t="str">
        <f>IF($D274="","", (SUMIFS(Transacoes!$D$3:$D1000,Transacoes!$C$3:$C1000,$D274,Transacoes!$B$3:$B1000,"C", Transacoes!$A$3:$A1000, "&lt;"&amp;EOMONTH(DATE(J$1,J$2,1),0))-SUMIFS(Transacoes!$D$3:$D1000,Transacoes!$C$3:$C1000,$D274,Transacoes!$B$3:$B1000,"V", Transacoes!$A$3:$A1000, "&lt;"&amp;EOMONTH(DATE(J$1,J$2,1),0)))*SUMIFS(Prov_Auto!$E$3:$E1000, Prov_Auto!$A$3:$A1000, $D274, Prov_Auto!$D$3:$D1000,"&gt;="&amp;DATE(J$1,J$2,1),Prov_Auto!$D$3:$D1000, "&lt;="&amp;EOMONTH(DATE(J$1,J$2,1),0)))</f>
        <v/>
      </c>
      <c r="K274" s="48" t="str">
        <f>IF($D274="","", (SUMIFS(Transacoes!$D$3:$D1000,Transacoes!$C$3:$C1000,$D274,Transacoes!$B$3:$B1000,"C", Transacoes!$A$3:$A1000, "&lt;"&amp;EOMONTH(DATE(K$1,K$2,1),0))-SUMIFS(Transacoes!$D$3:$D1000,Transacoes!$C$3:$C1000,$D274,Transacoes!$B$3:$B1000,"V", Transacoes!$A$3:$A1000, "&lt;"&amp;EOMONTH(DATE(K$1,K$2,1),0)))*SUMIFS(Prov_Auto!$E$3:$E1000, Prov_Auto!$A$3:$A1000, $D274, Prov_Auto!$D$3:$D1000,"&gt;="&amp;DATE(K$1,K$2,1),Prov_Auto!$D$3:$D1000, "&lt;="&amp;EOMONTH(DATE(K$1,K$2,1),0)))</f>
        <v/>
      </c>
      <c r="L274" s="48" t="str">
        <f>IF($D274="","", (SUMIFS(Transacoes!$D$3:$D1000,Transacoes!$C$3:$C1000,$D274,Transacoes!$B$3:$B1000,"C", Transacoes!$A$3:$A1000, "&lt;"&amp;EOMONTH(DATE(L$1,L$2,1),0))-SUMIFS(Transacoes!$D$3:$D1000,Transacoes!$C$3:$C1000,$D274,Transacoes!$B$3:$B1000,"V", Transacoes!$A$3:$A1000, "&lt;"&amp;EOMONTH(DATE(L$1,L$2,1),0)))*SUMIFS(Prov_Auto!$E$3:$E1000, Prov_Auto!$A$3:$A1000, $D274, Prov_Auto!$D$3:$D1000,"&gt;="&amp;DATE(L$1,L$2,1),Prov_Auto!$D$3:$D1000, "&lt;="&amp;EOMONTH(DATE(L$1,L$2,1),0)))</f>
        <v/>
      </c>
      <c r="M274" s="48" t="str">
        <f>IF($D274="","", (SUMIFS(Transacoes!$D$3:$D1000,Transacoes!$C$3:$C1000,$D274,Transacoes!$B$3:$B1000,"C", Transacoes!$A$3:$A1000, "&lt;"&amp;EOMONTH(DATE(M$1,M$2,1),0))-SUMIFS(Transacoes!$D$3:$D1000,Transacoes!$C$3:$C1000,$D274,Transacoes!$B$3:$B1000,"V", Transacoes!$A$3:$A1000, "&lt;"&amp;EOMONTH(DATE(M$1,M$2,1),0)))*SUMIFS(Prov_Auto!$E$3:$E1000, Prov_Auto!$A$3:$A1000, $D274, Prov_Auto!$D$3:$D1000,"&gt;="&amp;DATE(M$1,M$2,1),Prov_Auto!$D$3:$D1000, "&lt;="&amp;EOMONTH(DATE(M$1,M$2,1),0)))</f>
        <v/>
      </c>
      <c r="N274" s="48" t="str">
        <f>IF($D274="","", (SUMIFS(Transacoes!$D$3:$D1000,Transacoes!$C$3:$C1000,$D274,Transacoes!$B$3:$B1000,"C", Transacoes!$A$3:$A1000, "&lt;"&amp;EOMONTH(DATE(N$1,N$2,1),0))-SUMIFS(Transacoes!$D$3:$D1000,Transacoes!$C$3:$C1000,$D274,Transacoes!$B$3:$B1000,"V", Transacoes!$A$3:$A1000, "&lt;"&amp;EOMONTH(DATE(N$1,N$2,1),0)))*SUMIFS(Prov_Auto!$E$3:$E1000, Prov_Auto!$A$3:$A1000, $D274, Prov_Auto!$D$3:$D1000,"&gt;="&amp;DATE(N$1,N$2,1),Prov_Auto!$D$3:$D1000, "&lt;="&amp;EOMONTH(DATE(N$1,N$2,1),0)))</f>
        <v/>
      </c>
      <c r="O274" s="48" t="str">
        <f>IF($D274="","", (SUMIFS(Transacoes!$D$3:$D1000,Transacoes!$C$3:$C1000,$D274,Transacoes!$B$3:$B1000,"C", Transacoes!$A$3:$A1000, "&lt;"&amp;EOMONTH(DATE(O$1,O$2,1),0))-SUMIFS(Transacoes!$D$3:$D1000,Transacoes!$C$3:$C1000,$D274,Transacoes!$B$3:$B1000,"V", Transacoes!$A$3:$A1000, "&lt;"&amp;EOMONTH(DATE(O$1,O$2,1),0)))*SUMIFS(Prov_Auto!$E$3:$E1000, Prov_Auto!$A$3:$A1000, $D274, Prov_Auto!$D$3:$D1000,"&gt;="&amp;DATE(O$1,O$2,1),Prov_Auto!$D$3:$D1000, "&lt;="&amp;EOMONTH(DATE(O$1,O$2,1),0)))</f>
        <v/>
      </c>
      <c r="P274" s="48" t="str">
        <f>IF($D274="","", (SUMIFS(Transacoes!$D$3:$D1000,Transacoes!$C$3:$C1000,$D274,Transacoes!$B$3:$B1000,"C", Transacoes!$A$3:$A1000, "&lt;"&amp;EOMONTH(DATE(P$1,P$2,1),0))-SUMIFS(Transacoes!$D$3:$D1000,Transacoes!$C$3:$C1000,$D274,Transacoes!$B$3:$B1000,"V", Transacoes!$A$3:$A1000, "&lt;"&amp;EOMONTH(DATE(P$1,P$2,1),0)))*SUMIFS(Prov_Auto!$E$3:$E1000, Prov_Auto!$A$3:$A1000, $D274, Prov_Auto!$D$3:$D1000,"&gt;="&amp;DATE(P$1,P$2,1),Prov_Auto!$D$3:$D1000, "&lt;="&amp;EOMONTH(DATE(P$1,P$2,1),0)))</f>
        <v/>
      </c>
      <c r="Q274" s="48" t="str">
        <f>IF($D274="","", (SUMIFS(Transacoes!$D$3:$D1000,Transacoes!$C$3:$C1000,$D274,Transacoes!$B$3:$B1000,"C", Transacoes!$A$3:$A1000, "&lt;"&amp;EOMONTH(DATE(Q$1,Q$2,1),0))-SUMIFS(Transacoes!$D$3:$D1000,Transacoes!$C$3:$C1000,$D274,Transacoes!$B$3:$B1000,"V", Transacoes!$A$3:$A1000, "&lt;"&amp;EOMONTH(DATE(Q$1,Q$2,1),0)))*SUMIFS(Prov_Auto!$E$3:$E1000, Prov_Auto!$A$3:$A1000, $D274, Prov_Auto!$D$3:$D1000,"&gt;="&amp;DATE(Q$1,Q$2,1),Prov_Auto!$D$3:$D1000, "&lt;="&amp;EOMONTH(DATE(Q$1,Q$2,1),0)))</f>
        <v/>
      </c>
      <c r="R274" s="47"/>
    </row>
    <row r="275">
      <c r="A275" s="47"/>
      <c r="B275" s="47"/>
      <c r="C275" s="47"/>
      <c r="D275" s="87"/>
      <c r="E275" s="48" t="str">
        <f>IF($D275="","", (SUMIFS(Transacoes!$D$3:$D1000,Transacoes!$C$3:$C1000,$D275,Transacoes!$B$3:$B1000,"C", Transacoes!$A$3:$A1000, "&lt;"&amp;EOMONTH(DATE(E$1,E$2,1),0))-SUMIFS(Transacoes!$D$3:$D1000,Transacoes!$C$3:$C1000,$D275,Transacoes!$B$3:$B1000,"V", Transacoes!$A$3:$A1000, "&lt;"&amp;EOMONTH(DATE(E$1,E$2,1),0)))*SUMIFS(Prov_Auto!$E$3:$E1000, Prov_Auto!$A$3:$A1000, $D275, Prov_Auto!$D$3:$D1000,"&gt;="&amp;DATE(E$1,E$2,1),Prov_Auto!$D$3:$D1000, "&lt;="&amp;EOMONTH(DATE(E$1,E$2,1),0)))</f>
        <v/>
      </c>
      <c r="F275" s="48" t="str">
        <f>IF($D275="","", (SUMIFS(Transacoes!$D$3:$D1000,Transacoes!$C$3:$C1000,$D275,Transacoes!$B$3:$B1000,"C", Transacoes!$A$3:$A1000, "&lt;"&amp;EOMONTH(DATE(F$1,F$2,1),0))-SUMIFS(Transacoes!$D$3:$D1000,Transacoes!$C$3:$C1000,$D275,Transacoes!$B$3:$B1000,"V", Transacoes!$A$3:$A1000, "&lt;"&amp;EOMONTH(DATE(F$1,F$2,1),0)))*SUMIFS(Prov_Auto!$E$3:$E1000, Prov_Auto!$A$3:$A1000, $D275, Prov_Auto!$D$3:$D1000,"&gt;="&amp;DATE(F$1,F$2,1),Prov_Auto!$D$3:$D1000, "&lt;="&amp;EOMONTH(DATE(F$1,F$2,1),0)))</f>
        <v/>
      </c>
      <c r="G275" s="48" t="str">
        <f>IF($D275="","", (SUMIFS(Transacoes!$D$3:$D1000,Transacoes!$C$3:$C1000,$D275,Transacoes!$B$3:$B1000,"C", Transacoes!$A$3:$A1000, "&lt;"&amp;EOMONTH(DATE(G$1,G$2,1),0))-SUMIFS(Transacoes!$D$3:$D1000,Transacoes!$C$3:$C1000,$D275,Transacoes!$B$3:$B1000,"V", Transacoes!$A$3:$A1000, "&lt;"&amp;EOMONTH(DATE(G$1,G$2,1),0)))*SUMIFS(Prov_Auto!$E$3:$E1000, Prov_Auto!$A$3:$A1000, $D275, Prov_Auto!$D$3:$D1000,"&gt;="&amp;DATE(G$1,G$2,1),Prov_Auto!$D$3:$D1000, "&lt;="&amp;EOMONTH(DATE(G$1,G$2,1),0)))</f>
        <v/>
      </c>
      <c r="H275" s="48" t="str">
        <f>IF($D275="","", (SUMIFS(Transacoes!$D$3:$D1000,Transacoes!$C$3:$C1000,$D275,Transacoes!$B$3:$B1000,"C", Transacoes!$A$3:$A1000, "&lt;"&amp;EOMONTH(DATE(H$1,H$2,1),0))-SUMIFS(Transacoes!$D$3:$D1000,Transacoes!$C$3:$C1000,$D275,Transacoes!$B$3:$B1000,"V", Transacoes!$A$3:$A1000, "&lt;"&amp;EOMONTH(DATE(H$1,H$2,1),0)))*SUMIFS(Prov_Auto!$E$3:$E1000, Prov_Auto!$A$3:$A1000, $D275, Prov_Auto!$D$3:$D1000,"&gt;="&amp;DATE(H$1,H$2,1),Prov_Auto!$D$3:$D1000, "&lt;="&amp;EOMONTH(DATE(H$1,H$2,1),0)))</f>
        <v/>
      </c>
      <c r="I275" s="48" t="str">
        <f>IF($D275="","", (SUMIFS(Transacoes!$D$3:$D1000,Transacoes!$C$3:$C1000,$D275,Transacoes!$B$3:$B1000,"C", Transacoes!$A$3:$A1000, "&lt;"&amp;EOMONTH(DATE(I$1,I$2,1),0))-SUMIFS(Transacoes!$D$3:$D1000,Transacoes!$C$3:$C1000,$D275,Transacoes!$B$3:$B1000,"V", Transacoes!$A$3:$A1000, "&lt;"&amp;EOMONTH(DATE(I$1,I$2,1),0)))*SUMIFS(Prov_Auto!$E$3:$E1000, Prov_Auto!$A$3:$A1000, $D275, Prov_Auto!$D$3:$D1000,"&gt;="&amp;DATE(I$1,I$2,1),Prov_Auto!$D$3:$D1000, "&lt;="&amp;EOMONTH(DATE(I$1,I$2,1),0)))</f>
        <v/>
      </c>
      <c r="J275" s="48" t="str">
        <f>IF($D275="","", (SUMIFS(Transacoes!$D$3:$D1000,Transacoes!$C$3:$C1000,$D275,Transacoes!$B$3:$B1000,"C", Transacoes!$A$3:$A1000, "&lt;"&amp;EOMONTH(DATE(J$1,J$2,1),0))-SUMIFS(Transacoes!$D$3:$D1000,Transacoes!$C$3:$C1000,$D275,Transacoes!$B$3:$B1000,"V", Transacoes!$A$3:$A1000, "&lt;"&amp;EOMONTH(DATE(J$1,J$2,1),0)))*SUMIFS(Prov_Auto!$E$3:$E1000, Prov_Auto!$A$3:$A1000, $D275, Prov_Auto!$D$3:$D1000,"&gt;="&amp;DATE(J$1,J$2,1),Prov_Auto!$D$3:$D1000, "&lt;="&amp;EOMONTH(DATE(J$1,J$2,1),0)))</f>
        <v/>
      </c>
      <c r="K275" s="48" t="str">
        <f>IF($D275="","", (SUMIFS(Transacoes!$D$3:$D1000,Transacoes!$C$3:$C1000,$D275,Transacoes!$B$3:$B1000,"C", Transacoes!$A$3:$A1000, "&lt;"&amp;EOMONTH(DATE(K$1,K$2,1),0))-SUMIFS(Transacoes!$D$3:$D1000,Transacoes!$C$3:$C1000,$D275,Transacoes!$B$3:$B1000,"V", Transacoes!$A$3:$A1000, "&lt;"&amp;EOMONTH(DATE(K$1,K$2,1),0)))*SUMIFS(Prov_Auto!$E$3:$E1000, Prov_Auto!$A$3:$A1000, $D275, Prov_Auto!$D$3:$D1000,"&gt;="&amp;DATE(K$1,K$2,1),Prov_Auto!$D$3:$D1000, "&lt;="&amp;EOMONTH(DATE(K$1,K$2,1),0)))</f>
        <v/>
      </c>
      <c r="L275" s="48" t="str">
        <f>IF($D275="","", (SUMIFS(Transacoes!$D$3:$D1000,Transacoes!$C$3:$C1000,$D275,Transacoes!$B$3:$B1000,"C", Transacoes!$A$3:$A1000, "&lt;"&amp;EOMONTH(DATE(L$1,L$2,1),0))-SUMIFS(Transacoes!$D$3:$D1000,Transacoes!$C$3:$C1000,$D275,Transacoes!$B$3:$B1000,"V", Transacoes!$A$3:$A1000, "&lt;"&amp;EOMONTH(DATE(L$1,L$2,1),0)))*SUMIFS(Prov_Auto!$E$3:$E1000, Prov_Auto!$A$3:$A1000, $D275, Prov_Auto!$D$3:$D1000,"&gt;="&amp;DATE(L$1,L$2,1),Prov_Auto!$D$3:$D1000, "&lt;="&amp;EOMONTH(DATE(L$1,L$2,1),0)))</f>
        <v/>
      </c>
      <c r="M275" s="48" t="str">
        <f>IF($D275="","", (SUMIFS(Transacoes!$D$3:$D1000,Transacoes!$C$3:$C1000,$D275,Transacoes!$B$3:$B1000,"C", Transacoes!$A$3:$A1000, "&lt;"&amp;EOMONTH(DATE(M$1,M$2,1),0))-SUMIFS(Transacoes!$D$3:$D1000,Transacoes!$C$3:$C1000,$D275,Transacoes!$B$3:$B1000,"V", Transacoes!$A$3:$A1000, "&lt;"&amp;EOMONTH(DATE(M$1,M$2,1),0)))*SUMIFS(Prov_Auto!$E$3:$E1000, Prov_Auto!$A$3:$A1000, $D275, Prov_Auto!$D$3:$D1000,"&gt;="&amp;DATE(M$1,M$2,1),Prov_Auto!$D$3:$D1000, "&lt;="&amp;EOMONTH(DATE(M$1,M$2,1),0)))</f>
        <v/>
      </c>
      <c r="N275" s="48" t="str">
        <f>IF($D275="","", (SUMIFS(Transacoes!$D$3:$D1000,Transacoes!$C$3:$C1000,$D275,Transacoes!$B$3:$B1000,"C", Transacoes!$A$3:$A1000, "&lt;"&amp;EOMONTH(DATE(N$1,N$2,1),0))-SUMIFS(Transacoes!$D$3:$D1000,Transacoes!$C$3:$C1000,$D275,Transacoes!$B$3:$B1000,"V", Transacoes!$A$3:$A1000, "&lt;"&amp;EOMONTH(DATE(N$1,N$2,1),0)))*SUMIFS(Prov_Auto!$E$3:$E1000, Prov_Auto!$A$3:$A1000, $D275, Prov_Auto!$D$3:$D1000,"&gt;="&amp;DATE(N$1,N$2,1),Prov_Auto!$D$3:$D1000, "&lt;="&amp;EOMONTH(DATE(N$1,N$2,1),0)))</f>
        <v/>
      </c>
      <c r="O275" s="48" t="str">
        <f>IF($D275="","", (SUMIFS(Transacoes!$D$3:$D1000,Transacoes!$C$3:$C1000,$D275,Transacoes!$B$3:$B1000,"C", Transacoes!$A$3:$A1000, "&lt;"&amp;EOMONTH(DATE(O$1,O$2,1),0))-SUMIFS(Transacoes!$D$3:$D1000,Transacoes!$C$3:$C1000,$D275,Transacoes!$B$3:$B1000,"V", Transacoes!$A$3:$A1000, "&lt;"&amp;EOMONTH(DATE(O$1,O$2,1),0)))*SUMIFS(Prov_Auto!$E$3:$E1000, Prov_Auto!$A$3:$A1000, $D275, Prov_Auto!$D$3:$D1000,"&gt;="&amp;DATE(O$1,O$2,1),Prov_Auto!$D$3:$D1000, "&lt;="&amp;EOMONTH(DATE(O$1,O$2,1),0)))</f>
        <v/>
      </c>
      <c r="P275" s="48" t="str">
        <f>IF($D275="","", (SUMIFS(Transacoes!$D$3:$D1000,Transacoes!$C$3:$C1000,$D275,Transacoes!$B$3:$B1000,"C", Transacoes!$A$3:$A1000, "&lt;"&amp;EOMONTH(DATE(P$1,P$2,1),0))-SUMIFS(Transacoes!$D$3:$D1000,Transacoes!$C$3:$C1000,$D275,Transacoes!$B$3:$B1000,"V", Transacoes!$A$3:$A1000, "&lt;"&amp;EOMONTH(DATE(P$1,P$2,1),0)))*SUMIFS(Prov_Auto!$E$3:$E1000, Prov_Auto!$A$3:$A1000, $D275, Prov_Auto!$D$3:$D1000,"&gt;="&amp;DATE(P$1,P$2,1),Prov_Auto!$D$3:$D1000, "&lt;="&amp;EOMONTH(DATE(P$1,P$2,1),0)))</f>
        <v/>
      </c>
      <c r="Q275" s="48" t="str">
        <f>IF($D275="","", (SUMIFS(Transacoes!$D$3:$D1000,Transacoes!$C$3:$C1000,$D275,Transacoes!$B$3:$B1000,"C", Transacoes!$A$3:$A1000, "&lt;"&amp;EOMONTH(DATE(Q$1,Q$2,1),0))-SUMIFS(Transacoes!$D$3:$D1000,Transacoes!$C$3:$C1000,$D275,Transacoes!$B$3:$B1000,"V", Transacoes!$A$3:$A1000, "&lt;"&amp;EOMONTH(DATE(Q$1,Q$2,1),0)))*SUMIFS(Prov_Auto!$E$3:$E1000, Prov_Auto!$A$3:$A1000, $D275, Prov_Auto!$D$3:$D1000,"&gt;="&amp;DATE(Q$1,Q$2,1),Prov_Auto!$D$3:$D1000, "&lt;="&amp;EOMONTH(DATE(Q$1,Q$2,1),0)))</f>
        <v/>
      </c>
      <c r="R275" s="47"/>
    </row>
    <row r="276">
      <c r="A276" s="47"/>
      <c r="B276" s="47"/>
      <c r="C276" s="47"/>
      <c r="D276" s="87"/>
      <c r="E276" s="48" t="str">
        <f>IF($D276="","", (SUMIFS(Transacoes!$D$3:$D1000,Transacoes!$C$3:$C1000,$D276,Transacoes!$B$3:$B1000,"C", Transacoes!$A$3:$A1000, "&lt;"&amp;EOMONTH(DATE(E$1,E$2,1),0))-SUMIFS(Transacoes!$D$3:$D1000,Transacoes!$C$3:$C1000,$D276,Transacoes!$B$3:$B1000,"V", Transacoes!$A$3:$A1000, "&lt;"&amp;EOMONTH(DATE(E$1,E$2,1),0)))*SUMIFS(Prov_Auto!$E$3:$E1000, Prov_Auto!$A$3:$A1000, $D276, Prov_Auto!$D$3:$D1000,"&gt;="&amp;DATE(E$1,E$2,1),Prov_Auto!$D$3:$D1000, "&lt;="&amp;EOMONTH(DATE(E$1,E$2,1),0)))</f>
        <v/>
      </c>
      <c r="F276" s="48" t="str">
        <f>IF($D276="","", (SUMIFS(Transacoes!$D$3:$D1000,Transacoes!$C$3:$C1000,$D276,Transacoes!$B$3:$B1000,"C", Transacoes!$A$3:$A1000, "&lt;"&amp;EOMONTH(DATE(F$1,F$2,1),0))-SUMIFS(Transacoes!$D$3:$D1000,Transacoes!$C$3:$C1000,$D276,Transacoes!$B$3:$B1000,"V", Transacoes!$A$3:$A1000, "&lt;"&amp;EOMONTH(DATE(F$1,F$2,1),0)))*SUMIFS(Prov_Auto!$E$3:$E1000, Prov_Auto!$A$3:$A1000, $D276, Prov_Auto!$D$3:$D1000,"&gt;="&amp;DATE(F$1,F$2,1),Prov_Auto!$D$3:$D1000, "&lt;="&amp;EOMONTH(DATE(F$1,F$2,1),0)))</f>
        <v/>
      </c>
      <c r="G276" s="48" t="str">
        <f>IF($D276="","", (SUMIFS(Transacoes!$D$3:$D1000,Transacoes!$C$3:$C1000,$D276,Transacoes!$B$3:$B1000,"C", Transacoes!$A$3:$A1000, "&lt;"&amp;EOMONTH(DATE(G$1,G$2,1),0))-SUMIFS(Transacoes!$D$3:$D1000,Transacoes!$C$3:$C1000,$D276,Transacoes!$B$3:$B1000,"V", Transacoes!$A$3:$A1000, "&lt;"&amp;EOMONTH(DATE(G$1,G$2,1),0)))*SUMIFS(Prov_Auto!$E$3:$E1000, Prov_Auto!$A$3:$A1000, $D276, Prov_Auto!$D$3:$D1000,"&gt;="&amp;DATE(G$1,G$2,1),Prov_Auto!$D$3:$D1000, "&lt;="&amp;EOMONTH(DATE(G$1,G$2,1),0)))</f>
        <v/>
      </c>
      <c r="H276" s="48" t="str">
        <f>IF($D276="","", (SUMIFS(Transacoes!$D$3:$D1000,Transacoes!$C$3:$C1000,$D276,Transacoes!$B$3:$B1000,"C", Transacoes!$A$3:$A1000, "&lt;"&amp;EOMONTH(DATE(H$1,H$2,1),0))-SUMIFS(Transacoes!$D$3:$D1000,Transacoes!$C$3:$C1000,$D276,Transacoes!$B$3:$B1000,"V", Transacoes!$A$3:$A1000, "&lt;"&amp;EOMONTH(DATE(H$1,H$2,1),0)))*SUMIFS(Prov_Auto!$E$3:$E1000, Prov_Auto!$A$3:$A1000, $D276, Prov_Auto!$D$3:$D1000,"&gt;="&amp;DATE(H$1,H$2,1),Prov_Auto!$D$3:$D1000, "&lt;="&amp;EOMONTH(DATE(H$1,H$2,1),0)))</f>
        <v/>
      </c>
      <c r="I276" s="48" t="str">
        <f>IF($D276="","", (SUMIFS(Transacoes!$D$3:$D1000,Transacoes!$C$3:$C1000,$D276,Transacoes!$B$3:$B1000,"C", Transacoes!$A$3:$A1000, "&lt;"&amp;EOMONTH(DATE(I$1,I$2,1),0))-SUMIFS(Transacoes!$D$3:$D1000,Transacoes!$C$3:$C1000,$D276,Transacoes!$B$3:$B1000,"V", Transacoes!$A$3:$A1000, "&lt;"&amp;EOMONTH(DATE(I$1,I$2,1),0)))*SUMIFS(Prov_Auto!$E$3:$E1000, Prov_Auto!$A$3:$A1000, $D276, Prov_Auto!$D$3:$D1000,"&gt;="&amp;DATE(I$1,I$2,1),Prov_Auto!$D$3:$D1000, "&lt;="&amp;EOMONTH(DATE(I$1,I$2,1),0)))</f>
        <v/>
      </c>
      <c r="J276" s="48" t="str">
        <f>IF($D276="","", (SUMIFS(Transacoes!$D$3:$D1000,Transacoes!$C$3:$C1000,$D276,Transacoes!$B$3:$B1000,"C", Transacoes!$A$3:$A1000, "&lt;"&amp;EOMONTH(DATE(J$1,J$2,1),0))-SUMIFS(Transacoes!$D$3:$D1000,Transacoes!$C$3:$C1000,$D276,Transacoes!$B$3:$B1000,"V", Transacoes!$A$3:$A1000, "&lt;"&amp;EOMONTH(DATE(J$1,J$2,1),0)))*SUMIFS(Prov_Auto!$E$3:$E1000, Prov_Auto!$A$3:$A1000, $D276, Prov_Auto!$D$3:$D1000,"&gt;="&amp;DATE(J$1,J$2,1),Prov_Auto!$D$3:$D1000, "&lt;="&amp;EOMONTH(DATE(J$1,J$2,1),0)))</f>
        <v/>
      </c>
      <c r="K276" s="48" t="str">
        <f>IF($D276="","", (SUMIFS(Transacoes!$D$3:$D1000,Transacoes!$C$3:$C1000,$D276,Transacoes!$B$3:$B1000,"C", Transacoes!$A$3:$A1000, "&lt;"&amp;EOMONTH(DATE(K$1,K$2,1),0))-SUMIFS(Transacoes!$D$3:$D1000,Transacoes!$C$3:$C1000,$D276,Transacoes!$B$3:$B1000,"V", Transacoes!$A$3:$A1000, "&lt;"&amp;EOMONTH(DATE(K$1,K$2,1),0)))*SUMIFS(Prov_Auto!$E$3:$E1000, Prov_Auto!$A$3:$A1000, $D276, Prov_Auto!$D$3:$D1000,"&gt;="&amp;DATE(K$1,K$2,1),Prov_Auto!$D$3:$D1000, "&lt;="&amp;EOMONTH(DATE(K$1,K$2,1),0)))</f>
        <v/>
      </c>
      <c r="L276" s="48" t="str">
        <f>IF($D276="","", (SUMIFS(Transacoes!$D$3:$D1000,Transacoes!$C$3:$C1000,$D276,Transacoes!$B$3:$B1000,"C", Transacoes!$A$3:$A1000, "&lt;"&amp;EOMONTH(DATE(L$1,L$2,1),0))-SUMIFS(Transacoes!$D$3:$D1000,Transacoes!$C$3:$C1000,$D276,Transacoes!$B$3:$B1000,"V", Transacoes!$A$3:$A1000, "&lt;"&amp;EOMONTH(DATE(L$1,L$2,1),0)))*SUMIFS(Prov_Auto!$E$3:$E1000, Prov_Auto!$A$3:$A1000, $D276, Prov_Auto!$D$3:$D1000,"&gt;="&amp;DATE(L$1,L$2,1),Prov_Auto!$D$3:$D1000, "&lt;="&amp;EOMONTH(DATE(L$1,L$2,1),0)))</f>
        <v/>
      </c>
      <c r="M276" s="48" t="str">
        <f>IF($D276="","", (SUMIFS(Transacoes!$D$3:$D1000,Transacoes!$C$3:$C1000,$D276,Transacoes!$B$3:$B1000,"C", Transacoes!$A$3:$A1000, "&lt;"&amp;EOMONTH(DATE(M$1,M$2,1),0))-SUMIFS(Transacoes!$D$3:$D1000,Transacoes!$C$3:$C1000,$D276,Transacoes!$B$3:$B1000,"V", Transacoes!$A$3:$A1000, "&lt;"&amp;EOMONTH(DATE(M$1,M$2,1),0)))*SUMIFS(Prov_Auto!$E$3:$E1000, Prov_Auto!$A$3:$A1000, $D276, Prov_Auto!$D$3:$D1000,"&gt;="&amp;DATE(M$1,M$2,1),Prov_Auto!$D$3:$D1000, "&lt;="&amp;EOMONTH(DATE(M$1,M$2,1),0)))</f>
        <v/>
      </c>
      <c r="N276" s="48" t="str">
        <f>IF($D276="","", (SUMIFS(Transacoes!$D$3:$D1000,Transacoes!$C$3:$C1000,$D276,Transacoes!$B$3:$B1000,"C", Transacoes!$A$3:$A1000, "&lt;"&amp;EOMONTH(DATE(N$1,N$2,1),0))-SUMIFS(Transacoes!$D$3:$D1000,Transacoes!$C$3:$C1000,$D276,Transacoes!$B$3:$B1000,"V", Transacoes!$A$3:$A1000, "&lt;"&amp;EOMONTH(DATE(N$1,N$2,1),0)))*SUMIFS(Prov_Auto!$E$3:$E1000, Prov_Auto!$A$3:$A1000, $D276, Prov_Auto!$D$3:$D1000,"&gt;="&amp;DATE(N$1,N$2,1),Prov_Auto!$D$3:$D1000, "&lt;="&amp;EOMONTH(DATE(N$1,N$2,1),0)))</f>
        <v/>
      </c>
      <c r="O276" s="48" t="str">
        <f>IF($D276="","", (SUMIFS(Transacoes!$D$3:$D1000,Transacoes!$C$3:$C1000,$D276,Transacoes!$B$3:$B1000,"C", Transacoes!$A$3:$A1000, "&lt;"&amp;EOMONTH(DATE(O$1,O$2,1),0))-SUMIFS(Transacoes!$D$3:$D1000,Transacoes!$C$3:$C1000,$D276,Transacoes!$B$3:$B1000,"V", Transacoes!$A$3:$A1000, "&lt;"&amp;EOMONTH(DATE(O$1,O$2,1),0)))*SUMIFS(Prov_Auto!$E$3:$E1000, Prov_Auto!$A$3:$A1000, $D276, Prov_Auto!$D$3:$D1000,"&gt;="&amp;DATE(O$1,O$2,1),Prov_Auto!$D$3:$D1000, "&lt;="&amp;EOMONTH(DATE(O$1,O$2,1),0)))</f>
        <v/>
      </c>
      <c r="P276" s="48" t="str">
        <f>IF($D276="","", (SUMIFS(Transacoes!$D$3:$D1000,Transacoes!$C$3:$C1000,$D276,Transacoes!$B$3:$B1000,"C", Transacoes!$A$3:$A1000, "&lt;"&amp;EOMONTH(DATE(P$1,P$2,1),0))-SUMIFS(Transacoes!$D$3:$D1000,Transacoes!$C$3:$C1000,$D276,Transacoes!$B$3:$B1000,"V", Transacoes!$A$3:$A1000, "&lt;"&amp;EOMONTH(DATE(P$1,P$2,1),0)))*SUMIFS(Prov_Auto!$E$3:$E1000, Prov_Auto!$A$3:$A1000, $D276, Prov_Auto!$D$3:$D1000,"&gt;="&amp;DATE(P$1,P$2,1),Prov_Auto!$D$3:$D1000, "&lt;="&amp;EOMONTH(DATE(P$1,P$2,1),0)))</f>
        <v/>
      </c>
      <c r="Q276" s="48" t="str">
        <f>IF($D276="","", (SUMIFS(Transacoes!$D$3:$D1000,Transacoes!$C$3:$C1000,$D276,Transacoes!$B$3:$B1000,"C", Transacoes!$A$3:$A1000, "&lt;"&amp;EOMONTH(DATE(Q$1,Q$2,1),0))-SUMIFS(Transacoes!$D$3:$D1000,Transacoes!$C$3:$C1000,$D276,Transacoes!$B$3:$B1000,"V", Transacoes!$A$3:$A1000, "&lt;"&amp;EOMONTH(DATE(Q$1,Q$2,1),0)))*SUMIFS(Prov_Auto!$E$3:$E1000, Prov_Auto!$A$3:$A1000, $D276, Prov_Auto!$D$3:$D1000,"&gt;="&amp;DATE(Q$1,Q$2,1),Prov_Auto!$D$3:$D1000, "&lt;="&amp;EOMONTH(DATE(Q$1,Q$2,1),0)))</f>
        <v/>
      </c>
      <c r="R276" s="47"/>
    </row>
    <row r="277">
      <c r="A277" s="47"/>
      <c r="B277" s="47"/>
      <c r="C277" s="47"/>
      <c r="D277" s="87"/>
      <c r="E277" s="48" t="str">
        <f>IF($D277="","", (SUMIFS(Transacoes!$D$3:$D1000,Transacoes!$C$3:$C1000,$D277,Transacoes!$B$3:$B1000,"C", Transacoes!$A$3:$A1000, "&lt;"&amp;EOMONTH(DATE(E$1,E$2,1),0))-SUMIFS(Transacoes!$D$3:$D1000,Transacoes!$C$3:$C1000,$D277,Transacoes!$B$3:$B1000,"V", Transacoes!$A$3:$A1000, "&lt;"&amp;EOMONTH(DATE(E$1,E$2,1),0)))*SUMIFS(Prov_Auto!$E$3:$E1000, Prov_Auto!$A$3:$A1000, $D277, Prov_Auto!$D$3:$D1000,"&gt;="&amp;DATE(E$1,E$2,1),Prov_Auto!$D$3:$D1000, "&lt;="&amp;EOMONTH(DATE(E$1,E$2,1),0)))</f>
        <v/>
      </c>
      <c r="F277" s="48" t="str">
        <f>IF($D277="","", (SUMIFS(Transacoes!$D$3:$D1000,Transacoes!$C$3:$C1000,$D277,Transacoes!$B$3:$B1000,"C", Transacoes!$A$3:$A1000, "&lt;"&amp;EOMONTH(DATE(F$1,F$2,1),0))-SUMIFS(Transacoes!$D$3:$D1000,Transacoes!$C$3:$C1000,$D277,Transacoes!$B$3:$B1000,"V", Transacoes!$A$3:$A1000, "&lt;"&amp;EOMONTH(DATE(F$1,F$2,1),0)))*SUMIFS(Prov_Auto!$E$3:$E1000, Prov_Auto!$A$3:$A1000, $D277, Prov_Auto!$D$3:$D1000,"&gt;="&amp;DATE(F$1,F$2,1),Prov_Auto!$D$3:$D1000, "&lt;="&amp;EOMONTH(DATE(F$1,F$2,1),0)))</f>
        <v/>
      </c>
      <c r="G277" s="48" t="str">
        <f>IF($D277="","", (SUMIFS(Transacoes!$D$3:$D1000,Transacoes!$C$3:$C1000,$D277,Transacoes!$B$3:$B1000,"C", Transacoes!$A$3:$A1000, "&lt;"&amp;EOMONTH(DATE(G$1,G$2,1),0))-SUMIFS(Transacoes!$D$3:$D1000,Transacoes!$C$3:$C1000,$D277,Transacoes!$B$3:$B1000,"V", Transacoes!$A$3:$A1000, "&lt;"&amp;EOMONTH(DATE(G$1,G$2,1),0)))*SUMIFS(Prov_Auto!$E$3:$E1000, Prov_Auto!$A$3:$A1000, $D277, Prov_Auto!$D$3:$D1000,"&gt;="&amp;DATE(G$1,G$2,1),Prov_Auto!$D$3:$D1000, "&lt;="&amp;EOMONTH(DATE(G$1,G$2,1),0)))</f>
        <v/>
      </c>
      <c r="H277" s="48" t="str">
        <f>IF($D277="","", (SUMIFS(Transacoes!$D$3:$D1000,Transacoes!$C$3:$C1000,$D277,Transacoes!$B$3:$B1000,"C", Transacoes!$A$3:$A1000, "&lt;"&amp;EOMONTH(DATE(H$1,H$2,1),0))-SUMIFS(Transacoes!$D$3:$D1000,Transacoes!$C$3:$C1000,$D277,Transacoes!$B$3:$B1000,"V", Transacoes!$A$3:$A1000, "&lt;"&amp;EOMONTH(DATE(H$1,H$2,1),0)))*SUMIFS(Prov_Auto!$E$3:$E1000, Prov_Auto!$A$3:$A1000, $D277, Prov_Auto!$D$3:$D1000,"&gt;="&amp;DATE(H$1,H$2,1),Prov_Auto!$D$3:$D1000, "&lt;="&amp;EOMONTH(DATE(H$1,H$2,1),0)))</f>
        <v/>
      </c>
      <c r="I277" s="48" t="str">
        <f>IF($D277="","", (SUMIFS(Transacoes!$D$3:$D1000,Transacoes!$C$3:$C1000,$D277,Transacoes!$B$3:$B1000,"C", Transacoes!$A$3:$A1000, "&lt;"&amp;EOMONTH(DATE(I$1,I$2,1),0))-SUMIFS(Transacoes!$D$3:$D1000,Transacoes!$C$3:$C1000,$D277,Transacoes!$B$3:$B1000,"V", Transacoes!$A$3:$A1000, "&lt;"&amp;EOMONTH(DATE(I$1,I$2,1),0)))*SUMIFS(Prov_Auto!$E$3:$E1000, Prov_Auto!$A$3:$A1000, $D277, Prov_Auto!$D$3:$D1000,"&gt;="&amp;DATE(I$1,I$2,1),Prov_Auto!$D$3:$D1000, "&lt;="&amp;EOMONTH(DATE(I$1,I$2,1),0)))</f>
        <v/>
      </c>
      <c r="J277" s="48" t="str">
        <f>IF($D277="","", (SUMIFS(Transacoes!$D$3:$D1000,Transacoes!$C$3:$C1000,$D277,Transacoes!$B$3:$B1000,"C", Transacoes!$A$3:$A1000, "&lt;"&amp;EOMONTH(DATE(J$1,J$2,1),0))-SUMIFS(Transacoes!$D$3:$D1000,Transacoes!$C$3:$C1000,$D277,Transacoes!$B$3:$B1000,"V", Transacoes!$A$3:$A1000, "&lt;"&amp;EOMONTH(DATE(J$1,J$2,1),0)))*SUMIFS(Prov_Auto!$E$3:$E1000, Prov_Auto!$A$3:$A1000, $D277, Prov_Auto!$D$3:$D1000,"&gt;="&amp;DATE(J$1,J$2,1),Prov_Auto!$D$3:$D1000, "&lt;="&amp;EOMONTH(DATE(J$1,J$2,1),0)))</f>
        <v/>
      </c>
      <c r="K277" s="48" t="str">
        <f>IF($D277="","", (SUMIFS(Transacoes!$D$3:$D1000,Transacoes!$C$3:$C1000,$D277,Transacoes!$B$3:$B1000,"C", Transacoes!$A$3:$A1000, "&lt;"&amp;EOMONTH(DATE(K$1,K$2,1),0))-SUMIFS(Transacoes!$D$3:$D1000,Transacoes!$C$3:$C1000,$D277,Transacoes!$B$3:$B1000,"V", Transacoes!$A$3:$A1000, "&lt;"&amp;EOMONTH(DATE(K$1,K$2,1),0)))*SUMIFS(Prov_Auto!$E$3:$E1000, Prov_Auto!$A$3:$A1000, $D277, Prov_Auto!$D$3:$D1000,"&gt;="&amp;DATE(K$1,K$2,1),Prov_Auto!$D$3:$D1000, "&lt;="&amp;EOMONTH(DATE(K$1,K$2,1),0)))</f>
        <v/>
      </c>
      <c r="L277" s="48" t="str">
        <f>IF($D277="","", (SUMIFS(Transacoes!$D$3:$D1000,Transacoes!$C$3:$C1000,$D277,Transacoes!$B$3:$B1000,"C", Transacoes!$A$3:$A1000, "&lt;"&amp;EOMONTH(DATE(L$1,L$2,1),0))-SUMIFS(Transacoes!$D$3:$D1000,Transacoes!$C$3:$C1000,$D277,Transacoes!$B$3:$B1000,"V", Transacoes!$A$3:$A1000, "&lt;"&amp;EOMONTH(DATE(L$1,L$2,1),0)))*SUMIFS(Prov_Auto!$E$3:$E1000, Prov_Auto!$A$3:$A1000, $D277, Prov_Auto!$D$3:$D1000,"&gt;="&amp;DATE(L$1,L$2,1),Prov_Auto!$D$3:$D1000, "&lt;="&amp;EOMONTH(DATE(L$1,L$2,1),0)))</f>
        <v/>
      </c>
      <c r="M277" s="48" t="str">
        <f>IF($D277="","", (SUMIFS(Transacoes!$D$3:$D1000,Transacoes!$C$3:$C1000,$D277,Transacoes!$B$3:$B1000,"C", Transacoes!$A$3:$A1000, "&lt;"&amp;EOMONTH(DATE(M$1,M$2,1),0))-SUMIFS(Transacoes!$D$3:$D1000,Transacoes!$C$3:$C1000,$D277,Transacoes!$B$3:$B1000,"V", Transacoes!$A$3:$A1000, "&lt;"&amp;EOMONTH(DATE(M$1,M$2,1),0)))*SUMIFS(Prov_Auto!$E$3:$E1000, Prov_Auto!$A$3:$A1000, $D277, Prov_Auto!$D$3:$D1000,"&gt;="&amp;DATE(M$1,M$2,1),Prov_Auto!$D$3:$D1000, "&lt;="&amp;EOMONTH(DATE(M$1,M$2,1),0)))</f>
        <v/>
      </c>
      <c r="N277" s="48" t="str">
        <f>IF($D277="","", (SUMIFS(Transacoes!$D$3:$D1000,Transacoes!$C$3:$C1000,$D277,Transacoes!$B$3:$B1000,"C", Transacoes!$A$3:$A1000, "&lt;"&amp;EOMONTH(DATE(N$1,N$2,1),0))-SUMIFS(Transacoes!$D$3:$D1000,Transacoes!$C$3:$C1000,$D277,Transacoes!$B$3:$B1000,"V", Transacoes!$A$3:$A1000, "&lt;"&amp;EOMONTH(DATE(N$1,N$2,1),0)))*SUMIFS(Prov_Auto!$E$3:$E1000, Prov_Auto!$A$3:$A1000, $D277, Prov_Auto!$D$3:$D1000,"&gt;="&amp;DATE(N$1,N$2,1),Prov_Auto!$D$3:$D1000, "&lt;="&amp;EOMONTH(DATE(N$1,N$2,1),0)))</f>
        <v/>
      </c>
      <c r="O277" s="48" t="str">
        <f>IF($D277="","", (SUMIFS(Transacoes!$D$3:$D1000,Transacoes!$C$3:$C1000,$D277,Transacoes!$B$3:$B1000,"C", Transacoes!$A$3:$A1000, "&lt;"&amp;EOMONTH(DATE(O$1,O$2,1),0))-SUMIFS(Transacoes!$D$3:$D1000,Transacoes!$C$3:$C1000,$D277,Transacoes!$B$3:$B1000,"V", Transacoes!$A$3:$A1000, "&lt;"&amp;EOMONTH(DATE(O$1,O$2,1),0)))*SUMIFS(Prov_Auto!$E$3:$E1000, Prov_Auto!$A$3:$A1000, $D277, Prov_Auto!$D$3:$D1000,"&gt;="&amp;DATE(O$1,O$2,1),Prov_Auto!$D$3:$D1000, "&lt;="&amp;EOMONTH(DATE(O$1,O$2,1),0)))</f>
        <v/>
      </c>
      <c r="P277" s="48" t="str">
        <f>IF($D277="","", (SUMIFS(Transacoes!$D$3:$D1000,Transacoes!$C$3:$C1000,$D277,Transacoes!$B$3:$B1000,"C", Transacoes!$A$3:$A1000, "&lt;"&amp;EOMONTH(DATE(P$1,P$2,1),0))-SUMIFS(Transacoes!$D$3:$D1000,Transacoes!$C$3:$C1000,$D277,Transacoes!$B$3:$B1000,"V", Transacoes!$A$3:$A1000, "&lt;"&amp;EOMONTH(DATE(P$1,P$2,1),0)))*SUMIFS(Prov_Auto!$E$3:$E1000, Prov_Auto!$A$3:$A1000, $D277, Prov_Auto!$D$3:$D1000,"&gt;="&amp;DATE(P$1,P$2,1),Prov_Auto!$D$3:$D1000, "&lt;="&amp;EOMONTH(DATE(P$1,P$2,1),0)))</f>
        <v/>
      </c>
      <c r="Q277" s="48" t="str">
        <f>IF($D277="","", (SUMIFS(Transacoes!$D$3:$D1000,Transacoes!$C$3:$C1000,$D277,Transacoes!$B$3:$B1000,"C", Transacoes!$A$3:$A1000, "&lt;"&amp;EOMONTH(DATE(Q$1,Q$2,1),0))-SUMIFS(Transacoes!$D$3:$D1000,Transacoes!$C$3:$C1000,$D277,Transacoes!$B$3:$B1000,"V", Transacoes!$A$3:$A1000, "&lt;"&amp;EOMONTH(DATE(Q$1,Q$2,1),0)))*SUMIFS(Prov_Auto!$E$3:$E1000, Prov_Auto!$A$3:$A1000, $D277, Prov_Auto!$D$3:$D1000,"&gt;="&amp;DATE(Q$1,Q$2,1),Prov_Auto!$D$3:$D1000, "&lt;="&amp;EOMONTH(DATE(Q$1,Q$2,1),0)))</f>
        <v/>
      </c>
      <c r="R277" s="47"/>
    </row>
    <row r="278">
      <c r="A278" s="47"/>
      <c r="B278" s="47"/>
      <c r="C278" s="47"/>
      <c r="D278" s="87"/>
      <c r="E278" s="48" t="str">
        <f>IF($D278="","", (SUMIFS(Transacoes!$D$3:$D1000,Transacoes!$C$3:$C1000,$D278,Transacoes!$B$3:$B1000,"C", Transacoes!$A$3:$A1000, "&lt;"&amp;EOMONTH(DATE(E$1,E$2,1),0))-SUMIFS(Transacoes!$D$3:$D1000,Transacoes!$C$3:$C1000,$D278,Transacoes!$B$3:$B1000,"V", Transacoes!$A$3:$A1000, "&lt;"&amp;EOMONTH(DATE(E$1,E$2,1),0)))*SUMIFS(Prov_Auto!$E$3:$E1000, Prov_Auto!$A$3:$A1000, $D278, Prov_Auto!$D$3:$D1000,"&gt;="&amp;DATE(E$1,E$2,1),Prov_Auto!$D$3:$D1000, "&lt;="&amp;EOMONTH(DATE(E$1,E$2,1),0)))</f>
        <v/>
      </c>
      <c r="F278" s="48" t="str">
        <f>IF($D278="","", (SUMIFS(Transacoes!$D$3:$D1000,Transacoes!$C$3:$C1000,$D278,Transacoes!$B$3:$B1000,"C", Transacoes!$A$3:$A1000, "&lt;"&amp;EOMONTH(DATE(F$1,F$2,1),0))-SUMIFS(Transacoes!$D$3:$D1000,Transacoes!$C$3:$C1000,$D278,Transacoes!$B$3:$B1000,"V", Transacoes!$A$3:$A1000, "&lt;"&amp;EOMONTH(DATE(F$1,F$2,1),0)))*SUMIFS(Prov_Auto!$E$3:$E1000, Prov_Auto!$A$3:$A1000, $D278, Prov_Auto!$D$3:$D1000,"&gt;="&amp;DATE(F$1,F$2,1),Prov_Auto!$D$3:$D1000, "&lt;="&amp;EOMONTH(DATE(F$1,F$2,1),0)))</f>
        <v/>
      </c>
      <c r="G278" s="48" t="str">
        <f>IF($D278="","", (SUMIFS(Transacoes!$D$3:$D1000,Transacoes!$C$3:$C1000,$D278,Transacoes!$B$3:$B1000,"C", Transacoes!$A$3:$A1000, "&lt;"&amp;EOMONTH(DATE(G$1,G$2,1),0))-SUMIFS(Transacoes!$D$3:$D1000,Transacoes!$C$3:$C1000,$D278,Transacoes!$B$3:$B1000,"V", Transacoes!$A$3:$A1000, "&lt;"&amp;EOMONTH(DATE(G$1,G$2,1),0)))*SUMIFS(Prov_Auto!$E$3:$E1000, Prov_Auto!$A$3:$A1000, $D278, Prov_Auto!$D$3:$D1000,"&gt;="&amp;DATE(G$1,G$2,1),Prov_Auto!$D$3:$D1000, "&lt;="&amp;EOMONTH(DATE(G$1,G$2,1),0)))</f>
        <v/>
      </c>
      <c r="H278" s="48" t="str">
        <f>IF($D278="","", (SUMIFS(Transacoes!$D$3:$D1000,Transacoes!$C$3:$C1000,$D278,Transacoes!$B$3:$B1000,"C", Transacoes!$A$3:$A1000, "&lt;"&amp;EOMONTH(DATE(H$1,H$2,1),0))-SUMIFS(Transacoes!$D$3:$D1000,Transacoes!$C$3:$C1000,$D278,Transacoes!$B$3:$B1000,"V", Transacoes!$A$3:$A1000, "&lt;"&amp;EOMONTH(DATE(H$1,H$2,1),0)))*SUMIFS(Prov_Auto!$E$3:$E1000, Prov_Auto!$A$3:$A1000, $D278, Prov_Auto!$D$3:$D1000,"&gt;="&amp;DATE(H$1,H$2,1),Prov_Auto!$D$3:$D1000, "&lt;="&amp;EOMONTH(DATE(H$1,H$2,1),0)))</f>
        <v/>
      </c>
      <c r="I278" s="48" t="str">
        <f>IF($D278="","", (SUMIFS(Transacoes!$D$3:$D1000,Transacoes!$C$3:$C1000,$D278,Transacoes!$B$3:$B1000,"C", Transacoes!$A$3:$A1000, "&lt;"&amp;EOMONTH(DATE(I$1,I$2,1),0))-SUMIFS(Transacoes!$D$3:$D1000,Transacoes!$C$3:$C1000,$D278,Transacoes!$B$3:$B1000,"V", Transacoes!$A$3:$A1000, "&lt;"&amp;EOMONTH(DATE(I$1,I$2,1),0)))*SUMIFS(Prov_Auto!$E$3:$E1000, Prov_Auto!$A$3:$A1000, $D278, Prov_Auto!$D$3:$D1000,"&gt;="&amp;DATE(I$1,I$2,1),Prov_Auto!$D$3:$D1000, "&lt;="&amp;EOMONTH(DATE(I$1,I$2,1),0)))</f>
        <v/>
      </c>
      <c r="J278" s="48" t="str">
        <f>IF($D278="","", (SUMIFS(Transacoes!$D$3:$D1000,Transacoes!$C$3:$C1000,$D278,Transacoes!$B$3:$B1000,"C", Transacoes!$A$3:$A1000, "&lt;"&amp;EOMONTH(DATE(J$1,J$2,1),0))-SUMIFS(Transacoes!$D$3:$D1000,Transacoes!$C$3:$C1000,$D278,Transacoes!$B$3:$B1000,"V", Transacoes!$A$3:$A1000, "&lt;"&amp;EOMONTH(DATE(J$1,J$2,1),0)))*SUMIFS(Prov_Auto!$E$3:$E1000, Prov_Auto!$A$3:$A1000, $D278, Prov_Auto!$D$3:$D1000,"&gt;="&amp;DATE(J$1,J$2,1),Prov_Auto!$D$3:$D1000, "&lt;="&amp;EOMONTH(DATE(J$1,J$2,1),0)))</f>
        <v/>
      </c>
      <c r="K278" s="48" t="str">
        <f>IF($D278="","", (SUMIFS(Transacoes!$D$3:$D1000,Transacoes!$C$3:$C1000,$D278,Transacoes!$B$3:$B1000,"C", Transacoes!$A$3:$A1000, "&lt;"&amp;EOMONTH(DATE(K$1,K$2,1),0))-SUMIFS(Transacoes!$D$3:$D1000,Transacoes!$C$3:$C1000,$D278,Transacoes!$B$3:$B1000,"V", Transacoes!$A$3:$A1000, "&lt;"&amp;EOMONTH(DATE(K$1,K$2,1),0)))*SUMIFS(Prov_Auto!$E$3:$E1000, Prov_Auto!$A$3:$A1000, $D278, Prov_Auto!$D$3:$D1000,"&gt;="&amp;DATE(K$1,K$2,1),Prov_Auto!$D$3:$D1000, "&lt;="&amp;EOMONTH(DATE(K$1,K$2,1),0)))</f>
        <v/>
      </c>
      <c r="L278" s="48" t="str">
        <f>IF($D278="","", (SUMIFS(Transacoes!$D$3:$D1000,Transacoes!$C$3:$C1000,$D278,Transacoes!$B$3:$B1000,"C", Transacoes!$A$3:$A1000, "&lt;"&amp;EOMONTH(DATE(L$1,L$2,1),0))-SUMIFS(Transacoes!$D$3:$D1000,Transacoes!$C$3:$C1000,$D278,Transacoes!$B$3:$B1000,"V", Transacoes!$A$3:$A1000, "&lt;"&amp;EOMONTH(DATE(L$1,L$2,1),0)))*SUMIFS(Prov_Auto!$E$3:$E1000, Prov_Auto!$A$3:$A1000, $D278, Prov_Auto!$D$3:$D1000,"&gt;="&amp;DATE(L$1,L$2,1),Prov_Auto!$D$3:$D1000, "&lt;="&amp;EOMONTH(DATE(L$1,L$2,1),0)))</f>
        <v/>
      </c>
      <c r="M278" s="48" t="str">
        <f>IF($D278="","", (SUMIFS(Transacoes!$D$3:$D1000,Transacoes!$C$3:$C1000,$D278,Transacoes!$B$3:$B1000,"C", Transacoes!$A$3:$A1000, "&lt;"&amp;EOMONTH(DATE(M$1,M$2,1),0))-SUMIFS(Transacoes!$D$3:$D1000,Transacoes!$C$3:$C1000,$D278,Transacoes!$B$3:$B1000,"V", Transacoes!$A$3:$A1000, "&lt;"&amp;EOMONTH(DATE(M$1,M$2,1),0)))*SUMIFS(Prov_Auto!$E$3:$E1000, Prov_Auto!$A$3:$A1000, $D278, Prov_Auto!$D$3:$D1000,"&gt;="&amp;DATE(M$1,M$2,1),Prov_Auto!$D$3:$D1000, "&lt;="&amp;EOMONTH(DATE(M$1,M$2,1),0)))</f>
        <v/>
      </c>
      <c r="N278" s="48" t="str">
        <f>IF($D278="","", (SUMIFS(Transacoes!$D$3:$D1000,Transacoes!$C$3:$C1000,$D278,Transacoes!$B$3:$B1000,"C", Transacoes!$A$3:$A1000, "&lt;"&amp;EOMONTH(DATE(N$1,N$2,1),0))-SUMIFS(Transacoes!$D$3:$D1000,Transacoes!$C$3:$C1000,$D278,Transacoes!$B$3:$B1000,"V", Transacoes!$A$3:$A1000, "&lt;"&amp;EOMONTH(DATE(N$1,N$2,1),0)))*SUMIFS(Prov_Auto!$E$3:$E1000, Prov_Auto!$A$3:$A1000, $D278, Prov_Auto!$D$3:$D1000,"&gt;="&amp;DATE(N$1,N$2,1),Prov_Auto!$D$3:$D1000, "&lt;="&amp;EOMONTH(DATE(N$1,N$2,1),0)))</f>
        <v/>
      </c>
      <c r="O278" s="48" t="str">
        <f>IF($D278="","", (SUMIFS(Transacoes!$D$3:$D1000,Transacoes!$C$3:$C1000,$D278,Transacoes!$B$3:$B1000,"C", Transacoes!$A$3:$A1000, "&lt;"&amp;EOMONTH(DATE(O$1,O$2,1),0))-SUMIFS(Transacoes!$D$3:$D1000,Transacoes!$C$3:$C1000,$D278,Transacoes!$B$3:$B1000,"V", Transacoes!$A$3:$A1000, "&lt;"&amp;EOMONTH(DATE(O$1,O$2,1),0)))*SUMIFS(Prov_Auto!$E$3:$E1000, Prov_Auto!$A$3:$A1000, $D278, Prov_Auto!$D$3:$D1000,"&gt;="&amp;DATE(O$1,O$2,1),Prov_Auto!$D$3:$D1000, "&lt;="&amp;EOMONTH(DATE(O$1,O$2,1),0)))</f>
        <v/>
      </c>
      <c r="P278" s="48" t="str">
        <f>IF($D278="","", (SUMIFS(Transacoes!$D$3:$D1000,Transacoes!$C$3:$C1000,$D278,Transacoes!$B$3:$B1000,"C", Transacoes!$A$3:$A1000, "&lt;"&amp;EOMONTH(DATE(P$1,P$2,1),0))-SUMIFS(Transacoes!$D$3:$D1000,Transacoes!$C$3:$C1000,$D278,Transacoes!$B$3:$B1000,"V", Transacoes!$A$3:$A1000, "&lt;"&amp;EOMONTH(DATE(P$1,P$2,1),0)))*SUMIFS(Prov_Auto!$E$3:$E1000, Prov_Auto!$A$3:$A1000, $D278, Prov_Auto!$D$3:$D1000,"&gt;="&amp;DATE(P$1,P$2,1),Prov_Auto!$D$3:$D1000, "&lt;="&amp;EOMONTH(DATE(P$1,P$2,1),0)))</f>
        <v/>
      </c>
      <c r="Q278" s="48" t="str">
        <f>IF($D278="","", (SUMIFS(Transacoes!$D$3:$D1000,Transacoes!$C$3:$C1000,$D278,Transacoes!$B$3:$B1000,"C", Transacoes!$A$3:$A1000, "&lt;"&amp;EOMONTH(DATE(Q$1,Q$2,1),0))-SUMIFS(Transacoes!$D$3:$D1000,Transacoes!$C$3:$C1000,$D278,Transacoes!$B$3:$B1000,"V", Transacoes!$A$3:$A1000, "&lt;"&amp;EOMONTH(DATE(Q$1,Q$2,1),0)))*SUMIFS(Prov_Auto!$E$3:$E1000, Prov_Auto!$A$3:$A1000, $D278, Prov_Auto!$D$3:$D1000,"&gt;="&amp;DATE(Q$1,Q$2,1),Prov_Auto!$D$3:$D1000, "&lt;="&amp;EOMONTH(DATE(Q$1,Q$2,1),0)))</f>
        <v/>
      </c>
      <c r="R278" s="47"/>
    </row>
    <row r="279">
      <c r="A279" s="47"/>
      <c r="B279" s="47"/>
      <c r="C279" s="47"/>
      <c r="D279" s="87"/>
      <c r="E279" s="48" t="str">
        <f>IF($D279="","", (SUMIFS(Transacoes!$D$3:$D1000,Transacoes!$C$3:$C1000,$D279,Transacoes!$B$3:$B1000,"C", Transacoes!$A$3:$A1000, "&lt;"&amp;EOMONTH(DATE(E$1,E$2,1),0))-SUMIFS(Transacoes!$D$3:$D1000,Transacoes!$C$3:$C1000,$D279,Transacoes!$B$3:$B1000,"V", Transacoes!$A$3:$A1000, "&lt;"&amp;EOMONTH(DATE(E$1,E$2,1),0)))*SUMIFS(Prov_Auto!$E$3:$E1000, Prov_Auto!$A$3:$A1000, $D279, Prov_Auto!$D$3:$D1000,"&gt;="&amp;DATE(E$1,E$2,1),Prov_Auto!$D$3:$D1000, "&lt;="&amp;EOMONTH(DATE(E$1,E$2,1),0)))</f>
        <v/>
      </c>
      <c r="F279" s="48" t="str">
        <f>IF($D279="","", (SUMIFS(Transacoes!$D$3:$D1000,Transacoes!$C$3:$C1000,$D279,Transacoes!$B$3:$B1000,"C", Transacoes!$A$3:$A1000, "&lt;"&amp;EOMONTH(DATE(F$1,F$2,1),0))-SUMIFS(Transacoes!$D$3:$D1000,Transacoes!$C$3:$C1000,$D279,Transacoes!$B$3:$B1000,"V", Transacoes!$A$3:$A1000, "&lt;"&amp;EOMONTH(DATE(F$1,F$2,1),0)))*SUMIFS(Prov_Auto!$E$3:$E1000, Prov_Auto!$A$3:$A1000, $D279, Prov_Auto!$D$3:$D1000,"&gt;="&amp;DATE(F$1,F$2,1),Prov_Auto!$D$3:$D1000, "&lt;="&amp;EOMONTH(DATE(F$1,F$2,1),0)))</f>
        <v/>
      </c>
      <c r="G279" s="48" t="str">
        <f>IF($D279="","", (SUMIFS(Transacoes!$D$3:$D1000,Transacoes!$C$3:$C1000,$D279,Transacoes!$B$3:$B1000,"C", Transacoes!$A$3:$A1000, "&lt;"&amp;EOMONTH(DATE(G$1,G$2,1),0))-SUMIFS(Transacoes!$D$3:$D1000,Transacoes!$C$3:$C1000,$D279,Transacoes!$B$3:$B1000,"V", Transacoes!$A$3:$A1000, "&lt;"&amp;EOMONTH(DATE(G$1,G$2,1),0)))*SUMIFS(Prov_Auto!$E$3:$E1000, Prov_Auto!$A$3:$A1000, $D279, Prov_Auto!$D$3:$D1000,"&gt;="&amp;DATE(G$1,G$2,1),Prov_Auto!$D$3:$D1000, "&lt;="&amp;EOMONTH(DATE(G$1,G$2,1),0)))</f>
        <v/>
      </c>
      <c r="H279" s="48" t="str">
        <f>IF($D279="","", (SUMIFS(Transacoes!$D$3:$D1000,Transacoes!$C$3:$C1000,$D279,Transacoes!$B$3:$B1000,"C", Transacoes!$A$3:$A1000, "&lt;"&amp;EOMONTH(DATE(H$1,H$2,1),0))-SUMIFS(Transacoes!$D$3:$D1000,Transacoes!$C$3:$C1000,$D279,Transacoes!$B$3:$B1000,"V", Transacoes!$A$3:$A1000, "&lt;"&amp;EOMONTH(DATE(H$1,H$2,1),0)))*SUMIFS(Prov_Auto!$E$3:$E1000, Prov_Auto!$A$3:$A1000, $D279, Prov_Auto!$D$3:$D1000,"&gt;="&amp;DATE(H$1,H$2,1),Prov_Auto!$D$3:$D1000, "&lt;="&amp;EOMONTH(DATE(H$1,H$2,1),0)))</f>
        <v/>
      </c>
      <c r="I279" s="48" t="str">
        <f>IF($D279="","", (SUMIFS(Transacoes!$D$3:$D1000,Transacoes!$C$3:$C1000,$D279,Transacoes!$B$3:$B1000,"C", Transacoes!$A$3:$A1000, "&lt;"&amp;EOMONTH(DATE(I$1,I$2,1),0))-SUMIFS(Transacoes!$D$3:$D1000,Transacoes!$C$3:$C1000,$D279,Transacoes!$B$3:$B1000,"V", Transacoes!$A$3:$A1000, "&lt;"&amp;EOMONTH(DATE(I$1,I$2,1),0)))*SUMIFS(Prov_Auto!$E$3:$E1000, Prov_Auto!$A$3:$A1000, $D279, Prov_Auto!$D$3:$D1000,"&gt;="&amp;DATE(I$1,I$2,1),Prov_Auto!$D$3:$D1000, "&lt;="&amp;EOMONTH(DATE(I$1,I$2,1),0)))</f>
        <v/>
      </c>
      <c r="J279" s="48" t="str">
        <f>IF($D279="","", (SUMIFS(Transacoes!$D$3:$D1000,Transacoes!$C$3:$C1000,$D279,Transacoes!$B$3:$B1000,"C", Transacoes!$A$3:$A1000, "&lt;"&amp;EOMONTH(DATE(J$1,J$2,1),0))-SUMIFS(Transacoes!$D$3:$D1000,Transacoes!$C$3:$C1000,$D279,Transacoes!$B$3:$B1000,"V", Transacoes!$A$3:$A1000, "&lt;"&amp;EOMONTH(DATE(J$1,J$2,1),0)))*SUMIFS(Prov_Auto!$E$3:$E1000, Prov_Auto!$A$3:$A1000, $D279, Prov_Auto!$D$3:$D1000,"&gt;="&amp;DATE(J$1,J$2,1),Prov_Auto!$D$3:$D1000, "&lt;="&amp;EOMONTH(DATE(J$1,J$2,1),0)))</f>
        <v/>
      </c>
      <c r="K279" s="48" t="str">
        <f>IF($D279="","", (SUMIFS(Transacoes!$D$3:$D1000,Transacoes!$C$3:$C1000,$D279,Transacoes!$B$3:$B1000,"C", Transacoes!$A$3:$A1000, "&lt;"&amp;EOMONTH(DATE(K$1,K$2,1),0))-SUMIFS(Transacoes!$D$3:$D1000,Transacoes!$C$3:$C1000,$D279,Transacoes!$B$3:$B1000,"V", Transacoes!$A$3:$A1000, "&lt;"&amp;EOMONTH(DATE(K$1,K$2,1),0)))*SUMIFS(Prov_Auto!$E$3:$E1000, Prov_Auto!$A$3:$A1000, $D279, Prov_Auto!$D$3:$D1000,"&gt;="&amp;DATE(K$1,K$2,1),Prov_Auto!$D$3:$D1000, "&lt;="&amp;EOMONTH(DATE(K$1,K$2,1),0)))</f>
        <v/>
      </c>
      <c r="L279" s="48" t="str">
        <f>IF($D279="","", (SUMIFS(Transacoes!$D$3:$D1000,Transacoes!$C$3:$C1000,$D279,Transacoes!$B$3:$B1000,"C", Transacoes!$A$3:$A1000, "&lt;"&amp;EOMONTH(DATE(L$1,L$2,1),0))-SUMIFS(Transacoes!$D$3:$D1000,Transacoes!$C$3:$C1000,$D279,Transacoes!$B$3:$B1000,"V", Transacoes!$A$3:$A1000, "&lt;"&amp;EOMONTH(DATE(L$1,L$2,1),0)))*SUMIFS(Prov_Auto!$E$3:$E1000, Prov_Auto!$A$3:$A1000, $D279, Prov_Auto!$D$3:$D1000,"&gt;="&amp;DATE(L$1,L$2,1),Prov_Auto!$D$3:$D1000, "&lt;="&amp;EOMONTH(DATE(L$1,L$2,1),0)))</f>
        <v/>
      </c>
      <c r="M279" s="48" t="str">
        <f>IF($D279="","", (SUMIFS(Transacoes!$D$3:$D1000,Transacoes!$C$3:$C1000,$D279,Transacoes!$B$3:$B1000,"C", Transacoes!$A$3:$A1000, "&lt;"&amp;EOMONTH(DATE(M$1,M$2,1),0))-SUMIFS(Transacoes!$D$3:$D1000,Transacoes!$C$3:$C1000,$D279,Transacoes!$B$3:$B1000,"V", Transacoes!$A$3:$A1000, "&lt;"&amp;EOMONTH(DATE(M$1,M$2,1),0)))*SUMIFS(Prov_Auto!$E$3:$E1000, Prov_Auto!$A$3:$A1000, $D279, Prov_Auto!$D$3:$D1000,"&gt;="&amp;DATE(M$1,M$2,1),Prov_Auto!$D$3:$D1000, "&lt;="&amp;EOMONTH(DATE(M$1,M$2,1),0)))</f>
        <v/>
      </c>
      <c r="N279" s="48" t="str">
        <f>IF($D279="","", (SUMIFS(Transacoes!$D$3:$D1000,Transacoes!$C$3:$C1000,$D279,Transacoes!$B$3:$B1000,"C", Transacoes!$A$3:$A1000, "&lt;"&amp;EOMONTH(DATE(N$1,N$2,1),0))-SUMIFS(Transacoes!$D$3:$D1000,Transacoes!$C$3:$C1000,$D279,Transacoes!$B$3:$B1000,"V", Transacoes!$A$3:$A1000, "&lt;"&amp;EOMONTH(DATE(N$1,N$2,1),0)))*SUMIFS(Prov_Auto!$E$3:$E1000, Prov_Auto!$A$3:$A1000, $D279, Prov_Auto!$D$3:$D1000,"&gt;="&amp;DATE(N$1,N$2,1),Prov_Auto!$D$3:$D1000, "&lt;="&amp;EOMONTH(DATE(N$1,N$2,1),0)))</f>
        <v/>
      </c>
      <c r="O279" s="48" t="str">
        <f>IF($D279="","", (SUMIFS(Transacoes!$D$3:$D1000,Transacoes!$C$3:$C1000,$D279,Transacoes!$B$3:$B1000,"C", Transacoes!$A$3:$A1000, "&lt;"&amp;EOMONTH(DATE(O$1,O$2,1),0))-SUMIFS(Transacoes!$D$3:$D1000,Transacoes!$C$3:$C1000,$D279,Transacoes!$B$3:$B1000,"V", Transacoes!$A$3:$A1000, "&lt;"&amp;EOMONTH(DATE(O$1,O$2,1),0)))*SUMIFS(Prov_Auto!$E$3:$E1000, Prov_Auto!$A$3:$A1000, $D279, Prov_Auto!$D$3:$D1000,"&gt;="&amp;DATE(O$1,O$2,1),Prov_Auto!$D$3:$D1000, "&lt;="&amp;EOMONTH(DATE(O$1,O$2,1),0)))</f>
        <v/>
      </c>
      <c r="P279" s="48" t="str">
        <f>IF($D279="","", (SUMIFS(Transacoes!$D$3:$D1000,Transacoes!$C$3:$C1000,$D279,Transacoes!$B$3:$B1000,"C", Transacoes!$A$3:$A1000, "&lt;"&amp;EOMONTH(DATE(P$1,P$2,1),0))-SUMIFS(Transacoes!$D$3:$D1000,Transacoes!$C$3:$C1000,$D279,Transacoes!$B$3:$B1000,"V", Transacoes!$A$3:$A1000, "&lt;"&amp;EOMONTH(DATE(P$1,P$2,1),0)))*SUMIFS(Prov_Auto!$E$3:$E1000, Prov_Auto!$A$3:$A1000, $D279, Prov_Auto!$D$3:$D1000,"&gt;="&amp;DATE(P$1,P$2,1),Prov_Auto!$D$3:$D1000, "&lt;="&amp;EOMONTH(DATE(P$1,P$2,1),0)))</f>
        <v/>
      </c>
      <c r="Q279" s="48" t="str">
        <f>IF($D279="","", (SUMIFS(Transacoes!$D$3:$D1000,Transacoes!$C$3:$C1000,$D279,Transacoes!$B$3:$B1000,"C", Transacoes!$A$3:$A1000, "&lt;"&amp;EOMONTH(DATE(Q$1,Q$2,1),0))-SUMIFS(Transacoes!$D$3:$D1000,Transacoes!$C$3:$C1000,$D279,Transacoes!$B$3:$B1000,"V", Transacoes!$A$3:$A1000, "&lt;"&amp;EOMONTH(DATE(Q$1,Q$2,1),0)))*SUMIFS(Prov_Auto!$E$3:$E1000, Prov_Auto!$A$3:$A1000, $D279, Prov_Auto!$D$3:$D1000,"&gt;="&amp;DATE(Q$1,Q$2,1),Prov_Auto!$D$3:$D1000, "&lt;="&amp;EOMONTH(DATE(Q$1,Q$2,1),0)))</f>
        <v/>
      </c>
      <c r="R279" s="47"/>
    </row>
    <row r="280">
      <c r="A280" s="47"/>
      <c r="B280" s="47"/>
      <c r="C280" s="47"/>
      <c r="D280" s="87"/>
      <c r="E280" s="48" t="str">
        <f>IF($D280="","", (SUMIFS(Transacoes!$D$3:$D1000,Transacoes!$C$3:$C1000,$D280,Transacoes!$B$3:$B1000,"C", Transacoes!$A$3:$A1000, "&lt;"&amp;EOMONTH(DATE(E$1,E$2,1),0))-SUMIFS(Transacoes!$D$3:$D1000,Transacoes!$C$3:$C1000,$D280,Transacoes!$B$3:$B1000,"V", Transacoes!$A$3:$A1000, "&lt;"&amp;EOMONTH(DATE(E$1,E$2,1),0)))*SUMIFS(Prov_Auto!$E$3:$E1000, Prov_Auto!$A$3:$A1000, $D280, Prov_Auto!$D$3:$D1000,"&gt;="&amp;DATE(E$1,E$2,1),Prov_Auto!$D$3:$D1000, "&lt;="&amp;EOMONTH(DATE(E$1,E$2,1),0)))</f>
        <v/>
      </c>
      <c r="F280" s="48" t="str">
        <f>IF($D280="","", (SUMIFS(Transacoes!$D$3:$D1000,Transacoes!$C$3:$C1000,$D280,Transacoes!$B$3:$B1000,"C", Transacoes!$A$3:$A1000, "&lt;"&amp;EOMONTH(DATE(F$1,F$2,1),0))-SUMIFS(Transacoes!$D$3:$D1000,Transacoes!$C$3:$C1000,$D280,Transacoes!$B$3:$B1000,"V", Transacoes!$A$3:$A1000, "&lt;"&amp;EOMONTH(DATE(F$1,F$2,1),0)))*SUMIFS(Prov_Auto!$E$3:$E1000, Prov_Auto!$A$3:$A1000, $D280, Prov_Auto!$D$3:$D1000,"&gt;="&amp;DATE(F$1,F$2,1),Prov_Auto!$D$3:$D1000, "&lt;="&amp;EOMONTH(DATE(F$1,F$2,1),0)))</f>
        <v/>
      </c>
      <c r="G280" s="48" t="str">
        <f>IF($D280="","", (SUMIFS(Transacoes!$D$3:$D1000,Transacoes!$C$3:$C1000,$D280,Transacoes!$B$3:$B1000,"C", Transacoes!$A$3:$A1000, "&lt;"&amp;EOMONTH(DATE(G$1,G$2,1),0))-SUMIFS(Transacoes!$D$3:$D1000,Transacoes!$C$3:$C1000,$D280,Transacoes!$B$3:$B1000,"V", Transacoes!$A$3:$A1000, "&lt;"&amp;EOMONTH(DATE(G$1,G$2,1),0)))*SUMIFS(Prov_Auto!$E$3:$E1000, Prov_Auto!$A$3:$A1000, $D280, Prov_Auto!$D$3:$D1000,"&gt;="&amp;DATE(G$1,G$2,1),Prov_Auto!$D$3:$D1000, "&lt;="&amp;EOMONTH(DATE(G$1,G$2,1),0)))</f>
        <v/>
      </c>
      <c r="H280" s="48" t="str">
        <f>IF($D280="","", (SUMIFS(Transacoes!$D$3:$D1000,Transacoes!$C$3:$C1000,$D280,Transacoes!$B$3:$B1000,"C", Transacoes!$A$3:$A1000, "&lt;"&amp;EOMONTH(DATE(H$1,H$2,1),0))-SUMIFS(Transacoes!$D$3:$D1000,Transacoes!$C$3:$C1000,$D280,Transacoes!$B$3:$B1000,"V", Transacoes!$A$3:$A1000, "&lt;"&amp;EOMONTH(DATE(H$1,H$2,1),0)))*SUMIFS(Prov_Auto!$E$3:$E1000, Prov_Auto!$A$3:$A1000, $D280, Prov_Auto!$D$3:$D1000,"&gt;="&amp;DATE(H$1,H$2,1),Prov_Auto!$D$3:$D1000, "&lt;="&amp;EOMONTH(DATE(H$1,H$2,1),0)))</f>
        <v/>
      </c>
      <c r="I280" s="48" t="str">
        <f>IF($D280="","", (SUMIFS(Transacoes!$D$3:$D1000,Transacoes!$C$3:$C1000,$D280,Transacoes!$B$3:$B1000,"C", Transacoes!$A$3:$A1000, "&lt;"&amp;EOMONTH(DATE(I$1,I$2,1),0))-SUMIFS(Transacoes!$D$3:$D1000,Transacoes!$C$3:$C1000,$D280,Transacoes!$B$3:$B1000,"V", Transacoes!$A$3:$A1000, "&lt;"&amp;EOMONTH(DATE(I$1,I$2,1),0)))*SUMIFS(Prov_Auto!$E$3:$E1000, Prov_Auto!$A$3:$A1000, $D280, Prov_Auto!$D$3:$D1000,"&gt;="&amp;DATE(I$1,I$2,1),Prov_Auto!$D$3:$D1000, "&lt;="&amp;EOMONTH(DATE(I$1,I$2,1),0)))</f>
        <v/>
      </c>
      <c r="J280" s="48" t="str">
        <f>IF($D280="","", (SUMIFS(Transacoes!$D$3:$D1000,Transacoes!$C$3:$C1000,$D280,Transacoes!$B$3:$B1000,"C", Transacoes!$A$3:$A1000, "&lt;"&amp;EOMONTH(DATE(J$1,J$2,1),0))-SUMIFS(Transacoes!$D$3:$D1000,Transacoes!$C$3:$C1000,$D280,Transacoes!$B$3:$B1000,"V", Transacoes!$A$3:$A1000, "&lt;"&amp;EOMONTH(DATE(J$1,J$2,1),0)))*SUMIFS(Prov_Auto!$E$3:$E1000, Prov_Auto!$A$3:$A1000, $D280, Prov_Auto!$D$3:$D1000,"&gt;="&amp;DATE(J$1,J$2,1),Prov_Auto!$D$3:$D1000, "&lt;="&amp;EOMONTH(DATE(J$1,J$2,1),0)))</f>
        <v/>
      </c>
      <c r="K280" s="48" t="str">
        <f>IF($D280="","", (SUMIFS(Transacoes!$D$3:$D1000,Transacoes!$C$3:$C1000,$D280,Transacoes!$B$3:$B1000,"C", Transacoes!$A$3:$A1000, "&lt;"&amp;EOMONTH(DATE(K$1,K$2,1),0))-SUMIFS(Transacoes!$D$3:$D1000,Transacoes!$C$3:$C1000,$D280,Transacoes!$B$3:$B1000,"V", Transacoes!$A$3:$A1000, "&lt;"&amp;EOMONTH(DATE(K$1,K$2,1),0)))*SUMIFS(Prov_Auto!$E$3:$E1000, Prov_Auto!$A$3:$A1000, $D280, Prov_Auto!$D$3:$D1000,"&gt;="&amp;DATE(K$1,K$2,1),Prov_Auto!$D$3:$D1000, "&lt;="&amp;EOMONTH(DATE(K$1,K$2,1),0)))</f>
        <v/>
      </c>
      <c r="L280" s="48" t="str">
        <f>IF($D280="","", (SUMIFS(Transacoes!$D$3:$D1000,Transacoes!$C$3:$C1000,$D280,Transacoes!$B$3:$B1000,"C", Transacoes!$A$3:$A1000, "&lt;"&amp;EOMONTH(DATE(L$1,L$2,1),0))-SUMIFS(Transacoes!$D$3:$D1000,Transacoes!$C$3:$C1000,$D280,Transacoes!$B$3:$B1000,"V", Transacoes!$A$3:$A1000, "&lt;"&amp;EOMONTH(DATE(L$1,L$2,1),0)))*SUMIFS(Prov_Auto!$E$3:$E1000, Prov_Auto!$A$3:$A1000, $D280, Prov_Auto!$D$3:$D1000,"&gt;="&amp;DATE(L$1,L$2,1),Prov_Auto!$D$3:$D1000, "&lt;="&amp;EOMONTH(DATE(L$1,L$2,1),0)))</f>
        <v/>
      </c>
      <c r="M280" s="48" t="str">
        <f>IF($D280="","", (SUMIFS(Transacoes!$D$3:$D1000,Transacoes!$C$3:$C1000,$D280,Transacoes!$B$3:$B1000,"C", Transacoes!$A$3:$A1000, "&lt;"&amp;EOMONTH(DATE(M$1,M$2,1),0))-SUMIFS(Transacoes!$D$3:$D1000,Transacoes!$C$3:$C1000,$D280,Transacoes!$B$3:$B1000,"V", Transacoes!$A$3:$A1000, "&lt;"&amp;EOMONTH(DATE(M$1,M$2,1),0)))*SUMIFS(Prov_Auto!$E$3:$E1000, Prov_Auto!$A$3:$A1000, $D280, Prov_Auto!$D$3:$D1000,"&gt;="&amp;DATE(M$1,M$2,1),Prov_Auto!$D$3:$D1000, "&lt;="&amp;EOMONTH(DATE(M$1,M$2,1),0)))</f>
        <v/>
      </c>
      <c r="N280" s="48" t="str">
        <f>IF($D280="","", (SUMIFS(Transacoes!$D$3:$D1000,Transacoes!$C$3:$C1000,$D280,Transacoes!$B$3:$B1000,"C", Transacoes!$A$3:$A1000, "&lt;"&amp;EOMONTH(DATE(N$1,N$2,1),0))-SUMIFS(Transacoes!$D$3:$D1000,Transacoes!$C$3:$C1000,$D280,Transacoes!$B$3:$B1000,"V", Transacoes!$A$3:$A1000, "&lt;"&amp;EOMONTH(DATE(N$1,N$2,1),0)))*SUMIFS(Prov_Auto!$E$3:$E1000, Prov_Auto!$A$3:$A1000, $D280, Prov_Auto!$D$3:$D1000,"&gt;="&amp;DATE(N$1,N$2,1),Prov_Auto!$D$3:$D1000, "&lt;="&amp;EOMONTH(DATE(N$1,N$2,1),0)))</f>
        <v/>
      </c>
      <c r="O280" s="48" t="str">
        <f>IF($D280="","", (SUMIFS(Transacoes!$D$3:$D1000,Transacoes!$C$3:$C1000,$D280,Transacoes!$B$3:$B1000,"C", Transacoes!$A$3:$A1000, "&lt;"&amp;EOMONTH(DATE(O$1,O$2,1),0))-SUMIFS(Transacoes!$D$3:$D1000,Transacoes!$C$3:$C1000,$D280,Transacoes!$B$3:$B1000,"V", Transacoes!$A$3:$A1000, "&lt;"&amp;EOMONTH(DATE(O$1,O$2,1),0)))*SUMIFS(Prov_Auto!$E$3:$E1000, Prov_Auto!$A$3:$A1000, $D280, Prov_Auto!$D$3:$D1000,"&gt;="&amp;DATE(O$1,O$2,1),Prov_Auto!$D$3:$D1000, "&lt;="&amp;EOMONTH(DATE(O$1,O$2,1),0)))</f>
        <v/>
      </c>
      <c r="P280" s="48" t="str">
        <f>IF($D280="","", (SUMIFS(Transacoes!$D$3:$D1000,Transacoes!$C$3:$C1000,$D280,Transacoes!$B$3:$B1000,"C", Transacoes!$A$3:$A1000, "&lt;"&amp;EOMONTH(DATE(P$1,P$2,1),0))-SUMIFS(Transacoes!$D$3:$D1000,Transacoes!$C$3:$C1000,$D280,Transacoes!$B$3:$B1000,"V", Transacoes!$A$3:$A1000, "&lt;"&amp;EOMONTH(DATE(P$1,P$2,1),0)))*SUMIFS(Prov_Auto!$E$3:$E1000, Prov_Auto!$A$3:$A1000, $D280, Prov_Auto!$D$3:$D1000,"&gt;="&amp;DATE(P$1,P$2,1),Prov_Auto!$D$3:$D1000, "&lt;="&amp;EOMONTH(DATE(P$1,P$2,1),0)))</f>
        <v/>
      </c>
      <c r="Q280" s="48" t="str">
        <f>IF($D280="","", (SUMIFS(Transacoes!$D$3:$D1000,Transacoes!$C$3:$C1000,$D280,Transacoes!$B$3:$B1000,"C", Transacoes!$A$3:$A1000, "&lt;"&amp;EOMONTH(DATE(Q$1,Q$2,1),0))-SUMIFS(Transacoes!$D$3:$D1000,Transacoes!$C$3:$C1000,$D280,Transacoes!$B$3:$B1000,"V", Transacoes!$A$3:$A1000, "&lt;"&amp;EOMONTH(DATE(Q$1,Q$2,1),0)))*SUMIFS(Prov_Auto!$E$3:$E1000, Prov_Auto!$A$3:$A1000, $D280, Prov_Auto!$D$3:$D1000,"&gt;="&amp;DATE(Q$1,Q$2,1),Prov_Auto!$D$3:$D1000, "&lt;="&amp;EOMONTH(DATE(Q$1,Q$2,1),0)))</f>
        <v/>
      </c>
      <c r="R280" s="47"/>
    </row>
    <row r="281">
      <c r="A281" s="47"/>
      <c r="B281" s="47"/>
      <c r="C281" s="47"/>
      <c r="D281" s="87"/>
      <c r="E281" s="48" t="str">
        <f>IF($D281="","", (SUMIFS(Transacoes!$D$3:$D1000,Transacoes!$C$3:$C1000,$D281,Transacoes!$B$3:$B1000,"C", Transacoes!$A$3:$A1000, "&lt;"&amp;EOMONTH(DATE(E$1,E$2,1),0))-SUMIFS(Transacoes!$D$3:$D1000,Transacoes!$C$3:$C1000,$D281,Transacoes!$B$3:$B1000,"V", Transacoes!$A$3:$A1000, "&lt;"&amp;EOMONTH(DATE(E$1,E$2,1),0)))*SUMIFS(Prov_Auto!$E$3:$E1000, Prov_Auto!$A$3:$A1000, $D281, Prov_Auto!$D$3:$D1000,"&gt;="&amp;DATE(E$1,E$2,1),Prov_Auto!$D$3:$D1000, "&lt;="&amp;EOMONTH(DATE(E$1,E$2,1),0)))</f>
        <v/>
      </c>
      <c r="F281" s="48" t="str">
        <f>IF($D281="","", (SUMIFS(Transacoes!$D$3:$D1000,Transacoes!$C$3:$C1000,$D281,Transacoes!$B$3:$B1000,"C", Transacoes!$A$3:$A1000, "&lt;"&amp;EOMONTH(DATE(F$1,F$2,1),0))-SUMIFS(Transacoes!$D$3:$D1000,Transacoes!$C$3:$C1000,$D281,Transacoes!$B$3:$B1000,"V", Transacoes!$A$3:$A1000, "&lt;"&amp;EOMONTH(DATE(F$1,F$2,1),0)))*SUMIFS(Prov_Auto!$E$3:$E1000, Prov_Auto!$A$3:$A1000, $D281, Prov_Auto!$D$3:$D1000,"&gt;="&amp;DATE(F$1,F$2,1),Prov_Auto!$D$3:$D1000, "&lt;="&amp;EOMONTH(DATE(F$1,F$2,1),0)))</f>
        <v/>
      </c>
      <c r="G281" s="48" t="str">
        <f>IF($D281="","", (SUMIFS(Transacoes!$D$3:$D1000,Transacoes!$C$3:$C1000,$D281,Transacoes!$B$3:$B1000,"C", Transacoes!$A$3:$A1000, "&lt;"&amp;EOMONTH(DATE(G$1,G$2,1),0))-SUMIFS(Transacoes!$D$3:$D1000,Transacoes!$C$3:$C1000,$D281,Transacoes!$B$3:$B1000,"V", Transacoes!$A$3:$A1000, "&lt;"&amp;EOMONTH(DATE(G$1,G$2,1),0)))*SUMIFS(Prov_Auto!$E$3:$E1000, Prov_Auto!$A$3:$A1000, $D281, Prov_Auto!$D$3:$D1000,"&gt;="&amp;DATE(G$1,G$2,1),Prov_Auto!$D$3:$D1000, "&lt;="&amp;EOMONTH(DATE(G$1,G$2,1),0)))</f>
        <v/>
      </c>
      <c r="H281" s="48" t="str">
        <f>IF($D281="","", (SUMIFS(Transacoes!$D$3:$D1000,Transacoes!$C$3:$C1000,$D281,Transacoes!$B$3:$B1000,"C", Transacoes!$A$3:$A1000, "&lt;"&amp;EOMONTH(DATE(H$1,H$2,1),0))-SUMIFS(Transacoes!$D$3:$D1000,Transacoes!$C$3:$C1000,$D281,Transacoes!$B$3:$B1000,"V", Transacoes!$A$3:$A1000, "&lt;"&amp;EOMONTH(DATE(H$1,H$2,1),0)))*SUMIFS(Prov_Auto!$E$3:$E1000, Prov_Auto!$A$3:$A1000, $D281, Prov_Auto!$D$3:$D1000,"&gt;="&amp;DATE(H$1,H$2,1),Prov_Auto!$D$3:$D1000, "&lt;="&amp;EOMONTH(DATE(H$1,H$2,1),0)))</f>
        <v/>
      </c>
      <c r="I281" s="48" t="str">
        <f>IF($D281="","", (SUMIFS(Transacoes!$D$3:$D1000,Transacoes!$C$3:$C1000,$D281,Transacoes!$B$3:$B1000,"C", Transacoes!$A$3:$A1000, "&lt;"&amp;EOMONTH(DATE(I$1,I$2,1),0))-SUMIFS(Transacoes!$D$3:$D1000,Transacoes!$C$3:$C1000,$D281,Transacoes!$B$3:$B1000,"V", Transacoes!$A$3:$A1000, "&lt;"&amp;EOMONTH(DATE(I$1,I$2,1),0)))*SUMIFS(Prov_Auto!$E$3:$E1000, Prov_Auto!$A$3:$A1000, $D281, Prov_Auto!$D$3:$D1000,"&gt;="&amp;DATE(I$1,I$2,1),Prov_Auto!$D$3:$D1000, "&lt;="&amp;EOMONTH(DATE(I$1,I$2,1),0)))</f>
        <v/>
      </c>
      <c r="J281" s="48" t="str">
        <f>IF($D281="","", (SUMIFS(Transacoes!$D$3:$D1000,Transacoes!$C$3:$C1000,$D281,Transacoes!$B$3:$B1000,"C", Transacoes!$A$3:$A1000, "&lt;"&amp;EOMONTH(DATE(J$1,J$2,1),0))-SUMIFS(Transacoes!$D$3:$D1000,Transacoes!$C$3:$C1000,$D281,Transacoes!$B$3:$B1000,"V", Transacoes!$A$3:$A1000, "&lt;"&amp;EOMONTH(DATE(J$1,J$2,1),0)))*SUMIFS(Prov_Auto!$E$3:$E1000, Prov_Auto!$A$3:$A1000, $D281, Prov_Auto!$D$3:$D1000,"&gt;="&amp;DATE(J$1,J$2,1),Prov_Auto!$D$3:$D1000, "&lt;="&amp;EOMONTH(DATE(J$1,J$2,1),0)))</f>
        <v/>
      </c>
      <c r="K281" s="48" t="str">
        <f>IF($D281="","", (SUMIFS(Transacoes!$D$3:$D1000,Transacoes!$C$3:$C1000,$D281,Transacoes!$B$3:$B1000,"C", Transacoes!$A$3:$A1000, "&lt;"&amp;EOMONTH(DATE(K$1,K$2,1),0))-SUMIFS(Transacoes!$D$3:$D1000,Transacoes!$C$3:$C1000,$D281,Transacoes!$B$3:$B1000,"V", Transacoes!$A$3:$A1000, "&lt;"&amp;EOMONTH(DATE(K$1,K$2,1),0)))*SUMIFS(Prov_Auto!$E$3:$E1000, Prov_Auto!$A$3:$A1000, $D281, Prov_Auto!$D$3:$D1000,"&gt;="&amp;DATE(K$1,K$2,1),Prov_Auto!$D$3:$D1000, "&lt;="&amp;EOMONTH(DATE(K$1,K$2,1),0)))</f>
        <v/>
      </c>
      <c r="L281" s="48" t="str">
        <f>IF($D281="","", (SUMIFS(Transacoes!$D$3:$D1000,Transacoes!$C$3:$C1000,$D281,Transacoes!$B$3:$B1000,"C", Transacoes!$A$3:$A1000, "&lt;"&amp;EOMONTH(DATE(L$1,L$2,1),0))-SUMIFS(Transacoes!$D$3:$D1000,Transacoes!$C$3:$C1000,$D281,Transacoes!$B$3:$B1000,"V", Transacoes!$A$3:$A1000, "&lt;"&amp;EOMONTH(DATE(L$1,L$2,1),0)))*SUMIFS(Prov_Auto!$E$3:$E1000, Prov_Auto!$A$3:$A1000, $D281, Prov_Auto!$D$3:$D1000,"&gt;="&amp;DATE(L$1,L$2,1),Prov_Auto!$D$3:$D1000, "&lt;="&amp;EOMONTH(DATE(L$1,L$2,1),0)))</f>
        <v/>
      </c>
      <c r="M281" s="48" t="str">
        <f>IF($D281="","", (SUMIFS(Transacoes!$D$3:$D1000,Transacoes!$C$3:$C1000,$D281,Transacoes!$B$3:$B1000,"C", Transacoes!$A$3:$A1000, "&lt;"&amp;EOMONTH(DATE(M$1,M$2,1),0))-SUMIFS(Transacoes!$D$3:$D1000,Transacoes!$C$3:$C1000,$D281,Transacoes!$B$3:$B1000,"V", Transacoes!$A$3:$A1000, "&lt;"&amp;EOMONTH(DATE(M$1,M$2,1),0)))*SUMIFS(Prov_Auto!$E$3:$E1000, Prov_Auto!$A$3:$A1000, $D281, Prov_Auto!$D$3:$D1000,"&gt;="&amp;DATE(M$1,M$2,1),Prov_Auto!$D$3:$D1000, "&lt;="&amp;EOMONTH(DATE(M$1,M$2,1),0)))</f>
        <v/>
      </c>
      <c r="N281" s="48" t="str">
        <f>IF($D281="","", (SUMIFS(Transacoes!$D$3:$D1000,Transacoes!$C$3:$C1000,$D281,Transacoes!$B$3:$B1000,"C", Transacoes!$A$3:$A1000, "&lt;"&amp;EOMONTH(DATE(N$1,N$2,1),0))-SUMIFS(Transacoes!$D$3:$D1000,Transacoes!$C$3:$C1000,$D281,Transacoes!$B$3:$B1000,"V", Transacoes!$A$3:$A1000, "&lt;"&amp;EOMONTH(DATE(N$1,N$2,1),0)))*SUMIFS(Prov_Auto!$E$3:$E1000, Prov_Auto!$A$3:$A1000, $D281, Prov_Auto!$D$3:$D1000,"&gt;="&amp;DATE(N$1,N$2,1),Prov_Auto!$D$3:$D1000, "&lt;="&amp;EOMONTH(DATE(N$1,N$2,1),0)))</f>
        <v/>
      </c>
      <c r="O281" s="48" t="str">
        <f>IF($D281="","", (SUMIFS(Transacoes!$D$3:$D1000,Transacoes!$C$3:$C1000,$D281,Transacoes!$B$3:$B1000,"C", Transacoes!$A$3:$A1000, "&lt;"&amp;EOMONTH(DATE(O$1,O$2,1),0))-SUMIFS(Transacoes!$D$3:$D1000,Transacoes!$C$3:$C1000,$D281,Transacoes!$B$3:$B1000,"V", Transacoes!$A$3:$A1000, "&lt;"&amp;EOMONTH(DATE(O$1,O$2,1),0)))*SUMIFS(Prov_Auto!$E$3:$E1000, Prov_Auto!$A$3:$A1000, $D281, Prov_Auto!$D$3:$D1000,"&gt;="&amp;DATE(O$1,O$2,1),Prov_Auto!$D$3:$D1000, "&lt;="&amp;EOMONTH(DATE(O$1,O$2,1),0)))</f>
        <v/>
      </c>
      <c r="P281" s="48" t="str">
        <f>IF($D281="","", (SUMIFS(Transacoes!$D$3:$D1000,Transacoes!$C$3:$C1000,$D281,Transacoes!$B$3:$B1000,"C", Transacoes!$A$3:$A1000, "&lt;"&amp;EOMONTH(DATE(P$1,P$2,1),0))-SUMIFS(Transacoes!$D$3:$D1000,Transacoes!$C$3:$C1000,$D281,Transacoes!$B$3:$B1000,"V", Transacoes!$A$3:$A1000, "&lt;"&amp;EOMONTH(DATE(P$1,P$2,1),0)))*SUMIFS(Prov_Auto!$E$3:$E1000, Prov_Auto!$A$3:$A1000, $D281, Prov_Auto!$D$3:$D1000,"&gt;="&amp;DATE(P$1,P$2,1),Prov_Auto!$D$3:$D1000, "&lt;="&amp;EOMONTH(DATE(P$1,P$2,1),0)))</f>
        <v/>
      </c>
      <c r="Q281" s="48" t="str">
        <f>IF($D281="","", (SUMIFS(Transacoes!$D$3:$D1000,Transacoes!$C$3:$C1000,$D281,Transacoes!$B$3:$B1000,"C", Transacoes!$A$3:$A1000, "&lt;"&amp;EOMONTH(DATE(Q$1,Q$2,1),0))-SUMIFS(Transacoes!$D$3:$D1000,Transacoes!$C$3:$C1000,$D281,Transacoes!$B$3:$B1000,"V", Transacoes!$A$3:$A1000, "&lt;"&amp;EOMONTH(DATE(Q$1,Q$2,1),0)))*SUMIFS(Prov_Auto!$E$3:$E1000, Prov_Auto!$A$3:$A1000, $D281, Prov_Auto!$D$3:$D1000,"&gt;="&amp;DATE(Q$1,Q$2,1),Prov_Auto!$D$3:$D1000, "&lt;="&amp;EOMONTH(DATE(Q$1,Q$2,1),0)))</f>
        <v/>
      </c>
      <c r="R281" s="47"/>
    </row>
    <row r="282">
      <c r="A282" s="47"/>
      <c r="B282" s="47"/>
      <c r="C282" s="47"/>
      <c r="D282" s="87"/>
      <c r="E282" s="48" t="str">
        <f>IF($D282="","", (SUMIFS(Transacoes!$D$3:$D1000,Transacoes!$C$3:$C1000,$D282,Transacoes!$B$3:$B1000,"C", Transacoes!$A$3:$A1000, "&lt;"&amp;EOMONTH(DATE(E$1,E$2,1),0))-SUMIFS(Transacoes!$D$3:$D1000,Transacoes!$C$3:$C1000,$D282,Transacoes!$B$3:$B1000,"V", Transacoes!$A$3:$A1000, "&lt;"&amp;EOMONTH(DATE(E$1,E$2,1),0)))*SUMIFS(Prov_Auto!$E$3:$E1000, Prov_Auto!$A$3:$A1000, $D282, Prov_Auto!$D$3:$D1000,"&gt;="&amp;DATE(E$1,E$2,1),Prov_Auto!$D$3:$D1000, "&lt;="&amp;EOMONTH(DATE(E$1,E$2,1),0)))</f>
        <v/>
      </c>
      <c r="F282" s="48" t="str">
        <f>IF($D282="","", (SUMIFS(Transacoes!$D$3:$D1000,Transacoes!$C$3:$C1000,$D282,Transacoes!$B$3:$B1000,"C", Transacoes!$A$3:$A1000, "&lt;"&amp;EOMONTH(DATE(F$1,F$2,1),0))-SUMIFS(Transacoes!$D$3:$D1000,Transacoes!$C$3:$C1000,$D282,Transacoes!$B$3:$B1000,"V", Transacoes!$A$3:$A1000, "&lt;"&amp;EOMONTH(DATE(F$1,F$2,1),0)))*SUMIFS(Prov_Auto!$E$3:$E1000, Prov_Auto!$A$3:$A1000, $D282, Prov_Auto!$D$3:$D1000,"&gt;="&amp;DATE(F$1,F$2,1),Prov_Auto!$D$3:$D1000, "&lt;="&amp;EOMONTH(DATE(F$1,F$2,1),0)))</f>
        <v/>
      </c>
      <c r="G282" s="48" t="str">
        <f>IF($D282="","", (SUMIFS(Transacoes!$D$3:$D1000,Transacoes!$C$3:$C1000,$D282,Transacoes!$B$3:$B1000,"C", Transacoes!$A$3:$A1000, "&lt;"&amp;EOMONTH(DATE(G$1,G$2,1),0))-SUMIFS(Transacoes!$D$3:$D1000,Transacoes!$C$3:$C1000,$D282,Transacoes!$B$3:$B1000,"V", Transacoes!$A$3:$A1000, "&lt;"&amp;EOMONTH(DATE(G$1,G$2,1),0)))*SUMIFS(Prov_Auto!$E$3:$E1000, Prov_Auto!$A$3:$A1000, $D282, Prov_Auto!$D$3:$D1000,"&gt;="&amp;DATE(G$1,G$2,1),Prov_Auto!$D$3:$D1000, "&lt;="&amp;EOMONTH(DATE(G$1,G$2,1),0)))</f>
        <v/>
      </c>
      <c r="H282" s="48" t="str">
        <f>IF($D282="","", (SUMIFS(Transacoes!$D$3:$D1000,Transacoes!$C$3:$C1000,$D282,Transacoes!$B$3:$B1000,"C", Transacoes!$A$3:$A1000, "&lt;"&amp;EOMONTH(DATE(H$1,H$2,1),0))-SUMIFS(Transacoes!$D$3:$D1000,Transacoes!$C$3:$C1000,$D282,Transacoes!$B$3:$B1000,"V", Transacoes!$A$3:$A1000, "&lt;"&amp;EOMONTH(DATE(H$1,H$2,1),0)))*SUMIFS(Prov_Auto!$E$3:$E1000, Prov_Auto!$A$3:$A1000, $D282, Prov_Auto!$D$3:$D1000,"&gt;="&amp;DATE(H$1,H$2,1),Prov_Auto!$D$3:$D1000, "&lt;="&amp;EOMONTH(DATE(H$1,H$2,1),0)))</f>
        <v/>
      </c>
      <c r="I282" s="48" t="str">
        <f>IF($D282="","", (SUMIFS(Transacoes!$D$3:$D1000,Transacoes!$C$3:$C1000,$D282,Transacoes!$B$3:$B1000,"C", Transacoes!$A$3:$A1000, "&lt;"&amp;EOMONTH(DATE(I$1,I$2,1),0))-SUMIFS(Transacoes!$D$3:$D1000,Transacoes!$C$3:$C1000,$D282,Transacoes!$B$3:$B1000,"V", Transacoes!$A$3:$A1000, "&lt;"&amp;EOMONTH(DATE(I$1,I$2,1),0)))*SUMIFS(Prov_Auto!$E$3:$E1000, Prov_Auto!$A$3:$A1000, $D282, Prov_Auto!$D$3:$D1000,"&gt;="&amp;DATE(I$1,I$2,1),Prov_Auto!$D$3:$D1000, "&lt;="&amp;EOMONTH(DATE(I$1,I$2,1),0)))</f>
        <v/>
      </c>
      <c r="J282" s="48" t="str">
        <f>IF($D282="","", (SUMIFS(Transacoes!$D$3:$D1000,Transacoes!$C$3:$C1000,$D282,Transacoes!$B$3:$B1000,"C", Transacoes!$A$3:$A1000, "&lt;"&amp;EOMONTH(DATE(J$1,J$2,1),0))-SUMIFS(Transacoes!$D$3:$D1000,Transacoes!$C$3:$C1000,$D282,Transacoes!$B$3:$B1000,"V", Transacoes!$A$3:$A1000, "&lt;"&amp;EOMONTH(DATE(J$1,J$2,1),0)))*SUMIFS(Prov_Auto!$E$3:$E1000, Prov_Auto!$A$3:$A1000, $D282, Prov_Auto!$D$3:$D1000,"&gt;="&amp;DATE(J$1,J$2,1),Prov_Auto!$D$3:$D1000, "&lt;="&amp;EOMONTH(DATE(J$1,J$2,1),0)))</f>
        <v/>
      </c>
      <c r="K282" s="48" t="str">
        <f>IF($D282="","", (SUMIFS(Transacoes!$D$3:$D1000,Transacoes!$C$3:$C1000,$D282,Transacoes!$B$3:$B1000,"C", Transacoes!$A$3:$A1000, "&lt;"&amp;EOMONTH(DATE(K$1,K$2,1),0))-SUMIFS(Transacoes!$D$3:$D1000,Transacoes!$C$3:$C1000,$D282,Transacoes!$B$3:$B1000,"V", Transacoes!$A$3:$A1000, "&lt;"&amp;EOMONTH(DATE(K$1,K$2,1),0)))*SUMIFS(Prov_Auto!$E$3:$E1000, Prov_Auto!$A$3:$A1000, $D282, Prov_Auto!$D$3:$D1000,"&gt;="&amp;DATE(K$1,K$2,1),Prov_Auto!$D$3:$D1000, "&lt;="&amp;EOMONTH(DATE(K$1,K$2,1),0)))</f>
        <v/>
      </c>
      <c r="L282" s="48" t="str">
        <f>IF($D282="","", (SUMIFS(Transacoes!$D$3:$D1000,Transacoes!$C$3:$C1000,$D282,Transacoes!$B$3:$B1000,"C", Transacoes!$A$3:$A1000, "&lt;"&amp;EOMONTH(DATE(L$1,L$2,1),0))-SUMIFS(Transacoes!$D$3:$D1000,Transacoes!$C$3:$C1000,$D282,Transacoes!$B$3:$B1000,"V", Transacoes!$A$3:$A1000, "&lt;"&amp;EOMONTH(DATE(L$1,L$2,1),0)))*SUMIFS(Prov_Auto!$E$3:$E1000, Prov_Auto!$A$3:$A1000, $D282, Prov_Auto!$D$3:$D1000,"&gt;="&amp;DATE(L$1,L$2,1),Prov_Auto!$D$3:$D1000, "&lt;="&amp;EOMONTH(DATE(L$1,L$2,1),0)))</f>
        <v/>
      </c>
      <c r="M282" s="48" t="str">
        <f>IF($D282="","", (SUMIFS(Transacoes!$D$3:$D1000,Transacoes!$C$3:$C1000,$D282,Transacoes!$B$3:$B1000,"C", Transacoes!$A$3:$A1000, "&lt;"&amp;EOMONTH(DATE(M$1,M$2,1),0))-SUMIFS(Transacoes!$D$3:$D1000,Transacoes!$C$3:$C1000,$D282,Transacoes!$B$3:$B1000,"V", Transacoes!$A$3:$A1000, "&lt;"&amp;EOMONTH(DATE(M$1,M$2,1),0)))*SUMIFS(Prov_Auto!$E$3:$E1000, Prov_Auto!$A$3:$A1000, $D282, Prov_Auto!$D$3:$D1000,"&gt;="&amp;DATE(M$1,M$2,1),Prov_Auto!$D$3:$D1000, "&lt;="&amp;EOMONTH(DATE(M$1,M$2,1),0)))</f>
        <v/>
      </c>
      <c r="N282" s="48" t="str">
        <f>IF($D282="","", (SUMIFS(Transacoes!$D$3:$D1000,Transacoes!$C$3:$C1000,$D282,Transacoes!$B$3:$B1000,"C", Transacoes!$A$3:$A1000, "&lt;"&amp;EOMONTH(DATE(N$1,N$2,1),0))-SUMIFS(Transacoes!$D$3:$D1000,Transacoes!$C$3:$C1000,$D282,Transacoes!$B$3:$B1000,"V", Transacoes!$A$3:$A1000, "&lt;"&amp;EOMONTH(DATE(N$1,N$2,1),0)))*SUMIFS(Prov_Auto!$E$3:$E1000, Prov_Auto!$A$3:$A1000, $D282, Prov_Auto!$D$3:$D1000,"&gt;="&amp;DATE(N$1,N$2,1),Prov_Auto!$D$3:$D1000, "&lt;="&amp;EOMONTH(DATE(N$1,N$2,1),0)))</f>
        <v/>
      </c>
      <c r="O282" s="48" t="str">
        <f>IF($D282="","", (SUMIFS(Transacoes!$D$3:$D1000,Transacoes!$C$3:$C1000,$D282,Transacoes!$B$3:$B1000,"C", Transacoes!$A$3:$A1000, "&lt;"&amp;EOMONTH(DATE(O$1,O$2,1),0))-SUMIFS(Transacoes!$D$3:$D1000,Transacoes!$C$3:$C1000,$D282,Transacoes!$B$3:$B1000,"V", Transacoes!$A$3:$A1000, "&lt;"&amp;EOMONTH(DATE(O$1,O$2,1),0)))*SUMIFS(Prov_Auto!$E$3:$E1000, Prov_Auto!$A$3:$A1000, $D282, Prov_Auto!$D$3:$D1000,"&gt;="&amp;DATE(O$1,O$2,1),Prov_Auto!$D$3:$D1000, "&lt;="&amp;EOMONTH(DATE(O$1,O$2,1),0)))</f>
        <v/>
      </c>
      <c r="P282" s="48" t="str">
        <f>IF($D282="","", (SUMIFS(Transacoes!$D$3:$D1000,Transacoes!$C$3:$C1000,$D282,Transacoes!$B$3:$B1000,"C", Transacoes!$A$3:$A1000, "&lt;"&amp;EOMONTH(DATE(P$1,P$2,1),0))-SUMIFS(Transacoes!$D$3:$D1000,Transacoes!$C$3:$C1000,$D282,Transacoes!$B$3:$B1000,"V", Transacoes!$A$3:$A1000, "&lt;"&amp;EOMONTH(DATE(P$1,P$2,1),0)))*SUMIFS(Prov_Auto!$E$3:$E1000, Prov_Auto!$A$3:$A1000, $D282, Prov_Auto!$D$3:$D1000,"&gt;="&amp;DATE(P$1,P$2,1),Prov_Auto!$D$3:$D1000, "&lt;="&amp;EOMONTH(DATE(P$1,P$2,1),0)))</f>
        <v/>
      </c>
      <c r="Q282" s="48" t="str">
        <f>IF($D282="","", (SUMIFS(Transacoes!$D$3:$D1000,Transacoes!$C$3:$C1000,$D282,Transacoes!$B$3:$B1000,"C", Transacoes!$A$3:$A1000, "&lt;"&amp;EOMONTH(DATE(Q$1,Q$2,1),0))-SUMIFS(Transacoes!$D$3:$D1000,Transacoes!$C$3:$C1000,$D282,Transacoes!$B$3:$B1000,"V", Transacoes!$A$3:$A1000, "&lt;"&amp;EOMONTH(DATE(Q$1,Q$2,1),0)))*SUMIFS(Prov_Auto!$E$3:$E1000, Prov_Auto!$A$3:$A1000, $D282, Prov_Auto!$D$3:$D1000,"&gt;="&amp;DATE(Q$1,Q$2,1),Prov_Auto!$D$3:$D1000, "&lt;="&amp;EOMONTH(DATE(Q$1,Q$2,1),0)))</f>
        <v/>
      </c>
      <c r="R282" s="47"/>
    </row>
    <row r="283">
      <c r="A283" s="47"/>
      <c r="B283" s="47"/>
      <c r="C283" s="47"/>
      <c r="D283" s="87"/>
      <c r="E283" s="48" t="str">
        <f>IF($D283="","", (SUMIFS(Transacoes!$D$3:$D1000,Transacoes!$C$3:$C1000,$D283,Transacoes!$B$3:$B1000,"C", Transacoes!$A$3:$A1000, "&lt;"&amp;EOMONTH(DATE(E$1,E$2,1),0))-SUMIFS(Transacoes!$D$3:$D1000,Transacoes!$C$3:$C1000,$D283,Transacoes!$B$3:$B1000,"V", Transacoes!$A$3:$A1000, "&lt;"&amp;EOMONTH(DATE(E$1,E$2,1),0)))*SUMIFS(Prov_Auto!$E$3:$E1000, Prov_Auto!$A$3:$A1000, $D283, Prov_Auto!$D$3:$D1000,"&gt;="&amp;DATE(E$1,E$2,1),Prov_Auto!$D$3:$D1000, "&lt;="&amp;EOMONTH(DATE(E$1,E$2,1),0)))</f>
        <v/>
      </c>
      <c r="F283" s="48" t="str">
        <f>IF($D283="","", (SUMIFS(Transacoes!$D$3:$D1000,Transacoes!$C$3:$C1000,$D283,Transacoes!$B$3:$B1000,"C", Transacoes!$A$3:$A1000, "&lt;"&amp;EOMONTH(DATE(F$1,F$2,1),0))-SUMIFS(Transacoes!$D$3:$D1000,Transacoes!$C$3:$C1000,$D283,Transacoes!$B$3:$B1000,"V", Transacoes!$A$3:$A1000, "&lt;"&amp;EOMONTH(DATE(F$1,F$2,1),0)))*SUMIFS(Prov_Auto!$E$3:$E1000, Prov_Auto!$A$3:$A1000, $D283, Prov_Auto!$D$3:$D1000,"&gt;="&amp;DATE(F$1,F$2,1),Prov_Auto!$D$3:$D1000, "&lt;="&amp;EOMONTH(DATE(F$1,F$2,1),0)))</f>
        <v/>
      </c>
      <c r="G283" s="48" t="str">
        <f>IF($D283="","", (SUMIFS(Transacoes!$D$3:$D1000,Transacoes!$C$3:$C1000,$D283,Transacoes!$B$3:$B1000,"C", Transacoes!$A$3:$A1000, "&lt;"&amp;EOMONTH(DATE(G$1,G$2,1),0))-SUMIFS(Transacoes!$D$3:$D1000,Transacoes!$C$3:$C1000,$D283,Transacoes!$B$3:$B1000,"V", Transacoes!$A$3:$A1000, "&lt;"&amp;EOMONTH(DATE(G$1,G$2,1),0)))*SUMIFS(Prov_Auto!$E$3:$E1000, Prov_Auto!$A$3:$A1000, $D283, Prov_Auto!$D$3:$D1000,"&gt;="&amp;DATE(G$1,G$2,1),Prov_Auto!$D$3:$D1000, "&lt;="&amp;EOMONTH(DATE(G$1,G$2,1),0)))</f>
        <v/>
      </c>
      <c r="H283" s="48" t="str">
        <f>IF($D283="","", (SUMIFS(Transacoes!$D$3:$D1000,Transacoes!$C$3:$C1000,$D283,Transacoes!$B$3:$B1000,"C", Transacoes!$A$3:$A1000, "&lt;"&amp;EOMONTH(DATE(H$1,H$2,1),0))-SUMIFS(Transacoes!$D$3:$D1000,Transacoes!$C$3:$C1000,$D283,Transacoes!$B$3:$B1000,"V", Transacoes!$A$3:$A1000, "&lt;"&amp;EOMONTH(DATE(H$1,H$2,1),0)))*SUMIFS(Prov_Auto!$E$3:$E1000, Prov_Auto!$A$3:$A1000, $D283, Prov_Auto!$D$3:$D1000,"&gt;="&amp;DATE(H$1,H$2,1),Prov_Auto!$D$3:$D1000, "&lt;="&amp;EOMONTH(DATE(H$1,H$2,1),0)))</f>
        <v/>
      </c>
      <c r="I283" s="48" t="str">
        <f>IF($D283="","", (SUMIFS(Transacoes!$D$3:$D1000,Transacoes!$C$3:$C1000,$D283,Transacoes!$B$3:$B1000,"C", Transacoes!$A$3:$A1000, "&lt;"&amp;EOMONTH(DATE(I$1,I$2,1),0))-SUMIFS(Transacoes!$D$3:$D1000,Transacoes!$C$3:$C1000,$D283,Transacoes!$B$3:$B1000,"V", Transacoes!$A$3:$A1000, "&lt;"&amp;EOMONTH(DATE(I$1,I$2,1),0)))*SUMIFS(Prov_Auto!$E$3:$E1000, Prov_Auto!$A$3:$A1000, $D283, Prov_Auto!$D$3:$D1000,"&gt;="&amp;DATE(I$1,I$2,1),Prov_Auto!$D$3:$D1000, "&lt;="&amp;EOMONTH(DATE(I$1,I$2,1),0)))</f>
        <v/>
      </c>
      <c r="J283" s="48" t="str">
        <f>IF($D283="","", (SUMIFS(Transacoes!$D$3:$D1000,Transacoes!$C$3:$C1000,$D283,Transacoes!$B$3:$B1000,"C", Transacoes!$A$3:$A1000, "&lt;"&amp;EOMONTH(DATE(J$1,J$2,1),0))-SUMIFS(Transacoes!$D$3:$D1000,Transacoes!$C$3:$C1000,$D283,Transacoes!$B$3:$B1000,"V", Transacoes!$A$3:$A1000, "&lt;"&amp;EOMONTH(DATE(J$1,J$2,1),0)))*SUMIFS(Prov_Auto!$E$3:$E1000, Prov_Auto!$A$3:$A1000, $D283, Prov_Auto!$D$3:$D1000,"&gt;="&amp;DATE(J$1,J$2,1),Prov_Auto!$D$3:$D1000, "&lt;="&amp;EOMONTH(DATE(J$1,J$2,1),0)))</f>
        <v/>
      </c>
      <c r="K283" s="48" t="str">
        <f>IF($D283="","", (SUMIFS(Transacoes!$D$3:$D1000,Transacoes!$C$3:$C1000,$D283,Transacoes!$B$3:$B1000,"C", Transacoes!$A$3:$A1000, "&lt;"&amp;EOMONTH(DATE(K$1,K$2,1),0))-SUMIFS(Transacoes!$D$3:$D1000,Transacoes!$C$3:$C1000,$D283,Transacoes!$B$3:$B1000,"V", Transacoes!$A$3:$A1000, "&lt;"&amp;EOMONTH(DATE(K$1,K$2,1),0)))*SUMIFS(Prov_Auto!$E$3:$E1000, Prov_Auto!$A$3:$A1000, $D283, Prov_Auto!$D$3:$D1000,"&gt;="&amp;DATE(K$1,K$2,1),Prov_Auto!$D$3:$D1000, "&lt;="&amp;EOMONTH(DATE(K$1,K$2,1),0)))</f>
        <v/>
      </c>
      <c r="L283" s="48" t="str">
        <f>IF($D283="","", (SUMIFS(Transacoes!$D$3:$D1000,Transacoes!$C$3:$C1000,$D283,Transacoes!$B$3:$B1000,"C", Transacoes!$A$3:$A1000, "&lt;"&amp;EOMONTH(DATE(L$1,L$2,1),0))-SUMIFS(Transacoes!$D$3:$D1000,Transacoes!$C$3:$C1000,$D283,Transacoes!$B$3:$B1000,"V", Transacoes!$A$3:$A1000, "&lt;"&amp;EOMONTH(DATE(L$1,L$2,1),0)))*SUMIFS(Prov_Auto!$E$3:$E1000, Prov_Auto!$A$3:$A1000, $D283, Prov_Auto!$D$3:$D1000,"&gt;="&amp;DATE(L$1,L$2,1),Prov_Auto!$D$3:$D1000, "&lt;="&amp;EOMONTH(DATE(L$1,L$2,1),0)))</f>
        <v/>
      </c>
      <c r="M283" s="48" t="str">
        <f>IF($D283="","", (SUMIFS(Transacoes!$D$3:$D1000,Transacoes!$C$3:$C1000,$D283,Transacoes!$B$3:$B1000,"C", Transacoes!$A$3:$A1000, "&lt;"&amp;EOMONTH(DATE(M$1,M$2,1),0))-SUMIFS(Transacoes!$D$3:$D1000,Transacoes!$C$3:$C1000,$D283,Transacoes!$B$3:$B1000,"V", Transacoes!$A$3:$A1000, "&lt;"&amp;EOMONTH(DATE(M$1,M$2,1),0)))*SUMIFS(Prov_Auto!$E$3:$E1000, Prov_Auto!$A$3:$A1000, $D283, Prov_Auto!$D$3:$D1000,"&gt;="&amp;DATE(M$1,M$2,1),Prov_Auto!$D$3:$D1000, "&lt;="&amp;EOMONTH(DATE(M$1,M$2,1),0)))</f>
        <v/>
      </c>
      <c r="N283" s="48" t="str">
        <f>IF($D283="","", (SUMIFS(Transacoes!$D$3:$D1000,Transacoes!$C$3:$C1000,$D283,Transacoes!$B$3:$B1000,"C", Transacoes!$A$3:$A1000, "&lt;"&amp;EOMONTH(DATE(N$1,N$2,1),0))-SUMIFS(Transacoes!$D$3:$D1000,Transacoes!$C$3:$C1000,$D283,Transacoes!$B$3:$B1000,"V", Transacoes!$A$3:$A1000, "&lt;"&amp;EOMONTH(DATE(N$1,N$2,1),0)))*SUMIFS(Prov_Auto!$E$3:$E1000, Prov_Auto!$A$3:$A1000, $D283, Prov_Auto!$D$3:$D1000,"&gt;="&amp;DATE(N$1,N$2,1),Prov_Auto!$D$3:$D1000, "&lt;="&amp;EOMONTH(DATE(N$1,N$2,1),0)))</f>
        <v/>
      </c>
      <c r="O283" s="48" t="str">
        <f>IF($D283="","", (SUMIFS(Transacoes!$D$3:$D1000,Transacoes!$C$3:$C1000,$D283,Transacoes!$B$3:$B1000,"C", Transacoes!$A$3:$A1000, "&lt;"&amp;EOMONTH(DATE(O$1,O$2,1),0))-SUMIFS(Transacoes!$D$3:$D1000,Transacoes!$C$3:$C1000,$D283,Transacoes!$B$3:$B1000,"V", Transacoes!$A$3:$A1000, "&lt;"&amp;EOMONTH(DATE(O$1,O$2,1),0)))*SUMIFS(Prov_Auto!$E$3:$E1000, Prov_Auto!$A$3:$A1000, $D283, Prov_Auto!$D$3:$D1000,"&gt;="&amp;DATE(O$1,O$2,1),Prov_Auto!$D$3:$D1000, "&lt;="&amp;EOMONTH(DATE(O$1,O$2,1),0)))</f>
        <v/>
      </c>
      <c r="P283" s="48" t="str">
        <f>IF($D283="","", (SUMIFS(Transacoes!$D$3:$D1000,Transacoes!$C$3:$C1000,$D283,Transacoes!$B$3:$B1000,"C", Transacoes!$A$3:$A1000, "&lt;"&amp;EOMONTH(DATE(P$1,P$2,1),0))-SUMIFS(Transacoes!$D$3:$D1000,Transacoes!$C$3:$C1000,$D283,Transacoes!$B$3:$B1000,"V", Transacoes!$A$3:$A1000, "&lt;"&amp;EOMONTH(DATE(P$1,P$2,1),0)))*SUMIFS(Prov_Auto!$E$3:$E1000, Prov_Auto!$A$3:$A1000, $D283, Prov_Auto!$D$3:$D1000,"&gt;="&amp;DATE(P$1,P$2,1),Prov_Auto!$D$3:$D1000, "&lt;="&amp;EOMONTH(DATE(P$1,P$2,1),0)))</f>
        <v/>
      </c>
      <c r="Q283" s="48" t="str">
        <f>IF($D283="","", (SUMIFS(Transacoes!$D$3:$D1000,Transacoes!$C$3:$C1000,$D283,Transacoes!$B$3:$B1000,"C", Transacoes!$A$3:$A1000, "&lt;"&amp;EOMONTH(DATE(Q$1,Q$2,1),0))-SUMIFS(Transacoes!$D$3:$D1000,Transacoes!$C$3:$C1000,$D283,Transacoes!$B$3:$B1000,"V", Transacoes!$A$3:$A1000, "&lt;"&amp;EOMONTH(DATE(Q$1,Q$2,1),0)))*SUMIFS(Prov_Auto!$E$3:$E1000, Prov_Auto!$A$3:$A1000, $D283, Prov_Auto!$D$3:$D1000,"&gt;="&amp;DATE(Q$1,Q$2,1),Prov_Auto!$D$3:$D1000, "&lt;="&amp;EOMONTH(DATE(Q$1,Q$2,1),0)))</f>
        <v/>
      </c>
      <c r="R283" s="47"/>
    </row>
    <row r="284">
      <c r="A284" s="47"/>
      <c r="B284" s="47"/>
      <c r="C284" s="47"/>
      <c r="D284" s="87"/>
      <c r="E284" s="48" t="str">
        <f>IF($D284="","", (SUMIFS(Transacoes!$D$3:$D1000,Transacoes!$C$3:$C1000,$D284,Transacoes!$B$3:$B1000,"C", Transacoes!$A$3:$A1000, "&lt;"&amp;EOMONTH(DATE(E$1,E$2,1),0))-SUMIFS(Transacoes!$D$3:$D1000,Transacoes!$C$3:$C1000,$D284,Transacoes!$B$3:$B1000,"V", Transacoes!$A$3:$A1000, "&lt;"&amp;EOMONTH(DATE(E$1,E$2,1),0)))*SUMIFS(Prov_Auto!$E$3:$E1000, Prov_Auto!$A$3:$A1000, $D284, Prov_Auto!$D$3:$D1000,"&gt;="&amp;DATE(E$1,E$2,1),Prov_Auto!$D$3:$D1000, "&lt;="&amp;EOMONTH(DATE(E$1,E$2,1),0)))</f>
        <v/>
      </c>
      <c r="F284" s="48" t="str">
        <f>IF($D284="","", (SUMIFS(Transacoes!$D$3:$D1000,Transacoes!$C$3:$C1000,$D284,Transacoes!$B$3:$B1000,"C", Transacoes!$A$3:$A1000, "&lt;"&amp;EOMONTH(DATE(F$1,F$2,1),0))-SUMIFS(Transacoes!$D$3:$D1000,Transacoes!$C$3:$C1000,$D284,Transacoes!$B$3:$B1000,"V", Transacoes!$A$3:$A1000, "&lt;"&amp;EOMONTH(DATE(F$1,F$2,1),0)))*SUMIFS(Prov_Auto!$E$3:$E1000, Prov_Auto!$A$3:$A1000, $D284, Prov_Auto!$D$3:$D1000,"&gt;="&amp;DATE(F$1,F$2,1),Prov_Auto!$D$3:$D1000, "&lt;="&amp;EOMONTH(DATE(F$1,F$2,1),0)))</f>
        <v/>
      </c>
      <c r="G284" s="48" t="str">
        <f>IF($D284="","", (SUMIFS(Transacoes!$D$3:$D1000,Transacoes!$C$3:$C1000,$D284,Transacoes!$B$3:$B1000,"C", Transacoes!$A$3:$A1000, "&lt;"&amp;EOMONTH(DATE(G$1,G$2,1),0))-SUMIFS(Transacoes!$D$3:$D1000,Transacoes!$C$3:$C1000,$D284,Transacoes!$B$3:$B1000,"V", Transacoes!$A$3:$A1000, "&lt;"&amp;EOMONTH(DATE(G$1,G$2,1),0)))*SUMIFS(Prov_Auto!$E$3:$E1000, Prov_Auto!$A$3:$A1000, $D284, Prov_Auto!$D$3:$D1000,"&gt;="&amp;DATE(G$1,G$2,1),Prov_Auto!$D$3:$D1000, "&lt;="&amp;EOMONTH(DATE(G$1,G$2,1),0)))</f>
        <v/>
      </c>
      <c r="H284" s="48" t="str">
        <f>IF($D284="","", (SUMIFS(Transacoes!$D$3:$D1000,Transacoes!$C$3:$C1000,$D284,Transacoes!$B$3:$B1000,"C", Transacoes!$A$3:$A1000, "&lt;"&amp;EOMONTH(DATE(H$1,H$2,1),0))-SUMIFS(Transacoes!$D$3:$D1000,Transacoes!$C$3:$C1000,$D284,Transacoes!$B$3:$B1000,"V", Transacoes!$A$3:$A1000, "&lt;"&amp;EOMONTH(DATE(H$1,H$2,1),0)))*SUMIFS(Prov_Auto!$E$3:$E1000, Prov_Auto!$A$3:$A1000, $D284, Prov_Auto!$D$3:$D1000,"&gt;="&amp;DATE(H$1,H$2,1),Prov_Auto!$D$3:$D1000, "&lt;="&amp;EOMONTH(DATE(H$1,H$2,1),0)))</f>
        <v/>
      </c>
      <c r="I284" s="48" t="str">
        <f>IF($D284="","", (SUMIFS(Transacoes!$D$3:$D1000,Transacoes!$C$3:$C1000,$D284,Transacoes!$B$3:$B1000,"C", Transacoes!$A$3:$A1000, "&lt;"&amp;EOMONTH(DATE(I$1,I$2,1),0))-SUMIFS(Transacoes!$D$3:$D1000,Transacoes!$C$3:$C1000,$D284,Transacoes!$B$3:$B1000,"V", Transacoes!$A$3:$A1000, "&lt;"&amp;EOMONTH(DATE(I$1,I$2,1),0)))*SUMIFS(Prov_Auto!$E$3:$E1000, Prov_Auto!$A$3:$A1000, $D284, Prov_Auto!$D$3:$D1000,"&gt;="&amp;DATE(I$1,I$2,1),Prov_Auto!$D$3:$D1000, "&lt;="&amp;EOMONTH(DATE(I$1,I$2,1),0)))</f>
        <v/>
      </c>
      <c r="J284" s="48" t="str">
        <f>IF($D284="","", (SUMIFS(Transacoes!$D$3:$D1000,Transacoes!$C$3:$C1000,$D284,Transacoes!$B$3:$B1000,"C", Transacoes!$A$3:$A1000, "&lt;"&amp;EOMONTH(DATE(J$1,J$2,1),0))-SUMIFS(Transacoes!$D$3:$D1000,Transacoes!$C$3:$C1000,$D284,Transacoes!$B$3:$B1000,"V", Transacoes!$A$3:$A1000, "&lt;"&amp;EOMONTH(DATE(J$1,J$2,1),0)))*SUMIFS(Prov_Auto!$E$3:$E1000, Prov_Auto!$A$3:$A1000, $D284, Prov_Auto!$D$3:$D1000,"&gt;="&amp;DATE(J$1,J$2,1),Prov_Auto!$D$3:$D1000, "&lt;="&amp;EOMONTH(DATE(J$1,J$2,1),0)))</f>
        <v/>
      </c>
      <c r="K284" s="48" t="str">
        <f>IF($D284="","", (SUMIFS(Transacoes!$D$3:$D1000,Transacoes!$C$3:$C1000,$D284,Transacoes!$B$3:$B1000,"C", Transacoes!$A$3:$A1000, "&lt;"&amp;EOMONTH(DATE(K$1,K$2,1),0))-SUMIFS(Transacoes!$D$3:$D1000,Transacoes!$C$3:$C1000,$D284,Transacoes!$B$3:$B1000,"V", Transacoes!$A$3:$A1000, "&lt;"&amp;EOMONTH(DATE(K$1,K$2,1),0)))*SUMIFS(Prov_Auto!$E$3:$E1000, Prov_Auto!$A$3:$A1000, $D284, Prov_Auto!$D$3:$D1000,"&gt;="&amp;DATE(K$1,K$2,1),Prov_Auto!$D$3:$D1000, "&lt;="&amp;EOMONTH(DATE(K$1,K$2,1),0)))</f>
        <v/>
      </c>
      <c r="L284" s="48" t="str">
        <f>IF($D284="","", (SUMIFS(Transacoes!$D$3:$D1000,Transacoes!$C$3:$C1000,$D284,Transacoes!$B$3:$B1000,"C", Transacoes!$A$3:$A1000, "&lt;"&amp;EOMONTH(DATE(L$1,L$2,1),0))-SUMIFS(Transacoes!$D$3:$D1000,Transacoes!$C$3:$C1000,$D284,Transacoes!$B$3:$B1000,"V", Transacoes!$A$3:$A1000, "&lt;"&amp;EOMONTH(DATE(L$1,L$2,1),0)))*SUMIFS(Prov_Auto!$E$3:$E1000, Prov_Auto!$A$3:$A1000, $D284, Prov_Auto!$D$3:$D1000,"&gt;="&amp;DATE(L$1,L$2,1),Prov_Auto!$D$3:$D1000, "&lt;="&amp;EOMONTH(DATE(L$1,L$2,1),0)))</f>
        <v/>
      </c>
      <c r="M284" s="48" t="str">
        <f>IF($D284="","", (SUMIFS(Transacoes!$D$3:$D1000,Transacoes!$C$3:$C1000,$D284,Transacoes!$B$3:$B1000,"C", Transacoes!$A$3:$A1000, "&lt;"&amp;EOMONTH(DATE(M$1,M$2,1),0))-SUMIFS(Transacoes!$D$3:$D1000,Transacoes!$C$3:$C1000,$D284,Transacoes!$B$3:$B1000,"V", Transacoes!$A$3:$A1000, "&lt;"&amp;EOMONTH(DATE(M$1,M$2,1),0)))*SUMIFS(Prov_Auto!$E$3:$E1000, Prov_Auto!$A$3:$A1000, $D284, Prov_Auto!$D$3:$D1000,"&gt;="&amp;DATE(M$1,M$2,1),Prov_Auto!$D$3:$D1000, "&lt;="&amp;EOMONTH(DATE(M$1,M$2,1),0)))</f>
        <v/>
      </c>
      <c r="N284" s="48" t="str">
        <f>IF($D284="","", (SUMIFS(Transacoes!$D$3:$D1000,Transacoes!$C$3:$C1000,$D284,Transacoes!$B$3:$B1000,"C", Transacoes!$A$3:$A1000, "&lt;"&amp;EOMONTH(DATE(N$1,N$2,1),0))-SUMIFS(Transacoes!$D$3:$D1000,Transacoes!$C$3:$C1000,$D284,Transacoes!$B$3:$B1000,"V", Transacoes!$A$3:$A1000, "&lt;"&amp;EOMONTH(DATE(N$1,N$2,1),0)))*SUMIFS(Prov_Auto!$E$3:$E1000, Prov_Auto!$A$3:$A1000, $D284, Prov_Auto!$D$3:$D1000,"&gt;="&amp;DATE(N$1,N$2,1),Prov_Auto!$D$3:$D1000, "&lt;="&amp;EOMONTH(DATE(N$1,N$2,1),0)))</f>
        <v/>
      </c>
      <c r="O284" s="48" t="str">
        <f>IF($D284="","", (SUMIFS(Transacoes!$D$3:$D1000,Transacoes!$C$3:$C1000,$D284,Transacoes!$B$3:$B1000,"C", Transacoes!$A$3:$A1000, "&lt;"&amp;EOMONTH(DATE(O$1,O$2,1),0))-SUMIFS(Transacoes!$D$3:$D1000,Transacoes!$C$3:$C1000,$D284,Transacoes!$B$3:$B1000,"V", Transacoes!$A$3:$A1000, "&lt;"&amp;EOMONTH(DATE(O$1,O$2,1),0)))*SUMIFS(Prov_Auto!$E$3:$E1000, Prov_Auto!$A$3:$A1000, $D284, Prov_Auto!$D$3:$D1000,"&gt;="&amp;DATE(O$1,O$2,1),Prov_Auto!$D$3:$D1000, "&lt;="&amp;EOMONTH(DATE(O$1,O$2,1),0)))</f>
        <v/>
      </c>
      <c r="P284" s="48" t="str">
        <f>IF($D284="","", (SUMIFS(Transacoes!$D$3:$D1000,Transacoes!$C$3:$C1000,$D284,Transacoes!$B$3:$B1000,"C", Transacoes!$A$3:$A1000, "&lt;"&amp;EOMONTH(DATE(P$1,P$2,1),0))-SUMIFS(Transacoes!$D$3:$D1000,Transacoes!$C$3:$C1000,$D284,Transacoes!$B$3:$B1000,"V", Transacoes!$A$3:$A1000, "&lt;"&amp;EOMONTH(DATE(P$1,P$2,1),0)))*SUMIFS(Prov_Auto!$E$3:$E1000, Prov_Auto!$A$3:$A1000, $D284, Prov_Auto!$D$3:$D1000,"&gt;="&amp;DATE(P$1,P$2,1),Prov_Auto!$D$3:$D1000, "&lt;="&amp;EOMONTH(DATE(P$1,P$2,1),0)))</f>
        <v/>
      </c>
      <c r="Q284" s="48" t="str">
        <f>IF($D284="","", (SUMIFS(Transacoes!$D$3:$D1000,Transacoes!$C$3:$C1000,$D284,Transacoes!$B$3:$B1000,"C", Transacoes!$A$3:$A1000, "&lt;"&amp;EOMONTH(DATE(Q$1,Q$2,1),0))-SUMIFS(Transacoes!$D$3:$D1000,Transacoes!$C$3:$C1000,$D284,Transacoes!$B$3:$B1000,"V", Transacoes!$A$3:$A1000, "&lt;"&amp;EOMONTH(DATE(Q$1,Q$2,1),0)))*SUMIFS(Prov_Auto!$E$3:$E1000, Prov_Auto!$A$3:$A1000, $D284, Prov_Auto!$D$3:$D1000,"&gt;="&amp;DATE(Q$1,Q$2,1),Prov_Auto!$D$3:$D1000, "&lt;="&amp;EOMONTH(DATE(Q$1,Q$2,1),0)))</f>
        <v/>
      </c>
      <c r="R284" s="47"/>
    </row>
    <row r="285">
      <c r="A285" s="47"/>
      <c r="B285" s="47"/>
      <c r="C285" s="47"/>
      <c r="D285" s="87"/>
      <c r="E285" s="48" t="str">
        <f>IF($D285="","", (SUMIFS(Transacoes!$D$3:$D1000,Transacoes!$C$3:$C1000,$D285,Transacoes!$B$3:$B1000,"C", Transacoes!$A$3:$A1000, "&lt;"&amp;EOMONTH(DATE(E$1,E$2,1),0))-SUMIFS(Transacoes!$D$3:$D1000,Transacoes!$C$3:$C1000,$D285,Transacoes!$B$3:$B1000,"V", Transacoes!$A$3:$A1000, "&lt;"&amp;EOMONTH(DATE(E$1,E$2,1),0)))*SUMIFS(Prov_Auto!$E$3:$E1000, Prov_Auto!$A$3:$A1000, $D285, Prov_Auto!$D$3:$D1000,"&gt;="&amp;DATE(E$1,E$2,1),Prov_Auto!$D$3:$D1000, "&lt;="&amp;EOMONTH(DATE(E$1,E$2,1),0)))</f>
        <v/>
      </c>
      <c r="F285" s="48" t="str">
        <f>IF($D285="","", (SUMIFS(Transacoes!$D$3:$D1000,Transacoes!$C$3:$C1000,$D285,Transacoes!$B$3:$B1000,"C", Transacoes!$A$3:$A1000, "&lt;"&amp;EOMONTH(DATE(F$1,F$2,1),0))-SUMIFS(Transacoes!$D$3:$D1000,Transacoes!$C$3:$C1000,$D285,Transacoes!$B$3:$B1000,"V", Transacoes!$A$3:$A1000, "&lt;"&amp;EOMONTH(DATE(F$1,F$2,1),0)))*SUMIFS(Prov_Auto!$E$3:$E1000, Prov_Auto!$A$3:$A1000, $D285, Prov_Auto!$D$3:$D1000,"&gt;="&amp;DATE(F$1,F$2,1),Prov_Auto!$D$3:$D1000, "&lt;="&amp;EOMONTH(DATE(F$1,F$2,1),0)))</f>
        <v/>
      </c>
      <c r="G285" s="48" t="str">
        <f>IF($D285="","", (SUMIFS(Transacoes!$D$3:$D1000,Transacoes!$C$3:$C1000,$D285,Transacoes!$B$3:$B1000,"C", Transacoes!$A$3:$A1000, "&lt;"&amp;EOMONTH(DATE(G$1,G$2,1),0))-SUMIFS(Transacoes!$D$3:$D1000,Transacoes!$C$3:$C1000,$D285,Transacoes!$B$3:$B1000,"V", Transacoes!$A$3:$A1000, "&lt;"&amp;EOMONTH(DATE(G$1,G$2,1),0)))*SUMIFS(Prov_Auto!$E$3:$E1000, Prov_Auto!$A$3:$A1000, $D285, Prov_Auto!$D$3:$D1000,"&gt;="&amp;DATE(G$1,G$2,1),Prov_Auto!$D$3:$D1000, "&lt;="&amp;EOMONTH(DATE(G$1,G$2,1),0)))</f>
        <v/>
      </c>
      <c r="H285" s="48" t="str">
        <f>IF($D285="","", (SUMIFS(Transacoes!$D$3:$D1000,Transacoes!$C$3:$C1000,$D285,Transacoes!$B$3:$B1000,"C", Transacoes!$A$3:$A1000, "&lt;"&amp;EOMONTH(DATE(H$1,H$2,1),0))-SUMIFS(Transacoes!$D$3:$D1000,Transacoes!$C$3:$C1000,$D285,Transacoes!$B$3:$B1000,"V", Transacoes!$A$3:$A1000, "&lt;"&amp;EOMONTH(DATE(H$1,H$2,1),0)))*SUMIFS(Prov_Auto!$E$3:$E1000, Prov_Auto!$A$3:$A1000, $D285, Prov_Auto!$D$3:$D1000,"&gt;="&amp;DATE(H$1,H$2,1),Prov_Auto!$D$3:$D1000, "&lt;="&amp;EOMONTH(DATE(H$1,H$2,1),0)))</f>
        <v/>
      </c>
      <c r="I285" s="48" t="str">
        <f>IF($D285="","", (SUMIFS(Transacoes!$D$3:$D1000,Transacoes!$C$3:$C1000,$D285,Transacoes!$B$3:$B1000,"C", Transacoes!$A$3:$A1000, "&lt;"&amp;EOMONTH(DATE(I$1,I$2,1),0))-SUMIFS(Transacoes!$D$3:$D1000,Transacoes!$C$3:$C1000,$D285,Transacoes!$B$3:$B1000,"V", Transacoes!$A$3:$A1000, "&lt;"&amp;EOMONTH(DATE(I$1,I$2,1),0)))*SUMIFS(Prov_Auto!$E$3:$E1000, Prov_Auto!$A$3:$A1000, $D285, Prov_Auto!$D$3:$D1000,"&gt;="&amp;DATE(I$1,I$2,1),Prov_Auto!$D$3:$D1000, "&lt;="&amp;EOMONTH(DATE(I$1,I$2,1),0)))</f>
        <v/>
      </c>
      <c r="J285" s="48" t="str">
        <f>IF($D285="","", (SUMIFS(Transacoes!$D$3:$D1000,Transacoes!$C$3:$C1000,$D285,Transacoes!$B$3:$B1000,"C", Transacoes!$A$3:$A1000, "&lt;"&amp;EOMONTH(DATE(J$1,J$2,1),0))-SUMIFS(Transacoes!$D$3:$D1000,Transacoes!$C$3:$C1000,$D285,Transacoes!$B$3:$B1000,"V", Transacoes!$A$3:$A1000, "&lt;"&amp;EOMONTH(DATE(J$1,J$2,1),0)))*SUMIFS(Prov_Auto!$E$3:$E1000, Prov_Auto!$A$3:$A1000, $D285, Prov_Auto!$D$3:$D1000,"&gt;="&amp;DATE(J$1,J$2,1),Prov_Auto!$D$3:$D1000, "&lt;="&amp;EOMONTH(DATE(J$1,J$2,1),0)))</f>
        <v/>
      </c>
      <c r="K285" s="48" t="str">
        <f>IF($D285="","", (SUMIFS(Transacoes!$D$3:$D1000,Transacoes!$C$3:$C1000,$D285,Transacoes!$B$3:$B1000,"C", Transacoes!$A$3:$A1000, "&lt;"&amp;EOMONTH(DATE(K$1,K$2,1),0))-SUMIFS(Transacoes!$D$3:$D1000,Transacoes!$C$3:$C1000,$D285,Transacoes!$B$3:$B1000,"V", Transacoes!$A$3:$A1000, "&lt;"&amp;EOMONTH(DATE(K$1,K$2,1),0)))*SUMIFS(Prov_Auto!$E$3:$E1000, Prov_Auto!$A$3:$A1000, $D285, Prov_Auto!$D$3:$D1000,"&gt;="&amp;DATE(K$1,K$2,1),Prov_Auto!$D$3:$D1000, "&lt;="&amp;EOMONTH(DATE(K$1,K$2,1),0)))</f>
        <v/>
      </c>
      <c r="L285" s="48" t="str">
        <f>IF($D285="","", (SUMIFS(Transacoes!$D$3:$D1000,Transacoes!$C$3:$C1000,$D285,Transacoes!$B$3:$B1000,"C", Transacoes!$A$3:$A1000, "&lt;"&amp;EOMONTH(DATE(L$1,L$2,1),0))-SUMIFS(Transacoes!$D$3:$D1000,Transacoes!$C$3:$C1000,$D285,Transacoes!$B$3:$B1000,"V", Transacoes!$A$3:$A1000, "&lt;"&amp;EOMONTH(DATE(L$1,L$2,1),0)))*SUMIFS(Prov_Auto!$E$3:$E1000, Prov_Auto!$A$3:$A1000, $D285, Prov_Auto!$D$3:$D1000,"&gt;="&amp;DATE(L$1,L$2,1),Prov_Auto!$D$3:$D1000, "&lt;="&amp;EOMONTH(DATE(L$1,L$2,1),0)))</f>
        <v/>
      </c>
      <c r="M285" s="48" t="str">
        <f>IF($D285="","", (SUMIFS(Transacoes!$D$3:$D1000,Transacoes!$C$3:$C1000,$D285,Transacoes!$B$3:$B1000,"C", Transacoes!$A$3:$A1000, "&lt;"&amp;EOMONTH(DATE(M$1,M$2,1),0))-SUMIFS(Transacoes!$D$3:$D1000,Transacoes!$C$3:$C1000,$D285,Transacoes!$B$3:$B1000,"V", Transacoes!$A$3:$A1000, "&lt;"&amp;EOMONTH(DATE(M$1,M$2,1),0)))*SUMIFS(Prov_Auto!$E$3:$E1000, Prov_Auto!$A$3:$A1000, $D285, Prov_Auto!$D$3:$D1000,"&gt;="&amp;DATE(M$1,M$2,1),Prov_Auto!$D$3:$D1000, "&lt;="&amp;EOMONTH(DATE(M$1,M$2,1),0)))</f>
        <v/>
      </c>
      <c r="N285" s="48" t="str">
        <f>IF($D285="","", (SUMIFS(Transacoes!$D$3:$D1000,Transacoes!$C$3:$C1000,$D285,Transacoes!$B$3:$B1000,"C", Transacoes!$A$3:$A1000, "&lt;"&amp;EOMONTH(DATE(N$1,N$2,1),0))-SUMIFS(Transacoes!$D$3:$D1000,Transacoes!$C$3:$C1000,$D285,Transacoes!$B$3:$B1000,"V", Transacoes!$A$3:$A1000, "&lt;"&amp;EOMONTH(DATE(N$1,N$2,1),0)))*SUMIFS(Prov_Auto!$E$3:$E1000, Prov_Auto!$A$3:$A1000, $D285, Prov_Auto!$D$3:$D1000,"&gt;="&amp;DATE(N$1,N$2,1),Prov_Auto!$D$3:$D1000, "&lt;="&amp;EOMONTH(DATE(N$1,N$2,1),0)))</f>
        <v/>
      </c>
      <c r="O285" s="48" t="str">
        <f>IF($D285="","", (SUMIFS(Transacoes!$D$3:$D1000,Transacoes!$C$3:$C1000,$D285,Transacoes!$B$3:$B1000,"C", Transacoes!$A$3:$A1000, "&lt;"&amp;EOMONTH(DATE(O$1,O$2,1),0))-SUMIFS(Transacoes!$D$3:$D1000,Transacoes!$C$3:$C1000,$D285,Transacoes!$B$3:$B1000,"V", Transacoes!$A$3:$A1000, "&lt;"&amp;EOMONTH(DATE(O$1,O$2,1),0)))*SUMIFS(Prov_Auto!$E$3:$E1000, Prov_Auto!$A$3:$A1000, $D285, Prov_Auto!$D$3:$D1000,"&gt;="&amp;DATE(O$1,O$2,1),Prov_Auto!$D$3:$D1000, "&lt;="&amp;EOMONTH(DATE(O$1,O$2,1),0)))</f>
        <v/>
      </c>
      <c r="P285" s="48" t="str">
        <f>IF($D285="","", (SUMIFS(Transacoes!$D$3:$D1000,Transacoes!$C$3:$C1000,$D285,Transacoes!$B$3:$B1000,"C", Transacoes!$A$3:$A1000, "&lt;"&amp;EOMONTH(DATE(P$1,P$2,1),0))-SUMIFS(Transacoes!$D$3:$D1000,Transacoes!$C$3:$C1000,$D285,Transacoes!$B$3:$B1000,"V", Transacoes!$A$3:$A1000, "&lt;"&amp;EOMONTH(DATE(P$1,P$2,1),0)))*SUMIFS(Prov_Auto!$E$3:$E1000, Prov_Auto!$A$3:$A1000, $D285, Prov_Auto!$D$3:$D1000,"&gt;="&amp;DATE(P$1,P$2,1),Prov_Auto!$D$3:$D1000, "&lt;="&amp;EOMONTH(DATE(P$1,P$2,1),0)))</f>
        <v/>
      </c>
      <c r="Q285" s="48" t="str">
        <f>IF($D285="","", (SUMIFS(Transacoes!$D$3:$D1000,Transacoes!$C$3:$C1000,$D285,Transacoes!$B$3:$B1000,"C", Transacoes!$A$3:$A1000, "&lt;"&amp;EOMONTH(DATE(Q$1,Q$2,1),0))-SUMIFS(Transacoes!$D$3:$D1000,Transacoes!$C$3:$C1000,$D285,Transacoes!$B$3:$B1000,"V", Transacoes!$A$3:$A1000, "&lt;"&amp;EOMONTH(DATE(Q$1,Q$2,1),0)))*SUMIFS(Prov_Auto!$E$3:$E1000, Prov_Auto!$A$3:$A1000, $D285, Prov_Auto!$D$3:$D1000,"&gt;="&amp;DATE(Q$1,Q$2,1),Prov_Auto!$D$3:$D1000, "&lt;="&amp;EOMONTH(DATE(Q$1,Q$2,1),0)))</f>
        <v/>
      </c>
      <c r="R285" s="47"/>
    </row>
    <row r="286">
      <c r="A286" s="47"/>
      <c r="B286" s="47"/>
      <c r="C286" s="47"/>
      <c r="D286" s="87"/>
      <c r="E286" s="48" t="str">
        <f>IF($D286="","", (SUMIFS(Transacoes!$D$3:$D1000,Transacoes!$C$3:$C1000,$D286,Transacoes!$B$3:$B1000,"C", Transacoes!$A$3:$A1000, "&lt;"&amp;EOMONTH(DATE(E$1,E$2,1),0))-SUMIFS(Transacoes!$D$3:$D1000,Transacoes!$C$3:$C1000,$D286,Transacoes!$B$3:$B1000,"V", Transacoes!$A$3:$A1000, "&lt;"&amp;EOMONTH(DATE(E$1,E$2,1),0)))*SUMIFS(Prov_Auto!$E$3:$E1000, Prov_Auto!$A$3:$A1000, $D286, Prov_Auto!$D$3:$D1000,"&gt;="&amp;DATE(E$1,E$2,1),Prov_Auto!$D$3:$D1000, "&lt;="&amp;EOMONTH(DATE(E$1,E$2,1),0)))</f>
        <v/>
      </c>
      <c r="F286" s="48" t="str">
        <f>IF($D286="","", (SUMIFS(Transacoes!$D$3:$D1000,Transacoes!$C$3:$C1000,$D286,Transacoes!$B$3:$B1000,"C", Transacoes!$A$3:$A1000, "&lt;"&amp;EOMONTH(DATE(F$1,F$2,1),0))-SUMIFS(Transacoes!$D$3:$D1000,Transacoes!$C$3:$C1000,$D286,Transacoes!$B$3:$B1000,"V", Transacoes!$A$3:$A1000, "&lt;"&amp;EOMONTH(DATE(F$1,F$2,1),0)))*SUMIFS(Prov_Auto!$E$3:$E1000, Prov_Auto!$A$3:$A1000, $D286, Prov_Auto!$D$3:$D1000,"&gt;="&amp;DATE(F$1,F$2,1),Prov_Auto!$D$3:$D1000, "&lt;="&amp;EOMONTH(DATE(F$1,F$2,1),0)))</f>
        <v/>
      </c>
      <c r="G286" s="48" t="str">
        <f>IF($D286="","", (SUMIFS(Transacoes!$D$3:$D1000,Transacoes!$C$3:$C1000,$D286,Transacoes!$B$3:$B1000,"C", Transacoes!$A$3:$A1000, "&lt;"&amp;EOMONTH(DATE(G$1,G$2,1),0))-SUMIFS(Transacoes!$D$3:$D1000,Transacoes!$C$3:$C1000,$D286,Transacoes!$B$3:$B1000,"V", Transacoes!$A$3:$A1000, "&lt;"&amp;EOMONTH(DATE(G$1,G$2,1),0)))*SUMIFS(Prov_Auto!$E$3:$E1000, Prov_Auto!$A$3:$A1000, $D286, Prov_Auto!$D$3:$D1000,"&gt;="&amp;DATE(G$1,G$2,1),Prov_Auto!$D$3:$D1000, "&lt;="&amp;EOMONTH(DATE(G$1,G$2,1),0)))</f>
        <v/>
      </c>
      <c r="H286" s="48" t="str">
        <f>IF($D286="","", (SUMIFS(Transacoes!$D$3:$D1000,Transacoes!$C$3:$C1000,$D286,Transacoes!$B$3:$B1000,"C", Transacoes!$A$3:$A1000, "&lt;"&amp;EOMONTH(DATE(H$1,H$2,1),0))-SUMIFS(Transacoes!$D$3:$D1000,Transacoes!$C$3:$C1000,$D286,Transacoes!$B$3:$B1000,"V", Transacoes!$A$3:$A1000, "&lt;"&amp;EOMONTH(DATE(H$1,H$2,1),0)))*SUMIFS(Prov_Auto!$E$3:$E1000, Prov_Auto!$A$3:$A1000, $D286, Prov_Auto!$D$3:$D1000,"&gt;="&amp;DATE(H$1,H$2,1),Prov_Auto!$D$3:$D1000, "&lt;="&amp;EOMONTH(DATE(H$1,H$2,1),0)))</f>
        <v/>
      </c>
      <c r="I286" s="48" t="str">
        <f>IF($D286="","", (SUMIFS(Transacoes!$D$3:$D1000,Transacoes!$C$3:$C1000,$D286,Transacoes!$B$3:$B1000,"C", Transacoes!$A$3:$A1000, "&lt;"&amp;EOMONTH(DATE(I$1,I$2,1),0))-SUMIFS(Transacoes!$D$3:$D1000,Transacoes!$C$3:$C1000,$D286,Transacoes!$B$3:$B1000,"V", Transacoes!$A$3:$A1000, "&lt;"&amp;EOMONTH(DATE(I$1,I$2,1),0)))*SUMIFS(Prov_Auto!$E$3:$E1000, Prov_Auto!$A$3:$A1000, $D286, Prov_Auto!$D$3:$D1000,"&gt;="&amp;DATE(I$1,I$2,1),Prov_Auto!$D$3:$D1000, "&lt;="&amp;EOMONTH(DATE(I$1,I$2,1),0)))</f>
        <v/>
      </c>
      <c r="J286" s="48" t="str">
        <f>IF($D286="","", (SUMIFS(Transacoes!$D$3:$D1000,Transacoes!$C$3:$C1000,$D286,Transacoes!$B$3:$B1000,"C", Transacoes!$A$3:$A1000, "&lt;"&amp;EOMONTH(DATE(J$1,J$2,1),0))-SUMIFS(Transacoes!$D$3:$D1000,Transacoes!$C$3:$C1000,$D286,Transacoes!$B$3:$B1000,"V", Transacoes!$A$3:$A1000, "&lt;"&amp;EOMONTH(DATE(J$1,J$2,1),0)))*SUMIFS(Prov_Auto!$E$3:$E1000, Prov_Auto!$A$3:$A1000, $D286, Prov_Auto!$D$3:$D1000,"&gt;="&amp;DATE(J$1,J$2,1),Prov_Auto!$D$3:$D1000, "&lt;="&amp;EOMONTH(DATE(J$1,J$2,1),0)))</f>
        <v/>
      </c>
      <c r="K286" s="48" t="str">
        <f>IF($D286="","", (SUMIFS(Transacoes!$D$3:$D1000,Transacoes!$C$3:$C1000,$D286,Transacoes!$B$3:$B1000,"C", Transacoes!$A$3:$A1000, "&lt;"&amp;EOMONTH(DATE(K$1,K$2,1),0))-SUMIFS(Transacoes!$D$3:$D1000,Transacoes!$C$3:$C1000,$D286,Transacoes!$B$3:$B1000,"V", Transacoes!$A$3:$A1000, "&lt;"&amp;EOMONTH(DATE(K$1,K$2,1),0)))*SUMIFS(Prov_Auto!$E$3:$E1000, Prov_Auto!$A$3:$A1000, $D286, Prov_Auto!$D$3:$D1000,"&gt;="&amp;DATE(K$1,K$2,1),Prov_Auto!$D$3:$D1000, "&lt;="&amp;EOMONTH(DATE(K$1,K$2,1),0)))</f>
        <v/>
      </c>
      <c r="L286" s="48" t="str">
        <f>IF($D286="","", (SUMIFS(Transacoes!$D$3:$D1000,Transacoes!$C$3:$C1000,$D286,Transacoes!$B$3:$B1000,"C", Transacoes!$A$3:$A1000, "&lt;"&amp;EOMONTH(DATE(L$1,L$2,1),0))-SUMIFS(Transacoes!$D$3:$D1000,Transacoes!$C$3:$C1000,$D286,Transacoes!$B$3:$B1000,"V", Transacoes!$A$3:$A1000, "&lt;"&amp;EOMONTH(DATE(L$1,L$2,1),0)))*SUMIFS(Prov_Auto!$E$3:$E1000, Prov_Auto!$A$3:$A1000, $D286, Prov_Auto!$D$3:$D1000,"&gt;="&amp;DATE(L$1,L$2,1),Prov_Auto!$D$3:$D1000, "&lt;="&amp;EOMONTH(DATE(L$1,L$2,1),0)))</f>
        <v/>
      </c>
      <c r="M286" s="48" t="str">
        <f>IF($D286="","", (SUMIFS(Transacoes!$D$3:$D1000,Transacoes!$C$3:$C1000,$D286,Transacoes!$B$3:$B1000,"C", Transacoes!$A$3:$A1000, "&lt;"&amp;EOMONTH(DATE(M$1,M$2,1),0))-SUMIFS(Transacoes!$D$3:$D1000,Transacoes!$C$3:$C1000,$D286,Transacoes!$B$3:$B1000,"V", Transacoes!$A$3:$A1000, "&lt;"&amp;EOMONTH(DATE(M$1,M$2,1),0)))*SUMIFS(Prov_Auto!$E$3:$E1000, Prov_Auto!$A$3:$A1000, $D286, Prov_Auto!$D$3:$D1000,"&gt;="&amp;DATE(M$1,M$2,1),Prov_Auto!$D$3:$D1000, "&lt;="&amp;EOMONTH(DATE(M$1,M$2,1),0)))</f>
        <v/>
      </c>
      <c r="N286" s="48" t="str">
        <f>IF($D286="","", (SUMIFS(Transacoes!$D$3:$D1000,Transacoes!$C$3:$C1000,$D286,Transacoes!$B$3:$B1000,"C", Transacoes!$A$3:$A1000, "&lt;"&amp;EOMONTH(DATE(N$1,N$2,1),0))-SUMIFS(Transacoes!$D$3:$D1000,Transacoes!$C$3:$C1000,$D286,Transacoes!$B$3:$B1000,"V", Transacoes!$A$3:$A1000, "&lt;"&amp;EOMONTH(DATE(N$1,N$2,1),0)))*SUMIFS(Prov_Auto!$E$3:$E1000, Prov_Auto!$A$3:$A1000, $D286, Prov_Auto!$D$3:$D1000,"&gt;="&amp;DATE(N$1,N$2,1),Prov_Auto!$D$3:$D1000, "&lt;="&amp;EOMONTH(DATE(N$1,N$2,1),0)))</f>
        <v/>
      </c>
      <c r="O286" s="48" t="str">
        <f>IF($D286="","", (SUMIFS(Transacoes!$D$3:$D1000,Transacoes!$C$3:$C1000,$D286,Transacoes!$B$3:$B1000,"C", Transacoes!$A$3:$A1000, "&lt;"&amp;EOMONTH(DATE(O$1,O$2,1),0))-SUMIFS(Transacoes!$D$3:$D1000,Transacoes!$C$3:$C1000,$D286,Transacoes!$B$3:$B1000,"V", Transacoes!$A$3:$A1000, "&lt;"&amp;EOMONTH(DATE(O$1,O$2,1),0)))*SUMIFS(Prov_Auto!$E$3:$E1000, Prov_Auto!$A$3:$A1000, $D286, Prov_Auto!$D$3:$D1000,"&gt;="&amp;DATE(O$1,O$2,1),Prov_Auto!$D$3:$D1000, "&lt;="&amp;EOMONTH(DATE(O$1,O$2,1),0)))</f>
        <v/>
      </c>
      <c r="P286" s="48" t="str">
        <f>IF($D286="","", (SUMIFS(Transacoes!$D$3:$D1000,Transacoes!$C$3:$C1000,$D286,Transacoes!$B$3:$B1000,"C", Transacoes!$A$3:$A1000, "&lt;"&amp;EOMONTH(DATE(P$1,P$2,1),0))-SUMIFS(Transacoes!$D$3:$D1000,Transacoes!$C$3:$C1000,$D286,Transacoes!$B$3:$B1000,"V", Transacoes!$A$3:$A1000, "&lt;"&amp;EOMONTH(DATE(P$1,P$2,1),0)))*SUMIFS(Prov_Auto!$E$3:$E1000, Prov_Auto!$A$3:$A1000, $D286, Prov_Auto!$D$3:$D1000,"&gt;="&amp;DATE(P$1,P$2,1),Prov_Auto!$D$3:$D1000, "&lt;="&amp;EOMONTH(DATE(P$1,P$2,1),0)))</f>
        <v/>
      </c>
      <c r="Q286" s="48" t="str">
        <f>IF($D286="","", (SUMIFS(Transacoes!$D$3:$D1000,Transacoes!$C$3:$C1000,$D286,Transacoes!$B$3:$B1000,"C", Transacoes!$A$3:$A1000, "&lt;"&amp;EOMONTH(DATE(Q$1,Q$2,1),0))-SUMIFS(Transacoes!$D$3:$D1000,Transacoes!$C$3:$C1000,$D286,Transacoes!$B$3:$B1000,"V", Transacoes!$A$3:$A1000, "&lt;"&amp;EOMONTH(DATE(Q$1,Q$2,1),0)))*SUMIFS(Prov_Auto!$E$3:$E1000, Prov_Auto!$A$3:$A1000, $D286, Prov_Auto!$D$3:$D1000,"&gt;="&amp;DATE(Q$1,Q$2,1),Prov_Auto!$D$3:$D1000, "&lt;="&amp;EOMONTH(DATE(Q$1,Q$2,1),0)))</f>
        <v/>
      </c>
      <c r="R286" s="47"/>
    </row>
    <row r="287">
      <c r="A287" s="47"/>
      <c r="B287" s="47"/>
      <c r="C287" s="47"/>
      <c r="D287" s="87"/>
      <c r="E287" s="48" t="str">
        <f>IF($D287="","", (SUMIFS(Transacoes!$D$3:$D1000,Transacoes!$C$3:$C1000,$D287,Transacoes!$B$3:$B1000,"C", Transacoes!$A$3:$A1000, "&lt;"&amp;EOMONTH(DATE(E$1,E$2,1),0))-SUMIFS(Transacoes!$D$3:$D1000,Transacoes!$C$3:$C1000,$D287,Transacoes!$B$3:$B1000,"V", Transacoes!$A$3:$A1000, "&lt;"&amp;EOMONTH(DATE(E$1,E$2,1),0)))*SUMIFS(Prov_Auto!$E$3:$E1000, Prov_Auto!$A$3:$A1000, $D287, Prov_Auto!$D$3:$D1000,"&gt;="&amp;DATE(E$1,E$2,1),Prov_Auto!$D$3:$D1000, "&lt;="&amp;EOMONTH(DATE(E$1,E$2,1),0)))</f>
        <v/>
      </c>
      <c r="F287" s="48" t="str">
        <f>IF($D287="","", (SUMIFS(Transacoes!$D$3:$D1000,Transacoes!$C$3:$C1000,$D287,Transacoes!$B$3:$B1000,"C", Transacoes!$A$3:$A1000, "&lt;"&amp;EOMONTH(DATE(F$1,F$2,1),0))-SUMIFS(Transacoes!$D$3:$D1000,Transacoes!$C$3:$C1000,$D287,Transacoes!$B$3:$B1000,"V", Transacoes!$A$3:$A1000, "&lt;"&amp;EOMONTH(DATE(F$1,F$2,1),0)))*SUMIFS(Prov_Auto!$E$3:$E1000, Prov_Auto!$A$3:$A1000, $D287, Prov_Auto!$D$3:$D1000,"&gt;="&amp;DATE(F$1,F$2,1),Prov_Auto!$D$3:$D1000, "&lt;="&amp;EOMONTH(DATE(F$1,F$2,1),0)))</f>
        <v/>
      </c>
      <c r="G287" s="48" t="str">
        <f>IF($D287="","", (SUMIFS(Transacoes!$D$3:$D1000,Transacoes!$C$3:$C1000,$D287,Transacoes!$B$3:$B1000,"C", Transacoes!$A$3:$A1000, "&lt;"&amp;EOMONTH(DATE(G$1,G$2,1),0))-SUMIFS(Transacoes!$D$3:$D1000,Transacoes!$C$3:$C1000,$D287,Transacoes!$B$3:$B1000,"V", Transacoes!$A$3:$A1000, "&lt;"&amp;EOMONTH(DATE(G$1,G$2,1),0)))*SUMIFS(Prov_Auto!$E$3:$E1000, Prov_Auto!$A$3:$A1000, $D287, Prov_Auto!$D$3:$D1000,"&gt;="&amp;DATE(G$1,G$2,1),Prov_Auto!$D$3:$D1000, "&lt;="&amp;EOMONTH(DATE(G$1,G$2,1),0)))</f>
        <v/>
      </c>
      <c r="H287" s="48" t="str">
        <f>IF($D287="","", (SUMIFS(Transacoes!$D$3:$D1000,Transacoes!$C$3:$C1000,$D287,Transacoes!$B$3:$B1000,"C", Transacoes!$A$3:$A1000, "&lt;"&amp;EOMONTH(DATE(H$1,H$2,1),0))-SUMIFS(Transacoes!$D$3:$D1000,Transacoes!$C$3:$C1000,$D287,Transacoes!$B$3:$B1000,"V", Transacoes!$A$3:$A1000, "&lt;"&amp;EOMONTH(DATE(H$1,H$2,1),0)))*SUMIFS(Prov_Auto!$E$3:$E1000, Prov_Auto!$A$3:$A1000, $D287, Prov_Auto!$D$3:$D1000,"&gt;="&amp;DATE(H$1,H$2,1),Prov_Auto!$D$3:$D1000, "&lt;="&amp;EOMONTH(DATE(H$1,H$2,1),0)))</f>
        <v/>
      </c>
      <c r="I287" s="48" t="str">
        <f>IF($D287="","", (SUMIFS(Transacoes!$D$3:$D1000,Transacoes!$C$3:$C1000,$D287,Transacoes!$B$3:$B1000,"C", Transacoes!$A$3:$A1000, "&lt;"&amp;EOMONTH(DATE(I$1,I$2,1),0))-SUMIFS(Transacoes!$D$3:$D1000,Transacoes!$C$3:$C1000,$D287,Transacoes!$B$3:$B1000,"V", Transacoes!$A$3:$A1000, "&lt;"&amp;EOMONTH(DATE(I$1,I$2,1),0)))*SUMIFS(Prov_Auto!$E$3:$E1000, Prov_Auto!$A$3:$A1000, $D287, Prov_Auto!$D$3:$D1000,"&gt;="&amp;DATE(I$1,I$2,1),Prov_Auto!$D$3:$D1000, "&lt;="&amp;EOMONTH(DATE(I$1,I$2,1),0)))</f>
        <v/>
      </c>
      <c r="J287" s="48" t="str">
        <f>IF($D287="","", (SUMIFS(Transacoes!$D$3:$D1000,Transacoes!$C$3:$C1000,$D287,Transacoes!$B$3:$B1000,"C", Transacoes!$A$3:$A1000, "&lt;"&amp;EOMONTH(DATE(J$1,J$2,1),0))-SUMIFS(Transacoes!$D$3:$D1000,Transacoes!$C$3:$C1000,$D287,Transacoes!$B$3:$B1000,"V", Transacoes!$A$3:$A1000, "&lt;"&amp;EOMONTH(DATE(J$1,J$2,1),0)))*SUMIFS(Prov_Auto!$E$3:$E1000, Prov_Auto!$A$3:$A1000, $D287, Prov_Auto!$D$3:$D1000,"&gt;="&amp;DATE(J$1,J$2,1),Prov_Auto!$D$3:$D1000, "&lt;="&amp;EOMONTH(DATE(J$1,J$2,1),0)))</f>
        <v/>
      </c>
      <c r="K287" s="48" t="str">
        <f>IF($D287="","", (SUMIFS(Transacoes!$D$3:$D1000,Transacoes!$C$3:$C1000,$D287,Transacoes!$B$3:$B1000,"C", Transacoes!$A$3:$A1000, "&lt;"&amp;EOMONTH(DATE(K$1,K$2,1),0))-SUMIFS(Transacoes!$D$3:$D1000,Transacoes!$C$3:$C1000,$D287,Transacoes!$B$3:$B1000,"V", Transacoes!$A$3:$A1000, "&lt;"&amp;EOMONTH(DATE(K$1,K$2,1),0)))*SUMIFS(Prov_Auto!$E$3:$E1000, Prov_Auto!$A$3:$A1000, $D287, Prov_Auto!$D$3:$D1000,"&gt;="&amp;DATE(K$1,K$2,1),Prov_Auto!$D$3:$D1000, "&lt;="&amp;EOMONTH(DATE(K$1,K$2,1),0)))</f>
        <v/>
      </c>
      <c r="L287" s="48" t="str">
        <f>IF($D287="","", (SUMIFS(Transacoes!$D$3:$D1000,Transacoes!$C$3:$C1000,$D287,Transacoes!$B$3:$B1000,"C", Transacoes!$A$3:$A1000, "&lt;"&amp;EOMONTH(DATE(L$1,L$2,1),0))-SUMIFS(Transacoes!$D$3:$D1000,Transacoes!$C$3:$C1000,$D287,Transacoes!$B$3:$B1000,"V", Transacoes!$A$3:$A1000, "&lt;"&amp;EOMONTH(DATE(L$1,L$2,1),0)))*SUMIFS(Prov_Auto!$E$3:$E1000, Prov_Auto!$A$3:$A1000, $D287, Prov_Auto!$D$3:$D1000,"&gt;="&amp;DATE(L$1,L$2,1),Prov_Auto!$D$3:$D1000, "&lt;="&amp;EOMONTH(DATE(L$1,L$2,1),0)))</f>
        <v/>
      </c>
      <c r="M287" s="48" t="str">
        <f>IF($D287="","", (SUMIFS(Transacoes!$D$3:$D1000,Transacoes!$C$3:$C1000,$D287,Transacoes!$B$3:$B1000,"C", Transacoes!$A$3:$A1000, "&lt;"&amp;EOMONTH(DATE(M$1,M$2,1),0))-SUMIFS(Transacoes!$D$3:$D1000,Transacoes!$C$3:$C1000,$D287,Transacoes!$B$3:$B1000,"V", Transacoes!$A$3:$A1000, "&lt;"&amp;EOMONTH(DATE(M$1,M$2,1),0)))*SUMIFS(Prov_Auto!$E$3:$E1000, Prov_Auto!$A$3:$A1000, $D287, Prov_Auto!$D$3:$D1000,"&gt;="&amp;DATE(M$1,M$2,1),Prov_Auto!$D$3:$D1000, "&lt;="&amp;EOMONTH(DATE(M$1,M$2,1),0)))</f>
        <v/>
      </c>
      <c r="N287" s="48" t="str">
        <f>IF($D287="","", (SUMIFS(Transacoes!$D$3:$D1000,Transacoes!$C$3:$C1000,$D287,Transacoes!$B$3:$B1000,"C", Transacoes!$A$3:$A1000, "&lt;"&amp;EOMONTH(DATE(N$1,N$2,1),0))-SUMIFS(Transacoes!$D$3:$D1000,Transacoes!$C$3:$C1000,$D287,Transacoes!$B$3:$B1000,"V", Transacoes!$A$3:$A1000, "&lt;"&amp;EOMONTH(DATE(N$1,N$2,1),0)))*SUMIFS(Prov_Auto!$E$3:$E1000, Prov_Auto!$A$3:$A1000, $D287, Prov_Auto!$D$3:$D1000,"&gt;="&amp;DATE(N$1,N$2,1),Prov_Auto!$D$3:$D1000, "&lt;="&amp;EOMONTH(DATE(N$1,N$2,1),0)))</f>
        <v/>
      </c>
      <c r="O287" s="48" t="str">
        <f>IF($D287="","", (SUMIFS(Transacoes!$D$3:$D1000,Transacoes!$C$3:$C1000,$D287,Transacoes!$B$3:$B1000,"C", Transacoes!$A$3:$A1000, "&lt;"&amp;EOMONTH(DATE(O$1,O$2,1),0))-SUMIFS(Transacoes!$D$3:$D1000,Transacoes!$C$3:$C1000,$D287,Transacoes!$B$3:$B1000,"V", Transacoes!$A$3:$A1000, "&lt;"&amp;EOMONTH(DATE(O$1,O$2,1),0)))*SUMIFS(Prov_Auto!$E$3:$E1000, Prov_Auto!$A$3:$A1000, $D287, Prov_Auto!$D$3:$D1000,"&gt;="&amp;DATE(O$1,O$2,1),Prov_Auto!$D$3:$D1000, "&lt;="&amp;EOMONTH(DATE(O$1,O$2,1),0)))</f>
        <v/>
      </c>
      <c r="P287" s="48" t="str">
        <f>IF($D287="","", (SUMIFS(Transacoes!$D$3:$D1000,Transacoes!$C$3:$C1000,$D287,Transacoes!$B$3:$B1000,"C", Transacoes!$A$3:$A1000, "&lt;"&amp;EOMONTH(DATE(P$1,P$2,1),0))-SUMIFS(Transacoes!$D$3:$D1000,Transacoes!$C$3:$C1000,$D287,Transacoes!$B$3:$B1000,"V", Transacoes!$A$3:$A1000, "&lt;"&amp;EOMONTH(DATE(P$1,P$2,1),0)))*SUMIFS(Prov_Auto!$E$3:$E1000, Prov_Auto!$A$3:$A1000, $D287, Prov_Auto!$D$3:$D1000,"&gt;="&amp;DATE(P$1,P$2,1),Prov_Auto!$D$3:$D1000, "&lt;="&amp;EOMONTH(DATE(P$1,P$2,1),0)))</f>
        <v/>
      </c>
      <c r="Q287" s="48" t="str">
        <f>IF($D287="","", (SUMIFS(Transacoes!$D$3:$D1000,Transacoes!$C$3:$C1000,$D287,Transacoes!$B$3:$B1000,"C", Transacoes!$A$3:$A1000, "&lt;"&amp;EOMONTH(DATE(Q$1,Q$2,1),0))-SUMIFS(Transacoes!$D$3:$D1000,Transacoes!$C$3:$C1000,$D287,Transacoes!$B$3:$B1000,"V", Transacoes!$A$3:$A1000, "&lt;"&amp;EOMONTH(DATE(Q$1,Q$2,1),0)))*SUMIFS(Prov_Auto!$E$3:$E1000, Prov_Auto!$A$3:$A1000, $D287, Prov_Auto!$D$3:$D1000,"&gt;="&amp;DATE(Q$1,Q$2,1),Prov_Auto!$D$3:$D1000, "&lt;="&amp;EOMONTH(DATE(Q$1,Q$2,1),0)))</f>
        <v/>
      </c>
      <c r="R287" s="47"/>
    </row>
    <row r="288">
      <c r="A288" s="47"/>
      <c r="B288" s="47"/>
      <c r="C288" s="47"/>
      <c r="D288" s="87"/>
      <c r="E288" s="48" t="str">
        <f>IF($D288="","", (SUMIFS(Transacoes!$D$3:$D1000,Transacoes!$C$3:$C1000,$D288,Transacoes!$B$3:$B1000,"C", Transacoes!$A$3:$A1000, "&lt;"&amp;EOMONTH(DATE(E$1,E$2,1),0))-SUMIFS(Transacoes!$D$3:$D1000,Transacoes!$C$3:$C1000,$D288,Transacoes!$B$3:$B1000,"V", Transacoes!$A$3:$A1000, "&lt;"&amp;EOMONTH(DATE(E$1,E$2,1),0)))*SUMIFS(Prov_Auto!$E$3:$E1000, Prov_Auto!$A$3:$A1000, $D288, Prov_Auto!$D$3:$D1000,"&gt;="&amp;DATE(E$1,E$2,1),Prov_Auto!$D$3:$D1000, "&lt;="&amp;EOMONTH(DATE(E$1,E$2,1),0)))</f>
        <v/>
      </c>
      <c r="F288" s="48" t="str">
        <f>IF($D288="","", (SUMIFS(Transacoes!$D$3:$D1000,Transacoes!$C$3:$C1000,$D288,Transacoes!$B$3:$B1000,"C", Transacoes!$A$3:$A1000, "&lt;"&amp;EOMONTH(DATE(F$1,F$2,1),0))-SUMIFS(Transacoes!$D$3:$D1000,Transacoes!$C$3:$C1000,$D288,Transacoes!$B$3:$B1000,"V", Transacoes!$A$3:$A1000, "&lt;"&amp;EOMONTH(DATE(F$1,F$2,1),0)))*SUMIFS(Prov_Auto!$E$3:$E1000, Prov_Auto!$A$3:$A1000, $D288, Prov_Auto!$D$3:$D1000,"&gt;="&amp;DATE(F$1,F$2,1),Prov_Auto!$D$3:$D1000, "&lt;="&amp;EOMONTH(DATE(F$1,F$2,1),0)))</f>
        <v/>
      </c>
      <c r="G288" s="48" t="str">
        <f>IF($D288="","", (SUMIFS(Transacoes!$D$3:$D1000,Transacoes!$C$3:$C1000,$D288,Transacoes!$B$3:$B1000,"C", Transacoes!$A$3:$A1000, "&lt;"&amp;EOMONTH(DATE(G$1,G$2,1),0))-SUMIFS(Transacoes!$D$3:$D1000,Transacoes!$C$3:$C1000,$D288,Transacoes!$B$3:$B1000,"V", Transacoes!$A$3:$A1000, "&lt;"&amp;EOMONTH(DATE(G$1,G$2,1),0)))*SUMIFS(Prov_Auto!$E$3:$E1000, Prov_Auto!$A$3:$A1000, $D288, Prov_Auto!$D$3:$D1000,"&gt;="&amp;DATE(G$1,G$2,1),Prov_Auto!$D$3:$D1000, "&lt;="&amp;EOMONTH(DATE(G$1,G$2,1),0)))</f>
        <v/>
      </c>
      <c r="H288" s="48" t="str">
        <f>IF($D288="","", (SUMIFS(Transacoes!$D$3:$D1000,Transacoes!$C$3:$C1000,$D288,Transacoes!$B$3:$B1000,"C", Transacoes!$A$3:$A1000, "&lt;"&amp;EOMONTH(DATE(H$1,H$2,1),0))-SUMIFS(Transacoes!$D$3:$D1000,Transacoes!$C$3:$C1000,$D288,Transacoes!$B$3:$B1000,"V", Transacoes!$A$3:$A1000, "&lt;"&amp;EOMONTH(DATE(H$1,H$2,1),0)))*SUMIFS(Prov_Auto!$E$3:$E1000, Prov_Auto!$A$3:$A1000, $D288, Prov_Auto!$D$3:$D1000,"&gt;="&amp;DATE(H$1,H$2,1),Prov_Auto!$D$3:$D1000, "&lt;="&amp;EOMONTH(DATE(H$1,H$2,1),0)))</f>
        <v/>
      </c>
      <c r="I288" s="48" t="str">
        <f>IF($D288="","", (SUMIFS(Transacoes!$D$3:$D1000,Transacoes!$C$3:$C1000,$D288,Transacoes!$B$3:$B1000,"C", Transacoes!$A$3:$A1000, "&lt;"&amp;EOMONTH(DATE(I$1,I$2,1),0))-SUMIFS(Transacoes!$D$3:$D1000,Transacoes!$C$3:$C1000,$D288,Transacoes!$B$3:$B1000,"V", Transacoes!$A$3:$A1000, "&lt;"&amp;EOMONTH(DATE(I$1,I$2,1),0)))*SUMIFS(Prov_Auto!$E$3:$E1000, Prov_Auto!$A$3:$A1000, $D288, Prov_Auto!$D$3:$D1000,"&gt;="&amp;DATE(I$1,I$2,1),Prov_Auto!$D$3:$D1000, "&lt;="&amp;EOMONTH(DATE(I$1,I$2,1),0)))</f>
        <v/>
      </c>
      <c r="J288" s="48" t="str">
        <f>IF($D288="","", (SUMIFS(Transacoes!$D$3:$D1000,Transacoes!$C$3:$C1000,$D288,Transacoes!$B$3:$B1000,"C", Transacoes!$A$3:$A1000, "&lt;"&amp;EOMONTH(DATE(J$1,J$2,1),0))-SUMIFS(Transacoes!$D$3:$D1000,Transacoes!$C$3:$C1000,$D288,Transacoes!$B$3:$B1000,"V", Transacoes!$A$3:$A1000, "&lt;"&amp;EOMONTH(DATE(J$1,J$2,1),0)))*SUMIFS(Prov_Auto!$E$3:$E1000, Prov_Auto!$A$3:$A1000, $D288, Prov_Auto!$D$3:$D1000,"&gt;="&amp;DATE(J$1,J$2,1),Prov_Auto!$D$3:$D1000, "&lt;="&amp;EOMONTH(DATE(J$1,J$2,1),0)))</f>
        <v/>
      </c>
      <c r="K288" s="48" t="str">
        <f>IF($D288="","", (SUMIFS(Transacoes!$D$3:$D1000,Transacoes!$C$3:$C1000,$D288,Transacoes!$B$3:$B1000,"C", Transacoes!$A$3:$A1000, "&lt;"&amp;EOMONTH(DATE(K$1,K$2,1),0))-SUMIFS(Transacoes!$D$3:$D1000,Transacoes!$C$3:$C1000,$D288,Transacoes!$B$3:$B1000,"V", Transacoes!$A$3:$A1000, "&lt;"&amp;EOMONTH(DATE(K$1,K$2,1),0)))*SUMIFS(Prov_Auto!$E$3:$E1000, Prov_Auto!$A$3:$A1000, $D288, Prov_Auto!$D$3:$D1000,"&gt;="&amp;DATE(K$1,K$2,1),Prov_Auto!$D$3:$D1000, "&lt;="&amp;EOMONTH(DATE(K$1,K$2,1),0)))</f>
        <v/>
      </c>
      <c r="L288" s="48" t="str">
        <f>IF($D288="","", (SUMIFS(Transacoes!$D$3:$D1000,Transacoes!$C$3:$C1000,$D288,Transacoes!$B$3:$B1000,"C", Transacoes!$A$3:$A1000, "&lt;"&amp;EOMONTH(DATE(L$1,L$2,1),0))-SUMIFS(Transacoes!$D$3:$D1000,Transacoes!$C$3:$C1000,$D288,Transacoes!$B$3:$B1000,"V", Transacoes!$A$3:$A1000, "&lt;"&amp;EOMONTH(DATE(L$1,L$2,1),0)))*SUMIFS(Prov_Auto!$E$3:$E1000, Prov_Auto!$A$3:$A1000, $D288, Prov_Auto!$D$3:$D1000,"&gt;="&amp;DATE(L$1,L$2,1),Prov_Auto!$D$3:$D1000, "&lt;="&amp;EOMONTH(DATE(L$1,L$2,1),0)))</f>
        <v/>
      </c>
      <c r="M288" s="48" t="str">
        <f>IF($D288="","", (SUMIFS(Transacoes!$D$3:$D1000,Transacoes!$C$3:$C1000,$D288,Transacoes!$B$3:$B1000,"C", Transacoes!$A$3:$A1000, "&lt;"&amp;EOMONTH(DATE(M$1,M$2,1),0))-SUMIFS(Transacoes!$D$3:$D1000,Transacoes!$C$3:$C1000,$D288,Transacoes!$B$3:$B1000,"V", Transacoes!$A$3:$A1000, "&lt;"&amp;EOMONTH(DATE(M$1,M$2,1),0)))*SUMIFS(Prov_Auto!$E$3:$E1000, Prov_Auto!$A$3:$A1000, $D288, Prov_Auto!$D$3:$D1000,"&gt;="&amp;DATE(M$1,M$2,1),Prov_Auto!$D$3:$D1000, "&lt;="&amp;EOMONTH(DATE(M$1,M$2,1),0)))</f>
        <v/>
      </c>
      <c r="N288" s="48" t="str">
        <f>IF($D288="","", (SUMIFS(Transacoes!$D$3:$D1000,Transacoes!$C$3:$C1000,$D288,Transacoes!$B$3:$B1000,"C", Transacoes!$A$3:$A1000, "&lt;"&amp;EOMONTH(DATE(N$1,N$2,1),0))-SUMIFS(Transacoes!$D$3:$D1000,Transacoes!$C$3:$C1000,$D288,Transacoes!$B$3:$B1000,"V", Transacoes!$A$3:$A1000, "&lt;"&amp;EOMONTH(DATE(N$1,N$2,1),0)))*SUMIFS(Prov_Auto!$E$3:$E1000, Prov_Auto!$A$3:$A1000, $D288, Prov_Auto!$D$3:$D1000,"&gt;="&amp;DATE(N$1,N$2,1),Prov_Auto!$D$3:$D1000, "&lt;="&amp;EOMONTH(DATE(N$1,N$2,1),0)))</f>
        <v/>
      </c>
      <c r="O288" s="48" t="str">
        <f>IF($D288="","", (SUMIFS(Transacoes!$D$3:$D1000,Transacoes!$C$3:$C1000,$D288,Transacoes!$B$3:$B1000,"C", Transacoes!$A$3:$A1000, "&lt;"&amp;EOMONTH(DATE(O$1,O$2,1),0))-SUMIFS(Transacoes!$D$3:$D1000,Transacoes!$C$3:$C1000,$D288,Transacoes!$B$3:$B1000,"V", Transacoes!$A$3:$A1000, "&lt;"&amp;EOMONTH(DATE(O$1,O$2,1),0)))*SUMIFS(Prov_Auto!$E$3:$E1000, Prov_Auto!$A$3:$A1000, $D288, Prov_Auto!$D$3:$D1000,"&gt;="&amp;DATE(O$1,O$2,1),Prov_Auto!$D$3:$D1000, "&lt;="&amp;EOMONTH(DATE(O$1,O$2,1),0)))</f>
        <v/>
      </c>
      <c r="P288" s="48" t="str">
        <f>IF($D288="","", (SUMIFS(Transacoes!$D$3:$D1000,Transacoes!$C$3:$C1000,$D288,Transacoes!$B$3:$B1000,"C", Transacoes!$A$3:$A1000, "&lt;"&amp;EOMONTH(DATE(P$1,P$2,1),0))-SUMIFS(Transacoes!$D$3:$D1000,Transacoes!$C$3:$C1000,$D288,Transacoes!$B$3:$B1000,"V", Transacoes!$A$3:$A1000, "&lt;"&amp;EOMONTH(DATE(P$1,P$2,1),0)))*SUMIFS(Prov_Auto!$E$3:$E1000, Prov_Auto!$A$3:$A1000, $D288, Prov_Auto!$D$3:$D1000,"&gt;="&amp;DATE(P$1,P$2,1),Prov_Auto!$D$3:$D1000, "&lt;="&amp;EOMONTH(DATE(P$1,P$2,1),0)))</f>
        <v/>
      </c>
      <c r="Q288" s="48" t="str">
        <f>IF($D288="","", (SUMIFS(Transacoes!$D$3:$D1000,Transacoes!$C$3:$C1000,$D288,Transacoes!$B$3:$B1000,"C", Transacoes!$A$3:$A1000, "&lt;"&amp;EOMONTH(DATE(Q$1,Q$2,1),0))-SUMIFS(Transacoes!$D$3:$D1000,Transacoes!$C$3:$C1000,$D288,Transacoes!$B$3:$B1000,"V", Transacoes!$A$3:$A1000, "&lt;"&amp;EOMONTH(DATE(Q$1,Q$2,1),0)))*SUMIFS(Prov_Auto!$E$3:$E1000, Prov_Auto!$A$3:$A1000, $D288, Prov_Auto!$D$3:$D1000,"&gt;="&amp;DATE(Q$1,Q$2,1),Prov_Auto!$D$3:$D1000, "&lt;="&amp;EOMONTH(DATE(Q$1,Q$2,1),0)))</f>
        <v/>
      </c>
      <c r="R288" s="47"/>
    </row>
    <row r="289">
      <c r="A289" s="47"/>
      <c r="B289" s="47"/>
      <c r="C289" s="47"/>
      <c r="D289" s="87"/>
      <c r="E289" s="48" t="str">
        <f>IF($D289="","", (SUMIFS(Transacoes!$D$3:$D1000,Transacoes!$C$3:$C1000,$D289,Transacoes!$B$3:$B1000,"C", Transacoes!$A$3:$A1000, "&lt;"&amp;EOMONTH(DATE(E$1,E$2,1),0))-SUMIFS(Transacoes!$D$3:$D1000,Transacoes!$C$3:$C1000,$D289,Transacoes!$B$3:$B1000,"V", Transacoes!$A$3:$A1000, "&lt;"&amp;EOMONTH(DATE(E$1,E$2,1),0)))*SUMIFS(Prov_Auto!$E$3:$E1000, Prov_Auto!$A$3:$A1000, $D289, Prov_Auto!$D$3:$D1000,"&gt;="&amp;DATE(E$1,E$2,1),Prov_Auto!$D$3:$D1000, "&lt;="&amp;EOMONTH(DATE(E$1,E$2,1),0)))</f>
        <v/>
      </c>
      <c r="F289" s="48" t="str">
        <f>IF($D289="","", (SUMIFS(Transacoes!$D$3:$D1000,Transacoes!$C$3:$C1000,$D289,Transacoes!$B$3:$B1000,"C", Transacoes!$A$3:$A1000, "&lt;"&amp;EOMONTH(DATE(F$1,F$2,1),0))-SUMIFS(Transacoes!$D$3:$D1000,Transacoes!$C$3:$C1000,$D289,Transacoes!$B$3:$B1000,"V", Transacoes!$A$3:$A1000, "&lt;"&amp;EOMONTH(DATE(F$1,F$2,1),0)))*SUMIFS(Prov_Auto!$E$3:$E1000, Prov_Auto!$A$3:$A1000, $D289, Prov_Auto!$D$3:$D1000,"&gt;="&amp;DATE(F$1,F$2,1),Prov_Auto!$D$3:$D1000, "&lt;="&amp;EOMONTH(DATE(F$1,F$2,1),0)))</f>
        <v/>
      </c>
      <c r="G289" s="48" t="str">
        <f>IF($D289="","", (SUMIFS(Transacoes!$D$3:$D1000,Transacoes!$C$3:$C1000,$D289,Transacoes!$B$3:$B1000,"C", Transacoes!$A$3:$A1000, "&lt;"&amp;EOMONTH(DATE(G$1,G$2,1),0))-SUMIFS(Transacoes!$D$3:$D1000,Transacoes!$C$3:$C1000,$D289,Transacoes!$B$3:$B1000,"V", Transacoes!$A$3:$A1000, "&lt;"&amp;EOMONTH(DATE(G$1,G$2,1),0)))*SUMIFS(Prov_Auto!$E$3:$E1000, Prov_Auto!$A$3:$A1000, $D289, Prov_Auto!$D$3:$D1000,"&gt;="&amp;DATE(G$1,G$2,1),Prov_Auto!$D$3:$D1000, "&lt;="&amp;EOMONTH(DATE(G$1,G$2,1),0)))</f>
        <v/>
      </c>
      <c r="H289" s="48" t="str">
        <f>IF($D289="","", (SUMIFS(Transacoes!$D$3:$D1000,Transacoes!$C$3:$C1000,$D289,Transacoes!$B$3:$B1000,"C", Transacoes!$A$3:$A1000, "&lt;"&amp;EOMONTH(DATE(H$1,H$2,1),0))-SUMIFS(Transacoes!$D$3:$D1000,Transacoes!$C$3:$C1000,$D289,Transacoes!$B$3:$B1000,"V", Transacoes!$A$3:$A1000, "&lt;"&amp;EOMONTH(DATE(H$1,H$2,1),0)))*SUMIFS(Prov_Auto!$E$3:$E1000, Prov_Auto!$A$3:$A1000, $D289, Prov_Auto!$D$3:$D1000,"&gt;="&amp;DATE(H$1,H$2,1),Prov_Auto!$D$3:$D1000, "&lt;="&amp;EOMONTH(DATE(H$1,H$2,1),0)))</f>
        <v/>
      </c>
      <c r="I289" s="48" t="str">
        <f>IF($D289="","", (SUMIFS(Transacoes!$D$3:$D1000,Transacoes!$C$3:$C1000,$D289,Transacoes!$B$3:$B1000,"C", Transacoes!$A$3:$A1000, "&lt;"&amp;EOMONTH(DATE(I$1,I$2,1),0))-SUMIFS(Transacoes!$D$3:$D1000,Transacoes!$C$3:$C1000,$D289,Transacoes!$B$3:$B1000,"V", Transacoes!$A$3:$A1000, "&lt;"&amp;EOMONTH(DATE(I$1,I$2,1),0)))*SUMIFS(Prov_Auto!$E$3:$E1000, Prov_Auto!$A$3:$A1000, $D289, Prov_Auto!$D$3:$D1000,"&gt;="&amp;DATE(I$1,I$2,1),Prov_Auto!$D$3:$D1000, "&lt;="&amp;EOMONTH(DATE(I$1,I$2,1),0)))</f>
        <v/>
      </c>
      <c r="J289" s="48" t="str">
        <f>IF($D289="","", (SUMIFS(Transacoes!$D$3:$D1000,Transacoes!$C$3:$C1000,$D289,Transacoes!$B$3:$B1000,"C", Transacoes!$A$3:$A1000, "&lt;"&amp;EOMONTH(DATE(J$1,J$2,1),0))-SUMIFS(Transacoes!$D$3:$D1000,Transacoes!$C$3:$C1000,$D289,Transacoes!$B$3:$B1000,"V", Transacoes!$A$3:$A1000, "&lt;"&amp;EOMONTH(DATE(J$1,J$2,1),0)))*SUMIFS(Prov_Auto!$E$3:$E1000, Prov_Auto!$A$3:$A1000, $D289, Prov_Auto!$D$3:$D1000,"&gt;="&amp;DATE(J$1,J$2,1),Prov_Auto!$D$3:$D1000, "&lt;="&amp;EOMONTH(DATE(J$1,J$2,1),0)))</f>
        <v/>
      </c>
      <c r="K289" s="48" t="str">
        <f>IF($D289="","", (SUMIFS(Transacoes!$D$3:$D1000,Transacoes!$C$3:$C1000,$D289,Transacoes!$B$3:$B1000,"C", Transacoes!$A$3:$A1000, "&lt;"&amp;EOMONTH(DATE(K$1,K$2,1),0))-SUMIFS(Transacoes!$D$3:$D1000,Transacoes!$C$3:$C1000,$D289,Transacoes!$B$3:$B1000,"V", Transacoes!$A$3:$A1000, "&lt;"&amp;EOMONTH(DATE(K$1,K$2,1),0)))*SUMIFS(Prov_Auto!$E$3:$E1000, Prov_Auto!$A$3:$A1000, $D289, Prov_Auto!$D$3:$D1000,"&gt;="&amp;DATE(K$1,K$2,1),Prov_Auto!$D$3:$D1000, "&lt;="&amp;EOMONTH(DATE(K$1,K$2,1),0)))</f>
        <v/>
      </c>
      <c r="L289" s="48" t="str">
        <f>IF($D289="","", (SUMIFS(Transacoes!$D$3:$D1000,Transacoes!$C$3:$C1000,$D289,Transacoes!$B$3:$B1000,"C", Transacoes!$A$3:$A1000, "&lt;"&amp;EOMONTH(DATE(L$1,L$2,1),0))-SUMIFS(Transacoes!$D$3:$D1000,Transacoes!$C$3:$C1000,$D289,Transacoes!$B$3:$B1000,"V", Transacoes!$A$3:$A1000, "&lt;"&amp;EOMONTH(DATE(L$1,L$2,1),0)))*SUMIFS(Prov_Auto!$E$3:$E1000, Prov_Auto!$A$3:$A1000, $D289, Prov_Auto!$D$3:$D1000,"&gt;="&amp;DATE(L$1,L$2,1),Prov_Auto!$D$3:$D1000, "&lt;="&amp;EOMONTH(DATE(L$1,L$2,1),0)))</f>
        <v/>
      </c>
      <c r="M289" s="48" t="str">
        <f>IF($D289="","", (SUMIFS(Transacoes!$D$3:$D1000,Transacoes!$C$3:$C1000,$D289,Transacoes!$B$3:$B1000,"C", Transacoes!$A$3:$A1000, "&lt;"&amp;EOMONTH(DATE(M$1,M$2,1),0))-SUMIFS(Transacoes!$D$3:$D1000,Transacoes!$C$3:$C1000,$D289,Transacoes!$B$3:$B1000,"V", Transacoes!$A$3:$A1000, "&lt;"&amp;EOMONTH(DATE(M$1,M$2,1),0)))*SUMIFS(Prov_Auto!$E$3:$E1000, Prov_Auto!$A$3:$A1000, $D289, Prov_Auto!$D$3:$D1000,"&gt;="&amp;DATE(M$1,M$2,1),Prov_Auto!$D$3:$D1000, "&lt;="&amp;EOMONTH(DATE(M$1,M$2,1),0)))</f>
        <v/>
      </c>
      <c r="N289" s="48" t="str">
        <f>IF($D289="","", (SUMIFS(Transacoes!$D$3:$D1000,Transacoes!$C$3:$C1000,$D289,Transacoes!$B$3:$B1000,"C", Transacoes!$A$3:$A1000, "&lt;"&amp;EOMONTH(DATE(N$1,N$2,1),0))-SUMIFS(Transacoes!$D$3:$D1000,Transacoes!$C$3:$C1000,$D289,Transacoes!$B$3:$B1000,"V", Transacoes!$A$3:$A1000, "&lt;"&amp;EOMONTH(DATE(N$1,N$2,1),0)))*SUMIFS(Prov_Auto!$E$3:$E1000, Prov_Auto!$A$3:$A1000, $D289, Prov_Auto!$D$3:$D1000,"&gt;="&amp;DATE(N$1,N$2,1),Prov_Auto!$D$3:$D1000, "&lt;="&amp;EOMONTH(DATE(N$1,N$2,1),0)))</f>
        <v/>
      </c>
      <c r="O289" s="48" t="str">
        <f>IF($D289="","", (SUMIFS(Transacoes!$D$3:$D1000,Transacoes!$C$3:$C1000,$D289,Transacoes!$B$3:$B1000,"C", Transacoes!$A$3:$A1000, "&lt;"&amp;EOMONTH(DATE(O$1,O$2,1),0))-SUMIFS(Transacoes!$D$3:$D1000,Transacoes!$C$3:$C1000,$D289,Transacoes!$B$3:$B1000,"V", Transacoes!$A$3:$A1000, "&lt;"&amp;EOMONTH(DATE(O$1,O$2,1),0)))*SUMIFS(Prov_Auto!$E$3:$E1000, Prov_Auto!$A$3:$A1000, $D289, Prov_Auto!$D$3:$D1000,"&gt;="&amp;DATE(O$1,O$2,1),Prov_Auto!$D$3:$D1000, "&lt;="&amp;EOMONTH(DATE(O$1,O$2,1),0)))</f>
        <v/>
      </c>
      <c r="P289" s="48" t="str">
        <f>IF($D289="","", (SUMIFS(Transacoes!$D$3:$D1000,Transacoes!$C$3:$C1000,$D289,Transacoes!$B$3:$B1000,"C", Transacoes!$A$3:$A1000, "&lt;"&amp;EOMONTH(DATE(P$1,P$2,1),0))-SUMIFS(Transacoes!$D$3:$D1000,Transacoes!$C$3:$C1000,$D289,Transacoes!$B$3:$B1000,"V", Transacoes!$A$3:$A1000, "&lt;"&amp;EOMONTH(DATE(P$1,P$2,1),0)))*SUMIFS(Prov_Auto!$E$3:$E1000, Prov_Auto!$A$3:$A1000, $D289, Prov_Auto!$D$3:$D1000,"&gt;="&amp;DATE(P$1,P$2,1),Prov_Auto!$D$3:$D1000, "&lt;="&amp;EOMONTH(DATE(P$1,P$2,1),0)))</f>
        <v/>
      </c>
      <c r="Q289" s="48" t="str">
        <f>IF($D289="","", (SUMIFS(Transacoes!$D$3:$D1000,Transacoes!$C$3:$C1000,$D289,Transacoes!$B$3:$B1000,"C", Transacoes!$A$3:$A1000, "&lt;"&amp;EOMONTH(DATE(Q$1,Q$2,1),0))-SUMIFS(Transacoes!$D$3:$D1000,Transacoes!$C$3:$C1000,$D289,Transacoes!$B$3:$B1000,"V", Transacoes!$A$3:$A1000, "&lt;"&amp;EOMONTH(DATE(Q$1,Q$2,1),0)))*SUMIFS(Prov_Auto!$E$3:$E1000, Prov_Auto!$A$3:$A1000, $D289, Prov_Auto!$D$3:$D1000,"&gt;="&amp;DATE(Q$1,Q$2,1),Prov_Auto!$D$3:$D1000, "&lt;="&amp;EOMONTH(DATE(Q$1,Q$2,1),0)))</f>
        <v/>
      </c>
      <c r="R289" s="47"/>
    </row>
    <row r="290">
      <c r="A290" s="47"/>
      <c r="B290" s="47"/>
      <c r="C290" s="47"/>
      <c r="D290" s="87"/>
      <c r="E290" s="48" t="str">
        <f>IF($D290="","", (SUMIFS(Transacoes!$D$3:$D1000,Transacoes!$C$3:$C1000,$D290,Transacoes!$B$3:$B1000,"C", Transacoes!$A$3:$A1000, "&lt;"&amp;EOMONTH(DATE(E$1,E$2,1),0))-SUMIFS(Transacoes!$D$3:$D1000,Transacoes!$C$3:$C1000,$D290,Transacoes!$B$3:$B1000,"V", Transacoes!$A$3:$A1000, "&lt;"&amp;EOMONTH(DATE(E$1,E$2,1),0)))*SUMIFS(Prov_Auto!$E$3:$E1000, Prov_Auto!$A$3:$A1000, $D290, Prov_Auto!$D$3:$D1000,"&gt;="&amp;DATE(E$1,E$2,1),Prov_Auto!$D$3:$D1000, "&lt;="&amp;EOMONTH(DATE(E$1,E$2,1),0)))</f>
        <v/>
      </c>
      <c r="F290" s="48" t="str">
        <f>IF($D290="","", (SUMIFS(Transacoes!$D$3:$D1000,Transacoes!$C$3:$C1000,$D290,Transacoes!$B$3:$B1000,"C", Transacoes!$A$3:$A1000, "&lt;"&amp;EOMONTH(DATE(F$1,F$2,1),0))-SUMIFS(Transacoes!$D$3:$D1000,Transacoes!$C$3:$C1000,$D290,Transacoes!$B$3:$B1000,"V", Transacoes!$A$3:$A1000, "&lt;"&amp;EOMONTH(DATE(F$1,F$2,1),0)))*SUMIFS(Prov_Auto!$E$3:$E1000, Prov_Auto!$A$3:$A1000, $D290, Prov_Auto!$D$3:$D1000,"&gt;="&amp;DATE(F$1,F$2,1),Prov_Auto!$D$3:$D1000, "&lt;="&amp;EOMONTH(DATE(F$1,F$2,1),0)))</f>
        <v/>
      </c>
      <c r="G290" s="48" t="str">
        <f>IF($D290="","", (SUMIFS(Transacoes!$D$3:$D1000,Transacoes!$C$3:$C1000,$D290,Transacoes!$B$3:$B1000,"C", Transacoes!$A$3:$A1000, "&lt;"&amp;EOMONTH(DATE(G$1,G$2,1),0))-SUMIFS(Transacoes!$D$3:$D1000,Transacoes!$C$3:$C1000,$D290,Transacoes!$B$3:$B1000,"V", Transacoes!$A$3:$A1000, "&lt;"&amp;EOMONTH(DATE(G$1,G$2,1),0)))*SUMIFS(Prov_Auto!$E$3:$E1000, Prov_Auto!$A$3:$A1000, $D290, Prov_Auto!$D$3:$D1000,"&gt;="&amp;DATE(G$1,G$2,1),Prov_Auto!$D$3:$D1000, "&lt;="&amp;EOMONTH(DATE(G$1,G$2,1),0)))</f>
        <v/>
      </c>
      <c r="H290" s="48" t="str">
        <f>IF($D290="","", (SUMIFS(Transacoes!$D$3:$D1000,Transacoes!$C$3:$C1000,$D290,Transacoes!$B$3:$B1000,"C", Transacoes!$A$3:$A1000, "&lt;"&amp;EOMONTH(DATE(H$1,H$2,1),0))-SUMIFS(Transacoes!$D$3:$D1000,Transacoes!$C$3:$C1000,$D290,Transacoes!$B$3:$B1000,"V", Transacoes!$A$3:$A1000, "&lt;"&amp;EOMONTH(DATE(H$1,H$2,1),0)))*SUMIFS(Prov_Auto!$E$3:$E1000, Prov_Auto!$A$3:$A1000, $D290, Prov_Auto!$D$3:$D1000,"&gt;="&amp;DATE(H$1,H$2,1),Prov_Auto!$D$3:$D1000, "&lt;="&amp;EOMONTH(DATE(H$1,H$2,1),0)))</f>
        <v/>
      </c>
      <c r="I290" s="48" t="str">
        <f>IF($D290="","", (SUMIFS(Transacoes!$D$3:$D1000,Transacoes!$C$3:$C1000,$D290,Transacoes!$B$3:$B1000,"C", Transacoes!$A$3:$A1000, "&lt;"&amp;EOMONTH(DATE(I$1,I$2,1),0))-SUMIFS(Transacoes!$D$3:$D1000,Transacoes!$C$3:$C1000,$D290,Transacoes!$B$3:$B1000,"V", Transacoes!$A$3:$A1000, "&lt;"&amp;EOMONTH(DATE(I$1,I$2,1),0)))*SUMIFS(Prov_Auto!$E$3:$E1000, Prov_Auto!$A$3:$A1000, $D290, Prov_Auto!$D$3:$D1000,"&gt;="&amp;DATE(I$1,I$2,1),Prov_Auto!$D$3:$D1000, "&lt;="&amp;EOMONTH(DATE(I$1,I$2,1),0)))</f>
        <v/>
      </c>
      <c r="J290" s="48" t="str">
        <f>IF($D290="","", (SUMIFS(Transacoes!$D$3:$D1000,Transacoes!$C$3:$C1000,$D290,Transacoes!$B$3:$B1000,"C", Transacoes!$A$3:$A1000, "&lt;"&amp;EOMONTH(DATE(J$1,J$2,1),0))-SUMIFS(Transacoes!$D$3:$D1000,Transacoes!$C$3:$C1000,$D290,Transacoes!$B$3:$B1000,"V", Transacoes!$A$3:$A1000, "&lt;"&amp;EOMONTH(DATE(J$1,J$2,1),0)))*SUMIFS(Prov_Auto!$E$3:$E1000, Prov_Auto!$A$3:$A1000, $D290, Prov_Auto!$D$3:$D1000,"&gt;="&amp;DATE(J$1,J$2,1),Prov_Auto!$D$3:$D1000, "&lt;="&amp;EOMONTH(DATE(J$1,J$2,1),0)))</f>
        <v/>
      </c>
      <c r="K290" s="48" t="str">
        <f>IF($D290="","", (SUMIFS(Transacoes!$D$3:$D1000,Transacoes!$C$3:$C1000,$D290,Transacoes!$B$3:$B1000,"C", Transacoes!$A$3:$A1000, "&lt;"&amp;EOMONTH(DATE(K$1,K$2,1),0))-SUMIFS(Transacoes!$D$3:$D1000,Transacoes!$C$3:$C1000,$D290,Transacoes!$B$3:$B1000,"V", Transacoes!$A$3:$A1000, "&lt;"&amp;EOMONTH(DATE(K$1,K$2,1),0)))*SUMIFS(Prov_Auto!$E$3:$E1000, Prov_Auto!$A$3:$A1000, $D290, Prov_Auto!$D$3:$D1000,"&gt;="&amp;DATE(K$1,K$2,1),Prov_Auto!$D$3:$D1000, "&lt;="&amp;EOMONTH(DATE(K$1,K$2,1),0)))</f>
        <v/>
      </c>
      <c r="L290" s="48" t="str">
        <f>IF($D290="","", (SUMIFS(Transacoes!$D$3:$D1000,Transacoes!$C$3:$C1000,$D290,Transacoes!$B$3:$B1000,"C", Transacoes!$A$3:$A1000, "&lt;"&amp;EOMONTH(DATE(L$1,L$2,1),0))-SUMIFS(Transacoes!$D$3:$D1000,Transacoes!$C$3:$C1000,$D290,Transacoes!$B$3:$B1000,"V", Transacoes!$A$3:$A1000, "&lt;"&amp;EOMONTH(DATE(L$1,L$2,1),0)))*SUMIFS(Prov_Auto!$E$3:$E1000, Prov_Auto!$A$3:$A1000, $D290, Prov_Auto!$D$3:$D1000,"&gt;="&amp;DATE(L$1,L$2,1),Prov_Auto!$D$3:$D1000, "&lt;="&amp;EOMONTH(DATE(L$1,L$2,1),0)))</f>
        <v/>
      </c>
      <c r="M290" s="48" t="str">
        <f>IF($D290="","", (SUMIFS(Transacoes!$D$3:$D1000,Transacoes!$C$3:$C1000,$D290,Transacoes!$B$3:$B1000,"C", Transacoes!$A$3:$A1000, "&lt;"&amp;EOMONTH(DATE(M$1,M$2,1),0))-SUMIFS(Transacoes!$D$3:$D1000,Transacoes!$C$3:$C1000,$D290,Transacoes!$B$3:$B1000,"V", Transacoes!$A$3:$A1000, "&lt;"&amp;EOMONTH(DATE(M$1,M$2,1),0)))*SUMIFS(Prov_Auto!$E$3:$E1000, Prov_Auto!$A$3:$A1000, $D290, Prov_Auto!$D$3:$D1000,"&gt;="&amp;DATE(M$1,M$2,1),Prov_Auto!$D$3:$D1000, "&lt;="&amp;EOMONTH(DATE(M$1,M$2,1),0)))</f>
        <v/>
      </c>
      <c r="N290" s="48" t="str">
        <f>IF($D290="","", (SUMIFS(Transacoes!$D$3:$D1000,Transacoes!$C$3:$C1000,$D290,Transacoes!$B$3:$B1000,"C", Transacoes!$A$3:$A1000, "&lt;"&amp;EOMONTH(DATE(N$1,N$2,1),0))-SUMIFS(Transacoes!$D$3:$D1000,Transacoes!$C$3:$C1000,$D290,Transacoes!$B$3:$B1000,"V", Transacoes!$A$3:$A1000, "&lt;"&amp;EOMONTH(DATE(N$1,N$2,1),0)))*SUMIFS(Prov_Auto!$E$3:$E1000, Prov_Auto!$A$3:$A1000, $D290, Prov_Auto!$D$3:$D1000,"&gt;="&amp;DATE(N$1,N$2,1),Prov_Auto!$D$3:$D1000, "&lt;="&amp;EOMONTH(DATE(N$1,N$2,1),0)))</f>
        <v/>
      </c>
      <c r="O290" s="48" t="str">
        <f>IF($D290="","", (SUMIFS(Transacoes!$D$3:$D1000,Transacoes!$C$3:$C1000,$D290,Transacoes!$B$3:$B1000,"C", Transacoes!$A$3:$A1000, "&lt;"&amp;EOMONTH(DATE(O$1,O$2,1),0))-SUMIFS(Transacoes!$D$3:$D1000,Transacoes!$C$3:$C1000,$D290,Transacoes!$B$3:$B1000,"V", Transacoes!$A$3:$A1000, "&lt;"&amp;EOMONTH(DATE(O$1,O$2,1),0)))*SUMIFS(Prov_Auto!$E$3:$E1000, Prov_Auto!$A$3:$A1000, $D290, Prov_Auto!$D$3:$D1000,"&gt;="&amp;DATE(O$1,O$2,1),Prov_Auto!$D$3:$D1000, "&lt;="&amp;EOMONTH(DATE(O$1,O$2,1),0)))</f>
        <v/>
      </c>
      <c r="P290" s="48" t="str">
        <f>IF($D290="","", (SUMIFS(Transacoes!$D$3:$D1000,Transacoes!$C$3:$C1000,$D290,Transacoes!$B$3:$B1000,"C", Transacoes!$A$3:$A1000, "&lt;"&amp;EOMONTH(DATE(P$1,P$2,1),0))-SUMIFS(Transacoes!$D$3:$D1000,Transacoes!$C$3:$C1000,$D290,Transacoes!$B$3:$B1000,"V", Transacoes!$A$3:$A1000, "&lt;"&amp;EOMONTH(DATE(P$1,P$2,1),0)))*SUMIFS(Prov_Auto!$E$3:$E1000, Prov_Auto!$A$3:$A1000, $D290, Prov_Auto!$D$3:$D1000,"&gt;="&amp;DATE(P$1,P$2,1),Prov_Auto!$D$3:$D1000, "&lt;="&amp;EOMONTH(DATE(P$1,P$2,1),0)))</f>
        <v/>
      </c>
      <c r="Q290" s="48" t="str">
        <f>IF($D290="","", (SUMIFS(Transacoes!$D$3:$D1000,Transacoes!$C$3:$C1000,$D290,Transacoes!$B$3:$B1000,"C", Transacoes!$A$3:$A1000, "&lt;"&amp;EOMONTH(DATE(Q$1,Q$2,1),0))-SUMIFS(Transacoes!$D$3:$D1000,Transacoes!$C$3:$C1000,$D290,Transacoes!$B$3:$B1000,"V", Transacoes!$A$3:$A1000, "&lt;"&amp;EOMONTH(DATE(Q$1,Q$2,1),0)))*SUMIFS(Prov_Auto!$E$3:$E1000, Prov_Auto!$A$3:$A1000, $D290, Prov_Auto!$D$3:$D1000,"&gt;="&amp;DATE(Q$1,Q$2,1),Prov_Auto!$D$3:$D1000, "&lt;="&amp;EOMONTH(DATE(Q$1,Q$2,1),0)))</f>
        <v/>
      </c>
      <c r="R290" s="47"/>
    </row>
    <row r="291">
      <c r="A291" s="47"/>
      <c r="B291" s="47"/>
      <c r="C291" s="47"/>
      <c r="D291" s="87"/>
      <c r="E291" s="48" t="str">
        <f>IF($D291="","", (SUMIFS(Transacoes!$D$3:$D1000,Transacoes!$C$3:$C1000,$D291,Transacoes!$B$3:$B1000,"C", Transacoes!$A$3:$A1000, "&lt;"&amp;EOMONTH(DATE(E$1,E$2,1),0))-SUMIFS(Transacoes!$D$3:$D1000,Transacoes!$C$3:$C1000,$D291,Transacoes!$B$3:$B1000,"V", Transacoes!$A$3:$A1000, "&lt;"&amp;EOMONTH(DATE(E$1,E$2,1),0)))*SUMIFS(Prov_Auto!$E$3:$E1000, Prov_Auto!$A$3:$A1000, $D291, Prov_Auto!$D$3:$D1000,"&gt;="&amp;DATE(E$1,E$2,1),Prov_Auto!$D$3:$D1000, "&lt;="&amp;EOMONTH(DATE(E$1,E$2,1),0)))</f>
        <v/>
      </c>
      <c r="F291" s="48" t="str">
        <f>IF($D291="","", (SUMIFS(Transacoes!$D$3:$D1000,Transacoes!$C$3:$C1000,$D291,Transacoes!$B$3:$B1000,"C", Transacoes!$A$3:$A1000, "&lt;"&amp;EOMONTH(DATE(F$1,F$2,1),0))-SUMIFS(Transacoes!$D$3:$D1000,Transacoes!$C$3:$C1000,$D291,Transacoes!$B$3:$B1000,"V", Transacoes!$A$3:$A1000, "&lt;"&amp;EOMONTH(DATE(F$1,F$2,1),0)))*SUMIFS(Prov_Auto!$E$3:$E1000, Prov_Auto!$A$3:$A1000, $D291, Prov_Auto!$D$3:$D1000,"&gt;="&amp;DATE(F$1,F$2,1),Prov_Auto!$D$3:$D1000, "&lt;="&amp;EOMONTH(DATE(F$1,F$2,1),0)))</f>
        <v/>
      </c>
      <c r="G291" s="48" t="str">
        <f>IF($D291="","", (SUMIFS(Transacoes!$D$3:$D1000,Transacoes!$C$3:$C1000,$D291,Transacoes!$B$3:$B1000,"C", Transacoes!$A$3:$A1000, "&lt;"&amp;EOMONTH(DATE(G$1,G$2,1),0))-SUMIFS(Transacoes!$D$3:$D1000,Transacoes!$C$3:$C1000,$D291,Transacoes!$B$3:$B1000,"V", Transacoes!$A$3:$A1000, "&lt;"&amp;EOMONTH(DATE(G$1,G$2,1),0)))*SUMIFS(Prov_Auto!$E$3:$E1000, Prov_Auto!$A$3:$A1000, $D291, Prov_Auto!$D$3:$D1000,"&gt;="&amp;DATE(G$1,G$2,1),Prov_Auto!$D$3:$D1000, "&lt;="&amp;EOMONTH(DATE(G$1,G$2,1),0)))</f>
        <v/>
      </c>
      <c r="H291" s="48" t="str">
        <f>IF($D291="","", (SUMIFS(Transacoes!$D$3:$D1000,Transacoes!$C$3:$C1000,$D291,Transacoes!$B$3:$B1000,"C", Transacoes!$A$3:$A1000, "&lt;"&amp;EOMONTH(DATE(H$1,H$2,1),0))-SUMIFS(Transacoes!$D$3:$D1000,Transacoes!$C$3:$C1000,$D291,Transacoes!$B$3:$B1000,"V", Transacoes!$A$3:$A1000, "&lt;"&amp;EOMONTH(DATE(H$1,H$2,1),0)))*SUMIFS(Prov_Auto!$E$3:$E1000, Prov_Auto!$A$3:$A1000, $D291, Prov_Auto!$D$3:$D1000,"&gt;="&amp;DATE(H$1,H$2,1),Prov_Auto!$D$3:$D1000, "&lt;="&amp;EOMONTH(DATE(H$1,H$2,1),0)))</f>
        <v/>
      </c>
      <c r="I291" s="48" t="str">
        <f>IF($D291="","", (SUMIFS(Transacoes!$D$3:$D1000,Transacoes!$C$3:$C1000,$D291,Transacoes!$B$3:$B1000,"C", Transacoes!$A$3:$A1000, "&lt;"&amp;EOMONTH(DATE(I$1,I$2,1),0))-SUMIFS(Transacoes!$D$3:$D1000,Transacoes!$C$3:$C1000,$D291,Transacoes!$B$3:$B1000,"V", Transacoes!$A$3:$A1000, "&lt;"&amp;EOMONTH(DATE(I$1,I$2,1),0)))*SUMIFS(Prov_Auto!$E$3:$E1000, Prov_Auto!$A$3:$A1000, $D291, Prov_Auto!$D$3:$D1000,"&gt;="&amp;DATE(I$1,I$2,1),Prov_Auto!$D$3:$D1000, "&lt;="&amp;EOMONTH(DATE(I$1,I$2,1),0)))</f>
        <v/>
      </c>
      <c r="J291" s="48" t="str">
        <f>IF($D291="","", (SUMIFS(Transacoes!$D$3:$D1000,Transacoes!$C$3:$C1000,$D291,Transacoes!$B$3:$B1000,"C", Transacoes!$A$3:$A1000, "&lt;"&amp;EOMONTH(DATE(J$1,J$2,1),0))-SUMIFS(Transacoes!$D$3:$D1000,Transacoes!$C$3:$C1000,$D291,Transacoes!$B$3:$B1000,"V", Transacoes!$A$3:$A1000, "&lt;"&amp;EOMONTH(DATE(J$1,J$2,1),0)))*SUMIFS(Prov_Auto!$E$3:$E1000, Prov_Auto!$A$3:$A1000, $D291, Prov_Auto!$D$3:$D1000,"&gt;="&amp;DATE(J$1,J$2,1),Prov_Auto!$D$3:$D1000, "&lt;="&amp;EOMONTH(DATE(J$1,J$2,1),0)))</f>
        <v/>
      </c>
      <c r="K291" s="48" t="str">
        <f>IF($D291="","", (SUMIFS(Transacoes!$D$3:$D1000,Transacoes!$C$3:$C1000,$D291,Transacoes!$B$3:$B1000,"C", Transacoes!$A$3:$A1000, "&lt;"&amp;EOMONTH(DATE(K$1,K$2,1),0))-SUMIFS(Transacoes!$D$3:$D1000,Transacoes!$C$3:$C1000,$D291,Transacoes!$B$3:$B1000,"V", Transacoes!$A$3:$A1000, "&lt;"&amp;EOMONTH(DATE(K$1,K$2,1),0)))*SUMIFS(Prov_Auto!$E$3:$E1000, Prov_Auto!$A$3:$A1000, $D291, Prov_Auto!$D$3:$D1000,"&gt;="&amp;DATE(K$1,K$2,1),Prov_Auto!$D$3:$D1000, "&lt;="&amp;EOMONTH(DATE(K$1,K$2,1),0)))</f>
        <v/>
      </c>
      <c r="L291" s="48" t="str">
        <f>IF($D291="","", (SUMIFS(Transacoes!$D$3:$D1000,Transacoes!$C$3:$C1000,$D291,Transacoes!$B$3:$B1000,"C", Transacoes!$A$3:$A1000, "&lt;"&amp;EOMONTH(DATE(L$1,L$2,1),0))-SUMIFS(Transacoes!$D$3:$D1000,Transacoes!$C$3:$C1000,$D291,Transacoes!$B$3:$B1000,"V", Transacoes!$A$3:$A1000, "&lt;"&amp;EOMONTH(DATE(L$1,L$2,1),0)))*SUMIFS(Prov_Auto!$E$3:$E1000, Prov_Auto!$A$3:$A1000, $D291, Prov_Auto!$D$3:$D1000,"&gt;="&amp;DATE(L$1,L$2,1),Prov_Auto!$D$3:$D1000, "&lt;="&amp;EOMONTH(DATE(L$1,L$2,1),0)))</f>
        <v/>
      </c>
      <c r="M291" s="48" t="str">
        <f>IF($D291="","", (SUMIFS(Transacoes!$D$3:$D1000,Transacoes!$C$3:$C1000,$D291,Transacoes!$B$3:$B1000,"C", Transacoes!$A$3:$A1000, "&lt;"&amp;EOMONTH(DATE(M$1,M$2,1),0))-SUMIFS(Transacoes!$D$3:$D1000,Transacoes!$C$3:$C1000,$D291,Transacoes!$B$3:$B1000,"V", Transacoes!$A$3:$A1000, "&lt;"&amp;EOMONTH(DATE(M$1,M$2,1),0)))*SUMIFS(Prov_Auto!$E$3:$E1000, Prov_Auto!$A$3:$A1000, $D291, Prov_Auto!$D$3:$D1000,"&gt;="&amp;DATE(M$1,M$2,1),Prov_Auto!$D$3:$D1000, "&lt;="&amp;EOMONTH(DATE(M$1,M$2,1),0)))</f>
        <v/>
      </c>
      <c r="N291" s="48" t="str">
        <f>IF($D291="","", (SUMIFS(Transacoes!$D$3:$D1000,Transacoes!$C$3:$C1000,$D291,Transacoes!$B$3:$B1000,"C", Transacoes!$A$3:$A1000, "&lt;"&amp;EOMONTH(DATE(N$1,N$2,1),0))-SUMIFS(Transacoes!$D$3:$D1000,Transacoes!$C$3:$C1000,$D291,Transacoes!$B$3:$B1000,"V", Transacoes!$A$3:$A1000, "&lt;"&amp;EOMONTH(DATE(N$1,N$2,1),0)))*SUMIFS(Prov_Auto!$E$3:$E1000, Prov_Auto!$A$3:$A1000, $D291, Prov_Auto!$D$3:$D1000,"&gt;="&amp;DATE(N$1,N$2,1),Prov_Auto!$D$3:$D1000, "&lt;="&amp;EOMONTH(DATE(N$1,N$2,1),0)))</f>
        <v/>
      </c>
      <c r="O291" s="48" t="str">
        <f>IF($D291="","", (SUMIFS(Transacoes!$D$3:$D1000,Transacoes!$C$3:$C1000,$D291,Transacoes!$B$3:$B1000,"C", Transacoes!$A$3:$A1000, "&lt;"&amp;EOMONTH(DATE(O$1,O$2,1),0))-SUMIFS(Transacoes!$D$3:$D1000,Transacoes!$C$3:$C1000,$D291,Transacoes!$B$3:$B1000,"V", Transacoes!$A$3:$A1000, "&lt;"&amp;EOMONTH(DATE(O$1,O$2,1),0)))*SUMIFS(Prov_Auto!$E$3:$E1000, Prov_Auto!$A$3:$A1000, $D291, Prov_Auto!$D$3:$D1000,"&gt;="&amp;DATE(O$1,O$2,1),Prov_Auto!$D$3:$D1000, "&lt;="&amp;EOMONTH(DATE(O$1,O$2,1),0)))</f>
        <v/>
      </c>
      <c r="P291" s="48" t="str">
        <f>IF($D291="","", (SUMIFS(Transacoes!$D$3:$D1000,Transacoes!$C$3:$C1000,$D291,Transacoes!$B$3:$B1000,"C", Transacoes!$A$3:$A1000, "&lt;"&amp;EOMONTH(DATE(P$1,P$2,1),0))-SUMIFS(Transacoes!$D$3:$D1000,Transacoes!$C$3:$C1000,$D291,Transacoes!$B$3:$B1000,"V", Transacoes!$A$3:$A1000, "&lt;"&amp;EOMONTH(DATE(P$1,P$2,1),0)))*SUMIFS(Prov_Auto!$E$3:$E1000, Prov_Auto!$A$3:$A1000, $D291, Prov_Auto!$D$3:$D1000,"&gt;="&amp;DATE(P$1,P$2,1),Prov_Auto!$D$3:$D1000, "&lt;="&amp;EOMONTH(DATE(P$1,P$2,1),0)))</f>
        <v/>
      </c>
      <c r="Q291" s="48" t="str">
        <f>IF($D291="","", (SUMIFS(Transacoes!$D$3:$D1000,Transacoes!$C$3:$C1000,$D291,Transacoes!$B$3:$B1000,"C", Transacoes!$A$3:$A1000, "&lt;"&amp;EOMONTH(DATE(Q$1,Q$2,1),0))-SUMIFS(Transacoes!$D$3:$D1000,Transacoes!$C$3:$C1000,$D291,Transacoes!$B$3:$B1000,"V", Transacoes!$A$3:$A1000, "&lt;"&amp;EOMONTH(DATE(Q$1,Q$2,1),0)))*SUMIFS(Prov_Auto!$E$3:$E1000, Prov_Auto!$A$3:$A1000, $D291, Prov_Auto!$D$3:$D1000,"&gt;="&amp;DATE(Q$1,Q$2,1),Prov_Auto!$D$3:$D1000, "&lt;="&amp;EOMONTH(DATE(Q$1,Q$2,1),0)))</f>
        <v/>
      </c>
      <c r="R291" s="47"/>
    </row>
    <row r="292">
      <c r="A292" s="47"/>
      <c r="B292" s="47"/>
      <c r="C292" s="47"/>
      <c r="D292" s="87"/>
      <c r="E292" s="48" t="str">
        <f>IF($D292="","", (SUMIFS(Transacoes!$D$3:$D1000,Transacoes!$C$3:$C1000,$D292,Transacoes!$B$3:$B1000,"C", Transacoes!$A$3:$A1000, "&lt;"&amp;EOMONTH(DATE(E$1,E$2,1),0))-SUMIFS(Transacoes!$D$3:$D1000,Transacoes!$C$3:$C1000,$D292,Transacoes!$B$3:$B1000,"V", Transacoes!$A$3:$A1000, "&lt;"&amp;EOMONTH(DATE(E$1,E$2,1),0)))*SUMIFS(Prov_Auto!$E$3:$E1000, Prov_Auto!$A$3:$A1000, $D292, Prov_Auto!$D$3:$D1000,"&gt;="&amp;DATE(E$1,E$2,1),Prov_Auto!$D$3:$D1000, "&lt;="&amp;EOMONTH(DATE(E$1,E$2,1),0)))</f>
        <v/>
      </c>
      <c r="F292" s="48" t="str">
        <f>IF($D292="","", (SUMIFS(Transacoes!$D$3:$D1000,Transacoes!$C$3:$C1000,$D292,Transacoes!$B$3:$B1000,"C", Transacoes!$A$3:$A1000, "&lt;"&amp;EOMONTH(DATE(F$1,F$2,1),0))-SUMIFS(Transacoes!$D$3:$D1000,Transacoes!$C$3:$C1000,$D292,Transacoes!$B$3:$B1000,"V", Transacoes!$A$3:$A1000, "&lt;"&amp;EOMONTH(DATE(F$1,F$2,1),0)))*SUMIFS(Prov_Auto!$E$3:$E1000, Prov_Auto!$A$3:$A1000, $D292, Prov_Auto!$D$3:$D1000,"&gt;="&amp;DATE(F$1,F$2,1),Prov_Auto!$D$3:$D1000, "&lt;="&amp;EOMONTH(DATE(F$1,F$2,1),0)))</f>
        <v/>
      </c>
      <c r="G292" s="48" t="str">
        <f>IF($D292="","", (SUMIFS(Transacoes!$D$3:$D1000,Transacoes!$C$3:$C1000,$D292,Transacoes!$B$3:$B1000,"C", Transacoes!$A$3:$A1000, "&lt;"&amp;EOMONTH(DATE(G$1,G$2,1),0))-SUMIFS(Transacoes!$D$3:$D1000,Transacoes!$C$3:$C1000,$D292,Transacoes!$B$3:$B1000,"V", Transacoes!$A$3:$A1000, "&lt;"&amp;EOMONTH(DATE(G$1,G$2,1),0)))*SUMIFS(Prov_Auto!$E$3:$E1000, Prov_Auto!$A$3:$A1000, $D292, Prov_Auto!$D$3:$D1000,"&gt;="&amp;DATE(G$1,G$2,1),Prov_Auto!$D$3:$D1000, "&lt;="&amp;EOMONTH(DATE(G$1,G$2,1),0)))</f>
        <v/>
      </c>
      <c r="H292" s="48" t="str">
        <f>IF($D292="","", (SUMIFS(Transacoes!$D$3:$D1000,Transacoes!$C$3:$C1000,$D292,Transacoes!$B$3:$B1000,"C", Transacoes!$A$3:$A1000, "&lt;"&amp;EOMONTH(DATE(H$1,H$2,1),0))-SUMIFS(Transacoes!$D$3:$D1000,Transacoes!$C$3:$C1000,$D292,Transacoes!$B$3:$B1000,"V", Transacoes!$A$3:$A1000, "&lt;"&amp;EOMONTH(DATE(H$1,H$2,1),0)))*SUMIFS(Prov_Auto!$E$3:$E1000, Prov_Auto!$A$3:$A1000, $D292, Prov_Auto!$D$3:$D1000,"&gt;="&amp;DATE(H$1,H$2,1),Prov_Auto!$D$3:$D1000, "&lt;="&amp;EOMONTH(DATE(H$1,H$2,1),0)))</f>
        <v/>
      </c>
      <c r="I292" s="48" t="str">
        <f>IF($D292="","", (SUMIFS(Transacoes!$D$3:$D1000,Transacoes!$C$3:$C1000,$D292,Transacoes!$B$3:$B1000,"C", Transacoes!$A$3:$A1000, "&lt;"&amp;EOMONTH(DATE(I$1,I$2,1),0))-SUMIFS(Transacoes!$D$3:$D1000,Transacoes!$C$3:$C1000,$D292,Transacoes!$B$3:$B1000,"V", Transacoes!$A$3:$A1000, "&lt;"&amp;EOMONTH(DATE(I$1,I$2,1),0)))*SUMIFS(Prov_Auto!$E$3:$E1000, Prov_Auto!$A$3:$A1000, $D292, Prov_Auto!$D$3:$D1000,"&gt;="&amp;DATE(I$1,I$2,1),Prov_Auto!$D$3:$D1000, "&lt;="&amp;EOMONTH(DATE(I$1,I$2,1),0)))</f>
        <v/>
      </c>
      <c r="J292" s="48" t="str">
        <f>IF($D292="","", (SUMIFS(Transacoes!$D$3:$D1000,Transacoes!$C$3:$C1000,$D292,Transacoes!$B$3:$B1000,"C", Transacoes!$A$3:$A1000, "&lt;"&amp;EOMONTH(DATE(J$1,J$2,1),0))-SUMIFS(Transacoes!$D$3:$D1000,Transacoes!$C$3:$C1000,$D292,Transacoes!$B$3:$B1000,"V", Transacoes!$A$3:$A1000, "&lt;"&amp;EOMONTH(DATE(J$1,J$2,1),0)))*SUMIFS(Prov_Auto!$E$3:$E1000, Prov_Auto!$A$3:$A1000, $D292, Prov_Auto!$D$3:$D1000,"&gt;="&amp;DATE(J$1,J$2,1),Prov_Auto!$D$3:$D1000, "&lt;="&amp;EOMONTH(DATE(J$1,J$2,1),0)))</f>
        <v/>
      </c>
      <c r="K292" s="48" t="str">
        <f>IF($D292="","", (SUMIFS(Transacoes!$D$3:$D1000,Transacoes!$C$3:$C1000,$D292,Transacoes!$B$3:$B1000,"C", Transacoes!$A$3:$A1000, "&lt;"&amp;EOMONTH(DATE(K$1,K$2,1),0))-SUMIFS(Transacoes!$D$3:$D1000,Transacoes!$C$3:$C1000,$D292,Transacoes!$B$3:$B1000,"V", Transacoes!$A$3:$A1000, "&lt;"&amp;EOMONTH(DATE(K$1,K$2,1),0)))*SUMIFS(Prov_Auto!$E$3:$E1000, Prov_Auto!$A$3:$A1000, $D292, Prov_Auto!$D$3:$D1000,"&gt;="&amp;DATE(K$1,K$2,1),Prov_Auto!$D$3:$D1000, "&lt;="&amp;EOMONTH(DATE(K$1,K$2,1),0)))</f>
        <v/>
      </c>
      <c r="L292" s="48" t="str">
        <f>IF($D292="","", (SUMIFS(Transacoes!$D$3:$D1000,Transacoes!$C$3:$C1000,$D292,Transacoes!$B$3:$B1000,"C", Transacoes!$A$3:$A1000, "&lt;"&amp;EOMONTH(DATE(L$1,L$2,1),0))-SUMIFS(Transacoes!$D$3:$D1000,Transacoes!$C$3:$C1000,$D292,Transacoes!$B$3:$B1000,"V", Transacoes!$A$3:$A1000, "&lt;"&amp;EOMONTH(DATE(L$1,L$2,1),0)))*SUMIFS(Prov_Auto!$E$3:$E1000, Prov_Auto!$A$3:$A1000, $D292, Prov_Auto!$D$3:$D1000,"&gt;="&amp;DATE(L$1,L$2,1),Prov_Auto!$D$3:$D1000, "&lt;="&amp;EOMONTH(DATE(L$1,L$2,1),0)))</f>
        <v/>
      </c>
      <c r="M292" s="48" t="str">
        <f>IF($D292="","", (SUMIFS(Transacoes!$D$3:$D1000,Transacoes!$C$3:$C1000,$D292,Transacoes!$B$3:$B1000,"C", Transacoes!$A$3:$A1000, "&lt;"&amp;EOMONTH(DATE(M$1,M$2,1),0))-SUMIFS(Transacoes!$D$3:$D1000,Transacoes!$C$3:$C1000,$D292,Transacoes!$B$3:$B1000,"V", Transacoes!$A$3:$A1000, "&lt;"&amp;EOMONTH(DATE(M$1,M$2,1),0)))*SUMIFS(Prov_Auto!$E$3:$E1000, Prov_Auto!$A$3:$A1000, $D292, Prov_Auto!$D$3:$D1000,"&gt;="&amp;DATE(M$1,M$2,1),Prov_Auto!$D$3:$D1000, "&lt;="&amp;EOMONTH(DATE(M$1,M$2,1),0)))</f>
        <v/>
      </c>
      <c r="N292" s="48" t="str">
        <f>IF($D292="","", (SUMIFS(Transacoes!$D$3:$D1000,Transacoes!$C$3:$C1000,$D292,Transacoes!$B$3:$B1000,"C", Transacoes!$A$3:$A1000, "&lt;"&amp;EOMONTH(DATE(N$1,N$2,1),0))-SUMIFS(Transacoes!$D$3:$D1000,Transacoes!$C$3:$C1000,$D292,Transacoes!$B$3:$B1000,"V", Transacoes!$A$3:$A1000, "&lt;"&amp;EOMONTH(DATE(N$1,N$2,1),0)))*SUMIFS(Prov_Auto!$E$3:$E1000, Prov_Auto!$A$3:$A1000, $D292, Prov_Auto!$D$3:$D1000,"&gt;="&amp;DATE(N$1,N$2,1),Prov_Auto!$D$3:$D1000, "&lt;="&amp;EOMONTH(DATE(N$1,N$2,1),0)))</f>
        <v/>
      </c>
      <c r="O292" s="48" t="str">
        <f>IF($D292="","", (SUMIFS(Transacoes!$D$3:$D1000,Transacoes!$C$3:$C1000,$D292,Transacoes!$B$3:$B1000,"C", Transacoes!$A$3:$A1000, "&lt;"&amp;EOMONTH(DATE(O$1,O$2,1),0))-SUMIFS(Transacoes!$D$3:$D1000,Transacoes!$C$3:$C1000,$D292,Transacoes!$B$3:$B1000,"V", Transacoes!$A$3:$A1000, "&lt;"&amp;EOMONTH(DATE(O$1,O$2,1),0)))*SUMIFS(Prov_Auto!$E$3:$E1000, Prov_Auto!$A$3:$A1000, $D292, Prov_Auto!$D$3:$D1000,"&gt;="&amp;DATE(O$1,O$2,1),Prov_Auto!$D$3:$D1000, "&lt;="&amp;EOMONTH(DATE(O$1,O$2,1),0)))</f>
        <v/>
      </c>
      <c r="P292" s="48" t="str">
        <f>IF($D292="","", (SUMIFS(Transacoes!$D$3:$D1000,Transacoes!$C$3:$C1000,$D292,Transacoes!$B$3:$B1000,"C", Transacoes!$A$3:$A1000, "&lt;"&amp;EOMONTH(DATE(P$1,P$2,1),0))-SUMIFS(Transacoes!$D$3:$D1000,Transacoes!$C$3:$C1000,$D292,Transacoes!$B$3:$B1000,"V", Transacoes!$A$3:$A1000, "&lt;"&amp;EOMONTH(DATE(P$1,P$2,1),0)))*SUMIFS(Prov_Auto!$E$3:$E1000, Prov_Auto!$A$3:$A1000, $D292, Prov_Auto!$D$3:$D1000,"&gt;="&amp;DATE(P$1,P$2,1),Prov_Auto!$D$3:$D1000, "&lt;="&amp;EOMONTH(DATE(P$1,P$2,1),0)))</f>
        <v/>
      </c>
      <c r="Q292" s="48" t="str">
        <f>IF($D292="","", (SUMIFS(Transacoes!$D$3:$D1000,Transacoes!$C$3:$C1000,$D292,Transacoes!$B$3:$B1000,"C", Transacoes!$A$3:$A1000, "&lt;"&amp;EOMONTH(DATE(Q$1,Q$2,1),0))-SUMIFS(Transacoes!$D$3:$D1000,Transacoes!$C$3:$C1000,$D292,Transacoes!$B$3:$B1000,"V", Transacoes!$A$3:$A1000, "&lt;"&amp;EOMONTH(DATE(Q$1,Q$2,1),0)))*SUMIFS(Prov_Auto!$E$3:$E1000, Prov_Auto!$A$3:$A1000, $D292, Prov_Auto!$D$3:$D1000,"&gt;="&amp;DATE(Q$1,Q$2,1),Prov_Auto!$D$3:$D1000, "&lt;="&amp;EOMONTH(DATE(Q$1,Q$2,1),0)))</f>
        <v/>
      </c>
      <c r="R292" s="47"/>
    </row>
    <row r="293">
      <c r="A293" s="47"/>
      <c r="B293" s="47"/>
      <c r="C293" s="47"/>
      <c r="D293" s="87"/>
      <c r="E293" s="48" t="str">
        <f>IF($D293="","", (SUMIFS(Transacoes!$D$3:$D1000,Transacoes!$C$3:$C1000,$D293,Transacoes!$B$3:$B1000,"C", Transacoes!$A$3:$A1000, "&lt;"&amp;EOMONTH(DATE(E$1,E$2,1),0))-SUMIFS(Transacoes!$D$3:$D1000,Transacoes!$C$3:$C1000,$D293,Transacoes!$B$3:$B1000,"V", Transacoes!$A$3:$A1000, "&lt;"&amp;EOMONTH(DATE(E$1,E$2,1),0)))*SUMIFS(Prov_Auto!$E$3:$E1000, Prov_Auto!$A$3:$A1000, $D293, Prov_Auto!$D$3:$D1000,"&gt;="&amp;DATE(E$1,E$2,1),Prov_Auto!$D$3:$D1000, "&lt;="&amp;EOMONTH(DATE(E$1,E$2,1),0)))</f>
        <v/>
      </c>
      <c r="F293" s="48" t="str">
        <f>IF($D293="","", (SUMIFS(Transacoes!$D$3:$D1000,Transacoes!$C$3:$C1000,$D293,Transacoes!$B$3:$B1000,"C", Transacoes!$A$3:$A1000, "&lt;"&amp;EOMONTH(DATE(F$1,F$2,1),0))-SUMIFS(Transacoes!$D$3:$D1000,Transacoes!$C$3:$C1000,$D293,Transacoes!$B$3:$B1000,"V", Transacoes!$A$3:$A1000, "&lt;"&amp;EOMONTH(DATE(F$1,F$2,1),0)))*SUMIFS(Prov_Auto!$E$3:$E1000, Prov_Auto!$A$3:$A1000, $D293, Prov_Auto!$D$3:$D1000,"&gt;="&amp;DATE(F$1,F$2,1),Prov_Auto!$D$3:$D1000, "&lt;="&amp;EOMONTH(DATE(F$1,F$2,1),0)))</f>
        <v/>
      </c>
      <c r="G293" s="48" t="str">
        <f>IF($D293="","", (SUMIFS(Transacoes!$D$3:$D1000,Transacoes!$C$3:$C1000,$D293,Transacoes!$B$3:$B1000,"C", Transacoes!$A$3:$A1000, "&lt;"&amp;EOMONTH(DATE(G$1,G$2,1),0))-SUMIFS(Transacoes!$D$3:$D1000,Transacoes!$C$3:$C1000,$D293,Transacoes!$B$3:$B1000,"V", Transacoes!$A$3:$A1000, "&lt;"&amp;EOMONTH(DATE(G$1,G$2,1),0)))*SUMIFS(Prov_Auto!$E$3:$E1000, Prov_Auto!$A$3:$A1000, $D293, Prov_Auto!$D$3:$D1000,"&gt;="&amp;DATE(G$1,G$2,1),Prov_Auto!$D$3:$D1000, "&lt;="&amp;EOMONTH(DATE(G$1,G$2,1),0)))</f>
        <v/>
      </c>
      <c r="H293" s="48" t="str">
        <f>IF($D293="","", (SUMIFS(Transacoes!$D$3:$D1000,Transacoes!$C$3:$C1000,$D293,Transacoes!$B$3:$B1000,"C", Transacoes!$A$3:$A1000, "&lt;"&amp;EOMONTH(DATE(H$1,H$2,1),0))-SUMIFS(Transacoes!$D$3:$D1000,Transacoes!$C$3:$C1000,$D293,Transacoes!$B$3:$B1000,"V", Transacoes!$A$3:$A1000, "&lt;"&amp;EOMONTH(DATE(H$1,H$2,1),0)))*SUMIFS(Prov_Auto!$E$3:$E1000, Prov_Auto!$A$3:$A1000, $D293, Prov_Auto!$D$3:$D1000,"&gt;="&amp;DATE(H$1,H$2,1),Prov_Auto!$D$3:$D1000, "&lt;="&amp;EOMONTH(DATE(H$1,H$2,1),0)))</f>
        <v/>
      </c>
      <c r="I293" s="48" t="str">
        <f>IF($D293="","", (SUMIFS(Transacoes!$D$3:$D1000,Transacoes!$C$3:$C1000,$D293,Transacoes!$B$3:$B1000,"C", Transacoes!$A$3:$A1000, "&lt;"&amp;EOMONTH(DATE(I$1,I$2,1),0))-SUMIFS(Transacoes!$D$3:$D1000,Transacoes!$C$3:$C1000,$D293,Transacoes!$B$3:$B1000,"V", Transacoes!$A$3:$A1000, "&lt;"&amp;EOMONTH(DATE(I$1,I$2,1),0)))*SUMIFS(Prov_Auto!$E$3:$E1000, Prov_Auto!$A$3:$A1000, $D293, Prov_Auto!$D$3:$D1000,"&gt;="&amp;DATE(I$1,I$2,1),Prov_Auto!$D$3:$D1000, "&lt;="&amp;EOMONTH(DATE(I$1,I$2,1),0)))</f>
        <v/>
      </c>
      <c r="J293" s="48" t="str">
        <f>IF($D293="","", (SUMIFS(Transacoes!$D$3:$D1000,Transacoes!$C$3:$C1000,$D293,Transacoes!$B$3:$B1000,"C", Transacoes!$A$3:$A1000, "&lt;"&amp;EOMONTH(DATE(J$1,J$2,1),0))-SUMIFS(Transacoes!$D$3:$D1000,Transacoes!$C$3:$C1000,$D293,Transacoes!$B$3:$B1000,"V", Transacoes!$A$3:$A1000, "&lt;"&amp;EOMONTH(DATE(J$1,J$2,1),0)))*SUMIFS(Prov_Auto!$E$3:$E1000, Prov_Auto!$A$3:$A1000, $D293, Prov_Auto!$D$3:$D1000,"&gt;="&amp;DATE(J$1,J$2,1),Prov_Auto!$D$3:$D1000, "&lt;="&amp;EOMONTH(DATE(J$1,J$2,1),0)))</f>
        <v/>
      </c>
      <c r="K293" s="48" t="str">
        <f>IF($D293="","", (SUMIFS(Transacoes!$D$3:$D1000,Transacoes!$C$3:$C1000,$D293,Transacoes!$B$3:$B1000,"C", Transacoes!$A$3:$A1000, "&lt;"&amp;EOMONTH(DATE(K$1,K$2,1),0))-SUMIFS(Transacoes!$D$3:$D1000,Transacoes!$C$3:$C1000,$D293,Transacoes!$B$3:$B1000,"V", Transacoes!$A$3:$A1000, "&lt;"&amp;EOMONTH(DATE(K$1,K$2,1),0)))*SUMIFS(Prov_Auto!$E$3:$E1000, Prov_Auto!$A$3:$A1000, $D293, Prov_Auto!$D$3:$D1000,"&gt;="&amp;DATE(K$1,K$2,1),Prov_Auto!$D$3:$D1000, "&lt;="&amp;EOMONTH(DATE(K$1,K$2,1),0)))</f>
        <v/>
      </c>
      <c r="L293" s="48" t="str">
        <f>IF($D293="","", (SUMIFS(Transacoes!$D$3:$D1000,Transacoes!$C$3:$C1000,$D293,Transacoes!$B$3:$B1000,"C", Transacoes!$A$3:$A1000, "&lt;"&amp;EOMONTH(DATE(L$1,L$2,1),0))-SUMIFS(Transacoes!$D$3:$D1000,Transacoes!$C$3:$C1000,$D293,Transacoes!$B$3:$B1000,"V", Transacoes!$A$3:$A1000, "&lt;"&amp;EOMONTH(DATE(L$1,L$2,1),0)))*SUMIFS(Prov_Auto!$E$3:$E1000, Prov_Auto!$A$3:$A1000, $D293, Prov_Auto!$D$3:$D1000,"&gt;="&amp;DATE(L$1,L$2,1),Prov_Auto!$D$3:$D1000, "&lt;="&amp;EOMONTH(DATE(L$1,L$2,1),0)))</f>
        <v/>
      </c>
      <c r="M293" s="48" t="str">
        <f>IF($D293="","", (SUMIFS(Transacoes!$D$3:$D1000,Transacoes!$C$3:$C1000,$D293,Transacoes!$B$3:$B1000,"C", Transacoes!$A$3:$A1000, "&lt;"&amp;EOMONTH(DATE(M$1,M$2,1),0))-SUMIFS(Transacoes!$D$3:$D1000,Transacoes!$C$3:$C1000,$D293,Transacoes!$B$3:$B1000,"V", Transacoes!$A$3:$A1000, "&lt;"&amp;EOMONTH(DATE(M$1,M$2,1),0)))*SUMIFS(Prov_Auto!$E$3:$E1000, Prov_Auto!$A$3:$A1000, $D293, Prov_Auto!$D$3:$D1000,"&gt;="&amp;DATE(M$1,M$2,1),Prov_Auto!$D$3:$D1000, "&lt;="&amp;EOMONTH(DATE(M$1,M$2,1),0)))</f>
        <v/>
      </c>
      <c r="N293" s="48" t="str">
        <f>IF($D293="","", (SUMIFS(Transacoes!$D$3:$D1000,Transacoes!$C$3:$C1000,$D293,Transacoes!$B$3:$B1000,"C", Transacoes!$A$3:$A1000, "&lt;"&amp;EOMONTH(DATE(N$1,N$2,1),0))-SUMIFS(Transacoes!$D$3:$D1000,Transacoes!$C$3:$C1000,$D293,Transacoes!$B$3:$B1000,"V", Transacoes!$A$3:$A1000, "&lt;"&amp;EOMONTH(DATE(N$1,N$2,1),0)))*SUMIFS(Prov_Auto!$E$3:$E1000, Prov_Auto!$A$3:$A1000, $D293, Prov_Auto!$D$3:$D1000,"&gt;="&amp;DATE(N$1,N$2,1),Prov_Auto!$D$3:$D1000, "&lt;="&amp;EOMONTH(DATE(N$1,N$2,1),0)))</f>
        <v/>
      </c>
      <c r="O293" s="48" t="str">
        <f>IF($D293="","", (SUMIFS(Transacoes!$D$3:$D1000,Transacoes!$C$3:$C1000,$D293,Transacoes!$B$3:$B1000,"C", Transacoes!$A$3:$A1000, "&lt;"&amp;EOMONTH(DATE(O$1,O$2,1),0))-SUMIFS(Transacoes!$D$3:$D1000,Transacoes!$C$3:$C1000,$D293,Transacoes!$B$3:$B1000,"V", Transacoes!$A$3:$A1000, "&lt;"&amp;EOMONTH(DATE(O$1,O$2,1),0)))*SUMIFS(Prov_Auto!$E$3:$E1000, Prov_Auto!$A$3:$A1000, $D293, Prov_Auto!$D$3:$D1000,"&gt;="&amp;DATE(O$1,O$2,1),Prov_Auto!$D$3:$D1000, "&lt;="&amp;EOMONTH(DATE(O$1,O$2,1),0)))</f>
        <v/>
      </c>
      <c r="P293" s="48" t="str">
        <f>IF($D293="","", (SUMIFS(Transacoes!$D$3:$D1000,Transacoes!$C$3:$C1000,$D293,Transacoes!$B$3:$B1000,"C", Transacoes!$A$3:$A1000, "&lt;"&amp;EOMONTH(DATE(P$1,P$2,1),0))-SUMIFS(Transacoes!$D$3:$D1000,Transacoes!$C$3:$C1000,$D293,Transacoes!$B$3:$B1000,"V", Transacoes!$A$3:$A1000, "&lt;"&amp;EOMONTH(DATE(P$1,P$2,1),0)))*SUMIFS(Prov_Auto!$E$3:$E1000, Prov_Auto!$A$3:$A1000, $D293, Prov_Auto!$D$3:$D1000,"&gt;="&amp;DATE(P$1,P$2,1),Prov_Auto!$D$3:$D1000, "&lt;="&amp;EOMONTH(DATE(P$1,P$2,1),0)))</f>
        <v/>
      </c>
      <c r="Q293" s="48" t="str">
        <f>IF($D293="","", (SUMIFS(Transacoes!$D$3:$D1000,Transacoes!$C$3:$C1000,$D293,Transacoes!$B$3:$B1000,"C", Transacoes!$A$3:$A1000, "&lt;"&amp;EOMONTH(DATE(Q$1,Q$2,1),0))-SUMIFS(Transacoes!$D$3:$D1000,Transacoes!$C$3:$C1000,$D293,Transacoes!$B$3:$B1000,"V", Transacoes!$A$3:$A1000, "&lt;"&amp;EOMONTH(DATE(Q$1,Q$2,1),0)))*SUMIFS(Prov_Auto!$E$3:$E1000, Prov_Auto!$A$3:$A1000, $D293, Prov_Auto!$D$3:$D1000,"&gt;="&amp;DATE(Q$1,Q$2,1),Prov_Auto!$D$3:$D1000, "&lt;="&amp;EOMONTH(DATE(Q$1,Q$2,1),0)))</f>
        <v/>
      </c>
      <c r="R293" s="47"/>
    </row>
    <row r="294">
      <c r="A294" s="47"/>
      <c r="B294" s="47"/>
      <c r="C294" s="47"/>
      <c r="D294" s="87"/>
      <c r="E294" s="48" t="str">
        <f>IF($D294="","", (SUMIFS(Transacoes!$D$3:$D1000,Transacoes!$C$3:$C1000,$D294,Transacoes!$B$3:$B1000,"C", Transacoes!$A$3:$A1000, "&lt;"&amp;EOMONTH(DATE(E$1,E$2,1),0))-SUMIFS(Transacoes!$D$3:$D1000,Transacoes!$C$3:$C1000,$D294,Transacoes!$B$3:$B1000,"V", Transacoes!$A$3:$A1000, "&lt;"&amp;EOMONTH(DATE(E$1,E$2,1),0)))*SUMIFS(Prov_Auto!$E$3:$E1000, Prov_Auto!$A$3:$A1000, $D294, Prov_Auto!$D$3:$D1000,"&gt;="&amp;DATE(E$1,E$2,1),Prov_Auto!$D$3:$D1000, "&lt;="&amp;EOMONTH(DATE(E$1,E$2,1),0)))</f>
        <v/>
      </c>
      <c r="F294" s="48" t="str">
        <f>IF($D294="","", (SUMIFS(Transacoes!$D$3:$D1000,Transacoes!$C$3:$C1000,$D294,Transacoes!$B$3:$B1000,"C", Transacoes!$A$3:$A1000, "&lt;"&amp;EOMONTH(DATE(F$1,F$2,1),0))-SUMIFS(Transacoes!$D$3:$D1000,Transacoes!$C$3:$C1000,$D294,Transacoes!$B$3:$B1000,"V", Transacoes!$A$3:$A1000, "&lt;"&amp;EOMONTH(DATE(F$1,F$2,1),0)))*SUMIFS(Prov_Auto!$E$3:$E1000, Prov_Auto!$A$3:$A1000, $D294, Prov_Auto!$D$3:$D1000,"&gt;="&amp;DATE(F$1,F$2,1),Prov_Auto!$D$3:$D1000, "&lt;="&amp;EOMONTH(DATE(F$1,F$2,1),0)))</f>
        <v/>
      </c>
      <c r="G294" s="48" t="str">
        <f>IF($D294="","", (SUMIFS(Transacoes!$D$3:$D1000,Transacoes!$C$3:$C1000,$D294,Transacoes!$B$3:$B1000,"C", Transacoes!$A$3:$A1000, "&lt;"&amp;EOMONTH(DATE(G$1,G$2,1),0))-SUMIFS(Transacoes!$D$3:$D1000,Transacoes!$C$3:$C1000,$D294,Transacoes!$B$3:$B1000,"V", Transacoes!$A$3:$A1000, "&lt;"&amp;EOMONTH(DATE(G$1,G$2,1),0)))*SUMIFS(Prov_Auto!$E$3:$E1000, Prov_Auto!$A$3:$A1000, $D294, Prov_Auto!$D$3:$D1000,"&gt;="&amp;DATE(G$1,G$2,1),Prov_Auto!$D$3:$D1000, "&lt;="&amp;EOMONTH(DATE(G$1,G$2,1),0)))</f>
        <v/>
      </c>
      <c r="H294" s="48" t="str">
        <f>IF($D294="","", (SUMIFS(Transacoes!$D$3:$D1000,Transacoes!$C$3:$C1000,$D294,Transacoes!$B$3:$B1000,"C", Transacoes!$A$3:$A1000, "&lt;"&amp;EOMONTH(DATE(H$1,H$2,1),0))-SUMIFS(Transacoes!$D$3:$D1000,Transacoes!$C$3:$C1000,$D294,Transacoes!$B$3:$B1000,"V", Transacoes!$A$3:$A1000, "&lt;"&amp;EOMONTH(DATE(H$1,H$2,1),0)))*SUMIFS(Prov_Auto!$E$3:$E1000, Prov_Auto!$A$3:$A1000, $D294, Prov_Auto!$D$3:$D1000,"&gt;="&amp;DATE(H$1,H$2,1),Prov_Auto!$D$3:$D1000, "&lt;="&amp;EOMONTH(DATE(H$1,H$2,1),0)))</f>
        <v/>
      </c>
      <c r="I294" s="48" t="str">
        <f>IF($D294="","", (SUMIFS(Transacoes!$D$3:$D1000,Transacoes!$C$3:$C1000,$D294,Transacoes!$B$3:$B1000,"C", Transacoes!$A$3:$A1000, "&lt;"&amp;EOMONTH(DATE(I$1,I$2,1),0))-SUMIFS(Transacoes!$D$3:$D1000,Transacoes!$C$3:$C1000,$D294,Transacoes!$B$3:$B1000,"V", Transacoes!$A$3:$A1000, "&lt;"&amp;EOMONTH(DATE(I$1,I$2,1),0)))*SUMIFS(Prov_Auto!$E$3:$E1000, Prov_Auto!$A$3:$A1000, $D294, Prov_Auto!$D$3:$D1000,"&gt;="&amp;DATE(I$1,I$2,1),Prov_Auto!$D$3:$D1000, "&lt;="&amp;EOMONTH(DATE(I$1,I$2,1),0)))</f>
        <v/>
      </c>
      <c r="J294" s="48" t="str">
        <f>IF($D294="","", (SUMIFS(Transacoes!$D$3:$D1000,Transacoes!$C$3:$C1000,$D294,Transacoes!$B$3:$B1000,"C", Transacoes!$A$3:$A1000, "&lt;"&amp;EOMONTH(DATE(J$1,J$2,1),0))-SUMIFS(Transacoes!$D$3:$D1000,Transacoes!$C$3:$C1000,$D294,Transacoes!$B$3:$B1000,"V", Transacoes!$A$3:$A1000, "&lt;"&amp;EOMONTH(DATE(J$1,J$2,1),0)))*SUMIFS(Prov_Auto!$E$3:$E1000, Prov_Auto!$A$3:$A1000, $D294, Prov_Auto!$D$3:$D1000,"&gt;="&amp;DATE(J$1,J$2,1),Prov_Auto!$D$3:$D1000, "&lt;="&amp;EOMONTH(DATE(J$1,J$2,1),0)))</f>
        <v/>
      </c>
      <c r="K294" s="48" t="str">
        <f>IF($D294="","", (SUMIFS(Transacoes!$D$3:$D1000,Transacoes!$C$3:$C1000,$D294,Transacoes!$B$3:$B1000,"C", Transacoes!$A$3:$A1000, "&lt;"&amp;EOMONTH(DATE(K$1,K$2,1),0))-SUMIFS(Transacoes!$D$3:$D1000,Transacoes!$C$3:$C1000,$D294,Transacoes!$B$3:$B1000,"V", Transacoes!$A$3:$A1000, "&lt;"&amp;EOMONTH(DATE(K$1,K$2,1),0)))*SUMIFS(Prov_Auto!$E$3:$E1000, Prov_Auto!$A$3:$A1000, $D294, Prov_Auto!$D$3:$D1000,"&gt;="&amp;DATE(K$1,K$2,1),Prov_Auto!$D$3:$D1000, "&lt;="&amp;EOMONTH(DATE(K$1,K$2,1),0)))</f>
        <v/>
      </c>
      <c r="L294" s="48" t="str">
        <f>IF($D294="","", (SUMIFS(Transacoes!$D$3:$D1000,Transacoes!$C$3:$C1000,$D294,Transacoes!$B$3:$B1000,"C", Transacoes!$A$3:$A1000, "&lt;"&amp;EOMONTH(DATE(L$1,L$2,1),0))-SUMIFS(Transacoes!$D$3:$D1000,Transacoes!$C$3:$C1000,$D294,Transacoes!$B$3:$B1000,"V", Transacoes!$A$3:$A1000, "&lt;"&amp;EOMONTH(DATE(L$1,L$2,1),0)))*SUMIFS(Prov_Auto!$E$3:$E1000, Prov_Auto!$A$3:$A1000, $D294, Prov_Auto!$D$3:$D1000,"&gt;="&amp;DATE(L$1,L$2,1),Prov_Auto!$D$3:$D1000, "&lt;="&amp;EOMONTH(DATE(L$1,L$2,1),0)))</f>
        <v/>
      </c>
      <c r="M294" s="48" t="str">
        <f>IF($D294="","", (SUMIFS(Transacoes!$D$3:$D1000,Transacoes!$C$3:$C1000,$D294,Transacoes!$B$3:$B1000,"C", Transacoes!$A$3:$A1000, "&lt;"&amp;EOMONTH(DATE(M$1,M$2,1),0))-SUMIFS(Transacoes!$D$3:$D1000,Transacoes!$C$3:$C1000,$D294,Transacoes!$B$3:$B1000,"V", Transacoes!$A$3:$A1000, "&lt;"&amp;EOMONTH(DATE(M$1,M$2,1),0)))*SUMIFS(Prov_Auto!$E$3:$E1000, Prov_Auto!$A$3:$A1000, $D294, Prov_Auto!$D$3:$D1000,"&gt;="&amp;DATE(M$1,M$2,1),Prov_Auto!$D$3:$D1000, "&lt;="&amp;EOMONTH(DATE(M$1,M$2,1),0)))</f>
        <v/>
      </c>
      <c r="N294" s="48" t="str">
        <f>IF($D294="","", (SUMIFS(Transacoes!$D$3:$D1000,Transacoes!$C$3:$C1000,$D294,Transacoes!$B$3:$B1000,"C", Transacoes!$A$3:$A1000, "&lt;"&amp;EOMONTH(DATE(N$1,N$2,1),0))-SUMIFS(Transacoes!$D$3:$D1000,Transacoes!$C$3:$C1000,$D294,Transacoes!$B$3:$B1000,"V", Transacoes!$A$3:$A1000, "&lt;"&amp;EOMONTH(DATE(N$1,N$2,1),0)))*SUMIFS(Prov_Auto!$E$3:$E1000, Prov_Auto!$A$3:$A1000, $D294, Prov_Auto!$D$3:$D1000,"&gt;="&amp;DATE(N$1,N$2,1),Prov_Auto!$D$3:$D1000, "&lt;="&amp;EOMONTH(DATE(N$1,N$2,1),0)))</f>
        <v/>
      </c>
      <c r="O294" s="48" t="str">
        <f>IF($D294="","", (SUMIFS(Transacoes!$D$3:$D1000,Transacoes!$C$3:$C1000,$D294,Transacoes!$B$3:$B1000,"C", Transacoes!$A$3:$A1000, "&lt;"&amp;EOMONTH(DATE(O$1,O$2,1),0))-SUMIFS(Transacoes!$D$3:$D1000,Transacoes!$C$3:$C1000,$D294,Transacoes!$B$3:$B1000,"V", Transacoes!$A$3:$A1000, "&lt;"&amp;EOMONTH(DATE(O$1,O$2,1),0)))*SUMIFS(Prov_Auto!$E$3:$E1000, Prov_Auto!$A$3:$A1000, $D294, Prov_Auto!$D$3:$D1000,"&gt;="&amp;DATE(O$1,O$2,1),Prov_Auto!$D$3:$D1000, "&lt;="&amp;EOMONTH(DATE(O$1,O$2,1),0)))</f>
        <v/>
      </c>
      <c r="P294" s="48" t="str">
        <f>IF($D294="","", (SUMIFS(Transacoes!$D$3:$D1000,Transacoes!$C$3:$C1000,$D294,Transacoes!$B$3:$B1000,"C", Transacoes!$A$3:$A1000, "&lt;"&amp;EOMONTH(DATE(P$1,P$2,1),0))-SUMIFS(Transacoes!$D$3:$D1000,Transacoes!$C$3:$C1000,$D294,Transacoes!$B$3:$B1000,"V", Transacoes!$A$3:$A1000, "&lt;"&amp;EOMONTH(DATE(P$1,P$2,1),0)))*SUMIFS(Prov_Auto!$E$3:$E1000, Prov_Auto!$A$3:$A1000, $D294, Prov_Auto!$D$3:$D1000,"&gt;="&amp;DATE(P$1,P$2,1),Prov_Auto!$D$3:$D1000, "&lt;="&amp;EOMONTH(DATE(P$1,P$2,1),0)))</f>
        <v/>
      </c>
      <c r="Q294" s="48" t="str">
        <f>IF($D294="","", (SUMIFS(Transacoes!$D$3:$D1000,Transacoes!$C$3:$C1000,$D294,Transacoes!$B$3:$B1000,"C", Transacoes!$A$3:$A1000, "&lt;"&amp;EOMONTH(DATE(Q$1,Q$2,1),0))-SUMIFS(Transacoes!$D$3:$D1000,Transacoes!$C$3:$C1000,$D294,Transacoes!$B$3:$B1000,"V", Transacoes!$A$3:$A1000, "&lt;"&amp;EOMONTH(DATE(Q$1,Q$2,1),0)))*SUMIFS(Prov_Auto!$E$3:$E1000, Prov_Auto!$A$3:$A1000, $D294, Prov_Auto!$D$3:$D1000,"&gt;="&amp;DATE(Q$1,Q$2,1),Prov_Auto!$D$3:$D1000, "&lt;="&amp;EOMONTH(DATE(Q$1,Q$2,1),0)))</f>
        <v/>
      </c>
      <c r="R294" s="47"/>
    </row>
    <row r="295">
      <c r="A295" s="47"/>
      <c r="B295" s="47"/>
      <c r="C295" s="47"/>
      <c r="D295" s="87"/>
      <c r="E295" s="48" t="str">
        <f>IF($D295="","", (SUMIFS(Transacoes!$D$3:$D1000,Transacoes!$C$3:$C1000,$D295,Transacoes!$B$3:$B1000,"C", Transacoes!$A$3:$A1000, "&lt;"&amp;EOMONTH(DATE(E$1,E$2,1),0))-SUMIFS(Transacoes!$D$3:$D1000,Transacoes!$C$3:$C1000,$D295,Transacoes!$B$3:$B1000,"V", Transacoes!$A$3:$A1000, "&lt;"&amp;EOMONTH(DATE(E$1,E$2,1),0)))*SUMIFS(Prov_Auto!$E$3:$E1000, Prov_Auto!$A$3:$A1000, $D295, Prov_Auto!$D$3:$D1000,"&gt;="&amp;DATE(E$1,E$2,1),Prov_Auto!$D$3:$D1000, "&lt;="&amp;EOMONTH(DATE(E$1,E$2,1),0)))</f>
        <v/>
      </c>
      <c r="F295" s="48" t="str">
        <f>IF($D295="","", (SUMIFS(Transacoes!$D$3:$D1000,Transacoes!$C$3:$C1000,$D295,Transacoes!$B$3:$B1000,"C", Transacoes!$A$3:$A1000, "&lt;"&amp;EOMONTH(DATE(F$1,F$2,1),0))-SUMIFS(Transacoes!$D$3:$D1000,Transacoes!$C$3:$C1000,$D295,Transacoes!$B$3:$B1000,"V", Transacoes!$A$3:$A1000, "&lt;"&amp;EOMONTH(DATE(F$1,F$2,1),0)))*SUMIFS(Prov_Auto!$E$3:$E1000, Prov_Auto!$A$3:$A1000, $D295, Prov_Auto!$D$3:$D1000,"&gt;="&amp;DATE(F$1,F$2,1),Prov_Auto!$D$3:$D1000, "&lt;="&amp;EOMONTH(DATE(F$1,F$2,1),0)))</f>
        <v/>
      </c>
      <c r="G295" s="48" t="str">
        <f>IF($D295="","", (SUMIFS(Transacoes!$D$3:$D1000,Transacoes!$C$3:$C1000,$D295,Transacoes!$B$3:$B1000,"C", Transacoes!$A$3:$A1000, "&lt;"&amp;EOMONTH(DATE(G$1,G$2,1),0))-SUMIFS(Transacoes!$D$3:$D1000,Transacoes!$C$3:$C1000,$D295,Transacoes!$B$3:$B1000,"V", Transacoes!$A$3:$A1000, "&lt;"&amp;EOMONTH(DATE(G$1,G$2,1),0)))*SUMIFS(Prov_Auto!$E$3:$E1000, Prov_Auto!$A$3:$A1000, $D295, Prov_Auto!$D$3:$D1000,"&gt;="&amp;DATE(G$1,G$2,1),Prov_Auto!$D$3:$D1000, "&lt;="&amp;EOMONTH(DATE(G$1,G$2,1),0)))</f>
        <v/>
      </c>
      <c r="H295" s="48" t="str">
        <f>IF($D295="","", (SUMIFS(Transacoes!$D$3:$D1000,Transacoes!$C$3:$C1000,$D295,Transacoes!$B$3:$B1000,"C", Transacoes!$A$3:$A1000, "&lt;"&amp;EOMONTH(DATE(H$1,H$2,1),0))-SUMIFS(Transacoes!$D$3:$D1000,Transacoes!$C$3:$C1000,$D295,Transacoes!$B$3:$B1000,"V", Transacoes!$A$3:$A1000, "&lt;"&amp;EOMONTH(DATE(H$1,H$2,1),0)))*SUMIFS(Prov_Auto!$E$3:$E1000, Prov_Auto!$A$3:$A1000, $D295, Prov_Auto!$D$3:$D1000,"&gt;="&amp;DATE(H$1,H$2,1),Prov_Auto!$D$3:$D1000, "&lt;="&amp;EOMONTH(DATE(H$1,H$2,1),0)))</f>
        <v/>
      </c>
      <c r="I295" s="48" t="str">
        <f>IF($D295="","", (SUMIFS(Transacoes!$D$3:$D1000,Transacoes!$C$3:$C1000,$D295,Transacoes!$B$3:$B1000,"C", Transacoes!$A$3:$A1000, "&lt;"&amp;EOMONTH(DATE(I$1,I$2,1),0))-SUMIFS(Transacoes!$D$3:$D1000,Transacoes!$C$3:$C1000,$D295,Transacoes!$B$3:$B1000,"V", Transacoes!$A$3:$A1000, "&lt;"&amp;EOMONTH(DATE(I$1,I$2,1),0)))*SUMIFS(Prov_Auto!$E$3:$E1000, Prov_Auto!$A$3:$A1000, $D295, Prov_Auto!$D$3:$D1000,"&gt;="&amp;DATE(I$1,I$2,1),Prov_Auto!$D$3:$D1000, "&lt;="&amp;EOMONTH(DATE(I$1,I$2,1),0)))</f>
        <v/>
      </c>
      <c r="J295" s="48" t="str">
        <f>IF($D295="","", (SUMIFS(Transacoes!$D$3:$D1000,Transacoes!$C$3:$C1000,$D295,Transacoes!$B$3:$B1000,"C", Transacoes!$A$3:$A1000, "&lt;"&amp;EOMONTH(DATE(J$1,J$2,1),0))-SUMIFS(Transacoes!$D$3:$D1000,Transacoes!$C$3:$C1000,$D295,Transacoes!$B$3:$B1000,"V", Transacoes!$A$3:$A1000, "&lt;"&amp;EOMONTH(DATE(J$1,J$2,1),0)))*SUMIFS(Prov_Auto!$E$3:$E1000, Prov_Auto!$A$3:$A1000, $D295, Prov_Auto!$D$3:$D1000,"&gt;="&amp;DATE(J$1,J$2,1),Prov_Auto!$D$3:$D1000, "&lt;="&amp;EOMONTH(DATE(J$1,J$2,1),0)))</f>
        <v/>
      </c>
      <c r="K295" s="48" t="str">
        <f>IF($D295="","", (SUMIFS(Transacoes!$D$3:$D1000,Transacoes!$C$3:$C1000,$D295,Transacoes!$B$3:$B1000,"C", Transacoes!$A$3:$A1000, "&lt;"&amp;EOMONTH(DATE(K$1,K$2,1),0))-SUMIFS(Transacoes!$D$3:$D1000,Transacoes!$C$3:$C1000,$D295,Transacoes!$B$3:$B1000,"V", Transacoes!$A$3:$A1000, "&lt;"&amp;EOMONTH(DATE(K$1,K$2,1),0)))*SUMIFS(Prov_Auto!$E$3:$E1000, Prov_Auto!$A$3:$A1000, $D295, Prov_Auto!$D$3:$D1000,"&gt;="&amp;DATE(K$1,K$2,1),Prov_Auto!$D$3:$D1000, "&lt;="&amp;EOMONTH(DATE(K$1,K$2,1),0)))</f>
        <v/>
      </c>
      <c r="L295" s="48" t="str">
        <f>IF($D295="","", (SUMIFS(Transacoes!$D$3:$D1000,Transacoes!$C$3:$C1000,$D295,Transacoes!$B$3:$B1000,"C", Transacoes!$A$3:$A1000, "&lt;"&amp;EOMONTH(DATE(L$1,L$2,1),0))-SUMIFS(Transacoes!$D$3:$D1000,Transacoes!$C$3:$C1000,$D295,Transacoes!$B$3:$B1000,"V", Transacoes!$A$3:$A1000, "&lt;"&amp;EOMONTH(DATE(L$1,L$2,1),0)))*SUMIFS(Prov_Auto!$E$3:$E1000, Prov_Auto!$A$3:$A1000, $D295, Prov_Auto!$D$3:$D1000,"&gt;="&amp;DATE(L$1,L$2,1),Prov_Auto!$D$3:$D1000, "&lt;="&amp;EOMONTH(DATE(L$1,L$2,1),0)))</f>
        <v/>
      </c>
      <c r="M295" s="48" t="str">
        <f>IF($D295="","", (SUMIFS(Transacoes!$D$3:$D1000,Transacoes!$C$3:$C1000,$D295,Transacoes!$B$3:$B1000,"C", Transacoes!$A$3:$A1000, "&lt;"&amp;EOMONTH(DATE(M$1,M$2,1),0))-SUMIFS(Transacoes!$D$3:$D1000,Transacoes!$C$3:$C1000,$D295,Transacoes!$B$3:$B1000,"V", Transacoes!$A$3:$A1000, "&lt;"&amp;EOMONTH(DATE(M$1,M$2,1),0)))*SUMIFS(Prov_Auto!$E$3:$E1000, Prov_Auto!$A$3:$A1000, $D295, Prov_Auto!$D$3:$D1000,"&gt;="&amp;DATE(M$1,M$2,1),Prov_Auto!$D$3:$D1000, "&lt;="&amp;EOMONTH(DATE(M$1,M$2,1),0)))</f>
        <v/>
      </c>
      <c r="N295" s="48" t="str">
        <f>IF($D295="","", (SUMIFS(Transacoes!$D$3:$D1000,Transacoes!$C$3:$C1000,$D295,Transacoes!$B$3:$B1000,"C", Transacoes!$A$3:$A1000, "&lt;"&amp;EOMONTH(DATE(N$1,N$2,1),0))-SUMIFS(Transacoes!$D$3:$D1000,Transacoes!$C$3:$C1000,$D295,Transacoes!$B$3:$B1000,"V", Transacoes!$A$3:$A1000, "&lt;"&amp;EOMONTH(DATE(N$1,N$2,1),0)))*SUMIFS(Prov_Auto!$E$3:$E1000, Prov_Auto!$A$3:$A1000, $D295, Prov_Auto!$D$3:$D1000,"&gt;="&amp;DATE(N$1,N$2,1),Prov_Auto!$D$3:$D1000, "&lt;="&amp;EOMONTH(DATE(N$1,N$2,1),0)))</f>
        <v/>
      </c>
      <c r="O295" s="48" t="str">
        <f>IF($D295="","", (SUMIFS(Transacoes!$D$3:$D1000,Transacoes!$C$3:$C1000,$D295,Transacoes!$B$3:$B1000,"C", Transacoes!$A$3:$A1000, "&lt;"&amp;EOMONTH(DATE(O$1,O$2,1),0))-SUMIFS(Transacoes!$D$3:$D1000,Transacoes!$C$3:$C1000,$D295,Transacoes!$B$3:$B1000,"V", Transacoes!$A$3:$A1000, "&lt;"&amp;EOMONTH(DATE(O$1,O$2,1),0)))*SUMIFS(Prov_Auto!$E$3:$E1000, Prov_Auto!$A$3:$A1000, $D295, Prov_Auto!$D$3:$D1000,"&gt;="&amp;DATE(O$1,O$2,1),Prov_Auto!$D$3:$D1000, "&lt;="&amp;EOMONTH(DATE(O$1,O$2,1),0)))</f>
        <v/>
      </c>
      <c r="P295" s="48" t="str">
        <f>IF($D295="","", (SUMIFS(Transacoes!$D$3:$D1000,Transacoes!$C$3:$C1000,$D295,Transacoes!$B$3:$B1000,"C", Transacoes!$A$3:$A1000, "&lt;"&amp;EOMONTH(DATE(P$1,P$2,1),0))-SUMIFS(Transacoes!$D$3:$D1000,Transacoes!$C$3:$C1000,$D295,Transacoes!$B$3:$B1000,"V", Transacoes!$A$3:$A1000, "&lt;"&amp;EOMONTH(DATE(P$1,P$2,1),0)))*SUMIFS(Prov_Auto!$E$3:$E1000, Prov_Auto!$A$3:$A1000, $D295, Prov_Auto!$D$3:$D1000,"&gt;="&amp;DATE(P$1,P$2,1),Prov_Auto!$D$3:$D1000, "&lt;="&amp;EOMONTH(DATE(P$1,P$2,1),0)))</f>
        <v/>
      </c>
      <c r="Q295" s="48" t="str">
        <f>IF($D295="","", (SUMIFS(Transacoes!$D$3:$D1000,Transacoes!$C$3:$C1000,$D295,Transacoes!$B$3:$B1000,"C", Transacoes!$A$3:$A1000, "&lt;"&amp;EOMONTH(DATE(Q$1,Q$2,1),0))-SUMIFS(Transacoes!$D$3:$D1000,Transacoes!$C$3:$C1000,$D295,Transacoes!$B$3:$B1000,"V", Transacoes!$A$3:$A1000, "&lt;"&amp;EOMONTH(DATE(Q$1,Q$2,1),0)))*SUMIFS(Prov_Auto!$E$3:$E1000, Prov_Auto!$A$3:$A1000, $D295, Prov_Auto!$D$3:$D1000,"&gt;="&amp;DATE(Q$1,Q$2,1),Prov_Auto!$D$3:$D1000, "&lt;="&amp;EOMONTH(DATE(Q$1,Q$2,1),0)))</f>
        <v/>
      </c>
      <c r="R295" s="47"/>
    </row>
    <row r="296">
      <c r="A296" s="47"/>
      <c r="B296" s="47"/>
      <c r="C296" s="47"/>
      <c r="D296" s="87"/>
      <c r="E296" s="48" t="str">
        <f>IF($D296="","", (SUMIFS(Transacoes!$D$3:$D1000,Transacoes!$C$3:$C1000,$D296,Transacoes!$B$3:$B1000,"C", Transacoes!$A$3:$A1000, "&lt;"&amp;EOMONTH(DATE(E$1,E$2,1),0))-SUMIFS(Transacoes!$D$3:$D1000,Transacoes!$C$3:$C1000,$D296,Transacoes!$B$3:$B1000,"V", Transacoes!$A$3:$A1000, "&lt;"&amp;EOMONTH(DATE(E$1,E$2,1),0)))*SUMIFS(Prov_Auto!$E$3:$E1000, Prov_Auto!$A$3:$A1000, $D296, Prov_Auto!$D$3:$D1000,"&gt;="&amp;DATE(E$1,E$2,1),Prov_Auto!$D$3:$D1000, "&lt;="&amp;EOMONTH(DATE(E$1,E$2,1),0)))</f>
        <v/>
      </c>
      <c r="F296" s="48" t="str">
        <f>IF($D296="","", (SUMIFS(Transacoes!$D$3:$D1000,Transacoes!$C$3:$C1000,$D296,Transacoes!$B$3:$B1000,"C", Transacoes!$A$3:$A1000, "&lt;"&amp;EOMONTH(DATE(F$1,F$2,1),0))-SUMIFS(Transacoes!$D$3:$D1000,Transacoes!$C$3:$C1000,$D296,Transacoes!$B$3:$B1000,"V", Transacoes!$A$3:$A1000, "&lt;"&amp;EOMONTH(DATE(F$1,F$2,1),0)))*SUMIFS(Prov_Auto!$E$3:$E1000, Prov_Auto!$A$3:$A1000, $D296, Prov_Auto!$D$3:$D1000,"&gt;="&amp;DATE(F$1,F$2,1),Prov_Auto!$D$3:$D1000, "&lt;="&amp;EOMONTH(DATE(F$1,F$2,1),0)))</f>
        <v/>
      </c>
      <c r="G296" s="48" t="str">
        <f>IF($D296="","", (SUMIFS(Transacoes!$D$3:$D1000,Transacoes!$C$3:$C1000,$D296,Transacoes!$B$3:$B1000,"C", Transacoes!$A$3:$A1000, "&lt;"&amp;EOMONTH(DATE(G$1,G$2,1),0))-SUMIFS(Transacoes!$D$3:$D1000,Transacoes!$C$3:$C1000,$D296,Transacoes!$B$3:$B1000,"V", Transacoes!$A$3:$A1000, "&lt;"&amp;EOMONTH(DATE(G$1,G$2,1),0)))*SUMIFS(Prov_Auto!$E$3:$E1000, Prov_Auto!$A$3:$A1000, $D296, Prov_Auto!$D$3:$D1000,"&gt;="&amp;DATE(G$1,G$2,1),Prov_Auto!$D$3:$D1000, "&lt;="&amp;EOMONTH(DATE(G$1,G$2,1),0)))</f>
        <v/>
      </c>
      <c r="H296" s="48" t="str">
        <f>IF($D296="","", (SUMIFS(Transacoes!$D$3:$D1000,Transacoes!$C$3:$C1000,$D296,Transacoes!$B$3:$B1000,"C", Transacoes!$A$3:$A1000, "&lt;"&amp;EOMONTH(DATE(H$1,H$2,1),0))-SUMIFS(Transacoes!$D$3:$D1000,Transacoes!$C$3:$C1000,$D296,Transacoes!$B$3:$B1000,"V", Transacoes!$A$3:$A1000, "&lt;"&amp;EOMONTH(DATE(H$1,H$2,1),0)))*SUMIFS(Prov_Auto!$E$3:$E1000, Prov_Auto!$A$3:$A1000, $D296, Prov_Auto!$D$3:$D1000,"&gt;="&amp;DATE(H$1,H$2,1),Prov_Auto!$D$3:$D1000, "&lt;="&amp;EOMONTH(DATE(H$1,H$2,1),0)))</f>
        <v/>
      </c>
      <c r="I296" s="48" t="str">
        <f>IF($D296="","", (SUMIFS(Transacoes!$D$3:$D1000,Transacoes!$C$3:$C1000,$D296,Transacoes!$B$3:$B1000,"C", Transacoes!$A$3:$A1000, "&lt;"&amp;EOMONTH(DATE(I$1,I$2,1),0))-SUMIFS(Transacoes!$D$3:$D1000,Transacoes!$C$3:$C1000,$D296,Transacoes!$B$3:$B1000,"V", Transacoes!$A$3:$A1000, "&lt;"&amp;EOMONTH(DATE(I$1,I$2,1),0)))*SUMIFS(Prov_Auto!$E$3:$E1000, Prov_Auto!$A$3:$A1000, $D296, Prov_Auto!$D$3:$D1000,"&gt;="&amp;DATE(I$1,I$2,1),Prov_Auto!$D$3:$D1000, "&lt;="&amp;EOMONTH(DATE(I$1,I$2,1),0)))</f>
        <v/>
      </c>
      <c r="J296" s="48" t="str">
        <f>IF($D296="","", (SUMIFS(Transacoes!$D$3:$D1000,Transacoes!$C$3:$C1000,$D296,Transacoes!$B$3:$B1000,"C", Transacoes!$A$3:$A1000, "&lt;"&amp;EOMONTH(DATE(J$1,J$2,1),0))-SUMIFS(Transacoes!$D$3:$D1000,Transacoes!$C$3:$C1000,$D296,Transacoes!$B$3:$B1000,"V", Transacoes!$A$3:$A1000, "&lt;"&amp;EOMONTH(DATE(J$1,J$2,1),0)))*SUMIFS(Prov_Auto!$E$3:$E1000, Prov_Auto!$A$3:$A1000, $D296, Prov_Auto!$D$3:$D1000,"&gt;="&amp;DATE(J$1,J$2,1),Prov_Auto!$D$3:$D1000, "&lt;="&amp;EOMONTH(DATE(J$1,J$2,1),0)))</f>
        <v/>
      </c>
      <c r="K296" s="48" t="str">
        <f>IF($D296="","", (SUMIFS(Transacoes!$D$3:$D1000,Transacoes!$C$3:$C1000,$D296,Transacoes!$B$3:$B1000,"C", Transacoes!$A$3:$A1000, "&lt;"&amp;EOMONTH(DATE(K$1,K$2,1),0))-SUMIFS(Transacoes!$D$3:$D1000,Transacoes!$C$3:$C1000,$D296,Transacoes!$B$3:$B1000,"V", Transacoes!$A$3:$A1000, "&lt;"&amp;EOMONTH(DATE(K$1,K$2,1),0)))*SUMIFS(Prov_Auto!$E$3:$E1000, Prov_Auto!$A$3:$A1000, $D296, Prov_Auto!$D$3:$D1000,"&gt;="&amp;DATE(K$1,K$2,1),Prov_Auto!$D$3:$D1000, "&lt;="&amp;EOMONTH(DATE(K$1,K$2,1),0)))</f>
        <v/>
      </c>
      <c r="L296" s="48" t="str">
        <f>IF($D296="","", (SUMIFS(Transacoes!$D$3:$D1000,Transacoes!$C$3:$C1000,$D296,Transacoes!$B$3:$B1000,"C", Transacoes!$A$3:$A1000, "&lt;"&amp;EOMONTH(DATE(L$1,L$2,1),0))-SUMIFS(Transacoes!$D$3:$D1000,Transacoes!$C$3:$C1000,$D296,Transacoes!$B$3:$B1000,"V", Transacoes!$A$3:$A1000, "&lt;"&amp;EOMONTH(DATE(L$1,L$2,1),0)))*SUMIFS(Prov_Auto!$E$3:$E1000, Prov_Auto!$A$3:$A1000, $D296, Prov_Auto!$D$3:$D1000,"&gt;="&amp;DATE(L$1,L$2,1),Prov_Auto!$D$3:$D1000, "&lt;="&amp;EOMONTH(DATE(L$1,L$2,1),0)))</f>
        <v/>
      </c>
      <c r="M296" s="48" t="str">
        <f>IF($D296="","", (SUMIFS(Transacoes!$D$3:$D1000,Transacoes!$C$3:$C1000,$D296,Transacoes!$B$3:$B1000,"C", Transacoes!$A$3:$A1000, "&lt;"&amp;EOMONTH(DATE(M$1,M$2,1),0))-SUMIFS(Transacoes!$D$3:$D1000,Transacoes!$C$3:$C1000,$D296,Transacoes!$B$3:$B1000,"V", Transacoes!$A$3:$A1000, "&lt;"&amp;EOMONTH(DATE(M$1,M$2,1),0)))*SUMIFS(Prov_Auto!$E$3:$E1000, Prov_Auto!$A$3:$A1000, $D296, Prov_Auto!$D$3:$D1000,"&gt;="&amp;DATE(M$1,M$2,1),Prov_Auto!$D$3:$D1000, "&lt;="&amp;EOMONTH(DATE(M$1,M$2,1),0)))</f>
        <v/>
      </c>
      <c r="N296" s="48" t="str">
        <f>IF($D296="","", (SUMIFS(Transacoes!$D$3:$D1000,Transacoes!$C$3:$C1000,$D296,Transacoes!$B$3:$B1000,"C", Transacoes!$A$3:$A1000, "&lt;"&amp;EOMONTH(DATE(N$1,N$2,1),0))-SUMIFS(Transacoes!$D$3:$D1000,Transacoes!$C$3:$C1000,$D296,Transacoes!$B$3:$B1000,"V", Transacoes!$A$3:$A1000, "&lt;"&amp;EOMONTH(DATE(N$1,N$2,1),0)))*SUMIFS(Prov_Auto!$E$3:$E1000, Prov_Auto!$A$3:$A1000, $D296, Prov_Auto!$D$3:$D1000,"&gt;="&amp;DATE(N$1,N$2,1),Prov_Auto!$D$3:$D1000, "&lt;="&amp;EOMONTH(DATE(N$1,N$2,1),0)))</f>
        <v/>
      </c>
      <c r="O296" s="48" t="str">
        <f>IF($D296="","", (SUMIFS(Transacoes!$D$3:$D1000,Transacoes!$C$3:$C1000,$D296,Transacoes!$B$3:$B1000,"C", Transacoes!$A$3:$A1000, "&lt;"&amp;EOMONTH(DATE(O$1,O$2,1),0))-SUMIFS(Transacoes!$D$3:$D1000,Transacoes!$C$3:$C1000,$D296,Transacoes!$B$3:$B1000,"V", Transacoes!$A$3:$A1000, "&lt;"&amp;EOMONTH(DATE(O$1,O$2,1),0)))*SUMIFS(Prov_Auto!$E$3:$E1000, Prov_Auto!$A$3:$A1000, $D296, Prov_Auto!$D$3:$D1000,"&gt;="&amp;DATE(O$1,O$2,1),Prov_Auto!$D$3:$D1000, "&lt;="&amp;EOMONTH(DATE(O$1,O$2,1),0)))</f>
        <v/>
      </c>
      <c r="P296" s="48" t="str">
        <f>IF($D296="","", (SUMIFS(Transacoes!$D$3:$D1000,Transacoes!$C$3:$C1000,$D296,Transacoes!$B$3:$B1000,"C", Transacoes!$A$3:$A1000, "&lt;"&amp;EOMONTH(DATE(P$1,P$2,1),0))-SUMIFS(Transacoes!$D$3:$D1000,Transacoes!$C$3:$C1000,$D296,Transacoes!$B$3:$B1000,"V", Transacoes!$A$3:$A1000, "&lt;"&amp;EOMONTH(DATE(P$1,P$2,1),0)))*SUMIFS(Prov_Auto!$E$3:$E1000, Prov_Auto!$A$3:$A1000, $D296, Prov_Auto!$D$3:$D1000,"&gt;="&amp;DATE(P$1,P$2,1),Prov_Auto!$D$3:$D1000, "&lt;="&amp;EOMONTH(DATE(P$1,P$2,1),0)))</f>
        <v/>
      </c>
      <c r="Q296" s="48" t="str">
        <f>IF($D296="","", (SUMIFS(Transacoes!$D$3:$D1000,Transacoes!$C$3:$C1000,$D296,Transacoes!$B$3:$B1000,"C", Transacoes!$A$3:$A1000, "&lt;"&amp;EOMONTH(DATE(Q$1,Q$2,1),0))-SUMIFS(Transacoes!$D$3:$D1000,Transacoes!$C$3:$C1000,$D296,Transacoes!$B$3:$B1000,"V", Transacoes!$A$3:$A1000, "&lt;"&amp;EOMONTH(DATE(Q$1,Q$2,1),0)))*SUMIFS(Prov_Auto!$E$3:$E1000, Prov_Auto!$A$3:$A1000, $D296, Prov_Auto!$D$3:$D1000,"&gt;="&amp;DATE(Q$1,Q$2,1),Prov_Auto!$D$3:$D1000, "&lt;="&amp;EOMONTH(DATE(Q$1,Q$2,1),0)))</f>
        <v/>
      </c>
      <c r="R296" s="47"/>
    </row>
    <row r="297">
      <c r="A297" s="47"/>
      <c r="B297" s="47"/>
      <c r="C297" s="47"/>
      <c r="D297" s="87"/>
      <c r="E297" s="48" t="str">
        <f>IF($D297="","", (SUMIFS(Transacoes!$D$3:$D1000,Transacoes!$C$3:$C1000,$D297,Transacoes!$B$3:$B1000,"C", Transacoes!$A$3:$A1000, "&lt;"&amp;EOMONTH(DATE(E$1,E$2,1),0))-SUMIFS(Transacoes!$D$3:$D1000,Transacoes!$C$3:$C1000,$D297,Transacoes!$B$3:$B1000,"V", Transacoes!$A$3:$A1000, "&lt;"&amp;EOMONTH(DATE(E$1,E$2,1),0)))*SUMIFS(Prov_Auto!$E$3:$E1000, Prov_Auto!$A$3:$A1000, $D297, Prov_Auto!$D$3:$D1000,"&gt;="&amp;DATE(E$1,E$2,1),Prov_Auto!$D$3:$D1000, "&lt;="&amp;EOMONTH(DATE(E$1,E$2,1),0)))</f>
        <v/>
      </c>
      <c r="F297" s="48" t="str">
        <f>IF($D297="","", (SUMIFS(Transacoes!$D$3:$D1000,Transacoes!$C$3:$C1000,$D297,Transacoes!$B$3:$B1000,"C", Transacoes!$A$3:$A1000, "&lt;"&amp;EOMONTH(DATE(F$1,F$2,1),0))-SUMIFS(Transacoes!$D$3:$D1000,Transacoes!$C$3:$C1000,$D297,Transacoes!$B$3:$B1000,"V", Transacoes!$A$3:$A1000, "&lt;"&amp;EOMONTH(DATE(F$1,F$2,1),0)))*SUMIFS(Prov_Auto!$E$3:$E1000, Prov_Auto!$A$3:$A1000, $D297, Prov_Auto!$D$3:$D1000,"&gt;="&amp;DATE(F$1,F$2,1),Prov_Auto!$D$3:$D1000, "&lt;="&amp;EOMONTH(DATE(F$1,F$2,1),0)))</f>
        <v/>
      </c>
      <c r="G297" s="48" t="str">
        <f>IF($D297="","", (SUMIFS(Transacoes!$D$3:$D1000,Transacoes!$C$3:$C1000,$D297,Transacoes!$B$3:$B1000,"C", Transacoes!$A$3:$A1000, "&lt;"&amp;EOMONTH(DATE(G$1,G$2,1),0))-SUMIFS(Transacoes!$D$3:$D1000,Transacoes!$C$3:$C1000,$D297,Transacoes!$B$3:$B1000,"V", Transacoes!$A$3:$A1000, "&lt;"&amp;EOMONTH(DATE(G$1,G$2,1),0)))*SUMIFS(Prov_Auto!$E$3:$E1000, Prov_Auto!$A$3:$A1000, $D297, Prov_Auto!$D$3:$D1000,"&gt;="&amp;DATE(G$1,G$2,1),Prov_Auto!$D$3:$D1000, "&lt;="&amp;EOMONTH(DATE(G$1,G$2,1),0)))</f>
        <v/>
      </c>
      <c r="H297" s="48" t="str">
        <f>IF($D297="","", (SUMIFS(Transacoes!$D$3:$D1000,Transacoes!$C$3:$C1000,$D297,Transacoes!$B$3:$B1000,"C", Transacoes!$A$3:$A1000, "&lt;"&amp;EOMONTH(DATE(H$1,H$2,1),0))-SUMIFS(Transacoes!$D$3:$D1000,Transacoes!$C$3:$C1000,$D297,Transacoes!$B$3:$B1000,"V", Transacoes!$A$3:$A1000, "&lt;"&amp;EOMONTH(DATE(H$1,H$2,1),0)))*SUMIFS(Prov_Auto!$E$3:$E1000, Prov_Auto!$A$3:$A1000, $D297, Prov_Auto!$D$3:$D1000,"&gt;="&amp;DATE(H$1,H$2,1),Prov_Auto!$D$3:$D1000, "&lt;="&amp;EOMONTH(DATE(H$1,H$2,1),0)))</f>
        <v/>
      </c>
      <c r="I297" s="48" t="str">
        <f>IF($D297="","", (SUMIFS(Transacoes!$D$3:$D1000,Transacoes!$C$3:$C1000,$D297,Transacoes!$B$3:$B1000,"C", Transacoes!$A$3:$A1000, "&lt;"&amp;EOMONTH(DATE(I$1,I$2,1),0))-SUMIFS(Transacoes!$D$3:$D1000,Transacoes!$C$3:$C1000,$D297,Transacoes!$B$3:$B1000,"V", Transacoes!$A$3:$A1000, "&lt;"&amp;EOMONTH(DATE(I$1,I$2,1),0)))*SUMIFS(Prov_Auto!$E$3:$E1000, Prov_Auto!$A$3:$A1000, $D297, Prov_Auto!$D$3:$D1000,"&gt;="&amp;DATE(I$1,I$2,1),Prov_Auto!$D$3:$D1000, "&lt;="&amp;EOMONTH(DATE(I$1,I$2,1),0)))</f>
        <v/>
      </c>
      <c r="J297" s="48" t="str">
        <f>IF($D297="","", (SUMIFS(Transacoes!$D$3:$D1000,Transacoes!$C$3:$C1000,$D297,Transacoes!$B$3:$B1000,"C", Transacoes!$A$3:$A1000, "&lt;"&amp;EOMONTH(DATE(J$1,J$2,1),0))-SUMIFS(Transacoes!$D$3:$D1000,Transacoes!$C$3:$C1000,$D297,Transacoes!$B$3:$B1000,"V", Transacoes!$A$3:$A1000, "&lt;"&amp;EOMONTH(DATE(J$1,J$2,1),0)))*SUMIFS(Prov_Auto!$E$3:$E1000, Prov_Auto!$A$3:$A1000, $D297, Prov_Auto!$D$3:$D1000,"&gt;="&amp;DATE(J$1,J$2,1),Prov_Auto!$D$3:$D1000, "&lt;="&amp;EOMONTH(DATE(J$1,J$2,1),0)))</f>
        <v/>
      </c>
      <c r="K297" s="48" t="str">
        <f>IF($D297="","", (SUMIFS(Transacoes!$D$3:$D1000,Transacoes!$C$3:$C1000,$D297,Transacoes!$B$3:$B1000,"C", Transacoes!$A$3:$A1000, "&lt;"&amp;EOMONTH(DATE(K$1,K$2,1),0))-SUMIFS(Transacoes!$D$3:$D1000,Transacoes!$C$3:$C1000,$D297,Transacoes!$B$3:$B1000,"V", Transacoes!$A$3:$A1000, "&lt;"&amp;EOMONTH(DATE(K$1,K$2,1),0)))*SUMIFS(Prov_Auto!$E$3:$E1000, Prov_Auto!$A$3:$A1000, $D297, Prov_Auto!$D$3:$D1000,"&gt;="&amp;DATE(K$1,K$2,1),Prov_Auto!$D$3:$D1000, "&lt;="&amp;EOMONTH(DATE(K$1,K$2,1),0)))</f>
        <v/>
      </c>
      <c r="L297" s="48" t="str">
        <f>IF($D297="","", (SUMIFS(Transacoes!$D$3:$D1000,Transacoes!$C$3:$C1000,$D297,Transacoes!$B$3:$B1000,"C", Transacoes!$A$3:$A1000, "&lt;"&amp;EOMONTH(DATE(L$1,L$2,1),0))-SUMIFS(Transacoes!$D$3:$D1000,Transacoes!$C$3:$C1000,$D297,Transacoes!$B$3:$B1000,"V", Transacoes!$A$3:$A1000, "&lt;"&amp;EOMONTH(DATE(L$1,L$2,1),0)))*SUMIFS(Prov_Auto!$E$3:$E1000, Prov_Auto!$A$3:$A1000, $D297, Prov_Auto!$D$3:$D1000,"&gt;="&amp;DATE(L$1,L$2,1),Prov_Auto!$D$3:$D1000, "&lt;="&amp;EOMONTH(DATE(L$1,L$2,1),0)))</f>
        <v/>
      </c>
      <c r="M297" s="48" t="str">
        <f>IF($D297="","", (SUMIFS(Transacoes!$D$3:$D1000,Transacoes!$C$3:$C1000,$D297,Transacoes!$B$3:$B1000,"C", Transacoes!$A$3:$A1000, "&lt;"&amp;EOMONTH(DATE(M$1,M$2,1),0))-SUMIFS(Transacoes!$D$3:$D1000,Transacoes!$C$3:$C1000,$D297,Transacoes!$B$3:$B1000,"V", Transacoes!$A$3:$A1000, "&lt;"&amp;EOMONTH(DATE(M$1,M$2,1),0)))*SUMIFS(Prov_Auto!$E$3:$E1000, Prov_Auto!$A$3:$A1000, $D297, Prov_Auto!$D$3:$D1000,"&gt;="&amp;DATE(M$1,M$2,1),Prov_Auto!$D$3:$D1000, "&lt;="&amp;EOMONTH(DATE(M$1,M$2,1),0)))</f>
        <v/>
      </c>
      <c r="N297" s="48" t="str">
        <f>IF($D297="","", (SUMIFS(Transacoes!$D$3:$D1000,Transacoes!$C$3:$C1000,$D297,Transacoes!$B$3:$B1000,"C", Transacoes!$A$3:$A1000, "&lt;"&amp;EOMONTH(DATE(N$1,N$2,1),0))-SUMIFS(Transacoes!$D$3:$D1000,Transacoes!$C$3:$C1000,$D297,Transacoes!$B$3:$B1000,"V", Transacoes!$A$3:$A1000, "&lt;"&amp;EOMONTH(DATE(N$1,N$2,1),0)))*SUMIFS(Prov_Auto!$E$3:$E1000, Prov_Auto!$A$3:$A1000, $D297, Prov_Auto!$D$3:$D1000,"&gt;="&amp;DATE(N$1,N$2,1),Prov_Auto!$D$3:$D1000, "&lt;="&amp;EOMONTH(DATE(N$1,N$2,1),0)))</f>
        <v/>
      </c>
      <c r="O297" s="48" t="str">
        <f>IF($D297="","", (SUMIFS(Transacoes!$D$3:$D1000,Transacoes!$C$3:$C1000,$D297,Transacoes!$B$3:$B1000,"C", Transacoes!$A$3:$A1000, "&lt;"&amp;EOMONTH(DATE(O$1,O$2,1),0))-SUMIFS(Transacoes!$D$3:$D1000,Transacoes!$C$3:$C1000,$D297,Transacoes!$B$3:$B1000,"V", Transacoes!$A$3:$A1000, "&lt;"&amp;EOMONTH(DATE(O$1,O$2,1),0)))*SUMIFS(Prov_Auto!$E$3:$E1000, Prov_Auto!$A$3:$A1000, $D297, Prov_Auto!$D$3:$D1000,"&gt;="&amp;DATE(O$1,O$2,1),Prov_Auto!$D$3:$D1000, "&lt;="&amp;EOMONTH(DATE(O$1,O$2,1),0)))</f>
        <v/>
      </c>
      <c r="P297" s="48" t="str">
        <f>IF($D297="","", (SUMIFS(Transacoes!$D$3:$D1000,Transacoes!$C$3:$C1000,$D297,Transacoes!$B$3:$B1000,"C", Transacoes!$A$3:$A1000, "&lt;"&amp;EOMONTH(DATE(P$1,P$2,1),0))-SUMIFS(Transacoes!$D$3:$D1000,Transacoes!$C$3:$C1000,$D297,Transacoes!$B$3:$B1000,"V", Transacoes!$A$3:$A1000, "&lt;"&amp;EOMONTH(DATE(P$1,P$2,1),0)))*SUMIFS(Prov_Auto!$E$3:$E1000, Prov_Auto!$A$3:$A1000, $D297, Prov_Auto!$D$3:$D1000,"&gt;="&amp;DATE(P$1,P$2,1),Prov_Auto!$D$3:$D1000, "&lt;="&amp;EOMONTH(DATE(P$1,P$2,1),0)))</f>
        <v/>
      </c>
      <c r="Q297" s="48" t="str">
        <f>IF($D297="","", (SUMIFS(Transacoes!$D$3:$D1000,Transacoes!$C$3:$C1000,$D297,Transacoes!$B$3:$B1000,"C", Transacoes!$A$3:$A1000, "&lt;"&amp;EOMONTH(DATE(Q$1,Q$2,1),0))-SUMIFS(Transacoes!$D$3:$D1000,Transacoes!$C$3:$C1000,$D297,Transacoes!$B$3:$B1000,"V", Transacoes!$A$3:$A1000, "&lt;"&amp;EOMONTH(DATE(Q$1,Q$2,1),0)))*SUMIFS(Prov_Auto!$E$3:$E1000, Prov_Auto!$A$3:$A1000, $D297, Prov_Auto!$D$3:$D1000,"&gt;="&amp;DATE(Q$1,Q$2,1),Prov_Auto!$D$3:$D1000, "&lt;="&amp;EOMONTH(DATE(Q$1,Q$2,1),0)))</f>
        <v/>
      </c>
      <c r="R297" s="47"/>
    </row>
    <row r="298">
      <c r="A298" s="47"/>
      <c r="B298" s="47"/>
      <c r="C298" s="47"/>
      <c r="D298" s="87"/>
      <c r="E298" s="48" t="str">
        <f>IF($D298="","", (SUMIFS(Transacoes!$D$3:$D1000,Transacoes!$C$3:$C1000,$D298,Transacoes!$B$3:$B1000,"C", Transacoes!$A$3:$A1000, "&lt;"&amp;EOMONTH(DATE(E$1,E$2,1),0))-SUMIFS(Transacoes!$D$3:$D1000,Transacoes!$C$3:$C1000,$D298,Transacoes!$B$3:$B1000,"V", Transacoes!$A$3:$A1000, "&lt;"&amp;EOMONTH(DATE(E$1,E$2,1),0)))*SUMIFS(Prov_Auto!$E$3:$E1000, Prov_Auto!$A$3:$A1000, $D298, Prov_Auto!$D$3:$D1000,"&gt;="&amp;DATE(E$1,E$2,1),Prov_Auto!$D$3:$D1000, "&lt;="&amp;EOMONTH(DATE(E$1,E$2,1),0)))</f>
        <v/>
      </c>
      <c r="F298" s="48" t="str">
        <f>IF($D298="","", (SUMIFS(Transacoes!$D$3:$D1000,Transacoes!$C$3:$C1000,$D298,Transacoes!$B$3:$B1000,"C", Transacoes!$A$3:$A1000, "&lt;"&amp;EOMONTH(DATE(F$1,F$2,1),0))-SUMIFS(Transacoes!$D$3:$D1000,Transacoes!$C$3:$C1000,$D298,Transacoes!$B$3:$B1000,"V", Transacoes!$A$3:$A1000, "&lt;"&amp;EOMONTH(DATE(F$1,F$2,1),0)))*SUMIFS(Prov_Auto!$E$3:$E1000, Prov_Auto!$A$3:$A1000, $D298, Prov_Auto!$D$3:$D1000,"&gt;="&amp;DATE(F$1,F$2,1),Prov_Auto!$D$3:$D1000, "&lt;="&amp;EOMONTH(DATE(F$1,F$2,1),0)))</f>
        <v/>
      </c>
      <c r="G298" s="48" t="str">
        <f>IF($D298="","", (SUMIFS(Transacoes!$D$3:$D1000,Transacoes!$C$3:$C1000,$D298,Transacoes!$B$3:$B1000,"C", Transacoes!$A$3:$A1000, "&lt;"&amp;EOMONTH(DATE(G$1,G$2,1),0))-SUMIFS(Transacoes!$D$3:$D1000,Transacoes!$C$3:$C1000,$D298,Transacoes!$B$3:$B1000,"V", Transacoes!$A$3:$A1000, "&lt;"&amp;EOMONTH(DATE(G$1,G$2,1),0)))*SUMIFS(Prov_Auto!$E$3:$E1000, Prov_Auto!$A$3:$A1000, $D298, Prov_Auto!$D$3:$D1000,"&gt;="&amp;DATE(G$1,G$2,1),Prov_Auto!$D$3:$D1000, "&lt;="&amp;EOMONTH(DATE(G$1,G$2,1),0)))</f>
        <v/>
      </c>
      <c r="H298" s="48" t="str">
        <f>IF($D298="","", (SUMIFS(Transacoes!$D$3:$D1000,Transacoes!$C$3:$C1000,$D298,Transacoes!$B$3:$B1000,"C", Transacoes!$A$3:$A1000, "&lt;"&amp;EOMONTH(DATE(H$1,H$2,1),0))-SUMIFS(Transacoes!$D$3:$D1000,Transacoes!$C$3:$C1000,$D298,Transacoes!$B$3:$B1000,"V", Transacoes!$A$3:$A1000, "&lt;"&amp;EOMONTH(DATE(H$1,H$2,1),0)))*SUMIFS(Prov_Auto!$E$3:$E1000, Prov_Auto!$A$3:$A1000, $D298, Prov_Auto!$D$3:$D1000,"&gt;="&amp;DATE(H$1,H$2,1),Prov_Auto!$D$3:$D1000, "&lt;="&amp;EOMONTH(DATE(H$1,H$2,1),0)))</f>
        <v/>
      </c>
      <c r="I298" s="48" t="str">
        <f>IF($D298="","", (SUMIFS(Transacoes!$D$3:$D1000,Transacoes!$C$3:$C1000,$D298,Transacoes!$B$3:$B1000,"C", Transacoes!$A$3:$A1000, "&lt;"&amp;EOMONTH(DATE(I$1,I$2,1),0))-SUMIFS(Transacoes!$D$3:$D1000,Transacoes!$C$3:$C1000,$D298,Transacoes!$B$3:$B1000,"V", Transacoes!$A$3:$A1000, "&lt;"&amp;EOMONTH(DATE(I$1,I$2,1),0)))*SUMIFS(Prov_Auto!$E$3:$E1000, Prov_Auto!$A$3:$A1000, $D298, Prov_Auto!$D$3:$D1000,"&gt;="&amp;DATE(I$1,I$2,1),Prov_Auto!$D$3:$D1000, "&lt;="&amp;EOMONTH(DATE(I$1,I$2,1),0)))</f>
        <v/>
      </c>
      <c r="J298" s="48" t="str">
        <f>IF($D298="","", (SUMIFS(Transacoes!$D$3:$D1000,Transacoes!$C$3:$C1000,$D298,Transacoes!$B$3:$B1000,"C", Transacoes!$A$3:$A1000, "&lt;"&amp;EOMONTH(DATE(J$1,J$2,1),0))-SUMIFS(Transacoes!$D$3:$D1000,Transacoes!$C$3:$C1000,$D298,Transacoes!$B$3:$B1000,"V", Transacoes!$A$3:$A1000, "&lt;"&amp;EOMONTH(DATE(J$1,J$2,1),0)))*SUMIFS(Prov_Auto!$E$3:$E1000, Prov_Auto!$A$3:$A1000, $D298, Prov_Auto!$D$3:$D1000,"&gt;="&amp;DATE(J$1,J$2,1),Prov_Auto!$D$3:$D1000, "&lt;="&amp;EOMONTH(DATE(J$1,J$2,1),0)))</f>
        <v/>
      </c>
      <c r="K298" s="48" t="str">
        <f>IF($D298="","", (SUMIFS(Transacoes!$D$3:$D1000,Transacoes!$C$3:$C1000,$D298,Transacoes!$B$3:$B1000,"C", Transacoes!$A$3:$A1000, "&lt;"&amp;EOMONTH(DATE(K$1,K$2,1),0))-SUMIFS(Transacoes!$D$3:$D1000,Transacoes!$C$3:$C1000,$D298,Transacoes!$B$3:$B1000,"V", Transacoes!$A$3:$A1000, "&lt;"&amp;EOMONTH(DATE(K$1,K$2,1),0)))*SUMIFS(Prov_Auto!$E$3:$E1000, Prov_Auto!$A$3:$A1000, $D298, Prov_Auto!$D$3:$D1000,"&gt;="&amp;DATE(K$1,K$2,1),Prov_Auto!$D$3:$D1000, "&lt;="&amp;EOMONTH(DATE(K$1,K$2,1),0)))</f>
        <v/>
      </c>
      <c r="L298" s="48" t="str">
        <f>IF($D298="","", (SUMIFS(Transacoes!$D$3:$D1000,Transacoes!$C$3:$C1000,$D298,Transacoes!$B$3:$B1000,"C", Transacoes!$A$3:$A1000, "&lt;"&amp;EOMONTH(DATE(L$1,L$2,1),0))-SUMIFS(Transacoes!$D$3:$D1000,Transacoes!$C$3:$C1000,$D298,Transacoes!$B$3:$B1000,"V", Transacoes!$A$3:$A1000, "&lt;"&amp;EOMONTH(DATE(L$1,L$2,1),0)))*SUMIFS(Prov_Auto!$E$3:$E1000, Prov_Auto!$A$3:$A1000, $D298, Prov_Auto!$D$3:$D1000,"&gt;="&amp;DATE(L$1,L$2,1),Prov_Auto!$D$3:$D1000, "&lt;="&amp;EOMONTH(DATE(L$1,L$2,1),0)))</f>
        <v/>
      </c>
      <c r="M298" s="48" t="str">
        <f>IF($D298="","", (SUMIFS(Transacoes!$D$3:$D1000,Transacoes!$C$3:$C1000,$D298,Transacoes!$B$3:$B1000,"C", Transacoes!$A$3:$A1000, "&lt;"&amp;EOMONTH(DATE(M$1,M$2,1),0))-SUMIFS(Transacoes!$D$3:$D1000,Transacoes!$C$3:$C1000,$D298,Transacoes!$B$3:$B1000,"V", Transacoes!$A$3:$A1000, "&lt;"&amp;EOMONTH(DATE(M$1,M$2,1),0)))*SUMIFS(Prov_Auto!$E$3:$E1000, Prov_Auto!$A$3:$A1000, $D298, Prov_Auto!$D$3:$D1000,"&gt;="&amp;DATE(M$1,M$2,1),Prov_Auto!$D$3:$D1000, "&lt;="&amp;EOMONTH(DATE(M$1,M$2,1),0)))</f>
        <v/>
      </c>
      <c r="N298" s="48" t="str">
        <f>IF($D298="","", (SUMIFS(Transacoes!$D$3:$D1000,Transacoes!$C$3:$C1000,$D298,Transacoes!$B$3:$B1000,"C", Transacoes!$A$3:$A1000, "&lt;"&amp;EOMONTH(DATE(N$1,N$2,1),0))-SUMIFS(Transacoes!$D$3:$D1000,Transacoes!$C$3:$C1000,$D298,Transacoes!$B$3:$B1000,"V", Transacoes!$A$3:$A1000, "&lt;"&amp;EOMONTH(DATE(N$1,N$2,1),0)))*SUMIFS(Prov_Auto!$E$3:$E1000, Prov_Auto!$A$3:$A1000, $D298, Prov_Auto!$D$3:$D1000,"&gt;="&amp;DATE(N$1,N$2,1),Prov_Auto!$D$3:$D1000, "&lt;="&amp;EOMONTH(DATE(N$1,N$2,1),0)))</f>
        <v/>
      </c>
      <c r="O298" s="48" t="str">
        <f>IF($D298="","", (SUMIFS(Transacoes!$D$3:$D1000,Transacoes!$C$3:$C1000,$D298,Transacoes!$B$3:$B1000,"C", Transacoes!$A$3:$A1000, "&lt;"&amp;EOMONTH(DATE(O$1,O$2,1),0))-SUMIFS(Transacoes!$D$3:$D1000,Transacoes!$C$3:$C1000,$D298,Transacoes!$B$3:$B1000,"V", Transacoes!$A$3:$A1000, "&lt;"&amp;EOMONTH(DATE(O$1,O$2,1),0)))*SUMIFS(Prov_Auto!$E$3:$E1000, Prov_Auto!$A$3:$A1000, $D298, Prov_Auto!$D$3:$D1000,"&gt;="&amp;DATE(O$1,O$2,1),Prov_Auto!$D$3:$D1000, "&lt;="&amp;EOMONTH(DATE(O$1,O$2,1),0)))</f>
        <v/>
      </c>
      <c r="P298" s="48" t="str">
        <f>IF($D298="","", (SUMIFS(Transacoes!$D$3:$D1000,Transacoes!$C$3:$C1000,$D298,Transacoes!$B$3:$B1000,"C", Transacoes!$A$3:$A1000, "&lt;"&amp;EOMONTH(DATE(P$1,P$2,1),0))-SUMIFS(Transacoes!$D$3:$D1000,Transacoes!$C$3:$C1000,$D298,Transacoes!$B$3:$B1000,"V", Transacoes!$A$3:$A1000, "&lt;"&amp;EOMONTH(DATE(P$1,P$2,1),0)))*SUMIFS(Prov_Auto!$E$3:$E1000, Prov_Auto!$A$3:$A1000, $D298, Prov_Auto!$D$3:$D1000,"&gt;="&amp;DATE(P$1,P$2,1),Prov_Auto!$D$3:$D1000, "&lt;="&amp;EOMONTH(DATE(P$1,P$2,1),0)))</f>
        <v/>
      </c>
      <c r="Q298" s="48" t="str">
        <f>IF($D298="","", (SUMIFS(Transacoes!$D$3:$D1000,Transacoes!$C$3:$C1000,$D298,Transacoes!$B$3:$B1000,"C", Transacoes!$A$3:$A1000, "&lt;"&amp;EOMONTH(DATE(Q$1,Q$2,1),0))-SUMIFS(Transacoes!$D$3:$D1000,Transacoes!$C$3:$C1000,$D298,Transacoes!$B$3:$B1000,"V", Transacoes!$A$3:$A1000, "&lt;"&amp;EOMONTH(DATE(Q$1,Q$2,1),0)))*SUMIFS(Prov_Auto!$E$3:$E1000, Prov_Auto!$A$3:$A1000, $D298, Prov_Auto!$D$3:$D1000,"&gt;="&amp;DATE(Q$1,Q$2,1),Prov_Auto!$D$3:$D1000, "&lt;="&amp;EOMONTH(DATE(Q$1,Q$2,1),0)))</f>
        <v/>
      </c>
      <c r="R298" s="47"/>
    </row>
    <row r="299">
      <c r="A299" s="47"/>
      <c r="B299" s="47"/>
      <c r="C299" s="47"/>
      <c r="D299" s="87"/>
      <c r="E299" s="48" t="str">
        <f>IF($D299="","", (SUMIFS(Transacoes!$D$3:$D1000,Transacoes!$C$3:$C1000,$D299,Transacoes!$B$3:$B1000,"C", Transacoes!$A$3:$A1000, "&lt;"&amp;EOMONTH(DATE(E$1,E$2,1),0))-SUMIFS(Transacoes!$D$3:$D1000,Transacoes!$C$3:$C1000,$D299,Transacoes!$B$3:$B1000,"V", Transacoes!$A$3:$A1000, "&lt;"&amp;EOMONTH(DATE(E$1,E$2,1),0)))*SUMIFS(Prov_Auto!$E$3:$E1000, Prov_Auto!$A$3:$A1000, $D299, Prov_Auto!$D$3:$D1000,"&gt;="&amp;DATE(E$1,E$2,1),Prov_Auto!$D$3:$D1000, "&lt;="&amp;EOMONTH(DATE(E$1,E$2,1),0)))</f>
        <v/>
      </c>
      <c r="F299" s="48" t="str">
        <f>IF($D299="","", (SUMIFS(Transacoes!$D$3:$D1000,Transacoes!$C$3:$C1000,$D299,Transacoes!$B$3:$B1000,"C", Transacoes!$A$3:$A1000, "&lt;"&amp;EOMONTH(DATE(F$1,F$2,1),0))-SUMIFS(Transacoes!$D$3:$D1000,Transacoes!$C$3:$C1000,$D299,Transacoes!$B$3:$B1000,"V", Transacoes!$A$3:$A1000, "&lt;"&amp;EOMONTH(DATE(F$1,F$2,1),0)))*SUMIFS(Prov_Auto!$E$3:$E1000, Prov_Auto!$A$3:$A1000, $D299, Prov_Auto!$D$3:$D1000,"&gt;="&amp;DATE(F$1,F$2,1),Prov_Auto!$D$3:$D1000, "&lt;="&amp;EOMONTH(DATE(F$1,F$2,1),0)))</f>
        <v/>
      </c>
      <c r="G299" s="48" t="str">
        <f>IF($D299="","", (SUMIFS(Transacoes!$D$3:$D1000,Transacoes!$C$3:$C1000,$D299,Transacoes!$B$3:$B1000,"C", Transacoes!$A$3:$A1000, "&lt;"&amp;EOMONTH(DATE(G$1,G$2,1),0))-SUMIFS(Transacoes!$D$3:$D1000,Transacoes!$C$3:$C1000,$D299,Transacoes!$B$3:$B1000,"V", Transacoes!$A$3:$A1000, "&lt;"&amp;EOMONTH(DATE(G$1,G$2,1),0)))*SUMIFS(Prov_Auto!$E$3:$E1000, Prov_Auto!$A$3:$A1000, $D299, Prov_Auto!$D$3:$D1000,"&gt;="&amp;DATE(G$1,G$2,1),Prov_Auto!$D$3:$D1000, "&lt;="&amp;EOMONTH(DATE(G$1,G$2,1),0)))</f>
        <v/>
      </c>
      <c r="H299" s="48" t="str">
        <f>IF($D299="","", (SUMIFS(Transacoes!$D$3:$D1000,Transacoes!$C$3:$C1000,$D299,Transacoes!$B$3:$B1000,"C", Transacoes!$A$3:$A1000, "&lt;"&amp;EOMONTH(DATE(H$1,H$2,1),0))-SUMIFS(Transacoes!$D$3:$D1000,Transacoes!$C$3:$C1000,$D299,Transacoes!$B$3:$B1000,"V", Transacoes!$A$3:$A1000, "&lt;"&amp;EOMONTH(DATE(H$1,H$2,1),0)))*SUMIFS(Prov_Auto!$E$3:$E1000, Prov_Auto!$A$3:$A1000, $D299, Prov_Auto!$D$3:$D1000,"&gt;="&amp;DATE(H$1,H$2,1),Prov_Auto!$D$3:$D1000, "&lt;="&amp;EOMONTH(DATE(H$1,H$2,1),0)))</f>
        <v/>
      </c>
      <c r="I299" s="48" t="str">
        <f>IF($D299="","", (SUMIFS(Transacoes!$D$3:$D1000,Transacoes!$C$3:$C1000,$D299,Transacoes!$B$3:$B1000,"C", Transacoes!$A$3:$A1000, "&lt;"&amp;EOMONTH(DATE(I$1,I$2,1),0))-SUMIFS(Transacoes!$D$3:$D1000,Transacoes!$C$3:$C1000,$D299,Transacoes!$B$3:$B1000,"V", Transacoes!$A$3:$A1000, "&lt;"&amp;EOMONTH(DATE(I$1,I$2,1),0)))*SUMIFS(Prov_Auto!$E$3:$E1000, Prov_Auto!$A$3:$A1000, $D299, Prov_Auto!$D$3:$D1000,"&gt;="&amp;DATE(I$1,I$2,1),Prov_Auto!$D$3:$D1000, "&lt;="&amp;EOMONTH(DATE(I$1,I$2,1),0)))</f>
        <v/>
      </c>
      <c r="J299" s="48" t="str">
        <f>IF($D299="","", (SUMIFS(Transacoes!$D$3:$D1000,Transacoes!$C$3:$C1000,$D299,Transacoes!$B$3:$B1000,"C", Transacoes!$A$3:$A1000, "&lt;"&amp;EOMONTH(DATE(J$1,J$2,1),0))-SUMIFS(Transacoes!$D$3:$D1000,Transacoes!$C$3:$C1000,$D299,Transacoes!$B$3:$B1000,"V", Transacoes!$A$3:$A1000, "&lt;"&amp;EOMONTH(DATE(J$1,J$2,1),0)))*SUMIFS(Prov_Auto!$E$3:$E1000, Prov_Auto!$A$3:$A1000, $D299, Prov_Auto!$D$3:$D1000,"&gt;="&amp;DATE(J$1,J$2,1),Prov_Auto!$D$3:$D1000, "&lt;="&amp;EOMONTH(DATE(J$1,J$2,1),0)))</f>
        <v/>
      </c>
      <c r="K299" s="48" t="str">
        <f>IF($D299="","", (SUMIFS(Transacoes!$D$3:$D1000,Transacoes!$C$3:$C1000,$D299,Transacoes!$B$3:$B1000,"C", Transacoes!$A$3:$A1000, "&lt;"&amp;EOMONTH(DATE(K$1,K$2,1),0))-SUMIFS(Transacoes!$D$3:$D1000,Transacoes!$C$3:$C1000,$D299,Transacoes!$B$3:$B1000,"V", Transacoes!$A$3:$A1000, "&lt;"&amp;EOMONTH(DATE(K$1,K$2,1),0)))*SUMIFS(Prov_Auto!$E$3:$E1000, Prov_Auto!$A$3:$A1000, $D299, Prov_Auto!$D$3:$D1000,"&gt;="&amp;DATE(K$1,K$2,1),Prov_Auto!$D$3:$D1000, "&lt;="&amp;EOMONTH(DATE(K$1,K$2,1),0)))</f>
        <v/>
      </c>
      <c r="L299" s="48" t="str">
        <f>IF($D299="","", (SUMIFS(Transacoes!$D$3:$D1000,Transacoes!$C$3:$C1000,$D299,Transacoes!$B$3:$B1000,"C", Transacoes!$A$3:$A1000, "&lt;"&amp;EOMONTH(DATE(L$1,L$2,1),0))-SUMIFS(Transacoes!$D$3:$D1000,Transacoes!$C$3:$C1000,$D299,Transacoes!$B$3:$B1000,"V", Transacoes!$A$3:$A1000, "&lt;"&amp;EOMONTH(DATE(L$1,L$2,1),0)))*SUMIFS(Prov_Auto!$E$3:$E1000, Prov_Auto!$A$3:$A1000, $D299, Prov_Auto!$D$3:$D1000,"&gt;="&amp;DATE(L$1,L$2,1),Prov_Auto!$D$3:$D1000, "&lt;="&amp;EOMONTH(DATE(L$1,L$2,1),0)))</f>
        <v/>
      </c>
      <c r="M299" s="48" t="str">
        <f>IF($D299="","", (SUMIFS(Transacoes!$D$3:$D1000,Transacoes!$C$3:$C1000,$D299,Transacoes!$B$3:$B1000,"C", Transacoes!$A$3:$A1000, "&lt;"&amp;EOMONTH(DATE(M$1,M$2,1),0))-SUMIFS(Transacoes!$D$3:$D1000,Transacoes!$C$3:$C1000,$D299,Transacoes!$B$3:$B1000,"V", Transacoes!$A$3:$A1000, "&lt;"&amp;EOMONTH(DATE(M$1,M$2,1),0)))*SUMIFS(Prov_Auto!$E$3:$E1000, Prov_Auto!$A$3:$A1000, $D299, Prov_Auto!$D$3:$D1000,"&gt;="&amp;DATE(M$1,M$2,1),Prov_Auto!$D$3:$D1000, "&lt;="&amp;EOMONTH(DATE(M$1,M$2,1),0)))</f>
        <v/>
      </c>
      <c r="N299" s="48" t="str">
        <f>IF($D299="","", (SUMIFS(Transacoes!$D$3:$D1000,Transacoes!$C$3:$C1000,$D299,Transacoes!$B$3:$B1000,"C", Transacoes!$A$3:$A1000, "&lt;"&amp;EOMONTH(DATE(N$1,N$2,1),0))-SUMIFS(Transacoes!$D$3:$D1000,Transacoes!$C$3:$C1000,$D299,Transacoes!$B$3:$B1000,"V", Transacoes!$A$3:$A1000, "&lt;"&amp;EOMONTH(DATE(N$1,N$2,1),0)))*SUMIFS(Prov_Auto!$E$3:$E1000, Prov_Auto!$A$3:$A1000, $D299, Prov_Auto!$D$3:$D1000,"&gt;="&amp;DATE(N$1,N$2,1),Prov_Auto!$D$3:$D1000, "&lt;="&amp;EOMONTH(DATE(N$1,N$2,1),0)))</f>
        <v/>
      </c>
      <c r="O299" s="48" t="str">
        <f>IF($D299="","", (SUMIFS(Transacoes!$D$3:$D1000,Transacoes!$C$3:$C1000,$D299,Transacoes!$B$3:$B1000,"C", Transacoes!$A$3:$A1000, "&lt;"&amp;EOMONTH(DATE(O$1,O$2,1),0))-SUMIFS(Transacoes!$D$3:$D1000,Transacoes!$C$3:$C1000,$D299,Transacoes!$B$3:$B1000,"V", Transacoes!$A$3:$A1000, "&lt;"&amp;EOMONTH(DATE(O$1,O$2,1),0)))*SUMIFS(Prov_Auto!$E$3:$E1000, Prov_Auto!$A$3:$A1000, $D299, Prov_Auto!$D$3:$D1000,"&gt;="&amp;DATE(O$1,O$2,1),Prov_Auto!$D$3:$D1000, "&lt;="&amp;EOMONTH(DATE(O$1,O$2,1),0)))</f>
        <v/>
      </c>
      <c r="P299" s="48" t="str">
        <f>IF($D299="","", (SUMIFS(Transacoes!$D$3:$D1000,Transacoes!$C$3:$C1000,$D299,Transacoes!$B$3:$B1000,"C", Transacoes!$A$3:$A1000, "&lt;"&amp;EOMONTH(DATE(P$1,P$2,1),0))-SUMIFS(Transacoes!$D$3:$D1000,Transacoes!$C$3:$C1000,$D299,Transacoes!$B$3:$B1000,"V", Transacoes!$A$3:$A1000, "&lt;"&amp;EOMONTH(DATE(P$1,P$2,1),0)))*SUMIFS(Prov_Auto!$E$3:$E1000, Prov_Auto!$A$3:$A1000, $D299, Prov_Auto!$D$3:$D1000,"&gt;="&amp;DATE(P$1,P$2,1),Prov_Auto!$D$3:$D1000, "&lt;="&amp;EOMONTH(DATE(P$1,P$2,1),0)))</f>
        <v/>
      </c>
      <c r="Q299" s="48" t="str">
        <f>IF($D299="","", (SUMIFS(Transacoes!$D$3:$D1000,Transacoes!$C$3:$C1000,$D299,Transacoes!$B$3:$B1000,"C", Transacoes!$A$3:$A1000, "&lt;"&amp;EOMONTH(DATE(Q$1,Q$2,1),0))-SUMIFS(Transacoes!$D$3:$D1000,Transacoes!$C$3:$C1000,$D299,Transacoes!$B$3:$B1000,"V", Transacoes!$A$3:$A1000, "&lt;"&amp;EOMONTH(DATE(Q$1,Q$2,1),0)))*SUMIFS(Prov_Auto!$E$3:$E1000, Prov_Auto!$A$3:$A1000, $D299, Prov_Auto!$D$3:$D1000,"&gt;="&amp;DATE(Q$1,Q$2,1),Prov_Auto!$D$3:$D1000, "&lt;="&amp;EOMONTH(DATE(Q$1,Q$2,1),0)))</f>
        <v/>
      </c>
      <c r="R299" s="47"/>
    </row>
    <row r="300">
      <c r="A300" s="47"/>
      <c r="B300" s="47"/>
      <c r="C300" s="47"/>
      <c r="D300" s="87"/>
      <c r="E300" s="48" t="str">
        <f>IF($D300="","", (SUMIFS(Transacoes!$D$3:$D1000,Transacoes!$C$3:$C1000,$D300,Transacoes!$B$3:$B1000,"C", Transacoes!$A$3:$A1000, "&lt;"&amp;EOMONTH(DATE(E$1,E$2,1),0))-SUMIFS(Transacoes!$D$3:$D1000,Transacoes!$C$3:$C1000,$D300,Transacoes!$B$3:$B1000,"V", Transacoes!$A$3:$A1000, "&lt;"&amp;EOMONTH(DATE(E$1,E$2,1),0)))*SUMIFS(Prov_Auto!$E$3:$E1000, Prov_Auto!$A$3:$A1000, $D300, Prov_Auto!$D$3:$D1000,"&gt;="&amp;DATE(E$1,E$2,1),Prov_Auto!$D$3:$D1000, "&lt;="&amp;EOMONTH(DATE(E$1,E$2,1),0)))</f>
        <v/>
      </c>
      <c r="F300" s="48" t="str">
        <f>IF($D300="","", (SUMIFS(Transacoes!$D$3:$D1000,Transacoes!$C$3:$C1000,$D300,Transacoes!$B$3:$B1000,"C", Transacoes!$A$3:$A1000, "&lt;"&amp;EOMONTH(DATE(F$1,F$2,1),0))-SUMIFS(Transacoes!$D$3:$D1000,Transacoes!$C$3:$C1000,$D300,Transacoes!$B$3:$B1000,"V", Transacoes!$A$3:$A1000, "&lt;"&amp;EOMONTH(DATE(F$1,F$2,1),0)))*SUMIFS(Prov_Auto!$E$3:$E1000, Prov_Auto!$A$3:$A1000, $D300, Prov_Auto!$D$3:$D1000,"&gt;="&amp;DATE(F$1,F$2,1),Prov_Auto!$D$3:$D1000, "&lt;="&amp;EOMONTH(DATE(F$1,F$2,1),0)))</f>
        <v/>
      </c>
      <c r="G300" s="48" t="str">
        <f>IF($D300="","", (SUMIFS(Transacoes!$D$3:$D1000,Transacoes!$C$3:$C1000,$D300,Transacoes!$B$3:$B1000,"C", Transacoes!$A$3:$A1000, "&lt;"&amp;EOMONTH(DATE(G$1,G$2,1),0))-SUMIFS(Transacoes!$D$3:$D1000,Transacoes!$C$3:$C1000,$D300,Transacoes!$B$3:$B1000,"V", Transacoes!$A$3:$A1000, "&lt;"&amp;EOMONTH(DATE(G$1,G$2,1),0)))*SUMIFS(Prov_Auto!$E$3:$E1000, Prov_Auto!$A$3:$A1000, $D300, Prov_Auto!$D$3:$D1000,"&gt;="&amp;DATE(G$1,G$2,1),Prov_Auto!$D$3:$D1000, "&lt;="&amp;EOMONTH(DATE(G$1,G$2,1),0)))</f>
        <v/>
      </c>
      <c r="H300" s="48" t="str">
        <f>IF($D300="","", (SUMIFS(Transacoes!$D$3:$D1000,Transacoes!$C$3:$C1000,$D300,Transacoes!$B$3:$B1000,"C", Transacoes!$A$3:$A1000, "&lt;"&amp;EOMONTH(DATE(H$1,H$2,1),0))-SUMIFS(Transacoes!$D$3:$D1000,Transacoes!$C$3:$C1000,$D300,Transacoes!$B$3:$B1000,"V", Transacoes!$A$3:$A1000, "&lt;"&amp;EOMONTH(DATE(H$1,H$2,1),0)))*SUMIFS(Prov_Auto!$E$3:$E1000, Prov_Auto!$A$3:$A1000, $D300, Prov_Auto!$D$3:$D1000,"&gt;="&amp;DATE(H$1,H$2,1),Prov_Auto!$D$3:$D1000, "&lt;="&amp;EOMONTH(DATE(H$1,H$2,1),0)))</f>
        <v/>
      </c>
      <c r="I300" s="48" t="str">
        <f>IF($D300="","", (SUMIFS(Transacoes!$D$3:$D1000,Transacoes!$C$3:$C1000,$D300,Transacoes!$B$3:$B1000,"C", Transacoes!$A$3:$A1000, "&lt;"&amp;EOMONTH(DATE(I$1,I$2,1),0))-SUMIFS(Transacoes!$D$3:$D1000,Transacoes!$C$3:$C1000,$D300,Transacoes!$B$3:$B1000,"V", Transacoes!$A$3:$A1000, "&lt;"&amp;EOMONTH(DATE(I$1,I$2,1),0)))*SUMIFS(Prov_Auto!$E$3:$E1000, Prov_Auto!$A$3:$A1000, $D300, Prov_Auto!$D$3:$D1000,"&gt;="&amp;DATE(I$1,I$2,1),Prov_Auto!$D$3:$D1000, "&lt;="&amp;EOMONTH(DATE(I$1,I$2,1),0)))</f>
        <v/>
      </c>
      <c r="J300" s="48" t="str">
        <f>IF($D300="","", (SUMIFS(Transacoes!$D$3:$D1000,Transacoes!$C$3:$C1000,$D300,Transacoes!$B$3:$B1000,"C", Transacoes!$A$3:$A1000, "&lt;"&amp;EOMONTH(DATE(J$1,J$2,1),0))-SUMIFS(Transacoes!$D$3:$D1000,Transacoes!$C$3:$C1000,$D300,Transacoes!$B$3:$B1000,"V", Transacoes!$A$3:$A1000, "&lt;"&amp;EOMONTH(DATE(J$1,J$2,1),0)))*SUMIFS(Prov_Auto!$E$3:$E1000, Prov_Auto!$A$3:$A1000, $D300, Prov_Auto!$D$3:$D1000,"&gt;="&amp;DATE(J$1,J$2,1),Prov_Auto!$D$3:$D1000, "&lt;="&amp;EOMONTH(DATE(J$1,J$2,1),0)))</f>
        <v/>
      </c>
      <c r="K300" s="48" t="str">
        <f>IF($D300="","", (SUMIFS(Transacoes!$D$3:$D1000,Transacoes!$C$3:$C1000,$D300,Transacoes!$B$3:$B1000,"C", Transacoes!$A$3:$A1000, "&lt;"&amp;EOMONTH(DATE(K$1,K$2,1),0))-SUMIFS(Transacoes!$D$3:$D1000,Transacoes!$C$3:$C1000,$D300,Transacoes!$B$3:$B1000,"V", Transacoes!$A$3:$A1000, "&lt;"&amp;EOMONTH(DATE(K$1,K$2,1),0)))*SUMIFS(Prov_Auto!$E$3:$E1000, Prov_Auto!$A$3:$A1000, $D300, Prov_Auto!$D$3:$D1000,"&gt;="&amp;DATE(K$1,K$2,1),Prov_Auto!$D$3:$D1000, "&lt;="&amp;EOMONTH(DATE(K$1,K$2,1),0)))</f>
        <v/>
      </c>
      <c r="L300" s="48" t="str">
        <f>IF($D300="","", (SUMIFS(Transacoes!$D$3:$D1000,Transacoes!$C$3:$C1000,$D300,Transacoes!$B$3:$B1000,"C", Transacoes!$A$3:$A1000, "&lt;"&amp;EOMONTH(DATE(L$1,L$2,1),0))-SUMIFS(Transacoes!$D$3:$D1000,Transacoes!$C$3:$C1000,$D300,Transacoes!$B$3:$B1000,"V", Transacoes!$A$3:$A1000, "&lt;"&amp;EOMONTH(DATE(L$1,L$2,1),0)))*SUMIFS(Prov_Auto!$E$3:$E1000, Prov_Auto!$A$3:$A1000, $D300, Prov_Auto!$D$3:$D1000,"&gt;="&amp;DATE(L$1,L$2,1),Prov_Auto!$D$3:$D1000, "&lt;="&amp;EOMONTH(DATE(L$1,L$2,1),0)))</f>
        <v/>
      </c>
      <c r="M300" s="48" t="str">
        <f>IF($D300="","", (SUMIFS(Transacoes!$D$3:$D1000,Transacoes!$C$3:$C1000,$D300,Transacoes!$B$3:$B1000,"C", Transacoes!$A$3:$A1000, "&lt;"&amp;EOMONTH(DATE(M$1,M$2,1),0))-SUMIFS(Transacoes!$D$3:$D1000,Transacoes!$C$3:$C1000,$D300,Transacoes!$B$3:$B1000,"V", Transacoes!$A$3:$A1000, "&lt;"&amp;EOMONTH(DATE(M$1,M$2,1),0)))*SUMIFS(Prov_Auto!$E$3:$E1000, Prov_Auto!$A$3:$A1000, $D300, Prov_Auto!$D$3:$D1000,"&gt;="&amp;DATE(M$1,M$2,1),Prov_Auto!$D$3:$D1000, "&lt;="&amp;EOMONTH(DATE(M$1,M$2,1),0)))</f>
        <v/>
      </c>
      <c r="N300" s="48" t="str">
        <f>IF($D300="","", (SUMIFS(Transacoes!$D$3:$D1000,Transacoes!$C$3:$C1000,$D300,Transacoes!$B$3:$B1000,"C", Transacoes!$A$3:$A1000, "&lt;"&amp;EOMONTH(DATE(N$1,N$2,1),0))-SUMIFS(Transacoes!$D$3:$D1000,Transacoes!$C$3:$C1000,$D300,Transacoes!$B$3:$B1000,"V", Transacoes!$A$3:$A1000, "&lt;"&amp;EOMONTH(DATE(N$1,N$2,1),0)))*SUMIFS(Prov_Auto!$E$3:$E1000, Prov_Auto!$A$3:$A1000, $D300, Prov_Auto!$D$3:$D1000,"&gt;="&amp;DATE(N$1,N$2,1),Prov_Auto!$D$3:$D1000, "&lt;="&amp;EOMONTH(DATE(N$1,N$2,1),0)))</f>
        <v/>
      </c>
      <c r="O300" s="48" t="str">
        <f>IF($D300="","", (SUMIFS(Transacoes!$D$3:$D1000,Transacoes!$C$3:$C1000,$D300,Transacoes!$B$3:$B1000,"C", Transacoes!$A$3:$A1000, "&lt;"&amp;EOMONTH(DATE(O$1,O$2,1),0))-SUMIFS(Transacoes!$D$3:$D1000,Transacoes!$C$3:$C1000,$D300,Transacoes!$B$3:$B1000,"V", Transacoes!$A$3:$A1000, "&lt;"&amp;EOMONTH(DATE(O$1,O$2,1),0)))*SUMIFS(Prov_Auto!$E$3:$E1000, Prov_Auto!$A$3:$A1000, $D300, Prov_Auto!$D$3:$D1000,"&gt;="&amp;DATE(O$1,O$2,1),Prov_Auto!$D$3:$D1000, "&lt;="&amp;EOMONTH(DATE(O$1,O$2,1),0)))</f>
        <v/>
      </c>
      <c r="P300" s="48" t="str">
        <f>IF($D300="","", (SUMIFS(Transacoes!$D$3:$D1000,Transacoes!$C$3:$C1000,$D300,Transacoes!$B$3:$B1000,"C", Transacoes!$A$3:$A1000, "&lt;"&amp;EOMONTH(DATE(P$1,P$2,1),0))-SUMIFS(Transacoes!$D$3:$D1000,Transacoes!$C$3:$C1000,$D300,Transacoes!$B$3:$B1000,"V", Transacoes!$A$3:$A1000, "&lt;"&amp;EOMONTH(DATE(P$1,P$2,1),0)))*SUMIFS(Prov_Auto!$E$3:$E1000, Prov_Auto!$A$3:$A1000, $D300, Prov_Auto!$D$3:$D1000,"&gt;="&amp;DATE(P$1,P$2,1),Prov_Auto!$D$3:$D1000, "&lt;="&amp;EOMONTH(DATE(P$1,P$2,1),0)))</f>
        <v/>
      </c>
      <c r="Q300" s="48" t="str">
        <f>IF($D300="","", (SUMIFS(Transacoes!$D$3:$D1000,Transacoes!$C$3:$C1000,$D300,Transacoes!$B$3:$B1000,"C", Transacoes!$A$3:$A1000, "&lt;"&amp;EOMONTH(DATE(Q$1,Q$2,1),0))-SUMIFS(Transacoes!$D$3:$D1000,Transacoes!$C$3:$C1000,$D300,Transacoes!$B$3:$B1000,"V", Transacoes!$A$3:$A1000, "&lt;"&amp;EOMONTH(DATE(Q$1,Q$2,1),0)))*SUMIFS(Prov_Auto!$E$3:$E1000, Prov_Auto!$A$3:$A1000, $D300, Prov_Auto!$D$3:$D1000,"&gt;="&amp;DATE(Q$1,Q$2,1),Prov_Auto!$D$3:$D1000, "&lt;="&amp;EOMONTH(DATE(Q$1,Q$2,1),0)))</f>
        <v/>
      </c>
      <c r="R300" s="47"/>
    </row>
    <row r="301">
      <c r="A301" s="47"/>
      <c r="B301" s="47"/>
      <c r="C301" s="47"/>
      <c r="D301" s="87"/>
      <c r="E301" s="48" t="str">
        <f>IF($D301="","", (SUMIFS(Transacoes!$D$3:$D1000,Transacoes!$C$3:$C1000,$D301,Transacoes!$B$3:$B1000,"C", Transacoes!$A$3:$A1000, "&lt;"&amp;EOMONTH(DATE(E$1,E$2,1),0))-SUMIFS(Transacoes!$D$3:$D1000,Transacoes!$C$3:$C1000,$D301,Transacoes!$B$3:$B1000,"V", Transacoes!$A$3:$A1000, "&lt;"&amp;EOMONTH(DATE(E$1,E$2,1),0)))*SUMIFS(Prov_Auto!$E$3:$E1000, Prov_Auto!$A$3:$A1000, $D301, Prov_Auto!$D$3:$D1000,"&gt;="&amp;DATE(E$1,E$2,1),Prov_Auto!$D$3:$D1000, "&lt;="&amp;EOMONTH(DATE(E$1,E$2,1),0)))</f>
        <v/>
      </c>
      <c r="F301" s="48" t="str">
        <f>IF($D301="","", (SUMIFS(Transacoes!$D$3:$D1000,Transacoes!$C$3:$C1000,$D301,Transacoes!$B$3:$B1000,"C", Transacoes!$A$3:$A1000, "&lt;"&amp;EOMONTH(DATE(F$1,F$2,1),0))-SUMIFS(Transacoes!$D$3:$D1000,Transacoes!$C$3:$C1000,$D301,Transacoes!$B$3:$B1000,"V", Transacoes!$A$3:$A1000, "&lt;"&amp;EOMONTH(DATE(F$1,F$2,1),0)))*SUMIFS(Prov_Auto!$E$3:$E1000, Prov_Auto!$A$3:$A1000, $D301, Prov_Auto!$D$3:$D1000,"&gt;="&amp;DATE(F$1,F$2,1),Prov_Auto!$D$3:$D1000, "&lt;="&amp;EOMONTH(DATE(F$1,F$2,1),0)))</f>
        <v/>
      </c>
      <c r="G301" s="48" t="str">
        <f>IF($D301="","", (SUMIFS(Transacoes!$D$3:$D1000,Transacoes!$C$3:$C1000,$D301,Transacoes!$B$3:$B1000,"C", Transacoes!$A$3:$A1000, "&lt;"&amp;EOMONTH(DATE(G$1,G$2,1),0))-SUMIFS(Transacoes!$D$3:$D1000,Transacoes!$C$3:$C1000,$D301,Transacoes!$B$3:$B1000,"V", Transacoes!$A$3:$A1000, "&lt;"&amp;EOMONTH(DATE(G$1,G$2,1),0)))*SUMIFS(Prov_Auto!$E$3:$E1000, Prov_Auto!$A$3:$A1000, $D301, Prov_Auto!$D$3:$D1000,"&gt;="&amp;DATE(G$1,G$2,1),Prov_Auto!$D$3:$D1000, "&lt;="&amp;EOMONTH(DATE(G$1,G$2,1),0)))</f>
        <v/>
      </c>
      <c r="H301" s="48" t="str">
        <f>IF($D301="","", (SUMIFS(Transacoes!$D$3:$D1000,Transacoes!$C$3:$C1000,$D301,Transacoes!$B$3:$B1000,"C", Transacoes!$A$3:$A1000, "&lt;"&amp;EOMONTH(DATE(H$1,H$2,1),0))-SUMIFS(Transacoes!$D$3:$D1000,Transacoes!$C$3:$C1000,$D301,Transacoes!$B$3:$B1000,"V", Transacoes!$A$3:$A1000, "&lt;"&amp;EOMONTH(DATE(H$1,H$2,1),0)))*SUMIFS(Prov_Auto!$E$3:$E1000, Prov_Auto!$A$3:$A1000, $D301, Prov_Auto!$D$3:$D1000,"&gt;="&amp;DATE(H$1,H$2,1),Prov_Auto!$D$3:$D1000, "&lt;="&amp;EOMONTH(DATE(H$1,H$2,1),0)))</f>
        <v/>
      </c>
      <c r="I301" s="48" t="str">
        <f>IF($D301="","", (SUMIFS(Transacoes!$D$3:$D1000,Transacoes!$C$3:$C1000,$D301,Transacoes!$B$3:$B1000,"C", Transacoes!$A$3:$A1000, "&lt;"&amp;EOMONTH(DATE(I$1,I$2,1),0))-SUMIFS(Transacoes!$D$3:$D1000,Transacoes!$C$3:$C1000,$D301,Transacoes!$B$3:$B1000,"V", Transacoes!$A$3:$A1000, "&lt;"&amp;EOMONTH(DATE(I$1,I$2,1),0)))*SUMIFS(Prov_Auto!$E$3:$E1000, Prov_Auto!$A$3:$A1000, $D301, Prov_Auto!$D$3:$D1000,"&gt;="&amp;DATE(I$1,I$2,1),Prov_Auto!$D$3:$D1000, "&lt;="&amp;EOMONTH(DATE(I$1,I$2,1),0)))</f>
        <v/>
      </c>
      <c r="J301" s="48" t="str">
        <f>IF($D301="","", (SUMIFS(Transacoes!$D$3:$D1000,Transacoes!$C$3:$C1000,$D301,Transacoes!$B$3:$B1000,"C", Transacoes!$A$3:$A1000, "&lt;"&amp;EOMONTH(DATE(J$1,J$2,1),0))-SUMIFS(Transacoes!$D$3:$D1000,Transacoes!$C$3:$C1000,$D301,Transacoes!$B$3:$B1000,"V", Transacoes!$A$3:$A1000, "&lt;"&amp;EOMONTH(DATE(J$1,J$2,1),0)))*SUMIFS(Prov_Auto!$E$3:$E1000, Prov_Auto!$A$3:$A1000, $D301, Prov_Auto!$D$3:$D1000,"&gt;="&amp;DATE(J$1,J$2,1),Prov_Auto!$D$3:$D1000, "&lt;="&amp;EOMONTH(DATE(J$1,J$2,1),0)))</f>
        <v/>
      </c>
      <c r="K301" s="48" t="str">
        <f>IF($D301="","", (SUMIFS(Transacoes!$D$3:$D1000,Transacoes!$C$3:$C1000,$D301,Transacoes!$B$3:$B1000,"C", Transacoes!$A$3:$A1000, "&lt;"&amp;EOMONTH(DATE(K$1,K$2,1),0))-SUMIFS(Transacoes!$D$3:$D1000,Transacoes!$C$3:$C1000,$D301,Transacoes!$B$3:$B1000,"V", Transacoes!$A$3:$A1000, "&lt;"&amp;EOMONTH(DATE(K$1,K$2,1),0)))*SUMIFS(Prov_Auto!$E$3:$E1000, Prov_Auto!$A$3:$A1000, $D301, Prov_Auto!$D$3:$D1000,"&gt;="&amp;DATE(K$1,K$2,1),Prov_Auto!$D$3:$D1000, "&lt;="&amp;EOMONTH(DATE(K$1,K$2,1),0)))</f>
        <v/>
      </c>
      <c r="L301" s="48" t="str">
        <f>IF($D301="","", (SUMIFS(Transacoes!$D$3:$D1000,Transacoes!$C$3:$C1000,$D301,Transacoes!$B$3:$B1000,"C", Transacoes!$A$3:$A1000, "&lt;"&amp;EOMONTH(DATE(L$1,L$2,1),0))-SUMIFS(Transacoes!$D$3:$D1000,Transacoes!$C$3:$C1000,$D301,Transacoes!$B$3:$B1000,"V", Transacoes!$A$3:$A1000, "&lt;"&amp;EOMONTH(DATE(L$1,L$2,1),0)))*SUMIFS(Prov_Auto!$E$3:$E1000, Prov_Auto!$A$3:$A1000, $D301, Prov_Auto!$D$3:$D1000,"&gt;="&amp;DATE(L$1,L$2,1),Prov_Auto!$D$3:$D1000, "&lt;="&amp;EOMONTH(DATE(L$1,L$2,1),0)))</f>
        <v/>
      </c>
      <c r="M301" s="48" t="str">
        <f>IF($D301="","", (SUMIFS(Transacoes!$D$3:$D1000,Transacoes!$C$3:$C1000,$D301,Transacoes!$B$3:$B1000,"C", Transacoes!$A$3:$A1000, "&lt;"&amp;EOMONTH(DATE(M$1,M$2,1),0))-SUMIFS(Transacoes!$D$3:$D1000,Transacoes!$C$3:$C1000,$D301,Transacoes!$B$3:$B1000,"V", Transacoes!$A$3:$A1000, "&lt;"&amp;EOMONTH(DATE(M$1,M$2,1),0)))*SUMIFS(Prov_Auto!$E$3:$E1000, Prov_Auto!$A$3:$A1000, $D301, Prov_Auto!$D$3:$D1000,"&gt;="&amp;DATE(M$1,M$2,1),Prov_Auto!$D$3:$D1000, "&lt;="&amp;EOMONTH(DATE(M$1,M$2,1),0)))</f>
        <v/>
      </c>
      <c r="N301" s="48" t="str">
        <f>IF($D301="","", (SUMIFS(Transacoes!$D$3:$D1000,Transacoes!$C$3:$C1000,$D301,Transacoes!$B$3:$B1000,"C", Transacoes!$A$3:$A1000, "&lt;"&amp;EOMONTH(DATE(N$1,N$2,1),0))-SUMIFS(Transacoes!$D$3:$D1000,Transacoes!$C$3:$C1000,$D301,Transacoes!$B$3:$B1000,"V", Transacoes!$A$3:$A1000, "&lt;"&amp;EOMONTH(DATE(N$1,N$2,1),0)))*SUMIFS(Prov_Auto!$E$3:$E1000, Prov_Auto!$A$3:$A1000, $D301, Prov_Auto!$D$3:$D1000,"&gt;="&amp;DATE(N$1,N$2,1),Prov_Auto!$D$3:$D1000, "&lt;="&amp;EOMONTH(DATE(N$1,N$2,1),0)))</f>
        <v/>
      </c>
      <c r="O301" s="48" t="str">
        <f>IF($D301="","", (SUMIFS(Transacoes!$D$3:$D1000,Transacoes!$C$3:$C1000,$D301,Transacoes!$B$3:$B1000,"C", Transacoes!$A$3:$A1000, "&lt;"&amp;EOMONTH(DATE(O$1,O$2,1),0))-SUMIFS(Transacoes!$D$3:$D1000,Transacoes!$C$3:$C1000,$D301,Transacoes!$B$3:$B1000,"V", Transacoes!$A$3:$A1000, "&lt;"&amp;EOMONTH(DATE(O$1,O$2,1),0)))*SUMIFS(Prov_Auto!$E$3:$E1000, Prov_Auto!$A$3:$A1000, $D301, Prov_Auto!$D$3:$D1000,"&gt;="&amp;DATE(O$1,O$2,1),Prov_Auto!$D$3:$D1000, "&lt;="&amp;EOMONTH(DATE(O$1,O$2,1),0)))</f>
        <v/>
      </c>
      <c r="P301" s="48" t="str">
        <f>IF($D301="","", (SUMIFS(Transacoes!$D$3:$D1000,Transacoes!$C$3:$C1000,$D301,Transacoes!$B$3:$B1000,"C", Transacoes!$A$3:$A1000, "&lt;"&amp;EOMONTH(DATE(P$1,P$2,1),0))-SUMIFS(Transacoes!$D$3:$D1000,Transacoes!$C$3:$C1000,$D301,Transacoes!$B$3:$B1000,"V", Transacoes!$A$3:$A1000, "&lt;"&amp;EOMONTH(DATE(P$1,P$2,1),0)))*SUMIFS(Prov_Auto!$E$3:$E1000, Prov_Auto!$A$3:$A1000, $D301, Prov_Auto!$D$3:$D1000,"&gt;="&amp;DATE(P$1,P$2,1),Prov_Auto!$D$3:$D1000, "&lt;="&amp;EOMONTH(DATE(P$1,P$2,1),0)))</f>
        <v/>
      </c>
      <c r="Q301" s="48" t="str">
        <f>IF($D301="","", (SUMIFS(Transacoes!$D$3:$D1000,Transacoes!$C$3:$C1000,$D301,Transacoes!$B$3:$B1000,"C", Transacoes!$A$3:$A1000, "&lt;"&amp;EOMONTH(DATE(Q$1,Q$2,1),0))-SUMIFS(Transacoes!$D$3:$D1000,Transacoes!$C$3:$C1000,$D301,Transacoes!$B$3:$B1000,"V", Transacoes!$A$3:$A1000, "&lt;"&amp;EOMONTH(DATE(Q$1,Q$2,1),0)))*SUMIFS(Prov_Auto!$E$3:$E1000, Prov_Auto!$A$3:$A1000, $D301, Prov_Auto!$D$3:$D1000,"&gt;="&amp;DATE(Q$1,Q$2,1),Prov_Auto!$D$3:$D1000, "&lt;="&amp;EOMONTH(DATE(Q$1,Q$2,1),0)))</f>
        <v/>
      </c>
      <c r="R301" s="47"/>
    </row>
    <row r="302">
      <c r="A302" s="47"/>
      <c r="B302" s="47"/>
      <c r="C302" s="47"/>
      <c r="D302" s="87"/>
      <c r="E302" s="48" t="str">
        <f>IF($D302="","", (SUMIFS(Transacoes!$D$3:$D1000,Transacoes!$C$3:$C1000,$D302,Transacoes!$B$3:$B1000,"C", Transacoes!$A$3:$A1000, "&lt;"&amp;EOMONTH(DATE(E$1,E$2,1),0))-SUMIFS(Transacoes!$D$3:$D1000,Transacoes!$C$3:$C1000,$D302,Transacoes!$B$3:$B1000,"V", Transacoes!$A$3:$A1000, "&lt;"&amp;EOMONTH(DATE(E$1,E$2,1),0)))*SUMIFS(Prov_Auto!$E$3:$E1000, Prov_Auto!$A$3:$A1000, $D302, Prov_Auto!$D$3:$D1000,"&gt;="&amp;DATE(E$1,E$2,1),Prov_Auto!$D$3:$D1000, "&lt;="&amp;EOMONTH(DATE(E$1,E$2,1),0)))</f>
        <v/>
      </c>
      <c r="F302" s="48" t="str">
        <f>IF($D302="","", (SUMIFS(Transacoes!$D$3:$D1000,Transacoes!$C$3:$C1000,$D302,Transacoes!$B$3:$B1000,"C", Transacoes!$A$3:$A1000, "&lt;"&amp;EOMONTH(DATE(F$1,F$2,1),0))-SUMIFS(Transacoes!$D$3:$D1000,Transacoes!$C$3:$C1000,$D302,Transacoes!$B$3:$B1000,"V", Transacoes!$A$3:$A1000, "&lt;"&amp;EOMONTH(DATE(F$1,F$2,1),0)))*SUMIFS(Prov_Auto!$E$3:$E1000, Prov_Auto!$A$3:$A1000, $D302, Prov_Auto!$D$3:$D1000,"&gt;="&amp;DATE(F$1,F$2,1),Prov_Auto!$D$3:$D1000, "&lt;="&amp;EOMONTH(DATE(F$1,F$2,1),0)))</f>
        <v/>
      </c>
      <c r="G302" s="48" t="str">
        <f>IF($D302="","", (SUMIFS(Transacoes!$D$3:$D1000,Transacoes!$C$3:$C1000,$D302,Transacoes!$B$3:$B1000,"C", Transacoes!$A$3:$A1000, "&lt;"&amp;EOMONTH(DATE(G$1,G$2,1),0))-SUMIFS(Transacoes!$D$3:$D1000,Transacoes!$C$3:$C1000,$D302,Transacoes!$B$3:$B1000,"V", Transacoes!$A$3:$A1000, "&lt;"&amp;EOMONTH(DATE(G$1,G$2,1),0)))*SUMIFS(Prov_Auto!$E$3:$E1000, Prov_Auto!$A$3:$A1000, $D302, Prov_Auto!$D$3:$D1000,"&gt;="&amp;DATE(G$1,G$2,1),Prov_Auto!$D$3:$D1000, "&lt;="&amp;EOMONTH(DATE(G$1,G$2,1),0)))</f>
        <v/>
      </c>
      <c r="H302" s="48" t="str">
        <f>IF($D302="","", (SUMIFS(Transacoes!$D$3:$D1000,Transacoes!$C$3:$C1000,$D302,Transacoes!$B$3:$B1000,"C", Transacoes!$A$3:$A1000, "&lt;"&amp;EOMONTH(DATE(H$1,H$2,1),0))-SUMIFS(Transacoes!$D$3:$D1000,Transacoes!$C$3:$C1000,$D302,Transacoes!$B$3:$B1000,"V", Transacoes!$A$3:$A1000, "&lt;"&amp;EOMONTH(DATE(H$1,H$2,1),0)))*SUMIFS(Prov_Auto!$E$3:$E1000, Prov_Auto!$A$3:$A1000, $D302, Prov_Auto!$D$3:$D1000,"&gt;="&amp;DATE(H$1,H$2,1),Prov_Auto!$D$3:$D1000, "&lt;="&amp;EOMONTH(DATE(H$1,H$2,1),0)))</f>
        <v/>
      </c>
      <c r="I302" s="48" t="str">
        <f>IF($D302="","", (SUMIFS(Transacoes!$D$3:$D1000,Transacoes!$C$3:$C1000,$D302,Transacoes!$B$3:$B1000,"C", Transacoes!$A$3:$A1000, "&lt;"&amp;EOMONTH(DATE(I$1,I$2,1),0))-SUMIFS(Transacoes!$D$3:$D1000,Transacoes!$C$3:$C1000,$D302,Transacoes!$B$3:$B1000,"V", Transacoes!$A$3:$A1000, "&lt;"&amp;EOMONTH(DATE(I$1,I$2,1),0)))*SUMIFS(Prov_Auto!$E$3:$E1000, Prov_Auto!$A$3:$A1000, $D302, Prov_Auto!$D$3:$D1000,"&gt;="&amp;DATE(I$1,I$2,1),Prov_Auto!$D$3:$D1000, "&lt;="&amp;EOMONTH(DATE(I$1,I$2,1),0)))</f>
        <v/>
      </c>
      <c r="J302" s="48" t="str">
        <f>IF($D302="","", (SUMIFS(Transacoes!$D$3:$D1000,Transacoes!$C$3:$C1000,$D302,Transacoes!$B$3:$B1000,"C", Transacoes!$A$3:$A1000, "&lt;"&amp;EOMONTH(DATE(J$1,J$2,1),0))-SUMIFS(Transacoes!$D$3:$D1000,Transacoes!$C$3:$C1000,$D302,Transacoes!$B$3:$B1000,"V", Transacoes!$A$3:$A1000, "&lt;"&amp;EOMONTH(DATE(J$1,J$2,1),0)))*SUMIFS(Prov_Auto!$E$3:$E1000, Prov_Auto!$A$3:$A1000, $D302, Prov_Auto!$D$3:$D1000,"&gt;="&amp;DATE(J$1,J$2,1),Prov_Auto!$D$3:$D1000, "&lt;="&amp;EOMONTH(DATE(J$1,J$2,1),0)))</f>
        <v/>
      </c>
      <c r="K302" s="48" t="str">
        <f>IF($D302="","", (SUMIFS(Transacoes!$D$3:$D1000,Transacoes!$C$3:$C1000,$D302,Transacoes!$B$3:$B1000,"C", Transacoes!$A$3:$A1000, "&lt;"&amp;EOMONTH(DATE(K$1,K$2,1),0))-SUMIFS(Transacoes!$D$3:$D1000,Transacoes!$C$3:$C1000,$D302,Transacoes!$B$3:$B1000,"V", Transacoes!$A$3:$A1000, "&lt;"&amp;EOMONTH(DATE(K$1,K$2,1),0)))*SUMIFS(Prov_Auto!$E$3:$E1000, Prov_Auto!$A$3:$A1000, $D302, Prov_Auto!$D$3:$D1000,"&gt;="&amp;DATE(K$1,K$2,1),Prov_Auto!$D$3:$D1000, "&lt;="&amp;EOMONTH(DATE(K$1,K$2,1),0)))</f>
        <v/>
      </c>
      <c r="L302" s="48" t="str">
        <f>IF($D302="","", (SUMIFS(Transacoes!$D$3:$D1000,Transacoes!$C$3:$C1000,$D302,Transacoes!$B$3:$B1000,"C", Transacoes!$A$3:$A1000, "&lt;"&amp;EOMONTH(DATE(L$1,L$2,1),0))-SUMIFS(Transacoes!$D$3:$D1000,Transacoes!$C$3:$C1000,$D302,Transacoes!$B$3:$B1000,"V", Transacoes!$A$3:$A1000, "&lt;"&amp;EOMONTH(DATE(L$1,L$2,1),0)))*SUMIFS(Prov_Auto!$E$3:$E1000, Prov_Auto!$A$3:$A1000, $D302, Prov_Auto!$D$3:$D1000,"&gt;="&amp;DATE(L$1,L$2,1),Prov_Auto!$D$3:$D1000, "&lt;="&amp;EOMONTH(DATE(L$1,L$2,1),0)))</f>
        <v/>
      </c>
      <c r="M302" s="48" t="str">
        <f>IF($D302="","", (SUMIFS(Transacoes!$D$3:$D1000,Transacoes!$C$3:$C1000,$D302,Transacoes!$B$3:$B1000,"C", Transacoes!$A$3:$A1000, "&lt;"&amp;EOMONTH(DATE(M$1,M$2,1),0))-SUMIFS(Transacoes!$D$3:$D1000,Transacoes!$C$3:$C1000,$D302,Transacoes!$B$3:$B1000,"V", Transacoes!$A$3:$A1000, "&lt;"&amp;EOMONTH(DATE(M$1,M$2,1),0)))*SUMIFS(Prov_Auto!$E$3:$E1000, Prov_Auto!$A$3:$A1000, $D302, Prov_Auto!$D$3:$D1000,"&gt;="&amp;DATE(M$1,M$2,1),Prov_Auto!$D$3:$D1000, "&lt;="&amp;EOMONTH(DATE(M$1,M$2,1),0)))</f>
        <v/>
      </c>
      <c r="N302" s="48" t="str">
        <f>IF($D302="","", (SUMIFS(Transacoes!$D$3:$D1000,Transacoes!$C$3:$C1000,$D302,Transacoes!$B$3:$B1000,"C", Transacoes!$A$3:$A1000, "&lt;"&amp;EOMONTH(DATE(N$1,N$2,1),0))-SUMIFS(Transacoes!$D$3:$D1000,Transacoes!$C$3:$C1000,$D302,Transacoes!$B$3:$B1000,"V", Transacoes!$A$3:$A1000, "&lt;"&amp;EOMONTH(DATE(N$1,N$2,1),0)))*SUMIFS(Prov_Auto!$E$3:$E1000, Prov_Auto!$A$3:$A1000, $D302, Prov_Auto!$D$3:$D1000,"&gt;="&amp;DATE(N$1,N$2,1),Prov_Auto!$D$3:$D1000, "&lt;="&amp;EOMONTH(DATE(N$1,N$2,1),0)))</f>
        <v/>
      </c>
      <c r="O302" s="48" t="str">
        <f>IF($D302="","", (SUMIFS(Transacoes!$D$3:$D1000,Transacoes!$C$3:$C1000,$D302,Transacoes!$B$3:$B1000,"C", Transacoes!$A$3:$A1000, "&lt;"&amp;EOMONTH(DATE(O$1,O$2,1),0))-SUMIFS(Transacoes!$D$3:$D1000,Transacoes!$C$3:$C1000,$D302,Transacoes!$B$3:$B1000,"V", Transacoes!$A$3:$A1000, "&lt;"&amp;EOMONTH(DATE(O$1,O$2,1),0)))*SUMIFS(Prov_Auto!$E$3:$E1000, Prov_Auto!$A$3:$A1000, $D302, Prov_Auto!$D$3:$D1000,"&gt;="&amp;DATE(O$1,O$2,1),Prov_Auto!$D$3:$D1000, "&lt;="&amp;EOMONTH(DATE(O$1,O$2,1),0)))</f>
        <v/>
      </c>
      <c r="P302" s="48" t="str">
        <f>IF($D302="","", (SUMIFS(Transacoes!$D$3:$D1000,Transacoes!$C$3:$C1000,$D302,Transacoes!$B$3:$B1000,"C", Transacoes!$A$3:$A1000, "&lt;"&amp;EOMONTH(DATE(P$1,P$2,1),0))-SUMIFS(Transacoes!$D$3:$D1000,Transacoes!$C$3:$C1000,$D302,Transacoes!$B$3:$B1000,"V", Transacoes!$A$3:$A1000, "&lt;"&amp;EOMONTH(DATE(P$1,P$2,1),0)))*SUMIFS(Prov_Auto!$E$3:$E1000, Prov_Auto!$A$3:$A1000, $D302, Prov_Auto!$D$3:$D1000,"&gt;="&amp;DATE(P$1,P$2,1),Prov_Auto!$D$3:$D1000, "&lt;="&amp;EOMONTH(DATE(P$1,P$2,1),0)))</f>
        <v/>
      </c>
      <c r="Q302" s="48" t="str">
        <f>IF($D302="","", (SUMIFS(Transacoes!$D$3:$D1000,Transacoes!$C$3:$C1000,$D302,Transacoes!$B$3:$B1000,"C", Transacoes!$A$3:$A1000, "&lt;"&amp;EOMONTH(DATE(Q$1,Q$2,1),0))-SUMIFS(Transacoes!$D$3:$D1000,Transacoes!$C$3:$C1000,$D302,Transacoes!$B$3:$B1000,"V", Transacoes!$A$3:$A1000, "&lt;"&amp;EOMONTH(DATE(Q$1,Q$2,1),0)))*SUMIFS(Prov_Auto!$E$3:$E1000, Prov_Auto!$A$3:$A1000, $D302, Prov_Auto!$D$3:$D1000,"&gt;="&amp;DATE(Q$1,Q$2,1),Prov_Auto!$D$3:$D1000, "&lt;="&amp;EOMONTH(DATE(Q$1,Q$2,1),0)))</f>
        <v/>
      </c>
      <c r="R302" s="47"/>
    </row>
    <row r="303">
      <c r="A303" s="47"/>
      <c r="B303" s="47"/>
      <c r="C303" s="47"/>
      <c r="D303" s="87"/>
      <c r="E303" s="48" t="str">
        <f>IF($D303="","", (SUMIFS(Transacoes!$D$3:$D1000,Transacoes!$C$3:$C1000,$D303,Transacoes!$B$3:$B1000,"C", Transacoes!$A$3:$A1000, "&lt;"&amp;EOMONTH(DATE(E$1,E$2,1),0))-SUMIFS(Transacoes!$D$3:$D1000,Transacoes!$C$3:$C1000,$D303,Transacoes!$B$3:$B1000,"V", Transacoes!$A$3:$A1000, "&lt;"&amp;EOMONTH(DATE(E$1,E$2,1),0)))*SUMIFS(Prov_Auto!$E$3:$E1000, Prov_Auto!$A$3:$A1000, $D303, Prov_Auto!$D$3:$D1000,"&gt;="&amp;DATE(E$1,E$2,1),Prov_Auto!$D$3:$D1000, "&lt;="&amp;EOMONTH(DATE(E$1,E$2,1),0)))</f>
        <v/>
      </c>
      <c r="F303" s="48" t="str">
        <f>IF($D303="","", (SUMIFS(Transacoes!$D$3:$D1000,Transacoes!$C$3:$C1000,$D303,Transacoes!$B$3:$B1000,"C", Transacoes!$A$3:$A1000, "&lt;"&amp;EOMONTH(DATE(F$1,F$2,1),0))-SUMIFS(Transacoes!$D$3:$D1000,Transacoes!$C$3:$C1000,$D303,Transacoes!$B$3:$B1000,"V", Transacoes!$A$3:$A1000, "&lt;"&amp;EOMONTH(DATE(F$1,F$2,1),0)))*SUMIFS(Prov_Auto!$E$3:$E1000, Prov_Auto!$A$3:$A1000, $D303, Prov_Auto!$D$3:$D1000,"&gt;="&amp;DATE(F$1,F$2,1),Prov_Auto!$D$3:$D1000, "&lt;="&amp;EOMONTH(DATE(F$1,F$2,1),0)))</f>
        <v/>
      </c>
      <c r="G303" s="48" t="str">
        <f>IF($D303="","", (SUMIFS(Transacoes!$D$3:$D1000,Transacoes!$C$3:$C1000,$D303,Transacoes!$B$3:$B1000,"C", Transacoes!$A$3:$A1000, "&lt;"&amp;EOMONTH(DATE(G$1,G$2,1),0))-SUMIFS(Transacoes!$D$3:$D1000,Transacoes!$C$3:$C1000,$D303,Transacoes!$B$3:$B1000,"V", Transacoes!$A$3:$A1000, "&lt;"&amp;EOMONTH(DATE(G$1,G$2,1),0)))*SUMIFS(Prov_Auto!$E$3:$E1000, Prov_Auto!$A$3:$A1000, $D303, Prov_Auto!$D$3:$D1000,"&gt;="&amp;DATE(G$1,G$2,1),Prov_Auto!$D$3:$D1000, "&lt;="&amp;EOMONTH(DATE(G$1,G$2,1),0)))</f>
        <v/>
      </c>
      <c r="H303" s="48" t="str">
        <f>IF($D303="","", (SUMIFS(Transacoes!$D$3:$D1000,Transacoes!$C$3:$C1000,$D303,Transacoes!$B$3:$B1000,"C", Transacoes!$A$3:$A1000, "&lt;"&amp;EOMONTH(DATE(H$1,H$2,1),0))-SUMIFS(Transacoes!$D$3:$D1000,Transacoes!$C$3:$C1000,$D303,Transacoes!$B$3:$B1000,"V", Transacoes!$A$3:$A1000, "&lt;"&amp;EOMONTH(DATE(H$1,H$2,1),0)))*SUMIFS(Prov_Auto!$E$3:$E1000, Prov_Auto!$A$3:$A1000, $D303, Prov_Auto!$D$3:$D1000,"&gt;="&amp;DATE(H$1,H$2,1),Prov_Auto!$D$3:$D1000, "&lt;="&amp;EOMONTH(DATE(H$1,H$2,1),0)))</f>
        <v/>
      </c>
      <c r="I303" s="48" t="str">
        <f>IF($D303="","", (SUMIFS(Transacoes!$D$3:$D1000,Transacoes!$C$3:$C1000,$D303,Transacoes!$B$3:$B1000,"C", Transacoes!$A$3:$A1000, "&lt;"&amp;EOMONTH(DATE(I$1,I$2,1),0))-SUMIFS(Transacoes!$D$3:$D1000,Transacoes!$C$3:$C1000,$D303,Transacoes!$B$3:$B1000,"V", Transacoes!$A$3:$A1000, "&lt;"&amp;EOMONTH(DATE(I$1,I$2,1),0)))*SUMIFS(Prov_Auto!$E$3:$E1000, Prov_Auto!$A$3:$A1000, $D303, Prov_Auto!$D$3:$D1000,"&gt;="&amp;DATE(I$1,I$2,1),Prov_Auto!$D$3:$D1000, "&lt;="&amp;EOMONTH(DATE(I$1,I$2,1),0)))</f>
        <v/>
      </c>
      <c r="J303" s="48" t="str">
        <f>IF($D303="","", (SUMIFS(Transacoes!$D$3:$D1000,Transacoes!$C$3:$C1000,$D303,Transacoes!$B$3:$B1000,"C", Transacoes!$A$3:$A1000, "&lt;"&amp;EOMONTH(DATE(J$1,J$2,1),0))-SUMIFS(Transacoes!$D$3:$D1000,Transacoes!$C$3:$C1000,$D303,Transacoes!$B$3:$B1000,"V", Transacoes!$A$3:$A1000, "&lt;"&amp;EOMONTH(DATE(J$1,J$2,1),0)))*SUMIFS(Prov_Auto!$E$3:$E1000, Prov_Auto!$A$3:$A1000, $D303, Prov_Auto!$D$3:$D1000,"&gt;="&amp;DATE(J$1,J$2,1),Prov_Auto!$D$3:$D1000, "&lt;="&amp;EOMONTH(DATE(J$1,J$2,1),0)))</f>
        <v/>
      </c>
      <c r="K303" s="48" t="str">
        <f>IF($D303="","", (SUMIFS(Transacoes!$D$3:$D1000,Transacoes!$C$3:$C1000,$D303,Transacoes!$B$3:$B1000,"C", Transacoes!$A$3:$A1000, "&lt;"&amp;EOMONTH(DATE(K$1,K$2,1),0))-SUMIFS(Transacoes!$D$3:$D1000,Transacoes!$C$3:$C1000,$D303,Transacoes!$B$3:$B1000,"V", Transacoes!$A$3:$A1000, "&lt;"&amp;EOMONTH(DATE(K$1,K$2,1),0)))*SUMIFS(Prov_Auto!$E$3:$E1000, Prov_Auto!$A$3:$A1000, $D303, Prov_Auto!$D$3:$D1000,"&gt;="&amp;DATE(K$1,K$2,1),Prov_Auto!$D$3:$D1000, "&lt;="&amp;EOMONTH(DATE(K$1,K$2,1),0)))</f>
        <v/>
      </c>
      <c r="L303" s="48" t="str">
        <f>IF($D303="","", (SUMIFS(Transacoes!$D$3:$D1000,Transacoes!$C$3:$C1000,$D303,Transacoes!$B$3:$B1000,"C", Transacoes!$A$3:$A1000, "&lt;"&amp;EOMONTH(DATE(L$1,L$2,1),0))-SUMIFS(Transacoes!$D$3:$D1000,Transacoes!$C$3:$C1000,$D303,Transacoes!$B$3:$B1000,"V", Transacoes!$A$3:$A1000, "&lt;"&amp;EOMONTH(DATE(L$1,L$2,1),0)))*SUMIFS(Prov_Auto!$E$3:$E1000, Prov_Auto!$A$3:$A1000, $D303, Prov_Auto!$D$3:$D1000,"&gt;="&amp;DATE(L$1,L$2,1),Prov_Auto!$D$3:$D1000, "&lt;="&amp;EOMONTH(DATE(L$1,L$2,1),0)))</f>
        <v/>
      </c>
      <c r="M303" s="48" t="str">
        <f>IF($D303="","", (SUMIFS(Transacoes!$D$3:$D1000,Transacoes!$C$3:$C1000,$D303,Transacoes!$B$3:$B1000,"C", Transacoes!$A$3:$A1000, "&lt;"&amp;EOMONTH(DATE(M$1,M$2,1),0))-SUMIFS(Transacoes!$D$3:$D1000,Transacoes!$C$3:$C1000,$D303,Transacoes!$B$3:$B1000,"V", Transacoes!$A$3:$A1000, "&lt;"&amp;EOMONTH(DATE(M$1,M$2,1),0)))*SUMIFS(Prov_Auto!$E$3:$E1000, Prov_Auto!$A$3:$A1000, $D303, Prov_Auto!$D$3:$D1000,"&gt;="&amp;DATE(M$1,M$2,1),Prov_Auto!$D$3:$D1000, "&lt;="&amp;EOMONTH(DATE(M$1,M$2,1),0)))</f>
        <v/>
      </c>
      <c r="N303" s="48" t="str">
        <f>IF($D303="","", (SUMIFS(Transacoes!$D$3:$D1000,Transacoes!$C$3:$C1000,$D303,Transacoes!$B$3:$B1000,"C", Transacoes!$A$3:$A1000, "&lt;"&amp;EOMONTH(DATE(N$1,N$2,1),0))-SUMIFS(Transacoes!$D$3:$D1000,Transacoes!$C$3:$C1000,$D303,Transacoes!$B$3:$B1000,"V", Transacoes!$A$3:$A1000, "&lt;"&amp;EOMONTH(DATE(N$1,N$2,1),0)))*SUMIFS(Prov_Auto!$E$3:$E1000, Prov_Auto!$A$3:$A1000, $D303, Prov_Auto!$D$3:$D1000,"&gt;="&amp;DATE(N$1,N$2,1),Prov_Auto!$D$3:$D1000, "&lt;="&amp;EOMONTH(DATE(N$1,N$2,1),0)))</f>
        <v/>
      </c>
      <c r="O303" s="48" t="str">
        <f>IF($D303="","", (SUMIFS(Transacoes!$D$3:$D1000,Transacoes!$C$3:$C1000,$D303,Transacoes!$B$3:$B1000,"C", Transacoes!$A$3:$A1000, "&lt;"&amp;EOMONTH(DATE(O$1,O$2,1),0))-SUMIFS(Transacoes!$D$3:$D1000,Transacoes!$C$3:$C1000,$D303,Transacoes!$B$3:$B1000,"V", Transacoes!$A$3:$A1000, "&lt;"&amp;EOMONTH(DATE(O$1,O$2,1),0)))*SUMIFS(Prov_Auto!$E$3:$E1000, Prov_Auto!$A$3:$A1000, $D303, Prov_Auto!$D$3:$D1000,"&gt;="&amp;DATE(O$1,O$2,1),Prov_Auto!$D$3:$D1000, "&lt;="&amp;EOMONTH(DATE(O$1,O$2,1),0)))</f>
        <v/>
      </c>
      <c r="P303" s="48" t="str">
        <f>IF($D303="","", (SUMIFS(Transacoes!$D$3:$D1000,Transacoes!$C$3:$C1000,$D303,Transacoes!$B$3:$B1000,"C", Transacoes!$A$3:$A1000, "&lt;"&amp;EOMONTH(DATE(P$1,P$2,1),0))-SUMIFS(Transacoes!$D$3:$D1000,Transacoes!$C$3:$C1000,$D303,Transacoes!$B$3:$B1000,"V", Transacoes!$A$3:$A1000, "&lt;"&amp;EOMONTH(DATE(P$1,P$2,1),0)))*SUMIFS(Prov_Auto!$E$3:$E1000, Prov_Auto!$A$3:$A1000, $D303, Prov_Auto!$D$3:$D1000,"&gt;="&amp;DATE(P$1,P$2,1),Prov_Auto!$D$3:$D1000, "&lt;="&amp;EOMONTH(DATE(P$1,P$2,1),0)))</f>
        <v/>
      </c>
      <c r="Q303" s="48" t="str">
        <f>IF($D303="","", (SUMIFS(Transacoes!$D$3:$D1000,Transacoes!$C$3:$C1000,$D303,Transacoes!$B$3:$B1000,"C", Transacoes!$A$3:$A1000, "&lt;"&amp;EOMONTH(DATE(Q$1,Q$2,1),0))-SUMIFS(Transacoes!$D$3:$D1000,Transacoes!$C$3:$C1000,$D303,Transacoes!$B$3:$B1000,"V", Transacoes!$A$3:$A1000, "&lt;"&amp;EOMONTH(DATE(Q$1,Q$2,1),0)))*SUMIFS(Prov_Auto!$E$3:$E1000, Prov_Auto!$A$3:$A1000, $D303, Prov_Auto!$D$3:$D1000,"&gt;="&amp;DATE(Q$1,Q$2,1),Prov_Auto!$D$3:$D1000, "&lt;="&amp;EOMONTH(DATE(Q$1,Q$2,1),0)))</f>
        <v/>
      </c>
      <c r="R303" s="47"/>
    </row>
    <row r="304">
      <c r="A304" s="47"/>
      <c r="B304" s="47"/>
      <c r="C304" s="47"/>
      <c r="D304" s="87"/>
      <c r="E304" s="48" t="str">
        <f>IF($D304="","", (SUMIFS(Transacoes!$D$3:$D1000,Transacoes!$C$3:$C1000,$D304,Transacoes!$B$3:$B1000,"C", Transacoes!$A$3:$A1000, "&lt;"&amp;EOMONTH(DATE(E$1,E$2,1),0))-SUMIFS(Transacoes!$D$3:$D1000,Transacoes!$C$3:$C1000,$D304,Transacoes!$B$3:$B1000,"V", Transacoes!$A$3:$A1000, "&lt;"&amp;EOMONTH(DATE(E$1,E$2,1),0)))*SUMIFS(Prov_Auto!$E$3:$E1000, Prov_Auto!$A$3:$A1000, $D304, Prov_Auto!$D$3:$D1000,"&gt;="&amp;DATE(E$1,E$2,1),Prov_Auto!$D$3:$D1000, "&lt;="&amp;EOMONTH(DATE(E$1,E$2,1),0)))</f>
        <v/>
      </c>
      <c r="F304" s="48" t="str">
        <f>IF($D304="","", (SUMIFS(Transacoes!$D$3:$D1000,Transacoes!$C$3:$C1000,$D304,Transacoes!$B$3:$B1000,"C", Transacoes!$A$3:$A1000, "&lt;"&amp;EOMONTH(DATE(F$1,F$2,1),0))-SUMIFS(Transacoes!$D$3:$D1000,Transacoes!$C$3:$C1000,$D304,Transacoes!$B$3:$B1000,"V", Transacoes!$A$3:$A1000, "&lt;"&amp;EOMONTH(DATE(F$1,F$2,1),0)))*SUMIFS(Prov_Auto!$E$3:$E1000, Prov_Auto!$A$3:$A1000, $D304, Prov_Auto!$D$3:$D1000,"&gt;="&amp;DATE(F$1,F$2,1),Prov_Auto!$D$3:$D1000, "&lt;="&amp;EOMONTH(DATE(F$1,F$2,1),0)))</f>
        <v/>
      </c>
      <c r="G304" s="48" t="str">
        <f>IF($D304="","", (SUMIFS(Transacoes!$D$3:$D1000,Transacoes!$C$3:$C1000,$D304,Transacoes!$B$3:$B1000,"C", Transacoes!$A$3:$A1000, "&lt;"&amp;EOMONTH(DATE(G$1,G$2,1),0))-SUMIFS(Transacoes!$D$3:$D1000,Transacoes!$C$3:$C1000,$D304,Transacoes!$B$3:$B1000,"V", Transacoes!$A$3:$A1000, "&lt;"&amp;EOMONTH(DATE(G$1,G$2,1),0)))*SUMIFS(Prov_Auto!$E$3:$E1000, Prov_Auto!$A$3:$A1000, $D304, Prov_Auto!$D$3:$D1000,"&gt;="&amp;DATE(G$1,G$2,1),Prov_Auto!$D$3:$D1000, "&lt;="&amp;EOMONTH(DATE(G$1,G$2,1),0)))</f>
        <v/>
      </c>
      <c r="H304" s="48" t="str">
        <f>IF($D304="","", (SUMIFS(Transacoes!$D$3:$D1000,Transacoes!$C$3:$C1000,$D304,Transacoes!$B$3:$B1000,"C", Transacoes!$A$3:$A1000, "&lt;"&amp;EOMONTH(DATE(H$1,H$2,1),0))-SUMIFS(Transacoes!$D$3:$D1000,Transacoes!$C$3:$C1000,$D304,Transacoes!$B$3:$B1000,"V", Transacoes!$A$3:$A1000, "&lt;"&amp;EOMONTH(DATE(H$1,H$2,1),0)))*SUMIFS(Prov_Auto!$E$3:$E1000, Prov_Auto!$A$3:$A1000, $D304, Prov_Auto!$D$3:$D1000,"&gt;="&amp;DATE(H$1,H$2,1),Prov_Auto!$D$3:$D1000, "&lt;="&amp;EOMONTH(DATE(H$1,H$2,1),0)))</f>
        <v/>
      </c>
      <c r="I304" s="48" t="str">
        <f>IF($D304="","", (SUMIFS(Transacoes!$D$3:$D1000,Transacoes!$C$3:$C1000,$D304,Transacoes!$B$3:$B1000,"C", Transacoes!$A$3:$A1000, "&lt;"&amp;EOMONTH(DATE(I$1,I$2,1),0))-SUMIFS(Transacoes!$D$3:$D1000,Transacoes!$C$3:$C1000,$D304,Transacoes!$B$3:$B1000,"V", Transacoes!$A$3:$A1000, "&lt;"&amp;EOMONTH(DATE(I$1,I$2,1),0)))*SUMIFS(Prov_Auto!$E$3:$E1000, Prov_Auto!$A$3:$A1000, $D304, Prov_Auto!$D$3:$D1000,"&gt;="&amp;DATE(I$1,I$2,1),Prov_Auto!$D$3:$D1000, "&lt;="&amp;EOMONTH(DATE(I$1,I$2,1),0)))</f>
        <v/>
      </c>
      <c r="J304" s="48" t="str">
        <f>IF($D304="","", (SUMIFS(Transacoes!$D$3:$D1000,Transacoes!$C$3:$C1000,$D304,Transacoes!$B$3:$B1000,"C", Transacoes!$A$3:$A1000, "&lt;"&amp;EOMONTH(DATE(J$1,J$2,1),0))-SUMIFS(Transacoes!$D$3:$D1000,Transacoes!$C$3:$C1000,$D304,Transacoes!$B$3:$B1000,"V", Transacoes!$A$3:$A1000, "&lt;"&amp;EOMONTH(DATE(J$1,J$2,1),0)))*SUMIFS(Prov_Auto!$E$3:$E1000, Prov_Auto!$A$3:$A1000, $D304, Prov_Auto!$D$3:$D1000,"&gt;="&amp;DATE(J$1,J$2,1),Prov_Auto!$D$3:$D1000, "&lt;="&amp;EOMONTH(DATE(J$1,J$2,1),0)))</f>
        <v/>
      </c>
      <c r="K304" s="48" t="str">
        <f>IF($D304="","", (SUMIFS(Transacoes!$D$3:$D1000,Transacoes!$C$3:$C1000,$D304,Transacoes!$B$3:$B1000,"C", Transacoes!$A$3:$A1000, "&lt;"&amp;EOMONTH(DATE(K$1,K$2,1),0))-SUMIFS(Transacoes!$D$3:$D1000,Transacoes!$C$3:$C1000,$D304,Transacoes!$B$3:$B1000,"V", Transacoes!$A$3:$A1000, "&lt;"&amp;EOMONTH(DATE(K$1,K$2,1),0)))*SUMIFS(Prov_Auto!$E$3:$E1000, Prov_Auto!$A$3:$A1000, $D304, Prov_Auto!$D$3:$D1000,"&gt;="&amp;DATE(K$1,K$2,1),Prov_Auto!$D$3:$D1000, "&lt;="&amp;EOMONTH(DATE(K$1,K$2,1),0)))</f>
        <v/>
      </c>
      <c r="L304" s="48" t="str">
        <f>IF($D304="","", (SUMIFS(Transacoes!$D$3:$D1000,Transacoes!$C$3:$C1000,$D304,Transacoes!$B$3:$B1000,"C", Transacoes!$A$3:$A1000, "&lt;"&amp;EOMONTH(DATE(L$1,L$2,1),0))-SUMIFS(Transacoes!$D$3:$D1000,Transacoes!$C$3:$C1000,$D304,Transacoes!$B$3:$B1000,"V", Transacoes!$A$3:$A1000, "&lt;"&amp;EOMONTH(DATE(L$1,L$2,1),0)))*SUMIFS(Prov_Auto!$E$3:$E1000, Prov_Auto!$A$3:$A1000, $D304, Prov_Auto!$D$3:$D1000,"&gt;="&amp;DATE(L$1,L$2,1),Prov_Auto!$D$3:$D1000, "&lt;="&amp;EOMONTH(DATE(L$1,L$2,1),0)))</f>
        <v/>
      </c>
      <c r="M304" s="48" t="str">
        <f>IF($D304="","", (SUMIFS(Transacoes!$D$3:$D1000,Transacoes!$C$3:$C1000,$D304,Transacoes!$B$3:$B1000,"C", Transacoes!$A$3:$A1000, "&lt;"&amp;EOMONTH(DATE(M$1,M$2,1),0))-SUMIFS(Transacoes!$D$3:$D1000,Transacoes!$C$3:$C1000,$D304,Transacoes!$B$3:$B1000,"V", Transacoes!$A$3:$A1000, "&lt;"&amp;EOMONTH(DATE(M$1,M$2,1),0)))*SUMIFS(Prov_Auto!$E$3:$E1000, Prov_Auto!$A$3:$A1000, $D304, Prov_Auto!$D$3:$D1000,"&gt;="&amp;DATE(M$1,M$2,1),Prov_Auto!$D$3:$D1000, "&lt;="&amp;EOMONTH(DATE(M$1,M$2,1),0)))</f>
        <v/>
      </c>
      <c r="N304" s="48" t="str">
        <f>IF($D304="","", (SUMIFS(Transacoes!$D$3:$D1000,Transacoes!$C$3:$C1000,$D304,Transacoes!$B$3:$B1000,"C", Transacoes!$A$3:$A1000, "&lt;"&amp;EOMONTH(DATE(N$1,N$2,1),0))-SUMIFS(Transacoes!$D$3:$D1000,Transacoes!$C$3:$C1000,$D304,Transacoes!$B$3:$B1000,"V", Transacoes!$A$3:$A1000, "&lt;"&amp;EOMONTH(DATE(N$1,N$2,1),0)))*SUMIFS(Prov_Auto!$E$3:$E1000, Prov_Auto!$A$3:$A1000, $D304, Prov_Auto!$D$3:$D1000,"&gt;="&amp;DATE(N$1,N$2,1),Prov_Auto!$D$3:$D1000, "&lt;="&amp;EOMONTH(DATE(N$1,N$2,1),0)))</f>
        <v/>
      </c>
      <c r="O304" s="48" t="str">
        <f>IF($D304="","", (SUMIFS(Transacoes!$D$3:$D1000,Transacoes!$C$3:$C1000,$D304,Transacoes!$B$3:$B1000,"C", Transacoes!$A$3:$A1000, "&lt;"&amp;EOMONTH(DATE(O$1,O$2,1),0))-SUMIFS(Transacoes!$D$3:$D1000,Transacoes!$C$3:$C1000,$D304,Transacoes!$B$3:$B1000,"V", Transacoes!$A$3:$A1000, "&lt;"&amp;EOMONTH(DATE(O$1,O$2,1),0)))*SUMIFS(Prov_Auto!$E$3:$E1000, Prov_Auto!$A$3:$A1000, $D304, Prov_Auto!$D$3:$D1000,"&gt;="&amp;DATE(O$1,O$2,1),Prov_Auto!$D$3:$D1000, "&lt;="&amp;EOMONTH(DATE(O$1,O$2,1),0)))</f>
        <v/>
      </c>
      <c r="P304" s="48" t="str">
        <f>IF($D304="","", (SUMIFS(Transacoes!$D$3:$D1000,Transacoes!$C$3:$C1000,$D304,Transacoes!$B$3:$B1000,"C", Transacoes!$A$3:$A1000, "&lt;"&amp;EOMONTH(DATE(P$1,P$2,1),0))-SUMIFS(Transacoes!$D$3:$D1000,Transacoes!$C$3:$C1000,$D304,Transacoes!$B$3:$B1000,"V", Transacoes!$A$3:$A1000, "&lt;"&amp;EOMONTH(DATE(P$1,P$2,1),0)))*SUMIFS(Prov_Auto!$E$3:$E1000, Prov_Auto!$A$3:$A1000, $D304, Prov_Auto!$D$3:$D1000,"&gt;="&amp;DATE(P$1,P$2,1),Prov_Auto!$D$3:$D1000, "&lt;="&amp;EOMONTH(DATE(P$1,P$2,1),0)))</f>
        <v/>
      </c>
      <c r="Q304" s="48" t="str">
        <f>IF($D304="","", (SUMIFS(Transacoes!$D$3:$D1000,Transacoes!$C$3:$C1000,$D304,Transacoes!$B$3:$B1000,"C", Transacoes!$A$3:$A1000, "&lt;"&amp;EOMONTH(DATE(Q$1,Q$2,1),0))-SUMIFS(Transacoes!$D$3:$D1000,Transacoes!$C$3:$C1000,$D304,Transacoes!$B$3:$B1000,"V", Transacoes!$A$3:$A1000, "&lt;"&amp;EOMONTH(DATE(Q$1,Q$2,1),0)))*SUMIFS(Prov_Auto!$E$3:$E1000, Prov_Auto!$A$3:$A1000, $D304, Prov_Auto!$D$3:$D1000,"&gt;="&amp;DATE(Q$1,Q$2,1),Prov_Auto!$D$3:$D1000, "&lt;="&amp;EOMONTH(DATE(Q$1,Q$2,1),0)))</f>
        <v/>
      </c>
      <c r="R304" s="47"/>
    </row>
    <row r="305">
      <c r="A305" s="47"/>
      <c r="B305" s="47"/>
      <c r="C305" s="47"/>
      <c r="D305" s="87"/>
      <c r="E305" s="48" t="str">
        <f>IF($D305="","", (SUMIFS(Transacoes!$D$3:$D1000,Transacoes!$C$3:$C1000,$D305,Transacoes!$B$3:$B1000,"C", Transacoes!$A$3:$A1000, "&lt;"&amp;EOMONTH(DATE(E$1,E$2,1),0))-SUMIFS(Transacoes!$D$3:$D1000,Transacoes!$C$3:$C1000,$D305,Transacoes!$B$3:$B1000,"V", Transacoes!$A$3:$A1000, "&lt;"&amp;EOMONTH(DATE(E$1,E$2,1),0)))*SUMIFS(Prov_Auto!$E$3:$E1000, Prov_Auto!$A$3:$A1000, $D305, Prov_Auto!$D$3:$D1000,"&gt;="&amp;DATE(E$1,E$2,1),Prov_Auto!$D$3:$D1000, "&lt;="&amp;EOMONTH(DATE(E$1,E$2,1),0)))</f>
        <v/>
      </c>
      <c r="F305" s="48" t="str">
        <f>IF($D305="","", (SUMIFS(Transacoes!$D$3:$D1000,Transacoes!$C$3:$C1000,$D305,Transacoes!$B$3:$B1000,"C", Transacoes!$A$3:$A1000, "&lt;"&amp;EOMONTH(DATE(F$1,F$2,1),0))-SUMIFS(Transacoes!$D$3:$D1000,Transacoes!$C$3:$C1000,$D305,Transacoes!$B$3:$B1000,"V", Transacoes!$A$3:$A1000, "&lt;"&amp;EOMONTH(DATE(F$1,F$2,1),0)))*SUMIFS(Prov_Auto!$E$3:$E1000, Prov_Auto!$A$3:$A1000, $D305, Prov_Auto!$D$3:$D1000,"&gt;="&amp;DATE(F$1,F$2,1),Prov_Auto!$D$3:$D1000, "&lt;="&amp;EOMONTH(DATE(F$1,F$2,1),0)))</f>
        <v/>
      </c>
      <c r="G305" s="48" t="str">
        <f>IF($D305="","", (SUMIFS(Transacoes!$D$3:$D1000,Transacoes!$C$3:$C1000,$D305,Transacoes!$B$3:$B1000,"C", Transacoes!$A$3:$A1000, "&lt;"&amp;EOMONTH(DATE(G$1,G$2,1),0))-SUMIFS(Transacoes!$D$3:$D1000,Transacoes!$C$3:$C1000,$D305,Transacoes!$B$3:$B1000,"V", Transacoes!$A$3:$A1000, "&lt;"&amp;EOMONTH(DATE(G$1,G$2,1),0)))*SUMIFS(Prov_Auto!$E$3:$E1000, Prov_Auto!$A$3:$A1000, $D305, Prov_Auto!$D$3:$D1000,"&gt;="&amp;DATE(G$1,G$2,1),Prov_Auto!$D$3:$D1000, "&lt;="&amp;EOMONTH(DATE(G$1,G$2,1),0)))</f>
        <v/>
      </c>
      <c r="H305" s="48" t="str">
        <f>IF($D305="","", (SUMIFS(Transacoes!$D$3:$D1000,Transacoes!$C$3:$C1000,$D305,Transacoes!$B$3:$B1000,"C", Transacoes!$A$3:$A1000, "&lt;"&amp;EOMONTH(DATE(H$1,H$2,1),0))-SUMIFS(Transacoes!$D$3:$D1000,Transacoes!$C$3:$C1000,$D305,Transacoes!$B$3:$B1000,"V", Transacoes!$A$3:$A1000, "&lt;"&amp;EOMONTH(DATE(H$1,H$2,1),0)))*SUMIFS(Prov_Auto!$E$3:$E1000, Prov_Auto!$A$3:$A1000, $D305, Prov_Auto!$D$3:$D1000,"&gt;="&amp;DATE(H$1,H$2,1),Prov_Auto!$D$3:$D1000, "&lt;="&amp;EOMONTH(DATE(H$1,H$2,1),0)))</f>
        <v/>
      </c>
      <c r="I305" s="48" t="str">
        <f>IF($D305="","", (SUMIFS(Transacoes!$D$3:$D1000,Transacoes!$C$3:$C1000,$D305,Transacoes!$B$3:$B1000,"C", Transacoes!$A$3:$A1000, "&lt;"&amp;EOMONTH(DATE(I$1,I$2,1),0))-SUMIFS(Transacoes!$D$3:$D1000,Transacoes!$C$3:$C1000,$D305,Transacoes!$B$3:$B1000,"V", Transacoes!$A$3:$A1000, "&lt;"&amp;EOMONTH(DATE(I$1,I$2,1),0)))*SUMIFS(Prov_Auto!$E$3:$E1000, Prov_Auto!$A$3:$A1000, $D305, Prov_Auto!$D$3:$D1000,"&gt;="&amp;DATE(I$1,I$2,1),Prov_Auto!$D$3:$D1000, "&lt;="&amp;EOMONTH(DATE(I$1,I$2,1),0)))</f>
        <v/>
      </c>
      <c r="J305" s="48" t="str">
        <f>IF($D305="","", (SUMIFS(Transacoes!$D$3:$D1000,Transacoes!$C$3:$C1000,$D305,Transacoes!$B$3:$B1000,"C", Transacoes!$A$3:$A1000, "&lt;"&amp;EOMONTH(DATE(J$1,J$2,1),0))-SUMIFS(Transacoes!$D$3:$D1000,Transacoes!$C$3:$C1000,$D305,Transacoes!$B$3:$B1000,"V", Transacoes!$A$3:$A1000, "&lt;"&amp;EOMONTH(DATE(J$1,J$2,1),0)))*SUMIFS(Prov_Auto!$E$3:$E1000, Prov_Auto!$A$3:$A1000, $D305, Prov_Auto!$D$3:$D1000,"&gt;="&amp;DATE(J$1,J$2,1),Prov_Auto!$D$3:$D1000, "&lt;="&amp;EOMONTH(DATE(J$1,J$2,1),0)))</f>
        <v/>
      </c>
      <c r="K305" s="48" t="str">
        <f>IF($D305="","", (SUMIFS(Transacoes!$D$3:$D1000,Transacoes!$C$3:$C1000,$D305,Transacoes!$B$3:$B1000,"C", Transacoes!$A$3:$A1000, "&lt;"&amp;EOMONTH(DATE(K$1,K$2,1),0))-SUMIFS(Transacoes!$D$3:$D1000,Transacoes!$C$3:$C1000,$D305,Transacoes!$B$3:$B1000,"V", Transacoes!$A$3:$A1000, "&lt;"&amp;EOMONTH(DATE(K$1,K$2,1),0)))*SUMIFS(Prov_Auto!$E$3:$E1000, Prov_Auto!$A$3:$A1000, $D305, Prov_Auto!$D$3:$D1000,"&gt;="&amp;DATE(K$1,K$2,1),Prov_Auto!$D$3:$D1000, "&lt;="&amp;EOMONTH(DATE(K$1,K$2,1),0)))</f>
        <v/>
      </c>
      <c r="L305" s="48" t="str">
        <f>IF($D305="","", (SUMIFS(Transacoes!$D$3:$D1000,Transacoes!$C$3:$C1000,$D305,Transacoes!$B$3:$B1000,"C", Transacoes!$A$3:$A1000, "&lt;"&amp;EOMONTH(DATE(L$1,L$2,1),0))-SUMIFS(Transacoes!$D$3:$D1000,Transacoes!$C$3:$C1000,$D305,Transacoes!$B$3:$B1000,"V", Transacoes!$A$3:$A1000, "&lt;"&amp;EOMONTH(DATE(L$1,L$2,1),0)))*SUMIFS(Prov_Auto!$E$3:$E1000, Prov_Auto!$A$3:$A1000, $D305, Prov_Auto!$D$3:$D1000,"&gt;="&amp;DATE(L$1,L$2,1),Prov_Auto!$D$3:$D1000, "&lt;="&amp;EOMONTH(DATE(L$1,L$2,1),0)))</f>
        <v/>
      </c>
      <c r="M305" s="48" t="str">
        <f>IF($D305="","", (SUMIFS(Transacoes!$D$3:$D1000,Transacoes!$C$3:$C1000,$D305,Transacoes!$B$3:$B1000,"C", Transacoes!$A$3:$A1000, "&lt;"&amp;EOMONTH(DATE(M$1,M$2,1),0))-SUMIFS(Transacoes!$D$3:$D1000,Transacoes!$C$3:$C1000,$D305,Transacoes!$B$3:$B1000,"V", Transacoes!$A$3:$A1000, "&lt;"&amp;EOMONTH(DATE(M$1,M$2,1),0)))*SUMIFS(Prov_Auto!$E$3:$E1000, Prov_Auto!$A$3:$A1000, $D305, Prov_Auto!$D$3:$D1000,"&gt;="&amp;DATE(M$1,M$2,1),Prov_Auto!$D$3:$D1000, "&lt;="&amp;EOMONTH(DATE(M$1,M$2,1),0)))</f>
        <v/>
      </c>
      <c r="N305" s="48" t="str">
        <f>IF($D305="","", (SUMIFS(Transacoes!$D$3:$D1000,Transacoes!$C$3:$C1000,$D305,Transacoes!$B$3:$B1000,"C", Transacoes!$A$3:$A1000, "&lt;"&amp;EOMONTH(DATE(N$1,N$2,1),0))-SUMIFS(Transacoes!$D$3:$D1000,Transacoes!$C$3:$C1000,$D305,Transacoes!$B$3:$B1000,"V", Transacoes!$A$3:$A1000, "&lt;"&amp;EOMONTH(DATE(N$1,N$2,1),0)))*SUMIFS(Prov_Auto!$E$3:$E1000, Prov_Auto!$A$3:$A1000, $D305, Prov_Auto!$D$3:$D1000,"&gt;="&amp;DATE(N$1,N$2,1),Prov_Auto!$D$3:$D1000, "&lt;="&amp;EOMONTH(DATE(N$1,N$2,1),0)))</f>
        <v/>
      </c>
      <c r="O305" s="48" t="str">
        <f>IF($D305="","", (SUMIFS(Transacoes!$D$3:$D1000,Transacoes!$C$3:$C1000,$D305,Transacoes!$B$3:$B1000,"C", Transacoes!$A$3:$A1000, "&lt;"&amp;EOMONTH(DATE(O$1,O$2,1),0))-SUMIFS(Transacoes!$D$3:$D1000,Transacoes!$C$3:$C1000,$D305,Transacoes!$B$3:$B1000,"V", Transacoes!$A$3:$A1000, "&lt;"&amp;EOMONTH(DATE(O$1,O$2,1),0)))*SUMIFS(Prov_Auto!$E$3:$E1000, Prov_Auto!$A$3:$A1000, $D305, Prov_Auto!$D$3:$D1000,"&gt;="&amp;DATE(O$1,O$2,1),Prov_Auto!$D$3:$D1000, "&lt;="&amp;EOMONTH(DATE(O$1,O$2,1),0)))</f>
        <v/>
      </c>
      <c r="P305" s="48" t="str">
        <f>IF($D305="","", (SUMIFS(Transacoes!$D$3:$D1000,Transacoes!$C$3:$C1000,$D305,Transacoes!$B$3:$B1000,"C", Transacoes!$A$3:$A1000, "&lt;"&amp;EOMONTH(DATE(P$1,P$2,1),0))-SUMIFS(Transacoes!$D$3:$D1000,Transacoes!$C$3:$C1000,$D305,Transacoes!$B$3:$B1000,"V", Transacoes!$A$3:$A1000, "&lt;"&amp;EOMONTH(DATE(P$1,P$2,1),0)))*SUMIFS(Prov_Auto!$E$3:$E1000, Prov_Auto!$A$3:$A1000, $D305, Prov_Auto!$D$3:$D1000,"&gt;="&amp;DATE(P$1,P$2,1),Prov_Auto!$D$3:$D1000, "&lt;="&amp;EOMONTH(DATE(P$1,P$2,1),0)))</f>
        <v/>
      </c>
      <c r="Q305" s="48" t="str">
        <f>IF($D305="","", (SUMIFS(Transacoes!$D$3:$D1000,Transacoes!$C$3:$C1000,$D305,Transacoes!$B$3:$B1000,"C", Transacoes!$A$3:$A1000, "&lt;"&amp;EOMONTH(DATE(Q$1,Q$2,1),0))-SUMIFS(Transacoes!$D$3:$D1000,Transacoes!$C$3:$C1000,$D305,Transacoes!$B$3:$B1000,"V", Transacoes!$A$3:$A1000, "&lt;"&amp;EOMONTH(DATE(Q$1,Q$2,1),0)))*SUMIFS(Prov_Auto!$E$3:$E1000, Prov_Auto!$A$3:$A1000, $D305, Prov_Auto!$D$3:$D1000,"&gt;="&amp;DATE(Q$1,Q$2,1),Prov_Auto!$D$3:$D1000, "&lt;="&amp;EOMONTH(DATE(Q$1,Q$2,1),0)))</f>
        <v/>
      </c>
      <c r="R305" s="47"/>
    </row>
    <row r="306">
      <c r="A306" s="47"/>
      <c r="B306" s="47"/>
      <c r="C306" s="47"/>
      <c r="D306" s="87"/>
      <c r="E306" s="48" t="str">
        <f>IF($D306="","", (SUMIFS(Transacoes!$D$3:$D1000,Transacoes!$C$3:$C1000,$D306,Transacoes!$B$3:$B1000,"C", Transacoes!$A$3:$A1000, "&lt;"&amp;EOMONTH(DATE(E$1,E$2,1),0))-SUMIFS(Transacoes!$D$3:$D1000,Transacoes!$C$3:$C1000,$D306,Transacoes!$B$3:$B1000,"V", Transacoes!$A$3:$A1000, "&lt;"&amp;EOMONTH(DATE(E$1,E$2,1),0)))*SUMIFS(Prov_Auto!$E$3:$E1000, Prov_Auto!$A$3:$A1000, $D306, Prov_Auto!$D$3:$D1000,"&gt;="&amp;DATE(E$1,E$2,1),Prov_Auto!$D$3:$D1000, "&lt;="&amp;EOMONTH(DATE(E$1,E$2,1),0)))</f>
        <v/>
      </c>
      <c r="F306" s="48" t="str">
        <f>IF($D306="","", (SUMIFS(Transacoes!$D$3:$D1000,Transacoes!$C$3:$C1000,$D306,Transacoes!$B$3:$B1000,"C", Transacoes!$A$3:$A1000, "&lt;"&amp;EOMONTH(DATE(F$1,F$2,1),0))-SUMIFS(Transacoes!$D$3:$D1000,Transacoes!$C$3:$C1000,$D306,Transacoes!$B$3:$B1000,"V", Transacoes!$A$3:$A1000, "&lt;"&amp;EOMONTH(DATE(F$1,F$2,1),0)))*SUMIFS(Prov_Auto!$E$3:$E1000, Prov_Auto!$A$3:$A1000, $D306, Prov_Auto!$D$3:$D1000,"&gt;="&amp;DATE(F$1,F$2,1),Prov_Auto!$D$3:$D1000, "&lt;="&amp;EOMONTH(DATE(F$1,F$2,1),0)))</f>
        <v/>
      </c>
      <c r="G306" s="48" t="str">
        <f>IF($D306="","", (SUMIFS(Transacoes!$D$3:$D1000,Transacoes!$C$3:$C1000,$D306,Transacoes!$B$3:$B1000,"C", Transacoes!$A$3:$A1000, "&lt;"&amp;EOMONTH(DATE(G$1,G$2,1),0))-SUMIFS(Transacoes!$D$3:$D1000,Transacoes!$C$3:$C1000,$D306,Transacoes!$B$3:$B1000,"V", Transacoes!$A$3:$A1000, "&lt;"&amp;EOMONTH(DATE(G$1,G$2,1),0)))*SUMIFS(Prov_Auto!$E$3:$E1000, Prov_Auto!$A$3:$A1000, $D306, Prov_Auto!$D$3:$D1000,"&gt;="&amp;DATE(G$1,G$2,1),Prov_Auto!$D$3:$D1000, "&lt;="&amp;EOMONTH(DATE(G$1,G$2,1),0)))</f>
        <v/>
      </c>
      <c r="H306" s="48" t="str">
        <f>IF($D306="","", (SUMIFS(Transacoes!$D$3:$D1000,Transacoes!$C$3:$C1000,$D306,Transacoes!$B$3:$B1000,"C", Transacoes!$A$3:$A1000, "&lt;"&amp;EOMONTH(DATE(H$1,H$2,1),0))-SUMIFS(Transacoes!$D$3:$D1000,Transacoes!$C$3:$C1000,$D306,Transacoes!$B$3:$B1000,"V", Transacoes!$A$3:$A1000, "&lt;"&amp;EOMONTH(DATE(H$1,H$2,1),0)))*SUMIFS(Prov_Auto!$E$3:$E1000, Prov_Auto!$A$3:$A1000, $D306, Prov_Auto!$D$3:$D1000,"&gt;="&amp;DATE(H$1,H$2,1),Prov_Auto!$D$3:$D1000, "&lt;="&amp;EOMONTH(DATE(H$1,H$2,1),0)))</f>
        <v/>
      </c>
      <c r="I306" s="48" t="str">
        <f>IF($D306="","", (SUMIFS(Transacoes!$D$3:$D1000,Transacoes!$C$3:$C1000,$D306,Transacoes!$B$3:$B1000,"C", Transacoes!$A$3:$A1000, "&lt;"&amp;EOMONTH(DATE(I$1,I$2,1),0))-SUMIFS(Transacoes!$D$3:$D1000,Transacoes!$C$3:$C1000,$D306,Transacoes!$B$3:$B1000,"V", Transacoes!$A$3:$A1000, "&lt;"&amp;EOMONTH(DATE(I$1,I$2,1),0)))*SUMIFS(Prov_Auto!$E$3:$E1000, Prov_Auto!$A$3:$A1000, $D306, Prov_Auto!$D$3:$D1000,"&gt;="&amp;DATE(I$1,I$2,1),Prov_Auto!$D$3:$D1000, "&lt;="&amp;EOMONTH(DATE(I$1,I$2,1),0)))</f>
        <v/>
      </c>
      <c r="J306" s="48" t="str">
        <f>IF($D306="","", (SUMIFS(Transacoes!$D$3:$D1000,Transacoes!$C$3:$C1000,$D306,Transacoes!$B$3:$B1000,"C", Transacoes!$A$3:$A1000, "&lt;"&amp;EOMONTH(DATE(J$1,J$2,1),0))-SUMIFS(Transacoes!$D$3:$D1000,Transacoes!$C$3:$C1000,$D306,Transacoes!$B$3:$B1000,"V", Transacoes!$A$3:$A1000, "&lt;"&amp;EOMONTH(DATE(J$1,J$2,1),0)))*SUMIFS(Prov_Auto!$E$3:$E1000, Prov_Auto!$A$3:$A1000, $D306, Prov_Auto!$D$3:$D1000,"&gt;="&amp;DATE(J$1,J$2,1),Prov_Auto!$D$3:$D1000, "&lt;="&amp;EOMONTH(DATE(J$1,J$2,1),0)))</f>
        <v/>
      </c>
      <c r="K306" s="48" t="str">
        <f>IF($D306="","", (SUMIFS(Transacoes!$D$3:$D1000,Transacoes!$C$3:$C1000,$D306,Transacoes!$B$3:$B1000,"C", Transacoes!$A$3:$A1000, "&lt;"&amp;EOMONTH(DATE(K$1,K$2,1),0))-SUMIFS(Transacoes!$D$3:$D1000,Transacoes!$C$3:$C1000,$D306,Transacoes!$B$3:$B1000,"V", Transacoes!$A$3:$A1000, "&lt;"&amp;EOMONTH(DATE(K$1,K$2,1),0)))*SUMIFS(Prov_Auto!$E$3:$E1000, Prov_Auto!$A$3:$A1000, $D306, Prov_Auto!$D$3:$D1000,"&gt;="&amp;DATE(K$1,K$2,1),Prov_Auto!$D$3:$D1000, "&lt;="&amp;EOMONTH(DATE(K$1,K$2,1),0)))</f>
        <v/>
      </c>
      <c r="L306" s="48" t="str">
        <f>IF($D306="","", (SUMIFS(Transacoes!$D$3:$D1000,Transacoes!$C$3:$C1000,$D306,Transacoes!$B$3:$B1000,"C", Transacoes!$A$3:$A1000, "&lt;"&amp;EOMONTH(DATE(L$1,L$2,1),0))-SUMIFS(Transacoes!$D$3:$D1000,Transacoes!$C$3:$C1000,$D306,Transacoes!$B$3:$B1000,"V", Transacoes!$A$3:$A1000, "&lt;"&amp;EOMONTH(DATE(L$1,L$2,1),0)))*SUMIFS(Prov_Auto!$E$3:$E1000, Prov_Auto!$A$3:$A1000, $D306, Prov_Auto!$D$3:$D1000,"&gt;="&amp;DATE(L$1,L$2,1),Prov_Auto!$D$3:$D1000, "&lt;="&amp;EOMONTH(DATE(L$1,L$2,1),0)))</f>
        <v/>
      </c>
      <c r="M306" s="48" t="str">
        <f>IF($D306="","", (SUMIFS(Transacoes!$D$3:$D1000,Transacoes!$C$3:$C1000,$D306,Transacoes!$B$3:$B1000,"C", Transacoes!$A$3:$A1000, "&lt;"&amp;EOMONTH(DATE(M$1,M$2,1),0))-SUMIFS(Transacoes!$D$3:$D1000,Transacoes!$C$3:$C1000,$D306,Transacoes!$B$3:$B1000,"V", Transacoes!$A$3:$A1000, "&lt;"&amp;EOMONTH(DATE(M$1,M$2,1),0)))*SUMIFS(Prov_Auto!$E$3:$E1000, Prov_Auto!$A$3:$A1000, $D306, Prov_Auto!$D$3:$D1000,"&gt;="&amp;DATE(M$1,M$2,1),Prov_Auto!$D$3:$D1000, "&lt;="&amp;EOMONTH(DATE(M$1,M$2,1),0)))</f>
        <v/>
      </c>
      <c r="N306" s="48" t="str">
        <f>IF($D306="","", (SUMIFS(Transacoes!$D$3:$D1000,Transacoes!$C$3:$C1000,$D306,Transacoes!$B$3:$B1000,"C", Transacoes!$A$3:$A1000, "&lt;"&amp;EOMONTH(DATE(N$1,N$2,1),0))-SUMIFS(Transacoes!$D$3:$D1000,Transacoes!$C$3:$C1000,$D306,Transacoes!$B$3:$B1000,"V", Transacoes!$A$3:$A1000, "&lt;"&amp;EOMONTH(DATE(N$1,N$2,1),0)))*SUMIFS(Prov_Auto!$E$3:$E1000, Prov_Auto!$A$3:$A1000, $D306, Prov_Auto!$D$3:$D1000,"&gt;="&amp;DATE(N$1,N$2,1),Prov_Auto!$D$3:$D1000, "&lt;="&amp;EOMONTH(DATE(N$1,N$2,1),0)))</f>
        <v/>
      </c>
      <c r="O306" s="48" t="str">
        <f>IF($D306="","", (SUMIFS(Transacoes!$D$3:$D1000,Transacoes!$C$3:$C1000,$D306,Transacoes!$B$3:$B1000,"C", Transacoes!$A$3:$A1000, "&lt;"&amp;EOMONTH(DATE(O$1,O$2,1),0))-SUMIFS(Transacoes!$D$3:$D1000,Transacoes!$C$3:$C1000,$D306,Transacoes!$B$3:$B1000,"V", Transacoes!$A$3:$A1000, "&lt;"&amp;EOMONTH(DATE(O$1,O$2,1),0)))*SUMIFS(Prov_Auto!$E$3:$E1000, Prov_Auto!$A$3:$A1000, $D306, Prov_Auto!$D$3:$D1000,"&gt;="&amp;DATE(O$1,O$2,1),Prov_Auto!$D$3:$D1000, "&lt;="&amp;EOMONTH(DATE(O$1,O$2,1),0)))</f>
        <v/>
      </c>
      <c r="P306" s="48" t="str">
        <f>IF($D306="","", (SUMIFS(Transacoes!$D$3:$D1000,Transacoes!$C$3:$C1000,$D306,Transacoes!$B$3:$B1000,"C", Transacoes!$A$3:$A1000, "&lt;"&amp;EOMONTH(DATE(P$1,P$2,1),0))-SUMIFS(Transacoes!$D$3:$D1000,Transacoes!$C$3:$C1000,$D306,Transacoes!$B$3:$B1000,"V", Transacoes!$A$3:$A1000, "&lt;"&amp;EOMONTH(DATE(P$1,P$2,1),0)))*SUMIFS(Prov_Auto!$E$3:$E1000, Prov_Auto!$A$3:$A1000, $D306, Prov_Auto!$D$3:$D1000,"&gt;="&amp;DATE(P$1,P$2,1),Prov_Auto!$D$3:$D1000, "&lt;="&amp;EOMONTH(DATE(P$1,P$2,1),0)))</f>
        <v/>
      </c>
      <c r="Q306" s="48" t="str">
        <f>IF($D306="","", (SUMIFS(Transacoes!$D$3:$D1000,Transacoes!$C$3:$C1000,$D306,Transacoes!$B$3:$B1000,"C", Transacoes!$A$3:$A1000, "&lt;"&amp;EOMONTH(DATE(Q$1,Q$2,1),0))-SUMIFS(Transacoes!$D$3:$D1000,Transacoes!$C$3:$C1000,$D306,Transacoes!$B$3:$B1000,"V", Transacoes!$A$3:$A1000, "&lt;"&amp;EOMONTH(DATE(Q$1,Q$2,1),0)))*SUMIFS(Prov_Auto!$E$3:$E1000, Prov_Auto!$A$3:$A1000, $D306, Prov_Auto!$D$3:$D1000,"&gt;="&amp;DATE(Q$1,Q$2,1),Prov_Auto!$D$3:$D1000, "&lt;="&amp;EOMONTH(DATE(Q$1,Q$2,1),0)))</f>
        <v/>
      </c>
      <c r="R306" s="47"/>
    </row>
    <row r="307">
      <c r="A307" s="47"/>
      <c r="B307" s="47"/>
      <c r="C307" s="47"/>
      <c r="D307" s="87"/>
      <c r="E307" s="48" t="str">
        <f>IF($D307="","", (SUMIFS(Transacoes!$D$3:$D1000,Transacoes!$C$3:$C1000,$D307,Transacoes!$B$3:$B1000,"C", Transacoes!$A$3:$A1000, "&lt;"&amp;EOMONTH(DATE(E$1,E$2,1),0))-SUMIFS(Transacoes!$D$3:$D1000,Transacoes!$C$3:$C1000,$D307,Transacoes!$B$3:$B1000,"V", Transacoes!$A$3:$A1000, "&lt;"&amp;EOMONTH(DATE(E$1,E$2,1),0)))*SUMIFS(Prov_Auto!$E$3:$E1000, Prov_Auto!$A$3:$A1000, $D307, Prov_Auto!$D$3:$D1000,"&gt;="&amp;DATE(E$1,E$2,1),Prov_Auto!$D$3:$D1000, "&lt;="&amp;EOMONTH(DATE(E$1,E$2,1),0)))</f>
        <v/>
      </c>
      <c r="F307" s="48" t="str">
        <f>IF($D307="","", (SUMIFS(Transacoes!$D$3:$D1000,Transacoes!$C$3:$C1000,$D307,Transacoes!$B$3:$B1000,"C", Transacoes!$A$3:$A1000, "&lt;"&amp;EOMONTH(DATE(F$1,F$2,1),0))-SUMIFS(Transacoes!$D$3:$D1000,Transacoes!$C$3:$C1000,$D307,Transacoes!$B$3:$B1000,"V", Transacoes!$A$3:$A1000, "&lt;"&amp;EOMONTH(DATE(F$1,F$2,1),0)))*SUMIFS(Prov_Auto!$E$3:$E1000, Prov_Auto!$A$3:$A1000, $D307, Prov_Auto!$D$3:$D1000,"&gt;="&amp;DATE(F$1,F$2,1),Prov_Auto!$D$3:$D1000, "&lt;="&amp;EOMONTH(DATE(F$1,F$2,1),0)))</f>
        <v/>
      </c>
      <c r="G307" s="48" t="str">
        <f>IF($D307="","", (SUMIFS(Transacoes!$D$3:$D1000,Transacoes!$C$3:$C1000,$D307,Transacoes!$B$3:$B1000,"C", Transacoes!$A$3:$A1000, "&lt;"&amp;EOMONTH(DATE(G$1,G$2,1),0))-SUMIFS(Transacoes!$D$3:$D1000,Transacoes!$C$3:$C1000,$D307,Transacoes!$B$3:$B1000,"V", Transacoes!$A$3:$A1000, "&lt;"&amp;EOMONTH(DATE(G$1,G$2,1),0)))*SUMIFS(Prov_Auto!$E$3:$E1000, Prov_Auto!$A$3:$A1000, $D307, Prov_Auto!$D$3:$D1000,"&gt;="&amp;DATE(G$1,G$2,1),Prov_Auto!$D$3:$D1000, "&lt;="&amp;EOMONTH(DATE(G$1,G$2,1),0)))</f>
        <v/>
      </c>
      <c r="H307" s="48" t="str">
        <f>IF($D307="","", (SUMIFS(Transacoes!$D$3:$D1000,Transacoes!$C$3:$C1000,$D307,Transacoes!$B$3:$B1000,"C", Transacoes!$A$3:$A1000, "&lt;"&amp;EOMONTH(DATE(H$1,H$2,1),0))-SUMIFS(Transacoes!$D$3:$D1000,Transacoes!$C$3:$C1000,$D307,Transacoes!$B$3:$B1000,"V", Transacoes!$A$3:$A1000, "&lt;"&amp;EOMONTH(DATE(H$1,H$2,1),0)))*SUMIFS(Prov_Auto!$E$3:$E1000, Prov_Auto!$A$3:$A1000, $D307, Prov_Auto!$D$3:$D1000,"&gt;="&amp;DATE(H$1,H$2,1),Prov_Auto!$D$3:$D1000, "&lt;="&amp;EOMONTH(DATE(H$1,H$2,1),0)))</f>
        <v/>
      </c>
      <c r="I307" s="48" t="str">
        <f>IF($D307="","", (SUMIFS(Transacoes!$D$3:$D1000,Transacoes!$C$3:$C1000,$D307,Transacoes!$B$3:$B1000,"C", Transacoes!$A$3:$A1000, "&lt;"&amp;EOMONTH(DATE(I$1,I$2,1),0))-SUMIFS(Transacoes!$D$3:$D1000,Transacoes!$C$3:$C1000,$D307,Transacoes!$B$3:$B1000,"V", Transacoes!$A$3:$A1000, "&lt;"&amp;EOMONTH(DATE(I$1,I$2,1),0)))*SUMIFS(Prov_Auto!$E$3:$E1000, Prov_Auto!$A$3:$A1000, $D307, Prov_Auto!$D$3:$D1000,"&gt;="&amp;DATE(I$1,I$2,1),Prov_Auto!$D$3:$D1000, "&lt;="&amp;EOMONTH(DATE(I$1,I$2,1),0)))</f>
        <v/>
      </c>
      <c r="J307" s="48" t="str">
        <f>IF($D307="","", (SUMIFS(Transacoes!$D$3:$D1000,Transacoes!$C$3:$C1000,$D307,Transacoes!$B$3:$B1000,"C", Transacoes!$A$3:$A1000, "&lt;"&amp;EOMONTH(DATE(J$1,J$2,1),0))-SUMIFS(Transacoes!$D$3:$D1000,Transacoes!$C$3:$C1000,$D307,Transacoes!$B$3:$B1000,"V", Transacoes!$A$3:$A1000, "&lt;"&amp;EOMONTH(DATE(J$1,J$2,1),0)))*SUMIFS(Prov_Auto!$E$3:$E1000, Prov_Auto!$A$3:$A1000, $D307, Prov_Auto!$D$3:$D1000,"&gt;="&amp;DATE(J$1,J$2,1),Prov_Auto!$D$3:$D1000, "&lt;="&amp;EOMONTH(DATE(J$1,J$2,1),0)))</f>
        <v/>
      </c>
      <c r="K307" s="48" t="str">
        <f>IF($D307="","", (SUMIFS(Transacoes!$D$3:$D1000,Transacoes!$C$3:$C1000,$D307,Transacoes!$B$3:$B1000,"C", Transacoes!$A$3:$A1000, "&lt;"&amp;EOMONTH(DATE(K$1,K$2,1),0))-SUMIFS(Transacoes!$D$3:$D1000,Transacoes!$C$3:$C1000,$D307,Transacoes!$B$3:$B1000,"V", Transacoes!$A$3:$A1000, "&lt;"&amp;EOMONTH(DATE(K$1,K$2,1),0)))*SUMIFS(Prov_Auto!$E$3:$E1000, Prov_Auto!$A$3:$A1000, $D307, Prov_Auto!$D$3:$D1000,"&gt;="&amp;DATE(K$1,K$2,1),Prov_Auto!$D$3:$D1000, "&lt;="&amp;EOMONTH(DATE(K$1,K$2,1),0)))</f>
        <v/>
      </c>
      <c r="L307" s="48" t="str">
        <f>IF($D307="","", (SUMIFS(Transacoes!$D$3:$D1000,Transacoes!$C$3:$C1000,$D307,Transacoes!$B$3:$B1000,"C", Transacoes!$A$3:$A1000, "&lt;"&amp;EOMONTH(DATE(L$1,L$2,1),0))-SUMIFS(Transacoes!$D$3:$D1000,Transacoes!$C$3:$C1000,$D307,Transacoes!$B$3:$B1000,"V", Transacoes!$A$3:$A1000, "&lt;"&amp;EOMONTH(DATE(L$1,L$2,1),0)))*SUMIFS(Prov_Auto!$E$3:$E1000, Prov_Auto!$A$3:$A1000, $D307, Prov_Auto!$D$3:$D1000,"&gt;="&amp;DATE(L$1,L$2,1),Prov_Auto!$D$3:$D1000, "&lt;="&amp;EOMONTH(DATE(L$1,L$2,1),0)))</f>
        <v/>
      </c>
      <c r="M307" s="48" t="str">
        <f>IF($D307="","", (SUMIFS(Transacoes!$D$3:$D1000,Transacoes!$C$3:$C1000,$D307,Transacoes!$B$3:$B1000,"C", Transacoes!$A$3:$A1000, "&lt;"&amp;EOMONTH(DATE(M$1,M$2,1),0))-SUMIFS(Transacoes!$D$3:$D1000,Transacoes!$C$3:$C1000,$D307,Transacoes!$B$3:$B1000,"V", Transacoes!$A$3:$A1000, "&lt;"&amp;EOMONTH(DATE(M$1,M$2,1),0)))*SUMIFS(Prov_Auto!$E$3:$E1000, Prov_Auto!$A$3:$A1000, $D307, Prov_Auto!$D$3:$D1000,"&gt;="&amp;DATE(M$1,M$2,1),Prov_Auto!$D$3:$D1000, "&lt;="&amp;EOMONTH(DATE(M$1,M$2,1),0)))</f>
        <v/>
      </c>
      <c r="N307" s="48" t="str">
        <f>IF($D307="","", (SUMIFS(Transacoes!$D$3:$D1000,Transacoes!$C$3:$C1000,$D307,Transacoes!$B$3:$B1000,"C", Transacoes!$A$3:$A1000, "&lt;"&amp;EOMONTH(DATE(N$1,N$2,1),0))-SUMIFS(Transacoes!$D$3:$D1000,Transacoes!$C$3:$C1000,$D307,Transacoes!$B$3:$B1000,"V", Transacoes!$A$3:$A1000, "&lt;"&amp;EOMONTH(DATE(N$1,N$2,1),0)))*SUMIFS(Prov_Auto!$E$3:$E1000, Prov_Auto!$A$3:$A1000, $D307, Prov_Auto!$D$3:$D1000,"&gt;="&amp;DATE(N$1,N$2,1),Prov_Auto!$D$3:$D1000, "&lt;="&amp;EOMONTH(DATE(N$1,N$2,1),0)))</f>
        <v/>
      </c>
      <c r="O307" s="48" t="str">
        <f>IF($D307="","", (SUMIFS(Transacoes!$D$3:$D1000,Transacoes!$C$3:$C1000,$D307,Transacoes!$B$3:$B1000,"C", Transacoes!$A$3:$A1000, "&lt;"&amp;EOMONTH(DATE(O$1,O$2,1),0))-SUMIFS(Transacoes!$D$3:$D1000,Transacoes!$C$3:$C1000,$D307,Transacoes!$B$3:$B1000,"V", Transacoes!$A$3:$A1000, "&lt;"&amp;EOMONTH(DATE(O$1,O$2,1),0)))*SUMIFS(Prov_Auto!$E$3:$E1000, Prov_Auto!$A$3:$A1000, $D307, Prov_Auto!$D$3:$D1000,"&gt;="&amp;DATE(O$1,O$2,1),Prov_Auto!$D$3:$D1000, "&lt;="&amp;EOMONTH(DATE(O$1,O$2,1),0)))</f>
        <v/>
      </c>
      <c r="P307" s="48" t="str">
        <f>IF($D307="","", (SUMIFS(Transacoes!$D$3:$D1000,Transacoes!$C$3:$C1000,$D307,Transacoes!$B$3:$B1000,"C", Transacoes!$A$3:$A1000, "&lt;"&amp;EOMONTH(DATE(P$1,P$2,1),0))-SUMIFS(Transacoes!$D$3:$D1000,Transacoes!$C$3:$C1000,$D307,Transacoes!$B$3:$B1000,"V", Transacoes!$A$3:$A1000, "&lt;"&amp;EOMONTH(DATE(P$1,P$2,1),0)))*SUMIFS(Prov_Auto!$E$3:$E1000, Prov_Auto!$A$3:$A1000, $D307, Prov_Auto!$D$3:$D1000,"&gt;="&amp;DATE(P$1,P$2,1),Prov_Auto!$D$3:$D1000, "&lt;="&amp;EOMONTH(DATE(P$1,P$2,1),0)))</f>
        <v/>
      </c>
      <c r="Q307" s="48" t="str">
        <f>IF($D307="","", (SUMIFS(Transacoes!$D$3:$D1000,Transacoes!$C$3:$C1000,$D307,Transacoes!$B$3:$B1000,"C", Transacoes!$A$3:$A1000, "&lt;"&amp;EOMONTH(DATE(Q$1,Q$2,1),0))-SUMIFS(Transacoes!$D$3:$D1000,Transacoes!$C$3:$C1000,$D307,Transacoes!$B$3:$B1000,"V", Transacoes!$A$3:$A1000, "&lt;"&amp;EOMONTH(DATE(Q$1,Q$2,1),0)))*SUMIFS(Prov_Auto!$E$3:$E1000, Prov_Auto!$A$3:$A1000, $D307, Prov_Auto!$D$3:$D1000,"&gt;="&amp;DATE(Q$1,Q$2,1),Prov_Auto!$D$3:$D1000, "&lt;="&amp;EOMONTH(DATE(Q$1,Q$2,1),0)))</f>
        <v/>
      </c>
      <c r="R307" s="47"/>
    </row>
    <row r="308">
      <c r="A308" s="47"/>
      <c r="B308" s="47"/>
      <c r="C308" s="47"/>
      <c r="D308" s="87"/>
      <c r="E308" s="48" t="str">
        <f>IF($D308="","", (SUMIFS(Transacoes!$D$3:$D1000,Transacoes!$C$3:$C1000,$D308,Transacoes!$B$3:$B1000,"C", Transacoes!$A$3:$A1000, "&lt;"&amp;EOMONTH(DATE(E$1,E$2,1),0))-SUMIFS(Transacoes!$D$3:$D1000,Transacoes!$C$3:$C1000,$D308,Transacoes!$B$3:$B1000,"V", Transacoes!$A$3:$A1000, "&lt;"&amp;EOMONTH(DATE(E$1,E$2,1),0)))*SUMIFS(Prov_Auto!$E$3:$E1000, Prov_Auto!$A$3:$A1000, $D308, Prov_Auto!$D$3:$D1000,"&gt;="&amp;DATE(E$1,E$2,1),Prov_Auto!$D$3:$D1000, "&lt;="&amp;EOMONTH(DATE(E$1,E$2,1),0)))</f>
        <v/>
      </c>
      <c r="F308" s="48" t="str">
        <f>IF($D308="","", (SUMIFS(Transacoes!$D$3:$D1000,Transacoes!$C$3:$C1000,$D308,Transacoes!$B$3:$B1000,"C", Transacoes!$A$3:$A1000, "&lt;"&amp;EOMONTH(DATE(F$1,F$2,1),0))-SUMIFS(Transacoes!$D$3:$D1000,Transacoes!$C$3:$C1000,$D308,Transacoes!$B$3:$B1000,"V", Transacoes!$A$3:$A1000, "&lt;"&amp;EOMONTH(DATE(F$1,F$2,1),0)))*SUMIFS(Prov_Auto!$E$3:$E1000, Prov_Auto!$A$3:$A1000, $D308, Prov_Auto!$D$3:$D1000,"&gt;="&amp;DATE(F$1,F$2,1),Prov_Auto!$D$3:$D1000, "&lt;="&amp;EOMONTH(DATE(F$1,F$2,1),0)))</f>
        <v/>
      </c>
      <c r="G308" s="48" t="str">
        <f>IF($D308="","", (SUMIFS(Transacoes!$D$3:$D1000,Transacoes!$C$3:$C1000,$D308,Transacoes!$B$3:$B1000,"C", Transacoes!$A$3:$A1000, "&lt;"&amp;EOMONTH(DATE(G$1,G$2,1),0))-SUMIFS(Transacoes!$D$3:$D1000,Transacoes!$C$3:$C1000,$D308,Transacoes!$B$3:$B1000,"V", Transacoes!$A$3:$A1000, "&lt;"&amp;EOMONTH(DATE(G$1,G$2,1),0)))*SUMIFS(Prov_Auto!$E$3:$E1000, Prov_Auto!$A$3:$A1000, $D308, Prov_Auto!$D$3:$D1000,"&gt;="&amp;DATE(G$1,G$2,1),Prov_Auto!$D$3:$D1000, "&lt;="&amp;EOMONTH(DATE(G$1,G$2,1),0)))</f>
        <v/>
      </c>
      <c r="H308" s="48" t="str">
        <f>IF($D308="","", (SUMIFS(Transacoes!$D$3:$D1000,Transacoes!$C$3:$C1000,$D308,Transacoes!$B$3:$B1000,"C", Transacoes!$A$3:$A1000, "&lt;"&amp;EOMONTH(DATE(H$1,H$2,1),0))-SUMIFS(Transacoes!$D$3:$D1000,Transacoes!$C$3:$C1000,$D308,Transacoes!$B$3:$B1000,"V", Transacoes!$A$3:$A1000, "&lt;"&amp;EOMONTH(DATE(H$1,H$2,1),0)))*SUMIFS(Prov_Auto!$E$3:$E1000, Prov_Auto!$A$3:$A1000, $D308, Prov_Auto!$D$3:$D1000,"&gt;="&amp;DATE(H$1,H$2,1),Prov_Auto!$D$3:$D1000, "&lt;="&amp;EOMONTH(DATE(H$1,H$2,1),0)))</f>
        <v/>
      </c>
      <c r="I308" s="48" t="str">
        <f>IF($D308="","", (SUMIFS(Transacoes!$D$3:$D1000,Transacoes!$C$3:$C1000,$D308,Transacoes!$B$3:$B1000,"C", Transacoes!$A$3:$A1000, "&lt;"&amp;EOMONTH(DATE(I$1,I$2,1),0))-SUMIFS(Transacoes!$D$3:$D1000,Transacoes!$C$3:$C1000,$D308,Transacoes!$B$3:$B1000,"V", Transacoes!$A$3:$A1000, "&lt;"&amp;EOMONTH(DATE(I$1,I$2,1),0)))*SUMIFS(Prov_Auto!$E$3:$E1000, Prov_Auto!$A$3:$A1000, $D308, Prov_Auto!$D$3:$D1000,"&gt;="&amp;DATE(I$1,I$2,1),Prov_Auto!$D$3:$D1000, "&lt;="&amp;EOMONTH(DATE(I$1,I$2,1),0)))</f>
        <v/>
      </c>
      <c r="J308" s="48" t="str">
        <f>IF($D308="","", (SUMIFS(Transacoes!$D$3:$D1000,Transacoes!$C$3:$C1000,$D308,Transacoes!$B$3:$B1000,"C", Transacoes!$A$3:$A1000, "&lt;"&amp;EOMONTH(DATE(J$1,J$2,1),0))-SUMIFS(Transacoes!$D$3:$D1000,Transacoes!$C$3:$C1000,$D308,Transacoes!$B$3:$B1000,"V", Transacoes!$A$3:$A1000, "&lt;"&amp;EOMONTH(DATE(J$1,J$2,1),0)))*SUMIFS(Prov_Auto!$E$3:$E1000, Prov_Auto!$A$3:$A1000, $D308, Prov_Auto!$D$3:$D1000,"&gt;="&amp;DATE(J$1,J$2,1),Prov_Auto!$D$3:$D1000, "&lt;="&amp;EOMONTH(DATE(J$1,J$2,1),0)))</f>
        <v/>
      </c>
      <c r="K308" s="48" t="str">
        <f>IF($D308="","", (SUMIFS(Transacoes!$D$3:$D1000,Transacoes!$C$3:$C1000,$D308,Transacoes!$B$3:$B1000,"C", Transacoes!$A$3:$A1000, "&lt;"&amp;EOMONTH(DATE(K$1,K$2,1),0))-SUMIFS(Transacoes!$D$3:$D1000,Transacoes!$C$3:$C1000,$D308,Transacoes!$B$3:$B1000,"V", Transacoes!$A$3:$A1000, "&lt;"&amp;EOMONTH(DATE(K$1,K$2,1),0)))*SUMIFS(Prov_Auto!$E$3:$E1000, Prov_Auto!$A$3:$A1000, $D308, Prov_Auto!$D$3:$D1000,"&gt;="&amp;DATE(K$1,K$2,1),Prov_Auto!$D$3:$D1000, "&lt;="&amp;EOMONTH(DATE(K$1,K$2,1),0)))</f>
        <v/>
      </c>
      <c r="L308" s="48" t="str">
        <f>IF($D308="","", (SUMIFS(Transacoes!$D$3:$D1000,Transacoes!$C$3:$C1000,$D308,Transacoes!$B$3:$B1000,"C", Transacoes!$A$3:$A1000, "&lt;"&amp;EOMONTH(DATE(L$1,L$2,1),0))-SUMIFS(Transacoes!$D$3:$D1000,Transacoes!$C$3:$C1000,$D308,Transacoes!$B$3:$B1000,"V", Transacoes!$A$3:$A1000, "&lt;"&amp;EOMONTH(DATE(L$1,L$2,1),0)))*SUMIFS(Prov_Auto!$E$3:$E1000, Prov_Auto!$A$3:$A1000, $D308, Prov_Auto!$D$3:$D1000,"&gt;="&amp;DATE(L$1,L$2,1),Prov_Auto!$D$3:$D1000, "&lt;="&amp;EOMONTH(DATE(L$1,L$2,1),0)))</f>
        <v/>
      </c>
      <c r="M308" s="48" t="str">
        <f>IF($D308="","", (SUMIFS(Transacoes!$D$3:$D1000,Transacoes!$C$3:$C1000,$D308,Transacoes!$B$3:$B1000,"C", Transacoes!$A$3:$A1000, "&lt;"&amp;EOMONTH(DATE(M$1,M$2,1),0))-SUMIFS(Transacoes!$D$3:$D1000,Transacoes!$C$3:$C1000,$D308,Transacoes!$B$3:$B1000,"V", Transacoes!$A$3:$A1000, "&lt;"&amp;EOMONTH(DATE(M$1,M$2,1),0)))*SUMIFS(Prov_Auto!$E$3:$E1000, Prov_Auto!$A$3:$A1000, $D308, Prov_Auto!$D$3:$D1000,"&gt;="&amp;DATE(M$1,M$2,1),Prov_Auto!$D$3:$D1000, "&lt;="&amp;EOMONTH(DATE(M$1,M$2,1),0)))</f>
        <v/>
      </c>
      <c r="N308" s="48" t="str">
        <f>IF($D308="","", (SUMIFS(Transacoes!$D$3:$D1000,Transacoes!$C$3:$C1000,$D308,Transacoes!$B$3:$B1000,"C", Transacoes!$A$3:$A1000, "&lt;"&amp;EOMONTH(DATE(N$1,N$2,1),0))-SUMIFS(Transacoes!$D$3:$D1000,Transacoes!$C$3:$C1000,$D308,Transacoes!$B$3:$B1000,"V", Transacoes!$A$3:$A1000, "&lt;"&amp;EOMONTH(DATE(N$1,N$2,1),0)))*SUMIFS(Prov_Auto!$E$3:$E1000, Prov_Auto!$A$3:$A1000, $D308, Prov_Auto!$D$3:$D1000,"&gt;="&amp;DATE(N$1,N$2,1),Prov_Auto!$D$3:$D1000, "&lt;="&amp;EOMONTH(DATE(N$1,N$2,1),0)))</f>
        <v/>
      </c>
      <c r="O308" s="48" t="str">
        <f>IF($D308="","", (SUMIFS(Transacoes!$D$3:$D1000,Transacoes!$C$3:$C1000,$D308,Transacoes!$B$3:$B1000,"C", Transacoes!$A$3:$A1000, "&lt;"&amp;EOMONTH(DATE(O$1,O$2,1),0))-SUMIFS(Transacoes!$D$3:$D1000,Transacoes!$C$3:$C1000,$D308,Transacoes!$B$3:$B1000,"V", Transacoes!$A$3:$A1000, "&lt;"&amp;EOMONTH(DATE(O$1,O$2,1),0)))*SUMIFS(Prov_Auto!$E$3:$E1000, Prov_Auto!$A$3:$A1000, $D308, Prov_Auto!$D$3:$D1000,"&gt;="&amp;DATE(O$1,O$2,1),Prov_Auto!$D$3:$D1000, "&lt;="&amp;EOMONTH(DATE(O$1,O$2,1),0)))</f>
        <v/>
      </c>
      <c r="P308" s="48" t="str">
        <f>IF($D308="","", (SUMIFS(Transacoes!$D$3:$D1000,Transacoes!$C$3:$C1000,$D308,Transacoes!$B$3:$B1000,"C", Transacoes!$A$3:$A1000, "&lt;"&amp;EOMONTH(DATE(P$1,P$2,1),0))-SUMIFS(Transacoes!$D$3:$D1000,Transacoes!$C$3:$C1000,$D308,Transacoes!$B$3:$B1000,"V", Transacoes!$A$3:$A1000, "&lt;"&amp;EOMONTH(DATE(P$1,P$2,1),0)))*SUMIFS(Prov_Auto!$E$3:$E1000, Prov_Auto!$A$3:$A1000, $D308, Prov_Auto!$D$3:$D1000,"&gt;="&amp;DATE(P$1,P$2,1),Prov_Auto!$D$3:$D1000, "&lt;="&amp;EOMONTH(DATE(P$1,P$2,1),0)))</f>
        <v/>
      </c>
      <c r="Q308" s="48" t="str">
        <f>IF($D308="","", (SUMIFS(Transacoes!$D$3:$D1000,Transacoes!$C$3:$C1000,$D308,Transacoes!$B$3:$B1000,"C", Transacoes!$A$3:$A1000, "&lt;"&amp;EOMONTH(DATE(Q$1,Q$2,1),0))-SUMIFS(Transacoes!$D$3:$D1000,Transacoes!$C$3:$C1000,$D308,Transacoes!$B$3:$B1000,"V", Transacoes!$A$3:$A1000, "&lt;"&amp;EOMONTH(DATE(Q$1,Q$2,1),0)))*SUMIFS(Prov_Auto!$E$3:$E1000, Prov_Auto!$A$3:$A1000, $D308, Prov_Auto!$D$3:$D1000,"&gt;="&amp;DATE(Q$1,Q$2,1),Prov_Auto!$D$3:$D1000, "&lt;="&amp;EOMONTH(DATE(Q$1,Q$2,1),0)))</f>
        <v/>
      </c>
      <c r="R308" s="47"/>
    </row>
    <row r="309">
      <c r="A309" s="47"/>
      <c r="B309" s="47"/>
      <c r="C309" s="47"/>
      <c r="D309" s="87"/>
      <c r="E309" s="48" t="str">
        <f>IF($D309="","", (SUMIFS(Transacoes!$D$3:$D1000,Transacoes!$C$3:$C1000,$D309,Transacoes!$B$3:$B1000,"C", Transacoes!$A$3:$A1000, "&lt;"&amp;EOMONTH(DATE(E$1,E$2,1),0))-SUMIFS(Transacoes!$D$3:$D1000,Transacoes!$C$3:$C1000,$D309,Transacoes!$B$3:$B1000,"V", Transacoes!$A$3:$A1000, "&lt;"&amp;EOMONTH(DATE(E$1,E$2,1),0)))*SUMIFS(Prov_Auto!$E$3:$E1000, Prov_Auto!$A$3:$A1000, $D309, Prov_Auto!$D$3:$D1000,"&gt;="&amp;DATE(E$1,E$2,1),Prov_Auto!$D$3:$D1000, "&lt;="&amp;EOMONTH(DATE(E$1,E$2,1),0)))</f>
        <v/>
      </c>
      <c r="F309" s="48" t="str">
        <f>IF($D309="","", (SUMIFS(Transacoes!$D$3:$D1000,Transacoes!$C$3:$C1000,$D309,Transacoes!$B$3:$B1000,"C", Transacoes!$A$3:$A1000, "&lt;"&amp;EOMONTH(DATE(F$1,F$2,1),0))-SUMIFS(Transacoes!$D$3:$D1000,Transacoes!$C$3:$C1000,$D309,Transacoes!$B$3:$B1000,"V", Transacoes!$A$3:$A1000, "&lt;"&amp;EOMONTH(DATE(F$1,F$2,1),0)))*SUMIFS(Prov_Auto!$E$3:$E1000, Prov_Auto!$A$3:$A1000, $D309, Prov_Auto!$D$3:$D1000,"&gt;="&amp;DATE(F$1,F$2,1),Prov_Auto!$D$3:$D1000, "&lt;="&amp;EOMONTH(DATE(F$1,F$2,1),0)))</f>
        <v/>
      </c>
      <c r="G309" s="48" t="str">
        <f>IF($D309="","", (SUMIFS(Transacoes!$D$3:$D1000,Transacoes!$C$3:$C1000,$D309,Transacoes!$B$3:$B1000,"C", Transacoes!$A$3:$A1000, "&lt;"&amp;EOMONTH(DATE(G$1,G$2,1),0))-SUMIFS(Transacoes!$D$3:$D1000,Transacoes!$C$3:$C1000,$D309,Transacoes!$B$3:$B1000,"V", Transacoes!$A$3:$A1000, "&lt;"&amp;EOMONTH(DATE(G$1,G$2,1),0)))*SUMIFS(Prov_Auto!$E$3:$E1000, Prov_Auto!$A$3:$A1000, $D309, Prov_Auto!$D$3:$D1000,"&gt;="&amp;DATE(G$1,G$2,1),Prov_Auto!$D$3:$D1000, "&lt;="&amp;EOMONTH(DATE(G$1,G$2,1),0)))</f>
        <v/>
      </c>
      <c r="H309" s="48" t="str">
        <f>IF($D309="","", (SUMIFS(Transacoes!$D$3:$D1000,Transacoes!$C$3:$C1000,$D309,Transacoes!$B$3:$B1000,"C", Transacoes!$A$3:$A1000, "&lt;"&amp;EOMONTH(DATE(H$1,H$2,1),0))-SUMIFS(Transacoes!$D$3:$D1000,Transacoes!$C$3:$C1000,$D309,Transacoes!$B$3:$B1000,"V", Transacoes!$A$3:$A1000, "&lt;"&amp;EOMONTH(DATE(H$1,H$2,1),0)))*SUMIFS(Prov_Auto!$E$3:$E1000, Prov_Auto!$A$3:$A1000, $D309, Prov_Auto!$D$3:$D1000,"&gt;="&amp;DATE(H$1,H$2,1),Prov_Auto!$D$3:$D1000, "&lt;="&amp;EOMONTH(DATE(H$1,H$2,1),0)))</f>
        <v/>
      </c>
      <c r="I309" s="48" t="str">
        <f>IF($D309="","", (SUMIFS(Transacoes!$D$3:$D1000,Transacoes!$C$3:$C1000,$D309,Transacoes!$B$3:$B1000,"C", Transacoes!$A$3:$A1000, "&lt;"&amp;EOMONTH(DATE(I$1,I$2,1),0))-SUMIFS(Transacoes!$D$3:$D1000,Transacoes!$C$3:$C1000,$D309,Transacoes!$B$3:$B1000,"V", Transacoes!$A$3:$A1000, "&lt;"&amp;EOMONTH(DATE(I$1,I$2,1),0)))*SUMIFS(Prov_Auto!$E$3:$E1000, Prov_Auto!$A$3:$A1000, $D309, Prov_Auto!$D$3:$D1000,"&gt;="&amp;DATE(I$1,I$2,1),Prov_Auto!$D$3:$D1000, "&lt;="&amp;EOMONTH(DATE(I$1,I$2,1),0)))</f>
        <v/>
      </c>
      <c r="J309" s="48" t="str">
        <f>IF($D309="","", (SUMIFS(Transacoes!$D$3:$D1000,Transacoes!$C$3:$C1000,$D309,Transacoes!$B$3:$B1000,"C", Transacoes!$A$3:$A1000, "&lt;"&amp;EOMONTH(DATE(J$1,J$2,1),0))-SUMIFS(Transacoes!$D$3:$D1000,Transacoes!$C$3:$C1000,$D309,Transacoes!$B$3:$B1000,"V", Transacoes!$A$3:$A1000, "&lt;"&amp;EOMONTH(DATE(J$1,J$2,1),0)))*SUMIFS(Prov_Auto!$E$3:$E1000, Prov_Auto!$A$3:$A1000, $D309, Prov_Auto!$D$3:$D1000,"&gt;="&amp;DATE(J$1,J$2,1),Prov_Auto!$D$3:$D1000, "&lt;="&amp;EOMONTH(DATE(J$1,J$2,1),0)))</f>
        <v/>
      </c>
      <c r="K309" s="48" t="str">
        <f>IF($D309="","", (SUMIFS(Transacoes!$D$3:$D1000,Transacoes!$C$3:$C1000,$D309,Transacoes!$B$3:$B1000,"C", Transacoes!$A$3:$A1000, "&lt;"&amp;EOMONTH(DATE(K$1,K$2,1),0))-SUMIFS(Transacoes!$D$3:$D1000,Transacoes!$C$3:$C1000,$D309,Transacoes!$B$3:$B1000,"V", Transacoes!$A$3:$A1000, "&lt;"&amp;EOMONTH(DATE(K$1,K$2,1),0)))*SUMIFS(Prov_Auto!$E$3:$E1000, Prov_Auto!$A$3:$A1000, $D309, Prov_Auto!$D$3:$D1000,"&gt;="&amp;DATE(K$1,K$2,1),Prov_Auto!$D$3:$D1000, "&lt;="&amp;EOMONTH(DATE(K$1,K$2,1),0)))</f>
        <v/>
      </c>
      <c r="L309" s="48" t="str">
        <f>IF($D309="","", (SUMIFS(Transacoes!$D$3:$D1000,Transacoes!$C$3:$C1000,$D309,Transacoes!$B$3:$B1000,"C", Transacoes!$A$3:$A1000, "&lt;"&amp;EOMONTH(DATE(L$1,L$2,1),0))-SUMIFS(Transacoes!$D$3:$D1000,Transacoes!$C$3:$C1000,$D309,Transacoes!$B$3:$B1000,"V", Transacoes!$A$3:$A1000, "&lt;"&amp;EOMONTH(DATE(L$1,L$2,1),0)))*SUMIFS(Prov_Auto!$E$3:$E1000, Prov_Auto!$A$3:$A1000, $D309, Prov_Auto!$D$3:$D1000,"&gt;="&amp;DATE(L$1,L$2,1),Prov_Auto!$D$3:$D1000, "&lt;="&amp;EOMONTH(DATE(L$1,L$2,1),0)))</f>
        <v/>
      </c>
      <c r="M309" s="48" t="str">
        <f>IF($D309="","", (SUMIFS(Transacoes!$D$3:$D1000,Transacoes!$C$3:$C1000,$D309,Transacoes!$B$3:$B1000,"C", Transacoes!$A$3:$A1000, "&lt;"&amp;EOMONTH(DATE(M$1,M$2,1),0))-SUMIFS(Transacoes!$D$3:$D1000,Transacoes!$C$3:$C1000,$D309,Transacoes!$B$3:$B1000,"V", Transacoes!$A$3:$A1000, "&lt;"&amp;EOMONTH(DATE(M$1,M$2,1),0)))*SUMIFS(Prov_Auto!$E$3:$E1000, Prov_Auto!$A$3:$A1000, $D309, Prov_Auto!$D$3:$D1000,"&gt;="&amp;DATE(M$1,M$2,1),Prov_Auto!$D$3:$D1000, "&lt;="&amp;EOMONTH(DATE(M$1,M$2,1),0)))</f>
        <v/>
      </c>
      <c r="N309" s="48" t="str">
        <f>IF($D309="","", (SUMIFS(Transacoes!$D$3:$D1000,Transacoes!$C$3:$C1000,$D309,Transacoes!$B$3:$B1000,"C", Transacoes!$A$3:$A1000, "&lt;"&amp;EOMONTH(DATE(N$1,N$2,1),0))-SUMIFS(Transacoes!$D$3:$D1000,Transacoes!$C$3:$C1000,$D309,Transacoes!$B$3:$B1000,"V", Transacoes!$A$3:$A1000, "&lt;"&amp;EOMONTH(DATE(N$1,N$2,1),0)))*SUMIFS(Prov_Auto!$E$3:$E1000, Prov_Auto!$A$3:$A1000, $D309, Prov_Auto!$D$3:$D1000,"&gt;="&amp;DATE(N$1,N$2,1),Prov_Auto!$D$3:$D1000, "&lt;="&amp;EOMONTH(DATE(N$1,N$2,1),0)))</f>
        <v/>
      </c>
      <c r="O309" s="48" t="str">
        <f>IF($D309="","", (SUMIFS(Transacoes!$D$3:$D1000,Transacoes!$C$3:$C1000,$D309,Transacoes!$B$3:$B1000,"C", Transacoes!$A$3:$A1000, "&lt;"&amp;EOMONTH(DATE(O$1,O$2,1),0))-SUMIFS(Transacoes!$D$3:$D1000,Transacoes!$C$3:$C1000,$D309,Transacoes!$B$3:$B1000,"V", Transacoes!$A$3:$A1000, "&lt;"&amp;EOMONTH(DATE(O$1,O$2,1),0)))*SUMIFS(Prov_Auto!$E$3:$E1000, Prov_Auto!$A$3:$A1000, $D309, Prov_Auto!$D$3:$D1000,"&gt;="&amp;DATE(O$1,O$2,1),Prov_Auto!$D$3:$D1000, "&lt;="&amp;EOMONTH(DATE(O$1,O$2,1),0)))</f>
        <v/>
      </c>
      <c r="P309" s="48" t="str">
        <f>IF($D309="","", (SUMIFS(Transacoes!$D$3:$D1000,Transacoes!$C$3:$C1000,$D309,Transacoes!$B$3:$B1000,"C", Transacoes!$A$3:$A1000, "&lt;"&amp;EOMONTH(DATE(P$1,P$2,1),0))-SUMIFS(Transacoes!$D$3:$D1000,Transacoes!$C$3:$C1000,$D309,Transacoes!$B$3:$B1000,"V", Transacoes!$A$3:$A1000, "&lt;"&amp;EOMONTH(DATE(P$1,P$2,1),0)))*SUMIFS(Prov_Auto!$E$3:$E1000, Prov_Auto!$A$3:$A1000, $D309, Prov_Auto!$D$3:$D1000,"&gt;="&amp;DATE(P$1,P$2,1),Prov_Auto!$D$3:$D1000, "&lt;="&amp;EOMONTH(DATE(P$1,P$2,1),0)))</f>
        <v/>
      </c>
      <c r="Q309" s="48" t="str">
        <f>IF($D309="","", (SUMIFS(Transacoes!$D$3:$D1000,Transacoes!$C$3:$C1000,$D309,Transacoes!$B$3:$B1000,"C", Transacoes!$A$3:$A1000, "&lt;"&amp;EOMONTH(DATE(Q$1,Q$2,1),0))-SUMIFS(Transacoes!$D$3:$D1000,Transacoes!$C$3:$C1000,$D309,Transacoes!$B$3:$B1000,"V", Transacoes!$A$3:$A1000, "&lt;"&amp;EOMONTH(DATE(Q$1,Q$2,1),0)))*SUMIFS(Prov_Auto!$E$3:$E1000, Prov_Auto!$A$3:$A1000, $D309, Prov_Auto!$D$3:$D1000,"&gt;="&amp;DATE(Q$1,Q$2,1),Prov_Auto!$D$3:$D1000, "&lt;="&amp;EOMONTH(DATE(Q$1,Q$2,1),0)))</f>
        <v/>
      </c>
      <c r="R309" s="47"/>
    </row>
    <row r="310">
      <c r="A310" s="47"/>
      <c r="B310" s="47"/>
      <c r="C310" s="47"/>
      <c r="D310" s="87"/>
      <c r="E310" s="48" t="str">
        <f>IF($D310="","", (SUMIFS(Transacoes!$D$3:$D1000,Transacoes!$C$3:$C1000,$D310,Transacoes!$B$3:$B1000,"C", Transacoes!$A$3:$A1000, "&lt;"&amp;EOMONTH(DATE(E$1,E$2,1),0))-SUMIFS(Transacoes!$D$3:$D1000,Transacoes!$C$3:$C1000,$D310,Transacoes!$B$3:$B1000,"V", Transacoes!$A$3:$A1000, "&lt;"&amp;EOMONTH(DATE(E$1,E$2,1),0)))*SUMIFS(Prov_Auto!$E$3:$E1000, Prov_Auto!$A$3:$A1000, $D310, Prov_Auto!$D$3:$D1000,"&gt;="&amp;DATE(E$1,E$2,1),Prov_Auto!$D$3:$D1000, "&lt;="&amp;EOMONTH(DATE(E$1,E$2,1),0)))</f>
        <v/>
      </c>
      <c r="F310" s="48" t="str">
        <f>IF($D310="","", (SUMIFS(Transacoes!$D$3:$D1000,Transacoes!$C$3:$C1000,$D310,Transacoes!$B$3:$B1000,"C", Transacoes!$A$3:$A1000, "&lt;"&amp;EOMONTH(DATE(F$1,F$2,1),0))-SUMIFS(Transacoes!$D$3:$D1000,Transacoes!$C$3:$C1000,$D310,Transacoes!$B$3:$B1000,"V", Transacoes!$A$3:$A1000, "&lt;"&amp;EOMONTH(DATE(F$1,F$2,1),0)))*SUMIFS(Prov_Auto!$E$3:$E1000, Prov_Auto!$A$3:$A1000, $D310, Prov_Auto!$D$3:$D1000,"&gt;="&amp;DATE(F$1,F$2,1),Prov_Auto!$D$3:$D1000, "&lt;="&amp;EOMONTH(DATE(F$1,F$2,1),0)))</f>
        <v/>
      </c>
      <c r="G310" s="48" t="str">
        <f>IF($D310="","", (SUMIFS(Transacoes!$D$3:$D1000,Transacoes!$C$3:$C1000,$D310,Transacoes!$B$3:$B1000,"C", Transacoes!$A$3:$A1000, "&lt;"&amp;EOMONTH(DATE(G$1,G$2,1),0))-SUMIFS(Transacoes!$D$3:$D1000,Transacoes!$C$3:$C1000,$D310,Transacoes!$B$3:$B1000,"V", Transacoes!$A$3:$A1000, "&lt;"&amp;EOMONTH(DATE(G$1,G$2,1),0)))*SUMIFS(Prov_Auto!$E$3:$E1000, Prov_Auto!$A$3:$A1000, $D310, Prov_Auto!$D$3:$D1000,"&gt;="&amp;DATE(G$1,G$2,1),Prov_Auto!$D$3:$D1000, "&lt;="&amp;EOMONTH(DATE(G$1,G$2,1),0)))</f>
        <v/>
      </c>
      <c r="H310" s="48" t="str">
        <f>IF($D310="","", (SUMIFS(Transacoes!$D$3:$D1000,Transacoes!$C$3:$C1000,$D310,Transacoes!$B$3:$B1000,"C", Transacoes!$A$3:$A1000, "&lt;"&amp;EOMONTH(DATE(H$1,H$2,1),0))-SUMIFS(Transacoes!$D$3:$D1000,Transacoes!$C$3:$C1000,$D310,Transacoes!$B$3:$B1000,"V", Transacoes!$A$3:$A1000, "&lt;"&amp;EOMONTH(DATE(H$1,H$2,1),0)))*SUMIFS(Prov_Auto!$E$3:$E1000, Prov_Auto!$A$3:$A1000, $D310, Prov_Auto!$D$3:$D1000,"&gt;="&amp;DATE(H$1,H$2,1),Prov_Auto!$D$3:$D1000, "&lt;="&amp;EOMONTH(DATE(H$1,H$2,1),0)))</f>
        <v/>
      </c>
      <c r="I310" s="48" t="str">
        <f>IF($D310="","", (SUMIFS(Transacoes!$D$3:$D1000,Transacoes!$C$3:$C1000,$D310,Transacoes!$B$3:$B1000,"C", Transacoes!$A$3:$A1000, "&lt;"&amp;EOMONTH(DATE(I$1,I$2,1),0))-SUMIFS(Transacoes!$D$3:$D1000,Transacoes!$C$3:$C1000,$D310,Transacoes!$B$3:$B1000,"V", Transacoes!$A$3:$A1000, "&lt;"&amp;EOMONTH(DATE(I$1,I$2,1),0)))*SUMIFS(Prov_Auto!$E$3:$E1000, Prov_Auto!$A$3:$A1000, $D310, Prov_Auto!$D$3:$D1000,"&gt;="&amp;DATE(I$1,I$2,1),Prov_Auto!$D$3:$D1000, "&lt;="&amp;EOMONTH(DATE(I$1,I$2,1),0)))</f>
        <v/>
      </c>
      <c r="J310" s="48" t="str">
        <f>IF($D310="","", (SUMIFS(Transacoes!$D$3:$D1000,Transacoes!$C$3:$C1000,$D310,Transacoes!$B$3:$B1000,"C", Transacoes!$A$3:$A1000, "&lt;"&amp;EOMONTH(DATE(J$1,J$2,1),0))-SUMIFS(Transacoes!$D$3:$D1000,Transacoes!$C$3:$C1000,$D310,Transacoes!$B$3:$B1000,"V", Transacoes!$A$3:$A1000, "&lt;"&amp;EOMONTH(DATE(J$1,J$2,1),0)))*SUMIFS(Prov_Auto!$E$3:$E1000, Prov_Auto!$A$3:$A1000, $D310, Prov_Auto!$D$3:$D1000,"&gt;="&amp;DATE(J$1,J$2,1),Prov_Auto!$D$3:$D1000, "&lt;="&amp;EOMONTH(DATE(J$1,J$2,1),0)))</f>
        <v/>
      </c>
      <c r="K310" s="48" t="str">
        <f>IF($D310="","", (SUMIFS(Transacoes!$D$3:$D1000,Transacoes!$C$3:$C1000,$D310,Transacoes!$B$3:$B1000,"C", Transacoes!$A$3:$A1000, "&lt;"&amp;EOMONTH(DATE(K$1,K$2,1),0))-SUMIFS(Transacoes!$D$3:$D1000,Transacoes!$C$3:$C1000,$D310,Transacoes!$B$3:$B1000,"V", Transacoes!$A$3:$A1000, "&lt;"&amp;EOMONTH(DATE(K$1,K$2,1),0)))*SUMIFS(Prov_Auto!$E$3:$E1000, Prov_Auto!$A$3:$A1000, $D310, Prov_Auto!$D$3:$D1000,"&gt;="&amp;DATE(K$1,K$2,1),Prov_Auto!$D$3:$D1000, "&lt;="&amp;EOMONTH(DATE(K$1,K$2,1),0)))</f>
        <v/>
      </c>
      <c r="L310" s="48" t="str">
        <f>IF($D310="","", (SUMIFS(Transacoes!$D$3:$D1000,Transacoes!$C$3:$C1000,$D310,Transacoes!$B$3:$B1000,"C", Transacoes!$A$3:$A1000, "&lt;"&amp;EOMONTH(DATE(L$1,L$2,1),0))-SUMIFS(Transacoes!$D$3:$D1000,Transacoes!$C$3:$C1000,$D310,Transacoes!$B$3:$B1000,"V", Transacoes!$A$3:$A1000, "&lt;"&amp;EOMONTH(DATE(L$1,L$2,1),0)))*SUMIFS(Prov_Auto!$E$3:$E1000, Prov_Auto!$A$3:$A1000, $D310, Prov_Auto!$D$3:$D1000,"&gt;="&amp;DATE(L$1,L$2,1),Prov_Auto!$D$3:$D1000, "&lt;="&amp;EOMONTH(DATE(L$1,L$2,1),0)))</f>
        <v/>
      </c>
      <c r="M310" s="48" t="str">
        <f>IF($D310="","", (SUMIFS(Transacoes!$D$3:$D1000,Transacoes!$C$3:$C1000,$D310,Transacoes!$B$3:$B1000,"C", Transacoes!$A$3:$A1000, "&lt;"&amp;EOMONTH(DATE(M$1,M$2,1),0))-SUMIFS(Transacoes!$D$3:$D1000,Transacoes!$C$3:$C1000,$D310,Transacoes!$B$3:$B1000,"V", Transacoes!$A$3:$A1000, "&lt;"&amp;EOMONTH(DATE(M$1,M$2,1),0)))*SUMIFS(Prov_Auto!$E$3:$E1000, Prov_Auto!$A$3:$A1000, $D310, Prov_Auto!$D$3:$D1000,"&gt;="&amp;DATE(M$1,M$2,1),Prov_Auto!$D$3:$D1000, "&lt;="&amp;EOMONTH(DATE(M$1,M$2,1),0)))</f>
        <v/>
      </c>
      <c r="N310" s="48" t="str">
        <f>IF($D310="","", (SUMIFS(Transacoes!$D$3:$D1000,Transacoes!$C$3:$C1000,$D310,Transacoes!$B$3:$B1000,"C", Transacoes!$A$3:$A1000, "&lt;"&amp;EOMONTH(DATE(N$1,N$2,1),0))-SUMIFS(Transacoes!$D$3:$D1000,Transacoes!$C$3:$C1000,$D310,Transacoes!$B$3:$B1000,"V", Transacoes!$A$3:$A1000, "&lt;"&amp;EOMONTH(DATE(N$1,N$2,1),0)))*SUMIFS(Prov_Auto!$E$3:$E1000, Prov_Auto!$A$3:$A1000, $D310, Prov_Auto!$D$3:$D1000,"&gt;="&amp;DATE(N$1,N$2,1),Prov_Auto!$D$3:$D1000, "&lt;="&amp;EOMONTH(DATE(N$1,N$2,1),0)))</f>
        <v/>
      </c>
      <c r="O310" s="48" t="str">
        <f>IF($D310="","", (SUMIFS(Transacoes!$D$3:$D1000,Transacoes!$C$3:$C1000,$D310,Transacoes!$B$3:$B1000,"C", Transacoes!$A$3:$A1000, "&lt;"&amp;EOMONTH(DATE(O$1,O$2,1),0))-SUMIFS(Transacoes!$D$3:$D1000,Transacoes!$C$3:$C1000,$D310,Transacoes!$B$3:$B1000,"V", Transacoes!$A$3:$A1000, "&lt;"&amp;EOMONTH(DATE(O$1,O$2,1),0)))*SUMIFS(Prov_Auto!$E$3:$E1000, Prov_Auto!$A$3:$A1000, $D310, Prov_Auto!$D$3:$D1000,"&gt;="&amp;DATE(O$1,O$2,1),Prov_Auto!$D$3:$D1000, "&lt;="&amp;EOMONTH(DATE(O$1,O$2,1),0)))</f>
        <v/>
      </c>
      <c r="P310" s="48" t="str">
        <f>IF($D310="","", (SUMIFS(Transacoes!$D$3:$D1000,Transacoes!$C$3:$C1000,$D310,Transacoes!$B$3:$B1000,"C", Transacoes!$A$3:$A1000, "&lt;"&amp;EOMONTH(DATE(P$1,P$2,1),0))-SUMIFS(Transacoes!$D$3:$D1000,Transacoes!$C$3:$C1000,$D310,Transacoes!$B$3:$B1000,"V", Transacoes!$A$3:$A1000, "&lt;"&amp;EOMONTH(DATE(P$1,P$2,1),0)))*SUMIFS(Prov_Auto!$E$3:$E1000, Prov_Auto!$A$3:$A1000, $D310, Prov_Auto!$D$3:$D1000,"&gt;="&amp;DATE(P$1,P$2,1),Prov_Auto!$D$3:$D1000, "&lt;="&amp;EOMONTH(DATE(P$1,P$2,1),0)))</f>
        <v/>
      </c>
      <c r="Q310" s="48" t="str">
        <f>IF($D310="","", (SUMIFS(Transacoes!$D$3:$D1000,Transacoes!$C$3:$C1000,$D310,Transacoes!$B$3:$B1000,"C", Transacoes!$A$3:$A1000, "&lt;"&amp;EOMONTH(DATE(Q$1,Q$2,1),0))-SUMIFS(Transacoes!$D$3:$D1000,Transacoes!$C$3:$C1000,$D310,Transacoes!$B$3:$B1000,"V", Transacoes!$A$3:$A1000, "&lt;"&amp;EOMONTH(DATE(Q$1,Q$2,1),0)))*SUMIFS(Prov_Auto!$E$3:$E1000, Prov_Auto!$A$3:$A1000, $D310, Prov_Auto!$D$3:$D1000,"&gt;="&amp;DATE(Q$1,Q$2,1),Prov_Auto!$D$3:$D1000, "&lt;="&amp;EOMONTH(DATE(Q$1,Q$2,1),0)))</f>
        <v/>
      </c>
      <c r="R310" s="47"/>
    </row>
    <row r="311">
      <c r="A311" s="47"/>
      <c r="B311" s="47"/>
      <c r="C311" s="47"/>
      <c r="D311" s="87"/>
      <c r="E311" s="48" t="str">
        <f>IF($D311="","", (SUMIFS(Transacoes!$D$3:$D1000,Transacoes!$C$3:$C1000,$D311,Transacoes!$B$3:$B1000,"C", Transacoes!$A$3:$A1000, "&lt;"&amp;EOMONTH(DATE(E$1,E$2,1),0))-SUMIFS(Transacoes!$D$3:$D1000,Transacoes!$C$3:$C1000,$D311,Transacoes!$B$3:$B1000,"V", Transacoes!$A$3:$A1000, "&lt;"&amp;EOMONTH(DATE(E$1,E$2,1),0)))*SUMIFS(Prov_Auto!$E$3:$E1000, Prov_Auto!$A$3:$A1000, $D311, Prov_Auto!$D$3:$D1000,"&gt;="&amp;DATE(E$1,E$2,1),Prov_Auto!$D$3:$D1000, "&lt;="&amp;EOMONTH(DATE(E$1,E$2,1),0)))</f>
        <v/>
      </c>
      <c r="F311" s="48" t="str">
        <f>IF($D311="","", (SUMIFS(Transacoes!$D$3:$D1000,Transacoes!$C$3:$C1000,$D311,Transacoes!$B$3:$B1000,"C", Transacoes!$A$3:$A1000, "&lt;"&amp;EOMONTH(DATE(F$1,F$2,1),0))-SUMIFS(Transacoes!$D$3:$D1000,Transacoes!$C$3:$C1000,$D311,Transacoes!$B$3:$B1000,"V", Transacoes!$A$3:$A1000, "&lt;"&amp;EOMONTH(DATE(F$1,F$2,1),0)))*SUMIFS(Prov_Auto!$E$3:$E1000, Prov_Auto!$A$3:$A1000, $D311, Prov_Auto!$D$3:$D1000,"&gt;="&amp;DATE(F$1,F$2,1),Prov_Auto!$D$3:$D1000, "&lt;="&amp;EOMONTH(DATE(F$1,F$2,1),0)))</f>
        <v/>
      </c>
      <c r="G311" s="48" t="str">
        <f>IF($D311="","", (SUMIFS(Transacoes!$D$3:$D1000,Transacoes!$C$3:$C1000,$D311,Transacoes!$B$3:$B1000,"C", Transacoes!$A$3:$A1000, "&lt;"&amp;EOMONTH(DATE(G$1,G$2,1),0))-SUMIFS(Transacoes!$D$3:$D1000,Transacoes!$C$3:$C1000,$D311,Transacoes!$B$3:$B1000,"V", Transacoes!$A$3:$A1000, "&lt;"&amp;EOMONTH(DATE(G$1,G$2,1),0)))*SUMIFS(Prov_Auto!$E$3:$E1000, Prov_Auto!$A$3:$A1000, $D311, Prov_Auto!$D$3:$D1000,"&gt;="&amp;DATE(G$1,G$2,1),Prov_Auto!$D$3:$D1000, "&lt;="&amp;EOMONTH(DATE(G$1,G$2,1),0)))</f>
        <v/>
      </c>
      <c r="H311" s="48" t="str">
        <f>IF($D311="","", (SUMIFS(Transacoes!$D$3:$D1000,Transacoes!$C$3:$C1000,$D311,Transacoes!$B$3:$B1000,"C", Transacoes!$A$3:$A1000, "&lt;"&amp;EOMONTH(DATE(H$1,H$2,1),0))-SUMIFS(Transacoes!$D$3:$D1000,Transacoes!$C$3:$C1000,$D311,Transacoes!$B$3:$B1000,"V", Transacoes!$A$3:$A1000, "&lt;"&amp;EOMONTH(DATE(H$1,H$2,1),0)))*SUMIFS(Prov_Auto!$E$3:$E1000, Prov_Auto!$A$3:$A1000, $D311, Prov_Auto!$D$3:$D1000,"&gt;="&amp;DATE(H$1,H$2,1),Prov_Auto!$D$3:$D1000, "&lt;="&amp;EOMONTH(DATE(H$1,H$2,1),0)))</f>
        <v/>
      </c>
      <c r="I311" s="48" t="str">
        <f>IF($D311="","", (SUMIFS(Transacoes!$D$3:$D1000,Transacoes!$C$3:$C1000,$D311,Transacoes!$B$3:$B1000,"C", Transacoes!$A$3:$A1000, "&lt;"&amp;EOMONTH(DATE(I$1,I$2,1),0))-SUMIFS(Transacoes!$D$3:$D1000,Transacoes!$C$3:$C1000,$D311,Transacoes!$B$3:$B1000,"V", Transacoes!$A$3:$A1000, "&lt;"&amp;EOMONTH(DATE(I$1,I$2,1),0)))*SUMIFS(Prov_Auto!$E$3:$E1000, Prov_Auto!$A$3:$A1000, $D311, Prov_Auto!$D$3:$D1000,"&gt;="&amp;DATE(I$1,I$2,1),Prov_Auto!$D$3:$D1000, "&lt;="&amp;EOMONTH(DATE(I$1,I$2,1),0)))</f>
        <v/>
      </c>
      <c r="J311" s="48" t="str">
        <f>IF($D311="","", (SUMIFS(Transacoes!$D$3:$D1000,Transacoes!$C$3:$C1000,$D311,Transacoes!$B$3:$B1000,"C", Transacoes!$A$3:$A1000, "&lt;"&amp;EOMONTH(DATE(J$1,J$2,1),0))-SUMIFS(Transacoes!$D$3:$D1000,Transacoes!$C$3:$C1000,$D311,Transacoes!$B$3:$B1000,"V", Transacoes!$A$3:$A1000, "&lt;"&amp;EOMONTH(DATE(J$1,J$2,1),0)))*SUMIFS(Prov_Auto!$E$3:$E1000, Prov_Auto!$A$3:$A1000, $D311, Prov_Auto!$D$3:$D1000,"&gt;="&amp;DATE(J$1,J$2,1),Prov_Auto!$D$3:$D1000, "&lt;="&amp;EOMONTH(DATE(J$1,J$2,1),0)))</f>
        <v/>
      </c>
      <c r="K311" s="48" t="str">
        <f>IF($D311="","", (SUMIFS(Transacoes!$D$3:$D1000,Transacoes!$C$3:$C1000,$D311,Transacoes!$B$3:$B1000,"C", Transacoes!$A$3:$A1000, "&lt;"&amp;EOMONTH(DATE(K$1,K$2,1),0))-SUMIFS(Transacoes!$D$3:$D1000,Transacoes!$C$3:$C1000,$D311,Transacoes!$B$3:$B1000,"V", Transacoes!$A$3:$A1000, "&lt;"&amp;EOMONTH(DATE(K$1,K$2,1),0)))*SUMIFS(Prov_Auto!$E$3:$E1000, Prov_Auto!$A$3:$A1000, $D311, Prov_Auto!$D$3:$D1000,"&gt;="&amp;DATE(K$1,K$2,1),Prov_Auto!$D$3:$D1000, "&lt;="&amp;EOMONTH(DATE(K$1,K$2,1),0)))</f>
        <v/>
      </c>
      <c r="L311" s="48" t="str">
        <f>IF($D311="","", (SUMIFS(Transacoes!$D$3:$D1000,Transacoes!$C$3:$C1000,$D311,Transacoes!$B$3:$B1000,"C", Transacoes!$A$3:$A1000, "&lt;"&amp;EOMONTH(DATE(L$1,L$2,1),0))-SUMIFS(Transacoes!$D$3:$D1000,Transacoes!$C$3:$C1000,$D311,Transacoes!$B$3:$B1000,"V", Transacoes!$A$3:$A1000, "&lt;"&amp;EOMONTH(DATE(L$1,L$2,1),0)))*SUMIFS(Prov_Auto!$E$3:$E1000, Prov_Auto!$A$3:$A1000, $D311, Prov_Auto!$D$3:$D1000,"&gt;="&amp;DATE(L$1,L$2,1),Prov_Auto!$D$3:$D1000, "&lt;="&amp;EOMONTH(DATE(L$1,L$2,1),0)))</f>
        <v/>
      </c>
      <c r="M311" s="48" t="str">
        <f>IF($D311="","", (SUMIFS(Transacoes!$D$3:$D1000,Transacoes!$C$3:$C1000,$D311,Transacoes!$B$3:$B1000,"C", Transacoes!$A$3:$A1000, "&lt;"&amp;EOMONTH(DATE(M$1,M$2,1),0))-SUMIFS(Transacoes!$D$3:$D1000,Transacoes!$C$3:$C1000,$D311,Transacoes!$B$3:$B1000,"V", Transacoes!$A$3:$A1000, "&lt;"&amp;EOMONTH(DATE(M$1,M$2,1),0)))*SUMIFS(Prov_Auto!$E$3:$E1000, Prov_Auto!$A$3:$A1000, $D311, Prov_Auto!$D$3:$D1000,"&gt;="&amp;DATE(M$1,M$2,1),Prov_Auto!$D$3:$D1000, "&lt;="&amp;EOMONTH(DATE(M$1,M$2,1),0)))</f>
        <v/>
      </c>
      <c r="N311" s="48" t="str">
        <f>IF($D311="","", (SUMIFS(Transacoes!$D$3:$D1000,Transacoes!$C$3:$C1000,$D311,Transacoes!$B$3:$B1000,"C", Transacoes!$A$3:$A1000, "&lt;"&amp;EOMONTH(DATE(N$1,N$2,1),0))-SUMIFS(Transacoes!$D$3:$D1000,Transacoes!$C$3:$C1000,$D311,Transacoes!$B$3:$B1000,"V", Transacoes!$A$3:$A1000, "&lt;"&amp;EOMONTH(DATE(N$1,N$2,1),0)))*SUMIFS(Prov_Auto!$E$3:$E1000, Prov_Auto!$A$3:$A1000, $D311, Prov_Auto!$D$3:$D1000,"&gt;="&amp;DATE(N$1,N$2,1),Prov_Auto!$D$3:$D1000, "&lt;="&amp;EOMONTH(DATE(N$1,N$2,1),0)))</f>
        <v/>
      </c>
      <c r="O311" s="48" t="str">
        <f>IF($D311="","", (SUMIFS(Transacoes!$D$3:$D1000,Transacoes!$C$3:$C1000,$D311,Transacoes!$B$3:$B1000,"C", Transacoes!$A$3:$A1000, "&lt;"&amp;EOMONTH(DATE(O$1,O$2,1),0))-SUMIFS(Transacoes!$D$3:$D1000,Transacoes!$C$3:$C1000,$D311,Transacoes!$B$3:$B1000,"V", Transacoes!$A$3:$A1000, "&lt;"&amp;EOMONTH(DATE(O$1,O$2,1),0)))*SUMIFS(Prov_Auto!$E$3:$E1000, Prov_Auto!$A$3:$A1000, $D311, Prov_Auto!$D$3:$D1000,"&gt;="&amp;DATE(O$1,O$2,1),Prov_Auto!$D$3:$D1000, "&lt;="&amp;EOMONTH(DATE(O$1,O$2,1),0)))</f>
        <v/>
      </c>
      <c r="P311" s="48" t="str">
        <f>IF($D311="","", (SUMIFS(Transacoes!$D$3:$D1000,Transacoes!$C$3:$C1000,$D311,Transacoes!$B$3:$B1000,"C", Transacoes!$A$3:$A1000, "&lt;"&amp;EOMONTH(DATE(P$1,P$2,1),0))-SUMIFS(Transacoes!$D$3:$D1000,Transacoes!$C$3:$C1000,$D311,Transacoes!$B$3:$B1000,"V", Transacoes!$A$3:$A1000, "&lt;"&amp;EOMONTH(DATE(P$1,P$2,1),0)))*SUMIFS(Prov_Auto!$E$3:$E1000, Prov_Auto!$A$3:$A1000, $D311, Prov_Auto!$D$3:$D1000,"&gt;="&amp;DATE(P$1,P$2,1),Prov_Auto!$D$3:$D1000, "&lt;="&amp;EOMONTH(DATE(P$1,P$2,1),0)))</f>
        <v/>
      </c>
      <c r="Q311" s="48" t="str">
        <f>IF($D311="","", (SUMIFS(Transacoes!$D$3:$D1000,Transacoes!$C$3:$C1000,$D311,Transacoes!$B$3:$B1000,"C", Transacoes!$A$3:$A1000, "&lt;"&amp;EOMONTH(DATE(Q$1,Q$2,1),0))-SUMIFS(Transacoes!$D$3:$D1000,Transacoes!$C$3:$C1000,$D311,Transacoes!$B$3:$B1000,"V", Transacoes!$A$3:$A1000, "&lt;"&amp;EOMONTH(DATE(Q$1,Q$2,1),0)))*SUMIFS(Prov_Auto!$E$3:$E1000, Prov_Auto!$A$3:$A1000, $D311, Prov_Auto!$D$3:$D1000,"&gt;="&amp;DATE(Q$1,Q$2,1),Prov_Auto!$D$3:$D1000, "&lt;="&amp;EOMONTH(DATE(Q$1,Q$2,1),0)))</f>
        <v/>
      </c>
      <c r="R311" s="47"/>
    </row>
    <row r="312">
      <c r="A312" s="47"/>
      <c r="B312" s="47"/>
      <c r="C312" s="47"/>
      <c r="D312" s="87"/>
      <c r="E312" s="48" t="str">
        <f>IF($D312="","", (SUMIFS(Transacoes!$D$3:$D1000,Transacoes!$C$3:$C1000,$D312,Transacoes!$B$3:$B1000,"C", Transacoes!$A$3:$A1000, "&lt;"&amp;EOMONTH(DATE(E$1,E$2,1),0))-SUMIFS(Transacoes!$D$3:$D1000,Transacoes!$C$3:$C1000,$D312,Transacoes!$B$3:$B1000,"V", Transacoes!$A$3:$A1000, "&lt;"&amp;EOMONTH(DATE(E$1,E$2,1),0)))*SUMIFS(Prov_Auto!$E$3:$E1000, Prov_Auto!$A$3:$A1000, $D312, Prov_Auto!$D$3:$D1000,"&gt;="&amp;DATE(E$1,E$2,1),Prov_Auto!$D$3:$D1000, "&lt;="&amp;EOMONTH(DATE(E$1,E$2,1),0)))</f>
        <v/>
      </c>
      <c r="F312" s="48" t="str">
        <f>IF($D312="","", (SUMIFS(Transacoes!$D$3:$D1000,Transacoes!$C$3:$C1000,$D312,Transacoes!$B$3:$B1000,"C", Transacoes!$A$3:$A1000, "&lt;"&amp;EOMONTH(DATE(F$1,F$2,1),0))-SUMIFS(Transacoes!$D$3:$D1000,Transacoes!$C$3:$C1000,$D312,Transacoes!$B$3:$B1000,"V", Transacoes!$A$3:$A1000, "&lt;"&amp;EOMONTH(DATE(F$1,F$2,1),0)))*SUMIFS(Prov_Auto!$E$3:$E1000, Prov_Auto!$A$3:$A1000, $D312, Prov_Auto!$D$3:$D1000,"&gt;="&amp;DATE(F$1,F$2,1),Prov_Auto!$D$3:$D1000, "&lt;="&amp;EOMONTH(DATE(F$1,F$2,1),0)))</f>
        <v/>
      </c>
      <c r="G312" s="48" t="str">
        <f>IF($D312="","", (SUMIFS(Transacoes!$D$3:$D1000,Transacoes!$C$3:$C1000,$D312,Transacoes!$B$3:$B1000,"C", Transacoes!$A$3:$A1000, "&lt;"&amp;EOMONTH(DATE(G$1,G$2,1),0))-SUMIFS(Transacoes!$D$3:$D1000,Transacoes!$C$3:$C1000,$D312,Transacoes!$B$3:$B1000,"V", Transacoes!$A$3:$A1000, "&lt;"&amp;EOMONTH(DATE(G$1,G$2,1),0)))*SUMIFS(Prov_Auto!$E$3:$E1000, Prov_Auto!$A$3:$A1000, $D312, Prov_Auto!$D$3:$D1000,"&gt;="&amp;DATE(G$1,G$2,1),Prov_Auto!$D$3:$D1000, "&lt;="&amp;EOMONTH(DATE(G$1,G$2,1),0)))</f>
        <v/>
      </c>
      <c r="H312" s="48" t="str">
        <f>IF($D312="","", (SUMIFS(Transacoes!$D$3:$D1000,Transacoes!$C$3:$C1000,$D312,Transacoes!$B$3:$B1000,"C", Transacoes!$A$3:$A1000, "&lt;"&amp;EOMONTH(DATE(H$1,H$2,1),0))-SUMIFS(Transacoes!$D$3:$D1000,Transacoes!$C$3:$C1000,$D312,Transacoes!$B$3:$B1000,"V", Transacoes!$A$3:$A1000, "&lt;"&amp;EOMONTH(DATE(H$1,H$2,1),0)))*SUMIFS(Prov_Auto!$E$3:$E1000, Prov_Auto!$A$3:$A1000, $D312, Prov_Auto!$D$3:$D1000,"&gt;="&amp;DATE(H$1,H$2,1),Prov_Auto!$D$3:$D1000, "&lt;="&amp;EOMONTH(DATE(H$1,H$2,1),0)))</f>
        <v/>
      </c>
      <c r="I312" s="48" t="str">
        <f>IF($D312="","", (SUMIFS(Transacoes!$D$3:$D1000,Transacoes!$C$3:$C1000,$D312,Transacoes!$B$3:$B1000,"C", Transacoes!$A$3:$A1000, "&lt;"&amp;EOMONTH(DATE(I$1,I$2,1),0))-SUMIFS(Transacoes!$D$3:$D1000,Transacoes!$C$3:$C1000,$D312,Transacoes!$B$3:$B1000,"V", Transacoes!$A$3:$A1000, "&lt;"&amp;EOMONTH(DATE(I$1,I$2,1),0)))*SUMIFS(Prov_Auto!$E$3:$E1000, Prov_Auto!$A$3:$A1000, $D312, Prov_Auto!$D$3:$D1000,"&gt;="&amp;DATE(I$1,I$2,1),Prov_Auto!$D$3:$D1000, "&lt;="&amp;EOMONTH(DATE(I$1,I$2,1),0)))</f>
        <v/>
      </c>
      <c r="J312" s="48" t="str">
        <f>IF($D312="","", (SUMIFS(Transacoes!$D$3:$D1000,Transacoes!$C$3:$C1000,$D312,Transacoes!$B$3:$B1000,"C", Transacoes!$A$3:$A1000, "&lt;"&amp;EOMONTH(DATE(J$1,J$2,1),0))-SUMIFS(Transacoes!$D$3:$D1000,Transacoes!$C$3:$C1000,$D312,Transacoes!$B$3:$B1000,"V", Transacoes!$A$3:$A1000, "&lt;"&amp;EOMONTH(DATE(J$1,J$2,1),0)))*SUMIFS(Prov_Auto!$E$3:$E1000, Prov_Auto!$A$3:$A1000, $D312, Prov_Auto!$D$3:$D1000,"&gt;="&amp;DATE(J$1,J$2,1),Prov_Auto!$D$3:$D1000, "&lt;="&amp;EOMONTH(DATE(J$1,J$2,1),0)))</f>
        <v/>
      </c>
      <c r="K312" s="48" t="str">
        <f>IF($D312="","", (SUMIFS(Transacoes!$D$3:$D1000,Transacoes!$C$3:$C1000,$D312,Transacoes!$B$3:$B1000,"C", Transacoes!$A$3:$A1000, "&lt;"&amp;EOMONTH(DATE(K$1,K$2,1),0))-SUMIFS(Transacoes!$D$3:$D1000,Transacoes!$C$3:$C1000,$D312,Transacoes!$B$3:$B1000,"V", Transacoes!$A$3:$A1000, "&lt;"&amp;EOMONTH(DATE(K$1,K$2,1),0)))*SUMIFS(Prov_Auto!$E$3:$E1000, Prov_Auto!$A$3:$A1000, $D312, Prov_Auto!$D$3:$D1000,"&gt;="&amp;DATE(K$1,K$2,1),Prov_Auto!$D$3:$D1000, "&lt;="&amp;EOMONTH(DATE(K$1,K$2,1),0)))</f>
        <v/>
      </c>
      <c r="L312" s="48" t="str">
        <f>IF($D312="","", (SUMIFS(Transacoes!$D$3:$D1000,Transacoes!$C$3:$C1000,$D312,Transacoes!$B$3:$B1000,"C", Transacoes!$A$3:$A1000, "&lt;"&amp;EOMONTH(DATE(L$1,L$2,1),0))-SUMIFS(Transacoes!$D$3:$D1000,Transacoes!$C$3:$C1000,$D312,Transacoes!$B$3:$B1000,"V", Transacoes!$A$3:$A1000, "&lt;"&amp;EOMONTH(DATE(L$1,L$2,1),0)))*SUMIFS(Prov_Auto!$E$3:$E1000, Prov_Auto!$A$3:$A1000, $D312, Prov_Auto!$D$3:$D1000,"&gt;="&amp;DATE(L$1,L$2,1),Prov_Auto!$D$3:$D1000, "&lt;="&amp;EOMONTH(DATE(L$1,L$2,1),0)))</f>
        <v/>
      </c>
      <c r="M312" s="48" t="str">
        <f>IF($D312="","", (SUMIFS(Transacoes!$D$3:$D1000,Transacoes!$C$3:$C1000,$D312,Transacoes!$B$3:$B1000,"C", Transacoes!$A$3:$A1000, "&lt;"&amp;EOMONTH(DATE(M$1,M$2,1),0))-SUMIFS(Transacoes!$D$3:$D1000,Transacoes!$C$3:$C1000,$D312,Transacoes!$B$3:$B1000,"V", Transacoes!$A$3:$A1000, "&lt;"&amp;EOMONTH(DATE(M$1,M$2,1),0)))*SUMIFS(Prov_Auto!$E$3:$E1000, Prov_Auto!$A$3:$A1000, $D312, Prov_Auto!$D$3:$D1000,"&gt;="&amp;DATE(M$1,M$2,1),Prov_Auto!$D$3:$D1000, "&lt;="&amp;EOMONTH(DATE(M$1,M$2,1),0)))</f>
        <v/>
      </c>
      <c r="N312" s="48" t="str">
        <f>IF($D312="","", (SUMIFS(Transacoes!$D$3:$D1000,Transacoes!$C$3:$C1000,$D312,Transacoes!$B$3:$B1000,"C", Transacoes!$A$3:$A1000, "&lt;"&amp;EOMONTH(DATE(N$1,N$2,1),0))-SUMIFS(Transacoes!$D$3:$D1000,Transacoes!$C$3:$C1000,$D312,Transacoes!$B$3:$B1000,"V", Transacoes!$A$3:$A1000, "&lt;"&amp;EOMONTH(DATE(N$1,N$2,1),0)))*SUMIFS(Prov_Auto!$E$3:$E1000, Prov_Auto!$A$3:$A1000, $D312, Prov_Auto!$D$3:$D1000,"&gt;="&amp;DATE(N$1,N$2,1),Prov_Auto!$D$3:$D1000, "&lt;="&amp;EOMONTH(DATE(N$1,N$2,1),0)))</f>
        <v/>
      </c>
      <c r="O312" s="48" t="str">
        <f>IF($D312="","", (SUMIFS(Transacoes!$D$3:$D1000,Transacoes!$C$3:$C1000,$D312,Transacoes!$B$3:$B1000,"C", Transacoes!$A$3:$A1000, "&lt;"&amp;EOMONTH(DATE(O$1,O$2,1),0))-SUMIFS(Transacoes!$D$3:$D1000,Transacoes!$C$3:$C1000,$D312,Transacoes!$B$3:$B1000,"V", Transacoes!$A$3:$A1000, "&lt;"&amp;EOMONTH(DATE(O$1,O$2,1),0)))*SUMIFS(Prov_Auto!$E$3:$E1000, Prov_Auto!$A$3:$A1000, $D312, Prov_Auto!$D$3:$D1000,"&gt;="&amp;DATE(O$1,O$2,1),Prov_Auto!$D$3:$D1000, "&lt;="&amp;EOMONTH(DATE(O$1,O$2,1),0)))</f>
        <v/>
      </c>
      <c r="P312" s="48" t="str">
        <f>IF($D312="","", (SUMIFS(Transacoes!$D$3:$D1000,Transacoes!$C$3:$C1000,$D312,Transacoes!$B$3:$B1000,"C", Transacoes!$A$3:$A1000, "&lt;"&amp;EOMONTH(DATE(P$1,P$2,1),0))-SUMIFS(Transacoes!$D$3:$D1000,Transacoes!$C$3:$C1000,$D312,Transacoes!$B$3:$B1000,"V", Transacoes!$A$3:$A1000, "&lt;"&amp;EOMONTH(DATE(P$1,P$2,1),0)))*SUMIFS(Prov_Auto!$E$3:$E1000, Prov_Auto!$A$3:$A1000, $D312, Prov_Auto!$D$3:$D1000,"&gt;="&amp;DATE(P$1,P$2,1),Prov_Auto!$D$3:$D1000, "&lt;="&amp;EOMONTH(DATE(P$1,P$2,1),0)))</f>
        <v/>
      </c>
      <c r="Q312" s="48" t="str">
        <f>IF($D312="","", (SUMIFS(Transacoes!$D$3:$D1000,Transacoes!$C$3:$C1000,$D312,Transacoes!$B$3:$B1000,"C", Transacoes!$A$3:$A1000, "&lt;"&amp;EOMONTH(DATE(Q$1,Q$2,1),0))-SUMIFS(Transacoes!$D$3:$D1000,Transacoes!$C$3:$C1000,$D312,Transacoes!$B$3:$B1000,"V", Transacoes!$A$3:$A1000, "&lt;"&amp;EOMONTH(DATE(Q$1,Q$2,1),0)))*SUMIFS(Prov_Auto!$E$3:$E1000, Prov_Auto!$A$3:$A1000, $D312, Prov_Auto!$D$3:$D1000,"&gt;="&amp;DATE(Q$1,Q$2,1),Prov_Auto!$D$3:$D1000, "&lt;="&amp;EOMONTH(DATE(Q$1,Q$2,1),0)))</f>
        <v/>
      </c>
      <c r="R312" s="47"/>
    </row>
    <row r="313">
      <c r="A313" s="47"/>
      <c r="B313" s="47"/>
      <c r="C313" s="47"/>
      <c r="D313" s="87"/>
      <c r="E313" s="48" t="str">
        <f>IF($D313="","", (SUMIFS(Transacoes!$D$3:$D1000,Transacoes!$C$3:$C1000,$D313,Transacoes!$B$3:$B1000,"C", Transacoes!$A$3:$A1000, "&lt;"&amp;EOMONTH(DATE(E$1,E$2,1),0))-SUMIFS(Transacoes!$D$3:$D1000,Transacoes!$C$3:$C1000,$D313,Transacoes!$B$3:$B1000,"V", Transacoes!$A$3:$A1000, "&lt;"&amp;EOMONTH(DATE(E$1,E$2,1),0)))*SUMIFS(Prov_Auto!$E$3:$E1000, Prov_Auto!$A$3:$A1000, $D313, Prov_Auto!$D$3:$D1000,"&gt;="&amp;DATE(E$1,E$2,1),Prov_Auto!$D$3:$D1000, "&lt;="&amp;EOMONTH(DATE(E$1,E$2,1),0)))</f>
        <v/>
      </c>
      <c r="F313" s="48" t="str">
        <f>IF($D313="","", (SUMIFS(Transacoes!$D$3:$D1000,Transacoes!$C$3:$C1000,$D313,Transacoes!$B$3:$B1000,"C", Transacoes!$A$3:$A1000, "&lt;"&amp;EOMONTH(DATE(F$1,F$2,1),0))-SUMIFS(Transacoes!$D$3:$D1000,Transacoes!$C$3:$C1000,$D313,Transacoes!$B$3:$B1000,"V", Transacoes!$A$3:$A1000, "&lt;"&amp;EOMONTH(DATE(F$1,F$2,1),0)))*SUMIFS(Prov_Auto!$E$3:$E1000, Prov_Auto!$A$3:$A1000, $D313, Prov_Auto!$D$3:$D1000,"&gt;="&amp;DATE(F$1,F$2,1),Prov_Auto!$D$3:$D1000, "&lt;="&amp;EOMONTH(DATE(F$1,F$2,1),0)))</f>
        <v/>
      </c>
      <c r="G313" s="48" t="str">
        <f>IF($D313="","", (SUMIFS(Transacoes!$D$3:$D1000,Transacoes!$C$3:$C1000,$D313,Transacoes!$B$3:$B1000,"C", Transacoes!$A$3:$A1000, "&lt;"&amp;EOMONTH(DATE(G$1,G$2,1),0))-SUMIFS(Transacoes!$D$3:$D1000,Transacoes!$C$3:$C1000,$D313,Transacoes!$B$3:$B1000,"V", Transacoes!$A$3:$A1000, "&lt;"&amp;EOMONTH(DATE(G$1,G$2,1),0)))*SUMIFS(Prov_Auto!$E$3:$E1000, Prov_Auto!$A$3:$A1000, $D313, Prov_Auto!$D$3:$D1000,"&gt;="&amp;DATE(G$1,G$2,1),Prov_Auto!$D$3:$D1000, "&lt;="&amp;EOMONTH(DATE(G$1,G$2,1),0)))</f>
        <v/>
      </c>
      <c r="H313" s="48" t="str">
        <f>IF($D313="","", (SUMIFS(Transacoes!$D$3:$D1000,Transacoes!$C$3:$C1000,$D313,Transacoes!$B$3:$B1000,"C", Transacoes!$A$3:$A1000, "&lt;"&amp;EOMONTH(DATE(H$1,H$2,1),0))-SUMIFS(Transacoes!$D$3:$D1000,Transacoes!$C$3:$C1000,$D313,Transacoes!$B$3:$B1000,"V", Transacoes!$A$3:$A1000, "&lt;"&amp;EOMONTH(DATE(H$1,H$2,1),0)))*SUMIFS(Prov_Auto!$E$3:$E1000, Prov_Auto!$A$3:$A1000, $D313, Prov_Auto!$D$3:$D1000,"&gt;="&amp;DATE(H$1,H$2,1),Prov_Auto!$D$3:$D1000, "&lt;="&amp;EOMONTH(DATE(H$1,H$2,1),0)))</f>
        <v/>
      </c>
      <c r="I313" s="48" t="str">
        <f>IF($D313="","", (SUMIFS(Transacoes!$D$3:$D1000,Transacoes!$C$3:$C1000,$D313,Transacoes!$B$3:$B1000,"C", Transacoes!$A$3:$A1000, "&lt;"&amp;EOMONTH(DATE(I$1,I$2,1),0))-SUMIFS(Transacoes!$D$3:$D1000,Transacoes!$C$3:$C1000,$D313,Transacoes!$B$3:$B1000,"V", Transacoes!$A$3:$A1000, "&lt;"&amp;EOMONTH(DATE(I$1,I$2,1),0)))*SUMIFS(Prov_Auto!$E$3:$E1000, Prov_Auto!$A$3:$A1000, $D313, Prov_Auto!$D$3:$D1000,"&gt;="&amp;DATE(I$1,I$2,1),Prov_Auto!$D$3:$D1000, "&lt;="&amp;EOMONTH(DATE(I$1,I$2,1),0)))</f>
        <v/>
      </c>
      <c r="J313" s="48" t="str">
        <f>IF($D313="","", (SUMIFS(Transacoes!$D$3:$D1000,Transacoes!$C$3:$C1000,$D313,Transacoes!$B$3:$B1000,"C", Transacoes!$A$3:$A1000, "&lt;"&amp;EOMONTH(DATE(J$1,J$2,1),0))-SUMIFS(Transacoes!$D$3:$D1000,Transacoes!$C$3:$C1000,$D313,Transacoes!$B$3:$B1000,"V", Transacoes!$A$3:$A1000, "&lt;"&amp;EOMONTH(DATE(J$1,J$2,1),0)))*SUMIFS(Prov_Auto!$E$3:$E1000, Prov_Auto!$A$3:$A1000, $D313, Prov_Auto!$D$3:$D1000,"&gt;="&amp;DATE(J$1,J$2,1),Prov_Auto!$D$3:$D1000, "&lt;="&amp;EOMONTH(DATE(J$1,J$2,1),0)))</f>
        <v/>
      </c>
      <c r="K313" s="48" t="str">
        <f>IF($D313="","", (SUMIFS(Transacoes!$D$3:$D1000,Transacoes!$C$3:$C1000,$D313,Transacoes!$B$3:$B1000,"C", Transacoes!$A$3:$A1000, "&lt;"&amp;EOMONTH(DATE(K$1,K$2,1),0))-SUMIFS(Transacoes!$D$3:$D1000,Transacoes!$C$3:$C1000,$D313,Transacoes!$B$3:$B1000,"V", Transacoes!$A$3:$A1000, "&lt;"&amp;EOMONTH(DATE(K$1,K$2,1),0)))*SUMIFS(Prov_Auto!$E$3:$E1000, Prov_Auto!$A$3:$A1000, $D313, Prov_Auto!$D$3:$D1000,"&gt;="&amp;DATE(K$1,K$2,1),Prov_Auto!$D$3:$D1000, "&lt;="&amp;EOMONTH(DATE(K$1,K$2,1),0)))</f>
        <v/>
      </c>
      <c r="L313" s="48" t="str">
        <f>IF($D313="","", (SUMIFS(Transacoes!$D$3:$D1000,Transacoes!$C$3:$C1000,$D313,Transacoes!$B$3:$B1000,"C", Transacoes!$A$3:$A1000, "&lt;"&amp;EOMONTH(DATE(L$1,L$2,1),0))-SUMIFS(Transacoes!$D$3:$D1000,Transacoes!$C$3:$C1000,$D313,Transacoes!$B$3:$B1000,"V", Transacoes!$A$3:$A1000, "&lt;"&amp;EOMONTH(DATE(L$1,L$2,1),0)))*SUMIFS(Prov_Auto!$E$3:$E1000, Prov_Auto!$A$3:$A1000, $D313, Prov_Auto!$D$3:$D1000,"&gt;="&amp;DATE(L$1,L$2,1),Prov_Auto!$D$3:$D1000, "&lt;="&amp;EOMONTH(DATE(L$1,L$2,1),0)))</f>
        <v/>
      </c>
      <c r="M313" s="48" t="str">
        <f>IF($D313="","", (SUMIFS(Transacoes!$D$3:$D1000,Transacoes!$C$3:$C1000,$D313,Transacoes!$B$3:$B1000,"C", Transacoes!$A$3:$A1000, "&lt;"&amp;EOMONTH(DATE(M$1,M$2,1),0))-SUMIFS(Transacoes!$D$3:$D1000,Transacoes!$C$3:$C1000,$D313,Transacoes!$B$3:$B1000,"V", Transacoes!$A$3:$A1000, "&lt;"&amp;EOMONTH(DATE(M$1,M$2,1),0)))*SUMIFS(Prov_Auto!$E$3:$E1000, Prov_Auto!$A$3:$A1000, $D313, Prov_Auto!$D$3:$D1000,"&gt;="&amp;DATE(M$1,M$2,1),Prov_Auto!$D$3:$D1000, "&lt;="&amp;EOMONTH(DATE(M$1,M$2,1),0)))</f>
        <v/>
      </c>
      <c r="N313" s="48" t="str">
        <f>IF($D313="","", (SUMIFS(Transacoes!$D$3:$D1000,Transacoes!$C$3:$C1000,$D313,Transacoes!$B$3:$B1000,"C", Transacoes!$A$3:$A1000, "&lt;"&amp;EOMONTH(DATE(N$1,N$2,1),0))-SUMIFS(Transacoes!$D$3:$D1000,Transacoes!$C$3:$C1000,$D313,Transacoes!$B$3:$B1000,"V", Transacoes!$A$3:$A1000, "&lt;"&amp;EOMONTH(DATE(N$1,N$2,1),0)))*SUMIFS(Prov_Auto!$E$3:$E1000, Prov_Auto!$A$3:$A1000, $D313, Prov_Auto!$D$3:$D1000,"&gt;="&amp;DATE(N$1,N$2,1),Prov_Auto!$D$3:$D1000, "&lt;="&amp;EOMONTH(DATE(N$1,N$2,1),0)))</f>
        <v/>
      </c>
      <c r="O313" s="48" t="str">
        <f>IF($D313="","", (SUMIFS(Transacoes!$D$3:$D1000,Transacoes!$C$3:$C1000,$D313,Transacoes!$B$3:$B1000,"C", Transacoes!$A$3:$A1000, "&lt;"&amp;EOMONTH(DATE(O$1,O$2,1),0))-SUMIFS(Transacoes!$D$3:$D1000,Transacoes!$C$3:$C1000,$D313,Transacoes!$B$3:$B1000,"V", Transacoes!$A$3:$A1000, "&lt;"&amp;EOMONTH(DATE(O$1,O$2,1),0)))*SUMIFS(Prov_Auto!$E$3:$E1000, Prov_Auto!$A$3:$A1000, $D313, Prov_Auto!$D$3:$D1000,"&gt;="&amp;DATE(O$1,O$2,1),Prov_Auto!$D$3:$D1000, "&lt;="&amp;EOMONTH(DATE(O$1,O$2,1),0)))</f>
        <v/>
      </c>
      <c r="P313" s="48" t="str">
        <f>IF($D313="","", (SUMIFS(Transacoes!$D$3:$D1000,Transacoes!$C$3:$C1000,$D313,Transacoes!$B$3:$B1000,"C", Transacoes!$A$3:$A1000, "&lt;"&amp;EOMONTH(DATE(P$1,P$2,1),0))-SUMIFS(Transacoes!$D$3:$D1000,Transacoes!$C$3:$C1000,$D313,Transacoes!$B$3:$B1000,"V", Transacoes!$A$3:$A1000, "&lt;"&amp;EOMONTH(DATE(P$1,P$2,1),0)))*SUMIFS(Prov_Auto!$E$3:$E1000, Prov_Auto!$A$3:$A1000, $D313, Prov_Auto!$D$3:$D1000,"&gt;="&amp;DATE(P$1,P$2,1),Prov_Auto!$D$3:$D1000, "&lt;="&amp;EOMONTH(DATE(P$1,P$2,1),0)))</f>
        <v/>
      </c>
      <c r="Q313" s="48" t="str">
        <f>IF($D313="","", (SUMIFS(Transacoes!$D$3:$D1000,Transacoes!$C$3:$C1000,$D313,Transacoes!$B$3:$B1000,"C", Transacoes!$A$3:$A1000, "&lt;"&amp;EOMONTH(DATE(Q$1,Q$2,1),0))-SUMIFS(Transacoes!$D$3:$D1000,Transacoes!$C$3:$C1000,$D313,Transacoes!$B$3:$B1000,"V", Transacoes!$A$3:$A1000, "&lt;"&amp;EOMONTH(DATE(Q$1,Q$2,1),0)))*SUMIFS(Prov_Auto!$E$3:$E1000, Prov_Auto!$A$3:$A1000, $D313, Prov_Auto!$D$3:$D1000,"&gt;="&amp;DATE(Q$1,Q$2,1),Prov_Auto!$D$3:$D1000, "&lt;="&amp;EOMONTH(DATE(Q$1,Q$2,1),0)))</f>
        <v/>
      </c>
      <c r="R313" s="47"/>
    </row>
    <row r="314">
      <c r="A314" s="47"/>
      <c r="B314" s="47"/>
      <c r="C314" s="47"/>
      <c r="D314" s="87"/>
      <c r="E314" s="48" t="str">
        <f>IF($D314="","", (SUMIFS(Transacoes!$D$3:$D1000,Transacoes!$C$3:$C1000,$D314,Transacoes!$B$3:$B1000,"C", Transacoes!$A$3:$A1000, "&lt;"&amp;EOMONTH(DATE(E$1,E$2,1),0))-SUMIFS(Transacoes!$D$3:$D1000,Transacoes!$C$3:$C1000,$D314,Transacoes!$B$3:$B1000,"V", Transacoes!$A$3:$A1000, "&lt;"&amp;EOMONTH(DATE(E$1,E$2,1),0)))*SUMIFS(Prov_Auto!$E$3:$E1000, Prov_Auto!$A$3:$A1000, $D314, Prov_Auto!$D$3:$D1000,"&gt;="&amp;DATE(E$1,E$2,1),Prov_Auto!$D$3:$D1000, "&lt;="&amp;EOMONTH(DATE(E$1,E$2,1),0)))</f>
        <v/>
      </c>
      <c r="F314" s="48" t="str">
        <f>IF($D314="","", (SUMIFS(Transacoes!$D$3:$D1000,Transacoes!$C$3:$C1000,$D314,Transacoes!$B$3:$B1000,"C", Transacoes!$A$3:$A1000, "&lt;"&amp;EOMONTH(DATE(F$1,F$2,1),0))-SUMIFS(Transacoes!$D$3:$D1000,Transacoes!$C$3:$C1000,$D314,Transacoes!$B$3:$B1000,"V", Transacoes!$A$3:$A1000, "&lt;"&amp;EOMONTH(DATE(F$1,F$2,1),0)))*SUMIFS(Prov_Auto!$E$3:$E1000, Prov_Auto!$A$3:$A1000, $D314, Prov_Auto!$D$3:$D1000,"&gt;="&amp;DATE(F$1,F$2,1),Prov_Auto!$D$3:$D1000, "&lt;="&amp;EOMONTH(DATE(F$1,F$2,1),0)))</f>
        <v/>
      </c>
      <c r="G314" s="48" t="str">
        <f>IF($D314="","", (SUMIFS(Transacoes!$D$3:$D1000,Transacoes!$C$3:$C1000,$D314,Transacoes!$B$3:$B1000,"C", Transacoes!$A$3:$A1000, "&lt;"&amp;EOMONTH(DATE(G$1,G$2,1),0))-SUMIFS(Transacoes!$D$3:$D1000,Transacoes!$C$3:$C1000,$D314,Transacoes!$B$3:$B1000,"V", Transacoes!$A$3:$A1000, "&lt;"&amp;EOMONTH(DATE(G$1,G$2,1),0)))*SUMIFS(Prov_Auto!$E$3:$E1000, Prov_Auto!$A$3:$A1000, $D314, Prov_Auto!$D$3:$D1000,"&gt;="&amp;DATE(G$1,G$2,1),Prov_Auto!$D$3:$D1000, "&lt;="&amp;EOMONTH(DATE(G$1,G$2,1),0)))</f>
        <v/>
      </c>
      <c r="H314" s="48" t="str">
        <f>IF($D314="","", (SUMIFS(Transacoes!$D$3:$D1000,Transacoes!$C$3:$C1000,$D314,Transacoes!$B$3:$B1000,"C", Transacoes!$A$3:$A1000, "&lt;"&amp;EOMONTH(DATE(H$1,H$2,1),0))-SUMIFS(Transacoes!$D$3:$D1000,Transacoes!$C$3:$C1000,$D314,Transacoes!$B$3:$B1000,"V", Transacoes!$A$3:$A1000, "&lt;"&amp;EOMONTH(DATE(H$1,H$2,1),0)))*SUMIFS(Prov_Auto!$E$3:$E1000, Prov_Auto!$A$3:$A1000, $D314, Prov_Auto!$D$3:$D1000,"&gt;="&amp;DATE(H$1,H$2,1),Prov_Auto!$D$3:$D1000, "&lt;="&amp;EOMONTH(DATE(H$1,H$2,1),0)))</f>
        <v/>
      </c>
      <c r="I314" s="48" t="str">
        <f>IF($D314="","", (SUMIFS(Transacoes!$D$3:$D1000,Transacoes!$C$3:$C1000,$D314,Transacoes!$B$3:$B1000,"C", Transacoes!$A$3:$A1000, "&lt;"&amp;EOMONTH(DATE(I$1,I$2,1),0))-SUMIFS(Transacoes!$D$3:$D1000,Transacoes!$C$3:$C1000,$D314,Transacoes!$B$3:$B1000,"V", Transacoes!$A$3:$A1000, "&lt;"&amp;EOMONTH(DATE(I$1,I$2,1),0)))*SUMIFS(Prov_Auto!$E$3:$E1000, Prov_Auto!$A$3:$A1000, $D314, Prov_Auto!$D$3:$D1000,"&gt;="&amp;DATE(I$1,I$2,1),Prov_Auto!$D$3:$D1000, "&lt;="&amp;EOMONTH(DATE(I$1,I$2,1),0)))</f>
        <v/>
      </c>
      <c r="J314" s="48" t="str">
        <f>IF($D314="","", (SUMIFS(Transacoes!$D$3:$D1000,Transacoes!$C$3:$C1000,$D314,Transacoes!$B$3:$B1000,"C", Transacoes!$A$3:$A1000, "&lt;"&amp;EOMONTH(DATE(J$1,J$2,1),0))-SUMIFS(Transacoes!$D$3:$D1000,Transacoes!$C$3:$C1000,$D314,Transacoes!$B$3:$B1000,"V", Transacoes!$A$3:$A1000, "&lt;"&amp;EOMONTH(DATE(J$1,J$2,1),0)))*SUMIFS(Prov_Auto!$E$3:$E1000, Prov_Auto!$A$3:$A1000, $D314, Prov_Auto!$D$3:$D1000,"&gt;="&amp;DATE(J$1,J$2,1),Prov_Auto!$D$3:$D1000, "&lt;="&amp;EOMONTH(DATE(J$1,J$2,1),0)))</f>
        <v/>
      </c>
      <c r="K314" s="48" t="str">
        <f>IF($D314="","", (SUMIFS(Transacoes!$D$3:$D1000,Transacoes!$C$3:$C1000,$D314,Transacoes!$B$3:$B1000,"C", Transacoes!$A$3:$A1000, "&lt;"&amp;EOMONTH(DATE(K$1,K$2,1),0))-SUMIFS(Transacoes!$D$3:$D1000,Transacoes!$C$3:$C1000,$D314,Transacoes!$B$3:$B1000,"V", Transacoes!$A$3:$A1000, "&lt;"&amp;EOMONTH(DATE(K$1,K$2,1),0)))*SUMIFS(Prov_Auto!$E$3:$E1000, Prov_Auto!$A$3:$A1000, $D314, Prov_Auto!$D$3:$D1000,"&gt;="&amp;DATE(K$1,K$2,1),Prov_Auto!$D$3:$D1000, "&lt;="&amp;EOMONTH(DATE(K$1,K$2,1),0)))</f>
        <v/>
      </c>
      <c r="L314" s="48" t="str">
        <f>IF($D314="","", (SUMIFS(Transacoes!$D$3:$D1000,Transacoes!$C$3:$C1000,$D314,Transacoes!$B$3:$B1000,"C", Transacoes!$A$3:$A1000, "&lt;"&amp;EOMONTH(DATE(L$1,L$2,1),0))-SUMIFS(Transacoes!$D$3:$D1000,Transacoes!$C$3:$C1000,$D314,Transacoes!$B$3:$B1000,"V", Transacoes!$A$3:$A1000, "&lt;"&amp;EOMONTH(DATE(L$1,L$2,1),0)))*SUMIFS(Prov_Auto!$E$3:$E1000, Prov_Auto!$A$3:$A1000, $D314, Prov_Auto!$D$3:$D1000,"&gt;="&amp;DATE(L$1,L$2,1),Prov_Auto!$D$3:$D1000, "&lt;="&amp;EOMONTH(DATE(L$1,L$2,1),0)))</f>
        <v/>
      </c>
      <c r="M314" s="48" t="str">
        <f>IF($D314="","", (SUMIFS(Transacoes!$D$3:$D1000,Transacoes!$C$3:$C1000,$D314,Transacoes!$B$3:$B1000,"C", Transacoes!$A$3:$A1000, "&lt;"&amp;EOMONTH(DATE(M$1,M$2,1),0))-SUMIFS(Transacoes!$D$3:$D1000,Transacoes!$C$3:$C1000,$D314,Transacoes!$B$3:$B1000,"V", Transacoes!$A$3:$A1000, "&lt;"&amp;EOMONTH(DATE(M$1,M$2,1),0)))*SUMIFS(Prov_Auto!$E$3:$E1000, Prov_Auto!$A$3:$A1000, $D314, Prov_Auto!$D$3:$D1000,"&gt;="&amp;DATE(M$1,M$2,1),Prov_Auto!$D$3:$D1000, "&lt;="&amp;EOMONTH(DATE(M$1,M$2,1),0)))</f>
        <v/>
      </c>
      <c r="N314" s="48" t="str">
        <f>IF($D314="","", (SUMIFS(Transacoes!$D$3:$D1000,Transacoes!$C$3:$C1000,$D314,Transacoes!$B$3:$B1000,"C", Transacoes!$A$3:$A1000, "&lt;"&amp;EOMONTH(DATE(N$1,N$2,1),0))-SUMIFS(Transacoes!$D$3:$D1000,Transacoes!$C$3:$C1000,$D314,Transacoes!$B$3:$B1000,"V", Transacoes!$A$3:$A1000, "&lt;"&amp;EOMONTH(DATE(N$1,N$2,1),0)))*SUMIFS(Prov_Auto!$E$3:$E1000, Prov_Auto!$A$3:$A1000, $D314, Prov_Auto!$D$3:$D1000,"&gt;="&amp;DATE(N$1,N$2,1),Prov_Auto!$D$3:$D1000, "&lt;="&amp;EOMONTH(DATE(N$1,N$2,1),0)))</f>
        <v/>
      </c>
      <c r="O314" s="48" t="str">
        <f>IF($D314="","", (SUMIFS(Transacoes!$D$3:$D1000,Transacoes!$C$3:$C1000,$D314,Transacoes!$B$3:$B1000,"C", Transacoes!$A$3:$A1000, "&lt;"&amp;EOMONTH(DATE(O$1,O$2,1),0))-SUMIFS(Transacoes!$D$3:$D1000,Transacoes!$C$3:$C1000,$D314,Transacoes!$B$3:$B1000,"V", Transacoes!$A$3:$A1000, "&lt;"&amp;EOMONTH(DATE(O$1,O$2,1),0)))*SUMIFS(Prov_Auto!$E$3:$E1000, Prov_Auto!$A$3:$A1000, $D314, Prov_Auto!$D$3:$D1000,"&gt;="&amp;DATE(O$1,O$2,1),Prov_Auto!$D$3:$D1000, "&lt;="&amp;EOMONTH(DATE(O$1,O$2,1),0)))</f>
        <v/>
      </c>
      <c r="P314" s="48" t="str">
        <f>IF($D314="","", (SUMIFS(Transacoes!$D$3:$D1000,Transacoes!$C$3:$C1000,$D314,Transacoes!$B$3:$B1000,"C", Transacoes!$A$3:$A1000, "&lt;"&amp;EOMONTH(DATE(P$1,P$2,1),0))-SUMIFS(Transacoes!$D$3:$D1000,Transacoes!$C$3:$C1000,$D314,Transacoes!$B$3:$B1000,"V", Transacoes!$A$3:$A1000, "&lt;"&amp;EOMONTH(DATE(P$1,P$2,1),0)))*SUMIFS(Prov_Auto!$E$3:$E1000, Prov_Auto!$A$3:$A1000, $D314, Prov_Auto!$D$3:$D1000,"&gt;="&amp;DATE(P$1,P$2,1),Prov_Auto!$D$3:$D1000, "&lt;="&amp;EOMONTH(DATE(P$1,P$2,1),0)))</f>
        <v/>
      </c>
      <c r="Q314" s="48" t="str">
        <f>IF($D314="","", (SUMIFS(Transacoes!$D$3:$D1000,Transacoes!$C$3:$C1000,$D314,Transacoes!$B$3:$B1000,"C", Transacoes!$A$3:$A1000, "&lt;"&amp;EOMONTH(DATE(Q$1,Q$2,1),0))-SUMIFS(Transacoes!$D$3:$D1000,Transacoes!$C$3:$C1000,$D314,Transacoes!$B$3:$B1000,"V", Transacoes!$A$3:$A1000, "&lt;"&amp;EOMONTH(DATE(Q$1,Q$2,1),0)))*SUMIFS(Prov_Auto!$E$3:$E1000, Prov_Auto!$A$3:$A1000, $D314, Prov_Auto!$D$3:$D1000,"&gt;="&amp;DATE(Q$1,Q$2,1),Prov_Auto!$D$3:$D1000, "&lt;="&amp;EOMONTH(DATE(Q$1,Q$2,1),0)))</f>
        <v/>
      </c>
      <c r="R314" s="47"/>
    </row>
    <row r="315">
      <c r="A315" s="47"/>
      <c r="B315" s="47"/>
      <c r="C315" s="47"/>
      <c r="D315" s="87"/>
      <c r="E315" s="48" t="str">
        <f>IF($D315="","", (SUMIFS(Transacoes!$D$3:$D1000,Transacoes!$C$3:$C1000,$D315,Transacoes!$B$3:$B1000,"C", Transacoes!$A$3:$A1000, "&lt;"&amp;EOMONTH(DATE(E$1,E$2,1),0))-SUMIFS(Transacoes!$D$3:$D1000,Transacoes!$C$3:$C1000,$D315,Transacoes!$B$3:$B1000,"V", Transacoes!$A$3:$A1000, "&lt;"&amp;EOMONTH(DATE(E$1,E$2,1),0)))*SUMIFS(Prov_Auto!$E$3:$E1000, Prov_Auto!$A$3:$A1000, $D315, Prov_Auto!$D$3:$D1000,"&gt;="&amp;DATE(E$1,E$2,1),Prov_Auto!$D$3:$D1000, "&lt;="&amp;EOMONTH(DATE(E$1,E$2,1),0)))</f>
        <v/>
      </c>
      <c r="F315" s="48" t="str">
        <f>IF($D315="","", (SUMIFS(Transacoes!$D$3:$D1000,Transacoes!$C$3:$C1000,$D315,Transacoes!$B$3:$B1000,"C", Transacoes!$A$3:$A1000, "&lt;"&amp;EOMONTH(DATE(F$1,F$2,1),0))-SUMIFS(Transacoes!$D$3:$D1000,Transacoes!$C$3:$C1000,$D315,Transacoes!$B$3:$B1000,"V", Transacoes!$A$3:$A1000, "&lt;"&amp;EOMONTH(DATE(F$1,F$2,1),0)))*SUMIFS(Prov_Auto!$E$3:$E1000, Prov_Auto!$A$3:$A1000, $D315, Prov_Auto!$D$3:$D1000,"&gt;="&amp;DATE(F$1,F$2,1),Prov_Auto!$D$3:$D1000, "&lt;="&amp;EOMONTH(DATE(F$1,F$2,1),0)))</f>
        <v/>
      </c>
      <c r="G315" s="48" t="str">
        <f>IF($D315="","", (SUMIFS(Transacoes!$D$3:$D1000,Transacoes!$C$3:$C1000,$D315,Transacoes!$B$3:$B1000,"C", Transacoes!$A$3:$A1000, "&lt;"&amp;EOMONTH(DATE(G$1,G$2,1),0))-SUMIFS(Transacoes!$D$3:$D1000,Transacoes!$C$3:$C1000,$D315,Transacoes!$B$3:$B1000,"V", Transacoes!$A$3:$A1000, "&lt;"&amp;EOMONTH(DATE(G$1,G$2,1),0)))*SUMIFS(Prov_Auto!$E$3:$E1000, Prov_Auto!$A$3:$A1000, $D315, Prov_Auto!$D$3:$D1000,"&gt;="&amp;DATE(G$1,G$2,1),Prov_Auto!$D$3:$D1000, "&lt;="&amp;EOMONTH(DATE(G$1,G$2,1),0)))</f>
        <v/>
      </c>
      <c r="H315" s="48" t="str">
        <f>IF($D315="","", (SUMIFS(Transacoes!$D$3:$D1000,Transacoes!$C$3:$C1000,$D315,Transacoes!$B$3:$B1000,"C", Transacoes!$A$3:$A1000, "&lt;"&amp;EOMONTH(DATE(H$1,H$2,1),0))-SUMIFS(Transacoes!$D$3:$D1000,Transacoes!$C$3:$C1000,$D315,Transacoes!$B$3:$B1000,"V", Transacoes!$A$3:$A1000, "&lt;"&amp;EOMONTH(DATE(H$1,H$2,1),0)))*SUMIFS(Prov_Auto!$E$3:$E1000, Prov_Auto!$A$3:$A1000, $D315, Prov_Auto!$D$3:$D1000,"&gt;="&amp;DATE(H$1,H$2,1),Prov_Auto!$D$3:$D1000, "&lt;="&amp;EOMONTH(DATE(H$1,H$2,1),0)))</f>
        <v/>
      </c>
      <c r="I315" s="48" t="str">
        <f>IF($D315="","", (SUMIFS(Transacoes!$D$3:$D1000,Transacoes!$C$3:$C1000,$D315,Transacoes!$B$3:$B1000,"C", Transacoes!$A$3:$A1000, "&lt;"&amp;EOMONTH(DATE(I$1,I$2,1),0))-SUMIFS(Transacoes!$D$3:$D1000,Transacoes!$C$3:$C1000,$D315,Transacoes!$B$3:$B1000,"V", Transacoes!$A$3:$A1000, "&lt;"&amp;EOMONTH(DATE(I$1,I$2,1),0)))*SUMIFS(Prov_Auto!$E$3:$E1000, Prov_Auto!$A$3:$A1000, $D315, Prov_Auto!$D$3:$D1000,"&gt;="&amp;DATE(I$1,I$2,1),Prov_Auto!$D$3:$D1000, "&lt;="&amp;EOMONTH(DATE(I$1,I$2,1),0)))</f>
        <v/>
      </c>
      <c r="J315" s="48" t="str">
        <f>IF($D315="","", (SUMIFS(Transacoes!$D$3:$D1000,Transacoes!$C$3:$C1000,$D315,Transacoes!$B$3:$B1000,"C", Transacoes!$A$3:$A1000, "&lt;"&amp;EOMONTH(DATE(J$1,J$2,1),0))-SUMIFS(Transacoes!$D$3:$D1000,Transacoes!$C$3:$C1000,$D315,Transacoes!$B$3:$B1000,"V", Transacoes!$A$3:$A1000, "&lt;"&amp;EOMONTH(DATE(J$1,J$2,1),0)))*SUMIFS(Prov_Auto!$E$3:$E1000, Prov_Auto!$A$3:$A1000, $D315, Prov_Auto!$D$3:$D1000,"&gt;="&amp;DATE(J$1,J$2,1),Prov_Auto!$D$3:$D1000, "&lt;="&amp;EOMONTH(DATE(J$1,J$2,1),0)))</f>
        <v/>
      </c>
      <c r="K315" s="48" t="str">
        <f>IF($D315="","", (SUMIFS(Transacoes!$D$3:$D1000,Transacoes!$C$3:$C1000,$D315,Transacoes!$B$3:$B1000,"C", Transacoes!$A$3:$A1000, "&lt;"&amp;EOMONTH(DATE(K$1,K$2,1),0))-SUMIFS(Transacoes!$D$3:$D1000,Transacoes!$C$3:$C1000,$D315,Transacoes!$B$3:$B1000,"V", Transacoes!$A$3:$A1000, "&lt;"&amp;EOMONTH(DATE(K$1,K$2,1),0)))*SUMIFS(Prov_Auto!$E$3:$E1000, Prov_Auto!$A$3:$A1000, $D315, Prov_Auto!$D$3:$D1000,"&gt;="&amp;DATE(K$1,K$2,1),Prov_Auto!$D$3:$D1000, "&lt;="&amp;EOMONTH(DATE(K$1,K$2,1),0)))</f>
        <v/>
      </c>
      <c r="L315" s="48" t="str">
        <f>IF($D315="","", (SUMIFS(Transacoes!$D$3:$D1000,Transacoes!$C$3:$C1000,$D315,Transacoes!$B$3:$B1000,"C", Transacoes!$A$3:$A1000, "&lt;"&amp;EOMONTH(DATE(L$1,L$2,1),0))-SUMIFS(Transacoes!$D$3:$D1000,Transacoes!$C$3:$C1000,$D315,Transacoes!$B$3:$B1000,"V", Transacoes!$A$3:$A1000, "&lt;"&amp;EOMONTH(DATE(L$1,L$2,1),0)))*SUMIFS(Prov_Auto!$E$3:$E1000, Prov_Auto!$A$3:$A1000, $D315, Prov_Auto!$D$3:$D1000,"&gt;="&amp;DATE(L$1,L$2,1),Prov_Auto!$D$3:$D1000, "&lt;="&amp;EOMONTH(DATE(L$1,L$2,1),0)))</f>
        <v/>
      </c>
      <c r="M315" s="48" t="str">
        <f>IF($D315="","", (SUMIFS(Transacoes!$D$3:$D1000,Transacoes!$C$3:$C1000,$D315,Transacoes!$B$3:$B1000,"C", Transacoes!$A$3:$A1000, "&lt;"&amp;EOMONTH(DATE(M$1,M$2,1),0))-SUMIFS(Transacoes!$D$3:$D1000,Transacoes!$C$3:$C1000,$D315,Transacoes!$B$3:$B1000,"V", Transacoes!$A$3:$A1000, "&lt;"&amp;EOMONTH(DATE(M$1,M$2,1),0)))*SUMIFS(Prov_Auto!$E$3:$E1000, Prov_Auto!$A$3:$A1000, $D315, Prov_Auto!$D$3:$D1000,"&gt;="&amp;DATE(M$1,M$2,1),Prov_Auto!$D$3:$D1000, "&lt;="&amp;EOMONTH(DATE(M$1,M$2,1),0)))</f>
        <v/>
      </c>
      <c r="N315" s="48" t="str">
        <f>IF($D315="","", (SUMIFS(Transacoes!$D$3:$D1000,Transacoes!$C$3:$C1000,$D315,Transacoes!$B$3:$B1000,"C", Transacoes!$A$3:$A1000, "&lt;"&amp;EOMONTH(DATE(N$1,N$2,1),0))-SUMIFS(Transacoes!$D$3:$D1000,Transacoes!$C$3:$C1000,$D315,Transacoes!$B$3:$B1000,"V", Transacoes!$A$3:$A1000, "&lt;"&amp;EOMONTH(DATE(N$1,N$2,1),0)))*SUMIFS(Prov_Auto!$E$3:$E1000, Prov_Auto!$A$3:$A1000, $D315, Prov_Auto!$D$3:$D1000,"&gt;="&amp;DATE(N$1,N$2,1),Prov_Auto!$D$3:$D1000, "&lt;="&amp;EOMONTH(DATE(N$1,N$2,1),0)))</f>
        <v/>
      </c>
      <c r="O315" s="48" t="str">
        <f>IF($D315="","", (SUMIFS(Transacoes!$D$3:$D1000,Transacoes!$C$3:$C1000,$D315,Transacoes!$B$3:$B1000,"C", Transacoes!$A$3:$A1000, "&lt;"&amp;EOMONTH(DATE(O$1,O$2,1),0))-SUMIFS(Transacoes!$D$3:$D1000,Transacoes!$C$3:$C1000,$D315,Transacoes!$B$3:$B1000,"V", Transacoes!$A$3:$A1000, "&lt;"&amp;EOMONTH(DATE(O$1,O$2,1),0)))*SUMIFS(Prov_Auto!$E$3:$E1000, Prov_Auto!$A$3:$A1000, $D315, Prov_Auto!$D$3:$D1000,"&gt;="&amp;DATE(O$1,O$2,1),Prov_Auto!$D$3:$D1000, "&lt;="&amp;EOMONTH(DATE(O$1,O$2,1),0)))</f>
        <v/>
      </c>
      <c r="P315" s="48" t="str">
        <f>IF($D315="","", (SUMIFS(Transacoes!$D$3:$D1000,Transacoes!$C$3:$C1000,$D315,Transacoes!$B$3:$B1000,"C", Transacoes!$A$3:$A1000, "&lt;"&amp;EOMONTH(DATE(P$1,P$2,1),0))-SUMIFS(Transacoes!$D$3:$D1000,Transacoes!$C$3:$C1000,$D315,Transacoes!$B$3:$B1000,"V", Transacoes!$A$3:$A1000, "&lt;"&amp;EOMONTH(DATE(P$1,P$2,1),0)))*SUMIFS(Prov_Auto!$E$3:$E1000, Prov_Auto!$A$3:$A1000, $D315, Prov_Auto!$D$3:$D1000,"&gt;="&amp;DATE(P$1,P$2,1),Prov_Auto!$D$3:$D1000, "&lt;="&amp;EOMONTH(DATE(P$1,P$2,1),0)))</f>
        <v/>
      </c>
      <c r="Q315" s="48" t="str">
        <f>IF($D315="","", (SUMIFS(Transacoes!$D$3:$D1000,Transacoes!$C$3:$C1000,$D315,Transacoes!$B$3:$B1000,"C", Transacoes!$A$3:$A1000, "&lt;"&amp;EOMONTH(DATE(Q$1,Q$2,1),0))-SUMIFS(Transacoes!$D$3:$D1000,Transacoes!$C$3:$C1000,$D315,Transacoes!$B$3:$B1000,"V", Transacoes!$A$3:$A1000, "&lt;"&amp;EOMONTH(DATE(Q$1,Q$2,1),0)))*SUMIFS(Prov_Auto!$E$3:$E1000, Prov_Auto!$A$3:$A1000, $D315, Prov_Auto!$D$3:$D1000,"&gt;="&amp;DATE(Q$1,Q$2,1),Prov_Auto!$D$3:$D1000, "&lt;="&amp;EOMONTH(DATE(Q$1,Q$2,1),0)))</f>
        <v/>
      </c>
      <c r="R315" s="47"/>
    </row>
    <row r="316">
      <c r="A316" s="47"/>
      <c r="B316" s="47"/>
      <c r="C316" s="47"/>
      <c r="D316" s="87"/>
      <c r="E316" s="48" t="str">
        <f>IF($D316="","", (SUMIFS(Transacoes!$D$3:$D1000,Transacoes!$C$3:$C1000,$D316,Transacoes!$B$3:$B1000,"C", Transacoes!$A$3:$A1000, "&lt;"&amp;EOMONTH(DATE(E$1,E$2,1),0))-SUMIFS(Transacoes!$D$3:$D1000,Transacoes!$C$3:$C1000,$D316,Transacoes!$B$3:$B1000,"V", Transacoes!$A$3:$A1000, "&lt;"&amp;EOMONTH(DATE(E$1,E$2,1),0)))*SUMIFS(Prov_Auto!$E$3:$E1000, Prov_Auto!$A$3:$A1000, $D316, Prov_Auto!$D$3:$D1000,"&gt;="&amp;DATE(E$1,E$2,1),Prov_Auto!$D$3:$D1000, "&lt;="&amp;EOMONTH(DATE(E$1,E$2,1),0)))</f>
        <v/>
      </c>
      <c r="F316" s="48" t="str">
        <f>IF($D316="","", (SUMIFS(Transacoes!$D$3:$D1000,Transacoes!$C$3:$C1000,$D316,Transacoes!$B$3:$B1000,"C", Transacoes!$A$3:$A1000, "&lt;"&amp;EOMONTH(DATE(F$1,F$2,1),0))-SUMIFS(Transacoes!$D$3:$D1000,Transacoes!$C$3:$C1000,$D316,Transacoes!$B$3:$B1000,"V", Transacoes!$A$3:$A1000, "&lt;"&amp;EOMONTH(DATE(F$1,F$2,1),0)))*SUMIFS(Prov_Auto!$E$3:$E1000, Prov_Auto!$A$3:$A1000, $D316, Prov_Auto!$D$3:$D1000,"&gt;="&amp;DATE(F$1,F$2,1),Prov_Auto!$D$3:$D1000, "&lt;="&amp;EOMONTH(DATE(F$1,F$2,1),0)))</f>
        <v/>
      </c>
      <c r="G316" s="48" t="str">
        <f>IF($D316="","", (SUMIFS(Transacoes!$D$3:$D1000,Transacoes!$C$3:$C1000,$D316,Transacoes!$B$3:$B1000,"C", Transacoes!$A$3:$A1000, "&lt;"&amp;EOMONTH(DATE(G$1,G$2,1),0))-SUMIFS(Transacoes!$D$3:$D1000,Transacoes!$C$3:$C1000,$D316,Transacoes!$B$3:$B1000,"V", Transacoes!$A$3:$A1000, "&lt;"&amp;EOMONTH(DATE(G$1,G$2,1),0)))*SUMIFS(Prov_Auto!$E$3:$E1000, Prov_Auto!$A$3:$A1000, $D316, Prov_Auto!$D$3:$D1000,"&gt;="&amp;DATE(G$1,G$2,1),Prov_Auto!$D$3:$D1000, "&lt;="&amp;EOMONTH(DATE(G$1,G$2,1),0)))</f>
        <v/>
      </c>
      <c r="H316" s="48" t="str">
        <f>IF($D316="","", (SUMIFS(Transacoes!$D$3:$D1000,Transacoes!$C$3:$C1000,$D316,Transacoes!$B$3:$B1000,"C", Transacoes!$A$3:$A1000, "&lt;"&amp;EOMONTH(DATE(H$1,H$2,1),0))-SUMIFS(Transacoes!$D$3:$D1000,Transacoes!$C$3:$C1000,$D316,Transacoes!$B$3:$B1000,"V", Transacoes!$A$3:$A1000, "&lt;"&amp;EOMONTH(DATE(H$1,H$2,1),0)))*SUMIFS(Prov_Auto!$E$3:$E1000, Prov_Auto!$A$3:$A1000, $D316, Prov_Auto!$D$3:$D1000,"&gt;="&amp;DATE(H$1,H$2,1),Prov_Auto!$D$3:$D1000, "&lt;="&amp;EOMONTH(DATE(H$1,H$2,1),0)))</f>
        <v/>
      </c>
      <c r="I316" s="48" t="str">
        <f>IF($D316="","", (SUMIFS(Transacoes!$D$3:$D1000,Transacoes!$C$3:$C1000,$D316,Transacoes!$B$3:$B1000,"C", Transacoes!$A$3:$A1000, "&lt;"&amp;EOMONTH(DATE(I$1,I$2,1),0))-SUMIFS(Transacoes!$D$3:$D1000,Transacoes!$C$3:$C1000,$D316,Transacoes!$B$3:$B1000,"V", Transacoes!$A$3:$A1000, "&lt;"&amp;EOMONTH(DATE(I$1,I$2,1),0)))*SUMIFS(Prov_Auto!$E$3:$E1000, Prov_Auto!$A$3:$A1000, $D316, Prov_Auto!$D$3:$D1000,"&gt;="&amp;DATE(I$1,I$2,1),Prov_Auto!$D$3:$D1000, "&lt;="&amp;EOMONTH(DATE(I$1,I$2,1),0)))</f>
        <v/>
      </c>
      <c r="J316" s="48" t="str">
        <f>IF($D316="","", (SUMIFS(Transacoes!$D$3:$D1000,Transacoes!$C$3:$C1000,$D316,Transacoes!$B$3:$B1000,"C", Transacoes!$A$3:$A1000, "&lt;"&amp;EOMONTH(DATE(J$1,J$2,1),0))-SUMIFS(Transacoes!$D$3:$D1000,Transacoes!$C$3:$C1000,$D316,Transacoes!$B$3:$B1000,"V", Transacoes!$A$3:$A1000, "&lt;"&amp;EOMONTH(DATE(J$1,J$2,1),0)))*SUMIFS(Prov_Auto!$E$3:$E1000, Prov_Auto!$A$3:$A1000, $D316, Prov_Auto!$D$3:$D1000,"&gt;="&amp;DATE(J$1,J$2,1),Prov_Auto!$D$3:$D1000, "&lt;="&amp;EOMONTH(DATE(J$1,J$2,1),0)))</f>
        <v/>
      </c>
      <c r="K316" s="48" t="str">
        <f>IF($D316="","", (SUMIFS(Transacoes!$D$3:$D1000,Transacoes!$C$3:$C1000,$D316,Transacoes!$B$3:$B1000,"C", Transacoes!$A$3:$A1000, "&lt;"&amp;EOMONTH(DATE(K$1,K$2,1),0))-SUMIFS(Transacoes!$D$3:$D1000,Transacoes!$C$3:$C1000,$D316,Transacoes!$B$3:$B1000,"V", Transacoes!$A$3:$A1000, "&lt;"&amp;EOMONTH(DATE(K$1,K$2,1),0)))*SUMIFS(Prov_Auto!$E$3:$E1000, Prov_Auto!$A$3:$A1000, $D316, Prov_Auto!$D$3:$D1000,"&gt;="&amp;DATE(K$1,K$2,1),Prov_Auto!$D$3:$D1000, "&lt;="&amp;EOMONTH(DATE(K$1,K$2,1),0)))</f>
        <v/>
      </c>
      <c r="L316" s="48" t="str">
        <f>IF($D316="","", (SUMIFS(Transacoes!$D$3:$D1000,Transacoes!$C$3:$C1000,$D316,Transacoes!$B$3:$B1000,"C", Transacoes!$A$3:$A1000, "&lt;"&amp;EOMONTH(DATE(L$1,L$2,1),0))-SUMIFS(Transacoes!$D$3:$D1000,Transacoes!$C$3:$C1000,$D316,Transacoes!$B$3:$B1000,"V", Transacoes!$A$3:$A1000, "&lt;"&amp;EOMONTH(DATE(L$1,L$2,1),0)))*SUMIFS(Prov_Auto!$E$3:$E1000, Prov_Auto!$A$3:$A1000, $D316, Prov_Auto!$D$3:$D1000,"&gt;="&amp;DATE(L$1,L$2,1),Prov_Auto!$D$3:$D1000, "&lt;="&amp;EOMONTH(DATE(L$1,L$2,1),0)))</f>
        <v/>
      </c>
      <c r="M316" s="48" t="str">
        <f>IF($D316="","", (SUMIFS(Transacoes!$D$3:$D1000,Transacoes!$C$3:$C1000,$D316,Transacoes!$B$3:$B1000,"C", Transacoes!$A$3:$A1000, "&lt;"&amp;EOMONTH(DATE(M$1,M$2,1),0))-SUMIFS(Transacoes!$D$3:$D1000,Transacoes!$C$3:$C1000,$D316,Transacoes!$B$3:$B1000,"V", Transacoes!$A$3:$A1000, "&lt;"&amp;EOMONTH(DATE(M$1,M$2,1),0)))*SUMIFS(Prov_Auto!$E$3:$E1000, Prov_Auto!$A$3:$A1000, $D316, Prov_Auto!$D$3:$D1000,"&gt;="&amp;DATE(M$1,M$2,1),Prov_Auto!$D$3:$D1000, "&lt;="&amp;EOMONTH(DATE(M$1,M$2,1),0)))</f>
        <v/>
      </c>
      <c r="N316" s="48" t="str">
        <f>IF($D316="","", (SUMIFS(Transacoes!$D$3:$D1000,Transacoes!$C$3:$C1000,$D316,Transacoes!$B$3:$B1000,"C", Transacoes!$A$3:$A1000, "&lt;"&amp;EOMONTH(DATE(N$1,N$2,1),0))-SUMIFS(Transacoes!$D$3:$D1000,Transacoes!$C$3:$C1000,$D316,Transacoes!$B$3:$B1000,"V", Transacoes!$A$3:$A1000, "&lt;"&amp;EOMONTH(DATE(N$1,N$2,1),0)))*SUMIFS(Prov_Auto!$E$3:$E1000, Prov_Auto!$A$3:$A1000, $D316, Prov_Auto!$D$3:$D1000,"&gt;="&amp;DATE(N$1,N$2,1),Prov_Auto!$D$3:$D1000, "&lt;="&amp;EOMONTH(DATE(N$1,N$2,1),0)))</f>
        <v/>
      </c>
      <c r="O316" s="48" t="str">
        <f>IF($D316="","", (SUMIFS(Transacoes!$D$3:$D1000,Transacoes!$C$3:$C1000,$D316,Transacoes!$B$3:$B1000,"C", Transacoes!$A$3:$A1000, "&lt;"&amp;EOMONTH(DATE(O$1,O$2,1),0))-SUMIFS(Transacoes!$D$3:$D1000,Transacoes!$C$3:$C1000,$D316,Transacoes!$B$3:$B1000,"V", Transacoes!$A$3:$A1000, "&lt;"&amp;EOMONTH(DATE(O$1,O$2,1),0)))*SUMIFS(Prov_Auto!$E$3:$E1000, Prov_Auto!$A$3:$A1000, $D316, Prov_Auto!$D$3:$D1000,"&gt;="&amp;DATE(O$1,O$2,1),Prov_Auto!$D$3:$D1000, "&lt;="&amp;EOMONTH(DATE(O$1,O$2,1),0)))</f>
        <v/>
      </c>
      <c r="P316" s="48" t="str">
        <f>IF($D316="","", (SUMIFS(Transacoes!$D$3:$D1000,Transacoes!$C$3:$C1000,$D316,Transacoes!$B$3:$B1000,"C", Transacoes!$A$3:$A1000, "&lt;"&amp;EOMONTH(DATE(P$1,P$2,1),0))-SUMIFS(Transacoes!$D$3:$D1000,Transacoes!$C$3:$C1000,$D316,Transacoes!$B$3:$B1000,"V", Transacoes!$A$3:$A1000, "&lt;"&amp;EOMONTH(DATE(P$1,P$2,1),0)))*SUMIFS(Prov_Auto!$E$3:$E1000, Prov_Auto!$A$3:$A1000, $D316, Prov_Auto!$D$3:$D1000,"&gt;="&amp;DATE(P$1,P$2,1),Prov_Auto!$D$3:$D1000, "&lt;="&amp;EOMONTH(DATE(P$1,P$2,1),0)))</f>
        <v/>
      </c>
      <c r="Q316" s="48" t="str">
        <f>IF($D316="","", (SUMIFS(Transacoes!$D$3:$D1000,Transacoes!$C$3:$C1000,$D316,Transacoes!$B$3:$B1000,"C", Transacoes!$A$3:$A1000, "&lt;"&amp;EOMONTH(DATE(Q$1,Q$2,1),0))-SUMIFS(Transacoes!$D$3:$D1000,Transacoes!$C$3:$C1000,$D316,Transacoes!$B$3:$B1000,"V", Transacoes!$A$3:$A1000, "&lt;"&amp;EOMONTH(DATE(Q$1,Q$2,1),0)))*SUMIFS(Prov_Auto!$E$3:$E1000, Prov_Auto!$A$3:$A1000, $D316, Prov_Auto!$D$3:$D1000,"&gt;="&amp;DATE(Q$1,Q$2,1),Prov_Auto!$D$3:$D1000, "&lt;="&amp;EOMONTH(DATE(Q$1,Q$2,1),0)))</f>
        <v/>
      </c>
      <c r="R316" s="47"/>
    </row>
    <row r="317">
      <c r="A317" s="47"/>
      <c r="B317" s="47"/>
      <c r="C317" s="47"/>
      <c r="D317" s="87"/>
      <c r="E317" s="48" t="str">
        <f>IF($D317="","", (SUMIFS(Transacoes!$D$3:$D1000,Transacoes!$C$3:$C1000,$D317,Transacoes!$B$3:$B1000,"C", Transacoes!$A$3:$A1000, "&lt;"&amp;EOMONTH(DATE(E$1,E$2,1),0))-SUMIFS(Transacoes!$D$3:$D1000,Transacoes!$C$3:$C1000,$D317,Transacoes!$B$3:$B1000,"V", Transacoes!$A$3:$A1000, "&lt;"&amp;EOMONTH(DATE(E$1,E$2,1),0)))*SUMIFS(Prov_Auto!$E$3:$E1000, Prov_Auto!$A$3:$A1000, $D317, Prov_Auto!$D$3:$D1000,"&gt;="&amp;DATE(E$1,E$2,1),Prov_Auto!$D$3:$D1000, "&lt;="&amp;EOMONTH(DATE(E$1,E$2,1),0)))</f>
        <v/>
      </c>
      <c r="F317" s="48" t="str">
        <f>IF($D317="","", (SUMIFS(Transacoes!$D$3:$D1000,Transacoes!$C$3:$C1000,$D317,Transacoes!$B$3:$B1000,"C", Transacoes!$A$3:$A1000, "&lt;"&amp;EOMONTH(DATE(F$1,F$2,1),0))-SUMIFS(Transacoes!$D$3:$D1000,Transacoes!$C$3:$C1000,$D317,Transacoes!$B$3:$B1000,"V", Transacoes!$A$3:$A1000, "&lt;"&amp;EOMONTH(DATE(F$1,F$2,1),0)))*SUMIFS(Prov_Auto!$E$3:$E1000, Prov_Auto!$A$3:$A1000, $D317, Prov_Auto!$D$3:$D1000,"&gt;="&amp;DATE(F$1,F$2,1),Prov_Auto!$D$3:$D1000, "&lt;="&amp;EOMONTH(DATE(F$1,F$2,1),0)))</f>
        <v/>
      </c>
      <c r="G317" s="48" t="str">
        <f>IF($D317="","", (SUMIFS(Transacoes!$D$3:$D1000,Transacoes!$C$3:$C1000,$D317,Transacoes!$B$3:$B1000,"C", Transacoes!$A$3:$A1000, "&lt;"&amp;EOMONTH(DATE(G$1,G$2,1),0))-SUMIFS(Transacoes!$D$3:$D1000,Transacoes!$C$3:$C1000,$D317,Transacoes!$B$3:$B1000,"V", Transacoes!$A$3:$A1000, "&lt;"&amp;EOMONTH(DATE(G$1,G$2,1),0)))*SUMIFS(Prov_Auto!$E$3:$E1000, Prov_Auto!$A$3:$A1000, $D317, Prov_Auto!$D$3:$D1000,"&gt;="&amp;DATE(G$1,G$2,1),Prov_Auto!$D$3:$D1000, "&lt;="&amp;EOMONTH(DATE(G$1,G$2,1),0)))</f>
        <v/>
      </c>
      <c r="H317" s="48" t="str">
        <f>IF($D317="","", (SUMIFS(Transacoes!$D$3:$D1000,Transacoes!$C$3:$C1000,$D317,Transacoes!$B$3:$B1000,"C", Transacoes!$A$3:$A1000, "&lt;"&amp;EOMONTH(DATE(H$1,H$2,1),0))-SUMIFS(Transacoes!$D$3:$D1000,Transacoes!$C$3:$C1000,$D317,Transacoes!$B$3:$B1000,"V", Transacoes!$A$3:$A1000, "&lt;"&amp;EOMONTH(DATE(H$1,H$2,1),0)))*SUMIFS(Prov_Auto!$E$3:$E1000, Prov_Auto!$A$3:$A1000, $D317, Prov_Auto!$D$3:$D1000,"&gt;="&amp;DATE(H$1,H$2,1),Prov_Auto!$D$3:$D1000, "&lt;="&amp;EOMONTH(DATE(H$1,H$2,1),0)))</f>
        <v/>
      </c>
      <c r="I317" s="48" t="str">
        <f>IF($D317="","", (SUMIFS(Transacoes!$D$3:$D1000,Transacoes!$C$3:$C1000,$D317,Transacoes!$B$3:$B1000,"C", Transacoes!$A$3:$A1000, "&lt;"&amp;EOMONTH(DATE(I$1,I$2,1),0))-SUMIFS(Transacoes!$D$3:$D1000,Transacoes!$C$3:$C1000,$D317,Transacoes!$B$3:$B1000,"V", Transacoes!$A$3:$A1000, "&lt;"&amp;EOMONTH(DATE(I$1,I$2,1),0)))*SUMIFS(Prov_Auto!$E$3:$E1000, Prov_Auto!$A$3:$A1000, $D317, Prov_Auto!$D$3:$D1000,"&gt;="&amp;DATE(I$1,I$2,1),Prov_Auto!$D$3:$D1000, "&lt;="&amp;EOMONTH(DATE(I$1,I$2,1),0)))</f>
        <v/>
      </c>
      <c r="J317" s="48" t="str">
        <f>IF($D317="","", (SUMIFS(Transacoes!$D$3:$D1000,Transacoes!$C$3:$C1000,$D317,Transacoes!$B$3:$B1000,"C", Transacoes!$A$3:$A1000, "&lt;"&amp;EOMONTH(DATE(J$1,J$2,1),0))-SUMIFS(Transacoes!$D$3:$D1000,Transacoes!$C$3:$C1000,$D317,Transacoes!$B$3:$B1000,"V", Transacoes!$A$3:$A1000, "&lt;"&amp;EOMONTH(DATE(J$1,J$2,1),0)))*SUMIFS(Prov_Auto!$E$3:$E1000, Prov_Auto!$A$3:$A1000, $D317, Prov_Auto!$D$3:$D1000,"&gt;="&amp;DATE(J$1,J$2,1),Prov_Auto!$D$3:$D1000, "&lt;="&amp;EOMONTH(DATE(J$1,J$2,1),0)))</f>
        <v/>
      </c>
      <c r="K317" s="48" t="str">
        <f>IF($D317="","", (SUMIFS(Transacoes!$D$3:$D1000,Transacoes!$C$3:$C1000,$D317,Transacoes!$B$3:$B1000,"C", Transacoes!$A$3:$A1000, "&lt;"&amp;EOMONTH(DATE(K$1,K$2,1),0))-SUMIFS(Transacoes!$D$3:$D1000,Transacoes!$C$3:$C1000,$D317,Transacoes!$B$3:$B1000,"V", Transacoes!$A$3:$A1000, "&lt;"&amp;EOMONTH(DATE(K$1,K$2,1),0)))*SUMIFS(Prov_Auto!$E$3:$E1000, Prov_Auto!$A$3:$A1000, $D317, Prov_Auto!$D$3:$D1000,"&gt;="&amp;DATE(K$1,K$2,1),Prov_Auto!$D$3:$D1000, "&lt;="&amp;EOMONTH(DATE(K$1,K$2,1),0)))</f>
        <v/>
      </c>
      <c r="L317" s="48" t="str">
        <f>IF($D317="","", (SUMIFS(Transacoes!$D$3:$D1000,Transacoes!$C$3:$C1000,$D317,Transacoes!$B$3:$B1000,"C", Transacoes!$A$3:$A1000, "&lt;"&amp;EOMONTH(DATE(L$1,L$2,1),0))-SUMIFS(Transacoes!$D$3:$D1000,Transacoes!$C$3:$C1000,$D317,Transacoes!$B$3:$B1000,"V", Transacoes!$A$3:$A1000, "&lt;"&amp;EOMONTH(DATE(L$1,L$2,1),0)))*SUMIFS(Prov_Auto!$E$3:$E1000, Prov_Auto!$A$3:$A1000, $D317, Prov_Auto!$D$3:$D1000,"&gt;="&amp;DATE(L$1,L$2,1),Prov_Auto!$D$3:$D1000, "&lt;="&amp;EOMONTH(DATE(L$1,L$2,1),0)))</f>
        <v/>
      </c>
      <c r="M317" s="48" t="str">
        <f>IF($D317="","", (SUMIFS(Transacoes!$D$3:$D1000,Transacoes!$C$3:$C1000,$D317,Transacoes!$B$3:$B1000,"C", Transacoes!$A$3:$A1000, "&lt;"&amp;EOMONTH(DATE(M$1,M$2,1),0))-SUMIFS(Transacoes!$D$3:$D1000,Transacoes!$C$3:$C1000,$D317,Transacoes!$B$3:$B1000,"V", Transacoes!$A$3:$A1000, "&lt;"&amp;EOMONTH(DATE(M$1,M$2,1),0)))*SUMIFS(Prov_Auto!$E$3:$E1000, Prov_Auto!$A$3:$A1000, $D317, Prov_Auto!$D$3:$D1000,"&gt;="&amp;DATE(M$1,M$2,1),Prov_Auto!$D$3:$D1000, "&lt;="&amp;EOMONTH(DATE(M$1,M$2,1),0)))</f>
        <v/>
      </c>
      <c r="N317" s="48" t="str">
        <f>IF($D317="","", (SUMIFS(Transacoes!$D$3:$D1000,Transacoes!$C$3:$C1000,$D317,Transacoes!$B$3:$B1000,"C", Transacoes!$A$3:$A1000, "&lt;"&amp;EOMONTH(DATE(N$1,N$2,1),0))-SUMIFS(Transacoes!$D$3:$D1000,Transacoes!$C$3:$C1000,$D317,Transacoes!$B$3:$B1000,"V", Transacoes!$A$3:$A1000, "&lt;"&amp;EOMONTH(DATE(N$1,N$2,1),0)))*SUMIFS(Prov_Auto!$E$3:$E1000, Prov_Auto!$A$3:$A1000, $D317, Prov_Auto!$D$3:$D1000,"&gt;="&amp;DATE(N$1,N$2,1),Prov_Auto!$D$3:$D1000, "&lt;="&amp;EOMONTH(DATE(N$1,N$2,1),0)))</f>
        <v/>
      </c>
      <c r="O317" s="48" t="str">
        <f>IF($D317="","", (SUMIFS(Transacoes!$D$3:$D1000,Transacoes!$C$3:$C1000,$D317,Transacoes!$B$3:$B1000,"C", Transacoes!$A$3:$A1000, "&lt;"&amp;EOMONTH(DATE(O$1,O$2,1),0))-SUMIFS(Transacoes!$D$3:$D1000,Transacoes!$C$3:$C1000,$D317,Transacoes!$B$3:$B1000,"V", Transacoes!$A$3:$A1000, "&lt;"&amp;EOMONTH(DATE(O$1,O$2,1),0)))*SUMIFS(Prov_Auto!$E$3:$E1000, Prov_Auto!$A$3:$A1000, $D317, Prov_Auto!$D$3:$D1000,"&gt;="&amp;DATE(O$1,O$2,1),Prov_Auto!$D$3:$D1000, "&lt;="&amp;EOMONTH(DATE(O$1,O$2,1),0)))</f>
        <v/>
      </c>
      <c r="P317" s="48" t="str">
        <f>IF($D317="","", (SUMIFS(Transacoes!$D$3:$D1000,Transacoes!$C$3:$C1000,$D317,Transacoes!$B$3:$B1000,"C", Transacoes!$A$3:$A1000, "&lt;"&amp;EOMONTH(DATE(P$1,P$2,1),0))-SUMIFS(Transacoes!$D$3:$D1000,Transacoes!$C$3:$C1000,$D317,Transacoes!$B$3:$B1000,"V", Transacoes!$A$3:$A1000, "&lt;"&amp;EOMONTH(DATE(P$1,P$2,1),0)))*SUMIFS(Prov_Auto!$E$3:$E1000, Prov_Auto!$A$3:$A1000, $D317, Prov_Auto!$D$3:$D1000,"&gt;="&amp;DATE(P$1,P$2,1),Prov_Auto!$D$3:$D1000, "&lt;="&amp;EOMONTH(DATE(P$1,P$2,1),0)))</f>
        <v/>
      </c>
      <c r="Q317" s="48" t="str">
        <f>IF($D317="","", (SUMIFS(Transacoes!$D$3:$D1000,Transacoes!$C$3:$C1000,$D317,Transacoes!$B$3:$B1000,"C", Transacoes!$A$3:$A1000, "&lt;"&amp;EOMONTH(DATE(Q$1,Q$2,1),0))-SUMIFS(Transacoes!$D$3:$D1000,Transacoes!$C$3:$C1000,$D317,Transacoes!$B$3:$B1000,"V", Transacoes!$A$3:$A1000, "&lt;"&amp;EOMONTH(DATE(Q$1,Q$2,1),0)))*SUMIFS(Prov_Auto!$E$3:$E1000, Prov_Auto!$A$3:$A1000, $D317, Prov_Auto!$D$3:$D1000,"&gt;="&amp;DATE(Q$1,Q$2,1),Prov_Auto!$D$3:$D1000, "&lt;="&amp;EOMONTH(DATE(Q$1,Q$2,1),0)))</f>
        <v/>
      </c>
      <c r="R317" s="47"/>
    </row>
    <row r="318">
      <c r="A318" s="47"/>
      <c r="B318" s="47"/>
      <c r="C318" s="47"/>
      <c r="D318" s="87"/>
      <c r="E318" s="48" t="str">
        <f>IF($D318="","", (SUMIFS(Transacoes!$D$3:$D1000,Transacoes!$C$3:$C1000,$D318,Transacoes!$B$3:$B1000,"C", Transacoes!$A$3:$A1000, "&lt;"&amp;EOMONTH(DATE(E$1,E$2,1),0))-SUMIFS(Transacoes!$D$3:$D1000,Transacoes!$C$3:$C1000,$D318,Transacoes!$B$3:$B1000,"V", Transacoes!$A$3:$A1000, "&lt;"&amp;EOMONTH(DATE(E$1,E$2,1),0)))*SUMIFS(Prov_Auto!$E$3:$E1000, Prov_Auto!$A$3:$A1000, $D318, Prov_Auto!$D$3:$D1000,"&gt;="&amp;DATE(E$1,E$2,1),Prov_Auto!$D$3:$D1000, "&lt;="&amp;EOMONTH(DATE(E$1,E$2,1),0)))</f>
        <v/>
      </c>
      <c r="F318" s="48" t="str">
        <f>IF($D318="","", (SUMIFS(Transacoes!$D$3:$D1000,Transacoes!$C$3:$C1000,$D318,Transacoes!$B$3:$B1000,"C", Transacoes!$A$3:$A1000, "&lt;"&amp;EOMONTH(DATE(F$1,F$2,1),0))-SUMIFS(Transacoes!$D$3:$D1000,Transacoes!$C$3:$C1000,$D318,Transacoes!$B$3:$B1000,"V", Transacoes!$A$3:$A1000, "&lt;"&amp;EOMONTH(DATE(F$1,F$2,1),0)))*SUMIFS(Prov_Auto!$E$3:$E1000, Prov_Auto!$A$3:$A1000, $D318, Prov_Auto!$D$3:$D1000,"&gt;="&amp;DATE(F$1,F$2,1),Prov_Auto!$D$3:$D1000, "&lt;="&amp;EOMONTH(DATE(F$1,F$2,1),0)))</f>
        <v/>
      </c>
      <c r="G318" s="48" t="str">
        <f>IF($D318="","", (SUMIFS(Transacoes!$D$3:$D1000,Transacoes!$C$3:$C1000,$D318,Transacoes!$B$3:$B1000,"C", Transacoes!$A$3:$A1000, "&lt;"&amp;EOMONTH(DATE(G$1,G$2,1),0))-SUMIFS(Transacoes!$D$3:$D1000,Transacoes!$C$3:$C1000,$D318,Transacoes!$B$3:$B1000,"V", Transacoes!$A$3:$A1000, "&lt;"&amp;EOMONTH(DATE(G$1,G$2,1),0)))*SUMIFS(Prov_Auto!$E$3:$E1000, Prov_Auto!$A$3:$A1000, $D318, Prov_Auto!$D$3:$D1000,"&gt;="&amp;DATE(G$1,G$2,1),Prov_Auto!$D$3:$D1000, "&lt;="&amp;EOMONTH(DATE(G$1,G$2,1),0)))</f>
        <v/>
      </c>
      <c r="H318" s="48" t="str">
        <f>IF($D318="","", (SUMIFS(Transacoes!$D$3:$D1000,Transacoes!$C$3:$C1000,$D318,Transacoes!$B$3:$B1000,"C", Transacoes!$A$3:$A1000, "&lt;"&amp;EOMONTH(DATE(H$1,H$2,1),0))-SUMIFS(Transacoes!$D$3:$D1000,Transacoes!$C$3:$C1000,$D318,Transacoes!$B$3:$B1000,"V", Transacoes!$A$3:$A1000, "&lt;"&amp;EOMONTH(DATE(H$1,H$2,1),0)))*SUMIFS(Prov_Auto!$E$3:$E1000, Prov_Auto!$A$3:$A1000, $D318, Prov_Auto!$D$3:$D1000,"&gt;="&amp;DATE(H$1,H$2,1),Prov_Auto!$D$3:$D1000, "&lt;="&amp;EOMONTH(DATE(H$1,H$2,1),0)))</f>
        <v/>
      </c>
      <c r="I318" s="48" t="str">
        <f>IF($D318="","", (SUMIFS(Transacoes!$D$3:$D1000,Transacoes!$C$3:$C1000,$D318,Transacoes!$B$3:$B1000,"C", Transacoes!$A$3:$A1000, "&lt;"&amp;EOMONTH(DATE(I$1,I$2,1),0))-SUMIFS(Transacoes!$D$3:$D1000,Transacoes!$C$3:$C1000,$D318,Transacoes!$B$3:$B1000,"V", Transacoes!$A$3:$A1000, "&lt;"&amp;EOMONTH(DATE(I$1,I$2,1),0)))*SUMIFS(Prov_Auto!$E$3:$E1000, Prov_Auto!$A$3:$A1000, $D318, Prov_Auto!$D$3:$D1000,"&gt;="&amp;DATE(I$1,I$2,1),Prov_Auto!$D$3:$D1000, "&lt;="&amp;EOMONTH(DATE(I$1,I$2,1),0)))</f>
        <v/>
      </c>
      <c r="J318" s="48" t="str">
        <f>IF($D318="","", (SUMIFS(Transacoes!$D$3:$D1000,Transacoes!$C$3:$C1000,$D318,Transacoes!$B$3:$B1000,"C", Transacoes!$A$3:$A1000, "&lt;"&amp;EOMONTH(DATE(J$1,J$2,1),0))-SUMIFS(Transacoes!$D$3:$D1000,Transacoes!$C$3:$C1000,$D318,Transacoes!$B$3:$B1000,"V", Transacoes!$A$3:$A1000, "&lt;"&amp;EOMONTH(DATE(J$1,J$2,1),0)))*SUMIFS(Prov_Auto!$E$3:$E1000, Prov_Auto!$A$3:$A1000, $D318, Prov_Auto!$D$3:$D1000,"&gt;="&amp;DATE(J$1,J$2,1),Prov_Auto!$D$3:$D1000, "&lt;="&amp;EOMONTH(DATE(J$1,J$2,1),0)))</f>
        <v/>
      </c>
      <c r="K318" s="48" t="str">
        <f>IF($D318="","", (SUMIFS(Transacoes!$D$3:$D1000,Transacoes!$C$3:$C1000,$D318,Transacoes!$B$3:$B1000,"C", Transacoes!$A$3:$A1000, "&lt;"&amp;EOMONTH(DATE(K$1,K$2,1),0))-SUMIFS(Transacoes!$D$3:$D1000,Transacoes!$C$3:$C1000,$D318,Transacoes!$B$3:$B1000,"V", Transacoes!$A$3:$A1000, "&lt;"&amp;EOMONTH(DATE(K$1,K$2,1),0)))*SUMIFS(Prov_Auto!$E$3:$E1000, Prov_Auto!$A$3:$A1000, $D318, Prov_Auto!$D$3:$D1000,"&gt;="&amp;DATE(K$1,K$2,1),Prov_Auto!$D$3:$D1000, "&lt;="&amp;EOMONTH(DATE(K$1,K$2,1),0)))</f>
        <v/>
      </c>
      <c r="L318" s="48" t="str">
        <f>IF($D318="","", (SUMIFS(Transacoes!$D$3:$D1000,Transacoes!$C$3:$C1000,$D318,Transacoes!$B$3:$B1000,"C", Transacoes!$A$3:$A1000, "&lt;"&amp;EOMONTH(DATE(L$1,L$2,1),0))-SUMIFS(Transacoes!$D$3:$D1000,Transacoes!$C$3:$C1000,$D318,Transacoes!$B$3:$B1000,"V", Transacoes!$A$3:$A1000, "&lt;"&amp;EOMONTH(DATE(L$1,L$2,1),0)))*SUMIFS(Prov_Auto!$E$3:$E1000, Prov_Auto!$A$3:$A1000, $D318, Prov_Auto!$D$3:$D1000,"&gt;="&amp;DATE(L$1,L$2,1),Prov_Auto!$D$3:$D1000, "&lt;="&amp;EOMONTH(DATE(L$1,L$2,1),0)))</f>
        <v/>
      </c>
      <c r="M318" s="48" t="str">
        <f>IF($D318="","", (SUMIFS(Transacoes!$D$3:$D1000,Transacoes!$C$3:$C1000,$D318,Transacoes!$B$3:$B1000,"C", Transacoes!$A$3:$A1000, "&lt;"&amp;EOMONTH(DATE(M$1,M$2,1),0))-SUMIFS(Transacoes!$D$3:$D1000,Transacoes!$C$3:$C1000,$D318,Transacoes!$B$3:$B1000,"V", Transacoes!$A$3:$A1000, "&lt;"&amp;EOMONTH(DATE(M$1,M$2,1),0)))*SUMIFS(Prov_Auto!$E$3:$E1000, Prov_Auto!$A$3:$A1000, $D318, Prov_Auto!$D$3:$D1000,"&gt;="&amp;DATE(M$1,M$2,1),Prov_Auto!$D$3:$D1000, "&lt;="&amp;EOMONTH(DATE(M$1,M$2,1),0)))</f>
        <v/>
      </c>
      <c r="N318" s="48" t="str">
        <f>IF($D318="","", (SUMIFS(Transacoes!$D$3:$D1000,Transacoes!$C$3:$C1000,$D318,Transacoes!$B$3:$B1000,"C", Transacoes!$A$3:$A1000, "&lt;"&amp;EOMONTH(DATE(N$1,N$2,1),0))-SUMIFS(Transacoes!$D$3:$D1000,Transacoes!$C$3:$C1000,$D318,Transacoes!$B$3:$B1000,"V", Transacoes!$A$3:$A1000, "&lt;"&amp;EOMONTH(DATE(N$1,N$2,1),0)))*SUMIFS(Prov_Auto!$E$3:$E1000, Prov_Auto!$A$3:$A1000, $D318, Prov_Auto!$D$3:$D1000,"&gt;="&amp;DATE(N$1,N$2,1),Prov_Auto!$D$3:$D1000, "&lt;="&amp;EOMONTH(DATE(N$1,N$2,1),0)))</f>
        <v/>
      </c>
      <c r="O318" s="48" t="str">
        <f>IF($D318="","", (SUMIFS(Transacoes!$D$3:$D1000,Transacoes!$C$3:$C1000,$D318,Transacoes!$B$3:$B1000,"C", Transacoes!$A$3:$A1000, "&lt;"&amp;EOMONTH(DATE(O$1,O$2,1),0))-SUMIFS(Transacoes!$D$3:$D1000,Transacoes!$C$3:$C1000,$D318,Transacoes!$B$3:$B1000,"V", Transacoes!$A$3:$A1000, "&lt;"&amp;EOMONTH(DATE(O$1,O$2,1),0)))*SUMIFS(Prov_Auto!$E$3:$E1000, Prov_Auto!$A$3:$A1000, $D318, Prov_Auto!$D$3:$D1000,"&gt;="&amp;DATE(O$1,O$2,1),Prov_Auto!$D$3:$D1000, "&lt;="&amp;EOMONTH(DATE(O$1,O$2,1),0)))</f>
        <v/>
      </c>
      <c r="P318" s="48" t="str">
        <f>IF($D318="","", (SUMIFS(Transacoes!$D$3:$D1000,Transacoes!$C$3:$C1000,$D318,Transacoes!$B$3:$B1000,"C", Transacoes!$A$3:$A1000, "&lt;"&amp;EOMONTH(DATE(P$1,P$2,1),0))-SUMIFS(Transacoes!$D$3:$D1000,Transacoes!$C$3:$C1000,$D318,Transacoes!$B$3:$B1000,"V", Transacoes!$A$3:$A1000, "&lt;"&amp;EOMONTH(DATE(P$1,P$2,1),0)))*SUMIFS(Prov_Auto!$E$3:$E1000, Prov_Auto!$A$3:$A1000, $D318, Prov_Auto!$D$3:$D1000,"&gt;="&amp;DATE(P$1,P$2,1),Prov_Auto!$D$3:$D1000, "&lt;="&amp;EOMONTH(DATE(P$1,P$2,1),0)))</f>
        <v/>
      </c>
      <c r="Q318" s="48" t="str">
        <f>IF($D318="","", (SUMIFS(Transacoes!$D$3:$D1000,Transacoes!$C$3:$C1000,$D318,Transacoes!$B$3:$B1000,"C", Transacoes!$A$3:$A1000, "&lt;"&amp;EOMONTH(DATE(Q$1,Q$2,1),0))-SUMIFS(Transacoes!$D$3:$D1000,Transacoes!$C$3:$C1000,$D318,Transacoes!$B$3:$B1000,"V", Transacoes!$A$3:$A1000, "&lt;"&amp;EOMONTH(DATE(Q$1,Q$2,1),0)))*SUMIFS(Prov_Auto!$E$3:$E1000, Prov_Auto!$A$3:$A1000, $D318, Prov_Auto!$D$3:$D1000,"&gt;="&amp;DATE(Q$1,Q$2,1),Prov_Auto!$D$3:$D1000, "&lt;="&amp;EOMONTH(DATE(Q$1,Q$2,1),0)))</f>
        <v/>
      </c>
      <c r="R318" s="47"/>
    </row>
    <row r="319">
      <c r="A319" s="47"/>
      <c r="B319" s="47"/>
      <c r="C319" s="47"/>
      <c r="D319" s="87"/>
      <c r="E319" s="48" t="str">
        <f>IF($D319="","", (SUMIFS(Transacoes!$D$3:$D1000,Transacoes!$C$3:$C1000,$D319,Transacoes!$B$3:$B1000,"C", Transacoes!$A$3:$A1000, "&lt;"&amp;EOMONTH(DATE(E$1,E$2,1),0))-SUMIFS(Transacoes!$D$3:$D1000,Transacoes!$C$3:$C1000,$D319,Transacoes!$B$3:$B1000,"V", Transacoes!$A$3:$A1000, "&lt;"&amp;EOMONTH(DATE(E$1,E$2,1),0)))*SUMIFS(Prov_Auto!$E$3:$E1000, Prov_Auto!$A$3:$A1000, $D319, Prov_Auto!$D$3:$D1000,"&gt;="&amp;DATE(E$1,E$2,1),Prov_Auto!$D$3:$D1000, "&lt;="&amp;EOMONTH(DATE(E$1,E$2,1),0)))</f>
        <v/>
      </c>
      <c r="F319" s="48" t="str">
        <f>IF($D319="","", (SUMIFS(Transacoes!$D$3:$D1000,Transacoes!$C$3:$C1000,$D319,Transacoes!$B$3:$B1000,"C", Transacoes!$A$3:$A1000, "&lt;"&amp;EOMONTH(DATE(F$1,F$2,1),0))-SUMIFS(Transacoes!$D$3:$D1000,Transacoes!$C$3:$C1000,$D319,Transacoes!$B$3:$B1000,"V", Transacoes!$A$3:$A1000, "&lt;"&amp;EOMONTH(DATE(F$1,F$2,1),0)))*SUMIFS(Prov_Auto!$E$3:$E1000, Prov_Auto!$A$3:$A1000, $D319, Prov_Auto!$D$3:$D1000,"&gt;="&amp;DATE(F$1,F$2,1),Prov_Auto!$D$3:$D1000, "&lt;="&amp;EOMONTH(DATE(F$1,F$2,1),0)))</f>
        <v/>
      </c>
      <c r="G319" s="48" t="str">
        <f>IF($D319="","", (SUMIFS(Transacoes!$D$3:$D1000,Transacoes!$C$3:$C1000,$D319,Transacoes!$B$3:$B1000,"C", Transacoes!$A$3:$A1000, "&lt;"&amp;EOMONTH(DATE(G$1,G$2,1),0))-SUMIFS(Transacoes!$D$3:$D1000,Transacoes!$C$3:$C1000,$D319,Transacoes!$B$3:$B1000,"V", Transacoes!$A$3:$A1000, "&lt;"&amp;EOMONTH(DATE(G$1,G$2,1),0)))*SUMIFS(Prov_Auto!$E$3:$E1000, Prov_Auto!$A$3:$A1000, $D319, Prov_Auto!$D$3:$D1000,"&gt;="&amp;DATE(G$1,G$2,1),Prov_Auto!$D$3:$D1000, "&lt;="&amp;EOMONTH(DATE(G$1,G$2,1),0)))</f>
        <v/>
      </c>
      <c r="H319" s="48" t="str">
        <f>IF($D319="","", (SUMIFS(Transacoes!$D$3:$D1000,Transacoes!$C$3:$C1000,$D319,Transacoes!$B$3:$B1000,"C", Transacoes!$A$3:$A1000, "&lt;"&amp;EOMONTH(DATE(H$1,H$2,1),0))-SUMIFS(Transacoes!$D$3:$D1000,Transacoes!$C$3:$C1000,$D319,Transacoes!$B$3:$B1000,"V", Transacoes!$A$3:$A1000, "&lt;"&amp;EOMONTH(DATE(H$1,H$2,1),0)))*SUMIFS(Prov_Auto!$E$3:$E1000, Prov_Auto!$A$3:$A1000, $D319, Prov_Auto!$D$3:$D1000,"&gt;="&amp;DATE(H$1,H$2,1),Prov_Auto!$D$3:$D1000, "&lt;="&amp;EOMONTH(DATE(H$1,H$2,1),0)))</f>
        <v/>
      </c>
      <c r="I319" s="48" t="str">
        <f>IF($D319="","", (SUMIFS(Transacoes!$D$3:$D1000,Transacoes!$C$3:$C1000,$D319,Transacoes!$B$3:$B1000,"C", Transacoes!$A$3:$A1000, "&lt;"&amp;EOMONTH(DATE(I$1,I$2,1),0))-SUMIFS(Transacoes!$D$3:$D1000,Transacoes!$C$3:$C1000,$D319,Transacoes!$B$3:$B1000,"V", Transacoes!$A$3:$A1000, "&lt;"&amp;EOMONTH(DATE(I$1,I$2,1),0)))*SUMIFS(Prov_Auto!$E$3:$E1000, Prov_Auto!$A$3:$A1000, $D319, Prov_Auto!$D$3:$D1000,"&gt;="&amp;DATE(I$1,I$2,1),Prov_Auto!$D$3:$D1000, "&lt;="&amp;EOMONTH(DATE(I$1,I$2,1),0)))</f>
        <v/>
      </c>
      <c r="J319" s="48" t="str">
        <f>IF($D319="","", (SUMIFS(Transacoes!$D$3:$D1000,Transacoes!$C$3:$C1000,$D319,Transacoes!$B$3:$B1000,"C", Transacoes!$A$3:$A1000, "&lt;"&amp;EOMONTH(DATE(J$1,J$2,1),0))-SUMIFS(Transacoes!$D$3:$D1000,Transacoes!$C$3:$C1000,$D319,Transacoes!$B$3:$B1000,"V", Transacoes!$A$3:$A1000, "&lt;"&amp;EOMONTH(DATE(J$1,J$2,1),0)))*SUMIFS(Prov_Auto!$E$3:$E1000, Prov_Auto!$A$3:$A1000, $D319, Prov_Auto!$D$3:$D1000,"&gt;="&amp;DATE(J$1,J$2,1),Prov_Auto!$D$3:$D1000, "&lt;="&amp;EOMONTH(DATE(J$1,J$2,1),0)))</f>
        <v/>
      </c>
      <c r="K319" s="48" t="str">
        <f>IF($D319="","", (SUMIFS(Transacoes!$D$3:$D1000,Transacoes!$C$3:$C1000,$D319,Transacoes!$B$3:$B1000,"C", Transacoes!$A$3:$A1000, "&lt;"&amp;EOMONTH(DATE(K$1,K$2,1),0))-SUMIFS(Transacoes!$D$3:$D1000,Transacoes!$C$3:$C1000,$D319,Transacoes!$B$3:$B1000,"V", Transacoes!$A$3:$A1000, "&lt;"&amp;EOMONTH(DATE(K$1,K$2,1),0)))*SUMIFS(Prov_Auto!$E$3:$E1000, Prov_Auto!$A$3:$A1000, $D319, Prov_Auto!$D$3:$D1000,"&gt;="&amp;DATE(K$1,K$2,1),Prov_Auto!$D$3:$D1000, "&lt;="&amp;EOMONTH(DATE(K$1,K$2,1),0)))</f>
        <v/>
      </c>
      <c r="L319" s="48" t="str">
        <f>IF($D319="","", (SUMIFS(Transacoes!$D$3:$D1000,Transacoes!$C$3:$C1000,$D319,Transacoes!$B$3:$B1000,"C", Transacoes!$A$3:$A1000, "&lt;"&amp;EOMONTH(DATE(L$1,L$2,1),0))-SUMIFS(Transacoes!$D$3:$D1000,Transacoes!$C$3:$C1000,$D319,Transacoes!$B$3:$B1000,"V", Transacoes!$A$3:$A1000, "&lt;"&amp;EOMONTH(DATE(L$1,L$2,1),0)))*SUMIFS(Prov_Auto!$E$3:$E1000, Prov_Auto!$A$3:$A1000, $D319, Prov_Auto!$D$3:$D1000,"&gt;="&amp;DATE(L$1,L$2,1),Prov_Auto!$D$3:$D1000, "&lt;="&amp;EOMONTH(DATE(L$1,L$2,1),0)))</f>
        <v/>
      </c>
      <c r="M319" s="48" t="str">
        <f>IF($D319="","", (SUMIFS(Transacoes!$D$3:$D1000,Transacoes!$C$3:$C1000,$D319,Transacoes!$B$3:$B1000,"C", Transacoes!$A$3:$A1000, "&lt;"&amp;EOMONTH(DATE(M$1,M$2,1),0))-SUMIFS(Transacoes!$D$3:$D1000,Transacoes!$C$3:$C1000,$D319,Transacoes!$B$3:$B1000,"V", Transacoes!$A$3:$A1000, "&lt;"&amp;EOMONTH(DATE(M$1,M$2,1),0)))*SUMIFS(Prov_Auto!$E$3:$E1000, Prov_Auto!$A$3:$A1000, $D319, Prov_Auto!$D$3:$D1000,"&gt;="&amp;DATE(M$1,M$2,1),Prov_Auto!$D$3:$D1000, "&lt;="&amp;EOMONTH(DATE(M$1,M$2,1),0)))</f>
        <v/>
      </c>
      <c r="N319" s="48" t="str">
        <f>IF($D319="","", (SUMIFS(Transacoes!$D$3:$D1000,Transacoes!$C$3:$C1000,$D319,Transacoes!$B$3:$B1000,"C", Transacoes!$A$3:$A1000, "&lt;"&amp;EOMONTH(DATE(N$1,N$2,1),0))-SUMIFS(Transacoes!$D$3:$D1000,Transacoes!$C$3:$C1000,$D319,Transacoes!$B$3:$B1000,"V", Transacoes!$A$3:$A1000, "&lt;"&amp;EOMONTH(DATE(N$1,N$2,1),0)))*SUMIFS(Prov_Auto!$E$3:$E1000, Prov_Auto!$A$3:$A1000, $D319, Prov_Auto!$D$3:$D1000,"&gt;="&amp;DATE(N$1,N$2,1),Prov_Auto!$D$3:$D1000, "&lt;="&amp;EOMONTH(DATE(N$1,N$2,1),0)))</f>
        <v/>
      </c>
      <c r="O319" s="48" t="str">
        <f>IF($D319="","", (SUMIFS(Transacoes!$D$3:$D1000,Transacoes!$C$3:$C1000,$D319,Transacoes!$B$3:$B1000,"C", Transacoes!$A$3:$A1000, "&lt;"&amp;EOMONTH(DATE(O$1,O$2,1),0))-SUMIFS(Transacoes!$D$3:$D1000,Transacoes!$C$3:$C1000,$D319,Transacoes!$B$3:$B1000,"V", Transacoes!$A$3:$A1000, "&lt;"&amp;EOMONTH(DATE(O$1,O$2,1),0)))*SUMIFS(Prov_Auto!$E$3:$E1000, Prov_Auto!$A$3:$A1000, $D319, Prov_Auto!$D$3:$D1000,"&gt;="&amp;DATE(O$1,O$2,1),Prov_Auto!$D$3:$D1000, "&lt;="&amp;EOMONTH(DATE(O$1,O$2,1),0)))</f>
        <v/>
      </c>
      <c r="P319" s="48" t="str">
        <f>IF($D319="","", (SUMIFS(Transacoes!$D$3:$D1000,Transacoes!$C$3:$C1000,$D319,Transacoes!$B$3:$B1000,"C", Transacoes!$A$3:$A1000, "&lt;"&amp;EOMONTH(DATE(P$1,P$2,1),0))-SUMIFS(Transacoes!$D$3:$D1000,Transacoes!$C$3:$C1000,$D319,Transacoes!$B$3:$B1000,"V", Transacoes!$A$3:$A1000, "&lt;"&amp;EOMONTH(DATE(P$1,P$2,1),0)))*SUMIFS(Prov_Auto!$E$3:$E1000, Prov_Auto!$A$3:$A1000, $D319, Prov_Auto!$D$3:$D1000,"&gt;="&amp;DATE(P$1,P$2,1),Prov_Auto!$D$3:$D1000, "&lt;="&amp;EOMONTH(DATE(P$1,P$2,1),0)))</f>
        <v/>
      </c>
      <c r="Q319" s="48" t="str">
        <f>IF($D319="","", (SUMIFS(Transacoes!$D$3:$D1000,Transacoes!$C$3:$C1000,$D319,Transacoes!$B$3:$B1000,"C", Transacoes!$A$3:$A1000, "&lt;"&amp;EOMONTH(DATE(Q$1,Q$2,1),0))-SUMIFS(Transacoes!$D$3:$D1000,Transacoes!$C$3:$C1000,$D319,Transacoes!$B$3:$B1000,"V", Transacoes!$A$3:$A1000, "&lt;"&amp;EOMONTH(DATE(Q$1,Q$2,1),0)))*SUMIFS(Prov_Auto!$E$3:$E1000, Prov_Auto!$A$3:$A1000, $D319, Prov_Auto!$D$3:$D1000,"&gt;="&amp;DATE(Q$1,Q$2,1),Prov_Auto!$D$3:$D1000, "&lt;="&amp;EOMONTH(DATE(Q$1,Q$2,1),0)))</f>
        <v/>
      </c>
      <c r="R319" s="47"/>
    </row>
    <row r="320">
      <c r="A320" s="47"/>
      <c r="B320" s="47"/>
      <c r="C320" s="47"/>
      <c r="D320" s="87"/>
      <c r="E320" s="48" t="str">
        <f>IF($D320="","", (SUMIFS(Transacoes!$D$3:$D1000,Transacoes!$C$3:$C1000,$D320,Transacoes!$B$3:$B1000,"C", Transacoes!$A$3:$A1000, "&lt;"&amp;EOMONTH(DATE(E$1,E$2,1),0))-SUMIFS(Transacoes!$D$3:$D1000,Transacoes!$C$3:$C1000,$D320,Transacoes!$B$3:$B1000,"V", Transacoes!$A$3:$A1000, "&lt;"&amp;EOMONTH(DATE(E$1,E$2,1),0)))*SUMIFS(Prov_Auto!$E$3:$E1000, Prov_Auto!$A$3:$A1000, $D320, Prov_Auto!$D$3:$D1000,"&gt;="&amp;DATE(E$1,E$2,1),Prov_Auto!$D$3:$D1000, "&lt;="&amp;EOMONTH(DATE(E$1,E$2,1),0)))</f>
        <v/>
      </c>
      <c r="F320" s="48" t="str">
        <f>IF($D320="","", (SUMIFS(Transacoes!$D$3:$D1000,Transacoes!$C$3:$C1000,$D320,Transacoes!$B$3:$B1000,"C", Transacoes!$A$3:$A1000, "&lt;"&amp;EOMONTH(DATE(F$1,F$2,1),0))-SUMIFS(Transacoes!$D$3:$D1000,Transacoes!$C$3:$C1000,$D320,Transacoes!$B$3:$B1000,"V", Transacoes!$A$3:$A1000, "&lt;"&amp;EOMONTH(DATE(F$1,F$2,1),0)))*SUMIFS(Prov_Auto!$E$3:$E1000, Prov_Auto!$A$3:$A1000, $D320, Prov_Auto!$D$3:$D1000,"&gt;="&amp;DATE(F$1,F$2,1),Prov_Auto!$D$3:$D1000, "&lt;="&amp;EOMONTH(DATE(F$1,F$2,1),0)))</f>
        <v/>
      </c>
      <c r="G320" s="48" t="str">
        <f>IF($D320="","", (SUMIFS(Transacoes!$D$3:$D1000,Transacoes!$C$3:$C1000,$D320,Transacoes!$B$3:$B1000,"C", Transacoes!$A$3:$A1000, "&lt;"&amp;EOMONTH(DATE(G$1,G$2,1),0))-SUMIFS(Transacoes!$D$3:$D1000,Transacoes!$C$3:$C1000,$D320,Transacoes!$B$3:$B1000,"V", Transacoes!$A$3:$A1000, "&lt;"&amp;EOMONTH(DATE(G$1,G$2,1),0)))*SUMIFS(Prov_Auto!$E$3:$E1000, Prov_Auto!$A$3:$A1000, $D320, Prov_Auto!$D$3:$D1000,"&gt;="&amp;DATE(G$1,G$2,1),Prov_Auto!$D$3:$D1000, "&lt;="&amp;EOMONTH(DATE(G$1,G$2,1),0)))</f>
        <v/>
      </c>
      <c r="H320" s="48" t="str">
        <f>IF($D320="","", (SUMIFS(Transacoes!$D$3:$D1000,Transacoes!$C$3:$C1000,$D320,Transacoes!$B$3:$B1000,"C", Transacoes!$A$3:$A1000, "&lt;"&amp;EOMONTH(DATE(H$1,H$2,1),0))-SUMIFS(Transacoes!$D$3:$D1000,Transacoes!$C$3:$C1000,$D320,Transacoes!$B$3:$B1000,"V", Transacoes!$A$3:$A1000, "&lt;"&amp;EOMONTH(DATE(H$1,H$2,1),0)))*SUMIFS(Prov_Auto!$E$3:$E1000, Prov_Auto!$A$3:$A1000, $D320, Prov_Auto!$D$3:$D1000,"&gt;="&amp;DATE(H$1,H$2,1),Prov_Auto!$D$3:$D1000, "&lt;="&amp;EOMONTH(DATE(H$1,H$2,1),0)))</f>
        <v/>
      </c>
      <c r="I320" s="48" t="str">
        <f>IF($D320="","", (SUMIFS(Transacoes!$D$3:$D1000,Transacoes!$C$3:$C1000,$D320,Transacoes!$B$3:$B1000,"C", Transacoes!$A$3:$A1000, "&lt;"&amp;EOMONTH(DATE(I$1,I$2,1),0))-SUMIFS(Transacoes!$D$3:$D1000,Transacoes!$C$3:$C1000,$D320,Transacoes!$B$3:$B1000,"V", Transacoes!$A$3:$A1000, "&lt;"&amp;EOMONTH(DATE(I$1,I$2,1),0)))*SUMIFS(Prov_Auto!$E$3:$E1000, Prov_Auto!$A$3:$A1000, $D320, Prov_Auto!$D$3:$D1000,"&gt;="&amp;DATE(I$1,I$2,1),Prov_Auto!$D$3:$D1000, "&lt;="&amp;EOMONTH(DATE(I$1,I$2,1),0)))</f>
        <v/>
      </c>
      <c r="J320" s="48" t="str">
        <f>IF($D320="","", (SUMIFS(Transacoes!$D$3:$D1000,Transacoes!$C$3:$C1000,$D320,Transacoes!$B$3:$B1000,"C", Transacoes!$A$3:$A1000, "&lt;"&amp;EOMONTH(DATE(J$1,J$2,1),0))-SUMIFS(Transacoes!$D$3:$D1000,Transacoes!$C$3:$C1000,$D320,Transacoes!$B$3:$B1000,"V", Transacoes!$A$3:$A1000, "&lt;"&amp;EOMONTH(DATE(J$1,J$2,1),0)))*SUMIFS(Prov_Auto!$E$3:$E1000, Prov_Auto!$A$3:$A1000, $D320, Prov_Auto!$D$3:$D1000,"&gt;="&amp;DATE(J$1,J$2,1),Prov_Auto!$D$3:$D1000, "&lt;="&amp;EOMONTH(DATE(J$1,J$2,1),0)))</f>
        <v/>
      </c>
      <c r="K320" s="48" t="str">
        <f>IF($D320="","", (SUMIFS(Transacoes!$D$3:$D1000,Transacoes!$C$3:$C1000,$D320,Transacoes!$B$3:$B1000,"C", Transacoes!$A$3:$A1000, "&lt;"&amp;EOMONTH(DATE(K$1,K$2,1),0))-SUMIFS(Transacoes!$D$3:$D1000,Transacoes!$C$3:$C1000,$D320,Transacoes!$B$3:$B1000,"V", Transacoes!$A$3:$A1000, "&lt;"&amp;EOMONTH(DATE(K$1,K$2,1),0)))*SUMIFS(Prov_Auto!$E$3:$E1000, Prov_Auto!$A$3:$A1000, $D320, Prov_Auto!$D$3:$D1000,"&gt;="&amp;DATE(K$1,K$2,1),Prov_Auto!$D$3:$D1000, "&lt;="&amp;EOMONTH(DATE(K$1,K$2,1),0)))</f>
        <v/>
      </c>
      <c r="L320" s="48" t="str">
        <f>IF($D320="","", (SUMIFS(Transacoes!$D$3:$D1000,Transacoes!$C$3:$C1000,$D320,Transacoes!$B$3:$B1000,"C", Transacoes!$A$3:$A1000, "&lt;"&amp;EOMONTH(DATE(L$1,L$2,1),0))-SUMIFS(Transacoes!$D$3:$D1000,Transacoes!$C$3:$C1000,$D320,Transacoes!$B$3:$B1000,"V", Transacoes!$A$3:$A1000, "&lt;"&amp;EOMONTH(DATE(L$1,L$2,1),0)))*SUMIFS(Prov_Auto!$E$3:$E1000, Prov_Auto!$A$3:$A1000, $D320, Prov_Auto!$D$3:$D1000,"&gt;="&amp;DATE(L$1,L$2,1),Prov_Auto!$D$3:$D1000, "&lt;="&amp;EOMONTH(DATE(L$1,L$2,1),0)))</f>
        <v/>
      </c>
      <c r="M320" s="48" t="str">
        <f>IF($D320="","", (SUMIFS(Transacoes!$D$3:$D1000,Transacoes!$C$3:$C1000,$D320,Transacoes!$B$3:$B1000,"C", Transacoes!$A$3:$A1000, "&lt;"&amp;EOMONTH(DATE(M$1,M$2,1),0))-SUMIFS(Transacoes!$D$3:$D1000,Transacoes!$C$3:$C1000,$D320,Transacoes!$B$3:$B1000,"V", Transacoes!$A$3:$A1000, "&lt;"&amp;EOMONTH(DATE(M$1,M$2,1),0)))*SUMIFS(Prov_Auto!$E$3:$E1000, Prov_Auto!$A$3:$A1000, $D320, Prov_Auto!$D$3:$D1000,"&gt;="&amp;DATE(M$1,M$2,1),Prov_Auto!$D$3:$D1000, "&lt;="&amp;EOMONTH(DATE(M$1,M$2,1),0)))</f>
        <v/>
      </c>
      <c r="N320" s="48" t="str">
        <f>IF($D320="","", (SUMIFS(Transacoes!$D$3:$D1000,Transacoes!$C$3:$C1000,$D320,Transacoes!$B$3:$B1000,"C", Transacoes!$A$3:$A1000, "&lt;"&amp;EOMONTH(DATE(N$1,N$2,1),0))-SUMIFS(Transacoes!$D$3:$D1000,Transacoes!$C$3:$C1000,$D320,Transacoes!$B$3:$B1000,"V", Transacoes!$A$3:$A1000, "&lt;"&amp;EOMONTH(DATE(N$1,N$2,1),0)))*SUMIFS(Prov_Auto!$E$3:$E1000, Prov_Auto!$A$3:$A1000, $D320, Prov_Auto!$D$3:$D1000,"&gt;="&amp;DATE(N$1,N$2,1),Prov_Auto!$D$3:$D1000, "&lt;="&amp;EOMONTH(DATE(N$1,N$2,1),0)))</f>
        <v/>
      </c>
      <c r="O320" s="48" t="str">
        <f>IF($D320="","", (SUMIFS(Transacoes!$D$3:$D1000,Transacoes!$C$3:$C1000,$D320,Transacoes!$B$3:$B1000,"C", Transacoes!$A$3:$A1000, "&lt;"&amp;EOMONTH(DATE(O$1,O$2,1),0))-SUMIFS(Transacoes!$D$3:$D1000,Transacoes!$C$3:$C1000,$D320,Transacoes!$B$3:$B1000,"V", Transacoes!$A$3:$A1000, "&lt;"&amp;EOMONTH(DATE(O$1,O$2,1),0)))*SUMIFS(Prov_Auto!$E$3:$E1000, Prov_Auto!$A$3:$A1000, $D320, Prov_Auto!$D$3:$D1000,"&gt;="&amp;DATE(O$1,O$2,1),Prov_Auto!$D$3:$D1000, "&lt;="&amp;EOMONTH(DATE(O$1,O$2,1),0)))</f>
        <v/>
      </c>
      <c r="P320" s="48" t="str">
        <f>IF($D320="","", (SUMIFS(Transacoes!$D$3:$D1000,Transacoes!$C$3:$C1000,$D320,Transacoes!$B$3:$B1000,"C", Transacoes!$A$3:$A1000, "&lt;"&amp;EOMONTH(DATE(P$1,P$2,1),0))-SUMIFS(Transacoes!$D$3:$D1000,Transacoes!$C$3:$C1000,$D320,Transacoes!$B$3:$B1000,"V", Transacoes!$A$3:$A1000, "&lt;"&amp;EOMONTH(DATE(P$1,P$2,1),0)))*SUMIFS(Prov_Auto!$E$3:$E1000, Prov_Auto!$A$3:$A1000, $D320, Prov_Auto!$D$3:$D1000,"&gt;="&amp;DATE(P$1,P$2,1),Prov_Auto!$D$3:$D1000, "&lt;="&amp;EOMONTH(DATE(P$1,P$2,1),0)))</f>
        <v/>
      </c>
      <c r="Q320" s="48" t="str">
        <f>IF($D320="","", (SUMIFS(Transacoes!$D$3:$D1000,Transacoes!$C$3:$C1000,$D320,Transacoes!$B$3:$B1000,"C", Transacoes!$A$3:$A1000, "&lt;"&amp;EOMONTH(DATE(Q$1,Q$2,1),0))-SUMIFS(Transacoes!$D$3:$D1000,Transacoes!$C$3:$C1000,$D320,Transacoes!$B$3:$B1000,"V", Transacoes!$A$3:$A1000, "&lt;"&amp;EOMONTH(DATE(Q$1,Q$2,1),0)))*SUMIFS(Prov_Auto!$E$3:$E1000, Prov_Auto!$A$3:$A1000, $D320, Prov_Auto!$D$3:$D1000,"&gt;="&amp;DATE(Q$1,Q$2,1),Prov_Auto!$D$3:$D1000, "&lt;="&amp;EOMONTH(DATE(Q$1,Q$2,1),0)))</f>
        <v/>
      </c>
      <c r="R320" s="47"/>
    </row>
    <row r="321">
      <c r="A321" s="47"/>
      <c r="B321" s="47"/>
      <c r="C321" s="47"/>
      <c r="D321" s="87"/>
      <c r="E321" s="48" t="str">
        <f>IF($D321="","", (SUMIFS(Transacoes!$D$3:$D1000,Transacoes!$C$3:$C1000,$D321,Transacoes!$B$3:$B1000,"C", Transacoes!$A$3:$A1000, "&lt;"&amp;EOMONTH(DATE(E$1,E$2,1),0))-SUMIFS(Transacoes!$D$3:$D1000,Transacoes!$C$3:$C1000,$D321,Transacoes!$B$3:$B1000,"V", Transacoes!$A$3:$A1000, "&lt;"&amp;EOMONTH(DATE(E$1,E$2,1),0)))*SUMIFS(Prov_Auto!$E$3:$E1000, Prov_Auto!$A$3:$A1000, $D321, Prov_Auto!$D$3:$D1000,"&gt;="&amp;DATE(E$1,E$2,1),Prov_Auto!$D$3:$D1000, "&lt;="&amp;EOMONTH(DATE(E$1,E$2,1),0)))</f>
        <v/>
      </c>
      <c r="F321" s="48" t="str">
        <f>IF($D321="","", (SUMIFS(Transacoes!$D$3:$D1000,Transacoes!$C$3:$C1000,$D321,Transacoes!$B$3:$B1000,"C", Transacoes!$A$3:$A1000, "&lt;"&amp;EOMONTH(DATE(F$1,F$2,1),0))-SUMIFS(Transacoes!$D$3:$D1000,Transacoes!$C$3:$C1000,$D321,Transacoes!$B$3:$B1000,"V", Transacoes!$A$3:$A1000, "&lt;"&amp;EOMONTH(DATE(F$1,F$2,1),0)))*SUMIFS(Prov_Auto!$E$3:$E1000, Prov_Auto!$A$3:$A1000, $D321, Prov_Auto!$D$3:$D1000,"&gt;="&amp;DATE(F$1,F$2,1),Prov_Auto!$D$3:$D1000, "&lt;="&amp;EOMONTH(DATE(F$1,F$2,1),0)))</f>
        <v/>
      </c>
      <c r="G321" s="48" t="str">
        <f>IF($D321="","", (SUMIFS(Transacoes!$D$3:$D1000,Transacoes!$C$3:$C1000,$D321,Transacoes!$B$3:$B1000,"C", Transacoes!$A$3:$A1000, "&lt;"&amp;EOMONTH(DATE(G$1,G$2,1),0))-SUMIFS(Transacoes!$D$3:$D1000,Transacoes!$C$3:$C1000,$D321,Transacoes!$B$3:$B1000,"V", Transacoes!$A$3:$A1000, "&lt;"&amp;EOMONTH(DATE(G$1,G$2,1),0)))*SUMIFS(Prov_Auto!$E$3:$E1000, Prov_Auto!$A$3:$A1000, $D321, Prov_Auto!$D$3:$D1000,"&gt;="&amp;DATE(G$1,G$2,1),Prov_Auto!$D$3:$D1000, "&lt;="&amp;EOMONTH(DATE(G$1,G$2,1),0)))</f>
        <v/>
      </c>
      <c r="H321" s="48" t="str">
        <f>IF($D321="","", (SUMIFS(Transacoes!$D$3:$D1000,Transacoes!$C$3:$C1000,$D321,Transacoes!$B$3:$B1000,"C", Transacoes!$A$3:$A1000, "&lt;"&amp;EOMONTH(DATE(H$1,H$2,1),0))-SUMIFS(Transacoes!$D$3:$D1000,Transacoes!$C$3:$C1000,$D321,Transacoes!$B$3:$B1000,"V", Transacoes!$A$3:$A1000, "&lt;"&amp;EOMONTH(DATE(H$1,H$2,1),0)))*SUMIFS(Prov_Auto!$E$3:$E1000, Prov_Auto!$A$3:$A1000, $D321, Prov_Auto!$D$3:$D1000,"&gt;="&amp;DATE(H$1,H$2,1),Prov_Auto!$D$3:$D1000, "&lt;="&amp;EOMONTH(DATE(H$1,H$2,1),0)))</f>
        <v/>
      </c>
      <c r="I321" s="48" t="str">
        <f>IF($D321="","", (SUMIFS(Transacoes!$D$3:$D1000,Transacoes!$C$3:$C1000,$D321,Transacoes!$B$3:$B1000,"C", Transacoes!$A$3:$A1000, "&lt;"&amp;EOMONTH(DATE(I$1,I$2,1),0))-SUMIFS(Transacoes!$D$3:$D1000,Transacoes!$C$3:$C1000,$D321,Transacoes!$B$3:$B1000,"V", Transacoes!$A$3:$A1000, "&lt;"&amp;EOMONTH(DATE(I$1,I$2,1),0)))*SUMIFS(Prov_Auto!$E$3:$E1000, Prov_Auto!$A$3:$A1000, $D321, Prov_Auto!$D$3:$D1000,"&gt;="&amp;DATE(I$1,I$2,1),Prov_Auto!$D$3:$D1000, "&lt;="&amp;EOMONTH(DATE(I$1,I$2,1),0)))</f>
        <v/>
      </c>
      <c r="J321" s="48" t="str">
        <f>IF($D321="","", (SUMIFS(Transacoes!$D$3:$D1000,Transacoes!$C$3:$C1000,$D321,Transacoes!$B$3:$B1000,"C", Transacoes!$A$3:$A1000, "&lt;"&amp;EOMONTH(DATE(J$1,J$2,1),0))-SUMIFS(Transacoes!$D$3:$D1000,Transacoes!$C$3:$C1000,$D321,Transacoes!$B$3:$B1000,"V", Transacoes!$A$3:$A1000, "&lt;"&amp;EOMONTH(DATE(J$1,J$2,1),0)))*SUMIFS(Prov_Auto!$E$3:$E1000, Prov_Auto!$A$3:$A1000, $D321, Prov_Auto!$D$3:$D1000,"&gt;="&amp;DATE(J$1,J$2,1),Prov_Auto!$D$3:$D1000, "&lt;="&amp;EOMONTH(DATE(J$1,J$2,1),0)))</f>
        <v/>
      </c>
      <c r="K321" s="48" t="str">
        <f>IF($D321="","", (SUMIFS(Transacoes!$D$3:$D1000,Transacoes!$C$3:$C1000,$D321,Transacoes!$B$3:$B1000,"C", Transacoes!$A$3:$A1000, "&lt;"&amp;EOMONTH(DATE(K$1,K$2,1),0))-SUMIFS(Transacoes!$D$3:$D1000,Transacoes!$C$3:$C1000,$D321,Transacoes!$B$3:$B1000,"V", Transacoes!$A$3:$A1000, "&lt;"&amp;EOMONTH(DATE(K$1,K$2,1),0)))*SUMIFS(Prov_Auto!$E$3:$E1000, Prov_Auto!$A$3:$A1000, $D321, Prov_Auto!$D$3:$D1000,"&gt;="&amp;DATE(K$1,K$2,1),Prov_Auto!$D$3:$D1000, "&lt;="&amp;EOMONTH(DATE(K$1,K$2,1),0)))</f>
        <v/>
      </c>
      <c r="L321" s="48" t="str">
        <f>IF($D321="","", (SUMIFS(Transacoes!$D$3:$D1000,Transacoes!$C$3:$C1000,$D321,Transacoes!$B$3:$B1000,"C", Transacoes!$A$3:$A1000, "&lt;"&amp;EOMONTH(DATE(L$1,L$2,1),0))-SUMIFS(Transacoes!$D$3:$D1000,Transacoes!$C$3:$C1000,$D321,Transacoes!$B$3:$B1000,"V", Transacoes!$A$3:$A1000, "&lt;"&amp;EOMONTH(DATE(L$1,L$2,1),0)))*SUMIFS(Prov_Auto!$E$3:$E1000, Prov_Auto!$A$3:$A1000, $D321, Prov_Auto!$D$3:$D1000,"&gt;="&amp;DATE(L$1,L$2,1),Prov_Auto!$D$3:$D1000, "&lt;="&amp;EOMONTH(DATE(L$1,L$2,1),0)))</f>
        <v/>
      </c>
      <c r="M321" s="48" t="str">
        <f>IF($D321="","", (SUMIFS(Transacoes!$D$3:$D1000,Transacoes!$C$3:$C1000,$D321,Transacoes!$B$3:$B1000,"C", Transacoes!$A$3:$A1000, "&lt;"&amp;EOMONTH(DATE(M$1,M$2,1),0))-SUMIFS(Transacoes!$D$3:$D1000,Transacoes!$C$3:$C1000,$D321,Transacoes!$B$3:$B1000,"V", Transacoes!$A$3:$A1000, "&lt;"&amp;EOMONTH(DATE(M$1,M$2,1),0)))*SUMIFS(Prov_Auto!$E$3:$E1000, Prov_Auto!$A$3:$A1000, $D321, Prov_Auto!$D$3:$D1000,"&gt;="&amp;DATE(M$1,M$2,1),Prov_Auto!$D$3:$D1000, "&lt;="&amp;EOMONTH(DATE(M$1,M$2,1),0)))</f>
        <v/>
      </c>
      <c r="N321" s="48" t="str">
        <f>IF($D321="","", (SUMIFS(Transacoes!$D$3:$D1000,Transacoes!$C$3:$C1000,$D321,Transacoes!$B$3:$B1000,"C", Transacoes!$A$3:$A1000, "&lt;"&amp;EOMONTH(DATE(N$1,N$2,1),0))-SUMIFS(Transacoes!$D$3:$D1000,Transacoes!$C$3:$C1000,$D321,Transacoes!$B$3:$B1000,"V", Transacoes!$A$3:$A1000, "&lt;"&amp;EOMONTH(DATE(N$1,N$2,1),0)))*SUMIFS(Prov_Auto!$E$3:$E1000, Prov_Auto!$A$3:$A1000, $D321, Prov_Auto!$D$3:$D1000,"&gt;="&amp;DATE(N$1,N$2,1),Prov_Auto!$D$3:$D1000, "&lt;="&amp;EOMONTH(DATE(N$1,N$2,1),0)))</f>
        <v/>
      </c>
      <c r="O321" s="48" t="str">
        <f>IF($D321="","", (SUMIFS(Transacoes!$D$3:$D1000,Transacoes!$C$3:$C1000,$D321,Transacoes!$B$3:$B1000,"C", Transacoes!$A$3:$A1000, "&lt;"&amp;EOMONTH(DATE(O$1,O$2,1),0))-SUMIFS(Transacoes!$D$3:$D1000,Transacoes!$C$3:$C1000,$D321,Transacoes!$B$3:$B1000,"V", Transacoes!$A$3:$A1000, "&lt;"&amp;EOMONTH(DATE(O$1,O$2,1),0)))*SUMIFS(Prov_Auto!$E$3:$E1000, Prov_Auto!$A$3:$A1000, $D321, Prov_Auto!$D$3:$D1000,"&gt;="&amp;DATE(O$1,O$2,1),Prov_Auto!$D$3:$D1000, "&lt;="&amp;EOMONTH(DATE(O$1,O$2,1),0)))</f>
        <v/>
      </c>
      <c r="P321" s="48" t="str">
        <f>IF($D321="","", (SUMIFS(Transacoes!$D$3:$D1000,Transacoes!$C$3:$C1000,$D321,Transacoes!$B$3:$B1000,"C", Transacoes!$A$3:$A1000, "&lt;"&amp;EOMONTH(DATE(P$1,P$2,1),0))-SUMIFS(Transacoes!$D$3:$D1000,Transacoes!$C$3:$C1000,$D321,Transacoes!$B$3:$B1000,"V", Transacoes!$A$3:$A1000, "&lt;"&amp;EOMONTH(DATE(P$1,P$2,1),0)))*SUMIFS(Prov_Auto!$E$3:$E1000, Prov_Auto!$A$3:$A1000, $D321, Prov_Auto!$D$3:$D1000,"&gt;="&amp;DATE(P$1,P$2,1),Prov_Auto!$D$3:$D1000, "&lt;="&amp;EOMONTH(DATE(P$1,P$2,1),0)))</f>
        <v/>
      </c>
      <c r="Q321" s="48" t="str">
        <f>IF($D321="","", (SUMIFS(Transacoes!$D$3:$D1000,Transacoes!$C$3:$C1000,$D321,Transacoes!$B$3:$B1000,"C", Transacoes!$A$3:$A1000, "&lt;"&amp;EOMONTH(DATE(Q$1,Q$2,1),0))-SUMIFS(Transacoes!$D$3:$D1000,Transacoes!$C$3:$C1000,$D321,Transacoes!$B$3:$B1000,"V", Transacoes!$A$3:$A1000, "&lt;"&amp;EOMONTH(DATE(Q$1,Q$2,1),0)))*SUMIFS(Prov_Auto!$E$3:$E1000, Prov_Auto!$A$3:$A1000, $D321, Prov_Auto!$D$3:$D1000,"&gt;="&amp;DATE(Q$1,Q$2,1),Prov_Auto!$D$3:$D1000, "&lt;="&amp;EOMONTH(DATE(Q$1,Q$2,1),0)))</f>
        <v/>
      </c>
      <c r="R321" s="47"/>
    </row>
    <row r="322">
      <c r="A322" s="47"/>
      <c r="B322" s="47"/>
      <c r="C322" s="47"/>
      <c r="D322" s="87"/>
      <c r="E322" s="48" t="str">
        <f>IF($D322="","", (SUMIFS(Transacoes!$D$3:$D1000,Transacoes!$C$3:$C1000,$D322,Transacoes!$B$3:$B1000,"C", Transacoes!$A$3:$A1000, "&lt;"&amp;EOMONTH(DATE(E$1,E$2,1),0))-SUMIFS(Transacoes!$D$3:$D1000,Transacoes!$C$3:$C1000,$D322,Transacoes!$B$3:$B1000,"V", Transacoes!$A$3:$A1000, "&lt;"&amp;EOMONTH(DATE(E$1,E$2,1),0)))*SUMIFS(Prov_Auto!$E$3:$E1000, Prov_Auto!$A$3:$A1000, $D322, Prov_Auto!$D$3:$D1000,"&gt;="&amp;DATE(E$1,E$2,1),Prov_Auto!$D$3:$D1000, "&lt;="&amp;EOMONTH(DATE(E$1,E$2,1),0)))</f>
        <v/>
      </c>
      <c r="F322" s="48" t="str">
        <f>IF($D322="","", (SUMIFS(Transacoes!$D$3:$D1000,Transacoes!$C$3:$C1000,$D322,Transacoes!$B$3:$B1000,"C", Transacoes!$A$3:$A1000, "&lt;"&amp;EOMONTH(DATE(F$1,F$2,1),0))-SUMIFS(Transacoes!$D$3:$D1000,Transacoes!$C$3:$C1000,$D322,Transacoes!$B$3:$B1000,"V", Transacoes!$A$3:$A1000, "&lt;"&amp;EOMONTH(DATE(F$1,F$2,1),0)))*SUMIFS(Prov_Auto!$E$3:$E1000, Prov_Auto!$A$3:$A1000, $D322, Prov_Auto!$D$3:$D1000,"&gt;="&amp;DATE(F$1,F$2,1),Prov_Auto!$D$3:$D1000, "&lt;="&amp;EOMONTH(DATE(F$1,F$2,1),0)))</f>
        <v/>
      </c>
      <c r="G322" s="48" t="str">
        <f>IF($D322="","", (SUMIFS(Transacoes!$D$3:$D1000,Transacoes!$C$3:$C1000,$D322,Transacoes!$B$3:$B1000,"C", Transacoes!$A$3:$A1000, "&lt;"&amp;EOMONTH(DATE(G$1,G$2,1),0))-SUMIFS(Transacoes!$D$3:$D1000,Transacoes!$C$3:$C1000,$D322,Transacoes!$B$3:$B1000,"V", Transacoes!$A$3:$A1000, "&lt;"&amp;EOMONTH(DATE(G$1,G$2,1),0)))*SUMIFS(Prov_Auto!$E$3:$E1000, Prov_Auto!$A$3:$A1000, $D322, Prov_Auto!$D$3:$D1000,"&gt;="&amp;DATE(G$1,G$2,1),Prov_Auto!$D$3:$D1000, "&lt;="&amp;EOMONTH(DATE(G$1,G$2,1),0)))</f>
        <v/>
      </c>
      <c r="H322" s="48" t="str">
        <f>IF($D322="","", (SUMIFS(Transacoes!$D$3:$D1000,Transacoes!$C$3:$C1000,$D322,Transacoes!$B$3:$B1000,"C", Transacoes!$A$3:$A1000, "&lt;"&amp;EOMONTH(DATE(H$1,H$2,1),0))-SUMIFS(Transacoes!$D$3:$D1000,Transacoes!$C$3:$C1000,$D322,Transacoes!$B$3:$B1000,"V", Transacoes!$A$3:$A1000, "&lt;"&amp;EOMONTH(DATE(H$1,H$2,1),0)))*SUMIFS(Prov_Auto!$E$3:$E1000, Prov_Auto!$A$3:$A1000, $D322, Prov_Auto!$D$3:$D1000,"&gt;="&amp;DATE(H$1,H$2,1),Prov_Auto!$D$3:$D1000, "&lt;="&amp;EOMONTH(DATE(H$1,H$2,1),0)))</f>
        <v/>
      </c>
      <c r="I322" s="48" t="str">
        <f>IF($D322="","", (SUMIFS(Transacoes!$D$3:$D1000,Transacoes!$C$3:$C1000,$D322,Transacoes!$B$3:$B1000,"C", Transacoes!$A$3:$A1000, "&lt;"&amp;EOMONTH(DATE(I$1,I$2,1),0))-SUMIFS(Transacoes!$D$3:$D1000,Transacoes!$C$3:$C1000,$D322,Transacoes!$B$3:$B1000,"V", Transacoes!$A$3:$A1000, "&lt;"&amp;EOMONTH(DATE(I$1,I$2,1),0)))*SUMIFS(Prov_Auto!$E$3:$E1000, Prov_Auto!$A$3:$A1000, $D322, Prov_Auto!$D$3:$D1000,"&gt;="&amp;DATE(I$1,I$2,1),Prov_Auto!$D$3:$D1000, "&lt;="&amp;EOMONTH(DATE(I$1,I$2,1),0)))</f>
        <v/>
      </c>
      <c r="J322" s="48" t="str">
        <f>IF($D322="","", (SUMIFS(Transacoes!$D$3:$D1000,Transacoes!$C$3:$C1000,$D322,Transacoes!$B$3:$B1000,"C", Transacoes!$A$3:$A1000, "&lt;"&amp;EOMONTH(DATE(J$1,J$2,1),0))-SUMIFS(Transacoes!$D$3:$D1000,Transacoes!$C$3:$C1000,$D322,Transacoes!$B$3:$B1000,"V", Transacoes!$A$3:$A1000, "&lt;"&amp;EOMONTH(DATE(J$1,J$2,1),0)))*SUMIFS(Prov_Auto!$E$3:$E1000, Prov_Auto!$A$3:$A1000, $D322, Prov_Auto!$D$3:$D1000,"&gt;="&amp;DATE(J$1,J$2,1),Prov_Auto!$D$3:$D1000, "&lt;="&amp;EOMONTH(DATE(J$1,J$2,1),0)))</f>
        <v/>
      </c>
      <c r="K322" s="48" t="str">
        <f>IF($D322="","", (SUMIFS(Transacoes!$D$3:$D1000,Transacoes!$C$3:$C1000,$D322,Transacoes!$B$3:$B1000,"C", Transacoes!$A$3:$A1000, "&lt;"&amp;EOMONTH(DATE(K$1,K$2,1),0))-SUMIFS(Transacoes!$D$3:$D1000,Transacoes!$C$3:$C1000,$D322,Transacoes!$B$3:$B1000,"V", Transacoes!$A$3:$A1000, "&lt;"&amp;EOMONTH(DATE(K$1,K$2,1),0)))*SUMIFS(Prov_Auto!$E$3:$E1000, Prov_Auto!$A$3:$A1000, $D322, Prov_Auto!$D$3:$D1000,"&gt;="&amp;DATE(K$1,K$2,1),Prov_Auto!$D$3:$D1000, "&lt;="&amp;EOMONTH(DATE(K$1,K$2,1),0)))</f>
        <v/>
      </c>
      <c r="L322" s="48" t="str">
        <f>IF($D322="","", (SUMIFS(Transacoes!$D$3:$D1000,Transacoes!$C$3:$C1000,$D322,Transacoes!$B$3:$B1000,"C", Transacoes!$A$3:$A1000, "&lt;"&amp;EOMONTH(DATE(L$1,L$2,1),0))-SUMIFS(Transacoes!$D$3:$D1000,Transacoes!$C$3:$C1000,$D322,Transacoes!$B$3:$B1000,"V", Transacoes!$A$3:$A1000, "&lt;"&amp;EOMONTH(DATE(L$1,L$2,1),0)))*SUMIFS(Prov_Auto!$E$3:$E1000, Prov_Auto!$A$3:$A1000, $D322, Prov_Auto!$D$3:$D1000,"&gt;="&amp;DATE(L$1,L$2,1),Prov_Auto!$D$3:$D1000, "&lt;="&amp;EOMONTH(DATE(L$1,L$2,1),0)))</f>
        <v/>
      </c>
      <c r="M322" s="48" t="str">
        <f>IF($D322="","", (SUMIFS(Transacoes!$D$3:$D1000,Transacoes!$C$3:$C1000,$D322,Transacoes!$B$3:$B1000,"C", Transacoes!$A$3:$A1000, "&lt;"&amp;EOMONTH(DATE(M$1,M$2,1),0))-SUMIFS(Transacoes!$D$3:$D1000,Transacoes!$C$3:$C1000,$D322,Transacoes!$B$3:$B1000,"V", Transacoes!$A$3:$A1000, "&lt;"&amp;EOMONTH(DATE(M$1,M$2,1),0)))*SUMIFS(Prov_Auto!$E$3:$E1000, Prov_Auto!$A$3:$A1000, $D322, Prov_Auto!$D$3:$D1000,"&gt;="&amp;DATE(M$1,M$2,1),Prov_Auto!$D$3:$D1000, "&lt;="&amp;EOMONTH(DATE(M$1,M$2,1),0)))</f>
        <v/>
      </c>
      <c r="N322" s="48" t="str">
        <f>IF($D322="","", (SUMIFS(Transacoes!$D$3:$D1000,Transacoes!$C$3:$C1000,$D322,Transacoes!$B$3:$B1000,"C", Transacoes!$A$3:$A1000, "&lt;"&amp;EOMONTH(DATE(N$1,N$2,1),0))-SUMIFS(Transacoes!$D$3:$D1000,Transacoes!$C$3:$C1000,$D322,Transacoes!$B$3:$B1000,"V", Transacoes!$A$3:$A1000, "&lt;"&amp;EOMONTH(DATE(N$1,N$2,1),0)))*SUMIFS(Prov_Auto!$E$3:$E1000, Prov_Auto!$A$3:$A1000, $D322, Prov_Auto!$D$3:$D1000,"&gt;="&amp;DATE(N$1,N$2,1),Prov_Auto!$D$3:$D1000, "&lt;="&amp;EOMONTH(DATE(N$1,N$2,1),0)))</f>
        <v/>
      </c>
      <c r="O322" s="48" t="str">
        <f>IF($D322="","", (SUMIFS(Transacoes!$D$3:$D1000,Transacoes!$C$3:$C1000,$D322,Transacoes!$B$3:$B1000,"C", Transacoes!$A$3:$A1000, "&lt;"&amp;EOMONTH(DATE(O$1,O$2,1),0))-SUMIFS(Transacoes!$D$3:$D1000,Transacoes!$C$3:$C1000,$D322,Transacoes!$B$3:$B1000,"V", Transacoes!$A$3:$A1000, "&lt;"&amp;EOMONTH(DATE(O$1,O$2,1),0)))*SUMIFS(Prov_Auto!$E$3:$E1000, Prov_Auto!$A$3:$A1000, $D322, Prov_Auto!$D$3:$D1000,"&gt;="&amp;DATE(O$1,O$2,1),Prov_Auto!$D$3:$D1000, "&lt;="&amp;EOMONTH(DATE(O$1,O$2,1),0)))</f>
        <v/>
      </c>
      <c r="P322" s="48" t="str">
        <f>IF($D322="","", (SUMIFS(Transacoes!$D$3:$D1000,Transacoes!$C$3:$C1000,$D322,Transacoes!$B$3:$B1000,"C", Transacoes!$A$3:$A1000, "&lt;"&amp;EOMONTH(DATE(P$1,P$2,1),0))-SUMIFS(Transacoes!$D$3:$D1000,Transacoes!$C$3:$C1000,$D322,Transacoes!$B$3:$B1000,"V", Transacoes!$A$3:$A1000, "&lt;"&amp;EOMONTH(DATE(P$1,P$2,1),0)))*SUMIFS(Prov_Auto!$E$3:$E1000, Prov_Auto!$A$3:$A1000, $D322, Prov_Auto!$D$3:$D1000,"&gt;="&amp;DATE(P$1,P$2,1),Prov_Auto!$D$3:$D1000, "&lt;="&amp;EOMONTH(DATE(P$1,P$2,1),0)))</f>
        <v/>
      </c>
      <c r="Q322" s="48" t="str">
        <f>IF($D322="","", (SUMIFS(Transacoes!$D$3:$D1000,Transacoes!$C$3:$C1000,$D322,Transacoes!$B$3:$B1000,"C", Transacoes!$A$3:$A1000, "&lt;"&amp;EOMONTH(DATE(Q$1,Q$2,1),0))-SUMIFS(Transacoes!$D$3:$D1000,Transacoes!$C$3:$C1000,$D322,Transacoes!$B$3:$B1000,"V", Transacoes!$A$3:$A1000, "&lt;"&amp;EOMONTH(DATE(Q$1,Q$2,1),0)))*SUMIFS(Prov_Auto!$E$3:$E1000, Prov_Auto!$A$3:$A1000, $D322, Prov_Auto!$D$3:$D1000,"&gt;="&amp;DATE(Q$1,Q$2,1),Prov_Auto!$D$3:$D1000, "&lt;="&amp;EOMONTH(DATE(Q$1,Q$2,1),0)))</f>
        <v/>
      </c>
      <c r="R322" s="47"/>
    </row>
    <row r="323">
      <c r="A323" s="47"/>
      <c r="B323" s="47"/>
      <c r="C323" s="47"/>
      <c r="D323" s="87"/>
      <c r="E323" s="48" t="str">
        <f>IF($D323="","", (SUMIFS(Transacoes!$D$3:$D1000,Transacoes!$C$3:$C1000,$D323,Transacoes!$B$3:$B1000,"C", Transacoes!$A$3:$A1000, "&lt;"&amp;EOMONTH(DATE(E$1,E$2,1),0))-SUMIFS(Transacoes!$D$3:$D1000,Transacoes!$C$3:$C1000,$D323,Transacoes!$B$3:$B1000,"V", Transacoes!$A$3:$A1000, "&lt;"&amp;EOMONTH(DATE(E$1,E$2,1),0)))*SUMIFS(Prov_Auto!$E$3:$E1000, Prov_Auto!$A$3:$A1000, $D323, Prov_Auto!$D$3:$D1000,"&gt;="&amp;DATE(E$1,E$2,1),Prov_Auto!$D$3:$D1000, "&lt;="&amp;EOMONTH(DATE(E$1,E$2,1),0)))</f>
        <v/>
      </c>
      <c r="F323" s="48" t="str">
        <f>IF($D323="","", (SUMIFS(Transacoes!$D$3:$D1000,Transacoes!$C$3:$C1000,$D323,Transacoes!$B$3:$B1000,"C", Transacoes!$A$3:$A1000, "&lt;"&amp;EOMONTH(DATE(F$1,F$2,1),0))-SUMIFS(Transacoes!$D$3:$D1000,Transacoes!$C$3:$C1000,$D323,Transacoes!$B$3:$B1000,"V", Transacoes!$A$3:$A1000, "&lt;"&amp;EOMONTH(DATE(F$1,F$2,1),0)))*SUMIFS(Prov_Auto!$E$3:$E1000, Prov_Auto!$A$3:$A1000, $D323, Prov_Auto!$D$3:$D1000,"&gt;="&amp;DATE(F$1,F$2,1),Prov_Auto!$D$3:$D1000, "&lt;="&amp;EOMONTH(DATE(F$1,F$2,1),0)))</f>
        <v/>
      </c>
      <c r="G323" s="48" t="str">
        <f>IF($D323="","", (SUMIFS(Transacoes!$D$3:$D1000,Transacoes!$C$3:$C1000,$D323,Transacoes!$B$3:$B1000,"C", Transacoes!$A$3:$A1000, "&lt;"&amp;EOMONTH(DATE(G$1,G$2,1),0))-SUMIFS(Transacoes!$D$3:$D1000,Transacoes!$C$3:$C1000,$D323,Transacoes!$B$3:$B1000,"V", Transacoes!$A$3:$A1000, "&lt;"&amp;EOMONTH(DATE(G$1,G$2,1),0)))*SUMIFS(Prov_Auto!$E$3:$E1000, Prov_Auto!$A$3:$A1000, $D323, Prov_Auto!$D$3:$D1000,"&gt;="&amp;DATE(G$1,G$2,1),Prov_Auto!$D$3:$D1000, "&lt;="&amp;EOMONTH(DATE(G$1,G$2,1),0)))</f>
        <v/>
      </c>
      <c r="H323" s="48" t="str">
        <f>IF($D323="","", (SUMIFS(Transacoes!$D$3:$D1000,Transacoes!$C$3:$C1000,$D323,Transacoes!$B$3:$B1000,"C", Transacoes!$A$3:$A1000, "&lt;"&amp;EOMONTH(DATE(H$1,H$2,1),0))-SUMIFS(Transacoes!$D$3:$D1000,Transacoes!$C$3:$C1000,$D323,Transacoes!$B$3:$B1000,"V", Transacoes!$A$3:$A1000, "&lt;"&amp;EOMONTH(DATE(H$1,H$2,1),0)))*SUMIFS(Prov_Auto!$E$3:$E1000, Prov_Auto!$A$3:$A1000, $D323, Prov_Auto!$D$3:$D1000,"&gt;="&amp;DATE(H$1,H$2,1),Prov_Auto!$D$3:$D1000, "&lt;="&amp;EOMONTH(DATE(H$1,H$2,1),0)))</f>
        <v/>
      </c>
      <c r="I323" s="48" t="str">
        <f>IF($D323="","", (SUMIFS(Transacoes!$D$3:$D1000,Transacoes!$C$3:$C1000,$D323,Transacoes!$B$3:$B1000,"C", Transacoes!$A$3:$A1000, "&lt;"&amp;EOMONTH(DATE(I$1,I$2,1),0))-SUMIFS(Transacoes!$D$3:$D1000,Transacoes!$C$3:$C1000,$D323,Transacoes!$B$3:$B1000,"V", Transacoes!$A$3:$A1000, "&lt;"&amp;EOMONTH(DATE(I$1,I$2,1),0)))*SUMIFS(Prov_Auto!$E$3:$E1000, Prov_Auto!$A$3:$A1000, $D323, Prov_Auto!$D$3:$D1000,"&gt;="&amp;DATE(I$1,I$2,1),Prov_Auto!$D$3:$D1000, "&lt;="&amp;EOMONTH(DATE(I$1,I$2,1),0)))</f>
        <v/>
      </c>
      <c r="J323" s="48" t="str">
        <f>IF($D323="","", (SUMIFS(Transacoes!$D$3:$D1000,Transacoes!$C$3:$C1000,$D323,Transacoes!$B$3:$B1000,"C", Transacoes!$A$3:$A1000, "&lt;"&amp;EOMONTH(DATE(J$1,J$2,1),0))-SUMIFS(Transacoes!$D$3:$D1000,Transacoes!$C$3:$C1000,$D323,Transacoes!$B$3:$B1000,"V", Transacoes!$A$3:$A1000, "&lt;"&amp;EOMONTH(DATE(J$1,J$2,1),0)))*SUMIFS(Prov_Auto!$E$3:$E1000, Prov_Auto!$A$3:$A1000, $D323, Prov_Auto!$D$3:$D1000,"&gt;="&amp;DATE(J$1,J$2,1),Prov_Auto!$D$3:$D1000, "&lt;="&amp;EOMONTH(DATE(J$1,J$2,1),0)))</f>
        <v/>
      </c>
      <c r="K323" s="48" t="str">
        <f>IF($D323="","", (SUMIFS(Transacoes!$D$3:$D1000,Transacoes!$C$3:$C1000,$D323,Transacoes!$B$3:$B1000,"C", Transacoes!$A$3:$A1000, "&lt;"&amp;EOMONTH(DATE(K$1,K$2,1),0))-SUMIFS(Transacoes!$D$3:$D1000,Transacoes!$C$3:$C1000,$D323,Transacoes!$B$3:$B1000,"V", Transacoes!$A$3:$A1000, "&lt;"&amp;EOMONTH(DATE(K$1,K$2,1),0)))*SUMIFS(Prov_Auto!$E$3:$E1000, Prov_Auto!$A$3:$A1000, $D323, Prov_Auto!$D$3:$D1000,"&gt;="&amp;DATE(K$1,K$2,1),Prov_Auto!$D$3:$D1000, "&lt;="&amp;EOMONTH(DATE(K$1,K$2,1),0)))</f>
        <v/>
      </c>
      <c r="L323" s="48" t="str">
        <f>IF($D323="","", (SUMIFS(Transacoes!$D$3:$D1000,Transacoes!$C$3:$C1000,$D323,Transacoes!$B$3:$B1000,"C", Transacoes!$A$3:$A1000, "&lt;"&amp;EOMONTH(DATE(L$1,L$2,1),0))-SUMIFS(Transacoes!$D$3:$D1000,Transacoes!$C$3:$C1000,$D323,Transacoes!$B$3:$B1000,"V", Transacoes!$A$3:$A1000, "&lt;"&amp;EOMONTH(DATE(L$1,L$2,1),0)))*SUMIFS(Prov_Auto!$E$3:$E1000, Prov_Auto!$A$3:$A1000, $D323, Prov_Auto!$D$3:$D1000,"&gt;="&amp;DATE(L$1,L$2,1),Prov_Auto!$D$3:$D1000, "&lt;="&amp;EOMONTH(DATE(L$1,L$2,1),0)))</f>
        <v/>
      </c>
      <c r="M323" s="48" t="str">
        <f>IF($D323="","", (SUMIFS(Transacoes!$D$3:$D1000,Transacoes!$C$3:$C1000,$D323,Transacoes!$B$3:$B1000,"C", Transacoes!$A$3:$A1000, "&lt;"&amp;EOMONTH(DATE(M$1,M$2,1),0))-SUMIFS(Transacoes!$D$3:$D1000,Transacoes!$C$3:$C1000,$D323,Transacoes!$B$3:$B1000,"V", Transacoes!$A$3:$A1000, "&lt;"&amp;EOMONTH(DATE(M$1,M$2,1),0)))*SUMIFS(Prov_Auto!$E$3:$E1000, Prov_Auto!$A$3:$A1000, $D323, Prov_Auto!$D$3:$D1000,"&gt;="&amp;DATE(M$1,M$2,1),Prov_Auto!$D$3:$D1000, "&lt;="&amp;EOMONTH(DATE(M$1,M$2,1),0)))</f>
        <v/>
      </c>
      <c r="N323" s="48" t="str">
        <f>IF($D323="","", (SUMIFS(Transacoes!$D$3:$D1000,Transacoes!$C$3:$C1000,$D323,Transacoes!$B$3:$B1000,"C", Transacoes!$A$3:$A1000, "&lt;"&amp;EOMONTH(DATE(N$1,N$2,1),0))-SUMIFS(Transacoes!$D$3:$D1000,Transacoes!$C$3:$C1000,$D323,Transacoes!$B$3:$B1000,"V", Transacoes!$A$3:$A1000, "&lt;"&amp;EOMONTH(DATE(N$1,N$2,1),0)))*SUMIFS(Prov_Auto!$E$3:$E1000, Prov_Auto!$A$3:$A1000, $D323, Prov_Auto!$D$3:$D1000,"&gt;="&amp;DATE(N$1,N$2,1),Prov_Auto!$D$3:$D1000, "&lt;="&amp;EOMONTH(DATE(N$1,N$2,1),0)))</f>
        <v/>
      </c>
      <c r="O323" s="48" t="str">
        <f>IF($D323="","", (SUMIFS(Transacoes!$D$3:$D1000,Transacoes!$C$3:$C1000,$D323,Transacoes!$B$3:$B1000,"C", Transacoes!$A$3:$A1000, "&lt;"&amp;EOMONTH(DATE(O$1,O$2,1),0))-SUMIFS(Transacoes!$D$3:$D1000,Transacoes!$C$3:$C1000,$D323,Transacoes!$B$3:$B1000,"V", Transacoes!$A$3:$A1000, "&lt;"&amp;EOMONTH(DATE(O$1,O$2,1),0)))*SUMIFS(Prov_Auto!$E$3:$E1000, Prov_Auto!$A$3:$A1000, $D323, Prov_Auto!$D$3:$D1000,"&gt;="&amp;DATE(O$1,O$2,1),Prov_Auto!$D$3:$D1000, "&lt;="&amp;EOMONTH(DATE(O$1,O$2,1),0)))</f>
        <v/>
      </c>
      <c r="P323" s="48" t="str">
        <f>IF($D323="","", (SUMIFS(Transacoes!$D$3:$D1000,Transacoes!$C$3:$C1000,$D323,Transacoes!$B$3:$B1000,"C", Transacoes!$A$3:$A1000, "&lt;"&amp;EOMONTH(DATE(P$1,P$2,1),0))-SUMIFS(Transacoes!$D$3:$D1000,Transacoes!$C$3:$C1000,$D323,Transacoes!$B$3:$B1000,"V", Transacoes!$A$3:$A1000, "&lt;"&amp;EOMONTH(DATE(P$1,P$2,1),0)))*SUMIFS(Prov_Auto!$E$3:$E1000, Prov_Auto!$A$3:$A1000, $D323, Prov_Auto!$D$3:$D1000,"&gt;="&amp;DATE(P$1,P$2,1),Prov_Auto!$D$3:$D1000, "&lt;="&amp;EOMONTH(DATE(P$1,P$2,1),0)))</f>
        <v/>
      </c>
      <c r="Q323" s="48" t="str">
        <f>IF($D323="","", (SUMIFS(Transacoes!$D$3:$D1000,Transacoes!$C$3:$C1000,$D323,Transacoes!$B$3:$B1000,"C", Transacoes!$A$3:$A1000, "&lt;"&amp;EOMONTH(DATE(Q$1,Q$2,1),0))-SUMIFS(Transacoes!$D$3:$D1000,Transacoes!$C$3:$C1000,$D323,Transacoes!$B$3:$B1000,"V", Transacoes!$A$3:$A1000, "&lt;"&amp;EOMONTH(DATE(Q$1,Q$2,1),0)))*SUMIFS(Prov_Auto!$E$3:$E1000, Prov_Auto!$A$3:$A1000, $D323, Prov_Auto!$D$3:$D1000,"&gt;="&amp;DATE(Q$1,Q$2,1),Prov_Auto!$D$3:$D1000, "&lt;="&amp;EOMONTH(DATE(Q$1,Q$2,1),0)))</f>
        <v/>
      </c>
      <c r="R323" s="47"/>
    </row>
    <row r="324">
      <c r="A324" s="47"/>
      <c r="B324" s="47"/>
      <c r="C324" s="47"/>
      <c r="D324" s="87"/>
      <c r="E324" s="48" t="str">
        <f>IF($D324="","", (SUMIFS(Transacoes!$D$3:$D1000,Transacoes!$C$3:$C1000,$D324,Transacoes!$B$3:$B1000,"C", Transacoes!$A$3:$A1000, "&lt;"&amp;EOMONTH(DATE(E$1,E$2,1),0))-SUMIFS(Transacoes!$D$3:$D1000,Transacoes!$C$3:$C1000,$D324,Transacoes!$B$3:$B1000,"V", Transacoes!$A$3:$A1000, "&lt;"&amp;EOMONTH(DATE(E$1,E$2,1),0)))*SUMIFS(Prov_Auto!$E$3:$E1000, Prov_Auto!$A$3:$A1000, $D324, Prov_Auto!$D$3:$D1000,"&gt;="&amp;DATE(E$1,E$2,1),Prov_Auto!$D$3:$D1000, "&lt;="&amp;EOMONTH(DATE(E$1,E$2,1),0)))</f>
        <v/>
      </c>
      <c r="F324" s="48" t="str">
        <f>IF($D324="","", (SUMIFS(Transacoes!$D$3:$D1000,Transacoes!$C$3:$C1000,$D324,Transacoes!$B$3:$B1000,"C", Transacoes!$A$3:$A1000, "&lt;"&amp;EOMONTH(DATE(F$1,F$2,1),0))-SUMIFS(Transacoes!$D$3:$D1000,Transacoes!$C$3:$C1000,$D324,Transacoes!$B$3:$B1000,"V", Transacoes!$A$3:$A1000, "&lt;"&amp;EOMONTH(DATE(F$1,F$2,1),0)))*SUMIFS(Prov_Auto!$E$3:$E1000, Prov_Auto!$A$3:$A1000, $D324, Prov_Auto!$D$3:$D1000,"&gt;="&amp;DATE(F$1,F$2,1),Prov_Auto!$D$3:$D1000, "&lt;="&amp;EOMONTH(DATE(F$1,F$2,1),0)))</f>
        <v/>
      </c>
      <c r="G324" s="48" t="str">
        <f>IF($D324="","", (SUMIFS(Transacoes!$D$3:$D1000,Transacoes!$C$3:$C1000,$D324,Transacoes!$B$3:$B1000,"C", Transacoes!$A$3:$A1000, "&lt;"&amp;EOMONTH(DATE(G$1,G$2,1),0))-SUMIFS(Transacoes!$D$3:$D1000,Transacoes!$C$3:$C1000,$D324,Transacoes!$B$3:$B1000,"V", Transacoes!$A$3:$A1000, "&lt;"&amp;EOMONTH(DATE(G$1,G$2,1),0)))*SUMIFS(Prov_Auto!$E$3:$E1000, Prov_Auto!$A$3:$A1000, $D324, Prov_Auto!$D$3:$D1000,"&gt;="&amp;DATE(G$1,G$2,1),Prov_Auto!$D$3:$D1000, "&lt;="&amp;EOMONTH(DATE(G$1,G$2,1),0)))</f>
        <v/>
      </c>
      <c r="H324" s="48" t="str">
        <f>IF($D324="","", (SUMIFS(Transacoes!$D$3:$D1000,Transacoes!$C$3:$C1000,$D324,Transacoes!$B$3:$B1000,"C", Transacoes!$A$3:$A1000, "&lt;"&amp;EOMONTH(DATE(H$1,H$2,1),0))-SUMIFS(Transacoes!$D$3:$D1000,Transacoes!$C$3:$C1000,$D324,Transacoes!$B$3:$B1000,"V", Transacoes!$A$3:$A1000, "&lt;"&amp;EOMONTH(DATE(H$1,H$2,1),0)))*SUMIFS(Prov_Auto!$E$3:$E1000, Prov_Auto!$A$3:$A1000, $D324, Prov_Auto!$D$3:$D1000,"&gt;="&amp;DATE(H$1,H$2,1),Prov_Auto!$D$3:$D1000, "&lt;="&amp;EOMONTH(DATE(H$1,H$2,1),0)))</f>
        <v/>
      </c>
      <c r="I324" s="48" t="str">
        <f>IF($D324="","", (SUMIFS(Transacoes!$D$3:$D1000,Transacoes!$C$3:$C1000,$D324,Transacoes!$B$3:$B1000,"C", Transacoes!$A$3:$A1000, "&lt;"&amp;EOMONTH(DATE(I$1,I$2,1),0))-SUMIFS(Transacoes!$D$3:$D1000,Transacoes!$C$3:$C1000,$D324,Transacoes!$B$3:$B1000,"V", Transacoes!$A$3:$A1000, "&lt;"&amp;EOMONTH(DATE(I$1,I$2,1),0)))*SUMIFS(Prov_Auto!$E$3:$E1000, Prov_Auto!$A$3:$A1000, $D324, Prov_Auto!$D$3:$D1000,"&gt;="&amp;DATE(I$1,I$2,1),Prov_Auto!$D$3:$D1000, "&lt;="&amp;EOMONTH(DATE(I$1,I$2,1),0)))</f>
        <v/>
      </c>
      <c r="J324" s="48" t="str">
        <f>IF($D324="","", (SUMIFS(Transacoes!$D$3:$D1000,Transacoes!$C$3:$C1000,$D324,Transacoes!$B$3:$B1000,"C", Transacoes!$A$3:$A1000, "&lt;"&amp;EOMONTH(DATE(J$1,J$2,1),0))-SUMIFS(Transacoes!$D$3:$D1000,Transacoes!$C$3:$C1000,$D324,Transacoes!$B$3:$B1000,"V", Transacoes!$A$3:$A1000, "&lt;"&amp;EOMONTH(DATE(J$1,J$2,1),0)))*SUMIFS(Prov_Auto!$E$3:$E1000, Prov_Auto!$A$3:$A1000, $D324, Prov_Auto!$D$3:$D1000,"&gt;="&amp;DATE(J$1,J$2,1),Prov_Auto!$D$3:$D1000, "&lt;="&amp;EOMONTH(DATE(J$1,J$2,1),0)))</f>
        <v/>
      </c>
      <c r="K324" s="48" t="str">
        <f>IF($D324="","", (SUMIFS(Transacoes!$D$3:$D1000,Transacoes!$C$3:$C1000,$D324,Transacoes!$B$3:$B1000,"C", Transacoes!$A$3:$A1000, "&lt;"&amp;EOMONTH(DATE(K$1,K$2,1),0))-SUMIFS(Transacoes!$D$3:$D1000,Transacoes!$C$3:$C1000,$D324,Transacoes!$B$3:$B1000,"V", Transacoes!$A$3:$A1000, "&lt;"&amp;EOMONTH(DATE(K$1,K$2,1),0)))*SUMIFS(Prov_Auto!$E$3:$E1000, Prov_Auto!$A$3:$A1000, $D324, Prov_Auto!$D$3:$D1000,"&gt;="&amp;DATE(K$1,K$2,1),Prov_Auto!$D$3:$D1000, "&lt;="&amp;EOMONTH(DATE(K$1,K$2,1),0)))</f>
        <v/>
      </c>
      <c r="L324" s="48" t="str">
        <f>IF($D324="","", (SUMIFS(Transacoes!$D$3:$D1000,Transacoes!$C$3:$C1000,$D324,Transacoes!$B$3:$B1000,"C", Transacoes!$A$3:$A1000, "&lt;"&amp;EOMONTH(DATE(L$1,L$2,1),0))-SUMIFS(Transacoes!$D$3:$D1000,Transacoes!$C$3:$C1000,$D324,Transacoes!$B$3:$B1000,"V", Transacoes!$A$3:$A1000, "&lt;"&amp;EOMONTH(DATE(L$1,L$2,1),0)))*SUMIFS(Prov_Auto!$E$3:$E1000, Prov_Auto!$A$3:$A1000, $D324, Prov_Auto!$D$3:$D1000,"&gt;="&amp;DATE(L$1,L$2,1),Prov_Auto!$D$3:$D1000, "&lt;="&amp;EOMONTH(DATE(L$1,L$2,1),0)))</f>
        <v/>
      </c>
      <c r="M324" s="48" t="str">
        <f>IF($D324="","", (SUMIFS(Transacoes!$D$3:$D1000,Transacoes!$C$3:$C1000,$D324,Transacoes!$B$3:$B1000,"C", Transacoes!$A$3:$A1000, "&lt;"&amp;EOMONTH(DATE(M$1,M$2,1),0))-SUMIFS(Transacoes!$D$3:$D1000,Transacoes!$C$3:$C1000,$D324,Transacoes!$B$3:$B1000,"V", Transacoes!$A$3:$A1000, "&lt;"&amp;EOMONTH(DATE(M$1,M$2,1),0)))*SUMIFS(Prov_Auto!$E$3:$E1000, Prov_Auto!$A$3:$A1000, $D324, Prov_Auto!$D$3:$D1000,"&gt;="&amp;DATE(M$1,M$2,1),Prov_Auto!$D$3:$D1000, "&lt;="&amp;EOMONTH(DATE(M$1,M$2,1),0)))</f>
        <v/>
      </c>
      <c r="N324" s="48" t="str">
        <f>IF($D324="","", (SUMIFS(Transacoes!$D$3:$D1000,Transacoes!$C$3:$C1000,$D324,Transacoes!$B$3:$B1000,"C", Transacoes!$A$3:$A1000, "&lt;"&amp;EOMONTH(DATE(N$1,N$2,1),0))-SUMIFS(Transacoes!$D$3:$D1000,Transacoes!$C$3:$C1000,$D324,Transacoes!$B$3:$B1000,"V", Transacoes!$A$3:$A1000, "&lt;"&amp;EOMONTH(DATE(N$1,N$2,1),0)))*SUMIFS(Prov_Auto!$E$3:$E1000, Prov_Auto!$A$3:$A1000, $D324, Prov_Auto!$D$3:$D1000,"&gt;="&amp;DATE(N$1,N$2,1),Prov_Auto!$D$3:$D1000, "&lt;="&amp;EOMONTH(DATE(N$1,N$2,1),0)))</f>
        <v/>
      </c>
      <c r="O324" s="48" t="str">
        <f>IF($D324="","", (SUMIFS(Transacoes!$D$3:$D1000,Transacoes!$C$3:$C1000,$D324,Transacoes!$B$3:$B1000,"C", Transacoes!$A$3:$A1000, "&lt;"&amp;EOMONTH(DATE(O$1,O$2,1),0))-SUMIFS(Transacoes!$D$3:$D1000,Transacoes!$C$3:$C1000,$D324,Transacoes!$B$3:$B1000,"V", Transacoes!$A$3:$A1000, "&lt;"&amp;EOMONTH(DATE(O$1,O$2,1),0)))*SUMIFS(Prov_Auto!$E$3:$E1000, Prov_Auto!$A$3:$A1000, $D324, Prov_Auto!$D$3:$D1000,"&gt;="&amp;DATE(O$1,O$2,1),Prov_Auto!$D$3:$D1000, "&lt;="&amp;EOMONTH(DATE(O$1,O$2,1),0)))</f>
        <v/>
      </c>
      <c r="P324" s="48" t="str">
        <f>IF($D324="","", (SUMIFS(Transacoes!$D$3:$D1000,Transacoes!$C$3:$C1000,$D324,Transacoes!$B$3:$B1000,"C", Transacoes!$A$3:$A1000, "&lt;"&amp;EOMONTH(DATE(P$1,P$2,1),0))-SUMIFS(Transacoes!$D$3:$D1000,Transacoes!$C$3:$C1000,$D324,Transacoes!$B$3:$B1000,"V", Transacoes!$A$3:$A1000, "&lt;"&amp;EOMONTH(DATE(P$1,P$2,1),0)))*SUMIFS(Prov_Auto!$E$3:$E1000, Prov_Auto!$A$3:$A1000, $D324, Prov_Auto!$D$3:$D1000,"&gt;="&amp;DATE(P$1,P$2,1),Prov_Auto!$D$3:$D1000, "&lt;="&amp;EOMONTH(DATE(P$1,P$2,1),0)))</f>
        <v/>
      </c>
      <c r="Q324" s="48" t="str">
        <f>IF($D324="","", (SUMIFS(Transacoes!$D$3:$D1000,Transacoes!$C$3:$C1000,$D324,Transacoes!$B$3:$B1000,"C", Transacoes!$A$3:$A1000, "&lt;"&amp;EOMONTH(DATE(Q$1,Q$2,1),0))-SUMIFS(Transacoes!$D$3:$D1000,Transacoes!$C$3:$C1000,$D324,Transacoes!$B$3:$B1000,"V", Transacoes!$A$3:$A1000, "&lt;"&amp;EOMONTH(DATE(Q$1,Q$2,1),0)))*SUMIFS(Prov_Auto!$E$3:$E1000, Prov_Auto!$A$3:$A1000, $D324, Prov_Auto!$D$3:$D1000,"&gt;="&amp;DATE(Q$1,Q$2,1),Prov_Auto!$D$3:$D1000, "&lt;="&amp;EOMONTH(DATE(Q$1,Q$2,1),0)))</f>
        <v/>
      </c>
      <c r="R324" s="47"/>
    </row>
    <row r="325">
      <c r="A325" s="47"/>
      <c r="B325" s="47"/>
      <c r="C325" s="47"/>
      <c r="D325" s="87"/>
      <c r="E325" s="48" t="str">
        <f>IF($D325="","", (SUMIFS(Transacoes!$D$3:$D1000,Transacoes!$C$3:$C1000,$D325,Transacoes!$B$3:$B1000,"C", Transacoes!$A$3:$A1000, "&lt;"&amp;EOMONTH(DATE(E$1,E$2,1),0))-SUMIFS(Transacoes!$D$3:$D1000,Transacoes!$C$3:$C1000,$D325,Transacoes!$B$3:$B1000,"V", Transacoes!$A$3:$A1000, "&lt;"&amp;EOMONTH(DATE(E$1,E$2,1),0)))*SUMIFS(Prov_Auto!$E$3:$E1000, Prov_Auto!$A$3:$A1000, $D325, Prov_Auto!$D$3:$D1000,"&gt;="&amp;DATE(E$1,E$2,1),Prov_Auto!$D$3:$D1000, "&lt;="&amp;EOMONTH(DATE(E$1,E$2,1),0)))</f>
        <v/>
      </c>
      <c r="F325" s="48" t="str">
        <f>IF($D325="","", (SUMIFS(Transacoes!$D$3:$D1000,Transacoes!$C$3:$C1000,$D325,Transacoes!$B$3:$B1000,"C", Transacoes!$A$3:$A1000, "&lt;"&amp;EOMONTH(DATE(F$1,F$2,1),0))-SUMIFS(Transacoes!$D$3:$D1000,Transacoes!$C$3:$C1000,$D325,Transacoes!$B$3:$B1000,"V", Transacoes!$A$3:$A1000, "&lt;"&amp;EOMONTH(DATE(F$1,F$2,1),0)))*SUMIFS(Prov_Auto!$E$3:$E1000, Prov_Auto!$A$3:$A1000, $D325, Prov_Auto!$D$3:$D1000,"&gt;="&amp;DATE(F$1,F$2,1),Prov_Auto!$D$3:$D1000, "&lt;="&amp;EOMONTH(DATE(F$1,F$2,1),0)))</f>
        <v/>
      </c>
      <c r="G325" s="48" t="str">
        <f>IF($D325="","", (SUMIFS(Transacoes!$D$3:$D1000,Transacoes!$C$3:$C1000,$D325,Transacoes!$B$3:$B1000,"C", Transacoes!$A$3:$A1000, "&lt;"&amp;EOMONTH(DATE(G$1,G$2,1),0))-SUMIFS(Transacoes!$D$3:$D1000,Transacoes!$C$3:$C1000,$D325,Transacoes!$B$3:$B1000,"V", Transacoes!$A$3:$A1000, "&lt;"&amp;EOMONTH(DATE(G$1,G$2,1),0)))*SUMIFS(Prov_Auto!$E$3:$E1000, Prov_Auto!$A$3:$A1000, $D325, Prov_Auto!$D$3:$D1000,"&gt;="&amp;DATE(G$1,G$2,1),Prov_Auto!$D$3:$D1000, "&lt;="&amp;EOMONTH(DATE(G$1,G$2,1),0)))</f>
        <v/>
      </c>
      <c r="H325" s="48" t="str">
        <f>IF($D325="","", (SUMIFS(Transacoes!$D$3:$D1000,Transacoes!$C$3:$C1000,$D325,Transacoes!$B$3:$B1000,"C", Transacoes!$A$3:$A1000, "&lt;"&amp;EOMONTH(DATE(H$1,H$2,1),0))-SUMIFS(Transacoes!$D$3:$D1000,Transacoes!$C$3:$C1000,$D325,Transacoes!$B$3:$B1000,"V", Transacoes!$A$3:$A1000, "&lt;"&amp;EOMONTH(DATE(H$1,H$2,1),0)))*SUMIFS(Prov_Auto!$E$3:$E1000, Prov_Auto!$A$3:$A1000, $D325, Prov_Auto!$D$3:$D1000,"&gt;="&amp;DATE(H$1,H$2,1),Prov_Auto!$D$3:$D1000, "&lt;="&amp;EOMONTH(DATE(H$1,H$2,1),0)))</f>
        <v/>
      </c>
      <c r="I325" s="48" t="str">
        <f>IF($D325="","", (SUMIFS(Transacoes!$D$3:$D1000,Transacoes!$C$3:$C1000,$D325,Transacoes!$B$3:$B1000,"C", Transacoes!$A$3:$A1000, "&lt;"&amp;EOMONTH(DATE(I$1,I$2,1),0))-SUMIFS(Transacoes!$D$3:$D1000,Transacoes!$C$3:$C1000,$D325,Transacoes!$B$3:$B1000,"V", Transacoes!$A$3:$A1000, "&lt;"&amp;EOMONTH(DATE(I$1,I$2,1),0)))*SUMIFS(Prov_Auto!$E$3:$E1000, Prov_Auto!$A$3:$A1000, $D325, Prov_Auto!$D$3:$D1000,"&gt;="&amp;DATE(I$1,I$2,1),Prov_Auto!$D$3:$D1000, "&lt;="&amp;EOMONTH(DATE(I$1,I$2,1),0)))</f>
        <v/>
      </c>
      <c r="J325" s="48" t="str">
        <f>IF($D325="","", (SUMIFS(Transacoes!$D$3:$D1000,Transacoes!$C$3:$C1000,$D325,Transacoes!$B$3:$B1000,"C", Transacoes!$A$3:$A1000, "&lt;"&amp;EOMONTH(DATE(J$1,J$2,1),0))-SUMIFS(Transacoes!$D$3:$D1000,Transacoes!$C$3:$C1000,$D325,Transacoes!$B$3:$B1000,"V", Transacoes!$A$3:$A1000, "&lt;"&amp;EOMONTH(DATE(J$1,J$2,1),0)))*SUMIFS(Prov_Auto!$E$3:$E1000, Prov_Auto!$A$3:$A1000, $D325, Prov_Auto!$D$3:$D1000,"&gt;="&amp;DATE(J$1,J$2,1),Prov_Auto!$D$3:$D1000, "&lt;="&amp;EOMONTH(DATE(J$1,J$2,1),0)))</f>
        <v/>
      </c>
      <c r="K325" s="48" t="str">
        <f>IF($D325="","", (SUMIFS(Transacoes!$D$3:$D1000,Transacoes!$C$3:$C1000,$D325,Transacoes!$B$3:$B1000,"C", Transacoes!$A$3:$A1000, "&lt;"&amp;EOMONTH(DATE(K$1,K$2,1),0))-SUMIFS(Transacoes!$D$3:$D1000,Transacoes!$C$3:$C1000,$D325,Transacoes!$B$3:$B1000,"V", Transacoes!$A$3:$A1000, "&lt;"&amp;EOMONTH(DATE(K$1,K$2,1),0)))*SUMIFS(Prov_Auto!$E$3:$E1000, Prov_Auto!$A$3:$A1000, $D325, Prov_Auto!$D$3:$D1000,"&gt;="&amp;DATE(K$1,K$2,1),Prov_Auto!$D$3:$D1000, "&lt;="&amp;EOMONTH(DATE(K$1,K$2,1),0)))</f>
        <v/>
      </c>
      <c r="L325" s="48" t="str">
        <f>IF($D325="","", (SUMIFS(Transacoes!$D$3:$D1000,Transacoes!$C$3:$C1000,$D325,Transacoes!$B$3:$B1000,"C", Transacoes!$A$3:$A1000, "&lt;"&amp;EOMONTH(DATE(L$1,L$2,1),0))-SUMIFS(Transacoes!$D$3:$D1000,Transacoes!$C$3:$C1000,$D325,Transacoes!$B$3:$B1000,"V", Transacoes!$A$3:$A1000, "&lt;"&amp;EOMONTH(DATE(L$1,L$2,1),0)))*SUMIFS(Prov_Auto!$E$3:$E1000, Prov_Auto!$A$3:$A1000, $D325, Prov_Auto!$D$3:$D1000,"&gt;="&amp;DATE(L$1,L$2,1),Prov_Auto!$D$3:$D1000, "&lt;="&amp;EOMONTH(DATE(L$1,L$2,1),0)))</f>
        <v/>
      </c>
      <c r="M325" s="48" t="str">
        <f>IF($D325="","", (SUMIFS(Transacoes!$D$3:$D1000,Transacoes!$C$3:$C1000,$D325,Transacoes!$B$3:$B1000,"C", Transacoes!$A$3:$A1000, "&lt;"&amp;EOMONTH(DATE(M$1,M$2,1),0))-SUMIFS(Transacoes!$D$3:$D1000,Transacoes!$C$3:$C1000,$D325,Transacoes!$B$3:$B1000,"V", Transacoes!$A$3:$A1000, "&lt;"&amp;EOMONTH(DATE(M$1,M$2,1),0)))*SUMIFS(Prov_Auto!$E$3:$E1000, Prov_Auto!$A$3:$A1000, $D325, Prov_Auto!$D$3:$D1000,"&gt;="&amp;DATE(M$1,M$2,1),Prov_Auto!$D$3:$D1000, "&lt;="&amp;EOMONTH(DATE(M$1,M$2,1),0)))</f>
        <v/>
      </c>
      <c r="N325" s="48" t="str">
        <f>IF($D325="","", (SUMIFS(Transacoes!$D$3:$D1000,Transacoes!$C$3:$C1000,$D325,Transacoes!$B$3:$B1000,"C", Transacoes!$A$3:$A1000, "&lt;"&amp;EOMONTH(DATE(N$1,N$2,1),0))-SUMIFS(Transacoes!$D$3:$D1000,Transacoes!$C$3:$C1000,$D325,Transacoes!$B$3:$B1000,"V", Transacoes!$A$3:$A1000, "&lt;"&amp;EOMONTH(DATE(N$1,N$2,1),0)))*SUMIFS(Prov_Auto!$E$3:$E1000, Prov_Auto!$A$3:$A1000, $D325, Prov_Auto!$D$3:$D1000,"&gt;="&amp;DATE(N$1,N$2,1),Prov_Auto!$D$3:$D1000, "&lt;="&amp;EOMONTH(DATE(N$1,N$2,1),0)))</f>
        <v/>
      </c>
      <c r="O325" s="48" t="str">
        <f>IF($D325="","", (SUMIFS(Transacoes!$D$3:$D1000,Transacoes!$C$3:$C1000,$D325,Transacoes!$B$3:$B1000,"C", Transacoes!$A$3:$A1000, "&lt;"&amp;EOMONTH(DATE(O$1,O$2,1),0))-SUMIFS(Transacoes!$D$3:$D1000,Transacoes!$C$3:$C1000,$D325,Transacoes!$B$3:$B1000,"V", Transacoes!$A$3:$A1000, "&lt;"&amp;EOMONTH(DATE(O$1,O$2,1),0)))*SUMIFS(Prov_Auto!$E$3:$E1000, Prov_Auto!$A$3:$A1000, $D325, Prov_Auto!$D$3:$D1000,"&gt;="&amp;DATE(O$1,O$2,1),Prov_Auto!$D$3:$D1000, "&lt;="&amp;EOMONTH(DATE(O$1,O$2,1),0)))</f>
        <v/>
      </c>
      <c r="P325" s="48" t="str">
        <f>IF($D325="","", (SUMIFS(Transacoes!$D$3:$D1000,Transacoes!$C$3:$C1000,$D325,Transacoes!$B$3:$B1000,"C", Transacoes!$A$3:$A1000, "&lt;"&amp;EOMONTH(DATE(P$1,P$2,1),0))-SUMIFS(Transacoes!$D$3:$D1000,Transacoes!$C$3:$C1000,$D325,Transacoes!$B$3:$B1000,"V", Transacoes!$A$3:$A1000, "&lt;"&amp;EOMONTH(DATE(P$1,P$2,1),0)))*SUMIFS(Prov_Auto!$E$3:$E1000, Prov_Auto!$A$3:$A1000, $D325, Prov_Auto!$D$3:$D1000,"&gt;="&amp;DATE(P$1,P$2,1),Prov_Auto!$D$3:$D1000, "&lt;="&amp;EOMONTH(DATE(P$1,P$2,1),0)))</f>
        <v/>
      </c>
      <c r="Q325" s="48" t="str">
        <f>IF($D325="","", (SUMIFS(Transacoes!$D$3:$D1000,Transacoes!$C$3:$C1000,$D325,Transacoes!$B$3:$B1000,"C", Transacoes!$A$3:$A1000, "&lt;"&amp;EOMONTH(DATE(Q$1,Q$2,1),0))-SUMIFS(Transacoes!$D$3:$D1000,Transacoes!$C$3:$C1000,$D325,Transacoes!$B$3:$B1000,"V", Transacoes!$A$3:$A1000, "&lt;"&amp;EOMONTH(DATE(Q$1,Q$2,1),0)))*SUMIFS(Prov_Auto!$E$3:$E1000, Prov_Auto!$A$3:$A1000, $D325, Prov_Auto!$D$3:$D1000,"&gt;="&amp;DATE(Q$1,Q$2,1),Prov_Auto!$D$3:$D1000, "&lt;="&amp;EOMONTH(DATE(Q$1,Q$2,1),0)))</f>
        <v/>
      </c>
      <c r="R325" s="47"/>
    </row>
    <row r="326">
      <c r="A326" s="47"/>
      <c r="B326" s="47"/>
      <c r="C326" s="47"/>
      <c r="D326" s="87"/>
      <c r="E326" s="48" t="str">
        <f>IF($D326="","", (SUMIFS(Transacoes!$D$3:$D1000,Transacoes!$C$3:$C1000,$D326,Transacoes!$B$3:$B1000,"C", Transacoes!$A$3:$A1000, "&lt;"&amp;EOMONTH(DATE(E$1,E$2,1),0))-SUMIFS(Transacoes!$D$3:$D1000,Transacoes!$C$3:$C1000,$D326,Transacoes!$B$3:$B1000,"V", Transacoes!$A$3:$A1000, "&lt;"&amp;EOMONTH(DATE(E$1,E$2,1),0)))*SUMIFS(Prov_Auto!$E$3:$E1000, Prov_Auto!$A$3:$A1000, $D326, Prov_Auto!$D$3:$D1000,"&gt;="&amp;DATE(E$1,E$2,1),Prov_Auto!$D$3:$D1000, "&lt;="&amp;EOMONTH(DATE(E$1,E$2,1),0)))</f>
        <v/>
      </c>
      <c r="F326" s="48" t="str">
        <f>IF($D326="","", (SUMIFS(Transacoes!$D$3:$D1000,Transacoes!$C$3:$C1000,$D326,Transacoes!$B$3:$B1000,"C", Transacoes!$A$3:$A1000, "&lt;"&amp;EOMONTH(DATE(F$1,F$2,1),0))-SUMIFS(Transacoes!$D$3:$D1000,Transacoes!$C$3:$C1000,$D326,Transacoes!$B$3:$B1000,"V", Transacoes!$A$3:$A1000, "&lt;"&amp;EOMONTH(DATE(F$1,F$2,1),0)))*SUMIFS(Prov_Auto!$E$3:$E1000, Prov_Auto!$A$3:$A1000, $D326, Prov_Auto!$D$3:$D1000,"&gt;="&amp;DATE(F$1,F$2,1),Prov_Auto!$D$3:$D1000, "&lt;="&amp;EOMONTH(DATE(F$1,F$2,1),0)))</f>
        <v/>
      </c>
      <c r="G326" s="48" t="str">
        <f>IF($D326="","", (SUMIFS(Transacoes!$D$3:$D1000,Transacoes!$C$3:$C1000,$D326,Transacoes!$B$3:$B1000,"C", Transacoes!$A$3:$A1000, "&lt;"&amp;EOMONTH(DATE(G$1,G$2,1),0))-SUMIFS(Transacoes!$D$3:$D1000,Transacoes!$C$3:$C1000,$D326,Transacoes!$B$3:$B1000,"V", Transacoes!$A$3:$A1000, "&lt;"&amp;EOMONTH(DATE(G$1,G$2,1),0)))*SUMIFS(Prov_Auto!$E$3:$E1000, Prov_Auto!$A$3:$A1000, $D326, Prov_Auto!$D$3:$D1000,"&gt;="&amp;DATE(G$1,G$2,1),Prov_Auto!$D$3:$D1000, "&lt;="&amp;EOMONTH(DATE(G$1,G$2,1),0)))</f>
        <v/>
      </c>
      <c r="H326" s="48" t="str">
        <f>IF($D326="","", (SUMIFS(Transacoes!$D$3:$D1000,Transacoes!$C$3:$C1000,$D326,Transacoes!$B$3:$B1000,"C", Transacoes!$A$3:$A1000, "&lt;"&amp;EOMONTH(DATE(H$1,H$2,1),0))-SUMIFS(Transacoes!$D$3:$D1000,Transacoes!$C$3:$C1000,$D326,Transacoes!$B$3:$B1000,"V", Transacoes!$A$3:$A1000, "&lt;"&amp;EOMONTH(DATE(H$1,H$2,1),0)))*SUMIFS(Prov_Auto!$E$3:$E1000, Prov_Auto!$A$3:$A1000, $D326, Prov_Auto!$D$3:$D1000,"&gt;="&amp;DATE(H$1,H$2,1),Prov_Auto!$D$3:$D1000, "&lt;="&amp;EOMONTH(DATE(H$1,H$2,1),0)))</f>
        <v/>
      </c>
      <c r="I326" s="48" t="str">
        <f>IF($D326="","", (SUMIFS(Transacoes!$D$3:$D1000,Transacoes!$C$3:$C1000,$D326,Transacoes!$B$3:$B1000,"C", Transacoes!$A$3:$A1000, "&lt;"&amp;EOMONTH(DATE(I$1,I$2,1),0))-SUMIFS(Transacoes!$D$3:$D1000,Transacoes!$C$3:$C1000,$D326,Transacoes!$B$3:$B1000,"V", Transacoes!$A$3:$A1000, "&lt;"&amp;EOMONTH(DATE(I$1,I$2,1),0)))*SUMIFS(Prov_Auto!$E$3:$E1000, Prov_Auto!$A$3:$A1000, $D326, Prov_Auto!$D$3:$D1000,"&gt;="&amp;DATE(I$1,I$2,1),Prov_Auto!$D$3:$D1000, "&lt;="&amp;EOMONTH(DATE(I$1,I$2,1),0)))</f>
        <v/>
      </c>
      <c r="J326" s="48" t="str">
        <f>IF($D326="","", (SUMIFS(Transacoes!$D$3:$D1000,Transacoes!$C$3:$C1000,$D326,Transacoes!$B$3:$B1000,"C", Transacoes!$A$3:$A1000, "&lt;"&amp;EOMONTH(DATE(J$1,J$2,1),0))-SUMIFS(Transacoes!$D$3:$D1000,Transacoes!$C$3:$C1000,$D326,Transacoes!$B$3:$B1000,"V", Transacoes!$A$3:$A1000, "&lt;"&amp;EOMONTH(DATE(J$1,J$2,1),0)))*SUMIFS(Prov_Auto!$E$3:$E1000, Prov_Auto!$A$3:$A1000, $D326, Prov_Auto!$D$3:$D1000,"&gt;="&amp;DATE(J$1,J$2,1),Prov_Auto!$D$3:$D1000, "&lt;="&amp;EOMONTH(DATE(J$1,J$2,1),0)))</f>
        <v/>
      </c>
      <c r="K326" s="48" t="str">
        <f>IF($D326="","", (SUMIFS(Transacoes!$D$3:$D1000,Transacoes!$C$3:$C1000,$D326,Transacoes!$B$3:$B1000,"C", Transacoes!$A$3:$A1000, "&lt;"&amp;EOMONTH(DATE(K$1,K$2,1),0))-SUMIFS(Transacoes!$D$3:$D1000,Transacoes!$C$3:$C1000,$D326,Transacoes!$B$3:$B1000,"V", Transacoes!$A$3:$A1000, "&lt;"&amp;EOMONTH(DATE(K$1,K$2,1),0)))*SUMIFS(Prov_Auto!$E$3:$E1000, Prov_Auto!$A$3:$A1000, $D326, Prov_Auto!$D$3:$D1000,"&gt;="&amp;DATE(K$1,K$2,1),Prov_Auto!$D$3:$D1000, "&lt;="&amp;EOMONTH(DATE(K$1,K$2,1),0)))</f>
        <v/>
      </c>
      <c r="L326" s="48" t="str">
        <f>IF($D326="","", (SUMIFS(Transacoes!$D$3:$D1000,Transacoes!$C$3:$C1000,$D326,Transacoes!$B$3:$B1000,"C", Transacoes!$A$3:$A1000, "&lt;"&amp;EOMONTH(DATE(L$1,L$2,1),0))-SUMIFS(Transacoes!$D$3:$D1000,Transacoes!$C$3:$C1000,$D326,Transacoes!$B$3:$B1000,"V", Transacoes!$A$3:$A1000, "&lt;"&amp;EOMONTH(DATE(L$1,L$2,1),0)))*SUMIFS(Prov_Auto!$E$3:$E1000, Prov_Auto!$A$3:$A1000, $D326, Prov_Auto!$D$3:$D1000,"&gt;="&amp;DATE(L$1,L$2,1),Prov_Auto!$D$3:$D1000, "&lt;="&amp;EOMONTH(DATE(L$1,L$2,1),0)))</f>
        <v/>
      </c>
      <c r="M326" s="48" t="str">
        <f>IF($D326="","", (SUMIFS(Transacoes!$D$3:$D1000,Transacoes!$C$3:$C1000,$D326,Transacoes!$B$3:$B1000,"C", Transacoes!$A$3:$A1000, "&lt;"&amp;EOMONTH(DATE(M$1,M$2,1),0))-SUMIFS(Transacoes!$D$3:$D1000,Transacoes!$C$3:$C1000,$D326,Transacoes!$B$3:$B1000,"V", Transacoes!$A$3:$A1000, "&lt;"&amp;EOMONTH(DATE(M$1,M$2,1),0)))*SUMIFS(Prov_Auto!$E$3:$E1000, Prov_Auto!$A$3:$A1000, $D326, Prov_Auto!$D$3:$D1000,"&gt;="&amp;DATE(M$1,M$2,1),Prov_Auto!$D$3:$D1000, "&lt;="&amp;EOMONTH(DATE(M$1,M$2,1),0)))</f>
        <v/>
      </c>
      <c r="N326" s="48" t="str">
        <f>IF($D326="","", (SUMIFS(Transacoes!$D$3:$D1000,Transacoes!$C$3:$C1000,$D326,Transacoes!$B$3:$B1000,"C", Transacoes!$A$3:$A1000, "&lt;"&amp;EOMONTH(DATE(N$1,N$2,1),0))-SUMIFS(Transacoes!$D$3:$D1000,Transacoes!$C$3:$C1000,$D326,Transacoes!$B$3:$B1000,"V", Transacoes!$A$3:$A1000, "&lt;"&amp;EOMONTH(DATE(N$1,N$2,1),0)))*SUMIFS(Prov_Auto!$E$3:$E1000, Prov_Auto!$A$3:$A1000, $D326, Prov_Auto!$D$3:$D1000,"&gt;="&amp;DATE(N$1,N$2,1),Prov_Auto!$D$3:$D1000, "&lt;="&amp;EOMONTH(DATE(N$1,N$2,1),0)))</f>
        <v/>
      </c>
      <c r="O326" s="48" t="str">
        <f>IF($D326="","", (SUMIFS(Transacoes!$D$3:$D1000,Transacoes!$C$3:$C1000,$D326,Transacoes!$B$3:$B1000,"C", Transacoes!$A$3:$A1000, "&lt;"&amp;EOMONTH(DATE(O$1,O$2,1),0))-SUMIFS(Transacoes!$D$3:$D1000,Transacoes!$C$3:$C1000,$D326,Transacoes!$B$3:$B1000,"V", Transacoes!$A$3:$A1000, "&lt;"&amp;EOMONTH(DATE(O$1,O$2,1),0)))*SUMIFS(Prov_Auto!$E$3:$E1000, Prov_Auto!$A$3:$A1000, $D326, Prov_Auto!$D$3:$D1000,"&gt;="&amp;DATE(O$1,O$2,1),Prov_Auto!$D$3:$D1000, "&lt;="&amp;EOMONTH(DATE(O$1,O$2,1),0)))</f>
        <v/>
      </c>
      <c r="P326" s="48" t="str">
        <f>IF($D326="","", (SUMIFS(Transacoes!$D$3:$D1000,Transacoes!$C$3:$C1000,$D326,Transacoes!$B$3:$B1000,"C", Transacoes!$A$3:$A1000, "&lt;"&amp;EOMONTH(DATE(P$1,P$2,1),0))-SUMIFS(Transacoes!$D$3:$D1000,Transacoes!$C$3:$C1000,$D326,Transacoes!$B$3:$B1000,"V", Transacoes!$A$3:$A1000, "&lt;"&amp;EOMONTH(DATE(P$1,P$2,1),0)))*SUMIFS(Prov_Auto!$E$3:$E1000, Prov_Auto!$A$3:$A1000, $D326, Prov_Auto!$D$3:$D1000,"&gt;="&amp;DATE(P$1,P$2,1),Prov_Auto!$D$3:$D1000, "&lt;="&amp;EOMONTH(DATE(P$1,P$2,1),0)))</f>
        <v/>
      </c>
      <c r="Q326" s="48" t="str">
        <f>IF($D326="","", (SUMIFS(Transacoes!$D$3:$D1000,Transacoes!$C$3:$C1000,$D326,Transacoes!$B$3:$B1000,"C", Transacoes!$A$3:$A1000, "&lt;"&amp;EOMONTH(DATE(Q$1,Q$2,1),0))-SUMIFS(Transacoes!$D$3:$D1000,Transacoes!$C$3:$C1000,$D326,Transacoes!$B$3:$B1000,"V", Transacoes!$A$3:$A1000, "&lt;"&amp;EOMONTH(DATE(Q$1,Q$2,1),0)))*SUMIFS(Prov_Auto!$E$3:$E1000, Prov_Auto!$A$3:$A1000, $D326, Prov_Auto!$D$3:$D1000,"&gt;="&amp;DATE(Q$1,Q$2,1),Prov_Auto!$D$3:$D1000, "&lt;="&amp;EOMONTH(DATE(Q$1,Q$2,1),0)))</f>
        <v/>
      </c>
      <c r="R326" s="47"/>
    </row>
    <row r="327">
      <c r="A327" s="47"/>
      <c r="B327" s="47"/>
      <c r="C327" s="47"/>
      <c r="D327" s="87"/>
      <c r="E327" s="48" t="str">
        <f>IF($D327="","", (SUMIFS(Transacoes!$D$3:$D1000,Transacoes!$C$3:$C1000,$D327,Transacoes!$B$3:$B1000,"C", Transacoes!$A$3:$A1000, "&lt;"&amp;EOMONTH(DATE(E$1,E$2,1),0))-SUMIFS(Transacoes!$D$3:$D1000,Transacoes!$C$3:$C1000,$D327,Transacoes!$B$3:$B1000,"V", Transacoes!$A$3:$A1000, "&lt;"&amp;EOMONTH(DATE(E$1,E$2,1),0)))*SUMIFS(Prov_Auto!$E$3:$E1000, Prov_Auto!$A$3:$A1000, $D327, Prov_Auto!$D$3:$D1000,"&gt;="&amp;DATE(E$1,E$2,1),Prov_Auto!$D$3:$D1000, "&lt;="&amp;EOMONTH(DATE(E$1,E$2,1),0)))</f>
        <v/>
      </c>
      <c r="F327" s="48" t="str">
        <f>IF($D327="","", (SUMIFS(Transacoes!$D$3:$D1000,Transacoes!$C$3:$C1000,$D327,Transacoes!$B$3:$B1000,"C", Transacoes!$A$3:$A1000, "&lt;"&amp;EOMONTH(DATE(F$1,F$2,1),0))-SUMIFS(Transacoes!$D$3:$D1000,Transacoes!$C$3:$C1000,$D327,Transacoes!$B$3:$B1000,"V", Transacoes!$A$3:$A1000, "&lt;"&amp;EOMONTH(DATE(F$1,F$2,1),0)))*SUMIFS(Prov_Auto!$E$3:$E1000, Prov_Auto!$A$3:$A1000, $D327, Prov_Auto!$D$3:$D1000,"&gt;="&amp;DATE(F$1,F$2,1),Prov_Auto!$D$3:$D1000, "&lt;="&amp;EOMONTH(DATE(F$1,F$2,1),0)))</f>
        <v/>
      </c>
      <c r="G327" s="48" t="str">
        <f>IF($D327="","", (SUMIFS(Transacoes!$D$3:$D1000,Transacoes!$C$3:$C1000,$D327,Transacoes!$B$3:$B1000,"C", Transacoes!$A$3:$A1000, "&lt;"&amp;EOMONTH(DATE(G$1,G$2,1),0))-SUMIFS(Transacoes!$D$3:$D1000,Transacoes!$C$3:$C1000,$D327,Transacoes!$B$3:$B1000,"V", Transacoes!$A$3:$A1000, "&lt;"&amp;EOMONTH(DATE(G$1,G$2,1),0)))*SUMIFS(Prov_Auto!$E$3:$E1000, Prov_Auto!$A$3:$A1000, $D327, Prov_Auto!$D$3:$D1000,"&gt;="&amp;DATE(G$1,G$2,1),Prov_Auto!$D$3:$D1000, "&lt;="&amp;EOMONTH(DATE(G$1,G$2,1),0)))</f>
        <v/>
      </c>
      <c r="H327" s="48" t="str">
        <f>IF($D327="","", (SUMIFS(Transacoes!$D$3:$D1000,Transacoes!$C$3:$C1000,$D327,Transacoes!$B$3:$B1000,"C", Transacoes!$A$3:$A1000, "&lt;"&amp;EOMONTH(DATE(H$1,H$2,1),0))-SUMIFS(Transacoes!$D$3:$D1000,Transacoes!$C$3:$C1000,$D327,Transacoes!$B$3:$B1000,"V", Transacoes!$A$3:$A1000, "&lt;"&amp;EOMONTH(DATE(H$1,H$2,1),0)))*SUMIFS(Prov_Auto!$E$3:$E1000, Prov_Auto!$A$3:$A1000, $D327, Prov_Auto!$D$3:$D1000,"&gt;="&amp;DATE(H$1,H$2,1),Prov_Auto!$D$3:$D1000, "&lt;="&amp;EOMONTH(DATE(H$1,H$2,1),0)))</f>
        <v/>
      </c>
      <c r="I327" s="48" t="str">
        <f>IF($D327="","", (SUMIFS(Transacoes!$D$3:$D1000,Transacoes!$C$3:$C1000,$D327,Transacoes!$B$3:$B1000,"C", Transacoes!$A$3:$A1000, "&lt;"&amp;EOMONTH(DATE(I$1,I$2,1),0))-SUMIFS(Transacoes!$D$3:$D1000,Transacoes!$C$3:$C1000,$D327,Transacoes!$B$3:$B1000,"V", Transacoes!$A$3:$A1000, "&lt;"&amp;EOMONTH(DATE(I$1,I$2,1),0)))*SUMIFS(Prov_Auto!$E$3:$E1000, Prov_Auto!$A$3:$A1000, $D327, Prov_Auto!$D$3:$D1000,"&gt;="&amp;DATE(I$1,I$2,1),Prov_Auto!$D$3:$D1000, "&lt;="&amp;EOMONTH(DATE(I$1,I$2,1),0)))</f>
        <v/>
      </c>
      <c r="J327" s="48" t="str">
        <f>IF($D327="","", (SUMIFS(Transacoes!$D$3:$D1000,Transacoes!$C$3:$C1000,$D327,Transacoes!$B$3:$B1000,"C", Transacoes!$A$3:$A1000, "&lt;"&amp;EOMONTH(DATE(J$1,J$2,1),0))-SUMIFS(Transacoes!$D$3:$D1000,Transacoes!$C$3:$C1000,$D327,Transacoes!$B$3:$B1000,"V", Transacoes!$A$3:$A1000, "&lt;"&amp;EOMONTH(DATE(J$1,J$2,1),0)))*SUMIFS(Prov_Auto!$E$3:$E1000, Prov_Auto!$A$3:$A1000, $D327, Prov_Auto!$D$3:$D1000,"&gt;="&amp;DATE(J$1,J$2,1),Prov_Auto!$D$3:$D1000, "&lt;="&amp;EOMONTH(DATE(J$1,J$2,1),0)))</f>
        <v/>
      </c>
      <c r="K327" s="48" t="str">
        <f>IF($D327="","", (SUMIFS(Transacoes!$D$3:$D1000,Transacoes!$C$3:$C1000,$D327,Transacoes!$B$3:$B1000,"C", Transacoes!$A$3:$A1000, "&lt;"&amp;EOMONTH(DATE(K$1,K$2,1),0))-SUMIFS(Transacoes!$D$3:$D1000,Transacoes!$C$3:$C1000,$D327,Transacoes!$B$3:$B1000,"V", Transacoes!$A$3:$A1000, "&lt;"&amp;EOMONTH(DATE(K$1,K$2,1),0)))*SUMIFS(Prov_Auto!$E$3:$E1000, Prov_Auto!$A$3:$A1000, $D327, Prov_Auto!$D$3:$D1000,"&gt;="&amp;DATE(K$1,K$2,1),Prov_Auto!$D$3:$D1000, "&lt;="&amp;EOMONTH(DATE(K$1,K$2,1),0)))</f>
        <v/>
      </c>
      <c r="L327" s="48" t="str">
        <f>IF($D327="","", (SUMIFS(Transacoes!$D$3:$D1000,Transacoes!$C$3:$C1000,$D327,Transacoes!$B$3:$B1000,"C", Transacoes!$A$3:$A1000, "&lt;"&amp;EOMONTH(DATE(L$1,L$2,1),0))-SUMIFS(Transacoes!$D$3:$D1000,Transacoes!$C$3:$C1000,$D327,Transacoes!$B$3:$B1000,"V", Transacoes!$A$3:$A1000, "&lt;"&amp;EOMONTH(DATE(L$1,L$2,1),0)))*SUMIFS(Prov_Auto!$E$3:$E1000, Prov_Auto!$A$3:$A1000, $D327, Prov_Auto!$D$3:$D1000,"&gt;="&amp;DATE(L$1,L$2,1),Prov_Auto!$D$3:$D1000, "&lt;="&amp;EOMONTH(DATE(L$1,L$2,1),0)))</f>
        <v/>
      </c>
      <c r="M327" s="48" t="str">
        <f>IF($D327="","", (SUMIFS(Transacoes!$D$3:$D1000,Transacoes!$C$3:$C1000,$D327,Transacoes!$B$3:$B1000,"C", Transacoes!$A$3:$A1000, "&lt;"&amp;EOMONTH(DATE(M$1,M$2,1),0))-SUMIFS(Transacoes!$D$3:$D1000,Transacoes!$C$3:$C1000,$D327,Transacoes!$B$3:$B1000,"V", Transacoes!$A$3:$A1000, "&lt;"&amp;EOMONTH(DATE(M$1,M$2,1),0)))*SUMIFS(Prov_Auto!$E$3:$E1000, Prov_Auto!$A$3:$A1000, $D327, Prov_Auto!$D$3:$D1000,"&gt;="&amp;DATE(M$1,M$2,1),Prov_Auto!$D$3:$D1000, "&lt;="&amp;EOMONTH(DATE(M$1,M$2,1),0)))</f>
        <v/>
      </c>
      <c r="N327" s="48" t="str">
        <f>IF($D327="","", (SUMIFS(Transacoes!$D$3:$D1000,Transacoes!$C$3:$C1000,$D327,Transacoes!$B$3:$B1000,"C", Transacoes!$A$3:$A1000, "&lt;"&amp;EOMONTH(DATE(N$1,N$2,1),0))-SUMIFS(Transacoes!$D$3:$D1000,Transacoes!$C$3:$C1000,$D327,Transacoes!$B$3:$B1000,"V", Transacoes!$A$3:$A1000, "&lt;"&amp;EOMONTH(DATE(N$1,N$2,1),0)))*SUMIFS(Prov_Auto!$E$3:$E1000, Prov_Auto!$A$3:$A1000, $D327, Prov_Auto!$D$3:$D1000,"&gt;="&amp;DATE(N$1,N$2,1),Prov_Auto!$D$3:$D1000, "&lt;="&amp;EOMONTH(DATE(N$1,N$2,1),0)))</f>
        <v/>
      </c>
      <c r="O327" s="48" t="str">
        <f>IF($D327="","", (SUMIFS(Transacoes!$D$3:$D1000,Transacoes!$C$3:$C1000,$D327,Transacoes!$B$3:$B1000,"C", Transacoes!$A$3:$A1000, "&lt;"&amp;EOMONTH(DATE(O$1,O$2,1),0))-SUMIFS(Transacoes!$D$3:$D1000,Transacoes!$C$3:$C1000,$D327,Transacoes!$B$3:$B1000,"V", Transacoes!$A$3:$A1000, "&lt;"&amp;EOMONTH(DATE(O$1,O$2,1),0)))*SUMIFS(Prov_Auto!$E$3:$E1000, Prov_Auto!$A$3:$A1000, $D327, Prov_Auto!$D$3:$D1000,"&gt;="&amp;DATE(O$1,O$2,1),Prov_Auto!$D$3:$D1000, "&lt;="&amp;EOMONTH(DATE(O$1,O$2,1),0)))</f>
        <v/>
      </c>
      <c r="P327" s="48" t="str">
        <f>IF($D327="","", (SUMIFS(Transacoes!$D$3:$D1000,Transacoes!$C$3:$C1000,$D327,Transacoes!$B$3:$B1000,"C", Transacoes!$A$3:$A1000, "&lt;"&amp;EOMONTH(DATE(P$1,P$2,1),0))-SUMIFS(Transacoes!$D$3:$D1000,Transacoes!$C$3:$C1000,$D327,Transacoes!$B$3:$B1000,"V", Transacoes!$A$3:$A1000, "&lt;"&amp;EOMONTH(DATE(P$1,P$2,1),0)))*SUMIFS(Prov_Auto!$E$3:$E1000, Prov_Auto!$A$3:$A1000, $D327, Prov_Auto!$D$3:$D1000,"&gt;="&amp;DATE(P$1,P$2,1),Prov_Auto!$D$3:$D1000, "&lt;="&amp;EOMONTH(DATE(P$1,P$2,1),0)))</f>
        <v/>
      </c>
      <c r="Q327" s="48" t="str">
        <f>IF($D327="","", (SUMIFS(Transacoes!$D$3:$D1000,Transacoes!$C$3:$C1000,$D327,Transacoes!$B$3:$B1000,"C", Transacoes!$A$3:$A1000, "&lt;"&amp;EOMONTH(DATE(Q$1,Q$2,1),0))-SUMIFS(Transacoes!$D$3:$D1000,Transacoes!$C$3:$C1000,$D327,Transacoes!$B$3:$B1000,"V", Transacoes!$A$3:$A1000, "&lt;"&amp;EOMONTH(DATE(Q$1,Q$2,1),0)))*SUMIFS(Prov_Auto!$E$3:$E1000, Prov_Auto!$A$3:$A1000, $D327, Prov_Auto!$D$3:$D1000,"&gt;="&amp;DATE(Q$1,Q$2,1),Prov_Auto!$D$3:$D1000, "&lt;="&amp;EOMONTH(DATE(Q$1,Q$2,1),0)))</f>
        <v/>
      </c>
      <c r="R327" s="47"/>
    </row>
    <row r="328">
      <c r="A328" s="47"/>
      <c r="B328" s="47"/>
      <c r="C328" s="47"/>
      <c r="D328" s="87"/>
      <c r="E328" s="48" t="str">
        <f>IF($D328="","", (SUMIFS(Transacoes!$D$3:$D1000,Transacoes!$C$3:$C1000,$D328,Transacoes!$B$3:$B1000,"C", Transacoes!$A$3:$A1000, "&lt;"&amp;EOMONTH(DATE(E$1,E$2,1),0))-SUMIFS(Transacoes!$D$3:$D1000,Transacoes!$C$3:$C1000,$D328,Transacoes!$B$3:$B1000,"V", Transacoes!$A$3:$A1000, "&lt;"&amp;EOMONTH(DATE(E$1,E$2,1),0)))*SUMIFS(Prov_Auto!$E$3:$E1000, Prov_Auto!$A$3:$A1000, $D328, Prov_Auto!$D$3:$D1000,"&gt;="&amp;DATE(E$1,E$2,1),Prov_Auto!$D$3:$D1000, "&lt;="&amp;EOMONTH(DATE(E$1,E$2,1),0)))</f>
        <v/>
      </c>
      <c r="F328" s="48" t="str">
        <f>IF($D328="","", (SUMIFS(Transacoes!$D$3:$D1000,Transacoes!$C$3:$C1000,$D328,Transacoes!$B$3:$B1000,"C", Transacoes!$A$3:$A1000, "&lt;"&amp;EOMONTH(DATE(F$1,F$2,1),0))-SUMIFS(Transacoes!$D$3:$D1000,Transacoes!$C$3:$C1000,$D328,Transacoes!$B$3:$B1000,"V", Transacoes!$A$3:$A1000, "&lt;"&amp;EOMONTH(DATE(F$1,F$2,1),0)))*SUMIFS(Prov_Auto!$E$3:$E1000, Prov_Auto!$A$3:$A1000, $D328, Prov_Auto!$D$3:$D1000,"&gt;="&amp;DATE(F$1,F$2,1),Prov_Auto!$D$3:$D1000, "&lt;="&amp;EOMONTH(DATE(F$1,F$2,1),0)))</f>
        <v/>
      </c>
      <c r="G328" s="48" t="str">
        <f>IF($D328="","", (SUMIFS(Transacoes!$D$3:$D1000,Transacoes!$C$3:$C1000,$D328,Transacoes!$B$3:$B1000,"C", Transacoes!$A$3:$A1000, "&lt;"&amp;EOMONTH(DATE(G$1,G$2,1),0))-SUMIFS(Transacoes!$D$3:$D1000,Transacoes!$C$3:$C1000,$D328,Transacoes!$B$3:$B1000,"V", Transacoes!$A$3:$A1000, "&lt;"&amp;EOMONTH(DATE(G$1,G$2,1),0)))*SUMIFS(Prov_Auto!$E$3:$E1000, Prov_Auto!$A$3:$A1000, $D328, Prov_Auto!$D$3:$D1000,"&gt;="&amp;DATE(G$1,G$2,1),Prov_Auto!$D$3:$D1000, "&lt;="&amp;EOMONTH(DATE(G$1,G$2,1),0)))</f>
        <v/>
      </c>
      <c r="H328" s="48" t="str">
        <f>IF($D328="","", (SUMIFS(Transacoes!$D$3:$D1000,Transacoes!$C$3:$C1000,$D328,Transacoes!$B$3:$B1000,"C", Transacoes!$A$3:$A1000, "&lt;"&amp;EOMONTH(DATE(H$1,H$2,1),0))-SUMIFS(Transacoes!$D$3:$D1000,Transacoes!$C$3:$C1000,$D328,Transacoes!$B$3:$B1000,"V", Transacoes!$A$3:$A1000, "&lt;"&amp;EOMONTH(DATE(H$1,H$2,1),0)))*SUMIFS(Prov_Auto!$E$3:$E1000, Prov_Auto!$A$3:$A1000, $D328, Prov_Auto!$D$3:$D1000,"&gt;="&amp;DATE(H$1,H$2,1),Prov_Auto!$D$3:$D1000, "&lt;="&amp;EOMONTH(DATE(H$1,H$2,1),0)))</f>
        <v/>
      </c>
      <c r="I328" s="48" t="str">
        <f>IF($D328="","", (SUMIFS(Transacoes!$D$3:$D1000,Transacoes!$C$3:$C1000,$D328,Transacoes!$B$3:$B1000,"C", Transacoes!$A$3:$A1000, "&lt;"&amp;EOMONTH(DATE(I$1,I$2,1),0))-SUMIFS(Transacoes!$D$3:$D1000,Transacoes!$C$3:$C1000,$D328,Transacoes!$B$3:$B1000,"V", Transacoes!$A$3:$A1000, "&lt;"&amp;EOMONTH(DATE(I$1,I$2,1),0)))*SUMIFS(Prov_Auto!$E$3:$E1000, Prov_Auto!$A$3:$A1000, $D328, Prov_Auto!$D$3:$D1000,"&gt;="&amp;DATE(I$1,I$2,1),Prov_Auto!$D$3:$D1000, "&lt;="&amp;EOMONTH(DATE(I$1,I$2,1),0)))</f>
        <v/>
      </c>
      <c r="J328" s="48" t="str">
        <f>IF($D328="","", (SUMIFS(Transacoes!$D$3:$D1000,Transacoes!$C$3:$C1000,$D328,Transacoes!$B$3:$B1000,"C", Transacoes!$A$3:$A1000, "&lt;"&amp;EOMONTH(DATE(J$1,J$2,1),0))-SUMIFS(Transacoes!$D$3:$D1000,Transacoes!$C$3:$C1000,$D328,Transacoes!$B$3:$B1000,"V", Transacoes!$A$3:$A1000, "&lt;"&amp;EOMONTH(DATE(J$1,J$2,1),0)))*SUMIFS(Prov_Auto!$E$3:$E1000, Prov_Auto!$A$3:$A1000, $D328, Prov_Auto!$D$3:$D1000,"&gt;="&amp;DATE(J$1,J$2,1),Prov_Auto!$D$3:$D1000, "&lt;="&amp;EOMONTH(DATE(J$1,J$2,1),0)))</f>
        <v/>
      </c>
      <c r="K328" s="48" t="str">
        <f>IF($D328="","", (SUMIFS(Transacoes!$D$3:$D1000,Transacoes!$C$3:$C1000,$D328,Transacoes!$B$3:$B1000,"C", Transacoes!$A$3:$A1000, "&lt;"&amp;EOMONTH(DATE(K$1,K$2,1),0))-SUMIFS(Transacoes!$D$3:$D1000,Transacoes!$C$3:$C1000,$D328,Transacoes!$B$3:$B1000,"V", Transacoes!$A$3:$A1000, "&lt;"&amp;EOMONTH(DATE(K$1,K$2,1),0)))*SUMIFS(Prov_Auto!$E$3:$E1000, Prov_Auto!$A$3:$A1000, $D328, Prov_Auto!$D$3:$D1000,"&gt;="&amp;DATE(K$1,K$2,1),Prov_Auto!$D$3:$D1000, "&lt;="&amp;EOMONTH(DATE(K$1,K$2,1),0)))</f>
        <v/>
      </c>
      <c r="L328" s="48" t="str">
        <f>IF($D328="","", (SUMIFS(Transacoes!$D$3:$D1000,Transacoes!$C$3:$C1000,$D328,Transacoes!$B$3:$B1000,"C", Transacoes!$A$3:$A1000, "&lt;"&amp;EOMONTH(DATE(L$1,L$2,1),0))-SUMIFS(Transacoes!$D$3:$D1000,Transacoes!$C$3:$C1000,$D328,Transacoes!$B$3:$B1000,"V", Transacoes!$A$3:$A1000, "&lt;"&amp;EOMONTH(DATE(L$1,L$2,1),0)))*SUMIFS(Prov_Auto!$E$3:$E1000, Prov_Auto!$A$3:$A1000, $D328, Prov_Auto!$D$3:$D1000,"&gt;="&amp;DATE(L$1,L$2,1),Prov_Auto!$D$3:$D1000, "&lt;="&amp;EOMONTH(DATE(L$1,L$2,1),0)))</f>
        <v/>
      </c>
      <c r="M328" s="48" t="str">
        <f>IF($D328="","", (SUMIFS(Transacoes!$D$3:$D1000,Transacoes!$C$3:$C1000,$D328,Transacoes!$B$3:$B1000,"C", Transacoes!$A$3:$A1000, "&lt;"&amp;EOMONTH(DATE(M$1,M$2,1),0))-SUMIFS(Transacoes!$D$3:$D1000,Transacoes!$C$3:$C1000,$D328,Transacoes!$B$3:$B1000,"V", Transacoes!$A$3:$A1000, "&lt;"&amp;EOMONTH(DATE(M$1,M$2,1),0)))*SUMIFS(Prov_Auto!$E$3:$E1000, Prov_Auto!$A$3:$A1000, $D328, Prov_Auto!$D$3:$D1000,"&gt;="&amp;DATE(M$1,M$2,1),Prov_Auto!$D$3:$D1000, "&lt;="&amp;EOMONTH(DATE(M$1,M$2,1),0)))</f>
        <v/>
      </c>
      <c r="N328" s="48" t="str">
        <f>IF($D328="","", (SUMIFS(Transacoes!$D$3:$D1000,Transacoes!$C$3:$C1000,$D328,Transacoes!$B$3:$B1000,"C", Transacoes!$A$3:$A1000, "&lt;"&amp;EOMONTH(DATE(N$1,N$2,1),0))-SUMIFS(Transacoes!$D$3:$D1000,Transacoes!$C$3:$C1000,$D328,Transacoes!$B$3:$B1000,"V", Transacoes!$A$3:$A1000, "&lt;"&amp;EOMONTH(DATE(N$1,N$2,1),0)))*SUMIFS(Prov_Auto!$E$3:$E1000, Prov_Auto!$A$3:$A1000, $D328, Prov_Auto!$D$3:$D1000,"&gt;="&amp;DATE(N$1,N$2,1),Prov_Auto!$D$3:$D1000, "&lt;="&amp;EOMONTH(DATE(N$1,N$2,1),0)))</f>
        <v/>
      </c>
      <c r="O328" s="48" t="str">
        <f>IF($D328="","", (SUMIFS(Transacoes!$D$3:$D1000,Transacoes!$C$3:$C1000,$D328,Transacoes!$B$3:$B1000,"C", Transacoes!$A$3:$A1000, "&lt;"&amp;EOMONTH(DATE(O$1,O$2,1),0))-SUMIFS(Transacoes!$D$3:$D1000,Transacoes!$C$3:$C1000,$D328,Transacoes!$B$3:$B1000,"V", Transacoes!$A$3:$A1000, "&lt;"&amp;EOMONTH(DATE(O$1,O$2,1),0)))*SUMIFS(Prov_Auto!$E$3:$E1000, Prov_Auto!$A$3:$A1000, $D328, Prov_Auto!$D$3:$D1000,"&gt;="&amp;DATE(O$1,O$2,1),Prov_Auto!$D$3:$D1000, "&lt;="&amp;EOMONTH(DATE(O$1,O$2,1),0)))</f>
        <v/>
      </c>
      <c r="P328" s="48" t="str">
        <f>IF($D328="","", (SUMIFS(Transacoes!$D$3:$D1000,Transacoes!$C$3:$C1000,$D328,Transacoes!$B$3:$B1000,"C", Transacoes!$A$3:$A1000, "&lt;"&amp;EOMONTH(DATE(P$1,P$2,1),0))-SUMIFS(Transacoes!$D$3:$D1000,Transacoes!$C$3:$C1000,$D328,Transacoes!$B$3:$B1000,"V", Transacoes!$A$3:$A1000, "&lt;"&amp;EOMONTH(DATE(P$1,P$2,1),0)))*SUMIFS(Prov_Auto!$E$3:$E1000, Prov_Auto!$A$3:$A1000, $D328, Prov_Auto!$D$3:$D1000,"&gt;="&amp;DATE(P$1,P$2,1),Prov_Auto!$D$3:$D1000, "&lt;="&amp;EOMONTH(DATE(P$1,P$2,1),0)))</f>
        <v/>
      </c>
      <c r="Q328" s="48" t="str">
        <f>IF($D328="","", (SUMIFS(Transacoes!$D$3:$D1000,Transacoes!$C$3:$C1000,$D328,Transacoes!$B$3:$B1000,"C", Transacoes!$A$3:$A1000, "&lt;"&amp;EOMONTH(DATE(Q$1,Q$2,1),0))-SUMIFS(Transacoes!$D$3:$D1000,Transacoes!$C$3:$C1000,$D328,Transacoes!$B$3:$B1000,"V", Transacoes!$A$3:$A1000, "&lt;"&amp;EOMONTH(DATE(Q$1,Q$2,1),0)))*SUMIFS(Prov_Auto!$E$3:$E1000, Prov_Auto!$A$3:$A1000, $D328, Prov_Auto!$D$3:$D1000,"&gt;="&amp;DATE(Q$1,Q$2,1),Prov_Auto!$D$3:$D1000, "&lt;="&amp;EOMONTH(DATE(Q$1,Q$2,1),0)))</f>
        <v/>
      </c>
      <c r="R328" s="47"/>
    </row>
    <row r="329">
      <c r="A329" s="47"/>
      <c r="B329" s="47"/>
      <c r="C329" s="47"/>
      <c r="D329" s="87"/>
      <c r="E329" s="48" t="str">
        <f>IF($D329="","", (SUMIFS(Transacoes!$D$3:$D1000,Transacoes!$C$3:$C1000,$D329,Transacoes!$B$3:$B1000,"C", Transacoes!$A$3:$A1000, "&lt;"&amp;EOMONTH(DATE(E$1,E$2,1),0))-SUMIFS(Transacoes!$D$3:$D1000,Transacoes!$C$3:$C1000,$D329,Transacoes!$B$3:$B1000,"V", Transacoes!$A$3:$A1000, "&lt;"&amp;EOMONTH(DATE(E$1,E$2,1),0)))*SUMIFS(Prov_Auto!$E$3:$E1000, Prov_Auto!$A$3:$A1000, $D329, Prov_Auto!$D$3:$D1000,"&gt;="&amp;DATE(E$1,E$2,1),Prov_Auto!$D$3:$D1000, "&lt;="&amp;EOMONTH(DATE(E$1,E$2,1),0)))</f>
        <v/>
      </c>
      <c r="F329" s="48" t="str">
        <f>IF($D329="","", (SUMIFS(Transacoes!$D$3:$D1000,Transacoes!$C$3:$C1000,$D329,Transacoes!$B$3:$B1000,"C", Transacoes!$A$3:$A1000, "&lt;"&amp;EOMONTH(DATE(F$1,F$2,1),0))-SUMIFS(Transacoes!$D$3:$D1000,Transacoes!$C$3:$C1000,$D329,Transacoes!$B$3:$B1000,"V", Transacoes!$A$3:$A1000, "&lt;"&amp;EOMONTH(DATE(F$1,F$2,1),0)))*SUMIFS(Prov_Auto!$E$3:$E1000, Prov_Auto!$A$3:$A1000, $D329, Prov_Auto!$D$3:$D1000,"&gt;="&amp;DATE(F$1,F$2,1),Prov_Auto!$D$3:$D1000, "&lt;="&amp;EOMONTH(DATE(F$1,F$2,1),0)))</f>
        <v/>
      </c>
      <c r="G329" s="48" t="str">
        <f>IF($D329="","", (SUMIFS(Transacoes!$D$3:$D1000,Transacoes!$C$3:$C1000,$D329,Transacoes!$B$3:$B1000,"C", Transacoes!$A$3:$A1000, "&lt;"&amp;EOMONTH(DATE(G$1,G$2,1),0))-SUMIFS(Transacoes!$D$3:$D1000,Transacoes!$C$3:$C1000,$D329,Transacoes!$B$3:$B1000,"V", Transacoes!$A$3:$A1000, "&lt;"&amp;EOMONTH(DATE(G$1,G$2,1),0)))*SUMIFS(Prov_Auto!$E$3:$E1000, Prov_Auto!$A$3:$A1000, $D329, Prov_Auto!$D$3:$D1000,"&gt;="&amp;DATE(G$1,G$2,1),Prov_Auto!$D$3:$D1000, "&lt;="&amp;EOMONTH(DATE(G$1,G$2,1),0)))</f>
        <v/>
      </c>
      <c r="H329" s="48" t="str">
        <f>IF($D329="","", (SUMIFS(Transacoes!$D$3:$D1000,Transacoes!$C$3:$C1000,$D329,Transacoes!$B$3:$B1000,"C", Transacoes!$A$3:$A1000, "&lt;"&amp;EOMONTH(DATE(H$1,H$2,1),0))-SUMIFS(Transacoes!$D$3:$D1000,Transacoes!$C$3:$C1000,$D329,Transacoes!$B$3:$B1000,"V", Transacoes!$A$3:$A1000, "&lt;"&amp;EOMONTH(DATE(H$1,H$2,1),0)))*SUMIFS(Prov_Auto!$E$3:$E1000, Prov_Auto!$A$3:$A1000, $D329, Prov_Auto!$D$3:$D1000,"&gt;="&amp;DATE(H$1,H$2,1),Prov_Auto!$D$3:$D1000, "&lt;="&amp;EOMONTH(DATE(H$1,H$2,1),0)))</f>
        <v/>
      </c>
      <c r="I329" s="48" t="str">
        <f>IF($D329="","", (SUMIFS(Transacoes!$D$3:$D1000,Transacoes!$C$3:$C1000,$D329,Transacoes!$B$3:$B1000,"C", Transacoes!$A$3:$A1000, "&lt;"&amp;EOMONTH(DATE(I$1,I$2,1),0))-SUMIFS(Transacoes!$D$3:$D1000,Transacoes!$C$3:$C1000,$D329,Transacoes!$B$3:$B1000,"V", Transacoes!$A$3:$A1000, "&lt;"&amp;EOMONTH(DATE(I$1,I$2,1),0)))*SUMIFS(Prov_Auto!$E$3:$E1000, Prov_Auto!$A$3:$A1000, $D329, Prov_Auto!$D$3:$D1000,"&gt;="&amp;DATE(I$1,I$2,1),Prov_Auto!$D$3:$D1000, "&lt;="&amp;EOMONTH(DATE(I$1,I$2,1),0)))</f>
        <v/>
      </c>
      <c r="J329" s="48" t="str">
        <f>IF($D329="","", (SUMIFS(Transacoes!$D$3:$D1000,Transacoes!$C$3:$C1000,$D329,Transacoes!$B$3:$B1000,"C", Transacoes!$A$3:$A1000, "&lt;"&amp;EOMONTH(DATE(J$1,J$2,1),0))-SUMIFS(Transacoes!$D$3:$D1000,Transacoes!$C$3:$C1000,$D329,Transacoes!$B$3:$B1000,"V", Transacoes!$A$3:$A1000, "&lt;"&amp;EOMONTH(DATE(J$1,J$2,1),0)))*SUMIFS(Prov_Auto!$E$3:$E1000, Prov_Auto!$A$3:$A1000, $D329, Prov_Auto!$D$3:$D1000,"&gt;="&amp;DATE(J$1,J$2,1),Prov_Auto!$D$3:$D1000, "&lt;="&amp;EOMONTH(DATE(J$1,J$2,1),0)))</f>
        <v/>
      </c>
      <c r="K329" s="48" t="str">
        <f>IF($D329="","", (SUMIFS(Transacoes!$D$3:$D1000,Transacoes!$C$3:$C1000,$D329,Transacoes!$B$3:$B1000,"C", Transacoes!$A$3:$A1000, "&lt;"&amp;EOMONTH(DATE(K$1,K$2,1),0))-SUMIFS(Transacoes!$D$3:$D1000,Transacoes!$C$3:$C1000,$D329,Transacoes!$B$3:$B1000,"V", Transacoes!$A$3:$A1000, "&lt;"&amp;EOMONTH(DATE(K$1,K$2,1),0)))*SUMIFS(Prov_Auto!$E$3:$E1000, Prov_Auto!$A$3:$A1000, $D329, Prov_Auto!$D$3:$D1000,"&gt;="&amp;DATE(K$1,K$2,1),Prov_Auto!$D$3:$D1000, "&lt;="&amp;EOMONTH(DATE(K$1,K$2,1),0)))</f>
        <v/>
      </c>
      <c r="L329" s="48" t="str">
        <f>IF($D329="","", (SUMIFS(Transacoes!$D$3:$D1000,Transacoes!$C$3:$C1000,$D329,Transacoes!$B$3:$B1000,"C", Transacoes!$A$3:$A1000, "&lt;"&amp;EOMONTH(DATE(L$1,L$2,1),0))-SUMIFS(Transacoes!$D$3:$D1000,Transacoes!$C$3:$C1000,$D329,Transacoes!$B$3:$B1000,"V", Transacoes!$A$3:$A1000, "&lt;"&amp;EOMONTH(DATE(L$1,L$2,1),0)))*SUMIFS(Prov_Auto!$E$3:$E1000, Prov_Auto!$A$3:$A1000, $D329, Prov_Auto!$D$3:$D1000,"&gt;="&amp;DATE(L$1,L$2,1),Prov_Auto!$D$3:$D1000, "&lt;="&amp;EOMONTH(DATE(L$1,L$2,1),0)))</f>
        <v/>
      </c>
      <c r="M329" s="48" t="str">
        <f>IF($D329="","", (SUMIFS(Transacoes!$D$3:$D1000,Transacoes!$C$3:$C1000,$D329,Transacoes!$B$3:$B1000,"C", Transacoes!$A$3:$A1000, "&lt;"&amp;EOMONTH(DATE(M$1,M$2,1),0))-SUMIFS(Transacoes!$D$3:$D1000,Transacoes!$C$3:$C1000,$D329,Transacoes!$B$3:$B1000,"V", Transacoes!$A$3:$A1000, "&lt;"&amp;EOMONTH(DATE(M$1,M$2,1),0)))*SUMIFS(Prov_Auto!$E$3:$E1000, Prov_Auto!$A$3:$A1000, $D329, Prov_Auto!$D$3:$D1000,"&gt;="&amp;DATE(M$1,M$2,1),Prov_Auto!$D$3:$D1000, "&lt;="&amp;EOMONTH(DATE(M$1,M$2,1),0)))</f>
        <v/>
      </c>
      <c r="N329" s="48" t="str">
        <f>IF($D329="","", (SUMIFS(Transacoes!$D$3:$D1000,Transacoes!$C$3:$C1000,$D329,Transacoes!$B$3:$B1000,"C", Transacoes!$A$3:$A1000, "&lt;"&amp;EOMONTH(DATE(N$1,N$2,1),0))-SUMIFS(Transacoes!$D$3:$D1000,Transacoes!$C$3:$C1000,$D329,Transacoes!$B$3:$B1000,"V", Transacoes!$A$3:$A1000, "&lt;"&amp;EOMONTH(DATE(N$1,N$2,1),0)))*SUMIFS(Prov_Auto!$E$3:$E1000, Prov_Auto!$A$3:$A1000, $D329, Prov_Auto!$D$3:$D1000,"&gt;="&amp;DATE(N$1,N$2,1),Prov_Auto!$D$3:$D1000, "&lt;="&amp;EOMONTH(DATE(N$1,N$2,1),0)))</f>
        <v/>
      </c>
      <c r="O329" s="48" t="str">
        <f>IF($D329="","", (SUMIFS(Transacoes!$D$3:$D1000,Transacoes!$C$3:$C1000,$D329,Transacoes!$B$3:$B1000,"C", Transacoes!$A$3:$A1000, "&lt;"&amp;EOMONTH(DATE(O$1,O$2,1),0))-SUMIFS(Transacoes!$D$3:$D1000,Transacoes!$C$3:$C1000,$D329,Transacoes!$B$3:$B1000,"V", Transacoes!$A$3:$A1000, "&lt;"&amp;EOMONTH(DATE(O$1,O$2,1),0)))*SUMIFS(Prov_Auto!$E$3:$E1000, Prov_Auto!$A$3:$A1000, $D329, Prov_Auto!$D$3:$D1000,"&gt;="&amp;DATE(O$1,O$2,1),Prov_Auto!$D$3:$D1000, "&lt;="&amp;EOMONTH(DATE(O$1,O$2,1),0)))</f>
        <v/>
      </c>
      <c r="P329" s="48" t="str">
        <f>IF($D329="","", (SUMIFS(Transacoes!$D$3:$D1000,Transacoes!$C$3:$C1000,$D329,Transacoes!$B$3:$B1000,"C", Transacoes!$A$3:$A1000, "&lt;"&amp;EOMONTH(DATE(P$1,P$2,1),0))-SUMIFS(Transacoes!$D$3:$D1000,Transacoes!$C$3:$C1000,$D329,Transacoes!$B$3:$B1000,"V", Transacoes!$A$3:$A1000, "&lt;"&amp;EOMONTH(DATE(P$1,P$2,1),0)))*SUMIFS(Prov_Auto!$E$3:$E1000, Prov_Auto!$A$3:$A1000, $D329, Prov_Auto!$D$3:$D1000,"&gt;="&amp;DATE(P$1,P$2,1),Prov_Auto!$D$3:$D1000, "&lt;="&amp;EOMONTH(DATE(P$1,P$2,1),0)))</f>
        <v/>
      </c>
      <c r="Q329" s="48" t="str">
        <f>IF($D329="","", (SUMIFS(Transacoes!$D$3:$D1000,Transacoes!$C$3:$C1000,$D329,Transacoes!$B$3:$B1000,"C", Transacoes!$A$3:$A1000, "&lt;"&amp;EOMONTH(DATE(Q$1,Q$2,1),0))-SUMIFS(Transacoes!$D$3:$D1000,Transacoes!$C$3:$C1000,$D329,Transacoes!$B$3:$B1000,"V", Transacoes!$A$3:$A1000, "&lt;"&amp;EOMONTH(DATE(Q$1,Q$2,1),0)))*SUMIFS(Prov_Auto!$E$3:$E1000, Prov_Auto!$A$3:$A1000, $D329, Prov_Auto!$D$3:$D1000,"&gt;="&amp;DATE(Q$1,Q$2,1),Prov_Auto!$D$3:$D1000, "&lt;="&amp;EOMONTH(DATE(Q$1,Q$2,1),0)))</f>
        <v/>
      </c>
      <c r="R329" s="47"/>
    </row>
    <row r="330">
      <c r="A330" s="47"/>
      <c r="B330" s="47"/>
      <c r="C330" s="47"/>
      <c r="D330" s="87"/>
      <c r="E330" s="48" t="str">
        <f>IF($D330="","", (SUMIFS(Transacoes!$D$3:$D1000,Transacoes!$C$3:$C1000,$D330,Transacoes!$B$3:$B1000,"C", Transacoes!$A$3:$A1000, "&lt;"&amp;EOMONTH(DATE(E$1,E$2,1),0))-SUMIFS(Transacoes!$D$3:$D1000,Transacoes!$C$3:$C1000,$D330,Transacoes!$B$3:$B1000,"V", Transacoes!$A$3:$A1000, "&lt;"&amp;EOMONTH(DATE(E$1,E$2,1),0)))*SUMIFS(Prov_Auto!$E$3:$E1000, Prov_Auto!$A$3:$A1000, $D330, Prov_Auto!$D$3:$D1000,"&gt;="&amp;DATE(E$1,E$2,1),Prov_Auto!$D$3:$D1000, "&lt;="&amp;EOMONTH(DATE(E$1,E$2,1),0)))</f>
        <v/>
      </c>
      <c r="F330" s="48" t="str">
        <f>IF($D330="","", (SUMIFS(Transacoes!$D$3:$D1000,Transacoes!$C$3:$C1000,$D330,Transacoes!$B$3:$B1000,"C", Transacoes!$A$3:$A1000, "&lt;"&amp;EOMONTH(DATE(F$1,F$2,1),0))-SUMIFS(Transacoes!$D$3:$D1000,Transacoes!$C$3:$C1000,$D330,Transacoes!$B$3:$B1000,"V", Transacoes!$A$3:$A1000, "&lt;"&amp;EOMONTH(DATE(F$1,F$2,1),0)))*SUMIFS(Prov_Auto!$E$3:$E1000, Prov_Auto!$A$3:$A1000, $D330, Prov_Auto!$D$3:$D1000,"&gt;="&amp;DATE(F$1,F$2,1),Prov_Auto!$D$3:$D1000, "&lt;="&amp;EOMONTH(DATE(F$1,F$2,1),0)))</f>
        <v/>
      </c>
      <c r="G330" s="48" t="str">
        <f>IF($D330="","", (SUMIFS(Transacoes!$D$3:$D1000,Transacoes!$C$3:$C1000,$D330,Transacoes!$B$3:$B1000,"C", Transacoes!$A$3:$A1000, "&lt;"&amp;EOMONTH(DATE(G$1,G$2,1),0))-SUMIFS(Transacoes!$D$3:$D1000,Transacoes!$C$3:$C1000,$D330,Transacoes!$B$3:$B1000,"V", Transacoes!$A$3:$A1000, "&lt;"&amp;EOMONTH(DATE(G$1,G$2,1),0)))*SUMIFS(Prov_Auto!$E$3:$E1000, Prov_Auto!$A$3:$A1000, $D330, Prov_Auto!$D$3:$D1000,"&gt;="&amp;DATE(G$1,G$2,1),Prov_Auto!$D$3:$D1000, "&lt;="&amp;EOMONTH(DATE(G$1,G$2,1),0)))</f>
        <v/>
      </c>
      <c r="H330" s="48" t="str">
        <f>IF($D330="","", (SUMIFS(Transacoes!$D$3:$D1000,Transacoes!$C$3:$C1000,$D330,Transacoes!$B$3:$B1000,"C", Transacoes!$A$3:$A1000, "&lt;"&amp;EOMONTH(DATE(H$1,H$2,1),0))-SUMIFS(Transacoes!$D$3:$D1000,Transacoes!$C$3:$C1000,$D330,Transacoes!$B$3:$B1000,"V", Transacoes!$A$3:$A1000, "&lt;"&amp;EOMONTH(DATE(H$1,H$2,1),0)))*SUMIFS(Prov_Auto!$E$3:$E1000, Prov_Auto!$A$3:$A1000, $D330, Prov_Auto!$D$3:$D1000,"&gt;="&amp;DATE(H$1,H$2,1),Prov_Auto!$D$3:$D1000, "&lt;="&amp;EOMONTH(DATE(H$1,H$2,1),0)))</f>
        <v/>
      </c>
      <c r="I330" s="48" t="str">
        <f>IF($D330="","", (SUMIFS(Transacoes!$D$3:$D1000,Transacoes!$C$3:$C1000,$D330,Transacoes!$B$3:$B1000,"C", Transacoes!$A$3:$A1000, "&lt;"&amp;EOMONTH(DATE(I$1,I$2,1),0))-SUMIFS(Transacoes!$D$3:$D1000,Transacoes!$C$3:$C1000,$D330,Transacoes!$B$3:$B1000,"V", Transacoes!$A$3:$A1000, "&lt;"&amp;EOMONTH(DATE(I$1,I$2,1),0)))*SUMIFS(Prov_Auto!$E$3:$E1000, Prov_Auto!$A$3:$A1000, $D330, Prov_Auto!$D$3:$D1000,"&gt;="&amp;DATE(I$1,I$2,1),Prov_Auto!$D$3:$D1000, "&lt;="&amp;EOMONTH(DATE(I$1,I$2,1),0)))</f>
        <v/>
      </c>
      <c r="J330" s="48" t="str">
        <f>IF($D330="","", (SUMIFS(Transacoes!$D$3:$D1000,Transacoes!$C$3:$C1000,$D330,Transacoes!$B$3:$B1000,"C", Transacoes!$A$3:$A1000, "&lt;"&amp;EOMONTH(DATE(J$1,J$2,1),0))-SUMIFS(Transacoes!$D$3:$D1000,Transacoes!$C$3:$C1000,$D330,Transacoes!$B$3:$B1000,"V", Transacoes!$A$3:$A1000, "&lt;"&amp;EOMONTH(DATE(J$1,J$2,1),0)))*SUMIFS(Prov_Auto!$E$3:$E1000, Prov_Auto!$A$3:$A1000, $D330, Prov_Auto!$D$3:$D1000,"&gt;="&amp;DATE(J$1,J$2,1),Prov_Auto!$D$3:$D1000, "&lt;="&amp;EOMONTH(DATE(J$1,J$2,1),0)))</f>
        <v/>
      </c>
      <c r="K330" s="48" t="str">
        <f>IF($D330="","", (SUMIFS(Transacoes!$D$3:$D1000,Transacoes!$C$3:$C1000,$D330,Transacoes!$B$3:$B1000,"C", Transacoes!$A$3:$A1000, "&lt;"&amp;EOMONTH(DATE(K$1,K$2,1),0))-SUMIFS(Transacoes!$D$3:$D1000,Transacoes!$C$3:$C1000,$D330,Transacoes!$B$3:$B1000,"V", Transacoes!$A$3:$A1000, "&lt;"&amp;EOMONTH(DATE(K$1,K$2,1),0)))*SUMIFS(Prov_Auto!$E$3:$E1000, Prov_Auto!$A$3:$A1000, $D330, Prov_Auto!$D$3:$D1000,"&gt;="&amp;DATE(K$1,K$2,1),Prov_Auto!$D$3:$D1000, "&lt;="&amp;EOMONTH(DATE(K$1,K$2,1),0)))</f>
        <v/>
      </c>
      <c r="L330" s="48" t="str">
        <f>IF($D330="","", (SUMIFS(Transacoes!$D$3:$D1000,Transacoes!$C$3:$C1000,$D330,Transacoes!$B$3:$B1000,"C", Transacoes!$A$3:$A1000, "&lt;"&amp;EOMONTH(DATE(L$1,L$2,1),0))-SUMIFS(Transacoes!$D$3:$D1000,Transacoes!$C$3:$C1000,$D330,Transacoes!$B$3:$B1000,"V", Transacoes!$A$3:$A1000, "&lt;"&amp;EOMONTH(DATE(L$1,L$2,1),0)))*SUMIFS(Prov_Auto!$E$3:$E1000, Prov_Auto!$A$3:$A1000, $D330, Prov_Auto!$D$3:$D1000,"&gt;="&amp;DATE(L$1,L$2,1),Prov_Auto!$D$3:$D1000, "&lt;="&amp;EOMONTH(DATE(L$1,L$2,1),0)))</f>
        <v/>
      </c>
      <c r="M330" s="48" t="str">
        <f>IF($D330="","", (SUMIFS(Transacoes!$D$3:$D1000,Transacoes!$C$3:$C1000,$D330,Transacoes!$B$3:$B1000,"C", Transacoes!$A$3:$A1000, "&lt;"&amp;EOMONTH(DATE(M$1,M$2,1),0))-SUMIFS(Transacoes!$D$3:$D1000,Transacoes!$C$3:$C1000,$D330,Transacoes!$B$3:$B1000,"V", Transacoes!$A$3:$A1000, "&lt;"&amp;EOMONTH(DATE(M$1,M$2,1),0)))*SUMIFS(Prov_Auto!$E$3:$E1000, Prov_Auto!$A$3:$A1000, $D330, Prov_Auto!$D$3:$D1000,"&gt;="&amp;DATE(M$1,M$2,1),Prov_Auto!$D$3:$D1000, "&lt;="&amp;EOMONTH(DATE(M$1,M$2,1),0)))</f>
        <v/>
      </c>
      <c r="N330" s="48" t="str">
        <f>IF($D330="","", (SUMIFS(Transacoes!$D$3:$D1000,Transacoes!$C$3:$C1000,$D330,Transacoes!$B$3:$B1000,"C", Transacoes!$A$3:$A1000, "&lt;"&amp;EOMONTH(DATE(N$1,N$2,1),0))-SUMIFS(Transacoes!$D$3:$D1000,Transacoes!$C$3:$C1000,$D330,Transacoes!$B$3:$B1000,"V", Transacoes!$A$3:$A1000, "&lt;"&amp;EOMONTH(DATE(N$1,N$2,1),0)))*SUMIFS(Prov_Auto!$E$3:$E1000, Prov_Auto!$A$3:$A1000, $D330, Prov_Auto!$D$3:$D1000,"&gt;="&amp;DATE(N$1,N$2,1),Prov_Auto!$D$3:$D1000, "&lt;="&amp;EOMONTH(DATE(N$1,N$2,1),0)))</f>
        <v/>
      </c>
      <c r="O330" s="48" t="str">
        <f>IF($D330="","", (SUMIFS(Transacoes!$D$3:$D1000,Transacoes!$C$3:$C1000,$D330,Transacoes!$B$3:$B1000,"C", Transacoes!$A$3:$A1000, "&lt;"&amp;EOMONTH(DATE(O$1,O$2,1),0))-SUMIFS(Transacoes!$D$3:$D1000,Transacoes!$C$3:$C1000,$D330,Transacoes!$B$3:$B1000,"V", Transacoes!$A$3:$A1000, "&lt;"&amp;EOMONTH(DATE(O$1,O$2,1),0)))*SUMIFS(Prov_Auto!$E$3:$E1000, Prov_Auto!$A$3:$A1000, $D330, Prov_Auto!$D$3:$D1000,"&gt;="&amp;DATE(O$1,O$2,1),Prov_Auto!$D$3:$D1000, "&lt;="&amp;EOMONTH(DATE(O$1,O$2,1),0)))</f>
        <v/>
      </c>
      <c r="P330" s="48" t="str">
        <f>IF($D330="","", (SUMIFS(Transacoes!$D$3:$D1000,Transacoes!$C$3:$C1000,$D330,Transacoes!$B$3:$B1000,"C", Transacoes!$A$3:$A1000, "&lt;"&amp;EOMONTH(DATE(P$1,P$2,1),0))-SUMIFS(Transacoes!$D$3:$D1000,Transacoes!$C$3:$C1000,$D330,Transacoes!$B$3:$B1000,"V", Transacoes!$A$3:$A1000, "&lt;"&amp;EOMONTH(DATE(P$1,P$2,1),0)))*SUMIFS(Prov_Auto!$E$3:$E1000, Prov_Auto!$A$3:$A1000, $D330, Prov_Auto!$D$3:$D1000,"&gt;="&amp;DATE(P$1,P$2,1),Prov_Auto!$D$3:$D1000, "&lt;="&amp;EOMONTH(DATE(P$1,P$2,1),0)))</f>
        <v/>
      </c>
      <c r="Q330" s="48" t="str">
        <f>IF($D330="","", (SUMIFS(Transacoes!$D$3:$D1000,Transacoes!$C$3:$C1000,$D330,Transacoes!$B$3:$B1000,"C", Transacoes!$A$3:$A1000, "&lt;"&amp;EOMONTH(DATE(Q$1,Q$2,1),0))-SUMIFS(Transacoes!$D$3:$D1000,Transacoes!$C$3:$C1000,$D330,Transacoes!$B$3:$B1000,"V", Transacoes!$A$3:$A1000, "&lt;"&amp;EOMONTH(DATE(Q$1,Q$2,1),0)))*SUMIFS(Prov_Auto!$E$3:$E1000, Prov_Auto!$A$3:$A1000, $D330, Prov_Auto!$D$3:$D1000,"&gt;="&amp;DATE(Q$1,Q$2,1),Prov_Auto!$D$3:$D1000, "&lt;="&amp;EOMONTH(DATE(Q$1,Q$2,1),0)))</f>
        <v/>
      </c>
      <c r="R330" s="47"/>
    </row>
    <row r="331">
      <c r="A331" s="47"/>
      <c r="B331" s="47"/>
      <c r="C331" s="47"/>
      <c r="D331" s="87"/>
      <c r="E331" s="48" t="str">
        <f>IF($D331="","", (SUMIFS(Transacoes!$D$3:$D1000,Transacoes!$C$3:$C1000,$D331,Transacoes!$B$3:$B1000,"C", Transacoes!$A$3:$A1000, "&lt;"&amp;EOMONTH(DATE(E$1,E$2,1),0))-SUMIFS(Transacoes!$D$3:$D1000,Transacoes!$C$3:$C1000,$D331,Transacoes!$B$3:$B1000,"V", Transacoes!$A$3:$A1000, "&lt;"&amp;EOMONTH(DATE(E$1,E$2,1),0)))*SUMIFS(Prov_Auto!$E$3:$E1000, Prov_Auto!$A$3:$A1000, $D331, Prov_Auto!$D$3:$D1000,"&gt;="&amp;DATE(E$1,E$2,1),Prov_Auto!$D$3:$D1000, "&lt;="&amp;EOMONTH(DATE(E$1,E$2,1),0)))</f>
        <v/>
      </c>
      <c r="F331" s="48" t="str">
        <f>IF($D331="","", (SUMIFS(Transacoes!$D$3:$D1000,Transacoes!$C$3:$C1000,$D331,Transacoes!$B$3:$B1000,"C", Transacoes!$A$3:$A1000, "&lt;"&amp;EOMONTH(DATE(F$1,F$2,1),0))-SUMIFS(Transacoes!$D$3:$D1000,Transacoes!$C$3:$C1000,$D331,Transacoes!$B$3:$B1000,"V", Transacoes!$A$3:$A1000, "&lt;"&amp;EOMONTH(DATE(F$1,F$2,1),0)))*SUMIFS(Prov_Auto!$E$3:$E1000, Prov_Auto!$A$3:$A1000, $D331, Prov_Auto!$D$3:$D1000,"&gt;="&amp;DATE(F$1,F$2,1),Prov_Auto!$D$3:$D1000, "&lt;="&amp;EOMONTH(DATE(F$1,F$2,1),0)))</f>
        <v/>
      </c>
      <c r="G331" s="48" t="str">
        <f>IF($D331="","", (SUMIFS(Transacoes!$D$3:$D1000,Transacoes!$C$3:$C1000,$D331,Transacoes!$B$3:$B1000,"C", Transacoes!$A$3:$A1000, "&lt;"&amp;EOMONTH(DATE(G$1,G$2,1),0))-SUMIFS(Transacoes!$D$3:$D1000,Transacoes!$C$3:$C1000,$D331,Transacoes!$B$3:$B1000,"V", Transacoes!$A$3:$A1000, "&lt;"&amp;EOMONTH(DATE(G$1,G$2,1),0)))*SUMIFS(Prov_Auto!$E$3:$E1000, Prov_Auto!$A$3:$A1000, $D331, Prov_Auto!$D$3:$D1000,"&gt;="&amp;DATE(G$1,G$2,1),Prov_Auto!$D$3:$D1000, "&lt;="&amp;EOMONTH(DATE(G$1,G$2,1),0)))</f>
        <v/>
      </c>
      <c r="H331" s="48" t="str">
        <f>IF($D331="","", (SUMIFS(Transacoes!$D$3:$D1000,Transacoes!$C$3:$C1000,$D331,Transacoes!$B$3:$B1000,"C", Transacoes!$A$3:$A1000, "&lt;"&amp;EOMONTH(DATE(H$1,H$2,1),0))-SUMIFS(Transacoes!$D$3:$D1000,Transacoes!$C$3:$C1000,$D331,Transacoes!$B$3:$B1000,"V", Transacoes!$A$3:$A1000, "&lt;"&amp;EOMONTH(DATE(H$1,H$2,1),0)))*SUMIFS(Prov_Auto!$E$3:$E1000, Prov_Auto!$A$3:$A1000, $D331, Prov_Auto!$D$3:$D1000,"&gt;="&amp;DATE(H$1,H$2,1),Prov_Auto!$D$3:$D1000, "&lt;="&amp;EOMONTH(DATE(H$1,H$2,1),0)))</f>
        <v/>
      </c>
      <c r="I331" s="48" t="str">
        <f>IF($D331="","", (SUMIFS(Transacoes!$D$3:$D1000,Transacoes!$C$3:$C1000,$D331,Transacoes!$B$3:$B1000,"C", Transacoes!$A$3:$A1000, "&lt;"&amp;EOMONTH(DATE(I$1,I$2,1),0))-SUMIFS(Transacoes!$D$3:$D1000,Transacoes!$C$3:$C1000,$D331,Transacoes!$B$3:$B1000,"V", Transacoes!$A$3:$A1000, "&lt;"&amp;EOMONTH(DATE(I$1,I$2,1),0)))*SUMIFS(Prov_Auto!$E$3:$E1000, Prov_Auto!$A$3:$A1000, $D331, Prov_Auto!$D$3:$D1000,"&gt;="&amp;DATE(I$1,I$2,1),Prov_Auto!$D$3:$D1000, "&lt;="&amp;EOMONTH(DATE(I$1,I$2,1),0)))</f>
        <v/>
      </c>
      <c r="J331" s="48" t="str">
        <f>IF($D331="","", (SUMIFS(Transacoes!$D$3:$D1000,Transacoes!$C$3:$C1000,$D331,Transacoes!$B$3:$B1000,"C", Transacoes!$A$3:$A1000, "&lt;"&amp;EOMONTH(DATE(J$1,J$2,1),0))-SUMIFS(Transacoes!$D$3:$D1000,Transacoes!$C$3:$C1000,$D331,Transacoes!$B$3:$B1000,"V", Transacoes!$A$3:$A1000, "&lt;"&amp;EOMONTH(DATE(J$1,J$2,1),0)))*SUMIFS(Prov_Auto!$E$3:$E1000, Prov_Auto!$A$3:$A1000, $D331, Prov_Auto!$D$3:$D1000,"&gt;="&amp;DATE(J$1,J$2,1),Prov_Auto!$D$3:$D1000, "&lt;="&amp;EOMONTH(DATE(J$1,J$2,1),0)))</f>
        <v/>
      </c>
      <c r="K331" s="48" t="str">
        <f>IF($D331="","", (SUMIFS(Transacoes!$D$3:$D1000,Transacoes!$C$3:$C1000,$D331,Transacoes!$B$3:$B1000,"C", Transacoes!$A$3:$A1000, "&lt;"&amp;EOMONTH(DATE(K$1,K$2,1),0))-SUMIFS(Transacoes!$D$3:$D1000,Transacoes!$C$3:$C1000,$D331,Transacoes!$B$3:$B1000,"V", Transacoes!$A$3:$A1000, "&lt;"&amp;EOMONTH(DATE(K$1,K$2,1),0)))*SUMIFS(Prov_Auto!$E$3:$E1000, Prov_Auto!$A$3:$A1000, $D331, Prov_Auto!$D$3:$D1000,"&gt;="&amp;DATE(K$1,K$2,1),Prov_Auto!$D$3:$D1000, "&lt;="&amp;EOMONTH(DATE(K$1,K$2,1),0)))</f>
        <v/>
      </c>
      <c r="L331" s="48" t="str">
        <f>IF($D331="","", (SUMIFS(Transacoes!$D$3:$D1000,Transacoes!$C$3:$C1000,$D331,Transacoes!$B$3:$B1000,"C", Transacoes!$A$3:$A1000, "&lt;"&amp;EOMONTH(DATE(L$1,L$2,1),0))-SUMIFS(Transacoes!$D$3:$D1000,Transacoes!$C$3:$C1000,$D331,Transacoes!$B$3:$B1000,"V", Transacoes!$A$3:$A1000, "&lt;"&amp;EOMONTH(DATE(L$1,L$2,1),0)))*SUMIFS(Prov_Auto!$E$3:$E1000, Prov_Auto!$A$3:$A1000, $D331, Prov_Auto!$D$3:$D1000,"&gt;="&amp;DATE(L$1,L$2,1),Prov_Auto!$D$3:$D1000, "&lt;="&amp;EOMONTH(DATE(L$1,L$2,1),0)))</f>
        <v/>
      </c>
      <c r="M331" s="48" t="str">
        <f>IF($D331="","", (SUMIFS(Transacoes!$D$3:$D1000,Transacoes!$C$3:$C1000,$D331,Transacoes!$B$3:$B1000,"C", Transacoes!$A$3:$A1000, "&lt;"&amp;EOMONTH(DATE(M$1,M$2,1),0))-SUMIFS(Transacoes!$D$3:$D1000,Transacoes!$C$3:$C1000,$D331,Transacoes!$B$3:$B1000,"V", Transacoes!$A$3:$A1000, "&lt;"&amp;EOMONTH(DATE(M$1,M$2,1),0)))*SUMIFS(Prov_Auto!$E$3:$E1000, Prov_Auto!$A$3:$A1000, $D331, Prov_Auto!$D$3:$D1000,"&gt;="&amp;DATE(M$1,M$2,1),Prov_Auto!$D$3:$D1000, "&lt;="&amp;EOMONTH(DATE(M$1,M$2,1),0)))</f>
        <v/>
      </c>
      <c r="N331" s="48" t="str">
        <f>IF($D331="","", (SUMIFS(Transacoes!$D$3:$D1000,Transacoes!$C$3:$C1000,$D331,Transacoes!$B$3:$B1000,"C", Transacoes!$A$3:$A1000, "&lt;"&amp;EOMONTH(DATE(N$1,N$2,1),0))-SUMIFS(Transacoes!$D$3:$D1000,Transacoes!$C$3:$C1000,$D331,Transacoes!$B$3:$B1000,"V", Transacoes!$A$3:$A1000, "&lt;"&amp;EOMONTH(DATE(N$1,N$2,1),0)))*SUMIFS(Prov_Auto!$E$3:$E1000, Prov_Auto!$A$3:$A1000, $D331, Prov_Auto!$D$3:$D1000,"&gt;="&amp;DATE(N$1,N$2,1),Prov_Auto!$D$3:$D1000, "&lt;="&amp;EOMONTH(DATE(N$1,N$2,1),0)))</f>
        <v/>
      </c>
      <c r="O331" s="48" t="str">
        <f>IF($D331="","", (SUMIFS(Transacoes!$D$3:$D1000,Transacoes!$C$3:$C1000,$D331,Transacoes!$B$3:$B1000,"C", Transacoes!$A$3:$A1000, "&lt;"&amp;EOMONTH(DATE(O$1,O$2,1),0))-SUMIFS(Transacoes!$D$3:$D1000,Transacoes!$C$3:$C1000,$D331,Transacoes!$B$3:$B1000,"V", Transacoes!$A$3:$A1000, "&lt;"&amp;EOMONTH(DATE(O$1,O$2,1),0)))*SUMIFS(Prov_Auto!$E$3:$E1000, Prov_Auto!$A$3:$A1000, $D331, Prov_Auto!$D$3:$D1000,"&gt;="&amp;DATE(O$1,O$2,1),Prov_Auto!$D$3:$D1000, "&lt;="&amp;EOMONTH(DATE(O$1,O$2,1),0)))</f>
        <v/>
      </c>
      <c r="P331" s="48" t="str">
        <f>IF($D331="","", (SUMIFS(Transacoes!$D$3:$D1000,Transacoes!$C$3:$C1000,$D331,Transacoes!$B$3:$B1000,"C", Transacoes!$A$3:$A1000, "&lt;"&amp;EOMONTH(DATE(P$1,P$2,1),0))-SUMIFS(Transacoes!$D$3:$D1000,Transacoes!$C$3:$C1000,$D331,Transacoes!$B$3:$B1000,"V", Transacoes!$A$3:$A1000, "&lt;"&amp;EOMONTH(DATE(P$1,P$2,1),0)))*SUMIFS(Prov_Auto!$E$3:$E1000, Prov_Auto!$A$3:$A1000, $D331, Prov_Auto!$D$3:$D1000,"&gt;="&amp;DATE(P$1,P$2,1),Prov_Auto!$D$3:$D1000, "&lt;="&amp;EOMONTH(DATE(P$1,P$2,1),0)))</f>
        <v/>
      </c>
      <c r="Q331" s="48" t="str">
        <f>IF($D331="","", (SUMIFS(Transacoes!$D$3:$D1000,Transacoes!$C$3:$C1000,$D331,Transacoes!$B$3:$B1000,"C", Transacoes!$A$3:$A1000, "&lt;"&amp;EOMONTH(DATE(Q$1,Q$2,1),0))-SUMIFS(Transacoes!$D$3:$D1000,Transacoes!$C$3:$C1000,$D331,Transacoes!$B$3:$B1000,"V", Transacoes!$A$3:$A1000, "&lt;"&amp;EOMONTH(DATE(Q$1,Q$2,1),0)))*SUMIFS(Prov_Auto!$E$3:$E1000, Prov_Auto!$A$3:$A1000, $D331, Prov_Auto!$D$3:$D1000,"&gt;="&amp;DATE(Q$1,Q$2,1),Prov_Auto!$D$3:$D1000, "&lt;="&amp;EOMONTH(DATE(Q$1,Q$2,1),0)))</f>
        <v/>
      </c>
      <c r="R331" s="47"/>
    </row>
    <row r="332">
      <c r="A332" s="47"/>
      <c r="B332" s="47"/>
      <c r="C332" s="47"/>
      <c r="D332" s="87"/>
      <c r="E332" s="48" t="str">
        <f>IF($D332="","", (SUMIFS(Transacoes!$D$3:$D1000,Transacoes!$C$3:$C1000,$D332,Transacoes!$B$3:$B1000,"C", Transacoes!$A$3:$A1000, "&lt;"&amp;EOMONTH(DATE(E$1,E$2,1),0))-SUMIFS(Transacoes!$D$3:$D1000,Transacoes!$C$3:$C1000,$D332,Transacoes!$B$3:$B1000,"V", Transacoes!$A$3:$A1000, "&lt;"&amp;EOMONTH(DATE(E$1,E$2,1),0)))*SUMIFS(Prov_Auto!$E$3:$E1000, Prov_Auto!$A$3:$A1000, $D332, Prov_Auto!$D$3:$D1000,"&gt;="&amp;DATE(E$1,E$2,1),Prov_Auto!$D$3:$D1000, "&lt;="&amp;EOMONTH(DATE(E$1,E$2,1),0)))</f>
        <v/>
      </c>
      <c r="F332" s="48" t="str">
        <f>IF($D332="","", (SUMIFS(Transacoes!$D$3:$D1000,Transacoes!$C$3:$C1000,$D332,Transacoes!$B$3:$B1000,"C", Transacoes!$A$3:$A1000, "&lt;"&amp;EOMONTH(DATE(F$1,F$2,1),0))-SUMIFS(Transacoes!$D$3:$D1000,Transacoes!$C$3:$C1000,$D332,Transacoes!$B$3:$B1000,"V", Transacoes!$A$3:$A1000, "&lt;"&amp;EOMONTH(DATE(F$1,F$2,1),0)))*SUMIFS(Prov_Auto!$E$3:$E1000, Prov_Auto!$A$3:$A1000, $D332, Prov_Auto!$D$3:$D1000,"&gt;="&amp;DATE(F$1,F$2,1),Prov_Auto!$D$3:$D1000, "&lt;="&amp;EOMONTH(DATE(F$1,F$2,1),0)))</f>
        <v/>
      </c>
      <c r="G332" s="48" t="str">
        <f>IF($D332="","", (SUMIFS(Transacoes!$D$3:$D1000,Transacoes!$C$3:$C1000,$D332,Transacoes!$B$3:$B1000,"C", Transacoes!$A$3:$A1000, "&lt;"&amp;EOMONTH(DATE(G$1,G$2,1),0))-SUMIFS(Transacoes!$D$3:$D1000,Transacoes!$C$3:$C1000,$D332,Transacoes!$B$3:$B1000,"V", Transacoes!$A$3:$A1000, "&lt;"&amp;EOMONTH(DATE(G$1,G$2,1),0)))*SUMIFS(Prov_Auto!$E$3:$E1000, Prov_Auto!$A$3:$A1000, $D332, Prov_Auto!$D$3:$D1000,"&gt;="&amp;DATE(G$1,G$2,1),Prov_Auto!$D$3:$D1000, "&lt;="&amp;EOMONTH(DATE(G$1,G$2,1),0)))</f>
        <v/>
      </c>
      <c r="H332" s="48" t="str">
        <f>IF($D332="","", (SUMIFS(Transacoes!$D$3:$D1000,Transacoes!$C$3:$C1000,$D332,Transacoes!$B$3:$B1000,"C", Transacoes!$A$3:$A1000, "&lt;"&amp;EOMONTH(DATE(H$1,H$2,1),0))-SUMIFS(Transacoes!$D$3:$D1000,Transacoes!$C$3:$C1000,$D332,Transacoes!$B$3:$B1000,"V", Transacoes!$A$3:$A1000, "&lt;"&amp;EOMONTH(DATE(H$1,H$2,1),0)))*SUMIFS(Prov_Auto!$E$3:$E1000, Prov_Auto!$A$3:$A1000, $D332, Prov_Auto!$D$3:$D1000,"&gt;="&amp;DATE(H$1,H$2,1),Prov_Auto!$D$3:$D1000, "&lt;="&amp;EOMONTH(DATE(H$1,H$2,1),0)))</f>
        <v/>
      </c>
      <c r="I332" s="48" t="str">
        <f>IF($D332="","", (SUMIFS(Transacoes!$D$3:$D1000,Transacoes!$C$3:$C1000,$D332,Transacoes!$B$3:$B1000,"C", Transacoes!$A$3:$A1000, "&lt;"&amp;EOMONTH(DATE(I$1,I$2,1),0))-SUMIFS(Transacoes!$D$3:$D1000,Transacoes!$C$3:$C1000,$D332,Transacoes!$B$3:$B1000,"V", Transacoes!$A$3:$A1000, "&lt;"&amp;EOMONTH(DATE(I$1,I$2,1),0)))*SUMIFS(Prov_Auto!$E$3:$E1000, Prov_Auto!$A$3:$A1000, $D332, Prov_Auto!$D$3:$D1000,"&gt;="&amp;DATE(I$1,I$2,1),Prov_Auto!$D$3:$D1000, "&lt;="&amp;EOMONTH(DATE(I$1,I$2,1),0)))</f>
        <v/>
      </c>
      <c r="J332" s="48" t="str">
        <f>IF($D332="","", (SUMIFS(Transacoes!$D$3:$D1000,Transacoes!$C$3:$C1000,$D332,Transacoes!$B$3:$B1000,"C", Transacoes!$A$3:$A1000, "&lt;"&amp;EOMONTH(DATE(J$1,J$2,1),0))-SUMIFS(Transacoes!$D$3:$D1000,Transacoes!$C$3:$C1000,$D332,Transacoes!$B$3:$B1000,"V", Transacoes!$A$3:$A1000, "&lt;"&amp;EOMONTH(DATE(J$1,J$2,1),0)))*SUMIFS(Prov_Auto!$E$3:$E1000, Prov_Auto!$A$3:$A1000, $D332, Prov_Auto!$D$3:$D1000,"&gt;="&amp;DATE(J$1,J$2,1),Prov_Auto!$D$3:$D1000, "&lt;="&amp;EOMONTH(DATE(J$1,J$2,1),0)))</f>
        <v/>
      </c>
      <c r="K332" s="48" t="str">
        <f>IF($D332="","", (SUMIFS(Transacoes!$D$3:$D1000,Transacoes!$C$3:$C1000,$D332,Transacoes!$B$3:$B1000,"C", Transacoes!$A$3:$A1000, "&lt;"&amp;EOMONTH(DATE(K$1,K$2,1),0))-SUMIFS(Transacoes!$D$3:$D1000,Transacoes!$C$3:$C1000,$D332,Transacoes!$B$3:$B1000,"V", Transacoes!$A$3:$A1000, "&lt;"&amp;EOMONTH(DATE(K$1,K$2,1),0)))*SUMIFS(Prov_Auto!$E$3:$E1000, Prov_Auto!$A$3:$A1000, $D332, Prov_Auto!$D$3:$D1000,"&gt;="&amp;DATE(K$1,K$2,1),Prov_Auto!$D$3:$D1000, "&lt;="&amp;EOMONTH(DATE(K$1,K$2,1),0)))</f>
        <v/>
      </c>
      <c r="L332" s="48" t="str">
        <f>IF($D332="","", (SUMIFS(Transacoes!$D$3:$D1000,Transacoes!$C$3:$C1000,$D332,Transacoes!$B$3:$B1000,"C", Transacoes!$A$3:$A1000, "&lt;"&amp;EOMONTH(DATE(L$1,L$2,1),0))-SUMIFS(Transacoes!$D$3:$D1000,Transacoes!$C$3:$C1000,$D332,Transacoes!$B$3:$B1000,"V", Transacoes!$A$3:$A1000, "&lt;"&amp;EOMONTH(DATE(L$1,L$2,1),0)))*SUMIFS(Prov_Auto!$E$3:$E1000, Prov_Auto!$A$3:$A1000, $D332, Prov_Auto!$D$3:$D1000,"&gt;="&amp;DATE(L$1,L$2,1),Prov_Auto!$D$3:$D1000, "&lt;="&amp;EOMONTH(DATE(L$1,L$2,1),0)))</f>
        <v/>
      </c>
      <c r="M332" s="48" t="str">
        <f>IF($D332="","", (SUMIFS(Transacoes!$D$3:$D1000,Transacoes!$C$3:$C1000,$D332,Transacoes!$B$3:$B1000,"C", Transacoes!$A$3:$A1000, "&lt;"&amp;EOMONTH(DATE(M$1,M$2,1),0))-SUMIFS(Transacoes!$D$3:$D1000,Transacoes!$C$3:$C1000,$D332,Transacoes!$B$3:$B1000,"V", Transacoes!$A$3:$A1000, "&lt;"&amp;EOMONTH(DATE(M$1,M$2,1),0)))*SUMIFS(Prov_Auto!$E$3:$E1000, Prov_Auto!$A$3:$A1000, $D332, Prov_Auto!$D$3:$D1000,"&gt;="&amp;DATE(M$1,M$2,1),Prov_Auto!$D$3:$D1000, "&lt;="&amp;EOMONTH(DATE(M$1,M$2,1),0)))</f>
        <v/>
      </c>
      <c r="N332" s="48" t="str">
        <f>IF($D332="","", (SUMIFS(Transacoes!$D$3:$D1000,Transacoes!$C$3:$C1000,$D332,Transacoes!$B$3:$B1000,"C", Transacoes!$A$3:$A1000, "&lt;"&amp;EOMONTH(DATE(N$1,N$2,1),0))-SUMIFS(Transacoes!$D$3:$D1000,Transacoes!$C$3:$C1000,$D332,Transacoes!$B$3:$B1000,"V", Transacoes!$A$3:$A1000, "&lt;"&amp;EOMONTH(DATE(N$1,N$2,1),0)))*SUMIFS(Prov_Auto!$E$3:$E1000, Prov_Auto!$A$3:$A1000, $D332, Prov_Auto!$D$3:$D1000,"&gt;="&amp;DATE(N$1,N$2,1),Prov_Auto!$D$3:$D1000, "&lt;="&amp;EOMONTH(DATE(N$1,N$2,1),0)))</f>
        <v/>
      </c>
      <c r="O332" s="48" t="str">
        <f>IF($D332="","", (SUMIFS(Transacoes!$D$3:$D1000,Transacoes!$C$3:$C1000,$D332,Transacoes!$B$3:$B1000,"C", Transacoes!$A$3:$A1000, "&lt;"&amp;EOMONTH(DATE(O$1,O$2,1),0))-SUMIFS(Transacoes!$D$3:$D1000,Transacoes!$C$3:$C1000,$D332,Transacoes!$B$3:$B1000,"V", Transacoes!$A$3:$A1000, "&lt;"&amp;EOMONTH(DATE(O$1,O$2,1),0)))*SUMIFS(Prov_Auto!$E$3:$E1000, Prov_Auto!$A$3:$A1000, $D332, Prov_Auto!$D$3:$D1000,"&gt;="&amp;DATE(O$1,O$2,1),Prov_Auto!$D$3:$D1000, "&lt;="&amp;EOMONTH(DATE(O$1,O$2,1),0)))</f>
        <v/>
      </c>
      <c r="P332" s="48" t="str">
        <f>IF($D332="","", (SUMIFS(Transacoes!$D$3:$D1000,Transacoes!$C$3:$C1000,$D332,Transacoes!$B$3:$B1000,"C", Transacoes!$A$3:$A1000, "&lt;"&amp;EOMONTH(DATE(P$1,P$2,1),0))-SUMIFS(Transacoes!$D$3:$D1000,Transacoes!$C$3:$C1000,$D332,Transacoes!$B$3:$B1000,"V", Transacoes!$A$3:$A1000, "&lt;"&amp;EOMONTH(DATE(P$1,P$2,1),0)))*SUMIFS(Prov_Auto!$E$3:$E1000, Prov_Auto!$A$3:$A1000, $D332, Prov_Auto!$D$3:$D1000,"&gt;="&amp;DATE(P$1,P$2,1),Prov_Auto!$D$3:$D1000, "&lt;="&amp;EOMONTH(DATE(P$1,P$2,1),0)))</f>
        <v/>
      </c>
      <c r="Q332" s="48" t="str">
        <f>IF($D332="","", (SUMIFS(Transacoes!$D$3:$D1000,Transacoes!$C$3:$C1000,$D332,Transacoes!$B$3:$B1000,"C", Transacoes!$A$3:$A1000, "&lt;"&amp;EOMONTH(DATE(Q$1,Q$2,1),0))-SUMIFS(Transacoes!$D$3:$D1000,Transacoes!$C$3:$C1000,$D332,Transacoes!$B$3:$B1000,"V", Transacoes!$A$3:$A1000, "&lt;"&amp;EOMONTH(DATE(Q$1,Q$2,1),0)))*SUMIFS(Prov_Auto!$E$3:$E1000, Prov_Auto!$A$3:$A1000, $D332, Prov_Auto!$D$3:$D1000,"&gt;="&amp;DATE(Q$1,Q$2,1),Prov_Auto!$D$3:$D1000, "&lt;="&amp;EOMONTH(DATE(Q$1,Q$2,1),0)))</f>
        <v/>
      </c>
      <c r="R332" s="47"/>
    </row>
    <row r="333">
      <c r="A333" s="47"/>
      <c r="B333" s="47"/>
      <c r="C333" s="47"/>
      <c r="D333" s="87"/>
      <c r="E333" s="48" t="str">
        <f>IF($D333="","", (SUMIFS(Transacoes!$D$3:$D1000,Transacoes!$C$3:$C1000,$D333,Transacoes!$B$3:$B1000,"C", Transacoes!$A$3:$A1000, "&lt;"&amp;EOMONTH(DATE(E$1,E$2,1),0))-SUMIFS(Transacoes!$D$3:$D1000,Transacoes!$C$3:$C1000,$D333,Transacoes!$B$3:$B1000,"V", Transacoes!$A$3:$A1000, "&lt;"&amp;EOMONTH(DATE(E$1,E$2,1),0)))*SUMIFS(Prov_Auto!$E$3:$E1000, Prov_Auto!$A$3:$A1000, $D333, Prov_Auto!$D$3:$D1000,"&gt;="&amp;DATE(E$1,E$2,1),Prov_Auto!$D$3:$D1000, "&lt;="&amp;EOMONTH(DATE(E$1,E$2,1),0)))</f>
        <v/>
      </c>
      <c r="F333" s="48" t="str">
        <f>IF($D333="","", (SUMIFS(Transacoes!$D$3:$D1000,Transacoes!$C$3:$C1000,$D333,Transacoes!$B$3:$B1000,"C", Transacoes!$A$3:$A1000, "&lt;"&amp;EOMONTH(DATE(F$1,F$2,1),0))-SUMIFS(Transacoes!$D$3:$D1000,Transacoes!$C$3:$C1000,$D333,Transacoes!$B$3:$B1000,"V", Transacoes!$A$3:$A1000, "&lt;"&amp;EOMONTH(DATE(F$1,F$2,1),0)))*SUMIFS(Prov_Auto!$E$3:$E1000, Prov_Auto!$A$3:$A1000, $D333, Prov_Auto!$D$3:$D1000,"&gt;="&amp;DATE(F$1,F$2,1),Prov_Auto!$D$3:$D1000, "&lt;="&amp;EOMONTH(DATE(F$1,F$2,1),0)))</f>
        <v/>
      </c>
      <c r="G333" s="48" t="str">
        <f>IF($D333="","", (SUMIFS(Transacoes!$D$3:$D1000,Transacoes!$C$3:$C1000,$D333,Transacoes!$B$3:$B1000,"C", Transacoes!$A$3:$A1000, "&lt;"&amp;EOMONTH(DATE(G$1,G$2,1),0))-SUMIFS(Transacoes!$D$3:$D1000,Transacoes!$C$3:$C1000,$D333,Transacoes!$B$3:$B1000,"V", Transacoes!$A$3:$A1000, "&lt;"&amp;EOMONTH(DATE(G$1,G$2,1),0)))*SUMIFS(Prov_Auto!$E$3:$E1000, Prov_Auto!$A$3:$A1000, $D333, Prov_Auto!$D$3:$D1000,"&gt;="&amp;DATE(G$1,G$2,1),Prov_Auto!$D$3:$D1000, "&lt;="&amp;EOMONTH(DATE(G$1,G$2,1),0)))</f>
        <v/>
      </c>
      <c r="H333" s="48" t="str">
        <f>IF($D333="","", (SUMIFS(Transacoes!$D$3:$D1000,Transacoes!$C$3:$C1000,$D333,Transacoes!$B$3:$B1000,"C", Transacoes!$A$3:$A1000, "&lt;"&amp;EOMONTH(DATE(H$1,H$2,1),0))-SUMIFS(Transacoes!$D$3:$D1000,Transacoes!$C$3:$C1000,$D333,Transacoes!$B$3:$B1000,"V", Transacoes!$A$3:$A1000, "&lt;"&amp;EOMONTH(DATE(H$1,H$2,1),0)))*SUMIFS(Prov_Auto!$E$3:$E1000, Prov_Auto!$A$3:$A1000, $D333, Prov_Auto!$D$3:$D1000,"&gt;="&amp;DATE(H$1,H$2,1),Prov_Auto!$D$3:$D1000, "&lt;="&amp;EOMONTH(DATE(H$1,H$2,1),0)))</f>
        <v/>
      </c>
      <c r="I333" s="48" t="str">
        <f>IF($D333="","", (SUMIFS(Transacoes!$D$3:$D1000,Transacoes!$C$3:$C1000,$D333,Transacoes!$B$3:$B1000,"C", Transacoes!$A$3:$A1000, "&lt;"&amp;EOMONTH(DATE(I$1,I$2,1),0))-SUMIFS(Transacoes!$D$3:$D1000,Transacoes!$C$3:$C1000,$D333,Transacoes!$B$3:$B1000,"V", Transacoes!$A$3:$A1000, "&lt;"&amp;EOMONTH(DATE(I$1,I$2,1),0)))*SUMIFS(Prov_Auto!$E$3:$E1000, Prov_Auto!$A$3:$A1000, $D333, Prov_Auto!$D$3:$D1000,"&gt;="&amp;DATE(I$1,I$2,1),Prov_Auto!$D$3:$D1000, "&lt;="&amp;EOMONTH(DATE(I$1,I$2,1),0)))</f>
        <v/>
      </c>
      <c r="J333" s="48" t="str">
        <f>IF($D333="","", (SUMIFS(Transacoes!$D$3:$D1000,Transacoes!$C$3:$C1000,$D333,Transacoes!$B$3:$B1000,"C", Transacoes!$A$3:$A1000, "&lt;"&amp;EOMONTH(DATE(J$1,J$2,1),0))-SUMIFS(Transacoes!$D$3:$D1000,Transacoes!$C$3:$C1000,$D333,Transacoes!$B$3:$B1000,"V", Transacoes!$A$3:$A1000, "&lt;"&amp;EOMONTH(DATE(J$1,J$2,1),0)))*SUMIFS(Prov_Auto!$E$3:$E1000, Prov_Auto!$A$3:$A1000, $D333, Prov_Auto!$D$3:$D1000,"&gt;="&amp;DATE(J$1,J$2,1),Prov_Auto!$D$3:$D1000, "&lt;="&amp;EOMONTH(DATE(J$1,J$2,1),0)))</f>
        <v/>
      </c>
      <c r="K333" s="48" t="str">
        <f>IF($D333="","", (SUMIFS(Transacoes!$D$3:$D1000,Transacoes!$C$3:$C1000,$D333,Transacoes!$B$3:$B1000,"C", Transacoes!$A$3:$A1000, "&lt;"&amp;EOMONTH(DATE(K$1,K$2,1),0))-SUMIFS(Transacoes!$D$3:$D1000,Transacoes!$C$3:$C1000,$D333,Transacoes!$B$3:$B1000,"V", Transacoes!$A$3:$A1000, "&lt;"&amp;EOMONTH(DATE(K$1,K$2,1),0)))*SUMIFS(Prov_Auto!$E$3:$E1000, Prov_Auto!$A$3:$A1000, $D333, Prov_Auto!$D$3:$D1000,"&gt;="&amp;DATE(K$1,K$2,1),Prov_Auto!$D$3:$D1000, "&lt;="&amp;EOMONTH(DATE(K$1,K$2,1),0)))</f>
        <v/>
      </c>
      <c r="L333" s="48" t="str">
        <f>IF($D333="","", (SUMIFS(Transacoes!$D$3:$D1000,Transacoes!$C$3:$C1000,$D333,Transacoes!$B$3:$B1000,"C", Transacoes!$A$3:$A1000, "&lt;"&amp;EOMONTH(DATE(L$1,L$2,1),0))-SUMIFS(Transacoes!$D$3:$D1000,Transacoes!$C$3:$C1000,$D333,Transacoes!$B$3:$B1000,"V", Transacoes!$A$3:$A1000, "&lt;"&amp;EOMONTH(DATE(L$1,L$2,1),0)))*SUMIFS(Prov_Auto!$E$3:$E1000, Prov_Auto!$A$3:$A1000, $D333, Prov_Auto!$D$3:$D1000,"&gt;="&amp;DATE(L$1,L$2,1),Prov_Auto!$D$3:$D1000, "&lt;="&amp;EOMONTH(DATE(L$1,L$2,1),0)))</f>
        <v/>
      </c>
      <c r="M333" s="48" t="str">
        <f>IF($D333="","", (SUMIFS(Transacoes!$D$3:$D1000,Transacoes!$C$3:$C1000,$D333,Transacoes!$B$3:$B1000,"C", Transacoes!$A$3:$A1000, "&lt;"&amp;EOMONTH(DATE(M$1,M$2,1),0))-SUMIFS(Transacoes!$D$3:$D1000,Transacoes!$C$3:$C1000,$D333,Transacoes!$B$3:$B1000,"V", Transacoes!$A$3:$A1000, "&lt;"&amp;EOMONTH(DATE(M$1,M$2,1),0)))*SUMIFS(Prov_Auto!$E$3:$E1000, Prov_Auto!$A$3:$A1000, $D333, Prov_Auto!$D$3:$D1000,"&gt;="&amp;DATE(M$1,M$2,1),Prov_Auto!$D$3:$D1000, "&lt;="&amp;EOMONTH(DATE(M$1,M$2,1),0)))</f>
        <v/>
      </c>
      <c r="N333" s="48" t="str">
        <f>IF($D333="","", (SUMIFS(Transacoes!$D$3:$D1000,Transacoes!$C$3:$C1000,$D333,Transacoes!$B$3:$B1000,"C", Transacoes!$A$3:$A1000, "&lt;"&amp;EOMONTH(DATE(N$1,N$2,1),0))-SUMIFS(Transacoes!$D$3:$D1000,Transacoes!$C$3:$C1000,$D333,Transacoes!$B$3:$B1000,"V", Transacoes!$A$3:$A1000, "&lt;"&amp;EOMONTH(DATE(N$1,N$2,1),0)))*SUMIFS(Prov_Auto!$E$3:$E1000, Prov_Auto!$A$3:$A1000, $D333, Prov_Auto!$D$3:$D1000,"&gt;="&amp;DATE(N$1,N$2,1),Prov_Auto!$D$3:$D1000, "&lt;="&amp;EOMONTH(DATE(N$1,N$2,1),0)))</f>
        <v/>
      </c>
      <c r="O333" s="48" t="str">
        <f>IF($D333="","", (SUMIFS(Transacoes!$D$3:$D1000,Transacoes!$C$3:$C1000,$D333,Transacoes!$B$3:$B1000,"C", Transacoes!$A$3:$A1000, "&lt;"&amp;EOMONTH(DATE(O$1,O$2,1),0))-SUMIFS(Transacoes!$D$3:$D1000,Transacoes!$C$3:$C1000,$D333,Transacoes!$B$3:$B1000,"V", Transacoes!$A$3:$A1000, "&lt;"&amp;EOMONTH(DATE(O$1,O$2,1),0)))*SUMIFS(Prov_Auto!$E$3:$E1000, Prov_Auto!$A$3:$A1000, $D333, Prov_Auto!$D$3:$D1000,"&gt;="&amp;DATE(O$1,O$2,1),Prov_Auto!$D$3:$D1000, "&lt;="&amp;EOMONTH(DATE(O$1,O$2,1),0)))</f>
        <v/>
      </c>
      <c r="P333" s="48" t="str">
        <f>IF($D333="","", (SUMIFS(Transacoes!$D$3:$D1000,Transacoes!$C$3:$C1000,$D333,Transacoes!$B$3:$B1000,"C", Transacoes!$A$3:$A1000, "&lt;"&amp;EOMONTH(DATE(P$1,P$2,1),0))-SUMIFS(Transacoes!$D$3:$D1000,Transacoes!$C$3:$C1000,$D333,Transacoes!$B$3:$B1000,"V", Transacoes!$A$3:$A1000, "&lt;"&amp;EOMONTH(DATE(P$1,P$2,1),0)))*SUMIFS(Prov_Auto!$E$3:$E1000, Prov_Auto!$A$3:$A1000, $D333, Prov_Auto!$D$3:$D1000,"&gt;="&amp;DATE(P$1,P$2,1),Prov_Auto!$D$3:$D1000, "&lt;="&amp;EOMONTH(DATE(P$1,P$2,1),0)))</f>
        <v/>
      </c>
      <c r="Q333" s="48" t="str">
        <f>IF($D333="","", (SUMIFS(Transacoes!$D$3:$D1000,Transacoes!$C$3:$C1000,$D333,Transacoes!$B$3:$B1000,"C", Transacoes!$A$3:$A1000, "&lt;"&amp;EOMONTH(DATE(Q$1,Q$2,1),0))-SUMIFS(Transacoes!$D$3:$D1000,Transacoes!$C$3:$C1000,$D333,Transacoes!$B$3:$B1000,"V", Transacoes!$A$3:$A1000, "&lt;"&amp;EOMONTH(DATE(Q$1,Q$2,1),0)))*SUMIFS(Prov_Auto!$E$3:$E1000, Prov_Auto!$A$3:$A1000, $D333, Prov_Auto!$D$3:$D1000,"&gt;="&amp;DATE(Q$1,Q$2,1),Prov_Auto!$D$3:$D1000, "&lt;="&amp;EOMONTH(DATE(Q$1,Q$2,1),0)))</f>
        <v/>
      </c>
      <c r="R333" s="47"/>
    </row>
    <row r="334">
      <c r="A334" s="47"/>
      <c r="B334" s="47"/>
      <c r="C334" s="47"/>
      <c r="D334" s="87"/>
      <c r="E334" s="48" t="str">
        <f>IF($D334="","", (SUMIFS(Transacoes!$D$3:$D1000,Transacoes!$C$3:$C1000,$D334,Transacoes!$B$3:$B1000,"C", Transacoes!$A$3:$A1000, "&lt;"&amp;EOMONTH(DATE(E$1,E$2,1),0))-SUMIFS(Transacoes!$D$3:$D1000,Transacoes!$C$3:$C1000,$D334,Transacoes!$B$3:$B1000,"V", Transacoes!$A$3:$A1000, "&lt;"&amp;EOMONTH(DATE(E$1,E$2,1),0)))*SUMIFS(Prov_Auto!$E$3:$E1000, Prov_Auto!$A$3:$A1000, $D334, Prov_Auto!$D$3:$D1000,"&gt;="&amp;DATE(E$1,E$2,1),Prov_Auto!$D$3:$D1000, "&lt;="&amp;EOMONTH(DATE(E$1,E$2,1),0)))</f>
        <v/>
      </c>
      <c r="F334" s="48" t="str">
        <f>IF($D334="","", (SUMIFS(Transacoes!$D$3:$D1000,Transacoes!$C$3:$C1000,$D334,Transacoes!$B$3:$B1000,"C", Transacoes!$A$3:$A1000, "&lt;"&amp;EOMONTH(DATE(F$1,F$2,1),0))-SUMIFS(Transacoes!$D$3:$D1000,Transacoes!$C$3:$C1000,$D334,Transacoes!$B$3:$B1000,"V", Transacoes!$A$3:$A1000, "&lt;"&amp;EOMONTH(DATE(F$1,F$2,1),0)))*SUMIFS(Prov_Auto!$E$3:$E1000, Prov_Auto!$A$3:$A1000, $D334, Prov_Auto!$D$3:$D1000,"&gt;="&amp;DATE(F$1,F$2,1),Prov_Auto!$D$3:$D1000, "&lt;="&amp;EOMONTH(DATE(F$1,F$2,1),0)))</f>
        <v/>
      </c>
      <c r="G334" s="48" t="str">
        <f>IF($D334="","", (SUMIFS(Transacoes!$D$3:$D1000,Transacoes!$C$3:$C1000,$D334,Transacoes!$B$3:$B1000,"C", Transacoes!$A$3:$A1000, "&lt;"&amp;EOMONTH(DATE(G$1,G$2,1),0))-SUMIFS(Transacoes!$D$3:$D1000,Transacoes!$C$3:$C1000,$D334,Transacoes!$B$3:$B1000,"V", Transacoes!$A$3:$A1000, "&lt;"&amp;EOMONTH(DATE(G$1,G$2,1),0)))*SUMIFS(Prov_Auto!$E$3:$E1000, Prov_Auto!$A$3:$A1000, $D334, Prov_Auto!$D$3:$D1000,"&gt;="&amp;DATE(G$1,G$2,1),Prov_Auto!$D$3:$D1000, "&lt;="&amp;EOMONTH(DATE(G$1,G$2,1),0)))</f>
        <v/>
      </c>
      <c r="H334" s="48" t="str">
        <f>IF($D334="","", (SUMIFS(Transacoes!$D$3:$D1000,Transacoes!$C$3:$C1000,$D334,Transacoes!$B$3:$B1000,"C", Transacoes!$A$3:$A1000, "&lt;"&amp;EOMONTH(DATE(H$1,H$2,1),0))-SUMIFS(Transacoes!$D$3:$D1000,Transacoes!$C$3:$C1000,$D334,Transacoes!$B$3:$B1000,"V", Transacoes!$A$3:$A1000, "&lt;"&amp;EOMONTH(DATE(H$1,H$2,1),0)))*SUMIFS(Prov_Auto!$E$3:$E1000, Prov_Auto!$A$3:$A1000, $D334, Prov_Auto!$D$3:$D1000,"&gt;="&amp;DATE(H$1,H$2,1),Prov_Auto!$D$3:$D1000, "&lt;="&amp;EOMONTH(DATE(H$1,H$2,1),0)))</f>
        <v/>
      </c>
      <c r="I334" s="48" t="str">
        <f>IF($D334="","", (SUMIFS(Transacoes!$D$3:$D1000,Transacoes!$C$3:$C1000,$D334,Transacoes!$B$3:$B1000,"C", Transacoes!$A$3:$A1000, "&lt;"&amp;EOMONTH(DATE(I$1,I$2,1),0))-SUMIFS(Transacoes!$D$3:$D1000,Transacoes!$C$3:$C1000,$D334,Transacoes!$B$3:$B1000,"V", Transacoes!$A$3:$A1000, "&lt;"&amp;EOMONTH(DATE(I$1,I$2,1),0)))*SUMIFS(Prov_Auto!$E$3:$E1000, Prov_Auto!$A$3:$A1000, $D334, Prov_Auto!$D$3:$D1000,"&gt;="&amp;DATE(I$1,I$2,1),Prov_Auto!$D$3:$D1000, "&lt;="&amp;EOMONTH(DATE(I$1,I$2,1),0)))</f>
        <v/>
      </c>
      <c r="J334" s="48" t="str">
        <f>IF($D334="","", (SUMIFS(Transacoes!$D$3:$D1000,Transacoes!$C$3:$C1000,$D334,Transacoes!$B$3:$B1000,"C", Transacoes!$A$3:$A1000, "&lt;"&amp;EOMONTH(DATE(J$1,J$2,1),0))-SUMIFS(Transacoes!$D$3:$D1000,Transacoes!$C$3:$C1000,$D334,Transacoes!$B$3:$B1000,"V", Transacoes!$A$3:$A1000, "&lt;"&amp;EOMONTH(DATE(J$1,J$2,1),0)))*SUMIFS(Prov_Auto!$E$3:$E1000, Prov_Auto!$A$3:$A1000, $D334, Prov_Auto!$D$3:$D1000,"&gt;="&amp;DATE(J$1,J$2,1),Prov_Auto!$D$3:$D1000, "&lt;="&amp;EOMONTH(DATE(J$1,J$2,1),0)))</f>
        <v/>
      </c>
      <c r="K334" s="48" t="str">
        <f>IF($D334="","", (SUMIFS(Transacoes!$D$3:$D1000,Transacoes!$C$3:$C1000,$D334,Transacoes!$B$3:$B1000,"C", Transacoes!$A$3:$A1000, "&lt;"&amp;EOMONTH(DATE(K$1,K$2,1),0))-SUMIFS(Transacoes!$D$3:$D1000,Transacoes!$C$3:$C1000,$D334,Transacoes!$B$3:$B1000,"V", Transacoes!$A$3:$A1000, "&lt;"&amp;EOMONTH(DATE(K$1,K$2,1),0)))*SUMIFS(Prov_Auto!$E$3:$E1000, Prov_Auto!$A$3:$A1000, $D334, Prov_Auto!$D$3:$D1000,"&gt;="&amp;DATE(K$1,K$2,1),Prov_Auto!$D$3:$D1000, "&lt;="&amp;EOMONTH(DATE(K$1,K$2,1),0)))</f>
        <v/>
      </c>
      <c r="L334" s="48" t="str">
        <f>IF($D334="","", (SUMIFS(Transacoes!$D$3:$D1000,Transacoes!$C$3:$C1000,$D334,Transacoes!$B$3:$B1000,"C", Transacoes!$A$3:$A1000, "&lt;"&amp;EOMONTH(DATE(L$1,L$2,1),0))-SUMIFS(Transacoes!$D$3:$D1000,Transacoes!$C$3:$C1000,$D334,Transacoes!$B$3:$B1000,"V", Transacoes!$A$3:$A1000, "&lt;"&amp;EOMONTH(DATE(L$1,L$2,1),0)))*SUMIFS(Prov_Auto!$E$3:$E1000, Prov_Auto!$A$3:$A1000, $D334, Prov_Auto!$D$3:$D1000,"&gt;="&amp;DATE(L$1,L$2,1),Prov_Auto!$D$3:$D1000, "&lt;="&amp;EOMONTH(DATE(L$1,L$2,1),0)))</f>
        <v/>
      </c>
      <c r="M334" s="48" t="str">
        <f>IF($D334="","", (SUMIFS(Transacoes!$D$3:$D1000,Transacoes!$C$3:$C1000,$D334,Transacoes!$B$3:$B1000,"C", Transacoes!$A$3:$A1000, "&lt;"&amp;EOMONTH(DATE(M$1,M$2,1),0))-SUMIFS(Transacoes!$D$3:$D1000,Transacoes!$C$3:$C1000,$D334,Transacoes!$B$3:$B1000,"V", Transacoes!$A$3:$A1000, "&lt;"&amp;EOMONTH(DATE(M$1,M$2,1),0)))*SUMIFS(Prov_Auto!$E$3:$E1000, Prov_Auto!$A$3:$A1000, $D334, Prov_Auto!$D$3:$D1000,"&gt;="&amp;DATE(M$1,M$2,1),Prov_Auto!$D$3:$D1000, "&lt;="&amp;EOMONTH(DATE(M$1,M$2,1),0)))</f>
        <v/>
      </c>
      <c r="N334" s="48" t="str">
        <f>IF($D334="","", (SUMIFS(Transacoes!$D$3:$D1000,Transacoes!$C$3:$C1000,$D334,Transacoes!$B$3:$B1000,"C", Transacoes!$A$3:$A1000, "&lt;"&amp;EOMONTH(DATE(N$1,N$2,1),0))-SUMIFS(Transacoes!$D$3:$D1000,Transacoes!$C$3:$C1000,$D334,Transacoes!$B$3:$B1000,"V", Transacoes!$A$3:$A1000, "&lt;"&amp;EOMONTH(DATE(N$1,N$2,1),0)))*SUMIFS(Prov_Auto!$E$3:$E1000, Prov_Auto!$A$3:$A1000, $D334, Prov_Auto!$D$3:$D1000,"&gt;="&amp;DATE(N$1,N$2,1),Prov_Auto!$D$3:$D1000, "&lt;="&amp;EOMONTH(DATE(N$1,N$2,1),0)))</f>
        <v/>
      </c>
      <c r="O334" s="48" t="str">
        <f>IF($D334="","", (SUMIFS(Transacoes!$D$3:$D1000,Transacoes!$C$3:$C1000,$D334,Transacoes!$B$3:$B1000,"C", Transacoes!$A$3:$A1000, "&lt;"&amp;EOMONTH(DATE(O$1,O$2,1),0))-SUMIFS(Transacoes!$D$3:$D1000,Transacoes!$C$3:$C1000,$D334,Transacoes!$B$3:$B1000,"V", Transacoes!$A$3:$A1000, "&lt;"&amp;EOMONTH(DATE(O$1,O$2,1),0)))*SUMIFS(Prov_Auto!$E$3:$E1000, Prov_Auto!$A$3:$A1000, $D334, Prov_Auto!$D$3:$D1000,"&gt;="&amp;DATE(O$1,O$2,1),Prov_Auto!$D$3:$D1000, "&lt;="&amp;EOMONTH(DATE(O$1,O$2,1),0)))</f>
        <v/>
      </c>
      <c r="P334" s="48" t="str">
        <f>IF($D334="","", (SUMIFS(Transacoes!$D$3:$D1000,Transacoes!$C$3:$C1000,$D334,Transacoes!$B$3:$B1000,"C", Transacoes!$A$3:$A1000, "&lt;"&amp;EOMONTH(DATE(P$1,P$2,1),0))-SUMIFS(Transacoes!$D$3:$D1000,Transacoes!$C$3:$C1000,$D334,Transacoes!$B$3:$B1000,"V", Transacoes!$A$3:$A1000, "&lt;"&amp;EOMONTH(DATE(P$1,P$2,1),0)))*SUMIFS(Prov_Auto!$E$3:$E1000, Prov_Auto!$A$3:$A1000, $D334, Prov_Auto!$D$3:$D1000,"&gt;="&amp;DATE(P$1,P$2,1),Prov_Auto!$D$3:$D1000, "&lt;="&amp;EOMONTH(DATE(P$1,P$2,1),0)))</f>
        <v/>
      </c>
      <c r="Q334" s="48" t="str">
        <f>IF($D334="","", (SUMIFS(Transacoes!$D$3:$D1000,Transacoes!$C$3:$C1000,$D334,Transacoes!$B$3:$B1000,"C", Transacoes!$A$3:$A1000, "&lt;"&amp;EOMONTH(DATE(Q$1,Q$2,1),0))-SUMIFS(Transacoes!$D$3:$D1000,Transacoes!$C$3:$C1000,$D334,Transacoes!$B$3:$B1000,"V", Transacoes!$A$3:$A1000, "&lt;"&amp;EOMONTH(DATE(Q$1,Q$2,1),0)))*SUMIFS(Prov_Auto!$E$3:$E1000, Prov_Auto!$A$3:$A1000, $D334, Prov_Auto!$D$3:$D1000,"&gt;="&amp;DATE(Q$1,Q$2,1),Prov_Auto!$D$3:$D1000, "&lt;="&amp;EOMONTH(DATE(Q$1,Q$2,1),0)))</f>
        <v/>
      </c>
      <c r="R334" s="47"/>
    </row>
    <row r="335">
      <c r="A335" s="47"/>
      <c r="B335" s="47"/>
      <c r="C335" s="47"/>
      <c r="D335" s="87"/>
      <c r="E335" s="48" t="str">
        <f>IF($D335="","", (SUMIFS(Transacoes!$D$3:$D1000,Transacoes!$C$3:$C1000,$D335,Transacoes!$B$3:$B1000,"C", Transacoes!$A$3:$A1000, "&lt;"&amp;EOMONTH(DATE(E$1,E$2,1),0))-SUMIFS(Transacoes!$D$3:$D1000,Transacoes!$C$3:$C1000,$D335,Transacoes!$B$3:$B1000,"V", Transacoes!$A$3:$A1000, "&lt;"&amp;EOMONTH(DATE(E$1,E$2,1),0)))*SUMIFS(Prov_Auto!$E$3:$E1000, Prov_Auto!$A$3:$A1000, $D335, Prov_Auto!$D$3:$D1000,"&gt;="&amp;DATE(E$1,E$2,1),Prov_Auto!$D$3:$D1000, "&lt;="&amp;EOMONTH(DATE(E$1,E$2,1),0)))</f>
        <v/>
      </c>
      <c r="F335" s="48" t="str">
        <f>IF($D335="","", (SUMIFS(Transacoes!$D$3:$D1000,Transacoes!$C$3:$C1000,$D335,Transacoes!$B$3:$B1000,"C", Transacoes!$A$3:$A1000, "&lt;"&amp;EOMONTH(DATE(F$1,F$2,1),0))-SUMIFS(Transacoes!$D$3:$D1000,Transacoes!$C$3:$C1000,$D335,Transacoes!$B$3:$B1000,"V", Transacoes!$A$3:$A1000, "&lt;"&amp;EOMONTH(DATE(F$1,F$2,1),0)))*SUMIFS(Prov_Auto!$E$3:$E1000, Prov_Auto!$A$3:$A1000, $D335, Prov_Auto!$D$3:$D1000,"&gt;="&amp;DATE(F$1,F$2,1),Prov_Auto!$D$3:$D1000, "&lt;="&amp;EOMONTH(DATE(F$1,F$2,1),0)))</f>
        <v/>
      </c>
      <c r="G335" s="48" t="str">
        <f>IF($D335="","", (SUMIFS(Transacoes!$D$3:$D1000,Transacoes!$C$3:$C1000,$D335,Transacoes!$B$3:$B1000,"C", Transacoes!$A$3:$A1000, "&lt;"&amp;EOMONTH(DATE(G$1,G$2,1),0))-SUMIFS(Transacoes!$D$3:$D1000,Transacoes!$C$3:$C1000,$D335,Transacoes!$B$3:$B1000,"V", Transacoes!$A$3:$A1000, "&lt;"&amp;EOMONTH(DATE(G$1,G$2,1),0)))*SUMIFS(Prov_Auto!$E$3:$E1000, Prov_Auto!$A$3:$A1000, $D335, Prov_Auto!$D$3:$D1000,"&gt;="&amp;DATE(G$1,G$2,1),Prov_Auto!$D$3:$D1000, "&lt;="&amp;EOMONTH(DATE(G$1,G$2,1),0)))</f>
        <v/>
      </c>
      <c r="H335" s="48" t="str">
        <f>IF($D335="","", (SUMIFS(Transacoes!$D$3:$D1000,Transacoes!$C$3:$C1000,$D335,Transacoes!$B$3:$B1000,"C", Transacoes!$A$3:$A1000, "&lt;"&amp;EOMONTH(DATE(H$1,H$2,1),0))-SUMIFS(Transacoes!$D$3:$D1000,Transacoes!$C$3:$C1000,$D335,Transacoes!$B$3:$B1000,"V", Transacoes!$A$3:$A1000, "&lt;"&amp;EOMONTH(DATE(H$1,H$2,1),0)))*SUMIFS(Prov_Auto!$E$3:$E1000, Prov_Auto!$A$3:$A1000, $D335, Prov_Auto!$D$3:$D1000,"&gt;="&amp;DATE(H$1,H$2,1),Prov_Auto!$D$3:$D1000, "&lt;="&amp;EOMONTH(DATE(H$1,H$2,1),0)))</f>
        <v/>
      </c>
      <c r="I335" s="48" t="str">
        <f>IF($D335="","", (SUMIFS(Transacoes!$D$3:$D1000,Transacoes!$C$3:$C1000,$D335,Transacoes!$B$3:$B1000,"C", Transacoes!$A$3:$A1000, "&lt;"&amp;EOMONTH(DATE(I$1,I$2,1),0))-SUMIFS(Transacoes!$D$3:$D1000,Transacoes!$C$3:$C1000,$D335,Transacoes!$B$3:$B1000,"V", Transacoes!$A$3:$A1000, "&lt;"&amp;EOMONTH(DATE(I$1,I$2,1),0)))*SUMIFS(Prov_Auto!$E$3:$E1000, Prov_Auto!$A$3:$A1000, $D335, Prov_Auto!$D$3:$D1000,"&gt;="&amp;DATE(I$1,I$2,1),Prov_Auto!$D$3:$D1000, "&lt;="&amp;EOMONTH(DATE(I$1,I$2,1),0)))</f>
        <v/>
      </c>
      <c r="J335" s="48" t="str">
        <f>IF($D335="","", (SUMIFS(Transacoes!$D$3:$D1000,Transacoes!$C$3:$C1000,$D335,Transacoes!$B$3:$B1000,"C", Transacoes!$A$3:$A1000, "&lt;"&amp;EOMONTH(DATE(J$1,J$2,1),0))-SUMIFS(Transacoes!$D$3:$D1000,Transacoes!$C$3:$C1000,$D335,Transacoes!$B$3:$B1000,"V", Transacoes!$A$3:$A1000, "&lt;"&amp;EOMONTH(DATE(J$1,J$2,1),0)))*SUMIFS(Prov_Auto!$E$3:$E1000, Prov_Auto!$A$3:$A1000, $D335, Prov_Auto!$D$3:$D1000,"&gt;="&amp;DATE(J$1,J$2,1),Prov_Auto!$D$3:$D1000, "&lt;="&amp;EOMONTH(DATE(J$1,J$2,1),0)))</f>
        <v/>
      </c>
      <c r="K335" s="48" t="str">
        <f>IF($D335="","", (SUMIFS(Transacoes!$D$3:$D1000,Transacoes!$C$3:$C1000,$D335,Transacoes!$B$3:$B1000,"C", Transacoes!$A$3:$A1000, "&lt;"&amp;EOMONTH(DATE(K$1,K$2,1),0))-SUMIFS(Transacoes!$D$3:$D1000,Transacoes!$C$3:$C1000,$D335,Transacoes!$B$3:$B1000,"V", Transacoes!$A$3:$A1000, "&lt;"&amp;EOMONTH(DATE(K$1,K$2,1),0)))*SUMIFS(Prov_Auto!$E$3:$E1000, Prov_Auto!$A$3:$A1000, $D335, Prov_Auto!$D$3:$D1000,"&gt;="&amp;DATE(K$1,K$2,1),Prov_Auto!$D$3:$D1000, "&lt;="&amp;EOMONTH(DATE(K$1,K$2,1),0)))</f>
        <v/>
      </c>
      <c r="L335" s="48" t="str">
        <f>IF($D335="","", (SUMIFS(Transacoes!$D$3:$D1000,Transacoes!$C$3:$C1000,$D335,Transacoes!$B$3:$B1000,"C", Transacoes!$A$3:$A1000, "&lt;"&amp;EOMONTH(DATE(L$1,L$2,1),0))-SUMIFS(Transacoes!$D$3:$D1000,Transacoes!$C$3:$C1000,$D335,Transacoes!$B$3:$B1000,"V", Transacoes!$A$3:$A1000, "&lt;"&amp;EOMONTH(DATE(L$1,L$2,1),0)))*SUMIFS(Prov_Auto!$E$3:$E1000, Prov_Auto!$A$3:$A1000, $D335, Prov_Auto!$D$3:$D1000,"&gt;="&amp;DATE(L$1,L$2,1),Prov_Auto!$D$3:$D1000, "&lt;="&amp;EOMONTH(DATE(L$1,L$2,1),0)))</f>
        <v/>
      </c>
      <c r="M335" s="48" t="str">
        <f>IF($D335="","", (SUMIFS(Transacoes!$D$3:$D1000,Transacoes!$C$3:$C1000,$D335,Transacoes!$B$3:$B1000,"C", Transacoes!$A$3:$A1000, "&lt;"&amp;EOMONTH(DATE(M$1,M$2,1),0))-SUMIFS(Transacoes!$D$3:$D1000,Transacoes!$C$3:$C1000,$D335,Transacoes!$B$3:$B1000,"V", Transacoes!$A$3:$A1000, "&lt;"&amp;EOMONTH(DATE(M$1,M$2,1),0)))*SUMIFS(Prov_Auto!$E$3:$E1000, Prov_Auto!$A$3:$A1000, $D335, Prov_Auto!$D$3:$D1000,"&gt;="&amp;DATE(M$1,M$2,1),Prov_Auto!$D$3:$D1000, "&lt;="&amp;EOMONTH(DATE(M$1,M$2,1),0)))</f>
        <v/>
      </c>
      <c r="N335" s="48" t="str">
        <f>IF($D335="","", (SUMIFS(Transacoes!$D$3:$D1000,Transacoes!$C$3:$C1000,$D335,Transacoes!$B$3:$B1000,"C", Transacoes!$A$3:$A1000, "&lt;"&amp;EOMONTH(DATE(N$1,N$2,1),0))-SUMIFS(Transacoes!$D$3:$D1000,Transacoes!$C$3:$C1000,$D335,Transacoes!$B$3:$B1000,"V", Transacoes!$A$3:$A1000, "&lt;"&amp;EOMONTH(DATE(N$1,N$2,1),0)))*SUMIFS(Prov_Auto!$E$3:$E1000, Prov_Auto!$A$3:$A1000, $D335, Prov_Auto!$D$3:$D1000,"&gt;="&amp;DATE(N$1,N$2,1),Prov_Auto!$D$3:$D1000, "&lt;="&amp;EOMONTH(DATE(N$1,N$2,1),0)))</f>
        <v/>
      </c>
      <c r="O335" s="48" t="str">
        <f>IF($D335="","", (SUMIFS(Transacoes!$D$3:$D1000,Transacoes!$C$3:$C1000,$D335,Transacoes!$B$3:$B1000,"C", Transacoes!$A$3:$A1000, "&lt;"&amp;EOMONTH(DATE(O$1,O$2,1),0))-SUMIFS(Transacoes!$D$3:$D1000,Transacoes!$C$3:$C1000,$D335,Transacoes!$B$3:$B1000,"V", Transacoes!$A$3:$A1000, "&lt;"&amp;EOMONTH(DATE(O$1,O$2,1),0)))*SUMIFS(Prov_Auto!$E$3:$E1000, Prov_Auto!$A$3:$A1000, $D335, Prov_Auto!$D$3:$D1000,"&gt;="&amp;DATE(O$1,O$2,1),Prov_Auto!$D$3:$D1000, "&lt;="&amp;EOMONTH(DATE(O$1,O$2,1),0)))</f>
        <v/>
      </c>
      <c r="P335" s="48" t="str">
        <f>IF($D335="","", (SUMIFS(Transacoes!$D$3:$D1000,Transacoes!$C$3:$C1000,$D335,Transacoes!$B$3:$B1000,"C", Transacoes!$A$3:$A1000, "&lt;"&amp;EOMONTH(DATE(P$1,P$2,1),0))-SUMIFS(Transacoes!$D$3:$D1000,Transacoes!$C$3:$C1000,$D335,Transacoes!$B$3:$B1000,"V", Transacoes!$A$3:$A1000, "&lt;"&amp;EOMONTH(DATE(P$1,P$2,1),0)))*SUMIFS(Prov_Auto!$E$3:$E1000, Prov_Auto!$A$3:$A1000, $D335, Prov_Auto!$D$3:$D1000,"&gt;="&amp;DATE(P$1,P$2,1),Prov_Auto!$D$3:$D1000, "&lt;="&amp;EOMONTH(DATE(P$1,P$2,1),0)))</f>
        <v/>
      </c>
      <c r="Q335" s="48" t="str">
        <f>IF($D335="","", (SUMIFS(Transacoes!$D$3:$D1000,Transacoes!$C$3:$C1000,$D335,Transacoes!$B$3:$B1000,"C", Transacoes!$A$3:$A1000, "&lt;"&amp;EOMONTH(DATE(Q$1,Q$2,1),0))-SUMIFS(Transacoes!$D$3:$D1000,Transacoes!$C$3:$C1000,$D335,Transacoes!$B$3:$B1000,"V", Transacoes!$A$3:$A1000, "&lt;"&amp;EOMONTH(DATE(Q$1,Q$2,1),0)))*SUMIFS(Prov_Auto!$E$3:$E1000, Prov_Auto!$A$3:$A1000, $D335, Prov_Auto!$D$3:$D1000,"&gt;="&amp;DATE(Q$1,Q$2,1),Prov_Auto!$D$3:$D1000, "&lt;="&amp;EOMONTH(DATE(Q$1,Q$2,1),0)))</f>
        <v/>
      </c>
      <c r="R335" s="47"/>
    </row>
    <row r="336">
      <c r="A336" s="47"/>
      <c r="B336" s="47"/>
      <c r="C336" s="47"/>
      <c r="D336" s="87"/>
      <c r="E336" s="48" t="str">
        <f>IF($D336="","", (SUMIFS(Transacoes!$D$3:$D1000,Transacoes!$C$3:$C1000,$D336,Transacoes!$B$3:$B1000,"C", Transacoes!$A$3:$A1000, "&lt;"&amp;EOMONTH(DATE(E$1,E$2,1),0))-SUMIFS(Transacoes!$D$3:$D1000,Transacoes!$C$3:$C1000,$D336,Transacoes!$B$3:$B1000,"V", Transacoes!$A$3:$A1000, "&lt;"&amp;EOMONTH(DATE(E$1,E$2,1),0)))*SUMIFS(Prov_Auto!$E$3:$E1000, Prov_Auto!$A$3:$A1000, $D336, Prov_Auto!$D$3:$D1000,"&gt;="&amp;DATE(E$1,E$2,1),Prov_Auto!$D$3:$D1000, "&lt;="&amp;EOMONTH(DATE(E$1,E$2,1),0)))</f>
        <v/>
      </c>
      <c r="F336" s="48" t="str">
        <f>IF($D336="","", (SUMIFS(Transacoes!$D$3:$D1000,Transacoes!$C$3:$C1000,$D336,Transacoes!$B$3:$B1000,"C", Transacoes!$A$3:$A1000, "&lt;"&amp;EOMONTH(DATE(F$1,F$2,1),0))-SUMIFS(Transacoes!$D$3:$D1000,Transacoes!$C$3:$C1000,$D336,Transacoes!$B$3:$B1000,"V", Transacoes!$A$3:$A1000, "&lt;"&amp;EOMONTH(DATE(F$1,F$2,1),0)))*SUMIFS(Prov_Auto!$E$3:$E1000, Prov_Auto!$A$3:$A1000, $D336, Prov_Auto!$D$3:$D1000,"&gt;="&amp;DATE(F$1,F$2,1),Prov_Auto!$D$3:$D1000, "&lt;="&amp;EOMONTH(DATE(F$1,F$2,1),0)))</f>
        <v/>
      </c>
      <c r="G336" s="48" t="str">
        <f>IF($D336="","", (SUMIFS(Transacoes!$D$3:$D1000,Transacoes!$C$3:$C1000,$D336,Transacoes!$B$3:$B1000,"C", Transacoes!$A$3:$A1000, "&lt;"&amp;EOMONTH(DATE(G$1,G$2,1),0))-SUMIFS(Transacoes!$D$3:$D1000,Transacoes!$C$3:$C1000,$D336,Transacoes!$B$3:$B1000,"V", Transacoes!$A$3:$A1000, "&lt;"&amp;EOMONTH(DATE(G$1,G$2,1),0)))*SUMIFS(Prov_Auto!$E$3:$E1000, Prov_Auto!$A$3:$A1000, $D336, Prov_Auto!$D$3:$D1000,"&gt;="&amp;DATE(G$1,G$2,1),Prov_Auto!$D$3:$D1000, "&lt;="&amp;EOMONTH(DATE(G$1,G$2,1),0)))</f>
        <v/>
      </c>
      <c r="H336" s="48" t="str">
        <f>IF($D336="","", (SUMIFS(Transacoes!$D$3:$D1000,Transacoes!$C$3:$C1000,$D336,Transacoes!$B$3:$B1000,"C", Transacoes!$A$3:$A1000, "&lt;"&amp;EOMONTH(DATE(H$1,H$2,1),0))-SUMIFS(Transacoes!$D$3:$D1000,Transacoes!$C$3:$C1000,$D336,Transacoes!$B$3:$B1000,"V", Transacoes!$A$3:$A1000, "&lt;"&amp;EOMONTH(DATE(H$1,H$2,1),0)))*SUMIFS(Prov_Auto!$E$3:$E1000, Prov_Auto!$A$3:$A1000, $D336, Prov_Auto!$D$3:$D1000,"&gt;="&amp;DATE(H$1,H$2,1),Prov_Auto!$D$3:$D1000, "&lt;="&amp;EOMONTH(DATE(H$1,H$2,1),0)))</f>
        <v/>
      </c>
      <c r="I336" s="48" t="str">
        <f>IF($D336="","", (SUMIFS(Transacoes!$D$3:$D1000,Transacoes!$C$3:$C1000,$D336,Transacoes!$B$3:$B1000,"C", Transacoes!$A$3:$A1000, "&lt;"&amp;EOMONTH(DATE(I$1,I$2,1),0))-SUMIFS(Transacoes!$D$3:$D1000,Transacoes!$C$3:$C1000,$D336,Transacoes!$B$3:$B1000,"V", Transacoes!$A$3:$A1000, "&lt;"&amp;EOMONTH(DATE(I$1,I$2,1),0)))*SUMIFS(Prov_Auto!$E$3:$E1000, Prov_Auto!$A$3:$A1000, $D336, Prov_Auto!$D$3:$D1000,"&gt;="&amp;DATE(I$1,I$2,1),Prov_Auto!$D$3:$D1000, "&lt;="&amp;EOMONTH(DATE(I$1,I$2,1),0)))</f>
        <v/>
      </c>
      <c r="J336" s="48" t="str">
        <f>IF($D336="","", (SUMIFS(Transacoes!$D$3:$D1000,Transacoes!$C$3:$C1000,$D336,Transacoes!$B$3:$B1000,"C", Transacoes!$A$3:$A1000, "&lt;"&amp;EOMONTH(DATE(J$1,J$2,1),0))-SUMIFS(Transacoes!$D$3:$D1000,Transacoes!$C$3:$C1000,$D336,Transacoes!$B$3:$B1000,"V", Transacoes!$A$3:$A1000, "&lt;"&amp;EOMONTH(DATE(J$1,J$2,1),0)))*SUMIFS(Prov_Auto!$E$3:$E1000, Prov_Auto!$A$3:$A1000, $D336, Prov_Auto!$D$3:$D1000,"&gt;="&amp;DATE(J$1,J$2,1),Prov_Auto!$D$3:$D1000, "&lt;="&amp;EOMONTH(DATE(J$1,J$2,1),0)))</f>
        <v/>
      </c>
      <c r="K336" s="48" t="str">
        <f>IF($D336="","", (SUMIFS(Transacoes!$D$3:$D1000,Transacoes!$C$3:$C1000,$D336,Transacoes!$B$3:$B1000,"C", Transacoes!$A$3:$A1000, "&lt;"&amp;EOMONTH(DATE(K$1,K$2,1),0))-SUMIFS(Transacoes!$D$3:$D1000,Transacoes!$C$3:$C1000,$D336,Transacoes!$B$3:$B1000,"V", Transacoes!$A$3:$A1000, "&lt;"&amp;EOMONTH(DATE(K$1,K$2,1),0)))*SUMIFS(Prov_Auto!$E$3:$E1000, Prov_Auto!$A$3:$A1000, $D336, Prov_Auto!$D$3:$D1000,"&gt;="&amp;DATE(K$1,K$2,1),Prov_Auto!$D$3:$D1000, "&lt;="&amp;EOMONTH(DATE(K$1,K$2,1),0)))</f>
        <v/>
      </c>
      <c r="L336" s="48" t="str">
        <f>IF($D336="","", (SUMIFS(Transacoes!$D$3:$D1000,Transacoes!$C$3:$C1000,$D336,Transacoes!$B$3:$B1000,"C", Transacoes!$A$3:$A1000, "&lt;"&amp;EOMONTH(DATE(L$1,L$2,1),0))-SUMIFS(Transacoes!$D$3:$D1000,Transacoes!$C$3:$C1000,$D336,Transacoes!$B$3:$B1000,"V", Transacoes!$A$3:$A1000, "&lt;"&amp;EOMONTH(DATE(L$1,L$2,1),0)))*SUMIFS(Prov_Auto!$E$3:$E1000, Prov_Auto!$A$3:$A1000, $D336, Prov_Auto!$D$3:$D1000,"&gt;="&amp;DATE(L$1,L$2,1),Prov_Auto!$D$3:$D1000, "&lt;="&amp;EOMONTH(DATE(L$1,L$2,1),0)))</f>
        <v/>
      </c>
      <c r="M336" s="48" t="str">
        <f>IF($D336="","", (SUMIFS(Transacoes!$D$3:$D1000,Transacoes!$C$3:$C1000,$D336,Transacoes!$B$3:$B1000,"C", Transacoes!$A$3:$A1000, "&lt;"&amp;EOMONTH(DATE(M$1,M$2,1),0))-SUMIFS(Transacoes!$D$3:$D1000,Transacoes!$C$3:$C1000,$D336,Transacoes!$B$3:$B1000,"V", Transacoes!$A$3:$A1000, "&lt;"&amp;EOMONTH(DATE(M$1,M$2,1),0)))*SUMIFS(Prov_Auto!$E$3:$E1000, Prov_Auto!$A$3:$A1000, $D336, Prov_Auto!$D$3:$D1000,"&gt;="&amp;DATE(M$1,M$2,1),Prov_Auto!$D$3:$D1000, "&lt;="&amp;EOMONTH(DATE(M$1,M$2,1),0)))</f>
        <v/>
      </c>
      <c r="N336" s="48" t="str">
        <f>IF($D336="","", (SUMIFS(Transacoes!$D$3:$D1000,Transacoes!$C$3:$C1000,$D336,Transacoes!$B$3:$B1000,"C", Transacoes!$A$3:$A1000, "&lt;"&amp;EOMONTH(DATE(N$1,N$2,1),0))-SUMIFS(Transacoes!$D$3:$D1000,Transacoes!$C$3:$C1000,$D336,Transacoes!$B$3:$B1000,"V", Transacoes!$A$3:$A1000, "&lt;"&amp;EOMONTH(DATE(N$1,N$2,1),0)))*SUMIFS(Prov_Auto!$E$3:$E1000, Prov_Auto!$A$3:$A1000, $D336, Prov_Auto!$D$3:$D1000,"&gt;="&amp;DATE(N$1,N$2,1),Prov_Auto!$D$3:$D1000, "&lt;="&amp;EOMONTH(DATE(N$1,N$2,1),0)))</f>
        <v/>
      </c>
      <c r="O336" s="48" t="str">
        <f>IF($D336="","", (SUMIFS(Transacoes!$D$3:$D1000,Transacoes!$C$3:$C1000,$D336,Transacoes!$B$3:$B1000,"C", Transacoes!$A$3:$A1000, "&lt;"&amp;EOMONTH(DATE(O$1,O$2,1),0))-SUMIFS(Transacoes!$D$3:$D1000,Transacoes!$C$3:$C1000,$D336,Transacoes!$B$3:$B1000,"V", Transacoes!$A$3:$A1000, "&lt;"&amp;EOMONTH(DATE(O$1,O$2,1),0)))*SUMIFS(Prov_Auto!$E$3:$E1000, Prov_Auto!$A$3:$A1000, $D336, Prov_Auto!$D$3:$D1000,"&gt;="&amp;DATE(O$1,O$2,1),Prov_Auto!$D$3:$D1000, "&lt;="&amp;EOMONTH(DATE(O$1,O$2,1),0)))</f>
        <v/>
      </c>
      <c r="P336" s="48" t="str">
        <f>IF($D336="","", (SUMIFS(Transacoes!$D$3:$D1000,Transacoes!$C$3:$C1000,$D336,Transacoes!$B$3:$B1000,"C", Transacoes!$A$3:$A1000, "&lt;"&amp;EOMONTH(DATE(P$1,P$2,1),0))-SUMIFS(Transacoes!$D$3:$D1000,Transacoes!$C$3:$C1000,$D336,Transacoes!$B$3:$B1000,"V", Transacoes!$A$3:$A1000, "&lt;"&amp;EOMONTH(DATE(P$1,P$2,1),0)))*SUMIFS(Prov_Auto!$E$3:$E1000, Prov_Auto!$A$3:$A1000, $D336, Prov_Auto!$D$3:$D1000,"&gt;="&amp;DATE(P$1,P$2,1),Prov_Auto!$D$3:$D1000, "&lt;="&amp;EOMONTH(DATE(P$1,P$2,1),0)))</f>
        <v/>
      </c>
      <c r="Q336" s="48" t="str">
        <f>IF($D336="","", (SUMIFS(Transacoes!$D$3:$D1000,Transacoes!$C$3:$C1000,$D336,Transacoes!$B$3:$B1000,"C", Transacoes!$A$3:$A1000, "&lt;"&amp;EOMONTH(DATE(Q$1,Q$2,1),0))-SUMIFS(Transacoes!$D$3:$D1000,Transacoes!$C$3:$C1000,$D336,Transacoes!$B$3:$B1000,"V", Transacoes!$A$3:$A1000, "&lt;"&amp;EOMONTH(DATE(Q$1,Q$2,1),0)))*SUMIFS(Prov_Auto!$E$3:$E1000, Prov_Auto!$A$3:$A1000, $D336, Prov_Auto!$D$3:$D1000,"&gt;="&amp;DATE(Q$1,Q$2,1),Prov_Auto!$D$3:$D1000, "&lt;="&amp;EOMONTH(DATE(Q$1,Q$2,1),0)))</f>
        <v/>
      </c>
      <c r="R336" s="47"/>
    </row>
    <row r="337">
      <c r="A337" s="47"/>
      <c r="B337" s="47"/>
      <c r="C337" s="47"/>
      <c r="D337" s="87"/>
      <c r="E337" s="48" t="str">
        <f>IF($D337="","", (SUMIFS(Transacoes!$D$3:$D1000,Transacoes!$C$3:$C1000,$D337,Transacoes!$B$3:$B1000,"C", Transacoes!$A$3:$A1000, "&lt;"&amp;EOMONTH(DATE(E$1,E$2,1),0))-SUMIFS(Transacoes!$D$3:$D1000,Transacoes!$C$3:$C1000,$D337,Transacoes!$B$3:$B1000,"V", Transacoes!$A$3:$A1000, "&lt;"&amp;EOMONTH(DATE(E$1,E$2,1),0)))*SUMIFS(Prov_Auto!$E$3:$E1000, Prov_Auto!$A$3:$A1000, $D337, Prov_Auto!$D$3:$D1000,"&gt;="&amp;DATE(E$1,E$2,1),Prov_Auto!$D$3:$D1000, "&lt;="&amp;EOMONTH(DATE(E$1,E$2,1),0)))</f>
        <v/>
      </c>
      <c r="F337" s="48" t="str">
        <f>IF($D337="","", (SUMIFS(Transacoes!$D$3:$D1000,Transacoes!$C$3:$C1000,$D337,Transacoes!$B$3:$B1000,"C", Transacoes!$A$3:$A1000, "&lt;"&amp;EOMONTH(DATE(F$1,F$2,1),0))-SUMIFS(Transacoes!$D$3:$D1000,Transacoes!$C$3:$C1000,$D337,Transacoes!$B$3:$B1000,"V", Transacoes!$A$3:$A1000, "&lt;"&amp;EOMONTH(DATE(F$1,F$2,1),0)))*SUMIFS(Prov_Auto!$E$3:$E1000, Prov_Auto!$A$3:$A1000, $D337, Prov_Auto!$D$3:$D1000,"&gt;="&amp;DATE(F$1,F$2,1),Prov_Auto!$D$3:$D1000, "&lt;="&amp;EOMONTH(DATE(F$1,F$2,1),0)))</f>
        <v/>
      </c>
      <c r="G337" s="48" t="str">
        <f>IF($D337="","", (SUMIFS(Transacoes!$D$3:$D1000,Transacoes!$C$3:$C1000,$D337,Transacoes!$B$3:$B1000,"C", Transacoes!$A$3:$A1000, "&lt;"&amp;EOMONTH(DATE(G$1,G$2,1),0))-SUMIFS(Transacoes!$D$3:$D1000,Transacoes!$C$3:$C1000,$D337,Transacoes!$B$3:$B1000,"V", Transacoes!$A$3:$A1000, "&lt;"&amp;EOMONTH(DATE(G$1,G$2,1),0)))*SUMIFS(Prov_Auto!$E$3:$E1000, Prov_Auto!$A$3:$A1000, $D337, Prov_Auto!$D$3:$D1000,"&gt;="&amp;DATE(G$1,G$2,1),Prov_Auto!$D$3:$D1000, "&lt;="&amp;EOMONTH(DATE(G$1,G$2,1),0)))</f>
        <v/>
      </c>
      <c r="H337" s="48" t="str">
        <f>IF($D337="","", (SUMIFS(Transacoes!$D$3:$D1000,Transacoes!$C$3:$C1000,$D337,Transacoes!$B$3:$B1000,"C", Transacoes!$A$3:$A1000, "&lt;"&amp;EOMONTH(DATE(H$1,H$2,1),0))-SUMIFS(Transacoes!$D$3:$D1000,Transacoes!$C$3:$C1000,$D337,Transacoes!$B$3:$B1000,"V", Transacoes!$A$3:$A1000, "&lt;"&amp;EOMONTH(DATE(H$1,H$2,1),0)))*SUMIFS(Prov_Auto!$E$3:$E1000, Prov_Auto!$A$3:$A1000, $D337, Prov_Auto!$D$3:$D1000,"&gt;="&amp;DATE(H$1,H$2,1),Prov_Auto!$D$3:$D1000, "&lt;="&amp;EOMONTH(DATE(H$1,H$2,1),0)))</f>
        <v/>
      </c>
      <c r="I337" s="48" t="str">
        <f>IF($D337="","", (SUMIFS(Transacoes!$D$3:$D1000,Transacoes!$C$3:$C1000,$D337,Transacoes!$B$3:$B1000,"C", Transacoes!$A$3:$A1000, "&lt;"&amp;EOMONTH(DATE(I$1,I$2,1),0))-SUMIFS(Transacoes!$D$3:$D1000,Transacoes!$C$3:$C1000,$D337,Transacoes!$B$3:$B1000,"V", Transacoes!$A$3:$A1000, "&lt;"&amp;EOMONTH(DATE(I$1,I$2,1),0)))*SUMIFS(Prov_Auto!$E$3:$E1000, Prov_Auto!$A$3:$A1000, $D337, Prov_Auto!$D$3:$D1000,"&gt;="&amp;DATE(I$1,I$2,1),Prov_Auto!$D$3:$D1000, "&lt;="&amp;EOMONTH(DATE(I$1,I$2,1),0)))</f>
        <v/>
      </c>
      <c r="J337" s="48" t="str">
        <f>IF($D337="","", (SUMIFS(Transacoes!$D$3:$D1000,Transacoes!$C$3:$C1000,$D337,Transacoes!$B$3:$B1000,"C", Transacoes!$A$3:$A1000, "&lt;"&amp;EOMONTH(DATE(J$1,J$2,1),0))-SUMIFS(Transacoes!$D$3:$D1000,Transacoes!$C$3:$C1000,$D337,Transacoes!$B$3:$B1000,"V", Transacoes!$A$3:$A1000, "&lt;"&amp;EOMONTH(DATE(J$1,J$2,1),0)))*SUMIFS(Prov_Auto!$E$3:$E1000, Prov_Auto!$A$3:$A1000, $D337, Prov_Auto!$D$3:$D1000,"&gt;="&amp;DATE(J$1,J$2,1),Prov_Auto!$D$3:$D1000, "&lt;="&amp;EOMONTH(DATE(J$1,J$2,1),0)))</f>
        <v/>
      </c>
      <c r="K337" s="48" t="str">
        <f>IF($D337="","", (SUMIFS(Transacoes!$D$3:$D1000,Transacoes!$C$3:$C1000,$D337,Transacoes!$B$3:$B1000,"C", Transacoes!$A$3:$A1000, "&lt;"&amp;EOMONTH(DATE(K$1,K$2,1),0))-SUMIFS(Transacoes!$D$3:$D1000,Transacoes!$C$3:$C1000,$D337,Transacoes!$B$3:$B1000,"V", Transacoes!$A$3:$A1000, "&lt;"&amp;EOMONTH(DATE(K$1,K$2,1),0)))*SUMIFS(Prov_Auto!$E$3:$E1000, Prov_Auto!$A$3:$A1000, $D337, Prov_Auto!$D$3:$D1000,"&gt;="&amp;DATE(K$1,K$2,1),Prov_Auto!$D$3:$D1000, "&lt;="&amp;EOMONTH(DATE(K$1,K$2,1),0)))</f>
        <v/>
      </c>
      <c r="L337" s="48" t="str">
        <f>IF($D337="","", (SUMIFS(Transacoes!$D$3:$D1000,Transacoes!$C$3:$C1000,$D337,Transacoes!$B$3:$B1000,"C", Transacoes!$A$3:$A1000, "&lt;"&amp;EOMONTH(DATE(L$1,L$2,1),0))-SUMIFS(Transacoes!$D$3:$D1000,Transacoes!$C$3:$C1000,$D337,Transacoes!$B$3:$B1000,"V", Transacoes!$A$3:$A1000, "&lt;"&amp;EOMONTH(DATE(L$1,L$2,1),0)))*SUMIFS(Prov_Auto!$E$3:$E1000, Prov_Auto!$A$3:$A1000, $D337, Prov_Auto!$D$3:$D1000,"&gt;="&amp;DATE(L$1,L$2,1),Prov_Auto!$D$3:$D1000, "&lt;="&amp;EOMONTH(DATE(L$1,L$2,1),0)))</f>
        <v/>
      </c>
      <c r="M337" s="48" t="str">
        <f>IF($D337="","", (SUMIFS(Transacoes!$D$3:$D1000,Transacoes!$C$3:$C1000,$D337,Transacoes!$B$3:$B1000,"C", Transacoes!$A$3:$A1000, "&lt;"&amp;EOMONTH(DATE(M$1,M$2,1),0))-SUMIFS(Transacoes!$D$3:$D1000,Transacoes!$C$3:$C1000,$D337,Transacoes!$B$3:$B1000,"V", Transacoes!$A$3:$A1000, "&lt;"&amp;EOMONTH(DATE(M$1,M$2,1),0)))*SUMIFS(Prov_Auto!$E$3:$E1000, Prov_Auto!$A$3:$A1000, $D337, Prov_Auto!$D$3:$D1000,"&gt;="&amp;DATE(M$1,M$2,1),Prov_Auto!$D$3:$D1000, "&lt;="&amp;EOMONTH(DATE(M$1,M$2,1),0)))</f>
        <v/>
      </c>
      <c r="N337" s="48" t="str">
        <f>IF($D337="","", (SUMIFS(Transacoes!$D$3:$D1000,Transacoes!$C$3:$C1000,$D337,Transacoes!$B$3:$B1000,"C", Transacoes!$A$3:$A1000, "&lt;"&amp;EOMONTH(DATE(N$1,N$2,1),0))-SUMIFS(Transacoes!$D$3:$D1000,Transacoes!$C$3:$C1000,$D337,Transacoes!$B$3:$B1000,"V", Transacoes!$A$3:$A1000, "&lt;"&amp;EOMONTH(DATE(N$1,N$2,1),0)))*SUMIFS(Prov_Auto!$E$3:$E1000, Prov_Auto!$A$3:$A1000, $D337, Prov_Auto!$D$3:$D1000,"&gt;="&amp;DATE(N$1,N$2,1),Prov_Auto!$D$3:$D1000, "&lt;="&amp;EOMONTH(DATE(N$1,N$2,1),0)))</f>
        <v/>
      </c>
      <c r="O337" s="48" t="str">
        <f>IF($D337="","", (SUMIFS(Transacoes!$D$3:$D1000,Transacoes!$C$3:$C1000,$D337,Transacoes!$B$3:$B1000,"C", Transacoes!$A$3:$A1000, "&lt;"&amp;EOMONTH(DATE(O$1,O$2,1),0))-SUMIFS(Transacoes!$D$3:$D1000,Transacoes!$C$3:$C1000,$D337,Transacoes!$B$3:$B1000,"V", Transacoes!$A$3:$A1000, "&lt;"&amp;EOMONTH(DATE(O$1,O$2,1),0)))*SUMIFS(Prov_Auto!$E$3:$E1000, Prov_Auto!$A$3:$A1000, $D337, Prov_Auto!$D$3:$D1000,"&gt;="&amp;DATE(O$1,O$2,1),Prov_Auto!$D$3:$D1000, "&lt;="&amp;EOMONTH(DATE(O$1,O$2,1),0)))</f>
        <v/>
      </c>
      <c r="P337" s="48" t="str">
        <f>IF($D337="","", (SUMIFS(Transacoes!$D$3:$D1000,Transacoes!$C$3:$C1000,$D337,Transacoes!$B$3:$B1000,"C", Transacoes!$A$3:$A1000, "&lt;"&amp;EOMONTH(DATE(P$1,P$2,1),0))-SUMIFS(Transacoes!$D$3:$D1000,Transacoes!$C$3:$C1000,$D337,Transacoes!$B$3:$B1000,"V", Transacoes!$A$3:$A1000, "&lt;"&amp;EOMONTH(DATE(P$1,P$2,1),0)))*SUMIFS(Prov_Auto!$E$3:$E1000, Prov_Auto!$A$3:$A1000, $D337, Prov_Auto!$D$3:$D1000,"&gt;="&amp;DATE(P$1,P$2,1),Prov_Auto!$D$3:$D1000, "&lt;="&amp;EOMONTH(DATE(P$1,P$2,1),0)))</f>
        <v/>
      </c>
      <c r="Q337" s="48" t="str">
        <f>IF($D337="","", (SUMIFS(Transacoes!$D$3:$D1000,Transacoes!$C$3:$C1000,$D337,Transacoes!$B$3:$B1000,"C", Transacoes!$A$3:$A1000, "&lt;"&amp;EOMONTH(DATE(Q$1,Q$2,1),0))-SUMIFS(Transacoes!$D$3:$D1000,Transacoes!$C$3:$C1000,$D337,Transacoes!$B$3:$B1000,"V", Transacoes!$A$3:$A1000, "&lt;"&amp;EOMONTH(DATE(Q$1,Q$2,1),0)))*SUMIFS(Prov_Auto!$E$3:$E1000, Prov_Auto!$A$3:$A1000, $D337, Prov_Auto!$D$3:$D1000,"&gt;="&amp;DATE(Q$1,Q$2,1),Prov_Auto!$D$3:$D1000, "&lt;="&amp;EOMONTH(DATE(Q$1,Q$2,1),0)))</f>
        <v/>
      </c>
      <c r="R337" s="47"/>
    </row>
    <row r="338">
      <c r="A338" s="47"/>
      <c r="B338" s="47"/>
      <c r="C338" s="47"/>
      <c r="D338" s="87"/>
      <c r="E338" s="48" t="str">
        <f>IF($D338="","", (SUMIFS(Transacoes!$D$3:$D1000,Transacoes!$C$3:$C1000,$D338,Transacoes!$B$3:$B1000,"C", Transacoes!$A$3:$A1000, "&lt;"&amp;EOMONTH(DATE(E$1,E$2,1),0))-SUMIFS(Transacoes!$D$3:$D1000,Transacoes!$C$3:$C1000,$D338,Transacoes!$B$3:$B1000,"V", Transacoes!$A$3:$A1000, "&lt;"&amp;EOMONTH(DATE(E$1,E$2,1),0)))*SUMIFS(Prov_Auto!$E$3:$E1000, Prov_Auto!$A$3:$A1000, $D338, Prov_Auto!$D$3:$D1000,"&gt;="&amp;DATE(E$1,E$2,1),Prov_Auto!$D$3:$D1000, "&lt;="&amp;EOMONTH(DATE(E$1,E$2,1),0)))</f>
        <v/>
      </c>
      <c r="F338" s="48" t="str">
        <f>IF($D338="","", (SUMIFS(Transacoes!$D$3:$D1000,Transacoes!$C$3:$C1000,$D338,Transacoes!$B$3:$B1000,"C", Transacoes!$A$3:$A1000, "&lt;"&amp;EOMONTH(DATE(F$1,F$2,1),0))-SUMIFS(Transacoes!$D$3:$D1000,Transacoes!$C$3:$C1000,$D338,Transacoes!$B$3:$B1000,"V", Transacoes!$A$3:$A1000, "&lt;"&amp;EOMONTH(DATE(F$1,F$2,1),0)))*SUMIFS(Prov_Auto!$E$3:$E1000, Prov_Auto!$A$3:$A1000, $D338, Prov_Auto!$D$3:$D1000,"&gt;="&amp;DATE(F$1,F$2,1),Prov_Auto!$D$3:$D1000, "&lt;="&amp;EOMONTH(DATE(F$1,F$2,1),0)))</f>
        <v/>
      </c>
      <c r="G338" s="48" t="str">
        <f>IF($D338="","", (SUMIFS(Transacoes!$D$3:$D1000,Transacoes!$C$3:$C1000,$D338,Transacoes!$B$3:$B1000,"C", Transacoes!$A$3:$A1000, "&lt;"&amp;EOMONTH(DATE(G$1,G$2,1),0))-SUMIFS(Transacoes!$D$3:$D1000,Transacoes!$C$3:$C1000,$D338,Transacoes!$B$3:$B1000,"V", Transacoes!$A$3:$A1000, "&lt;"&amp;EOMONTH(DATE(G$1,G$2,1),0)))*SUMIFS(Prov_Auto!$E$3:$E1000, Prov_Auto!$A$3:$A1000, $D338, Prov_Auto!$D$3:$D1000,"&gt;="&amp;DATE(G$1,G$2,1),Prov_Auto!$D$3:$D1000, "&lt;="&amp;EOMONTH(DATE(G$1,G$2,1),0)))</f>
        <v/>
      </c>
      <c r="H338" s="48" t="str">
        <f>IF($D338="","", (SUMIFS(Transacoes!$D$3:$D1000,Transacoes!$C$3:$C1000,$D338,Transacoes!$B$3:$B1000,"C", Transacoes!$A$3:$A1000, "&lt;"&amp;EOMONTH(DATE(H$1,H$2,1),0))-SUMIFS(Transacoes!$D$3:$D1000,Transacoes!$C$3:$C1000,$D338,Transacoes!$B$3:$B1000,"V", Transacoes!$A$3:$A1000, "&lt;"&amp;EOMONTH(DATE(H$1,H$2,1),0)))*SUMIFS(Prov_Auto!$E$3:$E1000, Prov_Auto!$A$3:$A1000, $D338, Prov_Auto!$D$3:$D1000,"&gt;="&amp;DATE(H$1,H$2,1),Prov_Auto!$D$3:$D1000, "&lt;="&amp;EOMONTH(DATE(H$1,H$2,1),0)))</f>
        <v/>
      </c>
      <c r="I338" s="48" t="str">
        <f>IF($D338="","", (SUMIFS(Transacoes!$D$3:$D1000,Transacoes!$C$3:$C1000,$D338,Transacoes!$B$3:$B1000,"C", Transacoes!$A$3:$A1000, "&lt;"&amp;EOMONTH(DATE(I$1,I$2,1),0))-SUMIFS(Transacoes!$D$3:$D1000,Transacoes!$C$3:$C1000,$D338,Transacoes!$B$3:$B1000,"V", Transacoes!$A$3:$A1000, "&lt;"&amp;EOMONTH(DATE(I$1,I$2,1),0)))*SUMIFS(Prov_Auto!$E$3:$E1000, Prov_Auto!$A$3:$A1000, $D338, Prov_Auto!$D$3:$D1000,"&gt;="&amp;DATE(I$1,I$2,1),Prov_Auto!$D$3:$D1000, "&lt;="&amp;EOMONTH(DATE(I$1,I$2,1),0)))</f>
        <v/>
      </c>
      <c r="J338" s="48" t="str">
        <f>IF($D338="","", (SUMIFS(Transacoes!$D$3:$D1000,Transacoes!$C$3:$C1000,$D338,Transacoes!$B$3:$B1000,"C", Transacoes!$A$3:$A1000, "&lt;"&amp;EOMONTH(DATE(J$1,J$2,1),0))-SUMIFS(Transacoes!$D$3:$D1000,Transacoes!$C$3:$C1000,$D338,Transacoes!$B$3:$B1000,"V", Transacoes!$A$3:$A1000, "&lt;"&amp;EOMONTH(DATE(J$1,J$2,1),0)))*SUMIFS(Prov_Auto!$E$3:$E1000, Prov_Auto!$A$3:$A1000, $D338, Prov_Auto!$D$3:$D1000,"&gt;="&amp;DATE(J$1,J$2,1),Prov_Auto!$D$3:$D1000, "&lt;="&amp;EOMONTH(DATE(J$1,J$2,1),0)))</f>
        <v/>
      </c>
      <c r="K338" s="48" t="str">
        <f>IF($D338="","", (SUMIFS(Transacoes!$D$3:$D1000,Transacoes!$C$3:$C1000,$D338,Transacoes!$B$3:$B1000,"C", Transacoes!$A$3:$A1000, "&lt;"&amp;EOMONTH(DATE(K$1,K$2,1),0))-SUMIFS(Transacoes!$D$3:$D1000,Transacoes!$C$3:$C1000,$D338,Transacoes!$B$3:$B1000,"V", Transacoes!$A$3:$A1000, "&lt;"&amp;EOMONTH(DATE(K$1,K$2,1),0)))*SUMIFS(Prov_Auto!$E$3:$E1000, Prov_Auto!$A$3:$A1000, $D338, Prov_Auto!$D$3:$D1000,"&gt;="&amp;DATE(K$1,K$2,1),Prov_Auto!$D$3:$D1000, "&lt;="&amp;EOMONTH(DATE(K$1,K$2,1),0)))</f>
        <v/>
      </c>
      <c r="L338" s="48" t="str">
        <f>IF($D338="","", (SUMIFS(Transacoes!$D$3:$D1000,Transacoes!$C$3:$C1000,$D338,Transacoes!$B$3:$B1000,"C", Transacoes!$A$3:$A1000, "&lt;"&amp;EOMONTH(DATE(L$1,L$2,1),0))-SUMIFS(Transacoes!$D$3:$D1000,Transacoes!$C$3:$C1000,$D338,Transacoes!$B$3:$B1000,"V", Transacoes!$A$3:$A1000, "&lt;"&amp;EOMONTH(DATE(L$1,L$2,1),0)))*SUMIFS(Prov_Auto!$E$3:$E1000, Prov_Auto!$A$3:$A1000, $D338, Prov_Auto!$D$3:$D1000,"&gt;="&amp;DATE(L$1,L$2,1),Prov_Auto!$D$3:$D1000, "&lt;="&amp;EOMONTH(DATE(L$1,L$2,1),0)))</f>
        <v/>
      </c>
      <c r="M338" s="48" t="str">
        <f>IF($D338="","", (SUMIFS(Transacoes!$D$3:$D1000,Transacoes!$C$3:$C1000,$D338,Transacoes!$B$3:$B1000,"C", Transacoes!$A$3:$A1000, "&lt;"&amp;EOMONTH(DATE(M$1,M$2,1),0))-SUMIFS(Transacoes!$D$3:$D1000,Transacoes!$C$3:$C1000,$D338,Transacoes!$B$3:$B1000,"V", Transacoes!$A$3:$A1000, "&lt;"&amp;EOMONTH(DATE(M$1,M$2,1),0)))*SUMIFS(Prov_Auto!$E$3:$E1000, Prov_Auto!$A$3:$A1000, $D338, Prov_Auto!$D$3:$D1000,"&gt;="&amp;DATE(M$1,M$2,1),Prov_Auto!$D$3:$D1000, "&lt;="&amp;EOMONTH(DATE(M$1,M$2,1),0)))</f>
        <v/>
      </c>
      <c r="N338" s="48" t="str">
        <f>IF($D338="","", (SUMIFS(Transacoes!$D$3:$D1000,Transacoes!$C$3:$C1000,$D338,Transacoes!$B$3:$B1000,"C", Transacoes!$A$3:$A1000, "&lt;"&amp;EOMONTH(DATE(N$1,N$2,1),0))-SUMIFS(Transacoes!$D$3:$D1000,Transacoes!$C$3:$C1000,$D338,Transacoes!$B$3:$B1000,"V", Transacoes!$A$3:$A1000, "&lt;"&amp;EOMONTH(DATE(N$1,N$2,1),0)))*SUMIFS(Prov_Auto!$E$3:$E1000, Prov_Auto!$A$3:$A1000, $D338, Prov_Auto!$D$3:$D1000,"&gt;="&amp;DATE(N$1,N$2,1),Prov_Auto!$D$3:$D1000, "&lt;="&amp;EOMONTH(DATE(N$1,N$2,1),0)))</f>
        <v/>
      </c>
      <c r="O338" s="48" t="str">
        <f>IF($D338="","", (SUMIFS(Transacoes!$D$3:$D1000,Transacoes!$C$3:$C1000,$D338,Transacoes!$B$3:$B1000,"C", Transacoes!$A$3:$A1000, "&lt;"&amp;EOMONTH(DATE(O$1,O$2,1),0))-SUMIFS(Transacoes!$D$3:$D1000,Transacoes!$C$3:$C1000,$D338,Transacoes!$B$3:$B1000,"V", Transacoes!$A$3:$A1000, "&lt;"&amp;EOMONTH(DATE(O$1,O$2,1),0)))*SUMIFS(Prov_Auto!$E$3:$E1000, Prov_Auto!$A$3:$A1000, $D338, Prov_Auto!$D$3:$D1000,"&gt;="&amp;DATE(O$1,O$2,1),Prov_Auto!$D$3:$D1000, "&lt;="&amp;EOMONTH(DATE(O$1,O$2,1),0)))</f>
        <v/>
      </c>
      <c r="P338" s="48" t="str">
        <f>IF($D338="","", (SUMIFS(Transacoes!$D$3:$D1000,Transacoes!$C$3:$C1000,$D338,Transacoes!$B$3:$B1000,"C", Transacoes!$A$3:$A1000, "&lt;"&amp;EOMONTH(DATE(P$1,P$2,1),0))-SUMIFS(Transacoes!$D$3:$D1000,Transacoes!$C$3:$C1000,$D338,Transacoes!$B$3:$B1000,"V", Transacoes!$A$3:$A1000, "&lt;"&amp;EOMONTH(DATE(P$1,P$2,1),0)))*SUMIFS(Prov_Auto!$E$3:$E1000, Prov_Auto!$A$3:$A1000, $D338, Prov_Auto!$D$3:$D1000,"&gt;="&amp;DATE(P$1,P$2,1),Prov_Auto!$D$3:$D1000, "&lt;="&amp;EOMONTH(DATE(P$1,P$2,1),0)))</f>
        <v/>
      </c>
      <c r="Q338" s="48" t="str">
        <f>IF($D338="","", (SUMIFS(Transacoes!$D$3:$D1000,Transacoes!$C$3:$C1000,$D338,Transacoes!$B$3:$B1000,"C", Transacoes!$A$3:$A1000, "&lt;"&amp;EOMONTH(DATE(Q$1,Q$2,1),0))-SUMIFS(Transacoes!$D$3:$D1000,Transacoes!$C$3:$C1000,$D338,Transacoes!$B$3:$B1000,"V", Transacoes!$A$3:$A1000, "&lt;"&amp;EOMONTH(DATE(Q$1,Q$2,1),0)))*SUMIFS(Prov_Auto!$E$3:$E1000, Prov_Auto!$A$3:$A1000, $D338, Prov_Auto!$D$3:$D1000,"&gt;="&amp;DATE(Q$1,Q$2,1),Prov_Auto!$D$3:$D1000, "&lt;="&amp;EOMONTH(DATE(Q$1,Q$2,1),0)))</f>
        <v/>
      </c>
      <c r="R338" s="47"/>
    </row>
    <row r="339">
      <c r="A339" s="47"/>
      <c r="B339" s="47"/>
      <c r="C339" s="47"/>
      <c r="D339" s="87"/>
      <c r="E339" s="48" t="str">
        <f>IF($D339="","", (SUMIFS(Transacoes!$D$3:$D1000,Transacoes!$C$3:$C1000,$D339,Transacoes!$B$3:$B1000,"C", Transacoes!$A$3:$A1000, "&lt;"&amp;EOMONTH(DATE(E$1,E$2,1),0))-SUMIFS(Transacoes!$D$3:$D1000,Transacoes!$C$3:$C1000,$D339,Transacoes!$B$3:$B1000,"V", Transacoes!$A$3:$A1000, "&lt;"&amp;EOMONTH(DATE(E$1,E$2,1),0)))*SUMIFS(Prov_Auto!$E$3:$E1000, Prov_Auto!$A$3:$A1000, $D339, Prov_Auto!$D$3:$D1000,"&gt;="&amp;DATE(E$1,E$2,1),Prov_Auto!$D$3:$D1000, "&lt;="&amp;EOMONTH(DATE(E$1,E$2,1),0)))</f>
        <v/>
      </c>
      <c r="F339" s="48" t="str">
        <f>IF($D339="","", (SUMIFS(Transacoes!$D$3:$D1000,Transacoes!$C$3:$C1000,$D339,Transacoes!$B$3:$B1000,"C", Transacoes!$A$3:$A1000, "&lt;"&amp;EOMONTH(DATE(F$1,F$2,1),0))-SUMIFS(Transacoes!$D$3:$D1000,Transacoes!$C$3:$C1000,$D339,Transacoes!$B$3:$B1000,"V", Transacoes!$A$3:$A1000, "&lt;"&amp;EOMONTH(DATE(F$1,F$2,1),0)))*SUMIFS(Prov_Auto!$E$3:$E1000, Prov_Auto!$A$3:$A1000, $D339, Prov_Auto!$D$3:$D1000,"&gt;="&amp;DATE(F$1,F$2,1),Prov_Auto!$D$3:$D1000, "&lt;="&amp;EOMONTH(DATE(F$1,F$2,1),0)))</f>
        <v/>
      </c>
      <c r="G339" s="48" t="str">
        <f>IF($D339="","", (SUMIFS(Transacoes!$D$3:$D1000,Transacoes!$C$3:$C1000,$D339,Transacoes!$B$3:$B1000,"C", Transacoes!$A$3:$A1000, "&lt;"&amp;EOMONTH(DATE(G$1,G$2,1),0))-SUMIFS(Transacoes!$D$3:$D1000,Transacoes!$C$3:$C1000,$D339,Transacoes!$B$3:$B1000,"V", Transacoes!$A$3:$A1000, "&lt;"&amp;EOMONTH(DATE(G$1,G$2,1),0)))*SUMIFS(Prov_Auto!$E$3:$E1000, Prov_Auto!$A$3:$A1000, $D339, Prov_Auto!$D$3:$D1000,"&gt;="&amp;DATE(G$1,G$2,1),Prov_Auto!$D$3:$D1000, "&lt;="&amp;EOMONTH(DATE(G$1,G$2,1),0)))</f>
        <v/>
      </c>
      <c r="H339" s="48" t="str">
        <f>IF($D339="","", (SUMIFS(Transacoes!$D$3:$D1000,Transacoes!$C$3:$C1000,$D339,Transacoes!$B$3:$B1000,"C", Transacoes!$A$3:$A1000, "&lt;"&amp;EOMONTH(DATE(H$1,H$2,1),0))-SUMIFS(Transacoes!$D$3:$D1000,Transacoes!$C$3:$C1000,$D339,Transacoes!$B$3:$B1000,"V", Transacoes!$A$3:$A1000, "&lt;"&amp;EOMONTH(DATE(H$1,H$2,1),0)))*SUMIFS(Prov_Auto!$E$3:$E1000, Prov_Auto!$A$3:$A1000, $D339, Prov_Auto!$D$3:$D1000,"&gt;="&amp;DATE(H$1,H$2,1),Prov_Auto!$D$3:$D1000, "&lt;="&amp;EOMONTH(DATE(H$1,H$2,1),0)))</f>
        <v/>
      </c>
      <c r="I339" s="48" t="str">
        <f>IF($D339="","", (SUMIFS(Transacoes!$D$3:$D1000,Transacoes!$C$3:$C1000,$D339,Transacoes!$B$3:$B1000,"C", Transacoes!$A$3:$A1000, "&lt;"&amp;EOMONTH(DATE(I$1,I$2,1),0))-SUMIFS(Transacoes!$D$3:$D1000,Transacoes!$C$3:$C1000,$D339,Transacoes!$B$3:$B1000,"V", Transacoes!$A$3:$A1000, "&lt;"&amp;EOMONTH(DATE(I$1,I$2,1),0)))*SUMIFS(Prov_Auto!$E$3:$E1000, Prov_Auto!$A$3:$A1000, $D339, Prov_Auto!$D$3:$D1000,"&gt;="&amp;DATE(I$1,I$2,1),Prov_Auto!$D$3:$D1000, "&lt;="&amp;EOMONTH(DATE(I$1,I$2,1),0)))</f>
        <v/>
      </c>
      <c r="J339" s="48" t="str">
        <f>IF($D339="","", (SUMIFS(Transacoes!$D$3:$D1000,Transacoes!$C$3:$C1000,$D339,Transacoes!$B$3:$B1000,"C", Transacoes!$A$3:$A1000, "&lt;"&amp;EOMONTH(DATE(J$1,J$2,1),0))-SUMIFS(Transacoes!$D$3:$D1000,Transacoes!$C$3:$C1000,$D339,Transacoes!$B$3:$B1000,"V", Transacoes!$A$3:$A1000, "&lt;"&amp;EOMONTH(DATE(J$1,J$2,1),0)))*SUMIFS(Prov_Auto!$E$3:$E1000, Prov_Auto!$A$3:$A1000, $D339, Prov_Auto!$D$3:$D1000,"&gt;="&amp;DATE(J$1,J$2,1),Prov_Auto!$D$3:$D1000, "&lt;="&amp;EOMONTH(DATE(J$1,J$2,1),0)))</f>
        <v/>
      </c>
      <c r="K339" s="48" t="str">
        <f>IF($D339="","", (SUMIFS(Transacoes!$D$3:$D1000,Transacoes!$C$3:$C1000,$D339,Transacoes!$B$3:$B1000,"C", Transacoes!$A$3:$A1000, "&lt;"&amp;EOMONTH(DATE(K$1,K$2,1),0))-SUMIFS(Transacoes!$D$3:$D1000,Transacoes!$C$3:$C1000,$D339,Transacoes!$B$3:$B1000,"V", Transacoes!$A$3:$A1000, "&lt;"&amp;EOMONTH(DATE(K$1,K$2,1),0)))*SUMIFS(Prov_Auto!$E$3:$E1000, Prov_Auto!$A$3:$A1000, $D339, Prov_Auto!$D$3:$D1000,"&gt;="&amp;DATE(K$1,K$2,1),Prov_Auto!$D$3:$D1000, "&lt;="&amp;EOMONTH(DATE(K$1,K$2,1),0)))</f>
        <v/>
      </c>
      <c r="L339" s="48" t="str">
        <f>IF($D339="","", (SUMIFS(Transacoes!$D$3:$D1000,Transacoes!$C$3:$C1000,$D339,Transacoes!$B$3:$B1000,"C", Transacoes!$A$3:$A1000, "&lt;"&amp;EOMONTH(DATE(L$1,L$2,1),0))-SUMIFS(Transacoes!$D$3:$D1000,Transacoes!$C$3:$C1000,$D339,Transacoes!$B$3:$B1000,"V", Transacoes!$A$3:$A1000, "&lt;"&amp;EOMONTH(DATE(L$1,L$2,1),0)))*SUMIFS(Prov_Auto!$E$3:$E1000, Prov_Auto!$A$3:$A1000, $D339, Prov_Auto!$D$3:$D1000,"&gt;="&amp;DATE(L$1,L$2,1),Prov_Auto!$D$3:$D1000, "&lt;="&amp;EOMONTH(DATE(L$1,L$2,1),0)))</f>
        <v/>
      </c>
      <c r="M339" s="48" t="str">
        <f>IF($D339="","", (SUMIFS(Transacoes!$D$3:$D1000,Transacoes!$C$3:$C1000,$D339,Transacoes!$B$3:$B1000,"C", Transacoes!$A$3:$A1000, "&lt;"&amp;EOMONTH(DATE(M$1,M$2,1),0))-SUMIFS(Transacoes!$D$3:$D1000,Transacoes!$C$3:$C1000,$D339,Transacoes!$B$3:$B1000,"V", Transacoes!$A$3:$A1000, "&lt;"&amp;EOMONTH(DATE(M$1,M$2,1),0)))*SUMIFS(Prov_Auto!$E$3:$E1000, Prov_Auto!$A$3:$A1000, $D339, Prov_Auto!$D$3:$D1000,"&gt;="&amp;DATE(M$1,M$2,1),Prov_Auto!$D$3:$D1000, "&lt;="&amp;EOMONTH(DATE(M$1,M$2,1),0)))</f>
        <v/>
      </c>
      <c r="N339" s="48" t="str">
        <f>IF($D339="","", (SUMIFS(Transacoes!$D$3:$D1000,Transacoes!$C$3:$C1000,$D339,Transacoes!$B$3:$B1000,"C", Transacoes!$A$3:$A1000, "&lt;"&amp;EOMONTH(DATE(N$1,N$2,1),0))-SUMIFS(Transacoes!$D$3:$D1000,Transacoes!$C$3:$C1000,$D339,Transacoes!$B$3:$B1000,"V", Transacoes!$A$3:$A1000, "&lt;"&amp;EOMONTH(DATE(N$1,N$2,1),0)))*SUMIFS(Prov_Auto!$E$3:$E1000, Prov_Auto!$A$3:$A1000, $D339, Prov_Auto!$D$3:$D1000,"&gt;="&amp;DATE(N$1,N$2,1),Prov_Auto!$D$3:$D1000, "&lt;="&amp;EOMONTH(DATE(N$1,N$2,1),0)))</f>
        <v/>
      </c>
      <c r="O339" s="48" t="str">
        <f>IF($D339="","", (SUMIFS(Transacoes!$D$3:$D1000,Transacoes!$C$3:$C1000,$D339,Transacoes!$B$3:$B1000,"C", Transacoes!$A$3:$A1000, "&lt;"&amp;EOMONTH(DATE(O$1,O$2,1),0))-SUMIFS(Transacoes!$D$3:$D1000,Transacoes!$C$3:$C1000,$D339,Transacoes!$B$3:$B1000,"V", Transacoes!$A$3:$A1000, "&lt;"&amp;EOMONTH(DATE(O$1,O$2,1),0)))*SUMIFS(Prov_Auto!$E$3:$E1000, Prov_Auto!$A$3:$A1000, $D339, Prov_Auto!$D$3:$D1000,"&gt;="&amp;DATE(O$1,O$2,1),Prov_Auto!$D$3:$D1000, "&lt;="&amp;EOMONTH(DATE(O$1,O$2,1),0)))</f>
        <v/>
      </c>
      <c r="P339" s="48" t="str">
        <f>IF($D339="","", (SUMIFS(Transacoes!$D$3:$D1000,Transacoes!$C$3:$C1000,$D339,Transacoes!$B$3:$B1000,"C", Transacoes!$A$3:$A1000, "&lt;"&amp;EOMONTH(DATE(P$1,P$2,1),0))-SUMIFS(Transacoes!$D$3:$D1000,Transacoes!$C$3:$C1000,$D339,Transacoes!$B$3:$B1000,"V", Transacoes!$A$3:$A1000, "&lt;"&amp;EOMONTH(DATE(P$1,P$2,1),0)))*SUMIFS(Prov_Auto!$E$3:$E1000, Prov_Auto!$A$3:$A1000, $D339, Prov_Auto!$D$3:$D1000,"&gt;="&amp;DATE(P$1,P$2,1),Prov_Auto!$D$3:$D1000, "&lt;="&amp;EOMONTH(DATE(P$1,P$2,1),0)))</f>
        <v/>
      </c>
      <c r="Q339" s="48" t="str">
        <f>IF($D339="","", (SUMIFS(Transacoes!$D$3:$D1000,Transacoes!$C$3:$C1000,$D339,Transacoes!$B$3:$B1000,"C", Transacoes!$A$3:$A1000, "&lt;"&amp;EOMONTH(DATE(Q$1,Q$2,1),0))-SUMIFS(Transacoes!$D$3:$D1000,Transacoes!$C$3:$C1000,$D339,Transacoes!$B$3:$B1000,"V", Transacoes!$A$3:$A1000, "&lt;"&amp;EOMONTH(DATE(Q$1,Q$2,1),0)))*SUMIFS(Prov_Auto!$E$3:$E1000, Prov_Auto!$A$3:$A1000, $D339, Prov_Auto!$D$3:$D1000,"&gt;="&amp;DATE(Q$1,Q$2,1),Prov_Auto!$D$3:$D1000, "&lt;="&amp;EOMONTH(DATE(Q$1,Q$2,1),0)))</f>
        <v/>
      </c>
      <c r="R339" s="47"/>
    </row>
    <row r="340">
      <c r="A340" s="47"/>
      <c r="B340" s="47"/>
      <c r="C340" s="47"/>
      <c r="D340" s="87"/>
      <c r="E340" s="48" t="str">
        <f>IF($D340="","", (SUMIFS(Transacoes!$D$3:$D1000,Transacoes!$C$3:$C1000,$D340,Transacoes!$B$3:$B1000,"C", Transacoes!$A$3:$A1000, "&lt;"&amp;EOMONTH(DATE(E$1,E$2,1),0))-SUMIFS(Transacoes!$D$3:$D1000,Transacoes!$C$3:$C1000,$D340,Transacoes!$B$3:$B1000,"V", Transacoes!$A$3:$A1000, "&lt;"&amp;EOMONTH(DATE(E$1,E$2,1),0)))*SUMIFS(Prov_Auto!$E$3:$E1000, Prov_Auto!$A$3:$A1000, $D340, Prov_Auto!$D$3:$D1000,"&gt;="&amp;DATE(E$1,E$2,1),Prov_Auto!$D$3:$D1000, "&lt;="&amp;EOMONTH(DATE(E$1,E$2,1),0)))</f>
        <v/>
      </c>
      <c r="F340" s="48" t="str">
        <f>IF($D340="","", (SUMIFS(Transacoes!$D$3:$D1000,Transacoes!$C$3:$C1000,$D340,Transacoes!$B$3:$B1000,"C", Transacoes!$A$3:$A1000, "&lt;"&amp;EOMONTH(DATE(F$1,F$2,1),0))-SUMIFS(Transacoes!$D$3:$D1000,Transacoes!$C$3:$C1000,$D340,Transacoes!$B$3:$B1000,"V", Transacoes!$A$3:$A1000, "&lt;"&amp;EOMONTH(DATE(F$1,F$2,1),0)))*SUMIFS(Prov_Auto!$E$3:$E1000, Prov_Auto!$A$3:$A1000, $D340, Prov_Auto!$D$3:$D1000,"&gt;="&amp;DATE(F$1,F$2,1),Prov_Auto!$D$3:$D1000, "&lt;="&amp;EOMONTH(DATE(F$1,F$2,1),0)))</f>
        <v/>
      </c>
      <c r="G340" s="48" t="str">
        <f>IF($D340="","", (SUMIFS(Transacoes!$D$3:$D1000,Transacoes!$C$3:$C1000,$D340,Transacoes!$B$3:$B1000,"C", Transacoes!$A$3:$A1000, "&lt;"&amp;EOMONTH(DATE(G$1,G$2,1),0))-SUMIFS(Transacoes!$D$3:$D1000,Transacoes!$C$3:$C1000,$D340,Transacoes!$B$3:$B1000,"V", Transacoes!$A$3:$A1000, "&lt;"&amp;EOMONTH(DATE(G$1,G$2,1),0)))*SUMIFS(Prov_Auto!$E$3:$E1000, Prov_Auto!$A$3:$A1000, $D340, Prov_Auto!$D$3:$D1000,"&gt;="&amp;DATE(G$1,G$2,1),Prov_Auto!$D$3:$D1000, "&lt;="&amp;EOMONTH(DATE(G$1,G$2,1),0)))</f>
        <v/>
      </c>
      <c r="H340" s="48" t="str">
        <f>IF($D340="","", (SUMIFS(Transacoes!$D$3:$D1000,Transacoes!$C$3:$C1000,$D340,Transacoes!$B$3:$B1000,"C", Transacoes!$A$3:$A1000, "&lt;"&amp;EOMONTH(DATE(H$1,H$2,1),0))-SUMIFS(Transacoes!$D$3:$D1000,Transacoes!$C$3:$C1000,$D340,Transacoes!$B$3:$B1000,"V", Transacoes!$A$3:$A1000, "&lt;"&amp;EOMONTH(DATE(H$1,H$2,1),0)))*SUMIFS(Prov_Auto!$E$3:$E1000, Prov_Auto!$A$3:$A1000, $D340, Prov_Auto!$D$3:$D1000,"&gt;="&amp;DATE(H$1,H$2,1),Prov_Auto!$D$3:$D1000, "&lt;="&amp;EOMONTH(DATE(H$1,H$2,1),0)))</f>
        <v/>
      </c>
      <c r="I340" s="48" t="str">
        <f>IF($D340="","", (SUMIFS(Transacoes!$D$3:$D1000,Transacoes!$C$3:$C1000,$D340,Transacoes!$B$3:$B1000,"C", Transacoes!$A$3:$A1000, "&lt;"&amp;EOMONTH(DATE(I$1,I$2,1),0))-SUMIFS(Transacoes!$D$3:$D1000,Transacoes!$C$3:$C1000,$D340,Transacoes!$B$3:$B1000,"V", Transacoes!$A$3:$A1000, "&lt;"&amp;EOMONTH(DATE(I$1,I$2,1),0)))*SUMIFS(Prov_Auto!$E$3:$E1000, Prov_Auto!$A$3:$A1000, $D340, Prov_Auto!$D$3:$D1000,"&gt;="&amp;DATE(I$1,I$2,1),Prov_Auto!$D$3:$D1000, "&lt;="&amp;EOMONTH(DATE(I$1,I$2,1),0)))</f>
        <v/>
      </c>
      <c r="J340" s="48" t="str">
        <f>IF($D340="","", (SUMIFS(Transacoes!$D$3:$D1000,Transacoes!$C$3:$C1000,$D340,Transacoes!$B$3:$B1000,"C", Transacoes!$A$3:$A1000, "&lt;"&amp;EOMONTH(DATE(J$1,J$2,1),0))-SUMIFS(Transacoes!$D$3:$D1000,Transacoes!$C$3:$C1000,$D340,Transacoes!$B$3:$B1000,"V", Transacoes!$A$3:$A1000, "&lt;"&amp;EOMONTH(DATE(J$1,J$2,1),0)))*SUMIFS(Prov_Auto!$E$3:$E1000, Prov_Auto!$A$3:$A1000, $D340, Prov_Auto!$D$3:$D1000,"&gt;="&amp;DATE(J$1,J$2,1),Prov_Auto!$D$3:$D1000, "&lt;="&amp;EOMONTH(DATE(J$1,J$2,1),0)))</f>
        <v/>
      </c>
      <c r="K340" s="48" t="str">
        <f>IF($D340="","", (SUMIFS(Transacoes!$D$3:$D1000,Transacoes!$C$3:$C1000,$D340,Transacoes!$B$3:$B1000,"C", Transacoes!$A$3:$A1000, "&lt;"&amp;EOMONTH(DATE(K$1,K$2,1),0))-SUMIFS(Transacoes!$D$3:$D1000,Transacoes!$C$3:$C1000,$D340,Transacoes!$B$3:$B1000,"V", Transacoes!$A$3:$A1000, "&lt;"&amp;EOMONTH(DATE(K$1,K$2,1),0)))*SUMIFS(Prov_Auto!$E$3:$E1000, Prov_Auto!$A$3:$A1000, $D340, Prov_Auto!$D$3:$D1000,"&gt;="&amp;DATE(K$1,K$2,1),Prov_Auto!$D$3:$D1000, "&lt;="&amp;EOMONTH(DATE(K$1,K$2,1),0)))</f>
        <v/>
      </c>
      <c r="L340" s="48" t="str">
        <f>IF($D340="","", (SUMIFS(Transacoes!$D$3:$D1000,Transacoes!$C$3:$C1000,$D340,Transacoes!$B$3:$B1000,"C", Transacoes!$A$3:$A1000, "&lt;"&amp;EOMONTH(DATE(L$1,L$2,1),0))-SUMIFS(Transacoes!$D$3:$D1000,Transacoes!$C$3:$C1000,$D340,Transacoes!$B$3:$B1000,"V", Transacoes!$A$3:$A1000, "&lt;"&amp;EOMONTH(DATE(L$1,L$2,1),0)))*SUMIFS(Prov_Auto!$E$3:$E1000, Prov_Auto!$A$3:$A1000, $D340, Prov_Auto!$D$3:$D1000,"&gt;="&amp;DATE(L$1,L$2,1),Prov_Auto!$D$3:$D1000, "&lt;="&amp;EOMONTH(DATE(L$1,L$2,1),0)))</f>
        <v/>
      </c>
      <c r="M340" s="48" t="str">
        <f>IF($D340="","", (SUMIFS(Transacoes!$D$3:$D1000,Transacoes!$C$3:$C1000,$D340,Transacoes!$B$3:$B1000,"C", Transacoes!$A$3:$A1000, "&lt;"&amp;EOMONTH(DATE(M$1,M$2,1),0))-SUMIFS(Transacoes!$D$3:$D1000,Transacoes!$C$3:$C1000,$D340,Transacoes!$B$3:$B1000,"V", Transacoes!$A$3:$A1000, "&lt;"&amp;EOMONTH(DATE(M$1,M$2,1),0)))*SUMIFS(Prov_Auto!$E$3:$E1000, Prov_Auto!$A$3:$A1000, $D340, Prov_Auto!$D$3:$D1000,"&gt;="&amp;DATE(M$1,M$2,1),Prov_Auto!$D$3:$D1000, "&lt;="&amp;EOMONTH(DATE(M$1,M$2,1),0)))</f>
        <v/>
      </c>
      <c r="N340" s="48" t="str">
        <f>IF($D340="","", (SUMIFS(Transacoes!$D$3:$D1000,Transacoes!$C$3:$C1000,$D340,Transacoes!$B$3:$B1000,"C", Transacoes!$A$3:$A1000, "&lt;"&amp;EOMONTH(DATE(N$1,N$2,1),0))-SUMIFS(Transacoes!$D$3:$D1000,Transacoes!$C$3:$C1000,$D340,Transacoes!$B$3:$B1000,"V", Transacoes!$A$3:$A1000, "&lt;"&amp;EOMONTH(DATE(N$1,N$2,1),0)))*SUMIFS(Prov_Auto!$E$3:$E1000, Prov_Auto!$A$3:$A1000, $D340, Prov_Auto!$D$3:$D1000,"&gt;="&amp;DATE(N$1,N$2,1),Prov_Auto!$D$3:$D1000, "&lt;="&amp;EOMONTH(DATE(N$1,N$2,1),0)))</f>
        <v/>
      </c>
      <c r="O340" s="48" t="str">
        <f>IF($D340="","", (SUMIFS(Transacoes!$D$3:$D1000,Transacoes!$C$3:$C1000,$D340,Transacoes!$B$3:$B1000,"C", Transacoes!$A$3:$A1000, "&lt;"&amp;EOMONTH(DATE(O$1,O$2,1),0))-SUMIFS(Transacoes!$D$3:$D1000,Transacoes!$C$3:$C1000,$D340,Transacoes!$B$3:$B1000,"V", Transacoes!$A$3:$A1000, "&lt;"&amp;EOMONTH(DATE(O$1,O$2,1),0)))*SUMIFS(Prov_Auto!$E$3:$E1000, Prov_Auto!$A$3:$A1000, $D340, Prov_Auto!$D$3:$D1000,"&gt;="&amp;DATE(O$1,O$2,1),Prov_Auto!$D$3:$D1000, "&lt;="&amp;EOMONTH(DATE(O$1,O$2,1),0)))</f>
        <v/>
      </c>
      <c r="P340" s="48" t="str">
        <f>IF($D340="","", (SUMIFS(Transacoes!$D$3:$D1000,Transacoes!$C$3:$C1000,$D340,Transacoes!$B$3:$B1000,"C", Transacoes!$A$3:$A1000, "&lt;"&amp;EOMONTH(DATE(P$1,P$2,1),0))-SUMIFS(Transacoes!$D$3:$D1000,Transacoes!$C$3:$C1000,$D340,Transacoes!$B$3:$B1000,"V", Transacoes!$A$3:$A1000, "&lt;"&amp;EOMONTH(DATE(P$1,P$2,1),0)))*SUMIFS(Prov_Auto!$E$3:$E1000, Prov_Auto!$A$3:$A1000, $D340, Prov_Auto!$D$3:$D1000,"&gt;="&amp;DATE(P$1,P$2,1),Prov_Auto!$D$3:$D1000, "&lt;="&amp;EOMONTH(DATE(P$1,P$2,1),0)))</f>
        <v/>
      </c>
      <c r="Q340" s="48" t="str">
        <f>IF($D340="","", (SUMIFS(Transacoes!$D$3:$D1000,Transacoes!$C$3:$C1000,$D340,Transacoes!$B$3:$B1000,"C", Transacoes!$A$3:$A1000, "&lt;"&amp;EOMONTH(DATE(Q$1,Q$2,1),0))-SUMIFS(Transacoes!$D$3:$D1000,Transacoes!$C$3:$C1000,$D340,Transacoes!$B$3:$B1000,"V", Transacoes!$A$3:$A1000, "&lt;"&amp;EOMONTH(DATE(Q$1,Q$2,1),0)))*SUMIFS(Prov_Auto!$E$3:$E1000, Prov_Auto!$A$3:$A1000, $D340, Prov_Auto!$D$3:$D1000,"&gt;="&amp;DATE(Q$1,Q$2,1),Prov_Auto!$D$3:$D1000, "&lt;="&amp;EOMONTH(DATE(Q$1,Q$2,1),0)))</f>
        <v/>
      </c>
      <c r="R340" s="47"/>
    </row>
    <row r="341">
      <c r="A341" s="47"/>
      <c r="B341" s="47"/>
      <c r="C341" s="47"/>
      <c r="D341" s="87"/>
      <c r="E341" s="48" t="str">
        <f>IF($D341="","", (SUMIFS(Transacoes!$D$3:$D1000,Transacoes!$C$3:$C1000,$D341,Transacoes!$B$3:$B1000,"C", Transacoes!$A$3:$A1000, "&lt;"&amp;EOMONTH(DATE(E$1,E$2,1),0))-SUMIFS(Transacoes!$D$3:$D1000,Transacoes!$C$3:$C1000,$D341,Transacoes!$B$3:$B1000,"V", Transacoes!$A$3:$A1000, "&lt;"&amp;EOMONTH(DATE(E$1,E$2,1),0)))*SUMIFS(Prov_Auto!$E$3:$E1000, Prov_Auto!$A$3:$A1000, $D341, Prov_Auto!$D$3:$D1000,"&gt;="&amp;DATE(E$1,E$2,1),Prov_Auto!$D$3:$D1000, "&lt;="&amp;EOMONTH(DATE(E$1,E$2,1),0)))</f>
        <v/>
      </c>
      <c r="F341" s="48" t="str">
        <f>IF($D341="","", (SUMIFS(Transacoes!$D$3:$D1000,Transacoes!$C$3:$C1000,$D341,Transacoes!$B$3:$B1000,"C", Transacoes!$A$3:$A1000, "&lt;"&amp;EOMONTH(DATE(F$1,F$2,1),0))-SUMIFS(Transacoes!$D$3:$D1000,Transacoes!$C$3:$C1000,$D341,Transacoes!$B$3:$B1000,"V", Transacoes!$A$3:$A1000, "&lt;"&amp;EOMONTH(DATE(F$1,F$2,1),0)))*SUMIFS(Prov_Auto!$E$3:$E1000, Prov_Auto!$A$3:$A1000, $D341, Prov_Auto!$D$3:$D1000,"&gt;="&amp;DATE(F$1,F$2,1),Prov_Auto!$D$3:$D1000, "&lt;="&amp;EOMONTH(DATE(F$1,F$2,1),0)))</f>
        <v/>
      </c>
      <c r="G341" s="48" t="str">
        <f>IF($D341="","", (SUMIFS(Transacoes!$D$3:$D1000,Transacoes!$C$3:$C1000,$D341,Transacoes!$B$3:$B1000,"C", Transacoes!$A$3:$A1000, "&lt;"&amp;EOMONTH(DATE(G$1,G$2,1),0))-SUMIFS(Transacoes!$D$3:$D1000,Transacoes!$C$3:$C1000,$D341,Transacoes!$B$3:$B1000,"V", Transacoes!$A$3:$A1000, "&lt;"&amp;EOMONTH(DATE(G$1,G$2,1),0)))*SUMIFS(Prov_Auto!$E$3:$E1000, Prov_Auto!$A$3:$A1000, $D341, Prov_Auto!$D$3:$D1000,"&gt;="&amp;DATE(G$1,G$2,1),Prov_Auto!$D$3:$D1000, "&lt;="&amp;EOMONTH(DATE(G$1,G$2,1),0)))</f>
        <v/>
      </c>
      <c r="H341" s="48" t="str">
        <f>IF($D341="","", (SUMIFS(Transacoes!$D$3:$D1000,Transacoes!$C$3:$C1000,$D341,Transacoes!$B$3:$B1000,"C", Transacoes!$A$3:$A1000, "&lt;"&amp;EOMONTH(DATE(H$1,H$2,1),0))-SUMIFS(Transacoes!$D$3:$D1000,Transacoes!$C$3:$C1000,$D341,Transacoes!$B$3:$B1000,"V", Transacoes!$A$3:$A1000, "&lt;"&amp;EOMONTH(DATE(H$1,H$2,1),0)))*SUMIFS(Prov_Auto!$E$3:$E1000, Prov_Auto!$A$3:$A1000, $D341, Prov_Auto!$D$3:$D1000,"&gt;="&amp;DATE(H$1,H$2,1),Prov_Auto!$D$3:$D1000, "&lt;="&amp;EOMONTH(DATE(H$1,H$2,1),0)))</f>
        <v/>
      </c>
      <c r="I341" s="48" t="str">
        <f>IF($D341="","", (SUMIFS(Transacoes!$D$3:$D1000,Transacoes!$C$3:$C1000,$D341,Transacoes!$B$3:$B1000,"C", Transacoes!$A$3:$A1000, "&lt;"&amp;EOMONTH(DATE(I$1,I$2,1),0))-SUMIFS(Transacoes!$D$3:$D1000,Transacoes!$C$3:$C1000,$D341,Transacoes!$B$3:$B1000,"V", Transacoes!$A$3:$A1000, "&lt;"&amp;EOMONTH(DATE(I$1,I$2,1),0)))*SUMIFS(Prov_Auto!$E$3:$E1000, Prov_Auto!$A$3:$A1000, $D341, Prov_Auto!$D$3:$D1000,"&gt;="&amp;DATE(I$1,I$2,1),Prov_Auto!$D$3:$D1000, "&lt;="&amp;EOMONTH(DATE(I$1,I$2,1),0)))</f>
        <v/>
      </c>
      <c r="J341" s="48" t="str">
        <f>IF($D341="","", (SUMIFS(Transacoes!$D$3:$D1000,Transacoes!$C$3:$C1000,$D341,Transacoes!$B$3:$B1000,"C", Transacoes!$A$3:$A1000, "&lt;"&amp;EOMONTH(DATE(J$1,J$2,1),0))-SUMIFS(Transacoes!$D$3:$D1000,Transacoes!$C$3:$C1000,$D341,Transacoes!$B$3:$B1000,"V", Transacoes!$A$3:$A1000, "&lt;"&amp;EOMONTH(DATE(J$1,J$2,1),0)))*SUMIFS(Prov_Auto!$E$3:$E1000, Prov_Auto!$A$3:$A1000, $D341, Prov_Auto!$D$3:$D1000,"&gt;="&amp;DATE(J$1,J$2,1),Prov_Auto!$D$3:$D1000, "&lt;="&amp;EOMONTH(DATE(J$1,J$2,1),0)))</f>
        <v/>
      </c>
      <c r="K341" s="48" t="str">
        <f>IF($D341="","", (SUMIFS(Transacoes!$D$3:$D1000,Transacoes!$C$3:$C1000,$D341,Transacoes!$B$3:$B1000,"C", Transacoes!$A$3:$A1000, "&lt;"&amp;EOMONTH(DATE(K$1,K$2,1),0))-SUMIFS(Transacoes!$D$3:$D1000,Transacoes!$C$3:$C1000,$D341,Transacoes!$B$3:$B1000,"V", Transacoes!$A$3:$A1000, "&lt;"&amp;EOMONTH(DATE(K$1,K$2,1),0)))*SUMIFS(Prov_Auto!$E$3:$E1000, Prov_Auto!$A$3:$A1000, $D341, Prov_Auto!$D$3:$D1000,"&gt;="&amp;DATE(K$1,K$2,1),Prov_Auto!$D$3:$D1000, "&lt;="&amp;EOMONTH(DATE(K$1,K$2,1),0)))</f>
        <v/>
      </c>
      <c r="L341" s="48" t="str">
        <f>IF($D341="","", (SUMIFS(Transacoes!$D$3:$D1000,Transacoes!$C$3:$C1000,$D341,Transacoes!$B$3:$B1000,"C", Transacoes!$A$3:$A1000, "&lt;"&amp;EOMONTH(DATE(L$1,L$2,1),0))-SUMIFS(Transacoes!$D$3:$D1000,Transacoes!$C$3:$C1000,$D341,Transacoes!$B$3:$B1000,"V", Transacoes!$A$3:$A1000, "&lt;"&amp;EOMONTH(DATE(L$1,L$2,1),0)))*SUMIFS(Prov_Auto!$E$3:$E1000, Prov_Auto!$A$3:$A1000, $D341, Prov_Auto!$D$3:$D1000,"&gt;="&amp;DATE(L$1,L$2,1),Prov_Auto!$D$3:$D1000, "&lt;="&amp;EOMONTH(DATE(L$1,L$2,1),0)))</f>
        <v/>
      </c>
      <c r="M341" s="48" t="str">
        <f>IF($D341="","", (SUMIFS(Transacoes!$D$3:$D1000,Transacoes!$C$3:$C1000,$D341,Transacoes!$B$3:$B1000,"C", Transacoes!$A$3:$A1000, "&lt;"&amp;EOMONTH(DATE(M$1,M$2,1),0))-SUMIFS(Transacoes!$D$3:$D1000,Transacoes!$C$3:$C1000,$D341,Transacoes!$B$3:$B1000,"V", Transacoes!$A$3:$A1000, "&lt;"&amp;EOMONTH(DATE(M$1,M$2,1),0)))*SUMIFS(Prov_Auto!$E$3:$E1000, Prov_Auto!$A$3:$A1000, $D341, Prov_Auto!$D$3:$D1000,"&gt;="&amp;DATE(M$1,M$2,1),Prov_Auto!$D$3:$D1000, "&lt;="&amp;EOMONTH(DATE(M$1,M$2,1),0)))</f>
        <v/>
      </c>
      <c r="N341" s="48" t="str">
        <f>IF($D341="","", (SUMIFS(Transacoes!$D$3:$D1000,Transacoes!$C$3:$C1000,$D341,Transacoes!$B$3:$B1000,"C", Transacoes!$A$3:$A1000, "&lt;"&amp;EOMONTH(DATE(N$1,N$2,1),0))-SUMIFS(Transacoes!$D$3:$D1000,Transacoes!$C$3:$C1000,$D341,Transacoes!$B$3:$B1000,"V", Transacoes!$A$3:$A1000, "&lt;"&amp;EOMONTH(DATE(N$1,N$2,1),0)))*SUMIFS(Prov_Auto!$E$3:$E1000, Prov_Auto!$A$3:$A1000, $D341, Prov_Auto!$D$3:$D1000,"&gt;="&amp;DATE(N$1,N$2,1),Prov_Auto!$D$3:$D1000, "&lt;="&amp;EOMONTH(DATE(N$1,N$2,1),0)))</f>
        <v/>
      </c>
      <c r="O341" s="48" t="str">
        <f>IF($D341="","", (SUMIFS(Transacoes!$D$3:$D1000,Transacoes!$C$3:$C1000,$D341,Transacoes!$B$3:$B1000,"C", Transacoes!$A$3:$A1000, "&lt;"&amp;EOMONTH(DATE(O$1,O$2,1),0))-SUMIFS(Transacoes!$D$3:$D1000,Transacoes!$C$3:$C1000,$D341,Transacoes!$B$3:$B1000,"V", Transacoes!$A$3:$A1000, "&lt;"&amp;EOMONTH(DATE(O$1,O$2,1),0)))*SUMIFS(Prov_Auto!$E$3:$E1000, Prov_Auto!$A$3:$A1000, $D341, Prov_Auto!$D$3:$D1000,"&gt;="&amp;DATE(O$1,O$2,1),Prov_Auto!$D$3:$D1000, "&lt;="&amp;EOMONTH(DATE(O$1,O$2,1),0)))</f>
        <v/>
      </c>
      <c r="P341" s="48" t="str">
        <f>IF($D341="","", (SUMIFS(Transacoes!$D$3:$D1000,Transacoes!$C$3:$C1000,$D341,Transacoes!$B$3:$B1000,"C", Transacoes!$A$3:$A1000, "&lt;"&amp;EOMONTH(DATE(P$1,P$2,1),0))-SUMIFS(Transacoes!$D$3:$D1000,Transacoes!$C$3:$C1000,$D341,Transacoes!$B$3:$B1000,"V", Transacoes!$A$3:$A1000, "&lt;"&amp;EOMONTH(DATE(P$1,P$2,1),0)))*SUMIFS(Prov_Auto!$E$3:$E1000, Prov_Auto!$A$3:$A1000, $D341, Prov_Auto!$D$3:$D1000,"&gt;="&amp;DATE(P$1,P$2,1),Prov_Auto!$D$3:$D1000, "&lt;="&amp;EOMONTH(DATE(P$1,P$2,1),0)))</f>
        <v/>
      </c>
      <c r="Q341" s="48" t="str">
        <f>IF($D341="","", (SUMIFS(Transacoes!$D$3:$D1000,Transacoes!$C$3:$C1000,$D341,Transacoes!$B$3:$B1000,"C", Transacoes!$A$3:$A1000, "&lt;"&amp;EOMONTH(DATE(Q$1,Q$2,1),0))-SUMIFS(Transacoes!$D$3:$D1000,Transacoes!$C$3:$C1000,$D341,Transacoes!$B$3:$B1000,"V", Transacoes!$A$3:$A1000, "&lt;"&amp;EOMONTH(DATE(Q$1,Q$2,1),0)))*SUMIFS(Prov_Auto!$E$3:$E1000, Prov_Auto!$A$3:$A1000, $D341, Prov_Auto!$D$3:$D1000,"&gt;="&amp;DATE(Q$1,Q$2,1),Prov_Auto!$D$3:$D1000, "&lt;="&amp;EOMONTH(DATE(Q$1,Q$2,1),0)))</f>
        <v/>
      </c>
      <c r="R341" s="47"/>
    </row>
    <row r="342">
      <c r="A342" s="47"/>
      <c r="B342" s="47"/>
      <c r="C342" s="47"/>
      <c r="D342" s="87"/>
      <c r="E342" s="48" t="str">
        <f>IF($D342="","", (SUMIFS(Transacoes!$D$3:$D1000,Transacoes!$C$3:$C1000,$D342,Transacoes!$B$3:$B1000,"C", Transacoes!$A$3:$A1000, "&lt;"&amp;EOMONTH(DATE(E$1,E$2,1),0))-SUMIFS(Transacoes!$D$3:$D1000,Transacoes!$C$3:$C1000,$D342,Transacoes!$B$3:$B1000,"V", Transacoes!$A$3:$A1000, "&lt;"&amp;EOMONTH(DATE(E$1,E$2,1),0)))*SUMIFS(Prov_Auto!$E$3:$E1000, Prov_Auto!$A$3:$A1000, $D342, Prov_Auto!$D$3:$D1000,"&gt;="&amp;DATE(E$1,E$2,1),Prov_Auto!$D$3:$D1000, "&lt;="&amp;EOMONTH(DATE(E$1,E$2,1),0)))</f>
        <v/>
      </c>
      <c r="F342" s="48" t="str">
        <f>IF($D342="","", (SUMIFS(Transacoes!$D$3:$D1000,Transacoes!$C$3:$C1000,$D342,Transacoes!$B$3:$B1000,"C", Transacoes!$A$3:$A1000, "&lt;"&amp;EOMONTH(DATE(F$1,F$2,1),0))-SUMIFS(Transacoes!$D$3:$D1000,Transacoes!$C$3:$C1000,$D342,Transacoes!$B$3:$B1000,"V", Transacoes!$A$3:$A1000, "&lt;"&amp;EOMONTH(DATE(F$1,F$2,1),0)))*SUMIFS(Prov_Auto!$E$3:$E1000, Prov_Auto!$A$3:$A1000, $D342, Prov_Auto!$D$3:$D1000,"&gt;="&amp;DATE(F$1,F$2,1),Prov_Auto!$D$3:$D1000, "&lt;="&amp;EOMONTH(DATE(F$1,F$2,1),0)))</f>
        <v/>
      </c>
      <c r="G342" s="48" t="str">
        <f>IF($D342="","", (SUMIFS(Transacoes!$D$3:$D1000,Transacoes!$C$3:$C1000,$D342,Transacoes!$B$3:$B1000,"C", Transacoes!$A$3:$A1000, "&lt;"&amp;EOMONTH(DATE(G$1,G$2,1),0))-SUMIFS(Transacoes!$D$3:$D1000,Transacoes!$C$3:$C1000,$D342,Transacoes!$B$3:$B1000,"V", Transacoes!$A$3:$A1000, "&lt;"&amp;EOMONTH(DATE(G$1,G$2,1),0)))*SUMIFS(Prov_Auto!$E$3:$E1000, Prov_Auto!$A$3:$A1000, $D342, Prov_Auto!$D$3:$D1000,"&gt;="&amp;DATE(G$1,G$2,1),Prov_Auto!$D$3:$D1000, "&lt;="&amp;EOMONTH(DATE(G$1,G$2,1),0)))</f>
        <v/>
      </c>
      <c r="H342" s="48" t="str">
        <f>IF($D342="","", (SUMIFS(Transacoes!$D$3:$D1000,Transacoes!$C$3:$C1000,$D342,Transacoes!$B$3:$B1000,"C", Transacoes!$A$3:$A1000, "&lt;"&amp;EOMONTH(DATE(H$1,H$2,1),0))-SUMIFS(Transacoes!$D$3:$D1000,Transacoes!$C$3:$C1000,$D342,Transacoes!$B$3:$B1000,"V", Transacoes!$A$3:$A1000, "&lt;"&amp;EOMONTH(DATE(H$1,H$2,1),0)))*SUMIFS(Prov_Auto!$E$3:$E1000, Prov_Auto!$A$3:$A1000, $D342, Prov_Auto!$D$3:$D1000,"&gt;="&amp;DATE(H$1,H$2,1),Prov_Auto!$D$3:$D1000, "&lt;="&amp;EOMONTH(DATE(H$1,H$2,1),0)))</f>
        <v/>
      </c>
      <c r="I342" s="48" t="str">
        <f>IF($D342="","", (SUMIFS(Transacoes!$D$3:$D1000,Transacoes!$C$3:$C1000,$D342,Transacoes!$B$3:$B1000,"C", Transacoes!$A$3:$A1000, "&lt;"&amp;EOMONTH(DATE(I$1,I$2,1),0))-SUMIFS(Transacoes!$D$3:$D1000,Transacoes!$C$3:$C1000,$D342,Transacoes!$B$3:$B1000,"V", Transacoes!$A$3:$A1000, "&lt;"&amp;EOMONTH(DATE(I$1,I$2,1),0)))*SUMIFS(Prov_Auto!$E$3:$E1000, Prov_Auto!$A$3:$A1000, $D342, Prov_Auto!$D$3:$D1000,"&gt;="&amp;DATE(I$1,I$2,1),Prov_Auto!$D$3:$D1000, "&lt;="&amp;EOMONTH(DATE(I$1,I$2,1),0)))</f>
        <v/>
      </c>
      <c r="J342" s="48" t="str">
        <f>IF($D342="","", (SUMIFS(Transacoes!$D$3:$D1000,Transacoes!$C$3:$C1000,$D342,Transacoes!$B$3:$B1000,"C", Transacoes!$A$3:$A1000, "&lt;"&amp;EOMONTH(DATE(J$1,J$2,1),0))-SUMIFS(Transacoes!$D$3:$D1000,Transacoes!$C$3:$C1000,$D342,Transacoes!$B$3:$B1000,"V", Transacoes!$A$3:$A1000, "&lt;"&amp;EOMONTH(DATE(J$1,J$2,1),0)))*SUMIFS(Prov_Auto!$E$3:$E1000, Prov_Auto!$A$3:$A1000, $D342, Prov_Auto!$D$3:$D1000,"&gt;="&amp;DATE(J$1,J$2,1),Prov_Auto!$D$3:$D1000, "&lt;="&amp;EOMONTH(DATE(J$1,J$2,1),0)))</f>
        <v/>
      </c>
      <c r="K342" s="48" t="str">
        <f>IF($D342="","", (SUMIFS(Transacoes!$D$3:$D1000,Transacoes!$C$3:$C1000,$D342,Transacoes!$B$3:$B1000,"C", Transacoes!$A$3:$A1000, "&lt;"&amp;EOMONTH(DATE(K$1,K$2,1),0))-SUMIFS(Transacoes!$D$3:$D1000,Transacoes!$C$3:$C1000,$D342,Transacoes!$B$3:$B1000,"V", Transacoes!$A$3:$A1000, "&lt;"&amp;EOMONTH(DATE(K$1,K$2,1),0)))*SUMIFS(Prov_Auto!$E$3:$E1000, Prov_Auto!$A$3:$A1000, $D342, Prov_Auto!$D$3:$D1000,"&gt;="&amp;DATE(K$1,K$2,1),Prov_Auto!$D$3:$D1000, "&lt;="&amp;EOMONTH(DATE(K$1,K$2,1),0)))</f>
        <v/>
      </c>
      <c r="L342" s="48" t="str">
        <f>IF($D342="","", (SUMIFS(Transacoes!$D$3:$D1000,Transacoes!$C$3:$C1000,$D342,Transacoes!$B$3:$B1000,"C", Transacoes!$A$3:$A1000, "&lt;"&amp;EOMONTH(DATE(L$1,L$2,1),0))-SUMIFS(Transacoes!$D$3:$D1000,Transacoes!$C$3:$C1000,$D342,Transacoes!$B$3:$B1000,"V", Transacoes!$A$3:$A1000, "&lt;"&amp;EOMONTH(DATE(L$1,L$2,1),0)))*SUMIFS(Prov_Auto!$E$3:$E1000, Prov_Auto!$A$3:$A1000, $D342, Prov_Auto!$D$3:$D1000,"&gt;="&amp;DATE(L$1,L$2,1),Prov_Auto!$D$3:$D1000, "&lt;="&amp;EOMONTH(DATE(L$1,L$2,1),0)))</f>
        <v/>
      </c>
      <c r="M342" s="48" t="str">
        <f>IF($D342="","", (SUMIFS(Transacoes!$D$3:$D1000,Transacoes!$C$3:$C1000,$D342,Transacoes!$B$3:$B1000,"C", Transacoes!$A$3:$A1000, "&lt;"&amp;EOMONTH(DATE(M$1,M$2,1),0))-SUMIFS(Transacoes!$D$3:$D1000,Transacoes!$C$3:$C1000,$D342,Transacoes!$B$3:$B1000,"V", Transacoes!$A$3:$A1000, "&lt;"&amp;EOMONTH(DATE(M$1,M$2,1),0)))*SUMIFS(Prov_Auto!$E$3:$E1000, Prov_Auto!$A$3:$A1000, $D342, Prov_Auto!$D$3:$D1000,"&gt;="&amp;DATE(M$1,M$2,1),Prov_Auto!$D$3:$D1000, "&lt;="&amp;EOMONTH(DATE(M$1,M$2,1),0)))</f>
        <v/>
      </c>
      <c r="N342" s="48" t="str">
        <f>IF($D342="","", (SUMIFS(Transacoes!$D$3:$D1000,Transacoes!$C$3:$C1000,$D342,Transacoes!$B$3:$B1000,"C", Transacoes!$A$3:$A1000, "&lt;"&amp;EOMONTH(DATE(N$1,N$2,1),0))-SUMIFS(Transacoes!$D$3:$D1000,Transacoes!$C$3:$C1000,$D342,Transacoes!$B$3:$B1000,"V", Transacoes!$A$3:$A1000, "&lt;"&amp;EOMONTH(DATE(N$1,N$2,1),0)))*SUMIFS(Prov_Auto!$E$3:$E1000, Prov_Auto!$A$3:$A1000, $D342, Prov_Auto!$D$3:$D1000,"&gt;="&amp;DATE(N$1,N$2,1),Prov_Auto!$D$3:$D1000, "&lt;="&amp;EOMONTH(DATE(N$1,N$2,1),0)))</f>
        <v/>
      </c>
      <c r="O342" s="48" t="str">
        <f>IF($D342="","", (SUMIFS(Transacoes!$D$3:$D1000,Transacoes!$C$3:$C1000,$D342,Transacoes!$B$3:$B1000,"C", Transacoes!$A$3:$A1000, "&lt;"&amp;EOMONTH(DATE(O$1,O$2,1),0))-SUMIFS(Transacoes!$D$3:$D1000,Transacoes!$C$3:$C1000,$D342,Transacoes!$B$3:$B1000,"V", Transacoes!$A$3:$A1000, "&lt;"&amp;EOMONTH(DATE(O$1,O$2,1),0)))*SUMIFS(Prov_Auto!$E$3:$E1000, Prov_Auto!$A$3:$A1000, $D342, Prov_Auto!$D$3:$D1000,"&gt;="&amp;DATE(O$1,O$2,1),Prov_Auto!$D$3:$D1000, "&lt;="&amp;EOMONTH(DATE(O$1,O$2,1),0)))</f>
        <v/>
      </c>
      <c r="P342" s="48" t="str">
        <f>IF($D342="","", (SUMIFS(Transacoes!$D$3:$D1000,Transacoes!$C$3:$C1000,$D342,Transacoes!$B$3:$B1000,"C", Transacoes!$A$3:$A1000, "&lt;"&amp;EOMONTH(DATE(P$1,P$2,1),0))-SUMIFS(Transacoes!$D$3:$D1000,Transacoes!$C$3:$C1000,$D342,Transacoes!$B$3:$B1000,"V", Transacoes!$A$3:$A1000, "&lt;"&amp;EOMONTH(DATE(P$1,P$2,1),0)))*SUMIFS(Prov_Auto!$E$3:$E1000, Prov_Auto!$A$3:$A1000, $D342, Prov_Auto!$D$3:$D1000,"&gt;="&amp;DATE(P$1,P$2,1),Prov_Auto!$D$3:$D1000, "&lt;="&amp;EOMONTH(DATE(P$1,P$2,1),0)))</f>
        <v/>
      </c>
      <c r="Q342" s="48" t="str">
        <f>IF($D342="","", (SUMIFS(Transacoes!$D$3:$D1000,Transacoes!$C$3:$C1000,$D342,Transacoes!$B$3:$B1000,"C", Transacoes!$A$3:$A1000, "&lt;"&amp;EOMONTH(DATE(Q$1,Q$2,1),0))-SUMIFS(Transacoes!$D$3:$D1000,Transacoes!$C$3:$C1000,$D342,Transacoes!$B$3:$B1000,"V", Transacoes!$A$3:$A1000, "&lt;"&amp;EOMONTH(DATE(Q$1,Q$2,1),0)))*SUMIFS(Prov_Auto!$E$3:$E1000, Prov_Auto!$A$3:$A1000, $D342, Prov_Auto!$D$3:$D1000,"&gt;="&amp;DATE(Q$1,Q$2,1),Prov_Auto!$D$3:$D1000, "&lt;="&amp;EOMONTH(DATE(Q$1,Q$2,1),0)))</f>
        <v/>
      </c>
      <c r="R342" s="47"/>
    </row>
    <row r="343">
      <c r="A343" s="47"/>
      <c r="B343" s="47"/>
      <c r="C343" s="47"/>
      <c r="D343" s="87"/>
      <c r="E343" s="48" t="str">
        <f>IF($D343="","", (SUMIFS(Transacoes!$D$3:$D1000,Transacoes!$C$3:$C1000,$D343,Transacoes!$B$3:$B1000,"C", Transacoes!$A$3:$A1000, "&lt;"&amp;EOMONTH(DATE(E$1,E$2,1),0))-SUMIFS(Transacoes!$D$3:$D1000,Transacoes!$C$3:$C1000,$D343,Transacoes!$B$3:$B1000,"V", Transacoes!$A$3:$A1000, "&lt;"&amp;EOMONTH(DATE(E$1,E$2,1),0)))*SUMIFS(Prov_Auto!$E$3:$E1000, Prov_Auto!$A$3:$A1000, $D343, Prov_Auto!$D$3:$D1000,"&gt;="&amp;DATE(E$1,E$2,1),Prov_Auto!$D$3:$D1000, "&lt;="&amp;EOMONTH(DATE(E$1,E$2,1),0)))</f>
        <v/>
      </c>
      <c r="F343" s="48" t="str">
        <f>IF($D343="","", (SUMIFS(Transacoes!$D$3:$D1000,Transacoes!$C$3:$C1000,$D343,Transacoes!$B$3:$B1000,"C", Transacoes!$A$3:$A1000, "&lt;"&amp;EOMONTH(DATE(F$1,F$2,1),0))-SUMIFS(Transacoes!$D$3:$D1000,Transacoes!$C$3:$C1000,$D343,Transacoes!$B$3:$B1000,"V", Transacoes!$A$3:$A1000, "&lt;"&amp;EOMONTH(DATE(F$1,F$2,1),0)))*SUMIFS(Prov_Auto!$E$3:$E1000, Prov_Auto!$A$3:$A1000, $D343, Prov_Auto!$D$3:$D1000,"&gt;="&amp;DATE(F$1,F$2,1),Prov_Auto!$D$3:$D1000, "&lt;="&amp;EOMONTH(DATE(F$1,F$2,1),0)))</f>
        <v/>
      </c>
      <c r="G343" s="48" t="str">
        <f>IF($D343="","", (SUMIFS(Transacoes!$D$3:$D1000,Transacoes!$C$3:$C1000,$D343,Transacoes!$B$3:$B1000,"C", Transacoes!$A$3:$A1000, "&lt;"&amp;EOMONTH(DATE(G$1,G$2,1),0))-SUMIFS(Transacoes!$D$3:$D1000,Transacoes!$C$3:$C1000,$D343,Transacoes!$B$3:$B1000,"V", Transacoes!$A$3:$A1000, "&lt;"&amp;EOMONTH(DATE(G$1,G$2,1),0)))*SUMIFS(Prov_Auto!$E$3:$E1000, Prov_Auto!$A$3:$A1000, $D343, Prov_Auto!$D$3:$D1000,"&gt;="&amp;DATE(G$1,G$2,1),Prov_Auto!$D$3:$D1000, "&lt;="&amp;EOMONTH(DATE(G$1,G$2,1),0)))</f>
        <v/>
      </c>
      <c r="H343" s="48" t="str">
        <f>IF($D343="","", (SUMIFS(Transacoes!$D$3:$D1000,Transacoes!$C$3:$C1000,$D343,Transacoes!$B$3:$B1000,"C", Transacoes!$A$3:$A1000, "&lt;"&amp;EOMONTH(DATE(H$1,H$2,1),0))-SUMIFS(Transacoes!$D$3:$D1000,Transacoes!$C$3:$C1000,$D343,Transacoes!$B$3:$B1000,"V", Transacoes!$A$3:$A1000, "&lt;"&amp;EOMONTH(DATE(H$1,H$2,1),0)))*SUMIFS(Prov_Auto!$E$3:$E1000, Prov_Auto!$A$3:$A1000, $D343, Prov_Auto!$D$3:$D1000,"&gt;="&amp;DATE(H$1,H$2,1),Prov_Auto!$D$3:$D1000, "&lt;="&amp;EOMONTH(DATE(H$1,H$2,1),0)))</f>
        <v/>
      </c>
      <c r="I343" s="48" t="str">
        <f>IF($D343="","", (SUMIFS(Transacoes!$D$3:$D1000,Transacoes!$C$3:$C1000,$D343,Transacoes!$B$3:$B1000,"C", Transacoes!$A$3:$A1000, "&lt;"&amp;EOMONTH(DATE(I$1,I$2,1),0))-SUMIFS(Transacoes!$D$3:$D1000,Transacoes!$C$3:$C1000,$D343,Transacoes!$B$3:$B1000,"V", Transacoes!$A$3:$A1000, "&lt;"&amp;EOMONTH(DATE(I$1,I$2,1),0)))*SUMIFS(Prov_Auto!$E$3:$E1000, Prov_Auto!$A$3:$A1000, $D343, Prov_Auto!$D$3:$D1000,"&gt;="&amp;DATE(I$1,I$2,1),Prov_Auto!$D$3:$D1000, "&lt;="&amp;EOMONTH(DATE(I$1,I$2,1),0)))</f>
        <v/>
      </c>
      <c r="J343" s="48" t="str">
        <f>IF($D343="","", (SUMIFS(Transacoes!$D$3:$D1000,Transacoes!$C$3:$C1000,$D343,Transacoes!$B$3:$B1000,"C", Transacoes!$A$3:$A1000, "&lt;"&amp;EOMONTH(DATE(J$1,J$2,1),0))-SUMIFS(Transacoes!$D$3:$D1000,Transacoes!$C$3:$C1000,$D343,Transacoes!$B$3:$B1000,"V", Transacoes!$A$3:$A1000, "&lt;"&amp;EOMONTH(DATE(J$1,J$2,1),0)))*SUMIFS(Prov_Auto!$E$3:$E1000, Prov_Auto!$A$3:$A1000, $D343, Prov_Auto!$D$3:$D1000,"&gt;="&amp;DATE(J$1,J$2,1),Prov_Auto!$D$3:$D1000, "&lt;="&amp;EOMONTH(DATE(J$1,J$2,1),0)))</f>
        <v/>
      </c>
      <c r="K343" s="48" t="str">
        <f>IF($D343="","", (SUMIFS(Transacoes!$D$3:$D1000,Transacoes!$C$3:$C1000,$D343,Transacoes!$B$3:$B1000,"C", Transacoes!$A$3:$A1000, "&lt;"&amp;EOMONTH(DATE(K$1,K$2,1),0))-SUMIFS(Transacoes!$D$3:$D1000,Transacoes!$C$3:$C1000,$D343,Transacoes!$B$3:$B1000,"V", Transacoes!$A$3:$A1000, "&lt;"&amp;EOMONTH(DATE(K$1,K$2,1),0)))*SUMIFS(Prov_Auto!$E$3:$E1000, Prov_Auto!$A$3:$A1000, $D343, Prov_Auto!$D$3:$D1000,"&gt;="&amp;DATE(K$1,K$2,1),Prov_Auto!$D$3:$D1000, "&lt;="&amp;EOMONTH(DATE(K$1,K$2,1),0)))</f>
        <v/>
      </c>
      <c r="L343" s="48" t="str">
        <f>IF($D343="","", (SUMIFS(Transacoes!$D$3:$D1000,Transacoes!$C$3:$C1000,$D343,Transacoes!$B$3:$B1000,"C", Transacoes!$A$3:$A1000, "&lt;"&amp;EOMONTH(DATE(L$1,L$2,1),0))-SUMIFS(Transacoes!$D$3:$D1000,Transacoes!$C$3:$C1000,$D343,Transacoes!$B$3:$B1000,"V", Transacoes!$A$3:$A1000, "&lt;"&amp;EOMONTH(DATE(L$1,L$2,1),0)))*SUMIFS(Prov_Auto!$E$3:$E1000, Prov_Auto!$A$3:$A1000, $D343, Prov_Auto!$D$3:$D1000,"&gt;="&amp;DATE(L$1,L$2,1),Prov_Auto!$D$3:$D1000, "&lt;="&amp;EOMONTH(DATE(L$1,L$2,1),0)))</f>
        <v/>
      </c>
      <c r="M343" s="48" t="str">
        <f>IF($D343="","", (SUMIFS(Transacoes!$D$3:$D1000,Transacoes!$C$3:$C1000,$D343,Transacoes!$B$3:$B1000,"C", Transacoes!$A$3:$A1000, "&lt;"&amp;EOMONTH(DATE(M$1,M$2,1),0))-SUMIFS(Transacoes!$D$3:$D1000,Transacoes!$C$3:$C1000,$D343,Transacoes!$B$3:$B1000,"V", Transacoes!$A$3:$A1000, "&lt;"&amp;EOMONTH(DATE(M$1,M$2,1),0)))*SUMIFS(Prov_Auto!$E$3:$E1000, Prov_Auto!$A$3:$A1000, $D343, Prov_Auto!$D$3:$D1000,"&gt;="&amp;DATE(M$1,M$2,1),Prov_Auto!$D$3:$D1000, "&lt;="&amp;EOMONTH(DATE(M$1,M$2,1),0)))</f>
        <v/>
      </c>
      <c r="N343" s="48" t="str">
        <f>IF($D343="","", (SUMIFS(Transacoes!$D$3:$D1000,Transacoes!$C$3:$C1000,$D343,Transacoes!$B$3:$B1000,"C", Transacoes!$A$3:$A1000, "&lt;"&amp;EOMONTH(DATE(N$1,N$2,1),0))-SUMIFS(Transacoes!$D$3:$D1000,Transacoes!$C$3:$C1000,$D343,Transacoes!$B$3:$B1000,"V", Transacoes!$A$3:$A1000, "&lt;"&amp;EOMONTH(DATE(N$1,N$2,1),0)))*SUMIFS(Prov_Auto!$E$3:$E1000, Prov_Auto!$A$3:$A1000, $D343, Prov_Auto!$D$3:$D1000,"&gt;="&amp;DATE(N$1,N$2,1),Prov_Auto!$D$3:$D1000, "&lt;="&amp;EOMONTH(DATE(N$1,N$2,1),0)))</f>
        <v/>
      </c>
      <c r="O343" s="48" t="str">
        <f>IF($D343="","", (SUMIFS(Transacoes!$D$3:$D1000,Transacoes!$C$3:$C1000,$D343,Transacoes!$B$3:$B1000,"C", Transacoes!$A$3:$A1000, "&lt;"&amp;EOMONTH(DATE(O$1,O$2,1),0))-SUMIFS(Transacoes!$D$3:$D1000,Transacoes!$C$3:$C1000,$D343,Transacoes!$B$3:$B1000,"V", Transacoes!$A$3:$A1000, "&lt;"&amp;EOMONTH(DATE(O$1,O$2,1),0)))*SUMIFS(Prov_Auto!$E$3:$E1000, Prov_Auto!$A$3:$A1000, $D343, Prov_Auto!$D$3:$D1000,"&gt;="&amp;DATE(O$1,O$2,1),Prov_Auto!$D$3:$D1000, "&lt;="&amp;EOMONTH(DATE(O$1,O$2,1),0)))</f>
        <v/>
      </c>
      <c r="P343" s="48" t="str">
        <f>IF($D343="","", (SUMIFS(Transacoes!$D$3:$D1000,Transacoes!$C$3:$C1000,$D343,Transacoes!$B$3:$B1000,"C", Transacoes!$A$3:$A1000, "&lt;"&amp;EOMONTH(DATE(P$1,P$2,1),0))-SUMIFS(Transacoes!$D$3:$D1000,Transacoes!$C$3:$C1000,$D343,Transacoes!$B$3:$B1000,"V", Transacoes!$A$3:$A1000, "&lt;"&amp;EOMONTH(DATE(P$1,P$2,1),0)))*SUMIFS(Prov_Auto!$E$3:$E1000, Prov_Auto!$A$3:$A1000, $D343, Prov_Auto!$D$3:$D1000,"&gt;="&amp;DATE(P$1,P$2,1),Prov_Auto!$D$3:$D1000, "&lt;="&amp;EOMONTH(DATE(P$1,P$2,1),0)))</f>
        <v/>
      </c>
      <c r="Q343" s="48" t="str">
        <f>IF($D343="","", (SUMIFS(Transacoes!$D$3:$D1000,Transacoes!$C$3:$C1000,$D343,Transacoes!$B$3:$B1000,"C", Transacoes!$A$3:$A1000, "&lt;"&amp;EOMONTH(DATE(Q$1,Q$2,1),0))-SUMIFS(Transacoes!$D$3:$D1000,Transacoes!$C$3:$C1000,$D343,Transacoes!$B$3:$B1000,"V", Transacoes!$A$3:$A1000, "&lt;"&amp;EOMONTH(DATE(Q$1,Q$2,1),0)))*SUMIFS(Prov_Auto!$E$3:$E1000, Prov_Auto!$A$3:$A1000, $D343, Prov_Auto!$D$3:$D1000,"&gt;="&amp;DATE(Q$1,Q$2,1),Prov_Auto!$D$3:$D1000, "&lt;="&amp;EOMONTH(DATE(Q$1,Q$2,1),0)))</f>
        <v/>
      </c>
      <c r="R343" s="47"/>
    </row>
    <row r="344">
      <c r="A344" s="47"/>
      <c r="B344" s="47"/>
      <c r="C344" s="47"/>
      <c r="D344" s="87"/>
      <c r="E344" s="48" t="str">
        <f>IF($D344="","", (SUMIFS(Transacoes!$D$3:$D1000,Transacoes!$C$3:$C1000,$D344,Transacoes!$B$3:$B1000,"C", Transacoes!$A$3:$A1000, "&lt;"&amp;EOMONTH(DATE(E$1,E$2,1),0))-SUMIFS(Transacoes!$D$3:$D1000,Transacoes!$C$3:$C1000,$D344,Transacoes!$B$3:$B1000,"V", Transacoes!$A$3:$A1000, "&lt;"&amp;EOMONTH(DATE(E$1,E$2,1),0)))*SUMIFS(Prov_Auto!$E$3:$E1000, Prov_Auto!$A$3:$A1000, $D344, Prov_Auto!$D$3:$D1000,"&gt;="&amp;DATE(E$1,E$2,1),Prov_Auto!$D$3:$D1000, "&lt;="&amp;EOMONTH(DATE(E$1,E$2,1),0)))</f>
        <v/>
      </c>
      <c r="F344" s="48" t="str">
        <f>IF($D344="","", (SUMIFS(Transacoes!$D$3:$D1000,Transacoes!$C$3:$C1000,$D344,Transacoes!$B$3:$B1000,"C", Transacoes!$A$3:$A1000, "&lt;"&amp;EOMONTH(DATE(F$1,F$2,1),0))-SUMIFS(Transacoes!$D$3:$D1000,Transacoes!$C$3:$C1000,$D344,Transacoes!$B$3:$B1000,"V", Transacoes!$A$3:$A1000, "&lt;"&amp;EOMONTH(DATE(F$1,F$2,1),0)))*SUMIFS(Prov_Auto!$E$3:$E1000, Prov_Auto!$A$3:$A1000, $D344, Prov_Auto!$D$3:$D1000,"&gt;="&amp;DATE(F$1,F$2,1),Prov_Auto!$D$3:$D1000, "&lt;="&amp;EOMONTH(DATE(F$1,F$2,1),0)))</f>
        <v/>
      </c>
      <c r="G344" s="48" t="str">
        <f>IF($D344="","", (SUMIFS(Transacoes!$D$3:$D1000,Transacoes!$C$3:$C1000,$D344,Transacoes!$B$3:$B1000,"C", Transacoes!$A$3:$A1000, "&lt;"&amp;EOMONTH(DATE(G$1,G$2,1),0))-SUMIFS(Transacoes!$D$3:$D1000,Transacoes!$C$3:$C1000,$D344,Transacoes!$B$3:$B1000,"V", Transacoes!$A$3:$A1000, "&lt;"&amp;EOMONTH(DATE(G$1,G$2,1),0)))*SUMIFS(Prov_Auto!$E$3:$E1000, Prov_Auto!$A$3:$A1000, $D344, Prov_Auto!$D$3:$D1000,"&gt;="&amp;DATE(G$1,G$2,1),Prov_Auto!$D$3:$D1000, "&lt;="&amp;EOMONTH(DATE(G$1,G$2,1),0)))</f>
        <v/>
      </c>
      <c r="H344" s="48" t="str">
        <f>IF($D344="","", (SUMIFS(Transacoes!$D$3:$D1000,Transacoes!$C$3:$C1000,$D344,Transacoes!$B$3:$B1000,"C", Transacoes!$A$3:$A1000, "&lt;"&amp;EOMONTH(DATE(H$1,H$2,1),0))-SUMIFS(Transacoes!$D$3:$D1000,Transacoes!$C$3:$C1000,$D344,Transacoes!$B$3:$B1000,"V", Transacoes!$A$3:$A1000, "&lt;"&amp;EOMONTH(DATE(H$1,H$2,1),0)))*SUMIFS(Prov_Auto!$E$3:$E1000, Prov_Auto!$A$3:$A1000, $D344, Prov_Auto!$D$3:$D1000,"&gt;="&amp;DATE(H$1,H$2,1),Prov_Auto!$D$3:$D1000, "&lt;="&amp;EOMONTH(DATE(H$1,H$2,1),0)))</f>
        <v/>
      </c>
      <c r="I344" s="48" t="str">
        <f>IF($D344="","", (SUMIFS(Transacoes!$D$3:$D1000,Transacoes!$C$3:$C1000,$D344,Transacoes!$B$3:$B1000,"C", Transacoes!$A$3:$A1000, "&lt;"&amp;EOMONTH(DATE(I$1,I$2,1),0))-SUMIFS(Transacoes!$D$3:$D1000,Transacoes!$C$3:$C1000,$D344,Transacoes!$B$3:$B1000,"V", Transacoes!$A$3:$A1000, "&lt;"&amp;EOMONTH(DATE(I$1,I$2,1),0)))*SUMIFS(Prov_Auto!$E$3:$E1000, Prov_Auto!$A$3:$A1000, $D344, Prov_Auto!$D$3:$D1000,"&gt;="&amp;DATE(I$1,I$2,1),Prov_Auto!$D$3:$D1000, "&lt;="&amp;EOMONTH(DATE(I$1,I$2,1),0)))</f>
        <v/>
      </c>
      <c r="J344" s="48" t="str">
        <f>IF($D344="","", (SUMIFS(Transacoes!$D$3:$D1000,Transacoes!$C$3:$C1000,$D344,Transacoes!$B$3:$B1000,"C", Transacoes!$A$3:$A1000, "&lt;"&amp;EOMONTH(DATE(J$1,J$2,1),0))-SUMIFS(Transacoes!$D$3:$D1000,Transacoes!$C$3:$C1000,$D344,Transacoes!$B$3:$B1000,"V", Transacoes!$A$3:$A1000, "&lt;"&amp;EOMONTH(DATE(J$1,J$2,1),0)))*SUMIFS(Prov_Auto!$E$3:$E1000, Prov_Auto!$A$3:$A1000, $D344, Prov_Auto!$D$3:$D1000,"&gt;="&amp;DATE(J$1,J$2,1),Prov_Auto!$D$3:$D1000, "&lt;="&amp;EOMONTH(DATE(J$1,J$2,1),0)))</f>
        <v/>
      </c>
      <c r="K344" s="48" t="str">
        <f>IF($D344="","", (SUMIFS(Transacoes!$D$3:$D1000,Transacoes!$C$3:$C1000,$D344,Transacoes!$B$3:$B1000,"C", Transacoes!$A$3:$A1000, "&lt;"&amp;EOMONTH(DATE(K$1,K$2,1),0))-SUMIFS(Transacoes!$D$3:$D1000,Transacoes!$C$3:$C1000,$D344,Transacoes!$B$3:$B1000,"V", Transacoes!$A$3:$A1000, "&lt;"&amp;EOMONTH(DATE(K$1,K$2,1),0)))*SUMIFS(Prov_Auto!$E$3:$E1000, Prov_Auto!$A$3:$A1000, $D344, Prov_Auto!$D$3:$D1000,"&gt;="&amp;DATE(K$1,K$2,1),Prov_Auto!$D$3:$D1000, "&lt;="&amp;EOMONTH(DATE(K$1,K$2,1),0)))</f>
        <v/>
      </c>
      <c r="L344" s="48" t="str">
        <f>IF($D344="","", (SUMIFS(Transacoes!$D$3:$D1000,Transacoes!$C$3:$C1000,$D344,Transacoes!$B$3:$B1000,"C", Transacoes!$A$3:$A1000, "&lt;"&amp;EOMONTH(DATE(L$1,L$2,1),0))-SUMIFS(Transacoes!$D$3:$D1000,Transacoes!$C$3:$C1000,$D344,Transacoes!$B$3:$B1000,"V", Transacoes!$A$3:$A1000, "&lt;"&amp;EOMONTH(DATE(L$1,L$2,1),0)))*SUMIFS(Prov_Auto!$E$3:$E1000, Prov_Auto!$A$3:$A1000, $D344, Prov_Auto!$D$3:$D1000,"&gt;="&amp;DATE(L$1,L$2,1),Prov_Auto!$D$3:$D1000, "&lt;="&amp;EOMONTH(DATE(L$1,L$2,1),0)))</f>
        <v/>
      </c>
      <c r="M344" s="48" t="str">
        <f>IF($D344="","", (SUMIFS(Transacoes!$D$3:$D1000,Transacoes!$C$3:$C1000,$D344,Transacoes!$B$3:$B1000,"C", Transacoes!$A$3:$A1000, "&lt;"&amp;EOMONTH(DATE(M$1,M$2,1),0))-SUMIFS(Transacoes!$D$3:$D1000,Transacoes!$C$3:$C1000,$D344,Transacoes!$B$3:$B1000,"V", Transacoes!$A$3:$A1000, "&lt;"&amp;EOMONTH(DATE(M$1,M$2,1),0)))*SUMIFS(Prov_Auto!$E$3:$E1000, Prov_Auto!$A$3:$A1000, $D344, Prov_Auto!$D$3:$D1000,"&gt;="&amp;DATE(M$1,M$2,1),Prov_Auto!$D$3:$D1000, "&lt;="&amp;EOMONTH(DATE(M$1,M$2,1),0)))</f>
        <v/>
      </c>
      <c r="N344" s="48" t="str">
        <f>IF($D344="","", (SUMIFS(Transacoes!$D$3:$D1000,Transacoes!$C$3:$C1000,$D344,Transacoes!$B$3:$B1000,"C", Transacoes!$A$3:$A1000, "&lt;"&amp;EOMONTH(DATE(N$1,N$2,1),0))-SUMIFS(Transacoes!$D$3:$D1000,Transacoes!$C$3:$C1000,$D344,Transacoes!$B$3:$B1000,"V", Transacoes!$A$3:$A1000, "&lt;"&amp;EOMONTH(DATE(N$1,N$2,1),0)))*SUMIFS(Prov_Auto!$E$3:$E1000, Prov_Auto!$A$3:$A1000, $D344, Prov_Auto!$D$3:$D1000,"&gt;="&amp;DATE(N$1,N$2,1),Prov_Auto!$D$3:$D1000, "&lt;="&amp;EOMONTH(DATE(N$1,N$2,1),0)))</f>
        <v/>
      </c>
      <c r="O344" s="48" t="str">
        <f>IF($D344="","", (SUMIFS(Transacoes!$D$3:$D1000,Transacoes!$C$3:$C1000,$D344,Transacoes!$B$3:$B1000,"C", Transacoes!$A$3:$A1000, "&lt;"&amp;EOMONTH(DATE(O$1,O$2,1),0))-SUMIFS(Transacoes!$D$3:$D1000,Transacoes!$C$3:$C1000,$D344,Transacoes!$B$3:$B1000,"V", Transacoes!$A$3:$A1000, "&lt;"&amp;EOMONTH(DATE(O$1,O$2,1),0)))*SUMIFS(Prov_Auto!$E$3:$E1000, Prov_Auto!$A$3:$A1000, $D344, Prov_Auto!$D$3:$D1000,"&gt;="&amp;DATE(O$1,O$2,1),Prov_Auto!$D$3:$D1000, "&lt;="&amp;EOMONTH(DATE(O$1,O$2,1),0)))</f>
        <v/>
      </c>
      <c r="P344" s="48" t="str">
        <f>IF($D344="","", (SUMIFS(Transacoes!$D$3:$D1000,Transacoes!$C$3:$C1000,$D344,Transacoes!$B$3:$B1000,"C", Transacoes!$A$3:$A1000, "&lt;"&amp;EOMONTH(DATE(P$1,P$2,1),0))-SUMIFS(Transacoes!$D$3:$D1000,Transacoes!$C$3:$C1000,$D344,Transacoes!$B$3:$B1000,"V", Transacoes!$A$3:$A1000, "&lt;"&amp;EOMONTH(DATE(P$1,P$2,1),0)))*SUMIFS(Prov_Auto!$E$3:$E1000, Prov_Auto!$A$3:$A1000, $D344, Prov_Auto!$D$3:$D1000,"&gt;="&amp;DATE(P$1,P$2,1),Prov_Auto!$D$3:$D1000, "&lt;="&amp;EOMONTH(DATE(P$1,P$2,1),0)))</f>
        <v/>
      </c>
      <c r="Q344" s="48" t="str">
        <f>IF($D344="","", (SUMIFS(Transacoes!$D$3:$D1000,Transacoes!$C$3:$C1000,$D344,Transacoes!$B$3:$B1000,"C", Transacoes!$A$3:$A1000, "&lt;"&amp;EOMONTH(DATE(Q$1,Q$2,1),0))-SUMIFS(Transacoes!$D$3:$D1000,Transacoes!$C$3:$C1000,$D344,Transacoes!$B$3:$B1000,"V", Transacoes!$A$3:$A1000, "&lt;"&amp;EOMONTH(DATE(Q$1,Q$2,1),0)))*SUMIFS(Prov_Auto!$E$3:$E1000, Prov_Auto!$A$3:$A1000, $D344, Prov_Auto!$D$3:$D1000,"&gt;="&amp;DATE(Q$1,Q$2,1),Prov_Auto!$D$3:$D1000, "&lt;="&amp;EOMONTH(DATE(Q$1,Q$2,1),0)))</f>
        <v/>
      </c>
      <c r="R344" s="47"/>
    </row>
    <row r="345">
      <c r="A345" s="47"/>
      <c r="B345" s="47"/>
      <c r="C345" s="47"/>
      <c r="D345" s="87"/>
      <c r="E345" s="48" t="str">
        <f>IF($D345="","", (SUMIFS(Transacoes!$D$3:$D1000,Transacoes!$C$3:$C1000,$D345,Transacoes!$B$3:$B1000,"C", Transacoes!$A$3:$A1000, "&lt;"&amp;EOMONTH(DATE(E$1,E$2,1),0))-SUMIFS(Transacoes!$D$3:$D1000,Transacoes!$C$3:$C1000,$D345,Transacoes!$B$3:$B1000,"V", Transacoes!$A$3:$A1000, "&lt;"&amp;EOMONTH(DATE(E$1,E$2,1),0)))*SUMIFS(Prov_Auto!$E$3:$E1000, Prov_Auto!$A$3:$A1000, $D345, Prov_Auto!$D$3:$D1000,"&gt;="&amp;DATE(E$1,E$2,1),Prov_Auto!$D$3:$D1000, "&lt;="&amp;EOMONTH(DATE(E$1,E$2,1),0)))</f>
        <v/>
      </c>
      <c r="F345" s="48" t="str">
        <f>IF($D345="","", (SUMIFS(Transacoes!$D$3:$D1000,Transacoes!$C$3:$C1000,$D345,Transacoes!$B$3:$B1000,"C", Transacoes!$A$3:$A1000, "&lt;"&amp;EOMONTH(DATE(F$1,F$2,1),0))-SUMIFS(Transacoes!$D$3:$D1000,Transacoes!$C$3:$C1000,$D345,Transacoes!$B$3:$B1000,"V", Transacoes!$A$3:$A1000, "&lt;"&amp;EOMONTH(DATE(F$1,F$2,1),0)))*SUMIFS(Prov_Auto!$E$3:$E1000, Prov_Auto!$A$3:$A1000, $D345, Prov_Auto!$D$3:$D1000,"&gt;="&amp;DATE(F$1,F$2,1),Prov_Auto!$D$3:$D1000, "&lt;="&amp;EOMONTH(DATE(F$1,F$2,1),0)))</f>
        <v/>
      </c>
      <c r="G345" s="48" t="str">
        <f>IF($D345="","", (SUMIFS(Transacoes!$D$3:$D1000,Transacoes!$C$3:$C1000,$D345,Transacoes!$B$3:$B1000,"C", Transacoes!$A$3:$A1000, "&lt;"&amp;EOMONTH(DATE(G$1,G$2,1),0))-SUMIFS(Transacoes!$D$3:$D1000,Transacoes!$C$3:$C1000,$D345,Transacoes!$B$3:$B1000,"V", Transacoes!$A$3:$A1000, "&lt;"&amp;EOMONTH(DATE(G$1,G$2,1),0)))*SUMIFS(Prov_Auto!$E$3:$E1000, Prov_Auto!$A$3:$A1000, $D345, Prov_Auto!$D$3:$D1000,"&gt;="&amp;DATE(G$1,G$2,1),Prov_Auto!$D$3:$D1000, "&lt;="&amp;EOMONTH(DATE(G$1,G$2,1),0)))</f>
        <v/>
      </c>
      <c r="H345" s="48" t="str">
        <f>IF($D345="","", (SUMIFS(Transacoes!$D$3:$D1000,Transacoes!$C$3:$C1000,$D345,Transacoes!$B$3:$B1000,"C", Transacoes!$A$3:$A1000, "&lt;"&amp;EOMONTH(DATE(H$1,H$2,1),0))-SUMIFS(Transacoes!$D$3:$D1000,Transacoes!$C$3:$C1000,$D345,Transacoes!$B$3:$B1000,"V", Transacoes!$A$3:$A1000, "&lt;"&amp;EOMONTH(DATE(H$1,H$2,1),0)))*SUMIFS(Prov_Auto!$E$3:$E1000, Prov_Auto!$A$3:$A1000, $D345, Prov_Auto!$D$3:$D1000,"&gt;="&amp;DATE(H$1,H$2,1),Prov_Auto!$D$3:$D1000, "&lt;="&amp;EOMONTH(DATE(H$1,H$2,1),0)))</f>
        <v/>
      </c>
      <c r="I345" s="48" t="str">
        <f>IF($D345="","", (SUMIFS(Transacoes!$D$3:$D1000,Transacoes!$C$3:$C1000,$D345,Transacoes!$B$3:$B1000,"C", Transacoes!$A$3:$A1000, "&lt;"&amp;EOMONTH(DATE(I$1,I$2,1),0))-SUMIFS(Transacoes!$D$3:$D1000,Transacoes!$C$3:$C1000,$D345,Transacoes!$B$3:$B1000,"V", Transacoes!$A$3:$A1000, "&lt;"&amp;EOMONTH(DATE(I$1,I$2,1),0)))*SUMIFS(Prov_Auto!$E$3:$E1000, Prov_Auto!$A$3:$A1000, $D345, Prov_Auto!$D$3:$D1000,"&gt;="&amp;DATE(I$1,I$2,1),Prov_Auto!$D$3:$D1000, "&lt;="&amp;EOMONTH(DATE(I$1,I$2,1),0)))</f>
        <v/>
      </c>
      <c r="J345" s="48" t="str">
        <f>IF($D345="","", (SUMIFS(Transacoes!$D$3:$D1000,Transacoes!$C$3:$C1000,$D345,Transacoes!$B$3:$B1000,"C", Transacoes!$A$3:$A1000, "&lt;"&amp;EOMONTH(DATE(J$1,J$2,1),0))-SUMIFS(Transacoes!$D$3:$D1000,Transacoes!$C$3:$C1000,$D345,Transacoes!$B$3:$B1000,"V", Transacoes!$A$3:$A1000, "&lt;"&amp;EOMONTH(DATE(J$1,J$2,1),0)))*SUMIFS(Prov_Auto!$E$3:$E1000, Prov_Auto!$A$3:$A1000, $D345, Prov_Auto!$D$3:$D1000,"&gt;="&amp;DATE(J$1,J$2,1),Prov_Auto!$D$3:$D1000, "&lt;="&amp;EOMONTH(DATE(J$1,J$2,1),0)))</f>
        <v/>
      </c>
      <c r="K345" s="48" t="str">
        <f>IF($D345="","", (SUMIFS(Transacoes!$D$3:$D1000,Transacoes!$C$3:$C1000,$D345,Transacoes!$B$3:$B1000,"C", Transacoes!$A$3:$A1000, "&lt;"&amp;EOMONTH(DATE(K$1,K$2,1),0))-SUMIFS(Transacoes!$D$3:$D1000,Transacoes!$C$3:$C1000,$D345,Transacoes!$B$3:$B1000,"V", Transacoes!$A$3:$A1000, "&lt;"&amp;EOMONTH(DATE(K$1,K$2,1),0)))*SUMIFS(Prov_Auto!$E$3:$E1000, Prov_Auto!$A$3:$A1000, $D345, Prov_Auto!$D$3:$D1000,"&gt;="&amp;DATE(K$1,K$2,1),Prov_Auto!$D$3:$D1000, "&lt;="&amp;EOMONTH(DATE(K$1,K$2,1),0)))</f>
        <v/>
      </c>
      <c r="L345" s="48" t="str">
        <f>IF($D345="","", (SUMIFS(Transacoes!$D$3:$D1000,Transacoes!$C$3:$C1000,$D345,Transacoes!$B$3:$B1000,"C", Transacoes!$A$3:$A1000, "&lt;"&amp;EOMONTH(DATE(L$1,L$2,1),0))-SUMIFS(Transacoes!$D$3:$D1000,Transacoes!$C$3:$C1000,$D345,Transacoes!$B$3:$B1000,"V", Transacoes!$A$3:$A1000, "&lt;"&amp;EOMONTH(DATE(L$1,L$2,1),0)))*SUMIFS(Prov_Auto!$E$3:$E1000, Prov_Auto!$A$3:$A1000, $D345, Prov_Auto!$D$3:$D1000,"&gt;="&amp;DATE(L$1,L$2,1),Prov_Auto!$D$3:$D1000, "&lt;="&amp;EOMONTH(DATE(L$1,L$2,1),0)))</f>
        <v/>
      </c>
      <c r="M345" s="48" t="str">
        <f>IF($D345="","", (SUMIFS(Transacoes!$D$3:$D1000,Transacoes!$C$3:$C1000,$D345,Transacoes!$B$3:$B1000,"C", Transacoes!$A$3:$A1000, "&lt;"&amp;EOMONTH(DATE(M$1,M$2,1),0))-SUMIFS(Transacoes!$D$3:$D1000,Transacoes!$C$3:$C1000,$D345,Transacoes!$B$3:$B1000,"V", Transacoes!$A$3:$A1000, "&lt;"&amp;EOMONTH(DATE(M$1,M$2,1),0)))*SUMIFS(Prov_Auto!$E$3:$E1000, Prov_Auto!$A$3:$A1000, $D345, Prov_Auto!$D$3:$D1000,"&gt;="&amp;DATE(M$1,M$2,1),Prov_Auto!$D$3:$D1000, "&lt;="&amp;EOMONTH(DATE(M$1,M$2,1),0)))</f>
        <v/>
      </c>
      <c r="N345" s="48" t="str">
        <f>IF($D345="","", (SUMIFS(Transacoes!$D$3:$D1000,Transacoes!$C$3:$C1000,$D345,Transacoes!$B$3:$B1000,"C", Transacoes!$A$3:$A1000, "&lt;"&amp;EOMONTH(DATE(N$1,N$2,1),0))-SUMIFS(Transacoes!$D$3:$D1000,Transacoes!$C$3:$C1000,$D345,Transacoes!$B$3:$B1000,"V", Transacoes!$A$3:$A1000, "&lt;"&amp;EOMONTH(DATE(N$1,N$2,1),0)))*SUMIFS(Prov_Auto!$E$3:$E1000, Prov_Auto!$A$3:$A1000, $D345, Prov_Auto!$D$3:$D1000,"&gt;="&amp;DATE(N$1,N$2,1),Prov_Auto!$D$3:$D1000, "&lt;="&amp;EOMONTH(DATE(N$1,N$2,1),0)))</f>
        <v/>
      </c>
      <c r="O345" s="48" t="str">
        <f>IF($D345="","", (SUMIFS(Transacoes!$D$3:$D1000,Transacoes!$C$3:$C1000,$D345,Transacoes!$B$3:$B1000,"C", Transacoes!$A$3:$A1000, "&lt;"&amp;EOMONTH(DATE(O$1,O$2,1),0))-SUMIFS(Transacoes!$D$3:$D1000,Transacoes!$C$3:$C1000,$D345,Transacoes!$B$3:$B1000,"V", Transacoes!$A$3:$A1000, "&lt;"&amp;EOMONTH(DATE(O$1,O$2,1),0)))*SUMIFS(Prov_Auto!$E$3:$E1000, Prov_Auto!$A$3:$A1000, $D345, Prov_Auto!$D$3:$D1000,"&gt;="&amp;DATE(O$1,O$2,1),Prov_Auto!$D$3:$D1000, "&lt;="&amp;EOMONTH(DATE(O$1,O$2,1),0)))</f>
        <v/>
      </c>
      <c r="P345" s="48" t="str">
        <f>IF($D345="","", (SUMIFS(Transacoes!$D$3:$D1000,Transacoes!$C$3:$C1000,$D345,Transacoes!$B$3:$B1000,"C", Transacoes!$A$3:$A1000, "&lt;"&amp;EOMONTH(DATE(P$1,P$2,1),0))-SUMIFS(Transacoes!$D$3:$D1000,Transacoes!$C$3:$C1000,$D345,Transacoes!$B$3:$B1000,"V", Transacoes!$A$3:$A1000, "&lt;"&amp;EOMONTH(DATE(P$1,P$2,1),0)))*SUMIFS(Prov_Auto!$E$3:$E1000, Prov_Auto!$A$3:$A1000, $D345, Prov_Auto!$D$3:$D1000,"&gt;="&amp;DATE(P$1,P$2,1),Prov_Auto!$D$3:$D1000, "&lt;="&amp;EOMONTH(DATE(P$1,P$2,1),0)))</f>
        <v/>
      </c>
      <c r="Q345" s="48" t="str">
        <f>IF($D345="","", (SUMIFS(Transacoes!$D$3:$D1000,Transacoes!$C$3:$C1000,$D345,Transacoes!$B$3:$B1000,"C", Transacoes!$A$3:$A1000, "&lt;"&amp;EOMONTH(DATE(Q$1,Q$2,1),0))-SUMIFS(Transacoes!$D$3:$D1000,Transacoes!$C$3:$C1000,$D345,Transacoes!$B$3:$B1000,"V", Transacoes!$A$3:$A1000, "&lt;"&amp;EOMONTH(DATE(Q$1,Q$2,1),0)))*SUMIFS(Prov_Auto!$E$3:$E1000, Prov_Auto!$A$3:$A1000, $D345, Prov_Auto!$D$3:$D1000,"&gt;="&amp;DATE(Q$1,Q$2,1),Prov_Auto!$D$3:$D1000, "&lt;="&amp;EOMONTH(DATE(Q$1,Q$2,1),0)))</f>
        <v/>
      </c>
      <c r="R345" s="47"/>
    </row>
    <row r="346">
      <c r="A346" s="47"/>
      <c r="B346" s="47"/>
      <c r="C346" s="47"/>
      <c r="D346" s="87"/>
      <c r="E346" s="48" t="str">
        <f>IF($D346="","", (SUMIFS(Transacoes!$D$3:$D1000,Transacoes!$C$3:$C1000,$D346,Transacoes!$B$3:$B1000,"C", Transacoes!$A$3:$A1000, "&lt;"&amp;EOMONTH(DATE(E$1,E$2,1),0))-SUMIFS(Transacoes!$D$3:$D1000,Transacoes!$C$3:$C1000,$D346,Transacoes!$B$3:$B1000,"V", Transacoes!$A$3:$A1000, "&lt;"&amp;EOMONTH(DATE(E$1,E$2,1),0)))*SUMIFS(Prov_Auto!$E$3:$E1000, Prov_Auto!$A$3:$A1000, $D346, Prov_Auto!$D$3:$D1000,"&gt;="&amp;DATE(E$1,E$2,1),Prov_Auto!$D$3:$D1000, "&lt;="&amp;EOMONTH(DATE(E$1,E$2,1),0)))</f>
        <v/>
      </c>
      <c r="F346" s="48" t="str">
        <f>IF($D346="","", (SUMIFS(Transacoes!$D$3:$D1000,Transacoes!$C$3:$C1000,$D346,Transacoes!$B$3:$B1000,"C", Transacoes!$A$3:$A1000, "&lt;"&amp;EOMONTH(DATE(F$1,F$2,1),0))-SUMIFS(Transacoes!$D$3:$D1000,Transacoes!$C$3:$C1000,$D346,Transacoes!$B$3:$B1000,"V", Transacoes!$A$3:$A1000, "&lt;"&amp;EOMONTH(DATE(F$1,F$2,1),0)))*SUMIFS(Prov_Auto!$E$3:$E1000, Prov_Auto!$A$3:$A1000, $D346, Prov_Auto!$D$3:$D1000,"&gt;="&amp;DATE(F$1,F$2,1),Prov_Auto!$D$3:$D1000, "&lt;="&amp;EOMONTH(DATE(F$1,F$2,1),0)))</f>
        <v/>
      </c>
      <c r="G346" s="48" t="str">
        <f>IF($D346="","", (SUMIFS(Transacoes!$D$3:$D1000,Transacoes!$C$3:$C1000,$D346,Transacoes!$B$3:$B1000,"C", Transacoes!$A$3:$A1000, "&lt;"&amp;EOMONTH(DATE(G$1,G$2,1),0))-SUMIFS(Transacoes!$D$3:$D1000,Transacoes!$C$3:$C1000,$D346,Transacoes!$B$3:$B1000,"V", Transacoes!$A$3:$A1000, "&lt;"&amp;EOMONTH(DATE(G$1,G$2,1),0)))*SUMIFS(Prov_Auto!$E$3:$E1000, Prov_Auto!$A$3:$A1000, $D346, Prov_Auto!$D$3:$D1000,"&gt;="&amp;DATE(G$1,G$2,1),Prov_Auto!$D$3:$D1000, "&lt;="&amp;EOMONTH(DATE(G$1,G$2,1),0)))</f>
        <v/>
      </c>
      <c r="H346" s="48" t="str">
        <f>IF($D346="","", (SUMIFS(Transacoes!$D$3:$D1000,Transacoes!$C$3:$C1000,$D346,Transacoes!$B$3:$B1000,"C", Transacoes!$A$3:$A1000, "&lt;"&amp;EOMONTH(DATE(H$1,H$2,1),0))-SUMIFS(Transacoes!$D$3:$D1000,Transacoes!$C$3:$C1000,$D346,Transacoes!$B$3:$B1000,"V", Transacoes!$A$3:$A1000, "&lt;"&amp;EOMONTH(DATE(H$1,H$2,1),0)))*SUMIFS(Prov_Auto!$E$3:$E1000, Prov_Auto!$A$3:$A1000, $D346, Prov_Auto!$D$3:$D1000,"&gt;="&amp;DATE(H$1,H$2,1),Prov_Auto!$D$3:$D1000, "&lt;="&amp;EOMONTH(DATE(H$1,H$2,1),0)))</f>
        <v/>
      </c>
      <c r="I346" s="48" t="str">
        <f>IF($D346="","", (SUMIFS(Transacoes!$D$3:$D1000,Transacoes!$C$3:$C1000,$D346,Transacoes!$B$3:$B1000,"C", Transacoes!$A$3:$A1000, "&lt;"&amp;EOMONTH(DATE(I$1,I$2,1),0))-SUMIFS(Transacoes!$D$3:$D1000,Transacoes!$C$3:$C1000,$D346,Transacoes!$B$3:$B1000,"V", Transacoes!$A$3:$A1000, "&lt;"&amp;EOMONTH(DATE(I$1,I$2,1),0)))*SUMIFS(Prov_Auto!$E$3:$E1000, Prov_Auto!$A$3:$A1000, $D346, Prov_Auto!$D$3:$D1000,"&gt;="&amp;DATE(I$1,I$2,1),Prov_Auto!$D$3:$D1000, "&lt;="&amp;EOMONTH(DATE(I$1,I$2,1),0)))</f>
        <v/>
      </c>
      <c r="J346" s="48" t="str">
        <f>IF($D346="","", (SUMIFS(Transacoes!$D$3:$D1000,Transacoes!$C$3:$C1000,$D346,Transacoes!$B$3:$B1000,"C", Transacoes!$A$3:$A1000, "&lt;"&amp;EOMONTH(DATE(J$1,J$2,1),0))-SUMIFS(Transacoes!$D$3:$D1000,Transacoes!$C$3:$C1000,$D346,Transacoes!$B$3:$B1000,"V", Transacoes!$A$3:$A1000, "&lt;"&amp;EOMONTH(DATE(J$1,J$2,1),0)))*SUMIFS(Prov_Auto!$E$3:$E1000, Prov_Auto!$A$3:$A1000, $D346, Prov_Auto!$D$3:$D1000,"&gt;="&amp;DATE(J$1,J$2,1),Prov_Auto!$D$3:$D1000, "&lt;="&amp;EOMONTH(DATE(J$1,J$2,1),0)))</f>
        <v/>
      </c>
      <c r="K346" s="48" t="str">
        <f>IF($D346="","", (SUMIFS(Transacoes!$D$3:$D1000,Transacoes!$C$3:$C1000,$D346,Transacoes!$B$3:$B1000,"C", Transacoes!$A$3:$A1000, "&lt;"&amp;EOMONTH(DATE(K$1,K$2,1),0))-SUMIFS(Transacoes!$D$3:$D1000,Transacoes!$C$3:$C1000,$D346,Transacoes!$B$3:$B1000,"V", Transacoes!$A$3:$A1000, "&lt;"&amp;EOMONTH(DATE(K$1,K$2,1),0)))*SUMIFS(Prov_Auto!$E$3:$E1000, Prov_Auto!$A$3:$A1000, $D346, Prov_Auto!$D$3:$D1000,"&gt;="&amp;DATE(K$1,K$2,1),Prov_Auto!$D$3:$D1000, "&lt;="&amp;EOMONTH(DATE(K$1,K$2,1),0)))</f>
        <v/>
      </c>
      <c r="L346" s="48" t="str">
        <f>IF($D346="","", (SUMIFS(Transacoes!$D$3:$D1000,Transacoes!$C$3:$C1000,$D346,Transacoes!$B$3:$B1000,"C", Transacoes!$A$3:$A1000, "&lt;"&amp;EOMONTH(DATE(L$1,L$2,1),0))-SUMIFS(Transacoes!$D$3:$D1000,Transacoes!$C$3:$C1000,$D346,Transacoes!$B$3:$B1000,"V", Transacoes!$A$3:$A1000, "&lt;"&amp;EOMONTH(DATE(L$1,L$2,1),0)))*SUMIFS(Prov_Auto!$E$3:$E1000, Prov_Auto!$A$3:$A1000, $D346, Prov_Auto!$D$3:$D1000,"&gt;="&amp;DATE(L$1,L$2,1),Prov_Auto!$D$3:$D1000, "&lt;="&amp;EOMONTH(DATE(L$1,L$2,1),0)))</f>
        <v/>
      </c>
      <c r="M346" s="48" t="str">
        <f>IF($D346="","", (SUMIFS(Transacoes!$D$3:$D1000,Transacoes!$C$3:$C1000,$D346,Transacoes!$B$3:$B1000,"C", Transacoes!$A$3:$A1000, "&lt;"&amp;EOMONTH(DATE(M$1,M$2,1),0))-SUMIFS(Transacoes!$D$3:$D1000,Transacoes!$C$3:$C1000,$D346,Transacoes!$B$3:$B1000,"V", Transacoes!$A$3:$A1000, "&lt;"&amp;EOMONTH(DATE(M$1,M$2,1),0)))*SUMIFS(Prov_Auto!$E$3:$E1000, Prov_Auto!$A$3:$A1000, $D346, Prov_Auto!$D$3:$D1000,"&gt;="&amp;DATE(M$1,M$2,1),Prov_Auto!$D$3:$D1000, "&lt;="&amp;EOMONTH(DATE(M$1,M$2,1),0)))</f>
        <v/>
      </c>
      <c r="N346" s="48" t="str">
        <f>IF($D346="","", (SUMIFS(Transacoes!$D$3:$D1000,Transacoes!$C$3:$C1000,$D346,Transacoes!$B$3:$B1000,"C", Transacoes!$A$3:$A1000, "&lt;"&amp;EOMONTH(DATE(N$1,N$2,1),0))-SUMIFS(Transacoes!$D$3:$D1000,Transacoes!$C$3:$C1000,$D346,Transacoes!$B$3:$B1000,"V", Transacoes!$A$3:$A1000, "&lt;"&amp;EOMONTH(DATE(N$1,N$2,1),0)))*SUMIFS(Prov_Auto!$E$3:$E1000, Prov_Auto!$A$3:$A1000, $D346, Prov_Auto!$D$3:$D1000,"&gt;="&amp;DATE(N$1,N$2,1),Prov_Auto!$D$3:$D1000, "&lt;="&amp;EOMONTH(DATE(N$1,N$2,1),0)))</f>
        <v/>
      </c>
      <c r="O346" s="48" t="str">
        <f>IF($D346="","", (SUMIFS(Transacoes!$D$3:$D1000,Transacoes!$C$3:$C1000,$D346,Transacoes!$B$3:$B1000,"C", Transacoes!$A$3:$A1000, "&lt;"&amp;EOMONTH(DATE(O$1,O$2,1),0))-SUMIFS(Transacoes!$D$3:$D1000,Transacoes!$C$3:$C1000,$D346,Transacoes!$B$3:$B1000,"V", Transacoes!$A$3:$A1000, "&lt;"&amp;EOMONTH(DATE(O$1,O$2,1),0)))*SUMIFS(Prov_Auto!$E$3:$E1000, Prov_Auto!$A$3:$A1000, $D346, Prov_Auto!$D$3:$D1000,"&gt;="&amp;DATE(O$1,O$2,1),Prov_Auto!$D$3:$D1000, "&lt;="&amp;EOMONTH(DATE(O$1,O$2,1),0)))</f>
        <v/>
      </c>
      <c r="P346" s="48" t="str">
        <f>IF($D346="","", (SUMIFS(Transacoes!$D$3:$D1000,Transacoes!$C$3:$C1000,$D346,Transacoes!$B$3:$B1000,"C", Transacoes!$A$3:$A1000, "&lt;"&amp;EOMONTH(DATE(P$1,P$2,1),0))-SUMIFS(Transacoes!$D$3:$D1000,Transacoes!$C$3:$C1000,$D346,Transacoes!$B$3:$B1000,"V", Transacoes!$A$3:$A1000, "&lt;"&amp;EOMONTH(DATE(P$1,P$2,1),0)))*SUMIFS(Prov_Auto!$E$3:$E1000, Prov_Auto!$A$3:$A1000, $D346, Prov_Auto!$D$3:$D1000,"&gt;="&amp;DATE(P$1,P$2,1),Prov_Auto!$D$3:$D1000, "&lt;="&amp;EOMONTH(DATE(P$1,P$2,1),0)))</f>
        <v/>
      </c>
      <c r="Q346" s="48" t="str">
        <f>IF($D346="","", (SUMIFS(Transacoes!$D$3:$D1000,Transacoes!$C$3:$C1000,$D346,Transacoes!$B$3:$B1000,"C", Transacoes!$A$3:$A1000, "&lt;"&amp;EOMONTH(DATE(Q$1,Q$2,1),0))-SUMIFS(Transacoes!$D$3:$D1000,Transacoes!$C$3:$C1000,$D346,Transacoes!$B$3:$B1000,"V", Transacoes!$A$3:$A1000, "&lt;"&amp;EOMONTH(DATE(Q$1,Q$2,1),0)))*SUMIFS(Prov_Auto!$E$3:$E1000, Prov_Auto!$A$3:$A1000, $D346, Prov_Auto!$D$3:$D1000,"&gt;="&amp;DATE(Q$1,Q$2,1),Prov_Auto!$D$3:$D1000, "&lt;="&amp;EOMONTH(DATE(Q$1,Q$2,1),0)))</f>
        <v/>
      </c>
      <c r="R346" s="47"/>
    </row>
    <row r="347">
      <c r="A347" s="47"/>
      <c r="B347" s="47"/>
      <c r="C347" s="47"/>
      <c r="D347" s="87"/>
      <c r="E347" s="48" t="str">
        <f>IF($D347="","", (SUMIFS(Transacoes!$D$3:$D1000,Transacoes!$C$3:$C1000,$D347,Transacoes!$B$3:$B1000,"C", Transacoes!$A$3:$A1000, "&lt;"&amp;EOMONTH(DATE(E$1,E$2,1),0))-SUMIFS(Transacoes!$D$3:$D1000,Transacoes!$C$3:$C1000,$D347,Transacoes!$B$3:$B1000,"V", Transacoes!$A$3:$A1000, "&lt;"&amp;EOMONTH(DATE(E$1,E$2,1),0)))*SUMIFS(Prov_Auto!$E$3:$E1000, Prov_Auto!$A$3:$A1000, $D347, Prov_Auto!$D$3:$D1000,"&gt;="&amp;DATE(E$1,E$2,1),Prov_Auto!$D$3:$D1000, "&lt;="&amp;EOMONTH(DATE(E$1,E$2,1),0)))</f>
        <v/>
      </c>
      <c r="F347" s="48" t="str">
        <f>IF($D347="","", (SUMIFS(Transacoes!$D$3:$D1000,Transacoes!$C$3:$C1000,$D347,Transacoes!$B$3:$B1000,"C", Transacoes!$A$3:$A1000, "&lt;"&amp;EOMONTH(DATE(F$1,F$2,1),0))-SUMIFS(Transacoes!$D$3:$D1000,Transacoes!$C$3:$C1000,$D347,Transacoes!$B$3:$B1000,"V", Transacoes!$A$3:$A1000, "&lt;"&amp;EOMONTH(DATE(F$1,F$2,1),0)))*SUMIFS(Prov_Auto!$E$3:$E1000, Prov_Auto!$A$3:$A1000, $D347, Prov_Auto!$D$3:$D1000,"&gt;="&amp;DATE(F$1,F$2,1),Prov_Auto!$D$3:$D1000, "&lt;="&amp;EOMONTH(DATE(F$1,F$2,1),0)))</f>
        <v/>
      </c>
      <c r="G347" s="48" t="str">
        <f>IF($D347="","", (SUMIFS(Transacoes!$D$3:$D1000,Transacoes!$C$3:$C1000,$D347,Transacoes!$B$3:$B1000,"C", Transacoes!$A$3:$A1000, "&lt;"&amp;EOMONTH(DATE(G$1,G$2,1),0))-SUMIFS(Transacoes!$D$3:$D1000,Transacoes!$C$3:$C1000,$D347,Transacoes!$B$3:$B1000,"V", Transacoes!$A$3:$A1000, "&lt;"&amp;EOMONTH(DATE(G$1,G$2,1),0)))*SUMIFS(Prov_Auto!$E$3:$E1000, Prov_Auto!$A$3:$A1000, $D347, Prov_Auto!$D$3:$D1000,"&gt;="&amp;DATE(G$1,G$2,1),Prov_Auto!$D$3:$D1000, "&lt;="&amp;EOMONTH(DATE(G$1,G$2,1),0)))</f>
        <v/>
      </c>
      <c r="H347" s="48" t="str">
        <f>IF($D347="","", (SUMIFS(Transacoes!$D$3:$D1000,Transacoes!$C$3:$C1000,$D347,Transacoes!$B$3:$B1000,"C", Transacoes!$A$3:$A1000, "&lt;"&amp;EOMONTH(DATE(H$1,H$2,1),0))-SUMIFS(Transacoes!$D$3:$D1000,Transacoes!$C$3:$C1000,$D347,Transacoes!$B$3:$B1000,"V", Transacoes!$A$3:$A1000, "&lt;"&amp;EOMONTH(DATE(H$1,H$2,1),0)))*SUMIFS(Prov_Auto!$E$3:$E1000, Prov_Auto!$A$3:$A1000, $D347, Prov_Auto!$D$3:$D1000,"&gt;="&amp;DATE(H$1,H$2,1),Prov_Auto!$D$3:$D1000, "&lt;="&amp;EOMONTH(DATE(H$1,H$2,1),0)))</f>
        <v/>
      </c>
      <c r="I347" s="48" t="str">
        <f>IF($D347="","", (SUMIFS(Transacoes!$D$3:$D1000,Transacoes!$C$3:$C1000,$D347,Transacoes!$B$3:$B1000,"C", Transacoes!$A$3:$A1000, "&lt;"&amp;EOMONTH(DATE(I$1,I$2,1),0))-SUMIFS(Transacoes!$D$3:$D1000,Transacoes!$C$3:$C1000,$D347,Transacoes!$B$3:$B1000,"V", Transacoes!$A$3:$A1000, "&lt;"&amp;EOMONTH(DATE(I$1,I$2,1),0)))*SUMIFS(Prov_Auto!$E$3:$E1000, Prov_Auto!$A$3:$A1000, $D347, Prov_Auto!$D$3:$D1000,"&gt;="&amp;DATE(I$1,I$2,1),Prov_Auto!$D$3:$D1000, "&lt;="&amp;EOMONTH(DATE(I$1,I$2,1),0)))</f>
        <v/>
      </c>
      <c r="J347" s="48" t="str">
        <f>IF($D347="","", (SUMIFS(Transacoes!$D$3:$D1000,Transacoes!$C$3:$C1000,$D347,Transacoes!$B$3:$B1000,"C", Transacoes!$A$3:$A1000, "&lt;"&amp;EOMONTH(DATE(J$1,J$2,1),0))-SUMIFS(Transacoes!$D$3:$D1000,Transacoes!$C$3:$C1000,$D347,Transacoes!$B$3:$B1000,"V", Transacoes!$A$3:$A1000, "&lt;"&amp;EOMONTH(DATE(J$1,J$2,1),0)))*SUMIFS(Prov_Auto!$E$3:$E1000, Prov_Auto!$A$3:$A1000, $D347, Prov_Auto!$D$3:$D1000,"&gt;="&amp;DATE(J$1,J$2,1),Prov_Auto!$D$3:$D1000, "&lt;="&amp;EOMONTH(DATE(J$1,J$2,1),0)))</f>
        <v/>
      </c>
      <c r="K347" s="48" t="str">
        <f>IF($D347="","", (SUMIFS(Transacoes!$D$3:$D1000,Transacoes!$C$3:$C1000,$D347,Transacoes!$B$3:$B1000,"C", Transacoes!$A$3:$A1000, "&lt;"&amp;EOMONTH(DATE(K$1,K$2,1),0))-SUMIFS(Transacoes!$D$3:$D1000,Transacoes!$C$3:$C1000,$D347,Transacoes!$B$3:$B1000,"V", Transacoes!$A$3:$A1000, "&lt;"&amp;EOMONTH(DATE(K$1,K$2,1),0)))*SUMIFS(Prov_Auto!$E$3:$E1000, Prov_Auto!$A$3:$A1000, $D347, Prov_Auto!$D$3:$D1000,"&gt;="&amp;DATE(K$1,K$2,1),Prov_Auto!$D$3:$D1000, "&lt;="&amp;EOMONTH(DATE(K$1,K$2,1),0)))</f>
        <v/>
      </c>
      <c r="L347" s="48" t="str">
        <f>IF($D347="","", (SUMIFS(Transacoes!$D$3:$D1000,Transacoes!$C$3:$C1000,$D347,Transacoes!$B$3:$B1000,"C", Transacoes!$A$3:$A1000, "&lt;"&amp;EOMONTH(DATE(L$1,L$2,1),0))-SUMIFS(Transacoes!$D$3:$D1000,Transacoes!$C$3:$C1000,$D347,Transacoes!$B$3:$B1000,"V", Transacoes!$A$3:$A1000, "&lt;"&amp;EOMONTH(DATE(L$1,L$2,1),0)))*SUMIFS(Prov_Auto!$E$3:$E1000, Prov_Auto!$A$3:$A1000, $D347, Prov_Auto!$D$3:$D1000,"&gt;="&amp;DATE(L$1,L$2,1),Prov_Auto!$D$3:$D1000, "&lt;="&amp;EOMONTH(DATE(L$1,L$2,1),0)))</f>
        <v/>
      </c>
      <c r="M347" s="48" t="str">
        <f>IF($D347="","", (SUMIFS(Transacoes!$D$3:$D1000,Transacoes!$C$3:$C1000,$D347,Transacoes!$B$3:$B1000,"C", Transacoes!$A$3:$A1000, "&lt;"&amp;EOMONTH(DATE(M$1,M$2,1),0))-SUMIFS(Transacoes!$D$3:$D1000,Transacoes!$C$3:$C1000,$D347,Transacoes!$B$3:$B1000,"V", Transacoes!$A$3:$A1000, "&lt;"&amp;EOMONTH(DATE(M$1,M$2,1),0)))*SUMIFS(Prov_Auto!$E$3:$E1000, Prov_Auto!$A$3:$A1000, $D347, Prov_Auto!$D$3:$D1000,"&gt;="&amp;DATE(M$1,M$2,1),Prov_Auto!$D$3:$D1000, "&lt;="&amp;EOMONTH(DATE(M$1,M$2,1),0)))</f>
        <v/>
      </c>
      <c r="N347" s="48" t="str">
        <f>IF($D347="","", (SUMIFS(Transacoes!$D$3:$D1000,Transacoes!$C$3:$C1000,$D347,Transacoes!$B$3:$B1000,"C", Transacoes!$A$3:$A1000, "&lt;"&amp;EOMONTH(DATE(N$1,N$2,1),0))-SUMIFS(Transacoes!$D$3:$D1000,Transacoes!$C$3:$C1000,$D347,Transacoes!$B$3:$B1000,"V", Transacoes!$A$3:$A1000, "&lt;"&amp;EOMONTH(DATE(N$1,N$2,1),0)))*SUMIFS(Prov_Auto!$E$3:$E1000, Prov_Auto!$A$3:$A1000, $D347, Prov_Auto!$D$3:$D1000,"&gt;="&amp;DATE(N$1,N$2,1),Prov_Auto!$D$3:$D1000, "&lt;="&amp;EOMONTH(DATE(N$1,N$2,1),0)))</f>
        <v/>
      </c>
      <c r="O347" s="48" t="str">
        <f>IF($D347="","", (SUMIFS(Transacoes!$D$3:$D1000,Transacoes!$C$3:$C1000,$D347,Transacoes!$B$3:$B1000,"C", Transacoes!$A$3:$A1000, "&lt;"&amp;EOMONTH(DATE(O$1,O$2,1),0))-SUMIFS(Transacoes!$D$3:$D1000,Transacoes!$C$3:$C1000,$D347,Transacoes!$B$3:$B1000,"V", Transacoes!$A$3:$A1000, "&lt;"&amp;EOMONTH(DATE(O$1,O$2,1),0)))*SUMIFS(Prov_Auto!$E$3:$E1000, Prov_Auto!$A$3:$A1000, $D347, Prov_Auto!$D$3:$D1000,"&gt;="&amp;DATE(O$1,O$2,1),Prov_Auto!$D$3:$D1000, "&lt;="&amp;EOMONTH(DATE(O$1,O$2,1),0)))</f>
        <v/>
      </c>
      <c r="P347" s="48" t="str">
        <f>IF($D347="","", (SUMIFS(Transacoes!$D$3:$D1000,Transacoes!$C$3:$C1000,$D347,Transacoes!$B$3:$B1000,"C", Transacoes!$A$3:$A1000, "&lt;"&amp;EOMONTH(DATE(P$1,P$2,1),0))-SUMIFS(Transacoes!$D$3:$D1000,Transacoes!$C$3:$C1000,$D347,Transacoes!$B$3:$B1000,"V", Transacoes!$A$3:$A1000, "&lt;"&amp;EOMONTH(DATE(P$1,P$2,1),0)))*SUMIFS(Prov_Auto!$E$3:$E1000, Prov_Auto!$A$3:$A1000, $D347, Prov_Auto!$D$3:$D1000,"&gt;="&amp;DATE(P$1,P$2,1),Prov_Auto!$D$3:$D1000, "&lt;="&amp;EOMONTH(DATE(P$1,P$2,1),0)))</f>
        <v/>
      </c>
      <c r="Q347" s="48" t="str">
        <f>IF($D347="","", (SUMIFS(Transacoes!$D$3:$D1000,Transacoes!$C$3:$C1000,$D347,Transacoes!$B$3:$B1000,"C", Transacoes!$A$3:$A1000, "&lt;"&amp;EOMONTH(DATE(Q$1,Q$2,1),0))-SUMIFS(Transacoes!$D$3:$D1000,Transacoes!$C$3:$C1000,$D347,Transacoes!$B$3:$B1000,"V", Transacoes!$A$3:$A1000, "&lt;"&amp;EOMONTH(DATE(Q$1,Q$2,1),0)))*SUMIFS(Prov_Auto!$E$3:$E1000, Prov_Auto!$A$3:$A1000, $D347, Prov_Auto!$D$3:$D1000,"&gt;="&amp;DATE(Q$1,Q$2,1),Prov_Auto!$D$3:$D1000, "&lt;="&amp;EOMONTH(DATE(Q$1,Q$2,1),0)))</f>
        <v/>
      </c>
      <c r="R347" s="47"/>
    </row>
    <row r="348">
      <c r="A348" s="47"/>
      <c r="B348" s="47"/>
      <c r="C348" s="47"/>
      <c r="D348" s="87"/>
      <c r="E348" s="48" t="str">
        <f>IF($D348="","", (SUMIFS(Transacoes!$D$3:$D1000,Transacoes!$C$3:$C1000,$D348,Transacoes!$B$3:$B1000,"C", Transacoes!$A$3:$A1000, "&lt;"&amp;EOMONTH(DATE(E$1,E$2,1),0))-SUMIFS(Transacoes!$D$3:$D1000,Transacoes!$C$3:$C1000,$D348,Transacoes!$B$3:$B1000,"V", Transacoes!$A$3:$A1000, "&lt;"&amp;EOMONTH(DATE(E$1,E$2,1),0)))*SUMIFS(Prov_Auto!$E$3:$E1000, Prov_Auto!$A$3:$A1000, $D348, Prov_Auto!$D$3:$D1000,"&gt;="&amp;DATE(E$1,E$2,1),Prov_Auto!$D$3:$D1000, "&lt;="&amp;EOMONTH(DATE(E$1,E$2,1),0)))</f>
        <v/>
      </c>
      <c r="F348" s="48" t="str">
        <f>IF($D348="","", (SUMIFS(Transacoes!$D$3:$D1000,Transacoes!$C$3:$C1000,$D348,Transacoes!$B$3:$B1000,"C", Transacoes!$A$3:$A1000, "&lt;"&amp;EOMONTH(DATE(F$1,F$2,1),0))-SUMIFS(Transacoes!$D$3:$D1000,Transacoes!$C$3:$C1000,$D348,Transacoes!$B$3:$B1000,"V", Transacoes!$A$3:$A1000, "&lt;"&amp;EOMONTH(DATE(F$1,F$2,1),0)))*SUMIFS(Prov_Auto!$E$3:$E1000, Prov_Auto!$A$3:$A1000, $D348, Prov_Auto!$D$3:$D1000,"&gt;="&amp;DATE(F$1,F$2,1),Prov_Auto!$D$3:$D1000, "&lt;="&amp;EOMONTH(DATE(F$1,F$2,1),0)))</f>
        <v/>
      </c>
      <c r="G348" s="48" t="str">
        <f>IF($D348="","", (SUMIFS(Transacoes!$D$3:$D1000,Transacoes!$C$3:$C1000,$D348,Transacoes!$B$3:$B1000,"C", Transacoes!$A$3:$A1000, "&lt;"&amp;EOMONTH(DATE(G$1,G$2,1),0))-SUMIFS(Transacoes!$D$3:$D1000,Transacoes!$C$3:$C1000,$D348,Transacoes!$B$3:$B1000,"V", Transacoes!$A$3:$A1000, "&lt;"&amp;EOMONTH(DATE(G$1,G$2,1),0)))*SUMIFS(Prov_Auto!$E$3:$E1000, Prov_Auto!$A$3:$A1000, $D348, Prov_Auto!$D$3:$D1000,"&gt;="&amp;DATE(G$1,G$2,1),Prov_Auto!$D$3:$D1000, "&lt;="&amp;EOMONTH(DATE(G$1,G$2,1),0)))</f>
        <v/>
      </c>
      <c r="H348" s="48" t="str">
        <f>IF($D348="","", (SUMIFS(Transacoes!$D$3:$D1000,Transacoes!$C$3:$C1000,$D348,Transacoes!$B$3:$B1000,"C", Transacoes!$A$3:$A1000, "&lt;"&amp;EOMONTH(DATE(H$1,H$2,1),0))-SUMIFS(Transacoes!$D$3:$D1000,Transacoes!$C$3:$C1000,$D348,Transacoes!$B$3:$B1000,"V", Transacoes!$A$3:$A1000, "&lt;"&amp;EOMONTH(DATE(H$1,H$2,1),0)))*SUMIFS(Prov_Auto!$E$3:$E1000, Prov_Auto!$A$3:$A1000, $D348, Prov_Auto!$D$3:$D1000,"&gt;="&amp;DATE(H$1,H$2,1),Prov_Auto!$D$3:$D1000, "&lt;="&amp;EOMONTH(DATE(H$1,H$2,1),0)))</f>
        <v/>
      </c>
      <c r="I348" s="48" t="str">
        <f>IF($D348="","", (SUMIFS(Transacoes!$D$3:$D1000,Transacoes!$C$3:$C1000,$D348,Transacoes!$B$3:$B1000,"C", Transacoes!$A$3:$A1000, "&lt;"&amp;EOMONTH(DATE(I$1,I$2,1),0))-SUMIFS(Transacoes!$D$3:$D1000,Transacoes!$C$3:$C1000,$D348,Transacoes!$B$3:$B1000,"V", Transacoes!$A$3:$A1000, "&lt;"&amp;EOMONTH(DATE(I$1,I$2,1),0)))*SUMIFS(Prov_Auto!$E$3:$E1000, Prov_Auto!$A$3:$A1000, $D348, Prov_Auto!$D$3:$D1000,"&gt;="&amp;DATE(I$1,I$2,1),Prov_Auto!$D$3:$D1000, "&lt;="&amp;EOMONTH(DATE(I$1,I$2,1),0)))</f>
        <v/>
      </c>
      <c r="J348" s="48" t="str">
        <f>IF($D348="","", (SUMIFS(Transacoes!$D$3:$D1000,Transacoes!$C$3:$C1000,$D348,Transacoes!$B$3:$B1000,"C", Transacoes!$A$3:$A1000, "&lt;"&amp;EOMONTH(DATE(J$1,J$2,1),0))-SUMIFS(Transacoes!$D$3:$D1000,Transacoes!$C$3:$C1000,$D348,Transacoes!$B$3:$B1000,"V", Transacoes!$A$3:$A1000, "&lt;"&amp;EOMONTH(DATE(J$1,J$2,1),0)))*SUMIFS(Prov_Auto!$E$3:$E1000, Prov_Auto!$A$3:$A1000, $D348, Prov_Auto!$D$3:$D1000,"&gt;="&amp;DATE(J$1,J$2,1),Prov_Auto!$D$3:$D1000, "&lt;="&amp;EOMONTH(DATE(J$1,J$2,1),0)))</f>
        <v/>
      </c>
      <c r="K348" s="48" t="str">
        <f>IF($D348="","", (SUMIFS(Transacoes!$D$3:$D1000,Transacoes!$C$3:$C1000,$D348,Transacoes!$B$3:$B1000,"C", Transacoes!$A$3:$A1000, "&lt;"&amp;EOMONTH(DATE(K$1,K$2,1),0))-SUMIFS(Transacoes!$D$3:$D1000,Transacoes!$C$3:$C1000,$D348,Transacoes!$B$3:$B1000,"V", Transacoes!$A$3:$A1000, "&lt;"&amp;EOMONTH(DATE(K$1,K$2,1),0)))*SUMIFS(Prov_Auto!$E$3:$E1000, Prov_Auto!$A$3:$A1000, $D348, Prov_Auto!$D$3:$D1000,"&gt;="&amp;DATE(K$1,K$2,1),Prov_Auto!$D$3:$D1000, "&lt;="&amp;EOMONTH(DATE(K$1,K$2,1),0)))</f>
        <v/>
      </c>
      <c r="L348" s="48" t="str">
        <f>IF($D348="","", (SUMIFS(Transacoes!$D$3:$D1000,Transacoes!$C$3:$C1000,$D348,Transacoes!$B$3:$B1000,"C", Transacoes!$A$3:$A1000, "&lt;"&amp;EOMONTH(DATE(L$1,L$2,1),0))-SUMIFS(Transacoes!$D$3:$D1000,Transacoes!$C$3:$C1000,$D348,Transacoes!$B$3:$B1000,"V", Transacoes!$A$3:$A1000, "&lt;"&amp;EOMONTH(DATE(L$1,L$2,1),0)))*SUMIFS(Prov_Auto!$E$3:$E1000, Prov_Auto!$A$3:$A1000, $D348, Prov_Auto!$D$3:$D1000,"&gt;="&amp;DATE(L$1,L$2,1),Prov_Auto!$D$3:$D1000, "&lt;="&amp;EOMONTH(DATE(L$1,L$2,1),0)))</f>
        <v/>
      </c>
      <c r="M348" s="48" t="str">
        <f>IF($D348="","", (SUMIFS(Transacoes!$D$3:$D1000,Transacoes!$C$3:$C1000,$D348,Transacoes!$B$3:$B1000,"C", Transacoes!$A$3:$A1000, "&lt;"&amp;EOMONTH(DATE(M$1,M$2,1),0))-SUMIFS(Transacoes!$D$3:$D1000,Transacoes!$C$3:$C1000,$D348,Transacoes!$B$3:$B1000,"V", Transacoes!$A$3:$A1000, "&lt;"&amp;EOMONTH(DATE(M$1,M$2,1),0)))*SUMIFS(Prov_Auto!$E$3:$E1000, Prov_Auto!$A$3:$A1000, $D348, Prov_Auto!$D$3:$D1000,"&gt;="&amp;DATE(M$1,M$2,1),Prov_Auto!$D$3:$D1000, "&lt;="&amp;EOMONTH(DATE(M$1,M$2,1),0)))</f>
        <v/>
      </c>
      <c r="N348" s="48" t="str">
        <f>IF($D348="","", (SUMIFS(Transacoes!$D$3:$D1000,Transacoes!$C$3:$C1000,$D348,Transacoes!$B$3:$B1000,"C", Transacoes!$A$3:$A1000, "&lt;"&amp;EOMONTH(DATE(N$1,N$2,1),0))-SUMIFS(Transacoes!$D$3:$D1000,Transacoes!$C$3:$C1000,$D348,Transacoes!$B$3:$B1000,"V", Transacoes!$A$3:$A1000, "&lt;"&amp;EOMONTH(DATE(N$1,N$2,1),0)))*SUMIFS(Prov_Auto!$E$3:$E1000, Prov_Auto!$A$3:$A1000, $D348, Prov_Auto!$D$3:$D1000,"&gt;="&amp;DATE(N$1,N$2,1),Prov_Auto!$D$3:$D1000, "&lt;="&amp;EOMONTH(DATE(N$1,N$2,1),0)))</f>
        <v/>
      </c>
      <c r="O348" s="48" t="str">
        <f>IF($D348="","", (SUMIFS(Transacoes!$D$3:$D1000,Transacoes!$C$3:$C1000,$D348,Transacoes!$B$3:$B1000,"C", Transacoes!$A$3:$A1000, "&lt;"&amp;EOMONTH(DATE(O$1,O$2,1),0))-SUMIFS(Transacoes!$D$3:$D1000,Transacoes!$C$3:$C1000,$D348,Transacoes!$B$3:$B1000,"V", Transacoes!$A$3:$A1000, "&lt;"&amp;EOMONTH(DATE(O$1,O$2,1),0)))*SUMIFS(Prov_Auto!$E$3:$E1000, Prov_Auto!$A$3:$A1000, $D348, Prov_Auto!$D$3:$D1000,"&gt;="&amp;DATE(O$1,O$2,1),Prov_Auto!$D$3:$D1000, "&lt;="&amp;EOMONTH(DATE(O$1,O$2,1),0)))</f>
        <v/>
      </c>
      <c r="P348" s="48" t="str">
        <f>IF($D348="","", (SUMIFS(Transacoes!$D$3:$D1000,Transacoes!$C$3:$C1000,$D348,Transacoes!$B$3:$B1000,"C", Transacoes!$A$3:$A1000, "&lt;"&amp;EOMONTH(DATE(P$1,P$2,1),0))-SUMIFS(Transacoes!$D$3:$D1000,Transacoes!$C$3:$C1000,$D348,Transacoes!$B$3:$B1000,"V", Transacoes!$A$3:$A1000, "&lt;"&amp;EOMONTH(DATE(P$1,P$2,1),0)))*SUMIFS(Prov_Auto!$E$3:$E1000, Prov_Auto!$A$3:$A1000, $D348, Prov_Auto!$D$3:$D1000,"&gt;="&amp;DATE(P$1,P$2,1),Prov_Auto!$D$3:$D1000, "&lt;="&amp;EOMONTH(DATE(P$1,P$2,1),0)))</f>
        <v/>
      </c>
      <c r="Q348" s="48" t="str">
        <f>IF($D348="","", (SUMIFS(Transacoes!$D$3:$D1000,Transacoes!$C$3:$C1000,$D348,Transacoes!$B$3:$B1000,"C", Transacoes!$A$3:$A1000, "&lt;"&amp;EOMONTH(DATE(Q$1,Q$2,1),0))-SUMIFS(Transacoes!$D$3:$D1000,Transacoes!$C$3:$C1000,$D348,Transacoes!$B$3:$B1000,"V", Transacoes!$A$3:$A1000, "&lt;"&amp;EOMONTH(DATE(Q$1,Q$2,1),0)))*SUMIFS(Prov_Auto!$E$3:$E1000, Prov_Auto!$A$3:$A1000, $D348, Prov_Auto!$D$3:$D1000,"&gt;="&amp;DATE(Q$1,Q$2,1),Prov_Auto!$D$3:$D1000, "&lt;="&amp;EOMONTH(DATE(Q$1,Q$2,1),0)))</f>
        <v/>
      </c>
      <c r="R348" s="47"/>
    </row>
    <row r="349">
      <c r="A349" s="47"/>
      <c r="B349" s="47"/>
      <c r="C349" s="47"/>
      <c r="D349" s="87"/>
      <c r="E349" s="48" t="str">
        <f>IF($D349="","", (SUMIFS(Transacoes!$D$3:$D1000,Transacoes!$C$3:$C1000,$D349,Transacoes!$B$3:$B1000,"C", Transacoes!$A$3:$A1000, "&lt;"&amp;EOMONTH(DATE(E$1,E$2,1),0))-SUMIFS(Transacoes!$D$3:$D1000,Transacoes!$C$3:$C1000,$D349,Transacoes!$B$3:$B1000,"V", Transacoes!$A$3:$A1000, "&lt;"&amp;EOMONTH(DATE(E$1,E$2,1),0)))*SUMIFS(Prov_Auto!$E$3:$E1000, Prov_Auto!$A$3:$A1000, $D349, Prov_Auto!$D$3:$D1000,"&gt;="&amp;DATE(E$1,E$2,1),Prov_Auto!$D$3:$D1000, "&lt;="&amp;EOMONTH(DATE(E$1,E$2,1),0)))</f>
        <v/>
      </c>
      <c r="F349" s="48" t="str">
        <f>IF($D349="","", (SUMIFS(Transacoes!$D$3:$D1000,Transacoes!$C$3:$C1000,$D349,Transacoes!$B$3:$B1000,"C", Transacoes!$A$3:$A1000, "&lt;"&amp;EOMONTH(DATE(F$1,F$2,1),0))-SUMIFS(Transacoes!$D$3:$D1000,Transacoes!$C$3:$C1000,$D349,Transacoes!$B$3:$B1000,"V", Transacoes!$A$3:$A1000, "&lt;"&amp;EOMONTH(DATE(F$1,F$2,1),0)))*SUMIFS(Prov_Auto!$E$3:$E1000, Prov_Auto!$A$3:$A1000, $D349, Prov_Auto!$D$3:$D1000,"&gt;="&amp;DATE(F$1,F$2,1),Prov_Auto!$D$3:$D1000, "&lt;="&amp;EOMONTH(DATE(F$1,F$2,1),0)))</f>
        <v/>
      </c>
      <c r="G349" s="48" t="str">
        <f>IF($D349="","", (SUMIFS(Transacoes!$D$3:$D1000,Transacoes!$C$3:$C1000,$D349,Transacoes!$B$3:$B1000,"C", Transacoes!$A$3:$A1000, "&lt;"&amp;EOMONTH(DATE(G$1,G$2,1),0))-SUMIFS(Transacoes!$D$3:$D1000,Transacoes!$C$3:$C1000,$D349,Transacoes!$B$3:$B1000,"V", Transacoes!$A$3:$A1000, "&lt;"&amp;EOMONTH(DATE(G$1,G$2,1),0)))*SUMIFS(Prov_Auto!$E$3:$E1000, Prov_Auto!$A$3:$A1000, $D349, Prov_Auto!$D$3:$D1000,"&gt;="&amp;DATE(G$1,G$2,1),Prov_Auto!$D$3:$D1000, "&lt;="&amp;EOMONTH(DATE(G$1,G$2,1),0)))</f>
        <v/>
      </c>
      <c r="H349" s="48" t="str">
        <f>IF($D349="","", (SUMIFS(Transacoes!$D$3:$D1000,Transacoes!$C$3:$C1000,$D349,Transacoes!$B$3:$B1000,"C", Transacoes!$A$3:$A1000, "&lt;"&amp;EOMONTH(DATE(H$1,H$2,1),0))-SUMIFS(Transacoes!$D$3:$D1000,Transacoes!$C$3:$C1000,$D349,Transacoes!$B$3:$B1000,"V", Transacoes!$A$3:$A1000, "&lt;"&amp;EOMONTH(DATE(H$1,H$2,1),0)))*SUMIFS(Prov_Auto!$E$3:$E1000, Prov_Auto!$A$3:$A1000, $D349, Prov_Auto!$D$3:$D1000,"&gt;="&amp;DATE(H$1,H$2,1),Prov_Auto!$D$3:$D1000, "&lt;="&amp;EOMONTH(DATE(H$1,H$2,1),0)))</f>
        <v/>
      </c>
      <c r="I349" s="48" t="str">
        <f>IF($D349="","", (SUMIFS(Transacoes!$D$3:$D1000,Transacoes!$C$3:$C1000,$D349,Transacoes!$B$3:$B1000,"C", Transacoes!$A$3:$A1000, "&lt;"&amp;EOMONTH(DATE(I$1,I$2,1),0))-SUMIFS(Transacoes!$D$3:$D1000,Transacoes!$C$3:$C1000,$D349,Transacoes!$B$3:$B1000,"V", Transacoes!$A$3:$A1000, "&lt;"&amp;EOMONTH(DATE(I$1,I$2,1),0)))*SUMIFS(Prov_Auto!$E$3:$E1000, Prov_Auto!$A$3:$A1000, $D349, Prov_Auto!$D$3:$D1000,"&gt;="&amp;DATE(I$1,I$2,1),Prov_Auto!$D$3:$D1000, "&lt;="&amp;EOMONTH(DATE(I$1,I$2,1),0)))</f>
        <v/>
      </c>
      <c r="J349" s="48" t="str">
        <f>IF($D349="","", (SUMIFS(Transacoes!$D$3:$D1000,Transacoes!$C$3:$C1000,$D349,Transacoes!$B$3:$B1000,"C", Transacoes!$A$3:$A1000, "&lt;"&amp;EOMONTH(DATE(J$1,J$2,1),0))-SUMIFS(Transacoes!$D$3:$D1000,Transacoes!$C$3:$C1000,$D349,Transacoes!$B$3:$B1000,"V", Transacoes!$A$3:$A1000, "&lt;"&amp;EOMONTH(DATE(J$1,J$2,1),0)))*SUMIFS(Prov_Auto!$E$3:$E1000, Prov_Auto!$A$3:$A1000, $D349, Prov_Auto!$D$3:$D1000,"&gt;="&amp;DATE(J$1,J$2,1),Prov_Auto!$D$3:$D1000, "&lt;="&amp;EOMONTH(DATE(J$1,J$2,1),0)))</f>
        <v/>
      </c>
      <c r="K349" s="48" t="str">
        <f>IF($D349="","", (SUMIFS(Transacoes!$D$3:$D1000,Transacoes!$C$3:$C1000,$D349,Transacoes!$B$3:$B1000,"C", Transacoes!$A$3:$A1000, "&lt;"&amp;EOMONTH(DATE(K$1,K$2,1),0))-SUMIFS(Transacoes!$D$3:$D1000,Transacoes!$C$3:$C1000,$D349,Transacoes!$B$3:$B1000,"V", Transacoes!$A$3:$A1000, "&lt;"&amp;EOMONTH(DATE(K$1,K$2,1),0)))*SUMIFS(Prov_Auto!$E$3:$E1000, Prov_Auto!$A$3:$A1000, $D349, Prov_Auto!$D$3:$D1000,"&gt;="&amp;DATE(K$1,K$2,1),Prov_Auto!$D$3:$D1000, "&lt;="&amp;EOMONTH(DATE(K$1,K$2,1),0)))</f>
        <v/>
      </c>
      <c r="L349" s="48" t="str">
        <f>IF($D349="","", (SUMIFS(Transacoes!$D$3:$D1000,Transacoes!$C$3:$C1000,$D349,Transacoes!$B$3:$B1000,"C", Transacoes!$A$3:$A1000, "&lt;"&amp;EOMONTH(DATE(L$1,L$2,1),0))-SUMIFS(Transacoes!$D$3:$D1000,Transacoes!$C$3:$C1000,$D349,Transacoes!$B$3:$B1000,"V", Transacoes!$A$3:$A1000, "&lt;"&amp;EOMONTH(DATE(L$1,L$2,1),0)))*SUMIFS(Prov_Auto!$E$3:$E1000, Prov_Auto!$A$3:$A1000, $D349, Prov_Auto!$D$3:$D1000,"&gt;="&amp;DATE(L$1,L$2,1),Prov_Auto!$D$3:$D1000, "&lt;="&amp;EOMONTH(DATE(L$1,L$2,1),0)))</f>
        <v/>
      </c>
      <c r="M349" s="48" t="str">
        <f>IF($D349="","", (SUMIFS(Transacoes!$D$3:$D1000,Transacoes!$C$3:$C1000,$D349,Transacoes!$B$3:$B1000,"C", Transacoes!$A$3:$A1000, "&lt;"&amp;EOMONTH(DATE(M$1,M$2,1),0))-SUMIFS(Transacoes!$D$3:$D1000,Transacoes!$C$3:$C1000,$D349,Transacoes!$B$3:$B1000,"V", Transacoes!$A$3:$A1000, "&lt;"&amp;EOMONTH(DATE(M$1,M$2,1),0)))*SUMIFS(Prov_Auto!$E$3:$E1000, Prov_Auto!$A$3:$A1000, $D349, Prov_Auto!$D$3:$D1000,"&gt;="&amp;DATE(M$1,M$2,1),Prov_Auto!$D$3:$D1000, "&lt;="&amp;EOMONTH(DATE(M$1,M$2,1),0)))</f>
        <v/>
      </c>
      <c r="N349" s="48" t="str">
        <f>IF($D349="","", (SUMIFS(Transacoes!$D$3:$D1000,Transacoes!$C$3:$C1000,$D349,Transacoes!$B$3:$B1000,"C", Transacoes!$A$3:$A1000, "&lt;"&amp;EOMONTH(DATE(N$1,N$2,1),0))-SUMIFS(Transacoes!$D$3:$D1000,Transacoes!$C$3:$C1000,$D349,Transacoes!$B$3:$B1000,"V", Transacoes!$A$3:$A1000, "&lt;"&amp;EOMONTH(DATE(N$1,N$2,1),0)))*SUMIFS(Prov_Auto!$E$3:$E1000, Prov_Auto!$A$3:$A1000, $D349, Prov_Auto!$D$3:$D1000,"&gt;="&amp;DATE(N$1,N$2,1),Prov_Auto!$D$3:$D1000, "&lt;="&amp;EOMONTH(DATE(N$1,N$2,1),0)))</f>
        <v/>
      </c>
      <c r="O349" s="48" t="str">
        <f>IF($D349="","", (SUMIFS(Transacoes!$D$3:$D1000,Transacoes!$C$3:$C1000,$D349,Transacoes!$B$3:$B1000,"C", Transacoes!$A$3:$A1000, "&lt;"&amp;EOMONTH(DATE(O$1,O$2,1),0))-SUMIFS(Transacoes!$D$3:$D1000,Transacoes!$C$3:$C1000,$D349,Transacoes!$B$3:$B1000,"V", Transacoes!$A$3:$A1000, "&lt;"&amp;EOMONTH(DATE(O$1,O$2,1),0)))*SUMIFS(Prov_Auto!$E$3:$E1000, Prov_Auto!$A$3:$A1000, $D349, Prov_Auto!$D$3:$D1000,"&gt;="&amp;DATE(O$1,O$2,1),Prov_Auto!$D$3:$D1000, "&lt;="&amp;EOMONTH(DATE(O$1,O$2,1),0)))</f>
        <v/>
      </c>
      <c r="P349" s="48" t="str">
        <f>IF($D349="","", (SUMIFS(Transacoes!$D$3:$D1000,Transacoes!$C$3:$C1000,$D349,Transacoes!$B$3:$B1000,"C", Transacoes!$A$3:$A1000, "&lt;"&amp;EOMONTH(DATE(P$1,P$2,1),0))-SUMIFS(Transacoes!$D$3:$D1000,Transacoes!$C$3:$C1000,$D349,Transacoes!$B$3:$B1000,"V", Transacoes!$A$3:$A1000, "&lt;"&amp;EOMONTH(DATE(P$1,P$2,1),0)))*SUMIFS(Prov_Auto!$E$3:$E1000, Prov_Auto!$A$3:$A1000, $D349, Prov_Auto!$D$3:$D1000,"&gt;="&amp;DATE(P$1,P$2,1),Prov_Auto!$D$3:$D1000, "&lt;="&amp;EOMONTH(DATE(P$1,P$2,1),0)))</f>
        <v/>
      </c>
      <c r="Q349" s="48" t="str">
        <f>IF($D349="","", (SUMIFS(Transacoes!$D$3:$D1000,Transacoes!$C$3:$C1000,$D349,Transacoes!$B$3:$B1000,"C", Transacoes!$A$3:$A1000, "&lt;"&amp;EOMONTH(DATE(Q$1,Q$2,1),0))-SUMIFS(Transacoes!$D$3:$D1000,Transacoes!$C$3:$C1000,$D349,Transacoes!$B$3:$B1000,"V", Transacoes!$A$3:$A1000, "&lt;"&amp;EOMONTH(DATE(Q$1,Q$2,1),0)))*SUMIFS(Prov_Auto!$E$3:$E1000, Prov_Auto!$A$3:$A1000, $D349, Prov_Auto!$D$3:$D1000,"&gt;="&amp;DATE(Q$1,Q$2,1),Prov_Auto!$D$3:$D1000, "&lt;="&amp;EOMONTH(DATE(Q$1,Q$2,1),0)))</f>
        <v/>
      </c>
      <c r="R349" s="47"/>
    </row>
    <row r="350">
      <c r="A350" s="47"/>
      <c r="B350" s="47"/>
      <c r="C350" s="47"/>
      <c r="D350" s="87"/>
      <c r="E350" s="48" t="str">
        <f>IF($D350="","", (SUMIFS(Transacoes!$D$3:$D1000,Transacoes!$C$3:$C1000,$D350,Transacoes!$B$3:$B1000,"C", Transacoes!$A$3:$A1000, "&lt;"&amp;EOMONTH(DATE(E$1,E$2,1),0))-SUMIFS(Transacoes!$D$3:$D1000,Transacoes!$C$3:$C1000,$D350,Transacoes!$B$3:$B1000,"V", Transacoes!$A$3:$A1000, "&lt;"&amp;EOMONTH(DATE(E$1,E$2,1),0)))*SUMIFS(Prov_Auto!$E$3:$E1000, Prov_Auto!$A$3:$A1000, $D350, Prov_Auto!$D$3:$D1000,"&gt;="&amp;DATE(E$1,E$2,1),Prov_Auto!$D$3:$D1000, "&lt;="&amp;EOMONTH(DATE(E$1,E$2,1),0)))</f>
        <v/>
      </c>
      <c r="F350" s="48" t="str">
        <f>IF($D350="","", (SUMIFS(Transacoes!$D$3:$D1000,Transacoes!$C$3:$C1000,$D350,Transacoes!$B$3:$B1000,"C", Transacoes!$A$3:$A1000, "&lt;"&amp;EOMONTH(DATE(F$1,F$2,1),0))-SUMIFS(Transacoes!$D$3:$D1000,Transacoes!$C$3:$C1000,$D350,Transacoes!$B$3:$B1000,"V", Transacoes!$A$3:$A1000, "&lt;"&amp;EOMONTH(DATE(F$1,F$2,1),0)))*SUMIFS(Prov_Auto!$E$3:$E1000, Prov_Auto!$A$3:$A1000, $D350, Prov_Auto!$D$3:$D1000,"&gt;="&amp;DATE(F$1,F$2,1),Prov_Auto!$D$3:$D1000, "&lt;="&amp;EOMONTH(DATE(F$1,F$2,1),0)))</f>
        <v/>
      </c>
      <c r="G350" s="48" t="str">
        <f>IF($D350="","", (SUMIFS(Transacoes!$D$3:$D1000,Transacoes!$C$3:$C1000,$D350,Transacoes!$B$3:$B1000,"C", Transacoes!$A$3:$A1000, "&lt;"&amp;EOMONTH(DATE(G$1,G$2,1),0))-SUMIFS(Transacoes!$D$3:$D1000,Transacoes!$C$3:$C1000,$D350,Transacoes!$B$3:$B1000,"V", Transacoes!$A$3:$A1000, "&lt;"&amp;EOMONTH(DATE(G$1,G$2,1),0)))*SUMIFS(Prov_Auto!$E$3:$E1000, Prov_Auto!$A$3:$A1000, $D350, Prov_Auto!$D$3:$D1000,"&gt;="&amp;DATE(G$1,G$2,1),Prov_Auto!$D$3:$D1000, "&lt;="&amp;EOMONTH(DATE(G$1,G$2,1),0)))</f>
        <v/>
      </c>
      <c r="H350" s="48" t="str">
        <f>IF($D350="","", (SUMIFS(Transacoes!$D$3:$D1000,Transacoes!$C$3:$C1000,$D350,Transacoes!$B$3:$B1000,"C", Transacoes!$A$3:$A1000, "&lt;"&amp;EOMONTH(DATE(H$1,H$2,1),0))-SUMIFS(Transacoes!$D$3:$D1000,Transacoes!$C$3:$C1000,$D350,Transacoes!$B$3:$B1000,"V", Transacoes!$A$3:$A1000, "&lt;"&amp;EOMONTH(DATE(H$1,H$2,1),0)))*SUMIFS(Prov_Auto!$E$3:$E1000, Prov_Auto!$A$3:$A1000, $D350, Prov_Auto!$D$3:$D1000,"&gt;="&amp;DATE(H$1,H$2,1),Prov_Auto!$D$3:$D1000, "&lt;="&amp;EOMONTH(DATE(H$1,H$2,1),0)))</f>
        <v/>
      </c>
      <c r="I350" s="48" t="str">
        <f>IF($D350="","", (SUMIFS(Transacoes!$D$3:$D1000,Transacoes!$C$3:$C1000,$D350,Transacoes!$B$3:$B1000,"C", Transacoes!$A$3:$A1000, "&lt;"&amp;EOMONTH(DATE(I$1,I$2,1),0))-SUMIFS(Transacoes!$D$3:$D1000,Transacoes!$C$3:$C1000,$D350,Transacoes!$B$3:$B1000,"V", Transacoes!$A$3:$A1000, "&lt;"&amp;EOMONTH(DATE(I$1,I$2,1),0)))*SUMIFS(Prov_Auto!$E$3:$E1000, Prov_Auto!$A$3:$A1000, $D350, Prov_Auto!$D$3:$D1000,"&gt;="&amp;DATE(I$1,I$2,1),Prov_Auto!$D$3:$D1000, "&lt;="&amp;EOMONTH(DATE(I$1,I$2,1),0)))</f>
        <v/>
      </c>
      <c r="J350" s="48" t="str">
        <f>IF($D350="","", (SUMIFS(Transacoes!$D$3:$D1000,Transacoes!$C$3:$C1000,$D350,Transacoes!$B$3:$B1000,"C", Transacoes!$A$3:$A1000, "&lt;"&amp;EOMONTH(DATE(J$1,J$2,1),0))-SUMIFS(Transacoes!$D$3:$D1000,Transacoes!$C$3:$C1000,$D350,Transacoes!$B$3:$B1000,"V", Transacoes!$A$3:$A1000, "&lt;"&amp;EOMONTH(DATE(J$1,J$2,1),0)))*SUMIFS(Prov_Auto!$E$3:$E1000, Prov_Auto!$A$3:$A1000, $D350, Prov_Auto!$D$3:$D1000,"&gt;="&amp;DATE(J$1,J$2,1),Prov_Auto!$D$3:$D1000, "&lt;="&amp;EOMONTH(DATE(J$1,J$2,1),0)))</f>
        <v/>
      </c>
      <c r="K350" s="48" t="str">
        <f>IF($D350="","", (SUMIFS(Transacoes!$D$3:$D1000,Transacoes!$C$3:$C1000,$D350,Transacoes!$B$3:$B1000,"C", Transacoes!$A$3:$A1000, "&lt;"&amp;EOMONTH(DATE(K$1,K$2,1),0))-SUMIFS(Transacoes!$D$3:$D1000,Transacoes!$C$3:$C1000,$D350,Transacoes!$B$3:$B1000,"V", Transacoes!$A$3:$A1000, "&lt;"&amp;EOMONTH(DATE(K$1,K$2,1),0)))*SUMIFS(Prov_Auto!$E$3:$E1000, Prov_Auto!$A$3:$A1000, $D350, Prov_Auto!$D$3:$D1000,"&gt;="&amp;DATE(K$1,K$2,1),Prov_Auto!$D$3:$D1000, "&lt;="&amp;EOMONTH(DATE(K$1,K$2,1),0)))</f>
        <v/>
      </c>
      <c r="L350" s="48" t="str">
        <f>IF($D350="","", (SUMIFS(Transacoes!$D$3:$D1000,Transacoes!$C$3:$C1000,$D350,Transacoes!$B$3:$B1000,"C", Transacoes!$A$3:$A1000, "&lt;"&amp;EOMONTH(DATE(L$1,L$2,1),0))-SUMIFS(Transacoes!$D$3:$D1000,Transacoes!$C$3:$C1000,$D350,Transacoes!$B$3:$B1000,"V", Transacoes!$A$3:$A1000, "&lt;"&amp;EOMONTH(DATE(L$1,L$2,1),0)))*SUMIFS(Prov_Auto!$E$3:$E1000, Prov_Auto!$A$3:$A1000, $D350, Prov_Auto!$D$3:$D1000,"&gt;="&amp;DATE(L$1,L$2,1),Prov_Auto!$D$3:$D1000, "&lt;="&amp;EOMONTH(DATE(L$1,L$2,1),0)))</f>
        <v/>
      </c>
      <c r="M350" s="48" t="str">
        <f>IF($D350="","", (SUMIFS(Transacoes!$D$3:$D1000,Transacoes!$C$3:$C1000,$D350,Transacoes!$B$3:$B1000,"C", Transacoes!$A$3:$A1000, "&lt;"&amp;EOMONTH(DATE(M$1,M$2,1),0))-SUMIFS(Transacoes!$D$3:$D1000,Transacoes!$C$3:$C1000,$D350,Transacoes!$B$3:$B1000,"V", Transacoes!$A$3:$A1000, "&lt;"&amp;EOMONTH(DATE(M$1,M$2,1),0)))*SUMIFS(Prov_Auto!$E$3:$E1000, Prov_Auto!$A$3:$A1000, $D350, Prov_Auto!$D$3:$D1000,"&gt;="&amp;DATE(M$1,M$2,1),Prov_Auto!$D$3:$D1000, "&lt;="&amp;EOMONTH(DATE(M$1,M$2,1),0)))</f>
        <v/>
      </c>
      <c r="N350" s="48" t="str">
        <f>IF($D350="","", (SUMIFS(Transacoes!$D$3:$D1000,Transacoes!$C$3:$C1000,$D350,Transacoes!$B$3:$B1000,"C", Transacoes!$A$3:$A1000, "&lt;"&amp;EOMONTH(DATE(N$1,N$2,1),0))-SUMIFS(Transacoes!$D$3:$D1000,Transacoes!$C$3:$C1000,$D350,Transacoes!$B$3:$B1000,"V", Transacoes!$A$3:$A1000, "&lt;"&amp;EOMONTH(DATE(N$1,N$2,1),0)))*SUMIFS(Prov_Auto!$E$3:$E1000, Prov_Auto!$A$3:$A1000, $D350, Prov_Auto!$D$3:$D1000,"&gt;="&amp;DATE(N$1,N$2,1),Prov_Auto!$D$3:$D1000, "&lt;="&amp;EOMONTH(DATE(N$1,N$2,1),0)))</f>
        <v/>
      </c>
      <c r="O350" s="48" t="str">
        <f>IF($D350="","", (SUMIFS(Transacoes!$D$3:$D1000,Transacoes!$C$3:$C1000,$D350,Transacoes!$B$3:$B1000,"C", Transacoes!$A$3:$A1000, "&lt;"&amp;EOMONTH(DATE(O$1,O$2,1),0))-SUMIFS(Transacoes!$D$3:$D1000,Transacoes!$C$3:$C1000,$D350,Transacoes!$B$3:$B1000,"V", Transacoes!$A$3:$A1000, "&lt;"&amp;EOMONTH(DATE(O$1,O$2,1),0)))*SUMIFS(Prov_Auto!$E$3:$E1000, Prov_Auto!$A$3:$A1000, $D350, Prov_Auto!$D$3:$D1000,"&gt;="&amp;DATE(O$1,O$2,1),Prov_Auto!$D$3:$D1000, "&lt;="&amp;EOMONTH(DATE(O$1,O$2,1),0)))</f>
        <v/>
      </c>
      <c r="P350" s="48" t="str">
        <f>IF($D350="","", (SUMIFS(Transacoes!$D$3:$D1000,Transacoes!$C$3:$C1000,$D350,Transacoes!$B$3:$B1000,"C", Transacoes!$A$3:$A1000, "&lt;"&amp;EOMONTH(DATE(P$1,P$2,1),0))-SUMIFS(Transacoes!$D$3:$D1000,Transacoes!$C$3:$C1000,$D350,Transacoes!$B$3:$B1000,"V", Transacoes!$A$3:$A1000, "&lt;"&amp;EOMONTH(DATE(P$1,P$2,1),0)))*SUMIFS(Prov_Auto!$E$3:$E1000, Prov_Auto!$A$3:$A1000, $D350, Prov_Auto!$D$3:$D1000,"&gt;="&amp;DATE(P$1,P$2,1),Prov_Auto!$D$3:$D1000, "&lt;="&amp;EOMONTH(DATE(P$1,P$2,1),0)))</f>
        <v/>
      </c>
      <c r="Q350" s="48" t="str">
        <f>IF($D350="","", (SUMIFS(Transacoes!$D$3:$D1000,Transacoes!$C$3:$C1000,$D350,Transacoes!$B$3:$B1000,"C", Transacoes!$A$3:$A1000, "&lt;"&amp;EOMONTH(DATE(Q$1,Q$2,1),0))-SUMIFS(Transacoes!$D$3:$D1000,Transacoes!$C$3:$C1000,$D350,Transacoes!$B$3:$B1000,"V", Transacoes!$A$3:$A1000, "&lt;"&amp;EOMONTH(DATE(Q$1,Q$2,1),0)))*SUMIFS(Prov_Auto!$E$3:$E1000, Prov_Auto!$A$3:$A1000, $D350, Prov_Auto!$D$3:$D1000,"&gt;="&amp;DATE(Q$1,Q$2,1),Prov_Auto!$D$3:$D1000, "&lt;="&amp;EOMONTH(DATE(Q$1,Q$2,1),0)))</f>
        <v/>
      </c>
      <c r="R350" s="47"/>
    </row>
    <row r="351">
      <c r="A351" s="47"/>
      <c r="B351" s="47"/>
      <c r="C351" s="47"/>
      <c r="D351" s="87"/>
      <c r="E351" s="48" t="str">
        <f>IF($D351="","", (SUMIFS(Transacoes!$D$3:$D1000,Transacoes!$C$3:$C1000,$D351,Transacoes!$B$3:$B1000,"C", Transacoes!$A$3:$A1000, "&lt;"&amp;EOMONTH(DATE(E$1,E$2,1),0))-SUMIFS(Transacoes!$D$3:$D1000,Transacoes!$C$3:$C1000,$D351,Transacoes!$B$3:$B1000,"V", Transacoes!$A$3:$A1000, "&lt;"&amp;EOMONTH(DATE(E$1,E$2,1),0)))*SUMIFS(Prov_Auto!$E$3:$E1000, Prov_Auto!$A$3:$A1000, $D351, Prov_Auto!$D$3:$D1000,"&gt;="&amp;DATE(E$1,E$2,1),Prov_Auto!$D$3:$D1000, "&lt;="&amp;EOMONTH(DATE(E$1,E$2,1),0)))</f>
        <v/>
      </c>
      <c r="F351" s="48" t="str">
        <f>IF($D351="","", (SUMIFS(Transacoes!$D$3:$D1000,Transacoes!$C$3:$C1000,$D351,Transacoes!$B$3:$B1000,"C", Transacoes!$A$3:$A1000, "&lt;"&amp;EOMONTH(DATE(F$1,F$2,1),0))-SUMIFS(Transacoes!$D$3:$D1000,Transacoes!$C$3:$C1000,$D351,Transacoes!$B$3:$B1000,"V", Transacoes!$A$3:$A1000, "&lt;"&amp;EOMONTH(DATE(F$1,F$2,1),0)))*SUMIFS(Prov_Auto!$E$3:$E1000, Prov_Auto!$A$3:$A1000, $D351, Prov_Auto!$D$3:$D1000,"&gt;="&amp;DATE(F$1,F$2,1),Prov_Auto!$D$3:$D1000, "&lt;="&amp;EOMONTH(DATE(F$1,F$2,1),0)))</f>
        <v/>
      </c>
      <c r="G351" s="48" t="str">
        <f>IF($D351="","", (SUMIFS(Transacoes!$D$3:$D1000,Transacoes!$C$3:$C1000,$D351,Transacoes!$B$3:$B1000,"C", Transacoes!$A$3:$A1000, "&lt;"&amp;EOMONTH(DATE(G$1,G$2,1),0))-SUMIFS(Transacoes!$D$3:$D1000,Transacoes!$C$3:$C1000,$D351,Transacoes!$B$3:$B1000,"V", Transacoes!$A$3:$A1000, "&lt;"&amp;EOMONTH(DATE(G$1,G$2,1),0)))*SUMIFS(Prov_Auto!$E$3:$E1000, Prov_Auto!$A$3:$A1000, $D351, Prov_Auto!$D$3:$D1000,"&gt;="&amp;DATE(G$1,G$2,1),Prov_Auto!$D$3:$D1000, "&lt;="&amp;EOMONTH(DATE(G$1,G$2,1),0)))</f>
        <v/>
      </c>
      <c r="H351" s="48" t="str">
        <f>IF($D351="","", (SUMIFS(Transacoes!$D$3:$D1000,Transacoes!$C$3:$C1000,$D351,Transacoes!$B$3:$B1000,"C", Transacoes!$A$3:$A1000, "&lt;"&amp;EOMONTH(DATE(H$1,H$2,1),0))-SUMIFS(Transacoes!$D$3:$D1000,Transacoes!$C$3:$C1000,$D351,Transacoes!$B$3:$B1000,"V", Transacoes!$A$3:$A1000, "&lt;"&amp;EOMONTH(DATE(H$1,H$2,1),0)))*SUMIFS(Prov_Auto!$E$3:$E1000, Prov_Auto!$A$3:$A1000, $D351, Prov_Auto!$D$3:$D1000,"&gt;="&amp;DATE(H$1,H$2,1),Prov_Auto!$D$3:$D1000, "&lt;="&amp;EOMONTH(DATE(H$1,H$2,1),0)))</f>
        <v/>
      </c>
      <c r="I351" s="48" t="str">
        <f>IF($D351="","", (SUMIFS(Transacoes!$D$3:$D1000,Transacoes!$C$3:$C1000,$D351,Transacoes!$B$3:$B1000,"C", Transacoes!$A$3:$A1000, "&lt;"&amp;EOMONTH(DATE(I$1,I$2,1),0))-SUMIFS(Transacoes!$D$3:$D1000,Transacoes!$C$3:$C1000,$D351,Transacoes!$B$3:$B1000,"V", Transacoes!$A$3:$A1000, "&lt;"&amp;EOMONTH(DATE(I$1,I$2,1),0)))*SUMIFS(Prov_Auto!$E$3:$E1000, Prov_Auto!$A$3:$A1000, $D351, Prov_Auto!$D$3:$D1000,"&gt;="&amp;DATE(I$1,I$2,1),Prov_Auto!$D$3:$D1000, "&lt;="&amp;EOMONTH(DATE(I$1,I$2,1),0)))</f>
        <v/>
      </c>
      <c r="J351" s="48" t="str">
        <f>IF($D351="","", (SUMIFS(Transacoes!$D$3:$D1000,Transacoes!$C$3:$C1000,$D351,Transacoes!$B$3:$B1000,"C", Transacoes!$A$3:$A1000, "&lt;"&amp;EOMONTH(DATE(J$1,J$2,1),0))-SUMIFS(Transacoes!$D$3:$D1000,Transacoes!$C$3:$C1000,$D351,Transacoes!$B$3:$B1000,"V", Transacoes!$A$3:$A1000, "&lt;"&amp;EOMONTH(DATE(J$1,J$2,1),0)))*SUMIFS(Prov_Auto!$E$3:$E1000, Prov_Auto!$A$3:$A1000, $D351, Prov_Auto!$D$3:$D1000,"&gt;="&amp;DATE(J$1,J$2,1),Prov_Auto!$D$3:$D1000, "&lt;="&amp;EOMONTH(DATE(J$1,J$2,1),0)))</f>
        <v/>
      </c>
      <c r="K351" s="48" t="str">
        <f>IF($D351="","", (SUMIFS(Transacoes!$D$3:$D1000,Transacoes!$C$3:$C1000,$D351,Transacoes!$B$3:$B1000,"C", Transacoes!$A$3:$A1000, "&lt;"&amp;EOMONTH(DATE(K$1,K$2,1),0))-SUMIFS(Transacoes!$D$3:$D1000,Transacoes!$C$3:$C1000,$D351,Transacoes!$B$3:$B1000,"V", Transacoes!$A$3:$A1000, "&lt;"&amp;EOMONTH(DATE(K$1,K$2,1),0)))*SUMIFS(Prov_Auto!$E$3:$E1000, Prov_Auto!$A$3:$A1000, $D351, Prov_Auto!$D$3:$D1000,"&gt;="&amp;DATE(K$1,K$2,1),Prov_Auto!$D$3:$D1000, "&lt;="&amp;EOMONTH(DATE(K$1,K$2,1),0)))</f>
        <v/>
      </c>
      <c r="L351" s="48" t="str">
        <f>IF($D351="","", (SUMIFS(Transacoes!$D$3:$D1000,Transacoes!$C$3:$C1000,$D351,Transacoes!$B$3:$B1000,"C", Transacoes!$A$3:$A1000, "&lt;"&amp;EOMONTH(DATE(L$1,L$2,1),0))-SUMIFS(Transacoes!$D$3:$D1000,Transacoes!$C$3:$C1000,$D351,Transacoes!$B$3:$B1000,"V", Transacoes!$A$3:$A1000, "&lt;"&amp;EOMONTH(DATE(L$1,L$2,1),0)))*SUMIFS(Prov_Auto!$E$3:$E1000, Prov_Auto!$A$3:$A1000, $D351, Prov_Auto!$D$3:$D1000,"&gt;="&amp;DATE(L$1,L$2,1),Prov_Auto!$D$3:$D1000, "&lt;="&amp;EOMONTH(DATE(L$1,L$2,1),0)))</f>
        <v/>
      </c>
      <c r="M351" s="48" t="str">
        <f>IF($D351="","", (SUMIFS(Transacoes!$D$3:$D1000,Transacoes!$C$3:$C1000,$D351,Transacoes!$B$3:$B1000,"C", Transacoes!$A$3:$A1000, "&lt;"&amp;EOMONTH(DATE(M$1,M$2,1),0))-SUMIFS(Transacoes!$D$3:$D1000,Transacoes!$C$3:$C1000,$D351,Transacoes!$B$3:$B1000,"V", Transacoes!$A$3:$A1000, "&lt;"&amp;EOMONTH(DATE(M$1,M$2,1),0)))*SUMIFS(Prov_Auto!$E$3:$E1000, Prov_Auto!$A$3:$A1000, $D351, Prov_Auto!$D$3:$D1000,"&gt;="&amp;DATE(M$1,M$2,1),Prov_Auto!$D$3:$D1000, "&lt;="&amp;EOMONTH(DATE(M$1,M$2,1),0)))</f>
        <v/>
      </c>
      <c r="N351" s="48" t="str">
        <f>IF($D351="","", (SUMIFS(Transacoes!$D$3:$D1000,Transacoes!$C$3:$C1000,$D351,Transacoes!$B$3:$B1000,"C", Transacoes!$A$3:$A1000, "&lt;"&amp;EOMONTH(DATE(N$1,N$2,1),0))-SUMIFS(Transacoes!$D$3:$D1000,Transacoes!$C$3:$C1000,$D351,Transacoes!$B$3:$B1000,"V", Transacoes!$A$3:$A1000, "&lt;"&amp;EOMONTH(DATE(N$1,N$2,1),0)))*SUMIFS(Prov_Auto!$E$3:$E1000, Prov_Auto!$A$3:$A1000, $D351, Prov_Auto!$D$3:$D1000,"&gt;="&amp;DATE(N$1,N$2,1),Prov_Auto!$D$3:$D1000, "&lt;="&amp;EOMONTH(DATE(N$1,N$2,1),0)))</f>
        <v/>
      </c>
      <c r="O351" s="48" t="str">
        <f>IF($D351="","", (SUMIFS(Transacoes!$D$3:$D1000,Transacoes!$C$3:$C1000,$D351,Transacoes!$B$3:$B1000,"C", Transacoes!$A$3:$A1000, "&lt;"&amp;EOMONTH(DATE(O$1,O$2,1),0))-SUMIFS(Transacoes!$D$3:$D1000,Transacoes!$C$3:$C1000,$D351,Transacoes!$B$3:$B1000,"V", Transacoes!$A$3:$A1000, "&lt;"&amp;EOMONTH(DATE(O$1,O$2,1),0)))*SUMIFS(Prov_Auto!$E$3:$E1000, Prov_Auto!$A$3:$A1000, $D351, Prov_Auto!$D$3:$D1000,"&gt;="&amp;DATE(O$1,O$2,1),Prov_Auto!$D$3:$D1000, "&lt;="&amp;EOMONTH(DATE(O$1,O$2,1),0)))</f>
        <v/>
      </c>
      <c r="P351" s="48" t="str">
        <f>IF($D351="","", (SUMIFS(Transacoes!$D$3:$D1000,Transacoes!$C$3:$C1000,$D351,Transacoes!$B$3:$B1000,"C", Transacoes!$A$3:$A1000, "&lt;"&amp;EOMONTH(DATE(P$1,P$2,1),0))-SUMIFS(Transacoes!$D$3:$D1000,Transacoes!$C$3:$C1000,$D351,Transacoes!$B$3:$B1000,"V", Transacoes!$A$3:$A1000, "&lt;"&amp;EOMONTH(DATE(P$1,P$2,1),0)))*SUMIFS(Prov_Auto!$E$3:$E1000, Prov_Auto!$A$3:$A1000, $D351, Prov_Auto!$D$3:$D1000,"&gt;="&amp;DATE(P$1,P$2,1),Prov_Auto!$D$3:$D1000, "&lt;="&amp;EOMONTH(DATE(P$1,P$2,1),0)))</f>
        <v/>
      </c>
      <c r="Q351" s="48" t="str">
        <f>IF($D351="","", (SUMIFS(Transacoes!$D$3:$D1000,Transacoes!$C$3:$C1000,$D351,Transacoes!$B$3:$B1000,"C", Transacoes!$A$3:$A1000, "&lt;"&amp;EOMONTH(DATE(Q$1,Q$2,1),0))-SUMIFS(Transacoes!$D$3:$D1000,Transacoes!$C$3:$C1000,$D351,Transacoes!$B$3:$B1000,"V", Transacoes!$A$3:$A1000, "&lt;"&amp;EOMONTH(DATE(Q$1,Q$2,1),0)))*SUMIFS(Prov_Auto!$E$3:$E1000, Prov_Auto!$A$3:$A1000, $D351, Prov_Auto!$D$3:$D1000,"&gt;="&amp;DATE(Q$1,Q$2,1),Prov_Auto!$D$3:$D1000, "&lt;="&amp;EOMONTH(DATE(Q$1,Q$2,1),0)))</f>
        <v/>
      </c>
      <c r="R351" s="47"/>
    </row>
    <row r="352">
      <c r="A352" s="47"/>
      <c r="B352" s="47"/>
      <c r="C352" s="47"/>
      <c r="D352" s="87"/>
      <c r="E352" s="48" t="str">
        <f>IF($D352="","", (SUMIFS(Transacoes!$D$3:$D1000,Transacoes!$C$3:$C1000,$D352,Transacoes!$B$3:$B1000,"C", Transacoes!$A$3:$A1000, "&lt;"&amp;EOMONTH(DATE(E$1,E$2,1),0))-SUMIFS(Transacoes!$D$3:$D1000,Transacoes!$C$3:$C1000,$D352,Transacoes!$B$3:$B1000,"V", Transacoes!$A$3:$A1000, "&lt;"&amp;EOMONTH(DATE(E$1,E$2,1),0)))*SUMIFS(Prov_Auto!$E$3:$E1000, Prov_Auto!$A$3:$A1000, $D352, Prov_Auto!$D$3:$D1000,"&gt;="&amp;DATE(E$1,E$2,1),Prov_Auto!$D$3:$D1000, "&lt;="&amp;EOMONTH(DATE(E$1,E$2,1),0)))</f>
        <v/>
      </c>
      <c r="F352" s="48" t="str">
        <f>IF($D352="","", (SUMIFS(Transacoes!$D$3:$D1000,Transacoes!$C$3:$C1000,$D352,Transacoes!$B$3:$B1000,"C", Transacoes!$A$3:$A1000, "&lt;"&amp;EOMONTH(DATE(F$1,F$2,1),0))-SUMIFS(Transacoes!$D$3:$D1000,Transacoes!$C$3:$C1000,$D352,Transacoes!$B$3:$B1000,"V", Transacoes!$A$3:$A1000, "&lt;"&amp;EOMONTH(DATE(F$1,F$2,1),0)))*SUMIFS(Prov_Auto!$E$3:$E1000, Prov_Auto!$A$3:$A1000, $D352, Prov_Auto!$D$3:$D1000,"&gt;="&amp;DATE(F$1,F$2,1),Prov_Auto!$D$3:$D1000, "&lt;="&amp;EOMONTH(DATE(F$1,F$2,1),0)))</f>
        <v/>
      </c>
      <c r="G352" s="48" t="str">
        <f>IF($D352="","", (SUMIFS(Transacoes!$D$3:$D1000,Transacoes!$C$3:$C1000,$D352,Transacoes!$B$3:$B1000,"C", Transacoes!$A$3:$A1000, "&lt;"&amp;EOMONTH(DATE(G$1,G$2,1),0))-SUMIFS(Transacoes!$D$3:$D1000,Transacoes!$C$3:$C1000,$D352,Transacoes!$B$3:$B1000,"V", Transacoes!$A$3:$A1000, "&lt;"&amp;EOMONTH(DATE(G$1,G$2,1),0)))*SUMIFS(Prov_Auto!$E$3:$E1000, Prov_Auto!$A$3:$A1000, $D352, Prov_Auto!$D$3:$D1000,"&gt;="&amp;DATE(G$1,G$2,1),Prov_Auto!$D$3:$D1000, "&lt;="&amp;EOMONTH(DATE(G$1,G$2,1),0)))</f>
        <v/>
      </c>
      <c r="H352" s="48" t="str">
        <f>IF($D352="","", (SUMIFS(Transacoes!$D$3:$D1000,Transacoes!$C$3:$C1000,$D352,Transacoes!$B$3:$B1000,"C", Transacoes!$A$3:$A1000, "&lt;"&amp;EOMONTH(DATE(H$1,H$2,1),0))-SUMIFS(Transacoes!$D$3:$D1000,Transacoes!$C$3:$C1000,$D352,Transacoes!$B$3:$B1000,"V", Transacoes!$A$3:$A1000, "&lt;"&amp;EOMONTH(DATE(H$1,H$2,1),0)))*SUMIFS(Prov_Auto!$E$3:$E1000, Prov_Auto!$A$3:$A1000, $D352, Prov_Auto!$D$3:$D1000,"&gt;="&amp;DATE(H$1,H$2,1),Prov_Auto!$D$3:$D1000, "&lt;="&amp;EOMONTH(DATE(H$1,H$2,1),0)))</f>
        <v/>
      </c>
      <c r="I352" s="48" t="str">
        <f>IF($D352="","", (SUMIFS(Transacoes!$D$3:$D1000,Transacoes!$C$3:$C1000,$D352,Transacoes!$B$3:$B1000,"C", Transacoes!$A$3:$A1000, "&lt;"&amp;EOMONTH(DATE(I$1,I$2,1),0))-SUMIFS(Transacoes!$D$3:$D1000,Transacoes!$C$3:$C1000,$D352,Transacoes!$B$3:$B1000,"V", Transacoes!$A$3:$A1000, "&lt;"&amp;EOMONTH(DATE(I$1,I$2,1),0)))*SUMIFS(Prov_Auto!$E$3:$E1000, Prov_Auto!$A$3:$A1000, $D352, Prov_Auto!$D$3:$D1000,"&gt;="&amp;DATE(I$1,I$2,1),Prov_Auto!$D$3:$D1000, "&lt;="&amp;EOMONTH(DATE(I$1,I$2,1),0)))</f>
        <v/>
      </c>
      <c r="J352" s="48" t="str">
        <f>IF($D352="","", (SUMIFS(Transacoes!$D$3:$D1000,Transacoes!$C$3:$C1000,$D352,Transacoes!$B$3:$B1000,"C", Transacoes!$A$3:$A1000, "&lt;"&amp;EOMONTH(DATE(J$1,J$2,1),0))-SUMIFS(Transacoes!$D$3:$D1000,Transacoes!$C$3:$C1000,$D352,Transacoes!$B$3:$B1000,"V", Transacoes!$A$3:$A1000, "&lt;"&amp;EOMONTH(DATE(J$1,J$2,1),0)))*SUMIFS(Prov_Auto!$E$3:$E1000, Prov_Auto!$A$3:$A1000, $D352, Prov_Auto!$D$3:$D1000,"&gt;="&amp;DATE(J$1,J$2,1),Prov_Auto!$D$3:$D1000, "&lt;="&amp;EOMONTH(DATE(J$1,J$2,1),0)))</f>
        <v/>
      </c>
      <c r="K352" s="48" t="str">
        <f>IF($D352="","", (SUMIFS(Transacoes!$D$3:$D1000,Transacoes!$C$3:$C1000,$D352,Transacoes!$B$3:$B1000,"C", Transacoes!$A$3:$A1000, "&lt;"&amp;EOMONTH(DATE(K$1,K$2,1),0))-SUMIFS(Transacoes!$D$3:$D1000,Transacoes!$C$3:$C1000,$D352,Transacoes!$B$3:$B1000,"V", Transacoes!$A$3:$A1000, "&lt;"&amp;EOMONTH(DATE(K$1,K$2,1),0)))*SUMIFS(Prov_Auto!$E$3:$E1000, Prov_Auto!$A$3:$A1000, $D352, Prov_Auto!$D$3:$D1000,"&gt;="&amp;DATE(K$1,K$2,1),Prov_Auto!$D$3:$D1000, "&lt;="&amp;EOMONTH(DATE(K$1,K$2,1),0)))</f>
        <v/>
      </c>
      <c r="L352" s="48" t="str">
        <f>IF($D352="","", (SUMIFS(Transacoes!$D$3:$D1000,Transacoes!$C$3:$C1000,$D352,Transacoes!$B$3:$B1000,"C", Transacoes!$A$3:$A1000, "&lt;"&amp;EOMONTH(DATE(L$1,L$2,1),0))-SUMIFS(Transacoes!$D$3:$D1000,Transacoes!$C$3:$C1000,$D352,Transacoes!$B$3:$B1000,"V", Transacoes!$A$3:$A1000, "&lt;"&amp;EOMONTH(DATE(L$1,L$2,1),0)))*SUMIFS(Prov_Auto!$E$3:$E1000, Prov_Auto!$A$3:$A1000, $D352, Prov_Auto!$D$3:$D1000,"&gt;="&amp;DATE(L$1,L$2,1),Prov_Auto!$D$3:$D1000, "&lt;="&amp;EOMONTH(DATE(L$1,L$2,1),0)))</f>
        <v/>
      </c>
      <c r="M352" s="48" t="str">
        <f>IF($D352="","", (SUMIFS(Transacoes!$D$3:$D1000,Transacoes!$C$3:$C1000,$D352,Transacoes!$B$3:$B1000,"C", Transacoes!$A$3:$A1000, "&lt;"&amp;EOMONTH(DATE(M$1,M$2,1),0))-SUMIFS(Transacoes!$D$3:$D1000,Transacoes!$C$3:$C1000,$D352,Transacoes!$B$3:$B1000,"V", Transacoes!$A$3:$A1000, "&lt;"&amp;EOMONTH(DATE(M$1,M$2,1),0)))*SUMIFS(Prov_Auto!$E$3:$E1000, Prov_Auto!$A$3:$A1000, $D352, Prov_Auto!$D$3:$D1000,"&gt;="&amp;DATE(M$1,M$2,1),Prov_Auto!$D$3:$D1000, "&lt;="&amp;EOMONTH(DATE(M$1,M$2,1),0)))</f>
        <v/>
      </c>
      <c r="N352" s="48" t="str">
        <f>IF($D352="","", (SUMIFS(Transacoes!$D$3:$D1000,Transacoes!$C$3:$C1000,$D352,Transacoes!$B$3:$B1000,"C", Transacoes!$A$3:$A1000, "&lt;"&amp;EOMONTH(DATE(N$1,N$2,1),0))-SUMIFS(Transacoes!$D$3:$D1000,Transacoes!$C$3:$C1000,$D352,Transacoes!$B$3:$B1000,"V", Transacoes!$A$3:$A1000, "&lt;"&amp;EOMONTH(DATE(N$1,N$2,1),0)))*SUMIFS(Prov_Auto!$E$3:$E1000, Prov_Auto!$A$3:$A1000, $D352, Prov_Auto!$D$3:$D1000,"&gt;="&amp;DATE(N$1,N$2,1),Prov_Auto!$D$3:$D1000, "&lt;="&amp;EOMONTH(DATE(N$1,N$2,1),0)))</f>
        <v/>
      </c>
      <c r="O352" s="48" t="str">
        <f>IF($D352="","", (SUMIFS(Transacoes!$D$3:$D1000,Transacoes!$C$3:$C1000,$D352,Transacoes!$B$3:$B1000,"C", Transacoes!$A$3:$A1000, "&lt;"&amp;EOMONTH(DATE(O$1,O$2,1),0))-SUMIFS(Transacoes!$D$3:$D1000,Transacoes!$C$3:$C1000,$D352,Transacoes!$B$3:$B1000,"V", Transacoes!$A$3:$A1000, "&lt;"&amp;EOMONTH(DATE(O$1,O$2,1),0)))*SUMIFS(Prov_Auto!$E$3:$E1000, Prov_Auto!$A$3:$A1000, $D352, Prov_Auto!$D$3:$D1000,"&gt;="&amp;DATE(O$1,O$2,1),Prov_Auto!$D$3:$D1000, "&lt;="&amp;EOMONTH(DATE(O$1,O$2,1),0)))</f>
        <v/>
      </c>
      <c r="P352" s="48" t="str">
        <f>IF($D352="","", (SUMIFS(Transacoes!$D$3:$D1000,Transacoes!$C$3:$C1000,$D352,Transacoes!$B$3:$B1000,"C", Transacoes!$A$3:$A1000, "&lt;"&amp;EOMONTH(DATE(P$1,P$2,1),0))-SUMIFS(Transacoes!$D$3:$D1000,Transacoes!$C$3:$C1000,$D352,Transacoes!$B$3:$B1000,"V", Transacoes!$A$3:$A1000, "&lt;"&amp;EOMONTH(DATE(P$1,P$2,1),0)))*SUMIFS(Prov_Auto!$E$3:$E1000, Prov_Auto!$A$3:$A1000, $D352, Prov_Auto!$D$3:$D1000,"&gt;="&amp;DATE(P$1,P$2,1),Prov_Auto!$D$3:$D1000, "&lt;="&amp;EOMONTH(DATE(P$1,P$2,1),0)))</f>
        <v/>
      </c>
      <c r="Q352" s="48" t="str">
        <f>IF($D352="","", (SUMIFS(Transacoes!$D$3:$D1000,Transacoes!$C$3:$C1000,$D352,Transacoes!$B$3:$B1000,"C", Transacoes!$A$3:$A1000, "&lt;"&amp;EOMONTH(DATE(Q$1,Q$2,1),0))-SUMIFS(Transacoes!$D$3:$D1000,Transacoes!$C$3:$C1000,$D352,Transacoes!$B$3:$B1000,"V", Transacoes!$A$3:$A1000, "&lt;"&amp;EOMONTH(DATE(Q$1,Q$2,1),0)))*SUMIFS(Prov_Auto!$E$3:$E1000, Prov_Auto!$A$3:$A1000, $D352, Prov_Auto!$D$3:$D1000,"&gt;="&amp;DATE(Q$1,Q$2,1),Prov_Auto!$D$3:$D1000, "&lt;="&amp;EOMONTH(DATE(Q$1,Q$2,1),0)))</f>
        <v/>
      </c>
      <c r="R352" s="47"/>
    </row>
    <row r="353">
      <c r="A353" s="47"/>
      <c r="B353" s="47"/>
      <c r="C353" s="47"/>
      <c r="D353" s="87"/>
      <c r="E353" s="48" t="str">
        <f>IF($D353="","", (SUMIFS(Transacoes!$D$3:$D1000,Transacoes!$C$3:$C1000,$D353,Transacoes!$B$3:$B1000,"C", Transacoes!$A$3:$A1000, "&lt;"&amp;EOMONTH(DATE(E$1,E$2,1),0))-SUMIFS(Transacoes!$D$3:$D1000,Transacoes!$C$3:$C1000,$D353,Transacoes!$B$3:$B1000,"V", Transacoes!$A$3:$A1000, "&lt;"&amp;EOMONTH(DATE(E$1,E$2,1),0)))*SUMIFS(Prov_Auto!$E$3:$E1000, Prov_Auto!$A$3:$A1000, $D353, Prov_Auto!$D$3:$D1000,"&gt;="&amp;DATE(E$1,E$2,1),Prov_Auto!$D$3:$D1000, "&lt;="&amp;EOMONTH(DATE(E$1,E$2,1),0)))</f>
        <v/>
      </c>
      <c r="F353" s="48" t="str">
        <f>IF($D353="","", (SUMIFS(Transacoes!$D$3:$D1000,Transacoes!$C$3:$C1000,$D353,Transacoes!$B$3:$B1000,"C", Transacoes!$A$3:$A1000, "&lt;"&amp;EOMONTH(DATE(F$1,F$2,1),0))-SUMIFS(Transacoes!$D$3:$D1000,Transacoes!$C$3:$C1000,$D353,Transacoes!$B$3:$B1000,"V", Transacoes!$A$3:$A1000, "&lt;"&amp;EOMONTH(DATE(F$1,F$2,1),0)))*SUMIFS(Prov_Auto!$E$3:$E1000, Prov_Auto!$A$3:$A1000, $D353, Prov_Auto!$D$3:$D1000,"&gt;="&amp;DATE(F$1,F$2,1),Prov_Auto!$D$3:$D1000, "&lt;="&amp;EOMONTH(DATE(F$1,F$2,1),0)))</f>
        <v/>
      </c>
      <c r="G353" s="48" t="str">
        <f>IF($D353="","", (SUMIFS(Transacoes!$D$3:$D1000,Transacoes!$C$3:$C1000,$D353,Transacoes!$B$3:$B1000,"C", Transacoes!$A$3:$A1000, "&lt;"&amp;EOMONTH(DATE(G$1,G$2,1),0))-SUMIFS(Transacoes!$D$3:$D1000,Transacoes!$C$3:$C1000,$D353,Transacoes!$B$3:$B1000,"V", Transacoes!$A$3:$A1000, "&lt;"&amp;EOMONTH(DATE(G$1,G$2,1),0)))*SUMIFS(Prov_Auto!$E$3:$E1000, Prov_Auto!$A$3:$A1000, $D353, Prov_Auto!$D$3:$D1000,"&gt;="&amp;DATE(G$1,G$2,1),Prov_Auto!$D$3:$D1000, "&lt;="&amp;EOMONTH(DATE(G$1,G$2,1),0)))</f>
        <v/>
      </c>
      <c r="H353" s="48" t="str">
        <f>IF($D353="","", (SUMIFS(Transacoes!$D$3:$D1000,Transacoes!$C$3:$C1000,$D353,Transacoes!$B$3:$B1000,"C", Transacoes!$A$3:$A1000, "&lt;"&amp;EOMONTH(DATE(H$1,H$2,1),0))-SUMIFS(Transacoes!$D$3:$D1000,Transacoes!$C$3:$C1000,$D353,Transacoes!$B$3:$B1000,"V", Transacoes!$A$3:$A1000, "&lt;"&amp;EOMONTH(DATE(H$1,H$2,1),0)))*SUMIFS(Prov_Auto!$E$3:$E1000, Prov_Auto!$A$3:$A1000, $D353, Prov_Auto!$D$3:$D1000,"&gt;="&amp;DATE(H$1,H$2,1),Prov_Auto!$D$3:$D1000, "&lt;="&amp;EOMONTH(DATE(H$1,H$2,1),0)))</f>
        <v/>
      </c>
      <c r="I353" s="48" t="str">
        <f>IF($D353="","", (SUMIFS(Transacoes!$D$3:$D1000,Transacoes!$C$3:$C1000,$D353,Transacoes!$B$3:$B1000,"C", Transacoes!$A$3:$A1000, "&lt;"&amp;EOMONTH(DATE(I$1,I$2,1),0))-SUMIFS(Transacoes!$D$3:$D1000,Transacoes!$C$3:$C1000,$D353,Transacoes!$B$3:$B1000,"V", Transacoes!$A$3:$A1000, "&lt;"&amp;EOMONTH(DATE(I$1,I$2,1),0)))*SUMIFS(Prov_Auto!$E$3:$E1000, Prov_Auto!$A$3:$A1000, $D353, Prov_Auto!$D$3:$D1000,"&gt;="&amp;DATE(I$1,I$2,1),Prov_Auto!$D$3:$D1000, "&lt;="&amp;EOMONTH(DATE(I$1,I$2,1),0)))</f>
        <v/>
      </c>
      <c r="J353" s="48" t="str">
        <f>IF($D353="","", (SUMIFS(Transacoes!$D$3:$D1000,Transacoes!$C$3:$C1000,$D353,Transacoes!$B$3:$B1000,"C", Transacoes!$A$3:$A1000, "&lt;"&amp;EOMONTH(DATE(J$1,J$2,1),0))-SUMIFS(Transacoes!$D$3:$D1000,Transacoes!$C$3:$C1000,$D353,Transacoes!$B$3:$B1000,"V", Transacoes!$A$3:$A1000, "&lt;"&amp;EOMONTH(DATE(J$1,J$2,1),0)))*SUMIFS(Prov_Auto!$E$3:$E1000, Prov_Auto!$A$3:$A1000, $D353, Prov_Auto!$D$3:$D1000,"&gt;="&amp;DATE(J$1,J$2,1),Prov_Auto!$D$3:$D1000, "&lt;="&amp;EOMONTH(DATE(J$1,J$2,1),0)))</f>
        <v/>
      </c>
      <c r="K353" s="48" t="str">
        <f>IF($D353="","", (SUMIFS(Transacoes!$D$3:$D1000,Transacoes!$C$3:$C1000,$D353,Transacoes!$B$3:$B1000,"C", Transacoes!$A$3:$A1000, "&lt;"&amp;EOMONTH(DATE(K$1,K$2,1),0))-SUMIFS(Transacoes!$D$3:$D1000,Transacoes!$C$3:$C1000,$D353,Transacoes!$B$3:$B1000,"V", Transacoes!$A$3:$A1000, "&lt;"&amp;EOMONTH(DATE(K$1,K$2,1),0)))*SUMIFS(Prov_Auto!$E$3:$E1000, Prov_Auto!$A$3:$A1000, $D353, Prov_Auto!$D$3:$D1000,"&gt;="&amp;DATE(K$1,K$2,1),Prov_Auto!$D$3:$D1000, "&lt;="&amp;EOMONTH(DATE(K$1,K$2,1),0)))</f>
        <v/>
      </c>
      <c r="L353" s="48" t="str">
        <f>IF($D353="","", (SUMIFS(Transacoes!$D$3:$D1000,Transacoes!$C$3:$C1000,$D353,Transacoes!$B$3:$B1000,"C", Transacoes!$A$3:$A1000, "&lt;"&amp;EOMONTH(DATE(L$1,L$2,1),0))-SUMIFS(Transacoes!$D$3:$D1000,Transacoes!$C$3:$C1000,$D353,Transacoes!$B$3:$B1000,"V", Transacoes!$A$3:$A1000, "&lt;"&amp;EOMONTH(DATE(L$1,L$2,1),0)))*SUMIFS(Prov_Auto!$E$3:$E1000, Prov_Auto!$A$3:$A1000, $D353, Prov_Auto!$D$3:$D1000,"&gt;="&amp;DATE(L$1,L$2,1),Prov_Auto!$D$3:$D1000, "&lt;="&amp;EOMONTH(DATE(L$1,L$2,1),0)))</f>
        <v/>
      </c>
      <c r="M353" s="48" t="str">
        <f>IF($D353="","", (SUMIFS(Transacoes!$D$3:$D1000,Transacoes!$C$3:$C1000,$D353,Transacoes!$B$3:$B1000,"C", Transacoes!$A$3:$A1000, "&lt;"&amp;EOMONTH(DATE(M$1,M$2,1),0))-SUMIFS(Transacoes!$D$3:$D1000,Transacoes!$C$3:$C1000,$D353,Transacoes!$B$3:$B1000,"V", Transacoes!$A$3:$A1000, "&lt;"&amp;EOMONTH(DATE(M$1,M$2,1),0)))*SUMIFS(Prov_Auto!$E$3:$E1000, Prov_Auto!$A$3:$A1000, $D353, Prov_Auto!$D$3:$D1000,"&gt;="&amp;DATE(M$1,M$2,1),Prov_Auto!$D$3:$D1000, "&lt;="&amp;EOMONTH(DATE(M$1,M$2,1),0)))</f>
        <v/>
      </c>
      <c r="N353" s="48" t="str">
        <f>IF($D353="","", (SUMIFS(Transacoes!$D$3:$D1000,Transacoes!$C$3:$C1000,$D353,Transacoes!$B$3:$B1000,"C", Transacoes!$A$3:$A1000, "&lt;"&amp;EOMONTH(DATE(N$1,N$2,1),0))-SUMIFS(Transacoes!$D$3:$D1000,Transacoes!$C$3:$C1000,$D353,Transacoes!$B$3:$B1000,"V", Transacoes!$A$3:$A1000, "&lt;"&amp;EOMONTH(DATE(N$1,N$2,1),0)))*SUMIFS(Prov_Auto!$E$3:$E1000, Prov_Auto!$A$3:$A1000, $D353, Prov_Auto!$D$3:$D1000,"&gt;="&amp;DATE(N$1,N$2,1),Prov_Auto!$D$3:$D1000, "&lt;="&amp;EOMONTH(DATE(N$1,N$2,1),0)))</f>
        <v/>
      </c>
      <c r="O353" s="48" t="str">
        <f>IF($D353="","", (SUMIFS(Transacoes!$D$3:$D1000,Transacoes!$C$3:$C1000,$D353,Transacoes!$B$3:$B1000,"C", Transacoes!$A$3:$A1000, "&lt;"&amp;EOMONTH(DATE(O$1,O$2,1),0))-SUMIFS(Transacoes!$D$3:$D1000,Transacoes!$C$3:$C1000,$D353,Transacoes!$B$3:$B1000,"V", Transacoes!$A$3:$A1000, "&lt;"&amp;EOMONTH(DATE(O$1,O$2,1),0)))*SUMIFS(Prov_Auto!$E$3:$E1000, Prov_Auto!$A$3:$A1000, $D353, Prov_Auto!$D$3:$D1000,"&gt;="&amp;DATE(O$1,O$2,1),Prov_Auto!$D$3:$D1000, "&lt;="&amp;EOMONTH(DATE(O$1,O$2,1),0)))</f>
        <v/>
      </c>
      <c r="P353" s="48" t="str">
        <f>IF($D353="","", (SUMIFS(Transacoes!$D$3:$D1000,Transacoes!$C$3:$C1000,$D353,Transacoes!$B$3:$B1000,"C", Transacoes!$A$3:$A1000, "&lt;"&amp;EOMONTH(DATE(P$1,P$2,1),0))-SUMIFS(Transacoes!$D$3:$D1000,Transacoes!$C$3:$C1000,$D353,Transacoes!$B$3:$B1000,"V", Transacoes!$A$3:$A1000, "&lt;"&amp;EOMONTH(DATE(P$1,P$2,1),0)))*SUMIFS(Prov_Auto!$E$3:$E1000, Prov_Auto!$A$3:$A1000, $D353, Prov_Auto!$D$3:$D1000,"&gt;="&amp;DATE(P$1,P$2,1),Prov_Auto!$D$3:$D1000, "&lt;="&amp;EOMONTH(DATE(P$1,P$2,1),0)))</f>
        <v/>
      </c>
      <c r="Q353" s="48" t="str">
        <f>IF($D353="","", (SUMIFS(Transacoes!$D$3:$D1000,Transacoes!$C$3:$C1000,$D353,Transacoes!$B$3:$B1000,"C", Transacoes!$A$3:$A1000, "&lt;"&amp;EOMONTH(DATE(Q$1,Q$2,1),0))-SUMIFS(Transacoes!$D$3:$D1000,Transacoes!$C$3:$C1000,$D353,Transacoes!$B$3:$B1000,"V", Transacoes!$A$3:$A1000, "&lt;"&amp;EOMONTH(DATE(Q$1,Q$2,1),0)))*SUMIFS(Prov_Auto!$E$3:$E1000, Prov_Auto!$A$3:$A1000, $D353, Prov_Auto!$D$3:$D1000,"&gt;="&amp;DATE(Q$1,Q$2,1),Prov_Auto!$D$3:$D1000, "&lt;="&amp;EOMONTH(DATE(Q$1,Q$2,1),0)))</f>
        <v/>
      </c>
      <c r="R353" s="47"/>
    </row>
    <row r="354">
      <c r="A354" s="47"/>
      <c r="B354" s="47"/>
      <c r="C354" s="47"/>
      <c r="D354" s="87"/>
      <c r="E354" s="48" t="str">
        <f>IF($D354="","", (SUMIFS(Transacoes!$D$3:$D1000,Transacoes!$C$3:$C1000,$D354,Transacoes!$B$3:$B1000,"C", Transacoes!$A$3:$A1000, "&lt;"&amp;EOMONTH(DATE(E$1,E$2,1),0))-SUMIFS(Transacoes!$D$3:$D1000,Transacoes!$C$3:$C1000,$D354,Transacoes!$B$3:$B1000,"V", Transacoes!$A$3:$A1000, "&lt;"&amp;EOMONTH(DATE(E$1,E$2,1),0)))*SUMIFS(Prov_Auto!$E$3:$E1000, Prov_Auto!$A$3:$A1000, $D354, Prov_Auto!$D$3:$D1000,"&gt;="&amp;DATE(E$1,E$2,1),Prov_Auto!$D$3:$D1000, "&lt;="&amp;EOMONTH(DATE(E$1,E$2,1),0)))</f>
        <v/>
      </c>
      <c r="F354" s="48" t="str">
        <f>IF($D354="","", (SUMIFS(Transacoes!$D$3:$D1000,Transacoes!$C$3:$C1000,$D354,Transacoes!$B$3:$B1000,"C", Transacoes!$A$3:$A1000, "&lt;"&amp;EOMONTH(DATE(F$1,F$2,1),0))-SUMIFS(Transacoes!$D$3:$D1000,Transacoes!$C$3:$C1000,$D354,Transacoes!$B$3:$B1000,"V", Transacoes!$A$3:$A1000, "&lt;"&amp;EOMONTH(DATE(F$1,F$2,1),0)))*SUMIFS(Prov_Auto!$E$3:$E1000, Prov_Auto!$A$3:$A1000, $D354, Prov_Auto!$D$3:$D1000,"&gt;="&amp;DATE(F$1,F$2,1),Prov_Auto!$D$3:$D1000, "&lt;="&amp;EOMONTH(DATE(F$1,F$2,1),0)))</f>
        <v/>
      </c>
      <c r="G354" s="48" t="str">
        <f>IF($D354="","", (SUMIFS(Transacoes!$D$3:$D1000,Transacoes!$C$3:$C1000,$D354,Transacoes!$B$3:$B1000,"C", Transacoes!$A$3:$A1000, "&lt;"&amp;EOMONTH(DATE(G$1,G$2,1),0))-SUMIFS(Transacoes!$D$3:$D1000,Transacoes!$C$3:$C1000,$D354,Transacoes!$B$3:$B1000,"V", Transacoes!$A$3:$A1000, "&lt;"&amp;EOMONTH(DATE(G$1,G$2,1),0)))*SUMIFS(Prov_Auto!$E$3:$E1000, Prov_Auto!$A$3:$A1000, $D354, Prov_Auto!$D$3:$D1000,"&gt;="&amp;DATE(G$1,G$2,1),Prov_Auto!$D$3:$D1000, "&lt;="&amp;EOMONTH(DATE(G$1,G$2,1),0)))</f>
        <v/>
      </c>
      <c r="H354" s="48" t="str">
        <f>IF($D354="","", (SUMIFS(Transacoes!$D$3:$D1000,Transacoes!$C$3:$C1000,$D354,Transacoes!$B$3:$B1000,"C", Transacoes!$A$3:$A1000, "&lt;"&amp;EOMONTH(DATE(H$1,H$2,1),0))-SUMIFS(Transacoes!$D$3:$D1000,Transacoes!$C$3:$C1000,$D354,Transacoes!$B$3:$B1000,"V", Transacoes!$A$3:$A1000, "&lt;"&amp;EOMONTH(DATE(H$1,H$2,1),0)))*SUMIFS(Prov_Auto!$E$3:$E1000, Prov_Auto!$A$3:$A1000, $D354, Prov_Auto!$D$3:$D1000,"&gt;="&amp;DATE(H$1,H$2,1),Prov_Auto!$D$3:$D1000, "&lt;="&amp;EOMONTH(DATE(H$1,H$2,1),0)))</f>
        <v/>
      </c>
      <c r="I354" s="48" t="str">
        <f>IF($D354="","", (SUMIFS(Transacoes!$D$3:$D1000,Transacoes!$C$3:$C1000,$D354,Transacoes!$B$3:$B1000,"C", Transacoes!$A$3:$A1000, "&lt;"&amp;EOMONTH(DATE(I$1,I$2,1),0))-SUMIFS(Transacoes!$D$3:$D1000,Transacoes!$C$3:$C1000,$D354,Transacoes!$B$3:$B1000,"V", Transacoes!$A$3:$A1000, "&lt;"&amp;EOMONTH(DATE(I$1,I$2,1),0)))*SUMIFS(Prov_Auto!$E$3:$E1000, Prov_Auto!$A$3:$A1000, $D354, Prov_Auto!$D$3:$D1000,"&gt;="&amp;DATE(I$1,I$2,1),Prov_Auto!$D$3:$D1000, "&lt;="&amp;EOMONTH(DATE(I$1,I$2,1),0)))</f>
        <v/>
      </c>
      <c r="J354" s="48" t="str">
        <f>IF($D354="","", (SUMIFS(Transacoes!$D$3:$D1000,Transacoes!$C$3:$C1000,$D354,Transacoes!$B$3:$B1000,"C", Transacoes!$A$3:$A1000, "&lt;"&amp;EOMONTH(DATE(J$1,J$2,1),0))-SUMIFS(Transacoes!$D$3:$D1000,Transacoes!$C$3:$C1000,$D354,Transacoes!$B$3:$B1000,"V", Transacoes!$A$3:$A1000, "&lt;"&amp;EOMONTH(DATE(J$1,J$2,1),0)))*SUMIFS(Prov_Auto!$E$3:$E1000, Prov_Auto!$A$3:$A1000, $D354, Prov_Auto!$D$3:$D1000,"&gt;="&amp;DATE(J$1,J$2,1),Prov_Auto!$D$3:$D1000, "&lt;="&amp;EOMONTH(DATE(J$1,J$2,1),0)))</f>
        <v/>
      </c>
      <c r="K354" s="48" t="str">
        <f>IF($D354="","", (SUMIFS(Transacoes!$D$3:$D1000,Transacoes!$C$3:$C1000,$D354,Transacoes!$B$3:$B1000,"C", Transacoes!$A$3:$A1000, "&lt;"&amp;EOMONTH(DATE(K$1,K$2,1),0))-SUMIFS(Transacoes!$D$3:$D1000,Transacoes!$C$3:$C1000,$D354,Transacoes!$B$3:$B1000,"V", Transacoes!$A$3:$A1000, "&lt;"&amp;EOMONTH(DATE(K$1,K$2,1),0)))*SUMIFS(Prov_Auto!$E$3:$E1000, Prov_Auto!$A$3:$A1000, $D354, Prov_Auto!$D$3:$D1000,"&gt;="&amp;DATE(K$1,K$2,1),Prov_Auto!$D$3:$D1000, "&lt;="&amp;EOMONTH(DATE(K$1,K$2,1),0)))</f>
        <v/>
      </c>
      <c r="L354" s="48" t="str">
        <f>IF($D354="","", (SUMIFS(Transacoes!$D$3:$D1000,Transacoes!$C$3:$C1000,$D354,Transacoes!$B$3:$B1000,"C", Transacoes!$A$3:$A1000, "&lt;"&amp;EOMONTH(DATE(L$1,L$2,1),0))-SUMIFS(Transacoes!$D$3:$D1000,Transacoes!$C$3:$C1000,$D354,Transacoes!$B$3:$B1000,"V", Transacoes!$A$3:$A1000, "&lt;"&amp;EOMONTH(DATE(L$1,L$2,1),0)))*SUMIFS(Prov_Auto!$E$3:$E1000, Prov_Auto!$A$3:$A1000, $D354, Prov_Auto!$D$3:$D1000,"&gt;="&amp;DATE(L$1,L$2,1),Prov_Auto!$D$3:$D1000, "&lt;="&amp;EOMONTH(DATE(L$1,L$2,1),0)))</f>
        <v/>
      </c>
      <c r="M354" s="48" t="str">
        <f>IF($D354="","", (SUMIFS(Transacoes!$D$3:$D1000,Transacoes!$C$3:$C1000,$D354,Transacoes!$B$3:$B1000,"C", Transacoes!$A$3:$A1000, "&lt;"&amp;EOMONTH(DATE(M$1,M$2,1),0))-SUMIFS(Transacoes!$D$3:$D1000,Transacoes!$C$3:$C1000,$D354,Transacoes!$B$3:$B1000,"V", Transacoes!$A$3:$A1000, "&lt;"&amp;EOMONTH(DATE(M$1,M$2,1),0)))*SUMIFS(Prov_Auto!$E$3:$E1000, Prov_Auto!$A$3:$A1000, $D354, Prov_Auto!$D$3:$D1000,"&gt;="&amp;DATE(M$1,M$2,1),Prov_Auto!$D$3:$D1000, "&lt;="&amp;EOMONTH(DATE(M$1,M$2,1),0)))</f>
        <v/>
      </c>
      <c r="N354" s="48" t="str">
        <f>IF($D354="","", (SUMIFS(Transacoes!$D$3:$D1000,Transacoes!$C$3:$C1000,$D354,Transacoes!$B$3:$B1000,"C", Transacoes!$A$3:$A1000, "&lt;"&amp;EOMONTH(DATE(N$1,N$2,1),0))-SUMIFS(Transacoes!$D$3:$D1000,Transacoes!$C$3:$C1000,$D354,Transacoes!$B$3:$B1000,"V", Transacoes!$A$3:$A1000, "&lt;"&amp;EOMONTH(DATE(N$1,N$2,1),0)))*SUMIFS(Prov_Auto!$E$3:$E1000, Prov_Auto!$A$3:$A1000, $D354, Prov_Auto!$D$3:$D1000,"&gt;="&amp;DATE(N$1,N$2,1),Prov_Auto!$D$3:$D1000, "&lt;="&amp;EOMONTH(DATE(N$1,N$2,1),0)))</f>
        <v/>
      </c>
      <c r="O354" s="48" t="str">
        <f>IF($D354="","", (SUMIFS(Transacoes!$D$3:$D1000,Transacoes!$C$3:$C1000,$D354,Transacoes!$B$3:$B1000,"C", Transacoes!$A$3:$A1000, "&lt;"&amp;EOMONTH(DATE(O$1,O$2,1),0))-SUMIFS(Transacoes!$D$3:$D1000,Transacoes!$C$3:$C1000,$D354,Transacoes!$B$3:$B1000,"V", Transacoes!$A$3:$A1000, "&lt;"&amp;EOMONTH(DATE(O$1,O$2,1),0)))*SUMIFS(Prov_Auto!$E$3:$E1000, Prov_Auto!$A$3:$A1000, $D354, Prov_Auto!$D$3:$D1000,"&gt;="&amp;DATE(O$1,O$2,1),Prov_Auto!$D$3:$D1000, "&lt;="&amp;EOMONTH(DATE(O$1,O$2,1),0)))</f>
        <v/>
      </c>
      <c r="P354" s="48" t="str">
        <f>IF($D354="","", (SUMIFS(Transacoes!$D$3:$D1000,Transacoes!$C$3:$C1000,$D354,Transacoes!$B$3:$B1000,"C", Transacoes!$A$3:$A1000, "&lt;"&amp;EOMONTH(DATE(P$1,P$2,1),0))-SUMIFS(Transacoes!$D$3:$D1000,Transacoes!$C$3:$C1000,$D354,Transacoes!$B$3:$B1000,"V", Transacoes!$A$3:$A1000, "&lt;"&amp;EOMONTH(DATE(P$1,P$2,1),0)))*SUMIFS(Prov_Auto!$E$3:$E1000, Prov_Auto!$A$3:$A1000, $D354, Prov_Auto!$D$3:$D1000,"&gt;="&amp;DATE(P$1,P$2,1),Prov_Auto!$D$3:$D1000, "&lt;="&amp;EOMONTH(DATE(P$1,P$2,1),0)))</f>
        <v/>
      </c>
      <c r="Q354" s="48" t="str">
        <f>IF($D354="","", (SUMIFS(Transacoes!$D$3:$D1000,Transacoes!$C$3:$C1000,$D354,Transacoes!$B$3:$B1000,"C", Transacoes!$A$3:$A1000, "&lt;"&amp;EOMONTH(DATE(Q$1,Q$2,1),0))-SUMIFS(Transacoes!$D$3:$D1000,Transacoes!$C$3:$C1000,$D354,Transacoes!$B$3:$B1000,"V", Transacoes!$A$3:$A1000, "&lt;"&amp;EOMONTH(DATE(Q$1,Q$2,1),0)))*SUMIFS(Prov_Auto!$E$3:$E1000, Prov_Auto!$A$3:$A1000, $D354, Prov_Auto!$D$3:$D1000,"&gt;="&amp;DATE(Q$1,Q$2,1),Prov_Auto!$D$3:$D1000, "&lt;="&amp;EOMONTH(DATE(Q$1,Q$2,1),0)))</f>
        <v/>
      </c>
      <c r="R354" s="47"/>
    </row>
    <row r="355">
      <c r="A355" s="47"/>
      <c r="B355" s="47"/>
      <c r="C355" s="47"/>
      <c r="D355" s="87"/>
      <c r="E355" s="48" t="str">
        <f>IF($D355="","", (SUMIFS(Transacoes!$D$3:$D1000,Transacoes!$C$3:$C1000,$D355,Transacoes!$B$3:$B1000,"C", Transacoes!$A$3:$A1000, "&lt;"&amp;EOMONTH(DATE(E$1,E$2,1),0))-SUMIFS(Transacoes!$D$3:$D1000,Transacoes!$C$3:$C1000,$D355,Transacoes!$B$3:$B1000,"V", Transacoes!$A$3:$A1000, "&lt;"&amp;EOMONTH(DATE(E$1,E$2,1),0)))*SUMIFS(Prov_Auto!$E$3:$E1000, Prov_Auto!$A$3:$A1000, $D355, Prov_Auto!$D$3:$D1000,"&gt;="&amp;DATE(E$1,E$2,1),Prov_Auto!$D$3:$D1000, "&lt;="&amp;EOMONTH(DATE(E$1,E$2,1),0)))</f>
        <v/>
      </c>
      <c r="F355" s="48" t="str">
        <f>IF($D355="","", (SUMIFS(Transacoes!$D$3:$D1000,Transacoes!$C$3:$C1000,$D355,Transacoes!$B$3:$B1000,"C", Transacoes!$A$3:$A1000, "&lt;"&amp;EOMONTH(DATE(F$1,F$2,1),0))-SUMIFS(Transacoes!$D$3:$D1000,Transacoes!$C$3:$C1000,$D355,Transacoes!$B$3:$B1000,"V", Transacoes!$A$3:$A1000, "&lt;"&amp;EOMONTH(DATE(F$1,F$2,1),0)))*SUMIFS(Prov_Auto!$E$3:$E1000, Prov_Auto!$A$3:$A1000, $D355, Prov_Auto!$D$3:$D1000,"&gt;="&amp;DATE(F$1,F$2,1),Prov_Auto!$D$3:$D1000, "&lt;="&amp;EOMONTH(DATE(F$1,F$2,1),0)))</f>
        <v/>
      </c>
      <c r="G355" s="48" t="str">
        <f>IF($D355="","", (SUMIFS(Transacoes!$D$3:$D1000,Transacoes!$C$3:$C1000,$D355,Transacoes!$B$3:$B1000,"C", Transacoes!$A$3:$A1000, "&lt;"&amp;EOMONTH(DATE(G$1,G$2,1),0))-SUMIFS(Transacoes!$D$3:$D1000,Transacoes!$C$3:$C1000,$D355,Transacoes!$B$3:$B1000,"V", Transacoes!$A$3:$A1000, "&lt;"&amp;EOMONTH(DATE(G$1,G$2,1),0)))*SUMIFS(Prov_Auto!$E$3:$E1000, Prov_Auto!$A$3:$A1000, $D355, Prov_Auto!$D$3:$D1000,"&gt;="&amp;DATE(G$1,G$2,1),Prov_Auto!$D$3:$D1000, "&lt;="&amp;EOMONTH(DATE(G$1,G$2,1),0)))</f>
        <v/>
      </c>
      <c r="H355" s="48" t="str">
        <f>IF($D355="","", (SUMIFS(Transacoes!$D$3:$D1000,Transacoes!$C$3:$C1000,$D355,Transacoes!$B$3:$B1000,"C", Transacoes!$A$3:$A1000, "&lt;"&amp;EOMONTH(DATE(H$1,H$2,1),0))-SUMIFS(Transacoes!$D$3:$D1000,Transacoes!$C$3:$C1000,$D355,Transacoes!$B$3:$B1000,"V", Transacoes!$A$3:$A1000, "&lt;"&amp;EOMONTH(DATE(H$1,H$2,1),0)))*SUMIFS(Prov_Auto!$E$3:$E1000, Prov_Auto!$A$3:$A1000, $D355, Prov_Auto!$D$3:$D1000,"&gt;="&amp;DATE(H$1,H$2,1),Prov_Auto!$D$3:$D1000, "&lt;="&amp;EOMONTH(DATE(H$1,H$2,1),0)))</f>
        <v/>
      </c>
      <c r="I355" s="48" t="str">
        <f>IF($D355="","", (SUMIFS(Transacoes!$D$3:$D1000,Transacoes!$C$3:$C1000,$D355,Transacoes!$B$3:$B1000,"C", Transacoes!$A$3:$A1000, "&lt;"&amp;EOMONTH(DATE(I$1,I$2,1),0))-SUMIFS(Transacoes!$D$3:$D1000,Transacoes!$C$3:$C1000,$D355,Transacoes!$B$3:$B1000,"V", Transacoes!$A$3:$A1000, "&lt;"&amp;EOMONTH(DATE(I$1,I$2,1),0)))*SUMIFS(Prov_Auto!$E$3:$E1000, Prov_Auto!$A$3:$A1000, $D355, Prov_Auto!$D$3:$D1000,"&gt;="&amp;DATE(I$1,I$2,1),Prov_Auto!$D$3:$D1000, "&lt;="&amp;EOMONTH(DATE(I$1,I$2,1),0)))</f>
        <v/>
      </c>
      <c r="J355" s="48" t="str">
        <f>IF($D355="","", (SUMIFS(Transacoes!$D$3:$D1000,Transacoes!$C$3:$C1000,$D355,Transacoes!$B$3:$B1000,"C", Transacoes!$A$3:$A1000, "&lt;"&amp;EOMONTH(DATE(J$1,J$2,1),0))-SUMIFS(Transacoes!$D$3:$D1000,Transacoes!$C$3:$C1000,$D355,Transacoes!$B$3:$B1000,"V", Transacoes!$A$3:$A1000, "&lt;"&amp;EOMONTH(DATE(J$1,J$2,1),0)))*SUMIFS(Prov_Auto!$E$3:$E1000, Prov_Auto!$A$3:$A1000, $D355, Prov_Auto!$D$3:$D1000,"&gt;="&amp;DATE(J$1,J$2,1),Prov_Auto!$D$3:$D1000, "&lt;="&amp;EOMONTH(DATE(J$1,J$2,1),0)))</f>
        <v/>
      </c>
      <c r="K355" s="48" t="str">
        <f>IF($D355="","", (SUMIFS(Transacoes!$D$3:$D1000,Transacoes!$C$3:$C1000,$D355,Transacoes!$B$3:$B1000,"C", Transacoes!$A$3:$A1000, "&lt;"&amp;EOMONTH(DATE(K$1,K$2,1),0))-SUMIFS(Transacoes!$D$3:$D1000,Transacoes!$C$3:$C1000,$D355,Transacoes!$B$3:$B1000,"V", Transacoes!$A$3:$A1000, "&lt;"&amp;EOMONTH(DATE(K$1,K$2,1),0)))*SUMIFS(Prov_Auto!$E$3:$E1000, Prov_Auto!$A$3:$A1000, $D355, Prov_Auto!$D$3:$D1000,"&gt;="&amp;DATE(K$1,K$2,1),Prov_Auto!$D$3:$D1000, "&lt;="&amp;EOMONTH(DATE(K$1,K$2,1),0)))</f>
        <v/>
      </c>
      <c r="L355" s="48" t="str">
        <f>IF($D355="","", (SUMIFS(Transacoes!$D$3:$D1000,Transacoes!$C$3:$C1000,$D355,Transacoes!$B$3:$B1000,"C", Transacoes!$A$3:$A1000, "&lt;"&amp;EOMONTH(DATE(L$1,L$2,1),0))-SUMIFS(Transacoes!$D$3:$D1000,Transacoes!$C$3:$C1000,$D355,Transacoes!$B$3:$B1000,"V", Transacoes!$A$3:$A1000, "&lt;"&amp;EOMONTH(DATE(L$1,L$2,1),0)))*SUMIFS(Prov_Auto!$E$3:$E1000, Prov_Auto!$A$3:$A1000, $D355, Prov_Auto!$D$3:$D1000,"&gt;="&amp;DATE(L$1,L$2,1),Prov_Auto!$D$3:$D1000, "&lt;="&amp;EOMONTH(DATE(L$1,L$2,1),0)))</f>
        <v/>
      </c>
      <c r="M355" s="48" t="str">
        <f>IF($D355="","", (SUMIFS(Transacoes!$D$3:$D1000,Transacoes!$C$3:$C1000,$D355,Transacoes!$B$3:$B1000,"C", Transacoes!$A$3:$A1000, "&lt;"&amp;EOMONTH(DATE(M$1,M$2,1),0))-SUMIFS(Transacoes!$D$3:$D1000,Transacoes!$C$3:$C1000,$D355,Transacoes!$B$3:$B1000,"V", Transacoes!$A$3:$A1000, "&lt;"&amp;EOMONTH(DATE(M$1,M$2,1),0)))*SUMIFS(Prov_Auto!$E$3:$E1000, Prov_Auto!$A$3:$A1000, $D355, Prov_Auto!$D$3:$D1000,"&gt;="&amp;DATE(M$1,M$2,1),Prov_Auto!$D$3:$D1000, "&lt;="&amp;EOMONTH(DATE(M$1,M$2,1),0)))</f>
        <v/>
      </c>
      <c r="N355" s="48" t="str">
        <f>IF($D355="","", (SUMIFS(Transacoes!$D$3:$D1000,Transacoes!$C$3:$C1000,$D355,Transacoes!$B$3:$B1000,"C", Transacoes!$A$3:$A1000, "&lt;"&amp;EOMONTH(DATE(N$1,N$2,1),0))-SUMIFS(Transacoes!$D$3:$D1000,Transacoes!$C$3:$C1000,$D355,Transacoes!$B$3:$B1000,"V", Transacoes!$A$3:$A1000, "&lt;"&amp;EOMONTH(DATE(N$1,N$2,1),0)))*SUMIFS(Prov_Auto!$E$3:$E1000, Prov_Auto!$A$3:$A1000, $D355, Prov_Auto!$D$3:$D1000,"&gt;="&amp;DATE(N$1,N$2,1),Prov_Auto!$D$3:$D1000, "&lt;="&amp;EOMONTH(DATE(N$1,N$2,1),0)))</f>
        <v/>
      </c>
      <c r="O355" s="48" t="str">
        <f>IF($D355="","", (SUMIFS(Transacoes!$D$3:$D1000,Transacoes!$C$3:$C1000,$D355,Transacoes!$B$3:$B1000,"C", Transacoes!$A$3:$A1000, "&lt;"&amp;EOMONTH(DATE(O$1,O$2,1),0))-SUMIFS(Transacoes!$D$3:$D1000,Transacoes!$C$3:$C1000,$D355,Transacoes!$B$3:$B1000,"V", Transacoes!$A$3:$A1000, "&lt;"&amp;EOMONTH(DATE(O$1,O$2,1),0)))*SUMIFS(Prov_Auto!$E$3:$E1000, Prov_Auto!$A$3:$A1000, $D355, Prov_Auto!$D$3:$D1000,"&gt;="&amp;DATE(O$1,O$2,1),Prov_Auto!$D$3:$D1000, "&lt;="&amp;EOMONTH(DATE(O$1,O$2,1),0)))</f>
        <v/>
      </c>
      <c r="P355" s="48" t="str">
        <f>IF($D355="","", (SUMIFS(Transacoes!$D$3:$D1000,Transacoes!$C$3:$C1000,$D355,Transacoes!$B$3:$B1000,"C", Transacoes!$A$3:$A1000, "&lt;"&amp;EOMONTH(DATE(P$1,P$2,1),0))-SUMIFS(Transacoes!$D$3:$D1000,Transacoes!$C$3:$C1000,$D355,Transacoes!$B$3:$B1000,"V", Transacoes!$A$3:$A1000, "&lt;"&amp;EOMONTH(DATE(P$1,P$2,1),0)))*SUMIFS(Prov_Auto!$E$3:$E1000, Prov_Auto!$A$3:$A1000, $D355, Prov_Auto!$D$3:$D1000,"&gt;="&amp;DATE(P$1,P$2,1),Prov_Auto!$D$3:$D1000, "&lt;="&amp;EOMONTH(DATE(P$1,P$2,1),0)))</f>
        <v/>
      </c>
      <c r="Q355" s="48" t="str">
        <f>IF($D355="","", (SUMIFS(Transacoes!$D$3:$D1000,Transacoes!$C$3:$C1000,$D355,Transacoes!$B$3:$B1000,"C", Transacoes!$A$3:$A1000, "&lt;"&amp;EOMONTH(DATE(Q$1,Q$2,1),0))-SUMIFS(Transacoes!$D$3:$D1000,Transacoes!$C$3:$C1000,$D355,Transacoes!$B$3:$B1000,"V", Transacoes!$A$3:$A1000, "&lt;"&amp;EOMONTH(DATE(Q$1,Q$2,1),0)))*SUMIFS(Prov_Auto!$E$3:$E1000, Prov_Auto!$A$3:$A1000, $D355, Prov_Auto!$D$3:$D1000,"&gt;="&amp;DATE(Q$1,Q$2,1),Prov_Auto!$D$3:$D1000, "&lt;="&amp;EOMONTH(DATE(Q$1,Q$2,1),0)))</f>
        <v/>
      </c>
      <c r="R355" s="47"/>
    </row>
    <row r="356">
      <c r="A356" s="47"/>
      <c r="B356" s="47"/>
      <c r="C356" s="47"/>
      <c r="D356" s="87"/>
      <c r="E356" s="48" t="str">
        <f>IF($D356="","", (SUMIFS(Transacoes!$D$3:$D1000,Transacoes!$C$3:$C1000,$D356,Transacoes!$B$3:$B1000,"C", Transacoes!$A$3:$A1000, "&lt;"&amp;EOMONTH(DATE(E$1,E$2,1),0))-SUMIFS(Transacoes!$D$3:$D1000,Transacoes!$C$3:$C1000,$D356,Transacoes!$B$3:$B1000,"V", Transacoes!$A$3:$A1000, "&lt;"&amp;EOMONTH(DATE(E$1,E$2,1),0)))*SUMIFS(Prov_Auto!$E$3:$E1000, Prov_Auto!$A$3:$A1000, $D356, Prov_Auto!$D$3:$D1000,"&gt;="&amp;DATE(E$1,E$2,1),Prov_Auto!$D$3:$D1000, "&lt;="&amp;EOMONTH(DATE(E$1,E$2,1),0)))</f>
        <v/>
      </c>
      <c r="F356" s="48" t="str">
        <f>IF($D356="","", (SUMIFS(Transacoes!$D$3:$D1000,Transacoes!$C$3:$C1000,$D356,Transacoes!$B$3:$B1000,"C", Transacoes!$A$3:$A1000, "&lt;"&amp;EOMONTH(DATE(F$1,F$2,1),0))-SUMIFS(Transacoes!$D$3:$D1000,Transacoes!$C$3:$C1000,$D356,Transacoes!$B$3:$B1000,"V", Transacoes!$A$3:$A1000, "&lt;"&amp;EOMONTH(DATE(F$1,F$2,1),0)))*SUMIFS(Prov_Auto!$E$3:$E1000, Prov_Auto!$A$3:$A1000, $D356, Prov_Auto!$D$3:$D1000,"&gt;="&amp;DATE(F$1,F$2,1),Prov_Auto!$D$3:$D1000, "&lt;="&amp;EOMONTH(DATE(F$1,F$2,1),0)))</f>
        <v/>
      </c>
      <c r="G356" s="48" t="str">
        <f>IF($D356="","", (SUMIFS(Transacoes!$D$3:$D1000,Transacoes!$C$3:$C1000,$D356,Transacoes!$B$3:$B1000,"C", Transacoes!$A$3:$A1000, "&lt;"&amp;EOMONTH(DATE(G$1,G$2,1),0))-SUMIFS(Transacoes!$D$3:$D1000,Transacoes!$C$3:$C1000,$D356,Transacoes!$B$3:$B1000,"V", Transacoes!$A$3:$A1000, "&lt;"&amp;EOMONTH(DATE(G$1,G$2,1),0)))*SUMIFS(Prov_Auto!$E$3:$E1000, Prov_Auto!$A$3:$A1000, $D356, Prov_Auto!$D$3:$D1000,"&gt;="&amp;DATE(G$1,G$2,1),Prov_Auto!$D$3:$D1000, "&lt;="&amp;EOMONTH(DATE(G$1,G$2,1),0)))</f>
        <v/>
      </c>
      <c r="H356" s="48" t="str">
        <f>IF($D356="","", (SUMIFS(Transacoes!$D$3:$D1000,Transacoes!$C$3:$C1000,$D356,Transacoes!$B$3:$B1000,"C", Transacoes!$A$3:$A1000, "&lt;"&amp;EOMONTH(DATE(H$1,H$2,1),0))-SUMIFS(Transacoes!$D$3:$D1000,Transacoes!$C$3:$C1000,$D356,Transacoes!$B$3:$B1000,"V", Transacoes!$A$3:$A1000, "&lt;"&amp;EOMONTH(DATE(H$1,H$2,1),0)))*SUMIFS(Prov_Auto!$E$3:$E1000, Prov_Auto!$A$3:$A1000, $D356, Prov_Auto!$D$3:$D1000,"&gt;="&amp;DATE(H$1,H$2,1),Prov_Auto!$D$3:$D1000, "&lt;="&amp;EOMONTH(DATE(H$1,H$2,1),0)))</f>
        <v/>
      </c>
      <c r="I356" s="48" t="str">
        <f>IF($D356="","", (SUMIFS(Transacoes!$D$3:$D1000,Transacoes!$C$3:$C1000,$D356,Transacoes!$B$3:$B1000,"C", Transacoes!$A$3:$A1000, "&lt;"&amp;EOMONTH(DATE(I$1,I$2,1),0))-SUMIFS(Transacoes!$D$3:$D1000,Transacoes!$C$3:$C1000,$D356,Transacoes!$B$3:$B1000,"V", Transacoes!$A$3:$A1000, "&lt;"&amp;EOMONTH(DATE(I$1,I$2,1),0)))*SUMIFS(Prov_Auto!$E$3:$E1000, Prov_Auto!$A$3:$A1000, $D356, Prov_Auto!$D$3:$D1000,"&gt;="&amp;DATE(I$1,I$2,1),Prov_Auto!$D$3:$D1000, "&lt;="&amp;EOMONTH(DATE(I$1,I$2,1),0)))</f>
        <v/>
      </c>
      <c r="J356" s="48" t="str">
        <f>IF($D356="","", (SUMIFS(Transacoes!$D$3:$D1000,Transacoes!$C$3:$C1000,$D356,Transacoes!$B$3:$B1000,"C", Transacoes!$A$3:$A1000, "&lt;"&amp;EOMONTH(DATE(J$1,J$2,1),0))-SUMIFS(Transacoes!$D$3:$D1000,Transacoes!$C$3:$C1000,$D356,Transacoes!$B$3:$B1000,"V", Transacoes!$A$3:$A1000, "&lt;"&amp;EOMONTH(DATE(J$1,J$2,1),0)))*SUMIFS(Prov_Auto!$E$3:$E1000, Prov_Auto!$A$3:$A1000, $D356, Prov_Auto!$D$3:$D1000,"&gt;="&amp;DATE(J$1,J$2,1),Prov_Auto!$D$3:$D1000, "&lt;="&amp;EOMONTH(DATE(J$1,J$2,1),0)))</f>
        <v/>
      </c>
      <c r="K356" s="48" t="str">
        <f>IF($D356="","", (SUMIFS(Transacoes!$D$3:$D1000,Transacoes!$C$3:$C1000,$D356,Transacoes!$B$3:$B1000,"C", Transacoes!$A$3:$A1000, "&lt;"&amp;EOMONTH(DATE(K$1,K$2,1),0))-SUMIFS(Transacoes!$D$3:$D1000,Transacoes!$C$3:$C1000,$D356,Transacoes!$B$3:$B1000,"V", Transacoes!$A$3:$A1000, "&lt;"&amp;EOMONTH(DATE(K$1,K$2,1),0)))*SUMIFS(Prov_Auto!$E$3:$E1000, Prov_Auto!$A$3:$A1000, $D356, Prov_Auto!$D$3:$D1000,"&gt;="&amp;DATE(K$1,K$2,1),Prov_Auto!$D$3:$D1000, "&lt;="&amp;EOMONTH(DATE(K$1,K$2,1),0)))</f>
        <v/>
      </c>
      <c r="L356" s="48" t="str">
        <f>IF($D356="","", (SUMIFS(Transacoes!$D$3:$D1000,Transacoes!$C$3:$C1000,$D356,Transacoes!$B$3:$B1000,"C", Transacoes!$A$3:$A1000, "&lt;"&amp;EOMONTH(DATE(L$1,L$2,1),0))-SUMIFS(Transacoes!$D$3:$D1000,Transacoes!$C$3:$C1000,$D356,Transacoes!$B$3:$B1000,"V", Transacoes!$A$3:$A1000, "&lt;"&amp;EOMONTH(DATE(L$1,L$2,1),0)))*SUMIFS(Prov_Auto!$E$3:$E1000, Prov_Auto!$A$3:$A1000, $D356, Prov_Auto!$D$3:$D1000,"&gt;="&amp;DATE(L$1,L$2,1),Prov_Auto!$D$3:$D1000, "&lt;="&amp;EOMONTH(DATE(L$1,L$2,1),0)))</f>
        <v/>
      </c>
      <c r="M356" s="48" t="str">
        <f>IF($D356="","", (SUMIFS(Transacoes!$D$3:$D1000,Transacoes!$C$3:$C1000,$D356,Transacoes!$B$3:$B1000,"C", Transacoes!$A$3:$A1000, "&lt;"&amp;EOMONTH(DATE(M$1,M$2,1),0))-SUMIFS(Transacoes!$D$3:$D1000,Transacoes!$C$3:$C1000,$D356,Transacoes!$B$3:$B1000,"V", Transacoes!$A$3:$A1000, "&lt;"&amp;EOMONTH(DATE(M$1,M$2,1),0)))*SUMIFS(Prov_Auto!$E$3:$E1000, Prov_Auto!$A$3:$A1000, $D356, Prov_Auto!$D$3:$D1000,"&gt;="&amp;DATE(M$1,M$2,1),Prov_Auto!$D$3:$D1000, "&lt;="&amp;EOMONTH(DATE(M$1,M$2,1),0)))</f>
        <v/>
      </c>
      <c r="N356" s="48" t="str">
        <f>IF($D356="","", (SUMIFS(Transacoes!$D$3:$D1000,Transacoes!$C$3:$C1000,$D356,Transacoes!$B$3:$B1000,"C", Transacoes!$A$3:$A1000, "&lt;"&amp;EOMONTH(DATE(N$1,N$2,1),0))-SUMIFS(Transacoes!$D$3:$D1000,Transacoes!$C$3:$C1000,$D356,Transacoes!$B$3:$B1000,"V", Transacoes!$A$3:$A1000, "&lt;"&amp;EOMONTH(DATE(N$1,N$2,1),0)))*SUMIFS(Prov_Auto!$E$3:$E1000, Prov_Auto!$A$3:$A1000, $D356, Prov_Auto!$D$3:$D1000,"&gt;="&amp;DATE(N$1,N$2,1),Prov_Auto!$D$3:$D1000, "&lt;="&amp;EOMONTH(DATE(N$1,N$2,1),0)))</f>
        <v/>
      </c>
      <c r="O356" s="48" t="str">
        <f>IF($D356="","", (SUMIFS(Transacoes!$D$3:$D1000,Transacoes!$C$3:$C1000,$D356,Transacoes!$B$3:$B1000,"C", Transacoes!$A$3:$A1000, "&lt;"&amp;EOMONTH(DATE(O$1,O$2,1),0))-SUMIFS(Transacoes!$D$3:$D1000,Transacoes!$C$3:$C1000,$D356,Transacoes!$B$3:$B1000,"V", Transacoes!$A$3:$A1000, "&lt;"&amp;EOMONTH(DATE(O$1,O$2,1),0)))*SUMIFS(Prov_Auto!$E$3:$E1000, Prov_Auto!$A$3:$A1000, $D356, Prov_Auto!$D$3:$D1000,"&gt;="&amp;DATE(O$1,O$2,1),Prov_Auto!$D$3:$D1000, "&lt;="&amp;EOMONTH(DATE(O$1,O$2,1),0)))</f>
        <v/>
      </c>
      <c r="P356" s="48" t="str">
        <f>IF($D356="","", (SUMIFS(Transacoes!$D$3:$D1000,Transacoes!$C$3:$C1000,$D356,Transacoes!$B$3:$B1000,"C", Transacoes!$A$3:$A1000, "&lt;"&amp;EOMONTH(DATE(P$1,P$2,1),0))-SUMIFS(Transacoes!$D$3:$D1000,Transacoes!$C$3:$C1000,$D356,Transacoes!$B$3:$B1000,"V", Transacoes!$A$3:$A1000, "&lt;"&amp;EOMONTH(DATE(P$1,P$2,1),0)))*SUMIFS(Prov_Auto!$E$3:$E1000, Prov_Auto!$A$3:$A1000, $D356, Prov_Auto!$D$3:$D1000,"&gt;="&amp;DATE(P$1,P$2,1),Prov_Auto!$D$3:$D1000, "&lt;="&amp;EOMONTH(DATE(P$1,P$2,1),0)))</f>
        <v/>
      </c>
      <c r="Q356" s="48" t="str">
        <f>IF($D356="","", (SUMIFS(Transacoes!$D$3:$D1000,Transacoes!$C$3:$C1000,$D356,Transacoes!$B$3:$B1000,"C", Transacoes!$A$3:$A1000, "&lt;"&amp;EOMONTH(DATE(Q$1,Q$2,1),0))-SUMIFS(Transacoes!$D$3:$D1000,Transacoes!$C$3:$C1000,$D356,Transacoes!$B$3:$B1000,"V", Transacoes!$A$3:$A1000, "&lt;"&amp;EOMONTH(DATE(Q$1,Q$2,1),0)))*SUMIFS(Prov_Auto!$E$3:$E1000, Prov_Auto!$A$3:$A1000, $D356, Prov_Auto!$D$3:$D1000,"&gt;="&amp;DATE(Q$1,Q$2,1),Prov_Auto!$D$3:$D1000, "&lt;="&amp;EOMONTH(DATE(Q$1,Q$2,1),0)))</f>
        <v/>
      </c>
      <c r="R356" s="47"/>
    </row>
    <row r="357">
      <c r="A357" s="47"/>
      <c r="B357" s="47"/>
      <c r="C357" s="47"/>
      <c r="D357" s="87"/>
      <c r="E357" s="48" t="str">
        <f>IF($D357="","", (SUMIFS(Transacoes!$D$3:$D1000,Transacoes!$C$3:$C1000,$D357,Transacoes!$B$3:$B1000,"C", Transacoes!$A$3:$A1000, "&lt;"&amp;EOMONTH(DATE(E$1,E$2,1),0))-SUMIFS(Transacoes!$D$3:$D1000,Transacoes!$C$3:$C1000,$D357,Transacoes!$B$3:$B1000,"V", Transacoes!$A$3:$A1000, "&lt;"&amp;EOMONTH(DATE(E$1,E$2,1),0)))*SUMIFS(Prov_Auto!$E$3:$E1000, Prov_Auto!$A$3:$A1000, $D357, Prov_Auto!$D$3:$D1000,"&gt;="&amp;DATE(E$1,E$2,1),Prov_Auto!$D$3:$D1000, "&lt;="&amp;EOMONTH(DATE(E$1,E$2,1),0)))</f>
        <v/>
      </c>
      <c r="F357" s="48" t="str">
        <f>IF($D357="","", (SUMIFS(Transacoes!$D$3:$D1000,Transacoes!$C$3:$C1000,$D357,Transacoes!$B$3:$B1000,"C", Transacoes!$A$3:$A1000, "&lt;"&amp;EOMONTH(DATE(F$1,F$2,1),0))-SUMIFS(Transacoes!$D$3:$D1000,Transacoes!$C$3:$C1000,$D357,Transacoes!$B$3:$B1000,"V", Transacoes!$A$3:$A1000, "&lt;"&amp;EOMONTH(DATE(F$1,F$2,1),0)))*SUMIFS(Prov_Auto!$E$3:$E1000, Prov_Auto!$A$3:$A1000, $D357, Prov_Auto!$D$3:$D1000,"&gt;="&amp;DATE(F$1,F$2,1),Prov_Auto!$D$3:$D1000, "&lt;="&amp;EOMONTH(DATE(F$1,F$2,1),0)))</f>
        <v/>
      </c>
      <c r="G357" s="48" t="str">
        <f>IF($D357="","", (SUMIFS(Transacoes!$D$3:$D1000,Transacoes!$C$3:$C1000,$D357,Transacoes!$B$3:$B1000,"C", Transacoes!$A$3:$A1000, "&lt;"&amp;EOMONTH(DATE(G$1,G$2,1),0))-SUMIFS(Transacoes!$D$3:$D1000,Transacoes!$C$3:$C1000,$D357,Transacoes!$B$3:$B1000,"V", Transacoes!$A$3:$A1000, "&lt;"&amp;EOMONTH(DATE(G$1,G$2,1),0)))*SUMIFS(Prov_Auto!$E$3:$E1000, Prov_Auto!$A$3:$A1000, $D357, Prov_Auto!$D$3:$D1000,"&gt;="&amp;DATE(G$1,G$2,1),Prov_Auto!$D$3:$D1000, "&lt;="&amp;EOMONTH(DATE(G$1,G$2,1),0)))</f>
        <v/>
      </c>
      <c r="H357" s="48" t="str">
        <f>IF($D357="","", (SUMIFS(Transacoes!$D$3:$D1000,Transacoes!$C$3:$C1000,$D357,Transacoes!$B$3:$B1000,"C", Transacoes!$A$3:$A1000, "&lt;"&amp;EOMONTH(DATE(H$1,H$2,1),0))-SUMIFS(Transacoes!$D$3:$D1000,Transacoes!$C$3:$C1000,$D357,Transacoes!$B$3:$B1000,"V", Transacoes!$A$3:$A1000, "&lt;"&amp;EOMONTH(DATE(H$1,H$2,1),0)))*SUMIFS(Prov_Auto!$E$3:$E1000, Prov_Auto!$A$3:$A1000, $D357, Prov_Auto!$D$3:$D1000,"&gt;="&amp;DATE(H$1,H$2,1),Prov_Auto!$D$3:$D1000, "&lt;="&amp;EOMONTH(DATE(H$1,H$2,1),0)))</f>
        <v/>
      </c>
      <c r="I357" s="48" t="str">
        <f>IF($D357="","", (SUMIFS(Transacoes!$D$3:$D1000,Transacoes!$C$3:$C1000,$D357,Transacoes!$B$3:$B1000,"C", Transacoes!$A$3:$A1000, "&lt;"&amp;EOMONTH(DATE(I$1,I$2,1),0))-SUMIFS(Transacoes!$D$3:$D1000,Transacoes!$C$3:$C1000,$D357,Transacoes!$B$3:$B1000,"V", Transacoes!$A$3:$A1000, "&lt;"&amp;EOMONTH(DATE(I$1,I$2,1),0)))*SUMIFS(Prov_Auto!$E$3:$E1000, Prov_Auto!$A$3:$A1000, $D357, Prov_Auto!$D$3:$D1000,"&gt;="&amp;DATE(I$1,I$2,1),Prov_Auto!$D$3:$D1000, "&lt;="&amp;EOMONTH(DATE(I$1,I$2,1),0)))</f>
        <v/>
      </c>
      <c r="J357" s="48" t="str">
        <f>IF($D357="","", (SUMIFS(Transacoes!$D$3:$D1000,Transacoes!$C$3:$C1000,$D357,Transacoes!$B$3:$B1000,"C", Transacoes!$A$3:$A1000, "&lt;"&amp;EOMONTH(DATE(J$1,J$2,1),0))-SUMIFS(Transacoes!$D$3:$D1000,Transacoes!$C$3:$C1000,$D357,Transacoes!$B$3:$B1000,"V", Transacoes!$A$3:$A1000, "&lt;"&amp;EOMONTH(DATE(J$1,J$2,1),0)))*SUMIFS(Prov_Auto!$E$3:$E1000, Prov_Auto!$A$3:$A1000, $D357, Prov_Auto!$D$3:$D1000,"&gt;="&amp;DATE(J$1,J$2,1),Prov_Auto!$D$3:$D1000, "&lt;="&amp;EOMONTH(DATE(J$1,J$2,1),0)))</f>
        <v/>
      </c>
      <c r="K357" s="48" t="str">
        <f>IF($D357="","", (SUMIFS(Transacoes!$D$3:$D1000,Transacoes!$C$3:$C1000,$D357,Transacoes!$B$3:$B1000,"C", Transacoes!$A$3:$A1000, "&lt;"&amp;EOMONTH(DATE(K$1,K$2,1),0))-SUMIFS(Transacoes!$D$3:$D1000,Transacoes!$C$3:$C1000,$D357,Transacoes!$B$3:$B1000,"V", Transacoes!$A$3:$A1000, "&lt;"&amp;EOMONTH(DATE(K$1,K$2,1),0)))*SUMIFS(Prov_Auto!$E$3:$E1000, Prov_Auto!$A$3:$A1000, $D357, Prov_Auto!$D$3:$D1000,"&gt;="&amp;DATE(K$1,K$2,1),Prov_Auto!$D$3:$D1000, "&lt;="&amp;EOMONTH(DATE(K$1,K$2,1),0)))</f>
        <v/>
      </c>
      <c r="L357" s="48" t="str">
        <f>IF($D357="","", (SUMIFS(Transacoes!$D$3:$D1000,Transacoes!$C$3:$C1000,$D357,Transacoes!$B$3:$B1000,"C", Transacoes!$A$3:$A1000, "&lt;"&amp;EOMONTH(DATE(L$1,L$2,1),0))-SUMIFS(Transacoes!$D$3:$D1000,Transacoes!$C$3:$C1000,$D357,Transacoes!$B$3:$B1000,"V", Transacoes!$A$3:$A1000, "&lt;"&amp;EOMONTH(DATE(L$1,L$2,1),0)))*SUMIFS(Prov_Auto!$E$3:$E1000, Prov_Auto!$A$3:$A1000, $D357, Prov_Auto!$D$3:$D1000,"&gt;="&amp;DATE(L$1,L$2,1),Prov_Auto!$D$3:$D1000, "&lt;="&amp;EOMONTH(DATE(L$1,L$2,1),0)))</f>
        <v/>
      </c>
      <c r="M357" s="48" t="str">
        <f>IF($D357="","", (SUMIFS(Transacoes!$D$3:$D1000,Transacoes!$C$3:$C1000,$D357,Transacoes!$B$3:$B1000,"C", Transacoes!$A$3:$A1000, "&lt;"&amp;EOMONTH(DATE(M$1,M$2,1),0))-SUMIFS(Transacoes!$D$3:$D1000,Transacoes!$C$3:$C1000,$D357,Transacoes!$B$3:$B1000,"V", Transacoes!$A$3:$A1000, "&lt;"&amp;EOMONTH(DATE(M$1,M$2,1),0)))*SUMIFS(Prov_Auto!$E$3:$E1000, Prov_Auto!$A$3:$A1000, $D357, Prov_Auto!$D$3:$D1000,"&gt;="&amp;DATE(M$1,M$2,1),Prov_Auto!$D$3:$D1000, "&lt;="&amp;EOMONTH(DATE(M$1,M$2,1),0)))</f>
        <v/>
      </c>
      <c r="N357" s="48" t="str">
        <f>IF($D357="","", (SUMIFS(Transacoes!$D$3:$D1000,Transacoes!$C$3:$C1000,$D357,Transacoes!$B$3:$B1000,"C", Transacoes!$A$3:$A1000, "&lt;"&amp;EOMONTH(DATE(N$1,N$2,1),0))-SUMIFS(Transacoes!$D$3:$D1000,Transacoes!$C$3:$C1000,$D357,Transacoes!$B$3:$B1000,"V", Transacoes!$A$3:$A1000, "&lt;"&amp;EOMONTH(DATE(N$1,N$2,1),0)))*SUMIFS(Prov_Auto!$E$3:$E1000, Prov_Auto!$A$3:$A1000, $D357, Prov_Auto!$D$3:$D1000,"&gt;="&amp;DATE(N$1,N$2,1),Prov_Auto!$D$3:$D1000, "&lt;="&amp;EOMONTH(DATE(N$1,N$2,1),0)))</f>
        <v/>
      </c>
      <c r="O357" s="48" t="str">
        <f>IF($D357="","", (SUMIFS(Transacoes!$D$3:$D1000,Transacoes!$C$3:$C1000,$D357,Transacoes!$B$3:$B1000,"C", Transacoes!$A$3:$A1000, "&lt;"&amp;EOMONTH(DATE(O$1,O$2,1),0))-SUMIFS(Transacoes!$D$3:$D1000,Transacoes!$C$3:$C1000,$D357,Transacoes!$B$3:$B1000,"V", Transacoes!$A$3:$A1000, "&lt;"&amp;EOMONTH(DATE(O$1,O$2,1),0)))*SUMIFS(Prov_Auto!$E$3:$E1000, Prov_Auto!$A$3:$A1000, $D357, Prov_Auto!$D$3:$D1000,"&gt;="&amp;DATE(O$1,O$2,1),Prov_Auto!$D$3:$D1000, "&lt;="&amp;EOMONTH(DATE(O$1,O$2,1),0)))</f>
        <v/>
      </c>
      <c r="P357" s="48" t="str">
        <f>IF($D357="","", (SUMIFS(Transacoes!$D$3:$D1000,Transacoes!$C$3:$C1000,$D357,Transacoes!$B$3:$B1000,"C", Transacoes!$A$3:$A1000, "&lt;"&amp;EOMONTH(DATE(P$1,P$2,1),0))-SUMIFS(Transacoes!$D$3:$D1000,Transacoes!$C$3:$C1000,$D357,Transacoes!$B$3:$B1000,"V", Transacoes!$A$3:$A1000, "&lt;"&amp;EOMONTH(DATE(P$1,P$2,1),0)))*SUMIFS(Prov_Auto!$E$3:$E1000, Prov_Auto!$A$3:$A1000, $D357, Prov_Auto!$D$3:$D1000,"&gt;="&amp;DATE(P$1,P$2,1),Prov_Auto!$D$3:$D1000, "&lt;="&amp;EOMONTH(DATE(P$1,P$2,1),0)))</f>
        <v/>
      </c>
      <c r="Q357" s="48" t="str">
        <f>IF($D357="","", (SUMIFS(Transacoes!$D$3:$D1000,Transacoes!$C$3:$C1000,$D357,Transacoes!$B$3:$B1000,"C", Transacoes!$A$3:$A1000, "&lt;"&amp;EOMONTH(DATE(Q$1,Q$2,1),0))-SUMIFS(Transacoes!$D$3:$D1000,Transacoes!$C$3:$C1000,$D357,Transacoes!$B$3:$B1000,"V", Transacoes!$A$3:$A1000, "&lt;"&amp;EOMONTH(DATE(Q$1,Q$2,1),0)))*SUMIFS(Prov_Auto!$E$3:$E1000, Prov_Auto!$A$3:$A1000, $D357, Prov_Auto!$D$3:$D1000,"&gt;="&amp;DATE(Q$1,Q$2,1),Prov_Auto!$D$3:$D1000, "&lt;="&amp;EOMONTH(DATE(Q$1,Q$2,1),0)))</f>
        <v/>
      </c>
      <c r="R357" s="47"/>
    </row>
    <row r="358">
      <c r="A358" s="47"/>
      <c r="B358" s="47"/>
      <c r="C358" s="47"/>
      <c r="D358" s="87"/>
      <c r="E358" s="48" t="str">
        <f>IF($D358="","", (SUMIFS(Transacoes!$D$3:$D1000,Transacoes!$C$3:$C1000,$D358,Transacoes!$B$3:$B1000,"C", Transacoes!$A$3:$A1000, "&lt;"&amp;EOMONTH(DATE(E$1,E$2,1),0))-SUMIFS(Transacoes!$D$3:$D1000,Transacoes!$C$3:$C1000,$D358,Transacoes!$B$3:$B1000,"V", Transacoes!$A$3:$A1000, "&lt;"&amp;EOMONTH(DATE(E$1,E$2,1),0)))*SUMIFS(Prov_Auto!$E$3:$E1000, Prov_Auto!$A$3:$A1000, $D358, Prov_Auto!$D$3:$D1000,"&gt;="&amp;DATE(E$1,E$2,1),Prov_Auto!$D$3:$D1000, "&lt;="&amp;EOMONTH(DATE(E$1,E$2,1),0)))</f>
        <v/>
      </c>
      <c r="F358" s="48" t="str">
        <f>IF($D358="","", (SUMIFS(Transacoes!$D$3:$D1000,Transacoes!$C$3:$C1000,$D358,Transacoes!$B$3:$B1000,"C", Transacoes!$A$3:$A1000, "&lt;"&amp;EOMONTH(DATE(F$1,F$2,1),0))-SUMIFS(Transacoes!$D$3:$D1000,Transacoes!$C$3:$C1000,$D358,Transacoes!$B$3:$B1000,"V", Transacoes!$A$3:$A1000, "&lt;"&amp;EOMONTH(DATE(F$1,F$2,1),0)))*SUMIFS(Prov_Auto!$E$3:$E1000, Prov_Auto!$A$3:$A1000, $D358, Prov_Auto!$D$3:$D1000,"&gt;="&amp;DATE(F$1,F$2,1),Prov_Auto!$D$3:$D1000, "&lt;="&amp;EOMONTH(DATE(F$1,F$2,1),0)))</f>
        <v/>
      </c>
      <c r="G358" s="48" t="str">
        <f>IF($D358="","", (SUMIFS(Transacoes!$D$3:$D1000,Transacoes!$C$3:$C1000,$D358,Transacoes!$B$3:$B1000,"C", Transacoes!$A$3:$A1000, "&lt;"&amp;EOMONTH(DATE(G$1,G$2,1),0))-SUMIFS(Transacoes!$D$3:$D1000,Transacoes!$C$3:$C1000,$D358,Transacoes!$B$3:$B1000,"V", Transacoes!$A$3:$A1000, "&lt;"&amp;EOMONTH(DATE(G$1,G$2,1),0)))*SUMIFS(Prov_Auto!$E$3:$E1000, Prov_Auto!$A$3:$A1000, $D358, Prov_Auto!$D$3:$D1000,"&gt;="&amp;DATE(G$1,G$2,1),Prov_Auto!$D$3:$D1000, "&lt;="&amp;EOMONTH(DATE(G$1,G$2,1),0)))</f>
        <v/>
      </c>
      <c r="H358" s="48" t="str">
        <f>IF($D358="","", (SUMIFS(Transacoes!$D$3:$D1000,Transacoes!$C$3:$C1000,$D358,Transacoes!$B$3:$B1000,"C", Transacoes!$A$3:$A1000, "&lt;"&amp;EOMONTH(DATE(H$1,H$2,1),0))-SUMIFS(Transacoes!$D$3:$D1000,Transacoes!$C$3:$C1000,$D358,Transacoes!$B$3:$B1000,"V", Transacoes!$A$3:$A1000, "&lt;"&amp;EOMONTH(DATE(H$1,H$2,1),0)))*SUMIFS(Prov_Auto!$E$3:$E1000, Prov_Auto!$A$3:$A1000, $D358, Prov_Auto!$D$3:$D1000,"&gt;="&amp;DATE(H$1,H$2,1),Prov_Auto!$D$3:$D1000, "&lt;="&amp;EOMONTH(DATE(H$1,H$2,1),0)))</f>
        <v/>
      </c>
      <c r="I358" s="48" t="str">
        <f>IF($D358="","", (SUMIFS(Transacoes!$D$3:$D1000,Transacoes!$C$3:$C1000,$D358,Transacoes!$B$3:$B1000,"C", Transacoes!$A$3:$A1000, "&lt;"&amp;EOMONTH(DATE(I$1,I$2,1),0))-SUMIFS(Transacoes!$D$3:$D1000,Transacoes!$C$3:$C1000,$D358,Transacoes!$B$3:$B1000,"V", Transacoes!$A$3:$A1000, "&lt;"&amp;EOMONTH(DATE(I$1,I$2,1),0)))*SUMIFS(Prov_Auto!$E$3:$E1000, Prov_Auto!$A$3:$A1000, $D358, Prov_Auto!$D$3:$D1000,"&gt;="&amp;DATE(I$1,I$2,1),Prov_Auto!$D$3:$D1000, "&lt;="&amp;EOMONTH(DATE(I$1,I$2,1),0)))</f>
        <v/>
      </c>
      <c r="J358" s="48" t="str">
        <f>IF($D358="","", (SUMIFS(Transacoes!$D$3:$D1000,Transacoes!$C$3:$C1000,$D358,Transacoes!$B$3:$B1000,"C", Transacoes!$A$3:$A1000, "&lt;"&amp;EOMONTH(DATE(J$1,J$2,1),0))-SUMIFS(Transacoes!$D$3:$D1000,Transacoes!$C$3:$C1000,$D358,Transacoes!$B$3:$B1000,"V", Transacoes!$A$3:$A1000, "&lt;"&amp;EOMONTH(DATE(J$1,J$2,1),0)))*SUMIFS(Prov_Auto!$E$3:$E1000, Prov_Auto!$A$3:$A1000, $D358, Prov_Auto!$D$3:$D1000,"&gt;="&amp;DATE(J$1,J$2,1),Prov_Auto!$D$3:$D1000, "&lt;="&amp;EOMONTH(DATE(J$1,J$2,1),0)))</f>
        <v/>
      </c>
      <c r="K358" s="48" t="str">
        <f>IF($D358="","", (SUMIFS(Transacoes!$D$3:$D1000,Transacoes!$C$3:$C1000,$D358,Transacoes!$B$3:$B1000,"C", Transacoes!$A$3:$A1000, "&lt;"&amp;EOMONTH(DATE(K$1,K$2,1),0))-SUMIFS(Transacoes!$D$3:$D1000,Transacoes!$C$3:$C1000,$D358,Transacoes!$B$3:$B1000,"V", Transacoes!$A$3:$A1000, "&lt;"&amp;EOMONTH(DATE(K$1,K$2,1),0)))*SUMIFS(Prov_Auto!$E$3:$E1000, Prov_Auto!$A$3:$A1000, $D358, Prov_Auto!$D$3:$D1000,"&gt;="&amp;DATE(K$1,K$2,1),Prov_Auto!$D$3:$D1000, "&lt;="&amp;EOMONTH(DATE(K$1,K$2,1),0)))</f>
        <v/>
      </c>
      <c r="L358" s="48" t="str">
        <f>IF($D358="","", (SUMIFS(Transacoes!$D$3:$D1000,Transacoes!$C$3:$C1000,$D358,Transacoes!$B$3:$B1000,"C", Transacoes!$A$3:$A1000, "&lt;"&amp;EOMONTH(DATE(L$1,L$2,1),0))-SUMIFS(Transacoes!$D$3:$D1000,Transacoes!$C$3:$C1000,$D358,Transacoes!$B$3:$B1000,"V", Transacoes!$A$3:$A1000, "&lt;"&amp;EOMONTH(DATE(L$1,L$2,1),0)))*SUMIFS(Prov_Auto!$E$3:$E1000, Prov_Auto!$A$3:$A1000, $D358, Prov_Auto!$D$3:$D1000,"&gt;="&amp;DATE(L$1,L$2,1),Prov_Auto!$D$3:$D1000, "&lt;="&amp;EOMONTH(DATE(L$1,L$2,1),0)))</f>
        <v/>
      </c>
      <c r="M358" s="48" t="str">
        <f>IF($D358="","", (SUMIFS(Transacoes!$D$3:$D1000,Transacoes!$C$3:$C1000,$D358,Transacoes!$B$3:$B1000,"C", Transacoes!$A$3:$A1000, "&lt;"&amp;EOMONTH(DATE(M$1,M$2,1),0))-SUMIFS(Transacoes!$D$3:$D1000,Transacoes!$C$3:$C1000,$D358,Transacoes!$B$3:$B1000,"V", Transacoes!$A$3:$A1000, "&lt;"&amp;EOMONTH(DATE(M$1,M$2,1),0)))*SUMIFS(Prov_Auto!$E$3:$E1000, Prov_Auto!$A$3:$A1000, $D358, Prov_Auto!$D$3:$D1000,"&gt;="&amp;DATE(M$1,M$2,1),Prov_Auto!$D$3:$D1000, "&lt;="&amp;EOMONTH(DATE(M$1,M$2,1),0)))</f>
        <v/>
      </c>
      <c r="N358" s="48" t="str">
        <f>IF($D358="","", (SUMIFS(Transacoes!$D$3:$D1000,Transacoes!$C$3:$C1000,$D358,Transacoes!$B$3:$B1000,"C", Transacoes!$A$3:$A1000, "&lt;"&amp;EOMONTH(DATE(N$1,N$2,1),0))-SUMIFS(Transacoes!$D$3:$D1000,Transacoes!$C$3:$C1000,$D358,Transacoes!$B$3:$B1000,"V", Transacoes!$A$3:$A1000, "&lt;"&amp;EOMONTH(DATE(N$1,N$2,1),0)))*SUMIFS(Prov_Auto!$E$3:$E1000, Prov_Auto!$A$3:$A1000, $D358, Prov_Auto!$D$3:$D1000,"&gt;="&amp;DATE(N$1,N$2,1),Prov_Auto!$D$3:$D1000, "&lt;="&amp;EOMONTH(DATE(N$1,N$2,1),0)))</f>
        <v/>
      </c>
      <c r="O358" s="48" t="str">
        <f>IF($D358="","", (SUMIFS(Transacoes!$D$3:$D1000,Transacoes!$C$3:$C1000,$D358,Transacoes!$B$3:$B1000,"C", Transacoes!$A$3:$A1000, "&lt;"&amp;EOMONTH(DATE(O$1,O$2,1),0))-SUMIFS(Transacoes!$D$3:$D1000,Transacoes!$C$3:$C1000,$D358,Transacoes!$B$3:$B1000,"V", Transacoes!$A$3:$A1000, "&lt;"&amp;EOMONTH(DATE(O$1,O$2,1),0)))*SUMIFS(Prov_Auto!$E$3:$E1000, Prov_Auto!$A$3:$A1000, $D358, Prov_Auto!$D$3:$D1000,"&gt;="&amp;DATE(O$1,O$2,1),Prov_Auto!$D$3:$D1000, "&lt;="&amp;EOMONTH(DATE(O$1,O$2,1),0)))</f>
        <v/>
      </c>
      <c r="P358" s="48" t="str">
        <f>IF($D358="","", (SUMIFS(Transacoes!$D$3:$D1000,Transacoes!$C$3:$C1000,$D358,Transacoes!$B$3:$B1000,"C", Transacoes!$A$3:$A1000, "&lt;"&amp;EOMONTH(DATE(P$1,P$2,1),0))-SUMIFS(Transacoes!$D$3:$D1000,Transacoes!$C$3:$C1000,$D358,Transacoes!$B$3:$B1000,"V", Transacoes!$A$3:$A1000, "&lt;"&amp;EOMONTH(DATE(P$1,P$2,1),0)))*SUMIFS(Prov_Auto!$E$3:$E1000, Prov_Auto!$A$3:$A1000, $D358, Prov_Auto!$D$3:$D1000,"&gt;="&amp;DATE(P$1,P$2,1),Prov_Auto!$D$3:$D1000, "&lt;="&amp;EOMONTH(DATE(P$1,P$2,1),0)))</f>
        <v/>
      </c>
      <c r="Q358" s="48" t="str">
        <f>IF($D358="","", (SUMIFS(Transacoes!$D$3:$D1000,Transacoes!$C$3:$C1000,$D358,Transacoes!$B$3:$B1000,"C", Transacoes!$A$3:$A1000, "&lt;"&amp;EOMONTH(DATE(Q$1,Q$2,1),0))-SUMIFS(Transacoes!$D$3:$D1000,Transacoes!$C$3:$C1000,$D358,Transacoes!$B$3:$B1000,"V", Transacoes!$A$3:$A1000, "&lt;"&amp;EOMONTH(DATE(Q$1,Q$2,1),0)))*SUMIFS(Prov_Auto!$E$3:$E1000, Prov_Auto!$A$3:$A1000, $D358, Prov_Auto!$D$3:$D1000,"&gt;="&amp;DATE(Q$1,Q$2,1),Prov_Auto!$D$3:$D1000, "&lt;="&amp;EOMONTH(DATE(Q$1,Q$2,1),0)))</f>
        <v/>
      </c>
      <c r="R358" s="47"/>
    </row>
    <row r="359">
      <c r="A359" s="47"/>
      <c r="B359" s="47"/>
      <c r="C359" s="47"/>
      <c r="D359" s="87"/>
      <c r="E359" s="48" t="str">
        <f>IF($D359="","", (SUMIFS(Transacoes!$D$3:$D1000,Transacoes!$C$3:$C1000,$D359,Transacoes!$B$3:$B1000,"C", Transacoes!$A$3:$A1000, "&lt;"&amp;EOMONTH(DATE(E$1,E$2,1),0))-SUMIFS(Transacoes!$D$3:$D1000,Transacoes!$C$3:$C1000,$D359,Transacoes!$B$3:$B1000,"V", Transacoes!$A$3:$A1000, "&lt;"&amp;EOMONTH(DATE(E$1,E$2,1),0)))*SUMIFS(Prov_Auto!$E$3:$E1000, Prov_Auto!$A$3:$A1000, $D359, Prov_Auto!$D$3:$D1000,"&gt;="&amp;DATE(E$1,E$2,1),Prov_Auto!$D$3:$D1000, "&lt;="&amp;EOMONTH(DATE(E$1,E$2,1),0)))</f>
        <v/>
      </c>
      <c r="F359" s="48" t="str">
        <f>IF($D359="","", (SUMIFS(Transacoes!$D$3:$D1000,Transacoes!$C$3:$C1000,$D359,Transacoes!$B$3:$B1000,"C", Transacoes!$A$3:$A1000, "&lt;"&amp;EOMONTH(DATE(F$1,F$2,1),0))-SUMIFS(Transacoes!$D$3:$D1000,Transacoes!$C$3:$C1000,$D359,Transacoes!$B$3:$B1000,"V", Transacoes!$A$3:$A1000, "&lt;"&amp;EOMONTH(DATE(F$1,F$2,1),0)))*SUMIFS(Prov_Auto!$E$3:$E1000, Prov_Auto!$A$3:$A1000, $D359, Prov_Auto!$D$3:$D1000,"&gt;="&amp;DATE(F$1,F$2,1),Prov_Auto!$D$3:$D1000, "&lt;="&amp;EOMONTH(DATE(F$1,F$2,1),0)))</f>
        <v/>
      </c>
      <c r="G359" s="48" t="str">
        <f>IF($D359="","", (SUMIFS(Transacoes!$D$3:$D1000,Transacoes!$C$3:$C1000,$D359,Transacoes!$B$3:$B1000,"C", Transacoes!$A$3:$A1000, "&lt;"&amp;EOMONTH(DATE(G$1,G$2,1),0))-SUMIFS(Transacoes!$D$3:$D1000,Transacoes!$C$3:$C1000,$D359,Transacoes!$B$3:$B1000,"V", Transacoes!$A$3:$A1000, "&lt;"&amp;EOMONTH(DATE(G$1,G$2,1),0)))*SUMIFS(Prov_Auto!$E$3:$E1000, Prov_Auto!$A$3:$A1000, $D359, Prov_Auto!$D$3:$D1000,"&gt;="&amp;DATE(G$1,G$2,1),Prov_Auto!$D$3:$D1000, "&lt;="&amp;EOMONTH(DATE(G$1,G$2,1),0)))</f>
        <v/>
      </c>
      <c r="H359" s="48" t="str">
        <f>IF($D359="","", (SUMIFS(Transacoes!$D$3:$D1000,Transacoes!$C$3:$C1000,$D359,Transacoes!$B$3:$B1000,"C", Transacoes!$A$3:$A1000, "&lt;"&amp;EOMONTH(DATE(H$1,H$2,1),0))-SUMIFS(Transacoes!$D$3:$D1000,Transacoes!$C$3:$C1000,$D359,Transacoes!$B$3:$B1000,"V", Transacoes!$A$3:$A1000, "&lt;"&amp;EOMONTH(DATE(H$1,H$2,1),0)))*SUMIFS(Prov_Auto!$E$3:$E1000, Prov_Auto!$A$3:$A1000, $D359, Prov_Auto!$D$3:$D1000,"&gt;="&amp;DATE(H$1,H$2,1),Prov_Auto!$D$3:$D1000, "&lt;="&amp;EOMONTH(DATE(H$1,H$2,1),0)))</f>
        <v/>
      </c>
      <c r="I359" s="48" t="str">
        <f>IF($D359="","", (SUMIFS(Transacoes!$D$3:$D1000,Transacoes!$C$3:$C1000,$D359,Transacoes!$B$3:$B1000,"C", Transacoes!$A$3:$A1000, "&lt;"&amp;EOMONTH(DATE(I$1,I$2,1),0))-SUMIFS(Transacoes!$D$3:$D1000,Transacoes!$C$3:$C1000,$D359,Transacoes!$B$3:$B1000,"V", Transacoes!$A$3:$A1000, "&lt;"&amp;EOMONTH(DATE(I$1,I$2,1),0)))*SUMIFS(Prov_Auto!$E$3:$E1000, Prov_Auto!$A$3:$A1000, $D359, Prov_Auto!$D$3:$D1000,"&gt;="&amp;DATE(I$1,I$2,1),Prov_Auto!$D$3:$D1000, "&lt;="&amp;EOMONTH(DATE(I$1,I$2,1),0)))</f>
        <v/>
      </c>
      <c r="J359" s="48" t="str">
        <f>IF($D359="","", (SUMIFS(Transacoes!$D$3:$D1000,Transacoes!$C$3:$C1000,$D359,Transacoes!$B$3:$B1000,"C", Transacoes!$A$3:$A1000, "&lt;"&amp;EOMONTH(DATE(J$1,J$2,1),0))-SUMIFS(Transacoes!$D$3:$D1000,Transacoes!$C$3:$C1000,$D359,Transacoes!$B$3:$B1000,"V", Transacoes!$A$3:$A1000, "&lt;"&amp;EOMONTH(DATE(J$1,J$2,1),0)))*SUMIFS(Prov_Auto!$E$3:$E1000, Prov_Auto!$A$3:$A1000, $D359, Prov_Auto!$D$3:$D1000,"&gt;="&amp;DATE(J$1,J$2,1),Prov_Auto!$D$3:$D1000, "&lt;="&amp;EOMONTH(DATE(J$1,J$2,1),0)))</f>
        <v/>
      </c>
      <c r="K359" s="48" t="str">
        <f>IF($D359="","", (SUMIFS(Transacoes!$D$3:$D1000,Transacoes!$C$3:$C1000,$D359,Transacoes!$B$3:$B1000,"C", Transacoes!$A$3:$A1000, "&lt;"&amp;EOMONTH(DATE(K$1,K$2,1),0))-SUMIFS(Transacoes!$D$3:$D1000,Transacoes!$C$3:$C1000,$D359,Transacoes!$B$3:$B1000,"V", Transacoes!$A$3:$A1000, "&lt;"&amp;EOMONTH(DATE(K$1,K$2,1),0)))*SUMIFS(Prov_Auto!$E$3:$E1000, Prov_Auto!$A$3:$A1000, $D359, Prov_Auto!$D$3:$D1000,"&gt;="&amp;DATE(K$1,K$2,1),Prov_Auto!$D$3:$D1000, "&lt;="&amp;EOMONTH(DATE(K$1,K$2,1),0)))</f>
        <v/>
      </c>
      <c r="L359" s="48" t="str">
        <f>IF($D359="","", (SUMIFS(Transacoes!$D$3:$D1000,Transacoes!$C$3:$C1000,$D359,Transacoes!$B$3:$B1000,"C", Transacoes!$A$3:$A1000, "&lt;"&amp;EOMONTH(DATE(L$1,L$2,1),0))-SUMIFS(Transacoes!$D$3:$D1000,Transacoes!$C$3:$C1000,$D359,Transacoes!$B$3:$B1000,"V", Transacoes!$A$3:$A1000, "&lt;"&amp;EOMONTH(DATE(L$1,L$2,1),0)))*SUMIFS(Prov_Auto!$E$3:$E1000, Prov_Auto!$A$3:$A1000, $D359, Prov_Auto!$D$3:$D1000,"&gt;="&amp;DATE(L$1,L$2,1),Prov_Auto!$D$3:$D1000, "&lt;="&amp;EOMONTH(DATE(L$1,L$2,1),0)))</f>
        <v/>
      </c>
      <c r="M359" s="48" t="str">
        <f>IF($D359="","", (SUMIFS(Transacoes!$D$3:$D1000,Transacoes!$C$3:$C1000,$D359,Transacoes!$B$3:$B1000,"C", Transacoes!$A$3:$A1000, "&lt;"&amp;EOMONTH(DATE(M$1,M$2,1),0))-SUMIFS(Transacoes!$D$3:$D1000,Transacoes!$C$3:$C1000,$D359,Transacoes!$B$3:$B1000,"V", Transacoes!$A$3:$A1000, "&lt;"&amp;EOMONTH(DATE(M$1,M$2,1),0)))*SUMIFS(Prov_Auto!$E$3:$E1000, Prov_Auto!$A$3:$A1000, $D359, Prov_Auto!$D$3:$D1000,"&gt;="&amp;DATE(M$1,M$2,1),Prov_Auto!$D$3:$D1000, "&lt;="&amp;EOMONTH(DATE(M$1,M$2,1),0)))</f>
        <v/>
      </c>
      <c r="N359" s="48" t="str">
        <f>IF($D359="","", (SUMIFS(Transacoes!$D$3:$D1000,Transacoes!$C$3:$C1000,$D359,Transacoes!$B$3:$B1000,"C", Transacoes!$A$3:$A1000, "&lt;"&amp;EOMONTH(DATE(N$1,N$2,1),0))-SUMIFS(Transacoes!$D$3:$D1000,Transacoes!$C$3:$C1000,$D359,Transacoes!$B$3:$B1000,"V", Transacoes!$A$3:$A1000, "&lt;"&amp;EOMONTH(DATE(N$1,N$2,1),0)))*SUMIFS(Prov_Auto!$E$3:$E1000, Prov_Auto!$A$3:$A1000, $D359, Prov_Auto!$D$3:$D1000,"&gt;="&amp;DATE(N$1,N$2,1),Prov_Auto!$D$3:$D1000, "&lt;="&amp;EOMONTH(DATE(N$1,N$2,1),0)))</f>
        <v/>
      </c>
      <c r="O359" s="48" t="str">
        <f>IF($D359="","", (SUMIFS(Transacoes!$D$3:$D1000,Transacoes!$C$3:$C1000,$D359,Transacoes!$B$3:$B1000,"C", Transacoes!$A$3:$A1000, "&lt;"&amp;EOMONTH(DATE(O$1,O$2,1),0))-SUMIFS(Transacoes!$D$3:$D1000,Transacoes!$C$3:$C1000,$D359,Transacoes!$B$3:$B1000,"V", Transacoes!$A$3:$A1000, "&lt;"&amp;EOMONTH(DATE(O$1,O$2,1),0)))*SUMIFS(Prov_Auto!$E$3:$E1000, Prov_Auto!$A$3:$A1000, $D359, Prov_Auto!$D$3:$D1000,"&gt;="&amp;DATE(O$1,O$2,1),Prov_Auto!$D$3:$D1000, "&lt;="&amp;EOMONTH(DATE(O$1,O$2,1),0)))</f>
        <v/>
      </c>
      <c r="P359" s="48" t="str">
        <f>IF($D359="","", (SUMIFS(Transacoes!$D$3:$D1000,Transacoes!$C$3:$C1000,$D359,Transacoes!$B$3:$B1000,"C", Transacoes!$A$3:$A1000, "&lt;"&amp;EOMONTH(DATE(P$1,P$2,1),0))-SUMIFS(Transacoes!$D$3:$D1000,Transacoes!$C$3:$C1000,$D359,Transacoes!$B$3:$B1000,"V", Transacoes!$A$3:$A1000, "&lt;"&amp;EOMONTH(DATE(P$1,P$2,1),0)))*SUMIFS(Prov_Auto!$E$3:$E1000, Prov_Auto!$A$3:$A1000, $D359, Prov_Auto!$D$3:$D1000,"&gt;="&amp;DATE(P$1,P$2,1),Prov_Auto!$D$3:$D1000, "&lt;="&amp;EOMONTH(DATE(P$1,P$2,1),0)))</f>
        <v/>
      </c>
      <c r="Q359" s="48" t="str">
        <f>IF($D359="","", (SUMIFS(Transacoes!$D$3:$D1000,Transacoes!$C$3:$C1000,$D359,Transacoes!$B$3:$B1000,"C", Transacoes!$A$3:$A1000, "&lt;"&amp;EOMONTH(DATE(Q$1,Q$2,1),0))-SUMIFS(Transacoes!$D$3:$D1000,Transacoes!$C$3:$C1000,$D359,Transacoes!$B$3:$B1000,"V", Transacoes!$A$3:$A1000, "&lt;"&amp;EOMONTH(DATE(Q$1,Q$2,1),0)))*SUMIFS(Prov_Auto!$E$3:$E1000, Prov_Auto!$A$3:$A1000, $D359, Prov_Auto!$D$3:$D1000,"&gt;="&amp;DATE(Q$1,Q$2,1),Prov_Auto!$D$3:$D1000, "&lt;="&amp;EOMONTH(DATE(Q$1,Q$2,1),0)))</f>
        <v/>
      </c>
      <c r="R359" s="47"/>
    </row>
    <row r="360">
      <c r="A360" s="47"/>
      <c r="B360" s="47"/>
      <c r="C360" s="47"/>
      <c r="D360" s="87"/>
      <c r="E360" s="48" t="str">
        <f>IF($D360="","", (SUMIFS(Transacoes!$D$3:$D1000,Transacoes!$C$3:$C1000,$D360,Transacoes!$B$3:$B1000,"C", Transacoes!$A$3:$A1000, "&lt;"&amp;EOMONTH(DATE(E$1,E$2,1),0))-SUMIFS(Transacoes!$D$3:$D1000,Transacoes!$C$3:$C1000,$D360,Transacoes!$B$3:$B1000,"V", Transacoes!$A$3:$A1000, "&lt;"&amp;EOMONTH(DATE(E$1,E$2,1),0)))*SUMIFS(Prov_Auto!$E$3:$E1000, Prov_Auto!$A$3:$A1000, $D360, Prov_Auto!$D$3:$D1000,"&gt;="&amp;DATE(E$1,E$2,1),Prov_Auto!$D$3:$D1000, "&lt;="&amp;EOMONTH(DATE(E$1,E$2,1),0)))</f>
        <v/>
      </c>
      <c r="F360" s="48" t="str">
        <f>IF($D360="","", (SUMIFS(Transacoes!$D$3:$D1000,Transacoes!$C$3:$C1000,$D360,Transacoes!$B$3:$B1000,"C", Transacoes!$A$3:$A1000, "&lt;"&amp;EOMONTH(DATE(F$1,F$2,1),0))-SUMIFS(Transacoes!$D$3:$D1000,Transacoes!$C$3:$C1000,$D360,Transacoes!$B$3:$B1000,"V", Transacoes!$A$3:$A1000, "&lt;"&amp;EOMONTH(DATE(F$1,F$2,1),0)))*SUMIFS(Prov_Auto!$E$3:$E1000, Prov_Auto!$A$3:$A1000, $D360, Prov_Auto!$D$3:$D1000,"&gt;="&amp;DATE(F$1,F$2,1),Prov_Auto!$D$3:$D1000, "&lt;="&amp;EOMONTH(DATE(F$1,F$2,1),0)))</f>
        <v/>
      </c>
      <c r="G360" s="48" t="str">
        <f>IF($D360="","", (SUMIFS(Transacoes!$D$3:$D1000,Transacoes!$C$3:$C1000,$D360,Transacoes!$B$3:$B1000,"C", Transacoes!$A$3:$A1000, "&lt;"&amp;EOMONTH(DATE(G$1,G$2,1),0))-SUMIFS(Transacoes!$D$3:$D1000,Transacoes!$C$3:$C1000,$D360,Transacoes!$B$3:$B1000,"V", Transacoes!$A$3:$A1000, "&lt;"&amp;EOMONTH(DATE(G$1,G$2,1),0)))*SUMIFS(Prov_Auto!$E$3:$E1000, Prov_Auto!$A$3:$A1000, $D360, Prov_Auto!$D$3:$D1000,"&gt;="&amp;DATE(G$1,G$2,1),Prov_Auto!$D$3:$D1000, "&lt;="&amp;EOMONTH(DATE(G$1,G$2,1),0)))</f>
        <v/>
      </c>
      <c r="H360" s="48" t="str">
        <f>IF($D360="","", (SUMIFS(Transacoes!$D$3:$D1000,Transacoes!$C$3:$C1000,$D360,Transacoes!$B$3:$B1000,"C", Transacoes!$A$3:$A1000, "&lt;"&amp;EOMONTH(DATE(H$1,H$2,1),0))-SUMIFS(Transacoes!$D$3:$D1000,Transacoes!$C$3:$C1000,$D360,Transacoes!$B$3:$B1000,"V", Transacoes!$A$3:$A1000, "&lt;"&amp;EOMONTH(DATE(H$1,H$2,1),0)))*SUMIFS(Prov_Auto!$E$3:$E1000, Prov_Auto!$A$3:$A1000, $D360, Prov_Auto!$D$3:$D1000,"&gt;="&amp;DATE(H$1,H$2,1),Prov_Auto!$D$3:$D1000, "&lt;="&amp;EOMONTH(DATE(H$1,H$2,1),0)))</f>
        <v/>
      </c>
      <c r="I360" s="48" t="str">
        <f>IF($D360="","", (SUMIFS(Transacoes!$D$3:$D1000,Transacoes!$C$3:$C1000,$D360,Transacoes!$B$3:$B1000,"C", Transacoes!$A$3:$A1000, "&lt;"&amp;EOMONTH(DATE(I$1,I$2,1),0))-SUMIFS(Transacoes!$D$3:$D1000,Transacoes!$C$3:$C1000,$D360,Transacoes!$B$3:$B1000,"V", Transacoes!$A$3:$A1000, "&lt;"&amp;EOMONTH(DATE(I$1,I$2,1),0)))*SUMIFS(Prov_Auto!$E$3:$E1000, Prov_Auto!$A$3:$A1000, $D360, Prov_Auto!$D$3:$D1000,"&gt;="&amp;DATE(I$1,I$2,1),Prov_Auto!$D$3:$D1000, "&lt;="&amp;EOMONTH(DATE(I$1,I$2,1),0)))</f>
        <v/>
      </c>
      <c r="J360" s="48" t="str">
        <f>IF($D360="","", (SUMIFS(Transacoes!$D$3:$D1000,Transacoes!$C$3:$C1000,$D360,Transacoes!$B$3:$B1000,"C", Transacoes!$A$3:$A1000, "&lt;"&amp;EOMONTH(DATE(J$1,J$2,1),0))-SUMIFS(Transacoes!$D$3:$D1000,Transacoes!$C$3:$C1000,$D360,Transacoes!$B$3:$B1000,"V", Transacoes!$A$3:$A1000, "&lt;"&amp;EOMONTH(DATE(J$1,J$2,1),0)))*SUMIFS(Prov_Auto!$E$3:$E1000, Prov_Auto!$A$3:$A1000, $D360, Prov_Auto!$D$3:$D1000,"&gt;="&amp;DATE(J$1,J$2,1),Prov_Auto!$D$3:$D1000, "&lt;="&amp;EOMONTH(DATE(J$1,J$2,1),0)))</f>
        <v/>
      </c>
      <c r="K360" s="48" t="str">
        <f>IF($D360="","", (SUMIFS(Transacoes!$D$3:$D1000,Transacoes!$C$3:$C1000,$D360,Transacoes!$B$3:$B1000,"C", Transacoes!$A$3:$A1000, "&lt;"&amp;EOMONTH(DATE(K$1,K$2,1),0))-SUMIFS(Transacoes!$D$3:$D1000,Transacoes!$C$3:$C1000,$D360,Transacoes!$B$3:$B1000,"V", Transacoes!$A$3:$A1000, "&lt;"&amp;EOMONTH(DATE(K$1,K$2,1),0)))*SUMIFS(Prov_Auto!$E$3:$E1000, Prov_Auto!$A$3:$A1000, $D360, Prov_Auto!$D$3:$D1000,"&gt;="&amp;DATE(K$1,K$2,1),Prov_Auto!$D$3:$D1000, "&lt;="&amp;EOMONTH(DATE(K$1,K$2,1),0)))</f>
        <v/>
      </c>
      <c r="L360" s="48" t="str">
        <f>IF($D360="","", (SUMIFS(Transacoes!$D$3:$D1000,Transacoes!$C$3:$C1000,$D360,Transacoes!$B$3:$B1000,"C", Transacoes!$A$3:$A1000, "&lt;"&amp;EOMONTH(DATE(L$1,L$2,1),0))-SUMIFS(Transacoes!$D$3:$D1000,Transacoes!$C$3:$C1000,$D360,Transacoes!$B$3:$B1000,"V", Transacoes!$A$3:$A1000, "&lt;"&amp;EOMONTH(DATE(L$1,L$2,1),0)))*SUMIFS(Prov_Auto!$E$3:$E1000, Prov_Auto!$A$3:$A1000, $D360, Prov_Auto!$D$3:$D1000,"&gt;="&amp;DATE(L$1,L$2,1),Prov_Auto!$D$3:$D1000, "&lt;="&amp;EOMONTH(DATE(L$1,L$2,1),0)))</f>
        <v/>
      </c>
      <c r="M360" s="48" t="str">
        <f>IF($D360="","", (SUMIFS(Transacoes!$D$3:$D1000,Transacoes!$C$3:$C1000,$D360,Transacoes!$B$3:$B1000,"C", Transacoes!$A$3:$A1000, "&lt;"&amp;EOMONTH(DATE(M$1,M$2,1),0))-SUMIFS(Transacoes!$D$3:$D1000,Transacoes!$C$3:$C1000,$D360,Transacoes!$B$3:$B1000,"V", Transacoes!$A$3:$A1000, "&lt;"&amp;EOMONTH(DATE(M$1,M$2,1),0)))*SUMIFS(Prov_Auto!$E$3:$E1000, Prov_Auto!$A$3:$A1000, $D360, Prov_Auto!$D$3:$D1000,"&gt;="&amp;DATE(M$1,M$2,1),Prov_Auto!$D$3:$D1000, "&lt;="&amp;EOMONTH(DATE(M$1,M$2,1),0)))</f>
        <v/>
      </c>
      <c r="N360" s="48" t="str">
        <f>IF($D360="","", (SUMIFS(Transacoes!$D$3:$D1000,Transacoes!$C$3:$C1000,$D360,Transacoes!$B$3:$B1000,"C", Transacoes!$A$3:$A1000, "&lt;"&amp;EOMONTH(DATE(N$1,N$2,1),0))-SUMIFS(Transacoes!$D$3:$D1000,Transacoes!$C$3:$C1000,$D360,Transacoes!$B$3:$B1000,"V", Transacoes!$A$3:$A1000, "&lt;"&amp;EOMONTH(DATE(N$1,N$2,1),0)))*SUMIFS(Prov_Auto!$E$3:$E1000, Prov_Auto!$A$3:$A1000, $D360, Prov_Auto!$D$3:$D1000,"&gt;="&amp;DATE(N$1,N$2,1),Prov_Auto!$D$3:$D1000, "&lt;="&amp;EOMONTH(DATE(N$1,N$2,1),0)))</f>
        <v/>
      </c>
      <c r="O360" s="48" t="str">
        <f>IF($D360="","", (SUMIFS(Transacoes!$D$3:$D1000,Transacoes!$C$3:$C1000,$D360,Transacoes!$B$3:$B1000,"C", Transacoes!$A$3:$A1000, "&lt;"&amp;EOMONTH(DATE(O$1,O$2,1),0))-SUMIFS(Transacoes!$D$3:$D1000,Transacoes!$C$3:$C1000,$D360,Transacoes!$B$3:$B1000,"V", Transacoes!$A$3:$A1000, "&lt;"&amp;EOMONTH(DATE(O$1,O$2,1),0)))*SUMIFS(Prov_Auto!$E$3:$E1000, Prov_Auto!$A$3:$A1000, $D360, Prov_Auto!$D$3:$D1000,"&gt;="&amp;DATE(O$1,O$2,1),Prov_Auto!$D$3:$D1000, "&lt;="&amp;EOMONTH(DATE(O$1,O$2,1),0)))</f>
        <v/>
      </c>
      <c r="P360" s="48" t="str">
        <f>IF($D360="","", (SUMIFS(Transacoes!$D$3:$D1000,Transacoes!$C$3:$C1000,$D360,Transacoes!$B$3:$B1000,"C", Transacoes!$A$3:$A1000, "&lt;"&amp;EOMONTH(DATE(P$1,P$2,1),0))-SUMIFS(Transacoes!$D$3:$D1000,Transacoes!$C$3:$C1000,$D360,Transacoes!$B$3:$B1000,"V", Transacoes!$A$3:$A1000, "&lt;"&amp;EOMONTH(DATE(P$1,P$2,1),0)))*SUMIFS(Prov_Auto!$E$3:$E1000, Prov_Auto!$A$3:$A1000, $D360, Prov_Auto!$D$3:$D1000,"&gt;="&amp;DATE(P$1,P$2,1),Prov_Auto!$D$3:$D1000, "&lt;="&amp;EOMONTH(DATE(P$1,P$2,1),0)))</f>
        <v/>
      </c>
      <c r="Q360" s="48" t="str">
        <f>IF($D360="","", (SUMIFS(Transacoes!$D$3:$D1000,Transacoes!$C$3:$C1000,$D360,Transacoes!$B$3:$B1000,"C", Transacoes!$A$3:$A1000, "&lt;"&amp;EOMONTH(DATE(Q$1,Q$2,1),0))-SUMIFS(Transacoes!$D$3:$D1000,Transacoes!$C$3:$C1000,$D360,Transacoes!$B$3:$B1000,"V", Transacoes!$A$3:$A1000, "&lt;"&amp;EOMONTH(DATE(Q$1,Q$2,1),0)))*SUMIFS(Prov_Auto!$E$3:$E1000, Prov_Auto!$A$3:$A1000, $D360, Prov_Auto!$D$3:$D1000,"&gt;="&amp;DATE(Q$1,Q$2,1),Prov_Auto!$D$3:$D1000, "&lt;="&amp;EOMONTH(DATE(Q$1,Q$2,1),0)))</f>
        <v/>
      </c>
      <c r="R360" s="47"/>
    </row>
    <row r="361">
      <c r="A361" s="47"/>
      <c r="B361" s="47"/>
      <c r="C361" s="47"/>
      <c r="D361" s="87"/>
      <c r="E361" s="48" t="str">
        <f>IF($D361="","", (SUMIFS(Transacoes!$D$3:$D1000,Transacoes!$C$3:$C1000,$D361,Transacoes!$B$3:$B1000,"C", Transacoes!$A$3:$A1000, "&lt;"&amp;EOMONTH(DATE(E$1,E$2,1),0))-SUMIFS(Transacoes!$D$3:$D1000,Transacoes!$C$3:$C1000,$D361,Transacoes!$B$3:$B1000,"V", Transacoes!$A$3:$A1000, "&lt;"&amp;EOMONTH(DATE(E$1,E$2,1),0)))*SUMIFS(Prov_Auto!$E$3:$E1000, Prov_Auto!$A$3:$A1000, $D361, Prov_Auto!$D$3:$D1000,"&gt;="&amp;DATE(E$1,E$2,1),Prov_Auto!$D$3:$D1000, "&lt;="&amp;EOMONTH(DATE(E$1,E$2,1),0)))</f>
        <v/>
      </c>
      <c r="F361" s="48" t="str">
        <f>IF($D361="","", (SUMIFS(Transacoes!$D$3:$D1000,Transacoes!$C$3:$C1000,$D361,Transacoes!$B$3:$B1000,"C", Transacoes!$A$3:$A1000, "&lt;"&amp;EOMONTH(DATE(F$1,F$2,1),0))-SUMIFS(Transacoes!$D$3:$D1000,Transacoes!$C$3:$C1000,$D361,Transacoes!$B$3:$B1000,"V", Transacoes!$A$3:$A1000, "&lt;"&amp;EOMONTH(DATE(F$1,F$2,1),0)))*SUMIFS(Prov_Auto!$E$3:$E1000, Prov_Auto!$A$3:$A1000, $D361, Prov_Auto!$D$3:$D1000,"&gt;="&amp;DATE(F$1,F$2,1),Prov_Auto!$D$3:$D1000, "&lt;="&amp;EOMONTH(DATE(F$1,F$2,1),0)))</f>
        <v/>
      </c>
      <c r="G361" s="48" t="str">
        <f>IF($D361="","", (SUMIFS(Transacoes!$D$3:$D1000,Transacoes!$C$3:$C1000,$D361,Transacoes!$B$3:$B1000,"C", Transacoes!$A$3:$A1000, "&lt;"&amp;EOMONTH(DATE(G$1,G$2,1),0))-SUMIFS(Transacoes!$D$3:$D1000,Transacoes!$C$3:$C1000,$D361,Transacoes!$B$3:$B1000,"V", Transacoes!$A$3:$A1000, "&lt;"&amp;EOMONTH(DATE(G$1,G$2,1),0)))*SUMIFS(Prov_Auto!$E$3:$E1000, Prov_Auto!$A$3:$A1000, $D361, Prov_Auto!$D$3:$D1000,"&gt;="&amp;DATE(G$1,G$2,1),Prov_Auto!$D$3:$D1000, "&lt;="&amp;EOMONTH(DATE(G$1,G$2,1),0)))</f>
        <v/>
      </c>
      <c r="H361" s="48" t="str">
        <f>IF($D361="","", (SUMIFS(Transacoes!$D$3:$D1000,Transacoes!$C$3:$C1000,$D361,Transacoes!$B$3:$B1000,"C", Transacoes!$A$3:$A1000, "&lt;"&amp;EOMONTH(DATE(H$1,H$2,1),0))-SUMIFS(Transacoes!$D$3:$D1000,Transacoes!$C$3:$C1000,$D361,Transacoes!$B$3:$B1000,"V", Transacoes!$A$3:$A1000, "&lt;"&amp;EOMONTH(DATE(H$1,H$2,1),0)))*SUMIFS(Prov_Auto!$E$3:$E1000, Prov_Auto!$A$3:$A1000, $D361, Prov_Auto!$D$3:$D1000,"&gt;="&amp;DATE(H$1,H$2,1),Prov_Auto!$D$3:$D1000, "&lt;="&amp;EOMONTH(DATE(H$1,H$2,1),0)))</f>
        <v/>
      </c>
      <c r="I361" s="48" t="str">
        <f>IF($D361="","", (SUMIFS(Transacoes!$D$3:$D1000,Transacoes!$C$3:$C1000,$D361,Transacoes!$B$3:$B1000,"C", Transacoes!$A$3:$A1000, "&lt;"&amp;EOMONTH(DATE(I$1,I$2,1),0))-SUMIFS(Transacoes!$D$3:$D1000,Transacoes!$C$3:$C1000,$D361,Transacoes!$B$3:$B1000,"V", Transacoes!$A$3:$A1000, "&lt;"&amp;EOMONTH(DATE(I$1,I$2,1),0)))*SUMIFS(Prov_Auto!$E$3:$E1000, Prov_Auto!$A$3:$A1000, $D361, Prov_Auto!$D$3:$D1000,"&gt;="&amp;DATE(I$1,I$2,1),Prov_Auto!$D$3:$D1000, "&lt;="&amp;EOMONTH(DATE(I$1,I$2,1),0)))</f>
        <v/>
      </c>
      <c r="J361" s="48" t="str">
        <f>IF($D361="","", (SUMIFS(Transacoes!$D$3:$D1000,Transacoes!$C$3:$C1000,$D361,Transacoes!$B$3:$B1000,"C", Transacoes!$A$3:$A1000, "&lt;"&amp;EOMONTH(DATE(J$1,J$2,1),0))-SUMIFS(Transacoes!$D$3:$D1000,Transacoes!$C$3:$C1000,$D361,Transacoes!$B$3:$B1000,"V", Transacoes!$A$3:$A1000, "&lt;"&amp;EOMONTH(DATE(J$1,J$2,1),0)))*SUMIFS(Prov_Auto!$E$3:$E1000, Prov_Auto!$A$3:$A1000, $D361, Prov_Auto!$D$3:$D1000,"&gt;="&amp;DATE(J$1,J$2,1),Prov_Auto!$D$3:$D1000, "&lt;="&amp;EOMONTH(DATE(J$1,J$2,1),0)))</f>
        <v/>
      </c>
      <c r="K361" s="48" t="str">
        <f>IF($D361="","", (SUMIFS(Transacoes!$D$3:$D1000,Transacoes!$C$3:$C1000,$D361,Transacoes!$B$3:$B1000,"C", Transacoes!$A$3:$A1000, "&lt;"&amp;EOMONTH(DATE(K$1,K$2,1),0))-SUMIFS(Transacoes!$D$3:$D1000,Transacoes!$C$3:$C1000,$D361,Transacoes!$B$3:$B1000,"V", Transacoes!$A$3:$A1000, "&lt;"&amp;EOMONTH(DATE(K$1,K$2,1),0)))*SUMIFS(Prov_Auto!$E$3:$E1000, Prov_Auto!$A$3:$A1000, $D361, Prov_Auto!$D$3:$D1000,"&gt;="&amp;DATE(K$1,K$2,1),Prov_Auto!$D$3:$D1000, "&lt;="&amp;EOMONTH(DATE(K$1,K$2,1),0)))</f>
        <v/>
      </c>
      <c r="L361" s="48" t="str">
        <f>IF($D361="","", (SUMIFS(Transacoes!$D$3:$D1000,Transacoes!$C$3:$C1000,$D361,Transacoes!$B$3:$B1000,"C", Transacoes!$A$3:$A1000, "&lt;"&amp;EOMONTH(DATE(L$1,L$2,1),0))-SUMIFS(Transacoes!$D$3:$D1000,Transacoes!$C$3:$C1000,$D361,Transacoes!$B$3:$B1000,"V", Transacoes!$A$3:$A1000, "&lt;"&amp;EOMONTH(DATE(L$1,L$2,1),0)))*SUMIFS(Prov_Auto!$E$3:$E1000, Prov_Auto!$A$3:$A1000, $D361, Prov_Auto!$D$3:$D1000,"&gt;="&amp;DATE(L$1,L$2,1),Prov_Auto!$D$3:$D1000, "&lt;="&amp;EOMONTH(DATE(L$1,L$2,1),0)))</f>
        <v/>
      </c>
      <c r="M361" s="48" t="str">
        <f>IF($D361="","", (SUMIFS(Transacoes!$D$3:$D1000,Transacoes!$C$3:$C1000,$D361,Transacoes!$B$3:$B1000,"C", Transacoes!$A$3:$A1000, "&lt;"&amp;EOMONTH(DATE(M$1,M$2,1),0))-SUMIFS(Transacoes!$D$3:$D1000,Transacoes!$C$3:$C1000,$D361,Transacoes!$B$3:$B1000,"V", Transacoes!$A$3:$A1000, "&lt;"&amp;EOMONTH(DATE(M$1,M$2,1),0)))*SUMIFS(Prov_Auto!$E$3:$E1000, Prov_Auto!$A$3:$A1000, $D361, Prov_Auto!$D$3:$D1000,"&gt;="&amp;DATE(M$1,M$2,1),Prov_Auto!$D$3:$D1000, "&lt;="&amp;EOMONTH(DATE(M$1,M$2,1),0)))</f>
        <v/>
      </c>
      <c r="N361" s="48" t="str">
        <f>IF($D361="","", (SUMIFS(Transacoes!$D$3:$D1000,Transacoes!$C$3:$C1000,$D361,Transacoes!$B$3:$B1000,"C", Transacoes!$A$3:$A1000, "&lt;"&amp;EOMONTH(DATE(N$1,N$2,1),0))-SUMIFS(Transacoes!$D$3:$D1000,Transacoes!$C$3:$C1000,$D361,Transacoes!$B$3:$B1000,"V", Transacoes!$A$3:$A1000, "&lt;"&amp;EOMONTH(DATE(N$1,N$2,1),0)))*SUMIFS(Prov_Auto!$E$3:$E1000, Prov_Auto!$A$3:$A1000, $D361, Prov_Auto!$D$3:$D1000,"&gt;="&amp;DATE(N$1,N$2,1),Prov_Auto!$D$3:$D1000, "&lt;="&amp;EOMONTH(DATE(N$1,N$2,1),0)))</f>
        <v/>
      </c>
      <c r="O361" s="48" t="str">
        <f>IF($D361="","", (SUMIFS(Transacoes!$D$3:$D1000,Transacoes!$C$3:$C1000,$D361,Transacoes!$B$3:$B1000,"C", Transacoes!$A$3:$A1000, "&lt;"&amp;EOMONTH(DATE(O$1,O$2,1),0))-SUMIFS(Transacoes!$D$3:$D1000,Transacoes!$C$3:$C1000,$D361,Transacoes!$B$3:$B1000,"V", Transacoes!$A$3:$A1000, "&lt;"&amp;EOMONTH(DATE(O$1,O$2,1),0)))*SUMIFS(Prov_Auto!$E$3:$E1000, Prov_Auto!$A$3:$A1000, $D361, Prov_Auto!$D$3:$D1000,"&gt;="&amp;DATE(O$1,O$2,1),Prov_Auto!$D$3:$D1000, "&lt;="&amp;EOMONTH(DATE(O$1,O$2,1),0)))</f>
        <v/>
      </c>
      <c r="P361" s="48" t="str">
        <f>IF($D361="","", (SUMIFS(Transacoes!$D$3:$D1000,Transacoes!$C$3:$C1000,$D361,Transacoes!$B$3:$B1000,"C", Transacoes!$A$3:$A1000, "&lt;"&amp;EOMONTH(DATE(P$1,P$2,1),0))-SUMIFS(Transacoes!$D$3:$D1000,Transacoes!$C$3:$C1000,$D361,Transacoes!$B$3:$B1000,"V", Transacoes!$A$3:$A1000, "&lt;"&amp;EOMONTH(DATE(P$1,P$2,1),0)))*SUMIFS(Prov_Auto!$E$3:$E1000, Prov_Auto!$A$3:$A1000, $D361, Prov_Auto!$D$3:$D1000,"&gt;="&amp;DATE(P$1,P$2,1),Prov_Auto!$D$3:$D1000, "&lt;="&amp;EOMONTH(DATE(P$1,P$2,1),0)))</f>
        <v/>
      </c>
      <c r="Q361" s="48" t="str">
        <f>IF($D361="","", (SUMIFS(Transacoes!$D$3:$D1000,Transacoes!$C$3:$C1000,$D361,Transacoes!$B$3:$B1000,"C", Transacoes!$A$3:$A1000, "&lt;"&amp;EOMONTH(DATE(Q$1,Q$2,1),0))-SUMIFS(Transacoes!$D$3:$D1000,Transacoes!$C$3:$C1000,$D361,Transacoes!$B$3:$B1000,"V", Transacoes!$A$3:$A1000, "&lt;"&amp;EOMONTH(DATE(Q$1,Q$2,1),0)))*SUMIFS(Prov_Auto!$E$3:$E1000, Prov_Auto!$A$3:$A1000, $D361, Prov_Auto!$D$3:$D1000,"&gt;="&amp;DATE(Q$1,Q$2,1),Prov_Auto!$D$3:$D1000, "&lt;="&amp;EOMONTH(DATE(Q$1,Q$2,1),0)))</f>
        <v/>
      </c>
      <c r="R361" s="47"/>
    </row>
    <row r="362">
      <c r="A362" s="47"/>
      <c r="B362" s="47"/>
      <c r="C362" s="47"/>
      <c r="D362" s="87"/>
      <c r="E362" s="48" t="str">
        <f>IF($D362="","", (SUMIFS(Transacoes!$D$3:$D1000,Transacoes!$C$3:$C1000,$D362,Transacoes!$B$3:$B1000,"C", Transacoes!$A$3:$A1000, "&lt;"&amp;EOMONTH(DATE(E$1,E$2,1),0))-SUMIFS(Transacoes!$D$3:$D1000,Transacoes!$C$3:$C1000,$D362,Transacoes!$B$3:$B1000,"V", Transacoes!$A$3:$A1000, "&lt;"&amp;EOMONTH(DATE(E$1,E$2,1),0)))*SUMIFS(Prov_Auto!$E$3:$E1000, Prov_Auto!$A$3:$A1000, $D362, Prov_Auto!$D$3:$D1000,"&gt;="&amp;DATE(E$1,E$2,1),Prov_Auto!$D$3:$D1000, "&lt;="&amp;EOMONTH(DATE(E$1,E$2,1),0)))</f>
        <v/>
      </c>
      <c r="F362" s="48" t="str">
        <f>IF($D362="","", (SUMIFS(Transacoes!$D$3:$D1000,Transacoes!$C$3:$C1000,$D362,Transacoes!$B$3:$B1000,"C", Transacoes!$A$3:$A1000, "&lt;"&amp;EOMONTH(DATE(F$1,F$2,1),0))-SUMIFS(Transacoes!$D$3:$D1000,Transacoes!$C$3:$C1000,$D362,Transacoes!$B$3:$B1000,"V", Transacoes!$A$3:$A1000, "&lt;"&amp;EOMONTH(DATE(F$1,F$2,1),0)))*SUMIFS(Prov_Auto!$E$3:$E1000, Prov_Auto!$A$3:$A1000, $D362, Prov_Auto!$D$3:$D1000,"&gt;="&amp;DATE(F$1,F$2,1),Prov_Auto!$D$3:$D1000, "&lt;="&amp;EOMONTH(DATE(F$1,F$2,1),0)))</f>
        <v/>
      </c>
      <c r="G362" s="48" t="str">
        <f>IF($D362="","", (SUMIFS(Transacoes!$D$3:$D1000,Transacoes!$C$3:$C1000,$D362,Transacoes!$B$3:$B1000,"C", Transacoes!$A$3:$A1000, "&lt;"&amp;EOMONTH(DATE(G$1,G$2,1),0))-SUMIFS(Transacoes!$D$3:$D1000,Transacoes!$C$3:$C1000,$D362,Transacoes!$B$3:$B1000,"V", Transacoes!$A$3:$A1000, "&lt;"&amp;EOMONTH(DATE(G$1,G$2,1),0)))*SUMIFS(Prov_Auto!$E$3:$E1000, Prov_Auto!$A$3:$A1000, $D362, Prov_Auto!$D$3:$D1000,"&gt;="&amp;DATE(G$1,G$2,1),Prov_Auto!$D$3:$D1000, "&lt;="&amp;EOMONTH(DATE(G$1,G$2,1),0)))</f>
        <v/>
      </c>
      <c r="H362" s="48" t="str">
        <f>IF($D362="","", (SUMIFS(Transacoes!$D$3:$D1000,Transacoes!$C$3:$C1000,$D362,Transacoes!$B$3:$B1000,"C", Transacoes!$A$3:$A1000, "&lt;"&amp;EOMONTH(DATE(H$1,H$2,1),0))-SUMIFS(Transacoes!$D$3:$D1000,Transacoes!$C$3:$C1000,$D362,Transacoes!$B$3:$B1000,"V", Transacoes!$A$3:$A1000, "&lt;"&amp;EOMONTH(DATE(H$1,H$2,1),0)))*SUMIFS(Prov_Auto!$E$3:$E1000, Prov_Auto!$A$3:$A1000, $D362, Prov_Auto!$D$3:$D1000,"&gt;="&amp;DATE(H$1,H$2,1),Prov_Auto!$D$3:$D1000, "&lt;="&amp;EOMONTH(DATE(H$1,H$2,1),0)))</f>
        <v/>
      </c>
      <c r="I362" s="48" t="str">
        <f>IF($D362="","", (SUMIFS(Transacoes!$D$3:$D1000,Transacoes!$C$3:$C1000,$D362,Transacoes!$B$3:$B1000,"C", Transacoes!$A$3:$A1000, "&lt;"&amp;EOMONTH(DATE(I$1,I$2,1),0))-SUMIFS(Transacoes!$D$3:$D1000,Transacoes!$C$3:$C1000,$D362,Transacoes!$B$3:$B1000,"V", Transacoes!$A$3:$A1000, "&lt;"&amp;EOMONTH(DATE(I$1,I$2,1),0)))*SUMIFS(Prov_Auto!$E$3:$E1000, Prov_Auto!$A$3:$A1000, $D362, Prov_Auto!$D$3:$D1000,"&gt;="&amp;DATE(I$1,I$2,1),Prov_Auto!$D$3:$D1000, "&lt;="&amp;EOMONTH(DATE(I$1,I$2,1),0)))</f>
        <v/>
      </c>
      <c r="J362" s="48" t="str">
        <f>IF($D362="","", (SUMIFS(Transacoes!$D$3:$D1000,Transacoes!$C$3:$C1000,$D362,Transacoes!$B$3:$B1000,"C", Transacoes!$A$3:$A1000, "&lt;"&amp;EOMONTH(DATE(J$1,J$2,1),0))-SUMIFS(Transacoes!$D$3:$D1000,Transacoes!$C$3:$C1000,$D362,Transacoes!$B$3:$B1000,"V", Transacoes!$A$3:$A1000, "&lt;"&amp;EOMONTH(DATE(J$1,J$2,1),0)))*SUMIFS(Prov_Auto!$E$3:$E1000, Prov_Auto!$A$3:$A1000, $D362, Prov_Auto!$D$3:$D1000,"&gt;="&amp;DATE(J$1,J$2,1),Prov_Auto!$D$3:$D1000, "&lt;="&amp;EOMONTH(DATE(J$1,J$2,1),0)))</f>
        <v/>
      </c>
      <c r="K362" s="48" t="str">
        <f>IF($D362="","", (SUMIFS(Transacoes!$D$3:$D1000,Transacoes!$C$3:$C1000,$D362,Transacoes!$B$3:$B1000,"C", Transacoes!$A$3:$A1000, "&lt;"&amp;EOMONTH(DATE(K$1,K$2,1),0))-SUMIFS(Transacoes!$D$3:$D1000,Transacoes!$C$3:$C1000,$D362,Transacoes!$B$3:$B1000,"V", Transacoes!$A$3:$A1000, "&lt;"&amp;EOMONTH(DATE(K$1,K$2,1),0)))*SUMIFS(Prov_Auto!$E$3:$E1000, Prov_Auto!$A$3:$A1000, $D362, Prov_Auto!$D$3:$D1000,"&gt;="&amp;DATE(K$1,K$2,1),Prov_Auto!$D$3:$D1000, "&lt;="&amp;EOMONTH(DATE(K$1,K$2,1),0)))</f>
        <v/>
      </c>
      <c r="L362" s="48" t="str">
        <f>IF($D362="","", (SUMIFS(Transacoes!$D$3:$D1000,Transacoes!$C$3:$C1000,$D362,Transacoes!$B$3:$B1000,"C", Transacoes!$A$3:$A1000, "&lt;"&amp;EOMONTH(DATE(L$1,L$2,1),0))-SUMIFS(Transacoes!$D$3:$D1000,Transacoes!$C$3:$C1000,$D362,Transacoes!$B$3:$B1000,"V", Transacoes!$A$3:$A1000, "&lt;"&amp;EOMONTH(DATE(L$1,L$2,1),0)))*SUMIFS(Prov_Auto!$E$3:$E1000, Prov_Auto!$A$3:$A1000, $D362, Prov_Auto!$D$3:$D1000,"&gt;="&amp;DATE(L$1,L$2,1),Prov_Auto!$D$3:$D1000, "&lt;="&amp;EOMONTH(DATE(L$1,L$2,1),0)))</f>
        <v/>
      </c>
      <c r="M362" s="48" t="str">
        <f>IF($D362="","", (SUMIFS(Transacoes!$D$3:$D1000,Transacoes!$C$3:$C1000,$D362,Transacoes!$B$3:$B1000,"C", Transacoes!$A$3:$A1000, "&lt;"&amp;EOMONTH(DATE(M$1,M$2,1),0))-SUMIFS(Transacoes!$D$3:$D1000,Transacoes!$C$3:$C1000,$D362,Transacoes!$B$3:$B1000,"V", Transacoes!$A$3:$A1000, "&lt;"&amp;EOMONTH(DATE(M$1,M$2,1),0)))*SUMIFS(Prov_Auto!$E$3:$E1000, Prov_Auto!$A$3:$A1000, $D362, Prov_Auto!$D$3:$D1000,"&gt;="&amp;DATE(M$1,M$2,1),Prov_Auto!$D$3:$D1000, "&lt;="&amp;EOMONTH(DATE(M$1,M$2,1),0)))</f>
        <v/>
      </c>
      <c r="N362" s="48" t="str">
        <f>IF($D362="","", (SUMIFS(Transacoes!$D$3:$D1000,Transacoes!$C$3:$C1000,$D362,Transacoes!$B$3:$B1000,"C", Transacoes!$A$3:$A1000, "&lt;"&amp;EOMONTH(DATE(N$1,N$2,1),0))-SUMIFS(Transacoes!$D$3:$D1000,Transacoes!$C$3:$C1000,$D362,Transacoes!$B$3:$B1000,"V", Transacoes!$A$3:$A1000, "&lt;"&amp;EOMONTH(DATE(N$1,N$2,1),0)))*SUMIFS(Prov_Auto!$E$3:$E1000, Prov_Auto!$A$3:$A1000, $D362, Prov_Auto!$D$3:$D1000,"&gt;="&amp;DATE(N$1,N$2,1),Prov_Auto!$D$3:$D1000, "&lt;="&amp;EOMONTH(DATE(N$1,N$2,1),0)))</f>
        <v/>
      </c>
      <c r="O362" s="48" t="str">
        <f>IF($D362="","", (SUMIFS(Transacoes!$D$3:$D1000,Transacoes!$C$3:$C1000,$D362,Transacoes!$B$3:$B1000,"C", Transacoes!$A$3:$A1000, "&lt;"&amp;EOMONTH(DATE(O$1,O$2,1),0))-SUMIFS(Transacoes!$D$3:$D1000,Transacoes!$C$3:$C1000,$D362,Transacoes!$B$3:$B1000,"V", Transacoes!$A$3:$A1000, "&lt;"&amp;EOMONTH(DATE(O$1,O$2,1),0)))*SUMIFS(Prov_Auto!$E$3:$E1000, Prov_Auto!$A$3:$A1000, $D362, Prov_Auto!$D$3:$D1000,"&gt;="&amp;DATE(O$1,O$2,1),Prov_Auto!$D$3:$D1000, "&lt;="&amp;EOMONTH(DATE(O$1,O$2,1),0)))</f>
        <v/>
      </c>
      <c r="P362" s="48" t="str">
        <f>IF($D362="","", (SUMIFS(Transacoes!$D$3:$D1000,Transacoes!$C$3:$C1000,$D362,Transacoes!$B$3:$B1000,"C", Transacoes!$A$3:$A1000, "&lt;"&amp;EOMONTH(DATE(P$1,P$2,1),0))-SUMIFS(Transacoes!$D$3:$D1000,Transacoes!$C$3:$C1000,$D362,Transacoes!$B$3:$B1000,"V", Transacoes!$A$3:$A1000, "&lt;"&amp;EOMONTH(DATE(P$1,P$2,1),0)))*SUMIFS(Prov_Auto!$E$3:$E1000, Prov_Auto!$A$3:$A1000, $D362, Prov_Auto!$D$3:$D1000,"&gt;="&amp;DATE(P$1,P$2,1),Prov_Auto!$D$3:$D1000, "&lt;="&amp;EOMONTH(DATE(P$1,P$2,1),0)))</f>
        <v/>
      </c>
      <c r="Q362" s="48" t="str">
        <f>IF($D362="","", (SUMIFS(Transacoes!$D$3:$D1000,Transacoes!$C$3:$C1000,$D362,Transacoes!$B$3:$B1000,"C", Transacoes!$A$3:$A1000, "&lt;"&amp;EOMONTH(DATE(Q$1,Q$2,1),0))-SUMIFS(Transacoes!$D$3:$D1000,Transacoes!$C$3:$C1000,$D362,Transacoes!$B$3:$B1000,"V", Transacoes!$A$3:$A1000, "&lt;"&amp;EOMONTH(DATE(Q$1,Q$2,1),0)))*SUMIFS(Prov_Auto!$E$3:$E1000, Prov_Auto!$A$3:$A1000, $D362, Prov_Auto!$D$3:$D1000,"&gt;="&amp;DATE(Q$1,Q$2,1),Prov_Auto!$D$3:$D1000, "&lt;="&amp;EOMONTH(DATE(Q$1,Q$2,1),0)))</f>
        <v/>
      </c>
      <c r="R362" s="47"/>
    </row>
    <row r="363">
      <c r="A363" s="47"/>
      <c r="B363" s="47"/>
      <c r="C363" s="47"/>
      <c r="D363" s="87"/>
      <c r="E363" s="48" t="str">
        <f>IF($D363="","", (SUMIFS(Transacoes!$D$3:$D1000,Transacoes!$C$3:$C1000,$D363,Transacoes!$B$3:$B1000,"C", Transacoes!$A$3:$A1000, "&lt;"&amp;EOMONTH(DATE(E$1,E$2,1),0))-SUMIFS(Transacoes!$D$3:$D1000,Transacoes!$C$3:$C1000,$D363,Transacoes!$B$3:$B1000,"V", Transacoes!$A$3:$A1000, "&lt;"&amp;EOMONTH(DATE(E$1,E$2,1),0)))*SUMIFS(Prov_Auto!$E$3:$E1000, Prov_Auto!$A$3:$A1000, $D363, Prov_Auto!$D$3:$D1000,"&gt;="&amp;DATE(E$1,E$2,1),Prov_Auto!$D$3:$D1000, "&lt;="&amp;EOMONTH(DATE(E$1,E$2,1),0)))</f>
        <v/>
      </c>
      <c r="F363" s="48" t="str">
        <f>IF($D363="","", (SUMIFS(Transacoes!$D$3:$D1000,Transacoes!$C$3:$C1000,$D363,Transacoes!$B$3:$B1000,"C", Transacoes!$A$3:$A1000, "&lt;"&amp;EOMONTH(DATE(F$1,F$2,1),0))-SUMIFS(Transacoes!$D$3:$D1000,Transacoes!$C$3:$C1000,$D363,Transacoes!$B$3:$B1000,"V", Transacoes!$A$3:$A1000, "&lt;"&amp;EOMONTH(DATE(F$1,F$2,1),0)))*SUMIFS(Prov_Auto!$E$3:$E1000, Prov_Auto!$A$3:$A1000, $D363, Prov_Auto!$D$3:$D1000,"&gt;="&amp;DATE(F$1,F$2,1),Prov_Auto!$D$3:$D1000, "&lt;="&amp;EOMONTH(DATE(F$1,F$2,1),0)))</f>
        <v/>
      </c>
      <c r="G363" s="48" t="str">
        <f>IF($D363="","", (SUMIFS(Transacoes!$D$3:$D1000,Transacoes!$C$3:$C1000,$D363,Transacoes!$B$3:$B1000,"C", Transacoes!$A$3:$A1000, "&lt;"&amp;EOMONTH(DATE(G$1,G$2,1),0))-SUMIFS(Transacoes!$D$3:$D1000,Transacoes!$C$3:$C1000,$D363,Transacoes!$B$3:$B1000,"V", Transacoes!$A$3:$A1000, "&lt;"&amp;EOMONTH(DATE(G$1,G$2,1),0)))*SUMIFS(Prov_Auto!$E$3:$E1000, Prov_Auto!$A$3:$A1000, $D363, Prov_Auto!$D$3:$D1000,"&gt;="&amp;DATE(G$1,G$2,1),Prov_Auto!$D$3:$D1000, "&lt;="&amp;EOMONTH(DATE(G$1,G$2,1),0)))</f>
        <v/>
      </c>
      <c r="H363" s="48" t="str">
        <f>IF($D363="","", (SUMIFS(Transacoes!$D$3:$D1000,Transacoes!$C$3:$C1000,$D363,Transacoes!$B$3:$B1000,"C", Transacoes!$A$3:$A1000, "&lt;"&amp;EOMONTH(DATE(H$1,H$2,1),0))-SUMIFS(Transacoes!$D$3:$D1000,Transacoes!$C$3:$C1000,$D363,Transacoes!$B$3:$B1000,"V", Transacoes!$A$3:$A1000, "&lt;"&amp;EOMONTH(DATE(H$1,H$2,1),0)))*SUMIFS(Prov_Auto!$E$3:$E1000, Prov_Auto!$A$3:$A1000, $D363, Prov_Auto!$D$3:$D1000,"&gt;="&amp;DATE(H$1,H$2,1),Prov_Auto!$D$3:$D1000, "&lt;="&amp;EOMONTH(DATE(H$1,H$2,1),0)))</f>
        <v/>
      </c>
      <c r="I363" s="48" t="str">
        <f>IF($D363="","", (SUMIFS(Transacoes!$D$3:$D1000,Transacoes!$C$3:$C1000,$D363,Transacoes!$B$3:$B1000,"C", Transacoes!$A$3:$A1000, "&lt;"&amp;EOMONTH(DATE(I$1,I$2,1),0))-SUMIFS(Transacoes!$D$3:$D1000,Transacoes!$C$3:$C1000,$D363,Transacoes!$B$3:$B1000,"V", Transacoes!$A$3:$A1000, "&lt;"&amp;EOMONTH(DATE(I$1,I$2,1),0)))*SUMIFS(Prov_Auto!$E$3:$E1000, Prov_Auto!$A$3:$A1000, $D363, Prov_Auto!$D$3:$D1000,"&gt;="&amp;DATE(I$1,I$2,1),Prov_Auto!$D$3:$D1000, "&lt;="&amp;EOMONTH(DATE(I$1,I$2,1),0)))</f>
        <v/>
      </c>
      <c r="J363" s="48" t="str">
        <f>IF($D363="","", (SUMIFS(Transacoes!$D$3:$D1000,Transacoes!$C$3:$C1000,$D363,Transacoes!$B$3:$B1000,"C", Transacoes!$A$3:$A1000, "&lt;"&amp;EOMONTH(DATE(J$1,J$2,1),0))-SUMIFS(Transacoes!$D$3:$D1000,Transacoes!$C$3:$C1000,$D363,Transacoes!$B$3:$B1000,"V", Transacoes!$A$3:$A1000, "&lt;"&amp;EOMONTH(DATE(J$1,J$2,1),0)))*SUMIFS(Prov_Auto!$E$3:$E1000, Prov_Auto!$A$3:$A1000, $D363, Prov_Auto!$D$3:$D1000,"&gt;="&amp;DATE(J$1,J$2,1),Prov_Auto!$D$3:$D1000, "&lt;="&amp;EOMONTH(DATE(J$1,J$2,1),0)))</f>
        <v/>
      </c>
      <c r="K363" s="48" t="str">
        <f>IF($D363="","", (SUMIFS(Transacoes!$D$3:$D1000,Transacoes!$C$3:$C1000,$D363,Transacoes!$B$3:$B1000,"C", Transacoes!$A$3:$A1000, "&lt;"&amp;EOMONTH(DATE(K$1,K$2,1),0))-SUMIFS(Transacoes!$D$3:$D1000,Transacoes!$C$3:$C1000,$D363,Transacoes!$B$3:$B1000,"V", Transacoes!$A$3:$A1000, "&lt;"&amp;EOMONTH(DATE(K$1,K$2,1),0)))*SUMIFS(Prov_Auto!$E$3:$E1000, Prov_Auto!$A$3:$A1000, $D363, Prov_Auto!$D$3:$D1000,"&gt;="&amp;DATE(K$1,K$2,1),Prov_Auto!$D$3:$D1000, "&lt;="&amp;EOMONTH(DATE(K$1,K$2,1),0)))</f>
        <v/>
      </c>
      <c r="L363" s="48" t="str">
        <f>IF($D363="","", (SUMIFS(Transacoes!$D$3:$D1000,Transacoes!$C$3:$C1000,$D363,Transacoes!$B$3:$B1000,"C", Transacoes!$A$3:$A1000, "&lt;"&amp;EOMONTH(DATE(L$1,L$2,1),0))-SUMIFS(Transacoes!$D$3:$D1000,Transacoes!$C$3:$C1000,$D363,Transacoes!$B$3:$B1000,"V", Transacoes!$A$3:$A1000, "&lt;"&amp;EOMONTH(DATE(L$1,L$2,1),0)))*SUMIFS(Prov_Auto!$E$3:$E1000, Prov_Auto!$A$3:$A1000, $D363, Prov_Auto!$D$3:$D1000,"&gt;="&amp;DATE(L$1,L$2,1),Prov_Auto!$D$3:$D1000, "&lt;="&amp;EOMONTH(DATE(L$1,L$2,1),0)))</f>
        <v/>
      </c>
      <c r="M363" s="48" t="str">
        <f>IF($D363="","", (SUMIFS(Transacoes!$D$3:$D1000,Transacoes!$C$3:$C1000,$D363,Transacoes!$B$3:$B1000,"C", Transacoes!$A$3:$A1000, "&lt;"&amp;EOMONTH(DATE(M$1,M$2,1),0))-SUMIFS(Transacoes!$D$3:$D1000,Transacoes!$C$3:$C1000,$D363,Transacoes!$B$3:$B1000,"V", Transacoes!$A$3:$A1000, "&lt;"&amp;EOMONTH(DATE(M$1,M$2,1),0)))*SUMIFS(Prov_Auto!$E$3:$E1000, Prov_Auto!$A$3:$A1000, $D363, Prov_Auto!$D$3:$D1000,"&gt;="&amp;DATE(M$1,M$2,1),Prov_Auto!$D$3:$D1000, "&lt;="&amp;EOMONTH(DATE(M$1,M$2,1),0)))</f>
        <v/>
      </c>
      <c r="N363" s="48" t="str">
        <f>IF($D363="","", (SUMIFS(Transacoes!$D$3:$D1000,Transacoes!$C$3:$C1000,$D363,Transacoes!$B$3:$B1000,"C", Transacoes!$A$3:$A1000, "&lt;"&amp;EOMONTH(DATE(N$1,N$2,1),0))-SUMIFS(Transacoes!$D$3:$D1000,Transacoes!$C$3:$C1000,$D363,Transacoes!$B$3:$B1000,"V", Transacoes!$A$3:$A1000, "&lt;"&amp;EOMONTH(DATE(N$1,N$2,1),0)))*SUMIFS(Prov_Auto!$E$3:$E1000, Prov_Auto!$A$3:$A1000, $D363, Prov_Auto!$D$3:$D1000,"&gt;="&amp;DATE(N$1,N$2,1),Prov_Auto!$D$3:$D1000, "&lt;="&amp;EOMONTH(DATE(N$1,N$2,1),0)))</f>
        <v/>
      </c>
      <c r="O363" s="48" t="str">
        <f>IF($D363="","", (SUMIFS(Transacoes!$D$3:$D1000,Transacoes!$C$3:$C1000,$D363,Transacoes!$B$3:$B1000,"C", Transacoes!$A$3:$A1000, "&lt;"&amp;EOMONTH(DATE(O$1,O$2,1),0))-SUMIFS(Transacoes!$D$3:$D1000,Transacoes!$C$3:$C1000,$D363,Transacoes!$B$3:$B1000,"V", Transacoes!$A$3:$A1000, "&lt;"&amp;EOMONTH(DATE(O$1,O$2,1),0)))*SUMIFS(Prov_Auto!$E$3:$E1000, Prov_Auto!$A$3:$A1000, $D363, Prov_Auto!$D$3:$D1000,"&gt;="&amp;DATE(O$1,O$2,1),Prov_Auto!$D$3:$D1000, "&lt;="&amp;EOMONTH(DATE(O$1,O$2,1),0)))</f>
        <v/>
      </c>
      <c r="P363" s="48" t="str">
        <f>IF($D363="","", (SUMIFS(Transacoes!$D$3:$D1000,Transacoes!$C$3:$C1000,$D363,Transacoes!$B$3:$B1000,"C", Transacoes!$A$3:$A1000, "&lt;"&amp;EOMONTH(DATE(P$1,P$2,1),0))-SUMIFS(Transacoes!$D$3:$D1000,Transacoes!$C$3:$C1000,$D363,Transacoes!$B$3:$B1000,"V", Transacoes!$A$3:$A1000, "&lt;"&amp;EOMONTH(DATE(P$1,P$2,1),0)))*SUMIFS(Prov_Auto!$E$3:$E1000, Prov_Auto!$A$3:$A1000, $D363, Prov_Auto!$D$3:$D1000,"&gt;="&amp;DATE(P$1,P$2,1),Prov_Auto!$D$3:$D1000, "&lt;="&amp;EOMONTH(DATE(P$1,P$2,1),0)))</f>
        <v/>
      </c>
      <c r="Q363" s="48" t="str">
        <f>IF($D363="","", (SUMIFS(Transacoes!$D$3:$D1000,Transacoes!$C$3:$C1000,$D363,Transacoes!$B$3:$B1000,"C", Transacoes!$A$3:$A1000, "&lt;"&amp;EOMONTH(DATE(Q$1,Q$2,1),0))-SUMIFS(Transacoes!$D$3:$D1000,Transacoes!$C$3:$C1000,$D363,Transacoes!$B$3:$B1000,"V", Transacoes!$A$3:$A1000, "&lt;"&amp;EOMONTH(DATE(Q$1,Q$2,1),0)))*SUMIFS(Prov_Auto!$E$3:$E1000, Prov_Auto!$A$3:$A1000, $D363, Prov_Auto!$D$3:$D1000,"&gt;="&amp;DATE(Q$1,Q$2,1),Prov_Auto!$D$3:$D1000, "&lt;="&amp;EOMONTH(DATE(Q$1,Q$2,1),0)))</f>
        <v/>
      </c>
      <c r="R363" s="47"/>
    </row>
    <row r="364">
      <c r="A364" s="47"/>
      <c r="B364" s="47"/>
      <c r="C364" s="47"/>
      <c r="D364" s="87"/>
      <c r="E364" s="48" t="str">
        <f>IF($D364="","", (SUMIFS(Transacoes!$D$3:$D1000,Transacoes!$C$3:$C1000,$D364,Transacoes!$B$3:$B1000,"C", Transacoes!$A$3:$A1000, "&lt;"&amp;EOMONTH(DATE(E$1,E$2,1),0))-SUMIFS(Transacoes!$D$3:$D1000,Transacoes!$C$3:$C1000,$D364,Transacoes!$B$3:$B1000,"V", Transacoes!$A$3:$A1000, "&lt;"&amp;EOMONTH(DATE(E$1,E$2,1),0)))*SUMIFS(Prov_Auto!$E$3:$E1000, Prov_Auto!$A$3:$A1000, $D364, Prov_Auto!$D$3:$D1000,"&gt;="&amp;DATE(E$1,E$2,1),Prov_Auto!$D$3:$D1000, "&lt;="&amp;EOMONTH(DATE(E$1,E$2,1),0)))</f>
        <v/>
      </c>
      <c r="F364" s="48" t="str">
        <f>IF($D364="","", (SUMIFS(Transacoes!$D$3:$D1000,Transacoes!$C$3:$C1000,$D364,Transacoes!$B$3:$B1000,"C", Transacoes!$A$3:$A1000, "&lt;"&amp;EOMONTH(DATE(F$1,F$2,1),0))-SUMIFS(Transacoes!$D$3:$D1000,Transacoes!$C$3:$C1000,$D364,Transacoes!$B$3:$B1000,"V", Transacoes!$A$3:$A1000, "&lt;"&amp;EOMONTH(DATE(F$1,F$2,1),0)))*SUMIFS(Prov_Auto!$E$3:$E1000, Prov_Auto!$A$3:$A1000, $D364, Prov_Auto!$D$3:$D1000,"&gt;="&amp;DATE(F$1,F$2,1),Prov_Auto!$D$3:$D1000, "&lt;="&amp;EOMONTH(DATE(F$1,F$2,1),0)))</f>
        <v/>
      </c>
      <c r="G364" s="48" t="str">
        <f>IF($D364="","", (SUMIFS(Transacoes!$D$3:$D1000,Transacoes!$C$3:$C1000,$D364,Transacoes!$B$3:$B1000,"C", Transacoes!$A$3:$A1000, "&lt;"&amp;EOMONTH(DATE(G$1,G$2,1),0))-SUMIFS(Transacoes!$D$3:$D1000,Transacoes!$C$3:$C1000,$D364,Transacoes!$B$3:$B1000,"V", Transacoes!$A$3:$A1000, "&lt;"&amp;EOMONTH(DATE(G$1,G$2,1),0)))*SUMIFS(Prov_Auto!$E$3:$E1000, Prov_Auto!$A$3:$A1000, $D364, Prov_Auto!$D$3:$D1000,"&gt;="&amp;DATE(G$1,G$2,1),Prov_Auto!$D$3:$D1000, "&lt;="&amp;EOMONTH(DATE(G$1,G$2,1),0)))</f>
        <v/>
      </c>
      <c r="H364" s="48" t="str">
        <f>IF($D364="","", (SUMIFS(Transacoes!$D$3:$D1000,Transacoes!$C$3:$C1000,$D364,Transacoes!$B$3:$B1000,"C", Transacoes!$A$3:$A1000, "&lt;"&amp;EOMONTH(DATE(H$1,H$2,1),0))-SUMIFS(Transacoes!$D$3:$D1000,Transacoes!$C$3:$C1000,$D364,Transacoes!$B$3:$B1000,"V", Transacoes!$A$3:$A1000, "&lt;"&amp;EOMONTH(DATE(H$1,H$2,1),0)))*SUMIFS(Prov_Auto!$E$3:$E1000, Prov_Auto!$A$3:$A1000, $D364, Prov_Auto!$D$3:$D1000,"&gt;="&amp;DATE(H$1,H$2,1),Prov_Auto!$D$3:$D1000, "&lt;="&amp;EOMONTH(DATE(H$1,H$2,1),0)))</f>
        <v/>
      </c>
      <c r="I364" s="48" t="str">
        <f>IF($D364="","", (SUMIFS(Transacoes!$D$3:$D1000,Transacoes!$C$3:$C1000,$D364,Transacoes!$B$3:$B1000,"C", Transacoes!$A$3:$A1000, "&lt;"&amp;EOMONTH(DATE(I$1,I$2,1),0))-SUMIFS(Transacoes!$D$3:$D1000,Transacoes!$C$3:$C1000,$D364,Transacoes!$B$3:$B1000,"V", Transacoes!$A$3:$A1000, "&lt;"&amp;EOMONTH(DATE(I$1,I$2,1),0)))*SUMIFS(Prov_Auto!$E$3:$E1000, Prov_Auto!$A$3:$A1000, $D364, Prov_Auto!$D$3:$D1000,"&gt;="&amp;DATE(I$1,I$2,1),Prov_Auto!$D$3:$D1000, "&lt;="&amp;EOMONTH(DATE(I$1,I$2,1),0)))</f>
        <v/>
      </c>
      <c r="J364" s="48" t="str">
        <f>IF($D364="","", (SUMIFS(Transacoes!$D$3:$D1000,Transacoes!$C$3:$C1000,$D364,Transacoes!$B$3:$B1000,"C", Transacoes!$A$3:$A1000, "&lt;"&amp;EOMONTH(DATE(J$1,J$2,1),0))-SUMIFS(Transacoes!$D$3:$D1000,Transacoes!$C$3:$C1000,$D364,Transacoes!$B$3:$B1000,"V", Transacoes!$A$3:$A1000, "&lt;"&amp;EOMONTH(DATE(J$1,J$2,1),0)))*SUMIFS(Prov_Auto!$E$3:$E1000, Prov_Auto!$A$3:$A1000, $D364, Prov_Auto!$D$3:$D1000,"&gt;="&amp;DATE(J$1,J$2,1),Prov_Auto!$D$3:$D1000, "&lt;="&amp;EOMONTH(DATE(J$1,J$2,1),0)))</f>
        <v/>
      </c>
      <c r="K364" s="48" t="str">
        <f>IF($D364="","", (SUMIFS(Transacoes!$D$3:$D1000,Transacoes!$C$3:$C1000,$D364,Transacoes!$B$3:$B1000,"C", Transacoes!$A$3:$A1000, "&lt;"&amp;EOMONTH(DATE(K$1,K$2,1),0))-SUMIFS(Transacoes!$D$3:$D1000,Transacoes!$C$3:$C1000,$D364,Transacoes!$B$3:$B1000,"V", Transacoes!$A$3:$A1000, "&lt;"&amp;EOMONTH(DATE(K$1,K$2,1),0)))*SUMIFS(Prov_Auto!$E$3:$E1000, Prov_Auto!$A$3:$A1000, $D364, Prov_Auto!$D$3:$D1000,"&gt;="&amp;DATE(K$1,K$2,1),Prov_Auto!$D$3:$D1000, "&lt;="&amp;EOMONTH(DATE(K$1,K$2,1),0)))</f>
        <v/>
      </c>
      <c r="L364" s="48" t="str">
        <f>IF($D364="","", (SUMIFS(Transacoes!$D$3:$D1000,Transacoes!$C$3:$C1000,$D364,Transacoes!$B$3:$B1000,"C", Transacoes!$A$3:$A1000, "&lt;"&amp;EOMONTH(DATE(L$1,L$2,1),0))-SUMIFS(Transacoes!$D$3:$D1000,Transacoes!$C$3:$C1000,$D364,Transacoes!$B$3:$B1000,"V", Transacoes!$A$3:$A1000, "&lt;"&amp;EOMONTH(DATE(L$1,L$2,1),0)))*SUMIFS(Prov_Auto!$E$3:$E1000, Prov_Auto!$A$3:$A1000, $D364, Prov_Auto!$D$3:$D1000,"&gt;="&amp;DATE(L$1,L$2,1),Prov_Auto!$D$3:$D1000, "&lt;="&amp;EOMONTH(DATE(L$1,L$2,1),0)))</f>
        <v/>
      </c>
      <c r="M364" s="48" t="str">
        <f>IF($D364="","", (SUMIFS(Transacoes!$D$3:$D1000,Transacoes!$C$3:$C1000,$D364,Transacoes!$B$3:$B1000,"C", Transacoes!$A$3:$A1000, "&lt;"&amp;EOMONTH(DATE(M$1,M$2,1),0))-SUMIFS(Transacoes!$D$3:$D1000,Transacoes!$C$3:$C1000,$D364,Transacoes!$B$3:$B1000,"V", Transacoes!$A$3:$A1000, "&lt;"&amp;EOMONTH(DATE(M$1,M$2,1),0)))*SUMIFS(Prov_Auto!$E$3:$E1000, Prov_Auto!$A$3:$A1000, $D364, Prov_Auto!$D$3:$D1000,"&gt;="&amp;DATE(M$1,M$2,1),Prov_Auto!$D$3:$D1000, "&lt;="&amp;EOMONTH(DATE(M$1,M$2,1),0)))</f>
        <v/>
      </c>
      <c r="N364" s="48" t="str">
        <f>IF($D364="","", (SUMIFS(Transacoes!$D$3:$D1000,Transacoes!$C$3:$C1000,$D364,Transacoes!$B$3:$B1000,"C", Transacoes!$A$3:$A1000, "&lt;"&amp;EOMONTH(DATE(N$1,N$2,1),0))-SUMIFS(Transacoes!$D$3:$D1000,Transacoes!$C$3:$C1000,$D364,Transacoes!$B$3:$B1000,"V", Transacoes!$A$3:$A1000, "&lt;"&amp;EOMONTH(DATE(N$1,N$2,1),0)))*SUMIFS(Prov_Auto!$E$3:$E1000, Prov_Auto!$A$3:$A1000, $D364, Prov_Auto!$D$3:$D1000,"&gt;="&amp;DATE(N$1,N$2,1),Prov_Auto!$D$3:$D1000, "&lt;="&amp;EOMONTH(DATE(N$1,N$2,1),0)))</f>
        <v/>
      </c>
      <c r="O364" s="48" t="str">
        <f>IF($D364="","", (SUMIFS(Transacoes!$D$3:$D1000,Transacoes!$C$3:$C1000,$D364,Transacoes!$B$3:$B1000,"C", Transacoes!$A$3:$A1000, "&lt;"&amp;EOMONTH(DATE(O$1,O$2,1),0))-SUMIFS(Transacoes!$D$3:$D1000,Transacoes!$C$3:$C1000,$D364,Transacoes!$B$3:$B1000,"V", Transacoes!$A$3:$A1000, "&lt;"&amp;EOMONTH(DATE(O$1,O$2,1),0)))*SUMIFS(Prov_Auto!$E$3:$E1000, Prov_Auto!$A$3:$A1000, $D364, Prov_Auto!$D$3:$D1000,"&gt;="&amp;DATE(O$1,O$2,1),Prov_Auto!$D$3:$D1000, "&lt;="&amp;EOMONTH(DATE(O$1,O$2,1),0)))</f>
        <v/>
      </c>
      <c r="P364" s="48" t="str">
        <f>IF($D364="","", (SUMIFS(Transacoes!$D$3:$D1000,Transacoes!$C$3:$C1000,$D364,Transacoes!$B$3:$B1000,"C", Transacoes!$A$3:$A1000, "&lt;"&amp;EOMONTH(DATE(P$1,P$2,1),0))-SUMIFS(Transacoes!$D$3:$D1000,Transacoes!$C$3:$C1000,$D364,Transacoes!$B$3:$B1000,"V", Transacoes!$A$3:$A1000, "&lt;"&amp;EOMONTH(DATE(P$1,P$2,1),0)))*SUMIFS(Prov_Auto!$E$3:$E1000, Prov_Auto!$A$3:$A1000, $D364, Prov_Auto!$D$3:$D1000,"&gt;="&amp;DATE(P$1,P$2,1),Prov_Auto!$D$3:$D1000, "&lt;="&amp;EOMONTH(DATE(P$1,P$2,1),0)))</f>
        <v/>
      </c>
      <c r="Q364" s="48" t="str">
        <f>IF($D364="","", (SUMIFS(Transacoes!$D$3:$D1000,Transacoes!$C$3:$C1000,$D364,Transacoes!$B$3:$B1000,"C", Transacoes!$A$3:$A1000, "&lt;"&amp;EOMONTH(DATE(Q$1,Q$2,1),0))-SUMIFS(Transacoes!$D$3:$D1000,Transacoes!$C$3:$C1000,$D364,Transacoes!$B$3:$B1000,"V", Transacoes!$A$3:$A1000, "&lt;"&amp;EOMONTH(DATE(Q$1,Q$2,1),0)))*SUMIFS(Prov_Auto!$E$3:$E1000, Prov_Auto!$A$3:$A1000, $D364, Prov_Auto!$D$3:$D1000,"&gt;="&amp;DATE(Q$1,Q$2,1),Prov_Auto!$D$3:$D1000, "&lt;="&amp;EOMONTH(DATE(Q$1,Q$2,1),0)))</f>
        <v/>
      </c>
      <c r="R364" s="47"/>
    </row>
    <row r="365">
      <c r="A365" s="47"/>
      <c r="B365" s="47"/>
      <c r="C365" s="47"/>
      <c r="D365" s="87"/>
      <c r="E365" s="48" t="str">
        <f>IF($D365="","", (SUMIFS(Transacoes!$D$3:$D1000,Transacoes!$C$3:$C1000,$D365,Transacoes!$B$3:$B1000,"C", Transacoes!$A$3:$A1000, "&lt;"&amp;EOMONTH(DATE(E$1,E$2,1),0))-SUMIFS(Transacoes!$D$3:$D1000,Transacoes!$C$3:$C1000,$D365,Transacoes!$B$3:$B1000,"V", Transacoes!$A$3:$A1000, "&lt;"&amp;EOMONTH(DATE(E$1,E$2,1),0)))*SUMIFS(Prov_Auto!$E$3:$E1000, Prov_Auto!$A$3:$A1000, $D365, Prov_Auto!$D$3:$D1000,"&gt;="&amp;DATE(E$1,E$2,1),Prov_Auto!$D$3:$D1000, "&lt;="&amp;EOMONTH(DATE(E$1,E$2,1),0)))</f>
        <v/>
      </c>
      <c r="F365" s="48" t="str">
        <f>IF($D365="","", (SUMIFS(Transacoes!$D$3:$D1000,Transacoes!$C$3:$C1000,$D365,Transacoes!$B$3:$B1000,"C", Transacoes!$A$3:$A1000, "&lt;"&amp;EOMONTH(DATE(F$1,F$2,1),0))-SUMIFS(Transacoes!$D$3:$D1000,Transacoes!$C$3:$C1000,$D365,Transacoes!$B$3:$B1000,"V", Transacoes!$A$3:$A1000, "&lt;"&amp;EOMONTH(DATE(F$1,F$2,1),0)))*SUMIFS(Prov_Auto!$E$3:$E1000, Prov_Auto!$A$3:$A1000, $D365, Prov_Auto!$D$3:$D1000,"&gt;="&amp;DATE(F$1,F$2,1),Prov_Auto!$D$3:$D1000, "&lt;="&amp;EOMONTH(DATE(F$1,F$2,1),0)))</f>
        <v/>
      </c>
      <c r="G365" s="48" t="str">
        <f>IF($D365="","", (SUMIFS(Transacoes!$D$3:$D1000,Transacoes!$C$3:$C1000,$D365,Transacoes!$B$3:$B1000,"C", Transacoes!$A$3:$A1000, "&lt;"&amp;EOMONTH(DATE(G$1,G$2,1),0))-SUMIFS(Transacoes!$D$3:$D1000,Transacoes!$C$3:$C1000,$D365,Transacoes!$B$3:$B1000,"V", Transacoes!$A$3:$A1000, "&lt;"&amp;EOMONTH(DATE(G$1,G$2,1),0)))*SUMIFS(Prov_Auto!$E$3:$E1000, Prov_Auto!$A$3:$A1000, $D365, Prov_Auto!$D$3:$D1000,"&gt;="&amp;DATE(G$1,G$2,1),Prov_Auto!$D$3:$D1000, "&lt;="&amp;EOMONTH(DATE(G$1,G$2,1),0)))</f>
        <v/>
      </c>
      <c r="H365" s="48" t="str">
        <f>IF($D365="","", (SUMIFS(Transacoes!$D$3:$D1000,Transacoes!$C$3:$C1000,$D365,Transacoes!$B$3:$B1000,"C", Transacoes!$A$3:$A1000, "&lt;"&amp;EOMONTH(DATE(H$1,H$2,1),0))-SUMIFS(Transacoes!$D$3:$D1000,Transacoes!$C$3:$C1000,$D365,Transacoes!$B$3:$B1000,"V", Transacoes!$A$3:$A1000, "&lt;"&amp;EOMONTH(DATE(H$1,H$2,1),0)))*SUMIFS(Prov_Auto!$E$3:$E1000, Prov_Auto!$A$3:$A1000, $D365, Prov_Auto!$D$3:$D1000,"&gt;="&amp;DATE(H$1,H$2,1),Prov_Auto!$D$3:$D1000, "&lt;="&amp;EOMONTH(DATE(H$1,H$2,1),0)))</f>
        <v/>
      </c>
      <c r="I365" s="48" t="str">
        <f>IF($D365="","", (SUMIFS(Transacoes!$D$3:$D1000,Transacoes!$C$3:$C1000,$D365,Transacoes!$B$3:$B1000,"C", Transacoes!$A$3:$A1000, "&lt;"&amp;EOMONTH(DATE(I$1,I$2,1),0))-SUMIFS(Transacoes!$D$3:$D1000,Transacoes!$C$3:$C1000,$D365,Transacoes!$B$3:$B1000,"V", Transacoes!$A$3:$A1000, "&lt;"&amp;EOMONTH(DATE(I$1,I$2,1),0)))*SUMIFS(Prov_Auto!$E$3:$E1000, Prov_Auto!$A$3:$A1000, $D365, Prov_Auto!$D$3:$D1000,"&gt;="&amp;DATE(I$1,I$2,1),Prov_Auto!$D$3:$D1000, "&lt;="&amp;EOMONTH(DATE(I$1,I$2,1),0)))</f>
        <v/>
      </c>
      <c r="J365" s="48" t="str">
        <f>IF($D365="","", (SUMIFS(Transacoes!$D$3:$D1000,Transacoes!$C$3:$C1000,$D365,Transacoes!$B$3:$B1000,"C", Transacoes!$A$3:$A1000, "&lt;"&amp;EOMONTH(DATE(J$1,J$2,1),0))-SUMIFS(Transacoes!$D$3:$D1000,Transacoes!$C$3:$C1000,$D365,Transacoes!$B$3:$B1000,"V", Transacoes!$A$3:$A1000, "&lt;"&amp;EOMONTH(DATE(J$1,J$2,1),0)))*SUMIFS(Prov_Auto!$E$3:$E1000, Prov_Auto!$A$3:$A1000, $D365, Prov_Auto!$D$3:$D1000,"&gt;="&amp;DATE(J$1,J$2,1),Prov_Auto!$D$3:$D1000, "&lt;="&amp;EOMONTH(DATE(J$1,J$2,1),0)))</f>
        <v/>
      </c>
      <c r="K365" s="48" t="str">
        <f>IF($D365="","", (SUMIFS(Transacoes!$D$3:$D1000,Transacoes!$C$3:$C1000,$D365,Transacoes!$B$3:$B1000,"C", Transacoes!$A$3:$A1000, "&lt;"&amp;EOMONTH(DATE(K$1,K$2,1),0))-SUMIFS(Transacoes!$D$3:$D1000,Transacoes!$C$3:$C1000,$D365,Transacoes!$B$3:$B1000,"V", Transacoes!$A$3:$A1000, "&lt;"&amp;EOMONTH(DATE(K$1,K$2,1),0)))*SUMIFS(Prov_Auto!$E$3:$E1000, Prov_Auto!$A$3:$A1000, $D365, Prov_Auto!$D$3:$D1000,"&gt;="&amp;DATE(K$1,K$2,1),Prov_Auto!$D$3:$D1000, "&lt;="&amp;EOMONTH(DATE(K$1,K$2,1),0)))</f>
        <v/>
      </c>
      <c r="L365" s="48" t="str">
        <f>IF($D365="","", (SUMIFS(Transacoes!$D$3:$D1000,Transacoes!$C$3:$C1000,$D365,Transacoes!$B$3:$B1000,"C", Transacoes!$A$3:$A1000, "&lt;"&amp;EOMONTH(DATE(L$1,L$2,1),0))-SUMIFS(Transacoes!$D$3:$D1000,Transacoes!$C$3:$C1000,$D365,Transacoes!$B$3:$B1000,"V", Transacoes!$A$3:$A1000, "&lt;"&amp;EOMONTH(DATE(L$1,L$2,1),0)))*SUMIFS(Prov_Auto!$E$3:$E1000, Prov_Auto!$A$3:$A1000, $D365, Prov_Auto!$D$3:$D1000,"&gt;="&amp;DATE(L$1,L$2,1),Prov_Auto!$D$3:$D1000, "&lt;="&amp;EOMONTH(DATE(L$1,L$2,1),0)))</f>
        <v/>
      </c>
      <c r="M365" s="48" t="str">
        <f>IF($D365="","", (SUMIFS(Transacoes!$D$3:$D1000,Transacoes!$C$3:$C1000,$D365,Transacoes!$B$3:$B1000,"C", Transacoes!$A$3:$A1000, "&lt;"&amp;EOMONTH(DATE(M$1,M$2,1),0))-SUMIFS(Transacoes!$D$3:$D1000,Transacoes!$C$3:$C1000,$D365,Transacoes!$B$3:$B1000,"V", Transacoes!$A$3:$A1000, "&lt;"&amp;EOMONTH(DATE(M$1,M$2,1),0)))*SUMIFS(Prov_Auto!$E$3:$E1000, Prov_Auto!$A$3:$A1000, $D365, Prov_Auto!$D$3:$D1000,"&gt;="&amp;DATE(M$1,M$2,1),Prov_Auto!$D$3:$D1000, "&lt;="&amp;EOMONTH(DATE(M$1,M$2,1),0)))</f>
        <v/>
      </c>
      <c r="N365" s="48" t="str">
        <f>IF($D365="","", (SUMIFS(Transacoes!$D$3:$D1000,Transacoes!$C$3:$C1000,$D365,Transacoes!$B$3:$B1000,"C", Transacoes!$A$3:$A1000, "&lt;"&amp;EOMONTH(DATE(N$1,N$2,1),0))-SUMIFS(Transacoes!$D$3:$D1000,Transacoes!$C$3:$C1000,$D365,Transacoes!$B$3:$B1000,"V", Transacoes!$A$3:$A1000, "&lt;"&amp;EOMONTH(DATE(N$1,N$2,1),0)))*SUMIFS(Prov_Auto!$E$3:$E1000, Prov_Auto!$A$3:$A1000, $D365, Prov_Auto!$D$3:$D1000,"&gt;="&amp;DATE(N$1,N$2,1),Prov_Auto!$D$3:$D1000, "&lt;="&amp;EOMONTH(DATE(N$1,N$2,1),0)))</f>
        <v/>
      </c>
      <c r="O365" s="48" t="str">
        <f>IF($D365="","", (SUMIFS(Transacoes!$D$3:$D1000,Transacoes!$C$3:$C1000,$D365,Transacoes!$B$3:$B1000,"C", Transacoes!$A$3:$A1000, "&lt;"&amp;EOMONTH(DATE(O$1,O$2,1),0))-SUMIFS(Transacoes!$D$3:$D1000,Transacoes!$C$3:$C1000,$D365,Transacoes!$B$3:$B1000,"V", Transacoes!$A$3:$A1000, "&lt;"&amp;EOMONTH(DATE(O$1,O$2,1),0)))*SUMIFS(Prov_Auto!$E$3:$E1000, Prov_Auto!$A$3:$A1000, $D365, Prov_Auto!$D$3:$D1000,"&gt;="&amp;DATE(O$1,O$2,1),Prov_Auto!$D$3:$D1000, "&lt;="&amp;EOMONTH(DATE(O$1,O$2,1),0)))</f>
        <v/>
      </c>
      <c r="P365" s="48" t="str">
        <f>IF($D365="","", (SUMIFS(Transacoes!$D$3:$D1000,Transacoes!$C$3:$C1000,$D365,Transacoes!$B$3:$B1000,"C", Transacoes!$A$3:$A1000, "&lt;"&amp;EOMONTH(DATE(P$1,P$2,1),0))-SUMIFS(Transacoes!$D$3:$D1000,Transacoes!$C$3:$C1000,$D365,Transacoes!$B$3:$B1000,"V", Transacoes!$A$3:$A1000, "&lt;"&amp;EOMONTH(DATE(P$1,P$2,1),0)))*SUMIFS(Prov_Auto!$E$3:$E1000, Prov_Auto!$A$3:$A1000, $D365, Prov_Auto!$D$3:$D1000,"&gt;="&amp;DATE(P$1,P$2,1),Prov_Auto!$D$3:$D1000, "&lt;="&amp;EOMONTH(DATE(P$1,P$2,1),0)))</f>
        <v/>
      </c>
      <c r="Q365" s="48" t="str">
        <f>IF($D365="","", (SUMIFS(Transacoes!$D$3:$D1000,Transacoes!$C$3:$C1000,$D365,Transacoes!$B$3:$B1000,"C", Transacoes!$A$3:$A1000, "&lt;"&amp;EOMONTH(DATE(Q$1,Q$2,1),0))-SUMIFS(Transacoes!$D$3:$D1000,Transacoes!$C$3:$C1000,$D365,Transacoes!$B$3:$B1000,"V", Transacoes!$A$3:$A1000, "&lt;"&amp;EOMONTH(DATE(Q$1,Q$2,1),0)))*SUMIFS(Prov_Auto!$E$3:$E1000, Prov_Auto!$A$3:$A1000, $D365, Prov_Auto!$D$3:$D1000,"&gt;="&amp;DATE(Q$1,Q$2,1),Prov_Auto!$D$3:$D1000, "&lt;="&amp;EOMONTH(DATE(Q$1,Q$2,1),0)))</f>
        <v/>
      </c>
      <c r="R365" s="47"/>
    </row>
    <row r="366">
      <c r="A366" s="47"/>
      <c r="B366" s="47"/>
      <c r="C366" s="47"/>
      <c r="D366" s="87"/>
      <c r="E366" s="48" t="str">
        <f>IF($D366="","", (SUMIFS(Transacoes!$D$3:$D1000,Transacoes!$C$3:$C1000,$D366,Transacoes!$B$3:$B1000,"C", Transacoes!$A$3:$A1000, "&lt;"&amp;EOMONTH(DATE(E$1,E$2,1),0))-SUMIFS(Transacoes!$D$3:$D1000,Transacoes!$C$3:$C1000,$D366,Transacoes!$B$3:$B1000,"V", Transacoes!$A$3:$A1000, "&lt;"&amp;EOMONTH(DATE(E$1,E$2,1),0)))*SUMIFS(Prov_Auto!$E$3:$E1000, Prov_Auto!$A$3:$A1000, $D366, Prov_Auto!$D$3:$D1000,"&gt;="&amp;DATE(E$1,E$2,1),Prov_Auto!$D$3:$D1000, "&lt;="&amp;EOMONTH(DATE(E$1,E$2,1),0)))</f>
        <v/>
      </c>
      <c r="F366" s="48" t="str">
        <f>IF($D366="","", (SUMIFS(Transacoes!$D$3:$D1000,Transacoes!$C$3:$C1000,$D366,Transacoes!$B$3:$B1000,"C", Transacoes!$A$3:$A1000, "&lt;"&amp;EOMONTH(DATE(F$1,F$2,1),0))-SUMIFS(Transacoes!$D$3:$D1000,Transacoes!$C$3:$C1000,$D366,Transacoes!$B$3:$B1000,"V", Transacoes!$A$3:$A1000, "&lt;"&amp;EOMONTH(DATE(F$1,F$2,1),0)))*SUMIFS(Prov_Auto!$E$3:$E1000, Prov_Auto!$A$3:$A1000, $D366, Prov_Auto!$D$3:$D1000,"&gt;="&amp;DATE(F$1,F$2,1),Prov_Auto!$D$3:$D1000, "&lt;="&amp;EOMONTH(DATE(F$1,F$2,1),0)))</f>
        <v/>
      </c>
      <c r="G366" s="48" t="str">
        <f>IF($D366="","", (SUMIFS(Transacoes!$D$3:$D1000,Transacoes!$C$3:$C1000,$D366,Transacoes!$B$3:$B1000,"C", Transacoes!$A$3:$A1000, "&lt;"&amp;EOMONTH(DATE(G$1,G$2,1),0))-SUMIFS(Transacoes!$D$3:$D1000,Transacoes!$C$3:$C1000,$D366,Transacoes!$B$3:$B1000,"V", Transacoes!$A$3:$A1000, "&lt;"&amp;EOMONTH(DATE(G$1,G$2,1),0)))*SUMIFS(Prov_Auto!$E$3:$E1000, Prov_Auto!$A$3:$A1000, $D366, Prov_Auto!$D$3:$D1000,"&gt;="&amp;DATE(G$1,G$2,1),Prov_Auto!$D$3:$D1000, "&lt;="&amp;EOMONTH(DATE(G$1,G$2,1),0)))</f>
        <v/>
      </c>
      <c r="H366" s="48" t="str">
        <f>IF($D366="","", (SUMIFS(Transacoes!$D$3:$D1000,Transacoes!$C$3:$C1000,$D366,Transacoes!$B$3:$B1000,"C", Transacoes!$A$3:$A1000, "&lt;"&amp;EOMONTH(DATE(H$1,H$2,1),0))-SUMIFS(Transacoes!$D$3:$D1000,Transacoes!$C$3:$C1000,$D366,Transacoes!$B$3:$B1000,"V", Transacoes!$A$3:$A1000, "&lt;"&amp;EOMONTH(DATE(H$1,H$2,1),0)))*SUMIFS(Prov_Auto!$E$3:$E1000, Prov_Auto!$A$3:$A1000, $D366, Prov_Auto!$D$3:$D1000,"&gt;="&amp;DATE(H$1,H$2,1),Prov_Auto!$D$3:$D1000, "&lt;="&amp;EOMONTH(DATE(H$1,H$2,1),0)))</f>
        <v/>
      </c>
      <c r="I366" s="48" t="str">
        <f>IF($D366="","", (SUMIFS(Transacoes!$D$3:$D1000,Transacoes!$C$3:$C1000,$D366,Transacoes!$B$3:$B1000,"C", Transacoes!$A$3:$A1000, "&lt;"&amp;EOMONTH(DATE(I$1,I$2,1),0))-SUMIFS(Transacoes!$D$3:$D1000,Transacoes!$C$3:$C1000,$D366,Transacoes!$B$3:$B1000,"V", Transacoes!$A$3:$A1000, "&lt;"&amp;EOMONTH(DATE(I$1,I$2,1),0)))*SUMIFS(Prov_Auto!$E$3:$E1000, Prov_Auto!$A$3:$A1000, $D366, Prov_Auto!$D$3:$D1000,"&gt;="&amp;DATE(I$1,I$2,1),Prov_Auto!$D$3:$D1000, "&lt;="&amp;EOMONTH(DATE(I$1,I$2,1),0)))</f>
        <v/>
      </c>
      <c r="J366" s="48" t="str">
        <f>IF($D366="","", (SUMIFS(Transacoes!$D$3:$D1000,Transacoes!$C$3:$C1000,$D366,Transacoes!$B$3:$B1000,"C", Transacoes!$A$3:$A1000, "&lt;"&amp;EOMONTH(DATE(J$1,J$2,1),0))-SUMIFS(Transacoes!$D$3:$D1000,Transacoes!$C$3:$C1000,$D366,Transacoes!$B$3:$B1000,"V", Transacoes!$A$3:$A1000, "&lt;"&amp;EOMONTH(DATE(J$1,J$2,1),0)))*SUMIFS(Prov_Auto!$E$3:$E1000, Prov_Auto!$A$3:$A1000, $D366, Prov_Auto!$D$3:$D1000,"&gt;="&amp;DATE(J$1,J$2,1),Prov_Auto!$D$3:$D1000, "&lt;="&amp;EOMONTH(DATE(J$1,J$2,1),0)))</f>
        <v/>
      </c>
      <c r="K366" s="48" t="str">
        <f>IF($D366="","", (SUMIFS(Transacoes!$D$3:$D1000,Transacoes!$C$3:$C1000,$D366,Transacoes!$B$3:$B1000,"C", Transacoes!$A$3:$A1000, "&lt;"&amp;EOMONTH(DATE(K$1,K$2,1),0))-SUMIFS(Transacoes!$D$3:$D1000,Transacoes!$C$3:$C1000,$D366,Transacoes!$B$3:$B1000,"V", Transacoes!$A$3:$A1000, "&lt;"&amp;EOMONTH(DATE(K$1,K$2,1),0)))*SUMIFS(Prov_Auto!$E$3:$E1000, Prov_Auto!$A$3:$A1000, $D366, Prov_Auto!$D$3:$D1000,"&gt;="&amp;DATE(K$1,K$2,1),Prov_Auto!$D$3:$D1000, "&lt;="&amp;EOMONTH(DATE(K$1,K$2,1),0)))</f>
        <v/>
      </c>
      <c r="L366" s="48" t="str">
        <f>IF($D366="","", (SUMIFS(Transacoes!$D$3:$D1000,Transacoes!$C$3:$C1000,$D366,Transacoes!$B$3:$B1000,"C", Transacoes!$A$3:$A1000, "&lt;"&amp;EOMONTH(DATE(L$1,L$2,1),0))-SUMIFS(Transacoes!$D$3:$D1000,Transacoes!$C$3:$C1000,$D366,Transacoes!$B$3:$B1000,"V", Transacoes!$A$3:$A1000, "&lt;"&amp;EOMONTH(DATE(L$1,L$2,1),0)))*SUMIFS(Prov_Auto!$E$3:$E1000, Prov_Auto!$A$3:$A1000, $D366, Prov_Auto!$D$3:$D1000,"&gt;="&amp;DATE(L$1,L$2,1),Prov_Auto!$D$3:$D1000, "&lt;="&amp;EOMONTH(DATE(L$1,L$2,1),0)))</f>
        <v/>
      </c>
      <c r="M366" s="48" t="str">
        <f>IF($D366="","", (SUMIFS(Transacoes!$D$3:$D1000,Transacoes!$C$3:$C1000,$D366,Transacoes!$B$3:$B1000,"C", Transacoes!$A$3:$A1000, "&lt;"&amp;EOMONTH(DATE(M$1,M$2,1),0))-SUMIFS(Transacoes!$D$3:$D1000,Transacoes!$C$3:$C1000,$D366,Transacoes!$B$3:$B1000,"V", Transacoes!$A$3:$A1000, "&lt;"&amp;EOMONTH(DATE(M$1,M$2,1),0)))*SUMIFS(Prov_Auto!$E$3:$E1000, Prov_Auto!$A$3:$A1000, $D366, Prov_Auto!$D$3:$D1000,"&gt;="&amp;DATE(M$1,M$2,1),Prov_Auto!$D$3:$D1000, "&lt;="&amp;EOMONTH(DATE(M$1,M$2,1),0)))</f>
        <v/>
      </c>
      <c r="N366" s="48" t="str">
        <f>IF($D366="","", (SUMIFS(Transacoes!$D$3:$D1000,Transacoes!$C$3:$C1000,$D366,Transacoes!$B$3:$B1000,"C", Transacoes!$A$3:$A1000, "&lt;"&amp;EOMONTH(DATE(N$1,N$2,1),0))-SUMIFS(Transacoes!$D$3:$D1000,Transacoes!$C$3:$C1000,$D366,Transacoes!$B$3:$B1000,"V", Transacoes!$A$3:$A1000, "&lt;"&amp;EOMONTH(DATE(N$1,N$2,1),0)))*SUMIFS(Prov_Auto!$E$3:$E1000, Prov_Auto!$A$3:$A1000, $D366, Prov_Auto!$D$3:$D1000,"&gt;="&amp;DATE(N$1,N$2,1),Prov_Auto!$D$3:$D1000, "&lt;="&amp;EOMONTH(DATE(N$1,N$2,1),0)))</f>
        <v/>
      </c>
      <c r="O366" s="48" t="str">
        <f>IF($D366="","", (SUMIFS(Transacoes!$D$3:$D1000,Transacoes!$C$3:$C1000,$D366,Transacoes!$B$3:$B1000,"C", Transacoes!$A$3:$A1000, "&lt;"&amp;EOMONTH(DATE(O$1,O$2,1),0))-SUMIFS(Transacoes!$D$3:$D1000,Transacoes!$C$3:$C1000,$D366,Transacoes!$B$3:$B1000,"V", Transacoes!$A$3:$A1000, "&lt;"&amp;EOMONTH(DATE(O$1,O$2,1),0)))*SUMIFS(Prov_Auto!$E$3:$E1000, Prov_Auto!$A$3:$A1000, $D366, Prov_Auto!$D$3:$D1000,"&gt;="&amp;DATE(O$1,O$2,1),Prov_Auto!$D$3:$D1000, "&lt;="&amp;EOMONTH(DATE(O$1,O$2,1),0)))</f>
        <v/>
      </c>
      <c r="P366" s="48" t="str">
        <f>IF($D366="","", (SUMIFS(Transacoes!$D$3:$D1000,Transacoes!$C$3:$C1000,$D366,Transacoes!$B$3:$B1000,"C", Transacoes!$A$3:$A1000, "&lt;"&amp;EOMONTH(DATE(P$1,P$2,1),0))-SUMIFS(Transacoes!$D$3:$D1000,Transacoes!$C$3:$C1000,$D366,Transacoes!$B$3:$B1000,"V", Transacoes!$A$3:$A1000, "&lt;"&amp;EOMONTH(DATE(P$1,P$2,1),0)))*SUMIFS(Prov_Auto!$E$3:$E1000, Prov_Auto!$A$3:$A1000, $D366, Prov_Auto!$D$3:$D1000,"&gt;="&amp;DATE(P$1,P$2,1),Prov_Auto!$D$3:$D1000, "&lt;="&amp;EOMONTH(DATE(P$1,P$2,1),0)))</f>
        <v/>
      </c>
      <c r="Q366" s="48" t="str">
        <f>IF($D366="","", (SUMIFS(Transacoes!$D$3:$D1000,Transacoes!$C$3:$C1000,$D366,Transacoes!$B$3:$B1000,"C", Transacoes!$A$3:$A1000, "&lt;"&amp;EOMONTH(DATE(Q$1,Q$2,1),0))-SUMIFS(Transacoes!$D$3:$D1000,Transacoes!$C$3:$C1000,$D366,Transacoes!$B$3:$B1000,"V", Transacoes!$A$3:$A1000, "&lt;"&amp;EOMONTH(DATE(Q$1,Q$2,1),0)))*SUMIFS(Prov_Auto!$E$3:$E1000, Prov_Auto!$A$3:$A1000, $D366, Prov_Auto!$D$3:$D1000,"&gt;="&amp;DATE(Q$1,Q$2,1),Prov_Auto!$D$3:$D1000, "&lt;="&amp;EOMONTH(DATE(Q$1,Q$2,1),0)))</f>
        <v/>
      </c>
      <c r="R366" s="47"/>
    </row>
    <row r="367">
      <c r="A367" s="47"/>
      <c r="B367" s="47"/>
      <c r="C367" s="47"/>
      <c r="D367" s="87"/>
      <c r="E367" s="48" t="str">
        <f>IF($D367="","", (SUMIFS(Transacoes!$D$3:$D1000,Transacoes!$C$3:$C1000,$D367,Transacoes!$B$3:$B1000,"C", Transacoes!$A$3:$A1000, "&lt;"&amp;EOMONTH(DATE(E$1,E$2,1),0))-SUMIFS(Transacoes!$D$3:$D1000,Transacoes!$C$3:$C1000,$D367,Transacoes!$B$3:$B1000,"V", Transacoes!$A$3:$A1000, "&lt;"&amp;EOMONTH(DATE(E$1,E$2,1),0)))*SUMIFS(Prov_Auto!$E$3:$E1000, Prov_Auto!$A$3:$A1000, $D367, Prov_Auto!$D$3:$D1000,"&gt;="&amp;DATE(E$1,E$2,1),Prov_Auto!$D$3:$D1000, "&lt;="&amp;EOMONTH(DATE(E$1,E$2,1),0)))</f>
        <v/>
      </c>
      <c r="F367" s="48" t="str">
        <f>IF($D367="","", (SUMIFS(Transacoes!$D$3:$D1000,Transacoes!$C$3:$C1000,$D367,Transacoes!$B$3:$B1000,"C", Transacoes!$A$3:$A1000, "&lt;"&amp;EOMONTH(DATE(F$1,F$2,1),0))-SUMIFS(Transacoes!$D$3:$D1000,Transacoes!$C$3:$C1000,$D367,Transacoes!$B$3:$B1000,"V", Transacoes!$A$3:$A1000, "&lt;"&amp;EOMONTH(DATE(F$1,F$2,1),0)))*SUMIFS(Prov_Auto!$E$3:$E1000, Prov_Auto!$A$3:$A1000, $D367, Prov_Auto!$D$3:$D1000,"&gt;="&amp;DATE(F$1,F$2,1),Prov_Auto!$D$3:$D1000, "&lt;="&amp;EOMONTH(DATE(F$1,F$2,1),0)))</f>
        <v/>
      </c>
      <c r="G367" s="48" t="str">
        <f>IF($D367="","", (SUMIFS(Transacoes!$D$3:$D1000,Transacoes!$C$3:$C1000,$D367,Transacoes!$B$3:$B1000,"C", Transacoes!$A$3:$A1000, "&lt;"&amp;EOMONTH(DATE(G$1,G$2,1),0))-SUMIFS(Transacoes!$D$3:$D1000,Transacoes!$C$3:$C1000,$D367,Transacoes!$B$3:$B1000,"V", Transacoes!$A$3:$A1000, "&lt;"&amp;EOMONTH(DATE(G$1,G$2,1),0)))*SUMIFS(Prov_Auto!$E$3:$E1000, Prov_Auto!$A$3:$A1000, $D367, Prov_Auto!$D$3:$D1000,"&gt;="&amp;DATE(G$1,G$2,1),Prov_Auto!$D$3:$D1000, "&lt;="&amp;EOMONTH(DATE(G$1,G$2,1),0)))</f>
        <v/>
      </c>
      <c r="H367" s="48" t="str">
        <f>IF($D367="","", (SUMIFS(Transacoes!$D$3:$D1000,Transacoes!$C$3:$C1000,$D367,Transacoes!$B$3:$B1000,"C", Transacoes!$A$3:$A1000, "&lt;"&amp;EOMONTH(DATE(H$1,H$2,1),0))-SUMIFS(Transacoes!$D$3:$D1000,Transacoes!$C$3:$C1000,$D367,Transacoes!$B$3:$B1000,"V", Transacoes!$A$3:$A1000, "&lt;"&amp;EOMONTH(DATE(H$1,H$2,1),0)))*SUMIFS(Prov_Auto!$E$3:$E1000, Prov_Auto!$A$3:$A1000, $D367, Prov_Auto!$D$3:$D1000,"&gt;="&amp;DATE(H$1,H$2,1),Prov_Auto!$D$3:$D1000, "&lt;="&amp;EOMONTH(DATE(H$1,H$2,1),0)))</f>
        <v/>
      </c>
      <c r="I367" s="48" t="str">
        <f>IF($D367="","", (SUMIFS(Transacoes!$D$3:$D1000,Transacoes!$C$3:$C1000,$D367,Transacoes!$B$3:$B1000,"C", Transacoes!$A$3:$A1000, "&lt;"&amp;EOMONTH(DATE(I$1,I$2,1),0))-SUMIFS(Transacoes!$D$3:$D1000,Transacoes!$C$3:$C1000,$D367,Transacoes!$B$3:$B1000,"V", Transacoes!$A$3:$A1000, "&lt;"&amp;EOMONTH(DATE(I$1,I$2,1),0)))*SUMIFS(Prov_Auto!$E$3:$E1000, Prov_Auto!$A$3:$A1000, $D367, Prov_Auto!$D$3:$D1000,"&gt;="&amp;DATE(I$1,I$2,1),Prov_Auto!$D$3:$D1000, "&lt;="&amp;EOMONTH(DATE(I$1,I$2,1),0)))</f>
        <v/>
      </c>
      <c r="J367" s="48" t="str">
        <f>IF($D367="","", (SUMIFS(Transacoes!$D$3:$D1000,Transacoes!$C$3:$C1000,$D367,Transacoes!$B$3:$B1000,"C", Transacoes!$A$3:$A1000, "&lt;"&amp;EOMONTH(DATE(J$1,J$2,1),0))-SUMIFS(Transacoes!$D$3:$D1000,Transacoes!$C$3:$C1000,$D367,Transacoes!$B$3:$B1000,"V", Transacoes!$A$3:$A1000, "&lt;"&amp;EOMONTH(DATE(J$1,J$2,1),0)))*SUMIFS(Prov_Auto!$E$3:$E1000, Prov_Auto!$A$3:$A1000, $D367, Prov_Auto!$D$3:$D1000,"&gt;="&amp;DATE(J$1,J$2,1),Prov_Auto!$D$3:$D1000, "&lt;="&amp;EOMONTH(DATE(J$1,J$2,1),0)))</f>
        <v/>
      </c>
      <c r="K367" s="48" t="str">
        <f>IF($D367="","", (SUMIFS(Transacoes!$D$3:$D1000,Transacoes!$C$3:$C1000,$D367,Transacoes!$B$3:$B1000,"C", Transacoes!$A$3:$A1000, "&lt;"&amp;EOMONTH(DATE(K$1,K$2,1),0))-SUMIFS(Transacoes!$D$3:$D1000,Transacoes!$C$3:$C1000,$D367,Transacoes!$B$3:$B1000,"V", Transacoes!$A$3:$A1000, "&lt;"&amp;EOMONTH(DATE(K$1,K$2,1),0)))*SUMIFS(Prov_Auto!$E$3:$E1000, Prov_Auto!$A$3:$A1000, $D367, Prov_Auto!$D$3:$D1000,"&gt;="&amp;DATE(K$1,K$2,1),Prov_Auto!$D$3:$D1000, "&lt;="&amp;EOMONTH(DATE(K$1,K$2,1),0)))</f>
        <v/>
      </c>
      <c r="L367" s="48" t="str">
        <f>IF($D367="","", (SUMIFS(Transacoes!$D$3:$D1000,Transacoes!$C$3:$C1000,$D367,Transacoes!$B$3:$B1000,"C", Transacoes!$A$3:$A1000, "&lt;"&amp;EOMONTH(DATE(L$1,L$2,1),0))-SUMIFS(Transacoes!$D$3:$D1000,Transacoes!$C$3:$C1000,$D367,Transacoes!$B$3:$B1000,"V", Transacoes!$A$3:$A1000, "&lt;"&amp;EOMONTH(DATE(L$1,L$2,1),0)))*SUMIFS(Prov_Auto!$E$3:$E1000, Prov_Auto!$A$3:$A1000, $D367, Prov_Auto!$D$3:$D1000,"&gt;="&amp;DATE(L$1,L$2,1),Prov_Auto!$D$3:$D1000, "&lt;="&amp;EOMONTH(DATE(L$1,L$2,1),0)))</f>
        <v/>
      </c>
      <c r="M367" s="48" t="str">
        <f>IF($D367="","", (SUMIFS(Transacoes!$D$3:$D1000,Transacoes!$C$3:$C1000,$D367,Transacoes!$B$3:$B1000,"C", Transacoes!$A$3:$A1000, "&lt;"&amp;EOMONTH(DATE(M$1,M$2,1),0))-SUMIFS(Transacoes!$D$3:$D1000,Transacoes!$C$3:$C1000,$D367,Transacoes!$B$3:$B1000,"V", Transacoes!$A$3:$A1000, "&lt;"&amp;EOMONTH(DATE(M$1,M$2,1),0)))*SUMIFS(Prov_Auto!$E$3:$E1000, Prov_Auto!$A$3:$A1000, $D367, Prov_Auto!$D$3:$D1000,"&gt;="&amp;DATE(M$1,M$2,1),Prov_Auto!$D$3:$D1000, "&lt;="&amp;EOMONTH(DATE(M$1,M$2,1),0)))</f>
        <v/>
      </c>
      <c r="N367" s="48" t="str">
        <f>IF($D367="","", (SUMIFS(Transacoes!$D$3:$D1000,Transacoes!$C$3:$C1000,$D367,Transacoes!$B$3:$B1000,"C", Transacoes!$A$3:$A1000, "&lt;"&amp;EOMONTH(DATE(N$1,N$2,1),0))-SUMIFS(Transacoes!$D$3:$D1000,Transacoes!$C$3:$C1000,$D367,Transacoes!$B$3:$B1000,"V", Transacoes!$A$3:$A1000, "&lt;"&amp;EOMONTH(DATE(N$1,N$2,1),0)))*SUMIFS(Prov_Auto!$E$3:$E1000, Prov_Auto!$A$3:$A1000, $D367, Prov_Auto!$D$3:$D1000,"&gt;="&amp;DATE(N$1,N$2,1),Prov_Auto!$D$3:$D1000, "&lt;="&amp;EOMONTH(DATE(N$1,N$2,1),0)))</f>
        <v/>
      </c>
      <c r="O367" s="48" t="str">
        <f>IF($D367="","", (SUMIFS(Transacoes!$D$3:$D1000,Transacoes!$C$3:$C1000,$D367,Transacoes!$B$3:$B1000,"C", Transacoes!$A$3:$A1000, "&lt;"&amp;EOMONTH(DATE(O$1,O$2,1),0))-SUMIFS(Transacoes!$D$3:$D1000,Transacoes!$C$3:$C1000,$D367,Transacoes!$B$3:$B1000,"V", Transacoes!$A$3:$A1000, "&lt;"&amp;EOMONTH(DATE(O$1,O$2,1),0)))*SUMIFS(Prov_Auto!$E$3:$E1000, Prov_Auto!$A$3:$A1000, $D367, Prov_Auto!$D$3:$D1000,"&gt;="&amp;DATE(O$1,O$2,1),Prov_Auto!$D$3:$D1000, "&lt;="&amp;EOMONTH(DATE(O$1,O$2,1),0)))</f>
        <v/>
      </c>
      <c r="P367" s="48" t="str">
        <f>IF($D367="","", (SUMIFS(Transacoes!$D$3:$D1000,Transacoes!$C$3:$C1000,$D367,Transacoes!$B$3:$B1000,"C", Transacoes!$A$3:$A1000, "&lt;"&amp;EOMONTH(DATE(P$1,P$2,1),0))-SUMIFS(Transacoes!$D$3:$D1000,Transacoes!$C$3:$C1000,$D367,Transacoes!$B$3:$B1000,"V", Transacoes!$A$3:$A1000, "&lt;"&amp;EOMONTH(DATE(P$1,P$2,1),0)))*SUMIFS(Prov_Auto!$E$3:$E1000, Prov_Auto!$A$3:$A1000, $D367, Prov_Auto!$D$3:$D1000,"&gt;="&amp;DATE(P$1,P$2,1),Prov_Auto!$D$3:$D1000, "&lt;="&amp;EOMONTH(DATE(P$1,P$2,1),0)))</f>
        <v/>
      </c>
      <c r="Q367" s="48" t="str">
        <f>IF($D367="","", (SUMIFS(Transacoes!$D$3:$D1000,Transacoes!$C$3:$C1000,$D367,Transacoes!$B$3:$B1000,"C", Transacoes!$A$3:$A1000, "&lt;"&amp;EOMONTH(DATE(Q$1,Q$2,1),0))-SUMIFS(Transacoes!$D$3:$D1000,Transacoes!$C$3:$C1000,$D367,Transacoes!$B$3:$B1000,"V", Transacoes!$A$3:$A1000, "&lt;"&amp;EOMONTH(DATE(Q$1,Q$2,1),0)))*SUMIFS(Prov_Auto!$E$3:$E1000, Prov_Auto!$A$3:$A1000, $D367, Prov_Auto!$D$3:$D1000,"&gt;="&amp;DATE(Q$1,Q$2,1),Prov_Auto!$D$3:$D1000, "&lt;="&amp;EOMONTH(DATE(Q$1,Q$2,1),0)))</f>
        <v/>
      </c>
      <c r="R367" s="47"/>
    </row>
    <row r="368">
      <c r="A368" s="47"/>
      <c r="B368" s="47"/>
      <c r="C368" s="47"/>
      <c r="D368" s="87"/>
      <c r="E368" s="48" t="str">
        <f>IF($D368="","", (SUMIFS(Transacoes!$D$3:$D1000,Transacoes!$C$3:$C1000,$D368,Transacoes!$B$3:$B1000,"C", Transacoes!$A$3:$A1000, "&lt;"&amp;EOMONTH(DATE(E$1,E$2,1),0))-SUMIFS(Transacoes!$D$3:$D1000,Transacoes!$C$3:$C1000,$D368,Transacoes!$B$3:$B1000,"V", Transacoes!$A$3:$A1000, "&lt;"&amp;EOMONTH(DATE(E$1,E$2,1),0)))*SUMIFS(Prov_Auto!$E$3:$E1000, Prov_Auto!$A$3:$A1000, $D368, Prov_Auto!$D$3:$D1000,"&gt;="&amp;DATE(E$1,E$2,1),Prov_Auto!$D$3:$D1000, "&lt;="&amp;EOMONTH(DATE(E$1,E$2,1),0)))</f>
        <v/>
      </c>
      <c r="F368" s="48" t="str">
        <f>IF($D368="","", (SUMIFS(Transacoes!$D$3:$D1000,Transacoes!$C$3:$C1000,$D368,Transacoes!$B$3:$B1000,"C", Transacoes!$A$3:$A1000, "&lt;"&amp;EOMONTH(DATE(F$1,F$2,1),0))-SUMIFS(Transacoes!$D$3:$D1000,Transacoes!$C$3:$C1000,$D368,Transacoes!$B$3:$B1000,"V", Transacoes!$A$3:$A1000, "&lt;"&amp;EOMONTH(DATE(F$1,F$2,1),0)))*SUMIFS(Prov_Auto!$E$3:$E1000, Prov_Auto!$A$3:$A1000, $D368, Prov_Auto!$D$3:$D1000,"&gt;="&amp;DATE(F$1,F$2,1),Prov_Auto!$D$3:$D1000, "&lt;="&amp;EOMONTH(DATE(F$1,F$2,1),0)))</f>
        <v/>
      </c>
      <c r="G368" s="48" t="str">
        <f>IF($D368="","", (SUMIFS(Transacoes!$D$3:$D1000,Transacoes!$C$3:$C1000,$D368,Transacoes!$B$3:$B1000,"C", Transacoes!$A$3:$A1000, "&lt;"&amp;EOMONTH(DATE(G$1,G$2,1),0))-SUMIFS(Transacoes!$D$3:$D1000,Transacoes!$C$3:$C1000,$D368,Transacoes!$B$3:$B1000,"V", Transacoes!$A$3:$A1000, "&lt;"&amp;EOMONTH(DATE(G$1,G$2,1),0)))*SUMIFS(Prov_Auto!$E$3:$E1000, Prov_Auto!$A$3:$A1000, $D368, Prov_Auto!$D$3:$D1000,"&gt;="&amp;DATE(G$1,G$2,1),Prov_Auto!$D$3:$D1000, "&lt;="&amp;EOMONTH(DATE(G$1,G$2,1),0)))</f>
        <v/>
      </c>
      <c r="H368" s="48" t="str">
        <f>IF($D368="","", (SUMIFS(Transacoes!$D$3:$D1000,Transacoes!$C$3:$C1000,$D368,Transacoes!$B$3:$B1000,"C", Transacoes!$A$3:$A1000, "&lt;"&amp;EOMONTH(DATE(H$1,H$2,1),0))-SUMIFS(Transacoes!$D$3:$D1000,Transacoes!$C$3:$C1000,$D368,Transacoes!$B$3:$B1000,"V", Transacoes!$A$3:$A1000, "&lt;"&amp;EOMONTH(DATE(H$1,H$2,1),0)))*SUMIFS(Prov_Auto!$E$3:$E1000, Prov_Auto!$A$3:$A1000, $D368, Prov_Auto!$D$3:$D1000,"&gt;="&amp;DATE(H$1,H$2,1),Prov_Auto!$D$3:$D1000, "&lt;="&amp;EOMONTH(DATE(H$1,H$2,1),0)))</f>
        <v/>
      </c>
      <c r="I368" s="48" t="str">
        <f>IF($D368="","", (SUMIFS(Transacoes!$D$3:$D1000,Transacoes!$C$3:$C1000,$D368,Transacoes!$B$3:$B1000,"C", Transacoes!$A$3:$A1000, "&lt;"&amp;EOMONTH(DATE(I$1,I$2,1),0))-SUMIFS(Transacoes!$D$3:$D1000,Transacoes!$C$3:$C1000,$D368,Transacoes!$B$3:$B1000,"V", Transacoes!$A$3:$A1000, "&lt;"&amp;EOMONTH(DATE(I$1,I$2,1),0)))*SUMIFS(Prov_Auto!$E$3:$E1000, Prov_Auto!$A$3:$A1000, $D368, Prov_Auto!$D$3:$D1000,"&gt;="&amp;DATE(I$1,I$2,1),Prov_Auto!$D$3:$D1000, "&lt;="&amp;EOMONTH(DATE(I$1,I$2,1),0)))</f>
        <v/>
      </c>
      <c r="J368" s="48" t="str">
        <f>IF($D368="","", (SUMIFS(Transacoes!$D$3:$D1000,Transacoes!$C$3:$C1000,$D368,Transacoes!$B$3:$B1000,"C", Transacoes!$A$3:$A1000, "&lt;"&amp;EOMONTH(DATE(J$1,J$2,1),0))-SUMIFS(Transacoes!$D$3:$D1000,Transacoes!$C$3:$C1000,$D368,Transacoes!$B$3:$B1000,"V", Transacoes!$A$3:$A1000, "&lt;"&amp;EOMONTH(DATE(J$1,J$2,1),0)))*SUMIFS(Prov_Auto!$E$3:$E1000, Prov_Auto!$A$3:$A1000, $D368, Prov_Auto!$D$3:$D1000,"&gt;="&amp;DATE(J$1,J$2,1),Prov_Auto!$D$3:$D1000, "&lt;="&amp;EOMONTH(DATE(J$1,J$2,1),0)))</f>
        <v/>
      </c>
      <c r="K368" s="48" t="str">
        <f>IF($D368="","", (SUMIFS(Transacoes!$D$3:$D1000,Transacoes!$C$3:$C1000,$D368,Transacoes!$B$3:$B1000,"C", Transacoes!$A$3:$A1000, "&lt;"&amp;EOMONTH(DATE(K$1,K$2,1),0))-SUMIFS(Transacoes!$D$3:$D1000,Transacoes!$C$3:$C1000,$D368,Transacoes!$B$3:$B1000,"V", Transacoes!$A$3:$A1000, "&lt;"&amp;EOMONTH(DATE(K$1,K$2,1),0)))*SUMIFS(Prov_Auto!$E$3:$E1000, Prov_Auto!$A$3:$A1000, $D368, Prov_Auto!$D$3:$D1000,"&gt;="&amp;DATE(K$1,K$2,1),Prov_Auto!$D$3:$D1000, "&lt;="&amp;EOMONTH(DATE(K$1,K$2,1),0)))</f>
        <v/>
      </c>
      <c r="L368" s="48" t="str">
        <f>IF($D368="","", (SUMIFS(Transacoes!$D$3:$D1000,Transacoes!$C$3:$C1000,$D368,Transacoes!$B$3:$B1000,"C", Transacoes!$A$3:$A1000, "&lt;"&amp;EOMONTH(DATE(L$1,L$2,1),0))-SUMIFS(Transacoes!$D$3:$D1000,Transacoes!$C$3:$C1000,$D368,Transacoes!$B$3:$B1000,"V", Transacoes!$A$3:$A1000, "&lt;"&amp;EOMONTH(DATE(L$1,L$2,1),0)))*SUMIFS(Prov_Auto!$E$3:$E1000, Prov_Auto!$A$3:$A1000, $D368, Prov_Auto!$D$3:$D1000,"&gt;="&amp;DATE(L$1,L$2,1),Prov_Auto!$D$3:$D1000, "&lt;="&amp;EOMONTH(DATE(L$1,L$2,1),0)))</f>
        <v/>
      </c>
      <c r="M368" s="48" t="str">
        <f>IF($D368="","", (SUMIFS(Transacoes!$D$3:$D1000,Transacoes!$C$3:$C1000,$D368,Transacoes!$B$3:$B1000,"C", Transacoes!$A$3:$A1000, "&lt;"&amp;EOMONTH(DATE(M$1,M$2,1),0))-SUMIFS(Transacoes!$D$3:$D1000,Transacoes!$C$3:$C1000,$D368,Transacoes!$B$3:$B1000,"V", Transacoes!$A$3:$A1000, "&lt;"&amp;EOMONTH(DATE(M$1,M$2,1),0)))*SUMIFS(Prov_Auto!$E$3:$E1000, Prov_Auto!$A$3:$A1000, $D368, Prov_Auto!$D$3:$D1000,"&gt;="&amp;DATE(M$1,M$2,1),Prov_Auto!$D$3:$D1000, "&lt;="&amp;EOMONTH(DATE(M$1,M$2,1),0)))</f>
        <v/>
      </c>
      <c r="N368" s="48" t="str">
        <f>IF($D368="","", (SUMIFS(Transacoes!$D$3:$D1000,Transacoes!$C$3:$C1000,$D368,Transacoes!$B$3:$B1000,"C", Transacoes!$A$3:$A1000, "&lt;"&amp;EOMONTH(DATE(N$1,N$2,1),0))-SUMIFS(Transacoes!$D$3:$D1000,Transacoes!$C$3:$C1000,$D368,Transacoes!$B$3:$B1000,"V", Transacoes!$A$3:$A1000, "&lt;"&amp;EOMONTH(DATE(N$1,N$2,1),0)))*SUMIFS(Prov_Auto!$E$3:$E1000, Prov_Auto!$A$3:$A1000, $D368, Prov_Auto!$D$3:$D1000,"&gt;="&amp;DATE(N$1,N$2,1),Prov_Auto!$D$3:$D1000, "&lt;="&amp;EOMONTH(DATE(N$1,N$2,1),0)))</f>
        <v/>
      </c>
      <c r="O368" s="48" t="str">
        <f>IF($D368="","", (SUMIFS(Transacoes!$D$3:$D1000,Transacoes!$C$3:$C1000,$D368,Transacoes!$B$3:$B1000,"C", Transacoes!$A$3:$A1000, "&lt;"&amp;EOMONTH(DATE(O$1,O$2,1),0))-SUMIFS(Transacoes!$D$3:$D1000,Transacoes!$C$3:$C1000,$D368,Transacoes!$B$3:$B1000,"V", Transacoes!$A$3:$A1000, "&lt;"&amp;EOMONTH(DATE(O$1,O$2,1),0)))*SUMIFS(Prov_Auto!$E$3:$E1000, Prov_Auto!$A$3:$A1000, $D368, Prov_Auto!$D$3:$D1000,"&gt;="&amp;DATE(O$1,O$2,1),Prov_Auto!$D$3:$D1000, "&lt;="&amp;EOMONTH(DATE(O$1,O$2,1),0)))</f>
        <v/>
      </c>
      <c r="P368" s="48" t="str">
        <f>IF($D368="","", (SUMIFS(Transacoes!$D$3:$D1000,Transacoes!$C$3:$C1000,$D368,Transacoes!$B$3:$B1000,"C", Transacoes!$A$3:$A1000, "&lt;"&amp;EOMONTH(DATE(P$1,P$2,1),0))-SUMIFS(Transacoes!$D$3:$D1000,Transacoes!$C$3:$C1000,$D368,Transacoes!$B$3:$B1000,"V", Transacoes!$A$3:$A1000, "&lt;"&amp;EOMONTH(DATE(P$1,P$2,1),0)))*SUMIFS(Prov_Auto!$E$3:$E1000, Prov_Auto!$A$3:$A1000, $D368, Prov_Auto!$D$3:$D1000,"&gt;="&amp;DATE(P$1,P$2,1),Prov_Auto!$D$3:$D1000, "&lt;="&amp;EOMONTH(DATE(P$1,P$2,1),0)))</f>
        <v/>
      </c>
      <c r="Q368" s="48" t="str">
        <f>IF($D368="","", (SUMIFS(Transacoes!$D$3:$D1000,Transacoes!$C$3:$C1000,$D368,Transacoes!$B$3:$B1000,"C", Transacoes!$A$3:$A1000, "&lt;"&amp;EOMONTH(DATE(Q$1,Q$2,1),0))-SUMIFS(Transacoes!$D$3:$D1000,Transacoes!$C$3:$C1000,$D368,Transacoes!$B$3:$B1000,"V", Transacoes!$A$3:$A1000, "&lt;"&amp;EOMONTH(DATE(Q$1,Q$2,1),0)))*SUMIFS(Prov_Auto!$E$3:$E1000, Prov_Auto!$A$3:$A1000, $D368, Prov_Auto!$D$3:$D1000,"&gt;="&amp;DATE(Q$1,Q$2,1),Prov_Auto!$D$3:$D1000, "&lt;="&amp;EOMONTH(DATE(Q$1,Q$2,1),0)))</f>
        <v/>
      </c>
      <c r="R368" s="47"/>
    </row>
    <row r="369">
      <c r="A369" s="47"/>
      <c r="B369" s="47"/>
      <c r="C369" s="47"/>
      <c r="D369" s="87"/>
      <c r="E369" s="48" t="str">
        <f>IF($D369="","", (SUMIFS(Transacoes!$D$3:$D1000,Transacoes!$C$3:$C1000,$D369,Transacoes!$B$3:$B1000,"C", Transacoes!$A$3:$A1000, "&lt;"&amp;EOMONTH(DATE(E$1,E$2,1),0))-SUMIFS(Transacoes!$D$3:$D1000,Transacoes!$C$3:$C1000,$D369,Transacoes!$B$3:$B1000,"V", Transacoes!$A$3:$A1000, "&lt;"&amp;EOMONTH(DATE(E$1,E$2,1),0)))*SUMIFS(Prov_Auto!$E$3:$E1000, Prov_Auto!$A$3:$A1000, $D369, Prov_Auto!$D$3:$D1000,"&gt;="&amp;DATE(E$1,E$2,1),Prov_Auto!$D$3:$D1000, "&lt;="&amp;EOMONTH(DATE(E$1,E$2,1),0)))</f>
        <v/>
      </c>
      <c r="F369" s="48" t="str">
        <f>IF($D369="","", (SUMIFS(Transacoes!$D$3:$D1000,Transacoes!$C$3:$C1000,$D369,Transacoes!$B$3:$B1000,"C", Transacoes!$A$3:$A1000, "&lt;"&amp;EOMONTH(DATE(F$1,F$2,1),0))-SUMIFS(Transacoes!$D$3:$D1000,Transacoes!$C$3:$C1000,$D369,Transacoes!$B$3:$B1000,"V", Transacoes!$A$3:$A1000, "&lt;"&amp;EOMONTH(DATE(F$1,F$2,1),0)))*SUMIFS(Prov_Auto!$E$3:$E1000, Prov_Auto!$A$3:$A1000, $D369, Prov_Auto!$D$3:$D1000,"&gt;="&amp;DATE(F$1,F$2,1),Prov_Auto!$D$3:$D1000, "&lt;="&amp;EOMONTH(DATE(F$1,F$2,1),0)))</f>
        <v/>
      </c>
      <c r="G369" s="48" t="str">
        <f>IF($D369="","", (SUMIFS(Transacoes!$D$3:$D1000,Transacoes!$C$3:$C1000,$D369,Transacoes!$B$3:$B1000,"C", Transacoes!$A$3:$A1000, "&lt;"&amp;EOMONTH(DATE(G$1,G$2,1),0))-SUMIFS(Transacoes!$D$3:$D1000,Transacoes!$C$3:$C1000,$D369,Transacoes!$B$3:$B1000,"V", Transacoes!$A$3:$A1000, "&lt;"&amp;EOMONTH(DATE(G$1,G$2,1),0)))*SUMIFS(Prov_Auto!$E$3:$E1000, Prov_Auto!$A$3:$A1000, $D369, Prov_Auto!$D$3:$D1000,"&gt;="&amp;DATE(G$1,G$2,1),Prov_Auto!$D$3:$D1000, "&lt;="&amp;EOMONTH(DATE(G$1,G$2,1),0)))</f>
        <v/>
      </c>
      <c r="H369" s="48" t="str">
        <f>IF($D369="","", (SUMIFS(Transacoes!$D$3:$D1000,Transacoes!$C$3:$C1000,$D369,Transacoes!$B$3:$B1000,"C", Transacoes!$A$3:$A1000, "&lt;"&amp;EOMONTH(DATE(H$1,H$2,1),0))-SUMIFS(Transacoes!$D$3:$D1000,Transacoes!$C$3:$C1000,$D369,Transacoes!$B$3:$B1000,"V", Transacoes!$A$3:$A1000, "&lt;"&amp;EOMONTH(DATE(H$1,H$2,1),0)))*SUMIFS(Prov_Auto!$E$3:$E1000, Prov_Auto!$A$3:$A1000, $D369, Prov_Auto!$D$3:$D1000,"&gt;="&amp;DATE(H$1,H$2,1),Prov_Auto!$D$3:$D1000, "&lt;="&amp;EOMONTH(DATE(H$1,H$2,1),0)))</f>
        <v/>
      </c>
      <c r="I369" s="48" t="str">
        <f>IF($D369="","", (SUMIFS(Transacoes!$D$3:$D1000,Transacoes!$C$3:$C1000,$D369,Transacoes!$B$3:$B1000,"C", Transacoes!$A$3:$A1000, "&lt;"&amp;EOMONTH(DATE(I$1,I$2,1),0))-SUMIFS(Transacoes!$D$3:$D1000,Transacoes!$C$3:$C1000,$D369,Transacoes!$B$3:$B1000,"V", Transacoes!$A$3:$A1000, "&lt;"&amp;EOMONTH(DATE(I$1,I$2,1),0)))*SUMIFS(Prov_Auto!$E$3:$E1000, Prov_Auto!$A$3:$A1000, $D369, Prov_Auto!$D$3:$D1000,"&gt;="&amp;DATE(I$1,I$2,1),Prov_Auto!$D$3:$D1000, "&lt;="&amp;EOMONTH(DATE(I$1,I$2,1),0)))</f>
        <v/>
      </c>
      <c r="J369" s="48" t="str">
        <f>IF($D369="","", (SUMIFS(Transacoes!$D$3:$D1000,Transacoes!$C$3:$C1000,$D369,Transacoes!$B$3:$B1000,"C", Transacoes!$A$3:$A1000, "&lt;"&amp;EOMONTH(DATE(J$1,J$2,1),0))-SUMIFS(Transacoes!$D$3:$D1000,Transacoes!$C$3:$C1000,$D369,Transacoes!$B$3:$B1000,"V", Transacoes!$A$3:$A1000, "&lt;"&amp;EOMONTH(DATE(J$1,J$2,1),0)))*SUMIFS(Prov_Auto!$E$3:$E1000, Prov_Auto!$A$3:$A1000, $D369, Prov_Auto!$D$3:$D1000,"&gt;="&amp;DATE(J$1,J$2,1),Prov_Auto!$D$3:$D1000, "&lt;="&amp;EOMONTH(DATE(J$1,J$2,1),0)))</f>
        <v/>
      </c>
      <c r="K369" s="48" t="str">
        <f>IF($D369="","", (SUMIFS(Transacoes!$D$3:$D1000,Transacoes!$C$3:$C1000,$D369,Transacoes!$B$3:$B1000,"C", Transacoes!$A$3:$A1000, "&lt;"&amp;EOMONTH(DATE(K$1,K$2,1),0))-SUMIFS(Transacoes!$D$3:$D1000,Transacoes!$C$3:$C1000,$D369,Transacoes!$B$3:$B1000,"V", Transacoes!$A$3:$A1000, "&lt;"&amp;EOMONTH(DATE(K$1,K$2,1),0)))*SUMIFS(Prov_Auto!$E$3:$E1000, Prov_Auto!$A$3:$A1000, $D369, Prov_Auto!$D$3:$D1000,"&gt;="&amp;DATE(K$1,K$2,1),Prov_Auto!$D$3:$D1000, "&lt;="&amp;EOMONTH(DATE(K$1,K$2,1),0)))</f>
        <v/>
      </c>
      <c r="L369" s="48" t="str">
        <f>IF($D369="","", (SUMIFS(Transacoes!$D$3:$D1000,Transacoes!$C$3:$C1000,$D369,Transacoes!$B$3:$B1000,"C", Transacoes!$A$3:$A1000, "&lt;"&amp;EOMONTH(DATE(L$1,L$2,1),0))-SUMIFS(Transacoes!$D$3:$D1000,Transacoes!$C$3:$C1000,$D369,Transacoes!$B$3:$B1000,"V", Transacoes!$A$3:$A1000, "&lt;"&amp;EOMONTH(DATE(L$1,L$2,1),0)))*SUMIFS(Prov_Auto!$E$3:$E1000, Prov_Auto!$A$3:$A1000, $D369, Prov_Auto!$D$3:$D1000,"&gt;="&amp;DATE(L$1,L$2,1),Prov_Auto!$D$3:$D1000, "&lt;="&amp;EOMONTH(DATE(L$1,L$2,1),0)))</f>
        <v/>
      </c>
      <c r="M369" s="48" t="str">
        <f>IF($D369="","", (SUMIFS(Transacoes!$D$3:$D1000,Transacoes!$C$3:$C1000,$D369,Transacoes!$B$3:$B1000,"C", Transacoes!$A$3:$A1000, "&lt;"&amp;EOMONTH(DATE(M$1,M$2,1),0))-SUMIFS(Transacoes!$D$3:$D1000,Transacoes!$C$3:$C1000,$D369,Transacoes!$B$3:$B1000,"V", Transacoes!$A$3:$A1000, "&lt;"&amp;EOMONTH(DATE(M$1,M$2,1),0)))*SUMIFS(Prov_Auto!$E$3:$E1000, Prov_Auto!$A$3:$A1000, $D369, Prov_Auto!$D$3:$D1000,"&gt;="&amp;DATE(M$1,M$2,1),Prov_Auto!$D$3:$D1000, "&lt;="&amp;EOMONTH(DATE(M$1,M$2,1),0)))</f>
        <v/>
      </c>
      <c r="N369" s="48" t="str">
        <f>IF($D369="","", (SUMIFS(Transacoes!$D$3:$D1000,Transacoes!$C$3:$C1000,$D369,Transacoes!$B$3:$B1000,"C", Transacoes!$A$3:$A1000, "&lt;"&amp;EOMONTH(DATE(N$1,N$2,1),0))-SUMIFS(Transacoes!$D$3:$D1000,Transacoes!$C$3:$C1000,$D369,Transacoes!$B$3:$B1000,"V", Transacoes!$A$3:$A1000, "&lt;"&amp;EOMONTH(DATE(N$1,N$2,1),0)))*SUMIFS(Prov_Auto!$E$3:$E1000, Prov_Auto!$A$3:$A1000, $D369, Prov_Auto!$D$3:$D1000,"&gt;="&amp;DATE(N$1,N$2,1),Prov_Auto!$D$3:$D1000, "&lt;="&amp;EOMONTH(DATE(N$1,N$2,1),0)))</f>
        <v/>
      </c>
      <c r="O369" s="48" t="str">
        <f>IF($D369="","", (SUMIFS(Transacoes!$D$3:$D1000,Transacoes!$C$3:$C1000,$D369,Transacoes!$B$3:$B1000,"C", Transacoes!$A$3:$A1000, "&lt;"&amp;EOMONTH(DATE(O$1,O$2,1),0))-SUMIFS(Transacoes!$D$3:$D1000,Transacoes!$C$3:$C1000,$D369,Transacoes!$B$3:$B1000,"V", Transacoes!$A$3:$A1000, "&lt;"&amp;EOMONTH(DATE(O$1,O$2,1),0)))*SUMIFS(Prov_Auto!$E$3:$E1000, Prov_Auto!$A$3:$A1000, $D369, Prov_Auto!$D$3:$D1000,"&gt;="&amp;DATE(O$1,O$2,1),Prov_Auto!$D$3:$D1000, "&lt;="&amp;EOMONTH(DATE(O$1,O$2,1),0)))</f>
        <v/>
      </c>
      <c r="P369" s="48" t="str">
        <f>IF($D369="","", (SUMIFS(Transacoes!$D$3:$D1000,Transacoes!$C$3:$C1000,$D369,Transacoes!$B$3:$B1000,"C", Transacoes!$A$3:$A1000, "&lt;"&amp;EOMONTH(DATE(P$1,P$2,1),0))-SUMIFS(Transacoes!$D$3:$D1000,Transacoes!$C$3:$C1000,$D369,Transacoes!$B$3:$B1000,"V", Transacoes!$A$3:$A1000, "&lt;"&amp;EOMONTH(DATE(P$1,P$2,1),0)))*SUMIFS(Prov_Auto!$E$3:$E1000, Prov_Auto!$A$3:$A1000, $D369, Prov_Auto!$D$3:$D1000,"&gt;="&amp;DATE(P$1,P$2,1),Prov_Auto!$D$3:$D1000, "&lt;="&amp;EOMONTH(DATE(P$1,P$2,1),0)))</f>
        <v/>
      </c>
      <c r="Q369" s="48" t="str">
        <f>IF($D369="","", (SUMIFS(Transacoes!$D$3:$D1000,Transacoes!$C$3:$C1000,$D369,Transacoes!$B$3:$B1000,"C", Transacoes!$A$3:$A1000, "&lt;"&amp;EOMONTH(DATE(Q$1,Q$2,1),0))-SUMIFS(Transacoes!$D$3:$D1000,Transacoes!$C$3:$C1000,$D369,Transacoes!$B$3:$B1000,"V", Transacoes!$A$3:$A1000, "&lt;"&amp;EOMONTH(DATE(Q$1,Q$2,1),0)))*SUMIFS(Prov_Auto!$E$3:$E1000, Prov_Auto!$A$3:$A1000, $D369, Prov_Auto!$D$3:$D1000,"&gt;="&amp;DATE(Q$1,Q$2,1),Prov_Auto!$D$3:$D1000, "&lt;="&amp;EOMONTH(DATE(Q$1,Q$2,1),0)))</f>
        <v/>
      </c>
      <c r="R369" s="47"/>
    </row>
    <row r="370">
      <c r="A370" s="47"/>
      <c r="B370" s="47"/>
      <c r="C370" s="47"/>
      <c r="D370" s="87"/>
      <c r="E370" s="48" t="str">
        <f>IF($D370="","", (SUMIFS(Transacoes!$D$3:$D1000,Transacoes!$C$3:$C1000,$D370,Transacoes!$B$3:$B1000,"C", Transacoes!$A$3:$A1000, "&lt;"&amp;EOMONTH(DATE(E$1,E$2,1),0))-SUMIFS(Transacoes!$D$3:$D1000,Transacoes!$C$3:$C1000,$D370,Transacoes!$B$3:$B1000,"V", Transacoes!$A$3:$A1000, "&lt;"&amp;EOMONTH(DATE(E$1,E$2,1),0)))*SUMIFS(Prov_Auto!$E$3:$E1000, Prov_Auto!$A$3:$A1000, $D370, Prov_Auto!$D$3:$D1000,"&gt;="&amp;DATE(E$1,E$2,1),Prov_Auto!$D$3:$D1000, "&lt;="&amp;EOMONTH(DATE(E$1,E$2,1),0)))</f>
        <v/>
      </c>
      <c r="F370" s="48" t="str">
        <f>IF($D370="","", (SUMIFS(Transacoes!$D$3:$D1000,Transacoes!$C$3:$C1000,$D370,Transacoes!$B$3:$B1000,"C", Transacoes!$A$3:$A1000, "&lt;"&amp;EOMONTH(DATE(F$1,F$2,1),0))-SUMIFS(Transacoes!$D$3:$D1000,Transacoes!$C$3:$C1000,$D370,Transacoes!$B$3:$B1000,"V", Transacoes!$A$3:$A1000, "&lt;"&amp;EOMONTH(DATE(F$1,F$2,1),0)))*SUMIFS(Prov_Auto!$E$3:$E1000, Prov_Auto!$A$3:$A1000, $D370, Prov_Auto!$D$3:$D1000,"&gt;="&amp;DATE(F$1,F$2,1),Prov_Auto!$D$3:$D1000, "&lt;="&amp;EOMONTH(DATE(F$1,F$2,1),0)))</f>
        <v/>
      </c>
      <c r="G370" s="48" t="str">
        <f>IF($D370="","", (SUMIFS(Transacoes!$D$3:$D1000,Transacoes!$C$3:$C1000,$D370,Transacoes!$B$3:$B1000,"C", Transacoes!$A$3:$A1000, "&lt;"&amp;EOMONTH(DATE(G$1,G$2,1),0))-SUMIFS(Transacoes!$D$3:$D1000,Transacoes!$C$3:$C1000,$D370,Transacoes!$B$3:$B1000,"V", Transacoes!$A$3:$A1000, "&lt;"&amp;EOMONTH(DATE(G$1,G$2,1),0)))*SUMIFS(Prov_Auto!$E$3:$E1000, Prov_Auto!$A$3:$A1000, $D370, Prov_Auto!$D$3:$D1000,"&gt;="&amp;DATE(G$1,G$2,1),Prov_Auto!$D$3:$D1000, "&lt;="&amp;EOMONTH(DATE(G$1,G$2,1),0)))</f>
        <v/>
      </c>
      <c r="H370" s="48" t="str">
        <f>IF($D370="","", (SUMIFS(Transacoes!$D$3:$D1000,Transacoes!$C$3:$C1000,$D370,Transacoes!$B$3:$B1000,"C", Transacoes!$A$3:$A1000, "&lt;"&amp;EOMONTH(DATE(H$1,H$2,1),0))-SUMIFS(Transacoes!$D$3:$D1000,Transacoes!$C$3:$C1000,$D370,Transacoes!$B$3:$B1000,"V", Transacoes!$A$3:$A1000, "&lt;"&amp;EOMONTH(DATE(H$1,H$2,1),0)))*SUMIFS(Prov_Auto!$E$3:$E1000, Prov_Auto!$A$3:$A1000, $D370, Prov_Auto!$D$3:$D1000,"&gt;="&amp;DATE(H$1,H$2,1),Prov_Auto!$D$3:$D1000, "&lt;="&amp;EOMONTH(DATE(H$1,H$2,1),0)))</f>
        <v/>
      </c>
      <c r="I370" s="48" t="str">
        <f>IF($D370="","", (SUMIFS(Transacoes!$D$3:$D1000,Transacoes!$C$3:$C1000,$D370,Transacoes!$B$3:$B1000,"C", Transacoes!$A$3:$A1000, "&lt;"&amp;EOMONTH(DATE(I$1,I$2,1),0))-SUMIFS(Transacoes!$D$3:$D1000,Transacoes!$C$3:$C1000,$D370,Transacoes!$B$3:$B1000,"V", Transacoes!$A$3:$A1000, "&lt;"&amp;EOMONTH(DATE(I$1,I$2,1),0)))*SUMIFS(Prov_Auto!$E$3:$E1000, Prov_Auto!$A$3:$A1000, $D370, Prov_Auto!$D$3:$D1000,"&gt;="&amp;DATE(I$1,I$2,1),Prov_Auto!$D$3:$D1000, "&lt;="&amp;EOMONTH(DATE(I$1,I$2,1),0)))</f>
        <v/>
      </c>
      <c r="J370" s="48" t="str">
        <f>IF($D370="","", (SUMIFS(Transacoes!$D$3:$D1000,Transacoes!$C$3:$C1000,$D370,Transacoes!$B$3:$B1000,"C", Transacoes!$A$3:$A1000, "&lt;"&amp;EOMONTH(DATE(J$1,J$2,1),0))-SUMIFS(Transacoes!$D$3:$D1000,Transacoes!$C$3:$C1000,$D370,Transacoes!$B$3:$B1000,"V", Transacoes!$A$3:$A1000, "&lt;"&amp;EOMONTH(DATE(J$1,J$2,1),0)))*SUMIFS(Prov_Auto!$E$3:$E1000, Prov_Auto!$A$3:$A1000, $D370, Prov_Auto!$D$3:$D1000,"&gt;="&amp;DATE(J$1,J$2,1),Prov_Auto!$D$3:$D1000, "&lt;="&amp;EOMONTH(DATE(J$1,J$2,1),0)))</f>
        <v/>
      </c>
      <c r="K370" s="48" t="str">
        <f>IF($D370="","", (SUMIFS(Transacoes!$D$3:$D1000,Transacoes!$C$3:$C1000,$D370,Transacoes!$B$3:$B1000,"C", Transacoes!$A$3:$A1000, "&lt;"&amp;EOMONTH(DATE(K$1,K$2,1),0))-SUMIFS(Transacoes!$D$3:$D1000,Transacoes!$C$3:$C1000,$D370,Transacoes!$B$3:$B1000,"V", Transacoes!$A$3:$A1000, "&lt;"&amp;EOMONTH(DATE(K$1,K$2,1),0)))*SUMIFS(Prov_Auto!$E$3:$E1000, Prov_Auto!$A$3:$A1000, $D370, Prov_Auto!$D$3:$D1000,"&gt;="&amp;DATE(K$1,K$2,1),Prov_Auto!$D$3:$D1000, "&lt;="&amp;EOMONTH(DATE(K$1,K$2,1),0)))</f>
        <v/>
      </c>
      <c r="L370" s="48" t="str">
        <f>IF($D370="","", (SUMIFS(Transacoes!$D$3:$D1000,Transacoes!$C$3:$C1000,$D370,Transacoes!$B$3:$B1000,"C", Transacoes!$A$3:$A1000, "&lt;"&amp;EOMONTH(DATE(L$1,L$2,1),0))-SUMIFS(Transacoes!$D$3:$D1000,Transacoes!$C$3:$C1000,$D370,Transacoes!$B$3:$B1000,"V", Transacoes!$A$3:$A1000, "&lt;"&amp;EOMONTH(DATE(L$1,L$2,1),0)))*SUMIFS(Prov_Auto!$E$3:$E1000, Prov_Auto!$A$3:$A1000, $D370, Prov_Auto!$D$3:$D1000,"&gt;="&amp;DATE(L$1,L$2,1),Prov_Auto!$D$3:$D1000, "&lt;="&amp;EOMONTH(DATE(L$1,L$2,1),0)))</f>
        <v/>
      </c>
      <c r="M370" s="48" t="str">
        <f>IF($D370="","", (SUMIFS(Transacoes!$D$3:$D1000,Transacoes!$C$3:$C1000,$D370,Transacoes!$B$3:$B1000,"C", Transacoes!$A$3:$A1000, "&lt;"&amp;EOMONTH(DATE(M$1,M$2,1),0))-SUMIFS(Transacoes!$D$3:$D1000,Transacoes!$C$3:$C1000,$D370,Transacoes!$B$3:$B1000,"V", Transacoes!$A$3:$A1000, "&lt;"&amp;EOMONTH(DATE(M$1,M$2,1),0)))*SUMIFS(Prov_Auto!$E$3:$E1000, Prov_Auto!$A$3:$A1000, $D370, Prov_Auto!$D$3:$D1000,"&gt;="&amp;DATE(M$1,M$2,1),Prov_Auto!$D$3:$D1000, "&lt;="&amp;EOMONTH(DATE(M$1,M$2,1),0)))</f>
        <v/>
      </c>
      <c r="N370" s="48" t="str">
        <f>IF($D370="","", (SUMIFS(Transacoes!$D$3:$D1000,Transacoes!$C$3:$C1000,$D370,Transacoes!$B$3:$B1000,"C", Transacoes!$A$3:$A1000, "&lt;"&amp;EOMONTH(DATE(N$1,N$2,1),0))-SUMIFS(Transacoes!$D$3:$D1000,Transacoes!$C$3:$C1000,$D370,Transacoes!$B$3:$B1000,"V", Transacoes!$A$3:$A1000, "&lt;"&amp;EOMONTH(DATE(N$1,N$2,1),0)))*SUMIFS(Prov_Auto!$E$3:$E1000, Prov_Auto!$A$3:$A1000, $D370, Prov_Auto!$D$3:$D1000,"&gt;="&amp;DATE(N$1,N$2,1),Prov_Auto!$D$3:$D1000, "&lt;="&amp;EOMONTH(DATE(N$1,N$2,1),0)))</f>
        <v/>
      </c>
      <c r="O370" s="48" t="str">
        <f>IF($D370="","", (SUMIFS(Transacoes!$D$3:$D1000,Transacoes!$C$3:$C1000,$D370,Transacoes!$B$3:$B1000,"C", Transacoes!$A$3:$A1000, "&lt;"&amp;EOMONTH(DATE(O$1,O$2,1),0))-SUMIFS(Transacoes!$D$3:$D1000,Transacoes!$C$3:$C1000,$D370,Transacoes!$B$3:$B1000,"V", Transacoes!$A$3:$A1000, "&lt;"&amp;EOMONTH(DATE(O$1,O$2,1),0)))*SUMIFS(Prov_Auto!$E$3:$E1000, Prov_Auto!$A$3:$A1000, $D370, Prov_Auto!$D$3:$D1000,"&gt;="&amp;DATE(O$1,O$2,1),Prov_Auto!$D$3:$D1000, "&lt;="&amp;EOMONTH(DATE(O$1,O$2,1),0)))</f>
        <v/>
      </c>
      <c r="P370" s="48" t="str">
        <f>IF($D370="","", (SUMIFS(Transacoes!$D$3:$D1000,Transacoes!$C$3:$C1000,$D370,Transacoes!$B$3:$B1000,"C", Transacoes!$A$3:$A1000, "&lt;"&amp;EOMONTH(DATE(P$1,P$2,1),0))-SUMIFS(Transacoes!$D$3:$D1000,Transacoes!$C$3:$C1000,$D370,Transacoes!$B$3:$B1000,"V", Transacoes!$A$3:$A1000, "&lt;"&amp;EOMONTH(DATE(P$1,P$2,1),0)))*SUMIFS(Prov_Auto!$E$3:$E1000, Prov_Auto!$A$3:$A1000, $D370, Prov_Auto!$D$3:$D1000,"&gt;="&amp;DATE(P$1,P$2,1),Prov_Auto!$D$3:$D1000, "&lt;="&amp;EOMONTH(DATE(P$1,P$2,1),0)))</f>
        <v/>
      </c>
      <c r="Q370" s="48" t="str">
        <f>IF($D370="","", (SUMIFS(Transacoes!$D$3:$D1000,Transacoes!$C$3:$C1000,$D370,Transacoes!$B$3:$B1000,"C", Transacoes!$A$3:$A1000, "&lt;"&amp;EOMONTH(DATE(Q$1,Q$2,1),0))-SUMIFS(Transacoes!$D$3:$D1000,Transacoes!$C$3:$C1000,$D370,Transacoes!$B$3:$B1000,"V", Transacoes!$A$3:$A1000, "&lt;"&amp;EOMONTH(DATE(Q$1,Q$2,1),0)))*SUMIFS(Prov_Auto!$E$3:$E1000, Prov_Auto!$A$3:$A1000, $D370, Prov_Auto!$D$3:$D1000,"&gt;="&amp;DATE(Q$1,Q$2,1),Prov_Auto!$D$3:$D1000, "&lt;="&amp;EOMONTH(DATE(Q$1,Q$2,1),0)))</f>
        <v/>
      </c>
      <c r="R370" s="47"/>
    </row>
    <row r="371">
      <c r="A371" s="47"/>
      <c r="B371" s="47"/>
      <c r="C371" s="47"/>
      <c r="D371" s="87"/>
      <c r="E371" s="48" t="str">
        <f>IF($D371="","", (SUMIFS(Transacoes!$D$3:$D1000,Transacoes!$C$3:$C1000,$D371,Transacoes!$B$3:$B1000,"C", Transacoes!$A$3:$A1000, "&lt;"&amp;EOMONTH(DATE(E$1,E$2,1),0))-SUMIFS(Transacoes!$D$3:$D1000,Transacoes!$C$3:$C1000,$D371,Transacoes!$B$3:$B1000,"V", Transacoes!$A$3:$A1000, "&lt;"&amp;EOMONTH(DATE(E$1,E$2,1),0)))*SUMIFS(Prov_Auto!$E$3:$E1000, Prov_Auto!$A$3:$A1000, $D371, Prov_Auto!$D$3:$D1000,"&gt;="&amp;DATE(E$1,E$2,1),Prov_Auto!$D$3:$D1000, "&lt;="&amp;EOMONTH(DATE(E$1,E$2,1),0)))</f>
        <v/>
      </c>
      <c r="F371" s="48" t="str">
        <f>IF($D371="","", (SUMIFS(Transacoes!$D$3:$D1000,Transacoes!$C$3:$C1000,$D371,Transacoes!$B$3:$B1000,"C", Transacoes!$A$3:$A1000, "&lt;"&amp;EOMONTH(DATE(F$1,F$2,1),0))-SUMIFS(Transacoes!$D$3:$D1000,Transacoes!$C$3:$C1000,$D371,Transacoes!$B$3:$B1000,"V", Transacoes!$A$3:$A1000, "&lt;"&amp;EOMONTH(DATE(F$1,F$2,1),0)))*SUMIFS(Prov_Auto!$E$3:$E1000, Prov_Auto!$A$3:$A1000, $D371, Prov_Auto!$D$3:$D1000,"&gt;="&amp;DATE(F$1,F$2,1),Prov_Auto!$D$3:$D1000, "&lt;="&amp;EOMONTH(DATE(F$1,F$2,1),0)))</f>
        <v/>
      </c>
      <c r="G371" s="48" t="str">
        <f>IF($D371="","", (SUMIFS(Transacoes!$D$3:$D1000,Transacoes!$C$3:$C1000,$D371,Transacoes!$B$3:$B1000,"C", Transacoes!$A$3:$A1000, "&lt;"&amp;EOMONTH(DATE(G$1,G$2,1),0))-SUMIFS(Transacoes!$D$3:$D1000,Transacoes!$C$3:$C1000,$D371,Transacoes!$B$3:$B1000,"V", Transacoes!$A$3:$A1000, "&lt;"&amp;EOMONTH(DATE(G$1,G$2,1),0)))*SUMIFS(Prov_Auto!$E$3:$E1000, Prov_Auto!$A$3:$A1000, $D371, Prov_Auto!$D$3:$D1000,"&gt;="&amp;DATE(G$1,G$2,1),Prov_Auto!$D$3:$D1000, "&lt;="&amp;EOMONTH(DATE(G$1,G$2,1),0)))</f>
        <v/>
      </c>
      <c r="H371" s="48" t="str">
        <f>IF($D371="","", (SUMIFS(Transacoes!$D$3:$D1000,Transacoes!$C$3:$C1000,$D371,Transacoes!$B$3:$B1000,"C", Transacoes!$A$3:$A1000, "&lt;"&amp;EOMONTH(DATE(H$1,H$2,1),0))-SUMIFS(Transacoes!$D$3:$D1000,Transacoes!$C$3:$C1000,$D371,Transacoes!$B$3:$B1000,"V", Transacoes!$A$3:$A1000, "&lt;"&amp;EOMONTH(DATE(H$1,H$2,1),0)))*SUMIFS(Prov_Auto!$E$3:$E1000, Prov_Auto!$A$3:$A1000, $D371, Prov_Auto!$D$3:$D1000,"&gt;="&amp;DATE(H$1,H$2,1),Prov_Auto!$D$3:$D1000, "&lt;="&amp;EOMONTH(DATE(H$1,H$2,1),0)))</f>
        <v/>
      </c>
      <c r="I371" s="48" t="str">
        <f>IF($D371="","", (SUMIFS(Transacoes!$D$3:$D1000,Transacoes!$C$3:$C1000,$D371,Transacoes!$B$3:$B1000,"C", Transacoes!$A$3:$A1000, "&lt;"&amp;EOMONTH(DATE(I$1,I$2,1),0))-SUMIFS(Transacoes!$D$3:$D1000,Transacoes!$C$3:$C1000,$D371,Transacoes!$B$3:$B1000,"V", Transacoes!$A$3:$A1000, "&lt;"&amp;EOMONTH(DATE(I$1,I$2,1),0)))*SUMIFS(Prov_Auto!$E$3:$E1000, Prov_Auto!$A$3:$A1000, $D371, Prov_Auto!$D$3:$D1000,"&gt;="&amp;DATE(I$1,I$2,1),Prov_Auto!$D$3:$D1000, "&lt;="&amp;EOMONTH(DATE(I$1,I$2,1),0)))</f>
        <v/>
      </c>
      <c r="J371" s="48" t="str">
        <f>IF($D371="","", (SUMIFS(Transacoes!$D$3:$D1000,Transacoes!$C$3:$C1000,$D371,Transacoes!$B$3:$B1000,"C", Transacoes!$A$3:$A1000, "&lt;"&amp;EOMONTH(DATE(J$1,J$2,1),0))-SUMIFS(Transacoes!$D$3:$D1000,Transacoes!$C$3:$C1000,$D371,Transacoes!$B$3:$B1000,"V", Transacoes!$A$3:$A1000, "&lt;"&amp;EOMONTH(DATE(J$1,J$2,1),0)))*SUMIFS(Prov_Auto!$E$3:$E1000, Prov_Auto!$A$3:$A1000, $D371, Prov_Auto!$D$3:$D1000,"&gt;="&amp;DATE(J$1,J$2,1),Prov_Auto!$D$3:$D1000, "&lt;="&amp;EOMONTH(DATE(J$1,J$2,1),0)))</f>
        <v/>
      </c>
      <c r="K371" s="48" t="str">
        <f>IF($D371="","", (SUMIFS(Transacoes!$D$3:$D1000,Transacoes!$C$3:$C1000,$D371,Transacoes!$B$3:$B1000,"C", Transacoes!$A$3:$A1000, "&lt;"&amp;EOMONTH(DATE(K$1,K$2,1),0))-SUMIFS(Transacoes!$D$3:$D1000,Transacoes!$C$3:$C1000,$D371,Transacoes!$B$3:$B1000,"V", Transacoes!$A$3:$A1000, "&lt;"&amp;EOMONTH(DATE(K$1,K$2,1),0)))*SUMIFS(Prov_Auto!$E$3:$E1000, Prov_Auto!$A$3:$A1000, $D371, Prov_Auto!$D$3:$D1000,"&gt;="&amp;DATE(K$1,K$2,1),Prov_Auto!$D$3:$D1000, "&lt;="&amp;EOMONTH(DATE(K$1,K$2,1),0)))</f>
        <v/>
      </c>
      <c r="L371" s="48" t="str">
        <f>IF($D371="","", (SUMIFS(Transacoes!$D$3:$D1000,Transacoes!$C$3:$C1000,$D371,Transacoes!$B$3:$B1000,"C", Transacoes!$A$3:$A1000, "&lt;"&amp;EOMONTH(DATE(L$1,L$2,1),0))-SUMIFS(Transacoes!$D$3:$D1000,Transacoes!$C$3:$C1000,$D371,Transacoes!$B$3:$B1000,"V", Transacoes!$A$3:$A1000, "&lt;"&amp;EOMONTH(DATE(L$1,L$2,1),0)))*SUMIFS(Prov_Auto!$E$3:$E1000, Prov_Auto!$A$3:$A1000, $D371, Prov_Auto!$D$3:$D1000,"&gt;="&amp;DATE(L$1,L$2,1),Prov_Auto!$D$3:$D1000, "&lt;="&amp;EOMONTH(DATE(L$1,L$2,1),0)))</f>
        <v/>
      </c>
      <c r="M371" s="48" t="str">
        <f>IF($D371="","", (SUMIFS(Transacoes!$D$3:$D1000,Transacoes!$C$3:$C1000,$D371,Transacoes!$B$3:$B1000,"C", Transacoes!$A$3:$A1000, "&lt;"&amp;EOMONTH(DATE(M$1,M$2,1),0))-SUMIFS(Transacoes!$D$3:$D1000,Transacoes!$C$3:$C1000,$D371,Transacoes!$B$3:$B1000,"V", Transacoes!$A$3:$A1000, "&lt;"&amp;EOMONTH(DATE(M$1,M$2,1),0)))*SUMIFS(Prov_Auto!$E$3:$E1000, Prov_Auto!$A$3:$A1000, $D371, Prov_Auto!$D$3:$D1000,"&gt;="&amp;DATE(M$1,M$2,1),Prov_Auto!$D$3:$D1000, "&lt;="&amp;EOMONTH(DATE(M$1,M$2,1),0)))</f>
        <v/>
      </c>
      <c r="N371" s="48" t="str">
        <f>IF($D371="","", (SUMIFS(Transacoes!$D$3:$D1000,Transacoes!$C$3:$C1000,$D371,Transacoes!$B$3:$B1000,"C", Transacoes!$A$3:$A1000, "&lt;"&amp;EOMONTH(DATE(N$1,N$2,1),0))-SUMIFS(Transacoes!$D$3:$D1000,Transacoes!$C$3:$C1000,$D371,Transacoes!$B$3:$B1000,"V", Transacoes!$A$3:$A1000, "&lt;"&amp;EOMONTH(DATE(N$1,N$2,1),0)))*SUMIFS(Prov_Auto!$E$3:$E1000, Prov_Auto!$A$3:$A1000, $D371, Prov_Auto!$D$3:$D1000,"&gt;="&amp;DATE(N$1,N$2,1),Prov_Auto!$D$3:$D1000, "&lt;="&amp;EOMONTH(DATE(N$1,N$2,1),0)))</f>
        <v/>
      </c>
      <c r="O371" s="48" t="str">
        <f>IF($D371="","", (SUMIFS(Transacoes!$D$3:$D1000,Transacoes!$C$3:$C1000,$D371,Transacoes!$B$3:$B1000,"C", Transacoes!$A$3:$A1000, "&lt;"&amp;EOMONTH(DATE(O$1,O$2,1),0))-SUMIFS(Transacoes!$D$3:$D1000,Transacoes!$C$3:$C1000,$D371,Transacoes!$B$3:$B1000,"V", Transacoes!$A$3:$A1000, "&lt;"&amp;EOMONTH(DATE(O$1,O$2,1),0)))*SUMIFS(Prov_Auto!$E$3:$E1000, Prov_Auto!$A$3:$A1000, $D371, Prov_Auto!$D$3:$D1000,"&gt;="&amp;DATE(O$1,O$2,1),Prov_Auto!$D$3:$D1000, "&lt;="&amp;EOMONTH(DATE(O$1,O$2,1),0)))</f>
        <v/>
      </c>
      <c r="P371" s="48" t="str">
        <f>IF($D371="","", (SUMIFS(Transacoes!$D$3:$D1000,Transacoes!$C$3:$C1000,$D371,Transacoes!$B$3:$B1000,"C", Transacoes!$A$3:$A1000, "&lt;"&amp;EOMONTH(DATE(P$1,P$2,1),0))-SUMIFS(Transacoes!$D$3:$D1000,Transacoes!$C$3:$C1000,$D371,Transacoes!$B$3:$B1000,"V", Transacoes!$A$3:$A1000, "&lt;"&amp;EOMONTH(DATE(P$1,P$2,1),0)))*SUMIFS(Prov_Auto!$E$3:$E1000, Prov_Auto!$A$3:$A1000, $D371, Prov_Auto!$D$3:$D1000,"&gt;="&amp;DATE(P$1,P$2,1),Prov_Auto!$D$3:$D1000, "&lt;="&amp;EOMONTH(DATE(P$1,P$2,1),0)))</f>
        <v/>
      </c>
      <c r="Q371" s="48" t="str">
        <f>IF($D371="","", (SUMIFS(Transacoes!$D$3:$D1000,Transacoes!$C$3:$C1000,$D371,Transacoes!$B$3:$B1000,"C", Transacoes!$A$3:$A1000, "&lt;"&amp;EOMONTH(DATE(Q$1,Q$2,1),0))-SUMIFS(Transacoes!$D$3:$D1000,Transacoes!$C$3:$C1000,$D371,Transacoes!$B$3:$B1000,"V", Transacoes!$A$3:$A1000, "&lt;"&amp;EOMONTH(DATE(Q$1,Q$2,1),0)))*SUMIFS(Prov_Auto!$E$3:$E1000, Prov_Auto!$A$3:$A1000, $D371, Prov_Auto!$D$3:$D1000,"&gt;="&amp;DATE(Q$1,Q$2,1),Prov_Auto!$D$3:$D1000, "&lt;="&amp;EOMONTH(DATE(Q$1,Q$2,1),0)))</f>
        <v/>
      </c>
      <c r="R371" s="47"/>
    </row>
    <row r="372">
      <c r="A372" s="47"/>
      <c r="B372" s="47"/>
      <c r="C372" s="47"/>
      <c r="D372" s="87"/>
      <c r="E372" s="48" t="str">
        <f>IF($D372="","", (SUMIFS(Transacoes!$D$3:$D1000,Transacoes!$C$3:$C1000,$D372,Transacoes!$B$3:$B1000,"C", Transacoes!$A$3:$A1000, "&lt;"&amp;EOMONTH(DATE(E$1,E$2,1),0))-SUMIFS(Transacoes!$D$3:$D1000,Transacoes!$C$3:$C1000,$D372,Transacoes!$B$3:$B1000,"V", Transacoes!$A$3:$A1000, "&lt;"&amp;EOMONTH(DATE(E$1,E$2,1),0)))*SUMIFS(Prov_Auto!$E$3:$E1000, Prov_Auto!$A$3:$A1000, $D372, Prov_Auto!$D$3:$D1000,"&gt;="&amp;DATE(E$1,E$2,1),Prov_Auto!$D$3:$D1000, "&lt;="&amp;EOMONTH(DATE(E$1,E$2,1),0)))</f>
        <v/>
      </c>
      <c r="F372" s="48" t="str">
        <f>IF($D372="","", (SUMIFS(Transacoes!$D$3:$D1000,Transacoes!$C$3:$C1000,$D372,Transacoes!$B$3:$B1000,"C", Transacoes!$A$3:$A1000, "&lt;"&amp;EOMONTH(DATE(F$1,F$2,1),0))-SUMIFS(Transacoes!$D$3:$D1000,Transacoes!$C$3:$C1000,$D372,Transacoes!$B$3:$B1000,"V", Transacoes!$A$3:$A1000, "&lt;"&amp;EOMONTH(DATE(F$1,F$2,1),0)))*SUMIFS(Prov_Auto!$E$3:$E1000, Prov_Auto!$A$3:$A1000, $D372, Prov_Auto!$D$3:$D1000,"&gt;="&amp;DATE(F$1,F$2,1),Prov_Auto!$D$3:$D1000, "&lt;="&amp;EOMONTH(DATE(F$1,F$2,1),0)))</f>
        <v/>
      </c>
      <c r="G372" s="48" t="str">
        <f>IF($D372="","", (SUMIFS(Transacoes!$D$3:$D1000,Transacoes!$C$3:$C1000,$D372,Transacoes!$B$3:$B1000,"C", Transacoes!$A$3:$A1000, "&lt;"&amp;EOMONTH(DATE(G$1,G$2,1),0))-SUMIFS(Transacoes!$D$3:$D1000,Transacoes!$C$3:$C1000,$D372,Transacoes!$B$3:$B1000,"V", Transacoes!$A$3:$A1000, "&lt;"&amp;EOMONTH(DATE(G$1,G$2,1),0)))*SUMIFS(Prov_Auto!$E$3:$E1000, Prov_Auto!$A$3:$A1000, $D372, Prov_Auto!$D$3:$D1000,"&gt;="&amp;DATE(G$1,G$2,1),Prov_Auto!$D$3:$D1000, "&lt;="&amp;EOMONTH(DATE(G$1,G$2,1),0)))</f>
        <v/>
      </c>
      <c r="H372" s="48" t="str">
        <f>IF($D372="","", (SUMIFS(Transacoes!$D$3:$D1000,Transacoes!$C$3:$C1000,$D372,Transacoes!$B$3:$B1000,"C", Transacoes!$A$3:$A1000, "&lt;"&amp;EOMONTH(DATE(H$1,H$2,1),0))-SUMIFS(Transacoes!$D$3:$D1000,Transacoes!$C$3:$C1000,$D372,Transacoes!$B$3:$B1000,"V", Transacoes!$A$3:$A1000, "&lt;"&amp;EOMONTH(DATE(H$1,H$2,1),0)))*SUMIFS(Prov_Auto!$E$3:$E1000, Prov_Auto!$A$3:$A1000, $D372, Prov_Auto!$D$3:$D1000,"&gt;="&amp;DATE(H$1,H$2,1),Prov_Auto!$D$3:$D1000, "&lt;="&amp;EOMONTH(DATE(H$1,H$2,1),0)))</f>
        <v/>
      </c>
      <c r="I372" s="48" t="str">
        <f>IF($D372="","", (SUMIFS(Transacoes!$D$3:$D1000,Transacoes!$C$3:$C1000,$D372,Transacoes!$B$3:$B1000,"C", Transacoes!$A$3:$A1000, "&lt;"&amp;EOMONTH(DATE(I$1,I$2,1),0))-SUMIFS(Transacoes!$D$3:$D1000,Transacoes!$C$3:$C1000,$D372,Transacoes!$B$3:$B1000,"V", Transacoes!$A$3:$A1000, "&lt;"&amp;EOMONTH(DATE(I$1,I$2,1),0)))*SUMIFS(Prov_Auto!$E$3:$E1000, Prov_Auto!$A$3:$A1000, $D372, Prov_Auto!$D$3:$D1000,"&gt;="&amp;DATE(I$1,I$2,1),Prov_Auto!$D$3:$D1000, "&lt;="&amp;EOMONTH(DATE(I$1,I$2,1),0)))</f>
        <v/>
      </c>
      <c r="J372" s="48" t="str">
        <f>IF($D372="","", (SUMIFS(Transacoes!$D$3:$D1000,Transacoes!$C$3:$C1000,$D372,Transacoes!$B$3:$B1000,"C", Transacoes!$A$3:$A1000, "&lt;"&amp;EOMONTH(DATE(J$1,J$2,1),0))-SUMIFS(Transacoes!$D$3:$D1000,Transacoes!$C$3:$C1000,$D372,Transacoes!$B$3:$B1000,"V", Transacoes!$A$3:$A1000, "&lt;"&amp;EOMONTH(DATE(J$1,J$2,1),0)))*SUMIFS(Prov_Auto!$E$3:$E1000, Prov_Auto!$A$3:$A1000, $D372, Prov_Auto!$D$3:$D1000,"&gt;="&amp;DATE(J$1,J$2,1),Prov_Auto!$D$3:$D1000, "&lt;="&amp;EOMONTH(DATE(J$1,J$2,1),0)))</f>
        <v/>
      </c>
      <c r="K372" s="48" t="str">
        <f>IF($D372="","", (SUMIFS(Transacoes!$D$3:$D1000,Transacoes!$C$3:$C1000,$D372,Transacoes!$B$3:$B1000,"C", Transacoes!$A$3:$A1000, "&lt;"&amp;EOMONTH(DATE(K$1,K$2,1),0))-SUMIFS(Transacoes!$D$3:$D1000,Transacoes!$C$3:$C1000,$D372,Transacoes!$B$3:$B1000,"V", Transacoes!$A$3:$A1000, "&lt;"&amp;EOMONTH(DATE(K$1,K$2,1),0)))*SUMIFS(Prov_Auto!$E$3:$E1000, Prov_Auto!$A$3:$A1000, $D372, Prov_Auto!$D$3:$D1000,"&gt;="&amp;DATE(K$1,K$2,1),Prov_Auto!$D$3:$D1000, "&lt;="&amp;EOMONTH(DATE(K$1,K$2,1),0)))</f>
        <v/>
      </c>
      <c r="L372" s="48" t="str">
        <f>IF($D372="","", (SUMIFS(Transacoes!$D$3:$D1000,Transacoes!$C$3:$C1000,$D372,Transacoes!$B$3:$B1000,"C", Transacoes!$A$3:$A1000, "&lt;"&amp;EOMONTH(DATE(L$1,L$2,1),0))-SUMIFS(Transacoes!$D$3:$D1000,Transacoes!$C$3:$C1000,$D372,Transacoes!$B$3:$B1000,"V", Transacoes!$A$3:$A1000, "&lt;"&amp;EOMONTH(DATE(L$1,L$2,1),0)))*SUMIFS(Prov_Auto!$E$3:$E1000, Prov_Auto!$A$3:$A1000, $D372, Prov_Auto!$D$3:$D1000,"&gt;="&amp;DATE(L$1,L$2,1),Prov_Auto!$D$3:$D1000, "&lt;="&amp;EOMONTH(DATE(L$1,L$2,1),0)))</f>
        <v/>
      </c>
      <c r="M372" s="48" t="str">
        <f>IF($D372="","", (SUMIFS(Transacoes!$D$3:$D1000,Transacoes!$C$3:$C1000,$D372,Transacoes!$B$3:$B1000,"C", Transacoes!$A$3:$A1000, "&lt;"&amp;EOMONTH(DATE(M$1,M$2,1),0))-SUMIFS(Transacoes!$D$3:$D1000,Transacoes!$C$3:$C1000,$D372,Transacoes!$B$3:$B1000,"V", Transacoes!$A$3:$A1000, "&lt;"&amp;EOMONTH(DATE(M$1,M$2,1),0)))*SUMIFS(Prov_Auto!$E$3:$E1000, Prov_Auto!$A$3:$A1000, $D372, Prov_Auto!$D$3:$D1000,"&gt;="&amp;DATE(M$1,M$2,1),Prov_Auto!$D$3:$D1000, "&lt;="&amp;EOMONTH(DATE(M$1,M$2,1),0)))</f>
        <v/>
      </c>
      <c r="N372" s="48" t="str">
        <f>IF($D372="","", (SUMIFS(Transacoes!$D$3:$D1000,Transacoes!$C$3:$C1000,$D372,Transacoes!$B$3:$B1000,"C", Transacoes!$A$3:$A1000, "&lt;"&amp;EOMONTH(DATE(N$1,N$2,1),0))-SUMIFS(Transacoes!$D$3:$D1000,Transacoes!$C$3:$C1000,$D372,Transacoes!$B$3:$B1000,"V", Transacoes!$A$3:$A1000, "&lt;"&amp;EOMONTH(DATE(N$1,N$2,1),0)))*SUMIFS(Prov_Auto!$E$3:$E1000, Prov_Auto!$A$3:$A1000, $D372, Prov_Auto!$D$3:$D1000,"&gt;="&amp;DATE(N$1,N$2,1),Prov_Auto!$D$3:$D1000, "&lt;="&amp;EOMONTH(DATE(N$1,N$2,1),0)))</f>
        <v/>
      </c>
      <c r="O372" s="48" t="str">
        <f>IF($D372="","", (SUMIFS(Transacoes!$D$3:$D1000,Transacoes!$C$3:$C1000,$D372,Transacoes!$B$3:$B1000,"C", Transacoes!$A$3:$A1000, "&lt;"&amp;EOMONTH(DATE(O$1,O$2,1),0))-SUMIFS(Transacoes!$D$3:$D1000,Transacoes!$C$3:$C1000,$D372,Transacoes!$B$3:$B1000,"V", Transacoes!$A$3:$A1000, "&lt;"&amp;EOMONTH(DATE(O$1,O$2,1),0)))*SUMIFS(Prov_Auto!$E$3:$E1000, Prov_Auto!$A$3:$A1000, $D372, Prov_Auto!$D$3:$D1000,"&gt;="&amp;DATE(O$1,O$2,1),Prov_Auto!$D$3:$D1000, "&lt;="&amp;EOMONTH(DATE(O$1,O$2,1),0)))</f>
        <v/>
      </c>
      <c r="P372" s="48" t="str">
        <f>IF($D372="","", (SUMIFS(Transacoes!$D$3:$D1000,Transacoes!$C$3:$C1000,$D372,Transacoes!$B$3:$B1000,"C", Transacoes!$A$3:$A1000, "&lt;"&amp;EOMONTH(DATE(P$1,P$2,1),0))-SUMIFS(Transacoes!$D$3:$D1000,Transacoes!$C$3:$C1000,$D372,Transacoes!$B$3:$B1000,"V", Transacoes!$A$3:$A1000, "&lt;"&amp;EOMONTH(DATE(P$1,P$2,1),0)))*SUMIFS(Prov_Auto!$E$3:$E1000, Prov_Auto!$A$3:$A1000, $D372, Prov_Auto!$D$3:$D1000,"&gt;="&amp;DATE(P$1,P$2,1),Prov_Auto!$D$3:$D1000, "&lt;="&amp;EOMONTH(DATE(P$1,P$2,1),0)))</f>
        <v/>
      </c>
      <c r="Q372" s="48" t="str">
        <f>IF($D372="","", (SUMIFS(Transacoes!$D$3:$D1000,Transacoes!$C$3:$C1000,$D372,Transacoes!$B$3:$B1000,"C", Transacoes!$A$3:$A1000, "&lt;"&amp;EOMONTH(DATE(Q$1,Q$2,1),0))-SUMIFS(Transacoes!$D$3:$D1000,Transacoes!$C$3:$C1000,$D372,Transacoes!$B$3:$B1000,"V", Transacoes!$A$3:$A1000, "&lt;"&amp;EOMONTH(DATE(Q$1,Q$2,1),0)))*SUMIFS(Prov_Auto!$E$3:$E1000, Prov_Auto!$A$3:$A1000, $D372, Prov_Auto!$D$3:$D1000,"&gt;="&amp;DATE(Q$1,Q$2,1),Prov_Auto!$D$3:$D1000, "&lt;="&amp;EOMONTH(DATE(Q$1,Q$2,1),0)))</f>
        <v/>
      </c>
      <c r="R372" s="47"/>
    </row>
    <row r="373">
      <c r="A373" s="47"/>
      <c r="B373" s="47"/>
      <c r="C373" s="47"/>
      <c r="D373" s="87"/>
      <c r="E373" s="48" t="str">
        <f>IF($D373="","", (SUMIFS(Transacoes!$D$3:$D1000,Transacoes!$C$3:$C1000,$D373,Transacoes!$B$3:$B1000,"C", Transacoes!$A$3:$A1000, "&lt;"&amp;EOMONTH(DATE(E$1,E$2,1),0))-SUMIFS(Transacoes!$D$3:$D1000,Transacoes!$C$3:$C1000,$D373,Transacoes!$B$3:$B1000,"V", Transacoes!$A$3:$A1000, "&lt;"&amp;EOMONTH(DATE(E$1,E$2,1),0)))*SUMIFS(Prov_Auto!$E$3:$E1000, Prov_Auto!$A$3:$A1000, $D373, Prov_Auto!$D$3:$D1000,"&gt;="&amp;DATE(E$1,E$2,1),Prov_Auto!$D$3:$D1000, "&lt;="&amp;EOMONTH(DATE(E$1,E$2,1),0)))</f>
        <v/>
      </c>
      <c r="F373" s="48" t="str">
        <f>IF($D373="","", (SUMIFS(Transacoes!$D$3:$D1000,Transacoes!$C$3:$C1000,$D373,Transacoes!$B$3:$B1000,"C", Transacoes!$A$3:$A1000, "&lt;"&amp;EOMONTH(DATE(F$1,F$2,1),0))-SUMIFS(Transacoes!$D$3:$D1000,Transacoes!$C$3:$C1000,$D373,Transacoes!$B$3:$B1000,"V", Transacoes!$A$3:$A1000, "&lt;"&amp;EOMONTH(DATE(F$1,F$2,1),0)))*SUMIFS(Prov_Auto!$E$3:$E1000, Prov_Auto!$A$3:$A1000, $D373, Prov_Auto!$D$3:$D1000,"&gt;="&amp;DATE(F$1,F$2,1),Prov_Auto!$D$3:$D1000, "&lt;="&amp;EOMONTH(DATE(F$1,F$2,1),0)))</f>
        <v/>
      </c>
      <c r="G373" s="48" t="str">
        <f>IF($D373="","", (SUMIFS(Transacoes!$D$3:$D1000,Transacoes!$C$3:$C1000,$D373,Transacoes!$B$3:$B1000,"C", Transacoes!$A$3:$A1000, "&lt;"&amp;EOMONTH(DATE(G$1,G$2,1),0))-SUMIFS(Transacoes!$D$3:$D1000,Transacoes!$C$3:$C1000,$D373,Transacoes!$B$3:$B1000,"V", Transacoes!$A$3:$A1000, "&lt;"&amp;EOMONTH(DATE(G$1,G$2,1),0)))*SUMIFS(Prov_Auto!$E$3:$E1000, Prov_Auto!$A$3:$A1000, $D373, Prov_Auto!$D$3:$D1000,"&gt;="&amp;DATE(G$1,G$2,1),Prov_Auto!$D$3:$D1000, "&lt;="&amp;EOMONTH(DATE(G$1,G$2,1),0)))</f>
        <v/>
      </c>
      <c r="H373" s="48" t="str">
        <f>IF($D373="","", (SUMIFS(Transacoes!$D$3:$D1000,Transacoes!$C$3:$C1000,$D373,Transacoes!$B$3:$B1000,"C", Transacoes!$A$3:$A1000, "&lt;"&amp;EOMONTH(DATE(H$1,H$2,1),0))-SUMIFS(Transacoes!$D$3:$D1000,Transacoes!$C$3:$C1000,$D373,Transacoes!$B$3:$B1000,"V", Transacoes!$A$3:$A1000, "&lt;"&amp;EOMONTH(DATE(H$1,H$2,1),0)))*SUMIFS(Prov_Auto!$E$3:$E1000, Prov_Auto!$A$3:$A1000, $D373, Prov_Auto!$D$3:$D1000,"&gt;="&amp;DATE(H$1,H$2,1),Prov_Auto!$D$3:$D1000, "&lt;="&amp;EOMONTH(DATE(H$1,H$2,1),0)))</f>
        <v/>
      </c>
      <c r="I373" s="48" t="str">
        <f>IF($D373="","", (SUMIFS(Transacoes!$D$3:$D1000,Transacoes!$C$3:$C1000,$D373,Transacoes!$B$3:$B1000,"C", Transacoes!$A$3:$A1000, "&lt;"&amp;EOMONTH(DATE(I$1,I$2,1),0))-SUMIFS(Transacoes!$D$3:$D1000,Transacoes!$C$3:$C1000,$D373,Transacoes!$B$3:$B1000,"V", Transacoes!$A$3:$A1000, "&lt;"&amp;EOMONTH(DATE(I$1,I$2,1),0)))*SUMIFS(Prov_Auto!$E$3:$E1000, Prov_Auto!$A$3:$A1000, $D373, Prov_Auto!$D$3:$D1000,"&gt;="&amp;DATE(I$1,I$2,1),Prov_Auto!$D$3:$D1000, "&lt;="&amp;EOMONTH(DATE(I$1,I$2,1),0)))</f>
        <v/>
      </c>
      <c r="J373" s="48" t="str">
        <f>IF($D373="","", (SUMIFS(Transacoes!$D$3:$D1000,Transacoes!$C$3:$C1000,$D373,Transacoes!$B$3:$B1000,"C", Transacoes!$A$3:$A1000, "&lt;"&amp;EOMONTH(DATE(J$1,J$2,1),0))-SUMIFS(Transacoes!$D$3:$D1000,Transacoes!$C$3:$C1000,$D373,Transacoes!$B$3:$B1000,"V", Transacoes!$A$3:$A1000, "&lt;"&amp;EOMONTH(DATE(J$1,J$2,1),0)))*SUMIFS(Prov_Auto!$E$3:$E1000, Prov_Auto!$A$3:$A1000, $D373, Prov_Auto!$D$3:$D1000,"&gt;="&amp;DATE(J$1,J$2,1),Prov_Auto!$D$3:$D1000, "&lt;="&amp;EOMONTH(DATE(J$1,J$2,1),0)))</f>
        <v/>
      </c>
      <c r="K373" s="48" t="str">
        <f>IF($D373="","", (SUMIFS(Transacoes!$D$3:$D1000,Transacoes!$C$3:$C1000,$D373,Transacoes!$B$3:$B1000,"C", Transacoes!$A$3:$A1000, "&lt;"&amp;EOMONTH(DATE(K$1,K$2,1),0))-SUMIFS(Transacoes!$D$3:$D1000,Transacoes!$C$3:$C1000,$D373,Transacoes!$B$3:$B1000,"V", Transacoes!$A$3:$A1000, "&lt;"&amp;EOMONTH(DATE(K$1,K$2,1),0)))*SUMIFS(Prov_Auto!$E$3:$E1000, Prov_Auto!$A$3:$A1000, $D373, Prov_Auto!$D$3:$D1000,"&gt;="&amp;DATE(K$1,K$2,1),Prov_Auto!$D$3:$D1000, "&lt;="&amp;EOMONTH(DATE(K$1,K$2,1),0)))</f>
        <v/>
      </c>
      <c r="L373" s="48" t="str">
        <f>IF($D373="","", (SUMIFS(Transacoes!$D$3:$D1000,Transacoes!$C$3:$C1000,$D373,Transacoes!$B$3:$B1000,"C", Transacoes!$A$3:$A1000, "&lt;"&amp;EOMONTH(DATE(L$1,L$2,1),0))-SUMIFS(Transacoes!$D$3:$D1000,Transacoes!$C$3:$C1000,$D373,Transacoes!$B$3:$B1000,"V", Transacoes!$A$3:$A1000, "&lt;"&amp;EOMONTH(DATE(L$1,L$2,1),0)))*SUMIFS(Prov_Auto!$E$3:$E1000, Prov_Auto!$A$3:$A1000, $D373, Prov_Auto!$D$3:$D1000,"&gt;="&amp;DATE(L$1,L$2,1),Prov_Auto!$D$3:$D1000, "&lt;="&amp;EOMONTH(DATE(L$1,L$2,1),0)))</f>
        <v/>
      </c>
      <c r="M373" s="48" t="str">
        <f>IF($D373="","", (SUMIFS(Transacoes!$D$3:$D1000,Transacoes!$C$3:$C1000,$D373,Transacoes!$B$3:$B1000,"C", Transacoes!$A$3:$A1000, "&lt;"&amp;EOMONTH(DATE(M$1,M$2,1),0))-SUMIFS(Transacoes!$D$3:$D1000,Transacoes!$C$3:$C1000,$D373,Transacoes!$B$3:$B1000,"V", Transacoes!$A$3:$A1000, "&lt;"&amp;EOMONTH(DATE(M$1,M$2,1),0)))*SUMIFS(Prov_Auto!$E$3:$E1000, Prov_Auto!$A$3:$A1000, $D373, Prov_Auto!$D$3:$D1000,"&gt;="&amp;DATE(M$1,M$2,1),Prov_Auto!$D$3:$D1000, "&lt;="&amp;EOMONTH(DATE(M$1,M$2,1),0)))</f>
        <v/>
      </c>
      <c r="N373" s="48" t="str">
        <f>IF($D373="","", (SUMIFS(Transacoes!$D$3:$D1000,Transacoes!$C$3:$C1000,$D373,Transacoes!$B$3:$B1000,"C", Transacoes!$A$3:$A1000, "&lt;"&amp;EOMONTH(DATE(N$1,N$2,1),0))-SUMIFS(Transacoes!$D$3:$D1000,Transacoes!$C$3:$C1000,$D373,Transacoes!$B$3:$B1000,"V", Transacoes!$A$3:$A1000, "&lt;"&amp;EOMONTH(DATE(N$1,N$2,1),0)))*SUMIFS(Prov_Auto!$E$3:$E1000, Prov_Auto!$A$3:$A1000, $D373, Prov_Auto!$D$3:$D1000,"&gt;="&amp;DATE(N$1,N$2,1),Prov_Auto!$D$3:$D1000, "&lt;="&amp;EOMONTH(DATE(N$1,N$2,1),0)))</f>
        <v/>
      </c>
      <c r="O373" s="48" t="str">
        <f>IF($D373="","", (SUMIFS(Transacoes!$D$3:$D1000,Transacoes!$C$3:$C1000,$D373,Transacoes!$B$3:$B1000,"C", Transacoes!$A$3:$A1000, "&lt;"&amp;EOMONTH(DATE(O$1,O$2,1),0))-SUMIFS(Transacoes!$D$3:$D1000,Transacoes!$C$3:$C1000,$D373,Transacoes!$B$3:$B1000,"V", Transacoes!$A$3:$A1000, "&lt;"&amp;EOMONTH(DATE(O$1,O$2,1),0)))*SUMIFS(Prov_Auto!$E$3:$E1000, Prov_Auto!$A$3:$A1000, $D373, Prov_Auto!$D$3:$D1000,"&gt;="&amp;DATE(O$1,O$2,1),Prov_Auto!$D$3:$D1000, "&lt;="&amp;EOMONTH(DATE(O$1,O$2,1),0)))</f>
        <v/>
      </c>
      <c r="P373" s="48" t="str">
        <f>IF($D373="","", (SUMIFS(Transacoes!$D$3:$D1000,Transacoes!$C$3:$C1000,$D373,Transacoes!$B$3:$B1000,"C", Transacoes!$A$3:$A1000, "&lt;"&amp;EOMONTH(DATE(P$1,P$2,1),0))-SUMIFS(Transacoes!$D$3:$D1000,Transacoes!$C$3:$C1000,$D373,Transacoes!$B$3:$B1000,"V", Transacoes!$A$3:$A1000, "&lt;"&amp;EOMONTH(DATE(P$1,P$2,1),0)))*SUMIFS(Prov_Auto!$E$3:$E1000, Prov_Auto!$A$3:$A1000, $D373, Prov_Auto!$D$3:$D1000,"&gt;="&amp;DATE(P$1,P$2,1),Prov_Auto!$D$3:$D1000, "&lt;="&amp;EOMONTH(DATE(P$1,P$2,1),0)))</f>
        <v/>
      </c>
      <c r="Q373" s="48" t="str">
        <f>IF($D373="","", (SUMIFS(Transacoes!$D$3:$D1000,Transacoes!$C$3:$C1000,$D373,Transacoes!$B$3:$B1000,"C", Transacoes!$A$3:$A1000, "&lt;"&amp;EOMONTH(DATE(Q$1,Q$2,1),0))-SUMIFS(Transacoes!$D$3:$D1000,Transacoes!$C$3:$C1000,$D373,Transacoes!$B$3:$B1000,"V", Transacoes!$A$3:$A1000, "&lt;"&amp;EOMONTH(DATE(Q$1,Q$2,1),0)))*SUMIFS(Prov_Auto!$E$3:$E1000, Prov_Auto!$A$3:$A1000, $D373, Prov_Auto!$D$3:$D1000,"&gt;="&amp;DATE(Q$1,Q$2,1),Prov_Auto!$D$3:$D1000, "&lt;="&amp;EOMONTH(DATE(Q$1,Q$2,1),0)))</f>
        <v/>
      </c>
      <c r="R373" s="47"/>
    </row>
    <row r="374">
      <c r="A374" s="47"/>
      <c r="B374" s="47"/>
      <c r="C374" s="47"/>
      <c r="D374" s="87"/>
      <c r="E374" s="48" t="str">
        <f>IF($D374="","", (SUMIFS(Transacoes!$D$3:$D1000,Transacoes!$C$3:$C1000,$D374,Transacoes!$B$3:$B1000,"C", Transacoes!$A$3:$A1000, "&lt;"&amp;EOMONTH(DATE(E$1,E$2,1),0))-SUMIFS(Transacoes!$D$3:$D1000,Transacoes!$C$3:$C1000,$D374,Transacoes!$B$3:$B1000,"V", Transacoes!$A$3:$A1000, "&lt;"&amp;EOMONTH(DATE(E$1,E$2,1),0)))*SUMIFS(Prov_Auto!$E$3:$E1000, Prov_Auto!$A$3:$A1000, $D374, Prov_Auto!$D$3:$D1000,"&gt;="&amp;DATE(E$1,E$2,1),Prov_Auto!$D$3:$D1000, "&lt;="&amp;EOMONTH(DATE(E$1,E$2,1),0)))</f>
        <v/>
      </c>
      <c r="F374" s="48" t="str">
        <f>IF($D374="","", (SUMIFS(Transacoes!$D$3:$D1000,Transacoes!$C$3:$C1000,$D374,Transacoes!$B$3:$B1000,"C", Transacoes!$A$3:$A1000, "&lt;"&amp;EOMONTH(DATE(F$1,F$2,1),0))-SUMIFS(Transacoes!$D$3:$D1000,Transacoes!$C$3:$C1000,$D374,Transacoes!$B$3:$B1000,"V", Transacoes!$A$3:$A1000, "&lt;"&amp;EOMONTH(DATE(F$1,F$2,1),0)))*SUMIFS(Prov_Auto!$E$3:$E1000, Prov_Auto!$A$3:$A1000, $D374, Prov_Auto!$D$3:$D1000,"&gt;="&amp;DATE(F$1,F$2,1),Prov_Auto!$D$3:$D1000, "&lt;="&amp;EOMONTH(DATE(F$1,F$2,1),0)))</f>
        <v/>
      </c>
      <c r="G374" s="48" t="str">
        <f>IF($D374="","", (SUMIFS(Transacoes!$D$3:$D1000,Transacoes!$C$3:$C1000,$D374,Transacoes!$B$3:$B1000,"C", Transacoes!$A$3:$A1000, "&lt;"&amp;EOMONTH(DATE(G$1,G$2,1),0))-SUMIFS(Transacoes!$D$3:$D1000,Transacoes!$C$3:$C1000,$D374,Transacoes!$B$3:$B1000,"V", Transacoes!$A$3:$A1000, "&lt;"&amp;EOMONTH(DATE(G$1,G$2,1),0)))*SUMIFS(Prov_Auto!$E$3:$E1000, Prov_Auto!$A$3:$A1000, $D374, Prov_Auto!$D$3:$D1000,"&gt;="&amp;DATE(G$1,G$2,1),Prov_Auto!$D$3:$D1000, "&lt;="&amp;EOMONTH(DATE(G$1,G$2,1),0)))</f>
        <v/>
      </c>
      <c r="H374" s="48" t="str">
        <f>IF($D374="","", (SUMIFS(Transacoes!$D$3:$D1000,Transacoes!$C$3:$C1000,$D374,Transacoes!$B$3:$B1000,"C", Transacoes!$A$3:$A1000, "&lt;"&amp;EOMONTH(DATE(H$1,H$2,1),0))-SUMIFS(Transacoes!$D$3:$D1000,Transacoes!$C$3:$C1000,$D374,Transacoes!$B$3:$B1000,"V", Transacoes!$A$3:$A1000, "&lt;"&amp;EOMONTH(DATE(H$1,H$2,1),0)))*SUMIFS(Prov_Auto!$E$3:$E1000, Prov_Auto!$A$3:$A1000, $D374, Prov_Auto!$D$3:$D1000,"&gt;="&amp;DATE(H$1,H$2,1),Prov_Auto!$D$3:$D1000, "&lt;="&amp;EOMONTH(DATE(H$1,H$2,1),0)))</f>
        <v/>
      </c>
      <c r="I374" s="48" t="str">
        <f>IF($D374="","", (SUMIFS(Transacoes!$D$3:$D1000,Transacoes!$C$3:$C1000,$D374,Transacoes!$B$3:$B1000,"C", Transacoes!$A$3:$A1000, "&lt;"&amp;EOMONTH(DATE(I$1,I$2,1),0))-SUMIFS(Transacoes!$D$3:$D1000,Transacoes!$C$3:$C1000,$D374,Transacoes!$B$3:$B1000,"V", Transacoes!$A$3:$A1000, "&lt;"&amp;EOMONTH(DATE(I$1,I$2,1),0)))*SUMIFS(Prov_Auto!$E$3:$E1000, Prov_Auto!$A$3:$A1000, $D374, Prov_Auto!$D$3:$D1000,"&gt;="&amp;DATE(I$1,I$2,1),Prov_Auto!$D$3:$D1000, "&lt;="&amp;EOMONTH(DATE(I$1,I$2,1),0)))</f>
        <v/>
      </c>
      <c r="J374" s="48" t="str">
        <f>IF($D374="","", (SUMIFS(Transacoes!$D$3:$D1000,Transacoes!$C$3:$C1000,$D374,Transacoes!$B$3:$B1000,"C", Transacoes!$A$3:$A1000, "&lt;"&amp;EOMONTH(DATE(J$1,J$2,1),0))-SUMIFS(Transacoes!$D$3:$D1000,Transacoes!$C$3:$C1000,$D374,Transacoes!$B$3:$B1000,"V", Transacoes!$A$3:$A1000, "&lt;"&amp;EOMONTH(DATE(J$1,J$2,1),0)))*SUMIFS(Prov_Auto!$E$3:$E1000, Prov_Auto!$A$3:$A1000, $D374, Prov_Auto!$D$3:$D1000,"&gt;="&amp;DATE(J$1,J$2,1),Prov_Auto!$D$3:$D1000, "&lt;="&amp;EOMONTH(DATE(J$1,J$2,1),0)))</f>
        <v/>
      </c>
      <c r="K374" s="48" t="str">
        <f>IF($D374="","", (SUMIFS(Transacoes!$D$3:$D1000,Transacoes!$C$3:$C1000,$D374,Transacoes!$B$3:$B1000,"C", Transacoes!$A$3:$A1000, "&lt;"&amp;EOMONTH(DATE(K$1,K$2,1),0))-SUMIFS(Transacoes!$D$3:$D1000,Transacoes!$C$3:$C1000,$D374,Transacoes!$B$3:$B1000,"V", Transacoes!$A$3:$A1000, "&lt;"&amp;EOMONTH(DATE(K$1,K$2,1),0)))*SUMIFS(Prov_Auto!$E$3:$E1000, Prov_Auto!$A$3:$A1000, $D374, Prov_Auto!$D$3:$D1000,"&gt;="&amp;DATE(K$1,K$2,1),Prov_Auto!$D$3:$D1000, "&lt;="&amp;EOMONTH(DATE(K$1,K$2,1),0)))</f>
        <v/>
      </c>
      <c r="L374" s="48" t="str">
        <f>IF($D374="","", (SUMIFS(Transacoes!$D$3:$D1000,Transacoes!$C$3:$C1000,$D374,Transacoes!$B$3:$B1000,"C", Transacoes!$A$3:$A1000, "&lt;"&amp;EOMONTH(DATE(L$1,L$2,1),0))-SUMIFS(Transacoes!$D$3:$D1000,Transacoes!$C$3:$C1000,$D374,Transacoes!$B$3:$B1000,"V", Transacoes!$A$3:$A1000, "&lt;"&amp;EOMONTH(DATE(L$1,L$2,1),0)))*SUMIFS(Prov_Auto!$E$3:$E1000, Prov_Auto!$A$3:$A1000, $D374, Prov_Auto!$D$3:$D1000,"&gt;="&amp;DATE(L$1,L$2,1),Prov_Auto!$D$3:$D1000, "&lt;="&amp;EOMONTH(DATE(L$1,L$2,1),0)))</f>
        <v/>
      </c>
      <c r="M374" s="48" t="str">
        <f>IF($D374="","", (SUMIFS(Transacoes!$D$3:$D1000,Transacoes!$C$3:$C1000,$D374,Transacoes!$B$3:$B1000,"C", Transacoes!$A$3:$A1000, "&lt;"&amp;EOMONTH(DATE(M$1,M$2,1),0))-SUMIFS(Transacoes!$D$3:$D1000,Transacoes!$C$3:$C1000,$D374,Transacoes!$B$3:$B1000,"V", Transacoes!$A$3:$A1000, "&lt;"&amp;EOMONTH(DATE(M$1,M$2,1),0)))*SUMIFS(Prov_Auto!$E$3:$E1000, Prov_Auto!$A$3:$A1000, $D374, Prov_Auto!$D$3:$D1000,"&gt;="&amp;DATE(M$1,M$2,1),Prov_Auto!$D$3:$D1000, "&lt;="&amp;EOMONTH(DATE(M$1,M$2,1),0)))</f>
        <v/>
      </c>
      <c r="N374" s="48" t="str">
        <f>IF($D374="","", (SUMIFS(Transacoes!$D$3:$D1000,Transacoes!$C$3:$C1000,$D374,Transacoes!$B$3:$B1000,"C", Transacoes!$A$3:$A1000, "&lt;"&amp;EOMONTH(DATE(N$1,N$2,1),0))-SUMIFS(Transacoes!$D$3:$D1000,Transacoes!$C$3:$C1000,$D374,Transacoes!$B$3:$B1000,"V", Transacoes!$A$3:$A1000, "&lt;"&amp;EOMONTH(DATE(N$1,N$2,1),0)))*SUMIFS(Prov_Auto!$E$3:$E1000, Prov_Auto!$A$3:$A1000, $D374, Prov_Auto!$D$3:$D1000,"&gt;="&amp;DATE(N$1,N$2,1),Prov_Auto!$D$3:$D1000, "&lt;="&amp;EOMONTH(DATE(N$1,N$2,1),0)))</f>
        <v/>
      </c>
      <c r="O374" s="48" t="str">
        <f>IF($D374="","", (SUMIFS(Transacoes!$D$3:$D1000,Transacoes!$C$3:$C1000,$D374,Transacoes!$B$3:$B1000,"C", Transacoes!$A$3:$A1000, "&lt;"&amp;EOMONTH(DATE(O$1,O$2,1),0))-SUMIFS(Transacoes!$D$3:$D1000,Transacoes!$C$3:$C1000,$D374,Transacoes!$B$3:$B1000,"V", Transacoes!$A$3:$A1000, "&lt;"&amp;EOMONTH(DATE(O$1,O$2,1),0)))*SUMIFS(Prov_Auto!$E$3:$E1000, Prov_Auto!$A$3:$A1000, $D374, Prov_Auto!$D$3:$D1000,"&gt;="&amp;DATE(O$1,O$2,1),Prov_Auto!$D$3:$D1000, "&lt;="&amp;EOMONTH(DATE(O$1,O$2,1),0)))</f>
        <v/>
      </c>
      <c r="P374" s="48" t="str">
        <f>IF($D374="","", (SUMIFS(Transacoes!$D$3:$D1000,Transacoes!$C$3:$C1000,$D374,Transacoes!$B$3:$B1000,"C", Transacoes!$A$3:$A1000, "&lt;"&amp;EOMONTH(DATE(P$1,P$2,1),0))-SUMIFS(Transacoes!$D$3:$D1000,Transacoes!$C$3:$C1000,$D374,Transacoes!$B$3:$B1000,"V", Transacoes!$A$3:$A1000, "&lt;"&amp;EOMONTH(DATE(P$1,P$2,1),0)))*SUMIFS(Prov_Auto!$E$3:$E1000, Prov_Auto!$A$3:$A1000, $D374, Prov_Auto!$D$3:$D1000,"&gt;="&amp;DATE(P$1,P$2,1),Prov_Auto!$D$3:$D1000, "&lt;="&amp;EOMONTH(DATE(P$1,P$2,1),0)))</f>
        <v/>
      </c>
      <c r="Q374" s="48" t="str">
        <f>IF($D374="","", (SUMIFS(Transacoes!$D$3:$D1000,Transacoes!$C$3:$C1000,$D374,Transacoes!$B$3:$B1000,"C", Transacoes!$A$3:$A1000, "&lt;"&amp;EOMONTH(DATE(Q$1,Q$2,1),0))-SUMIFS(Transacoes!$D$3:$D1000,Transacoes!$C$3:$C1000,$D374,Transacoes!$B$3:$B1000,"V", Transacoes!$A$3:$A1000, "&lt;"&amp;EOMONTH(DATE(Q$1,Q$2,1),0)))*SUMIFS(Prov_Auto!$E$3:$E1000, Prov_Auto!$A$3:$A1000, $D374, Prov_Auto!$D$3:$D1000,"&gt;="&amp;DATE(Q$1,Q$2,1),Prov_Auto!$D$3:$D1000, "&lt;="&amp;EOMONTH(DATE(Q$1,Q$2,1),0)))</f>
        <v/>
      </c>
      <c r="R374" s="47"/>
    </row>
    <row r="375">
      <c r="A375" s="47"/>
      <c r="B375" s="47"/>
      <c r="C375" s="47"/>
      <c r="D375" s="87"/>
      <c r="E375" s="48" t="str">
        <f>IF($D375="","", (SUMIFS(Transacoes!$D$3:$D1000,Transacoes!$C$3:$C1000,$D375,Transacoes!$B$3:$B1000,"C", Transacoes!$A$3:$A1000, "&lt;"&amp;EOMONTH(DATE(E$1,E$2,1),0))-SUMIFS(Transacoes!$D$3:$D1000,Transacoes!$C$3:$C1000,$D375,Transacoes!$B$3:$B1000,"V", Transacoes!$A$3:$A1000, "&lt;"&amp;EOMONTH(DATE(E$1,E$2,1),0)))*SUMIFS(Prov_Auto!$E$3:$E1000, Prov_Auto!$A$3:$A1000, $D375, Prov_Auto!$D$3:$D1000,"&gt;="&amp;DATE(E$1,E$2,1),Prov_Auto!$D$3:$D1000, "&lt;="&amp;EOMONTH(DATE(E$1,E$2,1),0)))</f>
        <v/>
      </c>
      <c r="F375" s="48" t="str">
        <f>IF($D375="","", (SUMIFS(Transacoes!$D$3:$D1000,Transacoes!$C$3:$C1000,$D375,Transacoes!$B$3:$B1000,"C", Transacoes!$A$3:$A1000, "&lt;"&amp;EOMONTH(DATE(F$1,F$2,1),0))-SUMIFS(Transacoes!$D$3:$D1000,Transacoes!$C$3:$C1000,$D375,Transacoes!$B$3:$B1000,"V", Transacoes!$A$3:$A1000, "&lt;"&amp;EOMONTH(DATE(F$1,F$2,1),0)))*SUMIFS(Prov_Auto!$E$3:$E1000, Prov_Auto!$A$3:$A1000, $D375, Prov_Auto!$D$3:$D1000,"&gt;="&amp;DATE(F$1,F$2,1),Prov_Auto!$D$3:$D1000, "&lt;="&amp;EOMONTH(DATE(F$1,F$2,1),0)))</f>
        <v/>
      </c>
      <c r="G375" s="48" t="str">
        <f>IF($D375="","", (SUMIFS(Transacoes!$D$3:$D1000,Transacoes!$C$3:$C1000,$D375,Transacoes!$B$3:$B1000,"C", Transacoes!$A$3:$A1000, "&lt;"&amp;EOMONTH(DATE(G$1,G$2,1),0))-SUMIFS(Transacoes!$D$3:$D1000,Transacoes!$C$3:$C1000,$D375,Transacoes!$B$3:$B1000,"V", Transacoes!$A$3:$A1000, "&lt;"&amp;EOMONTH(DATE(G$1,G$2,1),0)))*SUMIFS(Prov_Auto!$E$3:$E1000, Prov_Auto!$A$3:$A1000, $D375, Prov_Auto!$D$3:$D1000,"&gt;="&amp;DATE(G$1,G$2,1),Prov_Auto!$D$3:$D1000, "&lt;="&amp;EOMONTH(DATE(G$1,G$2,1),0)))</f>
        <v/>
      </c>
      <c r="H375" s="48" t="str">
        <f>IF($D375="","", (SUMIFS(Transacoes!$D$3:$D1000,Transacoes!$C$3:$C1000,$D375,Transacoes!$B$3:$B1000,"C", Transacoes!$A$3:$A1000, "&lt;"&amp;EOMONTH(DATE(H$1,H$2,1),0))-SUMIFS(Transacoes!$D$3:$D1000,Transacoes!$C$3:$C1000,$D375,Transacoes!$B$3:$B1000,"V", Transacoes!$A$3:$A1000, "&lt;"&amp;EOMONTH(DATE(H$1,H$2,1),0)))*SUMIFS(Prov_Auto!$E$3:$E1000, Prov_Auto!$A$3:$A1000, $D375, Prov_Auto!$D$3:$D1000,"&gt;="&amp;DATE(H$1,H$2,1),Prov_Auto!$D$3:$D1000, "&lt;="&amp;EOMONTH(DATE(H$1,H$2,1),0)))</f>
        <v/>
      </c>
      <c r="I375" s="48" t="str">
        <f>IF($D375="","", (SUMIFS(Transacoes!$D$3:$D1000,Transacoes!$C$3:$C1000,$D375,Transacoes!$B$3:$B1000,"C", Transacoes!$A$3:$A1000, "&lt;"&amp;EOMONTH(DATE(I$1,I$2,1),0))-SUMIFS(Transacoes!$D$3:$D1000,Transacoes!$C$3:$C1000,$D375,Transacoes!$B$3:$B1000,"V", Transacoes!$A$3:$A1000, "&lt;"&amp;EOMONTH(DATE(I$1,I$2,1),0)))*SUMIFS(Prov_Auto!$E$3:$E1000, Prov_Auto!$A$3:$A1000, $D375, Prov_Auto!$D$3:$D1000,"&gt;="&amp;DATE(I$1,I$2,1),Prov_Auto!$D$3:$D1000, "&lt;="&amp;EOMONTH(DATE(I$1,I$2,1),0)))</f>
        <v/>
      </c>
      <c r="J375" s="48" t="str">
        <f>IF($D375="","", (SUMIFS(Transacoes!$D$3:$D1000,Transacoes!$C$3:$C1000,$D375,Transacoes!$B$3:$B1000,"C", Transacoes!$A$3:$A1000, "&lt;"&amp;EOMONTH(DATE(J$1,J$2,1),0))-SUMIFS(Transacoes!$D$3:$D1000,Transacoes!$C$3:$C1000,$D375,Transacoes!$B$3:$B1000,"V", Transacoes!$A$3:$A1000, "&lt;"&amp;EOMONTH(DATE(J$1,J$2,1),0)))*SUMIFS(Prov_Auto!$E$3:$E1000, Prov_Auto!$A$3:$A1000, $D375, Prov_Auto!$D$3:$D1000,"&gt;="&amp;DATE(J$1,J$2,1),Prov_Auto!$D$3:$D1000, "&lt;="&amp;EOMONTH(DATE(J$1,J$2,1),0)))</f>
        <v/>
      </c>
      <c r="K375" s="48" t="str">
        <f>IF($D375="","", (SUMIFS(Transacoes!$D$3:$D1000,Transacoes!$C$3:$C1000,$D375,Transacoes!$B$3:$B1000,"C", Transacoes!$A$3:$A1000, "&lt;"&amp;EOMONTH(DATE(K$1,K$2,1),0))-SUMIFS(Transacoes!$D$3:$D1000,Transacoes!$C$3:$C1000,$D375,Transacoes!$B$3:$B1000,"V", Transacoes!$A$3:$A1000, "&lt;"&amp;EOMONTH(DATE(K$1,K$2,1),0)))*SUMIFS(Prov_Auto!$E$3:$E1000, Prov_Auto!$A$3:$A1000, $D375, Prov_Auto!$D$3:$D1000,"&gt;="&amp;DATE(K$1,K$2,1),Prov_Auto!$D$3:$D1000, "&lt;="&amp;EOMONTH(DATE(K$1,K$2,1),0)))</f>
        <v/>
      </c>
      <c r="L375" s="48" t="str">
        <f>IF($D375="","", (SUMIFS(Transacoes!$D$3:$D1000,Transacoes!$C$3:$C1000,$D375,Transacoes!$B$3:$B1000,"C", Transacoes!$A$3:$A1000, "&lt;"&amp;EOMONTH(DATE(L$1,L$2,1),0))-SUMIFS(Transacoes!$D$3:$D1000,Transacoes!$C$3:$C1000,$D375,Transacoes!$B$3:$B1000,"V", Transacoes!$A$3:$A1000, "&lt;"&amp;EOMONTH(DATE(L$1,L$2,1),0)))*SUMIFS(Prov_Auto!$E$3:$E1000, Prov_Auto!$A$3:$A1000, $D375, Prov_Auto!$D$3:$D1000,"&gt;="&amp;DATE(L$1,L$2,1),Prov_Auto!$D$3:$D1000, "&lt;="&amp;EOMONTH(DATE(L$1,L$2,1),0)))</f>
        <v/>
      </c>
      <c r="M375" s="48" t="str">
        <f>IF($D375="","", (SUMIFS(Transacoes!$D$3:$D1000,Transacoes!$C$3:$C1000,$D375,Transacoes!$B$3:$B1000,"C", Transacoes!$A$3:$A1000, "&lt;"&amp;EOMONTH(DATE(M$1,M$2,1),0))-SUMIFS(Transacoes!$D$3:$D1000,Transacoes!$C$3:$C1000,$D375,Transacoes!$B$3:$B1000,"V", Transacoes!$A$3:$A1000, "&lt;"&amp;EOMONTH(DATE(M$1,M$2,1),0)))*SUMIFS(Prov_Auto!$E$3:$E1000, Prov_Auto!$A$3:$A1000, $D375, Prov_Auto!$D$3:$D1000,"&gt;="&amp;DATE(M$1,M$2,1),Prov_Auto!$D$3:$D1000, "&lt;="&amp;EOMONTH(DATE(M$1,M$2,1),0)))</f>
        <v/>
      </c>
      <c r="N375" s="48" t="str">
        <f>IF($D375="","", (SUMIFS(Transacoes!$D$3:$D1000,Transacoes!$C$3:$C1000,$D375,Transacoes!$B$3:$B1000,"C", Transacoes!$A$3:$A1000, "&lt;"&amp;EOMONTH(DATE(N$1,N$2,1),0))-SUMIFS(Transacoes!$D$3:$D1000,Transacoes!$C$3:$C1000,$D375,Transacoes!$B$3:$B1000,"V", Transacoes!$A$3:$A1000, "&lt;"&amp;EOMONTH(DATE(N$1,N$2,1),0)))*SUMIFS(Prov_Auto!$E$3:$E1000, Prov_Auto!$A$3:$A1000, $D375, Prov_Auto!$D$3:$D1000,"&gt;="&amp;DATE(N$1,N$2,1),Prov_Auto!$D$3:$D1000, "&lt;="&amp;EOMONTH(DATE(N$1,N$2,1),0)))</f>
        <v/>
      </c>
      <c r="O375" s="48" t="str">
        <f>IF($D375="","", (SUMIFS(Transacoes!$D$3:$D1000,Transacoes!$C$3:$C1000,$D375,Transacoes!$B$3:$B1000,"C", Transacoes!$A$3:$A1000, "&lt;"&amp;EOMONTH(DATE(O$1,O$2,1),0))-SUMIFS(Transacoes!$D$3:$D1000,Transacoes!$C$3:$C1000,$D375,Transacoes!$B$3:$B1000,"V", Transacoes!$A$3:$A1000, "&lt;"&amp;EOMONTH(DATE(O$1,O$2,1),0)))*SUMIFS(Prov_Auto!$E$3:$E1000, Prov_Auto!$A$3:$A1000, $D375, Prov_Auto!$D$3:$D1000,"&gt;="&amp;DATE(O$1,O$2,1),Prov_Auto!$D$3:$D1000, "&lt;="&amp;EOMONTH(DATE(O$1,O$2,1),0)))</f>
        <v/>
      </c>
      <c r="P375" s="48" t="str">
        <f>IF($D375="","", (SUMIFS(Transacoes!$D$3:$D1000,Transacoes!$C$3:$C1000,$D375,Transacoes!$B$3:$B1000,"C", Transacoes!$A$3:$A1000, "&lt;"&amp;EOMONTH(DATE(P$1,P$2,1),0))-SUMIFS(Transacoes!$D$3:$D1000,Transacoes!$C$3:$C1000,$D375,Transacoes!$B$3:$B1000,"V", Transacoes!$A$3:$A1000, "&lt;"&amp;EOMONTH(DATE(P$1,P$2,1),0)))*SUMIFS(Prov_Auto!$E$3:$E1000, Prov_Auto!$A$3:$A1000, $D375, Prov_Auto!$D$3:$D1000,"&gt;="&amp;DATE(P$1,P$2,1),Prov_Auto!$D$3:$D1000, "&lt;="&amp;EOMONTH(DATE(P$1,P$2,1),0)))</f>
        <v/>
      </c>
      <c r="Q375" s="48" t="str">
        <f>IF($D375="","", (SUMIFS(Transacoes!$D$3:$D1000,Transacoes!$C$3:$C1000,$D375,Transacoes!$B$3:$B1000,"C", Transacoes!$A$3:$A1000, "&lt;"&amp;EOMONTH(DATE(Q$1,Q$2,1),0))-SUMIFS(Transacoes!$D$3:$D1000,Transacoes!$C$3:$C1000,$D375,Transacoes!$B$3:$B1000,"V", Transacoes!$A$3:$A1000, "&lt;"&amp;EOMONTH(DATE(Q$1,Q$2,1),0)))*SUMIFS(Prov_Auto!$E$3:$E1000, Prov_Auto!$A$3:$A1000, $D375, Prov_Auto!$D$3:$D1000,"&gt;="&amp;DATE(Q$1,Q$2,1),Prov_Auto!$D$3:$D1000, "&lt;="&amp;EOMONTH(DATE(Q$1,Q$2,1),0)))</f>
        <v/>
      </c>
      <c r="R375" s="47"/>
    </row>
    <row r="376">
      <c r="A376" s="47"/>
      <c r="B376" s="47"/>
      <c r="C376" s="47"/>
      <c r="D376" s="87"/>
      <c r="E376" s="48" t="str">
        <f>IF($D376="","", (SUMIFS(Transacoes!$D$3:$D1000,Transacoes!$C$3:$C1000,$D376,Transacoes!$B$3:$B1000,"C", Transacoes!$A$3:$A1000, "&lt;"&amp;EOMONTH(DATE(E$1,E$2,1),0))-SUMIFS(Transacoes!$D$3:$D1000,Transacoes!$C$3:$C1000,$D376,Transacoes!$B$3:$B1000,"V", Transacoes!$A$3:$A1000, "&lt;"&amp;EOMONTH(DATE(E$1,E$2,1),0)))*SUMIFS(Prov_Auto!$E$3:$E1000, Prov_Auto!$A$3:$A1000, $D376, Prov_Auto!$D$3:$D1000,"&gt;="&amp;DATE(E$1,E$2,1),Prov_Auto!$D$3:$D1000, "&lt;="&amp;EOMONTH(DATE(E$1,E$2,1),0)))</f>
        <v/>
      </c>
      <c r="F376" s="48" t="str">
        <f>IF($D376="","", (SUMIFS(Transacoes!$D$3:$D1000,Transacoes!$C$3:$C1000,$D376,Transacoes!$B$3:$B1000,"C", Transacoes!$A$3:$A1000, "&lt;"&amp;EOMONTH(DATE(F$1,F$2,1),0))-SUMIFS(Transacoes!$D$3:$D1000,Transacoes!$C$3:$C1000,$D376,Transacoes!$B$3:$B1000,"V", Transacoes!$A$3:$A1000, "&lt;"&amp;EOMONTH(DATE(F$1,F$2,1),0)))*SUMIFS(Prov_Auto!$E$3:$E1000, Prov_Auto!$A$3:$A1000, $D376, Prov_Auto!$D$3:$D1000,"&gt;="&amp;DATE(F$1,F$2,1),Prov_Auto!$D$3:$D1000, "&lt;="&amp;EOMONTH(DATE(F$1,F$2,1),0)))</f>
        <v/>
      </c>
      <c r="G376" s="48" t="str">
        <f>IF($D376="","", (SUMIFS(Transacoes!$D$3:$D1000,Transacoes!$C$3:$C1000,$D376,Transacoes!$B$3:$B1000,"C", Transacoes!$A$3:$A1000, "&lt;"&amp;EOMONTH(DATE(G$1,G$2,1),0))-SUMIFS(Transacoes!$D$3:$D1000,Transacoes!$C$3:$C1000,$D376,Transacoes!$B$3:$B1000,"V", Transacoes!$A$3:$A1000, "&lt;"&amp;EOMONTH(DATE(G$1,G$2,1),0)))*SUMIFS(Prov_Auto!$E$3:$E1000, Prov_Auto!$A$3:$A1000, $D376, Prov_Auto!$D$3:$D1000,"&gt;="&amp;DATE(G$1,G$2,1),Prov_Auto!$D$3:$D1000, "&lt;="&amp;EOMONTH(DATE(G$1,G$2,1),0)))</f>
        <v/>
      </c>
      <c r="H376" s="48" t="str">
        <f>IF($D376="","", (SUMIFS(Transacoes!$D$3:$D1000,Transacoes!$C$3:$C1000,$D376,Transacoes!$B$3:$B1000,"C", Transacoes!$A$3:$A1000, "&lt;"&amp;EOMONTH(DATE(H$1,H$2,1),0))-SUMIFS(Transacoes!$D$3:$D1000,Transacoes!$C$3:$C1000,$D376,Transacoes!$B$3:$B1000,"V", Transacoes!$A$3:$A1000, "&lt;"&amp;EOMONTH(DATE(H$1,H$2,1),0)))*SUMIFS(Prov_Auto!$E$3:$E1000, Prov_Auto!$A$3:$A1000, $D376, Prov_Auto!$D$3:$D1000,"&gt;="&amp;DATE(H$1,H$2,1),Prov_Auto!$D$3:$D1000, "&lt;="&amp;EOMONTH(DATE(H$1,H$2,1),0)))</f>
        <v/>
      </c>
      <c r="I376" s="48" t="str">
        <f>IF($D376="","", (SUMIFS(Transacoes!$D$3:$D1000,Transacoes!$C$3:$C1000,$D376,Transacoes!$B$3:$B1000,"C", Transacoes!$A$3:$A1000, "&lt;"&amp;EOMONTH(DATE(I$1,I$2,1),0))-SUMIFS(Transacoes!$D$3:$D1000,Transacoes!$C$3:$C1000,$D376,Transacoes!$B$3:$B1000,"V", Transacoes!$A$3:$A1000, "&lt;"&amp;EOMONTH(DATE(I$1,I$2,1),0)))*SUMIFS(Prov_Auto!$E$3:$E1000, Prov_Auto!$A$3:$A1000, $D376, Prov_Auto!$D$3:$D1000,"&gt;="&amp;DATE(I$1,I$2,1),Prov_Auto!$D$3:$D1000, "&lt;="&amp;EOMONTH(DATE(I$1,I$2,1),0)))</f>
        <v/>
      </c>
      <c r="J376" s="48" t="str">
        <f>IF($D376="","", (SUMIFS(Transacoes!$D$3:$D1000,Transacoes!$C$3:$C1000,$D376,Transacoes!$B$3:$B1000,"C", Transacoes!$A$3:$A1000, "&lt;"&amp;EOMONTH(DATE(J$1,J$2,1),0))-SUMIFS(Transacoes!$D$3:$D1000,Transacoes!$C$3:$C1000,$D376,Transacoes!$B$3:$B1000,"V", Transacoes!$A$3:$A1000, "&lt;"&amp;EOMONTH(DATE(J$1,J$2,1),0)))*SUMIFS(Prov_Auto!$E$3:$E1000, Prov_Auto!$A$3:$A1000, $D376, Prov_Auto!$D$3:$D1000,"&gt;="&amp;DATE(J$1,J$2,1),Prov_Auto!$D$3:$D1000, "&lt;="&amp;EOMONTH(DATE(J$1,J$2,1),0)))</f>
        <v/>
      </c>
      <c r="K376" s="48" t="str">
        <f>IF($D376="","", (SUMIFS(Transacoes!$D$3:$D1000,Transacoes!$C$3:$C1000,$D376,Transacoes!$B$3:$B1000,"C", Transacoes!$A$3:$A1000, "&lt;"&amp;EOMONTH(DATE(K$1,K$2,1),0))-SUMIFS(Transacoes!$D$3:$D1000,Transacoes!$C$3:$C1000,$D376,Transacoes!$B$3:$B1000,"V", Transacoes!$A$3:$A1000, "&lt;"&amp;EOMONTH(DATE(K$1,K$2,1),0)))*SUMIFS(Prov_Auto!$E$3:$E1000, Prov_Auto!$A$3:$A1000, $D376, Prov_Auto!$D$3:$D1000,"&gt;="&amp;DATE(K$1,K$2,1),Prov_Auto!$D$3:$D1000, "&lt;="&amp;EOMONTH(DATE(K$1,K$2,1),0)))</f>
        <v/>
      </c>
      <c r="L376" s="48" t="str">
        <f>IF($D376="","", (SUMIFS(Transacoes!$D$3:$D1000,Transacoes!$C$3:$C1000,$D376,Transacoes!$B$3:$B1000,"C", Transacoes!$A$3:$A1000, "&lt;"&amp;EOMONTH(DATE(L$1,L$2,1),0))-SUMIFS(Transacoes!$D$3:$D1000,Transacoes!$C$3:$C1000,$D376,Transacoes!$B$3:$B1000,"V", Transacoes!$A$3:$A1000, "&lt;"&amp;EOMONTH(DATE(L$1,L$2,1),0)))*SUMIFS(Prov_Auto!$E$3:$E1000, Prov_Auto!$A$3:$A1000, $D376, Prov_Auto!$D$3:$D1000,"&gt;="&amp;DATE(L$1,L$2,1),Prov_Auto!$D$3:$D1000, "&lt;="&amp;EOMONTH(DATE(L$1,L$2,1),0)))</f>
        <v/>
      </c>
      <c r="M376" s="48" t="str">
        <f>IF($D376="","", (SUMIFS(Transacoes!$D$3:$D1000,Transacoes!$C$3:$C1000,$D376,Transacoes!$B$3:$B1000,"C", Transacoes!$A$3:$A1000, "&lt;"&amp;EOMONTH(DATE(M$1,M$2,1),0))-SUMIFS(Transacoes!$D$3:$D1000,Transacoes!$C$3:$C1000,$D376,Transacoes!$B$3:$B1000,"V", Transacoes!$A$3:$A1000, "&lt;"&amp;EOMONTH(DATE(M$1,M$2,1),0)))*SUMIFS(Prov_Auto!$E$3:$E1000, Prov_Auto!$A$3:$A1000, $D376, Prov_Auto!$D$3:$D1000,"&gt;="&amp;DATE(M$1,M$2,1),Prov_Auto!$D$3:$D1000, "&lt;="&amp;EOMONTH(DATE(M$1,M$2,1),0)))</f>
        <v/>
      </c>
      <c r="N376" s="48" t="str">
        <f>IF($D376="","", (SUMIFS(Transacoes!$D$3:$D1000,Transacoes!$C$3:$C1000,$D376,Transacoes!$B$3:$B1000,"C", Transacoes!$A$3:$A1000, "&lt;"&amp;EOMONTH(DATE(N$1,N$2,1),0))-SUMIFS(Transacoes!$D$3:$D1000,Transacoes!$C$3:$C1000,$D376,Transacoes!$B$3:$B1000,"V", Transacoes!$A$3:$A1000, "&lt;"&amp;EOMONTH(DATE(N$1,N$2,1),0)))*SUMIFS(Prov_Auto!$E$3:$E1000, Prov_Auto!$A$3:$A1000, $D376, Prov_Auto!$D$3:$D1000,"&gt;="&amp;DATE(N$1,N$2,1),Prov_Auto!$D$3:$D1000, "&lt;="&amp;EOMONTH(DATE(N$1,N$2,1),0)))</f>
        <v/>
      </c>
      <c r="O376" s="48" t="str">
        <f>IF($D376="","", (SUMIFS(Transacoes!$D$3:$D1000,Transacoes!$C$3:$C1000,$D376,Transacoes!$B$3:$B1000,"C", Transacoes!$A$3:$A1000, "&lt;"&amp;EOMONTH(DATE(O$1,O$2,1),0))-SUMIFS(Transacoes!$D$3:$D1000,Transacoes!$C$3:$C1000,$D376,Transacoes!$B$3:$B1000,"V", Transacoes!$A$3:$A1000, "&lt;"&amp;EOMONTH(DATE(O$1,O$2,1),0)))*SUMIFS(Prov_Auto!$E$3:$E1000, Prov_Auto!$A$3:$A1000, $D376, Prov_Auto!$D$3:$D1000,"&gt;="&amp;DATE(O$1,O$2,1),Prov_Auto!$D$3:$D1000, "&lt;="&amp;EOMONTH(DATE(O$1,O$2,1),0)))</f>
        <v/>
      </c>
      <c r="P376" s="48" t="str">
        <f>IF($D376="","", (SUMIFS(Transacoes!$D$3:$D1000,Transacoes!$C$3:$C1000,$D376,Transacoes!$B$3:$B1000,"C", Transacoes!$A$3:$A1000, "&lt;"&amp;EOMONTH(DATE(P$1,P$2,1),0))-SUMIFS(Transacoes!$D$3:$D1000,Transacoes!$C$3:$C1000,$D376,Transacoes!$B$3:$B1000,"V", Transacoes!$A$3:$A1000, "&lt;"&amp;EOMONTH(DATE(P$1,P$2,1),0)))*SUMIFS(Prov_Auto!$E$3:$E1000, Prov_Auto!$A$3:$A1000, $D376, Prov_Auto!$D$3:$D1000,"&gt;="&amp;DATE(P$1,P$2,1),Prov_Auto!$D$3:$D1000, "&lt;="&amp;EOMONTH(DATE(P$1,P$2,1),0)))</f>
        <v/>
      </c>
      <c r="Q376" s="48" t="str">
        <f>IF($D376="","", (SUMIFS(Transacoes!$D$3:$D1000,Transacoes!$C$3:$C1000,$D376,Transacoes!$B$3:$B1000,"C", Transacoes!$A$3:$A1000, "&lt;"&amp;EOMONTH(DATE(Q$1,Q$2,1),0))-SUMIFS(Transacoes!$D$3:$D1000,Transacoes!$C$3:$C1000,$D376,Transacoes!$B$3:$B1000,"V", Transacoes!$A$3:$A1000, "&lt;"&amp;EOMONTH(DATE(Q$1,Q$2,1),0)))*SUMIFS(Prov_Auto!$E$3:$E1000, Prov_Auto!$A$3:$A1000, $D376, Prov_Auto!$D$3:$D1000,"&gt;="&amp;DATE(Q$1,Q$2,1),Prov_Auto!$D$3:$D1000, "&lt;="&amp;EOMONTH(DATE(Q$1,Q$2,1),0)))</f>
        <v/>
      </c>
      <c r="R376" s="47"/>
    </row>
    <row r="377">
      <c r="A377" s="47"/>
      <c r="B377" s="47"/>
      <c r="C377" s="47"/>
      <c r="D377" s="87"/>
      <c r="E377" s="48" t="str">
        <f>IF($D377="","", (SUMIFS(Transacoes!$D$3:$D1000,Transacoes!$C$3:$C1000,$D377,Transacoes!$B$3:$B1000,"C", Transacoes!$A$3:$A1000, "&lt;"&amp;EOMONTH(DATE(E$1,E$2,1),0))-SUMIFS(Transacoes!$D$3:$D1000,Transacoes!$C$3:$C1000,$D377,Transacoes!$B$3:$B1000,"V", Transacoes!$A$3:$A1000, "&lt;"&amp;EOMONTH(DATE(E$1,E$2,1),0)))*SUMIFS(Prov_Auto!$E$3:$E1000, Prov_Auto!$A$3:$A1000, $D377, Prov_Auto!$D$3:$D1000,"&gt;="&amp;DATE(E$1,E$2,1),Prov_Auto!$D$3:$D1000, "&lt;="&amp;EOMONTH(DATE(E$1,E$2,1),0)))</f>
        <v/>
      </c>
      <c r="F377" s="48" t="str">
        <f>IF($D377="","", (SUMIFS(Transacoes!$D$3:$D1000,Transacoes!$C$3:$C1000,$D377,Transacoes!$B$3:$B1000,"C", Transacoes!$A$3:$A1000, "&lt;"&amp;EOMONTH(DATE(F$1,F$2,1),0))-SUMIFS(Transacoes!$D$3:$D1000,Transacoes!$C$3:$C1000,$D377,Transacoes!$B$3:$B1000,"V", Transacoes!$A$3:$A1000, "&lt;"&amp;EOMONTH(DATE(F$1,F$2,1),0)))*SUMIFS(Prov_Auto!$E$3:$E1000, Prov_Auto!$A$3:$A1000, $D377, Prov_Auto!$D$3:$D1000,"&gt;="&amp;DATE(F$1,F$2,1),Prov_Auto!$D$3:$D1000, "&lt;="&amp;EOMONTH(DATE(F$1,F$2,1),0)))</f>
        <v/>
      </c>
      <c r="G377" s="48" t="str">
        <f>IF($D377="","", (SUMIFS(Transacoes!$D$3:$D1000,Transacoes!$C$3:$C1000,$D377,Transacoes!$B$3:$B1000,"C", Transacoes!$A$3:$A1000, "&lt;"&amp;EOMONTH(DATE(G$1,G$2,1),0))-SUMIFS(Transacoes!$D$3:$D1000,Transacoes!$C$3:$C1000,$D377,Transacoes!$B$3:$B1000,"V", Transacoes!$A$3:$A1000, "&lt;"&amp;EOMONTH(DATE(G$1,G$2,1),0)))*SUMIFS(Prov_Auto!$E$3:$E1000, Prov_Auto!$A$3:$A1000, $D377, Prov_Auto!$D$3:$D1000,"&gt;="&amp;DATE(G$1,G$2,1),Prov_Auto!$D$3:$D1000, "&lt;="&amp;EOMONTH(DATE(G$1,G$2,1),0)))</f>
        <v/>
      </c>
      <c r="H377" s="48" t="str">
        <f>IF($D377="","", (SUMIFS(Transacoes!$D$3:$D1000,Transacoes!$C$3:$C1000,$D377,Transacoes!$B$3:$B1000,"C", Transacoes!$A$3:$A1000, "&lt;"&amp;EOMONTH(DATE(H$1,H$2,1),0))-SUMIFS(Transacoes!$D$3:$D1000,Transacoes!$C$3:$C1000,$D377,Transacoes!$B$3:$B1000,"V", Transacoes!$A$3:$A1000, "&lt;"&amp;EOMONTH(DATE(H$1,H$2,1),0)))*SUMIFS(Prov_Auto!$E$3:$E1000, Prov_Auto!$A$3:$A1000, $D377, Prov_Auto!$D$3:$D1000,"&gt;="&amp;DATE(H$1,H$2,1),Prov_Auto!$D$3:$D1000, "&lt;="&amp;EOMONTH(DATE(H$1,H$2,1),0)))</f>
        <v/>
      </c>
      <c r="I377" s="48" t="str">
        <f>IF($D377="","", (SUMIFS(Transacoes!$D$3:$D1000,Transacoes!$C$3:$C1000,$D377,Transacoes!$B$3:$B1000,"C", Transacoes!$A$3:$A1000, "&lt;"&amp;EOMONTH(DATE(I$1,I$2,1),0))-SUMIFS(Transacoes!$D$3:$D1000,Transacoes!$C$3:$C1000,$D377,Transacoes!$B$3:$B1000,"V", Transacoes!$A$3:$A1000, "&lt;"&amp;EOMONTH(DATE(I$1,I$2,1),0)))*SUMIFS(Prov_Auto!$E$3:$E1000, Prov_Auto!$A$3:$A1000, $D377, Prov_Auto!$D$3:$D1000,"&gt;="&amp;DATE(I$1,I$2,1),Prov_Auto!$D$3:$D1000, "&lt;="&amp;EOMONTH(DATE(I$1,I$2,1),0)))</f>
        <v/>
      </c>
      <c r="J377" s="48" t="str">
        <f>IF($D377="","", (SUMIFS(Transacoes!$D$3:$D1000,Transacoes!$C$3:$C1000,$D377,Transacoes!$B$3:$B1000,"C", Transacoes!$A$3:$A1000, "&lt;"&amp;EOMONTH(DATE(J$1,J$2,1),0))-SUMIFS(Transacoes!$D$3:$D1000,Transacoes!$C$3:$C1000,$D377,Transacoes!$B$3:$B1000,"V", Transacoes!$A$3:$A1000, "&lt;"&amp;EOMONTH(DATE(J$1,J$2,1),0)))*SUMIFS(Prov_Auto!$E$3:$E1000, Prov_Auto!$A$3:$A1000, $D377, Prov_Auto!$D$3:$D1000,"&gt;="&amp;DATE(J$1,J$2,1),Prov_Auto!$D$3:$D1000, "&lt;="&amp;EOMONTH(DATE(J$1,J$2,1),0)))</f>
        <v/>
      </c>
      <c r="K377" s="48" t="str">
        <f>IF($D377="","", (SUMIFS(Transacoes!$D$3:$D1000,Transacoes!$C$3:$C1000,$D377,Transacoes!$B$3:$B1000,"C", Transacoes!$A$3:$A1000, "&lt;"&amp;EOMONTH(DATE(K$1,K$2,1),0))-SUMIFS(Transacoes!$D$3:$D1000,Transacoes!$C$3:$C1000,$D377,Transacoes!$B$3:$B1000,"V", Transacoes!$A$3:$A1000, "&lt;"&amp;EOMONTH(DATE(K$1,K$2,1),0)))*SUMIFS(Prov_Auto!$E$3:$E1000, Prov_Auto!$A$3:$A1000, $D377, Prov_Auto!$D$3:$D1000,"&gt;="&amp;DATE(K$1,K$2,1),Prov_Auto!$D$3:$D1000, "&lt;="&amp;EOMONTH(DATE(K$1,K$2,1),0)))</f>
        <v/>
      </c>
      <c r="L377" s="48" t="str">
        <f>IF($D377="","", (SUMIFS(Transacoes!$D$3:$D1000,Transacoes!$C$3:$C1000,$D377,Transacoes!$B$3:$B1000,"C", Transacoes!$A$3:$A1000, "&lt;"&amp;EOMONTH(DATE(L$1,L$2,1),0))-SUMIFS(Transacoes!$D$3:$D1000,Transacoes!$C$3:$C1000,$D377,Transacoes!$B$3:$B1000,"V", Transacoes!$A$3:$A1000, "&lt;"&amp;EOMONTH(DATE(L$1,L$2,1),0)))*SUMIFS(Prov_Auto!$E$3:$E1000, Prov_Auto!$A$3:$A1000, $D377, Prov_Auto!$D$3:$D1000,"&gt;="&amp;DATE(L$1,L$2,1),Prov_Auto!$D$3:$D1000, "&lt;="&amp;EOMONTH(DATE(L$1,L$2,1),0)))</f>
        <v/>
      </c>
      <c r="M377" s="48" t="str">
        <f>IF($D377="","", (SUMIFS(Transacoes!$D$3:$D1000,Transacoes!$C$3:$C1000,$D377,Transacoes!$B$3:$B1000,"C", Transacoes!$A$3:$A1000, "&lt;"&amp;EOMONTH(DATE(M$1,M$2,1),0))-SUMIFS(Transacoes!$D$3:$D1000,Transacoes!$C$3:$C1000,$D377,Transacoes!$B$3:$B1000,"V", Transacoes!$A$3:$A1000, "&lt;"&amp;EOMONTH(DATE(M$1,M$2,1),0)))*SUMIFS(Prov_Auto!$E$3:$E1000, Prov_Auto!$A$3:$A1000, $D377, Prov_Auto!$D$3:$D1000,"&gt;="&amp;DATE(M$1,M$2,1),Prov_Auto!$D$3:$D1000, "&lt;="&amp;EOMONTH(DATE(M$1,M$2,1),0)))</f>
        <v/>
      </c>
      <c r="N377" s="48" t="str">
        <f>IF($D377="","", (SUMIFS(Transacoes!$D$3:$D1000,Transacoes!$C$3:$C1000,$D377,Transacoes!$B$3:$B1000,"C", Transacoes!$A$3:$A1000, "&lt;"&amp;EOMONTH(DATE(N$1,N$2,1),0))-SUMIFS(Transacoes!$D$3:$D1000,Transacoes!$C$3:$C1000,$D377,Transacoes!$B$3:$B1000,"V", Transacoes!$A$3:$A1000, "&lt;"&amp;EOMONTH(DATE(N$1,N$2,1),0)))*SUMIFS(Prov_Auto!$E$3:$E1000, Prov_Auto!$A$3:$A1000, $D377, Prov_Auto!$D$3:$D1000,"&gt;="&amp;DATE(N$1,N$2,1),Prov_Auto!$D$3:$D1000, "&lt;="&amp;EOMONTH(DATE(N$1,N$2,1),0)))</f>
        <v/>
      </c>
      <c r="O377" s="48" t="str">
        <f>IF($D377="","", (SUMIFS(Transacoes!$D$3:$D1000,Transacoes!$C$3:$C1000,$D377,Transacoes!$B$3:$B1000,"C", Transacoes!$A$3:$A1000, "&lt;"&amp;EOMONTH(DATE(O$1,O$2,1),0))-SUMIFS(Transacoes!$D$3:$D1000,Transacoes!$C$3:$C1000,$D377,Transacoes!$B$3:$B1000,"V", Transacoes!$A$3:$A1000, "&lt;"&amp;EOMONTH(DATE(O$1,O$2,1),0)))*SUMIFS(Prov_Auto!$E$3:$E1000, Prov_Auto!$A$3:$A1000, $D377, Prov_Auto!$D$3:$D1000,"&gt;="&amp;DATE(O$1,O$2,1),Prov_Auto!$D$3:$D1000, "&lt;="&amp;EOMONTH(DATE(O$1,O$2,1),0)))</f>
        <v/>
      </c>
      <c r="P377" s="48" t="str">
        <f>IF($D377="","", (SUMIFS(Transacoes!$D$3:$D1000,Transacoes!$C$3:$C1000,$D377,Transacoes!$B$3:$B1000,"C", Transacoes!$A$3:$A1000, "&lt;"&amp;EOMONTH(DATE(P$1,P$2,1),0))-SUMIFS(Transacoes!$D$3:$D1000,Transacoes!$C$3:$C1000,$D377,Transacoes!$B$3:$B1000,"V", Transacoes!$A$3:$A1000, "&lt;"&amp;EOMONTH(DATE(P$1,P$2,1),0)))*SUMIFS(Prov_Auto!$E$3:$E1000, Prov_Auto!$A$3:$A1000, $D377, Prov_Auto!$D$3:$D1000,"&gt;="&amp;DATE(P$1,P$2,1),Prov_Auto!$D$3:$D1000, "&lt;="&amp;EOMONTH(DATE(P$1,P$2,1),0)))</f>
        <v/>
      </c>
      <c r="Q377" s="48" t="str">
        <f>IF($D377="","", (SUMIFS(Transacoes!$D$3:$D1000,Transacoes!$C$3:$C1000,$D377,Transacoes!$B$3:$B1000,"C", Transacoes!$A$3:$A1000, "&lt;"&amp;EOMONTH(DATE(Q$1,Q$2,1),0))-SUMIFS(Transacoes!$D$3:$D1000,Transacoes!$C$3:$C1000,$D377,Transacoes!$B$3:$B1000,"V", Transacoes!$A$3:$A1000, "&lt;"&amp;EOMONTH(DATE(Q$1,Q$2,1),0)))*SUMIFS(Prov_Auto!$E$3:$E1000, Prov_Auto!$A$3:$A1000, $D377, Prov_Auto!$D$3:$D1000,"&gt;="&amp;DATE(Q$1,Q$2,1),Prov_Auto!$D$3:$D1000, "&lt;="&amp;EOMONTH(DATE(Q$1,Q$2,1),0)))</f>
        <v/>
      </c>
      <c r="R377" s="47"/>
    </row>
    <row r="378">
      <c r="A378" s="47"/>
      <c r="B378" s="47"/>
      <c r="C378" s="47"/>
      <c r="D378" s="87"/>
      <c r="E378" s="48" t="str">
        <f>IF($D378="","", (SUMIFS(Transacoes!$D$3:$D1000,Transacoes!$C$3:$C1000,$D378,Transacoes!$B$3:$B1000,"C", Transacoes!$A$3:$A1000, "&lt;"&amp;EOMONTH(DATE(E$1,E$2,1),0))-SUMIFS(Transacoes!$D$3:$D1000,Transacoes!$C$3:$C1000,$D378,Transacoes!$B$3:$B1000,"V", Transacoes!$A$3:$A1000, "&lt;"&amp;EOMONTH(DATE(E$1,E$2,1),0)))*SUMIFS(Prov_Auto!$E$3:$E1000, Prov_Auto!$A$3:$A1000, $D378, Prov_Auto!$D$3:$D1000,"&gt;="&amp;DATE(E$1,E$2,1),Prov_Auto!$D$3:$D1000, "&lt;="&amp;EOMONTH(DATE(E$1,E$2,1),0)))</f>
        <v/>
      </c>
      <c r="F378" s="48" t="str">
        <f>IF($D378="","", (SUMIFS(Transacoes!$D$3:$D1000,Transacoes!$C$3:$C1000,$D378,Transacoes!$B$3:$B1000,"C", Transacoes!$A$3:$A1000, "&lt;"&amp;EOMONTH(DATE(F$1,F$2,1),0))-SUMIFS(Transacoes!$D$3:$D1000,Transacoes!$C$3:$C1000,$D378,Transacoes!$B$3:$B1000,"V", Transacoes!$A$3:$A1000, "&lt;"&amp;EOMONTH(DATE(F$1,F$2,1),0)))*SUMIFS(Prov_Auto!$E$3:$E1000, Prov_Auto!$A$3:$A1000, $D378, Prov_Auto!$D$3:$D1000,"&gt;="&amp;DATE(F$1,F$2,1),Prov_Auto!$D$3:$D1000, "&lt;="&amp;EOMONTH(DATE(F$1,F$2,1),0)))</f>
        <v/>
      </c>
      <c r="G378" s="48" t="str">
        <f>IF($D378="","", (SUMIFS(Transacoes!$D$3:$D1000,Transacoes!$C$3:$C1000,$D378,Transacoes!$B$3:$B1000,"C", Transacoes!$A$3:$A1000, "&lt;"&amp;EOMONTH(DATE(G$1,G$2,1),0))-SUMIFS(Transacoes!$D$3:$D1000,Transacoes!$C$3:$C1000,$D378,Transacoes!$B$3:$B1000,"V", Transacoes!$A$3:$A1000, "&lt;"&amp;EOMONTH(DATE(G$1,G$2,1),0)))*SUMIFS(Prov_Auto!$E$3:$E1000, Prov_Auto!$A$3:$A1000, $D378, Prov_Auto!$D$3:$D1000,"&gt;="&amp;DATE(G$1,G$2,1),Prov_Auto!$D$3:$D1000, "&lt;="&amp;EOMONTH(DATE(G$1,G$2,1),0)))</f>
        <v/>
      </c>
      <c r="H378" s="48" t="str">
        <f>IF($D378="","", (SUMIFS(Transacoes!$D$3:$D1000,Transacoes!$C$3:$C1000,$D378,Transacoes!$B$3:$B1000,"C", Transacoes!$A$3:$A1000, "&lt;"&amp;EOMONTH(DATE(H$1,H$2,1),0))-SUMIFS(Transacoes!$D$3:$D1000,Transacoes!$C$3:$C1000,$D378,Transacoes!$B$3:$B1000,"V", Transacoes!$A$3:$A1000, "&lt;"&amp;EOMONTH(DATE(H$1,H$2,1),0)))*SUMIFS(Prov_Auto!$E$3:$E1000, Prov_Auto!$A$3:$A1000, $D378, Prov_Auto!$D$3:$D1000,"&gt;="&amp;DATE(H$1,H$2,1),Prov_Auto!$D$3:$D1000, "&lt;="&amp;EOMONTH(DATE(H$1,H$2,1),0)))</f>
        <v/>
      </c>
      <c r="I378" s="48" t="str">
        <f>IF($D378="","", (SUMIFS(Transacoes!$D$3:$D1000,Transacoes!$C$3:$C1000,$D378,Transacoes!$B$3:$B1000,"C", Transacoes!$A$3:$A1000, "&lt;"&amp;EOMONTH(DATE(I$1,I$2,1),0))-SUMIFS(Transacoes!$D$3:$D1000,Transacoes!$C$3:$C1000,$D378,Transacoes!$B$3:$B1000,"V", Transacoes!$A$3:$A1000, "&lt;"&amp;EOMONTH(DATE(I$1,I$2,1),0)))*SUMIFS(Prov_Auto!$E$3:$E1000, Prov_Auto!$A$3:$A1000, $D378, Prov_Auto!$D$3:$D1000,"&gt;="&amp;DATE(I$1,I$2,1),Prov_Auto!$D$3:$D1000, "&lt;="&amp;EOMONTH(DATE(I$1,I$2,1),0)))</f>
        <v/>
      </c>
      <c r="J378" s="48" t="str">
        <f>IF($D378="","", (SUMIFS(Transacoes!$D$3:$D1000,Transacoes!$C$3:$C1000,$D378,Transacoes!$B$3:$B1000,"C", Transacoes!$A$3:$A1000, "&lt;"&amp;EOMONTH(DATE(J$1,J$2,1),0))-SUMIFS(Transacoes!$D$3:$D1000,Transacoes!$C$3:$C1000,$D378,Transacoes!$B$3:$B1000,"V", Transacoes!$A$3:$A1000, "&lt;"&amp;EOMONTH(DATE(J$1,J$2,1),0)))*SUMIFS(Prov_Auto!$E$3:$E1000, Prov_Auto!$A$3:$A1000, $D378, Prov_Auto!$D$3:$D1000,"&gt;="&amp;DATE(J$1,J$2,1),Prov_Auto!$D$3:$D1000, "&lt;="&amp;EOMONTH(DATE(J$1,J$2,1),0)))</f>
        <v/>
      </c>
      <c r="K378" s="48" t="str">
        <f>IF($D378="","", (SUMIFS(Transacoes!$D$3:$D1000,Transacoes!$C$3:$C1000,$D378,Transacoes!$B$3:$B1000,"C", Transacoes!$A$3:$A1000, "&lt;"&amp;EOMONTH(DATE(K$1,K$2,1),0))-SUMIFS(Transacoes!$D$3:$D1000,Transacoes!$C$3:$C1000,$D378,Transacoes!$B$3:$B1000,"V", Transacoes!$A$3:$A1000, "&lt;"&amp;EOMONTH(DATE(K$1,K$2,1),0)))*SUMIFS(Prov_Auto!$E$3:$E1000, Prov_Auto!$A$3:$A1000, $D378, Prov_Auto!$D$3:$D1000,"&gt;="&amp;DATE(K$1,K$2,1),Prov_Auto!$D$3:$D1000, "&lt;="&amp;EOMONTH(DATE(K$1,K$2,1),0)))</f>
        <v/>
      </c>
      <c r="L378" s="48" t="str">
        <f>IF($D378="","", (SUMIFS(Transacoes!$D$3:$D1000,Transacoes!$C$3:$C1000,$D378,Transacoes!$B$3:$B1000,"C", Transacoes!$A$3:$A1000, "&lt;"&amp;EOMONTH(DATE(L$1,L$2,1),0))-SUMIFS(Transacoes!$D$3:$D1000,Transacoes!$C$3:$C1000,$D378,Transacoes!$B$3:$B1000,"V", Transacoes!$A$3:$A1000, "&lt;"&amp;EOMONTH(DATE(L$1,L$2,1),0)))*SUMIFS(Prov_Auto!$E$3:$E1000, Prov_Auto!$A$3:$A1000, $D378, Prov_Auto!$D$3:$D1000,"&gt;="&amp;DATE(L$1,L$2,1),Prov_Auto!$D$3:$D1000, "&lt;="&amp;EOMONTH(DATE(L$1,L$2,1),0)))</f>
        <v/>
      </c>
      <c r="M378" s="48" t="str">
        <f>IF($D378="","", (SUMIFS(Transacoes!$D$3:$D1000,Transacoes!$C$3:$C1000,$D378,Transacoes!$B$3:$B1000,"C", Transacoes!$A$3:$A1000, "&lt;"&amp;EOMONTH(DATE(M$1,M$2,1),0))-SUMIFS(Transacoes!$D$3:$D1000,Transacoes!$C$3:$C1000,$D378,Transacoes!$B$3:$B1000,"V", Transacoes!$A$3:$A1000, "&lt;"&amp;EOMONTH(DATE(M$1,M$2,1),0)))*SUMIFS(Prov_Auto!$E$3:$E1000, Prov_Auto!$A$3:$A1000, $D378, Prov_Auto!$D$3:$D1000,"&gt;="&amp;DATE(M$1,M$2,1),Prov_Auto!$D$3:$D1000, "&lt;="&amp;EOMONTH(DATE(M$1,M$2,1),0)))</f>
        <v/>
      </c>
      <c r="N378" s="48" t="str">
        <f>IF($D378="","", (SUMIFS(Transacoes!$D$3:$D1000,Transacoes!$C$3:$C1000,$D378,Transacoes!$B$3:$B1000,"C", Transacoes!$A$3:$A1000, "&lt;"&amp;EOMONTH(DATE(N$1,N$2,1),0))-SUMIFS(Transacoes!$D$3:$D1000,Transacoes!$C$3:$C1000,$D378,Transacoes!$B$3:$B1000,"V", Transacoes!$A$3:$A1000, "&lt;"&amp;EOMONTH(DATE(N$1,N$2,1),0)))*SUMIFS(Prov_Auto!$E$3:$E1000, Prov_Auto!$A$3:$A1000, $D378, Prov_Auto!$D$3:$D1000,"&gt;="&amp;DATE(N$1,N$2,1),Prov_Auto!$D$3:$D1000, "&lt;="&amp;EOMONTH(DATE(N$1,N$2,1),0)))</f>
        <v/>
      </c>
      <c r="O378" s="48" t="str">
        <f>IF($D378="","", (SUMIFS(Transacoes!$D$3:$D1000,Transacoes!$C$3:$C1000,$D378,Transacoes!$B$3:$B1000,"C", Transacoes!$A$3:$A1000, "&lt;"&amp;EOMONTH(DATE(O$1,O$2,1),0))-SUMIFS(Transacoes!$D$3:$D1000,Transacoes!$C$3:$C1000,$D378,Transacoes!$B$3:$B1000,"V", Transacoes!$A$3:$A1000, "&lt;"&amp;EOMONTH(DATE(O$1,O$2,1),0)))*SUMIFS(Prov_Auto!$E$3:$E1000, Prov_Auto!$A$3:$A1000, $D378, Prov_Auto!$D$3:$D1000,"&gt;="&amp;DATE(O$1,O$2,1),Prov_Auto!$D$3:$D1000, "&lt;="&amp;EOMONTH(DATE(O$1,O$2,1),0)))</f>
        <v/>
      </c>
      <c r="P378" s="48" t="str">
        <f>IF($D378="","", (SUMIFS(Transacoes!$D$3:$D1000,Transacoes!$C$3:$C1000,$D378,Transacoes!$B$3:$B1000,"C", Transacoes!$A$3:$A1000, "&lt;"&amp;EOMONTH(DATE(P$1,P$2,1),0))-SUMIFS(Transacoes!$D$3:$D1000,Transacoes!$C$3:$C1000,$D378,Transacoes!$B$3:$B1000,"V", Transacoes!$A$3:$A1000, "&lt;"&amp;EOMONTH(DATE(P$1,P$2,1),0)))*SUMIFS(Prov_Auto!$E$3:$E1000, Prov_Auto!$A$3:$A1000, $D378, Prov_Auto!$D$3:$D1000,"&gt;="&amp;DATE(P$1,P$2,1),Prov_Auto!$D$3:$D1000, "&lt;="&amp;EOMONTH(DATE(P$1,P$2,1),0)))</f>
        <v/>
      </c>
      <c r="Q378" s="48" t="str">
        <f>IF($D378="","", (SUMIFS(Transacoes!$D$3:$D1000,Transacoes!$C$3:$C1000,$D378,Transacoes!$B$3:$B1000,"C", Transacoes!$A$3:$A1000, "&lt;"&amp;EOMONTH(DATE(Q$1,Q$2,1),0))-SUMIFS(Transacoes!$D$3:$D1000,Transacoes!$C$3:$C1000,$D378,Transacoes!$B$3:$B1000,"V", Transacoes!$A$3:$A1000, "&lt;"&amp;EOMONTH(DATE(Q$1,Q$2,1),0)))*SUMIFS(Prov_Auto!$E$3:$E1000, Prov_Auto!$A$3:$A1000, $D378, Prov_Auto!$D$3:$D1000,"&gt;="&amp;DATE(Q$1,Q$2,1),Prov_Auto!$D$3:$D1000, "&lt;="&amp;EOMONTH(DATE(Q$1,Q$2,1),0)))</f>
        <v/>
      </c>
      <c r="R378" s="47"/>
    </row>
    <row r="379">
      <c r="A379" s="47"/>
      <c r="B379" s="47"/>
      <c r="C379" s="47"/>
      <c r="D379" s="87"/>
      <c r="E379" s="48" t="str">
        <f>IF($D379="","", (SUMIFS(Transacoes!$D$3:$D1000,Transacoes!$C$3:$C1000,$D379,Transacoes!$B$3:$B1000,"C", Transacoes!$A$3:$A1000, "&lt;"&amp;EOMONTH(DATE(E$1,E$2,1),0))-SUMIFS(Transacoes!$D$3:$D1000,Transacoes!$C$3:$C1000,$D379,Transacoes!$B$3:$B1000,"V", Transacoes!$A$3:$A1000, "&lt;"&amp;EOMONTH(DATE(E$1,E$2,1),0)))*SUMIFS(Prov_Auto!$E$3:$E1000, Prov_Auto!$A$3:$A1000, $D379, Prov_Auto!$D$3:$D1000,"&gt;="&amp;DATE(E$1,E$2,1),Prov_Auto!$D$3:$D1000, "&lt;="&amp;EOMONTH(DATE(E$1,E$2,1),0)))</f>
        <v/>
      </c>
      <c r="F379" s="48" t="str">
        <f>IF($D379="","", (SUMIFS(Transacoes!$D$3:$D1000,Transacoes!$C$3:$C1000,$D379,Transacoes!$B$3:$B1000,"C", Transacoes!$A$3:$A1000, "&lt;"&amp;EOMONTH(DATE(F$1,F$2,1),0))-SUMIFS(Transacoes!$D$3:$D1000,Transacoes!$C$3:$C1000,$D379,Transacoes!$B$3:$B1000,"V", Transacoes!$A$3:$A1000, "&lt;"&amp;EOMONTH(DATE(F$1,F$2,1),0)))*SUMIFS(Prov_Auto!$E$3:$E1000, Prov_Auto!$A$3:$A1000, $D379, Prov_Auto!$D$3:$D1000,"&gt;="&amp;DATE(F$1,F$2,1),Prov_Auto!$D$3:$D1000, "&lt;="&amp;EOMONTH(DATE(F$1,F$2,1),0)))</f>
        <v/>
      </c>
      <c r="G379" s="48" t="str">
        <f>IF($D379="","", (SUMIFS(Transacoes!$D$3:$D1000,Transacoes!$C$3:$C1000,$D379,Transacoes!$B$3:$B1000,"C", Transacoes!$A$3:$A1000, "&lt;"&amp;EOMONTH(DATE(G$1,G$2,1),0))-SUMIFS(Transacoes!$D$3:$D1000,Transacoes!$C$3:$C1000,$D379,Transacoes!$B$3:$B1000,"V", Transacoes!$A$3:$A1000, "&lt;"&amp;EOMONTH(DATE(G$1,G$2,1),0)))*SUMIFS(Prov_Auto!$E$3:$E1000, Prov_Auto!$A$3:$A1000, $D379, Prov_Auto!$D$3:$D1000,"&gt;="&amp;DATE(G$1,G$2,1),Prov_Auto!$D$3:$D1000, "&lt;="&amp;EOMONTH(DATE(G$1,G$2,1),0)))</f>
        <v/>
      </c>
      <c r="H379" s="48" t="str">
        <f>IF($D379="","", (SUMIFS(Transacoes!$D$3:$D1000,Transacoes!$C$3:$C1000,$D379,Transacoes!$B$3:$B1000,"C", Transacoes!$A$3:$A1000, "&lt;"&amp;EOMONTH(DATE(H$1,H$2,1),0))-SUMIFS(Transacoes!$D$3:$D1000,Transacoes!$C$3:$C1000,$D379,Transacoes!$B$3:$B1000,"V", Transacoes!$A$3:$A1000, "&lt;"&amp;EOMONTH(DATE(H$1,H$2,1),0)))*SUMIFS(Prov_Auto!$E$3:$E1000, Prov_Auto!$A$3:$A1000, $D379, Prov_Auto!$D$3:$D1000,"&gt;="&amp;DATE(H$1,H$2,1),Prov_Auto!$D$3:$D1000, "&lt;="&amp;EOMONTH(DATE(H$1,H$2,1),0)))</f>
        <v/>
      </c>
      <c r="I379" s="48" t="str">
        <f>IF($D379="","", (SUMIFS(Transacoes!$D$3:$D1000,Transacoes!$C$3:$C1000,$D379,Transacoes!$B$3:$B1000,"C", Transacoes!$A$3:$A1000, "&lt;"&amp;EOMONTH(DATE(I$1,I$2,1),0))-SUMIFS(Transacoes!$D$3:$D1000,Transacoes!$C$3:$C1000,$D379,Transacoes!$B$3:$B1000,"V", Transacoes!$A$3:$A1000, "&lt;"&amp;EOMONTH(DATE(I$1,I$2,1),0)))*SUMIFS(Prov_Auto!$E$3:$E1000, Prov_Auto!$A$3:$A1000, $D379, Prov_Auto!$D$3:$D1000,"&gt;="&amp;DATE(I$1,I$2,1),Prov_Auto!$D$3:$D1000, "&lt;="&amp;EOMONTH(DATE(I$1,I$2,1),0)))</f>
        <v/>
      </c>
      <c r="J379" s="48" t="str">
        <f>IF($D379="","", (SUMIFS(Transacoes!$D$3:$D1000,Transacoes!$C$3:$C1000,$D379,Transacoes!$B$3:$B1000,"C", Transacoes!$A$3:$A1000, "&lt;"&amp;EOMONTH(DATE(J$1,J$2,1),0))-SUMIFS(Transacoes!$D$3:$D1000,Transacoes!$C$3:$C1000,$D379,Transacoes!$B$3:$B1000,"V", Transacoes!$A$3:$A1000, "&lt;"&amp;EOMONTH(DATE(J$1,J$2,1),0)))*SUMIFS(Prov_Auto!$E$3:$E1000, Prov_Auto!$A$3:$A1000, $D379, Prov_Auto!$D$3:$D1000,"&gt;="&amp;DATE(J$1,J$2,1),Prov_Auto!$D$3:$D1000, "&lt;="&amp;EOMONTH(DATE(J$1,J$2,1),0)))</f>
        <v/>
      </c>
      <c r="K379" s="48" t="str">
        <f>IF($D379="","", (SUMIFS(Transacoes!$D$3:$D1000,Transacoes!$C$3:$C1000,$D379,Transacoes!$B$3:$B1000,"C", Transacoes!$A$3:$A1000, "&lt;"&amp;EOMONTH(DATE(K$1,K$2,1),0))-SUMIFS(Transacoes!$D$3:$D1000,Transacoes!$C$3:$C1000,$D379,Transacoes!$B$3:$B1000,"V", Transacoes!$A$3:$A1000, "&lt;"&amp;EOMONTH(DATE(K$1,K$2,1),0)))*SUMIFS(Prov_Auto!$E$3:$E1000, Prov_Auto!$A$3:$A1000, $D379, Prov_Auto!$D$3:$D1000,"&gt;="&amp;DATE(K$1,K$2,1),Prov_Auto!$D$3:$D1000, "&lt;="&amp;EOMONTH(DATE(K$1,K$2,1),0)))</f>
        <v/>
      </c>
      <c r="L379" s="48" t="str">
        <f>IF($D379="","", (SUMIFS(Transacoes!$D$3:$D1000,Transacoes!$C$3:$C1000,$D379,Transacoes!$B$3:$B1000,"C", Transacoes!$A$3:$A1000, "&lt;"&amp;EOMONTH(DATE(L$1,L$2,1),0))-SUMIFS(Transacoes!$D$3:$D1000,Transacoes!$C$3:$C1000,$D379,Transacoes!$B$3:$B1000,"V", Transacoes!$A$3:$A1000, "&lt;"&amp;EOMONTH(DATE(L$1,L$2,1),0)))*SUMIFS(Prov_Auto!$E$3:$E1000, Prov_Auto!$A$3:$A1000, $D379, Prov_Auto!$D$3:$D1000,"&gt;="&amp;DATE(L$1,L$2,1),Prov_Auto!$D$3:$D1000, "&lt;="&amp;EOMONTH(DATE(L$1,L$2,1),0)))</f>
        <v/>
      </c>
      <c r="M379" s="48" t="str">
        <f>IF($D379="","", (SUMIFS(Transacoes!$D$3:$D1000,Transacoes!$C$3:$C1000,$D379,Transacoes!$B$3:$B1000,"C", Transacoes!$A$3:$A1000, "&lt;"&amp;EOMONTH(DATE(M$1,M$2,1),0))-SUMIFS(Transacoes!$D$3:$D1000,Transacoes!$C$3:$C1000,$D379,Transacoes!$B$3:$B1000,"V", Transacoes!$A$3:$A1000, "&lt;"&amp;EOMONTH(DATE(M$1,M$2,1),0)))*SUMIFS(Prov_Auto!$E$3:$E1000, Prov_Auto!$A$3:$A1000, $D379, Prov_Auto!$D$3:$D1000,"&gt;="&amp;DATE(M$1,M$2,1),Prov_Auto!$D$3:$D1000, "&lt;="&amp;EOMONTH(DATE(M$1,M$2,1),0)))</f>
        <v/>
      </c>
      <c r="N379" s="48" t="str">
        <f>IF($D379="","", (SUMIFS(Transacoes!$D$3:$D1000,Transacoes!$C$3:$C1000,$D379,Transacoes!$B$3:$B1000,"C", Transacoes!$A$3:$A1000, "&lt;"&amp;EOMONTH(DATE(N$1,N$2,1),0))-SUMIFS(Transacoes!$D$3:$D1000,Transacoes!$C$3:$C1000,$D379,Transacoes!$B$3:$B1000,"V", Transacoes!$A$3:$A1000, "&lt;"&amp;EOMONTH(DATE(N$1,N$2,1),0)))*SUMIFS(Prov_Auto!$E$3:$E1000, Prov_Auto!$A$3:$A1000, $D379, Prov_Auto!$D$3:$D1000,"&gt;="&amp;DATE(N$1,N$2,1),Prov_Auto!$D$3:$D1000, "&lt;="&amp;EOMONTH(DATE(N$1,N$2,1),0)))</f>
        <v/>
      </c>
      <c r="O379" s="48" t="str">
        <f>IF($D379="","", (SUMIFS(Transacoes!$D$3:$D1000,Transacoes!$C$3:$C1000,$D379,Transacoes!$B$3:$B1000,"C", Transacoes!$A$3:$A1000, "&lt;"&amp;EOMONTH(DATE(O$1,O$2,1),0))-SUMIFS(Transacoes!$D$3:$D1000,Transacoes!$C$3:$C1000,$D379,Transacoes!$B$3:$B1000,"V", Transacoes!$A$3:$A1000, "&lt;"&amp;EOMONTH(DATE(O$1,O$2,1),0)))*SUMIFS(Prov_Auto!$E$3:$E1000, Prov_Auto!$A$3:$A1000, $D379, Prov_Auto!$D$3:$D1000,"&gt;="&amp;DATE(O$1,O$2,1),Prov_Auto!$D$3:$D1000, "&lt;="&amp;EOMONTH(DATE(O$1,O$2,1),0)))</f>
        <v/>
      </c>
      <c r="P379" s="48" t="str">
        <f>IF($D379="","", (SUMIFS(Transacoes!$D$3:$D1000,Transacoes!$C$3:$C1000,$D379,Transacoes!$B$3:$B1000,"C", Transacoes!$A$3:$A1000, "&lt;"&amp;EOMONTH(DATE(P$1,P$2,1),0))-SUMIFS(Transacoes!$D$3:$D1000,Transacoes!$C$3:$C1000,$D379,Transacoes!$B$3:$B1000,"V", Transacoes!$A$3:$A1000, "&lt;"&amp;EOMONTH(DATE(P$1,P$2,1),0)))*SUMIFS(Prov_Auto!$E$3:$E1000, Prov_Auto!$A$3:$A1000, $D379, Prov_Auto!$D$3:$D1000,"&gt;="&amp;DATE(P$1,P$2,1),Prov_Auto!$D$3:$D1000, "&lt;="&amp;EOMONTH(DATE(P$1,P$2,1),0)))</f>
        <v/>
      </c>
      <c r="Q379" s="48" t="str">
        <f>IF($D379="","", (SUMIFS(Transacoes!$D$3:$D1000,Transacoes!$C$3:$C1000,$D379,Transacoes!$B$3:$B1000,"C", Transacoes!$A$3:$A1000, "&lt;"&amp;EOMONTH(DATE(Q$1,Q$2,1),0))-SUMIFS(Transacoes!$D$3:$D1000,Transacoes!$C$3:$C1000,$D379,Transacoes!$B$3:$B1000,"V", Transacoes!$A$3:$A1000, "&lt;"&amp;EOMONTH(DATE(Q$1,Q$2,1),0)))*SUMIFS(Prov_Auto!$E$3:$E1000, Prov_Auto!$A$3:$A1000, $D379, Prov_Auto!$D$3:$D1000,"&gt;="&amp;DATE(Q$1,Q$2,1),Prov_Auto!$D$3:$D1000, "&lt;="&amp;EOMONTH(DATE(Q$1,Q$2,1),0)))</f>
        <v/>
      </c>
      <c r="R379" s="47"/>
    </row>
    <row r="380">
      <c r="A380" s="47"/>
      <c r="B380" s="47"/>
      <c r="C380" s="47"/>
      <c r="D380" s="87"/>
      <c r="E380" s="48" t="str">
        <f>IF($D380="","", (SUMIFS(Transacoes!$D$3:$D1000,Transacoes!$C$3:$C1000,$D380,Transacoes!$B$3:$B1000,"C", Transacoes!$A$3:$A1000, "&lt;"&amp;EOMONTH(DATE(E$1,E$2,1),0))-SUMIFS(Transacoes!$D$3:$D1000,Transacoes!$C$3:$C1000,$D380,Transacoes!$B$3:$B1000,"V", Transacoes!$A$3:$A1000, "&lt;"&amp;EOMONTH(DATE(E$1,E$2,1),0)))*SUMIFS(Prov_Auto!$E$3:$E1000, Prov_Auto!$A$3:$A1000, $D380, Prov_Auto!$D$3:$D1000,"&gt;="&amp;DATE(E$1,E$2,1),Prov_Auto!$D$3:$D1000, "&lt;="&amp;EOMONTH(DATE(E$1,E$2,1),0)))</f>
        <v/>
      </c>
      <c r="F380" s="48" t="str">
        <f>IF($D380="","", (SUMIFS(Transacoes!$D$3:$D1000,Transacoes!$C$3:$C1000,$D380,Transacoes!$B$3:$B1000,"C", Transacoes!$A$3:$A1000, "&lt;"&amp;EOMONTH(DATE(F$1,F$2,1),0))-SUMIFS(Transacoes!$D$3:$D1000,Transacoes!$C$3:$C1000,$D380,Transacoes!$B$3:$B1000,"V", Transacoes!$A$3:$A1000, "&lt;"&amp;EOMONTH(DATE(F$1,F$2,1),0)))*SUMIFS(Prov_Auto!$E$3:$E1000, Prov_Auto!$A$3:$A1000, $D380, Prov_Auto!$D$3:$D1000,"&gt;="&amp;DATE(F$1,F$2,1),Prov_Auto!$D$3:$D1000, "&lt;="&amp;EOMONTH(DATE(F$1,F$2,1),0)))</f>
        <v/>
      </c>
      <c r="G380" s="48" t="str">
        <f>IF($D380="","", (SUMIFS(Transacoes!$D$3:$D1000,Transacoes!$C$3:$C1000,$D380,Transacoes!$B$3:$B1000,"C", Transacoes!$A$3:$A1000, "&lt;"&amp;EOMONTH(DATE(G$1,G$2,1),0))-SUMIFS(Transacoes!$D$3:$D1000,Transacoes!$C$3:$C1000,$D380,Transacoes!$B$3:$B1000,"V", Transacoes!$A$3:$A1000, "&lt;"&amp;EOMONTH(DATE(G$1,G$2,1),0)))*SUMIFS(Prov_Auto!$E$3:$E1000, Prov_Auto!$A$3:$A1000, $D380, Prov_Auto!$D$3:$D1000,"&gt;="&amp;DATE(G$1,G$2,1),Prov_Auto!$D$3:$D1000, "&lt;="&amp;EOMONTH(DATE(G$1,G$2,1),0)))</f>
        <v/>
      </c>
      <c r="H380" s="48" t="str">
        <f>IF($D380="","", (SUMIFS(Transacoes!$D$3:$D1000,Transacoes!$C$3:$C1000,$D380,Transacoes!$B$3:$B1000,"C", Transacoes!$A$3:$A1000, "&lt;"&amp;EOMONTH(DATE(H$1,H$2,1),0))-SUMIFS(Transacoes!$D$3:$D1000,Transacoes!$C$3:$C1000,$D380,Transacoes!$B$3:$B1000,"V", Transacoes!$A$3:$A1000, "&lt;"&amp;EOMONTH(DATE(H$1,H$2,1),0)))*SUMIFS(Prov_Auto!$E$3:$E1000, Prov_Auto!$A$3:$A1000, $D380, Prov_Auto!$D$3:$D1000,"&gt;="&amp;DATE(H$1,H$2,1),Prov_Auto!$D$3:$D1000, "&lt;="&amp;EOMONTH(DATE(H$1,H$2,1),0)))</f>
        <v/>
      </c>
      <c r="I380" s="48" t="str">
        <f>IF($D380="","", (SUMIFS(Transacoes!$D$3:$D1000,Transacoes!$C$3:$C1000,$D380,Transacoes!$B$3:$B1000,"C", Transacoes!$A$3:$A1000, "&lt;"&amp;EOMONTH(DATE(I$1,I$2,1),0))-SUMIFS(Transacoes!$D$3:$D1000,Transacoes!$C$3:$C1000,$D380,Transacoes!$B$3:$B1000,"V", Transacoes!$A$3:$A1000, "&lt;"&amp;EOMONTH(DATE(I$1,I$2,1),0)))*SUMIFS(Prov_Auto!$E$3:$E1000, Prov_Auto!$A$3:$A1000, $D380, Prov_Auto!$D$3:$D1000,"&gt;="&amp;DATE(I$1,I$2,1),Prov_Auto!$D$3:$D1000, "&lt;="&amp;EOMONTH(DATE(I$1,I$2,1),0)))</f>
        <v/>
      </c>
      <c r="J380" s="48" t="str">
        <f>IF($D380="","", (SUMIFS(Transacoes!$D$3:$D1000,Transacoes!$C$3:$C1000,$D380,Transacoes!$B$3:$B1000,"C", Transacoes!$A$3:$A1000, "&lt;"&amp;EOMONTH(DATE(J$1,J$2,1),0))-SUMIFS(Transacoes!$D$3:$D1000,Transacoes!$C$3:$C1000,$D380,Transacoes!$B$3:$B1000,"V", Transacoes!$A$3:$A1000, "&lt;"&amp;EOMONTH(DATE(J$1,J$2,1),0)))*SUMIFS(Prov_Auto!$E$3:$E1000, Prov_Auto!$A$3:$A1000, $D380, Prov_Auto!$D$3:$D1000,"&gt;="&amp;DATE(J$1,J$2,1),Prov_Auto!$D$3:$D1000, "&lt;="&amp;EOMONTH(DATE(J$1,J$2,1),0)))</f>
        <v/>
      </c>
      <c r="K380" s="48" t="str">
        <f>IF($D380="","", (SUMIFS(Transacoes!$D$3:$D1000,Transacoes!$C$3:$C1000,$D380,Transacoes!$B$3:$B1000,"C", Transacoes!$A$3:$A1000, "&lt;"&amp;EOMONTH(DATE(K$1,K$2,1),0))-SUMIFS(Transacoes!$D$3:$D1000,Transacoes!$C$3:$C1000,$D380,Transacoes!$B$3:$B1000,"V", Transacoes!$A$3:$A1000, "&lt;"&amp;EOMONTH(DATE(K$1,K$2,1),0)))*SUMIFS(Prov_Auto!$E$3:$E1000, Prov_Auto!$A$3:$A1000, $D380, Prov_Auto!$D$3:$D1000,"&gt;="&amp;DATE(K$1,K$2,1),Prov_Auto!$D$3:$D1000, "&lt;="&amp;EOMONTH(DATE(K$1,K$2,1),0)))</f>
        <v/>
      </c>
      <c r="L380" s="48" t="str">
        <f>IF($D380="","", (SUMIFS(Transacoes!$D$3:$D1000,Transacoes!$C$3:$C1000,$D380,Transacoes!$B$3:$B1000,"C", Transacoes!$A$3:$A1000, "&lt;"&amp;EOMONTH(DATE(L$1,L$2,1),0))-SUMIFS(Transacoes!$D$3:$D1000,Transacoes!$C$3:$C1000,$D380,Transacoes!$B$3:$B1000,"V", Transacoes!$A$3:$A1000, "&lt;"&amp;EOMONTH(DATE(L$1,L$2,1),0)))*SUMIFS(Prov_Auto!$E$3:$E1000, Prov_Auto!$A$3:$A1000, $D380, Prov_Auto!$D$3:$D1000,"&gt;="&amp;DATE(L$1,L$2,1),Prov_Auto!$D$3:$D1000, "&lt;="&amp;EOMONTH(DATE(L$1,L$2,1),0)))</f>
        <v/>
      </c>
      <c r="M380" s="48" t="str">
        <f>IF($D380="","", (SUMIFS(Transacoes!$D$3:$D1000,Transacoes!$C$3:$C1000,$D380,Transacoes!$B$3:$B1000,"C", Transacoes!$A$3:$A1000, "&lt;"&amp;EOMONTH(DATE(M$1,M$2,1),0))-SUMIFS(Transacoes!$D$3:$D1000,Transacoes!$C$3:$C1000,$D380,Transacoes!$B$3:$B1000,"V", Transacoes!$A$3:$A1000, "&lt;"&amp;EOMONTH(DATE(M$1,M$2,1),0)))*SUMIFS(Prov_Auto!$E$3:$E1000, Prov_Auto!$A$3:$A1000, $D380, Prov_Auto!$D$3:$D1000,"&gt;="&amp;DATE(M$1,M$2,1),Prov_Auto!$D$3:$D1000, "&lt;="&amp;EOMONTH(DATE(M$1,M$2,1),0)))</f>
        <v/>
      </c>
      <c r="N380" s="48" t="str">
        <f>IF($D380="","", (SUMIFS(Transacoes!$D$3:$D1000,Transacoes!$C$3:$C1000,$D380,Transacoes!$B$3:$B1000,"C", Transacoes!$A$3:$A1000, "&lt;"&amp;EOMONTH(DATE(N$1,N$2,1),0))-SUMIFS(Transacoes!$D$3:$D1000,Transacoes!$C$3:$C1000,$D380,Transacoes!$B$3:$B1000,"V", Transacoes!$A$3:$A1000, "&lt;"&amp;EOMONTH(DATE(N$1,N$2,1),0)))*SUMIFS(Prov_Auto!$E$3:$E1000, Prov_Auto!$A$3:$A1000, $D380, Prov_Auto!$D$3:$D1000,"&gt;="&amp;DATE(N$1,N$2,1),Prov_Auto!$D$3:$D1000, "&lt;="&amp;EOMONTH(DATE(N$1,N$2,1),0)))</f>
        <v/>
      </c>
      <c r="O380" s="48" t="str">
        <f>IF($D380="","", (SUMIFS(Transacoes!$D$3:$D1000,Transacoes!$C$3:$C1000,$D380,Transacoes!$B$3:$B1000,"C", Transacoes!$A$3:$A1000, "&lt;"&amp;EOMONTH(DATE(O$1,O$2,1),0))-SUMIFS(Transacoes!$D$3:$D1000,Transacoes!$C$3:$C1000,$D380,Transacoes!$B$3:$B1000,"V", Transacoes!$A$3:$A1000, "&lt;"&amp;EOMONTH(DATE(O$1,O$2,1),0)))*SUMIFS(Prov_Auto!$E$3:$E1000, Prov_Auto!$A$3:$A1000, $D380, Prov_Auto!$D$3:$D1000,"&gt;="&amp;DATE(O$1,O$2,1),Prov_Auto!$D$3:$D1000, "&lt;="&amp;EOMONTH(DATE(O$1,O$2,1),0)))</f>
        <v/>
      </c>
      <c r="P380" s="48" t="str">
        <f>IF($D380="","", (SUMIFS(Transacoes!$D$3:$D1000,Transacoes!$C$3:$C1000,$D380,Transacoes!$B$3:$B1000,"C", Transacoes!$A$3:$A1000, "&lt;"&amp;EOMONTH(DATE(P$1,P$2,1),0))-SUMIFS(Transacoes!$D$3:$D1000,Transacoes!$C$3:$C1000,$D380,Transacoes!$B$3:$B1000,"V", Transacoes!$A$3:$A1000, "&lt;"&amp;EOMONTH(DATE(P$1,P$2,1),0)))*SUMIFS(Prov_Auto!$E$3:$E1000, Prov_Auto!$A$3:$A1000, $D380, Prov_Auto!$D$3:$D1000,"&gt;="&amp;DATE(P$1,P$2,1),Prov_Auto!$D$3:$D1000, "&lt;="&amp;EOMONTH(DATE(P$1,P$2,1),0)))</f>
        <v/>
      </c>
      <c r="Q380" s="48" t="str">
        <f>IF($D380="","", (SUMIFS(Transacoes!$D$3:$D1000,Transacoes!$C$3:$C1000,$D380,Transacoes!$B$3:$B1000,"C", Transacoes!$A$3:$A1000, "&lt;"&amp;EOMONTH(DATE(Q$1,Q$2,1),0))-SUMIFS(Transacoes!$D$3:$D1000,Transacoes!$C$3:$C1000,$D380,Transacoes!$B$3:$B1000,"V", Transacoes!$A$3:$A1000, "&lt;"&amp;EOMONTH(DATE(Q$1,Q$2,1),0)))*SUMIFS(Prov_Auto!$E$3:$E1000, Prov_Auto!$A$3:$A1000, $D380, Prov_Auto!$D$3:$D1000,"&gt;="&amp;DATE(Q$1,Q$2,1),Prov_Auto!$D$3:$D1000, "&lt;="&amp;EOMONTH(DATE(Q$1,Q$2,1),0)))</f>
        <v/>
      </c>
      <c r="R380" s="47"/>
    </row>
    <row r="381">
      <c r="A381" s="47"/>
      <c r="B381" s="47"/>
      <c r="C381" s="47"/>
      <c r="D381" s="87"/>
      <c r="E381" s="48" t="str">
        <f>IF($D381="","", (SUMIFS(Transacoes!$D$3:$D1000,Transacoes!$C$3:$C1000,$D381,Transacoes!$B$3:$B1000,"C", Transacoes!$A$3:$A1000, "&lt;"&amp;EOMONTH(DATE(E$1,E$2,1),0))-SUMIFS(Transacoes!$D$3:$D1000,Transacoes!$C$3:$C1000,$D381,Transacoes!$B$3:$B1000,"V", Transacoes!$A$3:$A1000, "&lt;"&amp;EOMONTH(DATE(E$1,E$2,1),0)))*SUMIFS(Prov_Auto!$E$3:$E1000, Prov_Auto!$A$3:$A1000, $D381, Prov_Auto!$D$3:$D1000,"&gt;="&amp;DATE(E$1,E$2,1),Prov_Auto!$D$3:$D1000, "&lt;="&amp;EOMONTH(DATE(E$1,E$2,1),0)))</f>
        <v/>
      </c>
      <c r="F381" s="48" t="str">
        <f>IF($D381="","", (SUMIFS(Transacoes!$D$3:$D1000,Transacoes!$C$3:$C1000,$D381,Transacoes!$B$3:$B1000,"C", Transacoes!$A$3:$A1000, "&lt;"&amp;EOMONTH(DATE(F$1,F$2,1),0))-SUMIFS(Transacoes!$D$3:$D1000,Transacoes!$C$3:$C1000,$D381,Transacoes!$B$3:$B1000,"V", Transacoes!$A$3:$A1000, "&lt;"&amp;EOMONTH(DATE(F$1,F$2,1),0)))*SUMIFS(Prov_Auto!$E$3:$E1000, Prov_Auto!$A$3:$A1000, $D381, Prov_Auto!$D$3:$D1000,"&gt;="&amp;DATE(F$1,F$2,1),Prov_Auto!$D$3:$D1000, "&lt;="&amp;EOMONTH(DATE(F$1,F$2,1),0)))</f>
        <v/>
      </c>
      <c r="G381" s="48" t="str">
        <f>IF($D381="","", (SUMIFS(Transacoes!$D$3:$D1000,Transacoes!$C$3:$C1000,$D381,Transacoes!$B$3:$B1000,"C", Transacoes!$A$3:$A1000, "&lt;"&amp;EOMONTH(DATE(G$1,G$2,1),0))-SUMIFS(Transacoes!$D$3:$D1000,Transacoes!$C$3:$C1000,$D381,Transacoes!$B$3:$B1000,"V", Transacoes!$A$3:$A1000, "&lt;"&amp;EOMONTH(DATE(G$1,G$2,1),0)))*SUMIFS(Prov_Auto!$E$3:$E1000, Prov_Auto!$A$3:$A1000, $D381, Prov_Auto!$D$3:$D1000,"&gt;="&amp;DATE(G$1,G$2,1),Prov_Auto!$D$3:$D1000, "&lt;="&amp;EOMONTH(DATE(G$1,G$2,1),0)))</f>
        <v/>
      </c>
      <c r="H381" s="48" t="str">
        <f>IF($D381="","", (SUMIFS(Transacoes!$D$3:$D1000,Transacoes!$C$3:$C1000,$D381,Transacoes!$B$3:$B1000,"C", Transacoes!$A$3:$A1000, "&lt;"&amp;EOMONTH(DATE(H$1,H$2,1),0))-SUMIFS(Transacoes!$D$3:$D1000,Transacoes!$C$3:$C1000,$D381,Transacoes!$B$3:$B1000,"V", Transacoes!$A$3:$A1000, "&lt;"&amp;EOMONTH(DATE(H$1,H$2,1),0)))*SUMIFS(Prov_Auto!$E$3:$E1000, Prov_Auto!$A$3:$A1000, $D381, Prov_Auto!$D$3:$D1000,"&gt;="&amp;DATE(H$1,H$2,1),Prov_Auto!$D$3:$D1000, "&lt;="&amp;EOMONTH(DATE(H$1,H$2,1),0)))</f>
        <v/>
      </c>
      <c r="I381" s="48" t="str">
        <f>IF($D381="","", (SUMIFS(Transacoes!$D$3:$D1000,Transacoes!$C$3:$C1000,$D381,Transacoes!$B$3:$B1000,"C", Transacoes!$A$3:$A1000, "&lt;"&amp;EOMONTH(DATE(I$1,I$2,1),0))-SUMIFS(Transacoes!$D$3:$D1000,Transacoes!$C$3:$C1000,$D381,Transacoes!$B$3:$B1000,"V", Transacoes!$A$3:$A1000, "&lt;"&amp;EOMONTH(DATE(I$1,I$2,1),0)))*SUMIFS(Prov_Auto!$E$3:$E1000, Prov_Auto!$A$3:$A1000, $D381, Prov_Auto!$D$3:$D1000,"&gt;="&amp;DATE(I$1,I$2,1),Prov_Auto!$D$3:$D1000, "&lt;="&amp;EOMONTH(DATE(I$1,I$2,1),0)))</f>
        <v/>
      </c>
      <c r="J381" s="48" t="str">
        <f>IF($D381="","", (SUMIFS(Transacoes!$D$3:$D1000,Transacoes!$C$3:$C1000,$D381,Transacoes!$B$3:$B1000,"C", Transacoes!$A$3:$A1000, "&lt;"&amp;EOMONTH(DATE(J$1,J$2,1),0))-SUMIFS(Transacoes!$D$3:$D1000,Transacoes!$C$3:$C1000,$D381,Transacoes!$B$3:$B1000,"V", Transacoes!$A$3:$A1000, "&lt;"&amp;EOMONTH(DATE(J$1,J$2,1),0)))*SUMIFS(Prov_Auto!$E$3:$E1000, Prov_Auto!$A$3:$A1000, $D381, Prov_Auto!$D$3:$D1000,"&gt;="&amp;DATE(J$1,J$2,1),Prov_Auto!$D$3:$D1000, "&lt;="&amp;EOMONTH(DATE(J$1,J$2,1),0)))</f>
        <v/>
      </c>
      <c r="K381" s="48" t="str">
        <f>IF($D381="","", (SUMIFS(Transacoes!$D$3:$D1000,Transacoes!$C$3:$C1000,$D381,Transacoes!$B$3:$B1000,"C", Transacoes!$A$3:$A1000, "&lt;"&amp;EOMONTH(DATE(K$1,K$2,1),0))-SUMIFS(Transacoes!$D$3:$D1000,Transacoes!$C$3:$C1000,$D381,Transacoes!$B$3:$B1000,"V", Transacoes!$A$3:$A1000, "&lt;"&amp;EOMONTH(DATE(K$1,K$2,1),0)))*SUMIFS(Prov_Auto!$E$3:$E1000, Prov_Auto!$A$3:$A1000, $D381, Prov_Auto!$D$3:$D1000,"&gt;="&amp;DATE(K$1,K$2,1),Prov_Auto!$D$3:$D1000, "&lt;="&amp;EOMONTH(DATE(K$1,K$2,1),0)))</f>
        <v/>
      </c>
      <c r="L381" s="48" t="str">
        <f>IF($D381="","", (SUMIFS(Transacoes!$D$3:$D1000,Transacoes!$C$3:$C1000,$D381,Transacoes!$B$3:$B1000,"C", Transacoes!$A$3:$A1000, "&lt;"&amp;EOMONTH(DATE(L$1,L$2,1),0))-SUMIFS(Transacoes!$D$3:$D1000,Transacoes!$C$3:$C1000,$D381,Transacoes!$B$3:$B1000,"V", Transacoes!$A$3:$A1000, "&lt;"&amp;EOMONTH(DATE(L$1,L$2,1),0)))*SUMIFS(Prov_Auto!$E$3:$E1000, Prov_Auto!$A$3:$A1000, $D381, Prov_Auto!$D$3:$D1000,"&gt;="&amp;DATE(L$1,L$2,1),Prov_Auto!$D$3:$D1000, "&lt;="&amp;EOMONTH(DATE(L$1,L$2,1),0)))</f>
        <v/>
      </c>
      <c r="M381" s="48" t="str">
        <f>IF($D381="","", (SUMIFS(Transacoes!$D$3:$D1000,Transacoes!$C$3:$C1000,$D381,Transacoes!$B$3:$B1000,"C", Transacoes!$A$3:$A1000, "&lt;"&amp;EOMONTH(DATE(M$1,M$2,1),0))-SUMIFS(Transacoes!$D$3:$D1000,Transacoes!$C$3:$C1000,$D381,Transacoes!$B$3:$B1000,"V", Transacoes!$A$3:$A1000, "&lt;"&amp;EOMONTH(DATE(M$1,M$2,1),0)))*SUMIFS(Prov_Auto!$E$3:$E1000, Prov_Auto!$A$3:$A1000, $D381, Prov_Auto!$D$3:$D1000,"&gt;="&amp;DATE(M$1,M$2,1),Prov_Auto!$D$3:$D1000, "&lt;="&amp;EOMONTH(DATE(M$1,M$2,1),0)))</f>
        <v/>
      </c>
      <c r="N381" s="48" t="str">
        <f>IF($D381="","", (SUMIFS(Transacoes!$D$3:$D1000,Transacoes!$C$3:$C1000,$D381,Transacoes!$B$3:$B1000,"C", Transacoes!$A$3:$A1000, "&lt;"&amp;EOMONTH(DATE(N$1,N$2,1),0))-SUMIFS(Transacoes!$D$3:$D1000,Transacoes!$C$3:$C1000,$D381,Transacoes!$B$3:$B1000,"V", Transacoes!$A$3:$A1000, "&lt;"&amp;EOMONTH(DATE(N$1,N$2,1),0)))*SUMIFS(Prov_Auto!$E$3:$E1000, Prov_Auto!$A$3:$A1000, $D381, Prov_Auto!$D$3:$D1000,"&gt;="&amp;DATE(N$1,N$2,1),Prov_Auto!$D$3:$D1000, "&lt;="&amp;EOMONTH(DATE(N$1,N$2,1),0)))</f>
        <v/>
      </c>
      <c r="O381" s="48" t="str">
        <f>IF($D381="","", (SUMIFS(Transacoes!$D$3:$D1000,Transacoes!$C$3:$C1000,$D381,Transacoes!$B$3:$B1000,"C", Transacoes!$A$3:$A1000, "&lt;"&amp;EOMONTH(DATE(O$1,O$2,1),0))-SUMIFS(Transacoes!$D$3:$D1000,Transacoes!$C$3:$C1000,$D381,Transacoes!$B$3:$B1000,"V", Transacoes!$A$3:$A1000, "&lt;"&amp;EOMONTH(DATE(O$1,O$2,1),0)))*SUMIFS(Prov_Auto!$E$3:$E1000, Prov_Auto!$A$3:$A1000, $D381, Prov_Auto!$D$3:$D1000,"&gt;="&amp;DATE(O$1,O$2,1),Prov_Auto!$D$3:$D1000, "&lt;="&amp;EOMONTH(DATE(O$1,O$2,1),0)))</f>
        <v/>
      </c>
      <c r="P381" s="48" t="str">
        <f>IF($D381="","", (SUMIFS(Transacoes!$D$3:$D1000,Transacoes!$C$3:$C1000,$D381,Transacoes!$B$3:$B1000,"C", Transacoes!$A$3:$A1000, "&lt;"&amp;EOMONTH(DATE(P$1,P$2,1),0))-SUMIFS(Transacoes!$D$3:$D1000,Transacoes!$C$3:$C1000,$D381,Transacoes!$B$3:$B1000,"V", Transacoes!$A$3:$A1000, "&lt;"&amp;EOMONTH(DATE(P$1,P$2,1),0)))*SUMIFS(Prov_Auto!$E$3:$E1000, Prov_Auto!$A$3:$A1000, $D381, Prov_Auto!$D$3:$D1000,"&gt;="&amp;DATE(P$1,P$2,1),Prov_Auto!$D$3:$D1000, "&lt;="&amp;EOMONTH(DATE(P$1,P$2,1),0)))</f>
        <v/>
      </c>
      <c r="Q381" s="48" t="str">
        <f>IF($D381="","", (SUMIFS(Transacoes!$D$3:$D1000,Transacoes!$C$3:$C1000,$D381,Transacoes!$B$3:$B1000,"C", Transacoes!$A$3:$A1000, "&lt;"&amp;EOMONTH(DATE(Q$1,Q$2,1),0))-SUMIFS(Transacoes!$D$3:$D1000,Transacoes!$C$3:$C1000,$D381,Transacoes!$B$3:$B1000,"V", Transacoes!$A$3:$A1000, "&lt;"&amp;EOMONTH(DATE(Q$1,Q$2,1),0)))*SUMIFS(Prov_Auto!$E$3:$E1000, Prov_Auto!$A$3:$A1000, $D381, Prov_Auto!$D$3:$D1000,"&gt;="&amp;DATE(Q$1,Q$2,1),Prov_Auto!$D$3:$D1000, "&lt;="&amp;EOMONTH(DATE(Q$1,Q$2,1),0)))</f>
        <v/>
      </c>
      <c r="R381" s="47"/>
    </row>
    <row r="382">
      <c r="A382" s="47"/>
      <c r="B382" s="47"/>
      <c r="C382" s="47"/>
      <c r="D382" s="87"/>
      <c r="E382" s="48" t="str">
        <f>IF($D382="","", (SUMIFS(Transacoes!$D$3:$D1000,Transacoes!$C$3:$C1000,$D382,Transacoes!$B$3:$B1000,"C", Transacoes!$A$3:$A1000, "&lt;"&amp;EOMONTH(DATE(E$1,E$2,1),0))-SUMIFS(Transacoes!$D$3:$D1000,Transacoes!$C$3:$C1000,$D382,Transacoes!$B$3:$B1000,"V", Transacoes!$A$3:$A1000, "&lt;"&amp;EOMONTH(DATE(E$1,E$2,1),0)))*SUMIFS(Prov_Auto!$E$3:$E1000, Prov_Auto!$A$3:$A1000, $D382, Prov_Auto!$D$3:$D1000,"&gt;="&amp;DATE(E$1,E$2,1),Prov_Auto!$D$3:$D1000, "&lt;="&amp;EOMONTH(DATE(E$1,E$2,1),0)))</f>
        <v/>
      </c>
      <c r="F382" s="48" t="str">
        <f>IF($D382="","", (SUMIFS(Transacoes!$D$3:$D1000,Transacoes!$C$3:$C1000,$D382,Transacoes!$B$3:$B1000,"C", Transacoes!$A$3:$A1000, "&lt;"&amp;EOMONTH(DATE(F$1,F$2,1),0))-SUMIFS(Transacoes!$D$3:$D1000,Transacoes!$C$3:$C1000,$D382,Transacoes!$B$3:$B1000,"V", Transacoes!$A$3:$A1000, "&lt;"&amp;EOMONTH(DATE(F$1,F$2,1),0)))*SUMIFS(Prov_Auto!$E$3:$E1000, Prov_Auto!$A$3:$A1000, $D382, Prov_Auto!$D$3:$D1000,"&gt;="&amp;DATE(F$1,F$2,1),Prov_Auto!$D$3:$D1000, "&lt;="&amp;EOMONTH(DATE(F$1,F$2,1),0)))</f>
        <v/>
      </c>
      <c r="G382" s="48" t="str">
        <f>IF($D382="","", (SUMIFS(Transacoes!$D$3:$D1000,Transacoes!$C$3:$C1000,$D382,Transacoes!$B$3:$B1000,"C", Transacoes!$A$3:$A1000, "&lt;"&amp;EOMONTH(DATE(G$1,G$2,1),0))-SUMIFS(Transacoes!$D$3:$D1000,Transacoes!$C$3:$C1000,$D382,Transacoes!$B$3:$B1000,"V", Transacoes!$A$3:$A1000, "&lt;"&amp;EOMONTH(DATE(G$1,G$2,1),0)))*SUMIFS(Prov_Auto!$E$3:$E1000, Prov_Auto!$A$3:$A1000, $D382, Prov_Auto!$D$3:$D1000,"&gt;="&amp;DATE(G$1,G$2,1),Prov_Auto!$D$3:$D1000, "&lt;="&amp;EOMONTH(DATE(G$1,G$2,1),0)))</f>
        <v/>
      </c>
      <c r="H382" s="48" t="str">
        <f>IF($D382="","", (SUMIFS(Transacoes!$D$3:$D1000,Transacoes!$C$3:$C1000,$D382,Transacoes!$B$3:$B1000,"C", Transacoes!$A$3:$A1000, "&lt;"&amp;EOMONTH(DATE(H$1,H$2,1),0))-SUMIFS(Transacoes!$D$3:$D1000,Transacoes!$C$3:$C1000,$D382,Transacoes!$B$3:$B1000,"V", Transacoes!$A$3:$A1000, "&lt;"&amp;EOMONTH(DATE(H$1,H$2,1),0)))*SUMIFS(Prov_Auto!$E$3:$E1000, Prov_Auto!$A$3:$A1000, $D382, Prov_Auto!$D$3:$D1000,"&gt;="&amp;DATE(H$1,H$2,1),Prov_Auto!$D$3:$D1000, "&lt;="&amp;EOMONTH(DATE(H$1,H$2,1),0)))</f>
        <v/>
      </c>
      <c r="I382" s="48" t="str">
        <f>IF($D382="","", (SUMIFS(Transacoes!$D$3:$D1000,Transacoes!$C$3:$C1000,$D382,Transacoes!$B$3:$B1000,"C", Transacoes!$A$3:$A1000, "&lt;"&amp;EOMONTH(DATE(I$1,I$2,1),0))-SUMIFS(Transacoes!$D$3:$D1000,Transacoes!$C$3:$C1000,$D382,Transacoes!$B$3:$B1000,"V", Transacoes!$A$3:$A1000, "&lt;"&amp;EOMONTH(DATE(I$1,I$2,1),0)))*SUMIFS(Prov_Auto!$E$3:$E1000, Prov_Auto!$A$3:$A1000, $D382, Prov_Auto!$D$3:$D1000,"&gt;="&amp;DATE(I$1,I$2,1),Prov_Auto!$D$3:$D1000, "&lt;="&amp;EOMONTH(DATE(I$1,I$2,1),0)))</f>
        <v/>
      </c>
      <c r="J382" s="48" t="str">
        <f>IF($D382="","", (SUMIFS(Transacoes!$D$3:$D1000,Transacoes!$C$3:$C1000,$D382,Transacoes!$B$3:$B1000,"C", Transacoes!$A$3:$A1000, "&lt;"&amp;EOMONTH(DATE(J$1,J$2,1),0))-SUMIFS(Transacoes!$D$3:$D1000,Transacoes!$C$3:$C1000,$D382,Transacoes!$B$3:$B1000,"V", Transacoes!$A$3:$A1000, "&lt;"&amp;EOMONTH(DATE(J$1,J$2,1),0)))*SUMIFS(Prov_Auto!$E$3:$E1000, Prov_Auto!$A$3:$A1000, $D382, Prov_Auto!$D$3:$D1000,"&gt;="&amp;DATE(J$1,J$2,1),Prov_Auto!$D$3:$D1000, "&lt;="&amp;EOMONTH(DATE(J$1,J$2,1),0)))</f>
        <v/>
      </c>
      <c r="K382" s="48" t="str">
        <f>IF($D382="","", (SUMIFS(Transacoes!$D$3:$D1000,Transacoes!$C$3:$C1000,$D382,Transacoes!$B$3:$B1000,"C", Transacoes!$A$3:$A1000, "&lt;"&amp;EOMONTH(DATE(K$1,K$2,1),0))-SUMIFS(Transacoes!$D$3:$D1000,Transacoes!$C$3:$C1000,$D382,Transacoes!$B$3:$B1000,"V", Transacoes!$A$3:$A1000, "&lt;"&amp;EOMONTH(DATE(K$1,K$2,1),0)))*SUMIFS(Prov_Auto!$E$3:$E1000, Prov_Auto!$A$3:$A1000, $D382, Prov_Auto!$D$3:$D1000,"&gt;="&amp;DATE(K$1,K$2,1),Prov_Auto!$D$3:$D1000, "&lt;="&amp;EOMONTH(DATE(K$1,K$2,1),0)))</f>
        <v/>
      </c>
      <c r="L382" s="48" t="str">
        <f>IF($D382="","", (SUMIFS(Transacoes!$D$3:$D1000,Transacoes!$C$3:$C1000,$D382,Transacoes!$B$3:$B1000,"C", Transacoes!$A$3:$A1000, "&lt;"&amp;EOMONTH(DATE(L$1,L$2,1),0))-SUMIFS(Transacoes!$D$3:$D1000,Transacoes!$C$3:$C1000,$D382,Transacoes!$B$3:$B1000,"V", Transacoes!$A$3:$A1000, "&lt;"&amp;EOMONTH(DATE(L$1,L$2,1),0)))*SUMIFS(Prov_Auto!$E$3:$E1000, Prov_Auto!$A$3:$A1000, $D382, Prov_Auto!$D$3:$D1000,"&gt;="&amp;DATE(L$1,L$2,1),Prov_Auto!$D$3:$D1000, "&lt;="&amp;EOMONTH(DATE(L$1,L$2,1),0)))</f>
        <v/>
      </c>
      <c r="M382" s="48" t="str">
        <f>IF($D382="","", (SUMIFS(Transacoes!$D$3:$D1000,Transacoes!$C$3:$C1000,$D382,Transacoes!$B$3:$B1000,"C", Transacoes!$A$3:$A1000, "&lt;"&amp;EOMONTH(DATE(M$1,M$2,1),0))-SUMIFS(Transacoes!$D$3:$D1000,Transacoes!$C$3:$C1000,$D382,Transacoes!$B$3:$B1000,"V", Transacoes!$A$3:$A1000, "&lt;"&amp;EOMONTH(DATE(M$1,M$2,1),0)))*SUMIFS(Prov_Auto!$E$3:$E1000, Prov_Auto!$A$3:$A1000, $D382, Prov_Auto!$D$3:$D1000,"&gt;="&amp;DATE(M$1,M$2,1),Prov_Auto!$D$3:$D1000, "&lt;="&amp;EOMONTH(DATE(M$1,M$2,1),0)))</f>
        <v/>
      </c>
      <c r="N382" s="48" t="str">
        <f>IF($D382="","", (SUMIFS(Transacoes!$D$3:$D1000,Transacoes!$C$3:$C1000,$D382,Transacoes!$B$3:$B1000,"C", Transacoes!$A$3:$A1000, "&lt;"&amp;EOMONTH(DATE(N$1,N$2,1),0))-SUMIFS(Transacoes!$D$3:$D1000,Transacoes!$C$3:$C1000,$D382,Transacoes!$B$3:$B1000,"V", Transacoes!$A$3:$A1000, "&lt;"&amp;EOMONTH(DATE(N$1,N$2,1),0)))*SUMIFS(Prov_Auto!$E$3:$E1000, Prov_Auto!$A$3:$A1000, $D382, Prov_Auto!$D$3:$D1000,"&gt;="&amp;DATE(N$1,N$2,1),Prov_Auto!$D$3:$D1000, "&lt;="&amp;EOMONTH(DATE(N$1,N$2,1),0)))</f>
        <v/>
      </c>
      <c r="O382" s="48" t="str">
        <f>IF($D382="","", (SUMIFS(Transacoes!$D$3:$D1000,Transacoes!$C$3:$C1000,$D382,Transacoes!$B$3:$B1000,"C", Transacoes!$A$3:$A1000, "&lt;"&amp;EOMONTH(DATE(O$1,O$2,1),0))-SUMIFS(Transacoes!$D$3:$D1000,Transacoes!$C$3:$C1000,$D382,Transacoes!$B$3:$B1000,"V", Transacoes!$A$3:$A1000, "&lt;"&amp;EOMONTH(DATE(O$1,O$2,1),0)))*SUMIFS(Prov_Auto!$E$3:$E1000, Prov_Auto!$A$3:$A1000, $D382, Prov_Auto!$D$3:$D1000,"&gt;="&amp;DATE(O$1,O$2,1),Prov_Auto!$D$3:$D1000, "&lt;="&amp;EOMONTH(DATE(O$1,O$2,1),0)))</f>
        <v/>
      </c>
      <c r="P382" s="48" t="str">
        <f>IF($D382="","", (SUMIFS(Transacoes!$D$3:$D1000,Transacoes!$C$3:$C1000,$D382,Transacoes!$B$3:$B1000,"C", Transacoes!$A$3:$A1000, "&lt;"&amp;EOMONTH(DATE(P$1,P$2,1),0))-SUMIFS(Transacoes!$D$3:$D1000,Transacoes!$C$3:$C1000,$D382,Transacoes!$B$3:$B1000,"V", Transacoes!$A$3:$A1000, "&lt;"&amp;EOMONTH(DATE(P$1,P$2,1),0)))*SUMIFS(Prov_Auto!$E$3:$E1000, Prov_Auto!$A$3:$A1000, $D382, Prov_Auto!$D$3:$D1000,"&gt;="&amp;DATE(P$1,P$2,1),Prov_Auto!$D$3:$D1000, "&lt;="&amp;EOMONTH(DATE(P$1,P$2,1),0)))</f>
        <v/>
      </c>
      <c r="Q382" s="48" t="str">
        <f>IF($D382="","", (SUMIFS(Transacoes!$D$3:$D1000,Transacoes!$C$3:$C1000,$D382,Transacoes!$B$3:$B1000,"C", Transacoes!$A$3:$A1000, "&lt;"&amp;EOMONTH(DATE(Q$1,Q$2,1),0))-SUMIFS(Transacoes!$D$3:$D1000,Transacoes!$C$3:$C1000,$D382,Transacoes!$B$3:$B1000,"V", Transacoes!$A$3:$A1000, "&lt;"&amp;EOMONTH(DATE(Q$1,Q$2,1),0)))*SUMIFS(Prov_Auto!$E$3:$E1000, Prov_Auto!$A$3:$A1000, $D382, Prov_Auto!$D$3:$D1000,"&gt;="&amp;DATE(Q$1,Q$2,1),Prov_Auto!$D$3:$D1000, "&lt;="&amp;EOMONTH(DATE(Q$1,Q$2,1),0)))</f>
        <v/>
      </c>
      <c r="R382" s="47"/>
    </row>
    <row r="383">
      <c r="A383" s="47"/>
      <c r="B383" s="47"/>
      <c r="C383" s="47"/>
      <c r="D383" s="87"/>
      <c r="E383" s="48" t="str">
        <f>IF($D383="","", (SUMIFS(Transacoes!$D$3:$D1000,Transacoes!$C$3:$C1000,$D383,Transacoes!$B$3:$B1000,"C", Transacoes!$A$3:$A1000, "&lt;"&amp;EOMONTH(DATE(E$1,E$2,1),0))-SUMIFS(Transacoes!$D$3:$D1000,Transacoes!$C$3:$C1000,$D383,Transacoes!$B$3:$B1000,"V", Transacoes!$A$3:$A1000, "&lt;"&amp;EOMONTH(DATE(E$1,E$2,1),0)))*SUMIFS(Prov_Auto!$E$3:$E1000, Prov_Auto!$A$3:$A1000, $D383, Prov_Auto!$D$3:$D1000,"&gt;="&amp;DATE(E$1,E$2,1),Prov_Auto!$D$3:$D1000, "&lt;="&amp;EOMONTH(DATE(E$1,E$2,1),0)))</f>
        <v/>
      </c>
      <c r="F383" s="48" t="str">
        <f>IF($D383="","", (SUMIFS(Transacoes!$D$3:$D1000,Transacoes!$C$3:$C1000,$D383,Transacoes!$B$3:$B1000,"C", Transacoes!$A$3:$A1000, "&lt;"&amp;EOMONTH(DATE(F$1,F$2,1),0))-SUMIFS(Transacoes!$D$3:$D1000,Transacoes!$C$3:$C1000,$D383,Transacoes!$B$3:$B1000,"V", Transacoes!$A$3:$A1000, "&lt;"&amp;EOMONTH(DATE(F$1,F$2,1),0)))*SUMIFS(Prov_Auto!$E$3:$E1000, Prov_Auto!$A$3:$A1000, $D383, Prov_Auto!$D$3:$D1000,"&gt;="&amp;DATE(F$1,F$2,1),Prov_Auto!$D$3:$D1000, "&lt;="&amp;EOMONTH(DATE(F$1,F$2,1),0)))</f>
        <v/>
      </c>
      <c r="G383" s="48" t="str">
        <f>IF($D383="","", (SUMIFS(Transacoes!$D$3:$D1000,Transacoes!$C$3:$C1000,$D383,Transacoes!$B$3:$B1000,"C", Transacoes!$A$3:$A1000, "&lt;"&amp;EOMONTH(DATE(G$1,G$2,1),0))-SUMIFS(Transacoes!$D$3:$D1000,Transacoes!$C$3:$C1000,$D383,Transacoes!$B$3:$B1000,"V", Transacoes!$A$3:$A1000, "&lt;"&amp;EOMONTH(DATE(G$1,G$2,1),0)))*SUMIFS(Prov_Auto!$E$3:$E1000, Prov_Auto!$A$3:$A1000, $D383, Prov_Auto!$D$3:$D1000,"&gt;="&amp;DATE(G$1,G$2,1),Prov_Auto!$D$3:$D1000, "&lt;="&amp;EOMONTH(DATE(G$1,G$2,1),0)))</f>
        <v/>
      </c>
      <c r="H383" s="48" t="str">
        <f>IF($D383="","", (SUMIFS(Transacoes!$D$3:$D1000,Transacoes!$C$3:$C1000,$D383,Transacoes!$B$3:$B1000,"C", Transacoes!$A$3:$A1000, "&lt;"&amp;EOMONTH(DATE(H$1,H$2,1),0))-SUMIFS(Transacoes!$D$3:$D1000,Transacoes!$C$3:$C1000,$D383,Transacoes!$B$3:$B1000,"V", Transacoes!$A$3:$A1000, "&lt;"&amp;EOMONTH(DATE(H$1,H$2,1),0)))*SUMIFS(Prov_Auto!$E$3:$E1000, Prov_Auto!$A$3:$A1000, $D383, Prov_Auto!$D$3:$D1000,"&gt;="&amp;DATE(H$1,H$2,1),Prov_Auto!$D$3:$D1000, "&lt;="&amp;EOMONTH(DATE(H$1,H$2,1),0)))</f>
        <v/>
      </c>
      <c r="I383" s="48" t="str">
        <f>IF($D383="","", (SUMIFS(Transacoes!$D$3:$D1000,Transacoes!$C$3:$C1000,$D383,Transacoes!$B$3:$B1000,"C", Transacoes!$A$3:$A1000, "&lt;"&amp;EOMONTH(DATE(I$1,I$2,1),0))-SUMIFS(Transacoes!$D$3:$D1000,Transacoes!$C$3:$C1000,$D383,Transacoes!$B$3:$B1000,"V", Transacoes!$A$3:$A1000, "&lt;"&amp;EOMONTH(DATE(I$1,I$2,1),0)))*SUMIFS(Prov_Auto!$E$3:$E1000, Prov_Auto!$A$3:$A1000, $D383, Prov_Auto!$D$3:$D1000,"&gt;="&amp;DATE(I$1,I$2,1),Prov_Auto!$D$3:$D1000, "&lt;="&amp;EOMONTH(DATE(I$1,I$2,1),0)))</f>
        <v/>
      </c>
      <c r="J383" s="48" t="str">
        <f>IF($D383="","", (SUMIFS(Transacoes!$D$3:$D1000,Transacoes!$C$3:$C1000,$D383,Transacoes!$B$3:$B1000,"C", Transacoes!$A$3:$A1000, "&lt;"&amp;EOMONTH(DATE(J$1,J$2,1),0))-SUMIFS(Transacoes!$D$3:$D1000,Transacoes!$C$3:$C1000,$D383,Transacoes!$B$3:$B1000,"V", Transacoes!$A$3:$A1000, "&lt;"&amp;EOMONTH(DATE(J$1,J$2,1),0)))*SUMIFS(Prov_Auto!$E$3:$E1000, Prov_Auto!$A$3:$A1000, $D383, Prov_Auto!$D$3:$D1000,"&gt;="&amp;DATE(J$1,J$2,1),Prov_Auto!$D$3:$D1000, "&lt;="&amp;EOMONTH(DATE(J$1,J$2,1),0)))</f>
        <v/>
      </c>
      <c r="K383" s="48" t="str">
        <f>IF($D383="","", (SUMIFS(Transacoes!$D$3:$D1000,Transacoes!$C$3:$C1000,$D383,Transacoes!$B$3:$B1000,"C", Transacoes!$A$3:$A1000, "&lt;"&amp;EOMONTH(DATE(K$1,K$2,1),0))-SUMIFS(Transacoes!$D$3:$D1000,Transacoes!$C$3:$C1000,$D383,Transacoes!$B$3:$B1000,"V", Transacoes!$A$3:$A1000, "&lt;"&amp;EOMONTH(DATE(K$1,K$2,1),0)))*SUMIFS(Prov_Auto!$E$3:$E1000, Prov_Auto!$A$3:$A1000, $D383, Prov_Auto!$D$3:$D1000,"&gt;="&amp;DATE(K$1,K$2,1),Prov_Auto!$D$3:$D1000, "&lt;="&amp;EOMONTH(DATE(K$1,K$2,1),0)))</f>
        <v/>
      </c>
      <c r="L383" s="48" t="str">
        <f>IF($D383="","", (SUMIFS(Transacoes!$D$3:$D1000,Transacoes!$C$3:$C1000,$D383,Transacoes!$B$3:$B1000,"C", Transacoes!$A$3:$A1000, "&lt;"&amp;EOMONTH(DATE(L$1,L$2,1),0))-SUMIFS(Transacoes!$D$3:$D1000,Transacoes!$C$3:$C1000,$D383,Transacoes!$B$3:$B1000,"V", Transacoes!$A$3:$A1000, "&lt;"&amp;EOMONTH(DATE(L$1,L$2,1),0)))*SUMIFS(Prov_Auto!$E$3:$E1000, Prov_Auto!$A$3:$A1000, $D383, Prov_Auto!$D$3:$D1000,"&gt;="&amp;DATE(L$1,L$2,1),Prov_Auto!$D$3:$D1000, "&lt;="&amp;EOMONTH(DATE(L$1,L$2,1),0)))</f>
        <v/>
      </c>
      <c r="M383" s="48" t="str">
        <f>IF($D383="","", (SUMIFS(Transacoes!$D$3:$D1000,Transacoes!$C$3:$C1000,$D383,Transacoes!$B$3:$B1000,"C", Transacoes!$A$3:$A1000, "&lt;"&amp;EOMONTH(DATE(M$1,M$2,1),0))-SUMIFS(Transacoes!$D$3:$D1000,Transacoes!$C$3:$C1000,$D383,Transacoes!$B$3:$B1000,"V", Transacoes!$A$3:$A1000, "&lt;"&amp;EOMONTH(DATE(M$1,M$2,1),0)))*SUMIFS(Prov_Auto!$E$3:$E1000, Prov_Auto!$A$3:$A1000, $D383, Prov_Auto!$D$3:$D1000,"&gt;="&amp;DATE(M$1,M$2,1),Prov_Auto!$D$3:$D1000, "&lt;="&amp;EOMONTH(DATE(M$1,M$2,1),0)))</f>
        <v/>
      </c>
      <c r="N383" s="48" t="str">
        <f>IF($D383="","", (SUMIFS(Transacoes!$D$3:$D1000,Transacoes!$C$3:$C1000,$D383,Transacoes!$B$3:$B1000,"C", Transacoes!$A$3:$A1000, "&lt;"&amp;EOMONTH(DATE(N$1,N$2,1),0))-SUMIFS(Transacoes!$D$3:$D1000,Transacoes!$C$3:$C1000,$D383,Transacoes!$B$3:$B1000,"V", Transacoes!$A$3:$A1000, "&lt;"&amp;EOMONTH(DATE(N$1,N$2,1),0)))*SUMIFS(Prov_Auto!$E$3:$E1000, Prov_Auto!$A$3:$A1000, $D383, Prov_Auto!$D$3:$D1000,"&gt;="&amp;DATE(N$1,N$2,1),Prov_Auto!$D$3:$D1000, "&lt;="&amp;EOMONTH(DATE(N$1,N$2,1),0)))</f>
        <v/>
      </c>
      <c r="O383" s="48" t="str">
        <f>IF($D383="","", (SUMIFS(Transacoes!$D$3:$D1000,Transacoes!$C$3:$C1000,$D383,Transacoes!$B$3:$B1000,"C", Transacoes!$A$3:$A1000, "&lt;"&amp;EOMONTH(DATE(O$1,O$2,1),0))-SUMIFS(Transacoes!$D$3:$D1000,Transacoes!$C$3:$C1000,$D383,Transacoes!$B$3:$B1000,"V", Transacoes!$A$3:$A1000, "&lt;"&amp;EOMONTH(DATE(O$1,O$2,1),0)))*SUMIFS(Prov_Auto!$E$3:$E1000, Prov_Auto!$A$3:$A1000, $D383, Prov_Auto!$D$3:$D1000,"&gt;="&amp;DATE(O$1,O$2,1),Prov_Auto!$D$3:$D1000, "&lt;="&amp;EOMONTH(DATE(O$1,O$2,1),0)))</f>
        <v/>
      </c>
      <c r="P383" s="48" t="str">
        <f>IF($D383="","", (SUMIFS(Transacoes!$D$3:$D1000,Transacoes!$C$3:$C1000,$D383,Transacoes!$B$3:$B1000,"C", Transacoes!$A$3:$A1000, "&lt;"&amp;EOMONTH(DATE(P$1,P$2,1),0))-SUMIFS(Transacoes!$D$3:$D1000,Transacoes!$C$3:$C1000,$D383,Transacoes!$B$3:$B1000,"V", Transacoes!$A$3:$A1000, "&lt;"&amp;EOMONTH(DATE(P$1,P$2,1),0)))*SUMIFS(Prov_Auto!$E$3:$E1000, Prov_Auto!$A$3:$A1000, $D383, Prov_Auto!$D$3:$D1000,"&gt;="&amp;DATE(P$1,P$2,1),Prov_Auto!$D$3:$D1000, "&lt;="&amp;EOMONTH(DATE(P$1,P$2,1),0)))</f>
        <v/>
      </c>
      <c r="Q383" s="48" t="str">
        <f>IF($D383="","", (SUMIFS(Transacoes!$D$3:$D1000,Transacoes!$C$3:$C1000,$D383,Transacoes!$B$3:$B1000,"C", Transacoes!$A$3:$A1000, "&lt;"&amp;EOMONTH(DATE(Q$1,Q$2,1),0))-SUMIFS(Transacoes!$D$3:$D1000,Transacoes!$C$3:$C1000,$D383,Transacoes!$B$3:$B1000,"V", Transacoes!$A$3:$A1000, "&lt;"&amp;EOMONTH(DATE(Q$1,Q$2,1),0)))*SUMIFS(Prov_Auto!$E$3:$E1000, Prov_Auto!$A$3:$A1000, $D383, Prov_Auto!$D$3:$D1000,"&gt;="&amp;DATE(Q$1,Q$2,1),Prov_Auto!$D$3:$D1000, "&lt;="&amp;EOMONTH(DATE(Q$1,Q$2,1),0)))</f>
        <v/>
      </c>
      <c r="R383" s="47"/>
    </row>
    <row r="384">
      <c r="A384" s="47"/>
      <c r="B384" s="47"/>
      <c r="C384" s="47"/>
      <c r="D384" s="87"/>
      <c r="E384" s="48" t="str">
        <f>IF($D384="","", (SUMIFS(Transacoes!$D$3:$D1000,Transacoes!$C$3:$C1000,$D384,Transacoes!$B$3:$B1000,"C", Transacoes!$A$3:$A1000, "&lt;"&amp;EOMONTH(DATE(E$1,E$2,1),0))-SUMIFS(Transacoes!$D$3:$D1000,Transacoes!$C$3:$C1000,$D384,Transacoes!$B$3:$B1000,"V", Transacoes!$A$3:$A1000, "&lt;"&amp;EOMONTH(DATE(E$1,E$2,1),0)))*SUMIFS(Prov_Auto!$E$3:$E1000, Prov_Auto!$A$3:$A1000, $D384, Prov_Auto!$D$3:$D1000,"&gt;="&amp;DATE(E$1,E$2,1),Prov_Auto!$D$3:$D1000, "&lt;="&amp;EOMONTH(DATE(E$1,E$2,1),0)))</f>
        <v/>
      </c>
      <c r="F384" s="48" t="str">
        <f>IF($D384="","", (SUMIFS(Transacoes!$D$3:$D1000,Transacoes!$C$3:$C1000,$D384,Transacoes!$B$3:$B1000,"C", Transacoes!$A$3:$A1000, "&lt;"&amp;EOMONTH(DATE(F$1,F$2,1),0))-SUMIFS(Transacoes!$D$3:$D1000,Transacoes!$C$3:$C1000,$D384,Transacoes!$B$3:$B1000,"V", Transacoes!$A$3:$A1000, "&lt;"&amp;EOMONTH(DATE(F$1,F$2,1),0)))*SUMIFS(Prov_Auto!$E$3:$E1000, Prov_Auto!$A$3:$A1000, $D384, Prov_Auto!$D$3:$D1000,"&gt;="&amp;DATE(F$1,F$2,1),Prov_Auto!$D$3:$D1000, "&lt;="&amp;EOMONTH(DATE(F$1,F$2,1),0)))</f>
        <v/>
      </c>
      <c r="G384" s="48" t="str">
        <f>IF($D384="","", (SUMIFS(Transacoes!$D$3:$D1000,Transacoes!$C$3:$C1000,$D384,Transacoes!$B$3:$B1000,"C", Transacoes!$A$3:$A1000, "&lt;"&amp;EOMONTH(DATE(G$1,G$2,1),0))-SUMIFS(Transacoes!$D$3:$D1000,Transacoes!$C$3:$C1000,$D384,Transacoes!$B$3:$B1000,"V", Transacoes!$A$3:$A1000, "&lt;"&amp;EOMONTH(DATE(G$1,G$2,1),0)))*SUMIFS(Prov_Auto!$E$3:$E1000, Prov_Auto!$A$3:$A1000, $D384, Prov_Auto!$D$3:$D1000,"&gt;="&amp;DATE(G$1,G$2,1),Prov_Auto!$D$3:$D1000, "&lt;="&amp;EOMONTH(DATE(G$1,G$2,1),0)))</f>
        <v/>
      </c>
      <c r="H384" s="48" t="str">
        <f>IF($D384="","", (SUMIFS(Transacoes!$D$3:$D1000,Transacoes!$C$3:$C1000,$D384,Transacoes!$B$3:$B1000,"C", Transacoes!$A$3:$A1000, "&lt;"&amp;EOMONTH(DATE(H$1,H$2,1),0))-SUMIFS(Transacoes!$D$3:$D1000,Transacoes!$C$3:$C1000,$D384,Transacoes!$B$3:$B1000,"V", Transacoes!$A$3:$A1000, "&lt;"&amp;EOMONTH(DATE(H$1,H$2,1),0)))*SUMIFS(Prov_Auto!$E$3:$E1000, Prov_Auto!$A$3:$A1000, $D384, Prov_Auto!$D$3:$D1000,"&gt;="&amp;DATE(H$1,H$2,1),Prov_Auto!$D$3:$D1000, "&lt;="&amp;EOMONTH(DATE(H$1,H$2,1),0)))</f>
        <v/>
      </c>
      <c r="I384" s="48" t="str">
        <f>IF($D384="","", (SUMIFS(Transacoes!$D$3:$D1000,Transacoes!$C$3:$C1000,$D384,Transacoes!$B$3:$B1000,"C", Transacoes!$A$3:$A1000, "&lt;"&amp;EOMONTH(DATE(I$1,I$2,1),0))-SUMIFS(Transacoes!$D$3:$D1000,Transacoes!$C$3:$C1000,$D384,Transacoes!$B$3:$B1000,"V", Transacoes!$A$3:$A1000, "&lt;"&amp;EOMONTH(DATE(I$1,I$2,1),0)))*SUMIFS(Prov_Auto!$E$3:$E1000, Prov_Auto!$A$3:$A1000, $D384, Prov_Auto!$D$3:$D1000,"&gt;="&amp;DATE(I$1,I$2,1),Prov_Auto!$D$3:$D1000, "&lt;="&amp;EOMONTH(DATE(I$1,I$2,1),0)))</f>
        <v/>
      </c>
      <c r="J384" s="48" t="str">
        <f>IF($D384="","", (SUMIFS(Transacoes!$D$3:$D1000,Transacoes!$C$3:$C1000,$D384,Transacoes!$B$3:$B1000,"C", Transacoes!$A$3:$A1000, "&lt;"&amp;EOMONTH(DATE(J$1,J$2,1),0))-SUMIFS(Transacoes!$D$3:$D1000,Transacoes!$C$3:$C1000,$D384,Transacoes!$B$3:$B1000,"V", Transacoes!$A$3:$A1000, "&lt;"&amp;EOMONTH(DATE(J$1,J$2,1),0)))*SUMIFS(Prov_Auto!$E$3:$E1000, Prov_Auto!$A$3:$A1000, $D384, Prov_Auto!$D$3:$D1000,"&gt;="&amp;DATE(J$1,J$2,1),Prov_Auto!$D$3:$D1000, "&lt;="&amp;EOMONTH(DATE(J$1,J$2,1),0)))</f>
        <v/>
      </c>
      <c r="K384" s="48" t="str">
        <f>IF($D384="","", (SUMIFS(Transacoes!$D$3:$D1000,Transacoes!$C$3:$C1000,$D384,Transacoes!$B$3:$B1000,"C", Transacoes!$A$3:$A1000, "&lt;"&amp;EOMONTH(DATE(K$1,K$2,1),0))-SUMIFS(Transacoes!$D$3:$D1000,Transacoes!$C$3:$C1000,$D384,Transacoes!$B$3:$B1000,"V", Transacoes!$A$3:$A1000, "&lt;"&amp;EOMONTH(DATE(K$1,K$2,1),0)))*SUMIFS(Prov_Auto!$E$3:$E1000, Prov_Auto!$A$3:$A1000, $D384, Prov_Auto!$D$3:$D1000,"&gt;="&amp;DATE(K$1,K$2,1),Prov_Auto!$D$3:$D1000, "&lt;="&amp;EOMONTH(DATE(K$1,K$2,1),0)))</f>
        <v/>
      </c>
      <c r="L384" s="48" t="str">
        <f>IF($D384="","", (SUMIFS(Transacoes!$D$3:$D1000,Transacoes!$C$3:$C1000,$D384,Transacoes!$B$3:$B1000,"C", Transacoes!$A$3:$A1000, "&lt;"&amp;EOMONTH(DATE(L$1,L$2,1),0))-SUMIFS(Transacoes!$D$3:$D1000,Transacoes!$C$3:$C1000,$D384,Transacoes!$B$3:$B1000,"V", Transacoes!$A$3:$A1000, "&lt;"&amp;EOMONTH(DATE(L$1,L$2,1),0)))*SUMIFS(Prov_Auto!$E$3:$E1000, Prov_Auto!$A$3:$A1000, $D384, Prov_Auto!$D$3:$D1000,"&gt;="&amp;DATE(L$1,L$2,1),Prov_Auto!$D$3:$D1000, "&lt;="&amp;EOMONTH(DATE(L$1,L$2,1),0)))</f>
        <v/>
      </c>
      <c r="M384" s="48" t="str">
        <f>IF($D384="","", (SUMIFS(Transacoes!$D$3:$D1000,Transacoes!$C$3:$C1000,$D384,Transacoes!$B$3:$B1000,"C", Transacoes!$A$3:$A1000, "&lt;"&amp;EOMONTH(DATE(M$1,M$2,1),0))-SUMIFS(Transacoes!$D$3:$D1000,Transacoes!$C$3:$C1000,$D384,Transacoes!$B$3:$B1000,"V", Transacoes!$A$3:$A1000, "&lt;"&amp;EOMONTH(DATE(M$1,M$2,1),0)))*SUMIFS(Prov_Auto!$E$3:$E1000, Prov_Auto!$A$3:$A1000, $D384, Prov_Auto!$D$3:$D1000,"&gt;="&amp;DATE(M$1,M$2,1),Prov_Auto!$D$3:$D1000, "&lt;="&amp;EOMONTH(DATE(M$1,M$2,1),0)))</f>
        <v/>
      </c>
      <c r="N384" s="48" t="str">
        <f>IF($D384="","", (SUMIFS(Transacoes!$D$3:$D1000,Transacoes!$C$3:$C1000,$D384,Transacoes!$B$3:$B1000,"C", Transacoes!$A$3:$A1000, "&lt;"&amp;EOMONTH(DATE(N$1,N$2,1),0))-SUMIFS(Transacoes!$D$3:$D1000,Transacoes!$C$3:$C1000,$D384,Transacoes!$B$3:$B1000,"V", Transacoes!$A$3:$A1000, "&lt;"&amp;EOMONTH(DATE(N$1,N$2,1),0)))*SUMIFS(Prov_Auto!$E$3:$E1000, Prov_Auto!$A$3:$A1000, $D384, Prov_Auto!$D$3:$D1000,"&gt;="&amp;DATE(N$1,N$2,1),Prov_Auto!$D$3:$D1000, "&lt;="&amp;EOMONTH(DATE(N$1,N$2,1),0)))</f>
        <v/>
      </c>
      <c r="O384" s="48" t="str">
        <f>IF($D384="","", (SUMIFS(Transacoes!$D$3:$D1000,Transacoes!$C$3:$C1000,$D384,Transacoes!$B$3:$B1000,"C", Transacoes!$A$3:$A1000, "&lt;"&amp;EOMONTH(DATE(O$1,O$2,1),0))-SUMIFS(Transacoes!$D$3:$D1000,Transacoes!$C$3:$C1000,$D384,Transacoes!$B$3:$B1000,"V", Transacoes!$A$3:$A1000, "&lt;"&amp;EOMONTH(DATE(O$1,O$2,1),0)))*SUMIFS(Prov_Auto!$E$3:$E1000, Prov_Auto!$A$3:$A1000, $D384, Prov_Auto!$D$3:$D1000,"&gt;="&amp;DATE(O$1,O$2,1),Prov_Auto!$D$3:$D1000, "&lt;="&amp;EOMONTH(DATE(O$1,O$2,1),0)))</f>
        <v/>
      </c>
      <c r="P384" s="48" t="str">
        <f>IF($D384="","", (SUMIFS(Transacoes!$D$3:$D1000,Transacoes!$C$3:$C1000,$D384,Transacoes!$B$3:$B1000,"C", Transacoes!$A$3:$A1000, "&lt;"&amp;EOMONTH(DATE(P$1,P$2,1),0))-SUMIFS(Transacoes!$D$3:$D1000,Transacoes!$C$3:$C1000,$D384,Transacoes!$B$3:$B1000,"V", Transacoes!$A$3:$A1000, "&lt;"&amp;EOMONTH(DATE(P$1,P$2,1),0)))*SUMIFS(Prov_Auto!$E$3:$E1000, Prov_Auto!$A$3:$A1000, $D384, Prov_Auto!$D$3:$D1000,"&gt;="&amp;DATE(P$1,P$2,1),Prov_Auto!$D$3:$D1000, "&lt;="&amp;EOMONTH(DATE(P$1,P$2,1),0)))</f>
        <v/>
      </c>
      <c r="Q384" s="48" t="str">
        <f>IF($D384="","", (SUMIFS(Transacoes!$D$3:$D1000,Transacoes!$C$3:$C1000,$D384,Transacoes!$B$3:$B1000,"C", Transacoes!$A$3:$A1000, "&lt;"&amp;EOMONTH(DATE(Q$1,Q$2,1),0))-SUMIFS(Transacoes!$D$3:$D1000,Transacoes!$C$3:$C1000,$D384,Transacoes!$B$3:$B1000,"V", Transacoes!$A$3:$A1000, "&lt;"&amp;EOMONTH(DATE(Q$1,Q$2,1),0)))*SUMIFS(Prov_Auto!$E$3:$E1000, Prov_Auto!$A$3:$A1000, $D384, Prov_Auto!$D$3:$D1000,"&gt;="&amp;DATE(Q$1,Q$2,1),Prov_Auto!$D$3:$D1000, "&lt;="&amp;EOMONTH(DATE(Q$1,Q$2,1),0)))</f>
        <v/>
      </c>
      <c r="R384" s="47"/>
    </row>
    <row r="385">
      <c r="A385" s="47"/>
      <c r="B385" s="47"/>
      <c r="C385" s="47"/>
      <c r="D385" s="87"/>
      <c r="E385" s="48" t="str">
        <f>IF($D385="","", (SUMIFS(Transacoes!$D$3:$D1000,Transacoes!$C$3:$C1000,$D385,Transacoes!$B$3:$B1000,"C", Transacoes!$A$3:$A1000, "&lt;"&amp;EOMONTH(DATE(E$1,E$2,1),0))-SUMIFS(Transacoes!$D$3:$D1000,Transacoes!$C$3:$C1000,$D385,Transacoes!$B$3:$B1000,"V", Transacoes!$A$3:$A1000, "&lt;"&amp;EOMONTH(DATE(E$1,E$2,1),0)))*SUMIFS(Prov_Auto!$E$3:$E1000, Prov_Auto!$A$3:$A1000, $D385, Prov_Auto!$D$3:$D1000,"&gt;="&amp;DATE(E$1,E$2,1),Prov_Auto!$D$3:$D1000, "&lt;="&amp;EOMONTH(DATE(E$1,E$2,1),0)))</f>
        <v/>
      </c>
      <c r="F385" s="48" t="str">
        <f>IF($D385="","", (SUMIFS(Transacoes!$D$3:$D1000,Transacoes!$C$3:$C1000,$D385,Transacoes!$B$3:$B1000,"C", Transacoes!$A$3:$A1000, "&lt;"&amp;EOMONTH(DATE(F$1,F$2,1),0))-SUMIFS(Transacoes!$D$3:$D1000,Transacoes!$C$3:$C1000,$D385,Transacoes!$B$3:$B1000,"V", Transacoes!$A$3:$A1000, "&lt;"&amp;EOMONTH(DATE(F$1,F$2,1),0)))*SUMIFS(Prov_Auto!$E$3:$E1000, Prov_Auto!$A$3:$A1000, $D385, Prov_Auto!$D$3:$D1000,"&gt;="&amp;DATE(F$1,F$2,1),Prov_Auto!$D$3:$D1000, "&lt;="&amp;EOMONTH(DATE(F$1,F$2,1),0)))</f>
        <v/>
      </c>
      <c r="G385" s="48" t="str">
        <f>IF($D385="","", (SUMIFS(Transacoes!$D$3:$D1000,Transacoes!$C$3:$C1000,$D385,Transacoes!$B$3:$B1000,"C", Transacoes!$A$3:$A1000, "&lt;"&amp;EOMONTH(DATE(G$1,G$2,1),0))-SUMIFS(Transacoes!$D$3:$D1000,Transacoes!$C$3:$C1000,$D385,Transacoes!$B$3:$B1000,"V", Transacoes!$A$3:$A1000, "&lt;"&amp;EOMONTH(DATE(G$1,G$2,1),0)))*SUMIFS(Prov_Auto!$E$3:$E1000, Prov_Auto!$A$3:$A1000, $D385, Prov_Auto!$D$3:$D1000,"&gt;="&amp;DATE(G$1,G$2,1),Prov_Auto!$D$3:$D1000, "&lt;="&amp;EOMONTH(DATE(G$1,G$2,1),0)))</f>
        <v/>
      </c>
      <c r="H385" s="48" t="str">
        <f>IF($D385="","", (SUMIFS(Transacoes!$D$3:$D1000,Transacoes!$C$3:$C1000,$D385,Transacoes!$B$3:$B1000,"C", Transacoes!$A$3:$A1000, "&lt;"&amp;EOMONTH(DATE(H$1,H$2,1),0))-SUMIFS(Transacoes!$D$3:$D1000,Transacoes!$C$3:$C1000,$D385,Transacoes!$B$3:$B1000,"V", Transacoes!$A$3:$A1000, "&lt;"&amp;EOMONTH(DATE(H$1,H$2,1),0)))*SUMIFS(Prov_Auto!$E$3:$E1000, Prov_Auto!$A$3:$A1000, $D385, Prov_Auto!$D$3:$D1000,"&gt;="&amp;DATE(H$1,H$2,1),Prov_Auto!$D$3:$D1000, "&lt;="&amp;EOMONTH(DATE(H$1,H$2,1),0)))</f>
        <v/>
      </c>
      <c r="I385" s="48" t="str">
        <f>IF($D385="","", (SUMIFS(Transacoes!$D$3:$D1000,Transacoes!$C$3:$C1000,$D385,Transacoes!$B$3:$B1000,"C", Transacoes!$A$3:$A1000, "&lt;"&amp;EOMONTH(DATE(I$1,I$2,1),0))-SUMIFS(Transacoes!$D$3:$D1000,Transacoes!$C$3:$C1000,$D385,Transacoes!$B$3:$B1000,"V", Transacoes!$A$3:$A1000, "&lt;"&amp;EOMONTH(DATE(I$1,I$2,1),0)))*SUMIFS(Prov_Auto!$E$3:$E1000, Prov_Auto!$A$3:$A1000, $D385, Prov_Auto!$D$3:$D1000,"&gt;="&amp;DATE(I$1,I$2,1),Prov_Auto!$D$3:$D1000, "&lt;="&amp;EOMONTH(DATE(I$1,I$2,1),0)))</f>
        <v/>
      </c>
      <c r="J385" s="48" t="str">
        <f>IF($D385="","", (SUMIFS(Transacoes!$D$3:$D1000,Transacoes!$C$3:$C1000,$D385,Transacoes!$B$3:$B1000,"C", Transacoes!$A$3:$A1000, "&lt;"&amp;EOMONTH(DATE(J$1,J$2,1),0))-SUMIFS(Transacoes!$D$3:$D1000,Transacoes!$C$3:$C1000,$D385,Transacoes!$B$3:$B1000,"V", Transacoes!$A$3:$A1000, "&lt;"&amp;EOMONTH(DATE(J$1,J$2,1),0)))*SUMIFS(Prov_Auto!$E$3:$E1000, Prov_Auto!$A$3:$A1000, $D385, Prov_Auto!$D$3:$D1000,"&gt;="&amp;DATE(J$1,J$2,1),Prov_Auto!$D$3:$D1000, "&lt;="&amp;EOMONTH(DATE(J$1,J$2,1),0)))</f>
        <v/>
      </c>
      <c r="K385" s="48" t="str">
        <f>IF($D385="","", (SUMIFS(Transacoes!$D$3:$D1000,Transacoes!$C$3:$C1000,$D385,Transacoes!$B$3:$B1000,"C", Transacoes!$A$3:$A1000, "&lt;"&amp;EOMONTH(DATE(K$1,K$2,1),0))-SUMIFS(Transacoes!$D$3:$D1000,Transacoes!$C$3:$C1000,$D385,Transacoes!$B$3:$B1000,"V", Transacoes!$A$3:$A1000, "&lt;"&amp;EOMONTH(DATE(K$1,K$2,1),0)))*SUMIFS(Prov_Auto!$E$3:$E1000, Prov_Auto!$A$3:$A1000, $D385, Prov_Auto!$D$3:$D1000,"&gt;="&amp;DATE(K$1,K$2,1),Prov_Auto!$D$3:$D1000, "&lt;="&amp;EOMONTH(DATE(K$1,K$2,1),0)))</f>
        <v/>
      </c>
      <c r="L385" s="48" t="str">
        <f>IF($D385="","", (SUMIFS(Transacoes!$D$3:$D1000,Transacoes!$C$3:$C1000,$D385,Transacoes!$B$3:$B1000,"C", Transacoes!$A$3:$A1000, "&lt;"&amp;EOMONTH(DATE(L$1,L$2,1),0))-SUMIFS(Transacoes!$D$3:$D1000,Transacoes!$C$3:$C1000,$D385,Transacoes!$B$3:$B1000,"V", Transacoes!$A$3:$A1000, "&lt;"&amp;EOMONTH(DATE(L$1,L$2,1),0)))*SUMIFS(Prov_Auto!$E$3:$E1000, Prov_Auto!$A$3:$A1000, $D385, Prov_Auto!$D$3:$D1000,"&gt;="&amp;DATE(L$1,L$2,1),Prov_Auto!$D$3:$D1000, "&lt;="&amp;EOMONTH(DATE(L$1,L$2,1),0)))</f>
        <v/>
      </c>
      <c r="M385" s="48" t="str">
        <f>IF($D385="","", (SUMIFS(Transacoes!$D$3:$D1000,Transacoes!$C$3:$C1000,$D385,Transacoes!$B$3:$B1000,"C", Transacoes!$A$3:$A1000, "&lt;"&amp;EOMONTH(DATE(M$1,M$2,1),0))-SUMIFS(Transacoes!$D$3:$D1000,Transacoes!$C$3:$C1000,$D385,Transacoes!$B$3:$B1000,"V", Transacoes!$A$3:$A1000, "&lt;"&amp;EOMONTH(DATE(M$1,M$2,1),0)))*SUMIFS(Prov_Auto!$E$3:$E1000, Prov_Auto!$A$3:$A1000, $D385, Prov_Auto!$D$3:$D1000,"&gt;="&amp;DATE(M$1,M$2,1),Prov_Auto!$D$3:$D1000, "&lt;="&amp;EOMONTH(DATE(M$1,M$2,1),0)))</f>
        <v/>
      </c>
      <c r="N385" s="48" t="str">
        <f>IF($D385="","", (SUMIFS(Transacoes!$D$3:$D1000,Transacoes!$C$3:$C1000,$D385,Transacoes!$B$3:$B1000,"C", Transacoes!$A$3:$A1000, "&lt;"&amp;EOMONTH(DATE(N$1,N$2,1),0))-SUMIFS(Transacoes!$D$3:$D1000,Transacoes!$C$3:$C1000,$D385,Transacoes!$B$3:$B1000,"V", Transacoes!$A$3:$A1000, "&lt;"&amp;EOMONTH(DATE(N$1,N$2,1),0)))*SUMIFS(Prov_Auto!$E$3:$E1000, Prov_Auto!$A$3:$A1000, $D385, Prov_Auto!$D$3:$D1000,"&gt;="&amp;DATE(N$1,N$2,1),Prov_Auto!$D$3:$D1000, "&lt;="&amp;EOMONTH(DATE(N$1,N$2,1),0)))</f>
        <v/>
      </c>
      <c r="O385" s="48" t="str">
        <f>IF($D385="","", (SUMIFS(Transacoes!$D$3:$D1000,Transacoes!$C$3:$C1000,$D385,Transacoes!$B$3:$B1000,"C", Transacoes!$A$3:$A1000, "&lt;"&amp;EOMONTH(DATE(O$1,O$2,1),0))-SUMIFS(Transacoes!$D$3:$D1000,Transacoes!$C$3:$C1000,$D385,Transacoes!$B$3:$B1000,"V", Transacoes!$A$3:$A1000, "&lt;"&amp;EOMONTH(DATE(O$1,O$2,1),0)))*SUMIFS(Prov_Auto!$E$3:$E1000, Prov_Auto!$A$3:$A1000, $D385, Prov_Auto!$D$3:$D1000,"&gt;="&amp;DATE(O$1,O$2,1),Prov_Auto!$D$3:$D1000, "&lt;="&amp;EOMONTH(DATE(O$1,O$2,1),0)))</f>
        <v/>
      </c>
      <c r="P385" s="48" t="str">
        <f>IF($D385="","", (SUMIFS(Transacoes!$D$3:$D1000,Transacoes!$C$3:$C1000,$D385,Transacoes!$B$3:$B1000,"C", Transacoes!$A$3:$A1000, "&lt;"&amp;EOMONTH(DATE(P$1,P$2,1),0))-SUMIFS(Transacoes!$D$3:$D1000,Transacoes!$C$3:$C1000,$D385,Transacoes!$B$3:$B1000,"V", Transacoes!$A$3:$A1000, "&lt;"&amp;EOMONTH(DATE(P$1,P$2,1),0)))*SUMIFS(Prov_Auto!$E$3:$E1000, Prov_Auto!$A$3:$A1000, $D385, Prov_Auto!$D$3:$D1000,"&gt;="&amp;DATE(P$1,P$2,1),Prov_Auto!$D$3:$D1000, "&lt;="&amp;EOMONTH(DATE(P$1,P$2,1),0)))</f>
        <v/>
      </c>
      <c r="Q385" s="48" t="str">
        <f>IF($D385="","", (SUMIFS(Transacoes!$D$3:$D1000,Transacoes!$C$3:$C1000,$D385,Transacoes!$B$3:$B1000,"C", Transacoes!$A$3:$A1000, "&lt;"&amp;EOMONTH(DATE(Q$1,Q$2,1),0))-SUMIFS(Transacoes!$D$3:$D1000,Transacoes!$C$3:$C1000,$D385,Transacoes!$B$3:$B1000,"V", Transacoes!$A$3:$A1000, "&lt;"&amp;EOMONTH(DATE(Q$1,Q$2,1),0)))*SUMIFS(Prov_Auto!$E$3:$E1000, Prov_Auto!$A$3:$A1000, $D385, Prov_Auto!$D$3:$D1000,"&gt;="&amp;DATE(Q$1,Q$2,1),Prov_Auto!$D$3:$D1000, "&lt;="&amp;EOMONTH(DATE(Q$1,Q$2,1),0)))</f>
        <v/>
      </c>
      <c r="R385" s="47"/>
    </row>
    <row r="386">
      <c r="A386" s="47"/>
      <c r="B386" s="47"/>
      <c r="C386" s="47"/>
      <c r="D386" s="87"/>
      <c r="E386" s="48" t="str">
        <f>IF($D386="","", (SUMIFS(Transacoes!$D$3:$D1000,Transacoes!$C$3:$C1000,$D386,Transacoes!$B$3:$B1000,"C", Transacoes!$A$3:$A1000, "&lt;"&amp;EOMONTH(DATE(E$1,E$2,1),0))-SUMIFS(Transacoes!$D$3:$D1000,Transacoes!$C$3:$C1000,$D386,Transacoes!$B$3:$B1000,"V", Transacoes!$A$3:$A1000, "&lt;"&amp;EOMONTH(DATE(E$1,E$2,1),0)))*SUMIFS(Prov_Auto!$E$3:$E1000, Prov_Auto!$A$3:$A1000, $D386, Prov_Auto!$D$3:$D1000,"&gt;="&amp;DATE(E$1,E$2,1),Prov_Auto!$D$3:$D1000, "&lt;="&amp;EOMONTH(DATE(E$1,E$2,1),0)))</f>
        <v/>
      </c>
      <c r="F386" s="48" t="str">
        <f>IF($D386="","", (SUMIFS(Transacoes!$D$3:$D1000,Transacoes!$C$3:$C1000,$D386,Transacoes!$B$3:$B1000,"C", Transacoes!$A$3:$A1000, "&lt;"&amp;EOMONTH(DATE(F$1,F$2,1),0))-SUMIFS(Transacoes!$D$3:$D1000,Transacoes!$C$3:$C1000,$D386,Transacoes!$B$3:$B1000,"V", Transacoes!$A$3:$A1000, "&lt;"&amp;EOMONTH(DATE(F$1,F$2,1),0)))*SUMIFS(Prov_Auto!$E$3:$E1000, Prov_Auto!$A$3:$A1000, $D386, Prov_Auto!$D$3:$D1000,"&gt;="&amp;DATE(F$1,F$2,1),Prov_Auto!$D$3:$D1000, "&lt;="&amp;EOMONTH(DATE(F$1,F$2,1),0)))</f>
        <v/>
      </c>
      <c r="G386" s="48" t="str">
        <f>IF($D386="","", (SUMIFS(Transacoes!$D$3:$D1000,Transacoes!$C$3:$C1000,$D386,Transacoes!$B$3:$B1000,"C", Transacoes!$A$3:$A1000, "&lt;"&amp;EOMONTH(DATE(G$1,G$2,1),0))-SUMIFS(Transacoes!$D$3:$D1000,Transacoes!$C$3:$C1000,$D386,Transacoes!$B$3:$B1000,"V", Transacoes!$A$3:$A1000, "&lt;"&amp;EOMONTH(DATE(G$1,G$2,1),0)))*SUMIFS(Prov_Auto!$E$3:$E1000, Prov_Auto!$A$3:$A1000, $D386, Prov_Auto!$D$3:$D1000,"&gt;="&amp;DATE(G$1,G$2,1),Prov_Auto!$D$3:$D1000, "&lt;="&amp;EOMONTH(DATE(G$1,G$2,1),0)))</f>
        <v/>
      </c>
      <c r="H386" s="48" t="str">
        <f>IF($D386="","", (SUMIFS(Transacoes!$D$3:$D1000,Transacoes!$C$3:$C1000,$D386,Transacoes!$B$3:$B1000,"C", Transacoes!$A$3:$A1000, "&lt;"&amp;EOMONTH(DATE(H$1,H$2,1),0))-SUMIFS(Transacoes!$D$3:$D1000,Transacoes!$C$3:$C1000,$D386,Transacoes!$B$3:$B1000,"V", Transacoes!$A$3:$A1000, "&lt;"&amp;EOMONTH(DATE(H$1,H$2,1),0)))*SUMIFS(Prov_Auto!$E$3:$E1000, Prov_Auto!$A$3:$A1000, $D386, Prov_Auto!$D$3:$D1000,"&gt;="&amp;DATE(H$1,H$2,1),Prov_Auto!$D$3:$D1000, "&lt;="&amp;EOMONTH(DATE(H$1,H$2,1),0)))</f>
        <v/>
      </c>
      <c r="I386" s="48" t="str">
        <f>IF($D386="","", (SUMIFS(Transacoes!$D$3:$D1000,Transacoes!$C$3:$C1000,$D386,Transacoes!$B$3:$B1000,"C", Transacoes!$A$3:$A1000, "&lt;"&amp;EOMONTH(DATE(I$1,I$2,1),0))-SUMIFS(Transacoes!$D$3:$D1000,Transacoes!$C$3:$C1000,$D386,Transacoes!$B$3:$B1000,"V", Transacoes!$A$3:$A1000, "&lt;"&amp;EOMONTH(DATE(I$1,I$2,1),0)))*SUMIFS(Prov_Auto!$E$3:$E1000, Prov_Auto!$A$3:$A1000, $D386, Prov_Auto!$D$3:$D1000,"&gt;="&amp;DATE(I$1,I$2,1),Prov_Auto!$D$3:$D1000, "&lt;="&amp;EOMONTH(DATE(I$1,I$2,1),0)))</f>
        <v/>
      </c>
      <c r="J386" s="48" t="str">
        <f>IF($D386="","", (SUMIFS(Transacoes!$D$3:$D1000,Transacoes!$C$3:$C1000,$D386,Transacoes!$B$3:$B1000,"C", Transacoes!$A$3:$A1000, "&lt;"&amp;EOMONTH(DATE(J$1,J$2,1),0))-SUMIFS(Transacoes!$D$3:$D1000,Transacoes!$C$3:$C1000,$D386,Transacoes!$B$3:$B1000,"V", Transacoes!$A$3:$A1000, "&lt;"&amp;EOMONTH(DATE(J$1,J$2,1),0)))*SUMIFS(Prov_Auto!$E$3:$E1000, Prov_Auto!$A$3:$A1000, $D386, Prov_Auto!$D$3:$D1000,"&gt;="&amp;DATE(J$1,J$2,1),Prov_Auto!$D$3:$D1000, "&lt;="&amp;EOMONTH(DATE(J$1,J$2,1),0)))</f>
        <v/>
      </c>
      <c r="K386" s="48" t="str">
        <f>IF($D386="","", (SUMIFS(Transacoes!$D$3:$D1000,Transacoes!$C$3:$C1000,$D386,Transacoes!$B$3:$B1000,"C", Transacoes!$A$3:$A1000, "&lt;"&amp;EOMONTH(DATE(K$1,K$2,1),0))-SUMIFS(Transacoes!$D$3:$D1000,Transacoes!$C$3:$C1000,$D386,Transacoes!$B$3:$B1000,"V", Transacoes!$A$3:$A1000, "&lt;"&amp;EOMONTH(DATE(K$1,K$2,1),0)))*SUMIFS(Prov_Auto!$E$3:$E1000, Prov_Auto!$A$3:$A1000, $D386, Prov_Auto!$D$3:$D1000,"&gt;="&amp;DATE(K$1,K$2,1),Prov_Auto!$D$3:$D1000, "&lt;="&amp;EOMONTH(DATE(K$1,K$2,1),0)))</f>
        <v/>
      </c>
      <c r="L386" s="48" t="str">
        <f>IF($D386="","", (SUMIFS(Transacoes!$D$3:$D1000,Transacoes!$C$3:$C1000,$D386,Transacoes!$B$3:$B1000,"C", Transacoes!$A$3:$A1000, "&lt;"&amp;EOMONTH(DATE(L$1,L$2,1),0))-SUMIFS(Transacoes!$D$3:$D1000,Transacoes!$C$3:$C1000,$D386,Transacoes!$B$3:$B1000,"V", Transacoes!$A$3:$A1000, "&lt;"&amp;EOMONTH(DATE(L$1,L$2,1),0)))*SUMIFS(Prov_Auto!$E$3:$E1000, Prov_Auto!$A$3:$A1000, $D386, Prov_Auto!$D$3:$D1000,"&gt;="&amp;DATE(L$1,L$2,1),Prov_Auto!$D$3:$D1000, "&lt;="&amp;EOMONTH(DATE(L$1,L$2,1),0)))</f>
        <v/>
      </c>
      <c r="M386" s="48" t="str">
        <f>IF($D386="","", (SUMIFS(Transacoes!$D$3:$D1000,Transacoes!$C$3:$C1000,$D386,Transacoes!$B$3:$B1000,"C", Transacoes!$A$3:$A1000, "&lt;"&amp;EOMONTH(DATE(M$1,M$2,1),0))-SUMIFS(Transacoes!$D$3:$D1000,Transacoes!$C$3:$C1000,$D386,Transacoes!$B$3:$B1000,"V", Transacoes!$A$3:$A1000, "&lt;"&amp;EOMONTH(DATE(M$1,M$2,1),0)))*SUMIFS(Prov_Auto!$E$3:$E1000, Prov_Auto!$A$3:$A1000, $D386, Prov_Auto!$D$3:$D1000,"&gt;="&amp;DATE(M$1,M$2,1),Prov_Auto!$D$3:$D1000, "&lt;="&amp;EOMONTH(DATE(M$1,M$2,1),0)))</f>
        <v/>
      </c>
      <c r="N386" s="48" t="str">
        <f>IF($D386="","", (SUMIFS(Transacoes!$D$3:$D1000,Transacoes!$C$3:$C1000,$D386,Transacoes!$B$3:$B1000,"C", Transacoes!$A$3:$A1000, "&lt;"&amp;EOMONTH(DATE(N$1,N$2,1),0))-SUMIFS(Transacoes!$D$3:$D1000,Transacoes!$C$3:$C1000,$D386,Transacoes!$B$3:$B1000,"V", Transacoes!$A$3:$A1000, "&lt;"&amp;EOMONTH(DATE(N$1,N$2,1),0)))*SUMIFS(Prov_Auto!$E$3:$E1000, Prov_Auto!$A$3:$A1000, $D386, Prov_Auto!$D$3:$D1000,"&gt;="&amp;DATE(N$1,N$2,1),Prov_Auto!$D$3:$D1000, "&lt;="&amp;EOMONTH(DATE(N$1,N$2,1),0)))</f>
        <v/>
      </c>
      <c r="O386" s="48" t="str">
        <f>IF($D386="","", (SUMIFS(Transacoes!$D$3:$D1000,Transacoes!$C$3:$C1000,$D386,Transacoes!$B$3:$B1000,"C", Transacoes!$A$3:$A1000, "&lt;"&amp;EOMONTH(DATE(O$1,O$2,1),0))-SUMIFS(Transacoes!$D$3:$D1000,Transacoes!$C$3:$C1000,$D386,Transacoes!$B$3:$B1000,"V", Transacoes!$A$3:$A1000, "&lt;"&amp;EOMONTH(DATE(O$1,O$2,1),0)))*SUMIFS(Prov_Auto!$E$3:$E1000, Prov_Auto!$A$3:$A1000, $D386, Prov_Auto!$D$3:$D1000,"&gt;="&amp;DATE(O$1,O$2,1),Prov_Auto!$D$3:$D1000, "&lt;="&amp;EOMONTH(DATE(O$1,O$2,1),0)))</f>
        <v/>
      </c>
      <c r="P386" s="48" t="str">
        <f>IF($D386="","", (SUMIFS(Transacoes!$D$3:$D1000,Transacoes!$C$3:$C1000,$D386,Transacoes!$B$3:$B1000,"C", Transacoes!$A$3:$A1000, "&lt;"&amp;EOMONTH(DATE(P$1,P$2,1),0))-SUMIFS(Transacoes!$D$3:$D1000,Transacoes!$C$3:$C1000,$D386,Transacoes!$B$3:$B1000,"V", Transacoes!$A$3:$A1000, "&lt;"&amp;EOMONTH(DATE(P$1,P$2,1),0)))*SUMIFS(Prov_Auto!$E$3:$E1000, Prov_Auto!$A$3:$A1000, $D386, Prov_Auto!$D$3:$D1000,"&gt;="&amp;DATE(P$1,P$2,1),Prov_Auto!$D$3:$D1000, "&lt;="&amp;EOMONTH(DATE(P$1,P$2,1),0)))</f>
        <v/>
      </c>
      <c r="Q386" s="48" t="str">
        <f>IF($D386="","", (SUMIFS(Transacoes!$D$3:$D1000,Transacoes!$C$3:$C1000,$D386,Transacoes!$B$3:$B1000,"C", Transacoes!$A$3:$A1000, "&lt;"&amp;EOMONTH(DATE(Q$1,Q$2,1),0))-SUMIFS(Transacoes!$D$3:$D1000,Transacoes!$C$3:$C1000,$D386,Transacoes!$B$3:$B1000,"V", Transacoes!$A$3:$A1000, "&lt;"&amp;EOMONTH(DATE(Q$1,Q$2,1),0)))*SUMIFS(Prov_Auto!$E$3:$E1000, Prov_Auto!$A$3:$A1000, $D386, Prov_Auto!$D$3:$D1000,"&gt;="&amp;DATE(Q$1,Q$2,1),Prov_Auto!$D$3:$D1000, "&lt;="&amp;EOMONTH(DATE(Q$1,Q$2,1),0)))</f>
        <v/>
      </c>
      <c r="R386" s="47"/>
    </row>
    <row r="387">
      <c r="A387" s="47"/>
      <c r="B387" s="47"/>
      <c r="C387" s="47"/>
      <c r="D387" s="87"/>
      <c r="E387" s="48" t="str">
        <f>IF($D387="","", (SUMIFS(Transacoes!$D$3:$D1000,Transacoes!$C$3:$C1000,$D387,Transacoes!$B$3:$B1000,"C", Transacoes!$A$3:$A1000, "&lt;"&amp;EOMONTH(DATE(E$1,E$2,1),0))-SUMIFS(Transacoes!$D$3:$D1000,Transacoes!$C$3:$C1000,$D387,Transacoes!$B$3:$B1000,"V", Transacoes!$A$3:$A1000, "&lt;"&amp;EOMONTH(DATE(E$1,E$2,1),0)))*SUMIFS(Prov_Auto!$E$3:$E1000, Prov_Auto!$A$3:$A1000, $D387, Prov_Auto!$D$3:$D1000,"&gt;="&amp;DATE(E$1,E$2,1),Prov_Auto!$D$3:$D1000, "&lt;="&amp;EOMONTH(DATE(E$1,E$2,1),0)))</f>
        <v/>
      </c>
      <c r="F387" s="48" t="str">
        <f>IF($D387="","", (SUMIFS(Transacoes!$D$3:$D1000,Transacoes!$C$3:$C1000,$D387,Transacoes!$B$3:$B1000,"C", Transacoes!$A$3:$A1000, "&lt;"&amp;EOMONTH(DATE(F$1,F$2,1),0))-SUMIFS(Transacoes!$D$3:$D1000,Transacoes!$C$3:$C1000,$D387,Transacoes!$B$3:$B1000,"V", Transacoes!$A$3:$A1000, "&lt;"&amp;EOMONTH(DATE(F$1,F$2,1),0)))*SUMIFS(Prov_Auto!$E$3:$E1000, Prov_Auto!$A$3:$A1000, $D387, Prov_Auto!$D$3:$D1000,"&gt;="&amp;DATE(F$1,F$2,1),Prov_Auto!$D$3:$D1000, "&lt;="&amp;EOMONTH(DATE(F$1,F$2,1),0)))</f>
        <v/>
      </c>
      <c r="G387" s="48" t="str">
        <f>IF($D387="","", (SUMIFS(Transacoes!$D$3:$D1000,Transacoes!$C$3:$C1000,$D387,Transacoes!$B$3:$B1000,"C", Transacoes!$A$3:$A1000, "&lt;"&amp;EOMONTH(DATE(G$1,G$2,1),0))-SUMIFS(Transacoes!$D$3:$D1000,Transacoes!$C$3:$C1000,$D387,Transacoes!$B$3:$B1000,"V", Transacoes!$A$3:$A1000, "&lt;"&amp;EOMONTH(DATE(G$1,G$2,1),0)))*SUMIFS(Prov_Auto!$E$3:$E1000, Prov_Auto!$A$3:$A1000, $D387, Prov_Auto!$D$3:$D1000,"&gt;="&amp;DATE(G$1,G$2,1),Prov_Auto!$D$3:$D1000, "&lt;="&amp;EOMONTH(DATE(G$1,G$2,1),0)))</f>
        <v/>
      </c>
      <c r="H387" s="48" t="str">
        <f>IF($D387="","", (SUMIFS(Transacoes!$D$3:$D1000,Transacoes!$C$3:$C1000,$D387,Transacoes!$B$3:$B1000,"C", Transacoes!$A$3:$A1000, "&lt;"&amp;EOMONTH(DATE(H$1,H$2,1),0))-SUMIFS(Transacoes!$D$3:$D1000,Transacoes!$C$3:$C1000,$D387,Transacoes!$B$3:$B1000,"V", Transacoes!$A$3:$A1000, "&lt;"&amp;EOMONTH(DATE(H$1,H$2,1),0)))*SUMIFS(Prov_Auto!$E$3:$E1000, Prov_Auto!$A$3:$A1000, $D387, Prov_Auto!$D$3:$D1000,"&gt;="&amp;DATE(H$1,H$2,1),Prov_Auto!$D$3:$D1000, "&lt;="&amp;EOMONTH(DATE(H$1,H$2,1),0)))</f>
        <v/>
      </c>
      <c r="I387" s="48" t="str">
        <f>IF($D387="","", (SUMIFS(Transacoes!$D$3:$D1000,Transacoes!$C$3:$C1000,$D387,Transacoes!$B$3:$B1000,"C", Transacoes!$A$3:$A1000, "&lt;"&amp;EOMONTH(DATE(I$1,I$2,1),0))-SUMIFS(Transacoes!$D$3:$D1000,Transacoes!$C$3:$C1000,$D387,Transacoes!$B$3:$B1000,"V", Transacoes!$A$3:$A1000, "&lt;"&amp;EOMONTH(DATE(I$1,I$2,1),0)))*SUMIFS(Prov_Auto!$E$3:$E1000, Prov_Auto!$A$3:$A1000, $D387, Prov_Auto!$D$3:$D1000,"&gt;="&amp;DATE(I$1,I$2,1),Prov_Auto!$D$3:$D1000, "&lt;="&amp;EOMONTH(DATE(I$1,I$2,1),0)))</f>
        <v/>
      </c>
      <c r="J387" s="48" t="str">
        <f>IF($D387="","", (SUMIFS(Transacoes!$D$3:$D1000,Transacoes!$C$3:$C1000,$D387,Transacoes!$B$3:$B1000,"C", Transacoes!$A$3:$A1000, "&lt;"&amp;EOMONTH(DATE(J$1,J$2,1),0))-SUMIFS(Transacoes!$D$3:$D1000,Transacoes!$C$3:$C1000,$D387,Transacoes!$B$3:$B1000,"V", Transacoes!$A$3:$A1000, "&lt;"&amp;EOMONTH(DATE(J$1,J$2,1),0)))*SUMIFS(Prov_Auto!$E$3:$E1000, Prov_Auto!$A$3:$A1000, $D387, Prov_Auto!$D$3:$D1000,"&gt;="&amp;DATE(J$1,J$2,1),Prov_Auto!$D$3:$D1000, "&lt;="&amp;EOMONTH(DATE(J$1,J$2,1),0)))</f>
        <v/>
      </c>
      <c r="K387" s="48" t="str">
        <f>IF($D387="","", (SUMIFS(Transacoes!$D$3:$D1000,Transacoes!$C$3:$C1000,$D387,Transacoes!$B$3:$B1000,"C", Transacoes!$A$3:$A1000, "&lt;"&amp;EOMONTH(DATE(K$1,K$2,1),0))-SUMIFS(Transacoes!$D$3:$D1000,Transacoes!$C$3:$C1000,$D387,Transacoes!$B$3:$B1000,"V", Transacoes!$A$3:$A1000, "&lt;"&amp;EOMONTH(DATE(K$1,K$2,1),0)))*SUMIFS(Prov_Auto!$E$3:$E1000, Prov_Auto!$A$3:$A1000, $D387, Prov_Auto!$D$3:$D1000,"&gt;="&amp;DATE(K$1,K$2,1),Prov_Auto!$D$3:$D1000, "&lt;="&amp;EOMONTH(DATE(K$1,K$2,1),0)))</f>
        <v/>
      </c>
      <c r="L387" s="48" t="str">
        <f>IF($D387="","", (SUMIFS(Transacoes!$D$3:$D1000,Transacoes!$C$3:$C1000,$D387,Transacoes!$B$3:$B1000,"C", Transacoes!$A$3:$A1000, "&lt;"&amp;EOMONTH(DATE(L$1,L$2,1),0))-SUMIFS(Transacoes!$D$3:$D1000,Transacoes!$C$3:$C1000,$D387,Transacoes!$B$3:$B1000,"V", Transacoes!$A$3:$A1000, "&lt;"&amp;EOMONTH(DATE(L$1,L$2,1),0)))*SUMIFS(Prov_Auto!$E$3:$E1000, Prov_Auto!$A$3:$A1000, $D387, Prov_Auto!$D$3:$D1000,"&gt;="&amp;DATE(L$1,L$2,1),Prov_Auto!$D$3:$D1000, "&lt;="&amp;EOMONTH(DATE(L$1,L$2,1),0)))</f>
        <v/>
      </c>
      <c r="M387" s="48" t="str">
        <f>IF($D387="","", (SUMIFS(Transacoes!$D$3:$D1000,Transacoes!$C$3:$C1000,$D387,Transacoes!$B$3:$B1000,"C", Transacoes!$A$3:$A1000, "&lt;"&amp;EOMONTH(DATE(M$1,M$2,1),0))-SUMIFS(Transacoes!$D$3:$D1000,Transacoes!$C$3:$C1000,$D387,Transacoes!$B$3:$B1000,"V", Transacoes!$A$3:$A1000, "&lt;"&amp;EOMONTH(DATE(M$1,M$2,1),0)))*SUMIFS(Prov_Auto!$E$3:$E1000, Prov_Auto!$A$3:$A1000, $D387, Prov_Auto!$D$3:$D1000,"&gt;="&amp;DATE(M$1,M$2,1),Prov_Auto!$D$3:$D1000, "&lt;="&amp;EOMONTH(DATE(M$1,M$2,1),0)))</f>
        <v/>
      </c>
      <c r="N387" s="48" t="str">
        <f>IF($D387="","", (SUMIFS(Transacoes!$D$3:$D1000,Transacoes!$C$3:$C1000,$D387,Transacoes!$B$3:$B1000,"C", Transacoes!$A$3:$A1000, "&lt;"&amp;EOMONTH(DATE(N$1,N$2,1),0))-SUMIFS(Transacoes!$D$3:$D1000,Transacoes!$C$3:$C1000,$D387,Transacoes!$B$3:$B1000,"V", Transacoes!$A$3:$A1000, "&lt;"&amp;EOMONTH(DATE(N$1,N$2,1),0)))*SUMIFS(Prov_Auto!$E$3:$E1000, Prov_Auto!$A$3:$A1000, $D387, Prov_Auto!$D$3:$D1000,"&gt;="&amp;DATE(N$1,N$2,1),Prov_Auto!$D$3:$D1000, "&lt;="&amp;EOMONTH(DATE(N$1,N$2,1),0)))</f>
        <v/>
      </c>
      <c r="O387" s="48" t="str">
        <f>IF($D387="","", (SUMIFS(Transacoes!$D$3:$D1000,Transacoes!$C$3:$C1000,$D387,Transacoes!$B$3:$B1000,"C", Transacoes!$A$3:$A1000, "&lt;"&amp;EOMONTH(DATE(O$1,O$2,1),0))-SUMIFS(Transacoes!$D$3:$D1000,Transacoes!$C$3:$C1000,$D387,Transacoes!$B$3:$B1000,"V", Transacoes!$A$3:$A1000, "&lt;"&amp;EOMONTH(DATE(O$1,O$2,1),0)))*SUMIFS(Prov_Auto!$E$3:$E1000, Prov_Auto!$A$3:$A1000, $D387, Prov_Auto!$D$3:$D1000,"&gt;="&amp;DATE(O$1,O$2,1),Prov_Auto!$D$3:$D1000, "&lt;="&amp;EOMONTH(DATE(O$1,O$2,1),0)))</f>
        <v/>
      </c>
      <c r="P387" s="48" t="str">
        <f>IF($D387="","", (SUMIFS(Transacoes!$D$3:$D1000,Transacoes!$C$3:$C1000,$D387,Transacoes!$B$3:$B1000,"C", Transacoes!$A$3:$A1000, "&lt;"&amp;EOMONTH(DATE(P$1,P$2,1),0))-SUMIFS(Transacoes!$D$3:$D1000,Transacoes!$C$3:$C1000,$D387,Transacoes!$B$3:$B1000,"V", Transacoes!$A$3:$A1000, "&lt;"&amp;EOMONTH(DATE(P$1,P$2,1),0)))*SUMIFS(Prov_Auto!$E$3:$E1000, Prov_Auto!$A$3:$A1000, $D387, Prov_Auto!$D$3:$D1000,"&gt;="&amp;DATE(P$1,P$2,1),Prov_Auto!$D$3:$D1000, "&lt;="&amp;EOMONTH(DATE(P$1,P$2,1),0)))</f>
        <v/>
      </c>
      <c r="Q387" s="48" t="str">
        <f>IF($D387="","", (SUMIFS(Transacoes!$D$3:$D1000,Transacoes!$C$3:$C1000,$D387,Transacoes!$B$3:$B1000,"C", Transacoes!$A$3:$A1000, "&lt;"&amp;EOMONTH(DATE(Q$1,Q$2,1),0))-SUMIFS(Transacoes!$D$3:$D1000,Transacoes!$C$3:$C1000,$D387,Transacoes!$B$3:$B1000,"V", Transacoes!$A$3:$A1000, "&lt;"&amp;EOMONTH(DATE(Q$1,Q$2,1),0)))*SUMIFS(Prov_Auto!$E$3:$E1000, Prov_Auto!$A$3:$A1000, $D387, Prov_Auto!$D$3:$D1000,"&gt;="&amp;DATE(Q$1,Q$2,1),Prov_Auto!$D$3:$D1000, "&lt;="&amp;EOMONTH(DATE(Q$1,Q$2,1),0)))</f>
        <v/>
      </c>
      <c r="R387" s="47"/>
    </row>
    <row r="388">
      <c r="A388" s="47"/>
      <c r="B388" s="47"/>
      <c r="C388" s="47"/>
      <c r="D388" s="87"/>
      <c r="E388" s="48" t="str">
        <f>IF($D388="","", (SUMIFS(Transacoes!$D$3:$D1000,Transacoes!$C$3:$C1000,$D388,Transacoes!$B$3:$B1000,"C", Transacoes!$A$3:$A1000, "&lt;"&amp;EOMONTH(DATE(E$1,E$2,1),0))-SUMIFS(Transacoes!$D$3:$D1000,Transacoes!$C$3:$C1000,$D388,Transacoes!$B$3:$B1000,"V", Transacoes!$A$3:$A1000, "&lt;"&amp;EOMONTH(DATE(E$1,E$2,1),0)))*SUMIFS(Prov_Auto!$E$3:$E1000, Prov_Auto!$A$3:$A1000, $D388, Prov_Auto!$D$3:$D1000,"&gt;="&amp;DATE(E$1,E$2,1),Prov_Auto!$D$3:$D1000, "&lt;="&amp;EOMONTH(DATE(E$1,E$2,1),0)))</f>
        <v/>
      </c>
      <c r="F388" s="48" t="str">
        <f>IF($D388="","", (SUMIFS(Transacoes!$D$3:$D1000,Transacoes!$C$3:$C1000,$D388,Transacoes!$B$3:$B1000,"C", Transacoes!$A$3:$A1000, "&lt;"&amp;EOMONTH(DATE(F$1,F$2,1),0))-SUMIFS(Transacoes!$D$3:$D1000,Transacoes!$C$3:$C1000,$D388,Transacoes!$B$3:$B1000,"V", Transacoes!$A$3:$A1000, "&lt;"&amp;EOMONTH(DATE(F$1,F$2,1),0)))*SUMIFS(Prov_Auto!$E$3:$E1000, Prov_Auto!$A$3:$A1000, $D388, Prov_Auto!$D$3:$D1000,"&gt;="&amp;DATE(F$1,F$2,1),Prov_Auto!$D$3:$D1000, "&lt;="&amp;EOMONTH(DATE(F$1,F$2,1),0)))</f>
        <v/>
      </c>
      <c r="G388" s="48" t="str">
        <f>IF($D388="","", (SUMIFS(Transacoes!$D$3:$D1000,Transacoes!$C$3:$C1000,$D388,Transacoes!$B$3:$B1000,"C", Transacoes!$A$3:$A1000, "&lt;"&amp;EOMONTH(DATE(G$1,G$2,1),0))-SUMIFS(Transacoes!$D$3:$D1000,Transacoes!$C$3:$C1000,$D388,Transacoes!$B$3:$B1000,"V", Transacoes!$A$3:$A1000, "&lt;"&amp;EOMONTH(DATE(G$1,G$2,1),0)))*SUMIFS(Prov_Auto!$E$3:$E1000, Prov_Auto!$A$3:$A1000, $D388, Prov_Auto!$D$3:$D1000,"&gt;="&amp;DATE(G$1,G$2,1),Prov_Auto!$D$3:$D1000, "&lt;="&amp;EOMONTH(DATE(G$1,G$2,1),0)))</f>
        <v/>
      </c>
      <c r="H388" s="48" t="str">
        <f>IF($D388="","", (SUMIFS(Transacoes!$D$3:$D1000,Transacoes!$C$3:$C1000,$D388,Transacoes!$B$3:$B1000,"C", Transacoes!$A$3:$A1000, "&lt;"&amp;EOMONTH(DATE(H$1,H$2,1),0))-SUMIFS(Transacoes!$D$3:$D1000,Transacoes!$C$3:$C1000,$D388,Transacoes!$B$3:$B1000,"V", Transacoes!$A$3:$A1000, "&lt;"&amp;EOMONTH(DATE(H$1,H$2,1),0)))*SUMIFS(Prov_Auto!$E$3:$E1000, Prov_Auto!$A$3:$A1000, $D388, Prov_Auto!$D$3:$D1000,"&gt;="&amp;DATE(H$1,H$2,1),Prov_Auto!$D$3:$D1000, "&lt;="&amp;EOMONTH(DATE(H$1,H$2,1),0)))</f>
        <v/>
      </c>
      <c r="I388" s="48" t="str">
        <f>IF($D388="","", (SUMIFS(Transacoes!$D$3:$D1000,Transacoes!$C$3:$C1000,$D388,Transacoes!$B$3:$B1000,"C", Transacoes!$A$3:$A1000, "&lt;"&amp;EOMONTH(DATE(I$1,I$2,1),0))-SUMIFS(Transacoes!$D$3:$D1000,Transacoes!$C$3:$C1000,$D388,Transacoes!$B$3:$B1000,"V", Transacoes!$A$3:$A1000, "&lt;"&amp;EOMONTH(DATE(I$1,I$2,1),0)))*SUMIFS(Prov_Auto!$E$3:$E1000, Prov_Auto!$A$3:$A1000, $D388, Prov_Auto!$D$3:$D1000,"&gt;="&amp;DATE(I$1,I$2,1),Prov_Auto!$D$3:$D1000, "&lt;="&amp;EOMONTH(DATE(I$1,I$2,1),0)))</f>
        <v/>
      </c>
      <c r="J388" s="48" t="str">
        <f>IF($D388="","", (SUMIFS(Transacoes!$D$3:$D1000,Transacoes!$C$3:$C1000,$D388,Transacoes!$B$3:$B1000,"C", Transacoes!$A$3:$A1000, "&lt;"&amp;EOMONTH(DATE(J$1,J$2,1),0))-SUMIFS(Transacoes!$D$3:$D1000,Transacoes!$C$3:$C1000,$D388,Transacoes!$B$3:$B1000,"V", Transacoes!$A$3:$A1000, "&lt;"&amp;EOMONTH(DATE(J$1,J$2,1),0)))*SUMIFS(Prov_Auto!$E$3:$E1000, Prov_Auto!$A$3:$A1000, $D388, Prov_Auto!$D$3:$D1000,"&gt;="&amp;DATE(J$1,J$2,1),Prov_Auto!$D$3:$D1000, "&lt;="&amp;EOMONTH(DATE(J$1,J$2,1),0)))</f>
        <v/>
      </c>
      <c r="K388" s="48" t="str">
        <f>IF($D388="","", (SUMIFS(Transacoes!$D$3:$D1000,Transacoes!$C$3:$C1000,$D388,Transacoes!$B$3:$B1000,"C", Transacoes!$A$3:$A1000, "&lt;"&amp;EOMONTH(DATE(K$1,K$2,1),0))-SUMIFS(Transacoes!$D$3:$D1000,Transacoes!$C$3:$C1000,$D388,Transacoes!$B$3:$B1000,"V", Transacoes!$A$3:$A1000, "&lt;"&amp;EOMONTH(DATE(K$1,K$2,1),0)))*SUMIFS(Prov_Auto!$E$3:$E1000, Prov_Auto!$A$3:$A1000, $D388, Prov_Auto!$D$3:$D1000,"&gt;="&amp;DATE(K$1,K$2,1),Prov_Auto!$D$3:$D1000, "&lt;="&amp;EOMONTH(DATE(K$1,K$2,1),0)))</f>
        <v/>
      </c>
      <c r="L388" s="48" t="str">
        <f>IF($D388="","", (SUMIFS(Transacoes!$D$3:$D1000,Transacoes!$C$3:$C1000,$D388,Transacoes!$B$3:$B1000,"C", Transacoes!$A$3:$A1000, "&lt;"&amp;EOMONTH(DATE(L$1,L$2,1),0))-SUMIFS(Transacoes!$D$3:$D1000,Transacoes!$C$3:$C1000,$D388,Transacoes!$B$3:$B1000,"V", Transacoes!$A$3:$A1000, "&lt;"&amp;EOMONTH(DATE(L$1,L$2,1),0)))*SUMIFS(Prov_Auto!$E$3:$E1000, Prov_Auto!$A$3:$A1000, $D388, Prov_Auto!$D$3:$D1000,"&gt;="&amp;DATE(L$1,L$2,1),Prov_Auto!$D$3:$D1000, "&lt;="&amp;EOMONTH(DATE(L$1,L$2,1),0)))</f>
        <v/>
      </c>
      <c r="M388" s="48" t="str">
        <f>IF($D388="","", (SUMIFS(Transacoes!$D$3:$D1000,Transacoes!$C$3:$C1000,$D388,Transacoes!$B$3:$B1000,"C", Transacoes!$A$3:$A1000, "&lt;"&amp;EOMONTH(DATE(M$1,M$2,1),0))-SUMIFS(Transacoes!$D$3:$D1000,Transacoes!$C$3:$C1000,$D388,Transacoes!$B$3:$B1000,"V", Transacoes!$A$3:$A1000, "&lt;"&amp;EOMONTH(DATE(M$1,M$2,1),0)))*SUMIFS(Prov_Auto!$E$3:$E1000, Prov_Auto!$A$3:$A1000, $D388, Prov_Auto!$D$3:$D1000,"&gt;="&amp;DATE(M$1,M$2,1),Prov_Auto!$D$3:$D1000, "&lt;="&amp;EOMONTH(DATE(M$1,M$2,1),0)))</f>
        <v/>
      </c>
      <c r="N388" s="48" t="str">
        <f>IF($D388="","", (SUMIFS(Transacoes!$D$3:$D1000,Transacoes!$C$3:$C1000,$D388,Transacoes!$B$3:$B1000,"C", Transacoes!$A$3:$A1000, "&lt;"&amp;EOMONTH(DATE(N$1,N$2,1),0))-SUMIFS(Transacoes!$D$3:$D1000,Transacoes!$C$3:$C1000,$D388,Transacoes!$B$3:$B1000,"V", Transacoes!$A$3:$A1000, "&lt;"&amp;EOMONTH(DATE(N$1,N$2,1),0)))*SUMIFS(Prov_Auto!$E$3:$E1000, Prov_Auto!$A$3:$A1000, $D388, Prov_Auto!$D$3:$D1000,"&gt;="&amp;DATE(N$1,N$2,1),Prov_Auto!$D$3:$D1000, "&lt;="&amp;EOMONTH(DATE(N$1,N$2,1),0)))</f>
        <v/>
      </c>
      <c r="O388" s="48" t="str">
        <f>IF($D388="","", (SUMIFS(Transacoes!$D$3:$D1000,Transacoes!$C$3:$C1000,$D388,Transacoes!$B$3:$B1000,"C", Transacoes!$A$3:$A1000, "&lt;"&amp;EOMONTH(DATE(O$1,O$2,1),0))-SUMIFS(Transacoes!$D$3:$D1000,Transacoes!$C$3:$C1000,$D388,Transacoes!$B$3:$B1000,"V", Transacoes!$A$3:$A1000, "&lt;"&amp;EOMONTH(DATE(O$1,O$2,1),0)))*SUMIFS(Prov_Auto!$E$3:$E1000, Prov_Auto!$A$3:$A1000, $D388, Prov_Auto!$D$3:$D1000,"&gt;="&amp;DATE(O$1,O$2,1),Prov_Auto!$D$3:$D1000, "&lt;="&amp;EOMONTH(DATE(O$1,O$2,1),0)))</f>
        <v/>
      </c>
      <c r="P388" s="48" t="str">
        <f>IF($D388="","", (SUMIFS(Transacoes!$D$3:$D1000,Transacoes!$C$3:$C1000,$D388,Transacoes!$B$3:$B1000,"C", Transacoes!$A$3:$A1000, "&lt;"&amp;EOMONTH(DATE(P$1,P$2,1),0))-SUMIFS(Transacoes!$D$3:$D1000,Transacoes!$C$3:$C1000,$D388,Transacoes!$B$3:$B1000,"V", Transacoes!$A$3:$A1000, "&lt;"&amp;EOMONTH(DATE(P$1,P$2,1),0)))*SUMIFS(Prov_Auto!$E$3:$E1000, Prov_Auto!$A$3:$A1000, $D388, Prov_Auto!$D$3:$D1000,"&gt;="&amp;DATE(P$1,P$2,1),Prov_Auto!$D$3:$D1000, "&lt;="&amp;EOMONTH(DATE(P$1,P$2,1),0)))</f>
        <v/>
      </c>
      <c r="Q388" s="48" t="str">
        <f>IF($D388="","", (SUMIFS(Transacoes!$D$3:$D1000,Transacoes!$C$3:$C1000,$D388,Transacoes!$B$3:$B1000,"C", Transacoes!$A$3:$A1000, "&lt;"&amp;EOMONTH(DATE(Q$1,Q$2,1),0))-SUMIFS(Transacoes!$D$3:$D1000,Transacoes!$C$3:$C1000,$D388,Transacoes!$B$3:$B1000,"V", Transacoes!$A$3:$A1000, "&lt;"&amp;EOMONTH(DATE(Q$1,Q$2,1),0)))*SUMIFS(Prov_Auto!$E$3:$E1000, Prov_Auto!$A$3:$A1000, $D388, Prov_Auto!$D$3:$D1000,"&gt;="&amp;DATE(Q$1,Q$2,1),Prov_Auto!$D$3:$D1000, "&lt;="&amp;EOMONTH(DATE(Q$1,Q$2,1),0)))</f>
        <v/>
      </c>
      <c r="R388" s="47"/>
    </row>
    <row r="389">
      <c r="A389" s="47"/>
      <c r="B389" s="47"/>
      <c r="C389" s="47"/>
      <c r="D389" s="87"/>
      <c r="E389" s="48" t="str">
        <f>IF($D389="","", (SUMIFS(Transacoes!$D$3:$D1000,Transacoes!$C$3:$C1000,$D389,Transacoes!$B$3:$B1000,"C", Transacoes!$A$3:$A1000, "&lt;"&amp;EOMONTH(DATE(E$1,E$2,1),0))-SUMIFS(Transacoes!$D$3:$D1000,Transacoes!$C$3:$C1000,$D389,Transacoes!$B$3:$B1000,"V", Transacoes!$A$3:$A1000, "&lt;"&amp;EOMONTH(DATE(E$1,E$2,1),0)))*SUMIFS(Prov_Auto!$E$3:$E1000, Prov_Auto!$A$3:$A1000, $D389, Prov_Auto!$D$3:$D1000,"&gt;="&amp;DATE(E$1,E$2,1),Prov_Auto!$D$3:$D1000, "&lt;="&amp;EOMONTH(DATE(E$1,E$2,1),0)))</f>
        <v/>
      </c>
      <c r="F389" s="48" t="str">
        <f>IF($D389="","", (SUMIFS(Transacoes!$D$3:$D1000,Transacoes!$C$3:$C1000,$D389,Transacoes!$B$3:$B1000,"C", Transacoes!$A$3:$A1000, "&lt;"&amp;EOMONTH(DATE(F$1,F$2,1),0))-SUMIFS(Transacoes!$D$3:$D1000,Transacoes!$C$3:$C1000,$D389,Transacoes!$B$3:$B1000,"V", Transacoes!$A$3:$A1000, "&lt;"&amp;EOMONTH(DATE(F$1,F$2,1),0)))*SUMIFS(Prov_Auto!$E$3:$E1000, Prov_Auto!$A$3:$A1000, $D389, Prov_Auto!$D$3:$D1000,"&gt;="&amp;DATE(F$1,F$2,1),Prov_Auto!$D$3:$D1000, "&lt;="&amp;EOMONTH(DATE(F$1,F$2,1),0)))</f>
        <v/>
      </c>
      <c r="G389" s="48" t="str">
        <f>IF($D389="","", (SUMIFS(Transacoes!$D$3:$D1000,Transacoes!$C$3:$C1000,$D389,Transacoes!$B$3:$B1000,"C", Transacoes!$A$3:$A1000, "&lt;"&amp;EOMONTH(DATE(G$1,G$2,1),0))-SUMIFS(Transacoes!$D$3:$D1000,Transacoes!$C$3:$C1000,$D389,Transacoes!$B$3:$B1000,"V", Transacoes!$A$3:$A1000, "&lt;"&amp;EOMONTH(DATE(G$1,G$2,1),0)))*SUMIFS(Prov_Auto!$E$3:$E1000, Prov_Auto!$A$3:$A1000, $D389, Prov_Auto!$D$3:$D1000,"&gt;="&amp;DATE(G$1,G$2,1),Prov_Auto!$D$3:$D1000, "&lt;="&amp;EOMONTH(DATE(G$1,G$2,1),0)))</f>
        <v/>
      </c>
      <c r="H389" s="48" t="str">
        <f>IF($D389="","", (SUMIFS(Transacoes!$D$3:$D1000,Transacoes!$C$3:$C1000,$D389,Transacoes!$B$3:$B1000,"C", Transacoes!$A$3:$A1000, "&lt;"&amp;EOMONTH(DATE(H$1,H$2,1),0))-SUMIFS(Transacoes!$D$3:$D1000,Transacoes!$C$3:$C1000,$D389,Transacoes!$B$3:$B1000,"V", Transacoes!$A$3:$A1000, "&lt;"&amp;EOMONTH(DATE(H$1,H$2,1),0)))*SUMIFS(Prov_Auto!$E$3:$E1000, Prov_Auto!$A$3:$A1000, $D389, Prov_Auto!$D$3:$D1000,"&gt;="&amp;DATE(H$1,H$2,1),Prov_Auto!$D$3:$D1000, "&lt;="&amp;EOMONTH(DATE(H$1,H$2,1),0)))</f>
        <v/>
      </c>
      <c r="I389" s="48" t="str">
        <f>IF($D389="","", (SUMIFS(Transacoes!$D$3:$D1000,Transacoes!$C$3:$C1000,$D389,Transacoes!$B$3:$B1000,"C", Transacoes!$A$3:$A1000, "&lt;"&amp;EOMONTH(DATE(I$1,I$2,1),0))-SUMIFS(Transacoes!$D$3:$D1000,Transacoes!$C$3:$C1000,$D389,Transacoes!$B$3:$B1000,"V", Transacoes!$A$3:$A1000, "&lt;"&amp;EOMONTH(DATE(I$1,I$2,1),0)))*SUMIFS(Prov_Auto!$E$3:$E1000, Prov_Auto!$A$3:$A1000, $D389, Prov_Auto!$D$3:$D1000,"&gt;="&amp;DATE(I$1,I$2,1),Prov_Auto!$D$3:$D1000, "&lt;="&amp;EOMONTH(DATE(I$1,I$2,1),0)))</f>
        <v/>
      </c>
      <c r="J389" s="48" t="str">
        <f>IF($D389="","", (SUMIFS(Transacoes!$D$3:$D1000,Transacoes!$C$3:$C1000,$D389,Transacoes!$B$3:$B1000,"C", Transacoes!$A$3:$A1000, "&lt;"&amp;EOMONTH(DATE(J$1,J$2,1),0))-SUMIFS(Transacoes!$D$3:$D1000,Transacoes!$C$3:$C1000,$D389,Transacoes!$B$3:$B1000,"V", Transacoes!$A$3:$A1000, "&lt;"&amp;EOMONTH(DATE(J$1,J$2,1),0)))*SUMIFS(Prov_Auto!$E$3:$E1000, Prov_Auto!$A$3:$A1000, $D389, Prov_Auto!$D$3:$D1000,"&gt;="&amp;DATE(J$1,J$2,1),Prov_Auto!$D$3:$D1000, "&lt;="&amp;EOMONTH(DATE(J$1,J$2,1),0)))</f>
        <v/>
      </c>
      <c r="K389" s="48" t="str">
        <f>IF($D389="","", (SUMIFS(Transacoes!$D$3:$D1000,Transacoes!$C$3:$C1000,$D389,Transacoes!$B$3:$B1000,"C", Transacoes!$A$3:$A1000, "&lt;"&amp;EOMONTH(DATE(K$1,K$2,1),0))-SUMIFS(Transacoes!$D$3:$D1000,Transacoes!$C$3:$C1000,$D389,Transacoes!$B$3:$B1000,"V", Transacoes!$A$3:$A1000, "&lt;"&amp;EOMONTH(DATE(K$1,K$2,1),0)))*SUMIFS(Prov_Auto!$E$3:$E1000, Prov_Auto!$A$3:$A1000, $D389, Prov_Auto!$D$3:$D1000,"&gt;="&amp;DATE(K$1,K$2,1),Prov_Auto!$D$3:$D1000, "&lt;="&amp;EOMONTH(DATE(K$1,K$2,1),0)))</f>
        <v/>
      </c>
      <c r="L389" s="48" t="str">
        <f>IF($D389="","", (SUMIFS(Transacoes!$D$3:$D1000,Transacoes!$C$3:$C1000,$D389,Transacoes!$B$3:$B1000,"C", Transacoes!$A$3:$A1000, "&lt;"&amp;EOMONTH(DATE(L$1,L$2,1),0))-SUMIFS(Transacoes!$D$3:$D1000,Transacoes!$C$3:$C1000,$D389,Transacoes!$B$3:$B1000,"V", Transacoes!$A$3:$A1000, "&lt;"&amp;EOMONTH(DATE(L$1,L$2,1),0)))*SUMIFS(Prov_Auto!$E$3:$E1000, Prov_Auto!$A$3:$A1000, $D389, Prov_Auto!$D$3:$D1000,"&gt;="&amp;DATE(L$1,L$2,1),Prov_Auto!$D$3:$D1000, "&lt;="&amp;EOMONTH(DATE(L$1,L$2,1),0)))</f>
        <v/>
      </c>
      <c r="M389" s="48" t="str">
        <f>IF($D389="","", (SUMIFS(Transacoes!$D$3:$D1000,Transacoes!$C$3:$C1000,$D389,Transacoes!$B$3:$B1000,"C", Transacoes!$A$3:$A1000, "&lt;"&amp;EOMONTH(DATE(M$1,M$2,1),0))-SUMIFS(Transacoes!$D$3:$D1000,Transacoes!$C$3:$C1000,$D389,Transacoes!$B$3:$B1000,"V", Transacoes!$A$3:$A1000, "&lt;"&amp;EOMONTH(DATE(M$1,M$2,1),0)))*SUMIFS(Prov_Auto!$E$3:$E1000, Prov_Auto!$A$3:$A1000, $D389, Prov_Auto!$D$3:$D1000,"&gt;="&amp;DATE(M$1,M$2,1),Prov_Auto!$D$3:$D1000, "&lt;="&amp;EOMONTH(DATE(M$1,M$2,1),0)))</f>
        <v/>
      </c>
      <c r="N389" s="48" t="str">
        <f>IF($D389="","", (SUMIFS(Transacoes!$D$3:$D1000,Transacoes!$C$3:$C1000,$D389,Transacoes!$B$3:$B1000,"C", Transacoes!$A$3:$A1000, "&lt;"&amp;EOMONTH(DATE(N$1,N$2,1),0))-SUMIFS(Transacoes!$D$3:$D1000,Transacoes!$C$3:$C1000,$D389,Transacoes!$B$3:$B1000,"V", Transacoes!$A$3:$A1000, "&lt;"&amp;EOMONTH(DATE(N$1,N$2,1),0)))*SUMIFS(Prov_Auto!$E$3:$E1000, Prov_Auto!$A$3:$A1000, $D389, Prov_Auto!$D$3:$D1000,"&gt;="&amp;DATE(N$1,N$2,1),Prov_Auto!$D$3:$D1000, "&lt;="&amp;EOMONTH(DATE(N$1,N$2,1),0)))</f>
        <v/>
      </c>
      <c r="O389" s="48" t="str">
        <f>IF($D389="","", (SUMIFS(Transacoes!$D$3:$D1000,Transacoes!$C$3:$C1000,$D389,Transacoes!$B$3:$B1000,"C", Transacoes!$A$3:$A1000, "&lt;"&amp;EOMONTH(DATE(O$1,O$2,1),0))-SUMIFS(Transacoes!$D$3:$D1000,Transacoes!$C$3:$C1000,$D389,Transacoes!$B$3:$B1000,"V", Transacoes!$A$3:$A1000, "&lt;"&amp;EOMONTH(DATE(O$1,O$2,1),0)))*SUMIFS(Prov_Auto!$E$3:$E1000, Prov_Auto!$A$3:$A1000, $D389, Prov_Auto!$D$3:$D1000,"&gt;="&amp;DATE(O$1,O$2,1),Prov_Auto!$D$3:$D1000, "&lt;="&amp;EOMONTH(DATE(O$1,O$2,1),0)))</f>
        <v/>
      </c>
      <c r="P389" s="48" t="str">
        <f>IF($D389="","", (SUMIFS(Transacoes!$D$3:$D1000,Transacoes!$C$3:$C1000,$D389,Transacoes!$B$3:$B1000,"C", Transacoes!$A$3:$A1000, "&lt;"&amp;EOMONTH(DATE(P$1,P$2,1),0))-SUMIFS(Transacoes!$D$3:$D1000,Transacoes!$C$3:$C1000,$D389,Transacoes!$B$3:$B1000,"V", Transacoes!$A$3:$A1000, "&lt;"&amp;EOMONTH(DATE(P$1,P$2,1),0)))*SUMIFS(Prov_Auto!$E$3:$E1000, Prov_Auto!$A$3:$A1000, $D389, Prov_Auto!$D$3:$D1000,"&gt;="&amp;DATE(P$1,P$2,1),Prov_Auto!$D$3:$D1000, "&lt;="&amp;EOMONTH(DATE(P$1,P$2,1),0)))</f>
        <v/>
      </c>
      <c r="Q389" s="48" t="str">
        <f>IF($D389="","", (SUMIFS(Transacoes!$D$3:$D1000,Transacoes!$C$3:$C1000,$D389,Transacoes!$B$3:$B1000,"C", Transacoes!$A$3:$A1000, "&lt;"&amp;EOMONTH(DATE(Q$1,Q$2,1),0))-SUMIFS(Transacoes!$D$3:$D1000,Transacoes!$C$3:$C1000,$D389,Transacoes!$B$3:$B1000,"V", Transacoes!$A$3:$A1000, "&lt;"&amp;EOMONTH(DATE(Q$1,Q$2,1),0)))*SUMIFS(Prov_Auto!$E$3:$E1000, Prov_Auto!$A$3:$A1000, $D389, Prov_Auto!$D$3:$D1000,"&gt;="&amp;DATE(Q$1,Q$2,1),Prov_Auto!$D$3:$D1000, "&lt;="&amp;EOMONTH(DATE(Q$1,Q$2,1),0)))</f>
        <v/>
      </c>
      <c r="R389" s="47"/>
    </row>
    <row r="390">
      <c r="A390" s="47"/>
      <c r="B390" s="47"/>
      <c r="C390" s="47"/>
      <c r="D390" s="87"/>
      <c r="E390" s="48" t="str">
        <f>IF($D390="","", (SUMIFS(Transacoes!$D$3:$D1000,Transacoes!$C$3:$C1000,$D390,Transacoes!$B$3:$B1000,"C", Transacoes!$A$3:$A1000, "&lt;"&amp;EOMONTH(DATE(E$1,E$2,1),0))-SUMIFS(Transacoes!$D$3:$D1000,Transacoes!$C$3:$C1000,$D390,Transacoes!$B$3:$B1000,"V", Transacoes!$A$3:$A1000, "&lt;"&amp;EOMONTH(DATE(E$1,E$2,1),0)))*SUMIFS(Prov_Auto!$E$3:$E1000, Prov_Auto!$A$3:$A1000, $D390, Prov_Auto!$D$3:$D1000,"&gt;="&amp;DATE(E$1,E$2,1),Prov_Auto!$D$3:$D1000, "&lt;="&amp;EOMONTH(DATE(E$1,E$2,1),0)))</f>
        <v/>
      </c>
      <c r="F390" s="48" t="str">
        <f>IF($D390="","", (SUMIFS(Transacoes!$D$3:$D1000,Transacoes!$C$3:$C1000,$D390,Transacoes!$B$3:$B1000,"C", Transacoes!$A$3:$A1000, "&lt;"&amp;EOMONTH(DATE(F$1,F$2,1),0))-SUMIFS(Transacoes!$D$3:$D1000,Transacoes!$C$3:$C1000,$D390,Transacoes!$B$3:$B1000,"V", Transacoes!$A$3:$A1000, "&lt;"&amp;EOMONTH(DATE(F$1,F$2,1),0)))*SUMIFS(Prov_Auto!$E$3:$E1000, Prov_Auto!$A$3:$A1000, $D390, Prov_Auto!$D$3:$D1000,"&gt;="&amp;DATE(F$1,F$2,1),Prov_Auto!$D$3:$D1000, "&lt;="&amp;EOMONTH(DATE(F$1,F$2,1),0)))</f>
        <v/>
      </c>
      <c r="G390" s="48" t="str">
        <f>IF($D390="","", (SUMIFS(Transacoes!$D$3:$D1000,Transacoes!$C$3:$C1000,$D390,Transacoes!$B$3:$B1000,"C", Transacoes!$A$3:$A1000, "&lt;"&amp;EOMONTH(DATE(G$1,G$2,1),0))-SUMIFS(Transacoes!$D$3:$D1000,Transacoes!$C$3:$C1000,$D390,Transacoes!$B$3:$B1000,"V", Transacoes!$A$3:$A1000, "&lt;"&amp;EOMONTH(DATE(G$1,G$2,1),0)))*SUMIFS(Prov_Auto!$E$3:$E1000, Prov_Auto!$A$3:$A1000, $D390, Prov_Auto!$D$3:$D1000,"&gt;="&amp;DATE(G$1,G$2,1),Prov_Auto!$D$3:$D1000, "&lt;="&amp;EOMONTH(DATE(G$1,G$2,1),0)))</f>
        <v/>
      </c>
      <c r="H390" s="48" t="str">
        <f>IF($D390="","", (SUMIFS(Transacoes!$D$3:$D1000,Transacoes!$C$3:$C1000,$D390,Transacoes!$B$3:$B1000,"C", Transacoes!$A$3:$A1000, "&lt;"&amp;EOMONTH(DATE(H$1,H$2,1),0))-SUMIFS(Transacoes!$D$3:$D1000,Transacoes!$C$3:$C1000,$D390,Transacoes!$B$3:$B1000,"V", Transacoes!$A$3:$A1000, "&lt;"&amp;EOMONTH(DATE(H$1,H$2,1),0)))*SUMIFS(Prov_Auto!$E$3:$E1000, Prov_Auto!$A$3:$A1000, $D390, Prov_Auto!$D$3:$D1000,"&gt;="&amp;DATE(H$1,H$2,1),Prov_Auto!$D$3:$D1000, "&lt;="&amp;EOMONTH(DATE(H$1,H$2,1),0)))</f>
        <v/>
      </c>
      <c r="I390" s="48" t="str">
        <f>IF($D390="","", (SUMIFS(Transacoes!$D$3:$D1000,Transacoes!$C$3:$C1000,$D390,Transacoes!$B$3:$B1000,"C", Transacoes!$A$3:$A1000, "&lt;"&amp;EOMONTH(DATE(I$1,I$2,1),0))-SUMIFS(Transacoes!$D$3:$D1000,Transacoes!$C$3:$C1000,$D390,Transacoes!$B$3:$B1000,"V", Transacoes!$A$3:$A1000, "&lt;"&amp;EOMONTH(DATE(I$1,I$2,1),0)))*SUMIFS(Prov_Auto!$E$3:$E1000, Prov_Auto!$A$3:$A1000, $D390, Prov_Auto!$D$3:$D1000,"&gt;="&amp;DATE(I$1,I$2,1),Prov_Auto!$D$3:$D1000, "&lt;="&amp;EOMONTH(DATE(I$1,I$2,1),0)))</f>
        <v/>
      </c>
      <c r="J390" s="48" t="str">
        <f>IF($D390="","", (SUMIFS(Transacoes!$D$3:$D1000,Transacoes!$C$3:$C1000,$D390,Transacoes!$B$3:$B1000,"C", Transacoes!$A$3:$A1000, "&lt;"&amp;EOMONTH(DATE(J$1,J$2,1),0))-SUMIFS(Transacoes!$D$3:$D1000,Transacoes!$C$3:$C1000,$D390,Transacoes!$B$3:$B1000,"V", Transacoes!$A$3:$A1000, "&lt;"&amp;EOMONTH(DATE(J$1,J$2,1),0)))*SUMIFS(Prov_Auto!$E$3:$E1000, Prov_Auto!$A$3:$A1000, $D390, Prov_Auto!$D$3:$D1000,"&gt;="&amp;DATE(J$1,J$2,1),Prov_Auto!$D$3:$D1000, "&lt;="&amp;EOMONTH(DATE(J$1,J$2,1),0)))</f>
        <v/>
      </c>
      <c r="K390" s="48" t="str">
        <f>IF($D390="","", (SUMIFS(Transacoes!$D$3:$D1000,Transacoes!$C$3:$C1000,$D390,Transacoes!$B$3:$B1000,"C", Transacoes!$A$3:$A1000, "&lt;"&amp;EOMONTH(DATE(K$1,K$2,1),0))-SUMIFS(Transacoes!$D$3:$D1000,Transacoes!$C$3:$C1000,$D390,Transacoes!$B$3:$B1000,"V", Transacoes!$A$3:$A1000, "&lt;"&amp;EOMONTH(DATE(K$1,K$2,1),0)))*SUMIFS(Prov_Auto!$E$3:$E1000, Prov_Auto!$A$3:$A1000, $D390, Prov_Auto!$D$3:$D1000,"&gt;="&amp;DATE(K$1,K$2,1),Prov_Auto!$D$3:$D1000, "&lt;="&amp;EOMONTH(DATE(K$1,K$2,1),0)))</f>
        <v/>
      </c>
      <c r="L390" s="48" t="str">
        <f>IF($D390="","", (SUMIFS(Transacoes!$D$3:$D1000,Transacoes!$C$3:$C1000,$D390,Transacoes!$B$3:$B1000,"C", Transacoes!$A$3:$A1000, "&lt;"&amp;EOMONTH(DATE(L$1,L$2,1),0))-SUMIFS(Transacoes!$D$3:$D1000,Transacoes!$C$3:$C1000,$D390,Transacoes!$B$3:$B1000,"V", Transacoes!$A$3:$A1000, "&lt;"&amp;EOMONTH(DATE(L$1,L$2,1),0)))*SUMIFS(Prov_Auto!$E$3:$E1000, Prov_Auto!$A$3:$A1000, $D390, Prov_Auto!$D$3:$D1000,"&gt;="&amp;DATE(L$1,L$2,1),Prov_Auto!$D$3:$D1000, "&lt;="&amp;EOMONTH(DATE(L$1,L$2,1),0)))</f>
        <v/>
      </c>
      <c r="M390" s="48" t="str">
        <f>IF($D390="","", (SUMIFS(Transacoes!$D$3:$D1000,Transacoes!$C$3:$C1000,$D390,Transacoes!$B$3:$B1000,"C", Transacoes!$A$3:$A1000, "&lt;"&amp;EOMONTH(DATE(M$1,M$2,1),0))-SUMIFS(Transacoes!$D$3:$D1000,Transacoes!$C$3:$C1000,$D390,Transacoes!$B$3:$B1000,"V", Transacoes!$A$3:$A1000, "&lt;"&amp;EOMONTH(DATE(M$1,M$2,1),0)))*SUMIFS(Prov_Auto!$E$3:$E1000, Prov_Auto!$A$3:$A1000, $D390, Prov_Auto!$D$3:$D1000,"&gt;="&amp;DATE(M$1,M$2,1),Prov_Auto!$D$3:$D1000, "&lt;="&amp;EOMONTH(DATE(M$1,M$2,1),0)))</f>
        <v/>
      </c>
      <c r="N390" s="48" t="str">
        <f>IF($D390="","", (SUMIFS(Transacoes!$D$3:$D1000,Transacoes!$C$3:$C1000,$D390,Transacoes!$B$3:$B1000,"C", Transacoes!$A$3:$A1000, "&lt;"&amp;EOMONTH(DATE(N$1,N$2,1),0))-SUMIFS(Transacoes!$D$3:$D1000,Transacoes!$C$3:$C1000,$D390,Transacoes!$B$3:$B1000,"V", Transacoes!$A$3:$A1000, "&lt;"&amp;EOMONTH(DATE(N$1,N$2,1),0)))*SUMIFS(Prov_Auto!$E$3:$E1000, Prov_Auto!$A$3:$A1000, $D390, Prov_Auto!$D$3:$D1000,"&gt;="&amp;DATE(N$1,N$2,1),Prov_Auto!$D$3:$D1000, "&lt;="&amp;EOMONTH(DATE(N$1,N$2,1),0)))</f>
        <v/>
      </c>
      <c r="O390" s="48" t="str">
        <f>IF($D390="","", (SUMIFS(Transacoes!$D$3:$D1000,Transacoes!$C$3:$C1000,$D390,Transacoes!$B$3:$B1000,"C", Transacoes!$A$3:$A1000, "&lt;"&amp;EOMONTH(DATE(O$1,O$2,1),0))-SUMIFS(Transacoes!$D$3:$D1000,Transacoes!$C$3:$C1000,$D390,Transacoes!$B$3:$B1000,"V", Transacoes!$A$3:$A1000, "&lt;"&amp;EOMONTH(DATE(O$1,O$2,1),0)))*SUMIFS(Prov_Auto!$E$3:$E1000, Prov_Auto!$A$3:$A1000, $D390, Prov_Auto!$D$3:$D1000,"&gt;="&amp;DATE(O$1,O$2,1),Prov_Auto!$D$3:$D1000, "&lt;="&amp;EOMONTH(DATE(O$1,O$2,1),0)))</f>
        <v/>
      </c>
      <c r="P390" s="48" t="str">
        <f>IF($D390="","", (SUMIFS(Transacoes!$D$3:$D1000,Transacoes!$C$3:$C1000,$D390,Transacoes!$B$3:$B1000,"C", Transacoes!$A$3:$A1000, "&lt;"&amp;EOMONTH(DATE(P$1,P$2,1),0))-SUMIFS(Transacoes!$D$3:$D1000,Transacoes!$C$3:$C1000,$D390,Transacoes!$B$3:$B1000,"V", Transacoes!$A$3:$A1000, "&lt;"&amp;EOMONTH(DATE(P$1,P$2,1),0)))*SUMIFS(Prov_Auto!$E$3:$E1000, Prov_Auto!$A$3:$A1000, $D390, Prov_Auto!$D$3:$D1000,"&gt;="&amp;DATE(P$1,P$2,1),Prov_Auto!$D$3:$D1000, "&lt;="&amp;EOMONTH(DATE(P$1,P$2,1),0)))</f>
        <v/>
      </c>
      <c r="Q390" s="48" t="str">
        <f>IF($D390="","", (SUMIFS(Transacoes!$D$3:$D1000,Transacoes!$C$3:$C1000,$D390,Transacoes!$B$3:$B1000,"C", Transacoes!$A$3:$A1000, "&lt;"&amp;EOMONTH(DATE(Q$1,Q$2,1),0))-SUMIFS(Transacoes!$D$3:$D1000,Transacoes!$C$3:$C1000,$D390,Transacoes!$B$3:$B1000,"V", Transacoes!$A$3:$A1000, "&lt;"&amp;EOMONTH(DATE(Q$1,Q$2,1),0)))*SUMIFS(Prov_Auto!$E$3:$E1000, Prov_Auto!$A$3:$A1000, $D390, Prov_Auto!$D$3:$D1000,"&gt;="&amp;DATE(Q$1,Q$2,1),Prov_Auto!$D$3:$D1000, "&lt;="&amp;EOMONTH(DATE(Q$1,Q$2,1),0)))</f>
        <v/>
      </c>
      <c r="R390" s="47"/>
    </row>
    <row r="391">
      <c r="A391" s="47"/>
      <c r="B391" s="47"/>
      <c r="C391" s="47"/>
      <c r="D391" s="87"/>
      <c r="E391" s="48" t="str">
        <f>IF($D391="","", (SUMIFS(Transacoes!$D$3:$D1000,Transacoes!$C$3:$C1000,$D391,Transacoes!$B$3:$B1000,"C", Transacoes!$A$3:$A1000, "&lt;"&amp;EOMONTH(DATE(E$1,E$2,1),0))-SUMIFS(Transacoes!$D$3:$D1000,Transacoes!$C$3:$C1000,$D391,Transacoes!$B$3:$B1000,"V", Transacoes!$A$3:$A1000, "&lt;"&amp;EOMONTH(DATE(E$1,E$2,1),0)))*SUMIFS(Prov_Auto!$E$3:$E1000, Prov_Auto!$A$3:$A1000, $D391, Prov_Auto!$D$3:$D1000,"&gt;="&amp;DATE(E$1,E$2,1),Prov_Auto!$D$3:$D1000, "&lt;="&amp;EOMONTH(DATE(E$1,E$2,1),0)))</f>
        <v/>
      </c>
      <c r="F391" s="48" t="str">
        <f>IF($D391="","", (SUMIFS(Transacoes!$D$3:$D1000,Transacoes!$C$3:$C1000,$D391,Transacoes!$B$3:$B1000,"C", Transacoes!$A$3:$A1000, "&lt;"&amp;EOMONTH(DATE(F$1,F$2,1),0))-SUMIFS(Transacoes!$D$3:$D1000,Transacoes!$C$3:$C1000,$D391,Transacoes!$B$3:$B1000,"V", Transacoes!$A$3:$A1000, "&lt;"&amp;EOMONTH(DATE(F$1,F$2,1),0)))*SUMIFS(Prov_Auto!$E$3:$E1000, Prov_Auto!$A$3:$A1000, $D391, Prov_Auto!$D$3:$D1000,"&gt;="&amp;DATE(F$1,F$2,1),Prov_Auto!$D$3:$D1000, "&lt;="&amp;EOMONTH(DATE(F$1,F$2,1),0)))</f>
        <v/>
      </c>
      <c r="G391" s="48" t="str">
        <f>IF($D391="","", (SUMIFS(Transacoes!$D$3:$D1000,Transacoes!$C$3:$C1000,$D391,Transacoes!$B$3:$B1000,"C", Transacoes!$A$3:$A1000, "&lt;"&amp;EOMONTH(DATE(G$1,G$2,1),0))-SUMIFS(Transacoes!$D$3:$D1000,Transacoes!$C$3:$C1000,$D391,Transacoes!$B$3:$B1000,"V", Transacoes!$A$3:$A1000, "&lt;"&amp;EOMONTH(DATE(G$1,G$2,1),0)))*SUMIFS(Prov_Auto!$E$3:$E1000, Prov_Auto!$A$3:$A1000, $D391, Prov_Auto!$D$3:$D1000,"&gt;="&amp;DATE(G$1,G$2,1),Prov_Auto!$D$3:$D1000, "&lt;="&amp;EOMONTH(DATE(G$1,G$2,1),0)))</f>
        <v/>
      </c>
      <c r="H391" s="48" t="str">
        <f>IF($D391="","", (SUMIFS(Transacoes!$D$3:$D1000,Transacoes!$C$3:$C1000,$D391,Transacoes!$B$3:$B1000,"C", Transacoes!$A$3:$A1000, "&lt;"&amp;EOMONTH(DATE(H$1,H$2,1),0))-SUMIFS(Transacoes!$D$3:$D1000,Transacoes!$C$3:$C1000,$D391,Transacoes!$B$3:$B1000,"V", Transacoes!$A$3:$A1000, "&lt;"&amp;EOMONTH(DATE(H$1,H$2,1),0)))*SUMIFS(Prov_Auto!$E$3:$E1000, Prov_Auto!$A$3:$A1000, $D391, Prov_Auto!$D$3:$D1000,"&gt;="&amp;DATE(H$1,H$2,1),Prov_Auto!$D$3:$D1000, "&lt;="&amp;EOMONTH(DATE(H$1,H$2,1),0)))</f>
        <v/>
      </c>
      <c r="I391" s="48" t="str">
        <f>IF($D391="","", (SUMIFS(Transacoes!$D$3:$D1000,Transacoes!$C$3:$C1000,$D391,Transacoes!$B$3:$B1000,"C", Transacoes!$A$3:$A1000, "&lt;"&amp;EOMONTH(DATE(I$1,I$2,1),0))-SUMIFS(Transacoes!$D$3:$D1000,Transacoes!$C$3:$C1000,$D391,Transacoes!$B$3:$B1000,"V", Transacoes!$A$3:$A1000, "&lt;"&amp;EOMONTH(DATE(I$1,I$2,1),0)))*SUMIFS(Prov_Auto!$E$3:$E1000, Prov_Auto!$A$3:$A1000, $D391, Prov_Auto!$D$3:$D1000,"&gt;="&amp;DATE(I$1,I$2,1),Prov_Auto!$D$3:$D1000, "&lt;="&amp;EOMONTH(DATE(I$1,I$2,1),0)))</f>
        <v/>
      </c>
      <c r="J391" s="48" t="str">
        <f>IF($D391="","", (SUMIFS(Transacoes!$D$3:$D1000,Transacoes!$C$3:$C1000,$D391,Transacoes!$B$3:$B1000,"C", Transacoes!$A$3:$A1000, "&lt;"&amp;EOMONTH(DATE(J$1,J$2,1),0))-SUMIFS(Transacoes!$D$3:$D1000,Transacoes!$C$3:$C1000,$D391,Transacoes!$B$3:$B1000,"V", Transacoes!$A$3:$A1000, "&lt;"&amp;EOMONTH(DATE(J$1,J$2,1),0)))*SUMIFS(Prov_Auto!$E$3:$E1000, Prov_Auto!$A$3:$A1000, $D391, Prov_Auto!$D$3:$D1000,"&gt;="&amp;DATE(J$1,J$2,1),Prov_Auto!$D$3:$D1000, "&lt;="&amp;EOMONTH(DATE(J$1,J$2,1),0)))</f>
        <v/>
      </c>
      <c r="K391" s="48" t="str">
        <f>IF($D391="","", (SUMIFS(Transacoes!$D$3:$D1000,Transacoes!$C$3:$C1000,$D391,Transacoes!$B$3:$B1000,"C", Transacoes!$A$3:$A1000, "&lt;"&amp;EOMONTH(DATE(K$1,K$2,1),0))-SUMIFS(Transacoes!$D$3:$D1000,Transacoes!$C$3:$C1000,$D391,Transacoes!$B$3:$B1000,"V", Transacoes!$A$3:$A1000, "&lt;"&amp;EOMONTH(DATE(K$1,K$2,1),0)))*SUMIFS(Prov_Auto!$E$3:$E1000, Prov_Auto!$A$3:$A1000, $D391, Prov_Auto!$D$3:$D1000,"&gt;="&amp;DATE(K$1,K$2,1),Prov_Auto!$D$3:$D1000, "&lt;="&amp;EOMONTH(DATE(K$1,K$2,1),0)))</f>
        <v/>
      </c>
      <c r="L391" s="48" t="str">
        <f>IF($D391="","", (SUMIFS(Transacoes!$D$3:$D1000,Transacoes!$C$3:$C1000,$D391,Transacoes!$B$3:$B1000,"C", Transacoes!$A$3:$A1000, "&lt;"&amp;EOMONTH(DATE(L$1,L$2,1),0))-SUMIFS(Transacoes!$D$3:$D1000,Transacoes!$C$3:$C1000,$D391,Transacoes!$B$3:$B1000,"V", Transacoes!$A$3:$A1000, "&lt;"&amp;EOMONTH(DATE(L$1,L$2,1),0)))*SUMIFS(Prov_Auto!$E$3:$E1000, Prov_Auto!$A$3:$A1000, $D391, Prov_Auto!$D$3:$D1000,"&gt;="&amp;DATE(L$1,L$2,1),Prov_Auto!$D$3:$D1000, "&lt;="&amp;EOMONTH(DATE(L$1,L$2,1),0)))</f>
        <v/>
      </c>
      <c r="M391" s="48" t="str">
        <f>IF($D391="","", (SUMIFS(Transacoes!$D$3:$D1000,Transacoes!$C$3:$C1000,$D391,Transacoes!$B$3:$B1000,"C", Transacoes!$A$3:$A1000, "&lt;"&amp;EOMONTH(DATE(M$1,M$2,1),0))-SUMIFS(Transacoes!$D$3:$D1000,Transacoes!$C$3:$C1000,$D391,Transacoes!$B$3:$B1000,"V", Transacoes!$A$3:$A1000, "&lt;"&amp;EOMONTH(DATE(M$1,M$2,1),0)))*SUMIFS(Prov_Auto!$E$3:$E1000, Prov_Auto!$A$3:$A1000, $D391, Prov_Auto!$D$3:$D1000,"&gt;="&amp;DATE(M$1,M$2,1),Prov_Auto!$D$3:$D1000, "&lt;="&amp;EOMONTH(DATE(M$1,M$2,1),0)))</f>
        <v/>
      </c>
      <c r="N391" s="48" t="str">
        <f>IF($D391="","", (SUMIFS(Transacoes!$D$3:$D1000,Transacoes!$C$3:$C1000,$D391,Transacoes!$B$3:$B1000,"C", Transacoes!$A$3:$A1000, "&lt;"&amp;EOMONTH(DATE(N$1,N$2,1),0))-SUMIFS(Transacoes!$D$3:$D1000,Transacoes!$C$3:$C1000,$D391,Transacoes!$B$3:$B1000,"V", Transacoes!$A$3:$A1000, "&lt;"&amp;EOMONTH(DATE(N$1,N$2,1),0)))*SUMIFS(Prov_Auto!$E$3:$E1000, Prov_Auto!$A$3:$A1000, $D391, Prov_Auto!$D$3:$D1000,"&gt;="&amp;DATE(N$1,N$2,1),Prov_Auto!$D$3:$D1000, "&lt;="&amp;EOMONTH(DATE(N$1,N$2,1),0)))</f>
        <v/>
      </c>
      <c r="O391" s="48" t="str">
        <f>IF($D391="","", (SUMIFS(Transacoes!$D$3:$D1000,Transacoes!$C$3:$C1000,$D391,Transacoes!$B$3:$B1000,"C", Transacoes!$A$3:$A1000, "&lt;"&amp;EOMONTH(DATE(O$1,O$2,1),0))-SUMIFS(Transacoes!$D$3:$D1000,Transacoes!$C$3:$C1000,$D391,Transacoes!$B$3:$B1000,"V", Transacoes!$A$3:$A1000, "&lt;"&amp;EOMONTH(DATE(O$1,O$2,1),0)))*SUMIFS(Prov_Auto!$E$3:$E1000, Prov_Auto!$A$3:$A1000, $D391, Prov_Auto!$D$3:$D1000,"&gt;="&amp;DATE(O$1,O$2,1),Prov_Auto!$D$3:$D1000, "&lt;="&amp;EOMONTH(DATE(O$1,O$2,1),0)))</f>
        <v/>
      </c>
      <c r="P391" s="48" t="str">
        <f>IF($D391="","", (SUMIFS(Transacoes!$D$3:$D1000,Transacoes!$C$3:$C1000,$D391,Transacoes!$B$3:$B1000,"C", Transacoes!$A$3:$A1000, "&lt;"&amp;EOMONTH(DATE(P$1,P$2,1),0))-SUMIFS(Transacoes!$D$3:$D1000,Transacoes!$C$3:$C1000,$D391,Transacoes!$B$3:$B1000,"V", Transacoes!$A$3:$A1000, "&lt;"&amp;EOMONTH(DATE(P$1,P$2,1),0)))*SUMIFS(Prov_Auto!$E$3:$E1000, Prov_Auto!$A$3:$A1000, $D391, Prov_Auto!$D$3:$D1000,"&gt;="&amp;DATE(P$1,P$2,1),Prov_Auto!$D$3:$D1000, "&lt;="&amp;EOMONTH(DATE(P$1,P$2,1),0)))</f>
        <v/>
      </c>
      <c r="Q391" s="48" t="str">
        <f>IF($D391="","", (SUMIFS(Transacoes!$D$3:$D1000,Transacoes!$C$3:$C1000,$D391,Transacoes!$B$3:$B1000,"C", Transacoes!$A$3:$A1000, "&lt;"&amp;EOMONTH(DATE(Q$1,Q$2,1),0))-SUMIFS(Transacoes!$D$3:$D1000,Transacoes!$C$3:$C1000,$D391,Transacoes!$B$3:$B1000,"V", Transacoes!$A$3:$A1000, "&lt;"&amp;EOMONTH(DATE(Q$1,Q$2,1),0)))*SUMIFS(Prov_Auto!$E$3:$E1000, Prov_Auto!$A$3:$A1000, $D391, Prov_Auto!$D$3:$D1000,"&gt;="&amp;DATE(Q$1,Q$2,1),Prov_Auto!$D$3:$D1000, "&lt;="&amp;EOMONTH(DATE(Q$1,Q$2,1),0)))</f>
        <v/>
      </c>
      <c r="R391" s="47"/>
    </row>
    <row r="392">
      <c r="A392" s="47"/>
      <c r="B392" s="47"/>
      <c r="C392" s="47"/>
      <c r="D392" s="87"/>
      <c r="E392" s="48" t="str">
        <f>IF($D392="","", (SUMIFS(Transacoes!$D$3:$D1000,Transacoes!$C$3:$C1000,$D392,Transacoes!$B$3:$B1000,"C", Transacoes!$A$3:$A1000, "&lt;"&amp;EOMONTH(DATE(E$1,E$2,1),0))-SUMIFS(Transacoes!$D$3:$D1000,Transacoes!$C$3:$C1000,$D392,Transacoes!$B$3:$B1000,"V", Transacoes!$A$3:$A1000, "&lt;"&amp;EOMONTH(DATE(E$1,E$2,1),0)))*SUMIFS(Prov_Auto!$E$3:$E1000, Prov_Auto!$A$3:$A1000, $D392, Prov_Auto!$D$3:$D1000,"&gt;="&amp;DATE(E$1,E$2,1),Prov_Auto!$D$3:$D1000, "&lt;="&amp;EOMONTH(DATE(E$1,E$2,1),0)))</f>
        <v/>
      </c>
      <c r="F392" s="48" t="str">
        <f>IF($D392="","", (SUMIFS(Transacoes!$D$3:$D1000,Transacoes!$C$3:$C1000,$D392,Transacoes!$B$3:$B1000,"C", Transacoes!$A$3:$A1000, "&lt;"&amp;EOMONTH(DATE(F$1,F$2,1),0))-SUMIFS(Transacoes!$D$3:$D1000,Transacoes!$C$3:$C1000,$D392,Transacoes!$B$3:$B1000,"V", Transacoes!$A$3:$A1000, "&lt;"&amp;EOMONTH(DATE(F$1,F$2,1),0)))*SUMIFS(Prov_Auto!$E$3:$E1000, Prov_Auto!$A$3:$A1000, $D392, Prov_Auto!$D$3:$D1000,"&gt;="&amp;DATE(F$1,F$2,1),Prov_Auto!$D$3:$D1000, "&lt;="&amp;EOMONTH(DATE(F$1,F$2,1),0)))</f>
        <v/>
      </c>
      <c r="G392" s="48" t="str">
        <f>IF($D392="","", (SUMIFS(Transacoes!$D$3:$D1000,Transacoes!$C$3:$C1000,$D392,Transacoes!$B$3:$B1000,"C", Transacoes!$A$3:$A1000, "&lt;"&amp;EOMONTH(DATE(G$1,G$2,1),0))-SUMIFS(Transacoes!$D$3:$D1000,Transacoes!$C$3:$C1000,$D392,Transacoes!$B$3:$B1000,"V", Transacoes!$A$3:$A1000, "&lt;"&amp;EOMONTH(DATE(G$1,G$2,1),0)))*SUMIFS(Prov_Auto!$E$3:$E1000, Prov_Auto!$A$3:$A1000, $D392, Prov_Auto!$D$3:$D1000,"&gt;="&amp;DATE(G$1,G$2,1),Prov_Auto!$D$3:$D1000, "&lt;="&amp;EOMONTH(DATE(G$1,G$2,1),0)))</f>
        <v/>
      </c>
      <c r="H392" s="48" t="str">
        <f>IF($D392="","", (SUMIFS(Transacoes!$D$3:$D1000,Transacoes!$C$3:$C1000,$D392,Transacoes!$B$3:$B1000,"C", Transacoes!$A$3:$A1000, "&lt;"&amp;EOMONTH(DATE(H$1,H$2,1),0))-SUMIFS(Transacoes!$D$3:$D1000,Transacoes!$C$3:$C1000,$D392,Transacoes!$B$3:$B1000,"V", Transacoes!$A$3:$A1000, "&lt;"&amp;EOMONTH(DATE(H$1,H$2,1),0)))*SUMIFS(Prov_Auto!$E$3:$E1000, Prov_Auto!$A$3:$A1000, $D392, Prov_Auto!$D$3:$D1000,"&gt;="&amp;DATE(H$1,H$2,1),Prov_Auto!$D$3:$D1000, "&lt;="&amp;EOMONTH(DATE(H$1,H$2,1),0)))</f>
        <v/>
      </c>
      <c r="I392" s="48" t="str">
        <f>IF($D392="","", (SUMIFS(Transacoes!$D$3:$D1000,Transacoes!$C$3:$C1000,$D392,Transacoes!$B$3:$B1000,"C", Transacoes!$A$3:$A1000, "&lt;"&amp;EOMONTH(DATE(I$1,I$2,1),0))-SUMIFS(Transacoes!$D$3:$D1000,Transacoes!$C$3:$C1000,$D392,Transacoes!$B$3:$B1000,"V", Transacoes!$A$3:$A1000, "&lt;"&amp;EOMONTH(DATE(I$1,I$2,1),0)))*SUMIFS(Prov_Auto!$E$3:$E1000, Prov_Auto!$A$3:$A1000, $D392, Prov_Auto!$D$3:$D1000,"&gt;="&amp;DATE(I$1,I$2,1),Prov_Auto!$D$3:$D1000, "&lt;="&amp;EOMONTH(DATE(I$1,I$2,1),0)))</f>
        <v/>
      </c>
      <c r="J392" s="48" t="str">
        <f>IF($D392="","", (SUMIFS(Transacoes!$D$3:$D1000,Transacoes!$C$3:$C1000,$D392,Transacoes!$B$3:$B1000,"C", Transacoes!$A$3:$A1000, "&lt;"&amp;EOMONTH(DATE(J$1,J$2,1),0))-SUMIFS(Transacoes!$D$3:$D1000,Transacoes!$C$3:$C1000,$D392,Transacoes!$B$3:$B1000,"V", Transacoes!$A$3:$A1000, "&lt;"&amp;EOMONTH(DATE(J$1,J$2,1),0)))*SUMIFS(Prov_Auto!$E$3:$E1000, Prov_Auto!$A$3:$A1000, $D392, Prov_Auto!$D$3:$D1000,"&gt;="&amp;DATE(J$1,J$2,1),Prov_Auto!$D$3:$D1000, "&lt;="&amp;EOMONTH(DATE(J$1,J$2,1),0)))</f>
        <v/>
      </c>
      <c r="K392" s="48" t="str">
        <f>IF($D392="","", (SUMIFS(Transacoes!$D$3:$D1000,Transacoes!$C$3:$C1000,$D392,Transacoes!$B$3:$B1000,"C", Transacoes!$A$3:$A1000, "&lt;"&amp;EOMONTH(DATE(K$1,K$2,1),0))-SUMIFS(Transacoes!$D$3:$D1000,Transacoes!$C$3:$C1000,$D392,Transacoes!$B$3:$B1000,"V", Transacoes!$A$3:$A1000, "&lt;"&amp;EOMONTH(DATE(K$1,K$2,1),0)))*SUMIFS(Prov_Auto!$E$3:$E1000, Prov_Auto!$A$3:$A1000, $D392, Prov_Auto!$D$3:$D1000,"&gt;="&amp;DATE(K$1,K$2,1),Prov_Auto!$D$3:$D1000, "&lt;="&amp;EOMONTH(DATE(K$1,K$2,1),0)))</f>
        <v/>
      </c>
      <c r="L392" s="48" t="str">
        <f>IF($D392="","", (SUMIFS(Transacoes!$D$3:$D1000,Transacoes!$C$3:$C1000,$D392,Transacoes!$B$3:$B1000,"C", Transacoes!$A$3:$A1000, "&lt;"&amp;EOMONTH(DATE(L$1,L$2,1),0))-SUMIFS(Transacoes!$D$3:$D1000,Transacoes!$C$3:$C1000,$D392,Transacoes!$B$3:$B1000,"V", Transacoes!$A$3:$A1000, "&lt;"&amp;EOMONTH(DATE(L$1,L$2,1),0)))*SUMIFS(Prov_Auto!$E$3:$E1000, Prov_Auto!$A$3:$A1000, $D392, Prov_Auto!$D$3:$D1000,"&gt;="&amp;DATE(L$1,L$2,1),Prov_Auto!$D$3:$D1000, "&lt;="&amp;EOMONTH(DATE(L$1,L$2,1),0)))</f>
        <v/>
      </c>
      <c r="M392" s="48" t="str">
        <f>IF($D392="","", (SUMIFS(Transacoes!$D$3:$D1000,Transacoes!$C$3:$C1000,$D392,Transacoes!$B$3:$B1000,"C", Transacoes!$A$3:$A1000, "&lt;"&amp;EOMONTH(DATE(M$1,M$2,1),0))-SUMIFS(Transacoes!$D$3:$D1000,Transacoes!$C$3:$C1000,$D392,Transacoes!$B$3:$B1000,"V", Transacoes!$A$3:$A1000, "&lt;"&amp;EOMONTH(DATE(M$1,M$2,1),0)))*SUMIFS(Prov_Auto!$E$3:$E1000, Prov_Auto!$A$3:$A1000, $D392, Prov_Auto!$D$3:$D1000,"&gt;="&amp;DATE(M$1,M$2,1),Prov_Auto!$D$3:$D1000, "&lt;="&amp;EOMONTH(DATE(M$1,M$2,1),0)))</f>
        <v/>
      </c>
      <c r="N392" s="48" t="str">
        <f>IF($D392="","", (SUMIFS(Transacoes!$D$3:$D1000,Transacoes!$C$3:$C1000,$D392,Transacoes!$B$3:$B1000,"C", Transacoes!$A$3:$A1000, "&lt;"&amp;EOMONTH(DATE(N$1,N$2,1),0))-SUMIFS(Transacoes!$D$3:$D1000,Transacoes!$C$3:$C1000,$D392,Transacoes!$B$3:$B1000,"V", Transacoes!$A$3:$A1000, "&lt;"&amp;EOMONTH(DATE(N$1,N$2,1),0)))*SUMIFS(Prov_Auto!$E$3:$E1000, Prov_Auto!$A$3:$A1000, $D392, Prov_Auto!$D$3:$D1000,"&gt;="&amp;DATE(N$1,N$2,1),Prov_Auto!$D$3:$D1000, "&lt;="&amp;EOMONTH(DATE(N$1,N$2,1),0)))</f>
        <v/>
      </c>
      <c r="O392" s="48" t="str">
        <f>IF($D392="","", (SUMIFS(Transacoes!$D$3:$D1000,Transacoes!$C$3:$C1000,$D392,Transacoes!$B$3:$B1000,"C", Transacoes!$A$3:$A1000, "&lt;"&amp;EOMONTH(DATE(O$1,O$2,1),0))-SUMIFS(Transacoes!$D$3:$D1000,Transacoes!$C$3:$C1000,$D392,Transacoes!$B$3:$B1000,"V", Transacoes!$A$3:$A1000, "&lt;"&amp;EOMONTH(DATE(O$1,O$2,1),0)))*SUMIFS(Prov_Auto!$E$3:$E1000, Prov_Auto!$A$3:$A1000, $D392, Prov_Auto!$D$3:$D1000,"&gt;="&amp;DATE(O$1,O$2,1),Prov_Auto!$D$3:$D1000, "&lt;="&amp;EOMONTH(DATE(O$1,O$2,1),0)))</f>
        <v/>
      </c>
      <c r="P392" s="48" t="str">
        <f>IF($D392="","", (SUMIFS(Transacoes!$D$3:$D1000,Transacoes!$C$3:$C1000,$D392,Transacoes!$B$3:$B1000,"C", Transacoes!$A$3:$A1000, "&lt;"&amp;EOMONTH(DATE(P$1,P$2,1),0))-SUMIFS(Transacoes!$D$3:$D1000,Transacoes!$C$3:$C1000,$D392,Transacoes!$B$3:$B1000,"V", Transacoes!$A$3:$A1000, "&lt;"&amp;EOMONTH(DATE(P$1,P$2,1),0)))*SUMIFS(Prov_Auto!$E$3:$E1000, Prov_Auto!$A$3:$A1000, $D392, Prov_Auto!$D$3:$D1000,"&gt;="&amp;DATE(P$1,P$2,1),Prov_Auto!$D$3:$D1000, "&lt;="&amp;EOMONTH(DATE(P$1,P$2,1),0)))</f>
        <v/>
      </c>
      <c r="Q392" s="48" t="str">
        <f>IF($D392="","", (SUMIFS(Transacoes!$D$3:$D1000,Transacoes!$C$3:$C1000,$D392,Transacoes!$B$3:$B1000,"C", Transacoes!$A$3:$A1000, "&lt;"&amp;EOMONTH(DATE(Q$1,Q$2,1),0))-SUMIFS(Transacoes!$D$3:$D1000,Transacoes!$C$3:$C1000,$D392,Transacoes!$B$3:$B1000,"V", Transacoes!$A$3:$A1000, "&lt;"&amp;EOMONTH(DATE(Q$1,Q$2,1),0)))*SUMIFS(Prov_Auto!$E$3:$E1000, Prov_Auto!$A$3:$A1000, $D392, Prov_Auto!$D$3:$D1000,"&gt;="&amp;DATE(Q$1,Q$2,1),Prov_Auto!$D$3:$D1000, "&lt;="&amp;EOMONTH(DATE(Q$1,Q$2,1),0)))</f>
        <v/>
      </c>
      <c r="R392" s="47"/>
    </row>
    <row r="393">
      <c r="A393" s="47"/>
      <c r="B393" s="47"/>
      <c r="C393" s="47"/>
      <c r="D393" s="87"/>
      <c r="E393" s="48" t="str">
        <f>IF($D393="","", (SUMIFS(Transacoes!$D$3:$D1000,Transacoes!$C$3:$C1000,$D393,Transacoes!$B$3:$B1000,"C", Transacoes!$A$3:$A1000, "&lt;"&amp;EOMONTH(DATE(E$1,E$2,1),0))-SUMIFS(Transacoes!$D$3:$D1000,Transacoes!$C$3:$C1000,$D393,Transacoes!$B$3:$B1000,"V", Transacoes!$A$3:$A1000, "&lt;"&amp;EOMONTH(DATE(E$1,E$2,1),0)))*SUMIFS(Prov_Auto!$E$3:$E1000, Prov_Auto!$A$3:$A1000, $D393, Prov_Auto!$D$3:$D1000,"&gt;="&amp;DATE(E$1,E$2,1),Prov_Auto!$D$3:$D1000, "&lt;="&amp;EOMONTH(DATE(E$1,E$2,1),0)))</f>
        <v/>
      </c>
      <c r="F393" s="48" t="str">
        <f>IF($D393="","", (SUMIFS(Transacoes!$D$3:$D1000,Transacoes!$C$3:$C1000,$D393,Transacoes!$B$3:$B1000,"C", Transacoes!$A$3:$A1000, "&lt;"&amp;EOMONTH(DATE(F$1,F$2,1),0))-SUMIFS(Transacoes!$D$3:$D1000,Transacoes!$C$3:$C1000,$D393,Transacoes!$B$3:$B1000,"V", Transacoes!$A$3:$A1000, "&lt;"&amp;EOMONTH(DATE(F$1,F$2,1),0)))*SUMIFS(Prov_Auto!$E$3:$E1000, Prov_Auto!$A$3:$A1000, $D393, Prov_Auto!$D$3:$D1000,"&gt;="&amp;DATE(F$1,F$2,1),Prov_Auto!$D$3:$D1000, "&lt;="&amp;EOMONTH(DATE(F$1,F$2,1),0)))</f>
        <v/>
      </c>
      <c r="G393" s="48" t="str">
        <f>IF($D393="","", (SUMIFS(Transacoes!$D$3:$D1000,Transacoes!$C$3:$C1000,$D393,Transacoes!$B$3:$B1000,"C", Transacoes!$A$3:$A1000, "&lt;"&amp;EOMONTH(DATE(G$1,G$2,1),0))-SUMIFS(Transacoes!$D$3:$D1000,Transacoes!$C$3:$C1000,$D393,Transacoes!$B$3:$B1000,"V", Transacoes!$A$3:$A1000, "&lt;"&amp;EOMONTH(DATE(G$1,G$2,1),0)))*SUMIFS(Prov_Auto!$E$3:$E1000, Prov_Auto!$A$3:$A1000, $D393, Prov_Auto!$D$3:$D1000,"&gt;="&amp;DATE(G$1,G$2,1),Prov_Auto!$D$3:$D1000, "&lt;="&amp;EOMONTH(DATE(G$1,G$2,1),0)))</f>
        <v/>
      </c>
      <c r="H393" s="48" t="str">
        <f>IF($D393="","", (SUMIFS(Transacoes!$D$3:$D1000,Transacoes!$C$3:$C1000,$D393,Transacoes!$B$3:$B1000,"C", Transacoes!$A$3:$A1000, "&lt;"&amp;EOMONTH(DATE(H$1,H$2,1),0))-SUMIFS(Transacoes!$D$3:$D1000,Transacoes!$C$3:$C1000,$D393,Transacoes!$B$3:$B1000,"V", Transacoes!$A$3:$A1000, "&lt;"&amp;EOMONTH(DATE(H$1,H$2,1),0)))*SUMIFS(Prov_Auto!$E$3:$E1000, Prov_Auto!$A$3:$A1000, $D393, Prov_Auto!$D$3:$D1000,"&gt;="&amp;DATE(H$1,H$2,1),Prov_Auto!$D$3:$D1000, "&lt;="&amp;EOMONTH(DATE(H$1,H$2,1),0)))</f>
        <v/>
      </c>
      <c r="I393" s="48" t="str">
        <f>IF($D393="","", (SUMIFS(Transacoes!$D$3:$D1000,Transacoes!$C$3:$C1000,$D393,Transacoes!$B$3:$B1000,"C", Transacoes!$A$3:$A1000, "&lt;"&amp;EOMONTH(DATE(I$1,I$2,1),0))-SUMIFS(Transacoes!$D$3:$D1000,Transacoes!$C$3:$C1000,$D393,Transacoes!$B$3:$B1000,"V", Transacoes!$A$3:$A1000, "&lt;"&amp;EOMONTH(DATE(I$1,I$2,1),0)))*SUMIFS(Prov_Auto!$E$3:$E1000, Prov_Auto!$A$3:$A1000, $D393, Prov_Auto!$D$3:$D1000,"&gt;="&amp;DATE(I$1,I$2,1),Prov_Auto!$D$3:$D1000, "&lt;="&amp;EOMONTH(DATE(I$1,I$2,1),0)))</f>
        <v/>
      </c>
      <c r="J393" s="48" t="str">
        <f>IF($D393="","", (SUMIFS(Transacoes!$D$3:$D1000,Transacoes!$C$3:$C1000,$D393,Transacoes!$B$3:$B1000,"C", Transacoes!$A$3:$A1000, "&lt;"&amp;EOMONTH(DATE(J$1,J$2,1),0))-SUMIFS(Transacoes!$D$3:$D1000,Transacoes!$C$3:$C1000,$D393,Transacoes!$B$3:$B1000,"V", Transacoes!$A$3:$A1000, "&lt;"&amp;EOMONTH(DATE(J$1,J$2,1),0)))*SUMIFS(Prov_Auto!$E$3:$E1000, Prov_Auto!$A$3:$A1000, $D393, Prov_Auto!$D$3:$D1000,"&gt;="&amp;DATE(J$1,J$2,1),Prov_Auto!$D$3:$D1000, "&lt;="&amp;EOMONTH(DATE(J$1,J$2,1),0)))</f>
        <v/>
      </c>
      <c r="K393" s="48" t="str">
        <f>IF($D393="","", (SUMIFS(Transacoes!$D$3:$D1000,Transacoes!$C$3:$C1000,$D393,Transacoes!$B$3:$B1000,"C", Transacoes!$A$3:$A1000, "&lt;"&amp;EOMONTH(DATE(K$1,K$2,1),0))-SUMIFS(Transacoes!$D$3:$D1000,Transacoes!$C$3:$C1000,$D393,Transacoes!$B$3:$B1000,"V", Transacoes!$A$3:$A1000, "&lt;"&amp;EOMONTH(DATE(K$1,K$2,1),0)))*SUMIFS(Prov_Auto!$E$3:$E1000, Prov_Auto!$A$3:$A1000, $D393, Prov_Auto!$D$3:$D1000,"&gt;="&amp;DATE(K$1,K$2,1),Prov_Auto!$D$3:$D1000, "&lt;="&amp;EOMONTH(DATE(K$1,K$2,1),0)))</f>
        <v/>
      </c>
      <c r="L393" s="48" t="str">
        <f>IF($D393="","", (SUMIFS(Transacoes!$D$3:$D1000,Transacoes!$C$3:$C1000,$D393,Transacoes!$B$3:$B1000,"C", Transacoes!$A$3:$A1000, "&lt;"&amp;EOMONTH(DATE(L$1,L$2,1),0))-SUMIFS(Transacoes!$D$3:$D1000,Transacoes!$C$3:$C1000,$D393,Transacoes!$B$3:$B1000,"V", Transacoes!$A$3:$A1000, "&lt;"&amp;EOMONTH(DATE(L$1,L$2,1),0)))*SUMIFS(Prov_Auto!$E$3:$E1000, Prov_Auto!$A$3:$A1000, $D393, Prov_Auto!$D$3:$D1000,"&gt;="&amp;DATE(L$1,L$2,1),Prov_Auto!$D$3:$D1000, "&lt;="&amp;EOMONTH(DATE(L$1,L$2,1),0)))</f>
        <v/>
      </c>
      <c r="M393" s="48" t="str">
        <f>IF($D393="","", (SUMIFS(Transacoes!$D$3:$D1000,Transacoes!$C$3:$C1000,$D393,Transacoes!$B$3:$B1000,"C", Transacoes!$A$3:$A1000, "&lt;"&amp;EOMONTH(DATE(M$1,M$2,1),0))-SUMIFS(Transacoes!$D$3:$D1000,Transacoes!$C$3:$C1000,$D393,Transacoes!$B$3:$B1000,"V", Transacoes!$A$3:$A1000, "&lt;"&amp;EOMONTH(DATE(M$1,M$2,1),0)))*SUMIFS(Prov_Auto!$E$3:$E1000, Prov_Auto!$A$3:$A1000, $D393, Prov_Auto!$D$3:$D1000,"&gt;="&amp;DATE(M$1,M$2,1),Prov_Auto!$D$3:$D1000, "&lt;="&amp;EOMONTH(DATE(M$1,M$2,1),0)))</f>
        <v/>
      </c>
      <c r="N393" s="48" t="str">
        <f>IF($D393="","", (SUMIFS(Transacoes!$D$3:$D1000,Transacoes!$C$3:$C1000,$D393,Transacoes!$B$3:$B1000,"C", Transacoes!$A$3:$A1000, "&lt;"&amp;EOMONTH(DATE(N$1,N$2,1),0))-SUMIFS(Transacoes!$D$3:$D1000,Transacoes!$C$3:$C1000,$D393,Transacoes!$B$3:$B1000,"V", Transacoes!$A$3:$A1000, "&lt;"&amp;EOMONTH(DATE(N$1,N$2,1),0)))*SUMIFS(Prov_Auto!$E$3:$E1000, Prov_Auto!$A$3:$A1000, $D393, Prov_Auto!$D$3:$D1000,"&gt;="&amp;DATE(N$1,N$2,1),Prov_Auto!$D$3:$D1000, "&lt;="&amp;EOMONTH(DATE(N$1,N$2,1),0)))</f>
        <v/>
      </c>
      <c r="O393" s="48" t="str">
        <f>IF($D393="","", (SUMIFS(Transacoes!$D$3:$D1000,Transacoes!$C$3:$C1000,$D393,Transacoes!$B$3:$B1000,"C", Transacoes!$A$3:$A1000, "&lt;"&amp;EOMONTH(DATE(O$1,O$2,1),0))-SUMIFS(Transacoes!$D$3:$D1000,Transacoes!$C$3:$C1000,$D393,Transacoes!$B$3:$B1000,"V", Transacoes!$A$3:$A1000, "&lt;"&amp;EOMONTH(DATE(O$1,O$2,1),0)))*SUMIFS(Prov_Auto!$E$3:$E1000, Prov_Auto!$A$3:$A1000, $D393, Prov_Auto!$D$3:$D1000,"&gt;="&amp;DATE(O$1,O$2,1),Prov_Auto!$D$3:$D1000, "&lt;="&amp;EOMONTH(DATE(O$1,O$2,1),0)))</f>
        <v/>
      </c>
      <c r="P393" s="48" t="str">
        <f>IF($D393="","", (SUMIFS(Transacoes!$D$3:$D1000,Transacoes!$C$3:$C1000,$D393,Transacoes!$B$3:$B1000,"C", Transacoes!$A$3:$A1000, "&lt;"&amp;EOMONTH(DATE(P$1,P$2,1),0))-SUMIFS(Transacoes!$D$3:$D1000,Transacoes!$C$3:$C1000,$D393,Transacoes!$B$3:$B1000,"V", Transacoes!$A$3:$A1000, "&lt;"&amp;EOMONTH(DATE(P$1,P$2,1),0)))*SUMIFS(Prov_Auto!$E$3:$E1000, Prov_Auto!$A$3:$A1000, $D393, Prov_Auto!$D$3:$D1000,"&gt;="&amp;DATE(P$1,P$2,1),Prov_Auto!$D$3:$D1000, "&lt;="&amp;EOMONTH(DATE(P$1,P$2,1),0)))</f>
        <v/>
      </c>
      <c r="Q393" s="48" t="str">
        <f>IF($D393="","", (SUMIFS(Transacoes!$D$3:$D1000,Transacoes!$C$3:$C1000,$D393,Transacoes!$B$3:$B1000,"C", Transacoes!$A$3:$A1000, "&lt;"&amp;EOMONTH(DATE(Q$1,Q$2,1),0))-SUMIFS(Transacoes!$D$3:$D1000,Transacoes!$C$3:$C1000,$D393,Transacoes!$B$3:$B1000,"V", Transacoes!$A$3:$A1000, "&lt;"&amp;EOMONTH(DATE(Q$1,Q$2,1),0)))*SUMIFS(Prov_Auto!$E$3:$E1000, Prov_Auto!$A$3:$A1000, $D393, Prov_Auto!$D$3:$D1000,"&gt;="&amp;DATE(Q$1,Q$2,1),Prov_Auto!$D$3:$D1000, "&lt;="&amp;EOMONTH(DATE(Q$1,Q$2,1),0)))</f>
        <v/>
      </c>
      <c r="R393" s="47"/>
    </row>
    <row r="394">
      <c r="A394" s="47"/>
      <c r="B394" s="47"/>
      <c r="C394" s="47"/>
      <c r="D394" s="87"/>
      <c r="E394" s="48" t="str">
        <f>IF($D394="","", (SUMIFS(Transacoes!$D$3:$D1000,Transacoes!$C$3:$C1000,$D394,Transacoes!$B$3:$B1000,"C", Transacoes!$A$3:$A1000, "&lt;"&amp;EOMONTH(DATE(E$1,E$2,1),0))-SUMIFS(Transacoes!$D$3:$D1000,Transacoes!$C$3:$C1000,$D394,Transacoes!$B$3:$B1000,"V", Transacoes!$A$3:$A1000, "&lt;"&amp;EOMONTH(DATE(E$1,E$2,1),0)))*SUMIFS(Prov_Auto!$E$3:$E1000, Prov_Auto!$A$3:$A1000, $D394, Prov_Auto!$D$3:$D1000,"&gt;="&amp;DATE(E$1,E$2,1),Prov_Auto!$D$3:$D1000, "&lt;="&amp;EOMONTH(DATE(E$1,E$2,1),0)))</f>
        <v/>
      </c>
      <c r="F394" s="48" t="str">
        <f>IF($D394="","", (SUMIFS(Transacoes!$D$3:$D1000,Transacoes!$C$3:$C1000,$D394,Transacoes!$B$3:$B1000,"C", Transacoes!$A$3:$A1000, "&lt;"&amp;EOMONTH(DATE(F$1,F$2,1),0))-SUMIFS(Transacoes!$D$3:$D1000,Transacoes!$C$3:$C1000,$D394,Transacoes!$B$3:$B1000,"V", Transacoes!$A$3:$A1000, "&lt;"&amp;EOMONTH(DATE(F$1,F$2,1),0)))*SUMIFS(Prov_Auto!$E$3:$E1000, Prov_Auto!$A$3:$A1000, $D394, Prov_Auto!$D$3:$D1000,"&gt;="&amp;DATE(F$1,F$2,1),Prov_Auto!$D$3:$D1000, "&lt;="&amp;EOMONTH(DATE(F$1,F$2,1),0)))</f>
        <v/>
      </c>
      <c r="G394" s="48" t="str">
        <f>IF($D394="","", (SUMIFS(Transacoes!$D$3:$D1000,Transacoes!$C$3:$C1000,$D394,Transacoes!$B$3:$B1000,"C", Transacoes!$A$3:$A1000, "&lt;"&amp;EOMONTH(DATE(G$1,G$2,1),0))-SUMIFS(Transacoes!$D$3:$D1000,Transacoes!$C$3:$C1000,$D394,Transacoes!$B$3:$B1000,"V", Transacoes!$A$3:$A1000, "&lt;"&amp;EOMONTH(DATE(G$1,G$2,1),0)))*SUMIFS(Prov_Auto!$E$3:$E1000, Prov_Auto!$A$3:$A1000, $D394, Prov_Auto!$D$3:$D1000,"&gt;="&amp;DATE(G$1,G$2,1),Prov_Auto!$D$3:$D1000, "&lt;="&amp;EOMONTH(DATE(G$1,G$2,1),0)))</f>
        <v/>
      </c>
      <c r="H394" s="48" t="str">
        <f>IF($D394="","", (SUMIFS(Transacoes!$D$3:$D1000,Transacoes!$C$3:$C1000,$D394,Transacoes!$B$3:$B1000,"C", Transacoes!$A$3:$A1000, "&lt;"&amp;EOMONTH(DATE(H$1,H$2,1),0))-SUMIFS(Transacoes!$D$3:$D1000,Transacoes!$C$3:$C1000,$D394,Transacoes!$B$3:$B1000,"V", Transacoes!$A$3:$A1000, "&lt;"&amp;EOMONTH(DATE(H$1,H$2,1),0)))*SUMIFS(Prov_Auto!$E$3:$E1000, Prov_Auto!$A$3:$A1000, $D394, Prov_Auto!$D$3:$D1000,"&gt;="&amp;DATE(H$1,H$2,1),Prov_Auto!$D$3:$D1000, "&lt;="&amp;EOMONTH(DATE(H$1,H$2,1),0)))</f>
        <v/>
      </c>
      <c r="I394" s="48" t="str">
        <f>IF($D394="","", (SUMIFS(Transacoes!$D$3:$D1000,Transacoes!$C$3:$C1000,$D394,Transacoes!$B$3:$B1000,"C", Transacoes!$A$3:$A1000, "&lt;"&amp;EOMONTH(DATE(I$1,I$2,1),0))-SUMIFS(Transacoes!$D$3:$D1000,Transacoes!$C$3:$C1000,$D394,Transacoes!$B$3:$B1000,"V", Transacoes!$A$3:$A1000, "&lt;"&amp;EOMONTH(DATE(I$1,I$2,1),0)))*SUMIFS(Prov_Auto!$E$3:$E1000, Prov_Auto!$A$3:$A1000, $D394, Prov_Auto!$D$3:$D1000,"&gt;="&amp;DATE(I$1,I$2,1),Prov_Auto!$D$3:$D1000, "&lt;="&amp;EOMONTH(DATE(I$1,I$2,1),0)))</f>
        <v/>
      </c>
      <c r="J394" s="48" t="str">
        <f>IF($D394="","", (SUMIFS(Transacoes!$D$3:$D1000,Transacoes!$C$3:$C1000,$D394,Transacoes!$B$3:$B1000,"C", Transacoes!$A$3:$A1000, "&lt;"&amp;EOMONTH(DATE(J$1,J$2,1),0))-SUMIFS(Transacoes!$D$3:$D1000,Transacoes!$C$3:$C1000,$D394,Transacoes!$B$3:$B1000,"V", Transacoes!$A$3:$A1000, "&lt;"&amp;EOMONTH(DATE(J$1,J$2,1),0)))*SUMIFS(Prov_Auto!$E$3:$E1000, Prov_Auto!$A$3:$A1000, $D394, Prov_Auto!$D$3:$D1000,"&gt;="&amp;DATE(J$1,J$2,1),Prov_Auto!$D$3:$D1000, "&lt;="&amp;EOMONTH(DATE(J$1,J$2,1),0)))</f>
        <v/>
      </c>
      <c r="K394" s="48" t="str">
        <f>IF($D394="","", (SUMIFS(Transacoes!$D$3:$D1000,Transacoes!$C$3:$C1000,$D394,Transacoes!$B$3:$B1000,"C", Transacoes!$A$3:$A1000, "&lt;"&amp;EOMONTH(DATE(K$1,K$2,1),0))-SUMIFS(Transacoes!$D$3:$D1000,Transacoes!$C$3:$C1000,$D394,Transacoes!$B$3:$B1000,"V", Transacoes!$A$3:$A1000, "&lt;"&amp;EOMONTH(DATE(K$1,K$2,1),0)))*SUMIFS(Prov_Auto!$E$3:$E1000, Prov_Auto!$A$3:$A1000, $D394, Prov_Auto!$D$3:$D1000,"&gt;="&amp;DATE(K$1,K$2,1),Prov_Auto!$D$3:$D1000, "&lt;="&amp;EOMONTH(DATE(K$1,K$2,1),0)))</f>
        <v/>
      </c>
      <c r="L394" s="48" t="str">
        <f>IF($D394="","", (SUMIFS(Transacoes!$D$3:$D1000,Transacoes!$C$3:$C1000,$D394,Transacoes!$B$3:$B1000,"C", Transacoes!$A$3:$A1000, "&lt;"&amp;EOMONTH(DATE(L$1,L$2,1),0))-SUMIFS(Transacoes!$D$3:$D1000,Transacoes!$C$3:$C1000,$D394,Transacoes!$B$3:$B1000,"V", Transacoes!$A$3:$A1000, "&lt;"&amp;EOMONTH(DATE(L$1,L$2,1),0)))*SUMIFS(Prov_Auto!$E$3:$E1000, Prov_Auto!$A$3:$A1000, $D394, Prov_Auto!$D$3:$D1000,"&gt;="&amp;DATE(L$1,L$2,1),Prov_Auto!$D$3:$D1000, "&lt;="&amp;EOMONTH(DATE(L$1,L$2,1),0)))</f>
        <v/>
      </c>
      <c r="M394" s="48" t="str">
        <f>IF($D394="","", (SUMIFS(Transacoes!$D$3:$D1000,Transacoes!$C$3:$C1000,$D394,Transacoes!$B$3:$B1000,"C", Transacoes!$A$3:$A1000, "&lt;"&amp;EOMONTH(DATE(M$1,M$2,1),0))-SUMIFS(Transacoes!$D$3:$D1000,Transacoes!$C$3:$C1000,$D394,Transacoes!$B$3:$B1000,"V", Transacoes!$A$3:$A1000, "&lt;"&amp;EOMONTH(DATE(M$1,M$2,1),0)))*SUMIFS(Prov_Auto!$E$3:$E1000, Prov_Auto!$A$3:$A1000, $D394, Prov_Auto!$D$3:$D1000,"&gt;="&amp;DATE(M$1,M$2,1),Prov_Auto!$D$3:$D1000, "&lt;="&amp;EOMONTH(DATE(M$1,M$2,1),0)))</f>
        <v/>
      </c>
      <c r="N394" s="48" t="str">
        <f>IF($D394="","", (SUMIFS(Transacoes!$D$3:$D1000,Transacoes!$C$3:$C1000,$D394,Transacoes!$B$3:$B1000,"C", Transacoes!$A$3:$A1000, "&lt;"&amp;EOMONTH(DATE(N$1,N$2,1),0))-SUMIFS(Transacoes!$D$3:$D1000,Transacoes!$C$3:$C1000,$D394,Transacoes!$B$3:$B1000,"V", Transacoes!$A$3:$A1000, "&lt;"&amp;EOMONTH(DATE(N$1,N$2,1),0)))*SUMIFS(Prov_Auto!$E$3:$E1000, Prov_Auto!$A$3:$A1000, $D394, Prov_Auto!$D$3:$D1000,"&gt;="&amp;DATE(N$1,N$2,1),Prov_Auto!$D$3:$D1000, "&lt;="&amp;EOMONTH(DATE(N$1,N$2,1),0)))</f>
        <v/>
      </c>
      <c r="O394" s="48" t="str">
        <f>IF($D394="","", (SUMIFS(Transacoes!$D$3:$D1000,Transacoes!$C$3:$C1000,$D394,Transacoes!$B$3:$B1000,"C", Transacoes!$A$3:$A1000, "&lt;"&amp;EOMONTH(DATE(O$1,O$2,1),0))-SUMIFS(Transacoes!$D$3:$D1000,Transacoes!$C$3:$C1000,$D394,Transacoes!$B$3:$B1000,"V", Transacoes!$A$3:$A1000, "&lt;"&amp;EOMONTH(DATE(O$1,O$2,1),0)))*SUMIFS(Prov_Auto!$E$3:$E1000, Prov_Auto!$A$3:$A1000, $D394, Prov_Auto!$D$3:$D1000,"&gt;="&amp;DATE(O$1,O$2,1),Prov_Auto!$D$3:$D1000, "&lt;="&amp;EOMONTH(DATE(O$1,O$2,1),0)))</f>
        <v/>
      </c>
      <c r="P394" s="48" t="str">
        <f>IF($D394="","", (SUMIFS(Transacoes!$D$3:$D1000,Transacoes!$C$3:$C1000,$D394,Transacoes!$B$3:$B1000,"C", Transacoes!$A$3:$A1000, "&lt;"&amp;EOMONTH(DATE(P$1,P$2,1),0))-SUMIFS(Transacoes!$D$3:$D1000,Transacoes!$C$3:$C1000,$D394,Transacoes!$B$3:$B1000,"V", Transacoes!$A$3:$A1000, "&lt;"&amp;EOMONTH(DATE(P$1,P$2,1),0)))*SUMIFS(Prov_Auto!$E$3:$E1000, Prov_Auto!$A$3:$A1000, $D394, Prov_Auto!$D$3:$D1000,"&gt;="&amp;DATE(P$1,P$2,1),Prov_Auto!$D$3:$D1000, "&lt;="&amp;EOMONTH(DATE(P$1,P$2,1),0)))</f>
        <v/>
      </c>
      <c r="Q394" s="48" t="str">
        <f>IF($D394="","", (SUMIFS(Transacoes!$D$3:$D1000,Transacoes!$C$3:$C1000,$D394,Transacoes!$B$3:$B1000,"C", Transacoes!$A$3:$A1000, "&lt;"&amp;EOMONTH(DATE(Q$1,Q$2,1),0))-SUMIFS(Transacoes!$D$3:$D1000,Transacoes!$C$3:$C1000,$D394,Transacoes!$B$3:$B1000,"V", Transacoes!$A$3:$A1000, "&lt;"&amp;EOMONTH(DATE(Q$1,Q$2,1),0)))*SUMIFS(Prov_Auto!$E$3:$E1000, Prov_Auto!$A$3:$A1000, $D394, Prov_Auto!$D$3:$D1000,"&gt;="&amp;DATE(Q$1,Q$2,1),Prov_Auto!$D$3:$D1000, "&lt;="&amp;EOMONTH(DATE(Q$1,Q$2,1),0)))</f>
        <v/>
      </c>
      <c r="R394" s="47"/>
    </row>
    <row r="395">
      <c r="A395" s="47"/>
      <c r="B395" s="47"/>
      <c r="C395" s="47"/>
      <c r="D395" s="87"/>
      <c r="E395" s="48" t="str">
        <f>IF($D395="","", (SUMIFS(Transacoes!$D$3:$D1000,Transacoes!$C$3:$C1000,$D395,Transacoes!$B$3:$B1000,"C", Transacoes!$A$3:$A1000, "&lt;"&amp;EOMONTH(DATE(E$1,E$2,1),0))-SUMIFS(Transacoes!$D$3:$D1000,Transacoes!$C$3:$C1000,$D395,Transacoes!$B$3:$B1000,"V", Transacoes!$A$3:$A1000, "&lt;"&amp;EOMONTH(DATE(E$1,E$2,1),0)))*SUMIFS(Prov_Auto!$E$3:$E1000, Prov_Auto!$A$3:$A1000, $D395, Prov_Auto!$D$3:$D1000,"&gt;="&amp;DATE(E$1,E$2,1),Prov_Auto!$D$3:$D1000, "&lt;="&amp;EOMONTH(DATE(E$1,E$2,1),0)))</f>
        <v/>
      </c>
      <c r="F395" s="48" t="str">
        <f>IF($D395="","", (SUMIFS(Transacoes!$D$3:$D1000,Transacoes!$C$3:$C1000,$D395,Transacoes!$B$3:$B1000,"C", Transacoes!$A$3:$A1000, "&lt;"&amp;EOMONTH(DATE(F$1,F$2,1),0))-SUMIFS(Transacoes!$D$3:$D1000,Transacoes!$C$3:$C1000,$D395,Transacoes!$B$3:$B1000,"V", Transacoes!$A$3:$A1000, "&lt;"&amp;EOMONTH(DATE(F$1,F$2,1),0)))*SUMIFS(Prov_Auto!$E$3:$E1000, Prov_Auto!$A$3:$A1000, $D395, Prov_Auto!$D$3:$D1000,"&gt;="&amp;DATE(F$1,F$2,1),Prov_Auto!$D$3:$D1000, "&lt;="&amp;EOMONTH(DATE(F$1,F$2,1),0)))</f>
        <v/>
      </c>
      <c r="G395" s="48" t="str">
        <f>IF($D395="","", (SUMIFS(Transacoes!$D$3:$D1000,Transacoes!$C$3:$C1000,$D395,Transacoes!$B$3:$B1000,"C", Transacoes!$A$3:$A1000, "&lt;"&amp;EOMONTH(DATE(G$1,G$2,1),0))-SUMIFS(Transacoes!$D$3:$D1000,Transacoes!$C$3:$C1000,$D395,Transacoes!$B$3:$B1000,"V", Transacoes!$A$3:$A1000, "&lt;"&amp;EOMONTH(DATE(G$1,G$2,1),0)))*SUMIFS(Prov_Auto!$E$3:$E1000, Prov_Auto!$A$3:$A1000, $D395, Prov_Auto!$D$3:$D1000,"&gt;="&amp;DATE(G$1,G$2,1),Prov_Auto!$D$3:$D1000, "&lt;="&amp;EOMONTH(DATE(G$1,G$2,1),0)))</f>
        <v/>
      </c>
      <c r="H395" s="48" t="str">
        <f>IF($D395="","", (SUMIFS(Transacoes!$D$3:$D1000,Transacoes!$C$3:$C1000,$D395,Transacoes!$B$3:$B1000,"C", Transacoes!$A$3:$A1000, "&lt;"&amp;EOMONTH(DATE(H$1,H$2,1),0))-SUMIFS(Transacoes!$D$3:$D1000,Transacoes!$C$3:$C1000,$D395,Transacoes!$B$3:$B1000,"V", Transacoes!$A$3:$A1000, "&lt;"&amp;EOMONTH(DATE(H$1,H$2,1),0)))*SUMIFS(Prov_Auto!$E$3:$E1000, Prov_Auto!$A$3:$A1000, $D395, Prov_Auto!$D$3:$D1000,"&gt;="&amp;DATE(H$1,H$2,1),Prov_Auto!$D$3:$D1000, "&lt;="&amp;EOMONTH(DATE(H$1,H$2,1),0)))</f>
        <v/>
      </c>
      <c r="I395" s="48" t="str">
        <f>IF($D395="","", (SUMIFS(Transacoes!$D$3:$D1000,Transacoes!$C$3:$C1000,$D395,Transacoes!$B$3:$B1000,"C", Transacoes!$A$3:$A1000, "&lt;"&amp;EOMONTH(DATE(I$1,I$2,1),0))-SUMIFS(Transacoes!$D$3:$D1000,Transacoes!$C$3:$C1000,$D395,Transacoes!$B$3:$B1000,"V", Transacoes!$A$3:$A1000, "&lt;"&amp;EOMONTH(DATE(I$1,I$2,1),0)))*SUMIFS(Prov_Auto!$E$3:$E1000, Prov_Auto!$A$3:$A1000, $D395, Prov_Auto!$D$3:$D1000,"&gt;="&amp;DATE(I$1,I$2,1),Prov_Auto!$D$3:$D1000, "&lt;="&amp;EOMONTH(DATE(I$1,I$2,1),0)))</f>
        <v/>
      </c>
      <c r="J395" s="48" t="str">
        <f>IF($D395="","", (SUMIFS(Transacoes!$D$3:$D1000,Transacoes!$C$3:$C1000,$D395,Transacoes!$B$3:$B1000,"C", Transacoes!$A$3:$A1000, "&lt;"&amp;EOMONTH(DATE(J$1,J$2,1),0))-SUMIFS(Transacoes!$D$3:$D1000,Transacoes!$C$3:$C1000,$D395,Transacoes!$B$3:$B1000,"V", Transacoes!$A$3:$A1000, "&lt;"&amp;EOMONTH(DATE(J$1,J$2,1),0)))*SUMIFS(Prov_Auto!$E$3:$E1000, Prov_Auto!$A$3:$A1000, $D395, Prov_Auto!$D$3:$D1000,"&gt;="&amp;DATE(J$1,J$2,1),Prov_Auto!$D$3:$D1000, "&lt;="&amp;EOMONTH(DATE(J$1,J$2,1),0)))</f>
        <v/>
      </c>
      <c r="K395" s="48" t="str">
        <f>IF($D395="","", (SUMIFS(Transacoes!$D$3:$D1000,Transacoes!$C$3:$C1000,$D395,Transacoes!$B$3:$B1000,"C", Transacoes!$A$3:$A1000, "&lt;"&amp;EOMONTH(DATE(K$1,K$2,1),0))-SUMIFS(Transacoes!$D$3:$D1000,Transacoes!$C$3:$C1000,$D395,Transacoes!$B$3:$B1000,"V", Transacoes!$A$3:$A1000, "&lt;"&amp;EOMONTH(DATE(K$1,K$2,1),0)))*SUMIFS(Prov_Auto!$E$3:$E1000, Prov_Auto!$A$3:$A1000, $D395, Prov_Auto!$D$3:$D1000,"&gt;="&amp;DATE(K$1,K$2,1),Prov_Auto!$D$3:$D1000, "&lt;="&amp;EOMONTH(DATE(K$1,K$2,1),0)))</f>
        <v/>
      </c>
      <c r="L395" s="48" t="str">
        <f>IF($D395="","", (SUMIFS(Transacoes!$D$3:$D1000,Transacoes!$C$3:$C1000,$D395,Transacoes!$B$3:$B1000,"C", Transacoes!$A$3:$A1000, "&lt;"&amp;EOMONTH(DATE(L$1,L$2,1),0))-SUMIFS(Transacoes!$D$3:$D1000,Transacoes!$C$3:$C1000,$D395,Transacoes!$B$3:$B1000,"V", Transacoes!$A$3:$A1000, "&lt;"&amp;EOMONTH(DATE(L$1,L$2,1),0)))*SUMIFS(Prov_Auto!$E$3:$E1000, Prov_Auto!$A$3:$A1000, $D395, Prov_Auto!$D$3:$D1000,"&gt;="&amp;DATE(L$1,L$2,1),Prov_Auto!$D$3:$D1000, "&lt;="&amp;EOMONTH(DATE(L$1,L$2,1),0)))</f>
        <v/>
      </c>
      <c r="M395" s="48" t="str">
        <f>IF($D395="","", (SUMIFS(Transacoes!$D$3:$D1000,Transacoes!$C$3:$C1000,$D395,Transacoes!$B$3:$B1000,"C", Transacoes!$A$3:$A1000, "&lt;"&amp;EOMONTH(DATE(M$1,M$2,1),0))-SUMIFS(Transacoes!$D$3:$D1000,Transacoes!$C$3:$C1000,$D395,Transacoes!$B$3:$B1000,"V", Transacoes!$A$3:$A1000, "&lt;"&amp;EOMONTH(DATE(M$1,M$2,1),0)))*SUMIFS(Prov_Auto!$E$3:$E1000, Prov_Auto!$A$3:$A1000, $D395, Prov_Auto!$D$3:$D1000,"&gt;="&amp;DATE(M$1,M$2,1),Prov_Auto!$D$3:$D1000, "&lt;="&amp;EOMONTH(DATE(M$1,M$2,1),0)))</f>
        <v/>
      </c>
      <c r="N395" s="48" t="str">
        <f>IF($D395="","", (SUMIFS(Transacoes!$D$3:$D1000,Transacoes!$C$3:$C1000,$D395,Transacoes!$B$3:$B1000,"C", Transacoes!$A$3:$A1000, "&lt;"&amp;EOMONTH(DATE(N$1,N$2,1),0))-SUMIFS(Transacoes!$D$3:$D1000,Transacoes!$C$3:$C1000,$D395,Transacoes!$B$3:$B1000,"V", Transacoes!$A$3:$A1000, "&lt;"&amp;EOMONTH(DATE(N$1,N$2,1),0)))*SUMIFS(Prov_Auto!$E$3:$E1000, Prov_Auto!$A$3:$A1000, $D395, Prov_Auto!$D$3:$D1000,"&gt;="&amp;DATE(N$1,N$2,1),Prov_Auto!$D$3:$D1000, "&lt;="&amp;EOMONTH(DATE(N$1,N$2,1),0)))</f>
        <v/>
      </c>
      <c r="O395" s="48" t="str">
        <f>IF($D395="","", (SUMIFS(Transacoes!$D$3:$D1000,Transacoes!$C$3:$C1000,$D395,Transacoes!$B$3:$B1000,"C", Transacoes!$A$3:$A1000, "&lt;"&amp;EOMONTH(DATE(O$1,O$2,1),0))-SUMIFS(Transacoes!$D$3:$D1000,Transacoes!$C$3:$C1000,$D395,Transacoes!$B$3:$B1000,"V", Transacoes!$A$3:$A1000, "&lt;"&amp;EOMONTH(DATE(O$1,O$2,1),0)))*SUMIFS(Prov_Auto!$E$3:$E1000, Prov_Auto!$A$3:$A1000, $D395, Prov_Auto!$D$3:$D1000,"&gt;="&amp;DATE(O$1,O$2,1),Prov_Auto!$D$3:$D1000, "&lt;="&amp;EOMONTH(DATE(O$1,O$2,1),0)))</f>
        <v/>
      </c>
      <c r="P395" s="48" t="str">
        <f>IF($D395="","", (SUMIFS(Transacoes!$D$3:$D1000,Transacoes!$C$3:$C1000,$D395,Transacoes!$B$3:$B1000,"C", Transacoes!$A$3:$A1000, "&lt;"&amp;EOMONTH(DATE(P$1,P$2,1),0))-SUMIFS(Transacoes!$D$3:$D1000,Transacoes!$C$3:$C1000,$D395,Transacoes!$B$3:$B1000,"V", Transacoes!$A$3:$A1000, "&lt;"&amp;EOMONTH(DATE(P$1,P$2,1),0)))*SUMIFS(Prov_Auto!$E$3:$E1000, Prov_Auto!$A$3:$A1000, $D395, Prov_Auto!$D$3:$D1000,"&gt;="&amp;DATE(P$1,P$2,1),Prov_Auto!$D$3:$D1000, "&lt;="&amp;EOMONTH(DATE(P$1,P$2,1),0)))</f>
        <v/>
      </c>
      <c r="Q395" s="48" t="str">
        <f>IF($D395="","", (SUMIFS(Transacoes!$D$3:$D1000,Transacoes!$C$3:$C1000,$D395,Transacoes!$B$3:$B1000,"C", Transacoes!$A$3:$A1000, "&lt;"&amp;EOMONTH(DATE(Q$1,Q$2,1),0))-SUMIFS(Transacoes!$D$3:$D1000,Transacoes!$C$3:$C1000,$D395,Transacoes!$B$3:$B1000,"V", Transacoes!$A$3:$A1000, "&lt;"&amp;EOMONTH(DATE(Q$1,Q$2,1),0)))*SUMIFS(Prov_Auto!$E$3:$E1000, Prov_Auto!$A$3:$A1000, $D395, Prov_Auto!$D$3:$D1000,"&gt;="&amp;DATE(Q$1,Q$2,1),Prov_Auto!$D$3:$D1000, "&lt;="&amp;EOMONTH(DATE(Q$1,Q$2,1),0)))</f>
        <v/>
      </c>
      <c r="R395" s="47"/>
    </row>
    <row r="396">
      <c r="A396" s="47"/>
      <c r="B396" s="47"/>
      <c r="C396" s="47"/>
      <c r="D396" s="87"/>
      <c r="E396" s="48" t="str">
        <f>IF($D396="","", (SUMIFS(Transacoes!$D$3:$D1000,Transacoes!$C$3:$C1000,$D396,Transacoes!$B$3:$B1000,"C", Transacoes!$A$3:$A1000, "&lt;"&amp;EOMONTH(DATE(E$1,E$2,1),0))-SUMIFS(Transacoes!$D$3:$D1000,Transacoes!$C$3:$C1000,$D396,Transacoes!$B$3:$B1000,"V", Transacoes!$A$3:$A1000, "&lt;"&amp;EOMONTH(DATE(E$1,E$2,1),0)))*SUMIFS(Prov_Auto!$E$3:$E1000, Prov_Auto!$A$3:$A1000, $D396, Prov_Auto!$D$3:$D1000,"&gt;="&amp;DATE(E$1,E$2,1),Prov_Auto!$D$3:$D1000, "&lt;="&amp;EOMONTH(DATE(E$1,E$2,1),0)))</f>
        <v/>
      </c>
      <c r="F396" s="48" t="str">
        <f>IF($D396="","", (SUMIFS(Transacoes!$D$3:$D1000,Transacoes!$C$3:$C1000,$D396,Transacoes!$B$3:$B1000,"C", Transacoes!$A$3:$A1000, "&lt;"&amp;EOMONTH(DATE(F$1,F$2,1),0))-SUMIFS(Transacoes!$D$3:$D1000,Transacoes!$C$3:$C1000,$D396,Transacoes!$B$3:$B1000,"V", Transacoes!$A$3:$A1000, "&lt;"&amp;EOMONTH(DATE(F$1,F$2,1),0)))*SUMIFS(Prov_Auto!$E$3:$E1000, Prov_Auto!$A$3:$A1000, $D396, Prov_Auto!$D$3:$D1000,"&gt;="&amp;DATE(F$1,F$2,1),Prov_Auto!$D$3:$D1000, "&lt;="&amp;EOMONTH(DATE(F$1,F$2,1),0)))</f>
        <v/>
      </c>
      <c r="G396" s="48" t="str">
        <f>IF($D396="","", (SUMIFS(Transacoes!$D$3:$D1000,Transacoes!$C$3:$C1000,$D396,Transacoes!$B$3:$B1000,"C", Transacoes!$A$3:$A1000, "&lt;"&amp;EOMONTH(DATE(G$1,G$2,1),0))-SUMIFS(Transacoes!$D$3:$D1000,Transacoes!$C$3:$C1000,$D396,Transacoes!$B$3:$B1000,"V", Transacoes!$A$3:$A1000, "&lt;"&amp;EOMONTH(DATE(G$1,G$2,1),0)))*SUMIFS(Prov_Auto!$E$3:$E1000, Prov_Auto!$A$3:$A1000, $D396, Prov_Auto!$D$3:$D1000,"&gt;="&amp;DATE(G$1,G$2,1),Prov_Auto!$D$3:$D1000, "&lt;="&amp;EOMONTH(DATE(G$1,G$2,1),0)))</f>
        <v/>
      </c>
      <c r="H396" s="48" t="str">
        <f>IF($D396="","", (SUMIFS(Transacoes!$D$3:$D1000,Transacoes!$C$3:$C1000,$D396,Transacoes!$B$3:$B1000,"C", Transacoes!$A$3:$A1000, "&lt;"&amp;EOMONTH(DATE(H$1,H$2,1),0))-SUMIFS(Transacoes!$D$3:$D1000,Transacoes!$C$3:$C1000,$D396,Transacoes!$B$3:$B1000,"V", Transacoes!$A$3:$A1000, "&lt;"&amp;EOMONTH(DATE(H$1,H$2,1),0)))*SUMIFS(Prov_Auto!$E$3:$E1000, Prov_Auto!$A$3:$A1000, $D396, Prov_Auto!$D$3:$D1000,"&gt;="&amp;DATE(H$1,H$2,1),Prov_Auto!$D$3:$D1000, "&lt;="&amp;EOMONTH(DATE(H$1,H$2,1),0)))</f>
        <v/>
      </c>
      <c r="I396" s="48" t="str">
        <f>IF($D396="","", (SUMIFS(Transacoes!$D$3:$D1000,Transacoes!$C$3:$C1000,$D396,Transacoes!$B$3:$B1000,"C", Transacoes!$A$3:$A1000, "&lt;"&amp;EOMONTH(DATE(I$1,I$2,1),0))-SUMIFS(Transacoes!$D$3:$D1000,Transacoes!$C$3:$C1000,$D396,Transacoes!$B$3:$B1000,"V", Transacoes!$A$3:$A1000, "&lt;"&amp;EOMONTH(DATE(I$1,I$2,1),0)))*SUMIFS(Prov_Auto!$E$3:$E1000, Prov_Auto!$A$3:$A1000, $D396, Prov_Auto!$D$3:$D1000,"&gt;="&amp;DATE(I$1,I$2,1),Prov_Auto!$D$3:$D1000, "&lt;="&amp;EOMONTH(DATE(I$1,I$2,1),0)))</f>
        <v/>
      </c>
      <c r="J396" s="48" t="str">
        <f>IF($D396="","", (SUMIFS(Transacoes!$D$3:$D1000,Transacoes!$C$3:$C1000,$D396,Transacoes!$B$3:$B1000,"C", Transacoes!$A$3:$A1000, "&lt;"&amp;EOMONTH(DATE(J$1,J$2,1),0))-SUMIFS(Transacoes!$D$3:$D1000,Transacoes!$C$3:$C1000,$D396,Transacoes!$B$3:$B1000,"V", Transacoes!$A$3:$A1000, "&lt;"&amp;EOMONTH(DATE(J$1,J$2,1),0)))*SUMIFS(Prov_Auto!$E$3:$E1000, Prov_Auto!$A$3:$A1000, $D396, Prov_Auto!$D$3:$D1000,"&gt;="&amp;DATE(J$1,J$2,1),Prov_Auto!$D$3:$D1000, "&lt;="&amp;EOMONTH(DATE(J$1,J$2,1),0)))</f>
        <v/>
      </c>
      <c r="K396" s="48" t="str">
        <f>IF($D396="","", (SUMIFS(Transacoes!$D$3:$D1000,Transacoes!$C$3:$C1000,$D396,Transacoes!$B$3:$B1000,"C", Transacoes!$A$3:$A1000, "&lt;"&amp;EOMONTH(DATE(K$1,K$2,1),0))-SUMIFS(Transacoes!$D$3:$D1000,Transacoes!$C$3:$C1000,$D396,Transacoes!$B$3:$B1000,"V", Transacoes!$A$3:$A1000, "&lt;"&amp;EOMONTH(DATE(K$1,K$2,1),0)))*SUMIFS(Prov_Auto!$E$3:$E1000, Prov_Auto!$A$3:$A1000, $D396, Prov_Auto!$D$3:$D1000,"&gt;="&amp;DATE(K$1,K$2,1),Prov_Auto!$D$3:$D1000, "&lt;="&amp;EOMONTH(DATE(K$1,K$2,1),0)))</f>
        <v/>
      </c>
      <c r="L396" s="48" t="str">
        <f>IF($D396="","", (SUMIFS(Transacoes!$D$3:$D1000,Transacoes!$C$3:$C1000,$D396,Transacoes!$B$3:$B1000,"C", Transacoes!$A$3:$A1000, "&lt;"&amp;EOMONTH(DATE(L$1,L$2,1),0))-SUMIFS(Transacoes!$D$3:$D1000,Transacoes!$C$3:$C1000,$D396,Transacoes!$B$3:$B1000,"V", Transacoes!$A$3:$A1000, "&lt;"&amp;EOMONTH(DATE(L$1,L$2,1),0)))*SUMIFS(Prov_Auto!$E$3:$E1000, Prov_Auto!$A$3:$A1000, $D396, Prov_Auto!$D$3:$D1000,"&gt;="&amp;DATE(L$1,L$2,1),Prov_Auto!$D$3:$D1000, "&lt;="&amp;EOMONTH(DATE(L$1,L$2,1),0)))</f>
        <v/>
      </c>
      <c r="M396" s="48" t="str">
        <f>IF($D396="","", (SUMIFS(Transacoes!$D$3:$D1000,Transacoes!$C$3:$C1000,$D396,Transacoes!$B$3:$B1000,"C", Transacoes!$A$3:$A1000, "&lt;"&amp;EOMONTH(DATE(M$1,M$2,1),0))-SUMIFS(Transacoes!$D$3:$D1000,Transacoes!$C$3:$C1000,$D396,Transacoes!$B$3:$B1000,"V", Transacoes!$A$3:$A1000, "&lt;"&amp;EOMONTH(DATE(M$1,M$2,1),0)))*SUMIFS(Prov_Auto!$E$3:$E1000, Prov_Auto!$A$3:$A1000, $D396, Prov_Auto!$D$3:$D1000,"&gt;="&amp;DATE(M$1,M$2,1),Prov_Auto!$D$3:$D1000, "&lt;="&amp;EOMONTH(DATE(M$1,M$2,1),0)))</f>
        <v/>
      </c>
      <c r="N396" s="48" t="str">
        <f>IF($D396="","", (SUMIFS(Transacoes!$D$3:$D1000,Transacoes!$C$3:$C1000,$D396,Transacoes!$B$3:$B1000,"C", Transacoes!$A$3:$A1000, "&lt;"&amp;EOMONTH(DATE(N$1,N$2,1),0))-SUMIFS(Transacoes!$D$3:$D1000,Transacoes!$C$3:$C1000,$D396,Transacoes!$B$3:$B1000,"V", Transacoes!$A$3:$A1000, "&lt;"&amp;EOMONTH(DATE(N$1,N$2,1),0)))*SUMIFS(Prov_Auto!$E$3:$E1000, Prov_Auto!$A$3:$A1000, $D396, Prov_Auto!$D$3:$D1000,"&gt;="&amp;DATE(N$1,N$2,1),Prov_Auto!$D$3:$D1000, "&lt;="&amp;EOMONTH(DATE(N$1,N$2,1),0)))</f>
        <v/>
      </c>
      <c r="O396" s="48" t="str">
        <f>IF($D396="","", (SUMIFS(Transacoes!$D$3:$D1000,Transacoes!$C$3:$C1000,$D396,Transacoes!$B$3:$B1000,"C", Transacoes!$A$3:$A1000, "&lt;"&amp;EOMONTH(DATE(O$1,O$2,1),0))-SUMIFS(Transacoes!$D$3:$D1000,Transacoes!$C$3:$C1000,$D396,Transacoes!$B$3:$B1000,"V", Transacoes!$A$3:$A1000, "&lt;"&amp;EOMONTH(DATE(O$1,O$2,1),0)))*SUMIFS(Prov_Auto!$E$3:$E1000, Prov_Auto!$A$3:$A1000, $D396, Prov_Auto!$D$3:$D1000,"&gt;="&amp;DATE(O$1,O$2,1),Prov_Auto!$D$3:$D1000, "&lt;="&amp;EOMONTH(DATE(O$1,O$2,1),0)))</f>
        <v/>
      </c>
      <c r="P396" s="48" t="str">
        <f>IF($D396="","", (SUMIFS(Transacoes!$D$3:$D1000,Transacoes!$C$3:$C1000,$D396,Transacoes!$B$3:$B1000,"C", Transacoes!$A$3:$A1000, "&lt;"&amp;EOMONTH(DATE(P$1,P$2,1),0))-SUMIFS(Transacoes!$D$3:$D1000,Transacoes!$C$3:$C1000,$D396,Transacoes!$B$3:$B1000,"V", Transacoes!$A$3:$A1000, "&lt;"&amp;EOMONTH(DATE(P$1,P$2,1),0)))*SUMIFS(Prov_Auto!$E$3:$E1000, Prov_Auto!$A$3:$A1000, $D396, Prov_Auto!$D$3:$D1000,"&gt;="&amp;DATE(P$1,P$2,1),Prov_Auto!$D$3:$D1000, "&lt;="&amp;EOMONTH(DATE(P$1,P$2,1),0)))</f>
        <v/>
      </c>
      <c r="Q396" s="48" t="str">
        <f>IF($D396="","", (SUMIFS(Transacoes!$D$3:$D1000,Transacoes!$C$3:$C1000,$D396,Transacoes!$B$3:$B1000,"C", Transacoes!$A$3:$A1000, "&lt;"&amp;EOMONTH(DATE(Q$1,Q$2,1),0))-SUMIFS(Transacoes!$D$3:$D1000,Transacoes!$C$3:$C1000,$D396,Transacoes!$B$3:$B1000,"V", Transacoes!$A$3:$A1000, "&lt;"&amp;EOMONTH(DATE(Q$1,Q$2,1),0)))*SUMIFS(Prov_Auto!$E$3:$E1000, Prov_Auto!$A$3:$A1000, $D396, Prov_Auto!$D$3:$D1000,"&gt;="&amp;DATE(Q$1,Q$2,1),Prov_Auto!$D$3:$D1000, "&lt;="&amp;EOMONTH(DATE(Q$1,Q$2,1),0)))</f>
        <v/>
      </c>
      <c r="R396" s="47"/>
    </row>
    <row r="397">
      <c r="A397" s="47"/>
      <c r="B397" s="47"/>
      <c r="C397" s="47"/>
      <c r="D397" s="87"/>
      <c r="E397" s="48" t="str">
        <f>IF($D397="","", (SUMIFS(Transacoes!$D$3:$D1000,Transacoes!$C$3:$C1000,$D397,Transacoes!$B$3:$B1000,"C", Transacoes!$A$3:$A1000, "&lt;"&amp;EOMONTH(DATE(E$1,E$2,1),0))-SUMIFS(Transacoes!$D$3:$D1000,Transacoes!$C$3:$C1000,$D397,Transacoes!$B$3:$B1000,"V", Transacoes!$A$3:$A1000, "&lt;"&amp;EOMONTH(DATE(E$1,E$2,1),0)))*SUMIFS(Prov_Auto!$E$3:$E1000, Prov_Auto!$A$3:$A1000, $D397, Prov_Auto!$D$3:$D1000,"&gt;="&amp;DATE(E$1,E$2,1),Prov_Auto!$D$3:$D1000, "&lt;="&amp;EOMONTH(DATE(E$1,E$2,1),0)))</f>
        <v/>
      </c>
      <c r="F397" s="48" t="str">
        <f>IF($D397="","", (SUMIFS(Transacoes!$D$3:$D1000,Transacoes!$C$3:$C1000,$D397,Transacoes!$B$3:$B1000,"C", Transacoes!$A$3:$A1000, "&lt;"&amp;EOMONTH(DATE(F$1,F$2,1),0))-SUMIFS(Transacoes!$D$3:$D1000,Transacoes!$C$3:$C1000,$D397,Transacoes!$B$3:$B1000,"V", Transacoes!$A$3:$A1000, "&lt;"&amp;EOMONTH(DATE(F$1,F$2,1),0)))*SUMIFS(Prov_Auto!$E$3:$E1000, Prov_Auto!$A$3:$A1000, $D397, Prov_Auto!$D$3:$D1000,"&gt;="&amp;DATE(F$1,F$2,1),Prov_Auto!$D$3:$D1000, "&lt;="&amp;EOMONTH(DATE(F$1,F$2,1),0)))</f>
        <v/>
      </c>
      <c r="G397" s="48" t="str">
        <f>IF($D397="","", (SUMIFS(Transacoes!$D$3:$D1000,Transacoes!$C$3:$C1000,$D397,Transacoes!$B$3:$B1000,"C", Transacoes!$A$3:$A1000, "&lt;"&amp;EOMONTH(DATE(G$1,G$2,1),0))-SUMIFS(Transacoes!$D$3:$D1000,Transacoes!$C$3:$C1000,$D397,Transacoes!$B$3:$B1000,"V", Transacoes!$A$3:$A1000, "&lt;"&amp;EOMONTH(DATE(G$1,G$2,1),0)))*SUMIFS(Prov_Auto!$E$3:$E1000, Prov_Auto!$A$3:$A1000, $D397, Prov_Auto!$D$3:$D1000,"&gt;="&amp;DATE(G$1,G$2,1),Prov_Auto!$D$3:$D1000, "&lt;="&amp;EOMONTH(DATE(G$1,G$2,1),0)))</f>
        <v/>
      </c>
      <c r="H397" s="48" t="str">
        <f>IF($D397="","", (SUMIFS(Transacoes!$D$3:$D1000,Transacoes!$C$3:$C1000,$D397,Transacoes!$B$3:$B1000,"C", Transacoes!$A$3:$A1000, "&lt;"&amp;EOMONTH(DATE(H$1,H$2,1),0))-SUMIFS(Transacoes!$D$3:$D1000,Transacoes!$C$3:$C1000,$D397,Transacoes!$B$3:$B1000,"V", Transacoes!$A$3:$A1000, "&lt;"&amp;EOMONTH(DATE(H$1,H$2,1),0)))*SUMIFS(Prov_Auto!$E$3:$E1000, Prov_Auto!$A$3:$A1000, $D397, Prov_Auto!$D$3:$D1000,"&gt;="&amp;DATE(H$1,H$2,1),Prov_Auto!$D$3:$D1000, "&lt;="&amp;EOMONTH(DATE(H$1,H$2,1),0)))</f>
        <v/>
      </c>
      <c r="I397" s="48" t="str">
        <f>IF($D397="","", (SUMIFS(Transacoes!$D$3:$D1000,Transacoes!$C$3:$C1000,$D397,Transacoes!$B$3:$B1000,"C", Transacoes!$A$3:$A1000, "&lt;"&amp;EOMONTH(DATE(I$1,I$2,1),0))-SUMIFS(Transacoes!$D$3:$D1000,Transacoes!$C$3:$C1000,$D397,Transacoes!$B$3:$B1000,"V", Transacoes!$A$3:$A1000, "&lt;"&amp;EOMONTH(DATE(I$1,I$2,1),0)))*SUMIFS(Prov_Auto!$E$3:$E1000, Prov_Auto!$A$3:$A1000, $D397, Prov_Auto!$D$3:$D1000,"&gt;="&amp;DATE(I$1,I$2,1),Prov_Auto!$D$3:$D1000, "&lt;="&amp;EOMONTH(DATE(I$1,I$2,1),0)))</f>
        <v/>
      </c>
      <c r="J397" s="48" t="str">
        <f>IF($D397="","", (SUMIFS(Transacoes!$D$3:$D1000,Transacoes!$C$3:$C1000,$D397,Transacoes!$B$3:$B1000,"C", Transacoes!$A$3:$A1000, "&lt;"&amp;EOMONTH(DATE(J$1,J$2,1),0))-SUMIFS(Transacoes!$D$3:$D1000,Transacoes!$C$3:$C1000,$D397,Transacoes!$B$3:$B1000,"V", Transacoes!$A$3:$A1000, "&lt;"&amp;EOMONTH(DATE(J$1,J$2,1),0)))*SUMIFS(Prov_Auto!$E$3:$E1000, Prov_Auto!$A$3:$A1000, $D397, Prov_Auto!$D$3:$D1000,"&gt;="&amp;DATE(J$1,J$2,1),Prov_Auto!$D$3:$D1000, "&lt;="&amp;EOMONTH(DATE(J$1,J$2,1),0)))</f>
        <v/>
      </c>
      <c r="K397" s="48" t="str">
        <f>IF($D397="","", (SUMIFS(Transacoes!$D$3:$D1000,Transacoes!$C$3:$C1000,$D397,Transacoes!$B$3:$B1000,"C", Transacoes!$A$3:$A1000, "&lt;"&amp;EOMONTH(DATE(K$1,K$2,1),0))-SUMIFS(Transacoes!$D$3:$D1000,Transacoes!$C$3:$C1000,$D397,Transacoes!$B$3:$B1000,"V", Transacoes!$A$3:$A1000, "&lt;"&amp;EOMONTH(DATE(K$1,K$2,1),0)))*SUMIFS(Prov_Auto!$E$3:$E1000, Prov_Auto!$A$3:$A1000, $D397, Prov_Auto!$D$3:$D1000,"&gt;="&amp;DATE(K$1,K$2,1),Prov_Auto!$D$3:$D1000, "&lt;="&amp;EOMONTH(DATE(K$1,K$2,1),0)))</f>
        <v/>
      </c>
      <c r="L397" s="48" t="str">
        <f>IF($D397="","", (SUMIFS(Transacoes!$D$3:$D1000,Transacoes!$C$3:$C1000,$D397,Transacoes!$B$3:$B1000,"C", Transacoes!$A$3:$A1000, "&lt;"&amp;EOMONTH(DATE(L$1,L$2,1),0))-SUMIFS(Transacoes!$D$3:$D1000,Transacoes!$C$3:$C1000,$D397,Transacoes!$B$3:$B1000,"V", Transacoes!$A$3:$A1000, "&lt;"&amp;EOMONTH(DATE(L$1,L$2,1),0)))*SUMIFS(Prov_Auto!$E$3:$E1000, Prov_Auto!$A$3:$A1000, $D397, Prov_Auto!$D$3:$D1000,"&gt;="&amp;DATE(L$1,L$2,1),Prov_Auto!$D$3:$D1000, "&lt;="&amp;EOMONTH(DATE(L$1,L$2,1),0)))</f>
        <v/>
      </c>
      <c r="M397" s="48" t="str">
        <f>IF($D397="","", (SUMIFS(Transacoes!$D$3:$D1000,Transacoes!$C$3:$C1000,$D397,Transacoes!$B$3:$B1000,"C", Transacoes!$A$3:$A1000, "&lt;"&amp;EOMONTH(DATE(M$1,M$2,1),0))-SUMIFS(Transacoes!$D$3:$D1000,Transacoes!$C$3:$C1000,$D397,Transacoes!$B$3:$B1000,"V", Transacoes!$A$3:$A1000, "&lt;"&amp;EOMONTH(DATE(M$1,M$2,1),0)))*SUMIFS(Prov_Auto!$E$3:$E1000, Prov_Auto!$A$3:$A1000, $D397, Prov_Auto!$D$3:$D1000,"&gt;="&amp;DATE(M$1,M$2,1),Prov_Auto!$D$3:$D1000, "&lt;="&amp;EOMONTH(DATE(M$1,M$2,1),0)))</f>
        <v/>
      </c>
      <c r="N397" s="48" t="str">
        <f>IF($D397="","", (SUMIFS(Transacoes!$D$3:$D1000,Transacoes!$C$3:$C1000,$D397,Transacoes!$B$3:$B1000,"C", Transacoes!$A$3:$A1000, "&lt;"&amp;EOMONTH(DATE(N$1,N$2,1),0))-SUMIFS(Transacoes!$D$3:$D1000,Transacoes!$C$3:$C1000,$D397,Transacoes!$B$3:$B1000,"V", Transacoes!$A$3:$A1000, "&lt;"&amp;EOMONTH(DATE(N$1,N$2,1),0)))*SUMIFS(Prov_Auto!$E$3:$E1000, Prov_Auto!$A$3:$A1000, $D397, Prov_Auto!$D$3:$D1000,"&gt;="&amp;DATE(N$1,N$2,1),Prov_Auto!$D$3:$D1000, "&lt;="&amp;EOMONTH(DATE(N$1,N$2,1),0)))</f>
        <v/>
      </c>
      <c r="O397" s="48" t="str">
        <f>IF($D397="","", (SUMIFS(Transacoes!$D$3:$D1000,Transacoes!$C$3:$C1000,$D397,Transacoes!$B$3:$B1000,"C", Transacoes!$A$3:$A1000, "&lt;"&amp;EOMONTH(DATE(O$1,O$2,1),0))-SUMIFS(Transacoes!$D$3:$D1000,Transacoes!$C$3:$C1000,$D397,Transacoes!$B$3:$B1000,"V", Transacoes!$A$3:$A1000, "&lt;"&amp;EOMONTH(DATE(O$1,O$2,1),0)))*SUMIFS(Prov_Auto!$E$3:$E1000, Prov_Auto!$A$3:$A1000, $D397, Prov_Auto!$D$3:$D1000,"&gt;="&amp;DATE(O$1,O$2,1),Prov_Auto!$D$3:$D1000, "&lt;="&amp;EOMONTH(DATE(O$1,O$2,1),0)))</f>
        <v/>
      </c>
      <c r="P397" s="48" t="str">
        <f>IF($D397="","", (SUMIFS(Transacoes!$D$3:$D1000,Transacoes!$C$3:$C1000,$D397,Transacoes!$B$3:$B1000,"C", Transacoes!$A$3:$A1000, "&lt;"&amp;EOMONTH(DATE(P$1,P$2,1),0))-SUMIFS(Transacoes!$D$3:$D1000,Transacoes!$C$3:$C1000,$D397,Transacoes!$B$3:$B1000,"V", Transacoes!$A$3:$A1000, "&lt;"&amp;EOMONTH(DATE(P$1,P$2,1),0)))*SUMIFS(Prov_Auto!$E$3:$E1000, Prov_Auto!$A$3:$A1000, $D397, Prov_Auto!$D$3:$D1000,"&gt;="&amp;DATE(P$1,P$2,1),Prov_Auto!$D$3:$D1000, "&lt;="&amp;EOMONTH(DATE(P$1,P$2,1),0)))</f>
        <v/>
      </c>
      <c r="Q397" s="48" t="str">
        <f>IF($D397="","", (SUMIFS(Transacoes!$D$3:$D1000,Transacoes!$C$3:$C1000,$D397,Transacoes!$B$3:$B1000,"C", Transacoes!$A$3:$A1000, "&lt;"&amp;EOMONTH(DATE(Q$1,Q$2,1),0))-SUMIFS(Transacoes!$D$3:$D1000,Transacoes!$C$3:$C1000,$D397,Transacoes!$B$3:$B1000,"V", Transacoes!$A$3:$A1000, "&lt;"&amp;EOMONTH(DATE(Q$1,Q$2,1),0)))*SUMIFS(Prov_Auto!$E$3:$E1000, Prov_Auto!$A$3:$A1000, $D397, Prov_Auto!$D$3:$D1000,"&gt;="&amp;DATE(Q$1,Q$2,1),Prov_Auto!$D$3:$D1000, "&lt;="&amp;EOMONTH(DATE(Q$1,Q$2,1),0)))</f>
        <v/>
      </c>
      <c r="R397" s="47"/>
    </row>
    <row r="398">
      <c r="A398" s="47"/>
      <c r="B398" s="47"/>
      <c r="C398" s="47"/>
      <c r="D398" s="87"/>
      <c r="E398" s="48" t="str">
        <f>IF($D398="","", (SUMIFS(Transacoes!$D$3:$D1000,Transacoes!$C$3:$C1000,$D398,Transacoes!$B$3:$B1000,"C", Transacoes!$A$3:$A1000, "&lt;"&amp;EOMONTH(DATE(E$1,E$2,1),0))-SUMIFS(Transacoes!$D$3:$D1000,Transacoes!$C$3:$C1000,$D398,Transacoes!$B$3:$B1000,"V", Transacoes!$A$3:$A1000, "&lt;"&amp;EOMONTH(DATE(E$1,E$2,1),0)))*SUMIFS(Prov_Auto!$E$3:$E1000, Prov_Auto!$A$3:$A1000, $D398, Prov_Auto!$D$3:$D1000,"&gt;="&amp;DATE(E$1,E$2,1),Prov_Auto!$D$3:$D1000, "&lt;="&amp;EOMONTH(DATE(E$1,E$2,1),0)))</f>
        <v/>
      </c>
      <c r="F398" s="48" t="str">
        <f>IF($D398="","", (SUMIFS(Transacoes!$D$3:$D1000,Transacoes!$C$3:$C1000,$D398,Transacoes!$B$3:$B1000,"C", Transacoes!$A$3:$A1000, "&lt;"&amp;EOMONTH(DATE(F$1,F$2,1),0))-SUMIFS(Transacoes!$D$3:$D1000,Transacoes!$C$3:$C1000,$D398,Transacoes!$B$3:$B1000,"V", Transacoes!$A$3:$A1000, "&lt;"&amp;EOMONTH(DATE(F$1,F$2,1),0)))*SUMIFS(Prov_Auto!$E$3:$E1000, Prov_Auto!$A$3:$A1000, $D398, Prov_Auto!$D$3:$D1000,"&gt;="&amp;DATE(F$1,F$2,1),Prov_Auto!$D$3:$D1000, "&lt;="&amp;EOMONTH(DATE(F$1,F$2,1),0)))</f>
        <v/>
      </c>
      <c r="G398" s="48" t="str">
        <f>IF($D398="","", (SUMIFS(Transacoes!$D$3:$D1000,Transacoes!$C$3:$C1000,$D398,Transacoes!$B$3:$B1000,"C", Transacoes!$A$3:$A1000, "&lt;"&amp;EOMONTH(DATE(G$1,G$2,1),0))-SUMIFS(Transacoes!$D$3:$D1000,Transacoes!$C$3:$C1000,$D398,Transacoes!$B$3:$B1000,"V", Transacoes!$A$3:$A1000, "&lt;"&amp;EOMONTH(DATE(G$1,G$2,1),0)))*SUMIFS(Prov_Auto!$E$3:$E1000, Prov_Auto!$A$3:$A1000, $D398, Prov_Auto!$D$3:$D1000,"&gt;="&amp;DATE(G$1,G$2,1),Prov_Auto!$D$3:$D1000, "&lt;="&amp;EOMONTH(DATE(G$1,G$2,1),0)))</f>
        <v/>
      </c>
      <c r="H398" s="48" t="str">
        <f>IF($D398="","", (SUMIFS(Transacoes!$D$3:$D1000,Transacoes!$C$3:$C1000,$D398,Transacoes!$B$3:$B1000,"C", Transacoes!$A$3:$A1000, "&lt;"&amp;EOMONTH(DATE(H$1,H$2,1),0))-SUMIFS(Transacoes!$D$3:$D1000,Transacoes!$C$3:$C1000,$D398,Transacoes!$B$3:$B1000,"V", Transacoes!$A$3:$A1000, "&lt;"&amp;EOMONTH(DATE(H$1,H$2,1),0)))*SUMIFS(Prov_Auto!$E$3:$E1000, Prov_Auto!$A$3:$A1000, $D398, Prov_Auto!$D$3:$D1000,"&gt;="&amp;DATE(H$1,H$2,1),Prov_Auto!$D$3:$D1000, "&lt;="&amp;EOMONTH(DATE(H$1,H$2,1),0)))</f>
        <v/>
      </c>
      <c r="I398" s="48" t="str">
        <f>IF($D398="","", (SUMIFS(Transacoes!$D$3:$D1000,Transacoes!$C$3:$C1000,$D398,Transacoes!$B$3:$B1000,"C", Transacoes!$A$3:$A1000, "&lt;"&amp;EOMONTH(DATE(I$1,I$2,1),0))-SUMIFS(Transacoes!$D$3:$D1000,Transacoes!$C$3:$C1000,$D398,Transacoes!$B$3:$B1000,"V", Transacoes!$A$3:$A1000, "&lt;"&amp;EOMONTH(DATE(I$1,I$2,1),0)))*SUMIFS(Prov_Auto!$E$3:$E1000, Prov_Auto!$A$3:$A1000, $D398, Prov_Auto!$D$3:$D1000,"&gt;="&amp;DATE(I$1,I$2,1),Prov_Auto!$D$3:$D1000, "&lt;="&amp;EOMONTH(DATE(I$1,I$2,1),0)))</f>
        <v/>
      </c>
      <c r="J398" s="48" t="str">
        <f>IF($D398="","", (SUMIFS(Transacoes!$D$3:$D1000,Transacoes!$C$3:$C1000,$D398,Transacoes!$B$3:$B1000,"C", Transacoes!$A$3:$A1000, "&lt;"&amp;EOMONTH(DATE(J$1,J$2,1),0))-SUMIFS(Transacoes!$D$3:$D1000,Transacoes!$C$3:$C1000,$D398,Transacoes!$B$3:$B1000,"V", Transacoes!$A$3:$A1000, "&lt;"&amp;EOMONTH(DATE(J$1,J$2,1),0)))*SUMIFS(Prov_Auto!$E$3:$E1000, Prov_Auto!$A$3:$A1000, $D398, Prov_Auto!$D$3:$D1000,"&gt;="&amp;DATE(J$1,J$2,1),Prov_Auto!$D$3:$D1000, "&lt;="&amp;EOMONTH(DATE(J$1,J$2,1),0)))</f>
        <v/>
      </c>
      <c r="K398" s="48" t="str">
        <f>IF($D398="","", (SUMIFS(Transacoes!$D$3:$D1000,Transacoes!$C$3:$C1000,$D398,Transacoes!$B$3:$B1000,"C", Transacoes!$A$3:$A1000, "&lt;"&amp;EOMONTH(DATE(K$1,K$2,1),0))-SUMIFS(Transacoes!$D$3:$D1000,Transacoes!$C$3:$C1000,$D398,Transacoes!$B$3:$B1000,"V", Transacoes!$A$3:$A1000, "&lt;"&amp;EOMONTH(DATE(K$1,K$2,1),0)))*SUMIFS(Prov_Auto!$E$3:$E1000, Prov_Auto!$A$3:$A1000, $D398, Prov_Auto!$D$3:$D1000,"&gt;="&amp;DATE(K$1,K$2,1),Prov_Auto!$D$3:$D1000, "&lt;="&amp;EOMONTH(DATE(K$1,K$2,1),0)))</f>
        <v/>
      </c>
      <c r="L398" s="48" t="str">
        <f>IF($D398="","", (SUMIFS(Transacoes!$D$3:$D1000,Transacoes!$C$3:$C1000,$D398,Transacoes!$B$3:$B1000,"C", Transacoes!$A$3:$A1000, "&lt;"&amp;EOMONTH(DATE(L$1,L$2,1),0))-SUMIFS(Transacoes!$D$3:$D1000,Transacoes!$C$3:$C1000,$D398,Transacoes!$B$3:$B1000,"V", Transacoes!$A$3:$A1000, "&lt;"&amp;EOMONTH(DATE(L$1,L$2,1),0)))*SUMIFS(Prov_Auto!$E$3:$E1000, Prov_Auto!$A$3:$A1000, $D398, Prov_Auto!$D$3:$D1000,"&gt;="&amp;DATE(L$1,L$2,1),Prov_Auto!$D$3:$D1000, "&lt;="&amp;EOMONTH(DATE(L$1,L$2,1),0)))</f>
        <v/>
      </c>
      <c r="M398" s="48" t="str">
        <f>IF($D398="","", (SUMIFS(Transacoes!$D$3:$D1000,Transacoes!$C$3:$C1000,$D398,Transacoes!$B$3:$B1000,"C", Transacoes!$A$3:$A1000, "&lt;"&amp;EOMONTH(DATE(M$1,M$2,1),0))-SUMIFS(Transacoes!$D$3:$D1000,Transacoes!$C$3:$C1000,$D398,Transacoes!$B$3:$B1000,"V", Transacoes!$A$3:$A1000, "&lt;"&amp;EOMONTH(DATE(M$1,M$2,1),0)))*SUMIFS(Prov_Auto!$E$3:$E1000, Prov_Auto!$A$3:$A1000, $D398, Prov_Auto!$D$3:$D1000,"&gt;="&amp;DATE(M$1,M$2,1),Prov_Auto!$D$3:$D1000, "&lt;="&amp;EOMONTH(DATE(M$1,M$2,1),0)))</f>
        <v/>
      </c>
      <c r="N398" s="48" t="str">
        <f>IF($D398="","", (SUMIFS(Transacoes!$D$3:$D1000,Transacoes!$C$3:$C1000,$D398,Transacoes!$B$3:$B1000,"C", Transacoes!$A$3:$A1000, "&lt;"&amp;EOMONTH(DATE(N$1,N$2,1),0))-SUMIFS(Transacoes!$D$3:$D1000,Transacoes!$C$3:$C1000,$D398,Transacoes!$B$3:$B1000,"V", Transacoes!$A$3:$A1000, "&lt;"&amp;EOMONTH(DATE(N$1,N$2,1),0)))*SUMIFS(Prov_Auto!$E$3:$E1000, Prov_Auto!$A$3:$A1000, $D398, Prov_Auto!$D$3:$D1000,"&gt;="&amp;DATE(N$1,N$2,1),Prov_Auto!$D$3:$D1000, "&lt;="&amp;EOMONTH(DATE(N$1,N$2,1),0)))</f>
        <v/>
      </c>
      <c r="O398" s="48" t="str">
        <f>IF($D398="","", (SUMIFS(Transacoes!$D$3:$D1000,Transacoes!$C$3:$C1000,$D398,Transacoes!$B$3:$B1000,"C", Transacoes!$A$3:$A1000, "&lt;"&amp;EOMONTH(DATE(O$1,O$2,1),0))-SUMIFS(Transacoes!$D$3:$D1000,Transacoes!$C$3:$C1000,$D398,Transacoes!$B$3:$B1000,"V", Transacoes!$A$3:$A1000, "&lt;"&amp;EOMONTH(DATE(O$1,O$2,1),0)))*SUMIFS(Prov_Auto!$E$3:$E1000, Prov_Auto!$A$3:$A1000, $D398, Prov_Auto!$D$3:$D1000,"&gt;="&amp;DATE(O$1,O$2,1),Prov_Auto!$D$3:$D1000, "&lt;="&amp;EOMONTH(DATE(O$1,O$2,1),0)))</f>
        <v/>
      </c>
      <c r="P398" s="48" t="str">
        <f>IF($D398="","", (SUMIFS(Transacoes!$D$3:$D1000,Transacoes!$C$3:$C1000,$D398,Transacoes!$B$3:$B1000,"C", Transacoes!$A$3:$A1000, "&lt;"&amp;EOMONTH(DATE(P$1,P$2,1),0))-SUMIFS(Transacoes!$D$3:$D1000,Transacoes!$C$3:$C1000,$D398,Transacoes!$B$3:$B1000,"V", Transacoes!$A$3:$A1000, "&lt;"&amp;EOMONTH(DATE(P$1,P$2,1),0)))*SUMIFS(Prov_Auto!$E$3:$E1000, Prov_Auto!$A$3:$A1000, $D398, Prov_Auto!$D$3:$D1000,"&gt;="&amp;DATE(P$1,P$2,1),Prov_Auto!$D$3:$D1000, "&lt;="&amp;EOMONTH(DATE(P$1,P$2,1),0)))</f>
        <v/>
      </c>
      <c r="Q398" s="48" t="str">
        <f>IF($D398="","", (SUMIFS(Transacoes!$D$3:$D1000,Transacoes!$C$3:$C1000,$D398,Transacoes!$B$3:$B1000,"C", Transacoes!$A$3:$A1000, "&lt;"&amp;EOMONTH(DATE(Q$1,Q$2,1),0))-SUMIFS(Transacoes!$D$3:$D1000,Transacoes!$C$3:$C1000,$D398,Transacoes!$B$3:$B1000,"V", Transacoes!$A$3:$A1000, "&lt;"&amp;EOMONTH(DATE(Q$1,Q$2,1),0)))*SUMIFS(Prov_Auto!$E$3:$E1000, Prov_Auto!$A$3:$A1000, $D398, Prov_Auto!$D$3:$D1000,"&gt;="&amp;DATE(Q$1,Q$2,1),Prov_Auto!$D$3:$D1000, "&lt;="&amp;EOMONTH(DATE(Q$1,Q$2,1),0)))</f>
        <v/>
      </c>
      <c r="R398" s="47"/>
    </row>
    <row r="399">
      <c r="A399" s="47"/>
      <c r="B399" s="47"/>
      <c r="C399" s="47"/>
      <c r="D399" s="87"/>
      <c r="E399" s="48" t="str">
        <f>IF($D399="","", (SUMIFS(Transacoes!$D$3:$D1000,Transacoes!$C$3:$C1000,$D399,Transacoes!$B$3:$B1000,"C", Transacoes!$A$3:$A1000, "&lt;"&amp;EOMONTH(DATE(E$1,E$2,1),0))-SUMIFS(Transacoes!$D$3:$D1000,Transacoes!$C$3:$C1000,$D399,Transacoes!$B$3:$B1000,"V", Transacoes!$A$3:$A1000, "&lt;"&amp;EOMONTH(DATE(E$1,E$2,1),0)))*SUMIFS(Prov_Auto!$E$3:$E1000, Prov_Auto!$A$3:$A1000, $D399, Prov_Auto!$D$3:$D1000,"&gt;="&amp;DATE(E$1,E$2,1),Prov_Auto!$D$3:$D1000, "&lt;="&amp;EOMONTH(DATE(E$1,E$2,1),0)))</f>
        <v/>
      </c>
      <c r="F399" s="48" t="str">
        <f>IF($D399="","", (SUMIFS(Transacoes!$D$3:$D1000,Transacoes!$C$3:$C1000,$D399,Transacoes!$B$3:$B1000,"C", Transacoes!$A$3:$A1000, "&lt;"&amp;EOMONTH(DATE(F$1,F$2,1),0))-SUMIFS(Transacoes!$D$3:$D1000,Transacoes!$C$3:$C1000,$D399,Transacoes!$B$3:$B1000,"V", Transacoes!$A$3:$A1000, "&lt;"&amp;EOMONTH(DATE(F$1,F$2,1),0)))*SUMIFS(Prov_Auto!$E$3:$E1000, Prov_Auto!$A$3:$A1000, $D399, Prov_Auto!$D$3:$D1000,"&gt;="&amp;DATE(F$1,F$2,1),Prov_Auto!$D$3:$D1000, "&lt;="&amp;EOMONTH(DATE(F$1,F$2,1),0)))</f>
        <v/>
      </c>
      <c r="G399" s="48" t="str">
        <f>IF($D399="","", (SUMIFS(Transacoes!$D$3:$D1000,Transacoes!$C$3:$C1000,$D399,Transacoes!$B$3:$B1000,"C", Transacoes!$A$3:$A1000, "&lt;"&amp;EOMONTH(DATE(G$1,G$2,1),0))-SUMIFS(Transacoes!$D$3:$D1000,Transacoes!$C$3:$C1000,$D399,Transacoes!$B$3:$B1000,"V", Transacoes!$A$3:$A1000, "&lt;"&amp;EOMONTH(DATE(G$1,G$2,1),0)))*SUMIFS(Prov_Auto!$E$3:$E1000, Prov_Auto!$A$3:$A1000, $D399, Prov_Auto!$D$3:$D1000,"&gt;="&amp;DATE(G$1,G$2,1),Prov_Auto!$D$3:$D1000, "&lt;="&amp;EOMONTH(DATE(G$1,G$2,1),0)))</f>
        <v/>
      </c>
      <c r="H399" s="48" t="str">
        <f>IF($D399="","", (SUMIFS(Transacoes!$D$3:$D1000,Transacoes!$C$3:$C1000,$D399,Transacoes!$B$3:$B1000,"C", Transacoes!$A$3:$A1000, "&lt;"&amp;EOMONTH(DATE(H$1,H$2,1),0))-SUMIFS(Transacoes!$D$3:$D1000,Transacoes!$C$3:$C1000,$D399,Transacoes!$B$3:$B1000,"V", Transacoes!$A$3:$A1000, "&lt;"&amp;EOMONTH(DATE(H$1,H$2,1),0)))*SUMIFS(Prov_Auto!$E$3:$E1000, Prov_Auto!$A$3:$A1000, $D399, Prov_Auto!$D$3:$D1000,"&gt;="&amp;DATE(H$1,H$2,1),Prov_Auto!$D$3:$D1000, "&lt;="&amp;EOMONTH(DATE(H$1,H$2,1),0)))</f>
        <v/>
      </c>
      <c r="I399" s="48" t="str">
        <f>IF($D399="","", (SUMIFS(Transacoes!$D$3:$D1000,Transacoes!$C$3:$C1000,$D399,Transacoes!$B$3:$B1000,"C", Transacoes!$A$3:$A1000, "&lt;"&amp;EOMONTH(DATE(I$1,I$2,1),0))-SUMIFS(Transacoes!$D$3:$D1000,Transacoes!$C$3:$C1000,$D399,Transacoes!$B$3:$B1000,"V", Transacoes!$A$3:$A1000, "&lt;"&amp;EOMONTH(DATE(I$1,I$2,1),0)))*SUMIFS(Prov_Auto!$E$3:$E1000, Prov_Auto!$A$3:$A1000, $D399, Prov_Auto!$D$3:$D1000,"&gt;="&amp;DATE(I$1,I$2,1),Prov_Auto!$D$3:$D1000, "&lt;="&amp;EOMONTH(DATE(I$1,I$2,1),0)))</f>
        <v/>
      </c>
      <c r="J399" s="48" t="str">
        <f>IF($D399="","", (SUMIFS(Transacoes!$D$3:$D1000,Transacoes!$C$3:$C1000,$D399,Transacoes!$B$3:$B1000,"C", Transacoes!$A$3:$A1000, "&lt;"&amp;EOMONTH(DATE(J$1,J$2,1),0))-SUMIFS(Transacoes!$D$3:$D1000,Transacoes!$C$3:$C1000,$D399,Transacoes!$B$3:$B1000,"V", Transacoes!$A$3:$A1000, "&lt;"&amp;EOMONTH(DATE(J$1,J$2,1),0)))*SUMIFS(Prov_Auto!$E$3:$E1000, Prov_Auto!$A$3:$A1000, $D399, Prov_Auto!$D$3:$D1000,"&gt;="&amp;DATE(J$1,J$2,1),Prov_Auto!$D$3:$D1000, "&lt;="&amp;EOMONTH(DATE(J$1,J$2,1),0)))</f>
        <v/>
      </c>
      <c r="K399" s="48" t="str">
        <f>IF($D399="","", (SUMIFS(Transacoes!$D$3:$D1000,Transacoes!$C$3:$C1000,$D399,Transacoes!$B$3:$B1000,"C", Transacoes!$A$3:$A1000, "&lt;"&amp;EOMONTH(DATE(K$1,K$2,1),0))-SUMIFS(Transacoes!$D$3:$D1000,Transacoes!$C$3:$C1000,$D399,Transacoes!$B$3:$B1000,"V", Transacoes!$A$3:$A1000, "&lt;"&amp;EOMONTH(DATE(K$1,K$2,1),0)))*SUMIFS(Prov_Auto!$E$3:$E1000, Prov_Auto!$A$3:$A1000, $D399, Prov_Auto!$D$3:$D1000,"&gt;="&amp;DATE(K$1,K$2,1),Prov_Auto!$D$3:$D1000, "&lt;="&amp;EOMONTH(DATE(K$1,K$2,1),0)))</f>
        <v/>
      </c>
      <c r="L399" s="48" t="str">
        <f>IF($D399="","", (SUMIFS(Transacoes!$D$3:$D1000,Transacoes!$C$3:$C1000,$D399,Transacoes!$B$3:$B1000,"C", Transacoes!$A$3:$A1000, "&lt;"&amp;EOMONTH(DATE(L$1,L$2,1),0))-SUMIFS(Transacoes!$D$3:$D1000,Transacoes!$C$3:$C1000,$D399,Transacoes!$B$3:$B1000,"V", Transacoes!$A$3:$A1000, "&lt;"&amp;EOMONTH(DATE(L$1,L$2,1),0)))*SUMIFS(Prov_Auto!$E$3:$E1000, Prov_Auto!$A$3:$A1000, $D399, Prov_Auto!$D$3:$D1000,"&gt;="&amp;DATE(L$1,L$2,1),Prov_Auto!$D$3:$D1000, "&lt;="&amp;EOMONTH(DATE(L$1,L$2,1),0)))</f>
        <v/>
      </c>
      <c r="M399" s="48" t="str">
        <f>IF($D399="","", (SUMIFS(Transacoes!$D$3:$D1000,Transacoes!$C$3:$C1000,$D399,Transacoes!$B$3:$B1000,"C", Transacoes!$A$3:$A1000, "&lt;"&amp;EOMONTH(DATE(M$1,M$2,1),0))-SUMIFS(Transacoes!$D$3:$D1000,Transacoes!$C$3:$C1000,$D399,Transacoes!$B$3:$B1000,"V", Transacoes!$A$3:$A1000, "&lt;"&amp;EOMONTH(DATE(M$1,M$2,1),0)))*SUMIFS(Prov_Auto!$E$3:$E1000, Prov_Auto!$A$3:$A1000, $D399, Prov_Auto!$D$3:$D1000,"&gt;="&amp;DATE(M$1,M$2,1),Prov_Auto!$D$3:$D1000, "&lt;="&amp;EOMONTH(DATE(M$1,M$2,1),0)))</f>
        <v/>
      </c>
      <c r="N399" s="48" t="str">
        <f>IF($D399="","", (SUMIFS(Transacoes!$D$3:$D1000,Transacoes!$C$3:$C1000,$D399,Transacoes!$B$3:$B1000,"C", Transacoes!$A$3:$A1000, "&lt;"&amp;EOMONTH(DATE(N$1,N$2,1),0))-SUMIFS(Transacoes!$D$3:$D1000,Transacoes!$C$3:$C1000,$D399,Transacoes!$B$3:$B1000,"V", Transacoes!$A$3:$A1000, "&lt;"&amp;EOMONTH(DATE(N$1,N$2,1),0)))*SUMIFS(Prov_Auto!$E$3:$E1000, Prov_Auto!$A$3:$A1000, $D399, Prov_Auto!$D$3:$D1000,"&gt;="&amp;DATE(N$1,N$2,1),Prov_Auto!$D$3:$D1000, "&lt;="&amp;EOMONTH(DATE(N$1,N$2,1),0)))</f>
        <v/>
      </c>
      <c r="O399" s="48" t="str">
        <f>IF($D399="","", (SUMIFS(Transacoes!$D$3:$D1000,Transacoes!$C$3:$C1000,$D399,Transacoes!$B$3:$B1000,"C", Transacoes!$A$3:$A1000, "&lt;"&amp;EOMONTH(DATE(O$1,O$2,1),0))-SUMIFS(Transacoes!$D$3:$D1000,Transacoes!$C$3:$C1000,$D399,Transacoes!$B$3:$B1000,"V", Transacoes!$A$3:$A1000, "&lt;"&amp;EOMONTH(DATE(O$1,O$2,1),0)))*SUMIFS(Prov_Auto!$E$3:$E1000, Prov_Auto!$A$3:$A1000, $D399, Prov_Auto!$D$3:$D1000,"&gt;="&amp;DATE(O$1,O$2,1),Prov_Auto!$D$3:$D1000, "&lt;="&amp;EOMONTH(DATE(O$1,O$2,1),0)))</f>
        <v/>
      </c>
      <c r="P399" s="48" t="str">
        <f>IF($D399="","", (SUMIFS(Transacoes!$D$3:$D1000,Transacoes!$C$3:$C1000,$D399,Transacoes!$B$3:$B1000,"C", Transacoes!$A$3:$A1000, "&lt;"&amp;EOMONTH(DATE(P$1,P$2,1),0))-SUMIFS(Transacoes!$D$3:$D1000,Transacoes!$C$3:$C1000,$D399,Transacoes!$B$3:$B1000,"V", Transacoes!$A$3:$A1000, "&lt;"&amp;EOMONTH(DATE(P$1,P$2,1),0)))*SUMIFS(Prov_Auto!$E$3:$E1000, Prov_Auto!$A$3:$A1000, $D399, Prov_Auto!$D$3:$D1000,"&gt;="&amp;DATE(P$1,P$2,1),Prov_Auto!$D$3:$D1000, "&lt;="&amp;EOMONTH(DATE(P$1,P$2,1),0)))</f>
        <v/>
      </c>
      <c r="Q399" s="48" t="str">
        <f>IF($D399="","", (SUMIFS(Transacoes!$D$3:$D1000,Transacoes!$C$3:$C1000,$D399,Transacoes!$B$3:$B1000,"C", Transacoes!$A$3:$A1000, "&lt;"&amp;EOMONTH(DATE(Q$1,Q$2,1),0))-SUMIFS(Transacoes!$D$3:$D1000,Transacoes!$C$3:$C1000,$D399,Transacoes!$B$3:$B1000,"V", Transacoes!$A$3:$A1000, "&lt;"&amp;EOMONTH(DATE(Q$1,Q$2,1),0)))*SUMIFS(Prov_Auto!$E$3:$E1000, Prov_Auto!$A$3:$A1000, $D399, Prov_Auto!$D$3:$D1000,"&gt;="&amp;DATE(Q$1,Q$2,1),Prov_Auto!$D$3:$D1000, "&lt;="&amp;EOMONTH(DATE(Q$1,Q$2,1),0)))</f>
        <v/>
      </c>
      <c r="R399" s="47"/>
    </row>
    <row r="400">
      <c r="A400" s="47"/>
      <c r="B400" s="47"/>
      <c r="C400" s="47"/>
      <c r="D400" s="87"/>
      <c r="E400" s="48" t="str">
        <f>IF($D400="","", (SUMIFS(Transacoes!$D$3:$D1000,Transacoes!$C$3:$C1000,$D400,Transacoes!$B$3:$B1000,"C", Transacoes!$A$3:$A1000, "&lt;"&amp;EOMONTH(DATE(E$1,E$2,1),0))-SUMIFS(Transacoes!$D$3:$D1000,Transacoes!$C$3:$C1000,$D400,Transacoes!$B$3:$B1000,"V", Transacoes!$A$3:$A1000, "&lt;"&amp;EOMONTH(DATE(E$1,E$2,1),0)))*SUMIFS(Prov_Auto!$E$3:$E1000, Prov_Auto!$A$3:$A1000, $D400, Prov_Auto!$D$3:$D1000,"&gt;="&amp;DATE(E$1,E$2,1),Prov_Auto!$D$3:$D1000, "&lt;="&amp;EOMONTH(DATE(E$1,E$2,1),0)))</f>
        <v/>
      </c>
      <c r="F400" s="48" t="str">
        <f>IF($D400="","", (SUMIFS(Transacoes!$D$3:$D1000,Transacoes!$C$3:$C1000,$D400,Transacoes!$B$3:$B1000,"C", Transacoes!$A$3:$A1000, "&lt;"&amp;EOMONTH(DATE(F$1,F$2,1),0))-SUMIFS(Transacoes!$D$3:$D1000,Transacoes!$C$3:$C1000,$D400,Transacoes!$B$3:$B1000,"V", Transacoes!$A$3:$A1000, "&lt;"&amp;EOMONTH(DATE(F$1,F$2,1),0)))*SUMIFS(Prov_Auto!$E$3:$E1000, Prov_Auto!$A$3:$A1000, $D400, Prov_Auto!$D$3:$D1000,"&gt;="&amp;DATE(F$1,F$2,1),Prov_Auto!$D$3:$D1000, "&lt;="&amp;EOMONTH(DATE(F$1,F$2,1),0)))</f>
        <v/>
      </c>
      <c r="G400" s="48" t="str">
        <f>IF($D400="","", (SUMIFS(Transacoes!$D$3:$D1000,Transacoes!$C$3:$C1000,$D400,Transacoes!$B$3:$B1000,"C", Transacoes!$A$3:$A1000, "&lt;"&amp;EOMONTH(DATE(G$1,G$2,1),0))-SUMIFS(Transacoes!$D$3:$D1000,Transacoes!$C$3:$C1000,$D400,Transacoes!$B$3:$B1000,"V", Transacoes!$A$3:$A1000, "&lt;"&amp;EOMONTH(DATE(G$1,G$2,1),0)))*SUMIFS(Prov_Auto!$E$3:$E1000, Prov_Auto!$A$3:$A1000, $D400, Prov_Auto!$D$3:$D1000,"&gt;="&amp;DATE(G$1,G$2,1),Prov_Auto!$D$3:$D1000, "&lt;="&amp;EOMONTH(DATE(G$1,G$2,1),0)))</f>
        <v/>
      </c>
      <c r="H400" s="48" t="str">
        <f>IF($D400="","", (SUMIFS(Transacoes!$D$3:$D1000,Transacoes!$C$3:$C1000,$D400,Transacoes!$B$3:$B1000,"C", Transacoes!$A$3:$A1000, "&lt;"&amp;EOMONTH(DATE(H$1,H$2,1),0))-SUMIFS(Transacoes!$D$3:$D1000,Transacoes!$C$3:$C1000,$D400,Transacoes!$B$3:$B1000,"V", Transacoes!$A$3:$A1000, "&lt;"&amp;EOMONTH(DATE(H$1,H$2,1),0)))*SUMIFS(Prov_Auto!$E$3:$E1000, Prov_Auto!$A$3:$A1000, $D400, Prov_Auto!$D$3:$D1000,"&gt;="&amp;DATE(H$1,H$2,1),Prov_Auto!$D$3:$D1000, "&lt;="&amp;EOMONTH(DATE(H$1,H$2,1),0)))</f>
        <v/>
      </c>
      <c r="I400" s="48" t="str">
        <f>IF($D400="","", (SUMIFS(Transacoes!$D$3:$D1000,Transacoes!$C$3:$C1000,$D400,Transacoes!$B$3:$B1000,"C", Transacoes!$A$3:$A1000, "&lt;"&amp;EOMONTH(DATE(I$1,I$2,1),0))-SUMIFS(Transacoes!$D$3:$D1000,Transacoes!$C$3:$C1000,$D400,Transacoes!$B$3:$B1000,"V", Transacoes!$A$3:$A1000, "&lt;"&amp;EOMONTH(DATE(I$1,I$2,1),0)))*SUMIFS(Prov_Auto!$E$3:$E1000, Prov_Auto!$A$3:$A1000, $D400, Prov_Auto!$D$3:$D1000,"&gt;="&amp;DATE(I$1,I$2,1),Prov_Auto!$D$3:$D1000, "&lt;="&amp;EOMONTH(DATE(I$1,I$2,1),0)))</f>
        <v/>
      </c>
      <c r="J400" s="48" t="str">
        <f>IF($D400="","", (SUMIFS(Transacoes!$D$3:$D1000,Transacoes!$C$3:$C1000,$D400,Transacoes!$B$3:$B1000,"C", Transacoes!$A$3:$A1000, "&lt;"&amp;EOMONTH(DATE(J$1,J$2,1),0))-SUMIFS(Transacoes!$D$3:$D1000,Transacoes!$C$3:$C1000,$D400,Transacoes!$B$3:$B1000,"V", Transacoes!$A$3:$A1000, "&lt;"&amp;EOMONTH(DATE(J$1,J$2,1),0)))*SUMIFS(Prov_Auto!$E$3:$E1000, Prov_Auto!$A$3:$A1000, $D400, Prov_Auto!$D$3:$D1000,"&gt;="&amp;DATE(J$1,J$2,1),Prov_Auto!$D$3:$D1000, "&lt;="&amp;EOMONTH(DATE(J$1,J$2,1),0)))</f>
        <v/>
      </c>
      <c r="K400" s="48" t="str">
        <f>IF($D400="","", (SUMIFS(Transacoes!$D$3:$D1000,Transacoes!$C$3:$C1000,$D400,Transacoes!$B$3:$B1000,"C", Transacoes!$A$3:$A1000, "&lt;"&amp;EOMONTH(DATE(K$1,K$2,1),0))-SUMIFS(Transacoes!$D$3:$D1000,Transacoes!$C$3:$C1000,$D400,Transacoes!$B$3:$B1000,"V", Transacoes!$A$3:$A1000, "&lt;"&amp;EOMONTH(DATE(K$1,K$2,1),0)))*SUMIFS(Prov_Auto!$E$3:$E1000, Prov_Auto!$A$3:$A1000, $D400, Prov_Auto!$D$3:$D1000,"&gt;="&amp;DATE(K$1,K$2,1),Prov_Auto!$D$3:$D1000, "&lt;="&amp;EOMONTH(DATE(K$1,K$2,1),0)))</f>
        <v/>
      </c>
      <c r="L400" s="48" t="str">
        <f>IF($D400="","", (SUMIFS(Transacoes!$D$3:$D1000,Transacoes!$C$3:$C1000,$D400,Transacoes!$B$3:$B1000,"C", Transacoes!$A$3:$A1000, "&lt;"&amp;EOMONTH(DATE(L$1,L$2,1),0))-SUMIFS(Transacoes!$D$3:$D1000,Transacoes!$C$3:$C1000,$D400,Transacoes!$B$3:$B1000,"V", Transacoes!$A$3:$A1000, "&lt;"&amp;EOMONTH(DATE(L$1,L$2,1),0)))*SUMIFS(Prov_Auto!$E$3:$E1000, Prov_Auto!$A$3:$A1000, $D400, Prov_Auto!$D$3:$D1000,"&gt;="&amp;DATE(L$1,L$2,1),Prov_Auto!$D$3:$D1000, "&lt;="&amp;EOMONTH(DATE(L$1,L$2,1),0)))</f>
        <v/>
      </c>
      <c r="M400" s="48" t="str">
        <f>IF($D400="","", (SUMIFS(Transacoes!$D$3:$D1000,Transacoes!$C$3:$C1000,$D400,Transacoes!$B$3:$B1000,"C", Transacoes!$A$3:$A1000, "&lt;"&amp;EOMONTH(DATE(M$1,M$2,1),0))-SUMIFS(Transacoes!$D$3:$D1000,Transacoes!$C$3:$C1000,$D400,Transacoes!$B$3:$B1000,"V", Transacoes!$A$3:$A1000, "&lt;"&amp;EOMONTH(DATE(M$1,M$2,1),0)))*SUMIFS(Prov_Auto!$E$3:$E1000, Prov_Auto!$A$3:$A1000, $D400, Prov_Auto!$D$3:$D1000,"&gt;="&amp;DATE(M$1,M$2,1),Prov_Auto!$D$3:$D1000, "&lt;="&amp;EOMONTH(DATE(M$1,M$2,1),0)))</f>
        <v/>
      </c>
      <c r="N400" s="48" t="str">
        <f>IF($D400="","", (SUMIFS(Transacoes!$D$3:$D1000,Transacoes!$C$3:$C1000,$D400,Transacoes!$B$3:$B1000,"C", Transacoes!$A$3:$A1000, "&lt;"&amp;EOMONTH(DATE(N$1,N$2,1),0))-SUMIFS(Transacoes!$D$3:$D1000,Transacoes!$C$3:$C1000,$D400,Transacoes!$B$3:$B1000,"V", Transacoes!$A$3:$A1000, "&lt;"&amp;EOMONTH(DATE(N$1,N$2,1),0)))*SUMIFS(Prov_Auto!$E$3:$E1000, Prov_Auto!$A$3:$A1000, $D400, Prov_Auto!$D$3:$D1000,"&gt;="&amp;DATE(N$1,N$2,1),Prov_Auto!$D$3:$D1000, "&lt;="&amp;EOMONTH(DATE(N$1,N$2,1),0)))</f>
        <v/>
      </c>
      <c r="O400" s="48" t="str">
        <f>IF($D400="","", (SUMIFS(Transacoes!$D$3:$D1000,Transacoes!$C$3:$C1000,$D400,Transacoes!$B$3:$B1000,"C", Transacoes!$A$3:$A1000, "&lt;"&amp;EOMONTH(DATE(O$1,O$2,1),0))-SUMIFS(Transacoes!$D$3:$D1000,Transacoes!$C$3:$C1000,$D400,Transacoes!$B$3:$B1000,"V", Transacoes!$A$3:$A1000, "&lt;"&amp;EOMONTH(DATE(O$1,O$2,1),0)))*SUMIFS(Prov_Auto!$E$3:$E1000, Prov_Auto!$A$3:$A1000, $D400, Prov_Auto!$D$3:$D1000,"&gt;="&amp;DATE(O$1,O$2,1),Prov_Auto!$D$3:$D1000, "&lt;="&amp;EOMONTH(DATE(O$1,O$2,1),0)))</f>
        <v/>
      </c>
      <c r="P400" s="48" t="str">
        <f>IF($D400="","", (SUMIFS(Transacoes!$D$3:$D1000,Transacoes!$C$3:$C1000,$D400,Transacoes!$B$3:$B1000,"C", Transacoes!$A$3:$A1000, "&lt;"&amp;EOMONTH(DATE(P$1,P$2,1),0))-SUMIFS(Transacoes!$D$3:$D1000,Transacoes!$C$3:$C1000,$D400,Transacoes!$B$3:$B1000,"V", Transacoes!$A$3:$A1000, "&lt;"&amp;EOMONTH(DATE(P$1,P$2,1),0)))*SUMIFS(Prov_Auto!$E$3:$E1000, Prov_Auto!$A$3:$A1000, $D400, Prov_Auto!$D$3:$D1000,"&gt;="&amp;DATE(P$1,P$2,1),Prov_Auto!$D$3:$D1000, "&lt;="&amp;EOMONTH(DATE(P$1,P$2,1),0)))</f>
        <v/>
      </c>
      <c r="Q400" s="48" t="str">
        <f>IF($D400="","", (SUMIFS(Transacoes!$D$3:$D1000,Transacoes!$C$3:$C1000,$D400,Transacoes!$B$3:$B1000,"C", Transacoes!$A$3:$A1000, "&lt;"&amp;EOMONTH(DATE(Q$1,Q$2,1),0))-SUMIFS(Transacoes!$D$3:$D1000,Transacoes!$C$3:$C1000,$D400,Transacoes!$B$3:$B1000,"V", Transacoes!$A$3:$A1000, "&lt;"&amp;EOMONTH(DATE(Q$1,Q$2,1),0)))*SUMIFS(Prov_Auto!$E$3:$E1000, Prov_Auto!$A$3:$A1000, $D400, Prov_Auto!$D$3:$D1000,"&gt;="&amp;DATE(Q$1,Q$2,1),Prov_Auto!$D$3:$D1000, "&lt;="&amp;EOMONTH(DATE(Q$1,Q$2,1),0)))</f>
        <v/>
      </c>
      <c r="R400" s="47"/>
    </row>
    <row r="401">
      <c r="A401" s="47"/>
      <c r="B401" s="47"/>
      <c r="C401" s="47"/>
      <c r="D401" s="87"/>
      <c r="E401" s="48" t="str">
        <f>IF($D401="","", (SUMIFS(Transacoes!$D$3:$D1000,Transacoes!$C$3:$C1000,$D401,Transacoes!$B$3:$B1000,"C", Transacoes!$A$3:$A1000, "&lt;"&amp;EOMONTH(DATE(E$1,E$2,1),0))-SUMIFS(Transacoes!$D$3:$D1000,Transacoes!$C$3:$C1000,$D401,Transacoes!$B$3:$B1000,"V", Transacoes!$A$3:$A1000, "&lt;"&amp;EOMONTH(DATE(E$1,E$2,1),0)))*SUMIFS(Prov_Auto!$E$3:$E1000, Prov_Auto!$A$3:$A1000, $D401, Prov_Auto!$D$3:$D1000,"&gt;="&amp;DATE(E$1,E$2,1),Prov_Auto!$D$3:$D1000, "&lt;="&amp;EOMONTH(DATE(E$1,E$2,1),0)))</f>
        <v/>
      </c>
      <c r="F401" s="48" t="str">
        <f>IF($D401="","", (SUMIFS(Transacoes!$D$3:$D1000,Transacoes!$C$3:$C1000,$D401,Transacoes!$B$3:$B1000,"C", Transacoes!$A$3:$A1000, "&lt;"&amp;EOMONTH(DATE(F$1,F$2,1),0))-SUMIFS(Transacoes!$D$3:$D1000,Transacoes!$C$3:$C1000,$D401,Transacoes!$B$3:$B1000,"V", Transacoes!$A$3:$A1000, "&lt;"&amp;EOMONTH(DATE(F$1,F$2,1),0)))*SUMIFS(Prov_Auto!$E$3:$E1000, Prov_Auto!$A$3:$A1000, $D401, Prov_Auto!$D$3:$D1000,"&gt;="&amp;DATE(F$1,F$2,1),Prov_Auto!$D$3:$D1000, "&lt;="&amp;EOMONTH(DATE(F$1,F$2,1),0)))</f>
        <v/>
      </c>
      <c r="G401" s="48" t="str">
        <f>IF($D401="","", (SUMIFS(Transacoes!$D$3:$D1000,Transacoes!$C$3:$C1000,$D401,Transacoes!$B$3:$B1000,"C", Transacoes!$A$3:$A1000, "&lt;"&amp;EOMONTH(DATE(G$1,G$2,1),0))-SUMIFS(Transacoes!$D$3:$D1000,Transacoes!$C$3:$C1000,$D401,Transacoes!$B$3:$B1000,"V", Transacoes!$A$3:$A1000, "&lt;"&amp;EOMONTH(DATE(G$1,G$2,1),0)))*SUMIFS(Prov_Auto!$E$3:$E1000, Prov_Auto!$A$3:$A1000, $D401, Prov_Auto!$D$3:$D1000,"&gt;="&amp;DATE(G$1,G$2,1),Prov_Auto!$D$3:$D1000, "&lt;="&amp;EOMONTH(DATE(G$1,G$2,1),0)))</f>
        <v/>
      </c>
      <c r="H401" s="48" t="str">
        <f>IF($D401="","", (SUMIFS(Transacoes!$D$3:$D1000,Transacoes!$C$3:$C1000,$D401,Transacoes!$B$3:$B1000,"C", Transacoes!$A$3:$A1000, "&lt;"&amp;EOMONTH(DATE(H$1,H$2,1),0))-SUMIFS(Transacoes!$D$3:$D1000,Transacoes!$C$3:$C1000,$D401,Transacoes!$B$3:$B1000,"V", Transacoes!$A$3:$A1000, "&lt;"&amp;EOMONTH(DATE(H$1,H$2,1),0)))*SUMIFS(Prov_Auto!$E$3:$E1000, Prov_Auto!$A$3:$A1000, $D401, Prov_Auto!$D$3:$D1000,"&gt;="&amp;DATE(H$1,H$2,1),Prov_Auto!$D$3:$D1000, "&lt;="&amp;EOMONTH(DATE(H$1,H$2,1),0)))</f>
        <v/>
      </c>
      <c r="I401" s="48" t="str">
        <f>IF($D401="","", (SUMIFS(Transacoes!$D$3:$D1000,Transacoes!$C$3:$C1000,$D401,Transacoes!$B$3:$B1000,"C", Transacoes!$A$3:$A1000, "&lt;"&amp;EOMONTH(DATE(I$1,I$2,1),0))-SUMIFS(Transacoes!$D$3:$D1000,Transacoes!$C$3:$C1000,$D401,Transacoes!$B$3:$B1000,"V", Transacoes!$A$3:$A1000, "&lt;"&amp;EOMONTH(DATE(I$1,I$2,1),0)))*SUMIFS(Prov_Auto!$E$3:$E1000, Prov_Auto!$A$3:$A1000, $D401, Prov_Auto!$D$3:$D1000,"&gt;="&amp;DATE(I$1,I$2,1),Prov_Auto!$D$3:$D1000, "&lt;="&amp;EOMONTH(DATE(I$1,I$2,1),0)))</f>
        <v/>
      </c>
      <c r="J401" s="48" t="str">
        <f>IF($D401="","", (SUMIFS(Transacoes!$D$3:$D1000,Transacoes!$C$3:$C1000,$D401,Transacoes!$B$3:$B1000,"C", Transacoes!$A$3:$A1000, "&lt;"&amp;EOMONTH(DATE(J$1,J$2,1),0))-SUMIFS(Transacoes!$D$3:$D1000,Transacoes!$C$3:$C1000,$D401,Transacoes!$B$3:$B1000,"V", Transacoes!$A$3:$A1000, "&lt;"&amp;EOMONTH(DATE(J$1,J$2,1),0)))*SUMIFS(Prov_Auto!$E$3:$E1000, Prov_Auto!$A$3:$A1000, $D401, Prov_Auto!$D$3:$D1000,"&gt;="&amp;DATE(J$1,J$2,1),Prov_Auto!$D$3:$D1000, "&lt;="&amp;EOMONTH(DATE(J$1,J$2,1),0)))</f>
        <v/>
      </c>
      <c r="K401" s="48" t="str">
        <f>IF($D401="","", (SUMIFS(Transacoes!$D$3:$D1000,Transacoes!$C$3:$C1000,$D401,Transacoes!$B$3:$B1000,"C", Transacoes!$A$3:$A1000, "&lt;"&amp;EOMONTH(DATE(K$1,K$2,1),0))-SUMIFS(Transacoes!$D$3:$D1000,Transacoes!$C$3:$C1000,$D401,Transacoes!$B$3:$B1000,"V", Transacoes!$A$3:$A1000, "&lt;"&amp;EOMONTH(DATE(K$1,K$2,1),0)))*SUMIFS(Prov_Auto!$E$3:$E1000, Prov_Auto!$A$3:$A1000, $D401, Prov_Auto!$D$3:$D1000,"&gt;="&amp;DATE(K$1,K$2,1),Prov_Auto!$D$3:$D1000, "&lt;="&amp;EOMONTH(DATE(K$1,K$2,1),0)))</f>
        <v/>
      </c>
      <c r="L401" s="48" t="str">
        <f>IF($D401="","", (SUMIFS(Transacoes!$D$3:$D1000,Transacoes!$C$3:$C1000,$D401,Transacoes!$B$3:$B1000,"C", Transacoes!$A$3:$A1000, "&lt;"&amp;EOMONTH(DATE(L$1,L$2,1),0))-SUMIFS(Transacoes!$D$3:$D1000,Transacoes!$C$3:$C1000,$D401,Transacoes!$B$3:$B1000,"V", Transacoes!$A$3:$A1000, "&lt;"&amp;EOMONTH(DATE(L$1,L$2,1),0)))*SUMIFS(Prov_Auto!$E$3:$E1000, Prov_Auto!$A$3:$A1000, $D401, Prov_Auto!$D$3:$D1000,"&gt;="&amp;DATE(L$1,L$2,1),Prov_Auto!$D$3:$D1000, "&lt;="&amp;EOMONTH(DATE(L$1,L$2,1),0)))</f>
        <v/>
      </c>
      <c r="M401" s="48" t="str">
        <f>IF($D401="","", (SUMIFS(Transacoes!$D$3:$D1000,Transacoes!$C$3:$C1000,$D401,Transacoes!$B$3:$B1000,"C", Transacoes!$A$3:$A1000, "&lt;"&amp;EOMONTH(DATE(M$1,M$2,1),0))-SUMIFS(Transacoes!$D$3:$D1000,Transacoes!$C$3:$C1000,$D401,Transacoes!$B$3:$B1000,"V", Transacoes!$A$3:$A1000, "&lt;"&amp;EOMONTH(DATE(M$1,M$2,1),0)))*SUMIFS(Prov_Auto!$E$3:$E1000, Prov_Auto!$A$3:$A1000, $D401, Prov_Auto!$D$3:$D1000,"&gt;="&amp;DATE(M$1,M$2,1),Prov_Auto!$D$3:$D1000, "&lt;="&amp;EOMONTH(DATE(M$1,M$2,1),0)))</f>
        <v/>
      </c>
      <c r="N401" s="48" t="str">
        <f>IF($D401="","", (SUMIFS(Transacoes!$D$3:$D1000,Transacoes!$C$3:$C1000,$D401,Transacoes!$B$3:$B1000,"C", Transacoes!$A$3:$A1000, "&lt;"&amp;EOMONTH(DATE(N$1,N$2,1),0))-SUMIFS(Transacoes!$D$3:$D1000,Transacoes!$C$3:$C1000,$D401,Transacoes!$B$3:$B1000,"V", Transacoes!$A$3:$A1000, "&lt;"&amp;EOMONTH(DATE(N$1,N$2,1),0)))*SUMIFS(Prov_Auto!$E$3:$E1000, Prov_Auto!$A$3:$A1000, $D401, Prov_Auto!$D$3:$D1000,"&gt;="&amp;DATE(N$1,N$2,1),Prov_Auto!$D$3:$D1000, "&lt;="&amp;EOMONTH(DATE(N$1,N$2,1),0)))</f>
        <v/>
      </c>
      <c r="O401" s="48" t="str">
        <f>IF($D401="","", (SUMIFS(Transacoes!$D$3:$D1000,Transacoes!$C$3:$C1000,$D401,Transacoes!$B$3:$B1000,"C", Transacoes!$A$3:$A1000, "&lt;"&amp;EOMONTH(DATE(O$1,O$2,1),0))-SUMIFS(Transacoes!$D$3:$D1000,Transacoes!$C$3:$C1000,$D401,Transacoes!$B$3:$B1000,"V", Transacoes!$A$3:$A1000, "&lt;"&amp;EOMONTH(DATE(O$1,O$2,1),0)))*SUMIFS(Prov_Auto!$E$3:$E1000, Prov_Auto!$A$3:$A1000, $D401, Prov_Auto!$D$3:$D1000,"&gt;="&amp;DATE(O$1,O$2,1),Prov_Auto!$D$3:$D1000, "&lt;="&amp;EOMONTH(DATE(O$1,O$2,1),0)))</f>
        <v/>
      </c>
      <c r="P401" s="48" t="str">
        <f>IF($D401="","", (SUMIFS(Transacoes!$D$3:$D1000,Transacoes!$C$3:$C1000,$D401,Transacoes!$B$3:$B1000,"C", Transacoes!$A$3:$A1000, "&lt;"&amp;EOMONTH(DATE(P$1,P$2,1),0))-SUMIFS(Transacoes!$D$3:$D1000,Transacoes!$C$3:$C1000,$D401,Transacoes!$B$3:$B1000,"V", Transacoes!$A$3:$A1000, "&lt;"&amp;EOMONTH(DATE(P$1,P$2,1),0)))*SUMIFS(Prov_Auto!$E$3:$E1000, Prov_Auto!$A$3:$A1000, $D401, Prov_Auto!$D$3:$D1000,"&gt;="&amp;DATE(P$1,P$2,1),Prov_Auto!$D$3:$D1000, "&lt;="&amp;EOMONTH(DATE(P$1,P$2,1),0)))</f>
        <v/>
      </c>
      <c r="Q401" s="48" t="str">
        <f>IF($D401="","", (SUMIFS(Transacoes!$D$3:$D1000,Transacoes!$C$3:$C1000,$D401,Transacoes!$B$3:$B1000,"C", Transacoes!$A$3:$A1000, "&lt;"&amp;EOMONTH(DATE(Q$1,Q$2,1),0))-SUMIFS(Transacoes!$D$3:$D1000,Transacoes!$C$3:$C1000,$D401,Transacoes!$B$3:$B1000,"V", Transacoes!$A$3:$A1000, "&lt;"&amp;EOMONTH(DATE(Q$1,Q$2,1),0)))*SUMIFS(Prov_Auto!$E$3:$E1000, Prov_Auto!$A$3:$A1000, $D401, Prov_Auto!$D$3:$D1000,"&gt;="&amp;DATE(Q$1,Q$2,1),Prov_Auto!$D$3:$D1000, "&lt;="&amp;EOMONTH(DATE(Q$1,Q$2,1),0)))</f>
        <v/>
      </c>
      <c r="R401" s="47"/>
    </row>
    <row r="402">
      <c r="A402" s="47"/>
      <c r="B402" s="47"/>
      <c r="C402" s="47"/>
      <c r="D402" s="87"/>
      <c r="E402" s="48" t="str">
        <f>IF($D402="","", (SUMIFS(Transacoes!$D$3:$D1000,Transacoes!$C$3:$C1000,$D402,Transacoes!$B$3:$B1000,"C", Transacoes!$A$3:$A1000, "&lt;"&amp;EOMONTH(DATE(E$1,E$2,1),0))-SUMIFS(Transacoes!$D$3:$D1000,Transacoes!$C$3:$C1000,$D402,Transacoes!$B$3:$B1000,"V", Transacoes!$A$3:$A1000, "&lt;"&amp;EOMONTH(DATE(E$1,E$2,1),0)))*SUMIFS(Prov_Auto!$E$3:$E1000, Prov_Auto!$A$3:$A1000, $D402, Prov_Auto!$D$3:$D1000,"&gt;="&amp;DATE(E$1,E$2,1),Prov_Auto!$D$3:$D1000, "&lt;="&amp;EOMONTH(DATE(E$1,E$2,1),0)))</f>
        <v/>
      </c>
      <c r="F402" s="48" t="str">
        <f>IF($D402="","", (SUMIFS(Transacoes!$D$3:$D1000,Transacoes!$C$3:$C1000,$D402,Transacoes!$B$3:$B1000,"C", Transacoes!$A$3:$A1000, "&lt;"&amp;EOMONTH(DATE(F$1,F$2,1),0))-SUMIFS(Transacoes!$D$3:$D1000,Transacoes!$C$3:$C1000,$D402,Transacoes!$B$3:$B1000,"V", Transacoes!$A$3:$A1000, "&lt;"&amp;EOMONTH(DATE(F$1,F$2,1),0)))*SUMIFS(Prov_Auto!$E$3:$E1000, Prov_Auto!$A$3:$A1000, $D402, Prov_Auto!$D$3:$D1000,"&gt;="&amp;DATE(F$1,F$2,1),Prov_Auto!$D$3:$D1000, "&lt;="&amp;EOMONTH(DATE(F$1,F$2,1),0)))</f>
        <v/>
      </c>
      <c r="G402" s="48" t="str">
        <f>IF($D402="","", (SUMIFS(Transacoes!$D$3:$D1000,Transacoes!$C$3:$C1000,$D402,Transacoes!$B$3:$B1000,"C", Transacoes!$A$3:$A1000, "&lt;"&amp;EOMONTH(DATE(G$1,G$2,1),0))-SUMIFS(Transacoes!$D$3:$D1000,Transacoes!$C$3:$C1000,$D402,Transacoes!$B$3:$B1000,"V", Transacoes!$A$3:$A1000, "&lt;"&amp;EOMONTH(DATE(G$1,G$2,1),0)))*SUMIFS(Prov_Auto!$E$3:$E1000, Prov_Auto!$A$3:$A1000, $D402, Prov_Auto!$D$3:$D1000,"&gt;="&amp;DATE(G$1,G$2,1),Prov_Auto!$D$3:$D1000, "&lt;="&amp;EOMONTH(DATE(G$1,G$2,1),0)))</f>
        <v/>
      </c>
      <c r="H402" s="48" t="str">
        <f>IF($D402="","", (SUMIFS(Transacoes!$D$3:$D1000,Transacoes!$C$3:$C1000,$D402,Transacoes!$B$3:$B1000,"C", Transacoes!$A$3:$A1000, "&lt;"&amp;EOMONTH(DATE(H$1,H$2,1),0))-SUMIFS(Transacoes!$D$3:$D1000,Transacoes!$C$3:$C1000,$D402,Transacoes!$B$3:$B1000,"V", Transacoes!$A$3:$A1000, "&lt;"&amp;EOMONTH(DATE(H$1,H$2,1),0)))*SUMIFS(Prov_Auto!$E$3:$E1000, Prov_Auto!$A$3:$A1000, $D402, Prov_Auto!$D$3:$D1000,"&gt;="&amp;DATE(H$1,H$2,1),Prov_Auto!$D$3:$D1000, "&lt;="&amp;EOMONTH(DATE(H$1,H$2,1),0)))</f>
        <v/>
      </c>
      <c r="I402" s="48" t="str">
        <f>IF($D402="","", (SUMIFS(Transacoes!$D$3:$D1000,Transacoes!$C$3:$C1000,$D402,Transacoes!$B$3:$B1000,"C", Transacoes!$A$3:$A1000, "&lt;"&amp;EOMONTH(DATE(I$1,I$2,1),0))-SUMIFS(Transacoes!$D$3:$D1000,Transacoes!$C$3:$C1000,$D402,Transacoes!$B$3:$B1000,"V", Transacoes!$A$3:$A1000, "&lt;"&amp;EOMONTH(DATE(I$1,I$2,1),0)))*SUMIFS(Prov_Auto!$E$3:$E1000, Prov_Auto!$A$3:$A1000, $D402, Prov_Auto!$D$3:$D1000,"&gt;="&amp;DATE(I$1,I$2,1),Prov_Auto!$D$3:$D1000, "&lt;="&amp;EOMONTH(DATE(I$1,I$2,1),0)))</f>
        <v/>
      </c>
      <c r="J402" s="48" t="str">
        <f>IF($D402="","", (SUMIFS(Transacoes!$D$3:$D1000,Transacoes!$C$3:$C1000,$D402,Transacoes!$B$3:$B1000,"C", Transacoes!$A$3:$A1000, "&lt;"&amp;EOMONTH(DATE(J$1,J$2,1),0))-SUMIFS(Transacoes!$D$3:$D1000,Transacoes!$C$3:$C1000,$D402,Transacoes!$B$3:$B1000,"V", Transacoes!$A$3:$A1000, "&lt;"&amp;EOMONTH(DATE(J$1,J$2,1),0)))*SUMIFS(Prov_Auto!$E$3:$E1000, Prov_Auto!$A$3:$A1000, $D402, Prov_Auto!$D$3:$D1000,"&gt;="&amp;DATE(J$1,J$2,1),Prov_Auto!$D$3:$D1000, "&lt;="&amp;EOMONTH(DATE(J$1,J$2,1),0)))</f>
        <v/>
      </c>
      <c r="K402" s="48" t="str">
        <f>IF($D402="","", (SUMIFS(Transacoes!$D$3:$D1000,Transacoes!$C$3:$C1000,$D402,Transacoes!$B$3:$B1000,"C", Transacoes!$A$3:$A1000, "&lt;"&amp;EOMONTH(DATE(K$1,K$2,1),0))-SUMIFS(Transacoes!$D$3:$D1000,Transacoes!$C$3:$C1000,$D402,Transacoes!$B$3:$B1000,"V", Transacoes!$A$3:$A1000, "&lt;"&amp;EOMONTH(DATE(K$1,K$2,1),0)))*SUMIFS(Prov_Auto!$E$3:$E1000, Prov_Auto!$A$3:$A1000, $D402, Prov_Auto!$D$3:$D1000,"&gt;="&amp;DATE(K$1,K$2,1),Prov_Auto!$D$3:$D1000, "&lt;="&amp;EOMONTH(DATE(K$1,K$2,1),0)))</f>
        <v/>
      </c>
      <c r="L402" s="48" t="str">
        <f>IF($D402="","", (SUMIFS(Transacoes!$D$3:$D1000,Transacoes!$C$3:$C1000,$D402,Transacoes!$B$3:$B1000,"C", Transacoes!$A$3:$A1000, "&lt;"&amp;EOMONTH(DATE(L$1,L$2,1),0))-SUMIFS(Transacoes!$D$3:$D1000,Transacoes!$C$3:$C1000,$D402,Transacoes!$B$3:$B1000,"V", Transacoes!$A$3:$A1000, "&lt;"&amp;EOMONTH(DATE(L$1,L$2,1),0)))*SUMIFS(Prov_Auto!$E$3:$E1000, Prov_Auto!$A$3:$A1000, $D402, Prov_Auto!$D$3:$D1000,"&gt;="&amp;DATE(L$1,L$2,1),Prov_Auto!$D$3:$D1000, "&lt;="&amp;EOMONTH(DATE(L$1,L$2,1),0)))</f>
        <v/>
      </c>
      <c r="M402" s="48" t="str">
        <f>IF($D402="","", (SUMIFS(Transacoes!$D$3:$D1000,Transacoes!$C$3:$C1000,$D402,Transacoes!$B$3:$B1000,"C", Transacoes!$A$3:$A1000, "&lt;"&amp;EOMONTH(DATE(M$1,M$2,1),0))-SUMIFS(Transacoes!$D$3:$D1000,Transacoes!$C$3:$C1000,$D402,Transacoes!$B$3:$B1000,"V", Transacoes!$A$3:$A1000, "&lt;"&amp;EOMONTH(DATE(M$1,M$2,1),0)))*SUMIFS(Prov_Auto!$E$3:$E1000, Prov_Auto!$A$3:$A1000, $D402, Prov_Auto!$D$3:$D1000,"&gt;="&amp;DATE(M$1,M$2,1),Prov_Auto!$D$3:$D1000, "&lt;="&amp;EOMONTH(DATE(M$1,M$2,1),0)))</f>
        <v/>
      </c>
      <c r="N402" s="48" t="str">
        <f>IF($D402="","", (SUMIFS(Transacoes!$D$3:$D1000,Transacoes!$C$3:$C1000,$D402,Transacoes!$B$3:$B1000,"C", Transacoes!$A$3:$A1000, "&lt;"&amp;EOMONTH(DATE(N$1,N$2,1),0))-SUMIFS(Transacoes!$D$3:$D1000,Transacoes!$C$3:$C1000,$D402,Transacoes!$B$3:$B1000,"V", Transacoes!$A$3:$A1000, "&lt;"&amp;EOMONTH(DATE(N$1,N$2,1),0)))*SUMIFS(Prov_Auto!$E$3:$E1000, Prov_Auto!$A$3:$A1000, $D402, Prov_Auto!$D$3:$D1000,"&gt;="&amp;DATE(N$1,N$2,1),Prov_Auto!$D$3:$D1000, "&lt;="&amp;EOMONTH(DATE(N$1,N$2,1),0)))</f>
        <v/>
      </c>
      <c r="O402" s="48" t="str">
        <f>IF($D402="","", (SUMIFS(Transacoes!$D$3:$D1000,Transacoes!$C$3:$C1000,$D402,Transacoes!$B$3:$B1000,"C", Transacoes!$A$3:$A1000, "&lt;"&amp;EOMONTH(DATE(O$1,O$2,1),0))-SUMIFS(Transacoes!$D$3:$D1000,Transacoes!$C$3:$C1000,$D402,Transacoes!$B$3:$B1000,"V", Transacoes!$A$3:$A1000, "&lt;"&amp;EOMONTH(DATE(O$1,O$2,1),0)))*SUMIFS(Prov_Auto!$E$3:$E1000, Prov_Auto!$A$3:$A1000, $D402, Prov_Auto!$D$3:$D1000,"&gt;="&amp;DATE(O$1,O$2,1),Prov_Auto!$D$3:$D1000, "&lt;="&amp;EOMONTH(DATE(O$1,O$2,1),0)))</f>
        <v/>
      </c>
      <c r="P402" s="48" t="str">
        <f>IF($D402="","", (SUMIFS(Transacoes!$D$3:$D1000,Transacoes!$C$3:$C1000,$D402,Transacoes!$B$3:$B1000,"C", Transacoes!$A$3:$A1000, "&lt;"&amp;EOMONTH(DATE(P$1,P$2,1),0))-SUMIFS(Transacoes!$D$3:$D1000,Transacoes!$C$3:$C1000,$D402,Transacoes!$B$3:$B1000,"V", Transacoes!$A$3:$A1000, "&lt;"&amp;EOMONTH(DATE(P$1,P$2,1),0)))*SUMIFS(Prov_Auto!$E$3:$E1000, Prov_Auto!$A$3:$A1000, $D402, Prov_Auto!$D$3:$D1000,"&gt;="&amp;DATE(P$1,P$2,1),Prov_Auto!$D$3:$D1000, "&lt;="&amp;EOMONTH(DATE(P$1,P$2,1),0)))</f>
        <v/>
      </c>
      <c r="Q402" s="48" t="str">
        <f>IF($D402="","", (SUMIFS(Transacoes!$D$3:$D1000,Transacoes!$C$3:$C1000,$D402,Transacoes!$B$3:$B1000,"C", Transacoes!$A$3:$A1000, "&lt;"&amp;EOMONTH(DATE(Q$1,Q$2,1),0))-SUMIFS(Transacoes!$D$3:$D1000,Transacoes!$C$3:$C1000,$D402,Transacoes!$B$3:$B1000,"V", Transacoes!$A$3:$A1000, "&lt;"&amp;EOMONTH(DATE(Q$1,Q$2,1),0)))*SUMIFS(Prov_Auto!$E$3:$E1000, Prov_Auto!$A$3:$A1000, $D402, Prov_Auto!$D$3:$D1000,"&gt;="&amp;DATE(Q$1,Q$2,1),Prov_Auto!$D$3:$D1000, "&lt;="&amp;EOMONTH(DATE(Q$1,Q$2,1),0)))</f>
        <v/>
      </c>
      <c r="R402" s="47"/>
    </row>
    <row r="403">
      <c r="A403" s="47"/>
      <c r="B403" s="47"/>
      <c r="C403" s="47"/>
      <c r="D403" s="87"/>
      <c r="E403" s="48" t="str">
        <f>IF($D403="","", (SUMIFS(Transacoes!$D$3:$D1000,Transacoes!$C$3:$C1000,$D403,Transacoes!$B$3:$B1000,"C", Transacoes!$A$3:$A1000, "&lt;"&amp;EOMONTH(DATE(E$1,E$2,1),0))-SUMIFS(Transacoes!$D$3:$D1000,Transacoes!$C$3:$C1000,$D403,Transacoes!$B$3:$B1000,"V", Transacoes!$A$3:$A1000, "&lt;"&amp;EOMONTH(DATE(E$1,E$2,1),0)))*SUMIFS(Prov_Auto!$E$3:$E1000, Prov_Auto!$A$3:$A1000, $D403, Prov_Auto!$D$3:$D1000,"&gt;="&amp;DATE(E$1,E$2,1),Prov_Auto!$D$3:$D1000, "&lt;="&amp;EOMONTH(DATE(E$1,E$2,1),0)))</f>
        <v/>
      </c>
      <c r="F403" s="48" t="str">
        <f>IF($D403="","", (SUMIFS(Transacoes!$D$3:$D1000,Transacoes!$C$3:$C1000,$D403,Transacoes!$B$3:$B1000,"C", Transacoes!$A$3:$A1000, "&lt;"&amp;EOMONTH(DATE(F$1,F$2,1),0))-SUMIFS(Transacoes!$D$3:$D1000,Transacoes!$C$3:$C1000,$D403,Transacoes!$B$3:$B1000,"V", Transacoes!$A$3:$A1000, "&lt;"&amp;EOMONTH(DATE(F$1,F$2,1),0)))*SUMIFS(Prov_Auto!$E$3:$E1000, Prov_Auto!$A$3:$A1000, $D403, Prov_Auto!$D$3:$D1000,"&gt;="&amp;DATE(F$1,F$2,1),Prov_Auto!$D$3:$D1000, "&lt;="&amp;EOMONTH(DATE(F$1,F$2,1),0)))</f>
        <v/>
      </c>
      <c r="G403" s="48" t="str">
        <f>IF($D403="","", (SUMIFS(Transacoes!$D$3:$D1000,Transacoes!$C$3:$C1000,$D403,Transacoes!$B$3:$B1000,"C", Transacoes!$A$3:$A1000, "&lt;"&amp;EOMONTH(DATE(G$1,G$2,1),0))-SUMIFS(Transacoes!$D$3:$D1000,Transacoes!$C$3:$C1000,$D403,Transacoes!$B$3:$B1000,"V", Transacoes!$A$3:$A1000, "&lt;"&amp;EOMONTH(DATE(G$1,G$2,1),0)))*SUMIFS(Prov_Auto!$E$3:$E1000, Prov_Auto!$A$3:$A1000, $D403, Prov_Auto!$D$3:$D1000,"&gt;="&amp;DATE(G$1,G$2,1),Prov_Auto!$D$3:$D1000, "&lt;="&amp;EOMONTH(DATE(G$1,G$2,1),0)))</f>
        <v/>
      </c>
      <c r="H403" s="48" t="str">
        <f>IF($D403="","", (SUMIFS(Transacoes!$D$3:$D1000,Transacoes!$C$3:$C1000,$D403,Transacoes!$B$3:$B1000,"C", Transacoes!$A$3:$A1000, "&lt;"&amp;EOMONTH(DATE(H$1,H$2,1),0))-SUMIFS(Transacoes!$D$3:$D1000,Transacoes!$C$3:$C1000,$D403,Transacoes!$B$3:$B1000,"V", Transacoes!$A$3:$A1000, "&lt;"&amp;EOMONTH(DATE(H$1,H$2,1),0)))*SUMIFS(Prov_Auto!$E$3:$E1000, Prov_Auto!$A$3:$A1000, $D403, Prov_Auto!$D$3:$D1000,"&gt;="&amp;DATE(H$1,H$2,1),Prov_Auto!$D$3:$D1000, "&lt;="&amp;EOMONTH(DATE(H$1,H$2,1),0)))</f>
        <v/>
      </c>
      <c r="I403" s="48" t="str">
        <f>IF($D403="","", (SUMIFS(Transacoes!$D$3:$D1000,Transacoes!$C$3:$C1000,$D403,Transacoes!$B$3:$B1000,"C", Transacoes!$A$3:$A1000, "&lt;"&amp;EOMONTH(DATE(I$1,I$2,1),0))-SUMIFS(Transacoes!$D$3:$D1000,Transacoes!$C$3:$C1000,$D403,Transacoes!$B$3:$B1000,"V", Transacoes!$A$3:$A1000, "&lt;"&amp;EOMONTH(DATE(I$1,I$2,1),0)))*SUMIFS(Prov_Auto!$E$3:$E1000, Prov_Auto!$A$3:$A1000, $D403, Prov_Auto!$D$3:$D1000,"&gt;="&amp;DATE(I$1,I$2,1),Prov_Auto!$D$3:$D1000, "&lt;="&amp;EOMONTH(DATE(I$1,I$2,1),0)))</f>
        <v/>
      </c>
      <c r="J403" s="48" t="str">
        <f>IF($D403="","", (SUMIFS(Transacoes!$D$3:$D1000,Transacoes!$C$3:$C1000,$D403,Transacoes!$B$3:$B1000,"C", Transacoes!$A$3:$A1000, "&lt;"&amp;EOMONTH(DATE(J$1,J$2,1),0))-SUMIFS(Transacoes!$D$3:$D1000,Transacoes!$C$3:$C1000,$D403,Transacoes!$B$3:$B1000,"V", Transacoes!$A$3:$A1000, "&lt;"&amp;EOMONTH(DATE(J$1,J$2,1),0)))*SUMIFS(Prov_Auto!$E$3:$E1000, Prov_Auto!$A$3:$A1000, $D403, Prov_Auto!$D$3:$D1000,"&gt;="&amp;DATE(J$1,J$2,1),Prov_Auto!$D$3:$D1000, "&lt;="&amp;EOMONTH(DATE(J$1,J$2,1),0)))</f>
        <v/>
      </c>
      <c r="K403" s="48" t="str">
        <f>IF($D403="","", (SUMIFS(Transacoes!$D$3:$D1000,Transacoes!$C$3:$C1000,$D403,Transacoes!$B$3:$B1000,"C", Transacoes!$A$3:$A1000, "&lt;"&amp;EOMONTH(DATE(K$1,K$2,1),0))-SUMIFS(Transacoes!$D$3:$D1000,Transacoes!$C$3:$C1000,$D403,Transacoes!$B$3:$B1000,"V", Transacoes!$A$3:$A1000, "&lt;"&amp;EOMONTH(DATE(K$1,K$2,1),0)))*SUMIFS(Prov_Auto!$E$3:$E1000, Prov_Auto!$A$3:$A1000, $D403, Prov_Auto!$D$3:$D1000,"&gt;="&amp;DATE(K$1,K$2,1),Prov_Auto!$D$3:$D1000, "&lt;="&amp;EOMONTH(DATE(K$1,K$2,1),0)))</f>
        <v/>
      </c>
      <c r="L403" s="48" t="str">
        <f>IF($D403="","", (SUMIFS(Transacoes!$D$3:$D1000,Transacoes!$C$3:$C1000,$D403,Transacoes!$B$3:$B1000,"C", Transacoes!$A$3:$A1000, "&lt;"&amp;EOMONTH(DATE(L$1,L$2,1),0))-SUMIFS(Transacoes!$D$3:$D1000,Transacoes!$C$3:$C1000,$D403,Transacoes!$B$3:$B1000,"V", Transacoes!$A$3:$A1000, "&lt;"&amp;EOMONTH(DATE(L$1,L$2,1),0)))*SUMIFS(Prov_Auto!$E$3:$E1000, Prov_Auto!$A$3:$A1000, $D403, Prov_Auto!$D$3:$D1000,"&gt;="&amp;DATE(L$1,L$2,1),Prov_Auto!$D$3:$D1000, "&lt;="&amp;EOMONTH(DATE(L$1,L$2,1),0)))</f>
        <v/>
      </c>
      <c r="M403" s="48" t="str">
        <f>IF($D403="","", (SUMIFS(Transacoes!$D$3:$D1000,Transacoes!$C$3:$C1000,$D403,Transacoes!$B$3:$B1000,"C", Transacoes!$A$3:$A1000, "&lt;"&amp;EOMONTH(DATE(M$1,M$2,1),0))-SUMIFS(Transacoes!$D$3:$D1000,Transacoes!$C$3:$C1000,$D403,Transacoes!$B$3:$B1000,"V", Transacoes!$A$3:$A1000, "&lt;"&amp;EOMONTH(DATE(M$1,M$2,1),0)))*SUMIFS(Prov_Auto!$E$3:$E1000, Prov_Auto!$A$3:$A1000, $D403, Prov_Auto!$D$3:$D1000,"&gt;="&amp;DATE(M$1,M$2,1),Prov_Auto!$D$3:$D1000, "&lt;="&amp;EOMONTH(DATE(M$1,M$2,1),0)))</f>
        <v/>
      </c>
      <c r="N403" s="48" t="str">
        <f>IF($D403="","", (SUMIFS(Transacoes!$D$3:$D1000,Transacoes!$C$3:$C1000,$D403,Transacoes!$B$3:$B1000,"C", Transacoes!$A$3:$A1000, "&lt;"&amp;EOMONTH(DATE(N$1,N$2,1),0))-SUMIFS(Transacoes!$D$3:$D1000,Transacoes!$C$3:$C1000,$D403,Transacoes!$B$3:$B1000,"V", Transacoes!$A$3:$A1000, "&lt;"&amp;EOMONTH(DATE(N$1,N$2,1),0)))*SUMIFS(Prov_Auto!$E$3:$E1000, Prov_Auto!$A$3:$A1000, $D403, Prov_Auto!$D$3:$D1000,"&gt;="&amp;DATE(N$1,N$2,1),Prov_Auto!$D$3:$D1000, "&lt;="&amp;EOMONTH(DATE(N$1,N$2,1),0)))</f>
        <v/>
      </c>
      <c r="O403" s="48" t="str">
        <f>IF($D403="","", (SUMIFS(Transacoes!$D$3:$D1000,Transacoes!$C$3:$C1000,$D403,Transacoes!$B$3:$B1000,"C", Transacoes!$A$3:$A1000, "&lt;"&amp;EOMONTH(DATE(O$1,O$2,1),0))-SUMIFS(Transacoes!$D$3:$D1000,Transacoes!$C$3:$C1000,$D403,Transacoes!$B$3:$B1000,"V", Transacoes!$A$3:$A1000, "&lt;"&amp;EOMONTH(DATE(O$1,O$2,1),0)))*SUMIFS(Prov_Auto!$E$3:$E1000, Prov_Auto!$A$3:$A1000, $D403, Prov_Auto!$D$3:$D1000,"&gt;="&amp;DATE(O$1,O$2,1),Prov_Auto!$D$3:$D1000, "&lt;="&amp;EOMONTH(DATE(O$1,O$2,1),0)))</f>
        <v/>
      </c>
      <c r="P403" s="48" t="str">
        <f>IF($D403="","", (SUMIFS(Transacoes!$D$3:$D1000,Transacoes!$C$3:$C1000,$D403,Transacoes!$B$3:$B1000,"C", Transacoes!$A$3:$A1000, "&lt;"&amp;EOMONTH(DATE(P$1,P$2,1),0))-SUMIFS(Transacoes!$D$3:$D1000,Transacoes!$C$3:$C1000,$D403,Transacoes!$B$3:$B1000,"V", Transacoes!$A$3:$A1000, "&lt;"&amp;EOMONTH(DATE(P$1,P$2,1),0)))*SUMIFS(Prov_Auto!$E$3:$E1000, Prov_Auto!$A$3:$A1000, $D403, Prov_Auto!$D$3:$D1000,"&gt;="&amp;DATE(P$1,P$2,1),Prov_Auto!$D$3:$D1000, "&lt;="&amp;EOMONTH(DATE(P$1,P$2,1),0)))</f>
        <v/>
      </c>
      <c r="Q403" s="48" t="str">
        <f>IF($D403="","", (SUMIFS(Transacoes!$D$3:$D1000,Transacoes!$C$3:$C1000,$D403,Transacoes!$B$3:$B1000,"C", Transacoes!$A$3:$A1000, "&lt;"&amp;EOMONTH(DATE(Q$1,Q$2,1),0))-SUMIFS(Transacoes!$D$3:$D1000,Transacoes!$C$3:$C1000,$D403,Transacoes!$B$3:$B1000,"V", Transacoes!$A$3:$A1000, "&lt;"&amp;EOMONTH(DATE(Q$1,Q$2,1),0)))*SUMIFS(Prov_Auto!$E$3:$E1000, Prov_Auto!$A$3:$A1000, $D403, Prov_Auto!$D$3:$D1000,"&gt;="&amp;DATE(Q$1,Q$2,1),Prov_Auto!$D$3:$D1000, "&lt;="&amp;EOMONTH(DATE(Q$1,Q$2,1),0)))</f>
        <v/>
      </c>
      <c r="R403" s="47"/>
    </row>
    <row r="404">
      <c r="A404" s="47"/>
      <c r="B404" s="47"/>
      <c r="C404" s="47"/>
      <c r="D404" s="87"/>
      <c r="E404" s="48" t="str">
        <f>IF($D404="","", (SUMIFS(Transacoes!$D$3:$D1000,Transacoes!$C$3:$C1000,$D404,Transacoes!$B$3:$B1000,"C", Transacoes!$A$3:$A1000, "&lt;"&amp;EOMONTH(DATE(E$1,E$2,1),0))-SUMIFS(Transacoes!$D$3:$D1000,Transacoes!$C$3:$C1000,$D404,Transacoes!$B$3:$B1000,"V", Transacoes!$A$3:$A1000, "&lt;"&amp;EOMONTH(DATE(E$1,E$2,1),0)))*SUMIFS(Prov_Auto!$E$3:$E1000, Prov_Auto!$A$3:$A1000, $D404, Prov_Auto!$D$3:$D1000,"&gt;="&amp;DATE(E$1,E$2,1),Prov_Auto!$D$3:$D1000, "&lt;="&amp;EOMONTH(DATE(E$1,E$2,1),0)))</f>
        <v/>
      </c>
      <c r="F404" s="48" t="str">
        <f>IF($D404="","", (SUMIFS(Transacoes!$D$3:$D1000,Transacoes!$C$3:$C1000,$D404,Transacoes!$B$3:$B1000,"C", Transacoes!$A$3:$A1000, "&lt;"&amp;EOMONTH(DATE(F$1,F$2,1),0))-SUMIFS(Transacoes!$D$3:$D1000,Transacoes!$C$3:$C1000,$D404,Transacoes!$B$3:$B1000,"V", Transacoes!$A$3:$A1000, "&lt;"&amp;EOMONTH(DATE(F$1,F$2,1),0)))*SUMIFS(Prov_Auto!$E$3:$E1000, Prov_Auto!$A$3:$A1000, $D404, Prov_Auto!$D$3:$D1000,"&gt;="&amp;DATE(F$1,F$2,1),Prov_Auto!$D$3:$D1000, "&lt;="&amp;EOMONTH(DATE(F$1,F$2,1),0)))</f>
        <v/>
      </c>
      <c r="G404" s="48" t="str">
        <f>IF($D404="","", (SUMIFS(Transacoes!$D$3:$D1000,Transacoes!$C$3:$C1000,$D404,Transacoes!$B$3:$B1000,"C", Transacoes!$A$3:$A1000, "&lt;"&amp;EOMONTH(DATE(G$1,G$2,1),0))-SUMIFS(Transacoes!$D$3:$D1000,Transacoes!$C$3:$C1000,$D404,Transacoes!$B$3:$B1000,"V", Transacoes!$A$3:$A1000, "&lt;"&amp;EOMONTH(DATE(G$1,G$2,1),0)))*SUMIFS(Prov_Auto!$E$3:$E1000, Prov_Auto!$A$3:$A1000, $D404, Prov_Auto!$D$3:$D1000,"&gt;="&amp;DATE(G$1,G$2,1),Prov_Auto!$D$3:$D1000, "&lt;="&amp;EOMONTH(DATE(G$1,G$2,1),0)))</f>
        <v/>
      </c>
      <c r="H404" s="48" t="str">
        <f>IF($D404="","", (SUMIFS(Transacoes!$D$3:$D1000,Transacoes!$C$3:$C1000,$D404,Transacoes!$B$3:$B1000,"C", Transacoes!$A$3:$A1000, "&lt;"&amp;EOMONTH(DATE(H$1,H$2,1),0))-SUMIFS(Transacoes!$D$3:$D1000,Transacoes!$C$3:$C1000,$D404,Transacoes!$B$3:$B1000,"V", Transacoes!$A$3:$A1000, "&lt;"&amp;EOMONTH(DATE(H$1,H$2,1),0)))*SUMIFS(Prov_Auto!$E$3:$E1000, Prov_Auto!$A$3:$A1000, $D404, Prov_Auto!$D$3:$D1000,"&gt;="&amp;DATE(H$1,H$2,1),Prov_Auto!$D$3:$D1000, "&lt;="&amp;EOMONTH(DATE(H$1,H$2,1),0)))</f>
        <v/>
      </c>
      <c r="I404" s="48" t="str">
        <f>IF($D404="","", (SUMIFS(Transacoes!$D$3:$D1000,Transacoes!$C$3:$C1000,$D404,Transacoes!$B$3:$B1000,"C", Transacoes!$A$3:$A1000, "&lt;"&amp;EOMONTH(DATE(I$1,I$2,1),0))-SUMIFS(Transacoes!$D$3:$D1000,Transacoes!$C$3:$C1000,$D404,Transacoes!$B$3:$B1000,"V", Transacoes!$A$3:$A1000, "&lt;"&amp;EOMONTH(DATE(I$1,I$2,1),0)))*SUMIFS(Prov_Auto!$E$3:$E1000, Prov_Auto!$A$3:$A1000, $D404, Prov_Auto!$D$3:$D1000,"&gt;="&amp;DATE(I$1,I$2,1),Prov_Auto!$D$3:$D1000, "&lt;="&amp;EOMONTH(DATE(I$1,I$2,1),0)))</f>
        <v/>
      </c>
      <c r="J404" s="48" t="str">
        <f>IF($D404="","", (SUMIFS(Transacoes!$D$3:$D1000,Transacoes!$C$3:$C1000,$D404,Transacoes!$B$3:$B1000,"C", Transacoes!$A$3:$A1000, "&lt;"&amp;EOMONTH(DATE(J$1,J$2,1),0))-SUMIFS(Transacoes!$D$3:$D1000,Transacoes!$C$3:$C1000,$D404,Transacoes!$B$3:$B1000,"V", Transacoes!$A$3:$A1000, "&lt;"&amp;EOMONTH(DATE(J$1,J$2,1),0)))*SUMIFS(Prov_Auto!$E$3:$E1000, Prov_Auto!$A$3:$A1000, $D404, Prov_Auto!$D$3:$D1000,"&gt;="&amp;DATE(J$1,J$2,1),Prov_Auto!$D$3:$D1000, "&lt;="&amp;EOMONTH(DATE(J$1,J$2,1),0)))</f>
        <v/>
      </c>
      <c r="K404" s="48" t="str">
        <f>IF($D404="","", (SUMIFS(Transacoes!$D$3:$D1000,Transacoes!$C$3:$C1000,$D404,Transacoes!$B$3:$B1000,"C", Transacoes!$A$3:$A1000, "&lt;"&amp;EOMONTH(DATE(K$1,K$2,1),0))-SUMIFS(Transacoes!$D$3:$D1000,Transacoes!$C$3:$C1000,$D404,Transacoes!$B$3:$B1000,"V", Transacoes!$A$3:$A1000, "&lt;"&amp;EOMONTH(DATE(K$1,K$2,1),0)))*SUMIFS(Prov_Auto!$E$3:$E1000, Prov_Auto!$A$3:$A1000, $D404, Prov_Auto!$D$3:$D1000,"&gt;="&amp;DATE(K$1,K$2,1),Prov_Auto!$D$3:$D1000, "&lt;="&amp;EOMONTH(DATE(K$1,K$2,1),0)))</f>
        <v/>
      </c>
      <c r="L404" s="48" t="str">
        <f>IF($D404="","", (SUMIFS(Transacoes!$D$3:$D1000,Transacoes!$C$3:$C1000,$D404,Transacoes!$B$3:$B1000,"C", Transacoes!$A$3:$A1000, "&lt;"&amp;EOMONTH(DATE(L$1,L$2,1),0))-SUMIFS(Transacoes!$D$3:$D1000,Transacoes!$C$3:$C1000,$D404,Transacoes!$B$3:$B1000,"V", Transacoes!$A$3:$A1000, "&lt;"&amp;EOMONTH(DATE(L$1,L$2,1),0)))*SUMIFS(Prov_Auto!$E$3:$E1000, Prov_Auto!$A$3:$A1000, $D404, Prov_Auto!$D$3:$D1000,"&gt;="&amp;DATE(L$1,L$2,1),Prov_Auto!$D$3:$D1000, "&lt;="&amp;EOMONTH(DATE(L$1,L$2,1),0)))</f>
        <v/>
      </c>
      <c r="M404" s="48" t="str">
        <f>IF($D404="","", (SUMIFS(Transacoes!$D$3:$D1000,Transacoes!$C$3:$C1000,$D404,Transacoes!$B$3:$B1000,"C", Transacoes!$A$3:$A1000, "&lt;"&amp;EOMONTH(DATE(M$1,M$2,1),0))-SUMIFS(Transacoes!$D$3:$D1000,Transacoes!$C$3:$C1000,$D404,Transacoes!$B$3:$B1000,"V", Transacoes!$A$3:$A1000, "&lt;"&amp;EOMONTH(DATE(M$1,M$2,1),0)))*SUMIFS(Prov_Auto!$E$3:$E1000, Prov_Auto!$A$3:$A1000, $D404, Prov_Auto!$D$3:$D1000,"&gt;="&amp;DATE(M$1,M$2,1),Prov_Auto!$D$3:$D1000, "&lt;="&amp;EOMONTH(DATE(M$1,M$2,1),0)))</f>
        <v/>
      </c>
      <c r="N404" s="48" t="str">
        <f>IF($D404="","", (SUMIFS(Transacoes!$D$3:$D1000,Transacoes!$C$3:$C1000,$D404,Transacoes!$B$3:$B1000,"C", Transacoes!$A$3:$A1000, "&lt;"&amp;EOMONTH(DATE(N$1,N$2,1),0))-SUMIFS(Transacoes!$D$3:$D1000,Transacoes!$C$3:$C1000,$D404,Transacoes!$B$3:$B1000,"V", Transacoes!$A$3:$A1000, "&lt;"&amp;EOMONTH(DATE(N$1,N$2,1),0)))*SUMIFS(Prov_Auto!$E$3:$E1000, Prov_Auto!$A$3:$A1000, $D404, Prov_Auto!$D$3:$D1000,"&gt;="&amp;DATE(N$1,N$2,1),Prov_Auto!$D$3:$D1000, "&lt;="&amp;EOMONTH(DATE(N$1,N$2,1),0)))</f>
        <v/>
      </c>
      <c r="O404" s="48" t="str">
        <f>IF($D404="","", (SUMIFS(Transacoes!$D$3:$D1000,Transacoes!$C$3:$C1000,$D404,Transacoes!$B$3:$B1000,"C", Transacoes!$A$3:$A1000, "&lt;"&amp;EOMONTH(DATE(O$1,O$2,1),0))-SUMIFS(Transacoes!$D$3:$D1000,Transacoes!$C$3:$C1000,$D404,Transacoes!$B$3:$B1000,"V", Transacoes!$A$3:$A1000, "&lt;"&amp;EOMONTH(DATE(O$1,O$2,1),0)))*SUMIFS(Prov_Auto!$E$3:$E1000, Prov_Auto!$A$3:$A1000, $D404, Prov_Auto!$D$3:$D1000,"&gt;="&amp;DATE(O$1,O$2,1),Prov_Auto!$D$3:$D1000, "&lt;="&amp;EOMONTH(DATE(O$1,O$2,1),0)))</f>
        <v/>
      </c>
      <c r="P404" s="48" t="str">
        <f>IF($D404="","", (SUMIFS(Transacoes!$D$3:$D1000,Transacoes!$C$3:$C1000,$D404,Transacoes!$B$3:$B1000,"C", Transacoes!$A$3:$A1000, "&lt;"&amp;EOMONTH(DATE(P$1,P$2,1),0))-SUMIFS(Transacoes!$D$3:$D1000,Transacoes!$C$3:$C1000,$D404,Transacoes!$B$3:$B1000,"V", Transacoes!$A$3:$A1000, "&lt;"&amp;EOMONTH(DATE(P$1,P$2,1),0)))*SUMIFS(Prov_Auto!$E$3:$E1000, Prov_Auto!$A$3:$A1000, $D404, Prov_Auto!$D$3:$D1000,"&gt;="&amp;DATE(P$1,P$2,1),Prov_Auto!$D$3:$D1000, "&lt;="&amp;EOMONTH(DATE(P$1,P$2,1),0)))</f>
        <v/>
      </c>
      <c r="Q404" s="48" t="str">
        <f>IF($D404="","", (SUMIFS(Transacoes!$D$3:$D1000,Transacoes!$C$3:$C1000,$D404,Transacoes!$B$3:$B1000,"C", Transacoes!$A$3:$A1000, "&lt;"&amp;EOMONTH(DATE(Q$1,Q$2,1),0))-SUMIFS(Transacoes!$D$3:$D1000,Transacoes!$C$3:$C1000,$D404,Transacoes!$B$3:$B1000,"V", Transacoes!$A$3:$A1000, "&lt;"&amp;EOMONTH(DATE(Q$1,Q$2,1),0)))*SUMIFS(Prov_Auto!$E$3:$E1000, Prov_Auto!$A$3:$A1000, $D404, Prov_Auto!$D$3:$D1000,"&gt;="&amp;DATE(Q$1,Q$2,1),Prov_Auto!$D$3:$D1000, "&lt;="&amp;EOMONTH(DATE(Q$1,Q$2,1),0)))</f>
        <v/>
      </c>
      <c r="R404" s="47"/>
    </row>
    <row r="405">
      <c r="A405" s="47"/>
      <c r="B405" s="47"/>
      <c r="C405" s="47"/>
      <c r="D405" s="87"/>
      <c r="E405" s="48" t="str">
        <f>IF($D405="","", (SUMIFS(Transacoes!$D$3:$D1000,Transacoes!$C$3:$C1000,$D405,Transacoes!$B$3:$B1000,"C", Transacoes!$A$3:$A1000, "&lt;"&amp;EOMONTH(DATE(E$1,E$2,1),0))-SUMIFS(Transacoes!$D$3:$D1000,Transacoes!$C$3:$C1000,$D405,Transacoes!$B$3:$B1000,"V", Transacoes!$A$3:$A1000, "&lt;"&amp;EOMONTH(DATE(E$1,E$2,1),0)))*SUMIFS(Prov_Auto!$E$3:$E1000, Prov_Auto!$A$3:$A1000, $D405, Prov_Auto!$D$3:$D1000,"&gt;="&amp;DATE(E$1,E$2,1),Prov_Auto!$D$3:$D1000, "&lt;="&amp;EOMONTH(DATE(E$1,E$2,1),0)))</f>
        <v/>
      </c>
      <c r="F405" s="48" t="str">
        <f>IF($D405="","", (SUMIFS(Transacoes!$D$3:$D1000,Transacoes!$C$3:$C1000,$D405,Transacoes!$B$3:$B1000,"C", Transacoes!$A$3:$A1000, "&lt;"&amp;EOMONTH(DATE(F$1,F$2,1),0))-SUMIFS(Transacoes!$D$3:$D1000,Transacoes!$C$3:$C1000,$D405,Transacoes!$B$3:$B1000,"V", Transacoes!$A$3:$A1000, "&lt;"&amp;EOMONTH(DATE(F$1,F$2,1),0)))*SUMIFS(Prov_Auto!$E$3:$E1000, Prov_Auto!$A$3:$A1000, $D405, Prov_Auto!$D$3:$D1000,"&gt;="&amp;DATE(F$1,F$2,1),Prov_Auto!$D$3:$D1000, "&lt;="&amp;EOMONTH(DATE(F$1,F$2,1),0)))</f>
        <v/>
      </c>
      <c r="G405" s="48" t="str">
        <f>IF($D405="","", (SUMIFS(Transacoes!$D$3:$D1000,Transacoes!$C$3:$C1000,$D405,Transacoes!$B$3:$B1000,"C", Transacoes!$A$3:$A1000, "&lt;"&amp;EOMONTH(DATE(G$1,G$2,1),0))-SUMIFS(Transacoes!$D$3:$D1000,Transacoes!$C$3:$C1000,$D405,Transacoes!$B$3:$B1000,"V", Transacoes!$A$3:$A1000, "&lt;"&amp;EOMONTH(DATE(G$1,G$2,1),0)))*SUMIFS(Prov_Auto!$E$3:$E1000, Prov_Auto!$A$3:$A1000, $D405, Prov_Auto!$D$3:$D1000,"&gt;="&amp;DATE(G$1,G$2,1),Prov_Auto!$D$3:$D1000, "&lt;="&amp;EOMONTH(DATE(G$1,G$2,1),0)))</f>
        <v/>
      </c>
      <c r="H405" s="48" t="str">
        <f>IF($D405="","", (SUMIFS(Transacoes!$D$3:$D1000,Transacoes!$C$3:$C1000,$D405,Transacoes!$B$3:$B1000,"C", Transacoes!$A$3:$A1000, "&lt;"&amp;EOMONTH(DATE(H$1,H$2,1),0))-SUMIFS(Transacoes!$D$3:$D1000,Transacoes!$C$3:$C1000,$D405,Transacoes!$B$3:$B1000,"V", Transacoes!$A$3:$A1000, "&lt;"&amp;EOMONTH(DATE(H$1,H$2,1),0)))*SUMIFS(Prov_Auto!$E$3:$E1000, Prov_Auto!$A$3:$A1000, $D405, Prov_Auto!$D$3:$D1000,"&gt;="&amp;DATE(H$1,H$2,1),Prov_Auto!$D$3:$D1000, "&lt;="&amp;EOMONTH(DATE(H$1,H$2,1),0)))</f>
        <v/>
      </c>
      <c r="I405" s="48" t="str">
        <f>IF($D405="","", (SUMIFS(Transacoes!$D$3:$D1000,Transacoes!$C$3:$C1000,$D405,Transacoes!$B$3:$B1000,"C", Transacoes!$A$3:$A1000, "&lt;"&amp;EOMONTH(DATE(I$1,I$2,1),0))-SUMIFS(Transacoes!$D$3:$D1000,Transacoes!$C$3:$C1000,$D405,Transacoes!$B$3:$B1000,"V", Transacoes!$A$3:$A1000, "&lt;"&amp;EOMONTH(DATE(I$1,I$2,1),0)))*SUMIFS(Prov_Auto!$E$3:$E1000, Prov_Auto!$A$3:$A1000, $D405, Prov_Auto!$D$3:$D1000,"&gt;="&amp;DATE(I$1,I$2,1),Prov_Auto!$D$3:$D1000, "&lt;="&amp;EOMONTH(DATE(I$1,I$2,1),0)))</f>
        <v/>
      </c>
      <c r="J405" s="48" t="str">
        <f>IF($D405="","", (SUMIFS(Transacoes!$D$3:$D1000,Transacoes!$C$3:$C1000,$D405,Transacoes!$B$3:$B1000,"C", Transacoes!$A$3:$A1000, "&lt;"&amp;EOMONTH(DATE(J$1,J$2,1),0))-SUMIFS(Transacoes!$D$3:$D1000,Transacoes!$C$3:$C1000,$D405,Transacoes!$B$3:$B1000,"V", Transacoes!$A$3:$A1000, "&lt;"&amp;EOMONTH(DATE(J$1,J$2,1),0)))*SUMIFS(Prov_Auto!$E$3:$E1000, Prov_Auto!$A$3:$A1000, $D405, Prov_Auto!$D$3:$D1000,"&gt;="&amp;DATE(J$1,J$2,1),Prov_Auto!$D$3:$D1000, "&lt;="&amp;EOMONTH(DATE(J$1,J$2,1),0)))</f>
        <v/>
      </c>
      <c r="K405" s="48" t="str">
        <f>IF($D405="","", (SUMIFS(Transacoes!$D$3:$D1000,Transacoes!$C$3:$C1000,$D405,Transacoes!$B$3:$B1000,"C", Transacoes!$A$3:$A1000, "&lt;"&amp;EOMONTH(DATE(K$1,K$2,1),0))-SUMIFS(Transacoes!$D$3:$D1000,Transacoes!$C$3:$C1000,$D405,Transacoes!$B$3:$B1000,"V", Transacoes!$A$3:$A1000, "&lt;"&amp;EOMONTH(DATE(K$1,K$2,1),0)))*SUMIFS(Prov_Auto!$E$3:$E1000, Prov_Auto!$A$3:$A1000, $D405, Prov_Auto!$D$3:$D1000,"&gt;="&amp;DATE(K$1,K$2,1),Prov_Auto!$D$3:$D1000, "&lt;="&amp;EOMONTH(DATE(K$1,K$2,1),0)))</f>
        <v/>
      </c>
      <c r="L405" s="48" t="str">
        <f>IF($D405="","", (SUMIFS(Transacoes!$D$3:$D1000,Transacoes!$C$3:$C1000,$D405,Transacoes!$B$3:$B1000,"C", Transacoes!$A$3:$A1000, "&lt;"&amp;EOMONTH(DATE(L$1,L$2,1),0))-SUMIFS(Transacoes!$D$3:$D1000,Transacoes!$C$3:$C1000,$D405,Transacoes!$B$3:$B1000,"V", Transacoes!$A$3:$A1000, "&lt;"&amp;EOMONTH(DATE(L$1,L$2,1),0)))*SUMIFS(Prov_Auto!$E$3:$E1000, Prov_Auto!$A$3:$A1000, $D405, Prov_Auto!$D$3:$D1000,"&gt;="&amp;DATE(L$1,L$2,1),Prov_Auto!$D$3:$D1000, "&lt;="&amp;EOMONTH(DATE(L$1,L$2,1),0)))</f>
        <v/>
      </c>
      <c r="M405" s="48" t="str">
        <f>IF($D405="","", (SUMIFS(Transacoes!$D$3:$D1000,Transacoes!$C$3:$C1000,$D405,Transacoes!$B$3:$B1000,"C", Transacoes!$A$3:$A1000, "&lt;"&amp;EOMONTH(DATE(M$1,M$2,1),0))-SUMIFS(Transacoes!$D$3:$D1000,Transacoes!$C$3:$C1000,$D405,Transacoes!$B$3:$B1000,"V", Transacoes!$A$3:$A1000, "&lt;"&amp;EOMONTH(DATE(M$1,M$2,1),0)))*SUMIFS(Prov_Auto!$E$3:$E1000, Prov_Auto!$A$3:$A1000, $D405, Prov_Auto!$D$3:$D1000,"&gt;="&amp;DATE(M$1,M$2,1),Prov_Auto!$D$3:$D1000, "&lt;="&amp;EOMONTH(DATE(M$1,M$2,1),0)))</f>
        <v/>
      </c>
      <c r="N405" s="48" t="str">
        <f>IF($D405="","", (SUMIFS(Transacoes!$D$3:$D1000,Transacoes!$C$3:$C1000,$D405,Transacoes!$B$3:$B1000,"C", Transacoes!$A$3:$A1000, "&lt;"&amp;EOMONTH(DATE(N$1,N$2,1),0))-SUMIFS(Transacoes!$D$3:$D1000,Transacoes!$C$3:$C1000,$D405,Transacoes!$B$3:$B1000,"V", Transacoes!$A$3:$A1000, "&lt;"&amp;EOMONTH(DATE(N$1,N$2,1),0)))*SUMIFS(Prov_Auto!$E$3:$E1000, Prov_Auto!$A$3:$A1000, $D405, Prov_Auto!$D$3:$D1000,"&gt;="&amp;DATE(N$1,N$2,1),Prov_Auto!$D$3:$D1000, "&lt;="&amp;EOMONTH(DATE(N$1,N$2,1),0)))</f>
        <v/>
      </c>
      <c r="O405" s="48" t="str">
        <f>IF($D405="","", (SUMIFS(Transacoes!$D$3:$D1000,Transacoes!$C$3:$C1000,$D405,Transacoes!$B$3:$B1000,"C", Transacoes!$A$3:$A1000, "&lt;"&amp;EOMONTH(DATE(O$1,O$2,1),0))-SUMIFS(Transacoes!$D$3:$D1000,Transacoes!$C$3:$C1000,$D405,Transacoes!$B$3:$B1000,"V", Transacoes!$A$3:$A1000, "&lt;"&amp;EOMONTH(DATE(O$1,O$2,1),0)))*SUMIFS(Prov_Auto!$E$3:$E1000, Prov_Auto!$A$3:$A1000, $D405, Prov_Auto!$D$3:$D1000,"&gt;="&amp;DATE(O$1,O$2,1),Prov_Auto!$D$3:$D1000, "&lt;="&amp;EOMONTH(DATE(O$1,O$2,1),0)))</f>
        <v/>
      </c>
      <c r="P405" s="48" t="str">
        <f>IF($D405="","", (SUMIFS(Transacoes!$D$3:$D1000,Transacoes!$C$3:$C1000,$D405,Transacoes!$B$3:$B1000,"C", Transacoes!$A$3:$A1000, "&lt;"&amp;EOMONTH(DATE(P$1,P$2,1),0))-SUMIFS(Transacoes!$D$3:$D1000,Transacoes!$C$3:$C1000,$D405,Transacoes!$B$3:$B1000,"V", Transacoes!$A$3:$A1000, "&lt;"&amp;EOMONTH(DATE(P$1,P$2,1),0)))*SUMIFS(Prov_Auto!$E$3:$E1000, Prov_Auto!$A$3:$A1000, $D405, Prov_Auto!$D$3:$D1000,"&gt;="&amp;DATE(P$1,P$2,1),Prov_Auto!$D$3:$D1000, "&lt;="&amp;EOMONTH(DATE(P$1,P$2,1),0)))</f>
        <v/>
      </c>
      <c r="Q405" s="48" t="str">
        <f>IF($D405="","", (SUMIFS(Transacoes!$D$3:$D1000,Transacoes!$C$3:$C1000,$D405,Transacoes!$B$3:$B1000,"C", Transacoes!$A$3:$A1000, "&lt;"&amp;EOMONTH(DATE(Q$1,Q$2,1),0))-SUMIFS(Transacoes!$D$3:$D1000,Transacoes!$C$3:$C1000,$D405,Transacoes!$B$3:$B1000,"V", Transacoes!$A$3:$A1000, "&lt;"&amp;EOMONTH(DATE(Q$1,Q$2,1),0)))*SUMIFS(Prov_Auto!$E$3:$E1000, Prov_Auto!$A$3:$A1000, $D405, Prov_Auto!$D$3:$D1000,"&gt;="&amp;DATE(Q$1,Q$2,1),Prov_Auto!$D$3:$D1000, "&lt;="&amp;EOMONTH(DATE(Q$1,Q$2,1),0)))</f>
        <v/>
      </c>
      <c r="R405" s="47"/>
    </row>
    <row r="406">
      <c r="A406" s="47"/>
      <c r="B406" s="47"/>
      <c r="C406" s="47"/>
      <c r="D406" s="87"/>
      <c r="E406" s="48" t="str">
        <f>IF($D406="","", (SUMIFS(Transacoes!$D$3:$D1000,Transacoes!$C$3:$C1000,$D406,Transacoes!$B$3:$B1000,"C", Transacoes!$A$3:$A1000, "&lt;"&amp;EOMONTH(DATE(E$1,E$2,1),0))-SUMIFS(Transacoes!$D$3:$D1000,Transacoes!$C$3:$C1000,$D406,Transacoes!$B$3:$B1000,"V", Transacoes!$A$3:$A1000, "&lt;"&amp;EOMONTH(DATE(E$1,E$2,1),0)))*SUMIFS(Prov_Auto!$E$3:$E1000, Prov_Auto!$A$3:$A1000, $D406, Prov_Auto!$D$3:$D1000,"&gt;="&amp;DATE(E$1,E$2,1),Prov_Auto!$D$3:$D1000, "&lt;="&amp;EOMONTH(DATE(E$1,E$2,1),0)))</f>
        <v/>
      </c>
      <c r="F406" s="48" t="str">
        <f>IF($D406="","", (SUMIFS(Transacoes!$D$3:$D1000,Transacoes!$C$3:$C1000,$D406,Transacoes!$B$3:$B1000,"C", Transacoes!$A$3:$A1000, "&lt;"&amp;EOMONTH(DATE(F$1,F$2,1),0))-SUMIFS(Transacoes!$D$3:$D1000,Transacoes!$C$3:$C1000,$D406,Transacoes!$B$3:$B1000,"V", Transacoes!$A$3:$A1000, "&lt;"&amp;EOMONTH(DATE(F$1,F$2,1),0)))*SUMIFS(Prov_Auto!$E$3:$E1000, Prov_Auto!$A$3:$A1000, $D406, Prov_Auto!$D$3:$D1000,"&gt;="&amp;DATE(F$1,F$2,1),Prov_Auto!$D$3:$D1000, "&lt;="&amp;EOMONTH(DATE(F$1,F$2,1),0)))</f>
        <v/>
      </c>
      <c r="G406" s="48" t="str">
        <f>IF($D406="","", (SUMIFS(Transacoes!$D$3:$D1000,Transacoes!$C$3:$C1000,$D406,Transacoes!$B$3:$B1000,"C", Transacoes!$A$3:$A1000, "&lt;"&amp;EOMONTH(DATE(G$1,G$2,1),0))-SUMIFS(Transacoes!$D$3:$D1000,Transacoes!$C$3:$C1000,$D406,Transacoes!$B$3:$B1000,"V", Transacoes!$A$3:$A1000, "&lt;"&amp;EOMONTH(DATE(G$1,G$2,1),0)))*SUMIFS(Prov_Auto!$E$3:$E1000, Prov_Auto!$A$3:$A1000, $D406, Prov_Auto!$D$3:$D1000,"&gt;="&amp;DATE(G$1,G$2,1),Prov_Auto!$D$3:$D1000, "&lt;="&amp;EOMONTH(DATE(G$1,G$2,1),0)))</f>
        <v/>
      </c>
      <c r="H406" s="48" t="str">
        <f>IF($D406="","", (SUMIFS(Transacoes!$D$3:$D1000,Transacoes!$C$3:$C1000,$D406,Transacoes!$B$3:$B1000,"C", Transacoes!$A$3:$A1000, "&lt;"&amp;EOMONTH(DATE(H$1,H$2,1),0))-SUMIFS(Transacoes!$D$3:$D1000,Transacoes!$C$3:$C1000,$D406,Transacoes!$B$3:$B1000,"V", Transacoes!$A$3:$A1000, "&lt;"&amp;EOMONTH(DATE(H$1,H$2,1),0)))*SUMIFS(Prov_Auto!$E$3:$E1000, Prov_Auto!$A$3:$A1000, $D406, Prov_Auto!$D$3:$D1000,"&gt;="&amp;DATE(H$1,H$2,1),Prov_Auto!$D$3:$D1000, "&lt;="&amp;EOMONTH(DATE(H$1,H$2,1),0)))</f>
        <v/>
      </c>
      <c r="I406" s="48" t="str">
        <f>IF($D406="","", (SUMIFS(Transacoes!$D$3:$D1000,Transacoes!$C$3:$C1000,$D406,Transacoes!$B$3:$B1000,"C", Transacoes!$A$3:$A1000, "&lt;"&amp;EOMONTH(DATE(I$1,I$2,1),0))-SUMIFS(Transacoes!$D$3:$D1000,Transacoes!$C$3:$C1000,$D406,Transacoes!$B$3:$B1000,"V", Transacoes!$A$3:$A1000, "&lt;"&amp;EOMONTH(DATE(I$1,I$2,1),0)))*SUMIFS(Prov_Auto!$E$3:$E1000, Prov_Auto!$A$3:$A1000, $D406, Prov_Auto!$D$3:$D1000,"&gt;="&amp;DATE(I$1,I$2,1),Prov_Auto!$D$3:$D1000, "&lt;="&amp;EOMONTH(DATE(I$1,I$2,1),0)))</f>
        <v/>
      </c>
      <c r="J406" s="48" t="str">
        <f>IF($D406="","", (SUMIFS(Transacoes!$D$3:$D1000,Transacoes!$C$3:$C1000,$D406,Transacoes!$B$3:$B1000,"C", Transacoes!$A$3:$A1000, "&lt;"&amp;EOMONTH(DATE(J$1,J$2,1),0))-SUMIFS(Transacoes!$D$3:$D1000,Transacoes!$C$3:$C1000,$D406,Transacoes!$B$3:$B1000,"V", Transacoes!$A$3:$A1000, "&lt;"&amp;EOMONTH(DATE(J$1,J$2,1),0)))*SUMIFS(Prov_Auto!$E$3:$E1000, Prov_Auto!$A$3:$A1000, $D406, Prov_Auto!$D$3:$D1000,"&gt;="&amp;DATE(J$1,J$2,1),Prov_Auto!$D$3:$D1000, "&lt;="&amp;EOMONTH(DATE(J$1,J$2,1),0)))</f>
        <v/>
      </c>
      <c r="K406" s="48" t="str">
        <f>IF($D406="","", (SUMIFS(Transacoes!$D$3:$D1000,Transacoes!$C$3:$C1000,$D406,Transacoes!$B$3:$B1000,"C", Transacoes!$A$3:$A1000, "&lt;"&amp;EOMONTH(DATE(K$1,K$2,1),0))-SUMIFS(Transacoes!$D$3:$D1000,Transacoes!$C$3:$C1000,$D406,Transacoes!$B$3:$B1000,"V", Transacoes!$A$3:$A1000, "&lt;"&amp;EOMONTH(DATE(K$1,K$2,1),0)))*SUMIFS(Prov_Auto!$E$3:$E1000, Prov_Auto!$A$3:$A1000, $D406, Prov_Auto!$D$3:$D1000,"&gt;="&amp;DATE(K$1,K$2,1),Prov_Auto!$D$3:$D1000, "&lt;="&amp;EOMONTH(DATE(K$1,K$2,1),0)))</f>
        <v/>
      </c>
      <c r="L406" s="48" t="str">
        <f>IF($D406="","", (SUMIFS(Transacoes!$D$3:$D1000,Transacoes!$C$3:$C1000,$D406,Transacoes!$B$3:$B1000,"C", Transacoes!$A$3:$A1000, "&lt;"&amp;EOMONTH(DATE(L$1,L$2,1),0))-SUMIFS(Transacoes!$D$3:$D1000,Transacoes!$C$3:$C1000,$D406,Transacoes!$B$3:$B1000,"V", Transacoes!$A$3:$A1000, "&lt;"&amp;EOMONTH(DATE(L$1,L$2,1),0)))*SUMIFS(Prov_Auto!$E$3:$E1000, Prov_Auto!$A$3:$A1000, $D406, Prov_Auto!$D$3:$D1000,"&gt;="&amp;DATE(L$1,L$2,1),Prov_Auto!$D$3:$D1000, "&lt;="&amp;EOMONTH(DATE(L$1,L$2,1),0)))</f>
        <v/>
      </c>
      <c r="M406" s="48" t="str">
        <f>IF($D406="","", (SUMIFS(Transacoes!$D$3:$D1000,Transacoes!$C$3:$C1000,$D406,Transacoes!$B$3:$B1000,"C", Transacoes!$A$3:$A1000, "&lt;"&amp;EOMONTH(DATE(M$1,M$2,1),0))-SUMIFS(Transacoes!$D$3:$D1000,Transacoes!$C$3:$C1000,$D406,Transacoes!$B$3:$B1000,"V", Transacoes!$A$3:$A1000, "&lt;"&amp;EOMONTH(DATE(M$1,M$2,1),0)))*SUMIFS(Prov_Auto!$E$3:$E1000, Prov_Auto!$A$3:$A1000, $D406, Prov_Auto!$D$3:$D1000,"&gt;="&amp;DATE(M$1,M$2,1),Prov_Auto!$D$3:$D1000, "&lt;="&amp;EOMONTH(DATE(M$1,M$2,1),0)))</f>
        <v/>
      </c>
      <c r="N406" s="48" t="str">
        <f>IF($D406="","", (SUMIFS(Transacoes!$D$3:$D1000,Transacoes!$C$3:$C1000,$D406,Transacoes!$B$3:$B1000,"C", Transacoes!$A$3:$A1000, "&lt;"&amp;EOMONTH(DATE(N$1,N$2,1),0))-SUMIFS(Transacoes!$D$3:$D1000,Transacoes!$C$3:$C1000,$D406,Transacoes!$B$3:$B1000,"V", Transacoes!$A$3:$A1000, "&lt;"&amp;EOMONTH(DATE(N$1,N$2,1),0)))*SUMIFS(Prov_Auto!$E$3:$E1000, Prov_Auto!$A$3:$A1000, $D406, Prov_Auto!$D$3:$D1000,"&gt;="&amp;DATE(N$1,N$2,1),Prov_Auto!$D$3:$D1000, "&lt;="&amp;EOMONTH(DATE(N$1,N$2,1),0)))</f>
        <v/>
      </c>
      <c r="O406" s="48" t="str">
        <f>IF($D406="","", (SUMIFS(Transacoes!$D$3:$D1000,Transacoes!$C$3:$C1000,$D406,Transacoes!$B$3:$B1000,"C", Transacoes!$A$3:$A1000, "&lt;"&amp;EOMONTH(DATE(O$1,O$2,1),0))-SUMIFS(Transacoes!$D$3:$D1000,Transacoes!$C$3:$C1000,$D406,Transacoes!$B$3:$B1000,"V", Transacoes!$A$3:$A1000, "&lt;"&amp;EOMONTH(DATE(O$1,O$2,1),0)))*SUMIFS(Prov_Auto!$E$3:$E1000, Prov_Auto!$A$3:$A1000, $D406, Prov_Auto!$D$3:$D1000,"&gt;="&amp;DATE(O$1,O$2,1),Prov_Auto!$D$3:$D1000, "&lt;="&amp;EOMONTH(DATE(O$1,O$2,1),0)))</f>
        <v/>
      </c>
      <c r="P406" s="48" t="str">
        <f>IF($D406="","", (SUMIFS(Transacoes!$D$3:$D1000,Transacoes!$C$3:$C1000,$D406,Transacoes!$B$3:$B1000,"C", Transacoes!$A$3:$A1000, "&lt;"&amp;EOMONTH(DATE(P$1,P$2,1),0))-SUMIFS(Transacoes!$D$3:$D1000,Transacoes!$C$3:$C1000,$D406,Transacoes!$B$3:$B1000,"V", Transacoes!$A$3:$A1000, "&lt;"&amp;EOMONTH(DATE(P$1,P$2,1),0)))*SUMIFS(Prov_Auto!$E$3:$E1000, Prov_Auto!$A$3:$A1000, $D406, Prov_Auto!$D$3:$D1000,"&gt;="&amp;DATE(P$1,P$2,1),Prov_Auto!$D$3:$D1000, "&lt;="&amp;EOMONTH(DATE(P$1,P$2,1),0)))</f>
        <v/>
      </c>
      <c r="Q406" s="48" t="str">
        <f>IF($D406="","", (SUMIFS(Transacoes!$D$3:$D1000,Transacoes!$C$3:$C1000,$D406,Transacoes!$B$3:$B1000,"C", Transacoes!$A$3:$A1000, "&lt;"&amp;EOMONTH(DATE(Q$1,Q$2,1),0))-SUMIFS(Transacoes!$D$3:$D1000,Transacoes!$C$3:$C1000,$D406,Transacoes!$B$3:$B1000,"V", Transacoes!$A$3:$A1000, "&lt;"&amp;EOMONTH(DATE(Q$1,Q$2,1),0)))*SUMIFS(Prov_Auto!$E$3:$E1000, Prov_Auto!$A$3:$A1000, $D406, Prov_Auto!$D$3:$D1000,"&gt;="&amp;DATE(Q$1,Q$2,1),Prov_Auto!$D$3:$D1000, "&lt;="&amp;EOMONTH(DATE(Q$1,Q$2,1),0)))</f>
        <v/>
      </c>
      <c r="R406" s="47"/>
    </row>
    <row r="407">
      <c r="A407" s="47"/>
      <c r="B407" s="47"/>
      <c r="C407" s="47"/>
      <c r="D407" s="87"/>
      <c r="E407" s="48" t="str">
        <f>IF($D407="","", (SUMIFS(Transacoes!$D$3:$D1000,Transacoes!$C$3:$C1000,$D407,Transacoes!$B$3:$B1000,"C", Transacoes!$A$3:$A1000, "&lt;"&amp;EOMONTH(DATE(E$1,E$2,1),0))-SUMIFS(Transacoes!$D$3:$D1000,Transacoes!$C$3:$C1000,$D407,Transacoes!$B$3:$B1000,"V", Transacoes!$A$3:$A1000, "&lt;"&amp;EOMONTH(DATE(E$1,E$2,1),0)))*SUMIFS(Prov_Auto!$E$3:$E1000, Prov_Auto!$A$3:$A1000, $D407, Prov_Auto!$D$3:$D1000,"&gt;="&amp;DATE(E$1,E$2,1),Prov_Auto!$D$3:$D1000, "&lt;="&amp;EOMONTH(DATE(E$1,E$2,1),0)))</f>
        <v/>
      </c>
      <c r="F407" s="48" t="str">
        <f>IF($D407="","", (SUMIFS(Transacoes!$D$3:$D1000,Transacoes!$C$3:$C1000,$D407,Transacoes!$B$3:$B1000,"C", Transacoes!$A$3:$A1000, "&lt;"&amp;EOMONTH(DATE(F$1,F$2,1),0))-SUMIFS(Transacoes!$D$3:$D1000,Transacoes!$C$3:$C1000,$D407,Transacoes!$B$3:$B1000,"V", Transacoes!$A$3:$A1000, "&lt;"&amp;EOMONTH(DATE(F$1,F$2,1),0)))*SUMIFS(Prov_Auto!$E$3:$E1000, Prov_Auto!$A$3:$A1000, $D407, Prov_Auto!$D$3:$D1000,"&gt;="&amp;DATE(F$1,F$2,1),Prov_Auto!$D$3:$D1000, "&lt;="&amp;EOMONTH(DATE(F$1,F$2,1),0)))</f>
        <v/>
      </c>
      <c r="G407" s="48" t="str">
        <f>IF($D407="","", (SUMIFS(Transacoes!$D$3:$D1000,Transacoes!$C$3:$C1000,$D407,Transacoes!$B$3:$B1000,"C", Transacoes!$A$3:$A1000, "&lt;"&amp;EOMONTH(DATE(G$1,G$2,1),0))-SUMIFS(Transacoes!$D$3:$D1000,Transacoes!$C$3:$C1000,$D407,Transacoes!$B$3:$B1000,"V", Transacoes!$A$3:$A1000, "&lt;"&amp;EOMONTH(DATE(G$1,G$2,1),0)))*SUMIFS(Prov_Auto!$E$3:$E1000, Prov_Auto!$A$3:$A1000, $D407, Prov_Auto!$D$3:$D1000,"&gt;="&amp;DATE(G$1,G$2,1),Prov_Auto!$D$3:$D1000, "&lt;="&amp;EOMONTH(DATE(G$1,G$2,1),0)))</f>
        <v/>
      </c>
      <c r="H407" s="48" t="str">
        <f>IF($D407="","", (SUMIFS(Transacoes!$D$3:$D1000,Transacoes!$C$3:$C1000,$D407,Transacoes!$B$3:$B1000,"C", Transacoes!$A$3:$A1000, "&lt;"&amp;EOMONTH(DATE(H$1,H$2,1),0))-SUMIFS(Transacoes!$D$3:$D1000,Transacoes!$C$3:$C1000,$D407,Transacoes!$B$3:$B1000,"V", Transacoes!$A$3:$A1000, "&lt;"&amp;EOMONTH(DATE(H$1,H$2,1),0)))*SUMIFS(Prov_Auto!$E$3:$E1000, Prov_Auto!$A$3:$A1000, $D407, Prov_Auto!$D$3:$D1000,"&gt;="&amp;DATE(H$1,H$2,1),Prov_Auto!$D$3:$D1000, "&lt;="&amp;EOMONTH(DATE(H$1,H$2,1),0)))</f>
        <v/>
      </c>
      <c r="I407" s="48" t="str">
        <f>IF($D407="","", (SUMIFS(Transacoes!$D$3:$D1000,Transacoes!$C$3:$C1000,$D407,Transacoes!$B$3:$B1000,"C", Transacoes!$A$3:$A1000, "&lt;"&amp;EOMONTH(DATE(I$1,I$2,1),0))-SUMIFS(Transacoes!$D$3:$D1000,Transacoes!$C$3:$C1000,$D407,Transacoes!$B$3:$B1000,"V", Transacoes!$A$3:$A1000, "&lt;"&amp;EOMONTH(DATE(I$1,I$2,1),0)))*SUMIFS(Prov_Auto!$E$3:$E1000, Prov_Auto!$A$3:$A1000, $D407, Prov_Auto!$D$3:$D1000,"&gt;="&amp;DATE(I$1,I$2,1),Prov_Auto!$D$3:$D1000, "&lt;="&amp;EOMONTH(DATE(I$1,I$2,1),0)))</f>
        <v/>
      </c>
      <c r="J407" s="48" t="str">
        <f>IF($D407="","", (SUMIFS(Transacoes!$D$3:$D1000,Transacoes!$C$3:$C1000,$D407,Transacoes!$B$3:$B1000,"C", Transacoes!$A$3:$A1000, "&lt;"&amp;EOMONTH(DATE(J$1,J$2,1),0))-SUMIFS(Transacoes!$D$3:$D1000,Transacoes!$C$3:$C1000,$D407,Transacoes!$B$3:$B1000,"V", Transacoes!$A$3:$A1000, "&lt;"&amp;EOMONTH(DATE(J$1,J$2,1),0)))*SUMIFS(Prov_Auto!$E$3:$E1000, Prov_Auto!$A$3:$A1000, $D407, Prov_Auto!$D$3:$D1000,"&gt;="&amp;DATE(J$1,J$2,1),Prov_Auto!$D$3:$D1000, "&lt;="&amp;EOMONTH(DATE(J$1,J$2,1),0)))</f>
        <v/>
      </c>
      <c r="K407" s="48" t="str">
        <f>IF($D407="","", (SUMIFS(Transacoes!$D$3:$D1000,Transacoes!$C$3:$C1000,$D407,Transacoes!$B$3:$B1000,"C", Transacoes!$A$3:$A1000, "&lt;"&amp;EOMONTH(DATE(K$1,K$2,1),0))-SUMIFS(Transacoes!$D$3:$D1000,Transacoes!$C$3:$C1000,$D407,Transacoes!$B$3:$B1000,"V", Transacoes!$A$3:$A1000, "&lt;"&amp;EOMONTH(DATE(K$1,K$2,1),0)))*SUMIFS(Prov_Auto!$E$3:$E1000, Prov_Auto!$A$3:$A1000, $D407, Prov_Auto!$D$3:$D1000,"&gt;="&amp;DATE(K$1,K$2,1),Prov_Auto!$D$3:$D1000, "&lt;="&amp;EOMONTH(DATE(K$1,K$2,1),0)))</f>
        <v/>
      </c>
      <c r="L407" s="48" t="str">
        <f>IF($D407="","", (SUMIFS(Transacoes!$D$3:$D1000,Transacoes!$C$3:$C1000,$D407,Transacoes!$B$3:$B1000,"C", Transacoes!$A$3:$A1000, "&lt;"&amp;EOMONTH(DATE(L$1,L$2,1),0))-SUMIFS(Transacoes!$D$3:$D1000,Transacoes!$C$3:$C1000,$D407,Transacoes!$B$3:$B1000,"V", Transacoes!$A$3:$A1000, "&lt;"&amp;EOMONTH(DATE(L$1,L$2,1),0)))*SUMIFS(Prov_Auto!$E$3:$E1000, Prov_Auto!$A$3:$A1000, $D407, Prov_Auto!$D$3:$D1000,"&gt;="&amp;DATE(L$1,L$2,1),Prov_Auto!$D$3:$D1000, "&lt;="&amp;EOMONTH(DATE(L$1,L$2,1),0)))</f>
        <v/>
      </c>
      <c r="M407" s="48" t="str">
        <f>IF($D407="","", (SUMIFS(Transacoes!$D$3:$D1000,Transacoes!$C$3:$C1000,$D407,Transacoes!$B$3:$B1000,"C", Transacoes!$A$3:$A1000, "&lt;"&amp;EOMONTH(DATE(M$1,M$2,1),0))-SUMIFS(Transacoes!$D$3:$D1000,Transacoes!$C$3:$C1000,$D407,Transacoes!$B$3:$B1000,"V", Transacoes!$A$3:$A1000, "&lt;"&amp;EOMONTH(DATE(M$1,M$2,1),0)))*SUMIFS(Prov_Auto!$E$3:$E1000, Prov_Auto!$A$3:$A1000, $D407, Prov_Auto!$D$3:$D1000,"&gt;="&amp;DATE(M$1,M$2,1),Prov_Auto!$D$3:$D1000, "&lt;="&amp;EOMONTH(DATE(M$1,M$2,1),0)))</f>
        <v/>
      </c>
      <c r="N407" s="48" t="str">
        <f>IF($D407="","", (SUMIFS(Transacoes!$D$3:$D1000,Transacoes!$C$3:$C1000,$D407,Transacoes!$B$3:$B1000,"C", Transacoes!$A$3:$A1000, "&lt;"&amp;EOMONTH(DATE(N$1,N$2,1),0))-SUMIFS(Transacoes!$D$3:$D1000,Transacoes!$C$3:$C1000,$D407,Transacoes!$B$3:$B1000,"V", Transacoes!$A$3:$A1000, "&lt;"&amp;EOMONTH(DATE(N$1,N$2,1),0)))*SUMIFS(Prov_Auto!$E$3:$E1000, Prov_Auto!$A$3:$A1000, $D407, Prov_Auto!$D$3:$D1000,"&gt;="&amp;DATE(N$1,N$2,1),Prov_Auto!$D$3:$D1000, "&lt;="&amp;EOMONTH(DATE(N$1,N$2,1),0)))</f>
        <v/>
      </c>
      <c r="O407" s="48" t="str">
        <f>IF($D407="","", (SUMIFS(Transacoes!$D$3:$D1000,Transacoes!$C$3:$C1000,$D407,Transacoes!$B$3:$B1000,"C", Transacoes!$A$3:$A1000, "&lt;"&amp;EOMONTH(DATE(O$1,O$2,1),0))-SUMIFS(Transacoes!$D$3:$D1000,Transacoes!$C$3:$C1000,$D407,Transacoes!$B$3:$B1000,"V", Transacoes!$A$3:$A1000, "&lt;"&amp;EOMONTH(DATE(O$1,O$2,1),0)))*SUMIFS(Prov_Auto!$E$3:$E1000, Prov_Auto!$A$3:$A1000, $D407, Prov_Auto!$D$3:$D1000,"&gt;="&amp;DATE(O$1,O$2,1),Prov_Auto!$D$3:$D1000, "&lt;="&amp;EOMONTH(DATE(O$1,O$2,1),0)))</f>
        <v/>
      </c>
      <c r="P407" s="48" t="str">
        <f>IF($D407="","", (SUMIFS(Transacoes!$D$3:$D1000,Transacoes!$C$3:$C1000,$D407,Transacoes!$B$3:$B1000,"C", Transacoes!$A$3:$A1000, "&lt;"&amp;EOMONTH(DATE(P$1,P$2,1),0))-SUMIFS(Transacoes!$D$3:$D1000,Transacoes!$C$3:$C1000,$D407,Transacoes!$B$3:$B1000,"V", Transacoes!$A$3:$A1000, "&lt;"&amp;EOMONTH(DATE(P$1,P$2,1),0)))*SUMIFS(Prov_Auto!$E$3:$E1000, Prov_Auto!$A$3:$A1000, $D407, Prov_Auto!$D$3:$D1000,"&gt;="&amp;DATE(P$1,P$2,1),Prov_Auto!$D$3:$D1000, "&lt;="&amp;EOMONTH(DATE(P$1,P$2,1),0)))</f>
        <v/>
      </c>
      <c r="Q407" s="48" t="str">
        <f>IF($D407="","", (SUMIFS(Transacoes!$D$3:$D1000,Transacoes!$C$3:$C1000,$D407,Transacoes!$B$3:$B1000,"C", Transacoes!$A$3:$A1000, "&lt;"&amp;EOMONTH(DATE(Q$1,Q$2,1),0))-SUMIFS(Transacoes!$D$3:$D1000,Transacoes!$C$3:$C1000,$D407,Transacoes!$B$3:$B1000,"V", Transacoes!$A$3:$A1000, "&lt;"&amp;EOMONTH(DATE(Q$1,Q$2,1),0)))*SUMIFS(Prov_Auto!$E$3:$E1000, Prov_Auto!$A$3:$A1000, $D407, Prov_Auto!$D$3:$D1000,"&gt;="&amp;DATE(Q$1,Q$2,1),Prov_Auto!$D$3:$D1000, "&lt;="&amp;EOMONTH(DATE(Q$1,Q$2,1),0)))</f>
        <v/>
      </c>
      <c r="R407" s="47"/>
    </row>
    <row r="408">
      <c r="A408" s="47"/>
      <c r="B408" s="47"/>
      <c r="C408" s="47"/>
      <c r="D408" s="87"/>
      <c r="E408" s="48" t="str">
        <f>IF($D408="","", (SUMIFS(Transacoes!$D$3:$D1000,Transacoes!$C$3:$C1000,$D408,Transacoes!$B$3:$B1000,"C", Transacoes!$A$3:$A1000, "&lt;"&amp;EOMONTH(DATE(E$1,E$2,1),0))-SUMIFS(Transacoes!$D$3:$D1000,Transacoes!$C$3:$C1000,$D408,Transacoes!$B$3:$B1000,"V", Transacoes!$A$3:$A1000, "&lt;"&amp;EOMONTH(DATE(E$1,E$2,1),0)))*SUMIFS(Prov_Auto!$E$3:$E1000, Prov_Auto!$A$3:$A1000, $D408, Prov_Auto!$D$3:$D1000,"&gt;="&amp;DATE(E$1,E$2,1),Prov_Auto!$D$3:$D1000, "&lt;="&amp;EOMONTH(DATE(E$1,E$2,1),0)))</f>
        <v/>
      </c>
      <c r="F408" s="48" t="str">
        <f>IF($D408="","", (SUMIFS(Transacoes!$D$3:$D1000,Transacoes!$C$3:$C1000,$D408,Transacoes!$B$3:$B1000,"C", Transacoes!$A$3:$A1000, "&lt;"&amp;EOMONTH(DATE(F$1,F$2,1),0))-SUMIFS(Transacoes!$D$3:$D1000,Transacoes!$C$3:$C1000,$D408,Transacoes!$B$3:$B1000,"V", Transacoes!$A$3:$A1000, "&lt;"&amp;EOMONTH(DATE(F$1,F$2,1),0)))*SUMIFS(Prov_Auto!$E$3:$E1000, Prov_Auto!$A$3:$A1000, $D408, Prov_Auto!$D$3:$D1000,"&gt;="&amp;DATE(F$1,F$2,1),Prov_Auto!$D$3:$D1000, "&lt;="&amp;EOMONTH(DATE(F$1,F$2,1),0)))</f>
        <v/>
      </c>
      <c r="G408" s="48" t="str">
        <f>IF($D408="","", (SUMIFS(Transacoes!$D$3:$D1000,Transacoes!$C$3:$C1000,$D408,Transacoes!$B$3:$B1000,"C", Transacoes!$A$3:$A1000, "&lt;"&amp;EOMONTH(DATE(G$1,G$2,1),0))-SUMIFS(Transacoes!$D$3:$D1000,Transacoes!$C$3:$C1000,$D408,Transacoes!$B$3:$B1000,"V", Transacoes!$A$3:$A1000, "&lt;"&amp;EOMONTH(DATE(G$1,G$2,1),0)))*SUMIFS(Prov_Auto!$E$3:$E1000, Prov_Auto!$A$3:$A1000, $D408, Prov_Auto!$D$3:$D1000,"&gt;="&amp;DATE(G$1,G$2,1),Prov_Auto!$D$3:$D1000, "&lt;="&amp;EOMONTH(DATE(G$1,G$2,1),0)))</f>
        <v/>
      </c>
      <c r="H408" s="48" t="str">
        <f>IF($D408="","", (SUMIFS(Transacoes!$D$3:$D1000,Transacoes!$C$3:$C1000,$D408,Transacoes!$B$3:$B1000,"C", Transacoes!$A$3:$A1000, "&lt;"&amp;EOMONTH(DATE(H$1,H$2,1),0))-SUMIFS(Transacoes!$D$3:$D1000,Transacoes!$C$3:$C1000,$D408,Transacoes!$B$3:$B1000,"V", Transacoes!$A$3:$A1000, "&lt;"&amp;EOMONTH(DATE(H$1,H$2,1),0)))*SUMIFS(Prov_Auto!$E$3:$E1000, Prov_Auto!$A$3:$A1000, $D408, Prov_Auto!$D$3:$D1000,"&gt;="&amp;DATE(H$1,H$2,1),Prov_Auto!$D$3:$D1000, "&lt;="&amp;EOMONTH(DATE(H$1,H$2,1),0)))</f>
        <v/>
      </c>
      <c r="I408" s="48" t="str">
        <f>IF($D408="","", (SUMIFS(Transacoes!$D$3:$D1000,Transacoes!$C$3:$C1000,$D408,Transacoes!$B$3:$B1000,"C", Transacoes!$A$3:$A1000, "&lt;"&amp;EOMONTH(DATE(I$1,I$2,1),0))-SUMIFS(Transacoes!$D$3:$D1000,Transacoes!$C$3:$C1000,$D408,Transacoes!$B$3:$B1000,"V", Transacoes!$A$3:$A1000, "&lt;"&amp;EOMONTH(DATE(I$1,I$2,1),0)))*SUMIFS(Prov_Auto!$E$3:$E1000, Prov_Auto!$A$3:$A1000, $D408, Prov_Auto!$D$3:$D1000,"&gt;="&amp;DATE(I$1,I$2,1),Prov_Auto!$D$3:$D1000, "&lt;="&amp;EOMONTH(DATE(I$1,I$2,1),0)))</f>
        <v/>
      </c>
      <c r="J408" s="48" t="str">
        <f>IF($D408="","", (SUMIFS(Transacoes!$D$3:$D1000,Transacoes!$C$3:$C1000,$D408,Transacoes!$B$3:$B1000,"C", Transacoes!$A$3:$A1000, "&lt;"&amp;EOMONTH(DATE(J$1,J$2,1),0))-SUMIFS(Transacoes!$D$3:$D1000,Transacoes!$C$3:$C1000,$D408,Transacoes!$B$3:$B1000,"V", Transacoes!$A$3:$A1000, "&lt;"&amp;EOMONTH(DATE(J$1,J$2,1),0)))*SUMIFS(Prov_Auto!$E$3:$E1000, Prov_Auto!$A$3:$A1000, $D408, Prov_Auto!$D$3:$D1000,"&gt;="&amp;DATE(J$1,J$2,1),Prov_Auto!$D$3:$D1000, "&lt;="&amp;EOMONTH(DATE(J$1,J$2,1),0)))</f>
        <v/>
      </c>
      <c r="K408" s="48" t="str">
        <f>IF($D408="","", (SUMIFS(Transacoes!$D$3:$D1000,Transacoes!$C$3:$C1000,$D408,Transacoes!$B$3:$B1000,"C", Transacoes!$A$3:$A1000, "&lt;"&amp;EOMONTH(DATE(K$1,K$2,1),0))-SUMIFS(Transacoes!$D$3:$D1000,Transacoes!$C$3:$C1000,$D408,Transacoes!$B$3:$B1000,"V", Transacoes!$A$3:$A1000, "&lt;"&amp;EOMONTH(DATE(K$1,K$2,1),0)))*SUMIFS(Prov_Auto!$E$3:$E1000, Prov_Auto!$A$3:$A1000, $D408, Prov_Auto!$D$3:$D1000,"&gt;="&amp;DATE(K$1,K$2,1),Prov_Auto!$D$3:$D1000, "&lt;="&amp;EOMONTH(DATE(K$1,K$2,1),0)))</f>
        <v/>
      </c>
      <c r="L408" s="48" t="str">
        <f>IF($D408="","", (SUMIFS(Transacoes!$D$3:$D1000,Transacoes!$C$3:$C1000,$D408,Transacoes!$B$3:$B1000,"C", Transacoes!$A$3:$A1000, "&lt;"&amp;EOMONTH(DATE(L$1,L$2,1),0))-SUMIFS(Transacoes!$D$3:$D1000,Transacoes!$C$3:$C1000,$D408,Transacoes!$B$3:$B1000,"V", Transacoes!$A$3:$A1000, "&lt;"&amp;EOMONTH(DATE(L$1,L$2,1),0)))*SUMIFS(Prov_Auto!$E$3:$E1000, Prov_Auto!$A$3:$A1000, $D408, Prov_Auto!$D$3:$D1000,"&gt;="&amp;DATE(L$1,L$2,1),Prov_Auto!$D$3:$D1000, "&lt;="&amp;EOMONTH(DATE(L$1,L$2,1),0)))</f>
        <v/>
      </c>
      <c r="M408" s="48" t="str">
        <f>IF($D408="","", (SUMIFS(Transacoes!$D$3:$D1000,Transacoes!$C$3:$C1000,$D408,Transacoes!$B$3:$B1000,"C", Transacoes!$A$3:$A1000, "&lt;"&amp;EOMONTH(DATE(M$1,M$2,1),0))-SUMIFS(Transacoes!$D$3:$D1000,Transacoes!$C$3:$C1000,$D408,Transacoes!$B$3:$B1000,"V", Transacoes!$A$3:$A1000, "&lt;"&amp;EOMONTH(DATE(M$1,M$2,1),0)))*SUMIFS(Prov_Auto!$E$3:$E1000, Prov_Auto!$A$3:$A1000, $D408, Prov_Auto!$D$3:$D1000,"&gt;="&amp;DATE(M$1,M$2,1),Prov_Auto!$D$3:$D1000, "&lt;="&amp;EOMONTH(DATE(M$1,M$2,1),0)))</f>
        <v/>
      </c>
      <c r="N408" s="48" t="str">
        <f>IF($D408="","", (SUMIFS(Transacoes!$D$3:$D1000,Transacoes!$C$3:$C1000,$D408,Transacoes!$B$3:$B1000,"C", Transacoes!$A$3:$A1000, "&lt;"&amp;EOMONTH(DATE(N$1,N$2,1),0))-SUMIFS(Transacoes!$D$3:$D1000,Transacoes!$C$3:$C1000,$D408,Transacoes!$B$3:$B1000,"V", Transacoes!$A$3:$A1000, "&lt;"&amp;EOMONTH(DATE(N$1,N$2,1),0)))*SUMIFS(Prov_Auto!$E$3:$E1000, Prov_Auto!$A$3:$A1000, $D408, Prov_Auto!$D$3:$D1000,"&gt;="&amp;DATE(N$1,N$2,1),Prov_Auto!$D$3:$D1000, "&lt;="&amp;EOMONTH(DATE(N$1,N$2,1),0)))</f>
        <v/>
      </c>
      <c r="O408" s="48" t="str">
        <f>IF($D408="","", (SUMIFS(Transacoes!$D$3:$D1000,Transacoes!$C$3:$C1000,$D408,Transacoes!$B$3:$B1000,"C", Transacoes!$A$3:$A1000, "&lt;"&amp;EOMONTH(DATE(O$1,O$2,1),0))-SUMIFS(Transacoes!$D$3:$D1000,Transacoes!$C$3:$C1000,$D408,Transacoes!$B$3:$B1000,"V", Transacoes!$A$3:$A1000, "&lt;"&amp;EOMONTH(DATE(O$1,O$2,1),0)))*SUMIFS(Prov_Auto!$E$3:$E1000, Prov_Auto!$A$3:$A1000, $D408, Prov_Auto!$D$3:$D1000,"&gt;="&amp;DATE(O$1,O$2,1),Prov_Auto!$D$3:$D1000, "&lt;="&amp;EOMONTH(DATE(O$1,O$2,1),0)))</f>
        <v/>
      </c>
      <c r="P408" s="48" t="str">
        <f>IF($D408="","", (SUMIFS(Transacoes!$D$3:$D1000,Transacoes!$C$3:$C1000,$D408,Transacoes!$B$3:$B1000,"C", Transacoes!$A$3:$A1000, "&lt;"&amp;EOMONTH(DATE(P$1,P$2,1),0))-SUMIFS(Transacoes!$D$3:$D1000,Transacoes!$C$3:$C1000,$D408,Transacoes!$B$3:$B1000,"V", Transacoes!$A$3:$A1000, "&lt;"&amp;EOMONTH(DATE(P$1,P$2,1),0)))*SUMIFS(Prov_Auto!$E$3:$E1000, Prov_Auto!$A$3:$A1000, $D408, Prov_Auto!$D$3:$D1000,"&gt;="&amp;DATE(P$1,P$2,1),Prov_Auto!$D$3:$D1000, "&lt;="&amp;EOMONTH(DATE(P$1,P$2,1),0)))</f>
        <v/>
      </c>
      <c r="Q408" s="48" t="str">
        <f>IF($D408="","", (SUMIFS(Transacoes!$D$3:$D1000,Transacoes!$C$3:$C1000,$D408,Transacoes!$B$3:$B1000,"C", Transacoes!$A$3:$A1000, "&lt;"&amp;EOMONTH(DATE(Q$1,Q$2,1),0))-SUMIFS(Transacoes!$D$3:$D1000,Transacoes!$C$3:$C1000,$D408,Transacoes!$B$3:$B1000,"V", Transacoes!$A$3:$A1000, "&lt;"&amp;EOMONTH(DATE(Q$1,Q$2,1),0)))*SUMIFS(Prov_Auto!$E$3:$E1000, Prov_Auto!$A$3:$A1000, $D408, Prov_Auto!$D$3:$D1000,"&gt;="&amp;DATE(Q$1,Q$2,1),Prov_Auto!$D$3:$D1000, "&lt;="&amp;EOMONTH(DATE(Q$1,Q$2,1),0)))</f>
        <v/>
      </c>
      <c r="R408" s="47"/>
    </row>
    <row r="409">
      <c r="A409" s="47"/>
      <c r="B409" s="47"/>
      <c r="C409" s="47"/>
      <c r="D409" s="87"/>
      <c r="E409" s="48" t="str">
        <f>IF($D409="","", (SUMIFS(Transacoes!$D$3:$D1000,Transacoes!$C$3:$C1000,$D409,Transacoes!$B$3:$B1000,"C", Transacoes!$A$3:$A1000, "&lt;"&amp;EOMONTH(DATE(E$1,E$2,1),0))-SUMIFS(Transacoes!$D$3:$D1000,Transacoes!$C$3:$C1000,$D409,Transacoes!$B$3:$B1000,"V", Transacoes!$A$3:$A1000, "&lt;"&amp;EOMONTH(DATE(E$1,E$2,1),0)))*SUMIFS(Prov_Auto!$E$3:$E1000, Prov_Auto!$A$3:$A1000, $D409, Prov_Auto!$D$3:$D1000,"&gt;="&amp;DATE(E$1,E$2,1),Prov_Auto!$D$3:$D1000, "&lt;="&amp;EOMONTH(DATE(E$1,E$2,1),0)))</f>
        <v/>
      </c>
      <c r="F409" s="48" t="str">
        <f>IF($D409="","", (SUMIFS(Transacoes!$D$3:$D1000,Transacoes!$C$3:$C1000,$D409,Transacoes!$B$3:$B1000,"C", Transacoes!$A$3:$A1000, "&lt;"&amp;EOMONTH(DATE(F$1,F$2,1),0))-SUMIFS(Transacoes!$D$3:$D1000,Transacoes!$C$3:$C1000,$D409,Transacoes!$B$3:$B1000,"V", Transacoes!$A$3:$A1000, "&lt;"&amp;EOMONTH(DATE(F$1,F$2,1),0)))*SUMIFS(Prov_Auto!$E$3:$E1000, Prov_Auto!$A$3:$A1000, $D409, Prov_Auto!$D$3:$D1000,"&gt;="&amp;DATE(F$1,F$2,1),Prov_Auto!$D$3:$D1000, "&lt;="&amp;EOMONTH(DATE(F$1,F$2,1),0)))</f>
        <v/>
      </c>
      <c r="G409" s="48" t="str">
        <f>IF($D409="","", (SUMIFS(Transacoes!$D$3:$D1000,Transacoes!$C$3:$C1000,$D409,Transacoes!$B$3:$B1000,"C", Transacoes!$A$3:$A1000, "&lt;"&amp;EOMONTH(DATE(G$1,G$2,1),0))-SUMIFS(Transacoes!$D$3:$D1000,Transacoes!$C$3:$C1000,$D409,Transacoes!$B$3:$B1000,"V", Transacoes!$A$3:$A1000, "&lt;"&amp;EOMONTH(DATE(G$1,G$2,1),0)))*SUMIFS(Prov_Auto!$E$3:$E1000, Prov_Auto!$A$3:$A1000, $D409, Prov_Auto!$D$3:$D1000,"&gt;="&amp;DATE(G$1,G$2,1),Prov_Auto!$D$3:$D1000, "&lt;="&amp;EOMONTH(DATE(G$1,G$2,1),0)))</f>
        <v/>
      </c>
      <c r="H409" s="48" t="str">
        <f>IF($D409="","", (SUMIFS(Transacoes!$D$3:$D1000,Transacoes!$C$3:$C1000,$D409,Transacoes!$B$3:$B1000,"C", Transacoes!$A$3:$A1000, "&lt;"&amp;EOMONTH(DATE(H$1,H$2,1),0))-SUMIFS(Transacoes!$D$3:$D1000,Transacoes!$C$3:$C1000,$D409,Transacoes!$B$3:$B1000,"V", Transacoes!$A$3:$A1000, "&lt;"&amp;EOMONTH(DATE(H$1,H$2,1),0)))*SUMIFS(Prov_Auto!$E$3:$E1000, Prov_Auto!$A$3:$A1000, $D409, Prov_Auto!$D$3:$D1000,"&gt;="&amp;DATE(H$1,H$2,1),Prov_Auto!$D$3:$D1000, "&lt;="&amp;EOMONTH(DATE(H$1,H$2,1),0)))</f>
        <v/>
      </c>
      <c r="I409" s="48" t="str">
        <f>IF($D409="","", (SUMIFS(Transacoes!$D$3:$D1000,Transacoes!$C$3:$C1000,$D409,Transacoes!$B$3:$B1000,"C", Transacoes!$A$3:$A1000, "&lt;"&amp;EOMONTH(DATE(I$1,I$2,1),0))-SUMIFS(Transacoes!$D$3:$D1000,Transacoes!$C$3:$C1000,$D409,Transacoes!$B$3:$B1000,"V", Transacoes!$A$3:$A1000, "&lt;"&amp;EOMONTH(DATE(I$1,I$2,1),0)))*SUMIFS(Prov_Auto!$E$3:$E1000, Prov_Auto!$A$3:$A1000, $D409, Prov_Auto!$D$3:$D1000,"&gt;="&amp;DATE(I$1,I$2,1),Prov_Auto!$D$3:$D1000, "&lt;="&amp;EOMONTH(DATE(I$1,I$2,1),0)))</f>
        <v/>
      </c>
      <c r="J409" s="48" t="str">
        <f>IF($D409="","", (SUMIFS(Transacoes!$D$3:$D1000,Transacoes!$C$3:$C1000,$D409,Transacoes!$B$3:$B1000,"C", Transacoes!$A$3:$A1000, "&lt;"&amp;EOMONTH(DATE(J$1,J$2,1),0))-SUMIFS(Transacoes!$D$3:$D1000,Transacoes!$C$3:$C1000,$D409,Transacoes!$B$3:$B1000,"V", Transacoes!$A$3:$A1000, "&lt;"&amp;EOMONTH(DATE(J$1,J$2,1),0)))*SUMIFS(Prov_Auto!$E$3:$E1000, Prov_Auto!$A$3:$A1000, $D409, Prov_Auto!$D$3:$D1000,"&gt;="&amp;DATE(J$1,J$2,1),Prov_Auto!$D$3:$D1000, "&lt;="&amp;EOMONTH(DATE(J$1,J$2,1),0)))</f>
        <v/>
      </c>
      <c r="K409" s="48" t="str">
        <f>IF($D409="","", (SUMIFS(Transacoes!$D$3:$D1000,Transacoes!$C$3:$C1000,$D409,Transacoes!$B$3:$B1000,"C", Transacoes!$A$3:$A1000, "&lt;"&amp;EOMONTH(DATE(K$1,K$2,1),0))-SUMIFS(Transacoes!$D$3:$D1000,Transacoes!$C$3:$C1000,$D409,Transacoes!$B$3:$B1000,"V", Transacoes!$A$3:$A1000, "&lt;"&amp;EOMONTH(DATE(K$1,K$2,1),0)))*SUMIFS(Prov_Auto!$E$3:$E1000, Prov_Auto!$A$3:$A1000, $D409, Prov_Auto!$D$3:$D1000,"&gt;="&amp;DATE(K$1,K$2,1),Prov_Auto!$D$3:$D1000, "&lt;="&amp;EOMONTH(DATE(K$1,K$2,1),0)))</f>
        <v/>
      </c>
      <c r="L409" s="48" t="str">
        <f>IF($D409="","", (SUMIFS(Transacoes!$D$3:$D1000,Transacoes!$C$3:$C1000,$D409,Transacoes!$B$3:$B1000,"C", Transacoes!$A$3:$A1000, "&lt;"&amp;EOMONTH(DATE(L$1,L$2,1),0))-SUMIFS(Transacoes!$D$3:$D1000,Transacoes!$C$3:$C1000,$D409,Transacoes!$B$3:$B1000,"V", Transacoes!$A$3:$A1000, "&lt;"&amp;EOMONTH(DATE(L$1,L$2,1),0)))*SUMIFS(Prov_Auto!$E$3:$E1000, Prov_Auto!$A$3:$A1000, $D409, Prov_Auto!$D$3:$D1000,"&gt;="&amp;DATE(L$1,L$2,1),Prov_Auto!$D$3:$D1000, "&lt;="&amp;EOMONTH(DATE(L$1,L$2,1),0)))</f>
        <v/>
      </c>
      <c r="M409" s="48" t="str">
        <f>IF($D409="","", (SUMIFS(Transacoes!$D$3:$D1000,Transacoes!$C$3:$C1000,$D409,Transacoes!$B$3:$B1000,"C", Transacoes!$A$3:$A1000, "&lt;"&amp;EOMONTH(DATE(M$1,M$2,1),0))-SUMIFS(Transacoes!$D$3:$D1000,Transacoes!$C$3:$C1000,$D409,Transacoes!$B$3:$B1000,"V", Transacoes!$A$3:$A1000, "&lt;"&amp;EOMONTH(DATE(M$1,M$2,1),0)))*SUMIFS(Prov_Auto!$E$3:$E1000, Prov_Auto!$A$3:$A1000, $D409, Prov_Auto!$D$3:$D1000,"&gt;="&amp;DATE(M$1,M$2,1),Prov_Auto!$D$3:$D1000, "&lt;="&amp;EOMONTH(DATE(M$1,M$2,1),0)))</f>
        <v/>
      </c>
      <c r="N409" s="48" t="str">
        <f>IF($D409="","", (SUMIFS(Transacoes!$D$3:$D1000,Transacoes!$C$3:$C1000,$D409,Transacoes!$B$3:$B1000,"C", Transacoes!$A$3:$A1000, "&lt;"&amp;EOMONTH(DATE(N$1,N$2,1),0))-SUMIFS(Transacoes!$D$3:$D1000,Transacoes!$C$3:$C1000,$D409,Transacoes!$B$3:$B1000,"V", Transacoes!$A$3:$A1000, "&lt;"&amp;EOMONTH(DATE(N$1,N$2,1),0)))*SUMIFS(Prov_Auto!$E$3:$E1000, Prov_Auto!$A$3:$A1000, $D409, Prov_Auto!$D$3:$D1000,"&gt;="&amp;DATE(N$1,N$2,1),Prov_Auto!$D$3:$D1000, "&lt;="&amp;EOMONTH(DATE(N$1,N$2,1),0)))</f>
        <v/>
      </c>
      <c r="O409" s="48" t="str">
        <f>IF($D409="","", (SUMIFS(Transacoes!$D$3:$D1000,Transacoes!$C$3:$C1000,$D409,Transacoes!$B$3:$B1000,"C", Transacoes!$A$3:$A1000, "&lt;"&amp;EOMONTH(DATE(O$1,O$2,1),0))-SUMIFS(Transacoes!$D$3:$D1000,Transacoes!$C$3:$C1000,$D409,Transacoes!$B$3:$B1000,"V", Transacoes!$A$3:$A1000, "&lt;"&amp;EOMONTH(DATE(O$1,O$2,1),0)))*SUMIFS(Prov_Auto!$E$3:$E1000, Prov_Auto!$A$3:$A1000, $D409, Prov_Auto!$D$3:$D1000,"&gt;="&amp;DATE(O$1,O$2,1),Prov_Auto!$D$3:$D1000, "&lt;="&amp;EOMONTH(DATE(O$1,O$2,1),0)))</f>
        <v/>
      </c>
      <c r="P409" s="48" t="str">
        <f>IF($D409="","", (SUMIFS(Transacoes!$D$3:$D1000,Transacoes!$C$3:$C1000,$D409,Transacoes!$B$3:$B1000,"C", Transacoes!$A$3:$A1000, "&lt;"&amp;EOMONTH(DATE(P$1,P$2,1),0))-SUMIFS(Transacoes!$D$3:$D1000,Transacoes!$C$3:$C1000,$D409,Transacoes!$B$3:$B1000,"V", Transacoes!$A$3:$A1000, "&lt;"&amp;EOMONTH(DATE(P$1,P$2,1),0)))*SUMIFS(Prov_Auto!$E$3:$E1000, Prov_Auto!$A$3:$A1000, $D409, Prov_Auto!$D$3:$D1000,"&gt;="&amp;DATE(P$1,P$2,1),Prov_Auto!$D$3:$D1000, "&lt;="&amp;EOMONTH(DATE(P$1,P$2,1),0)))</f>
        <v/>
      </c>
      <c r="Q409" s="48" t="str">
        <f>IF($D409="","", (SUMIFS(Transacoes!$D$3:$D1000,Transacoes!$C$3:$C1000,$D409,Transacoes!$B$3:$B1000,"C", Transacoes!$A$3:$A1000, "&lt;"&amp;EOMONTH(DATE(Q$1,Q$2,1),0))-SUMIFS(Transacoes!$D$3:$D1000,Transacoes!$C$3:$C1000,$D409,Transacoes!$B$3:$B1000,"V", Transacoes!$A$3:$A1000, "&lt;"&amp;EOMONTH(DATE(Q$1,Q$2,1),0)))*SUMIFS(Prov_Auto!$E$3:$E1000, Prov_Auto!$A$3:$A1000, $D409, Prov_Auto!$D$3:$D1000,"&gt;="&amp;DATE(Q$1,Q$2,1),Prov_Auto!$D$3:$D1000, "&lt;="&amp;EOMONTH(DATE(Q$1,Q$2,1),0)))</f>
        <v/>
      </c>
      <c r="R409" s="47"/>
    </row>
    <row r="410">
      <c r="A410" s="47"/>
      <c r="B410" s="47"/>
      <c r="C410" s="47"/>
      <c r="D410" s="87"/>
      <c r="E410" s="48" t="str">
        <f>IF($D410="","", (SUMIFS(Transacoes!$D$3:$D1000,Transacoes!$C$3:$C1000,$D410,Transacoes!$B$3:$B1000,"C", Transacoes!$A$3:$A1000, "&lt;"&amp;EOMONTH(DATE(E$1,E$2,1),0))-SUMIFS(Transacoes!$D$3:$D1000,Transacoes!$C$3:$C1000,$D410,Transacoes!$B$3:$B1000,"V", Transacoes!$A$3:$A1000, "&lt;"&amp;EOMONTH(DATE(E$1,E$2,1),0)))*SUMIFS(Prov_Auto!$E$3:$E1000, Prov_Auto!$A$3:$A1000, $D410, Prov_Auto!$D$3:$D1000,"&gt;="&amp;DATE(E$1,E$2,1),Prov_Auto!$D$3:$D1000, "&lt;="&amp;EOMONTH(DATE(E$1,E$2,1),0)))</f>
        <v/>
      </c>
      <c r="F410" s="48" t="str">
        <f>IF($D410="","", (SUMIFS(Transacoes!$D$3:$D1000,Transacoes!$C$3:$C1000,$D410,Transacoes!$B$3:$B1000,"C", Transacoes!$A$3:$A1000, "&lt;"&amp;EOMONTH(DATE(F$1,F$2,1),0))-SUMIFS(Transacoes!$D$3:$D1000,Transacoes!$C$3:$C1000,$D410,Transacoes!$B$3:$B1000,"V", Transacoes!$A$3:$A1000, "&lt;"&amp;EOMONTH(DATE(F$1,F$2,1),0)))*SUMIFS(Prov_Auto!$E$3:$E1000, Prov_Auto!$A$3:$A1000, $D410, Prov_Auto!$D$3:$D1000,"&gt;="&amp;DATE(F$1,F$2,1),Prov_Auto!$D$3:$D1000, "&lt;="&amp;EOMONTH(DATE(F$1,F$2,1),0)))</f>
        <v/>
      </c>
      <c r="G410" s="48" t="str">
        <f>IF($D410="","", (SUMIFS(Transacoes!$D$3:$D1000,Transacoes!$C$3:$C1000,$D410,Transacoes!$B$3:$B1000,"C", Transacoes!$A$3:$A1000, "&lt;"&amp;EOMONTH(DATE(G$1,G$2,1),0))-SUMIFS(Transacoes!$D$3:$D1000,Transacoes!$C$3:$C1000,$D410,Transacoes!$B$3:$B1000,"V", Transacoes!$A$3:$A1000, "&lt;"&amp;EOMONTH(DATE(G$1,G$2,1),0)))*SUMIFS(Prov_Auto!$E$3:$E1000, Prov_Auto!$A$3:$A1000, $D410, Prov_Auto!$D$3:$D1000,"&gt;="&amp;DATE(G$1,G$2,1),Prov_Auto!$D$3:$D1000, "&lt;="&amp;EOMONTH(DATE(G$1,G$2,1),0)))</f>
        <v/>
      </c>
      <c r="H410" s="48" t="str">
        <f>IF($D410="","", (SUMIFS(Transacoes!$D$3:$D1000,Transacoes!$C$3:$C1000,$D410,Transacoes!$B$3:$B1000,"C", Transacoes!$A$3:$A1000, "&lt;"&amp;EOMONTH(DATE(H$1,H$2,1),0))-SUMIFS(Transacoes!$D$3:$D1000,Transacoes!$C$3:$C1000,$D410,Transacoes!$B$3:$B1000,"V", Transacoes!$A$3:$A1000, "&lt;"&amp;EOMONTH(DATE(H$1,H$2,1),0)))*SUMIFS(Prov_Auto!$E$3:$E1000, Prov_Auto!$A$3:$A1000, $D410, Prov_Auto!$D$3:$D1000,"&gt;="&amp;DATE(H$1,H$2,1),Prov_Auto!$D$3:$D1000, "&lt;="&amp;EOMONTH(DATE(H$1,H$2,1),0)))</f>
        <v/>
      </c>
      <c r="I410" s="48" t="str">
        <f>IF($D410="","", (SUMIFS(Transacoes!$D$3:$D1000,Transacoes!$C$3:$C1000,$D410,Transacoes!$B$3:$B1000,"C", Transacoes!$A$3:$A1000, "&lt;"&amp;EOMONTH(DATE(I$1,I$2,1),0))-SUMIFS(Transacoes!$D$3:$D1000,Transacoes!$C$3:$C1000,$D410,Transacoes!$B$3:$B1000,"V", Transacoes!$A$3:$A1000, "&lt;"&amp;EOMONTH(DATE(I$1,I$2,1),0)))*SUMIFS(Prov_Auto!$E$3:$E1000, Prov_Auto!$A$3:$A1000, $D410, Prov_Auto!$D$3:$D1000,"&gt;="&amp;DATE(I$1,I$2,1),Prov_Auto!$D$3:$D1000, "&lt;="&amp;EOMONTH(DATE(I$1,I$2,1),0)))</f>
        <v/>
      </c>
      <c r="J410" s="48" t="str">
        <f>IF($D410="","", (SUMIFS(Transacoes!$D$3:$D1000,Transacoes!$C$3:$C1000,$D410,Transacoes!$B$3:$B1000,"C", Transacoes!$A$3:$A1000, "&lt;"&amp;EOMONTH(DATE(J$1,J$2,1),0))-SUMIFS(Transacoes!$D$3:$D1000,Transacoes!$C$3:$C1000,$D410,Transacoes!$B$3:$B1000,"V", Transacoes!$A$3:$A1000, "&lt;"&amp;EOMONTH(DATE(J$1,J$2,1),0)))*SUMIFS(Prov_Auto!$E$3:$E1000, Prov_Auto!$A$3:$A1000, $D410, Prov_Auto!$D$3:$D1000,"&gt;="&amp;DATE(J$1,J$2,1),Prov_Auto!$D$3:$D1000, "&lt;="&amp;EOMONTH(DATE(J$1,J$2,1),0)))</f>
        <v/>
      </c>
      <c r="K410" s="48" t="str">
        <f>IF($D410="","", (SUMIFS(Transacoes!$D$3:$D1000,Transacoes!$C$3:$C1000,$D410,Transacoes!$B$3:$B1000,"C", Transacoes!$A$3:$A1000, "&lt;"&amp;EOMONTH(DATE(K$1,K$2,1),0))-SUMIFS(Transacoes!$D$3:$D1000,Transacoes!$C$3:$C1000,$D410,Transacoes!$B$3:$B1000,"V", Transacoes!$A$3:$A1000, "&lt;"&amp;EOMONTH(DATE(K$1,K$2,1),0)))*SUMIFS(Prov_Auto!$E$3:$E1000, Prov_Auto!$A$3:$A1000, $D410, Prov_Auto!$D$3:$D1000,"&gt;="&amp;DATE(K$1,K$2,1),Prov_Auto!$D$3:$D1000, "&lt;="&amp;EOMONTH(DATE(K$1,K$2,1),0)))</f>
        <v/>
      </c>
      <c r="L410" s="48" t="str">
        <f>IF($D410="","", (SUMIFS(Transacoes!$D$3:$D1000,Transacoes!$C$3:$C1000,$D410,Transacoes!$B$3:$B1000,"C", Transacoes!$A$3:$A1000, "&lt;"&amp;EOMONTH(DATE(L$1,L$2,1),0))-SUMIFS(Transacoes!$D$3:$D1000,Transacoes!$C$3:$C1000,$D410,Transacoes!$B$3:$B1000,"V", Transacoes!$A$3:$A1000, "&lt;"&amp;EOMONTH(DATE(L$1,L$2,1),0)))*SUMIFS(Prov_Auto!$E$3:$E1000, Prov_Auto!$A$3:$A1000, $D410, Prov_Auto!$D$3:$D1000,"&gt;="&amp;DATE(L$1,L$2,1),Prov_Auto!$D$3:$D1000, "&lt;="&amp;EOMONTH(DATE(L$1,L$2,1),0)))</f>
        <v/>
      </c>
      <c r="M410" s="48" t="str">
        <f>IF($D410="","", (SUMIFS(Transacoes!$D$3:$D1000,Transacoes!$C$3:$C1000,$D410,Transacoes!$B$3:$B1000,"C", Transacoes!$A$3:$A1000, "&lt;"&amp;EOMONTH(DATE(M$1,M$2,1),0))-SUMIFS(Transacoes!$D$3:$D1000,Transacoes!$C$3:$C1000,$D410,Transacoes!$B$3:$B1000,"V", Transacoes!$A$3:$A1000, "&lt;"&amp;EOMONTH(DATE(M$1,M$2,1),0)))*SUMIFS(Prov_Auto!$E$3:$E1000, Prov_Auto!$A$3:$A1000, $D410, Prov_Auto!$D$3:$D1000,"&gt;="&amp;DATE(M$1,M$2,1),Prov_Auto!$D$3:$D1000, "&lt;="&amp;EOMONTH(DATE(M$1,M$2,1),0)))</f>
        <v/>
      </c>
      <c r="N410" s="48" t="str">
        <f>IF($D410="","", (SUMIFS(Transacoes!$D$3:$D1000,Transacoes!$C$3:$C1000,$D410,Transacoes!$B$3:$B1000,"C", Transacoes!$A$3:$A1000, "&lt;"&amp;EOMONTH(DATE(N$1,N$2,1),0))-SUMIFS(Transacoes!$D$3:$D1000,Transacoes!$C$3:$C1000,$D410,Transacoes!$B$3:$B1000,"V", Transacoes!$A$3:$A1000, "&lt;"&amp;EOMONTH(DATE(N$1,N$2,1),0)))*SUMIFS(Prov_Auto!$E$3:$E1000, Prov_Auto!$A$3:$A1000, $D410, Prov_Auto!$D$3:$D1000,"&gt;="&amp;DATE(N$1,N$2,1),Prov_Auto!$D$3:$D1000, "&lt;="&amp;EOMONTH(DATE(N$1,N$2,1),0)))</f>
        <v/>
      </c>
      <c r="O410" s="48" t="str">
        <f>IF($D410="","", (SUMIFS(Transacoes!$D$3:$D1000,Transacoes!$C$3:$C1000,$D410,Transacoes!$B$3:$B1000,"C", Transacoes!$A$3:$A1000, "&lt;"&amp;EOMONTH(DATE(O$1,O$2,1),0))-SUMIFS(Transacoes!$D$3:$D1000,Transacoes!$C$3:$C1000,$D410,Transacoes!$B$3:$B1000,"V", Transacoes!$A$3:$A1000, "&lt;"&amp;EOMONTH(DATE(O$1,O$2,1),0)))*SUMIFS(Prov_Auto!$E$3:$E1000, Prov_Auto!$A$3:$A1000, $D410, Prov_Auto!$D$3:$D1000,"&gt;="&amp;DATE(O$1,O$2,1),Prov_Auto!$D$3:$D1000, "&lt;="&amp;EOMONTH(DATE(O$1,O$2,1),0)))</f>
        <v/>
      </c>
      <c r="P410" s="48" t="str">
        <f>IF($D410="","", (SUMIFS(Transacoes!$D$3:$D1000,Transacoes!$C$3:$C1000,$D410,Transacoes!$B$3:$B1000,"C", Transacoes!$A$3:$A1000, "&lt;"&amp;EOMONTH(DATE(P$1,P$2,1),0))-SUMIFS(Transacoes!$D$3:$D1000,Transacoes!$C$3:$C1000,$D410,Transacoes!$B$3:$B1000,"V", Transacoes!$A$3:$A1000, "&lt;"&amp;EOMONTH(DATE(P$1,P$2,1),0)))*SUMIFS(Prov_Auto!$E$3:$E1000, Prov_Auto!$A$3:$A1000, $D410, Prov_Auto!$D$3:$D1000,"&gt;="&amp;DATE(P$1,P$2,1),Prov_Auto!$D$3:$D1000, "&lt;="&amp;EOMONTH(DATE(P$1,P$2,1),0)))</f>
        <v/>
      </c>
      <c r="Q410" s="48" t="str">
        <f>IF($D410="","", (SUMIFS(Transacoes!$D$3:$D1000,Transacoes!$C$3:$C1000,$D410,Transacoes!$B$3:$B1000,"C", Transacoes!$A$3:$A1000, "&lt;"&amp;EOMONTH(DATE(Q$1,Q$2,1),0))-SUMIFS(Transacoes!$D$3:$D1000,Transacoes!$C$3:$C1000,$D410,Transacoes!$B$3:$B1000,"V", Transacoes!$A$3:$A1000, "&lt;"&amp;EOMONTH(DATE(Q$1,Q$2,1),0)))*SUMIFS(Prov_Auto!$E$3:$E1000, Prov_Auto!$A$3:$A1000, $D410, Prov_Auto!$D$3:$D1000,"&gt;="&amp;DATE(Q$1,Q$2,1),Prov_Auto!$D$3:$D1000, "&lt;="&amp;EOMONTH(DATE(Q$1,Q$2,1),0)))</f>
        <v/>
      </c>
      <c r="R410" s="47"/>
    </row>
    <row r="411">
      <c r="A411" s="47"/>
      <c r="B411" s="47"/>
      <c r="C411" s="47"/>
      <c r="D411" s="87"/>
      <c r="E411" s="48" t="str">
        <f>IF($D411="","", (SUMIFS(Transacoes!$D$3:$D1000,Transacoes!$C$3:$C1000,$D411,Transacoes!$B$3:$B1000,"C", Transacoes!$A$3:$A1000, "&lt;"&amp;EOMONTH(DATE(E$1,E$2,1),0))-SUMIFS(Transacoes!$D$3:$D1000,Transacoes!$C$3:$C1000,$D411,Transacoes!$B$3:$B1000,"V", Transacoes!$A$3:$A1000, "&lt;"&amp;EOMONTH(DATE(E$1,E$2,1),0)))*SUMIFS(Prov_Auto!$E$3:$E1000, Prov_Auto!$A$3:$A1000, $D411, Prov_Auto!$D$3:$D1000,"&gt;="&amp;DATE(E$1,E$2,1),Prov_Auto!$D$3:$D1000, "&lt;="&amp;EOMONTH(DATE(E$1,E$2,1),0)))</f>
        <v/>
      </c>
      <c r="F411" s="48" t="str">
        <f>IF($D411="","", (SUMIFS(Transacoes!$D$3:$D1000,Transacoes!$C$3:$C1000,$D411,Transacoes!$B$3:$B1000,"C", Transacoes!$A$3:$A1000, "&lt;"&amp;EOMONTH(DATE(F$1,F$2,1),0))-SUMIFS(Transacoes!$D$3:$D1000,Transacoes!$C$3:$C1000,$D411,Transacoes!$B$3:$B1000,"V", Transacoes!$A$3:$A1000, "&lt;"&amp;EOMONTH(DATE(F$1,F$2,1),0)))*SUMIFS(Prov_Auto!$E$3:$E1000, Prov_Auto!$A$3:$A1000, $D411, Prov_Auto!$D$3:$D1000,"&gt;="&amp;DATE(F$1,F$2,1),Prov_Auto!$D$3:$D1000, "&lt;="&amp;EOMONTH(DATE(F$1,F$2,1),0)))</f>
        <v/>
      </c>
      <c r="G411" s="48" t="str">
        <f>IF($D411="","", (SUMIFS(Transacoes!$D$3:$D1000,Transacoes!$C$3:$C1000,$D411,Transacoes!$B$3:$B1000,"C", Transacoes!$A$3:$A1000, "&lt;"&amp;EOMONTH(DATE(G$1,G$2,1),0))-SUMIFS(Transacoes!$D$3:$D1000,Transacoes!$C$3:$C1000,$D411,Transacoes!$B$3:$B1000,"V", Transacoes!$A$3:$A1000, "&lt;"&amp;EOMONTH(DATE(G$1,G$2,1),0)))*SUMIFS(Prov_Auto!$E$3:$E1000, Prov_Auto!$A$3:$A1000, $D411, Prov_Auto!$D$3:$D1000,"&gt;="&amp;DATE(G$1,G$2,1),Prov_Auto!$D$3:$D1000, "&lt;="&amp;EOMONTH(DATE(G$1,G$2,1),0)))</f>
        <v/>
      </c>
      <c r="H411" s="48" t="str">
        <f>IF($D411="","", (SUMIFS(Transacoes!$D$3:$D1000,Transacoes!$C$3:$C1000,$D411,Transacoes!$B$3:$B1000,"C", Transacoes!$A$3:$A1000, "&lt;"&amp;EOMONTH(DATE(H$1,H$2,1),0))-SUMIFS(Transacoes!$D$3:$D1000,Transacoes!$C$3:$C1000,$D411,Transacoes!$B$3:$B1000,"V", Transacoes!$A$3:$A1000, "&lt;"&amp;EOMONTH(DATE(H$1,H$2,1),0)))*SUMIFS(Prov_Auto!$E$3:$E1000, Prov_Auto!$A$3:$A1000, $D411, Prov_Auto!$D$3:$D1000,"&gt;="&amp;DATE(H$1,H$2,1),Prov_Auto!$D$3:$D1000, "&lt;="&amp;EOMONTH(DATE(H$1,H$2,1),0)))</f>
        <v/>
      </c>
      <c r="I411" s="48" t="str">
        <f>IF($D411="","", (SUMIFS(Transacoes!$D$3:$D1000,Transacoes!$C$3:$C1000,$D411,Transacoes!$B$3:$B1000,"C", Transacoes!$A$3:$A1000, "&lt;"&amp;EOMONTH(DATE(I$1,I$2,1),0))-SUMIFS(Transacoes!$D$3:$D1000,Transacoes!$C$3:$C1000,$D411,Transacoes!$B$3:$B1000,"V", Transacoes!$A$3:$A1000, "&lt;"&amp;EOMONTH(DATE(I$1,I$2,1),0)))*SUMIFS(Prov_Auto!$E$3:$E1000, Prov_Auto!$A$3:$A1000, $D411, Prov_Auto!$D$3:$D1000,"&gt;="&amp;DATE(I$1,I$2,1),Prov_Auto!$D$3:$D1000, "&lt;="&amp;EOMONTH(DATE(I$1,I$2,1),0)))</f>
        <v/>
      </c>
      <c r="J411" s="48" t="str">
        <f>IF($D411="","", (SUMIFS(Transacoes!$D$3:$D1000,Transacoes!$C$3:$C1000,$D411,Transacoes!$B$3:$B1000,"C", Transacoes!$A$3:$A1000, "&lt;"&amp;EOMONTH(DATE(J$1,J$2,1),0))-SUMIFS(Transacoes!$D$3:$D1000,Transacoes!$C$3:$C1000,$D411,Transacoes!$B$3:$B1000,"V", Transacoes!$A$3:$A1000, "&lt;"&amp;EOMONTH(DATE(J$1,J$2,1),0)))*SUMIFS(Prov_Auto!$E$3:$E1000, Prov_Auto!$A$3:$A1000, $D411, Prov_Auto!$D$3:$D1000,"&gt;="&amp;DATE(J$1,J$2,1),Prov_Auto!$D$3:$D1000, "&lt;="&amp;EOMONTH(DATE(J$1,J$2,1),0)))</f>
        <v/>
      </c>
      <c r="K411" s="48" t="str">
        <f>IF($D411="","", (SUMIFS(Transacoes!$D$3:$D1000,Transacoes!$C$3:$C1000,$D411,Transacoes!$B$3:$B1000,"C", Transacoes!$A$3:$A1000, "&lt;"&amp;EOMONTH(DATE(K$1,K$2,1),0))-SUMIFS(Transacoes!$D$3:$D1000,Transacoes!$C$3:$C1000,$D411,Transacoes!$B$3:$B1000,"V", Transacoes!$A$3:$A1000, "&lt;"&amp;EOMONTH(DATE(K$1,K$2,1),0)))*SUMIFS(Prov_Auto!$E$3:$E1000, Prov_Auto!$A$3:$A1000, $D411, Prov_Auto!$D$3:$D1000,"&gt;="&amp;DATE(K$1,K$2,1),Prov_Auto!$D$3:$D1000, "&lt;="&amp;EOMONTH(DATE(K$1,K$2,1),0)))</f>
        <v/>
      </c>
      <c r="L411" s="48" t="str">
        <f>IF($D411="","", (SUMIFS(Transacoes!$D$3:$D1000,Transacoes!$C$3:$C1000,$D411,Transacoes!$B$3:$B1000,"C", Transacoes!$A$3:$A1000, "&lt;"&amp;EOMONTH(DATE(L$1,L$2,1),0))-SUMIFS(Transacoes!$D$3:$D1000,Transacoes!$C$3:$C1000,$D411,Transacoes!$B$3:$B1000,"V", Transacoes!$A$3:$A1000, "&lt;"&amp;EOMONTH(DATE(L$1,L$2,1),0)))*SUMIFS(Prov_Auto!$E$3:$E1000, Prov_Auto!$A$3:$A1000, $D411, Prov_Auto!$D$3:$D1000,"&gt;="&amp;DATE(L$1,L$2,1),Prov_Auto!$D$3:$D1000, "&lt;="&amp;EOMONTH(DATE(L$1,L$2,1),0)))</f>
        <v/>
      </c>
      <c r="M411" s="48" t="str">
        <f>IF($D411="","", (SUMIFS(Transacoes!$D$3:$D1000,Transacoes!$C$3:$C1000,$D411,Transacoes!$B$3:$B1000,"C", Transacoes!$A$3:$A1000, "&lt;"&amp;EOMONTH(DATE(M$1,M$2,1),0))-SUMIFS(Transacoes!$D$3:$D1000,Transacoes!$C$3:$C1000,$D411,Transacoes!$B$3:$B1000,"V", Transacoes!$A$3:$A1000, "&lt;"&amp;EOMONTH(DATE(M$1,M$2,1),0)))*SUMIFS(Prov_Auto!$E$3:$E1000, Prov_Auto!$A$3:$A1000, $D411, Prov_Auto!$D$3:$D1000,"&gt;="&amp;DATE(M$1,M$2,1),Prov_Auto!$D$3:$D1000, "&lt;="&amp;EOMONTH(DATE(M$1,M$2,1),0)))</f>
        <v/>
      </c>
      <c r="N411" s="48" t="str">
        <f>IF($D411="","", (SUMIFS(Transacoes!$D$3:$D1000,Transacoes!$C$3:$C1000,$D411,Transacoes!$B$3:$B1000,"C", Transacoes!$A$3:$A1000, "&lt;"&amp;EOMONTH(DATE(N$1,N$2,1),0))-SUMIFS(Transacoes!$D$3:$D1000,Transacoes!$C$3:$C1000,$D411,Transacoes!$B$3:$B1000,"V", Transacoes!$A$3:$A1000, "&lt;"&amp;EOMONTH(DATE(N$1,N$2,1),0)))*SUMIFS(Prov_Auto!$E$3:$E1000, Prov_Auto!$A$3:$A1000, $D411, Prov_Auto!$D$3:$D1000,"&gt;="&amp;DATE(N$1,N$2,1),Prov_Auto!$D$3:$D1000, "&lt;="&amp;EOMONTH(DATE(N$1,N$2,1),0)))</f>
        <v/>
      </c>
      <c r="O411" s="48" t="str">
        <f>IF($D411="","", (SUMIFS(Transacoes!$D$3:$D1000,Transacoes!$C$3:$C1000,$D411,Transacoes!$B$3:$B1000,"C", Transacoes!$A$3:$A1000, "&lt;"&amp;EOMONTH(DATE(O$1,O$2,1),0))-SUMIFS(Transacoes!$D$3:$D1000,Transacoes!$C$3:$C1000,$D411,Transacoes!$B$3:$B1000,"V", Transacoes!$A$3:$A1000, "&lt;"&amp;EOMONTH(DATE(O$1,O$2,1),0)))*SUMIFS(Prov_Auto!$E$3:$E1000, Prov_Auto!$A$3:$A1000, $D411, Prov_Auto!$D$3:$D1000,"&gt;="&amp;DATE(O$1,O$2,1),Prov_Auto!$D$3:$D1000, "&lt;="&amp;EOMONTH(DATE(O$1,O$2,1),0)))</f>
        <v/>
      </c>
      <c r="P411" s="48" t="str">
        <f>IF($D411="","", (SUMIFS(Transacoes!$D$3:$D1000,Transacoes!$C$3:$C1000,$D411,Transacoes!$B$3:$B1000,"C", Transacoes!$A$3:$A1000, "&lt;"&amp;EOMONTH(DATE(P$1,P$2,1),0))-SUMIFS(Transacoes!$D$3:$D1000,Transacoes!$C$3:$C1000,$D411,Transacoes!$B$3:$B1000,"V", Transacoes!$A$3:$A1000, "&lt;"&amp;EOMONTH(DATE(P$1,P$2,1),0)))*SUMIFS(Prov_Auto!$E$3:$E1000, Prov_Auto!$A$3:$A1000, $D411, Prov_Auto!$D$3:$D1000,"&gt;="&amp;DATE(P$1,P$2,1),Prov_Auto!$D$3:$D1000, "&lt;="&amp;EOMONTH(DATE(P$1,P$2,1),0)))</f>
        <v/>
      </c>
      <c r="Q411" s="48" t="str">
        <f>IF($D411="","", (SUMIFS(Transacoes!$D$3:$D1000,Transacoes!$C$3:$C1000,$D411,Transacoes!$B$3:$B1000,"C", Transacoes!$A$3:$A1000, "&lt;"&amp;EOMONTH(DATE(Q$1,Q$2,1),0))-SUMIFS(Transacoes!$D$3:$D1000,Transacoes!$C$3:$C1000,$D411,Transacoes!$B$3:$B1000,"V", Transacoes!$A$3:$A1000, "&lt;"&amp;EOMONTH(DATE(Q$1,Q$2,1),0)))*SUMIFS(Prov_Auto!$E$3:$E1000, Prov_Auto!$A$3:$A1000, $D411, Prov_Auto!$D$3:$D1000,"&gt;="&amp;DATE(Q$1,Q$2,1),Prov_Auto!$D$3:$D1000, "&lt;="&amp;EOMONTH(DATE(Q$1,Q$2,1),0)))</f>
        <v/>
      </c>
      <c r="R411" s="47"/>
    </row>
    <row r="412">
      <c r="A412" s="47"/>
      <c r="B412" s="47"/>
      <c r="C412" s="47"/>
      <c r="D412" s="87"/>
      <c r="E412" s="48" t="str">
        <f>IF($D412="","", (SUMIFS(Transacoes!$D$3:$D1000,Transacoes!$C$3:$C1000,$D412,Transacoes!$B$3:$B1000,"C", Transacoes!$A$3:$A1000, "&lt;"&amp;EOMONTH(DATE(E$1,E$2,1),0))-SUMIFS(Transacoes!$D$3:$D1000,Transacoes!$C$3:$C1000,$D412,Transacoes!$B$3:$B1000,"V", Transacoes!$A$3:$A1000, "&lt;"&amp;EOMONTH(DATE(E$1,E$2,1),0)))*SUMIFS(Prov_Auto!$E$3:$E1000, Prov_Auto!$A$3:$A1000, $D412, Prov_Auto!$D$3:$D1000,"&gt;="&amp;DATE(E$1,E$2,1),Prov_Auto!$D$3:$D1000, "&lt;="&amp;EOMONTH(DATE(E$1,E$2,1),0)))</f>
        <v/>
      </c>
      <c r="F412" s="48" t="str">
        <f>IF($D412="","", (SUMIFS(Transacoes!$D$3:$D1000,Transacoes!$C$3:$C1000,$D412,Transacoes!$B$3:$B1000,"C", Transacoes!$A$3:$A1000, "&lt;"&amp;EOMONTH(DATE(F$1,F$2,1),0))-SUMIFS(Transacoes!$D$3:$D1000,Transacoes!$C$3:$C1000,$D412,Transacoes!$B$3:$B1000,"V", Transacoes!$A$3:$A1000, "&lt;"&amp;EOMONTH(DATE(F$1,F$2,1),0)))*SUMIFS(Prov_Auto!$E$3:$E1000, Prov_Auto!$A$3:$A1000, $D412, Prov_Auto!$D$3:$D1000,"&gt;="&amp;DATE(F$1,F$2,1),Prov_Auto!$D$3:$D1000, "&lt;="&amp;EOMONTH(DATE(F$1,F$2,1),0)))</f>
        <v/>
      </c>
      <c r="G412" s="48" t="str">
        <f>IF($D412="","", (SUMIFS(Transacoes!$D$3:$D1000,Transacoes!$C$3:$C1000,$D412,Transacoes!$B$3:$B1000,"C", Transacoes!$A$3:$A1000, "&lt;"&amp;EOMONTH(DATE(G$1,G$2,1),0))-SUMIFS(Transacoes!$D$3:$D1000,Transacoes!$C$3:$C1000,$D412,Transacoes!$B$3:$B1000,"V", Transacoes!$A$3:$A1000, "&lt;"&amp;EOMONTH(DATE(G$1,G$2,1),0)))*SUMIFS(Prov_Auto!$E$3:$E1000, Prov_Auto!$A$3:$A1000, $D412, Prov_Auto!$D$3:$D1000,"&gt;="&amp;DATE(G$1,G$2,1),Prov_Auto!$D$3:$D1000, "&lt;="&amp;EOMONTH(DATE(G$1,G$2,1),0)))</f>
        <v/>
      </c>
      <c r="H412" s="48" t="str">
        <f>IF($D412="","", (SUMIFS(Transacoes!$D$3:$D1000,Transacoes!$C$3:$C1000,$D412,Transacoes!$B$3:$B1000,"C", Transacoes!$A$3:$A1000, "&lt;"&amp;EOMONTH(DATE(H$1,H$2,1),0))-SUMIFS(Transacoes!$D$3:$D1000,Transacoes!$C$3:$C1000,$D412,Transacoes!$B$3:$B1000,"V", Transacoes!$A$3:$A1000, "&lt;"&amp;EOMONTH(DATE(H$1,H$2,1),0)))*SUMIFS(Prov_Auto!$E$3:$E1000, Prov_Auto!$A$3:$A1000, $D412, Prov_Auto!$D$3:$D1000,"&gt;="&amp;DATE(H$1,H$2,1),Prov_Auto!$D$3:$D1000, "&lt;="&amp;EOMONTH(DATE(H$1,H$2,1),0)))</f>
        <v/>
      </c>
      <c r="I412" s="48" t="str">
        <f>IF($D412="","", (SUMIFS(Transacoes!$D$3:$D1000,Transacoes!$C$3:$C1000,$D412,Transacoes!$B$3:$B1000,"C", Transacoes!$A$3:$A1000, "&lt;"&amp;EOMONTH(DATE(I$1,I$2,1),0))-SUMIFS(Transacoes!$D$3:$D1000,Transacoes!$C$3:$C1000,$D412,Transacoes!$B$3:$B1000,"V", Transacoes!$A$3:$A1000, "&lt;"&amp;EOMONTH(DATE(I$1,I$2,1),0)))*SUMIFS(Prov_Auto!$E$3:$E1000, Prov_Auto!$A$3:$A1000, $D412, Prov_Auto!$D$3:$D1000,"&gt;="&amp;DATE(I$1,I$2,1),Prov_Auto!$D$3:$D1000, "&lt;="&amp;EOMONTH(DATE(I$1,I$2,1),0)))</f>
        <v/>
      </c>
      <c r="J412" s="48" t="str">
        <f>IF($D412="","", (SUMIFS(Transacoes!$D$3:$D1000,Transacoes!$C$3:$C1000,$D412,Transacoes!$B$3:$B1000,"C", Transacoes!$A$3:$A1000, "&lt;"&amp;EOMONTH(DATE(J$1,J$2,1),0))-SUMIFS(Transacoes!$D$3:$D1000,Transacoes!$C$3:$C1000,$D412,Transacoes!$B$3:$B1000,"V", Transacoes!$A$3:$A1000, "&lt;"&amp;EOMONTH(DATE(J$1,J$2,1),0)))*SUMIFS(Prov_Auto!$E$3:$E1000, Prov_Auto!$A$3:$A1000, $D412, Prov_Auto!$D$3:$D1000,"&gt;="&amp;DATE(J$1,J$2,1),Prov_Auto!$D$3:$D1000, "&lt;="&amp;EOMONTH(DATE(J$1,J$2,1),0)))</f>
        <v/>
      </c>
      <c r="K412" s="48" t="str">
        <f>IF($D412="","", (SUMIFS(Transacoes!$D$3:$D1000,Transacoes!$C$3:$C1000,$D412,Transacoes!$B$3:$B1000,"C", Transacoes!$A$3:$A1000, "&lt;"&amp;EOMONTH(DATE(K$1,K$2,1),0))-SUMIFS(Transacoes!$D$3:$D1000,Transacoes!$C$3:$C1000,$D412,Transacoes!$B$3:$B1000,"V", Transacoes!$A$3:$A1000, "&lt;"&amp;EOMONTH(DATE(K$1,K$2,1),0)))*SUMIFS(Prov_Auto!$E$3:$E1000, Prov_Auto!$A$3:$A1000, $D412, Prov_Auto!$D$3:$D1000,"&gt;="&amp;DATE(K$1,K$2,1),Prov_Auto!$D$3:$D1000, "&lt;="&amp;EOMONTH(DATE(K$1,K$2,1),0)))</f>
        <v/>
      </c>
      <c r="L412" s="48" t="str">
        <f>IF($D412="","", (SUMIFS(Transacoes!$D$3:$D1000,Transacoes!$C$3:$C1000,$D412,Transacoes!$B$3:$B1000,"C", Transacoes!$A$3:$A1000, "&lt;"&amp;EOMONTH(DATE(L$1,L$2,1),0))-SUMIFS(Transacoes!$D$3:$D1000,Transacoes!$C$3:$C1000,$D412,Transacoes!$B$3:$B1000,"V", Transacoes!$A$3:$A1000, "&lt;"&amp;EOMONTH(DATE(L$1,L$2,1),0)))*SUMIFS(Prov_Auto!$E$3:$E1000, Prov_Auto!$A$3:$A1000, $D412, Prov_Auto!$D$3:$D1000,"&gt;="&amp;DATE(L$1,L$2,1),Prov_Auto!$D$3:$D1000, "&lt;="&amp;EOMONTH(DATE(L$1,L$2,1),0)))</f>
        <v/>
      </c>
      <c r="M412" s="48" t="str">
        <f>IF($D412="","", (SUMIFS(Transacoes!$D$3:$D1000,Transacoes!$C$3:$C1000,$D412,Transacoes!$B$3:$B1000,"C", Transacoes!$A$3:$A1000, "&lt;"&amp;EOMONTH(DATE(M$1,M$2,1),0))-SUMIFS(Transacoes!$D$3:$D1000,Transacoes!$C$3:$C1000,$D412,Transacoes!$B$3:$B1000,"V", Transacoes!$A$3:$A1000, "&lt;"&amp;EOMONTH(DATE(M$1,M$2,1),0)))*SUMIFS(Prov_Auto!$E$3:$E1000, Prov_Auto!$A$3:$A1000, $D412, Prov_Auto!$D$3:$D1000,"&gt;="&amp;DATE(M$1,M$2,1),Prov_Auto!$D$3:$D1000, "&lt;="&amp;EOMONTH(DATE(M$1,M$2,1),0)))</f>
        <v/>
      </c>
      <c r="N412" s="48" t="str">
        <f>IF($D412="","", (SUMIFS(Transacoes!$D$3:$D1000,Transacoes!$C$3:$C1000,$D412,Transacoes!$B$3:$B1000,"C", Transacoes!$A$3:$A1000, "&lt;"&amp;EOMONTH(DATE(N$1,N$2,1),0))-SUMIFS(Transacoes!$D$3:$D1000,Transacoes!$C$3:$C1000,$D412,Transacoes!$B$3:$B1000,"V", Transacoes!$A$3:$A1000, "&lt;"&amp;EOMONTH(DATE(N$1,N$2,1),0)))*SUMIFS(Prov_Auto!$E$3:$E1000, Prov_Auto!$A$3:$A1000, $D412, Prov_Auto!$D$3:$D1000,"&gt;="&amp;DATE(N$1,N$2,1),Prov_Auto!$D$3:$D1000, "&lt;="&amp;EOMONTH(DATE(N$1,N$2,1),0)))</f>
        <v/>
      </c>
      <c r="O412" s="48" t="str">
        <f>IF($D412="","", (SUMIFS(Transacoes!$D$3:$D1000,Transacoes!$C$3:$C1000,$D412,Transacoes!$B$3:$B1000,"C", Transacoes!$A$3:$A1000, "&lt;"&amp;EOMONTH(DATE(O$1,O$2,1),0))-SUMIFS(Transacoes!$D$3:$D1000,Transacoes!$C$3:$C1000,$D412,Transacoes!$B$3:$B1000,"V", Transacoes!$A$3:$A1000, "&lt;"&amp;EOMONTH(DATE(O$1,O$2,1),0)))*SUMIFS(Prov_Auto!$E$3:$E1000, Prov_Auto!$A$3:$A1000, $D412, Prov_Auto!$D$3:$D1000,"&gt;="&amp;DATE(O$1,O$2,1),Prov_Auto!$D$3:$D1000, "&lt;="&amp;EOMONTH(DATE(O$1,O$2,1),0)))</f>
        <v/>
      </c>
      <c r="P412" s="48" t="str">
        <f>IF($D412="","", (SUMIFS(Transacoes!$D$3:$D1000,Transacoes!$C$3:$C1000,$D412,Transacoes!$B$3:$B1000,"C", Transacoes!$A$3:$A1000, "&lt;"&amp;EOMONTH(DATE(P$1,P$2,1),0))-SUMIFS(Transacoes!$D$3:$D1000,Transacoes!$C$3:$C1000,$D412,Transacoes!$B$3:$B1000,"V", Transacoes!$A$3:$A1000, "&lt;"&amp;EOMONTH(DATE(P$1,P$2,1),0)))*SUMIFS(Prov_Auto!$E$3:$E1000, Prov_Auto!$A$3:$A1000, $D412, Prov_Auto!$D$3:$D1000,"&gt;="&amp;DATE(P$1,P$2,1),Prov_Auto!$D$3:$D1000, "&lt;="&amp;EOMONTH(DATE(P$1,P$2,1),0)))</f>
        <v/>
      </c>
      <c r="Q412" s="48" t="str">
        <f>IF($D412="","", (SUMIFS(Transacoes!$D$3:$D1000,Transacoes!$C$3:$C1000,$D412,Transacoes!$B$3:$B1000,"C", Transacoes!$A$3:$A1000, "&lt;"&amp;EOMONTH(DATE(Q$1,Q$2,1),0))-SUMIFS(Transacoes!$D$3:$D1000,Transacoes!$C$3:$C1000,$D412,Transacoes!$B$3:$B1000,"V", Transacoes!$A$3:$A1000, "&lt;"&amp;EOMONTH(DATE(Q$1,Q$2,1),0)))*SUMIFS(Prov_Auto!$E$3:$E1000, Prov_Auto!$A$3:$A1000, $D412, Prov_Auto!$D$3:$D1000,"&gt;="&amp;DATE(Q$1,Q$2,1),Prov_Auto!$D$3:$D1000, "&lt;="&amp;EOMONTH(DATE(Q$1,Q$2,1),0)))</f>
        <v/>
      </c>
      <c r="R412" s="47"/>
    </row>
    <row r="413">
      <c r="A413" s="47"/>
      <c r="B413" s="47"/>
      <c r="C413" s="47"/>
      <c r="D413" s="87"/>
      <c r="E413" s="48" t="str">
        <f>IF($D413="","", (SUMIFS(Transacoes!$D$3:$D1000,Transacoes!$C$3:$C1000,$D413,Transacoes!$B$3:$B1000,"C", Transacoes!$A$3:$A1000, "&lt;"&amp;EOMONTH(DATE(E$1,E$2,1),0))-SUMIFS(Transacoes!$D$3:$D1000,Transacoes!$C$3:$C1000,$D413,Transacoes!$B$3:$B1000,"V", Transacoes!$A$3:$A1000, "&lt;"&amp;EOMONTH(DATE(E$1,E$2,1),0)))*SUMIFS(Prov_Auto!$E$3:$E1000, Prov_Auto!$A$3:$A1000, $D413, Prov_Auto!$D$3:$D1000,"&gt;="&amp;DATE(E$1,E$2,1),Prov_Auto!$D$3:$D1000, "&lt;="&amp;EOMONTH(DATE(E$1,E$2,1),0)))</f>
        <v/>
      </c>
      <c r="F413" s="48" t="str">
        <f>IF($D413="","", (SUMIFS(Transacoes!$D$3:$D1000,Transacoes!$C$3:$C1000,$D413,Transacoes!$B$3:$B1000,"C", Transacoes!$A$3:$A1000, "&lt;"&amp;EOMONTH(DATE(F$1,F$2,1),0))-SUMIFS(Transacoes!$D$3:$D1000,Transacoes!$C$3:$C1000,$D413,Transacoes!$B$3:$B1000,"V", Transacoes!$A$3:$A1000, "&lt;"&amp;EOMONTH(DATE(F$1,F$2,1),0)))*SUMIFS(Prov_Auto!$E$3:$E1000, Prov_Auto!$A$3:$A1000, $D413, Prov_Auto!$D$3:$D1000,"&gt;="&amp;DATE(F$1,F$2,1),Prov_Auto!$D$3:$D1000, "&lt;="&amp;EOMONTH(DATE(F$1,F$2,1),0)))</f>
        <v/>
      </c>
      <c r="G413" s="48" t="str">
        <f>IF($D413="","", (SUMIFS(Transacoes!$D$3:$D1000,Transacoes!$C$3:$C1000,$D413,Transacoes!$B$3:$B1000,"C", Transacoes!$A$3:$A1000, "&lt;"&amp;EOMONTH(DATE(G$1,G$2,1),0))-SUMIFS(Transacoes!$D$3:$D1000,Transacoes!$C$3:$C1000,$D413,Transacoes!$B$3:$B1000,"V", Transacoes!$A$3:$A1000, "&lt;"&amp;EOMONTH(DATE(G$1,G$2,1),0)))*SUMIFS(Prov_Auto!$E$3:$E1000, Prov_Auto!$A$3:$A1000, $D413, Prov_Auto!$D$3:$D1000,"&gt;="&amp;DATE(G$1,G$2,1),Prov_Auto!$D$3:$D1000, "&lt;="&amp;EOMONTH(DATE(G$1,G$2,1),0)))</f>
        <v/>
      </c>
      <c r="H413" s="48" t="str">
        <f>IF($D413="","", (SUMIFS(Transacoes!$D$3:$D1000,Transacoes!$C$3:$C1000,$D413,Transacoes!$B$3:$B1000,"C", Transacoes!$A$3:$A1000, "&lt;"&amp;EOMONTH(DATE(H$1,H$2,1),0))-SUMIFS(Transacoes!$D$3:$D1000,Transacoes!$C$3:$C1000,$D413,Transacoes!$B$3:$B1000,"V", Transacoes!$A$3:$A1000, "&lt;"&amp;EOMONTH(DATE(H$1,H$2,1),0)))*SUMIFS(Prov_Auto!$E$3:$E1000, Prov_Auto!$A$3:$A1000, $D413, Prov_Auto!$D$3:$D1000,"&gt;="&amp;DATE(H$1,H$2,1),Prov_Auto!$D$3:$D1000, "&lt;="&amp;EOMONTH(DATE(H$1,H$2,1),0)))</f>
        <v/>
      </c>
      <c r="I413" s="48" t="str">
        <f>IF($D413="","", (SUMIFS(Transacoes!$D$3:$D1000,Transacoes!$C$3:$C1000,$D413,Transacoes!$B$3:$B1000,"C", Transacoes!$A$3:$A1000, "&lt;"&amp;EOMONTH(DATE(I$1,I$2,1),0))-SUMIFS(Transacoes!$D$3:$D1000,Transacoes!$C$3:$C1000,$D413,Transacoes!$B$3:$B1000,"V", Transacoes!$A$3:$A1000, "&lt;"&amp;EOMONTH(DATE(I$1,I$2,1),0)))*SUMIFS(Prov_Auto!$E$3:$E1000, Prov_Auto!$A$3:$A1000, $D413, Prov_Auto!$D$3:$D1000,"&gt;="&amp;DATE(I$1,I$2,1),Prov_Auto!$D$3:$D1000, "&lt;="&amp;EOMONTH(DATE(I$1,I$2,1),0)))</f>
        <v/>
      </c>
      <c r="J413" s="48" t="str">
        <f>IF($D413="","", (SUMIFS(Transacoes!$D$3:$D1000,Transacoes!$C$3:$C1000,$D413,Transacoes!$B$3:$B1000,"C", Transacoes!$A$3:$A1000, "&lt;"&amp;EOMONTH(DATE(J$1,J$2,1),0))-SUMIFS(Transacoes!$D$3:$D1000,Transacoes!$C$3:$C1000,$D413,Transacoes!$B$3:$B1000,"V", Transacoes!$A$3:$A1000, "&lt;"&amp;EOMONTH(DATE(J$1,J$2,1),0)))*SUMIFS(Prov_Auto!$E$3:$E1000, Prov_Auto!$A$3:$A1000, $D413, Prov_Auto!$D$3:$D1000,"&gt;="&amp;DATE(J$1,J$2,1),Prov_Auto!$D$3:$D1000, "&lt;="&amp;EOMONTH(DATE(J$1,J$2,1),0)))</f>
        <v/>
      </c>
      <c r="K413" s="48" t="str">
        <f>IF($D413="","", (SUMIFS(Transacoes!$D$3:$D1000,Transacoes!$C$3:$C1000,$D413,Transacoes!$B$3:$B1000,"C", Transacoes!$A$3:$A1000, "&lt;"&amp;EOMONTH(DATE(K$1,K$2,1),0))-SUMIFS(Transacoes!$D$3:$D1000,Transacoes!$C$3:$C1000,$D413,Transacoes!$B$3:$B1000,"V", Transacoes!$A$3:$A1000, "&lt;"&amp;EOMONTH(DATE(K$1,K$2,1),0)))*SUMIFS(Prov_Auto!$E$3:$E1000, Prov_Auto!$A$3:$A1000, $D413, Prov_Auto!$D$3:$D1000,"&gt;="&amp;DATE(K$1,K$2,1),Prov_Auto!$D$3:$D1000, "&lt;="&amp;EOMONTH(DATE(K$1,K$2,1),0)))</f>
        <v/>
      </c>
      <c r="L413" s="48" t="str">
        <f>IF($D413="","", (SUMIFS(Transacoes!$D$3:$D1000,Transacoes!$C$3:$C1000,$D413,Transacoes!$B$3:$B1000,"C", Transacoes!$A$3:$A1000, "&lt;"&amp;EOMONTH(DATE(L$1,L$2,1),0))-SUMIFS(Transacoes!$D$3:$D1000,Transacoes!$C$3:$C1000,$D413,Transacoes!$B$3:$B1000,"V", Transacoes!$A$3:$A1000, "&lt;"&amp;EOMONTH(DATE(L$1,L$2,1),0)))*SUMIFS(Prov_Auto!$E$3:$E1000, Prov_Auto!$A$3:$A1000, $D413, Prov_Auto!$D$3:$D1000,"&gt;="&amp;DATE(L$1,L$2,1),Prov_Auto!$D$3:$D1000, "&lt;="&amp;EOMONTH(DATE(L$1,L$2,1),0)))</f>
        <v/>
      </c>
      <c r="M413" s="48" t="str">
        <f>IF($D413="","", (SUMIFS(Transacoes!$D$3:$D1000,Transacoes!$C$3:$C1000,$D413,Transacoes!$B$3:$B1000,"C", Transacoes!$A$3:$A1000, "&lt;"&amp;EOMONTH(DATE(M$1,M$2,1),0))-SUMIFS(Transacoes!$D$3:$D1000,Transacoes!$C$3:$C1000,$D413,Transacoes!$B$3:$B1000,"V", Transacoes!$A$3:$A1000, "&lt;"&amp;EOMONTH(DATE(M$1,M$2,1),0)))*SUMIFS(Prov_Auto!$E$3:$E1000, Prov_Auto!$A$3:$A1000, $D413, Prov_Auto!$D$3:$D1000,"&gt;="&amp;DATE(M$1,M$2,1),Prov_Auto!$D$3:$D1000, "&lt;="&amp;EOMONTH(DATE(M$1,M$2,1),0)))</f>
        <v/>
      </c>
      <c r="N413" s="48" t="str">
        <f>IF($D413="","", (SUMIFS(Transacoes!$D$3:$D1000,Transacoes!$C$3:$C1000,$D413,Transacoes!$B$3:$B1000,"C", Transacoes!$A$3:$A1000, "&lt;"&amp;EOMONTH(DATE(N$1,N$2,1),0))-SUMIFS(Transacoes!$D$3:$D1000,Transacoes!$C$3:$C1000,$D413,Transacoes!$B$3:$B1000,"V", Transacoes!$A$3:$A1000, "&lt;"&amp;EOMONTH(DATE(N$1,N$2,1),0)))*SUMIFS(Prov_Auto!$E$3:$E1000, Prov_Auto!$A$3:$A1000, $D413, Prov_Auto!$D$3:$D1000,"&gt;="&amp;DATE(N$1,N$2,1),Prov_Auto!$D$3:$D1000, "&lt;="&amp;EOMONTH(DATE(N$1,N$2,1),0)))</f>
        <v/>
      </c>
      <c r="O413" s="48" t="str">
        <f>IF($D413="","", (SUMIFS(Transacoes!$D$3:$D1000,Transacoes!$C$3:$C1000,$D413,Transacoes!$B$3:$B1000,"C", Transacoes!$A$3:$A1000, "&lt;"&amp;EOMONTH(DATE(O$1,O$2,1),0))-SUMIFS(Transacoes!$D$3:$D1000,Transacoes!$C$3:$C1000,$D413,Transacoes!$B$3:$B1000,"V", Transacoes!$A$3:$A1000, "&lt;"&amp;EOMONTH(DATE(O$1,O$2,1),0)))*SUMIFS(Prov_Auto!$E$3:$E1000, Prov_Auto!$A$3:$A1000, $D413, Prov_Auto!$D$3:$D1000,"&gt;="&amp;DATE(O$1,O$2,1),Prov_Auto!$D$3:$D1000, "&lt;="&amp;EOMONTH(DATE(O$1,O$2,1),0)))</f>
        <v/>
      </c>
      <c r="P413" s="48" t="str">
        <f>IF($D413="","", (SUMIFS(Transacoes!$D$3:$D1000,Transacoes!$C$3:$C1000,$D413,Transacoes!$B$3:$B1000,"C", Transacoes!$A$3:$A1000, "&lt;"&amp;EOMONTH(DATE(P$1,P$2,1),0))-SUMIFS(Transacoes!$D$3:$D1000,Transacoes!$C$3:$C1000,$D413,Transacoes!$B$3:$B1000,"V", Transacoes!$A$3:$A1000, "&lt;"&amp;EOMONTH(DATE(P$1,P$2,1),0)))*SUMIFS(Prov_Auto!$E$3:$E1000, Prov_Auto!$A$3:$A1000, $D413, Prov_Auto!$D$3:$D1000,"&gt;="&amp;DATE(P$1,P$2,1),Prov_Auto!$D$3:$D1000, "&lt;="&amp;EOMONTH(DATE(P$1,P$2,1),0)))</f>
        <v/>
      </c>
      <c r="Q413" s="48" t="str">
        <f>IF($D413="","", (SUMIFS(Transacoes!$D$3:$D1000,Transacoes!$C$3:$C1000,$D413,Transacoes!$B$3:$B1000,"C", Transacoes!$A$3:$A1000, "&lt;"&amp;EOMONTH(DATE(Q$1,Q$2,1),0))-SUMIFS(Transacoes!$D$3:$D1000,Transacoes!$C$3:$C1000,$D413,Transacoes!$B$3:$B1000,"V", Transacoes!$A$3:$A1000, "&lt;"&amp;EOMONTH(DATE(Q$1,Q$2,1),0)))*SUMIFS(Prov_Auto!$E$3:$E1000, Prov_Auto!$A$3:$A1000, $D413, Prov_Auto!$D$3:$D1000,"&gt;="&amp;DATE(Q$1,Q$2,1),Prov_Auto!$D$3:$D1000, "&lt;="&amp;EOMONTH(DATE(Q$1,Q$2,1),0)))</f>
        <v/>
      </c>
      <c r="R413" s="47"/>
    </row>
    <row r="414">
      <c r="A414" s="47"/>
      <c r="B414" s="47"/>
      <c r="C414" s="47"/>
      <c r="D414" s="87"/>
      <c r="E414" s="48" t="str">
        <f>IF($D414="","", (SUMIFS(Transacoes!$D$3:$D1000,Transacoes!$C$3:$C1000,$D414,Transacoes!$B$3:$B1000,"C", Transacoes!$A$3:$A1000, "&lt;"&amp;EOMONTH(DATE(E$1,E$2,1),0))-SUMIFS(Transacoes!$D$3:$D1000,Transacoes!$C$3:$C1000,$D414,Transacoes!$B$3:$B1000,"V", Transacoes!$A$3:$A1000, "&lt;"&amp;EOMONTH(DATE(E$1,E$2,1),0)))*SUMIFS(Prov_Auto!$E$3:$E1000, Prov_Auto!$A$3:$A1000, $D414, Prov_Auto!$D$3:$D1000,"&gt;="&amp;DATE(E$1,E$2,1),Prov_Auto!$D$3:$D1000, "&lt;="&amp;EOMONTH(DATE(E$1,E$2,1),0)))</f>
        <v/>
      </c>
      <c r="F414" s="48" t="str">
        <f>IF($D414="","", (SUMIFS(Transacoes!$D$3:$D1000,Transacoes!$C$3:$C1000,$D414,Transacoes!$B$3:$B1000,"C", Transacoes!$A$3:$A1000, "&lt;"&amp;EOMONTH(DATE(F$1,F$2,1),0))-SUMIFS(Transacoes!$D$3:$D1000,Transacoes!$C$3:$C1000,$D414,Transacoes!$B$3:$B1000,"V", Transacoes!$A$3:$A1000, "&lt;"&amp;EOMONTH(DATE(F$1,F$2,1),0)))*SUMIFS(Prov_Auto!$E$3:$E1000, Prov_Auto!$A$3:$A1000, $D414, Prov_Auto!$D$3:$D1000,"&gt;="&amp;DATE(F$1,F$2,1),Prov_Auto!$D$3:$D1000, "&lt;="&amp;EOMONTH(DATE(F$1,F$2,1),0)))</f>
        <v/>
      </c>
      <c r="G414" s="48" t="str">
        <f>IF($D414="","", (SUMIFS(Transacoes!$D$3:$D1000,Transacoes!$C$3:$C1000,$D414,Transacoes!$B$3:$B1000,"C", Transacoes!$A$3:$A1000, "&lt;"&amp;EOMONTH(DATE(G$1,G$2,1),0))-SUMIFS(Transacoes!$D$3:$D1000,Transacoes!$C$3:$C1000,$D414,Transacoes!$B$3:$B1000,"V", Transacoes!$A$3:$A1000, "&lt;"&amp;EOMONTH(DATE(G$1,G$2,1),0)))*SUMIFS(Prov_Auto!$E$3:$E1000, Prov_Auto!$A$3:$A1000, $D414, Prov_Auto!$D$3:$D1000,"&gt;="&amp;DATE(G$1,G$2,1),Prov_Auto!$D$3:$D1000, "&lt;="&amp;EOMONTH(DATE(G$1,G$2,1),0)))</f>
        <v/>
      </c>
      <c r="H414" s="48" t="str">
        <f>IF($D414="","", (SUMIFS(Transacoes!$D$3:$D1000,Transacoes!$C$3:$C1000,$D414,Transacoes!$B$3:$B1000,"C", Transacoes!$A$3:$A1000, "&lt;"&amp;EOMONTH(DATE(H$1,H$2,1),0))-SUMIFS(Transacoes!$D$3:$D1000,Transacoes!$C$3:$C1000,$D414,Transacoes!$B$3:$B1000,"V", Transacoes!$A$3:$A1000, "&lt;"&amp;EOMONTH(DATE(H$1,H$2,1),0)))*SUMIFS(Prov_Auto!$E$3:$E1000, Prov_Auto!$A$3:$A1000, $D414, Prov_Auto!$D$3:$D1000,"&gt;="&amp;DATE(H$1,H$2,1),Prov_Auto!$D$3:$D1000, "&lt;="&amp;EOMONTH(DATE(H$1,H$2,1),0)))</f>
        <v/>
      </c>
      <c r="I414" s="48" t="str">
        <f>IF($D414="","", (SUMIFS(Transacoes!$D$3:$D1000,Transacoes!$C$3:$C1000,$D414,Transacoes!$B$3:$B1000,"C", Transacoes!$A$3:$A1000, "&lt;"&amp;EOMONTH(DATE(I$1,I$2,1),0))-SUMIFS(Transacoes!$D$3:$D1000,Transacoes!$C$3:$C1000,$D414,Transacoes!$B$3:$B1000,"V", Transacoes!$A$3:$A1000, "&lt;"&amp;EOMONTH(DATE(I$1,I$2,1),0)))*SUMIFS(Prov_Auto!$E$3:$E1000, Prov_Auto!$A$3:$A1000, $D414, Prov_Auto!$D$3:$D1000,"&gt;="&amp;DATE(I$1,I$2,1),Prov_Auto!$D$3:$D1000, "&lt;="&amp;EOMONTH(DATE(I$1,I$2,1),0)))</f>
        <v/>
      </c>
      <c r="J414" s="48" t="str">
        <f>IF($D414="","", (SUMIFS(Transacoes!$D$3:$D1000,Transacoes!$C$3:$C1000,$D414,Transacoes!$B$3:$B1000,"C", Transacoes!$A$3:$A1000, "&lt;"&amp;EOMONTH(DATE(J$1,J$2,1),0))-SUMIFS(Transacoes!$D$3:$D1000,Transacoes!$C$3:$C1000,$D414,Transacoes!$B$3:$B1000,"V", Transacoes!$A$3:$A1000, "&lt;"&amp;EOMONTH(DATE(J$1,J$2,1),0)))*SUMIFS(Prov_Auto!$E$3:$E1000, Prov_Auto!$A$3:$A1000, $D414, Prov_Auto!$D$3:$D1000,"&gt;="&amp;DATE(J$1,J$2,1),Prov_Auto!$D$3:$D1000, "&lt;="&amp;EOMONTH(DATE(J$1,J$2,1),0)))</f>
        <v/>
      </c>
      <c r="K414" s="48" t="str">
        <f>IF($D414="","", (SUMIFS(Transacoes!$D$3:$D1000,Transacoes!$C$3:$C1000,$D414,Transacoes!$B$3:$B1000,"C", Transacoes!$A$3:$A1000, "&lt;"&amp;EOMONTH(DATE(K$1,K$2,1),0))-SUMIFS(Transacoes!$D$3:$D1000,Transacoes!$C$3:$C1000,$D414,Transacoes!$B$3:$B1000,"V", Transacoes!$A$3:$A1000, "&lt;"&amp;EOMONTH(DATE(K$1,K$2,1),0)))*SUMIFS(Prov_Auto!$E$3:$E1000, Prov_Auto!$A$3:$A1000, $D414, Prov_Auto!$D$3:$D1000,"&gt;="&amp;DATE(K$1,K$2,1),Prov_Auto!$D$3:$D1000, "&lt;="&amp;EOMONTH(DATE(K$1,K$2,1),0)))</f>
        <v/>
      </c>
      <c r="L414" s="48" t="str">
        <f>IF($D414="","", (SUMIFS(Transacoes!$D$3:$D1000,Transacoes!$C$3:$C1000,$D414,Transacoes!$B$3:$B1000,"C", Transacoes!$A$3:$A1000, "&lt;"&amp;EOMONTH(DATE(L$1,L$2,1),0))-SUMIFS(Transacoes!$D$3:$D1000,Transacoes!$C$3:$C1000,$D414,Transacoes!$B$3:$B1000,"V", Transacoes!$A$3:$A1000, "&lt;"&amp;EOMONTH(DATE(L$1,L$2,1),0)))*SUMIFS(Prov_Auto!$E$3:$E1000, Prov_Auto!$A$3:$A1000, $D414, Prov_Auto!$D$3:$D1000,"&gt;="&amp;DATE(L$1,L$2,1),Prov_Auto!$D$3:$D1000, "&lt;="&amp;EOMONTH(DATE(L$1,L$2,1),0)))</f>
        <v/>
      </c>
      <c r="M414" s="48" t="str">
        <f>IF($D414="","", (SUMIFS(Transacoes!$D$3:$D1000,Transacoes!$C$3:$C1000,$D414,Transacoes!$B$3:$B1000,"C", Transacoes!$A$3:$A1000, "&lt;"&amp;EOMONTH(DATE(M$1,M$2,1),0))-SUMIFS(Transacoes!$D$3:$D1000,Transacoes!$C$3:$C1000,$D414,Transacoes!$B$3:$B1000,"V", Transacoes!$A$3:$A1000, "&lt;"&amp;EOMONTH(DATE(M$1,M$2,1),0)))*SUMIFS(Prov_Auto!$E$3:$E1000, Prov_Auto!$A$3:$A1000, $D414, Prov_Auto!$D$3:$D1000,"&gt;="&amp;DATE(M$1,M$2,1),Prov_Auto!$D$3:$D1000, "&lt;="&amp;EOMONTH(DATE(M$1,M$2,1),0)))</f>
        <v/>
      </c>
      <c r="N414" s="48" t="str">
        <f>IF($D414="","", (SUMIFS(Transacoes!$D$3:$D1000,Transacoes!$C$3:$C1000,$D414,Transacoes!$B$3:$B1000,"C", Transacoes!$A$3:$A1000, "&lt;"&amp;EOMONTH(DATE(N$1,N$2,1),0))-SUMIFS(Transacoes!$D$3:$D1000,Transacoes!$C$3:$C1000,$D414,Transacoes!$B$3:$B1000,"V", Transacoes!$A$3:$A1000, "&lt;"&amp;EOMONTH(DATE(N$1,N$2,1),0)))*SUMIFS(Prov_Auto!$E$3:$E1000, Prov_Auto!$A$3:$A1000, $D414, Prov_Auto!$D$3:$D1000,"&gt;="&amp;DATE(N$1,N$2,1),Prov_Auto!$D$3:$D1000, "&lt;="&amp;EOMONTH(DATE(N$1,N$2,1),0)))</f>
        <v/>
      </c>
      <c r="O414" s="48" t="str">
        <f>IF($D414="","", (SUMIFS(Transacoes!$D$3:$D1000,Transacoes!$C$3:$C1000,$D414,Transacoes!$B$3:$B1000,"C", Transacoes!$A$3:$A1000, "&lt;"&amp;EOMONTH(DATE(O$1,O$2,1),0))-SUMIFS(Transacoes!$D$3:$D1000,Transacoes!$C$3:$C1000,$D414,Transacoes!$B$3:$B1000,"V", Transacoes!$A$3:$A1000, "&lt;"&amp;EOMONTH(DATE(O$1,O$2,1),0)))*SUMIFS(Prov_Auto!$E$3:$E1000, Prov_Auto!$A$3:$A1000, $D414, Prov_Auto!$D$3:$D1000,"&gt;="&amp;DATE(O$1,O$2,1),Prov_Auto!$D$3:$D1000, "&lt;="&amp;EOMONTH(DATE(O$1,O$2,1),0)))</f>
        <v/>
      </c>
      <c r="P414" s="48" t="str">
        <f>IF($D414="","", (SUMIFS(Transacoes!$D$3:$D1000,Transacoes!$C$3:$C1000,$D414,Transacoes!$B$3:$B1000,"C", Transacoes!$A$3:$A1000, "&lt;"&amp;EOMONTH(DATE(P$1,P$2,1),0))-SUMIFS(Transacoes!$D$3:$D1000,Transacoes!$C$3:$C1000,$D414,Transacoes!$B$3:$B1000,"V", Transacoes!$A$3:$A1000, "&lt;"&amp;EOMONTH(DATE(P$1,P$2,1),0)))*SUMIFS(Prov_Auto!$E$3:$E1000, Prov_Auto!$A$3:$A1000, $D414, Prov_Auto!$D$3:$D1000,"&gt;="&amp;DATE(P$1,P$2,1),Prov_Auto!$D$3:$D1000, "&lt;="&amp;EOMONTH(DATE(P$1,P$2,1),0)))</f>
        <v/>
      </c>
      <c r="Q414" s="48" t="str">
        <f>IF($D414="","", (SUMIFS(Transacoes!$D$3:$D1000,Transacoes!$C$3:$C1000,$D414,Transacoes!$B$3:$B1000,"C", Transacoes!$A$3:$A1000, "&lt;"&amp;EOMONTH(DATE(Q$1,Q$2,1),0))-SUMIFS(Transacoes!$D$3:$D1000,Transacoes!$C$3:$C1000,$D414,Transacoes!$B$3:$B1000,"V", Transacoes!$A$3:$A1000, "&lt;"&amp;EOMONTH(DATE(Q$1,Q$2,1),0)))*SUMIFS(Prov_Auto!$E$3:$E1000, Prov_Auto!$A$3:$A1000, $D414, Prov_Auto!$D$3:$D1000,"&gt;="&amp;DATE(Q$1,Q$2,1),Prov_Auto!$D$3:$D1000, "&lt;="&amp;EOMONTH(DATE(Q$1,Q$2,1),0)))</f>
        <v/>
      </c>
      <c r="R414" s="47"/>
    </row>
    <row r="415">
      <c r="A415" s="47"/>
      <c r="B415" s="47"/>
      <c r="C415" s="47"/>
      <c r="D415" s="87"/>
      <c r="E415" s="48" t="str">
        <f>IF($D415="","", (SUMIFS(Transacoes!$D$3:$D1000,Transacoes!$C$3:$C1000,$D415,Transacoes!$B$3:$B1000,"C", Transacoes!$A$3:$A1000, "&lt;"&amp;EOMONTH(DATE(E$1,E$2,1),0))-SUMIFS(Transacoes!$D$3:$D1000,Transacoes!$C$3:$C1000,$D415,Transacoes!$B$3:$B1000,"V", Transacoes!$A$3:$A1000, "&lt;"&amp;EOMONTH(DATE(E$1,E$2,1),0)))*SUMIFS(Prov_Auto!$E$3:$E1000, Prov_Auto!$A$3:$A1000, $D415, Prov_Auto!$D$3:$D1000,"&gt;="&amp;DATE(E$1,E$2,1),Prov_Auto!$D$3:$D1000, "&lt;="&amp;EOMONTH(DATE(E$1,E$2,1),0)))</f>
        <v/>
      </c>
      <c r="F415" s="48" t="str">
        <f>IF($D415="","", (SUMIFS(Transacoes!$D$3:$D1000,Transacoes!$C$3:$C1000,$D415,Transacoes!$B$3:$B1000,"C", Transacoes!$A$3:$A1000, "&lt;"&amp;EOMONTH(DATE(F$1,F$2,1),0))-SUMIFS(Transacoes!$D$3:$D1000,Transacoes!$C$3:$C1000,$D415,Transacoes!$B$3:$B1000,"V", Transacoes!$A$3:$A1000, "&lt;"&amp;EOMONTH(DATE(F$1,F$2,1),0)))*SUMIFS(Prov_Auto!$E$3:$E1000, Prov_Auto!$A$3:$A1000, $D415, Prov_Auto!$D$3:$D1000,"&gt;="&amp;DATE(F$1,F$2,1),Prov_Auto!$D$3:$D1000, "&lt;="&amp;EOMONTH(DATE(F$1,F$2,1),0)))</f>
        <v/>
      </c>
      <c r="G415" s="48" t="str">
        <f>IF($D415="","", (SUMIFS(Transacoes!$D$3:$D1000,Transacoes!$C$3:$C1000,$D415,Transacoes!$B$3:$B1000,"C", Transacoes!$A$3:$A1000, "&lt;"&amp;EOMONTH(DATE(G$1,G$2,1),0))-SUMIFS(Transacoes!$D$3:$D1000,Transacoes!$C$3:$C1000,$D415,Transacoes!$B$3:$B1000,"V", Transacoes!$A$3:$A1000, "&lt;"&amp;EOMONTH(DATE(G$1,G$2,1),0)))*SUMIFS(Prov_Auto!$E$3:$E1000, Prov_Auto!$A$3:$A1000, $D415, Prov_Auto!$D$3:$D1000,"&gt;="&amp;DATE(G$1,G$2,1),Prov_Auto!$D$3:$D1000, "&lt;="&amp;EOMONTH(DATE(G$1,G$2,1),0)))</f>
        <v/>
      </c>
      <c r="H415" s="48" t="str">
        <f>IF($D415="","", (SUMIFS(Transacoes!$D$3:$D1000,Transacoes!$C$3:$C1000,$D415,Transacoes!$B$3:$B1000,"C", Transacoes!$A$3:$A1000, "&lt;"&amp;EOMONTH(DATE(H$1,H$2,1),0))-SUMIFS(Transacoes!$D$3:$D1000,Transacoes!$C$3:$C1000,$D415,Transacoes!$B$3:$B1000,"V", Transacoes!$A$3:$A1000, "&lt;"&amp;EOMONTH(DATE(H$1,H$2,1),0)))*SUMIFS(Prov_Auto!$E$3:$E1000, Prov_Auto!$A$3:$A1000, $D415, Prov_Auto!$D$3:$D1000,"&gt;="&amp;DATE(H$1,H$2,1),Prov_Auto!$D$3:$D1000, "&lt;="&amp;EOMONTH(DATE(H$1,H$2,1),0)))</f>
        <v/>
      </c>
      <c r="I415" s="48" t="str">
        <f>IF($D415="","", (SUMIFS(Transacoes!$D$3:$D1000,Transacoes!$C$3:$C1000,$D415,Transacoes!$B$3:$B1000,"C", Transacoes!$A$3:$A1000, "&lt;"&amp;EOMONTH(DATE(I$1,I$2,1),0))-SUMIFS(Transacoes!$D$3:$D1000,Transacoes!$C$3:$C1000,$D415,Transacoes!$B$3:$B1000,"V", Transacoes!$A$3:$A1000, "&lt;"&amp;EOMONTH(DATE(I$1,I$2,1),0)))*SUMIFS(Prov_Auto!$E$3:$E1000, Prov_Auto!$A$3:$A1000, $D415, Prov_Auto!$D$3:$D1000,"&gt;="&amp;DATE(I$1,I$2,1),Prov_Auto!$D$3:$D1000, "&lt;="&amp;EOMONTH(DATE(I$1,I$2,1),0)))</f>
        <v/>
      </c>
      <c r="J415" s="48" t="str">
        <f>IF($D415="","", (SUMIFS(Transacoes!$D$3:$D1000,Transacoes!$C$3:$C1000,$D415,Transacoes!$B$3:$B1000,"C", Transacoes!$A$3:$A1000, "&lt;"&amp;EOMONTH(DATE(J$1,J$2,1),0))-SUMIFS(Transacoes!$D$3:$D1000,Transacoes!$C$3:$C1000,$D415,Transacoes!$B$3:$B1000,"V", Transacoes!$A$3:$A1000, "&lt;"&amp;EOMONTH(DATE(J$1,J$2,1),0)))*SUMIFS(Prov_Auto!$E$3:$E1000, Prov_Auto!$A$3:$A1000, $D415, Prov_Auto!$D$3:$D1000,"&gt;="&amp;DATE(J$1,J$2,1),Prov_Auto!$D$3:$D1000, "&lt;="&amp;EOMONTH(DATE(J$1,J$2,1),0)))</f>
        <v/>
      </c>
      <c r="K415" s="48" t="str">
        <f>IF($D415="","", (SUMIFS(Transacoes!$D$3:$D1000,Transacoes!$C$3:$C1000,$D415,Transacoes!$B$3:$B1000,"C", Transacoes!$A$3:$A1000, "&lt;"&amp;EOMONTH(DATE(K$1,K$2,1),0))-SUMIFS(Transacoes!$D$3:$D1000,Transacoes!$C$3:$C1000,$D415,Transacoes!$B$3:$B1000,"V", Transacoes!$A$3:$A1000, "&lt;"&amp;EOMONTH(DATE(K$1,K$2,1),0)))*SUMIFS(Prov_Auto!$E$3:$E1000, Prov_Auto!$A$3:$A1000, $D415, Prov_Auto!$D$3:$D1000,"&gt;="&amp;DATE(K$1,K$2,1),Prov_Auto!$D$3:$D1000, "&lt;="&amp;EOMONTH(DATE(K$1,K$2,1),0)))</f>
        <v/>
      </c>
      <c r="L415" s="48" t="str">
        <f>IF($D415="","", (SUMIFS(Transacoes!$D$3:$D1000,Transacoes!$C$3:$C1000,$D415,Transacoes!$B$3:$B1000,"C", Transacoes!$A$3:$A1000, "&lt;"&amp;EOMONTH(DATE(L$1,L$2,1),0))-SUMIFS(Transacoes!$D$3:$D1000,Transacoes!$C$3:$C1000,$D415,Transacoes!$B$3:$B1000,"V", Transacoes!$A$3:$A1000, "&lt;"&amp;EOMONTH(DATE(L$1,L$2,1),0)))*SUMIFS(Prov_Auto!$E$3:$E1000, Prov_Auto!$A$3:$A1000, $D415, Prov_Auto!$D$3:$D1000,"&gt;="&amp;DATE(L$1,L$2,1),Prov_Auto!$D$3:$D1000, "&lt;="&amp;EOMONTH(DATE(L$1,L$2,1),0)))</f>
        <v/>
      </c>
      <c r="M415" s="48" t="str">
        <f>IF($D415="","", (SUMIFS(Transacoes!$D$3:$D1000,Transacoes!$C$3:$C1000,$D415,Transacoes!$B$3:$B1000,"C", Transacoes!$A$3:$A1000, "&lt;"&amp;EOMONTH(DATE(M$1,M$2,1),0))-SUMIFS(Transacoes!$D$3:$D1000,Transacoes!$C$3:$C1000,$D415,Transacoes!$B$3:$B1000,"V", Transacoes!$A$3:$A1000, "&lt;"&amp;EOMONTH(DATE(M$1,M$2,1),0)))*SUMIFS(Prov_Auto!$E$3:$E1000, Prov_Auto!$A$3:$A1000, $D415, Prov_Auto!$D$3:$D1000,"&gt;="&amp;DATE(M$1,M$2,1),Prov_Auto!$D$3:$D1000, "&lt;="&amp;EOMONTH(DATE(M$1,M$2,1),0)))</f>
        <v/>
      </c>
      <c r="N415" s="48" t="str">
        <f>IF($D415="","", (SUMIFS(Transacoes!$D$3:$D1000,Transacoes!$C$3:$C1000,$D415,Transacoes!$B$3:$B1000,"C", Transacoes!$A$3:$A1000, "&lt;"&amp;EOMONTH(DATE(N$1,N$2,1),0))-SUMIFS(Transacoes!$D$3:$D1000,Transacoes!$C$3:$C1000,$D415,Transacoes!$B$3:$B1000,"V", Transacoes!$A$3:$A1000, "&lt;"&amp;EOMONTH(DATE(N$1,N$2,1),0)))*SUMIFS(Prov_Auto!$E$3:$E1000, Prov_Auto!$A$3:$A1000, $D415, Prov_Auto!$D$3:$D1000,"&gt;="&amp;DATE(N$1,N$2,1),Prov_Auto!$D$3:$D1000, "&lt;="&amp;EOMONTH(DATE(N$1,N$2,1),0)))</f>
        <v/>
      </c>
      <c r="O415" s="48" t="str">
        <f>IF($D415="","", (SUMIFS(Transacoes!$D$3:$D1000,Transacoes!$C$3:$C1000,$D415,Transacoes!$B$3:$B1000,"C", Transacoes!$A$3:$A1000, "&lt;"&amp;EOMONTH(DATE(O$1,O$2,1),0))-SUMIFS(Transacoes!$D$3:$D1000,Transacoes!$C$3:$C1000,$D415,Transacoes!$B$3:$B1000,"V", Transacoes!$A$3:$A1000, "&lt;"&amp;EOMONTH(DATE(O$1,O$2,1),0)))*SUMIFS(Prov_Auto!$E$3:$E1000, Prov_Auto!$A$3:$A1000, $D415, Prov_Auto!$D$3:$D1000,"&gt;="&amp;DATE(O$1,O$2,1),Prov_Auto!$D$3:$D1000, "&lt;="&amp;EOMONTH(DATE(O$1,O$2,1),0)))</f>
        <v/>
      </c>
      <c r="P415" s="48" t="str">
        <f>IF($D415="","", (SUMIFS(Transacoes!$D$3:$D1000,Transacoes!$C$3:$C1000,$D415,Transacoes!$B$3:$B1000,"C", Transacoes!$A$3:$A1000, "&lt;"&amp;EOMONTH(DATE(P$1,P$2,1),0))-SUMIFS(Transacoes!$D$3:$D1000,Transacoes!$C$3:$C1000,$D415,Transacoes!$B$3:$B1000,"V", Transacoes!$A$3:$A1000, "&lt;"&amp;EOMONTH(DATE(P$1,P$2,1),0)))*SUMIFS(Prov_Auto!$E$3:$E1000, Prov_Auto!$A$3:$A1000, $D415, Prov_Auto!$D$3:$D1000,"&gt;="&amp;DATE(P$1,P$2,1),Prov_Auto!$D$3:$D1000, "&lt;="&amp;EOMONTH(DATE(P$1,P$2,1),0)))</f>
        <v/>
      </c>
      <c r="Q415" s="48" t="str">
        <f>IF($D415="","", (SUMIFS(Transacoes!$D$3:$D1000,Transacoes!$C$3:$C1000,$D415,Transacoes!$B$3:$B1000,"C", Transacoes!$A$3:$A1000, "&lt;"&amp;EOMONTH(DATE(Q$1,Q$2,1),0))-SUMIFS(Transacoes!$D$3:$D1000,Transacoes!$C$3:$C1000,$D415,Transacoes!$B$3:$B1000,"V", Transacoes!$A$3:$A1000, "&lt;"&amp;EOMONTH(DATE(Q$1,Q$2,1),0)))*SUMIFS(Prov_Auto!$E$3:$E1000, Prov_Auto!$A$3:$A1000, $D415, Prov_Auto!$D$3:$D1000,"&gt;="&amp;DATE(Q$1,Q$2,1),Prov_Auto!$D$3:$D1000, "&lt;="&amp;EOMONTH(DATE(Q$1,Q$2,1),0)))</f>
        <v/>
      </c>
      <c r="R415" s="47"/>
    </row>
    <row r="416">
      <c r="A416" s="47"/>
      <c r="B416" s="47"/>
      <c r="C416" s="47"/>
      <c r="D416" s="87"/>
      <c r="E416" s="48" t="str">
        <f>IF($D416="","", (SUMIFS(Transacoes!$D$3:$D1000,Transacoes!$C$3:$C1000,$D416,Transacoes!$B$3:$B1000,"C", Transacoes!$A$3:$A1000, "&lt;"&amp;EOMONTH(DATE(E$1,E$2,1),0))-SUMIFS(Transacoes!$D$3:$D1000,Transacoes!$C$3:$C1000,$D416,Transacoes!$B$3:$B1000,"V", Transacoes!$A$3:$A1000, "&lt;"&amp;EOMONTH(DATE(E$1,E$2,1),0)))*SUMIFS(Prov_Auto!$E$3:$E1000, Prov_Auto!$A$3:$A1000, $D416, Prov_Auto!$D$3:$D1000,"&gt;="&amp;DATE(E$1,E$2,1),Prov_Auto!$D$3:$D1000, "&lt;="&amp;EOMONTH(DATE(E$1,E$2,1),0)))</f>
        <v/>
      </c>
      <c r="F416" s="48" t="str">
        <f>IF($D416="","", (SUMIFS(Transacoes!$D$3:$D1000,Transacoes!$C$3:$C1000,$D416,Transacoes!$B$3:$B1000,"C", Transacoes!$A$3:$A1000, "&lt;"&amp;EOMONTH(DATE(F$1,F$2,1),0))-SUMIFS(Transacoes!$D$3:$D1000,Transacoes!$C$3:$C1000,$D416,Transacoes!$B$3:$B1000,"V", Transacoes!$A$3:$A1000, "&lt;"&amp;EOMONTH(DATE(F$1,F$2,1),0)))*SUMIFS(Prov_Auto!$E$3:$E1000, Prov_Auto!$A$3:$A1000, $D416, Prov_Auto!$D$3:$D1000,"&gt;="&amp;DATE(F$1,F$2,1),Prov_Auto!$D$3:$D1000, "&lt;="&amp;EOMONTH(DATE(F$1,F$2,1),0)))</f>
        <v/>
      </c>
      <c r="G416" s="48" t="str">
        <f>IF($D416="","", (SUMIFS(Transacoes!$D$3:$D1000,Transacoes!$C$3:$C1000,$D416,Transacoes!$B$3:$B1000,"C", Transacoes!$A$3:$A1000, "&lt;"&amp;EOMONTH(DATE(G$1,G$2,1),0))-SUMIFS(Transacoes!$D$3:$D1000,Transacoes!$C$3:$C1000,$D416,Transacoes!$B$3:$B1000,"V", Transacoes!$A$3:$A1000, "&lt;"&amp;EOMONTH(DATE(G$1,G$2,1),0)))*SUMIFS(Prov_Auto!$E$3:$E1000, Prov_Auto!$A$3:$A1000, $D416, Prov_Auto!$D$3:$D1000,"&gt;="&amp;DATE(G$1,G$2,1),Prov_Auto!$D$3:$D1000, "&lt;="&amp;EOMONTH(DATE(G$1,G$2,1),0)))</f>
        <v/>
      </c>
      <c r="H416" s="48" t="str">
        <f>IF($D416="","", (SUMIFS(Transacoes!$D$3:$D1000,Transacoes!$C$3:$C1000,$D416,Transacoes!$B$3:$B1000,"C", Transacoes!$A$3:$A1000, "&lt;"&amp;EOMONTH(DATE(H$1,H$2,1),0))-SUMIFS(Transacoes!$D$3:$D1000,Transacoes!$C$3:$C1000,$D416,Transacoes!$B$3:$B1000,"V", Transacoes!$A$3:$A1000, "&lt;"&amp;EOMONTH(DATE(H$1,H$2,1),0)))*SUMIFS(Prov_Auto!$E$3:$E1000, Prov_Auto!$A$3:$A1000, $D416, Prov_Auto!$D$3:$D1000,"&gt;="&amp;DATE(H$1,H$2,1),Prov_Auto!$D$3:$D1000, "&lt;="&amp;EOMONTH(DATE(H$1,H$2,1),0)))</f>
        <v/>
      </c>
      <c r="I416" s="48" t="str">
        <f>IF($D416="","", (SUMIFS(Transacoes!$D$3:$D1000,Transacoes!$C$3:$C1000,$D416,Transacoes!$B$3:$B1000,"C", Transacoes!$A$3:$A1000, "&lt;"&amp;EOMONTH(DATE(I$1,I$2,1),0))-SUMIFS(Transacoes!$D$3:$D1000,Transacoes!$C$3:$C1000,$D416,Transacoes!$B$3:$B1000,"V", Transacoes!$A$3:$A1000, "&lt;"&amp;EOMONTH(DATE(I$1,I$2,1),0)))*SUMIFS(Prov_Auto!$E$3:$E1000, Prov_Auto!$A$3:$A1000, $D416, Prov_Auto!$D$3:$D1000,"&gt;="&amp;DATE(I$1,I$2,1),Prov_Auto!$D$3:$D1000, "&lt;="&amp;EOMONTH(DATE(I$1,I$2,1),0)))</f>
        <v/>
      </c>
      <c r="J416" s="48" t="str">
        <f>IF($D416="","", (SUMIFS(Transacoes!$D$3:$D1000,Transacoes!$C$3:$C1000,$D416,Transacoes!$B$3:$B1000,"C", Transacoes!$A$3:$A1000, "&lt;"&amp;EOMONTH(DATE(J$1,J$2,1),0))-SUMIFS(Transacoes!$D$3:$D1000,Transacoes!$C$3:$C1000,$D416,Transacoes!$B$3:$B1000,"V", Transacoes!$A$3:$A1000, "&lt;"&amp;EOMONTH(DATE(J$1,J$2,1),0)))*SUMIFS(Prov_Auto!$E$3:$E1000, Prov_Auto!$A$3:$A1000, $D416, Prov_Auto!$D$3:$D1000,"&gt;="&amp;DATE(J$1,J$2,1),Prov_Auto!$D$3:$D1000, "&lt;="&amp;EOMONTH(DATE(J$1,J$2,1),0)))</f>
        <v/>
      </c>
      <c r="K416" s="48" t="str">
        <f>IF($D416="","", (SUMIFS(Transacoes!$D$3:$D1000,Transacoes!$C$3:$C1000,$D416,Transacoes!$B$3:$B1000,"C", Transacoes!$A$3:$A1000, "&lt;"&amp;EOMONTH(DATE(K$1,K$2,1),0))-SUMIFS(Transacoes!$D$3:$D1000,Transacoes!$C$3:$C1000,$D416,Transacoes!$B$3:$B1000,"V", Transacoes!$A$3:$A1000, "&lt;"&amp;EOMONTH(DATE(K$1,K$2,1),0)))*SUMIFS(Prov_Auto!$E$3:$E1000, Prov_Auto!$A$3:$A1000, $D416, Prov_Auto!$D$3:$D1000,"&gt;="&amp;DATE(K$1,K$2,1),Prov_Auto!$D$3:$D1000, "&lt;="&amp;EOMONTH(DATE(K$1,K$2,1),0)))</f>
        <v/>
      </c>
      <c r="L416" s="48" t="str">
        <f>IF($D416="","", (SUMIFS(Transacoes!$D$3:$D1000,Transacoes!$C$3:$C1000,$D416,Transacoes!$B$3:$B1000,"C", Transacoes!$A$3:$A1000, "&lt;"&amp;EOMONTH(DATE(L$1,L$2,1),0))-SUMIFS(Transacoes!$D$3:$D1000,Transacoes!$C$3:$C1000,$D416,Transacoes!$B$3:$B1000,"V", Transacoes!$A$3:$A1000, "&lt;"&amp;EOMONTH(DATE(L$1,L$2,1),0)))*SUMIFS(Prov_Auto!$E$3:$E1000, Prov_Auto!$A$3:$A1000, $D416, Prov_Auto!$D$3:$D1000,"&gt;="&amp;DATE(L$1,L$2,1),Prov_Auto!$D$3:$D1000, "&lt;="&amp;EOMONTH(DATE(L$1,L$2,1),0)))</f>
        <v/>
      </c>
      <c r="M416" s="48" t="str">
        <f>IF($D416="","", (SUMIFS(Transacoes!$D$3:$D1000,Transacoes!$C$3:$C1000,$D416,Transacoes!$B$3:$B1000,"C", Transacoes!$A$3:$A1000, "&lt;"&amp;EOMONTH(DATE(M$1,M$2,1),0))-SUMIFS(Transacoes!$D$3:$D1000,Transacoes!$C$3:$C1000,$D416,Transacoes!$B$3:$B1000,"V", Transacoes!$A$3:$A1000, "&lt;"&amp;EOMONTH(DATE(M$1,M$2,1),0)))*SUMIFS(Prov_Auto!$E$3:$E1000, Prov_Auto!$A$3:$A1000, $D416, Prov_Auto!$D$3:$D1000,"&gt;="&amp;DATE(M$1,M$2,1),Prov_Auto!$D$3:$D1000, "&lt;="&amp;EOMONTH(DATE(M$1,M$2,1),0)))</f>
        <v/>
      </c>
      <c r="N416" s="48" t="str">
        <f>IF($D416="","", (SUMIFS(Transacoes!$D$3:$D1000,Transacoes!$C$3:$C1000,$D416,Transacoes!$B$3:$B1000,"C", Transacoes!$A$3:$A1000, "&lt;"&amp;EOMONTH(DATE(N$1,N$2,1),0))-SUMIFS(Transacoes!$D$3:$D1000,Transacoes!$C$3:$C1000,$D416,Transacoes!$B$3:$B1000,"V", Transacoes!$A$3:$A1000, "&lt;"&amp;EOMONTH(DATE(N$1,N$2,1),0)))*SUMIFS(Prov_Auto!$E$3:$E1000, Prov_Auto!$A$3:$A1000, $D416, Prov_Auto!$D$3:$D1000,"&gt;="&amp;DATE(N$1,N$2,1),Prov_Auto!$D$3:$D1000, "&lt;="&amp;EOMONTH(DATE(N$1,N$2,1),0)))</f>
        <v/>
      </c>
      <c r="O416" s="48" t="str">
        <f>IF($D416="","", (SUMIFS(Transacoes!$D$3:$D1000,Transacoes!$C$3:$C1000,$D416,Transacoes!$B$3:$B1000,"C", Transacoes!$A$3:$A1000, "&lt;"&amp;EOMONTH(DATE(O$1,O$2,1),0))-SUMIFS(Transacoes!$D$3:$D1000,Transacoes!$C$3:$C1000,$D416,Transacoes!$B$3:$B1000,"V", Transacoes!$A$3:$A1000, "&lt;"&amp;EOMONTH(DATE(O$1,O$2,1),0)))*SUMIFS(Prov_Auto!$E$3:$E1000, Prov_Auto!$A$3:$A1000, $D416, Prov_Auto!$D$3:$D1000,"&gt;="&amp;DATE(O$1,O$2,1),Prov_Auto!$D$3:$D1000, "&lt;="&amp;EOMONTH(DATE(O$1,O$2,1),0)))</f>
        <v/>
      </c>
      <c r="P416" s="48" t="str">
        <f>IF($D416="","", (SUMIFS(Transacoes!$D$3:$D1000,Transacoes!$C$3:$C1000,$D416,Transacoes!$B$3:$B1000,"C", Transacoes!$A$3:$A1000, "&lt;"&amp;EOMONTH(DATE(P$1,P$2,1),0))-SUMIFS(Transacoes!$D$3:$D1000,Transacoes!$C$3:$C1000,$D416,Transacoes!$B$3:$B1000,"V", Transacoes!$A$3:$A1000, "&lt;"&amp;EOMONTH(DATE(P$1,P$2,1),0)))*SUMIFS(Prov_Auto!$E$3:$E1000, Prov_Auto!$A$3:$A1000, $D416, Prov_Auto!$D$3:$D1000,"&gt;="&amp;DATE(P$1,P$2,1),Prov_Auto!$D$3:$D1000, "&lt;="&amp;EOMONTH(DATE(P$1,P$2,1),0)))</f>
        <v/>
      </c>
      <c r="Q416" s="48" t="str">
        <f>IF($D416="","", (SUMIFS(Transacoes!$D$3:$D1000,Transacoes!$C$3:$C1000,$D416,Transacoes!$B$3:$B1000,"C", Transacoes!$A$3:$A1000, "&lt;"&amp;EOMONTH(DATE(Q$1,Q$2,1),0))-SUMIFS(Transacoes!$D$3:$D1000,Transacoes!$C$3:$C1000,$D416,Transacoes!$B$3:$B1000,"V", Transacoes!$A$3:$A1000, "&lt;"&amp;EOMONTH(DATE(Q$1,Q$2,1),0)))*SUMIFS(Prov_Auto!$E$3:$E1000, Prov_Auto!$A$3:$A1000, $D416, Prov_Auto!$D$3:$D1000,"&gt;="&amp;DATE(Q$1,Q$2,1),Prov_Auto!$D$3:$D1000, "&lt;="&amp;EOMONTH(DATE(Q$1,Q$2,1),0)))</f>
        <v/>
      </c>
      <c r="R416" s="47"/>
    </row>
    <row r="417">
      <c r="A417" s="47"/>
      <c r="B417" s="47"/>
      <c r="C417" s="47"/>
      <c r="D417" s="87"/>
      <c r="E417" s="48" t="str">
        <f>IF($D417="","", (SUMIFS(Transacoes!$D$3:$D1000,Transacoes!$C$3:$C1000,$D417,Transacoes!$B$3:$B1000,"C", Transacoes!$A$3:$A1000, "&lt;"&amp;EOMONTH(DATE(E$1,E$2,1),0))-SUMIFS(Transacoes!$D$3:$D1000,Transacoes!$C$3:$C1000,$D417,Transacoes!$B$3:$B1000,"V", Transacoes!$A$3:$A1000, "&lt;"&amp;EOMONTH(DATE(E$1,E$2,1),0)))*SUMIFS(Prov_Auto!$E$3:$E1000, Prov_Auto!$A$3:$A1000, $D417, Prov_Auto!$D$3:$D1000,"&gt;="&amp;DATE(E$1,E$2,1),Prov_Auto!$D$3:$D1000, "&lt;="&amp;EOMONTH(DATE(E$1,E$2,1),0)))</f>
        <v/>
      </c>
      <c r="F417" s="48" t="str">
        <f>IF($D417="","", (SUMIFS(Transacoes!$D$3:$D1000,Transacoes!$C$3:$C1000,$D417,Transacoes!$B$3:$B1000,"C", Transacoes!$A$3:$A1000, "&lt;"&amp;EOMONTH(DATE(F$1,F$2,1),0))-SUMIFS(Transacoes!$D$3:$D1000,Transacoes!$C$3:$C1000,$D417,Transacoes!$B$3:$B1000,"V", Transacoes!$A$3:$A1000, "&lt;"&amp;EOMONTH(DATE(F$1,F$2,1),0)))*SUMIFS(Prov_Auto!$E$3:$E1000, Prov_Auto!$A$3:$A1000, $D417, Prov_Auto!$D$3:$D1000,"&gt;="&amp;DATE(F$1,F$2,1),Prov_Auto!$D$3:$D1000, "&lt;="&amp;EOMONTH(DATE(F$1,F$2,1),0)))</f>
        <v/>
      </c>
      <c r="G417" s="48" t="str">
        <f>IF($D417="","", (SUMIFS(Transacoes!$D$3:$D1000,Transacoes!$C$3:$C1000,$D417,Transacoes!$B$3:$B1000,"C", Transacoes!$A$3:$A1000, "&lt;"&amp;EOMONTH(DATE(G$1,G$2,1),0))-SUMIFS(Transacoes!$D$3:$D1000,Transacoes!$C$3:$C1000,$D417,Transacoes!$B$3:$B1000,"V", Transacoes!$A$3:$A1000, "&lt;"&amp;EOMONTH(DATE(G$1,G$2,1),0)))*SUMIFS(Prov_Auto!$E$3:$E1000, Prov_Auto!$A$3:$A1000, $D417, Prov_Auto!$D$3:$D1000,"&gt;="&amp;DATE(G$1,G$2,1),Prov_Auto!$D$3:$D1000, "&lt;="&amp;EOMONTH(DATE(G$1,G$2,1),0)))</f>
        <v/>
      </c>
      <c r="H417" s="48" t="str">
        <f>IF($D417="","", (SUMIFS(Transacoes!$D$3:$D1000,Transacoes!$C$3:$C1000,$D417,Transacoes!$B$3:$B1000,"C", Transacoes!$A$3:$A1000, "&lt;"&amp;EOMONTH(DATE(H$1,H$2,1),0))-SUMIFS(Transacoes!$D$3:$D1000,Transacoes!$C$3:$C1000,$D417,Transacoes!$B$3:$B1000,"V", Transacoes!$A$3:$A1000, "&lt;"&amp;EOMONTH(DATE(H$1,H$2,1),0)))*SUMIFS(Prov_Auto!$E$3:$E1000, Prov_Auto!$A$3:$A1000, $D417, Prov_Auto!$D$3:$D1000,"&gt;="&amp;DATE(H$1,H$2,1),Prov_Auto!$D$3:$D1000, "&lt;="&amp;EOMONTH(DATE(H$1,H$2,1),0)))</f>
        <v/>
      </c>
      <c r="I417" s="48" t="str">
        <f>IF($D417="","", (SUMIFS(Transacoes!$D$3:$D1000,Transacoes!$C$3:$C1000,$D417,Transacoes!$B$3:$B1000,"C", Transacoes!$A$3:$A1000, "&lt;"&amp;EOMONTH(DATE(I$1,I$2,1),0))-SUMIFS(Transacoes!$D$3:$D1000,Transacoes!$C$3:$C1000,$D417,Transacoes!$B$3:$B1000,"V", Transacoes!$A$3:$A1000, "&lt;"&amp;EOMONTH(DATE(I$1,I$2,1),0)))*SUMIFS(Prov_Auto!$E$3:$E1000, Prov_Auto!$A$3:$A1000, $D417, Prov_Auto!$D$3:$D1000,"&gt;="&amp;DATE(I$1,I$2,1),Prov_Auto!$D$3:$D1000, "&lt;="&amp;EOMONTH(DATE(I$1,I$2,1),0)))</f>
        <v/>
      </c>
      <c r="J417" s="48" t="str">
        <f>IF($D417="","", (SUMIFS(Transacoes!$D$3:$D1000,Transacoes!$C$3:$C1000,$D417,Transacoes!$B$3:$B1000,"C", Transacoes!$A$3:$A1000, "&lt;"&amp;EOMONTH(DATE(J$1,J$2,1),0))-SUMIFS(Transacoes!$D$3:$D1000,Transacoes!$C$3:$C1000,$D417,Transacoes!$B$3:$B1000,"V", Transacoes!$A$3:$A1000, "&lt;"&amp;EOMONTH(DATE(J$1,J$2,1),0)))*SUMIFS(Prov_Auto!$E$3:$E1000, Prov_Auto!$A$3:$A1000, $D417, Prov_Auto!$D$3:$D1000,"&gt;="&amp;DATE(J$1,J$2,1),Prov_Auto!$D$3:$D1000, "&lt;="&amp;EOMONTH(DATE(J$1,J$2,1),0)))</f>
        <v/>
      </c>
      <c r="K417" s="48" t="str">
        <f>IF($D417="","", (SUMIFS(Transacoes!$D$3:$D1000,Transacoes!$C$3:$C1000,$D417,Transacoes!$B$3:$B1000,"C", Transacoes!$A$3:$A1000, "&lt;"&amp;EOMONTH(DATE(K$1,K$2,1),0))-SUMIFS(Transacoes!$D$3:$D1000,Transacoes!$C$3:$C1000,$D417,Transacoes!$B$3:$B1000,"V", Transacoes!$A$3:$A1000, "&lt;"&amp;EOMONTH(DATE(K$1,K$2,1),0)))*SUMIFS(Prov_Auto!$E$3:$E1000, Prov_Auto!$A$3:$A1000, $D417, Prov_Auto!$D$3:$D1000,"&gt;="&amp;DATE(K$1,K$2,1),Prov_Auto!$D$3:$D1000, "&lt;="&amp;EOMONTH(DATE(K$1,K$2,1),0)))</f>
        <v/>
      </c>
      <c r="L417" s="48" t="str">
        <f>IF($D417="","", (SUMIFS(Transacoes!$D$3:$D1000,Transacoes!$C$3:$C1000,$D417,Transacoes!$B$3:$B1000,"C", Transacoes!$A$3:$A1000, "&lt;"&amp;EOMONTH(DATE(L$1,L$2,1),0))-SUMIFS(Transacoes!$D$3:$D1000,Transacoes!$C$3:$C1000,$D417,Transacoes!$B$3:$B1000,"V", Transacoes!$A$3:$A1000, "&lt;"&amp;EOMONTH(DATE(L$1,L$2,1),0)))*SUMIFS(Prov_Auto!$E$3:$E1000, Prov_Auto!$A$3:$A1000, $D417, Prov_Auto!$D$3:$D1000,"&gt;="&amp;DATE(L$1,L$2,1),Prov_Auto!$D$3:$D1000, "&lt;="&amp;EOMONTH(DATE(L$1,L$2,1),0)))</f>
        <v/>
      </c>
      <c r="M417" s="48" t="str">
        <f>IF($D417="","", (SUMIFS(Transacoes!$D$3:$D1000,Transacoes!$C$3:$C1000,$D417,Transacoes!$B$3:$B1000,"C", Transacoes!$A$3:$A1000, "&lt;"&amp;EOMONTH(DATE(M$1,M$2,1),0))-SUMIFS(Transacoes!$D$3:$D1000,Transacoes!$C$3:$C1000,$D417,Transacoes!$B$3:$B1000,"V", Transacoes!$A$3:$A1000, "&lt;"&amp;EOMONTH(DATE(M$1,M$2,1),0)))*SUMIFS(Prov_Auto!$E$3:$E1000, Prov_Auto!$A$3:$A1000, $D417, Prov_Auto!$D$3:$D1000,"&gt;="&amp;DATE(M$1,M$2,1),Prov_Auto!$D$3:$D1000, "&lt;="&amp;EOMONTH(DATE(M$1,M$2,1),0)))</f>
        <v/>
      </c>
      <c r="N417" s="48" t="str">
        <f>IF($D417="","", (SUMIFS(Transacoes!$D$3:$D1000,Transacoes!$C$3:$C1000,$D417,Transacoes!$B$3:$B1000,"C", Transacoes!$A$3:$A1000, "&lt;"&amp;EOMONTH(DATE(N$1,N$2,1),0))-SUMIFS(Transacoes!$D$3:$D1000,Transacoes!$C$3:$C1000,$D417,Transacoes!$B$3:$B1000,"V", Transacoes!$A$3:$A1000, "&lt;"&amp;EOMONTH(DATE(N$1,N$2,1),0)))*SUMIFS(Prov_Auto!$E$3:$E1000, Prov_Auto!$A$3:$A1000, $D417, Prov_Auto!$D$3:$D1000,"&gt;="&amp;DATE(N$1,N$2,1),Prov_Auto!$D$3:$D1000, "&lt;="&amp;EOMONTH(DATE(N$1,N$2,1),0)))</f>
        <v/>
      </c>
      <c r="O417" s="48" t="str">
        <f>IF($D417="","", (SUMIFS(Transacoes!$D$3:$D1000,Transacoes!$C$3:$C1000,$D417,Transacoes!$B$3:$B1000,"C", Transacoes!$A$3:$A1000, "&lt;"&amp;EOMONTH(DATE(O$1,O$2,1),0))-SUMIFS(Transacoes!$D$3:$D1000,Transacoes!$C$3:$C1000,$D417,Transacoes!$B$3:$B1000,"V", Transacoes!$A$3:$A1000, "&lt;"&amp;EOMONTH(DATE(O$1,O$2,1),0)))*SUMIFS(Prov_Auto!$E$3:$E1000, Prov_Auto!$A$3:$A1000, $D417, Prov_Auto!$D$3:$D1000,"&gt;="&amp;DATE(O$1,O$2,1),Prov_Auto!$D$3:$D1000, "&lt;="&amp;EOMONTH(DATE(O$1,O$2,1),0)))</f>
        <v/>
      </c>
      <c r="P417" s="48" t="str">
        <f>IF($D417="","", (SUMIFS(Transacoes!$D$3:$D1000,Transacoes!$C$3:$C1000,$D417,Transacoes!$B$3:$B1000,"C", Transacoes!$A$3:$A1000, "&lt;"&amp;EOMONTH(DATE(P$1,P$2,1),0))-SUMIFS(Transacoes!$D$3:$D1000,Transacoes!$C$3:$C1000,$D417,Transacoes!$B$3:$B1000,"V", Transacoes!$A$3:$A1000, "&lt;"&amp;EOMONTH(DATE(P$1,P$2,1),0)))*SUMIFS(Prov_Auto!$E$3:$E1000, Prov_Auto!$A$3:$A1000, $D417, Prov_Auto!$D$3:$D1000,"&gt;="&amp;DATE(P$1,P$2,1),Prov_Auto!$D$3:$D1000, "&lt;="&amp;EOMONTH(DATE(P$1,P$2,1),0)))</f>
        <v/>
      </c>
      <c r="Q417" s="48" t="str">
        <f>IF($D417="","", (SUMIFS(Transacoes!$D$3:$D1000,Transacoes!$C$3:$C1000,$D417,Transacoes!$B$3:$B1000,"C", Transacoes!$A$3:$A1000, "&lt;"&amp;EOMONTH(DATE(Q$1,Q$2,1),0))-SUMIFS(Transacoes!$D$3:$D1000,Transacoes!$C$3:$C1000,$D417,Transacoes!$B$3:$B1000,"V", Transacoes!$A$3:$A1000, "&lt;"&amp;EOMONTH(DATE(Q$1,Q$2,1),0)))*SUMIFS(Prov_Auto!$E$3:$E1000, Prov_Auto!$A$3:$A1000, $D417, Prov_Auto!$D$3:$D1000,"&gt;="&amp;DATE(Q$1,Q$2,1),Prov_Auto!$D$3:$D1000, "&lt;="&amp;EOMONTH(DATE(Q$1,Q$2,1),0)))</f>
        <v/>
      </c>
      <c r="R417" s="47"/>
    </row>
    <row r="418">
      <c r="A418" s="47"/>
      <c r="B418" s="47"/>
      <c r="C418" s="47"/>
      <c r="D418" s="87"/>
      <c r="E418" s="48" t="str">
        <f>IF($D418="","", (SUMIFS(Transacoes!$D$3:$D1000,Transacoes!$C$3:$C1000,$D418,Transacoes!$B$3:$B1000,"C", Transacoes!$A$3:$A1000, "&lt;"&amp;EOMONTH(DATE(E$1,E$2,1),0))-SUMIFS(Transacoes!$D$3:$D1000,Transacoes!$C$3:$C1000,$D418,Transacoes!$B$3:$B1000,"V", Transacoes!$A$3:$A1000, "&lt;"&amp;EOMONTH(DATE(E$1,E$2,1),0)))*SUMIFS(Prov_Auto!$E$3:$E1000, Prov_Auto!$A$3:$A1000, $D418, Prov_Auto!$D$3:$D1000,"&gt;="&amp;DATE(E$1,E$2,1),Prov_Auto!$D$3:$D1000, "&lt;="&amp;EOMONTH(DATE(E$1,E$2,1),0)))</f>
        <v/>
      </c>
      <c r="F418" s="48" t="str">
        <f>IF($D418="","", (SUMIFS(Transacoes!$D$3:$D1000,Transacoes!$C$3:$C1000,$D418,Transacoes!$B$3:$B1000,"C", Transacoes!$A$3:$A1000, "&lt;"&amp;EOMONTH(DATE(F$1,F$2,1),0))-SUMIFS(Transacoes!$D$3:$D1000,Transacoes!$C$3:$C1000,$D418,Transacoes!$B$3:$B1000,"V", Transacoes!$A$3:$A1000, "&lt;"&amp;EOMONTH(DATE(F$1,F$2,1),0)))*SUMIFS(Prov_Auto!$E$3:$E1000, Prov_Auto!$A$3:$A1000, $D418, Prov_Auto!$D$3:$D1000,"&gt;="&amp;DATE(F$1,F$2,1),Prov_Auto!$D$3:$D1000, "&lt;="&amp;EOMONTH(DATE(F$1,F$2,1),0)))</f>
        <v/>
      </c>
      <c r="G418" s="48" t="str">
        <f>IF($D418="","", (SUMIFS(Transacoes!$D$3:$D1000,Transacoes!$C$3:$C1000,$D418,Transacoes!$B$3:$B1000,"C", Transacoes!$A$3:$A1000, "&lt;"&amp;EOMONTH(DATE(G$1,G$2,1),0))-SUMIFS(Transacoes!$D$3:$D1000,Transacoes!$C$3:$C1000,$D418,Transacoes!$B$3:$B1000,"V", Transacoes!$A$3:$A1000, "&lt;"&amp;EOMONTH(DATE(G$1,G$2,1),0)))*SUMIFS(Prov_Auto!$E$3:$E1000, Prov_Auto!$A$3:$A1000, $D418, Prov_Auto!$D$3:$D1000,"&gt;="&amp;DATE(G$1,G$2,1),Prov_Auto!$D$3:$D1000, "&lt;="&amp;EOMONTH(DATE(G$1,G$2,1),0)))</f>
        <v/>
      </c>
      <c r="H418" s="48" t="str">
        <f>IF($D418="","", (SUMIFS(Transacoes!$D$3:$D1000,Transacoes!$C$3:$C1000,$D418,Transacoes!$B$3:$B1000,"C", Transacoes!$A$3:$A1000, "&lt;"&amp;EOMONTH(DATE(H$1,H$2,1),0))-SUMIFS(Transacoes!$D$3:$D1000,Transacoes!$C$3:$C1000,$D418,Transacoes!$B$3:$B1000,"V", Transacoes!$A$3:$A1000, "&lt;"&amp;EOMONTH(DATE(H$1,H$2,1),0)))*SUMIFS(Prov_Auto!$E$3:$E1000, Prov_Auto!$A$3:$A1000, $D418, Prov_Auto!$D$3:$D1000,"&gt;="&amp;DATE(H$1,H$2,1),Prov_Auto!$D$3:$D1000, "&lt;="&amp;EOMONTH(DATE(H$1,H$2,1),0)))</f>
        <v/>
      </c>
      <c r="I418" s="48" t="str">
        <f>IF($D418="","", (SUMIFS(Transacoes!$D$3:$D1000,Transacoes!$C$3:$C1000,$D418,Transacoes!$B$3:$B1000,"C", Transacoes!$A$3:$A1000, "&lt;"&amp;EOMONTH(DATE(I$1,I$2,1),0))-SUMIFS(Transacoes!$D$3:$D1000,Transacoes!$C$3:$C1000,$D418,Transacoes!$B$3:$B1000,"V", Transacoes!$A$3:$A1000, "&lt;"&amp;EOMONTH(DATE(I$1,I$2,1),0)))*SUMIFS(Prov_Auto!$E$3:$E1000, Prov_Auto!$A$3:$A1000, $D418, Prov_Auto!$D$3:$D1000,"&gt;="&amp;DATE(I$1,I$2,1),Prov_Auto!$D$3:$D1000, "&lt;="&amp;EOMONTH(DATE(I$1,I$2,1),0)))</f>
        <v/>
      </c>
      <c r="J418" s="48" t="str">
        <f>IF($D418="","", (SUMIFS(Transacoes!$D$3:$D1000,Transacoes!$C$3:$C1000,$D418,Transacoes!$B$3:$B1000,"C", Transacoes!$A$3:$A1000, "&lt;"&amp;EOMONTH(DATE(J$1,J$2,1),0))-SUMIFS(Transacoes!$D$3:$D1000,Transacoes!$C$3:$C1000,$D418,Transacoes!$B$3:$B1000,"V", Transacoes!$A$3:$A1000, "&lt;"&amp;EOMONTH(DATE(J$1,J$2,1),0)))*SUMIFS(Prov_Auto!$E$3:$E1000, Prov_Auto!$A$3:$A1000, $D418, Prov_Auto!$D$3:$D1000,"&gt;="&amp;DATE(J$1,J$2,1),Prov_Auto!$D$3:$D1000, "&lt;="&amp;EOMONTH(DATE(J$1,J$2,1),0)))</f>
        <v/>
      </c>
      <c r="K418" s="48" t="str">
        <f>IF($D418="","", (SUMIFS(Transacoes!$D$3:$D1000,Transacoes!$C$3:$C1000,$D418,Transacoes!$B$3:$B1000,"C", Transacoes!$A$3:$A1000, "&lt;"&amp;EOMONTH(DATE(K$1,K$2,1),0))-SUMIFS(Transacoes!$D$3:$D1000,Transacoes!$C$3:$C1000,$D418,Transacoes!$B$3:$B1000,"V", Transacoes!$A$3:$A1000, "&lt;"&amp;EOMONTH(DATE(K$1,K$2,1),0)))*SUMIFS(Prov_Auto!$E$3:$E1000, Prov_Auto!$A$3:$A1000, $D418, Prov_Auto!$D$3:$D1000,"&gt;="&amp;DATE(K$1,K$2,1),Prov_Auto!$D$3:$D1000, "&lt;="&amp;EOMONTH(DATE(K$1,K$2,1),0)))</f>
        <v/>
      </c>
      <c r="L418" s="48" t="str">
        <f>IF($D418="","", (SUMIFS(Transacoes!$D$3:$D1000,Transacoes!$C$3:$C1000,$D418,Transacoes!$B$3:$B1000,"C", Transacoes!$A$3:$A1000, "&lt;"&amp;EOMONTH(DATE(L$1,L$2,1),0))-SUMIFS(Transacoes!$D$3:$D1000,Transacoes!$C$3:$C1000,$D418,Transacoes!$B$3:$B1000,"V", Transacoes!$A$3:$A1000, "&lt;"&amp;EOMONTH(DATE(L$1,L$2,1),0)))*SUMIFS(Prov_Auto!$E$3:$E1000, Prov_Auto!$A$3:$A1000, $D418, Prov_Auto!$D$3:$D1000,"&gt;="&amp;DATE(L$1,L$2,1),Prov_Auto!$D$3:$D1000, "&lt;="&amp;EOMONTH(DATE(L$1,L$2,1),0)))</f>
        <v/>
      </c>
      <c r="M418" s="48" t="str">
        <f>IF($D418="","", (SUMIFS(Transacoes!$D$3:$D1000,Transacoes!$C$3:$C1000,$D418,Transacoes!$B$3:$B1000,"C", Transacoes!$A$3:$A1000, "&lt;"&amp;EOMONTH(DATE(M$1,M$2,1),0))-SUMIFS(Transacoes!$D$3:$D1000,Transacoes!$C$3:$C1000,$D418,Transacoes!$B$3:$B1000,"V", Transacoes!$A$3:$A1000, "&lt;"&amp;EOMONTH(DATE(M$1,M$2,1),0)))*SUMIFS(Prov_Auto!$E$3:$E1000, Prov_Auto!$A$3:$A1000, $D418, Prov_Auto!$D$3:$D1000,"&gt;="&amp;DATE(M$1,M$2,1),Prov_Auto!$D$3:$D1000, "&lt;="&amp;EOMONTH(DATE(M$1,M$2,1),0)))</f>
        <v/>
      </c>
      <c r="N418" s="48" t="str">
        <f>IF($D418="","", (SUMIFS(Transacoes!$D$3:$D1000,Transacoes!$C$3:$C1000,$D418,Transacoes!$B$3:$B1000,"C", Transacoes!$A$3:$A1000, "&lt;"&amp;EOMONTH(DATE(N$1,N$2,1),0))-SUMIFS(Transacoes!$D$3:$D1000,Transacoes!$C$3:$C1000,$D418,Transacoes!$B$3:$B1000,"V", Transacoes!$A$3:$A1000, "&lt;"&amp;EOMONTH(DATE(N$1,N$2,1),0)))*SUMIFS(Prov_Auto!$E$3:$E1000, Prov_Auto!$A$3:$A1000, $D418, Prov_Auto!$D$3:$D1000,"&gt;="&amp;DATE(N$1,N$2,1),Prov_Auto!$D$3:$D1000, "&lt;="&amp;EOMONTH(DATE(N$1,N$2,1),0)))</f>
        <v/>
      </c>
      <c r="O418" s="48" t="str">
        <f>IF($D418="","", (SUMIFS(Transacoes!$D$3:$D1000,Transacoes!$C$3:$C1000,$D418,Transacoes!$B$3:$B1000,"C", Transacoes!$A$3:$A1000, "&lt;"&amp;EOMONTH(DATE(O$1,O$2,1),0))-SUMIFS(Transacoes!$D$3:$D1000,Transacoes!$C$3:$C1000,$D418,Transacoes!$B$3:$B1000,"V", Transacoes!$A$3:$A1000, "&lt;"&amp;EOMONTH(DATE(O$1,O$2,1),0)))*SUMIFS(Prov_Auto!$E$3:$E1000, Prov_Auto!$A$3:$A1000, $D418, Prov_Auto!$D$3:$D1000,"&gt;="&amp;DATE(O$1,O$2,1),Prov_Auto!$D$3:$D1000, "&lt;="&amp;EOMONTH(DATE(O$1,O$2,1),0)))</f>
        <v/>
      </c>
      <c r="P418" s="48" t="str">
        <f>IF($D418="","", (SUMIFS(Transacoes!$D$3:$D1000,Transacoes!$C$3:$C1000,$D418,Transacoes!$B$3:$B1000,"C", Transacoes!$A$3:$A1000, "&lt;"&amp;EOMONTH(DATE(P$1,P$2,1),0))-SUMIFS(Transacoes!$D$3:$D1000,Transacoes!$C$3:$C1000,$D418,Transacoes!$B$3:$B1000,"V", Transacoes!$A$3:$A1000, "&lt;"&amp;EOMONTH(DATE(P$1,P$2,1),0)))*SUMIFS(Prov_Auto!$E$3:$E1000, Prov_Auto!$A$3:$A1000, $D418, Prov_Auto!$D$3:$D1000,"&gt;="&amp;DATE(P$1,P$2,1),Prov_Auto!$D$3:$D1000, "&lt;="&amp;EOMONTH(DATE(P$1,P$2,1),0)))</f>
        <v/>
      </c>
      <c r="Q418" s="48" t="str">
        <f>IF($D418="","", (SUMIFS(Transacoes!$D$3:$D1000,Transacoes!$C$3:$C1000,$D418,Transacoes!$B$3:$B1000,"C", Transacoes!$A$3:$A1000, "&lt;"&amp;EOMONTH(DATE(Q$1,Q$2,1),0))-SUMIFS(Transacoes!$D$3:$D1000,Transacoes!$C$3:$C1000,$D418,Transacoes!$B$3:$B1000,"V", Transacoes!$A$3:$A1000, "&lt;"&amp;EOMONTH(DATE(Q$1,Q$2,1),0)))*SUMIFS(Prov_Auto!$E$3:$E1000, Prov_Auto!$A$3:$A1000, $D418, Prov_Auto!$D$3:$D1000,"&gt;="&amp;DATE(Q$1,Q$2,1),Prov_Auto!$D$3:$D1000, "&lt;="&amp;EOMONTH(DATE(Q$1,Q$2,1),0)))</f>
        <v/>
      </c>
      <c r="R418" s="47"/>
    </row>
    <row r="419">
      <c r="A419" s="47"/>
      <c r="B419" s="47"/>
      <c r="C419" s="47"/>
      <c r="D419" s="87"/>
      <c r="E419" s="48" t="str">
        <f>IF($D419="","", (SUMIFS(Transacoes!$D$3:$D1000,Transacoes!$C$3:$C1000,$D419,Transacoes!$B$3:$B1000,"C", Transacoes!$A$3:$A1000, "&lt;"&amp;EOMONTH(DATE(E$1,E$2,1),0))-SUMIFS(Transacoes!$D$3:$D1000,Transacoes!$C$3:$C1000,$D419,Transacoes!$B$3:$B1000,"V", Transacoes!$A$3:$A1000, "&lt;"&amp;EOMONTH(DATE(E$1,E$2,1),0)))*SUMIFS(Prov_Auto!$E$3:$E1000, Prov_Auto!$A$3:$A1000, $D419, Prov_Auto!$D$3:$D1000,"&gt;="&amp;DATE(E$1,E$2,1),Prov_Auto!$D$3:$D1000, "&lt;="&amp;EOMONTH(DATE(E$1,E$2,1),0)))</f>
        <v/>
      </c>
      <c r="F419" s="48" t="str">
        <f>IF($D419="","", (SUMIFS(Transacoes!$D$3:$D1000,Transacoes!$C$3:$C1000,$D419,Transacoes!$B$3:$B1000,"C", Transacoes!$A$3:$A1000, "&lt;"&amp;EOMONTH(DATE(F$1,F$2,1),0))-SUMIFS(Transacoes!$D$3:$D1000,Transacoes!$C$3:$C1000,$D419,Transacoes!$B$3:$B1000,"V", Transacoes!$A$3:$A1000, "&lt;"&amp;EOMONTH(DATE(F$1,F$2,1),0)))*SUMIFS(Prov_Auto!$E$3:$E1000, Prov_Auto!$A$3:$A1000, $D419, Prov_Auto!$D$3:$D1000,"&gt;="&amp;DATE(F$1,F$2,1),Prov_Auto!$D$3:$D1000, "&lt;="&amp;EOMONTH(DATE(F$1,F$2,1),0)))</f>
        <v/>
      </c>
      <c r="G419" s="48" t="str">
        <f>IF($D419="","", (SUMIFS(Transacoes!$D$3:$D1000,Transacoes!$C$3:$C1000,$D419,Transacoes!$B$3:$B1000,"C", Transacoes!$A$3:$A1000, "&lt;"&amp;EOMONTH(DATE(G$1,G$2,1),0))-SUMIFS(Transacoes!$D$3:$D1000,Transacoes!$C$3:$C1000,$D419,Transacoes!$B$3:$B1000,"V", Transacoes!$A$3:$A1000, "&lt;"&amp;EOMONTH(DATE(G$1,G$2,1),0)))*SUMIFS(Prov_Auto!$E$3:$E1000, Prov_Auto!$A$3:$A1000, $D419, Prov_Auto!$D$3:$D1000,"&gt;="&amp;DATE(G$1,G$2,1),Prov_Auto!$D$3:$D1000, "&lt;="&amp;EOMONTH(DATE(G$1,G$2,1),0)))</f>
        <v/>
      </c>
      <c r="H419" s="48" t="str">
        <f>IF($D419="","", (SUMIFS(Transacoes!$D$3:$D1000,Transacoes!$C$3:$C1000,$D419,Transacoes!$B$3:$B1000,"C", Transacoes!$A$3:$A1000, "&lt;"&amp;EOMONTH(DATE(H$1,H$2,1),0))-SUMIFS(Transacoes!$D$3:$D1000,Transacoes!$C$3:$C1000,$D419,Transacoes!$B$3:$B1000,"V", Transacoes!$A$3:$A1000, "&lt;"&amp;EOMONTH(DATE(H$1,H$2,1),0)))*SUMIFS(Prov_Auto!$E$3:$E1000, Prov_Auto!$A$3:$A1000, $D419, Prov_Auto!$D$3:$D1000,"&gt;="&amp;DATE(H$1,H$2,1),Prov_Auto!$D$3:$D1000, "&lt;="&amp;EOMONTH(DATE(H$1,H$2,1),0)))</f>
        <v/>
      </c>
      <c r="I419" s="48" t="str">
        <f>IF($D419="","", (SUMIFS(Transacoes!$D$3:$D1000,Transacoes!$C$3:$C1000,$D419,Transacoes!$B$3:$B1000,"C", Transacoes!$A$3:$A1000, "&lt;"&amp;EOMONTH(DATE(I$1,I$2,1),0))-SUMIFS(Transacoes!$D$3:$D1000,Transacoes!$C$3:$C1000,$D419,Transacoes!$B$3:$B1000,"V", Transacoes!$A$3:$A1000, "&lt;"&amp;EOMONTH(DATE(I$1,I$2,1),0)))*SUMIFS(Prov_Auto!$E$3:$E1000, Prov_Auto!$A$3:$A1000, $D419, Prov_Auto!$D$3:$D1000,"&gt;="&amp;DATE(I$1,I$2,1),Prov_Auto!$D$3:$D1000, "&lt;="&amp;EOMONTH(DATE(I$1,I$2,1),0)))</f>
        <v/>
      </c>
      <c r="J419" s="48" t="str">
        <f>IF($D419="","", (SUMIFS(Transacoes!$D$3:$D1000,Transacoes!$C$3:$C1000,$D419,Transacoes!$B$3:$B1000,"C", Transacoes!$A$3:$A1000, "&lt;"&amp;EOMONTH(DATE(J$1,J$2,1),0))-SUMIFS(Transacoes!$D$3:$D1000,Transacoes!$C$3:$C1000,$D419,Transacoes!$B$3:$B1000,"V", Transacoes!$A$3:$A1000, "&lt;"&amp;EOMONTH(DATE(J$1,J$2,1),0)))*SUMIFS(Prov_Auto!$E$3:$E1000, Prov_Auto!$A$3:$A1000, $D419, Prov_Auto!$D$3:$D1000,"&gt;="&amp;DATE(J$1,J$2,1),Prov_Auto!$D$3:$D1000, "&lt;="&amp;EOMONTH(DATE(J$1,J$2,1),0)))</f>
        <v/>
      </c>
      <c r="K419" s="48" t="str">
        <f>IF($D419="","", (SUMIFS(Transacoes!$D$3:$D1000,Transacoes!$C$3:$C1000,$D419,Transacoes!$B$3:$B1000,"C", Transacoes!$A$3:$A1000, "&lt;"&amp;EOMONTH(DATE(K$1,K$2,1),0))-SUMIFS(Transacoes!$D$3:$D1000,Transacoes!$C$3:$C1000,$D419,Transacoes!$B$3:$B1000,"V", Transacoes!$A$3:$A1000, "&lt;"&amp;EOMONTH(DATE(K$1,K$2,1),0)))*SUMIFS(Prov_Auto!$E$3:$E1000, Prov_Auto!$A$3:$A1000, $D419, Prov_Auto!$D$3:$D1000,"&gt;="&amp;DATE(K$1,K$2,1),Prov_Auto!$D$3:$D1000, "&lt;="&amp;EOMONTH(DATE(K$1,K$2,1),0)))</f>
        <v/>
      </c>
      <c r="L419" s="48" t="str">
        <f>IF($D419="","", (SUMIFS(Transacoes!$D$3:$D1000,Transacoes!$C$3:$C1000,$D419,Transacoes!$B$3:$B1000,"C", Transacoes!$A$3:$A1000, "&lt;"&amp;EOMONTH(DATE(L$1,L$2,1),0))-SUMIFS(Transacoes!$D$3:$D1000,Transacoes!$C$3:$C1000,$D419,Transacoes!$B$3:$B1000,"V", Transacoes!$A$3:$A1000, "&lt;"&amp;EOMONTH(DATE(L$1,L$2,1),0)))*SUMIFS(Prov_Auto!$E$3:$E1000, Prov_Auto!$A$3:$A1000, $D419, Prov_Auto!$D$3:$D1000,"&gt;="&amp;DATE(L$1,L$2,1),Prov_Auto!$D$3:$D1000, "&lt;="&amp;EOMONTH(DATE(L$1,L$2,1),0)))</f>
        <v/>
      </c>
      <c r="M419" s="48" t="str">
        <f>IF($D419="","", (SUMIFS(Transacoes!$D$3:$D1000,Transacoes!$C$3:$C1000,$D419,Transacoes!$B$3:$B1000,"C", Transacoes!$A$3:$A1000, "&lt;"&amp;EOMONTH(DATE(M$1,M$2,1),0))-SUMIFS(Transacoes!$D$3:$D1000,Transacoes!$C$3:$C1000,$D419,Transacoes!$B$3:$B1000,"V", Transacoes!$A$3:$A1000, "&lt;"&amp;EOMONTH(DATE(M$1,M$2,1),0)))*SUMIFS(Prov_Auto!$E$3:$E1000, Prov_Auto!$A$3:$A1000, $D419, Prov_Auto!$D$3:$D1000,"&gt;="&amp;DATE(M$1,M$2,1),Prov_Auto!$D$3:$D1000, "&lt;="&amp;EOMONTH(DATE(M$1,M$2,1),0)))</f>
        <v/>
      </c>
      <c r="N419" s="48" t="str">
        <f>IF($D419="","", (SUMIFS(Transacoes!$D$3:$D1000,Transacoes!$C$3:$C1000,$D419,Transacoes!$B$3:$B1000,"C", Transacoes!$A$3:$A1000, "&lt;"&amp;EOMONTH(DATE(N$1,N$2,1),0))-SUMIFS(Transacoes!$D$3:$D1000,Transacoes!$C$3:$C1000,$D419,Transacoes!$B$3:$B1000,"V", Transacoes!$A$3:$A1000, "&lt;"&amp;EOMONTH(DATE(N$1,N$2,1),0)))*SUMIFS(Prov_Auto!$E$3:$E1000, Prov_Auto!$A$3:$A1000, $D419, Prov_Auto!$D$3:$D1000,"&gt;="&amp;DATE(N$1,N$2,1),Prov_Auto!$D$3:$D1000, "&lt;="&amp;EOMONTH(DATE(N$1,N$2,1),0)))</f>
        <v/>
      </c>
      <c r="O419" s="48" t="str">
        <f>IF($D419="","", (SUMIFS(Transacoes!$D$3:$D1000,Transacoes!$C$3:$C1000,$D419,Transacoes!$B$3:$B1000,"C", Transacoes!$A$3:$A1000, "&lt;"&amp;EOMONTH(DATE(O$1,O$2,1),0))-SUMIFS(Transacoes!$D$3:$D1000,Transacoes!$C$3:$C1000,$D419,Transacoes!$B$3:$B1000,"V", Transacoes!$A$3:$A1000, "&lt;"&amp;EOMONTH(DATE(O$1,O$2,1),0)))*SUMIFS(Prov_Auto!$E$3:$E1000, Prov_Auto!$A$3:$A1000, $D419, Prov_Auto!$D$3:$D1000,"&gt;="&amp;DATE(O$1,O$2,1),Prov_Auto!$D$3:$D1000, "&lt;="&amp;EOMONTH(DATE(O$1,O$2,1),0)))</f>
        <v/>
      </c>
      <c r="P419" s="48" t="str">
        <f>IF($D419="","", (SUMIFS(Transacoes!$D$3:$D1000,Transacoes!$C$3:$C1000,$D419,Transacoes!$B$3:$B1000,"C", Transacoes!$A$3:$A1000, "&lt;"&amp;EOMONTH(DATE(P$1,P$2,1),0))-SUMIFS(Transacoes!$D$3:$D1000,Transacoes!$C$3:$C1000,$D419,Transacoes!$B$3:$B1000,"V", Transacoes!$A$3:$A1000, "&lt;"&amp;EOMONTH(DATE(P$1,P$2,1),0)))*SUMIFS(Prov_Auto!$E$3:$E1000, Prov_Auto!$A$3:$A1000, $D419, Prov_Auto!$D$3:$D1000,"&gt;="&amp;DATE(P$1,P$2,1),Prov_Auto!$D$3:$D1000, "&lt;="&amp;EOMONTH(DATE(P$1,P$2,1),0)))</f>
        <v/>
      </c>
      <c r="Q419" s="48" t="str">
        <f>IF($D419="","", (SUMIFS(Transacoes!$D$3:$D1000,Transacoes!$C$3:$C1000,$D419,Transacoes!$B$3:$B1000,"C", Transacoes!$A$3:$A1000, "&lt;"&amp;EOMONTH(DATE(Q$1,Q$2,1),0))-SUMIFS(Transacoes!$D$3:$D1000,Transacoes!$C$3:$C1000,$D419,Transacoes!$B$3:$B1000,"V", Transacoes!$A$3:$A1000, "&lt;"&amp;EOMONTH(DATE(Q$1,Q$2,1),0)))*SUMIFS(Prov_Auto!$E$3:$E1000, Prov_Auto!$A$3:$A1000, $D419, Prov_Auto!$D$3:$D1000,"&gt;="&amp;DATE(Q$1,Q$2,1),Prov_Auto!$D$3:$D1000, "&lt;="&amp;EOMONTH(DATE(Q$1,Q$2,1),0)))</f>
        <v/>
      </c>
      <c r="R419" s="47"/>
    </row>
    <row r="420">
      <c r="A420" s="47"/>
      <c r="B420" s="47"/>
      <c r="C420" s="47"/>
      <c r="D420" s="87"/>
      <c r="E420" s="48" t="str">
        <f>IF($D420="","", (SUMIFS(Transacoes!$D$3:$D1000,Transacoes!$C$3:$C1000,$D420,Transacoes!$B$3:$B1000,"C", Transacoes!$A$3:$A1000, "&lt;"&amp;EOMONTH(DATE(E$1,E$2,1),0))-SUMIFS(Transacoes!$D$3:$D1000,Transacoes!$C$3:$C1000,$D420,Transacoes!$B$3:$B1000,"V", Transacoes!$A$3:$A1000, "&lt;"&amp;EOMONTH(DATE(E$1,E$2,1),0)))*SUMIFS(Prov_Auto!$E$3:$E1000, Prov_Auto!$A$3:$A1000, $D420, Prov_Auto!$D$3:$D1000,"&gt;="&amp;DATE(E$1,E$2,1),Prov_Auto!$D$3:$D1000, "&lt;="&amp;EOMONTH(DATE(E$1,E$2,1),0)))</f>
        <v/>
      </c>
      <c r="F420" s="48" t="str">
        <f>IF($D420="","", (SUMIFS(Transacoes!$D$3:$D1000,Transacoes!$C$3:$C1000,$D420,Transacoes!$B$3:$B1000,"C", Transacoes!$A$3:$A1000, "&lt;"&amp;EOMONTH(DATE(F$1,F$2,1),0))-SUMIFS(Transacoes!$D$3:$D1000,Transacoes!$C$3:$C1000,$D420,Transacoes!$B$3:$B1000,"V", Transacoes!$A$3:$A1000, "&lt;"&amp;EOMONTH(DATE(F$1,F$2,1),0)))*SUMIFS(Prov_Auto!$E$3:$E1000, Prov_Auto!$A$3:$A1000, $D420, Prov_Auto!$D$3:$D1000,"&gt;="&amp;DATE(F$1,F$2,1),Prov_Auto!$D$3:$D1000, "&lt;="&amp;EOMONTH(DATE(F$1,F$2,1),0)))</f>
        <v/>
      </c>
      <c r="G420" s="48" t="str">
        <f>IF($D420="","", (SUMIFS(Transacoes!$D$3:$D1000,Transacoes!$C$3:$C1000,$D420,Transacoes!$B$3:$B1000,"C", Transacoes!$A$3:$A1000, "&lt;"&amp;EOMONTH(DATE(G$1,G$2,1),0))-SUMIFS(Transacoes!$D$3:$D1000,Transacoes!$C$3:$C1000,$D420,Transacoes!$B$3:$B1000,"V", Transacoes!$A$3:$A1000, "&lt;"&amp;EOMONTH(DATE(G$1,G$2,1),0)))*SUMIFS(Prov_Auto!$E$3:$E1000, Prov_Auto!$A$3:$A1000, $D420, Prov_Auto!$D$3:$D1000,"&gt;="&amp;DATE(G$1,G$2,1),Prov_Auto!$D$3:$D1000, "&lt;="&amp;EOMONTH(DATE(G$1,G$2,1),0)))</f>
        <v/>
      </c>
      <c r="H420" s="48" t="str">
        <f>IF($D420="","", (SUMIFS(Transacoes!$D$3:$D1000,Transacoes!$C$3:$C1000,$D420,Transacoes!$B$3:$B1000,"C", Transacoes!$A$3:$A1000, "&lt;"&amp;EOMONTH(DATE(H$1,H$2,1),0))-SUMIFS(Transacoes!$D$3:$D1000,Transacoes!$C$3:$C1000,$D420,Transacoes!$B$3:$B1000,"V", Transacoes!$A$3:$A1000, "&lt;"&amp;EOMONTH(DATE(H$1,H$2,1),0)))*SUMIFS(Prov_Auto!$E$3:$E1000, Prov_Auto!$A$3:$A1000, $D420, Prov_Auto!$D$3:$D1000,"&gt;="&amp;DATE(H$1,H$2,1),Prov_Auto!$D$3:$D1000, "&lt;="&amp;EOMONTH(DATE(H$1,H$2,1),0)))</f>
        <v/>
      </c>
      <c r="I420" s="48" t="str">
        <f>IF($D420="","", (SUMIFS(Transacoes!$D$3:$D1000,Transacoes!$C$3:$C1000,$D420,Transacoes!$B$3:$B1000,"C", Transacoes!$A$3:$A1000, "&lt;"&amp;EOMONTH(DATE(I$1,I$2,1),0))-SUMIFS(Transacoes!$D$3:$D1000,Transacoes!$C$3:$C1000,$D420,Transacoes!$B$3:$B1000,"V", Transacoes!$A$3:$A1000, "&lt;"&amp;EOMONTH(DATE(I$1,I$2,1),0)))*SUMIFS(Prov_Auto!$E$3:$E1000, Prov_Auto!$A$3:$A1000, $D420, Prov_Auto!$D$3:$D1000,"&gt;="&amp;DATE(I$1,I$2,1),Prov_Auto!$D$3:$D1000, "&lt;="&amp;EOMONTH(DATE(I$1,I$2,1),0)))</f>
        <v/>
      </c>
      <c r="J420" s="48" t="str">
        <f>IF($D420="","", (SUMIFS(Transacoes!$D$3:$D1000,Transacoes!$C$3:$C1000,$D420,Transacoes!$B$3:$B1000,"C", Transacoes!$A$3:$A1000, "&lt;"&amp;EOMONTH(DATE(J$1,J$2,1),0))-SUMIFS(Transacoes!$D$3:$D1000,Transacoes!$C$3:$C1000,$D420,Transacoes!$B$3:$B1000,"V", Transacoes!$A$3:$A1000, "&lt;"&amp;EOMONTH(DATE(J$1,J$2,1),0)))*SUMIFS(Prov_Auto!$E$3:$E1000, Prov_Auto!$A$3:$A1000, $D420, Prov_Auto!$D$3:$D1000,"&gt;="&amp;DATE(J$1,J$2,1),Prov_Auto!$D$3:$D1000, "&lt;="&amp;EOMONTH(DATE(J$1,J$2,1),0)))</f>
        <v/>
      </c>
      <c r="K420" s="48" t="str">
        <f>IF($D420="","", (SUMIFS(Transacoes!$D$3:$D1000,Transacoes!$C$3:$C1000,$D420,Transacoes!$B$3:$B1000,"C", Transacoes!$A$3:$A1000, "&lt;"&amp;EOMONTH(DATE(K$1,K$2,1),0))-SUMIFS(Transacoes!$D$3:$D1000,Transacoes!$C$3:$C1000,$D420,Transacoes!$B$3:$B1000,"V", Transacoes!$A$3:$A1000, "&lt;"&amp;EOMONTH(DATE(K$1,K$2,1),0)))*SUMIFS(Prov_Auto!$E$3:$E1000, Prov_Auto!$A$3:$A1000, $D420, Prov_Auto!$D$3:$D1000,"&gt;="&amp;DATE(K$1,K$2,1),Prov_Auto!$D$3:$D1000, "&lt;="&amp;EOMONTH(DATE(K$1,K$2,1),0)))</f>
        <v/>
      </c>
      <c r="L420" s="48" t="str">
        <f>IF($D420="","", (SUMIFS(Transacoes!$D$3:$D1000,Transacoes!$C$3:$C1000,$D420,Transacoes!$B$3:$B1000,"C", Transacoes!$A$3:$A1000, "&lt;"&amp;EOMONTH(DATE(L$1,L$2,1),0))-SUMIFS(Transacoes!$D$3:$D1000,Transacoes!$C$3:$C1000,$D420,Transacoes!$B$3:$B1000,"V", Transacoes!$A$3:$A1000, "&lt;"&amp;EOMONTH(DATE(L$1,L$2,1),0)))*SUMIFS(Prov_Auto!$E$3:$E1000, Prov_Auto!$A$3:$A1000, $D420, Prov_Auto!$D$3:$D1000,"&gt;="&amp;DATE(L$1,L$2,1),Prov_Auto!$D$3:$D1000, "&lt;="&amp;EOMONTH(DATE(L$1,L$2,1),0)))</f>
        <v/>
      </c>
      <c r="M420" s="48" t="str">
        <f>IF($D420="","", (SUMIFS(Transacoes!$D$3:$D1000,Transacoes!$C$3:$C1000,$D420,Transacoes!$B$3:$B1000,"C", Transacoes!$A$3:$A1000, "&lt;"&amp;EOMONTH(DATE(M$1,M$2,1),0))-SUMIFS(Transacoes!$D$3:$D1000,Transacoes!$C$3:$C1000,$D420,Transacoes!$B$3:$B1000,"V", Transacoes!$A$3:$A1000, "&lt;"&amp;EOMONTH(DATE(M$1,M$2,1),0)))*SUMIFS(Prov_Auto!$E$3:$E1000, Prov_Auto!$A$3:$A1000, $D420, Prov_Auto!$D$3:$D1000,"&gt;="&amp;DATE(M$1,M$2,1),Prov_Auto!$D$3:$D1000, "&lt;="&amp;EOMONTH(DATE(M$1,M$2,1),0)))</f>
        <v/>
      </c>
      <c r="N420" s="48" t="str">
        <f>IF($D420="","", (SUMIFS(Transacoes!$D$3:$D1000,Transacoes!$C$3:$C1000,$D420,Transacoes!$B$3:$B1000,"C", Transacoes!$A$3:$A1000, "&lt;"&amp;EOMONTH(DATE(N$1,N$2,1),0))-SUMIFS(Transacoes!$D$3:$D1000,Transacoes!$C$3:$C1000,$D420,Transacoes!$B$3:$B1000,"V", Transacoes!$A$3:$A1000, "&lt;"&amp;EOMONTH(DATE(N$1,N$2,1),0)))*SUMIFS(Prov_Auto!$E$3:$E1000, Prov_Auto!$A$3:$A1000, $D420, Prov_Auto!$D$3:$D1000,"&gt;="&amp;DATE(N$1,N$2,1),Prov_Auto!$D$3:$D1000, "&lt;="&amp;EOMONTH(DATE(N$1,N$2,1),0)))</f>
        <v/>
      </c>
      <c r="O420" s="48" t="str">
        <f>IF($D420="","", (SUMIFS(Transacoes!$D$3:$D1000,Transacoes!$C$3:$C1000,$D420,Transacoes!$B$3:$B1000,"C", Transacoes!$A$3:$A1000, "&lt;"&amp;EOMONTH(DATE(O$1,O$2,1),0))-SUMIFS(Transacoes!$D$3:$D1000,Transacoes!$C$3:$C1000,$D420,Transacoes!$B$3:$B1000,"V", Transacoes!$A$3:$A1000, "&lt;"&amp;EOMONTH(DATE(O$1,O$2,1),0)))*SUMIFS(Prov_Auto!$E$3:$E1000, Prov_Auto!$A$3:$A1000, $D420, Prov_Auto!$D$3:$D1000,"&gt;="&amp;DATE(O$1,O$2,1),Prov_Auto!$D$3:$D1000, "&lt;="&amp;EOMONTH(DATE(O$1,O$2,1),0)))</f>
        <v/>
      </c>
      <c r="P420" s="48" t="str">
        <f>IF($D420="","", (SUMIFS(Transacoes!$D$3:$D1000,Transacoes!$C$3:$C1000,$D420,Transacoes!$B$3:$B1000,"C", Transacoes!$A$3:$A1000, "&lt;"&amp;EOMONTH(DATE(P$1,P$2,1),0))-SUMIFS(Transacoes!$D$3:$D1000,Transacoes!$C$3:$C1000,$D420,Transacoes!$B$3:$B1000,"V", Transacoes!$A$3:$A1000, "&lt;"&amp;EOMONTH(DATE(P$1,P$2,1),0)))*SUMIFS(Prov_Auto!$E$3:$E1000, Prov_Auto!$A$3:$A1000, $D420, Prov_Auto!$D$3:$D1000,"&gt;="&amp;DATE(P$1,P$2,1),Prov_Auto!$D$3:$D1000, "&lt;="&amp;EOMONTH(DATE(P$1,P$2,1),0)))</f>
        <v/>
      </c>
      <c r="Q420" s="48" t="str">
        <f>IF($D420="","", (SUMIFS(Transacoes!$D$3:$D1000,Transacoes!$C$3:$C1000,$D420,Transacoes!$B$3:$B1000,"C", Transacoes!$A$3:$A1000, "&lt;"&amp;EOMONTH(DATE(Q$1,Q$2,1),0))-SUMIFS(Transacoes!$D$3:$D1000,Transacoes!$C$3:$C1000,$D420,Transacoes!$B$3:$B1000,"V", Transacoes!$A$3:$A1000, "&lt;"&amp;EOMONTH(DATE(Q$1,Q$2,1),0)))*SUMIFS(Prov_Auto!$E$3:$E1000, Prov_Auto!$A$3:$A1000, $D420, Prov_Auto!$D$3:$D1000,"&gt;="&amp;DATE(Q$1,Q$2,1),Prov_Auto!$D$3:$D1000, "&lt;="&amp;EOMONTH(DATE(Q$1,Q$2,1),0)))</f>
        <v/>
      </c>
      <c r="R420" s="47"/>
    </row>
    <row r="421">
      <c r="A421" s="47"/>
      <c r="B421" s="47"/>
      <c r="C421" s="47"/>
      <c r="D421" s="87"/>
      <c r="E421" s="48" t="str">
        <f>IF($D421="","", (SUMIFS(Transacoes!$D$3:$D1000,Transacoes!$C$3:$C1000,$D421,Transacoes!$B$3:$B1000,"C", Transacoes!$A$3:$A1000, "&lt;"&amp;EOMONTH(DATE(E$1,E$2,1),0))-SUMIFS(Transacoes!$D$3:$D1000,Transacoes!$C$3:$C1000,$D421,Transacoes!$B$3:$B1000,"V", Transacoes!$A$3:$A1000, "&lt;"&amp;EOMONTH(DATE(E$1,E$2,1),0)))*SUMIFS(Prov_Auto!$E$3:$E1000, Prov_Auto!$A$3:$A1000, $D421, Prov_Auto!$D$3:$D1000,"&gt;="&amp;DATE(E$1,E$2,1),Prov_Auto!$D$3:$D1000, "&lt;="&amp;EOMONTH(DATE(E$1,E$2,1),0)))</f>
        <v/>
      </c>
      <c r="F421" s="48" t="str">
        <f>IF($D421="","", (SUMIFS(Transacoes!$D$3:$D1000,Transacoes!$C$3:$C1000,$D421,Transacoes!$B$3:$B1000,"C", Transacoes!$A$3:$A1000, "&lt;"&amp;EOMONTH(DATE(F$1,F$2,1),0))-SUMIFS(Transacoes!$D$3:$D1000,Transacoes!$C$3:$C1000,$D421,Transacoes!$B$3:$B1000,"V", Transacoes!$A$3:$A1000, "&lt;"&amp;EOMONTH(DATE(F$1,F$2,1),0)))*SUMIFS(Prov_Auto!$E$3:$E1000, Prov_Auto!$A$3:$A1000, $D421, Prov_Auto!$D$3:$D1000,"&gt;="&amp;DATE(F$1,F$2,1),Prov_Auto!$D$3:$D1000, "&lt;="&amp;EOMONTH(DATE(F$1,F$2,1),0)))</f>
        <v/>
      </c>
      <c r="G421" s="48" t="str">
        <f>IF($D421="","", (SUMIFS(Transacoes!$D$3:$D1000,Transacoes!$C$3:$C1000,$D421,Transacoes!$B$3:$B1000,"C", Transacoes!$A$3:$A1000, "&lt;"&amp;EOMONTH(DATE(G$1,G$2,1),0))-SUMIFS(Transacoes!$D$3:$D1000,Transacoes!$C$3:$C1000,$D421,Transacoes!$B$3:$B1000,"V", Transacoes!$A$3:$A1000, "&lt;"&amp;EOMONTH(DATE(G$1,G$2,1),0)))*SUMIFS(Prov_Auto!$E$3:$E1000, Prov_Auto!$A$3:$A1000, $D421, Prov_Auto!$D$3:$D1000,"&gt;="&amp;DATE(G$1,G$2,1),Prov_Auto!$D$3:$D1000, "&lt;="&amp;EOMONTH(DATE(G$1,G$2,1),0)))</f>
        <v/>
      </c>
      <c r="H421" s="48" t="str">
        <f>IF($D421="","", (SUMIFS(Transacoes!$D$3:$D1000,Transacoes!$C$3:$C1000,$D421,Transacoes!$B$3:$B1000,"C", Transacoes!$A$3:$A1000, "&lt;"&amp;EOMONTH(DATE(H$1,H$2,1),0))-SUMIFS(Transacoes!$D$3:$D1000,Transacoes!$C$3:$C1000,$D421,Transacoes!$B$3:$B1000,"V", Transacoes!$A$3:$A1000, "&lt;"&amp;EOMONTH(DATE(H$1,H$2,1),0)))*SUMIFS(Prov_Auto!$E$3:$E1000, Prov_Auto!$A$3:$A1000, $D421, Prov_Auto!$D$3:$D1000,"&gt;="&amp;DATE(H$1,H$2,1),Prov_Auto!$D$3:$D1000, "&lt;="&amp;EOMONTH(DATE(H$1,H$2,1),0)))</f>
        <v/>
      </c>
      <c r="I421" s="48" t="str">
        <f>IF($D421="","", (SUMIFS(Transacoes!$D$3:$D1000,Transacoes!$C$3:$C1000,$D421,Transacoes!$B$3:$B1000,"C", Transacoes!$A$3:$A1000, "&lt;"&amp;EOMONTH(DATE(I$1,I$2,1),0))-SUMIFS(Transacoes!$D$3:$D1000,Transacoes!$C$3:$C1000,$D421,Transacoes!$B$3:$B1000,"V", Transacoes!$A$3:$A1000, "&lt;"&amp;EOMONTH(DATE(I$1,I$2,1),0)))*SUMIFS(Prov_Auto!$E$3:$E1000, Prov_Auto!$A$3:$A1000, $D421, Prov_Auto!$D$3:$D1000,"&gt;="&amp;DATE(I$1,I$2,1),Prov_Auto!$D$3:$D1000, "&lt;="&amp;EOMONTH(DATE(I$1,I$2,1),0)))</f>
        <v/>
      </c>
      <c r="J421" s="48" t="str">
        <f>IF($D421="","", (SUMIFS(Transacoes!$D$3:$D1000,Transacoes!$C$3:$C1000,$D421,Transacoes!$B$3:$B1000,"C", Transacoes!$A$3:$A1000, "&lt;"&amp;EOMONTH(DATE(J$1,J$2,1),0))-SUMIFS(Transacoes!$D$3:$D1000,Transacoes!$C$3:$C1000,$D421,Transacoes!$B$3:$B1000,"V", Transacoes!$A$3:$A1000, "&lt;"&amp;EOMONTH(DATE(J$1,J$2,1),0)))*SUMIFS(Prov_Auto!$E$3:$E1000, Prov_Auto!$A$3:$A1000, $D421, Prov_Auto!$D$3:$D1000,"&gt;="&amp;DATE(J$1,J$2,1),Prov_Auto!$D$3:$D1000, "&lt;="&amp;EOMONTH(DATE(J$1,J$2,1),0)))</f>
        <v/>
      </c>
      <c r="K421" s="48" t="str">
        <f>IF($D421="","", (SUMIFS(Transacoes!$D$3:$D1000,Transacoes!$C$3:$C1000,$D421,Transacoes!$B$3:$B1000,"C", Transacoes!$A$3:$A1000, "&lt;"&amp;EOMONTH(DATE(K$1,K$2,1),0))-SUMIFS(Transacoes!$D$3:$D1000,Transacoes!$C$3:$C1000,$D421,Transacoes!$B$3:$B1000,"V", Transacoes!$A$3:$A1000, "&lt;"&amp;EOMONTH(DATE(K$1,K$2,1),0)))*SUMIFS(Prov_Auto!$E$3:$E1000, Prov_Auto!$A$3:$A1000, $D421, Prov_Auto!$D$3:$D1000,"&gt;="&amp;DATE(K$1,K$2,1),Prov_Auto!$D$3:$D1000, "&lt;="&amp;EOMONTH(DATE(K$1,K$2,1),0)))</f>
        <v/>
      </c>
      <c r="L421" s="48" t="str">
        <f>IF($D421="","", (SUMIFS(Transacoes!$D$3:$D1000,Transacoes!$C$3:$C1000,$D421,Transacoes!$B$3:$B1000,"C", Transacoes!$A$3:$A1000, "&lt;"&amp;EOMONTH(DATE(L$1,L$2,1),0))-SUMIFS(Transacoes!$D$3:$D1000,Transacoes!$C$3:$C1000,$D421,Transacoes!$B$3:$B1000,"V", Transacoes!$A$3:$A1000, "&lt;"&amp;EOMONTH(DATE(L$1,L$2,1),0)))*SUMIFS(Prov_Auto!$E$3:$E1000, Prov_Auto!$A$3:$A1000, $D421, Prov_Auto!$D$3:$D1000,"&gt;="&amp;DATE(L$1,L$2,1),Prov_Auto!$D$3:$D1000, "&lt;="&amp;EOMONTH(DATE(L$1,L$2,1),0)))</f>
        <v/>
      </c>
      <c r="M421" s="48" t="str">
        <f>IF($D421="","", (SUMIFS(Transacoes!$D$3:$D1000,Transacoes!$C$3:$C1000,$D421,Transacoes!$B$3:$B1000,"C", Transacoes!$A$3:$A1000, "&lt;"&amp;EOMONTH(DATE(M$1,M$2,1),0))-SUMIFS(Transacoes!$D$3:$D1000,Transacoes!$C$3:$C1000,$D421,Transacoes!$B$3:$B1000,"V", Transacoes!$A$3:$A1000, "&lt;"&amp;EOMONTH(DATE(M$1,M$2,1),0)))*SUMIFS(Prov_Auto!$E$3:$E1000, Prov_Auto!$A$3:$A1000, $D421, Prov_Auto!$D$3:$D1000,"&gt;="&amp;DATE(M$1,M$2,1),Prov_Auto!$D$3:$D1000, "&lt;="&amp;EOMONTH(DATE(M$1,M$2,1),0)))</f>
        <v/>
      </c>
      <c r="N421" s="48" t="str">
        <f>IF($D421="","", (SUMIFS(Transacoes!$D$3:$D1000,Transacoes!$C$3:$C1000,$D421,Transacoes!$B$3:$B1000,"C", Transacoes!$A$3:$A1000, "&lt;"&amp;EOMONTH(DATE(N$1,N$2,1),0))-SUMIFS(Transacoes!$D$3:$D1000,Transacoes!$C$3:$C1000,$D421,Transacoes!$B$3:$B1000,"V", Transacoes!$A$3:$A1000, "&lt;"&amp;EOMONTH(DATE(N$1,N$2,1),0)))*SUMIFS(Prov_Auto!$E$3:$E1000, Prov_Auto!$A$3:$A1000, $D421, Prov_Auto!$D$3:$D1000,"&gt;="&amp;DATE(N$1,N$2,1),Prov_Auto!$D$3:$D1000, "&lt;="&amp;EOMONTH(DATE(N$1,N$2,1),0)))</f>
        <v/>
      </c>
      <c r="O421" s="48" t="str">
        <f>IF($D421="","", (SUMIFS(Transacoes!$D$3:$D1000,Transacoes!$C$3:$C1000,$D421,Transacoes!$B$3:$B1000,"C", Transacoes!$A$3:$A1000, "&lt;"&amp;EOMONTH(DATE(O$1,O$2,1),0))-SUMIFS(Transacoes!$D$3:$D1000,Transacoes!$C$3:$C1000,$D421,Transacoes!$B$3:$B1000,"V", Transacoes!$A$3:$A1000, "&lt;"&amp;EOMONTH(DATE(O$1,O$2,1),0)))*SUMIFS(Prov_Auto!$E$3:$E1000, Prov_Auto!$A$3:$A1000, $D421, Prov_Auto!$D$3:$D1000,"&gt;="&amp;DATE(O$1,O$2,1),Prov_Auto!$D$3:$D1000, "&lt;="&amp;EOMONTH(DATE(O$1,O$2,1),0)))</f>
        <v/>
      </c>
      <c r="P421" s="48" t="str">
        <f>IF($D421="","", (SUMIFS(Transacoes!$D$3:$D1000,Transacoes!$C$3:$C1000,$D421,Transacoes!$B$3:$B1000,"C", Transacoes!$A$3:$A1000, "&lt;"&amp;EOMONTH(DATE(P$1,P$2,1),0))-SUMIFS(Transacoes!$D$3:$D1000,Transacoes!$C$3:$C1000,$D421,Transacoes!$B$3:$B1000,"V", Transacoes!$A$3:$A1000, "&lt;"&amp;EOMONTH(DATE(P$1,P$2,1),0)))*SUMIFS(Prov_Auto!$E$3:$E1000, Prov_Auto!$A$3:$A1000, $D421, Prov_Auto!$D$3:$D1000,"&gt;="&amp;DATE(P$1,P$2,1),Prov_Auto!$D$3:$D1000, "&lt;="&amp;EOMONTH(DATE(P$1,P$2,1),0)))</f>
        <v/>
      </c>
      <c r="Q421" s="48" t="str">
        <f>IF($D421="","", (SUMIFS(Transacoes!$D$3:$D1000,Transacoes!$C$3:$C1000,$D421,Transacoes!$B$3:$B1000,"C", Transacoes!$A$3:$A1000, "&lt;"&amp;EOMONTH(DATE(Q$1,Q$2,1),0))-SUMIFS(Transacoes!$D$3:$D1000,Transacoes!$C$3:$C1000,$D421,Transacoes!$B$3:$B1000,"V", Transacoes!$A$3:$A1000, "&lt;"&amp;EOMONTH(DATE(Q$1,Q$2,1),0)))*SUMIFS(Prov_Auto!$E$3:$E1000, Prov_Auto!$A$3:$A1000, $D421, Prov_Auto!$D$3:$D1000,"&gt;="&amp;DATE(Q$1,Q$2,1),Prov_Auto!$D$3:$D1000, "&lt;="&amp;EOMONTH(DATE(Q$1,Q$2,1),0)))</f>
        <v/>
      </c>
      <c r="R421" s="47"/>
    </row>
    <row r="422">
      <c r="A422" s="47"/>
      <c r="B422" s="47"/>
      <c r="C422" s="47"/>
      <c r="D422" s="87"/>
      <c r="E422" s="48" t="str">
        <f>IF($D422="","", (SUMIFS(Transacoes!$D$3:$D1000,Transacoes!$C$3:$C1000,$D422,Transacoes!$B$3:$B1000,"C", Transacoes!$A$3:$A1000, "&lt;"&amp;EOMONTH(DATE(E$1,E$2,1),0))-SUMIFS(Transacoes!$D$3:$D1000,Transacoes!$C$3:$C1000,$D422,Transacoes!$B$3:$B1000,"V", Transacoes!$A$3:$A1000, "&lt;"&amp;EOMONTH(DATE(E$1,E$2,1),0)))*SUMIFS(Prov_Auto!$E$3:$E1000, Prov_Auto!$A$3:$A1000, $D422, Prov_Auto!$D$3:$D1000,"&gt;="&amp;DATE(E$1,E$2,1),Prov_Auto!$D$3:$D1000, "&lt;="&amp;EOMONTH(DATE(E$1,E$2,1),0)))</f>
        <v/>
      </c>
      <c r="F422" s="48" t="str">
        <f>IF($D422="","", (SUMIFS(Transacoes!$D$3:$D1000,Transacoes!$C$3:$C1000,$D422,Transacoes!$B$3:$B1000,"C", Transacoes!$A$3:$A1000, "&lt;"&amp;EOMONTH(DATE(F$1,F$2,1),0))-SUMIFS(Transacoes!$D$3:$D1000,Transacoes!$C$3:$C1000,$D422,Transacoes!$B$3:$B1000,"V", Transacoes!$A$3:$A1000, "&lt;"&amp;EOMONTH(DATE(F$1,F$2,1),0)))*SUMIFS(Prov_Auto!$E$3:$E1000, Prov_Auto!$A$3:$A1000, $D422, Prov_Auto!$D$3:$D1000,"&gt;="&amp;DATE(F$1,F$2,1),Prov_Auto!$D$3:$D1000, "&lt;="&amp;EOMONTH(DATE(F$1,F$2,1),0)))</f>
        <v/>
      </c>
      <c r="G422" s="48" t="str">
        <f>IF($D422="","", (SUMIFS(Transacoes!$D$3:$D1000,Transacoes!$C$3:$C1000,$D422,Transacoes!$B$3:$B1000,"C", Transacoes!$A$3:$A1000, "&lt;"&amp;EOMONTH(DATE(G$1,G$2,1),0))-SUMIFS(Transacoes!$D$3:$D1000,Transacoes!$C$3:$C1000,$D422,Transacoes!$B$3:$B1000,"V", Transacoes!$A$3:$A1000, "&lt;"&amp;EOMONTH(DATE(G$1,G$2,1),0)))*SUMIFS(Prov_Auto!$E$3:$E1000, Prov_Auto!$A$3:$A1000, $D422, Prov_Auto!$D$3:$D1000,"&gt;="&amp;DATE(G$1,G$2,1),Prov_Auto!$D$3:$D1000, "&lt;="&amp;EOMONTH(DATE(G$1,G$2,1),0)))</f>
        <v/>
      </c>
      <c r="H422" s="48" t="str">
        <f>IF($D422="","", (SUMIFS(Transacoes!$D$3:$D1000,Transacoes!$C$3:$C1000,$D422,Transacoes!$B$3:$B1000,"C", Transacoes!$A$3:$A1000, "&lt;"&amp;EOMONTH(DATE(H$1,H$2,1),0))-SUMIFS(Transacoes!$D$3:$D1000,Transacoes!$C$3:$C1000,$D422,Transacoes!$B$3:$B1000,"V", Transacoes!$A$3:$A1000, "&lt;"&amp;EOMONTH(DATE(H$1,H$2,1),0)))*SUMIFS(Prov_Auto!$E$3:$E1000, Prov_Auto!$A$3:$A1000, $D422, Prov_Auto!$D$3:$D1000,"&gt;="&amp;DATE(H$1,H$2,1),Prov_Auto!$D$3:$D1000, "&lt;="&amp;EOMONTH(DATE(H$1,H$2,1),0)))</f>
        <v/>
      </c>
      <c r="I422" s="48" t="str">
        <f>IF($D422="","", (SUMIFS(Transacoes!$D$3:$D1000,Transacoes!$C$3:$C1000,$D422,Transacoes!$B$3:$B1000,"C", Transacoes!$A$3:$A1000, "&lt;"&amp;EOMONTH(DATE(I$1,I$2,1),0))-SUMIFS(Transacoes!$D$3:$D1000,Transacoes!$C$3:$C1000,$D422,Transacoes!$B$3:$B1000,"V", Transacoes!$A$3:$A1000, "&lt;"&amp;EOMONTH(DATE(I$1,I$2,1),0)))*SUMIFS(Prov_Auto!$E$3:$E1000, Prov_Auto!$A$3:$A1000, $D422, Prov_Auto!$D$3:$D1000,"&gt;="&amp;DATE(I$1,I$2,1),Prov_Auto!$D$3:$D1000, "&lt;="&amp;EOMONTH(DATE(I$1,I$2,1),0)))</f>
        <v/>
      </c>
      <c r="J422" s="48" t="str">
        <f>IF($D422="","", (SUMIFS(Transacoes!$D$3:$D1000,Transacoes!$C$3:$C1000,$D422,Transacoes!$B$3:$B1000,"C", Transacoes!$A$3:$A1000, "&lt;"&amp;EOMONTH(DATE(J$1,J$2,1),0))-SUMIFS(Transacoes!$D$3:$D1000,Transacoes!$C$3:$C1000,$D422,Transacoes!$B$3:$B1000,"V", Transacoes!$A$3:$A1000, "&lt;"&amp;EOMONTH(DATE(J$1,J$2,1),0)))*SUMIFS(Prov_Auto!$E$3:$E1000, Prov_Auto!$A$3:$A1000, $D422, Prov_Auto!$D$3:$D1000,"&gt;="&amp;DATE(J$1,J$2,1),Prov_Auto!$D$3:$D1000, "&lt;="&amp;EOMONTH(DATE(J$1,J$2,1),0)))</f>
        <v/>
      </c>
      <c r="K422" s="48" t="str">
        <f>IF($D422="","", (SUMIFS(Transacoes!$D$3:$D1000,Transacoes!$C$3:$C1000,$D422,Transacoes!$B$3:$B1000,"C", Transacoes!$A$3:$A1000, "&lt;"&amp;EOMONTH(DATE(K$1,K$2,1),0))-SUMIFS(Transacoes!$D$3:$D1000,Transacoes!$C$3:$C1000,$D422,Transacoes!$B$3:$B1000,"V", Transacoes!$A$3:$A1000, "&lt;"&amp;EOMONTH(DATE(K$1,K$2,1),0)))*SUMIFS(Prov_Auto!$E$3:$E1000, Prov_Auto!$A$3:$A1000, $D422, Prov_Auto!$D$3:$D1000,"&gt;="&amp;DATE(K$1,K$2,1),Prov_Auto!$D$3:$D1000, "&lt;="&amp;EOMONTH(DATE(K$1,K$2,1),0)))</f>
        <v/>
      </c>
      <c r="L422" s="48" t="str">
        <f>IF($D422="","", (SUMIFS(Transacoes!$D$3:$D1000,Transacoes!$C$3:$C1000,$D422,Transacoes!$B$3:$B1000,"C", Transacoes!$A$3:$A1000, "&lt;"&amp;EOMONTH(DATE(L$1,L$2,1),0))-SUMIFS(Transacoes!$D$3:$D1000,Transacoes!$C$3:$C1000,$D422,Transacoes!$B$3:$B1000,"V", Transacoes!$A$3:$A1000, "&lt;"&amp;EOMONTH(DATE(L$1,L$2,1),0)))*SUMIFS(Prov_Auto!$E$3:$E1000, Prov_Auto!$A$3:$A1000, $D422, Prov_Auto!$D$3:$D1000,"&gt;="&amp;DATE(L$1,L$2,1),Prov_Auto!$D$3:$D1000, "&lt;="&amp;EOMONTH(DATE(L$1,L$2,1),0)))</f>
        <v/>
      </c>
      <c r="M422" s="48" t="str">
        <f>IF($D422="","", (SUMIFS(Transacoes!$D$3:$D1000,Transacoes!$C$3:$C1000,$D422,Transacoes!$B$3:$B1000,"C", Transacoes!$A$3:$A1000, "&lt;"&amp;EOMONTH(DATE(M$1,M$2,1),0))-SUMIFS(Transacoes!$D$3:$D1000,Transacoes!$C$3:$C1000,$D422,Transacoes!$B$3:$B1000,"V", Transacoes!$A$3:$A1000, "&lt;"&amp;EOMONTH(DATE(M$1,M$2,1),0)))*SUMIFS(Prov_Auto!$E$3:$E1000, Prov_Auto!$A$3:$A1000, $D422, Prov_Auto!$D$3:$D1000,"&gt;="&amp;DATE(M$1,M$2,1),Prov_Auto!$D$3:$D1000, "&lt;="&amp;EOMONTH(DATE(M$1,M$2,1),0)))</f>
        <v/>
      </c>
      <c r="N422" s="48" t="str">
        <f>IF($D422="","", (SUMIFS(Transacoes!$D$3:$D1000,Transacoes!$C$3:$C1000,$D422,Transacoes!$B$3:$B1000,"C", Transacoes!$A$3:$A1000, "&lt;"&amp;EOMONTH(DATE(N$1,N$2,1),0))-SUMIFS(Transacoes!$D$3:$D1000,Transacoes!$C$3:$C1000,$D422,Transacoes!$B$3:$B1000,"V", Transacoes!$A$3:$A1000, "&lt;"&amp;EOMONTH(DATE(N$1,N$2,1),0)))*SUMIFS(Prov_Auto!$E$3:$E1000, Prov_Auto!$A$3:$A1000, $D422, Prov_Auto!$D$3:$D1000,"&gt;="&amp;DATE(N$1,N$2,1),Prov_Auto!$D$3:$D1000, "&lt;="&amp;EOMONTH(DATE(N$1,N$2,1),0)))</f>
        <v/>
      </c>
      <c r="O422" s="48" t="str">
        <f>IF($D422="","", (SUMIFS(Transacoes!$D$3:$D1000,Transacoes!$C$3:$C1000,$D422,Transacoes!$B$3:$B1000,"C", Transacoes!$A$3:$A1000, "&lt;"&amp;EOMONTH(DATE(O$1,O$2,1),0))-SUMIFS(Transacoes!$D$3:$D1000,Transacoes!$C$3:$C1000,$D422,Transacoes!$B$3:$B1000,"V", Transacoes!$A$3:$A1000, "&lt;"&amp;EOMONTH(DATE(O$1,O$2,1),0)))*SUMIFS(Prov_Auto!$E$3:$E1000, Prov_Auto!$A$3:$A1000, $D422, Prov_Auto!$D$3:$D1000,"&gt;="&amp;DATE(O$1,O$2,1),Prov_Auto!$D$3:$D1000, "&lt;="&amp;EOMONTH(DATE(O$1,O$2,1),0)))</f>
        <v/>
      </c>
      <c r="P422" s="48" t="str">
        <f>IF($D422="","", (SUMIFS(Transacoes!$D$3:$D1000,Transacoes!$C$3:$C1000,$D422,Transacoes!$B$3:$B1000,"C", Transacoes!$A$3:$A1000, "&lt;"&amp;EOMONTH(DATE(P$1,P$2,1),0))-SUMIFS(Transacoes!$D$3:$D1000,Transacoes!$C$3:$C1000,$D422,Transacoes!$B$3:$B1000,"V", Transacoes!$A$3:$A1000, "&lt;"&amp;EOMONTH(DATE(P$1,P$2,1),0)))*SUMIFS(Prov_Auto!$E$3:$E1000, Prov_Auto!$A$3:$A1000, $D422, Prov_Auto!$D$3:$D1000,"&gt;="&amp;DATE(P$1,P$2,1),Prov_Auto!$D$3:$D1000, "&lt;="&amp;EOMONTH(DATE(P$1,P$2,1),0)))</f>
        <v/>
      </c>
      <c r="Q422" s="48" t="str">
        <f>IF($D422="","", (SUMIFS(Transacoes!$D$3:$D1000,Transacoes!$C$3:$C1000,$D422,Transacoes!$B$3:$B1000,"C", Transacoes!$A$3:$A1000, "&lt;"&amp;EOMONTH(DATE(Q$1,Q$2,1),0))-SUMIFS(Transacoes!$D$3:$D1000,Transacoes!$C$3:$C1000,$D422,Transacoes!$B$3:$B1000,"V", Transacoes!$A$3:$A1000, "&lt;"&amp;EOMONTH(DATE(Q$1,Q$2,1),0)))*SUMIFS(Prov_Auto!$E$3:$E1000, Prov_Auto!$A$3:$A1000, $D422, Prov_Auto!$D$3:$D1000,"&gt;="&amp;DATE(Q$1,Q$2,1),Prov_Auto!$D$3:$D1000, "&lt;="&amp;EOMONTH(DATE(Q$1,Q$2,1),0)))</f>
        <v/>
      </c>
      <c r="R422" s="47"/>
    </row>
    <row r="423">
      <c r="A423" s="47"/>
      <c r="B423" s="47"/>
      <c r="C423" s="47"/>
      <c r="D423" s="87"/>
      <c r="E423" s="48" t="str">
        <f>IF($D423="","", (SUMIFS(Transacoes!$D$3:$D1000,Transacoes!$C$3:$C1000,$D423,Transacoes!$B$3:$B1000,"C", Transacoes!$A$3:$A1000, "&lt;"&amp;EOMONTH(DATE(E$1,E$2,1),0))-SUMIFS(Transacoes!$D$3:$D1000,Transacoes!$C$3:$C1000,$D423,Transacoes!$B$3:$B1000,"V", Transacoes!$A$3:$A1000, "&lt;"&amp;EOMONTH(DATE(E$1,E$2,1),0)))*SUMIFS(Prov_Auto!$E$3:$E1000, Prov_Auto!$A$3:$A1000, $D423, Prov_Auto!$D$3:$D1000,"&gt;="&amp;DATE(E$1,E$2,1),Prov_Auto!$D$3:$D1000, "&lt;="&amp;EOMONTH(DATE(E$1,E$2,1),0)))</f>
        <v/>
      </c>
      <c r="F423" s="48" t="str">
        <f>IF($D423="","", (SUMIFS(Transacoes!$D$3:$D1000,Transacoes!$C$3:$C1000,$D423,Transacoes!$B$3:$B1000,"C", Transacoes!$A$3:$A1000, "&lt;"&amp;EOMONTH(DATE(F$1,F$2,1),0))-SUMIFS(Transacoes!$D$3:$D1000,Transacoes!$C$3:$C1000,$D423,Transacoes!$B$3:$B1000,"V", Transacoes!$A$3:$A1000, "&lt;"&amp;EOMONTH(DATE(F$1,F$2,1),0)))*SUMIFS(Prov_Auto!$E$3:$E1000, Prov_Auto!$A$3:$A1000, $D423, Prov_Auto!$D$3:$D1000,"&gt;="&amp;DATE(F$1,F$2,1),Prov_Auto!$D$3:$D1000, "&lt;="&amp;EOMONTH(DATE(F$1,F$2,1),0)))</f>
        <v/>
      </c>
      <c r="G423" s="48" t="str">
        <f>IF($D423="","", (SUMIFS(Transacoes!$D$3:$D1000,Transacoes!$C$3:$C1000,$D423,Transacoes!$B$3:$B1000,"C", Transacoes!$A$3:$A1000, "&lt;"&amp;EOMONTH(DATE(G$1,G$2,1),0))-SUMIFS(Transacoes!$D$3:$D1000,Transacoes!$C$3:$C1000,$D423,Transacoes!$B$3:$B1000,"V", Transacoes!$A$3:$A1000, "&lt;"&amp;EOMONTH(DATE(G$1,G$2,1),0)))*SUMIFS(Prov_Auto!$E$3:$E1000, Prov_Auto!$A$3:$A1000, $D423, Prov_Auto!$D$3:$D1000,"&gt;="&amp;DATE(G$1,G$2,1),Prov_Auto!$D$3:$D1000, "&lt;="&amp;EOMONTH(DATE(G$1,G$2,1),0)))</f>
        <v/>
      </c>
      <c r="H423" s="48" t="str">
        <f>IF($D423="","", (SUMIFS(Transacoes!$D$3:$D1000,Transacoes!$C$3:$C1000,$D423,Transacoes!$B$3:$B1000,"C", Transacoes!$A$3:$A1000, "&lt;"&amp;EOMONTH(DATE(H$1,H$2,1),0))-SUMIFS(Transacoes!$D$3:$D1000,Transacoes!$C$3:$C1000,$D423,Transacoes!$B$3:$B1000,"V", Transacoes!$A$3:$A1000, "&lt;"&amp;EOMONTH(DATE(H$1,H$2,1),0)))*SUMIFS(Prov_Auto!$E$3:$E1000, Prov_Auto!$A$3:$A1000, $D423, Prov_Auto!$D$3:$D1000,"&gt;="&amp;DATE(H$1,H$2,1),Prov_Auto!$D$3:$D1000, "&lt;="&amp;EOMONTH(DATE(H$1,H$2,1),0)))</f>
        <v/>
      </c>
      <c r="I423" s="48" t="str">
        <f>IF($D423="","", (SUMIFS(Transacoes!$D$3:$D1000,Transacoes!$C$3:$C1000,$D423,Transacoes!$B$3:$B1000,"C", Transacoes!$A$3:$A1000, "&lt;"&amp;EOMONTH(DATE(I$1,I$2,1),0))-SUMIFS(Transacoes!$D$3:$D1000,Transacoes!$C$3:$C1000,$D423,Transacoes!$B$3:$B1000,"V", Transacoes!$A$3:$A1000, "&lt;"&amp;EOMONTH(DATE(I$1,I$2,1),0)))*SUMIFS(Prov_Auto!$E$3:$E1000, Prov_Auto!$A$3:$A1000, $D423, Prov_Auto!$D$3:$D1000,"&gt;="&amp;DATE(I$1,I$2,1),Prov_Auto!$D$3:$D1000, "&lt;="&amp;EOMONTH(DATE(I$1,I$2,1),0)))</f>
        <v/>
      </c>
      <c r="J423" s="48" t="str">
        <f>IF($D423="","", (SUMIFS(Transacoes!$D$3:$D1000,Transacoes!$C$3:$C1000,$D423,Transacoes!$B$3:$B1000,"C", Transacoes!$A$3:$A1000, "&lt;"&amp;EOMONTH(DATE(J$1,J$2,1),0))-SUMIFS(Transacoes!$D$3:$D1000,Transacoes!$C$3:$C1000,$D423,Transacoes!$B$3:$B1000,"V", Transacoes!$A$3:$A1000, "&lt;"&amp;EOMONTH(DATE(J$1,J$2,1),0)))*SUMIFS(Prov_Auto!$E$3:$E1000, Prov_Auto!$A$3:$A1000, $D423, Prov_Auto!$D$3:$D1000,"&gt;="&amp;DATE(J$1,J$2,1),Prov_Auto!$D$3:$D1000, "&lt;="&amp;EOMONTH(DATE(J$1,J$2,1),0)))</f>
        <v/>
      </c>
      <c r="K423" s="48" t="str">
        <f>IF($D423="","", (SUMIFS(Transacoes!$D$3:$D1000,Transacoes!$C$3:$C1000,$D423,Transacoes!$B$3:$B1000,"C", Transacoes!$A$3:$A1000, "&lt;"&amp;EOMONTH(DATE(K$1,K$2,1),0))-SUMIFS(Transacoes!$D$3:$D1000,Transacoes!$C$3:$C1000,$D423,Transacoes!$B$3:$B1000,"V", Transacoes!$A$3:$A1000, "&lt;"&amp;EOMONTH(DATE(K$1,K$2,1),0)))*SUMIFS(Prov_Auto!$E$3:$E1000, Prov_Auto!$A$3:$A1000, $D423, Prov_Auto!$D$3:$D1000,"&gt;="&amp;DATE(K$1,K$2,1),Prov_Auto!$D$3:$D1000, "&lt;="&amp;EOMONTH(DATE(K$1,K$2,1),0)))</f>
        <v/>
      </c>
      <c r="L423" s="48" t="str">
        <f>IF($D423="","", (SUMIFS(Transacoes!$D$3:$D1000,Transacoes!$C$3:$C1000,$D423,Transacoes!$B$3:$B1000,"C", Transacoes!$A$3:$A1000, "&lt;"&amp;EOMONTH(DATE(L$1,L$2,1),0))-SUMIFS(Transacoes!$D$3:$D1000,Transacoes!$C$3:$C1000,$D423,Transacoes!$B$3:$B1000,"V", Transacoes!$A$3:$A1000, "&lt;"&amp;EOMONTH(DATE(L$1,L$2,1),0)))*SUMIFS(Prov_Auto!$E$3:$E1000, Prov_Auto!$A$3:$A1000, $D423, Prov_Auto!$D$3:$D1000,"&gt;="&amp;DATE(L$1,L$2,1),Prov_Auto!$D$3:$D1000, "&lt;="&amp;EOMONTH(DATE(L$1,L$2,1),0)))</f>
        <v/>
      </c>
      <c r="M423" s="48" t="str">
        <f>IF($D423="","", (SUMIFS(Transacoes!$D$3:$D1000,Transacoes!$C$3:$C1000,$D423,Transacoes!$B$3:$B1000,"C", Transacoes!$A$3:$A1000, "&lt;"&amp;EOMONTH(DATE(M$1,M$2,1),0))-SUMIFS(Transacoes!$D$3:$D1000,Transacoes!$C$3:$C1000,$D423,Transacoes!$B$3:$B1000,"V", Transacoes!$A$3:$A1000, "&lt;"&amp;EOMONTH(DATE(M$1,M$2,1),0)))*SUMIFS(Prov_Auto!$E$3:$E1000, Prov_Auto!$A$3:$A1000, $D423, Prov_Auto!$D$3:$D1000,"&gt;="&amp;DATE(M$1,M$2,1),Prov_Auto!$D$3:$D1000, "&lt;="&amp;EOMONTH(DATE(M$1,M$2,1),0)))</f>
        <v/>
      </c>
      <c r="N423" s="48" t="str">
        <f>IF($D423="","", (SUMIFS(Transacoes!$D$3:$D1000,Transacoes!$C$3:$C1000,$D423,Transacoes!$B$3:$B1000,"C", Transacoes!$A$3:$A1000, "&lt;"&amp;EOMONTH(DATE(N$1,N$2,1),0))-SUMIFS(Transacoes!$D$3:$D1000,Transacoes!$C$3:$C1000,$D423,Transacoes!$B$3:$B1000,"V", Transacoes!$A$3:$A1000, "&lt;"&amp;EOMONTH(DATE(N$1,N$2,1),0)))*SUMIFS(Prov_Auto!$E$3:$E1000, Prov_Auto!$A$3:$A1000, $D423, Prov_Auto!$D$3:$D1000,"&gt;="&amp;DATE(N$1,N$2,1),Prov_Auto!$D$3:$D1000, "&lt;="&amp;EOMONTH(DATE(N$1,N$2,1),0)))</f>
        <v/>
      </c>
      <c r="O423" s="48" t="str">
        <f>IF($D423="","", (SUMIFS(Transacoes!$D$3:$D1000,Transacoes!$C$3:$C1000,$D423,Transacoes!$B$3:$B1000,"C", Transacoes!$A$3:$A1000, "&lt;"&amp;EOMONTH(DATE(O$1,O$2,1),0))-SUMIFS(Transacoes!$D$3:$D1000,Transacoes!$C$3:$C1000,$D423,Transacoes!$B$3:$B1000,"V", Transacoes!$A$3:$A1000, "&lt;"&amp;EOMONTH(DATE(O$1,O$2,1),0)))*SUMIFS(Prov_Auto!$E$3:$E1000, Prov_Auto!$A$3:$A1000, $D423, Prov_Auto!$D$3:$D1000,"&gt;="&amp;DATE(O$1,O$2,1),Prov_Auto!$D$3:$D1000, "&lt;="&amp;EOMONTH(DATE(O$1,O$2,1),0)))</f>
        <v/>
      </c>
      <c r="P423" s="48" t="str">
        <f>IF($D423="","", (SUMIFS(Transacoes!$D$3:$D1000,Transacoes!$C$3:$C1000,$D423,Transacoes!$B$3:$B1000,"C", Transacoes!$A$3:$A1000, "&lt;"&amp;EOMONTH(DATE(P$1,P$2,1),0))-SUMIFS(Transacoes!$D$3:$D1000,Transacoes!$C$3:$C1000,$D423,Transacoes!$B$3:$B1000,"V", Transacoes!$A$3:$A1000, "&lt;"&amp;EOMONTH(DATE(P$1,P$2,1),0)))*SUMIFS(Prov_Auto!$E$3:$E1000, Prov_Auto!$A$3:$A1000, $D423, Prov_Auto!$D$3:$D1000,"&gt;="&amp;DATE(P$1,P$2,1),Prov_Auto!$D$3:$D1000, "&lt;="&amp;EOMONTH(DATE(P$1,P$2,1),0)))</f>
        <v/>
      </c>
      <c r="Q423" s="48" t="str">
        <f>IF($D423="","", (SUMIFS(Transacoes!$D$3:$D1000,Transacoes!$C$3:$C1000,$D423,Transacoes!$B$3:$B1000,"C", Transacoes!$A$3:$A1000, "&lt;"&amp;EOMONTH(DATE(Q$1,Q$2,1),0))-SUMIFS(Transacoes!$D$3:$D1000,Transacoes!$C$3:$C1000,$D423,Transacoes!$B$3:$B1000,"V", Transacoes!$A$3:$A1000, "&lt;"&amp;EOMONTH(DATE(Q$1,Q$2,1),0)))*SUMIFS(Prov_Auto!$E$3:$E1000, Prov_Auto!$A$3:$A1000, $D423, Prov_Auto!$D$3:$D1000,"&gt;="&amp;DATE(Q$1,Q$2,1),Prov_Auto!$D$3:$D1000, "&lt;="&amp;EOMONTH(DATE(Q$1,Q$2,1),0)))</f>
        <v/>
      </c>
      <c r="R423" s="47"/>
    </row>
    <row r="424">
      <c r="A424" s="47"/>
      <c r="B424" s="47"/>
      <c r="C424" s="47"/>
      <c r="D424" s="87"/>
      <c r="E424" s="48" t="str">
        <f>IF($D424="","", (SUMIFS(Transacoes!$D$3:$D1000,Transacoes!$C$3:$C1000,$D424,Transacoes!$B$3:$B1000,"C", Transacoes!$A$3:$A1000, "&lt;"&amp;EOMONTH(DATE(E$1,E$2,1),0))-SUMIFS(Transacoes!$D$3:$D1000,Transacoes!$C$3:$C1000,$D424,Transacoes!$B$3:$B1000,"V", Transacoes!$A$3:$A1000, "&lt;"&amp;EOMONTH(DATE(E$1,E$2,1),0)))*SUMIFS(Prov_Auto!$E$3:$E1000, Prov_Auto!$A$3:$A1000, $D424, Prov_Auto!$D$3:$D1000,"&gt;="&amp;DATE(E$1,E$2,1),Prov_Auto!$D$3:$D1000, "&lt;="&amp;EOMONTH(DATE(E$1,E$2,1),0)))</f>
        <v/>
      </c>
      <c r="F424" s="48" t="str">
        <f>IF($D424="","", (SUMIFS(Transacoes!$D$3:$D1000,Transacoes!$C$3:$C1000,$D424,Transacoes!$B$3:$B1000,"C", Transacoes!$A$3:$A1000, "&lt;"&amp;EOMONTH(DATE(F$1,F$2,1),0))-SUMIFS(Transacoes!$D$3:$D1000,Transacoes!$C$3:$C1000,$D424,Transacoes!$B$3:$B1000,"V", Transacoes!$A$3:$A1000, "&lt;"&amp;EOMONTH(DATE(F$1,F$2,1),0)))*SUMIFS(Prov_Auto!$E$3:$E1000, Prov_Auto!$A$3:$A1000, $D424, Prov_Auto!$D$3:$D1000,"&gt;="&amp;DATE(F$1,F$2,1),Prov_Auto!$D$3:$D1000, "&lt;="&amp;EOMONTH(DATE(F$1,F$2,1),0)))</f>
        <v/>
      </c>
      <c r="G424" s="48" t="str">
        <f>IF($D424="","", (SUMIFS(Transacoes!$D$3:$D1000,Transacoes!$C$3:$C1000,$D424,Transacoes!$B$3:$B1000,"C", Transacoes!$A$3:$A1000, "&lt;"&amp;EOMONTH(DATE(G$1,G$2,1),0))-SUMIFS(Transacoes!$D$3:$D1000,Transacoes!$C$3:$C1000,$D424,Transacoes!$B$3:$B1000,"V", Transacoes!$A$3:$A1000, "&lt;"&amp;EOMONTH(DATE(G$1,G$2,1),0)))*SUMIFS(Prov_Auto!$E$3:$E1000, Prov_Auto!$A$3:$A1000, $D424, Prov_Auto!$D$3:$D1000,"&gt;="&amp;DATE(G$1,G$2,1),Prov_Auto!$D$3:$D1000, "&lt;="&amp;EOMONTH(DATE(G$1,G$2,1),0)))</f>
        <v/>
      </c>
      <c r="H424" s="48" t="str">
        <f>IF($D424="","", (SUMIFS(Transacoes!$D$3:$D1000,Transacoes!$C$3:$C1000,$D424,Transacoes!$B$3:$B1000,"C", Transacoes!$A$3:$A1000, "&lt;"&amp;EOMONTH(DATE(H$1,H$2,1),0))-SUMIFS(Transacoes!$D$3:$D1000,Transacoes!$C$3:$C1000,$D424,Transacoes!$B$3:$B1000,"V", Transacoes!$A$3:$A1000, "&lt;"&amp;EOMONTH(DATE(H$1,H$2,1),0)))*SUMIFS(Prov_Auto!$E$3:$E1000, Prov_Auto!$A$3:$A1000, $D424, Prov_Auto!$D$3:$D1000,"&gt;="&amp;DATE(H$1,H$2,1),Prov_Auto!$D$3:$D1000, "&lt;="&amp;EOMONTH(DATE(H$1,H$2,1),0)))</f>
        <v/>
      </c>
      <c r="I424" s="48" t="str">
        <f>IF($D424="","", (SUMIFS(Transacoes!$D$3:$D1000,Transacoes!$C$3:$C1000,$D424,Transacoes!$B$3:$B1000,"C", Transacoes!$A$3:$A1000, "&lt;"&amp;EOMONTH(DATE(I$1,I$2,1),0))-SUMIFS(Transacoes!$D$3:$D1000,Transacoes!$C$3:$C1000,$D424,Transacoes!$B$3:$B1000,"V", Transacoes!$A$3:$A1000, "&lt;"&amp;EOMONTH(DATE(I$1,I$2,1),0)))*SUMIFS(Prov_Auto!$E$3:$E1000, Prov_Auto!$A$3:$A1000, $D424, Prov_Auto!$D$3:$D1000,"&gt;="&amp;DATE(I$1,I$2,1),Prov_Auto!$D$3:$D1000, "&lt;="&amp;EOMONTH(DATE(I$1,I$2,1),0)))</f>
        <v/>
      </c>
      <c r="J424" s="48" t="str">
        <f>IF($D424="","", (SUMIFS(Transacoes!$D$3:$D1000,Transacoes!$C$3:$C1000,$D424,Transacoes!$B$3:$B1000,"C", Transacoes!$A$3:$A1000, "&lt;"&amp;EOMONTH(DATE(J$1,J$2,1),0))-SUMIFS(Transacoes!$D$3:$D1000,Transacoes!$C$3:$C1000,$D424,Transacoes!$B$3:$B1000,"V", Transacoes!$A$3:$A1000, "&lt;"&amp;EOMONTH(DATE(J$1,J$2,1),0)))*SUMIFS(Prov_Auto!$E$3:$E1000, Prov_Auto!$A$3:$A1000, $D424, Prov_Auto!$D$3:$D1000,"&gt;="&amp;DATE(J$1,J$2,1),Prov_Auto!$D$3:$D1000, "&lt;="&amp;EOMONTH(DATE(J$1,J$2,1),0)))</f>
        <v/>
      </c>
      <c r="K424" s="48" t="str">
        <f>IF($D424="","", (SUMIFS(Transacoes!$D$3:$D1000,Transacoes!$C$3:$C1000,$D424,Transacoes!$B$3:$B1000,"C", Transacoes!$A$3:$A1000, "&lt;"&amp;EOMONTH(DATE(K$1,K$2,1),0))-SUMIFS(Transacoes!$D$3:$D1000,Transacoes!$C$3:$C1000,$D424,Transacoes!$B$3:$B1000,"V", Transacoes!$A$3:$A1000, "&lt;"&amp;EOMONTH(DATE(K$1,K$2,1),0)))*SUMIFS(Prov_Auto!$E$3:$E1000, Prov_Auto!$A$3:$A1000, $D424, Prov_Auto!$D$3:$D1000,"&gt;="&amp;DATE(K$1,K$2,1),Prov_Auto!$D$3:$D1000, "&lt;="&amp;EOMONTH(DATE(K$1,K$2,1),0)))</f>
        <v/>
      </c>
      <c r="L424" s="48" t="str">
        <f>IF($D424="","", (SUMIFS(Transacoes!$D$3:$D1000,Transacoes!$C$3:$C1000,$D424,Transacoes!$B$3:$B1000,"C", Transacoes!$A$3:$A1000, "&lt;"&amp;EOMONTH(DATE(L$1,L$2,1),0))-SUMIFS(Transacoes!$D$3:$D1000,Transacoes!$C$3:$C1000,$D424,Transacoes!$B$3:$B1000,"V", Transacoes!$A$3:$A1000, "&lt;"&amp;EOMONTH(DATE(L$1,L$2,1),0)))*SUMIFS(Prov_Auto!$E$3:$E1000, Prov_Auto!$A$3:$A1000, $D424, Prov_Auto!$D$3:$D1000,"&gt;="&amp;DATE(L$1,L$2,1),Prov_Auto!$D$3:$D1000, "&lt;="&amp;EOMONTH(DATE(L$1,L$2,1),0)))</f>
        <v/>
      </c>
      <c r="M424" s="48" t="str">
        <f>IF($D424="","", (SUMIFS(Transacoes!$D$3:$D1000,Transacoes!$C$3:$C1000,$D424,Transacoes!$B$3:$B1000,"C", Transacoes!$A$3:$A1000, "&lt;"&amp;EOMONTH(DATE(M$1,M$2,1),0))-SUMIFS(Transacoes!$D$3:$D1000,Transacoes!$C$3:$C1000,$D424,Transacoes!$B$3:$B1000,"V", Transacoes!$A$3:$A1000, "&lt;"&amp;EOMONTH(DATE(M$1,M$2,1),0)))*SUMIFS(Prov_Auto!$E$3:$E1000, Prov_Auto!$A$3:$A1000, $D424, Prov_Auto!$D$3:$D1000,"&gt;="&amp;DATE(M$1,M$2,1),Prov_Auto!$D$3:$D1000, "&lt;="&amp;EOMONTH(DATE(M$1,M$2,1),0)))</f>
        <v/>
      </c>
      <c r="N424" s="48" t="str">
        <f>IF($D424="","", (SUMIFS(Transacoes!$D$3:$D1000,Transacoes!$C$3:$C1000,$D424,Transacoes!$B$3:$B1000,"C", Transacoes!$A$3:$A1000, "&lt;"&amp;EOMONTH(DATE(N$1,N$2,1),0))-SUMIFS(Transacoes!$D$3:$D1000,Transacoes!$C$3:$C1000,$D424,Transacoes!$B$3:$B1000,"V", Transacoes!$A$3:$A1000, "&lt;"&amp;EOMONTH(DATE(N$1,N$2,1),0)))*SUMIFS(Prov_Auto!$E$3:$E1000, Prov_Auto!$A$3:$A1000, $D424, Prov_Auto!$D$3:$D1000,"&gt;="&amp;DATE(N$1,N$2,1),Prov_Auto!$D$3:$D1000, "&lt;="&amp;EOMONTH(DATE(N$1,N$2,1),0)))</f>
        <v/>
      </c>
      <c r="O424" s="48" t="str">
        <f>IF($D424="","", (SUMIFS(Transacoes!$D$3:$D1000,Transacoes!$C$3:$C1000,$D424,Transacoes!$B$3:$B1000,"C", Transacoes!$A$3:$A1000, "&lt;"&amp;EOMONTH(DATE(O$1,O$2,1),0))-SUMIFS(Transacoes!$D$3:$D1000,Transacoes!$C$3:$C1000,$D424,Transacoes!$B$3:$B1000,"V", Transacoes!$A$3:$A1000, "&lt;"&amp;EOMONTH(DATE(O$1,O$2,1),0)))*SUMIFS(Prov_Auto!$E$3:$E1000, Prov_Auto!$A$3:$A1000, $D424, Prov_Auto!$D$3:$D1000,"&gt;="&amp;DATE(O$1,O$2,1),Prov_Auto!$D$3:$D1000, "&lt;="&amp;EOMONTH(DATE(O$1,O$2,1),0)))</f>
        <v/>
      </c>
      <c r="P424" s="48" t="str">
        <f>IF($D424="","", (SUMIFS(Transacoes!$D$3:$D1000,Transacoes!$C$3:$C1000,$D424,Transacoes!$B$3:$B1000,"C", Transacoes!$A$3:$A1000, "&lt;"&amp;EOMONTH(DATE(P$1,P$2,1),0))-SUMIFS(Transacoes!$D$3:$D1000,Transacoes!$C$3:$C1000,$D424,Transacoes!$B$3:$B1000,"V", Transacoes!$A$3:$A1000, "&lt;"&amp;EOMONTH(DATE(P$1,P$2,1),0)))*SUMIFS(Prov_Auto!$E$3:$E1000, Prov_Auto!$A$3:$A1000, $D424, Prov_Auto!$D$3:$D1000,"&gt;="&amp;DATE(P$1,P$2,1),Prov_Auto!$D$3:$D1000, "&lt;="&amp;EOMONTH(DATE(P$1,P$2,1),0)))</f>
        <v/>
      </c>
      <c r="Q424" s="48" t="str">
        <f>IF($D424="","", (SUMIFS(Transacoes!$D$3:$D1000,Transacoes!$C$3:$C1000,$D424,Transacoes!$B$3:$B1000,"C", Transacoes!$A$3:$A1000, "&lt;"&amp;EOMONTH(DATE(Q$1,Q$2,1),0))-SUMIFS(Transacoes!$D$3:$D1000,Transacoes!$C$3:$C1000,$D424,Transacoes!$B$3:$B1000,"V", Transacoes!$A$3:$A1000, "&lt;"&amp;EOMONTH(DATE(Q$1,Q$2,1),0)))*SUMIFS(Prov_Auto!$E$3:$E1000, Prov_Auto!$A$3:$A1000, $D424, Prov_Auto!$D$3:$D1000,"&gt;="&amp;DATE(Q$1,Q$2,1),Prov_Auto!$D$3:$D1000, "&lt;="&amp;EOMONTH(DATE(Q$1,Q$2,1),0)))</f>
        <v/>
      </c>
      <c r="R424" s="47"/>
    </row>
    <row r="425">
      <c r="A425" s="47"/>
      <c r="B425" s="47"/>
      <c r="C425" s="47"/>
      <c r="D425" s="87"/>
      <c r="E425" s="48" t="str">
        <f>IF($D425="","", (SUMIFS(Transacoes!$D$3:$D1000,Transacoes!$C$3:$C1000,$D425,Transacoes!$B$3:$B1000,"C", Transacoes!$A$3:$A1000, "&lt;"&amp;EOMONTH(DATE(E$1,E$2,1),0))-SUMIFS(Transacoes!$D$3:$D1000,Transacoes!$C$3:$C1000,$D425,Transacoes!$B$3:$B1000,"V", Transacoes!$A$3:$A1000, "&lt;"&amp;EOMONTH(DATE(E$1,E$2,1),0)))*SUMIFS(Prov_Auto!$E$3:$E1000, Prov_Auto!$A$3:$A1000, $D425, Prov_Auto!$D$3:$D1000,"&gt;="&amp;DATE(E$1,E$2,1),Prov_Auto!$D$3:$D1000, "&lt;="&amp;EOMONTH(DATE(E$1,E$2,1),0)))</f>
        <v/>
      </c>
      <c r="F425" s="48" t="str">
        <f>IF($D425="","", (SUMIFS(Transacoes!$D$3:$D1000,Transacoes!$C$3:$C1000,$D425,Transacoes!$B$3:$B1000,"C", Transacoes!$A$3:$A1000, "&lt;"&amp;EOMONTH(DATE(F$1,F$2,1),0))-SUMIFS(Transacoes!$D$3:$D1000,Transacoes!$C$3:$C1000,$D425,Transacoes!$B$3:$B1000,"V", Transacoes!$A$3:$A1000, "&lt;"&amp;EOMONTH(DATE(F$1,F$2,1),0)))*SUMIFS(Prov_Auto!$E$3:$E1000, Prov_Auto!$A$3:$A1000, $D425, Prov_Auto!$D$3:$D1000,"&gt;="&amp;DATE(F$1,F$2,1),Prov_Auto!$D$3:$D1000, "&lt;="&amp;EOMONTH(DATE(F$1,F$2,1),0)))</f>
        <v/>
      </c>
      <c r="G425" s="48" t="str">
        <f>IF($D425="","", (SUMIFS(Transacoes!$D$3:$D1000,Transacoes!$C$3:$C1000,$D425,Transacoes!$B$3:$B1000,"C", Transacoes!$A$3:$A1000, "&lt;"&amp;EOMONTH(DATE(G$1,G$2,1),0))-SUMIFS(Transacoes!$D$3:$D1000,Transacoes!$C$3:$C1000,$D425,Transacoes!$B$3:$B1000,"V", Transacoes!$A$3:$A1000, "&lt;"&amp;EOMONTH(DATE(G$1,G$2,1),0)))*SUMIFS(Prov_Auto!$E$3:$E1000, Prov_Auto!$A$3:$A1000, $D425, Prov_Auto!$D$3:$D1000,"&gt;="&amp;DATE(G$1,G$2,1),Prov_Auto!$D$3:$D1000, "&lt;="&amp;EOMONTH(DATE(G$1,G$2,1),0)))</f>
        <v/>
      </c>
      <c r="H425" s="48" t="str">
        <f>IF($D425="","", (SUMIFS(Transacoes!$D$3:$D1000,Transacoes!$C$3:$C1000,$D425,Transacoes!$B$3:$B1000,"C", Transacoes!$A$3:$A1000, "&lt;"&amp;EOMONTH(DATE(H$1,H$2,1),0))-SUMIFS(Transacoes!$D$3:$D1000,Transacoes!$C$3:$C1000,$D425,Transacoes!$B$3:$B1000,"V", Transacoes!$A$3:$A1000, "&lt;"&amp;EOMONTH(DATE(H$1,H$2,1),0)))*SUMIFS(Prov_Auto!$E$3:$E1000, Prov_Auto!$A$3:$A1000, $D425, Prov_Auto!$D$3:$D1000,"&gt;="&amp;DATE(H$1,H$2,1),Prov_Auto!$D$3:$D1000, "&lt;="&amp;EOMONTH(DATE(H$1,H$2,1),0)))</f>
        <v/>
      </c>
      <c r="I425" s="48" t="str">
        <f>IF($D425="","", (SUMIFS(Transacoes!$D$3:$D1000,Transacoes!$C$3:$C1000,$D425,Transacoes!$B$3:$B1000,"C", Transacoes!$A$3:$A1000, "&lt;"&amp;EOMONTH(DATE(I$1,I$2,1),0))-SUMIFS(Transacoes!$D$3:$D1000,Transacoes!$C$3:$C1000,$D425,Transacoes!$B$3:$B1000,"V", Transacoes!$A$3:$A1000, "&lt;"&amp;EOMONTH(DATE(I$1,I$2,1),0)))*SUMIFS(Prov_Auto!$E$3:$E1000, Prov_Auto!$A$3:$A1000, $D425, Prov_Auto!$D$3:$D1000,"&gt;="&amp;DATE(I$1,I$2,1),Prov_Auto!$D$3:$D1000, "&lt;="&amp;EOMONTH(DATE(I$1,I$2,1),0)))</f>
        <v/>
      </c>
      <c r="J425" s="48" t="str">
        <f>IF($D425="","", (SUMIFS(Transacoes!$D$3:$D1000,Transacoes!$C$3:$C1000,$D425,Transacoes!$B$3:$B1000,"C", Transacoes!$A$3:$A1000, "&lt;"&amp;EOMONTH(DATE(J$1,J$2,1),0))-SUMIFS(Transacoes!$D$3:$D1000,Transacoes!$C$3:$C1000,$D425,Transacoes!$B$3:$B1000,"V", Transacoes!$A$3:$A1000, "&lt;"&amp;EOMONTH(DATE(J$1,J$2,1),0)))*SUMIFS(Prov_Auto!$E$3:$E1000, Prov_Auto!$A$3:$A1000, $D425, Prov_Auto!$D$3:$D1000,"&gt;="&amp;DATE(J$1,J$2,1),Prov_Auto!$D$3:$D1000, "&lt;="&amp;EOMONTH(DATE(J$1,J$2,1),0)))</f>
        <v/>
      </c>
      <c r="K425" s="48" t="str">
        <f>IF($D425="","", (SUMIFS(Transacoes!$D$3:$D1000,Transacoes!$C$3:$C1000,$D425,Transacoes!$B$3:$B1000,"C", Transacoes!$A$3:$A1000, "&lt;"&amp;EOMONTH(DATE(K$1,K$2,1),0))-SUMIFS(Transacoes!$D$3:$D1000,Transacoes!$C$3:$C1000,$D425,Transacoes!$B$3:$B1000,"V", Transacoes!$A$3:$A1000, "&lt;"&amp;EOMONTH(DATE(K$1,K$2,1),0)))*SUMIFS(Prov_Auto!$E$3:$E1000, Prov_Auto!$A$3:$A1000, $D425, Prov_Auto!$D$3:$D1000,"&gt;="&amp;DATE(K$1,K$2,1),Prov_Auto!$D$3:$D1000, "&lt;="&amp;EOMONTH(DATE(K$1,K$2,1),0)))</f>
        <v/>
      </c>
      <c r="L425" s="48" t="str">
        <f>IF($D425="","", (SUMIFS(Transacoes!$D$3:$D1000,Transacoes!$C$3:$C1000,$D425,Transacoes!$B$3:$B1000,"C", Transacoes!$A$3:$A1000, "&lt;"&amp;EOMONTH(DATE(L$1,L$2,1),0))-SUMIFS(Transacoes!$D$3:$D1000,Transacoes!$C$3:$C1000,$D425,Transacoes!$B$3:$B1000,"V", Transacoes!$A$3:$A1000, "&lt;"&amp;EOMONTH(DATE(L$1,L$2,1),0)))*SUMIFS(Prov_Auto!$E$3:$E1000, Prov_Auto!$A$3:$A1000, $D425, Prov_Auto!$D$3:$D1000,"&gt;="&amp;DATE(L$1,L$2,1),Prov_Auto!$D$3:$D1000, "&lt;="&amp;EOMONTH(DATE(L$1,L$2,1),0)))</f>
        <v/>
      </c>
      <c r="M425" s="48" t="str">
        <f>IF($D425="","", (SUMIFS(Transacoes!$D$3:$D1000,Transacoes!$C$3:$C1000,$D425,Transacoes!$B$3:$B1000,"C", Transacoes!$A$3:$A1000, "&lt;"&amp;EOMONTH(DATE(M$1,M$2,1),0))-SUMIFS(Transacoes!$D$3:$D1000,Transacoes!$C$3:$C1000,$D425,Transacoes!$B$3:$B1000,"V", Transacoes!$A$3:$A1000, "&lt;"&amp;EOMONTH(DATE(M$1,M$2,1),0)))*SUMIFS(Prov_Auto!$E$3:$E1000, Prov_Auto!$A$3:$A1000, $D425, Prov_Auto!$D$3:$D1000,"&gt;="&amp;DATE(M$1,M$2,1),Prov_Auto!$D$3:$D1000, "&lt;="&amp;EOMONTH(DATE(M$1,M$2,1),0)))</f>
        <v/>
      </c>
      <c r="N425" s="48" t="str">
        <f>IF($D425="","", (SUMIFS(Transacoes!$D$3:$D1000,Transacoes!$C$3:$C1000,$D425,Transacoes!$B$3:$B1000,"C", Transacoes!$A$3:$A1000, "&lt;"&amp;EOMONTH(DATE(N$1,N$2,1),0))-SUMIFS(Transacoes!$D$3:$D1000,Transacoes!$C$3:$C1000,$D425,Transacoes!$B$3:$B1000,"V", Transacoes!$A$3:$A1000, "&lt;"&amp;EOMONTH(DATE(N$1,N$2,1),0)))*SUMIFS(Prov_Auto!$E$3:$E1000, Prov_Auto!$A$3:$A1000, $D425, Prov_Auto!$D$3:$D1000,"&gt;="&amp;DATE(N$1,N$2,1),Prov_Auto!$D$3:$D1000, "&lt;="&amp;EOMONTH(DATE(N$1,N$2,1),0)))</f>
        <v/>
      </c>
      <c r="O425" s="48" t="str">
        <f>IF($D425="","", (SUMIFS(Transacoes!$D$3:$D1000,Transacoes!$C$3:$C1000,$D425,Transacoes!$B$3:$B1000,"C", Transacoes!$A$3:$A1000, "&lt;"&amp;EOMONTH(DATE(O$1,O$2,1),0))-SUMIFS(Transacoes!$D$3:$D1000,Transacoes!$C$3:$C1000,$D425,Transacoes!$B$3:$B1000,"V", Transacoes!$A$3:$A1000, "&lt;"&amp;EOMONTH(DATE(O$1,O$2,1),0)))*SUMIFS(Prov_Auto!$E$3:$E1000, Prov_Auto!$A$3:$A1000, $D425, Prov_Auto!$D$3:$D1000,"&gt;="&amp;DATE(O$1,O$2,1),Prov_Auto!$D$3:$D1000, "&lt;="&amp;EOMONTH(DATE(O$1,O$2,1),0)))</f>
        <v/>
      </c>
      <c r="P425" s="48" t="str">
        <f>IF($D425="","", (SUMIFS(Transacoes!$D$3:$D1000,Transacoes!$C$3:$C1000,$D425,Transacoes!$B$3:$B1000,"C", Transacoes!$A$3:$A1000, "&lt;"&amp;EOMONTH(DATE(P$1,P$2,1),0))-SUMIFS(Transacoes!$D$3:$D1000,Transacoes!$C$3:$C1000,$D425,Transacoes!$B$3:$B1000,"V", Transacoes!$A$3:$A1000, "&lt;"&amp;EOMONTH(DATE(P$1,P$2,1),0)))*SUMIFS(Prov_Auto!$E$3:$E1000, Prov_Auto!$A$3:$A1000, $D425, Prov_Auto!$D$3:$D1000,"&gt;="&amp;DATE(P$1,P$2,1),Prov_Auto!$D$3:$D1000, "&lt;="&amp;EOMONTH(DATE(P$1,P$2,1),0)))</f>
        <v/>
      </c>
      <c r="Q425" s="48" t="str">
        <f>IF($D425="","", (SUMIFS(Transacoes!$D$3:$D1000,Transacoes!$C$3:$C1000,$D425,Transacoes!$B$3:$B1000,"C", Transacoes!$A$3:$A1000, "&lt;"&amp;EOMONTH(DATE(Q$1,Q$2,1),0))-SUMIFS(Transacoes!$D$3:$D1000,Transacoes!$C$3:$C1000,$D425,Transacoes!$B$3:$B1000,"V", Transacoes!$A$3:$A1000, "&lt;"&amp;EOMONTH(DATE(Q$1,Q$2,1),0)))*SUMIFS(Prov_Auto!$E$3:$E1000, Prov_Auto!$A$3:$A1000, $D425, Prov_Auto!$D$3:$D1000,"&gt;="&amp;DATE(Q$1,Q$2,1),Prov_Auto!$D$3:$D1000, "&lt;="&amp;EOMONTH(DATE(Q$1,Q$2,1),0)))</f>
        <v/>
      </c>
      <c r="R425" s="47"/>
    </row>
    <row r="426">
      <c r="A426" s="47"/>
      <c r="B426" s="47"/>
      <c r="C426" s="47"/>
      <c r="D426" s="87"/>
      <c r="E426" s="48" t="str">
        <f>IF($D426="","", (SUMIFS(Transacoes!$D$3:$D1000,Transacoes!$C$3:$C1000,$D426,Transacoes!$B$3:$B1000,"C", Transacoes!$A$3:$A1000, "&lt;"&amp;EOMONTH(DATE(E$1,E$2,1),0))-SUMIFS(Transacoes!$D$3:$D1000,Transacoes!$C$3:$C1000,$D426,Transacoes!$B$3:$B1000,"V", Transacoes!$A$3:$A1000, "&lt;"&amp;EOMONTH(DATE(E$1,E$2,1),0)))*SUMIFS(Prov_Auto!$E$3:$E1000, Prov_Auto!$A$3:$A1000, $D426, Prov_Auto!$D$3:$D1000,"&gt;="&amp;DATE(E$1,E$2,1),Prov_Auto!$D$3:$D1000, "&lt;="&amp;EOMONTH(DATE(E$1,E$2,1),0)))</f>
        <v/>
      </c>
      <c r="F426" s="48" t="str">
        <f>IF($D426="","", (SUMIFS(Transacoes!$D$3:$D1000,Transacoes!$C$3:$C1000,$D426,Transacoes!$B$3:$B1000,"C", Transacoes!$A$3:$A1000, "&lt;"&amp;EOMONTH(DATE(F$1,F$2,1),0))-SUMIFS(Transacoes!$D$3:$D1000,Transacoes!$C$3:$C1000,$D426,Transacoes!$B$3:$B1000,"V", Transacoes!$A$3:$A1000, "&lt;"&amp;EOMONTH(DATE(F$1,F$2,1),0)))*SUMIFS(Prov_Auto!$E$3:$E1000, Prov_Auto!$A$3:$A1000, $D426, Prov_Auto!$D$3:$D1000,"&gt;="&amp;DATE(F$1,F$2,1),Prov_Auto!$D$3:$D1000, "&lt;="&amp;EOMONTH(DATE(F$1,F$2,1),0)))</f>
        <v/>
      </c>
      <c r="G426" s="48" t="str">
        <f>IF($D426="","", (SUMIFS(Transacoes!$D$3:$D1000,Transacoes!$C$3:$C1000,$D426,Transacoes!$B$3:$B1000,"C", Transacoes!$A$3:$A1000, "&lt;"&amp;EOMONTH(DATE(G$1,G$2,1),0))-SUMIFS(Transacoes!$D$3:$D1000,Transacoes!$C$3:$C1000,$D426,Transacoes!$B$3:$B1000,"V", Transacoes!$A$3:$A1000, "&lt;"&amp;EOMONTH(DATE(G$1,G$2,1),0)))*SUMIFS(Prov_Auto!$E$3:$E1000, Prov_Auto!$A$3:$A1000, $D426, Prov_Auto!$D$3:$D1000,"&gt;="&amp;DATE(G$1,G$2,1),Prov_Auto!$D$3:$D1000, "&lt;="&amp;EOMONTH(DATE(G$1,G$2,1),0)))</f>
        <v/>
      </c>
      <c r="H426" s="48" t="str">
        <f>IF($D426="","", (SUMIFS(Transacoes!$D$3:$D1000,Transacoes!$C$3:$C1000,$D426,Transacoes!$B$3:$B1000,"C", Transacoes!$A$3:$A1000, "&lt;"&amp;EOMONTH(DATE(H$1,H$2,1),0))-SUMIFS(Transacoes!$D$3:$D1000,Transacoes!$C$3:$C1000,$D426,Transacoes!$B$3:$B1000,"V", Transacoes!$A$3:$A1000, "&lt;"&amp;EOMONTH(DATE(H$1,H$2,1),0)))*SUMIFS(Prov_Auto!$E$3:$E1000, Prov_Auto!$A$3:$A1000, $D426, Prov_Auto!$D$3:$D1000,"&gt;="&amp;DATE(H$1,H$2,1),Prov_Auto!$D$3:$D1000, "&lt;="&amp;EOMONTH(DATE(H$1,H$2,1),0)))</f>
        <v/>
      </c>
      <c r="I426" s="48" t="str">
        <f>IF($D426="","", (SUMIFS(Transacoes!$D$3:$D1000,Transacoes!$C$3:$C1000,$D426,Transacoes!$B$3:$B1000,"C", Transacoes!$A$3:$A1000, "&lt;"&amp;EOMONTH(DATE(I$1,I$2,1),0))-SUMIFS(Transacoes!$D$3:$D1000,Transacoes!$C$3:$C1000,$D426,Transacoes!$B$3:$B1000,"V", Transacoes!$A$3:$A1000, "&lt;"&amp;EOMONTH(DATE(I$1,I$2,1),0)))*SUMIFS(Prov_Auto!$E$3:$E1000, Prov_Auto!$A$3:$A1000, $D426, Prov_Auto!$D$3:$D1000,"&gt;="&amp;DATE(I$1,I$2,1),Prov_Auto!$D$3:$D1000, "&lt;="&amp;EOMONTH(DATE(I$1,I$2,1),0)))</f>
        <v/>
      </c>
      <c r="J426" s="48" t="str">
        <f>IF($D426="","", (SUMIFS(Transacoes!$D$3:$D1000,Transacoes!$C$3:$C1000,$D426,Transacoes!$B$3:$B1000,"C", Transacoes!$A$3:$A1000, "&lt;"&amp;EOMONTH(DATE(J$1,J$2,1),0))-SUMIFS(Transacoes!$D$3:$D1000,Transacoes!$C$3:$C1000,$D426,Transacoes!$B$3:$B1000,"V", Transacoes!$A$3:$A1000, "&lt;"&amp;EOMONTH(DATE(J$1,J$2,1),0)))*SUMIFS(Prov_Auto!$E$3:$E1000, Prov_Auto!$A$3:$A1000, $D426, Prov_Auto!$D$3:$D1000,"&gt;="&amp;DATE(J$1,J$2,1),Prov_Auto!$D$3:$D1000, "&lt;="&amp;EOMONTH(DATE(J$1,J$2,1),0)))</f>
        <v/>
      </c>
      <c r="K426" s="48" t="str">
        <f>IF($D426="","", (SUMIFS(Transacoes!$D$3:$D1000,Transacoes!$C$3:$C1000,$D426,Transacoes!$B$3:$B1000,"C", Transacoes!$A$3:$A1000, "&lt;"&amp;EOMONTH(DATE(K$1,K$2,1),0))-SUMIFS(Transacoes!$D$3:$D1000,Transacoes!$C$3:$C1000,$D426,Transacoes!$B$3:$B1000,"V", Transacoes!$A$3:$A1000, "&lt;"&amp;EOMONTH(DATE(K$1,K$2,1),0)))*SUMIFS(Prov_Auto!$E$3:$E1000, Prov_Auto!$A$3:$A1000, $D426, Prov_Auto!$D$3:$D1000,"&gt;="&amp;DATE(K$1,K$2,1),Prov_Auto!$D$3:$D1000, "&lt;="&amp;EOMONTH(DATE(K$1,K$2,1),0)))</f>
        <v/>
      </c>
      <c r="L426" s="48" t="str">
        <f>IF($D426="","", (SUMIFS(Transacoes!$D$3:$D1000,Transacoes!$C$3:$C1000,$D426,Transacoes!$B$3:$B1000,"C", Transacoes!$A$3:$A1000, "&lt;"&amp;EOMONTH(DATE(L$1,L$2,1),0))-SUMIFS(Transacoes!$D$3:$D1000,Transacoes!$C$3:$C1000,$D426,Transacoes!$B$3:$B1000,"V", Transacoes!$A$3:$A1000, "&lt;"&amp;EOMONTH(DATE(L$1,L$2,1),0)))*SUMIFS(Prov_Auto!$E$3:$E1000, Prov_Auto!$A$3:$A1000, $D426, Prov_Auto!$D$3:$D1000,"&gt;="&amp;DATE(L$1,L$2,1),Prov_Auto!$D$3:$D1000, "&lt;="&amp;EOMONTH(DATE(L$1,L$2,1),0)))</f>
        <v/>
      </c>
      <c r="M426" s="48" t="str">
        <f>IF($D426="","", (SUMIFS(Transacoes!$D$3:$D1000,Transacoes!$C$3:$C1000,$D426,Transacoes!$B$3:$B1000,"C", Transacoes!$A$3:$A1000, "&lt;"&amp;EOMONTH(DATE(M$1,M$2,1),0))-SUMIFS(Transacoes!$D$3:$D1000,Transacoes!$C$3:$C1000,$D426,Transacoes!$B$3:$B1000,"V", Transacoes!$A$3:$A1000, "&lt;"&amp;EOMONTH(DATE(M$1,M$2,1),0)))*SUMIFS(Prov_Auto!$E$3:$E1000, Prov_Auto!$A$3:$A1000, $D426, Prov_Auto!$D$3:$D1000,"&gt;="&amp;DATE(M$1,M$2,1),Prov_Auto!$D$3:$D1000, "&lt;="&amp;EOMONTH(DATE(M$1,M$2,1),0)))</f>
        <v/>
      </c>
      <c r="N426" s="48" t="str">
        <f>IF($D426="","", (SUMIFS(Transacoes!$D$3:$D1000,Transacoes!$C$3:$C1000,$D426,Transacoes!$B$3:$B1000,"C", Transacoes!$A$3:$A1000, "&lt;"&amp;EOMONTH(DATE(N$1,N$2,1),0))-SUMIFS(Transacoes!$D$3:$D1000,Transacoes!$C$3:$C1000,$D426,Transacoes!$B$3:$B1000,"V", Transacoes!$A$3:$A1000, "&lt;"&amp;EOMONTH(DATE(N$1,N$2,1),0)))*SUMIFS(Prov_Auto!$E$3:$E1000, Prov_Auto!$A$3:$A1000, $D426, Prov_Auto!$D$3:$D1000,"&gt;="&amp;DATE(N$1,N$2,1),Prov_Auto!$D$3:$D1000, "&lt;="&amp;EOMONTH(DATE(N$1,N$2,1),0)))</f>
        <v/>
      </c>
      <c r="O426" s="48" t="str">
        <f>IF($D426="","", (SUMIFS(Transacoes!$D$3:$D1000,Transacoes!$C$3:$C1000,$D426,Transacoes!$B$3:$B1000,"C", Transacoes!$A$3:$A1000, "&lt;"&amp;EOMONTH(DATE(O$1,O$2,1),0))-SUMIFS(Transacoes!$D$3:$D1000,Transacoes!$C$3:$C1000,$D426,Transacoes!$B$3:$B1000,"V", Transacoes!$A$3:$A1000, "&lt;"&amp;EOMONTH(DATE(O$1,O$2,1),0)))*SUMIFS(Prov_Auto!$E$3:$E1000, Prov_Auto!$A$3:$A1000, $D426, Prov_Auto!$D$3:$D1000,"&gt;="&amp;DATE(O$1,O$2,1),Prov_Auto!$D$3:$D1000, "&lt;="&amp;EOMONTH(DATE(O$1,O$2,1),0)))</f>
        <v/>
      </c>
      <c r="P426" s="48" t="str">
        <f>IF($D426="","", (SUMIFS(Transacoes!$D$3:$D1000,Transacoes!$C$3:$C1000,$D426,Transacoes!$B$3:$B1000,"C", Transacoes!$A$3:$A1000, "&lt;"&amp;EOMONTH(DATE(P$1,P$2,1),0))-SUMIFS(Transacoes!$D$3:$D1000,Transacoes!$C$3:$C1000,$D426,Transacoes!$B$3:$B1000,"V", Transacoes!$A$3:$A1000, "&lt;"&amp;EOMONTH(DATE(P$1,P$2,1),0)))*SUMIFS(Prov_Auto!$E$3:$E1000, Prov_Auto!$A$3:$A1000, $D426, Prov_Auto!$D$3:$D1000,"&gt;="&amp;DATE(P$1,P$2,1),Prov_Auto!$D$3:$D1000, "&lt;="&amp;EOMONTH(DATE(P$1,P$2,1),0)))</f>
        <v/>
      </c>
      <c r="Q426" s="48" t="str">
        <f>IF($D426="","", (SUMIFS(Transacoes!$D$3:$D1000,Transacoes!$C$3:$C1000,$D426,Transacoes!$B$3:$B1000,"C", Transacoes!$A$3:$A1000, "&lt;"&amp;EOMONTH(DATE(Q$1,Q$2,1),0))-SUMIFS(Transacoes!$D$3:$D1000,Transacoes!$C$3:$C1000,$D426,Transacoes!$B$3:$B1000,"V", Transacoes!$A$3:$A1000, "&lt;"&amp;EOMONTH(DATE(Q$1,Q$2,1),0)))*SUMIFS(Prov_Auto!$E$3:$E1000, Prov_Auto!$A$3:$A1000, $D426, Prov_Auto!$D$3:$D1000,"&gt;="&amp;DATE(Q$1,Q$2,1),Prov_Auto!$D$3:$D1000, "&lt;="&amp;EOMONTH(DATE(Q$1,Q$2,1),0)))</f>
        <v/>
      </c>
      <c r="R426" s="47"/>
    </row>
    <row r="427">
      <c r="A427" s="47"/>
      <c r="B427" s="47"/>
      <c r="C427" s="47"/>
      <c r="D427" s="87"/>
      <c r="E427" s="48" t="str">
        <f>IF($D427="","", (SUMIFS(Transacoes!$D$3:$D1000,Transacoes!$C$3:$C1000,$D427,Transacoes!$B$3:$B1000,"C", Transacoes!$A$3:$A1000, "&lt;"&amp;EOMONTH(DATE(E$1,E$2,1),0))-SUMIFS(Transacoes!$D$3:$D1000,Transacoes!$C$3:$C1000,$D427,Transacoes!$B$3:$B1000,"V", Transacoes!$A$3:$A1000, "&lt;"&amp;EOMONTH(DATE(E$1,E$2,1),0)))*SUMIFS(Prov_Auto!$E$3:$E1000, Prov_Auto!$A$3:$A1000, $D427, Prov_Auto!$D$3:$D1000,"&gt;="&amp;DATE(E$1,E$2,1),Prov_Auto!$D$3:$D1000, "&lt;="&amp;EOMONTH(DATE(E$1,E$2,1),0)))</f>
        <v/>
      </c>
      <c r="F427" s="48" t="str">
        <f>IF($D427="","", (SUMIFS(Transacoes!$D$3:$D1000,Transacoes!$C$3:$C1000,$D427,Transacoes!$B$3:$B1000,"C", Transacoes!$A$3:$A1000, "&lt;"&amp;EOMONTH(DATE(F$1,F$2,1),0))-SUMIFS(Transacoes!$D$3:$D1000,Transacoes!$C$3:$C1000,$D427,Transacoes!$B$3:$B1000,"V", Transacoes!$A$3:$A1000, "&lt;"&amp;EOMONTH(DATE(F$1,F$2,1),0)))*SUMIFS(Prov_Auto!$E$3:$E1000, Prov_Auto!$A$3:$A1000, $D427, Prov_Auto!$D$3:$D1000,"&gt;="&amp;DATE(F$1,F$2,1),Prov_Auto!$D$3:$D1000, "&lt;="&amp;EOMONTH(DATE(F$1,F$2,1),0)))</f>
        <v/>
      </c>
      <c r="G427" s="48" t="str">
        <f>IF($D427="","", (SUMIFS(Transacoes!$D$3:$D1000,Transacoes!$C$3:$C1000,$D427,Transacoes!$B$3:$B1000,"C", Transacoes!$A$3:$A1000, "&lt;"&amp;EOMONTH(DATE(G$1,G$2,1),0))-SUMIFS(Transacoes!$D$3:$D1000,Transacoes!$C$3:$C1000,$D427,Transacoes!$B$3:$B1000,"V", Transacoes!$A$3:$A1000, "&lt;"&amp;EOMONTH(DATE(G$1,G$2,1),0)))*SUMIFS(Prov_Auto!$E$3:$E1000, Prov_Auto!$A$3:$A1000, $D427, Prov_Auto!$D$3:$D1000,"&gt;="&amp;DATE(G$1,G$2,1),Prov_Auto!$D$3:$D1000, "&lt;="&amp;EOMONTH(DATE(G$1,G$2,1),0)))</f>
        <v/>
      </c>
      <c r="H427" s="48" t="str">
        <f>IF($D427="","", (SUMIFS(Transacoes!$D$3:$D1000,Transacoes!$C$3:$C1000,$D427,Transacoes!$B$3:$B1000,"C", Transacoes!$A$3:$A1000, "&lt;"&amp;EOMONTH(DATE(H$1,H$2,1),0))-SUMIFS(Transacoes!$D$3:$D1000,Transacoes!$C$3:$C1000,$D427,Transacoes!$B$3:$B1000,"V", Transacoes!$A$3:$A1000, "&lt;"&amp;EOMONTH(DATE(H$1,H$2,1),0)))*SUMIFS(Prov_Auto!$E$3:$E1000, Prov_Auto!$A$3:$A1000, $D427, Prov_Auto!$D$3:$D1000,"&gt;="&amp;DATE(H$1,H$2,1),Prov_Auto!$D$3:$D1000, "&lt;="&amp;EOMONTH(DATE(H$1,H$2,1),0)))</f>
        <v/>
      </c>
      <c r="I427" s="48" t="str">
        <f>IF($D427="","", (SUMIFS(Transacoes!$D$3:$D1000,Transacoes!$C$3:$C1000,$D427,Transacoes!$B$3:$B1000,"C", Transacoes!$A$3:$A1000, "&lt;"&amp;EOMONTH(DATE(I$1,I$2,1),0))-SUMIFS(Transacoes!$D$3:$D1000,Transacoes!$C$3:$C1000,$D427,Transacoes!$B$3:$B1000,"V", Transacoes!$A$3:$A1000, "&lt;"&amp;EOMONTH(DATE(I$1,I$2,1),0)))*SUMIFS(Prov_Auto!$E$3:$E1000, Prov_Auto!$A$3:$A1000, $D427, Prov_Auto!$D$3:$D1000,"&gt;="&amp;DATE(I$1,I$2,1),Prov_Auto!$D$3:$D1000, "&lt;="&amp;EOMONTH(DATE(I$1,I$2,1),0)))</f>
        <v/>
      </c>
      <c r="J427" s="48" t="str">
        <f>IF($D427="","", (SUMIFS(Transacoes!$D$3:$D1000,Transacoes!$C$3:$C1000,$D427,Transacoes!$B$3:$B1000,"C", Transacoes!$A$3:$A1000, "&lt;"&amp;EOMONTH(DATE(J$1,J$2,1),0))-SUMIFS(Transacoes!$D$3:$D1000,Transacoes!$C$3:$C1000,$D427,Transacoes!$B$3:$B1000,"V", Transacoes!$A$3:$A1000, "&lt;"&amp;EOMONTH(DATE(J$1,J$2,1),0)))*SUMIFS(Prov_Auto!$E$3:$E1000, Prov_Auto!$A$3:$A1000, $D427, Prov_Auto!$D$3:$D1000,"&gt;="&amp;DATE(J$1,J$2,1),Prov_Auto!$D$3:$D1000, "&lt;="&amp;EOMONTH(DATE(J$1,J$2,1),0)))</f>
        <v/>
      </c>
      <c r="K427" s="48" t="str">
        <f>IF($D427="","", (SUMIFS(Transacoes!$D$3:$D1000,Transacoes!$C$3:$C1000,$D427,Transacoes!$B$3:$B1000,"C", Transacoes!$A$3:$A1000, "&lt;"&amp;EOMONTH(DATE(K$1,K$2,1),0))-SUMIFS(Transacoes!$D$3:$D1000,Transacoes!$C$3:$C1000,$D427,Transacoes!$B$3:$B1000,"V", Transacoes!$A$3:$A1000, "&lt;"&amp;EOMONTH(DATE(K$1,K$2,1),0)))*SUMIFS(Prov_Auto!$E$3:$E1000, Prov_Auto!$A$3:$A1000, $D427, Prov_Auto!$D$3:$D1000,"&gt;="&amp;DATE(K$1,K$2,1),Prov_Auto!$D$3:$D1000, "&lt;="&amp;EOMONTH(DATE(K$1,K$2,1),0)))</f>
        <v/>
      </c>
      <c r="L427" s="48" t="str">
        <f>IF($D427="","", (SUMIFS(Transacoes!$D$3:$D1000,Transacoes!$C$3:$C1000,$D427,Transacoes!$B$3:$B1000,"C", Transacoes!$A$3:$A1000, "&lt;"&amp;EOMONTH(DATE(L$1,L$2,1),0))-SUMIFS(Transacoes!$D$3:$D1000,Transacoes!$C$3:$C1000,$D427,Transacoes!$B$3:$B1000,"V", Transacoes!$A$3:$A1000, "&lt;"&amp;EOMONTH(DATE(L$1,L$2,1),0)))*SUMIFS(Prov_Auto!$E$3:$E1000, Prov_Auto!$A$3:$A1000, $D427, Prov_Auto!$D$3:$D1000,"&gt;="&amp;DATE(L$1,L$2,1),Prov_Auto!$D$3:$D1000, "&lt;="&amp;EOMONTH(DATE(L$1,L$2,1),0)))</f>
        <v/>
      </c>
      <c r="M427" s="48" t="str">
        <f>IF($D427="","", (SUMIFS(Transacoes!$D$3:$D1000,Transacoes!$C$3:$C1000,$D427,Transacoes!$B$3:$B1000,"C", Transacoes!$A$3:$A1000, "&lt;"&amp;EOMONTH(DATE(M$1,M$2,1),0))-SUMIFS(Transacoes!$D$3:$D1000,Transacoes!$C$3:$C1000,$D427,Transacoes!$B$3:$B1000,"V", Transacoes!$A$3:$A1000, "&lt;"&amp;EOMONTH(DATE(M$1,M$2,1),0)))*SUMIFS(Prov_Auto!$E$3:$E1000, Prov_Auto!$A$3:$A1000, $D427, Prov_Auto!$D$3:$D1000,"&gt;="&amp;DATE(M$1,M$2,1),Prov_Auto!$D$3:$D1000, "&lt;="&amp;EOMONTH(DATE(M$1,M$2,1),0)))</f>
        <v/>
      </c>
      <c r="N427" s="48" t="str">
        <f>IF($D427="","", (SUMIFS(Transacoes!$D$3:$D1000,Transacoes!$C$3:$C1000,$D427,Transacoes!$B$3:$B1000,"C", Transacoes!$A$3:$A1000, "&lt;"&amp;EOMONTH(DATE(N$1,N$2,1),0))-SUMIFS(Transacoes!$D$3:$D1000,Transacoes!$C$3:$C1000,$D427,Transacoes!$B$3:$B1000,"V", Transacoes!$A$3:$A1000, "&lt;"&amp;EOMONTH(DATE(N$1,N$2,1),0)))*SUMIFS(Prov_Auto!$E$3:$E1000, Prov_Auto!$A$3:$A1000, $D427, Prov_Auto!$D$3:$D1000,"&gt;="&amp;DATE(N$1,N$2,1),Prov_Auto!$D$3:$D1000, "&lt;="&amp;EOMONTH(DATE(N$1,N$2,1),0)))</f>
        <v/>
      </c>
      <c r="O427" s="48" t="str">
        <f>IF($D427="","", (SUMIFS(Transacoes!$D$3:$D1000,Transacoes!$C$3:$C1000,$D427,Transacoes!$B$3:$B1000,"C", Transacoes!$A$3:$A1000, "&lt;"&amp;EOMONTH(DATE(O$1,O$2,1),0))-SUMIFS(Transacoes!$D$3:$D1000,Transacoes!$C$3:$C1000,$D427,Transacoes!$B$3:$B1000,"V", Transacoes!$A$3:$A1000, "&lt;"&amp;EOMONTH(DATE(O$1,O$2,1),0)))*SUMIFS(Prov_Auto!$E$3:$E1000, Prov_Auto!$A$3:$A1000, $D427, Prov_Auto!$D$3:$D1000,"&gt;="&amp;DATE(O$1,O$2,1),Prov_Auto!$D$3:$D1000, "&lt;="&amp;EOMONTH(DATE(O$1,O$2,1),0)))</f>
        <v/>
      </c>
      <c r="P427" s="48" t="str">
        <f>IF($D427="","", (SUMIFS(Transacoes!$D$3:$D1000,Transacoes!$C$3:$C1000,$D427,Transacoes!$B$3:$B1000,"C", Transacoes!$A$3:$A1000, "&lt;"&amp;EOMONTH(DATE(P$1,P$2,1),0))-SUMIFS(Transacoes!$D$3:$D1000,Transacoes!$C$3:$C1000,$D427,Transacoes!$B$3:$B1000,"V", Transacoes!$A$3:$A1000, "&lt;"&amp;EOMONTH(DATE(P$1,P$2,1),0)))*SUMIFS(Prov_Auto!$E$3:$E1000, Prov_Auto!$A$3:$A1000, $D427, Prov_Auto!$D$3:$D1000,"&gt;="&amp;DATE(P$1,P$2,1),Prov_Auto!$D$3:$D1000, "&lt;="&amp;EOMONTH(DATE(P$1,P$2,1),0)))</f>
        <v/>
      </c>
      <c r="Q427" s="48" t="str">
        <f>IF($D427="","", (SUMIFS(Transacoes!$D$3:$D1000,Transacoes!$C$3:$C1000,$D427,Transacoes!$B$3:$B1000,"C", Transacoes!$A$3:$A1000, "&lt;"&amp;EOMONTH(DATE(Q$1,Q$2,1),0))-SUMIFS(Transacoes!$D$3:$D1000,Transacoes!$C$3:$C1000,$D427,Transacoes!$B$3:$B1000,"V", Transacoes!$A$3:$A1000, "&lt;"&amp;EOMONTH(DATE(Q$1,Q$2,1),0)))*SUMIFS(Prov_Auto!$E$3:$E1000, Prov_Auto!$A$3:$A1000, $D427, Prov_Auto!$D$3:$D1000,"&gt;="&amp;DATE(Q$1,Q$2,1),Prov_Auto!$D$3:$D1000, "&lt;="&amp;EOMONTH(DATE(Q$1,Q$2,1),0)))</f>
        <v/>
      </c>
      <c r="R427" s="47"/>
    </row>
    <row r="428">
      <c r="A428" s="47"/>
      <c r="B428" s="47"/>
      <c r="C428" s="47"/>
      <c r="D428" s="87"/>
      <c r="E428" s="48" t="str">
        <f>IF($D428="","", (SUMIFS(Transacoes!$D$3:$D1000,Transacoes!$C$3:$C1000,$D428,Transacoes!$B$3:$B1000,"C", Transacoes!$A$3:$A1000, "&lt;"&amp;EOMONTH(DATE(E$1,E$2,1),0))-SUMIFS(Transacoes!$D$3:$D1000,Transacoes!$C$3:$C1000,$D428,Transacoes!$B$3:$B1000,"V", Transacoes!$A$3:$A1000, "&lt;"&amp;EOMONTH(DATE(E$1,E$2,1),0)))*SUMIFS(Prov_Auto!$E$3:$E1000, Prov_Auto!$A$3:$A1000, $D428, Prov_Auto!$D$3:$D1000,"&gt;="&amp;DATE(E$1,E$2,1),Prov_Auto!$D$3:$D1000, "&lt;="&amp;EOMONTH(DATE(E$1,E$2,1),0)))</f>
        <v/>
      </c>
      <c r="F428" s="48" t="str">
        <f>IF($D428="","", (SUMIFS(Transacoes!$D$3:$D1000,Transacoes!$C$3:$C1000,$D428,Transacoes!$B$3:$B1000,"C", Transacoes!$A$3:$A1000, "&lt;"&amp;EOMONTH(DATE(F$1,F$2,1),0))-SUMIFS(Transacoes!$D$3:$D1000,Transacoes!$C$3:$C1000,$D428,Transacoes!$B$3:$B1000,"V", Transacoes!$A$3:$A1000, "&lt;"&amp;EOMONTH(DATE(F$1,F$2,1),0)))*SUMIFS(Prov_Auto!$E$3:$E1000, Prov_Auto!$A$3:$A1000, $D428, Prov_Auto!$D$3:$D1000,"&gt;="&amp;DATE(F$1,F$2,1),Prov_Auto!$D$3:$D1000, "&lt;="&amp;EOMONTH(DATE(F$1,F$2,1),0)))</f>
        <v/>
      </c>
      <c r="G428" s="48" t="str">
        <f>IF($D428="","", (SUMIFS(Transacoes!$D$3:$D1000,Transacoes!$C$3:$C1000,$D428,Transacoes!$B$3:$B1000,"C", Transacoes!$A$3:$A1000, "&lt;"&amp;EOMONTH(DATE(G$1,G$2,1),0))-SUMIFS(Transacoes!$D$3:$D1000,Transacoes!$C$3:$C1000,$D428,Transacoes!$B$3:$B1000,"V", Transacoes!$A$3:$A1000, "&lt;"&amp;EOMONTH(DATE(G$1,G$2,1),0)))*SUMIFS(Prov_Auto!$E$3:$E1000, Prov_Auto!$A$3:$A1000, $D428, Prov_Auto!$D$3:$D1000,"&gt;="&amp;DATE(G$1,G$2,1),Prov_Auto!$D$3:$D1000, "&lt;="&amp;EOMONTH(DATE(G$1,G$2,1),0)))</f>
        <v/>
      </c>
      <c r="H428" s="48" t="str">
        <f>IF($D428="","", (SUMIFS(Transacoes!$D$3:$D1000,Transacoes!$C$3:$C1000,$D428,Transacoes!$B$3:$B1000,"C", Transacoes!$A$3:$A1000, "&lt;"&amp;EOMONTH(DATE(H$1,H$2,1),0))-SUMIFS(Transacoes!$D$3:$D1000,Transacoes!$C$3:$C1000,$D428,Transacoes!$B$3:$B1000,"V", Transacoes!$A$3:$A1000, "&lt;"&amp;EOMONTH(DATE(H$1,H$2,1),0)))*SUMIFS(Prov_Auto!$E$3:$E1000, Prov_Auto!$A$3:$A1000, $D428, Prov_Auto!$D$3:$D1000,"&gt;="&amp;DATE(H$1,H$2,1),Prov_Auto!$D$3:$D1000, "&lt;="&amp;EOMONTH(DATE(H$1,H$2,1),0)))</f>
        <v/>
      </c>
      <c r="I428" s="48" t="str">
        <f>IF($D428="","", (SUMIFS(Transacoes!$D$3:$D1000,Transacoes!$C$3:$C1000,$D428,Transacoes!$B$3:$B1000,"C", Transacoes!$A$3:$A1000, "&lt;"&amp;EOMONTH(DATE(I$1,I$2,1),0))-SUMIFS(Transacoes!$D$3:$D1000,Transacoes!$C$3:$C1000,$D428,Transacoes!$B$3:$B1000,"V", Transacoes!$A$3:$A1000, "&lt;"&amp;EOMONTH(DATE(I$1,I$2,1),0)))*SUMIFS(Prov_Auto!$E$3:$E1000, Prov_Auto!$A$3:$A1000, $D428, Prov_Auto!$D$3:$D1000,"&gt;="&amp;DATE(I$1,I$2,1),Prov_Auto!$D$3:$D1000, "&lt;="&amp;EOMONTH(DATE(I$1,I$2,1),0)))</f>
        <v/>
      </c>
      <c r="J428" s="48" t="str">
        <f>IF($D428="","", (SUMIFS(Transacoes!$D$3:$D1000,Transacoes!$C$3:$C1000,$D428,Transacoes!$B$3:$B1000,"C", Transacoes!$A$3:$A1000, "&lt;"&amp;EOMONTH(DATE(J$1,J$2,1),0))-SUMIFS(Transacoes!$D$3:$D1000,Transacoes!$C$3:$C1000,$D428,Transacoes!$B$3:$B1000,"V", Transacoes!$A$3:$A1000, "&lt;"&amp;EOMONTH(DATE(J$1,J$2,1),0)))*SUMIFS(Prov_Auto!$E$3:$E1000, Prov_Auto!$A$3:$A1000, $D428, Prov_Auto!$D$3:$D1000,"&gt;="&amp;DATE(J$1,J$2,1),Prov_Auto!$D$3:$D1000, "&lt;="&amp;EOMONTH(DATE(J$1,J$2,1),0)))</f>
        <v/>
      </c>
      <c r="K428" s="48" t="str">
        <f>IF($D428="","", (SUMIFS(Transacoes!$D$3:$D1000,Transacoes!$C$3:$C1000,$D428,Transacoes!$B$3:$B1000,"C", Transacoes!$A$3:$A1000, "&lt;"&amp;EOMONTH(DATE(K$1,K$2,1),0))-SUMIFS(Transacoes!$D$3:$D1000,Transacoes!$C$3:$C1000,$D428,Transacoes!$B$3:$B1000,"V", Transacoes!$A$3:$A1000, "&lt;"&amp;EOMONTH(DATE(K$1,K$2,1),0)))*SUMIFS(Prov_Auto!$E$3:$E1000, Prov_Auto!$A$3:$A1000, $D428, Prov_Auto!$D$3:$D1000,"&gt;="&amp;DATE(K$1,K$2,1),Prov_Auto!$D$3:$D1000, "&lt;="&amp;EOMONTH(DATE(K$1,K$2,1),0)))</f>
        <v/>
      </c>
      <c r="L428" s="48" t="str">
        <f>IF($D428="","", (SUMIFS(Transacoes!$D$3:$D1000,Transacoes!$C$3:$C1000,$D428,Transacoes!$B$3:$B1000,"C", Transacoes!$A$3:$A1000, "&lt;"&amp;EOMONTH(DATE(L$1,L$2,1),0))-SUMIFS(Transacoes!$D$3:$D1000,Transacoes!$C$3:$C1000,$D428,Transacoes!$B$3:$B1000,"V", Transacoes!$A$3:$A1000, "&lt;"&amp;EOMONTH(DATE(L$1,L$2,1),0)))*SUMIFS(Prov_Auto!$E$3:$E1000, Prov_Auto!$A$3:$A1000, $D428, Prov_Auto!$D$3:$D1000,"&gt;="&amp;DATE(L$1,L$2,1),Prov_Auto!$D$3:$D1000, "&lt;="&amp;EOMONTH(DATE(L$1,L$2,1),0)))</f>
        <v/>
      </c>
      <c r="M428" s="48" t="str">
        <f>IF($D428="","", (SUMIFS(Transacoes!$D$3:$D1000,Transacoes!$C$3:$C1000,$D428,Transacoes!$B$3:$B1000,"C", Transacoes!$A$3:$A1000, "&lt;"&amp;EOMONTH(DATE(M$1,M$2,1),0))-SUMIFS(Transacoes!$D$3:$D1000,Transacoes!$C$3:$C1000,$D428,Transacoes!$B$3:$B1000,"V", Transacoes!$A$3:$A1000, "&lt;"&amp;EOMONTH(DATE(M$1,M$2,1),0)))*SUMIFS(Prov_Auto!$E$3:$E1000, Prov_Auto!$A$3:$A1000, $D428, Prov_Auto!$D$3:$D1000,"&gt;="&amp;DATE(M$1,M$2,1),Prov_Auto!$D$3:$D1000, "&lt;="&amp;EOMONTH(DATE(M$1,M$2,1),0)))</f>
        <v/>
      </c>
      <c r="N428" s="48" t="str">
        <f>IF($D428="","", (SUMIFS(Transacoes!$D$3:$D1000,Transacoes!$C$3:$C1000,$D428,Transacoes!$B$3:$B1000,"C", Transacoes!$A$3:$A1000, "&lt;"&amp;EOMONTH(DATE(N$1,N$2,1),0))-SUMIFS(Transacoes!$D$3:$D1000,Transacoes!$C$3:$C1000,$D428,Transacoes!$B$3:$B1000,"V", Transacoes!$A$3:$A1000, "&lt;"&amp;EOMONTH(DATE(N$1,N$2,1),0)))*SUMIFS(Prov_Auto!$E$3:$E1000, Prov_Auto!$A$3:$A1000, $D428, Prov_Auto!$D$3:$D1000,"&gt;="&amp;DATE(N$1,N$2,1),Prov_Auto!$D$3:$D1000, "&lt;="&amp;EOMONTH(DATE(N$1,N$2,1),0)))</f>
        <v/>
      </c>
      <c r="O428" s="48" t="str">
        <f>IF($D428="","", (SUMIFS(Transacoes!$D$3:$D1000,Transacoes!$C$3:$C1000,$D428,Transacoes!$B$3:$B1000,"C", Transacoes!$A$3:$A1000, "&lt;"&amp;EOMONTH(DATE(O$1,O$2,1),0))-SUMIFS(Transacoes!$D$3:$D1000,Transacoes!$C$3:$C1000,$D428,Transacoes!$B$3:$B1000,"V", Transacoes!$A$3:$A1000, "&lt;"&amp;EOMONTH(DATE(O$1,O$2,1),0)))*SUMIFS(Prov_Auto!$E$3:$E1000, Prov_Auto!$A$3:$A1000, $D428, Prov_Auto!$D$3:$D1000,"&gt;="&amp;DATE(O$1,O$2,1),Prov_Auto!$D$3:$D1000, "&lt;="&amp;EOMONTH(DATE(O$1,O$2,1),0)))</f>
        <v/>
      </c>
      <c r="P428" s="48" t="str">
        <f>IF($D428="","", (SUMIFS(Transacoes!$D$3:$D1000,Transacoes!$C$3:$C1000,$D428,Transacoes!$B$3:$B1000,"C", Transacoes!$A$3:$A1000, "&lt;"&amp;EOMONTH(DATE(P$1,P$2,1),0))-SUMIFS(Transacoes!$D$3:$D1000,Transacoes!$C$3:$C1000,$D428,Transacoes!$B$3:$B1000,"V", Transacoes!$A$3:$A1000, "&lt;"&amp;EOMONTH(DATE(P$1,P$2,1),0)))*SUMIFS(Prov_Auto!$E$3:$E1000, Prov_Auto!$A$3:$A1000, $D428, Prov_Auto!$D$3:$D1000,"&gt;="&amp;DATE(P$1,P$2,1),Prov_Auto!$D$3:$D1000, "&lt;="&amp;EOMONTH(DATE(P$1,P$2,1),0)))</f>
        <v/>
      </c>
      <c r="Q428" s="48" t="str">
        <f>IF($D428="","", (SUMIFS(Transacoes!$D$3:$D1000,Transacoes!$C$3:$C1000,$D428,Transacoes!$B$3:$B1000,"C", Transacoes!$A$3:$A1000, "&lt;"&amp;EOMONTH(DATE(Q$1,Q$2,1),0))-SUMIFS(Transacoes!$D$3:$D1000,Transacoes!$C$3:$C1000,$D428,Transacoes!$B$3:$B1000,"V", Transacoes!$A$3:$A1000, "&lt;"&amp;EOMONTH(DATE(Q$1,Q$2,1),0)))*SUMIFS(Prov_Auto!$E$3:$E1000, Prov_Auto!$A$3:$A1000, $D428, Prov_Auto!$D$3:$D1000,"&gt;="&amp;DATE(Q$1,Q$2,1),Prov_Auto!$D$3:$D1000, "&lt;="&amp;EOMONTH(DATE(Q$1,Q$2,1),0)))</f>
        <v/>
      </c>
      <c r="R428" s="47"/>
    </row>
    <row r="429">
      <c r="A429" s="47"/>
      <c r="B429" s="47"/>
      <c r="C429" s="47"/>
      <c r="D429" s="87"/>
      <c r="E429" s="48" t="str">
        <f>IF($D429="","", (SUMIFS(Transacoes!$D$3:$D1000,Transacoes!$C$3:$C1000,$D429,Transacoes!$B$3:$B1000,"C", Transacoes!$A$3:$A1000, "&lt;"&amp;EOMONTH(DATE(E$1,E$2,1),0))-SUMIFS(Transacoes!$D$3:$D1000,Transacoes!$C$3:$C1000,$D429,Transacoes!$B$3:$B1000,"V", Transacoes!$A$3:$A1000, "&lt;"&amp;EOMONTH(DATE(E$1,E$2,1),0)))*SUMIFS(Prov_Auto!$E$3:$E1000, Prov_Auto!$A$3:$A1000, $D429, Prov_Auto!$D$3:$D1000,"&gt;="&amp;DATE(E$1,E$2,1),Prov_Auto!$D$3:$D1000, "&lt;="&amp;EOMONTH(DATE(E$1,E$2,1),0)))</f>
        <v/>
      </c>
      <c r="F429" s="48" t="str">
        <f>IF($D429="","", (SUMIFS(Transacoes!$D$3:$D1000,Transacoes!$C$3:$C1000,$D429,Transacoes!$B$3:$B1000,"C", Transacoes!$A$3:$A1000, "&lt;"&amp;EOMONTH(DATE(F$1,F$2,1),0))-SUMIFS(Transacoes!$D$3:$D1000,Transacoes!$C$3:$C1000,$D429,Transacoes!$B$3:$B1000,"V", Transacoes!$A$3:$A1000, "&lt;"&amp;EOMONTH(DATE(F$1,F$2,1),0)))*SUMIFS(Prov_Auto!$E$3:$E1000, Prov_Auto!$A$3:$A1000, $D429, Prov_Auto!$D$3:$D1000,"&gt;="&amp;DATE(F$1,F$2,1),Prov_Auto!$D$3:$D1000, "&lt;="&amp;EOMONTH(DATE(F$1,F$2,1),0)))</f>
        <v/>
      </c>
      <c r="G429" s="48" t="str">
        <f>IF($D429="","", (SUMIFS(Transacoes!$D$3:$D1000,Transacoes!$C$3:$C1000,$D429,Transacoes!$B$3:$B1000,"C", Transacoes!$A$3:$A1000, "&lt;"&amp;EOMONTH(DATE(G$1,G$2,1),0))-SUMIFS(Transacoes!$D$3:$D1000,Transacoes!$C$3:$C1000,$D429,Transacoes!$B$3:$B1000,"V", Transacoes!$A$3:$A1000, "&lt;"&amp;EOMONTH(DATE(G$1,G$2,1),0)))*SUMIFS(Prov_Auto!$E$3:$E1000, Prov_Auto!$A$3:$A1000, $D429, Prov_Auto!$D$3:$D1000,"&gt;="&amp;DATE(G$1,G$2,1),Prov_Auto!$D$3:$D1000, "&lt;="&amp;EOMONTH(DATE(G$1,G$2,1),0)))</f>
        <v/>
      </c>
      <c r="H429" s="48" t="str">
        <f>IF($D429="","", (SUMIFS(Transacoes!$D$3:$D1000,Transacoes!$C$3:$C1000,$D429,Transacoes!$B$3:$B1000,"C", Transacoes!$A$3:$A1000, "&lt;"&amp;EOMONTH(DATE(H$1,H$2,1),0))-SUMIFS(Transacoes!$D$3:$D1000,Transacoes!$C$3:$C1000,$D429,Transacoes!$B$3:$B1000,"V", Transacoes!$A$3:$A1000, "&lt;"&amp;EOMONTH(DATE(H$1,H$2,1),0)))*SUMIFS(Prov_Auto!$E$3:$E1000, Prov_Auto!$A$3:$A1000, $D429, Prov_Auto!$D$3:$D1000,"&gt;="&amp;DATE(H$1,H$2,1),Prov_Auto!$D$3:$D1000, "&lt;="&amp;EOMONTH(DATE(H$1,H$2,1),0)))</f>
        <v/>
      </c>
      <c r="I429" s="48" t="str">
        <f>IF($D429="","", (SUMIFS(Transacoes!$D$3:$D1000,Transacoes!$C$3:$C1000,$D429,Transacoes!$B$3:$B1000,"C", Transacoes!$A$3:$A1000, "&lt;"&amp;EOMONTH(DATE(I$1,I$2,1),0))-SUMIFS(Transacoes!$D$3:$D1000,Transacoes!$C$3:$C1000,$D429,Transacoes!$B$3:$B1000,"V", Transacoes!$A$3:$A1000, "&lt;"&amp;EOMONTH(DATE(I$1,I$2,1),0)))*SUMIFS(Prov_Auto!$E$3:$E1000, Prov_Auto!$A$3:$A1000, $D429, Prov_Auto!$D$3:$D1000,"&gt;="&amp;DATE(I$1,I$2,1),Prov_Auto!$D$3:$D1000, "&lt;="&amp;EOMONTH(DATE(I$1,I$2,1),0)))</f>
        <v/>
      </c>
      <c r="J429" s="48" t="str">
        <f>IF($D429="","", (SUMIFS(Transacoes!$D$3:$D1000,Transacoes!$C$3:$C1000,$D429,Transacoes!$B$3:$B1000,"C", Transacoes!$A$3:$A1000, "&lt;"&amp;EOMONTH(DATE(J$1,J$2,1),0))-SUMIFS(Transacoes!$D$3:$D1000,Transacoes!$C$3:$C1000,$D429,Transacoes!$B$3:$B1000,"V", Transacoes!$A$3:$A1000, "&lt;"&amp;EOMONTH(DATE(J$1,J$2,1),0)))*SUMIFS(Prov_Auto!$E$3:$E1000, Prov_Auto!$A$3:$A1000, $D429, Prov_Auto!$D$3:$D1000,"&gt;="&amp;DATE(J$1,J$2,1),Prov_Auto!$D$3:$D1000, "&lt;="&amp;EOMONTH(DATE(J$1,J$2,1),0)))</f>
        <v/>
      </c>
      <c r="K429" s="48" t="str">
        <f>IF($D429="","", (SUMIFS(Transacoes!$D$3:$D1000,Transacoes!$C$3:$C1000,$D429,Transacoes!$B$3:$B1000,"C", Transacoes!$A$3:$A1000, "&lt;"&amp;EOMONTH(DATE(K$1,K$2,1),0))-SUMIFS(Transacoes!$D$3:$D1000,Transacoes!$C$3:$C1000,$D429,Transacoes!$B$3:$B1000,"V", Transacoes!$A$3:$A1000, "&lt;"&amp;EOMONTH(DATE(K$1,K$2,1),0)))*SUMIFS(Prov_Auto!$E$3:$E1000, Prov_Auto!$A$3:$A1000, $D429, Prov_Auto!$D$3:$D1000,"&gt;="&amp;DATE(K$1,K$2,1),Prov_Auto!$D$3:$D1000, "&lt;="&amp;EOMONTH(DATE(K$1,K$2,1),0)))</f>
        <v/>
      </c>
      <c r="L429" s="48" t="str">
        <f>IF($D429="","", (SUMIFS(Transacoes!$D$3:$D1000,Transacoes!$C$3:$C1000,$D429,Transacoes!$B$3:$B1000,"C", Transacoes!$A$3:$A1000, "&lt;"&amp;EOMONTH(DATE(L$1,L$2,1),0))-SUMIFS(Transacoes!$D$3:$D1000,Transacoes!$C$3:$C1000,$D429,Transacoes!$B$3:$B1000,"V", Transacoes!$A$3:$A1000, "&lt;"&amp;EOMONTH(DATE(L$1,L$2,1),0)))*SUMIFS(Prov_Auto!$E$3:$E1000, Prov_Auto!$A$3:$A1000, $D429, Prov_Auto!$D$3:$D1000,"&gt;="&amp;DATE(L$1,L$2,1),Prov_Auto!$D$3:$D1000, "&lt;="&amp;EOMONTH(DATE(L$1,L$2,1),0)))</f>
        <v/>
      </c>
      <c r="M429" s="48" t="str">
        <f>IF($D429="","", (SUMIFS(Transacoes!$D$3:$D1000,Transacoes!$C$3:$C1000,$D429,Transacoes!$B$3:$B1000,"C", Transacoes!$A$3:$A1000, "&lt;"&amp;EOMONTH(DATE(M$1,M$2,1),0))-SUMIFS(Transacoes!$D$3:$D1000,Transacoes!$C$3:$C1000,$D429,Transacoes!$B$3:$B1000,"V", Transacoes!$A$3:$A1000, "&lt;"&amp;EOMONTH(DATE(M$1,M$2,1),0)))*SUMIFS(Prov_Auto!$E$3:$E1000, Prov_Auto!$A$3:$A1000, $D429, Prov_Auto!$D$3:$D1000,"&gt;="&amp;DATE(M$1,M$2,1),Prov_Auto!$D$3:$D1000, "&lt;="&amp;EOMONTH(DATE(M$1,M$2,1),0)))</f>
        <v/>
      </c>
      <c r="N429" s="48" t="str">
        <f>IF($D429="","", (SUMIFS(Transacoes!$D$3:$D1000,Transacoes!$C$3:$C1000,$D429,Transacoes!$B$3:$B1000,"C", Transacoes!$A$3:$A1000, "&lt;"&amp;EOMONTH(DATE(N$1,N$2,1),0))-SUMIFS(Transacoes!$D$3:$D1000,Transacoes!$C$3:$C1000,$D429,Transacoes!$B$3:$B1000,"V", Transacoes!$A$3:$A1000, "&lt;"&amp;EOMONTH(DATE(N$1,N$2,1),0)))*SUMIFS(Prov_Auto!$E$3:$E1000, Prov_Auto!$A$3:$A1000, $D429, Prov_Auto!$D$3:$D1000,"&gt;="&amp;DATE(N$1,N$2,1),Prov_Auto!$D$3:$D1000, "&lt;="&amp;EOMONTH(DATE(N$1,N$2,1),0)))</f>
        <v/>
      </c>
      <c r="O429" s="48" t="str">
        <f>IF($D429="","", (SUMIFS(Transacoes!$D$3:$D1000,Transacoes!$C$3:$C1000,$D429,Transacoes!$B$3:$B1000,"C", Transacoes!$A$3:$A1000, "&lt;"&amp;EOMONTH(DATE(O$1,O$2,1),0))-SUMIFS(Transacoes!$D$3:$D1000,Transacoes!$C$3:$C1000,$D429,Transacoes!$B$3:$B1000,"V", Transacoes!$A$3:$A1000, "&lt;"&amp;EOMONTH(DATE(O$1,O$2,1),0)))*SUMIFS(Prov_Auto!$E$3:$E1000, Prov_Auto!$A$3:$A1000, $D429, Prov_Auto!$D$3:$D1000,"&gt;="&amp;DATE(O$1,O$2,1),Prov_Auto!$D$3:$D1000, "&lt;="&amp;EOMONTH(DATE(O$1,O$2,1),0)))</f>
        <v/>
      </c>
      <c r="P429" s="48" t="str">
        <f>IF($D429="","", (SUMIFS(Transacoes!$D$3:$D1000,Transacoes!$C$3:$C1000,$D429,Transacoes!$B$3:$B1000,"C", Transacoes!$A$3:$A1000, "&lt;"&amp;EOMONTH(DATE(P$1,P$2,1),0))-SUMIFS(Transacoes!$D$3:$D1000,Transacoes!$C$3:$C1000,$D429,Transacoes!$B$3:$B1000,"V", Transacoes!$A$3:$A1000, "&lt;"&amp;EOMONTH(DATE(P$1,P$2,1),0)))*SUMIFS(Prov_Auto!$E$3:$E1000, Prov_Auto!$A$3:$A1000, $D429, Prov_Auto!$D$3:$D1000,"&gt;="&amp;DATE(P$1,P$2,1),Prov_Auto!$D$3:$D1000, "&lt;="&amp;EOMONTH(DATE(P$1,P$2,1),0)))</f>
        <v/>
      </c>
      <c r="Q429" s="48" t="str">
        <f>IF($D429="","", (SUMIFS(Transacoes!$D$3:$D1000,Transacoes!$C$3:$C1000,$D429,Transacoes!$B$3:$B1000,"C", Transacoes!$A$3:$A1000, "&lt;"&amp;EOMONTH(DATE(Q$1,Q$2,1),0))-SUMIFS(Transacoes!$D$3:$D1000,Transacoes!$C$3:$C1000,$D429,Transacoes!$B$3:$B1000,"V", Transacoes!$A$3:$A1000, "&lt;"&amp;EOMONTH(DATE(Q$1,Q$2,1),0)))*SUMIFS(Prov_Auto!$E$3:$E1000, Prov_Auto!$A$3:$A1000, $D429, Prov_Auto!$D$3:$D1000,"&gt;="&amp;DATE(Q$1,Q$2,1),Prov_Auto!$D$3:$D1000, "&lt;="&amp;EOMONTH(DATE(Q$1,Q$2,1),0)))</f>
        <v/>
      </c>
      <c r="R429" s="47"/>
    </row>
    <row r="430">
      <c r="A430" s="47"/>
      <c r="B430" s="47"/>
      <c r="C430" s="47"/>
      <c r="D430" s="87"/>
      <c r="E430" s="48" t="str">
        <f>IF($D430="","", (SUMIFS(Transacoes!$D$3:$D1000,Transacoes!$C$3:$C1000,$D430,Transacoes!$B$3:$B1000,"C", Transacoes!$A$3:$A1000, "&lt;"&amp;EOMONTH(DATE(E$1,E$2,1),0))-SUMIFS(Transacoes!$D$3:$D1000,Transacoes!$C$3:$C1000,$D430,Transacoes!$B$3:$B1000,"V", Transacoes!$A$3:$A1000, "&lt;"&amp;EOMONTH(DATE(E$1,E$2,1),0)))*SUMIFS(Prov_Auto!$E$3:$E1000, Prov_Auto!$A$3:$A1000, $D430, Prov_Auto!$D$3:$D1000,"&gt;="&amp;DATE(E$1,E$2,1),Prov_Auto!$D$3:$D1000, "&lt;="&amp;EOMONTH(DATE(E$1,E$2,1),0)))</f>
        <v/>
      </c>
      <c r="F430" s="48" t="str">
        <f>IF($D430="","", (SUMIFS(Transacoes!$D$3:$D1000,Transacoes!$C$3:$C1000,$D430,Transacoes!$B$3:$B1000,"C", Transacoes!$A$3:$A1000, "&lt;"&amp;EOMONTH(DATE(F$1,F$2,1),0))-SUMIFS(Transacoes!$D$3:$D1000,Transacoes!$C$3:$C1000,$D430,Transacoes!$B$3:$B1000,"V", Transacoes!$A$3:$A1000, "&lt;"&amp;EOMONTH(DATE(F$1,F$2,1),0)))*SUMIFS(Prov_Auto!$E$3:$E1000, Prov_Auto!$A$3:$A1000, $D430, Prov_Auto!$D$3:$D1000,"&gt;="&amp;DATE(F$1,F$2,1),Prov_Auto!$D$3:$D1000, "&lt;="&amp;EOMONTH(DATE(F$1,F$2,1),0)))</f>
        <v/>
      </c>
      <c r="G430" s="48" t="str">
        <f>IF($D430="","", (SUMIFS(Transacoes!$D$3:$D1000,Transacoes!$C$3:$C1000,$D430,Transacoes!$B$3:$B1000,"C", Transacoes!$A$3:$A1000, "&lt;"&amp;EOMONTH(DATE(G$1,G$2,1),0))-SUMIFS(Transacoes!$D$3:$D1000,Transacoes!$C$3:$C1000,$D430,Transacoes!$B$3:$B1000,"V", Transacoes!$A$3:$A1000, "&lt;"&amp;EOMONTH(DATE(G$1,G$2,1),0)))*SUMIFS(Prov_Auto!$E$3:$E1000, Prov_Auto!$A$3:$A1000, $D430, Prov_Auto!$D$3:$D1000,"&gt;="&amp;DATE(G$1,G$2,1),Prov_Auto!$D$3:$D1000, "&lt;="&amp;EOMONTH(DATE(G$1,G$2,1),0)))</f>
        <v/>
      </c>
      <c r="H430" s="48" t="str">
        <f>IF($D430="","", (SUMIFS(Transacoes!$D$3:$D1000,Transacoes!$C$3:$C1000,$D430,Transacoes!$B$3:$B1000,"C", Transacoes!$A$3:$A1000, "&lt;"&amp;EOMONTH(DATE(H$1,H$2,1),0))-SUMIFS(Transacoes!$D$3:$D1000,Transacoes!$C$3:$C1000,$D430,Transacoes!$B$3:$B1000,"V", Transacoes!$A$3:$A1000, "&lt;"&amp;EOMONTH(DATE(H$1,H$2,1),0)))*SUMIFS(Prov_Auto!$E$3:$E1000, Prov_Auto!$A$3:$A1000, $D430, Prov_Auto!$D$3:$D1000,"&gt;="&amp;DATE(H$1,H$2,1),Prov_Auto!$D$3:$D1000, "&lt;="&amp;EOMONTH(DATE(H$1,H$2,1),0)))</f>
        <v/>
      </c>
      <c r="I430" s="48" t="str">
        <f>IF($D430="","", (SUMIFS(Transacoes!$D$3:$D1000,Transacoes!$C$3:$C1000,$D430,Transacoes!$B$3:$B1000,"C", Transacoes!$A$3:$A1000, "&lt;"&amp;EOMONTH(DATE(I$1,I$2,1),0))-SUMIFS(Transacoes!$D$3:$D1000,Transacoes!$C$3:$C1000,$D430,Transacoes!$B$3:$B1000,"V", Transacoes!$A$3:$A1000, "&lt;"&amp;EOMONTH(DATE(I$1,I$2,1),0)))*SUMIFS(Prov_Auto!$E$3:$E1000, Prov_Auto!$A$3:$A1000, $D430, Prov_Auto!$D$3:$D1000,"&gt;="&amp;DATE(I$1,I$2,1),Prov_Auto!$D$3:$D1000, "&lt;="&amp;EOMONTH(DATE(I$1,I$2,1),0)))</f>
        <v/>
      </c>
      <c r="J430" s="48" t="str">
        <f>IF($D430="","", (SUMIFS(Transacoes!$D$3:$D1000,Transacoes!$C$3:$C1000,$D430,Transacoes!$B$3:$B1000,"C", Transacoes!$A$3:$A1000, "&lt;"&amp;EOMONTH(DATE(J$1,J$2,1),0))-SUMIFS(Transacoes!$D$3:$D1000,Transacoes!$C$3:$C1000,$D430,Transacoes!$B$3:$B1000,"V", Transacoes!$A$3:$A1000, "&lt;"&amp;EOMONTH(DATE(J$1,J$2,1),0)))*SUMIFS(Prov_Auto!$E$3:$E1000, Prov_Auto!$A$3:$A1000, $D430, Prov_Auto!$D$3:$D1000,"&gt;="&amp;DATE(J$1,J$2,1),Prov_Auto!$D$3:$D1000, "&lt;="&amp;EOMONTH(DATE(J$1,J$2,1),0)))</f>
        <v/>
      </c>
      <c r="K430" s="48" t="str">
        <f>IF($D430="","", (SUMIFS(Transacoes!$D$3:$D1000,Transacoes!$C$3:$C1000,$D430,Transacoes!$B$3:$B1000,"C", Transacoes!$A$3:$A1000, "&lt;"&amp;EOMONTH(DATE(K$1,K$2,1),0))-SUMIFS(Transacoes!$D$3:$D1000,Transacoes!$C$3:$C1000,$D430,Transacoes!$B$3:$B1000,"V", Transacoes!$A$3:$A1000, "&lt;"&amp;EOMONTH(DATE(K$1,K$2,1),0)))*SUMIFS(Prov_Auto!$E$3:$E1000, Prov_Auto!$A$3:$A1000, $D430, Prov_Auto!$D$3:$D1000,"&gt;="&amp;DATE(K$1,K$2,1),Prov_Auto!$D$3:$D1000, "&lt;="&amp;EOMONTH(DATE(K$1,K$2,1),0)))</f>
        <v/>
      </c>
      <c r="L430" s="48" t="str">
        <f>IF($D430="","", (SUMIFS(Transacoes!$D$3:$D1000,Transacoes!$C$3:$C1000,$D430,Transacoes!$B$3:$B1000,"C", Transacoes!$A$3:$A1000, "&lt;"&amp;EOMONTH(DATE(L$1,L$2,1),0))-SUMIFS(Transacoes!$D$3:$D1000,Transacoes!$C$3:$C1000,$D430,Transacoes!$B$3:$B1000,"V", Transacoes!$A$3:$A1000, "&lt;"&amp;EOMONTH(DATE(L$1,L$2,1),0)))*SUMIFS(Prov_Auto!$E$3:$E1000, Prov_Auto!$A$3:$A1000, $D430, Prov_Auto!$D$3:$D1000,"&gt;="&amp;DATE(L$1,L$2,1),Prov_Auto!$D$3:$D1000, "&lt;="&amp;EOMONTH(DATE(L$1,L$2,1),0)))</f>
        <v/>
      </c>
      <c r="M430" s="48" t="str">
        <f>IF($D430="","", (SUMIFS(Transacoes!$D$3:$D1000,Transacoes!$C$3:$C1000,$D430,Transacoes!$B$3:$B1000,"C", Transacoes!$A$3:$A1000, "&lt;"&amp;EOMONTH(DATE(M$1,M$2,1),0))-SUMIFS(Transacoes!$D$3:$D1000,Transacoes!$C$3:$C1000,$D430,Transacoes!$B$3:$B1000,"V", Transacoes!$A$3:$A1000, "&lt;"&amp;EOMONTH(DATE(M$1,M$2,1),0)))*SUMIFS(Prov_Auto!$E$3:$E1000, Prov_Auto!$A$3:$A1000, $D430, Prov_Auto!$D$3:$D1000,"&gt;="&amp;DATE(M$1,M$2,1),Prov_Auto!$D$3:$D1000, "&lt;="&amp;EOMONTH(DATE(M$1,M$2,1),0)))</f>
        <v/>
      </c>
      <c r="N430" s="48" t="str">
        <f>IF($D430="","", (SUMIFS(Transacoes!$D$3:$D1000,Transacoes!$C$3:$C1000,$D430,Transacoes!$B$3:$B1000,"C", Transacoes!$A$3:$A1000, "&lt;"&amp;EOMONTH(DATE(N$1,N$2,1),0))-SUMIFS(Transacoes!$D$3:$D1000,Transacoes!$C$3:$C1000,$D430,Transacoes!$B$3:$B1000,"V", Transacoes!$A$3:$A1000, "&lt;"&amp;EOMONTH(DATE(N$1,N$2,1),0)))*SUMIFS(Prov_Auto!$E$3:$E1000, Prov_Auto!$A$3:$A1000, $D430, Prov_Auto!$D$3:$D1000,"&gt;="&amp;DATE(N$1,N$2,1),Prov_Auto!$D$3:$D1000, "&lt;="&amp;EOMONTH(DATE(N$1,N$2,1),0)))</f>
        <v/>
      </c>
      <c r="O430" s="48" t="str">
        <f>IF($D430="","", (SUMIFS(Transacoes!$D$3:$D1000,Transacoes!$C$3:$C1000,$D430,Transacoes!$B$3:$B1000,"C", Transacoes!$A$3:$A1000, "&lt;"&amp;EOMONTH(DATE(O$1,O$2,1),0))-SUMIFS(Transacoes!$D$3:$D1000,Transacoes!$C$3:$C1000,$D430,Transacoes!$B$3:$B1000,"V", Transacoes!$A$3:$A1000, "&lt;"&amp;EOMONTH(DATE(O$1,O$2,1),0)))*SUMIFS(Prov_Auto!$E$3:$E1000, Prov_Auto!$A$3:$A1000, $D430, Prov_Auto!$D$3:$D1000,"&gt;="&amp;DATE(O$1,O$2,1),Prov_Auto!$D$3:$D1000, "&lt;="&amp;EOMONTH(DATE(O$1,O$2,1),0)))</f>
        <v/>
      </c>
      <c r="P430" s="48" t="str">
        <f>IF($D430="","", (SUMIFS(Transacoes!$D$3:$D1000,Transacoes!$C$3:$C1000,$D430,Transacoes!$B$3:$B1000,"C", Transacoes!$A$3:$A1000, "&lt;"&amp;EOMONTH(DATE(P$1,P$2,1),0))-SUMIFS(Transacoes!$D$3:$D1000,Transacoes!$C$3:$C1000,$D430,Transacoes!$B$3:$B1000,"V", Transacoes!$A$3:$A1000, "&lt;"&amp;EOMONTH(DATE(P$1,P$2,1),0)))*SUMIFS(Prov_Auto!$E$3:$E1000, Prov_Auto!$A$3:$A1000, $D430, Prov_Auto!$D$3:$D1000,"&gt;="&amp;DATE(P$1,P$2,1),Prov_Auto!$D$3:$D1000, "&lt;="&amp;EOMONTH(DATE(P$1,P$2,1),0)))</f>
        <v/>
      </c>
      <c r="Q430" s="48" t="str">
        <f>IF($D430="","", (SUMIFS(Transacoes!$D$3:$D1000,Transacoes!$C$3:$C1000,$D430,Transacoes!$B$3:$B1000,"C", Transacoes!$A$3:$A1000, "&lt;"&amp;EOMONTH(DATE(Q$1,Q$2,1),0))-SUMIFS(Transacoes!$D$3:$D1000,Transacoes!$C$3:$C1000,$D430,Transacoes!$B$3:$B1000,"V", Transacoes!$A$3:$A1000, "&lt;"&amp;EOMONTH(DATE(Q$1,Q$2,1),0)))*SUMIFS(Prov_Auto!$E$3:$E1000, Prov_Auto!$A$3:$A1000, $D430, Prov_Auto!$D$3:$D1000,"&gt;="&amp;DATE(Q$1,Q$2,1),Prov_Auto!$D$3:$D1000, "&lt;="&amp;EOMONTH(DATE(Q$1,Q$2,1),0)))</f>
        <v/>
      </c>
      <c r="R430" s="47"/>
    </row>
    <row r="431">
      <c r="A431" s="47"/>
      <c r="B431" s="47"/>
      <c r="C431" s="47"/>
      <c r="D431" s="87"/>
      <c r="E431" s="48" t="str">
        <f>IF($D431="","", (SUMIFS(Transacoes!$D$3:$D1000,Transacoes!$C$3:$C1000,$D431,Transacoes!$B$3:$B1000,"C", Transacoes!$A$3:$A1000, "&lt;"&amp;EOMONTH(DATE(E$1,E$2,1),0))-SUMIFS(Transacoes!$D$3:$D1000,Transacoes!$C$3:$C1000,$D431,Transacoes!$B$3:$B1000,"V", Transacoes!$A$3:$A1000, "&lt;"&amp;EOMONTH(DATE(E$1,E$2,1),0)))*SUMIFS(Prov_Auto!$E$3:$E1000, Prov_Auto!$A$3:$A1000, $D431, Prov_Auto!$D$3:$D1000,"&gt;="&amp;DATE(E$1,E$2,1),Prov_Auto!$D$3:$D1000, "&lt;="&amp;EOMONTH(DATE(E$1,E$2,1),0)))</f>
        <v/>
      </c>
      <c r="F431" s="48" t="str">
        <f>IF($D431="","", (SUMIFS(Transacoes!$D$3:$D1000,Transacoes!$C$3:$C1000,$D431,Transacoes!$B$3:$B1000,"C", Transacoes!$A$3:$A1000, "&lt;"&amp;EOMONTH(DATE(F$1,F$2,1),0))-SUMIFS(Transacoes!$D$3:$D1000,Transacoes!$C$3:$C1000,$D431,Transacoes!$B$3:$B1000,"V", Transacoes!$A$3:$A1000, "&lt;"&amp;EOMONTH(DATE(F$1,F$2,1),0)))*SUMIFS(Prov_Auto!$E$3:$E1000, Prov_Auto!$A$3:$A1000, $D431, Prov_Auto!$D$3:$D1000,"&gt;="&amp;DATE(F$1,F$2,1),Prov_Auto!$D$3:$D1000, "&lt;="&amp;EOMONTH(DATE(F$1,F$2,1),0)))</f>
        <v/>
      </c>
      <c r="G431" s="48" t="str">
        <f>IF($D431="","", (SUMIFS(Transacoes!$D$3:$D1000,Transacoes!$C$3:$C1000,$D431,Transacoes!$B$3:$B1000,"C", Transacoes!$A$3:$A1000, "&lt;"&amp;EOMONTH(DATE(G$1,G$2,1),0))-SUMIFS(Transacoes!$D$3:$D1000,Transacoes!$C$3:$C1000,$D431,Transacoes!$B$3:$B1000,"V", Transacoes!$A$3:$A1000, "&lt;"&amp;EOMONTH(DATE(G$1,G$2,1),0)))*SUMIFS(Prov_Auto!$E$3:$E1000, Prov_Auto!$A$3:$A1000, $D431, Prov_Auto!$D$3:$D1000,"&gt;="&amp;DATE(G$1,G$2,1),Prov_Auto!$D$3:$D1000, "&lt;="&amp;EOMONTH(DATE(G$1,G$2,1),0)))</f>
        <v/>
      </c>
      <c r="H431" s="48" t="str">
        <f>IF($D431="","", (SUMIFS(Transacoes!$D$3:$D1000,Transacoes!$C$3:$C1000,$D431,Transacoes!$B$3:$B1000,"C", Transacoes!$A$3:$A1000, "&lt;"&amp;EOMONTH(DATE(H$1,H$2,1),0))-SUMIFS(Transacoes!$D$3:$D1000,Transacoes!$C$3:$C1000,$D431,Transacoes!$B$3:$B1000,"V", Transacoes!$A$3:$A1000, "&lt;"&amp;EOMONTH(DATE(H$1,H$2,1),0)))*SUMIFS(Prov_Auto!$E$3:$E1000, Prov_Auto!$A$3:$A1000, $D431, Prov_Auto!$D$3:$D1000,"&gt;="&amp;DATE(H$1,H$2,1),Prov_Auto!$D$3:$D1000, "&lt;="&amp;EOMONTH(DATE(H$1,H$2,1),0)))</f>
        <v/>
      </c>
      <c r="I431" s="48" t="str">
        <f>IF($D431="","", (SUMIFS(Transacoes!$D$3:$D1000,Transacoes!$C$3:$C1000,$D431,Transacoes!$B$3:$B1000,"C", Transacoes!$A$3:$A1000, "&lt;"&amp;EOMONTH(DATE(I$1,I$2,1),0))-SUMIFS(Transacoes!$D$3:$D1000,Transacoes!$C$3:$C1000,$D431,Transacoes!$B$3:$B1000,"V", Transacoes!$A$3:$A1000, "&lt;"&amp;EOMONTH(DATE(I$1,I$2,1),0)))*SUMIFS(Prov_Auto!$E$3:$E1000, Prov_Auto!$A$3:$A1000, $D431, Prov_Auto!$D$3:$D1000,"&gt;="&amp;DATE(I$1,I$2,1),Prov_Auto!$D$3:$D1000, "&lt;="&amp;EOMONTH(DATE(I$1,I$2,1),0)))</f>
        <v/>
      </c>
      <c r="J431" s="48" t="str">
        <f>IF($D431="","", (SUMIFS(Transacoes!$D$3:$D1000,Transacoes!$C$3:$C1000,$D431,Transacoes!$B$3:$B1000,"C", Transacoes!$A$3:$A1000, "&lt;"&amp;EOMONTH(DATE(J$1,J$2,1),0))-SUMIFS(Transacoes!$D$3:$D1000,Transacoes!$C$3:$C1000,$D431,Transacoes!$B$3:$B1000,"V", Transacoes!$A$3:$A1000, "&lt;"&amp;EOMONTH(DATE(J$1,J$2,1),0)))*SUMIFS(Prov_Auto!$E$3:$E1000, Prov_Auto!$A$3:$A1000, $D431, Prov_Auto!$D$3:$D1000,"&gt;="&amp;DATE(J$1,J$2,1),Prov_Auto!$D$3:$D1000, "&lt;="&amp;EOMONTH(DATE(J$1,J$2,1),0)))</f>
        <v/>
      </c>
      <c r="K431" s="48" t="str">
        <f>IF($D431="","", (SUMIFS(Transacoes!$D$3:$D1000,Transacoes!$C$3:$C1000,$D431,Transacoes!$B$3:$B1000,"C", Transacoes!$A$3:$A1000, "&lt;"&amp;EOMONTH(DATE(K$1,K$2,1),0))-SUMIFS(Transacoes!$D$3:$D1000,Transacoes!$C$3:$C1000,$D431,Transacoes!$B$3:$B1000,"V", Transacoes!$A$3:$A1000, "&lt;"&amp;EOMONTH(DATE(K$1,K$2,1),0)))*SUMIFS(Prov_Auto!$E$3:$E1000, Prov_Auto!$A$3:$A1000, $D431, Prov_Auto!$D$3:$D1000,"&gt;="&amp;DATE(K$1,K$2,1),Prov_Auto!$D$3:$D1000, "&lt;="&amp;EOMONTH(DATE(K$1,K$2,1),0)))</f>
        <v/>
      </c>
      <c r="L431" s="48" t="str">
        <f>IF($D431="","", (SUMIFS(Transacoes!$D$3:$D1000,Transacoes!$C$3:$C1000,$D431,Transacoes!$B$3:$B1000,"C", Transacoes!$A$3:$A1000, "&lt;"&amp;EOMONTH(DATE(L$1,L$2,1),0))-SUMIFS(Transacoes!$D$3:$D1000,Transacoes!$C$3:$C1000,$D431,Transacoes!$B$3:$B1000,"V", Transacoes!$A$3:$A1000, "&lt;"&amp;EOMONTH(DATE(L$1,L$2,1),0)))*SUMIFS(Prov_Auto!$E$3:$E1000, Prov_Auto!$A$3:$A1000, $D431, Prov_Auto!$D$3:$D1000,"&gt;="&amp;DATE(L$1,L$2,1),Prov_Auto!$D$3:$D1000, "&lt;="&amp;EOMONTH(DATE(L$1,L$2,1),0)))</f>
        <v/>
      </c>
      <c r="M431" s="48" t="str">
        <f>IF($D431="","", (SUMIFS(Transacoes!$D$3:$D1000,Transacoes!$C$3:$C1000,$D431,Transacoes!$B$3:$B1000,"C", Transacoes!$A$3:$A1000, "&lt;"&amp;EOMONTH(DATE(M$1,M$2,1),0))-SUMIFS(Transacoes!$D$3:$D1000,Transacoes!$C$3:$C1000,$D431,Transacoes!$B$3:$B1000,"V", Transacoes!$A$3:$A1000, "&lt;"&amp;EOMONTH(DATE(M$1,M$2,1),0)))*SUMIFS(Prov_Auto!$E$3:$E1000, Prov_Auto!$A$3:$A1000, $D431, Prov_Auto!$D$3:$D1000,"&gt;="&amp;DATE(M$1,M$2,1),Prov_Auto!$D$3:$D1000, "&lt;="&amp;EOMONTH(DATE(M$1,M$2,1),0)))</f>
        <v/>
      </c>
      <c r="N431" s="48" t="str">
        <f>IF($D431="","", (SUMIFS(Transacoes!$D$3:$D1000,Transacoes!$C$3:$C1000,$D431,Transacoes!$B$3:$B1000,"C", Transacoes!$A$3:$A1000, "&lt;"&amp;EOMONTH(DATE(N$1,N$2,1),0))-SUMIFS(Transacoes!$D$3:$D1000,Transacoes!$C$3:$C1000,$D431,Transacoes!$B$3:$B1000,"V", Transacoes!$A$3:$A1000, "&lt;"&amp;EOMONTH(DATE(N$1,N$2,1),0)))*SUMIFS(Prov_Auto!$E$3:$E1000, Prov_Auto!$A$3:$A1000, $D431, Prov_Auto!$D$3:$D1000,"&gt;="&amp;DATE(N$1,N$2,1),Prov_Auto!$D$3:$D1000, "&lt;="&amp;EOMONTH(DATE(N$1,N$2,1),0)))</f>
        <v/>
      </c>
      <c r="O431" s="48" t="str">
        <f>IF($D431="","", (SUMIFS(Transacoes!$D$3:$D1000,Transacoes!$C$3:$C1000,$D431,Transacoes!$B$3:$B1000,"C", Transacoes!$A$3:$A1000, "&lt;"&amp;EOMONTH(DATE(O$1,O$2,1),0))-SUMIFS(Transacoes!$D$3:$D1000,Transacoes!$C$3:$C1000,$D431,Transacoes!$B$3:$B1000,"V", Transacoes!$A$3:$A1000, "&lt;"&amp;EOMONTH(DATE(O$1,O$2,1),0)))*SUMIFS(Prov_Auto!$E$3:$E1000, Prov_Auto!$A$3:$A1000, $D431, Prov_Auto!$D$3:$D1000,"&gt;="&amp;DATE(O$1,O$2,1),Prov_Auto!$D$3:$D1000, "&lt;="&amp;EOMONTH(DATE(O$1,O$2,1),0)))</f>
        <v/>
      </c>
      <c r="P431" s="48" t="str">
        <f>IF($D431="","", (SUMIFS(Transacoes!$D$3:$D1000,Transacoes!$C$3:$C1000,$D431,Transacoes!$B$3:$B1000,"C", Transacoes!$A$3:$A1000, "&lt;"&amp;EOMONTH(DATE(P$1,P$2,1),0))-SUMIFS(Transacoes!$D$3:$D1000,Transacoes!$C$3:$C1000,$D431,Transacoes!$B$3:$B1000,"V", Transacoes!$A$3:$A1000, "&lt;"&amp;EOMONTH(DATE(P$1,P$2,1),0)))*SUMIFS(Prov_Auto!$E$3:$E1000, Prov_Auto!$A$3:$A1000, $D431, Prov_Auto!$D$3:$D1000,"&gt;="&amp;DATE(P$1,P$2,1),Prov_Auto!$D$3:$D1000, "&lt;="&amp;EOMONTH(DATE(P$1,P$2,1),0)))</f>
        <v/>
      </c>
      <c r="Q431" s="48" t="str">
        <f>IF($D431="","", (SUMIFS(Transacoes!$D$3:$D1000,Transacoes!$C$3:$C1000,$D431,Transacoes!$B$3:$B1000,"C", Transacoes!$A$3:$A1000, "&lt;"&amp;EOMONTH(DATE(Q$1,Q$2,1),0))-SUMIFS(Transacoes!$D$3:$D1000,Transacoes!$C$3:$C1000,$D431,Transacoes!$B$3:$B1000,"V", Transacoes!$A$3:$A1000, "&lt;"&amp;EOMONTH(DATE(Q$1,Q$2,1),0)))*SUMIFS(Prov_Auto!$E$3:$E1000, Prov_Auto!$A$3:$A1000, $D431, Prov_Auto!$D$3:$D1000,"&gt;="&amp;DATE(Q$1,Q$2,1),Prov_Auto!$D$3:$D1000, "&lt;="&amp;EOMONTH(DATE(Q$1,Q$2,1),0)))</f>
        <v/>
      </c>
      <c r="R431" s="47"/>
    </row>
    <row r="432">
      <c r="A432" s="47"/>
      <c r="B432" s="47"/>
      <c r="C432" s="47"/>
      <c r="D432" s="87"/>
      <c r="E432" s="48" t="str">
        <f>IF($D432="","", (SUMIFS(Transacoes!$D$3:$D1000,Transacoes!$C$3:$C1000,$D432,Transacoes!$B$3:$B1000,"C", Transacoes!$A$3:$A1000, "&lt;"&amp;EOMONTH(DATE(E$1,E$2,1),0))-SUMIFS(Transacoes!$D$3:$D1000,Transacoes!$C$3:$C1000,$D432,Transacoes!$B$3:$B1000,"V", Transacoes!$A$3:$A1000, "&lt;"&amp;EOMONTH(DATE(E$1,E$2,1),0)))*SUMIFS(Prov_Auto!$E$3:$E1000, Prov_Auto!$A$3:$A1000, $D432, Prov_Auto!$D$3:$D1000,"&gt;="&amp;DATE(E$1,E$2,1),Prov_Auto!$D$3:$D1000, "&lt;="&amp;EOMONTH(DATE(E$1,E$2,1),0)))</f>
        <v/>
      </c>
      <c r="F432" s="48" t="str">
        <f>IF($D432="","", (SUMIFS(Transacoes!$D$3:$D1000,Transacoes!$C$3:$C1000,$D432,Transacoes!$B$3:$B1000,"C", Transacoes!$A$3:$A1000, "&lt;"&amp;EOMONTH(DATE(F$1,F$2,1),0))-SUMIFS(Transacoes!$D$3:$D1000,Transacoes!$C$3:$C1000,$D432,Transacoes!$B$3:$B1000,"V", Transacoes!$A$3:$A1000, "&lt;"&amp;EOMONTH(DATE(F$1,F$2,1),0)))*SUMIFS(Prov_Auto!$E$3:$E1000, Prov_Auto!$A$3:$A1000, $D432, Prov_Auto!$D$3:$D1000,"&gt;="&amp;DATE(F$1,F$2,1),Prov_Auto!$D$3:$D1000, "&lt;="&amp;EOMONTH(DATE(F$1,F$2,1),0)))</f>
        <v/>
      </c>
      <c r="G432" s="48" t="str">
        <f>IF($D432="","", (SUMIFS(Transacoes!$D$3:$D1000,Transacoes!$C$3:$C1000,$D432,Transacoes!$B$3:$B1000,"C", Transacoes!$A$3:$A1000, "&lt;"&amp;EOMONTH(DATE(G$1,G$2,1),0))-SUMIFS(Transacoes!$D$3:$D1000,Transacoes!$C$3:$C1000,$D432,Transacoes!$B$3:$B1000,"V", Transacoes!$A$3:$A1000, "&lt;"&amp;EOMONTH(DATE(G$1,G$2,1),0)))*SUMIFS(Prov_Auto!$E$3:$E1000, Prov_Auto!$A$3:$A1000, $D432, Prov_Auto!$D$3:$D1000,"&gt;="&amp;DATE(G$1,G$2,1),Prov_Auto!$D$3:$D1000, "&lt;="&amp;EOMONTH(DATE(G$1,G$2,1),0)))</f>
        <v/>
      </c>
      <c r="H432" s="48" t="str">
        <f>IF($D432="","", (SUMIFS(Transacoes!$D$3:$D1000,Transacoes!$C$3:$C1000,$D432,Transacoes!$B$3:$B1000,"C", Transacoes!$A$3:$A1000, "&lt;"&amp;EOMONTH(DATE(H$1,H$2,1),0))-SUMIFS(Transacoes!$D$3:$D1000,Transacoes!$C$3:$C1000,$D432,Transacoes!$B$3:$B1000,"V", Transacoes!$A$3:$A1000, "&lt;"&amp;EOMONTH(DATE(H$1,H$2,1),0)))*SUMIFS(Prov_Auto!$E$3:$E1000, Prov_Auto!$A$3:$A1000, $D432, Prov_Auto!$D$3:$D1000,"&gt;="&amp;DATE(H$1,H$2,1),Prov_Auto!$D$3:$D1000, "&lt;="&amp;EOMONTH(DATE(H$1,H$2,1),0)))</f>
        <v/>
      </c>
      <c r="I432" s="48" t="str">
        <f>IF($D432="","", (SUMIFS(Transacoes!$D$3:$D1000,Transacoes!$C$3:$C1000,$D432,Transacoes!$B$3:$B1000,"C", Transacoes!$A$3:$A1000, "&lt;"&amp;EOMONTH(DATE(I$1,I$2,1),0))-SUMIFS(Transacoes!$D$3:$D1000,Transacoes!$C$3:$C1000,$D432,Transacoes!$B$3:$B1000,"V", Transacoes!$A$3:$A1000, "&lt;"&amp;EOMONTH(DATE(I$1,I$2,1),0)))*SUMIFS(Prov_Auto!$E$3:$E1000, Prov_Auto!$A$3:$A1000, $D432, Prov_Auto!$D$3:$D1000,"&gt;="&amp;DATE(I$1,I$2,1),Prov_Auto!$D$3:$D1000, "&lt;="&amp;EOMONTH(DATE(I$1,I$2,1),0)))</f>
        <v/>
      </c>
      <c r="J432" s="48" t="str">
        <f>IF($D432="","", (SUMIFS(Transacoes!$D$3:$D1000,Transacoes!$C$3:$C1000,$D432,Transacoes!$B$3:$B1000,"C", Transacoes!$A$3:$A1000, "&lt;"&amp;EOMONTH(DATE(J$1,J$2,1),0))-SUMIFS(Transacoes!$D$3:$D1000,Transacoes!$C$3:$C1000,$D432,Transacoes!$B$3:$B1000,"V", Transacoes!$A$3:$A1000, "&lt;"&amp;EOMONTH(DATE(J$1,J$2,1),0)))*SUMIFS(Prov_Auto!$E$3:$E1000, Prov_Auto!$A$3:$A1000, $D432, Prov_Auto!$D$3:$D1000,"&gt;="&amp;DATE(J$1,J$2,1),Prov_Auto!$D$3:$D1000, "&lt;="&amp;EOMONTH(DATE(J$1,J$2,1),0)))</f>
        <v/>
      </c>
      <c r="K432" s="48" t="str">
        <f>IF($D432="","", (SUMIFS(Transacoes!$D$3:$D1000,Transacoes!$C$3:$C1000,$D432,Transacoes!$B$3:$B1000,"C", Transacoes!$A$3:$A1000, "&lt;"&amp;EOMONTH(DATE(K$1,K$2,1),0))-SUMIFS(Transacoes!$D$3:$D1000,Transacoes!$C$3:$C1000,$D432,Transacoes!$B$3:$B1000,"V", Transacoes!$A$3:$A1000, "&lt;"&amp;EOMONTH(DATE(K$1,K$2,1),0)))*SUMIFS(Prov_Auto!$E$3:$E1000, Prov_Auto!$A$3:$A1000, $D432, Prov_Auto!$D$3:$D1000,"&gt;="&amp;DATE(K$1,K$2,1),Prov_Auto!$D$3:$D1000, "&lt;="&amp;EOMONTH(DATE(K$1,K$2,1),0)))</f>
        <v/>
      </c>
      <c r="L432" s="48" t="str">
        <f>IF($D432="","", (SUMIFS(Transacoes!$D$3:$D1000,Transacoes!$C$3:$C1000,$D432,Transacoes!$B$3:$B1000,"C", Transacoes!$A$3:$A1000, "&lt;"&amp;EOMONTH(DATE(L$1,L$2,1),0))-SUMIFS(Transacoes!$D$3:$D1000,Transacoes!$C$3:$C1000,$D432,Transacoes!$B$3:$B1000,"V", Transacoes!$A$3:$A1000, "&lt;"&amp;EOMONTH(DATE(L$1,L$2,1),0)))*SUMIFS(Prov_Auto!$E$3:$E1000, Prov_Auto!$A$3:$A1000, $D432, Prov_Auto!$D$3:$D1000,"&gt;="&amp;DATE(L$1,L$2,1),Prov_Auto!$D$3:$D1000, "&lt;="&amp;EOMONTH(DATE(L$1,L$2,1),0)))</f>
        <v/>
      </c>
      <c r="M432" s="48" t="str">
        <f>IF($D432="","", (SUMIFS(Transacoes!$D$3:$D1000,Transacoes!$C$3:$C1000,$D432,Transacoes!$B$3:$B1000,"C", Transacoes!$A$3:$A1000, "&lt;"&amp;EOMONTH(DATE(M$1,M$2,1),0))-SUMIFS(Transacoes!$D$3:$D1000,Transacoes!$C$3:$C1000,$D432,Transacoes!$B$3:$B1000,"V", Transacoes!$A$3:$A1000, "&lt;"&amp;EOMONTH(DATE(M$1,M$2,1),0)))*SUMIFS(Prov_Auto!$E$3:$E1000, Prov_Auto!$A$3:$A1000, $D432, Prov_Auto!$D$3:$D1000,"&gt;="&amp;DATE(M$1,M$2,1),Prov_Auto!$D$3:$D1000, "&lt;="&amp;EOMONTH(DATE(M$1,M$2,1),0)))</f>
        <v/>
      </c>
      <c r="N432" s="48" t="str">
        <f>IF($D432="","", (SUMIFS(Transacoes!$D$3:$D1000,Transacoes!$C$3:$C1000,$D432,Transacoes!$B$3:$B1000,"C", Transacoes!$A$3:$A1000, "&lt;"&amp;EOMONTH(DATE(N$1,N$2,1),0))-SUMIFS(Transacoes!$D$3:$D1000,Transacoes!$C$3:$C1000,$D432,Transacoes!$B$3:$B1000,"V", Transacoes!$A$3:$A1000, "&lt;"&amp;EOMONTH(DATE(N$1,N$2,1),0)))*SUMIFS(Prov_Auto!$E$3:$E1000, Prov_Auto!$A$3:$A1000, $D432, Prov_Auto!$D$3:$D1000,"&gt;="&amp;DATE(N$1,N$2,1),Prov_Auto!$D$3:$D1000, "&lt;="&amp;EOMONTH(DATE(N$1,N$2,1),0)))</f>
        <v/>
      </c>
      <c r="O432" s="48" t="str">
        <f>IF($D432="","", (SUMIFS(Transacoes!$D$3:$D1000,Transacoes!$C$3:$C1000,$D432,Transacoes!$B$3:$B1000,"C", Transacoes!$A$3:$A1000, "&lt;"&amp;EOMONTH(DATE(O$1,O$2,1),0))-SUMIFS(Transacoes!$D$3:$D1000,Transacoes!$C$3:$C1000,$D432,Transacoes!$B$3:$B1000,"V", Transacoes!$A$3:$A1000, "&lt;"&amp;EOMONTH(DATE(O$1,O$2,1),0)))*SUMIFS(Prov_Auto!$E$3:$E1000, Prov_Auto!$A$3:$A1000, $D432, Prov_Auto!$D$3:$D1000,"&gt;="&amp;DATE(O$1,O$2,1),Prov_Auto!$D$3:$D1000, "&lt;="&amp;EOMONTH(DATE(O$1,O$2,1),0)))</f>
        <v/>
      </c>
      <c r="P432" s="48" t="str">
        <f>IF($D432="","", (SUMIFS(Transacoes!$D$3:$D1000,Transacoes!$C$3:$C1000,$D432,Transacoes!$B$3:$B1000,"C", Transacoes!$A$3:$A1000, "&lt;"&amp;EOMONTH(DATE(P$1,P$2,1),0))-SUMIFS(Transacoes!$D$3:$D1000,Transacoes!$C$3:$C1000,$D432,Transacoes!$B$3:$B1000,"V", Transacoes!$A$3:$A1000, "&lt;"&amp;EOMONTH(DATE(P$1,P$2,1),0)))*SUMIFS(Prov_Auto!$E$3:$E1000, Prov_Auto!$A$3:$A1000, $D432, Prov_Auto!$D$3:$D1000,"&gt;="&amp;DATE(P$1,P$2,1),Prov_Auto!$D$3:$D1000, "&lt;="&amp;EOMONTH(DATE(P$1,P$2,1),0)))</f>
        <v/>
      </c>
      <c r="Q432" s="48" t="str">
        <f>IF($D432="","", (SUMIFS(Transacoes!$D$3:$D1000,Transacoes!$C$3:$C1000,$D432,Transacoes!$B$3:$B1000,"C", Transacoes!$A$3:$A1000, "&lt;"&amp;EOMONTH(DATE(Q$1,Q$2,1),0))-SUMIFS(Transacoes!$D$3:$D1000,Transacoes!$C$3:$C1000,$D432,Transacoes!$B$3:$B1000,"V", Transacoes!$A$3:$A1000, "&lt;"&amp;EOMONTH(DATE(Q$1,Q$2,1),0)))*SUMIFS(Prov_Auto!$E$3:$E1000, Prov_Auto!$A$3:$A1000, $D432, Prov_Auto!$D$3:$D1000,"&gt;="&amp;DATE(Q$1,Q$2,1),Prov_Auto!$D$3:$D1000, "&lt;="&amp;EOMONTH(DATE(Q$1,Q$2,1),0)))</f>
        <v/>
      </c>
      <c r="R432" s="47"/>
    </row>
    <row r="433">
      <c r="A433" s="47"/>
      <c r="B433" s="47"/>
      <c r="C433" s="47"/>
      <c r="D433" s="87"/>
      <c r="E433" s="48" t="str">
        <f>IF($D433="","", (SUMIFS(Transacoes!$D$3:$D1000,Transacoes!$C$3:$C1000,$D433,Transacoes!$B$3:$B1000,"C", Transacoes!$A$3:$A1000, "&lt;"&amp;EOMONTH(DATE(E$1,E$2,1),0))-SUMIFS(Transacoes!$D$3:$D1000,Transacoes!$C$3:$C1000,$D433,Transacoes!$B$3:$B1000,"V", Transacoes!$A$3:$A1000, "&lt;"&amp;EOMONTH(DATE(E$1,E$2,1),0)))*SUMIFS(Prov_Auto!$E$3:$E1000, Prov_Auto!$A$3:$A1000, $D433, Prov_Auto!$D$3:$D1000,"&gt;="&amp;DATE(E$1,E$2,1),Prov_Auto!$D$3:$D1000, "&lt;="&amp;EOMONTH(DATE(E$1,E$2,1),0)))</f>
        <v/>
      </c>
      <c r="F433" s="48" t="str">
        <f>IF($D433="","", (SUMIFS(Transacoes!$D$3:$D1000,Transacoes!$C$3:$C1000,$D433,Transacoes!$B$3:$B1000,"C", Transacoes!$A$3:$A1000, "&lt;"&amp;EOMONTH(DATE(F$1,F$2,1),0))-SUMIFS(Transacoes!$D$3:$D1000,Transacoes!$C$3:$C1000,$D433,Transacoes!$B$3:$B1000,"V", Transacoes!$A$3:$A1000, "&lt;"&amp;EOMONTH(DATE(F$1,F$2,1),0)))*SUMIFS(Prov_Auto!$E$3:$E1000, Prov_Auto!$A$3:$A1000, $D433, Prov_Auto!$D$3:$D1000,"&gt;="&amp;DATE(F$1,F$2,1),Prov_Auto!$D$3:$D1000, "&lt;="&amp;EOMONTH(DATE(F$1,F$2,1),0)))</f>
        <v/>
      </c>
      <c r="G433" s="48" t="str">
        <f>IF($D433="","", (SUMIFS(Transacoes!$D$3:$D1000,Transacoes!$C$3:$C1000,$D433,Transacoes!$B$3:$B1000,"C", Transacoes!$A$3:$A1000, "&lt;"&amp;EOMONTH(DATE(G$1,G$2,1),0))-SUMIFS(Transacoes!$D$3:$D1000,Transacoes!$C$3:$C1000,$D433,Transacoes!$B$3:$B1000,"V", Transacoes!$A$3:$A1000, "&lt;"&amp;EOMONTH(DATE(G$1,G$2,1),0)))*SUMIFS(Prov_Auto!$E$3:$E1000, Prov_Auto!$A$3:$A1000, $D433, Prov_Auto!$D$3:$D1000,"&gt;="&amp;DATE(G$1,G$2,1),Prov_Auto!$D$3:$D1000, "&lt;="&amp;EOMONTH(DATE(G$1,G$2,1),0)))</f>
        <v/>
      </c>
      <c r="H433" s="48" t="str">
        <f>IF($D433="","", (SUMIFS(Transacoes!$D$3:$D1000,Transacoes!$C$3:$C1000,$D433,Transacoes!$B$3:$B1000,"C", Transacoes!$A$3:$A1000, "&lt;"&amp;EOMONTH(DATE(H$1,H$2,1),0))-SUMIFS(Transacoes!$D$3:$D1000,Transacoes!$C$3:$C1000,$D433,Transacoes!$B$3:$B1000,"V", Transacoes!$A$3:$A1000, "&lt;"&amp;EOMONTH(DATE(H$1,H$2,1),0)))*SUMIFS(Prov_Auto!$E$3:$E1000, Prov_Auto!$A$3:$A1000, $D433, Prov_Auto!$D$3:$D1000,"&gt;="&amp;DATE(H$1,H$2,1),Prov_Auto!$D$3:$D1000, "&lt;="&amp;EOMONTH(DATE(H$1,H$2,1),0)))</f>
        <v/>
      </c>
      <c r="I433" s="48" t="str">
        <f>IF($D433="","", (SUMIFS(Transacoes!$D$3:$D1000,Transacoes!$C$3:$C1000,$D433,Transacoes!$B$3:$B1000,"C", Transacoes!$A$3:$A1000, "&lt;"&amp;EOMONTH(DATE(I$1,I$2,1),0))-SUMIFS(Transacoes!$D$3:$D1000,Transacoes!$C$3:$C1000,$D433,Transacoes!$B$3:$B1000,"V", Transacoes!$A$3:$A1000, "&lt;"&amp;EOMONTH(DATE(I$1,I$2,1),0)))*SUMIFS(Prov_Auto!$E$3:$E1000, Prov_Auto!$A$3:$A1000, $D433, Prov_Auto!$D$3:$D1000,"&gt;="&amp;DATE(I$1,I$2,1),Prov_Auto!$D$3:$D1000, "&lt;="&amp;EOMONTH(DATE(I$1,I$2,1),0)))</f>
        <v/>
      </c>
      <c r="J433" s="48" t="str">
        <f>IF($D433="","", (SUMIFS(Transacoes!$D$3:$D1000,Transacoes!$C$3:$C1000,$D433,Transacoes!$B$3:$B1000,"C", Transacoes!$A$3:$A1000, "&lt;"&amp;EOMONTH(DATE(J$1,J$2,1),0))-SUMIFS(Transacoes!$D$3:$D1000,Transacoes!$C$3:$C1000,$D433,Transacoes!$B$3:$B1000,"V", Transacoes!$A$3:$A1000, "&lt;"&amp;EOMONTH(DATE(J$1,J$2,1),0)))*SUMIFS(Prov_Auto!$E$3:$E1000, Prov_Auto!$A$3:$A1000, $D433, Prov_Auto!$D$3:$D1000,"&gt;="&amp;DATE(J$1,J$2,1),Prov_Auto!$D$3:$D1000, "&lt;="&amp;EOMONTH(DATE(J$1,J$2,1),0)))</f>
        <v/>
      </c>
      <c r="K433" s="48" t="str">
        <f>IF($D433="","", (SUMIFS(Transacoes!$D$3:$D1000,Transacoes!$C$3:$C1000,$D433,Transacoes!$B$3:$B1000,"C", Transacoes!$A$3:$A1000, "&lt;"&amp;EOMONTH(DATE(K$1,K$2,1),0))-SUMIFS(Transacoes!$D$3:$D1000,Transacoes!$C$3:$C1000,$D433,Transacoes!$B$3:$B1000,"V", Transacoes!$A$3:$A1000, "&lt;"&amp;EOMONTH(DATE(K$1,K$2,1),0)))*SUMIFS(Prov_Auto!$E$3:$E1000, Prov_Auto!$A$3:$A1000, $D433, Prov_Auto!$D$3:$D1000,"&gt;="&amp;DATE(K$1,K$2,1),Prov_Auto!$D$3:$D1000, "&lt;="&amp;EOMONTH(DATE(K$1,K$2,1),0)))</f>
        <v/>
      </c>
      <c r="L433" s="48" t="str">
        <f>IF($D433="","", (SUMIFS(Transacoes!$D$3:$D1000,Transacoes!$C$3:$C1000,$D433,Transacoes!$B$3:$B1000,"C", Transacoes!$A$3:$A1000, "&lt;"&amp;EOMONTH(DATE(L$1,L$2,1),0))-SUMIFS(Transacoes!$D$3:$D1000,Transacoes!$C$3:$C1000,$D433,Transacoes!$B$3:$B1000,"V", Transacoes!$A$3:$A1000, "&lt;"&amp;EOMONTH(DATE(L$1,L$2,1),0)))*SUMIFS(Prov_Auto!$E$3:$E1000, Prov_Auto!$A$3:$A1000, $D433, Prov_Auto!$D$3:$D1000,"&gt;="&amp;DATE(L$1,L$2,1),Prov_Auto!$D$3:$D1000, "&lt;="&amp;EOMONTH(DATE(L$1,L$2,1),0)))</f>
        <v/>
      </c>
      <c r="M433" s="48" t="str">
        <f>IF($D433="","", (SUMIFS(Transacoes!$D$3:$D1000,Transacoes!$C$3:$C1000,$D433,Transacoes!$B$3:$B1000,"C", Transacoes!$A$3:$A1000, "&lt;"&amp;EOMONTH(DATE(M$1,M$2,1),0))-SUMIFS(Transacoes!$D$3:$D1000,Transacoes!$C$3:$C1000,$D433,Transacoes!$B$3:$B1000,"V", Transacoes!$A$3:$A1000, "&lt;"&amp;EOMONTH(DATE(M$1,M$2,1),0)))*SUMIFS(Prov_Auto!$E$3:$E1000, Prov_Auto!$A$3:$A1000, $D433, Prov_Auto!$D$3:$D1000,"&gt;="&amp;DATE(M$1,M$2,1),Prov_Auto!$D$3:$D1000, "&lt;="&amp;EOMONTH(DATE(M$1,M$2,1),0)))</f>
        <v/>
      </c>
      <c r="N433" s="48" t="str">
        <f>IF($D433="","", (SUMIFS(Transacoes!$D$3:$D1000,Transacoes!$C$3:$C1000,$D433,Transacoes!$B$3:$B1000,"C", Transacoes!$A$3:$A1000, "&lt;"&amp;EOMONTH(DATE(N$1,N$2,1),0))-SUMIFS(Transacoes!$D$3:$D1000,Transacoes!$C$3:$C1000,$D433,Transacoes!$B$3:$B1000,"V", Transacoes!$A$3:$A1000, "&lt;"&amp;EOMONTH(DATE(N$1,N$2,1),0)))*SUMIFS(Prov_Auto!$E$3:$E1000, Prov_Auto!$A$3:$A1000, $D433, Prov_Auto!$D$3:$D1000,"&gt;="&amp;DATE(N$1,N$2,1),Prov_Auto!$D$3:$D1000, "&lt;="&amp;EOMONTH(DATE(N$1,N$2,1),0)))</f>
        <v/>
      </c>
      <c r="O433" s="48" t="str">
        <f>IF($D433="","", (SUMIFS(Transacoes!$D$3:$D1000,Transacoes!$C$3:$C1000,$D433,Transacoes!$B$3:$B1000,"C", Transacoes!$A$3:$A1000, "&lt;"&amp;EOMONTH(DATE(O$1,O$2,1),0))-SUMIFS(Transacoes!$D$3:$D1000,Transacoes!$C$3:$C1000,$D433,Transacoes!$B$3:$B1000,"V", Transacoes!$A$3:$A1000, "&lt;"&amp;EOMONTH(DATE(O$1,O$2,1),0)))*SUMIFS(Prov_Auto!$E$3:$E1000, Prov_Auto!$A$3:$A1000, $D433, Prov_Auto!$D$3:$D1000,"&gt;="&amp;DATE(O$1,O$2,1),Prov_Auto!$D$3:$D1000, "&lt;="&amp;EOMONTH(DATE(O$1,O$2,1),0)))</f>
        <v/>
      </c>
      <c r="P433" s="48" t="str">
        <f>IF($D433="","", (SUMIFS(Transacoes!$D$3:$D1000,Transacoes!$C$3:$C1000,$D433,Transacoes!$B$3:$B1000,"C", Transacoes!$A$3:$A1000, "&lt;"&amp;EOMONTH(DATE(P$1,P$2,1),0))-SUMIFS(Transacoes!$D$3:$D1000,Transacoes!$C$3:$C1000,$D433,Transacoes!$B$3:$B1000,"V", Transacoes!$A$3:$A1000, "&lt;"&amp;EOMONTH(DATE(P$1,P$2,1),0)))*SUMIFS(Prov_Auto!$E$3:$E1000, Prov_Auto!$A$3:$A1000, $D433, Prov_Auto!$D$3:$D1000,"&gt;="&amp;DATE(P$1,P$2,1),Prov_Auto!$D$3:$D1000, "&lt;="&amp;EOMONTH(DATE(P$1,P$2,1),0)))</f>
        <v/>
      </c>
      <c r="Q433" s="48" t="str">
        <f>IF($D433="","", (SUMIFS(Transacoes!$D$3:$D1000,Transacoes!$C$3:$C1000,$D433,Transacoes!$B$3:$B1000,"C", Transacoes!$A$3:$A1000, "&lt;"&amp;EOMONTH(DATE(Q$1,Q$2,1),0))-SUMIFS(Transacoes!$D$3:$D1000,Transacoes!$C$3:$C1000,$D433,Transacoes!$B$3:$B1000,"V", Transacoes!$A$3:$A1000, "&lt;"&amp;EOMONTH(DATE(Q$1,Q$2,1),0)))*SUMIFS(Prov_Auto!$E$3:$E1000, Prov_Auto!$A$3:$A1000, $D433, Prov_Auto!$D$3:$D1000,"&gt;="&amp;DATE(Q$1,Q$2,1),Prov_Auto!$D$3:$D1000, "&lt;="&amp;EOMONTH(DATE(Q$1,Q$2,1),0)))</f>
        <v/>
      </c>
      <c r="R433" s="47"/>
    </row>
    <row r="434">
      <c r="A434" s="47"/>
      <c r="B434" s="47"/>
      <c r="C434" s="47"/>
      <c r="D434" s="87"/>
      <c r="E434" s="48" t="str">
        <f>IF($D434="","", (SUMIFS(Transacoes!$D$3:$D1000,Transacoes!$C$3:$C1000,$D434,Transacoes!$B$3:$B1000,"C", Transacoes!$A$3:$A1000, "&lt;"&amp;EOMONTH(DATE(E$1,E$2,1),0))-SUMIFS(Transacoes!$D$3:$D1000,Transacoes!$C$3:$C1000,$D434,Transacoes!$B$3:$B1000,"V", Transacoes!$A$3:$A1000, "&lt;"&amp;EOMONTH(DATE(E$1,E$2,1),0)))*SUMIFS(Prov_Auto!$E$3:$E1000, Prov_Auto!$A$3:$A1000, $D434, Prov_Auto!$D$3:$D1000,"&gt;="&amp;DATE(E$1,E$2,1),Prov_Auto!$D$3:$D1000, "&lt;="&amp;EOMONTH(DATE(E$1,E$2,1),0)))</f>
        <v/>
      </c>
      <c r="F434" s="48" t="str">
        <f>IF($D434="","", (SUMIFS(Transacoes!$D$3:$D1000,Transacoes!$C$3:$C1000,$D434,Transacoes!$B$3:$B1000,"C", Transacoes!$A$3:$A1000, "&lt;"&amp;EOMONTH(DATE(F$1,F$2,1),0))-SUMIFS(Transacoes!$D$3:$D1000,Transacoes!$C$3:$C1000,$D434,Transacoes!$B$3:$B1000,"V", Transacoes!$A$3:$A1000, "&lt;"&amp;EOMONTH(DATE(F$1,F$2,1),0)))*SUMIFS(Prov_Auto!$E$3:$E1000, Prov_Auto!$A$3:$A1000, $D434, Prov_Auto!$D$3:$D1000,"&gt;="&amp;DATE(F$1,F$2,1),Prov_Auto!$D$3:$D1000, "&lt;="&amp;EOMONTH(DATE(F$1,F$2,1),0)))</f>
        <v/>
      </c>
      <c r="G434" s="48" t="str">
        <f>IF($D434="","", (SUMIFS(Transacoes!$D$3:$D1000,Transacoes!$C$3:$C1000,$D434,Transacoes!$B$3:$B1000,"C", Transacoes!$A$3:$A1000, "&lt;"&amp;EOMONTH(DATE(G$1,G$2,1),0))-SUMIFS(Transacoes!$D$3:$D1000,Transacoes!$C$3:$C1000,$D434,Transacoes!$B$3:$B1000,"V", Transacoes!$A$3:$A1000, "&lt;"&amp;EOMONTH(DATE(G$1,G$2,1),0)))*SUMIFS(Prov_Auto!$E$3:$E1000, Prov_Auto!$A$3:$A1000, $D434, Prov_Auto!$D$3:$D1000,"&gt;="&amp;DATE(G$1,G$2,1),Prov_Auto!$D$3:$D1000, "&lt;="&amp;EOMONTH(DATE(G$1,G$2,1),0)))</f>
        <v/>
      </c>
      <c r="H434" s="48" t="str">
        <f>IF($D434="","", (SUMIFS(Transacoes!$D$3:$D1000,Transacoes!$C$3:$C1000,$D434,Transacoes!$B$3:$B1000,"C", Transacoes!$A$3:$A1000, "&lt;"&amp;EOMONTH(DATE(H$1,H$2,1),0))-SUMIFS(Transacoes!$D$3:$D1000,Transacoes!$C$3:$C1000,$D434,Transacoes!$B$3:$B1000,"V", Transacoes!$A$3:$A1000, "&lt;"&amp;EOMONTH(DATE(H$1,H$2,1),0)))*SUMIFS(Prov_Auto!$E$3:$E1000, Prov_Auto!$A$3:$A1000, $D434, Prov_Auto!$D$3:$D1000,"&gt;="&amp;DATE(H$1,H$2,1),Prov_Auto!$D$3:$D1000, "&lt;="&amp;EOMONTH(DATE(H$1,H$2,1),0)))</f>
        <v/>
      </c>
      <c r="I434" s="48" t="str">
        <f>IF($D434="","", (SUMIFS(Transacoes!$D$3:$D1000,Transacoes!$C$3:$C1000,$D434,Transacoes!$B$3:$B1000,"C", Transacoes!$A$3:$A1000, "&lt;"&amp;EOMONTH(DATE(I$1,I$2,1),0))-SUMIFS(Transacoes!$D$3:$D1000,Transacoes!$C$3:$C1000,$D434,Transacoes!$B$3:$B1000,"V", Transacoes!$A$3:$A1000, "&lt;"&amp;EOMONTH(DATE(I$1,I$2,1),0)))*SUMIFS(Prov_Auto!$E$3:$E1000, Prov_Auto!$A$3:$A1000, $D434, Prov_Auto!$D$3:$D1000,"&gt;="&amp;DATE(I$1,I$2,1),Prov_Auto!$D$3:$D1000, "&lt;="&amp;EOMONTH(DATE(I$1,I$2,1),0)))</f>
        <v/>
      </c>
      <c r="J434" s="48" t="str">
        <f>IF($D434="","", (SUMIFS(Transacoes!$D$3:$D1000,Transacoes!$C$3:$C1000,$D434,Transacoes!$B$3:$B1000,"C", Transacoes!$A$3:$A1000, "&lt;"&amp;EOMONTH(DATE(J$1,J$2,1),0))-SUMIFS(Transacoes!$D$3:$D1000,Transacoes!$C$3:$C1000,$D434,Transacoes!$B$3:$B1000,"V", Transacoes!$A$3:$A1000, "&lt;"&amp;EOMONTH(DATE(J$1,J$2,1),0)))*SUMIFS(Prov_Auto!$E$3:$E1000, Prov_Auto!$A$3:$A1000, $D434, Prov_Auto!$D$3:$D1000,"&gt;="&amp;DATE(J$1,J$2,1),Prov_Auto!$D$3:$D1000, "&lt;="&amp;EOMONTH(DATE(J$1,J$2,1),0)))</f>
        <v/>
      </c>
      <c r="K434" s="48" t="str">
        <f>IF($D434="","", (SUMIFS(Transacoes!$D$3:$D1000,Transacoes!$C$3:$C1000,$D434,Transacoes!$B$3:$B1000,"C", Transacoes!$A$3:$A1000, "&lt;"&amp;EOMONTH(DATE(K$1,K$2,1),0))-SUMIFS(Transacoes!$D$3:$D1000,Transacoes!$C$3:$C1000,$D434,Transacoes!$B$3:$B1000,"V", Transacoes!$A$3:$A1000, "&lt;"&amp;EOMONTH(DATE(K$1,K$2,1),0)))*SUMIFS(Prov_Auto!$E$3:$E1000, Prov_Auto!$A$3:$A1000, $D434, Prov_Auto!$D$3:$D1000,"&gt;="&amp;DATE(K$1,K$2,1),Prov_Auto!$D$3:$D1000, "&lt;="&amp;EOMONTH(DATE(K$1,K$2,1),0)))</f>
        <v/>
      </c>
      <c r="L434" s="48" t="str">
        <f>IF($D434="","", (SUMIFS(Transacoes!$D$3:$D1000,Transacoes!$C$3:$C1000,$D434,Transacoes!$B$3:$B1000,"C", Transacoes!$A$3:$A1000, "&lt;"&amp;EOMONTH(DATE(L$1,L$2,1),0))-SUMIFS(Transacoes!$D$3:$D1000,Transacoes!$C$3:$C1000,$D434,Transacoes!$B$3:$B1000,"V", Transacoes!$A$3:$A1000, "&lt;"&amp;EOMONTH(DATE(L$1,L$2,1),0)))*SUMIFS(Prov_Auto!$E$3:$E1000, Prov_Auto!$A$3:$A1000, $D434, Prov_Auto!$D$3:$D1000,"&gt;="&amp;DATE(L$1,L$2,1),Prov_Auto!$D$3:$D1000, "&lt;="&amp;EOMONTH(DATE(L$1,L$2,1),0)))</f>
        <v/>
      </c>
      <c r="M434" s="48" t="str">
        <f>IF($D434="","", (SUMIFS(Transacoes!$D$3:$D1000,Transacoes!$C$3:$C1000,$D434,Transacoes!$B$3:$B1000,"C", Transacoes!$A$3:$A1000, "&lt;"&amp;EOMONTH(DATE(M$1,M$2,1),0))-SUMIFS(Transacoes!$D$3:$D1000,Transacoes!$C$3:$C1000,$D434,Transacoes!$B$3:$B1000,"V", Transacoes!$A$3:$A1000, "&lt;"&amp;EOMONTH(DATE(M$1,M$2,1),0)))*SUMIFS(Prov_Auto!$E$3:$E1000, Prov_Auto!$A$3:$A1000, $D434, Prov_Auto!$D$3:$D1000,"&gt;="&amp;DATE(M$1,M$2,1),Prov_Auto!$D$3:$D1000, "&lt;="&amp;EOMONTH(DATE(M$1,M$2,1),0)))</f>
        <v/>
      </c>
      <c r="N434" s="48" t="str">
        <f>IF($D434="","", (SUMIFS(Transacoes!$D$3:$D1000,Transacoes!$C$3:$C1000,$D434,Transacoes!$B$3:$B1000,"C", Transacoes!$A$3:$A1000, "&lt;"&amp;EOMONTH(DATE(N$1,N$2,1),0))-SUMIFS(Transacoes!$D$3:$D1000,Transacoes!$C$3:$C1000,$D434,Transacoes!$B$3:$B1000,"V", Transacoes!$A$3:$A1000, "&lt;"&amp;EOMONTH(DATE(N$1,N$2,1),0)))*SUMIFS(Prov_Auto!$E$3:$E1000, Prov_Auto!$A$3:$A1000, $D434, Prov_Auto!$D$3:$D1000,"&gt;="&amp;DATE(N$1,N$2,1),Prov_Auto!$D$3:$D1000, "&lt;="&amp;EOMONTH(DATE(N$1,N$2,1),0)))</f>
        <v/>
      </c>
      <c r="O434" s="48" t="str">
        <f>IF($D434="","", (SUMIFS(Transacoes!$D$3:$D1000,Transacoes!$C$3:$C1000,$D434,Transacoes!$B$3:$B1000,"C", Transacoes!$A$3:$A1000, "&lt;"&amp;EOMONTH(DATE(O$1,O$2,1),0))-SUMIFS(Transacoes!$D$3:$D1000,Transacoes!$C$3:$C1000,$D434,Transacoes!$B$3:$B1000,"V", Transacoes!$A$3:$A1000, "&lt;"&amp;EOMONTH(DATE(O$1,O$2,1),0)))*SUMIFS(Prov_Auto!$E$3:$E1000, Prov_Auto!$A$3:$A1000, $D434, Prov_Auto!$D$3:$D1000,"&gt;="&amp;DATE(O$1,O$2,1),Prov_Auto!$D$3:$D1000, "&lt;="&amp;EOMONTH(DATE(O$1,O$2,1),0)))</f>
        <v/>
      </c>
      <c r="P434" s="48" t="str">
        <f>IF($D434="","", (SUMIFS(Transacoes!$D$3:$D1000,Transacoes!$C$3:$C1000,$D434,Transacoes!$B$3:$B1000,"C", Transacoes!$A$3:$A1000, "&lt;"&amp;EOMONTH(DATE(P$1,P$2,1),0))-SUMIFS(Transacoes!$D$3:$D1000,Transacoes!$C$3:$C1000,$D434,Transacoes!$B$3:$B1000,"V", Transacoes!$A$3:$A1000, "&lt;"&amp;EOMONTH(DATE(P$1,P$2,1),0)))*SUMIFS(Prov_Auto!$E$3:$E1000, Prov_Auto!$A$3:$A1000, $D434, Prov_Auto!$D$3:$D1000,"&gt;="&amp;DATE(P$1,P$2,1),Prov_Auto!$D$3:$D1000, "&lt;="&amp;EOMONTH(DATE(P$1,P$2,1),0)))</f>
        <v/>
      </c>
      <c r="Q434" s="48" t="str">
        <f>IF($D434="","", (SUMIFS(Transacoes!$D$3:$D1000,Transacoes!$C$3:$C1000,$D434,Transacoes!$B$3:$B1000,"C", Transacoes!$A$3:$A1000, "&lt;"&amp;EOMONTH(DATE(Q$1,Q$2,1),0))-SUMIFS(Transacoes!$D$3:$D1000,Transacoes!$C$3:$C1000,$D434,Transacoes!$B$3:$B1000,"V", Transacoes!$A$3:$A1000, "&lt;"&amp;EOMONTH(DATE(Q$1,Q$2,1),0)))*SUMIFS(Prov_Auto!$E$3:$E1000, Prov_Auto!$A$3:$A1000, $D434, Prov_Auto!$D$3:$D1000,"&gt;="&amp;DATE(Q$1,Q$2,1),Prov_Auto!$D$3:$D1000, "&lt;="&amp;EOMONTH(DATE(Q$1,Q$2,1),0)))</f>
        <v/>
      </c>
      <c r="R434" s="47"/>
    </row>
    <row r="435">
      <c r="A435" s="47"/>
      <c r="B435" s="47"/>
      <c r="C435" s="47"/>
      <c r="D435" s="87"/>
      <c r="E435" s="48" t="str">
        <f>IF($D435="","", (SUMIFS(Transacoes!$D$3:$D1000,Transacoes!$C$3:$C1000,$D435,Transacoes!$B$3:$B1000,"C", Transacoes!$A$3:$A1000, "&lt;"&amp;EOMONTH(DATE(E$1,E$2,1),0))-SUMIFS(Transacoes!$D$3:$D1000,Transacoes!$C$3:$C1000,$D435,Transacoes!$B$3:$B1000,"V", Transacoes!$A$3:$A1000, "&lt;"&amp;EOMONTH(DATE(E$1,E$2,1),0)))*SUMIFS(Prov_Auto!$E$3:$E1000, Prov_Auto!$A$3:$A1000, $D435, Prov_Auto!$D$3:$D1000,"&gt;="&amp;DATE(E$1,E$2,1),Prov_Auto!$D$3:$D1000, "&lt;="&amp;EOMONTH(DATE(E$1,E$2,1),0)))</f>
        <v/>
      </c>
      <c r="F435" s="48" t="str">
        <f>IF($D435="","", (SUMIFS(Transacoes!$D$3:$D1000,Transacoes!$C$3:$C1000,$D435,Transacoes!$B$3:$B1000,"C", Transacoes!$A$3:$A1000, "&lt;"&amp;EOMONTH(DATE(F$1,F$2,1),0))-SUMIFS(Transacoes!$D$3:$D1000,Transacoes!$C$3:$C1000,$D435,Transacoes!$B$3:$B1000,"V", Transacoes!$A$3:$A1000, "&lt;"&amp;EOMONTH(DATE(F$1,F$2,1),0)))*SUMIFS(Prov_Auto!$E$3:$E1000, Prov_Auto!$A$3:$A1000, $D435, Prov_Auto!$D$3:$D1000,"&gt;="&amp;DATE(F$1,F$2,1),Prov_Auto!$D$3:$D1000, "&lt;="&amp;EOMONTH(DATE(F$1,F$2,1),0)))</f>
        <v/>
      </c>
      <c r="G435" s="48" t="str">
        <f>IF($D435="","", (SUMIFS(Transacoes!$D$3:$D1000,Transacoes!$C$3:$C1000,$D435,Transacoes!$B$3:$B1000,"C", Transacoes!$A$3:$A1000, "&lt;"&amp;EOMONTH(DATE(G$1,G$2,1),0))-SUMIFS(Transacoes!$D$3:$D1000,Transacoes!$C$3:$C1000,$D435,Transacoes!$B$3:$B1000,"V", Transacoes!$A$3:$A1000, "&lt;"&amp;EOMONTH(DATE(G$1,G$2,1),0)))*SUMIFS(Prov_Auto!$E$3:$E1000, Prov_Auto!$A$3:$A1000, $D435, Prov_Auto!$D$3:$D1000,"&gt;="&amp;DATE(G$1,G$2,1),Prov_Auto!$D$3:$D1000, "&lt;="&amp;EOMONTH(DATE(G$1,G$2,1),0)))</f>
        <v/>
      </c>
      <c r="H435" s="48" t="str">
        <f>IF($D435="","", (SUMIFS(Transacoes!$D$3:$D1000,Transacoes!$C$3:$C1000,$D435,Transacoes!$B$3:$B1000,"C", Transacoes!$A$3:$A1000, "&lt;"&amp;EOMONTH(DATE(H$1,H$2,1),0))-SUMIFS(Transacoes!$D$3:$D1000,Transacoes!$C$3:$C1000,$D435,Transacoes!$B$3:$B1000,"V", Transacoes!$A$3:$A1000, "&lt;"&amp;EOMONTH(DATE(H$1,H$2,1),0)))*SUMIFS(Prov_Auto!$E$3:$E1000, Prov_Auto!$A$3:$A1000, $D435, Prov_Auto!$D$3:$D1000,"&gt;="&amp;DATE(H$1,H$2,1),Prov_Auto!$D$3:$D1000, "&lt;="&amp;EOMONTH(DATE(H$1,H$2,1),0)))</f>
        <v/>
      </c>
      <c r="I435" s="48" t="str">
        <f>IF($D435="","", (SUMIFS(Transacoes!$D$3:$D1000,Transacoes!$C$3:$C1000,$D435,Transacoes!$B$3:$B1000,"C", Transacoes!$A$3:$A1000, "&lt;"&amp;EOMONTH(DATE(I$1,I$2,1),0))-SUMIFS(Transacoes!$D$3:$D1000,Transacoes!$C$3:$C1000,$D435,Transacoes!$B$3:$B1000,"V", Transacoes!$A$3:$A1000, "&lt;"&amp;EOMONTH(DATE(I$1,I$2,1),0)))*SUMIFS(Prov_Auto!$E$3:$E1000, Prov_Auto!$A$3:$A1000, $D435, Prov_Auto!$D$3:$D1000,"&gt;="&amp;DATE(I$1,I$2,1),Prov_Auto!$D$3:$D1000, "&lt;="&amp;EOMONTH(DATE(I$1,I$2,1),0)))</f>
        <v/>
      </c>
      <c r="J435" s="48" t="str">
        <f>IF($D435="","", (SUMIFS(Transacoes!$D$3:$D1000,Transacoes!$C$3:$C1000,$D435,Transacoes!$B$3:$B1000,"C", Transacoes!$A$3:$A1000, "&lt;"&amp;EOMONTH(DATE(J$1,J$2,1),0))-SUMIFS(Transacoes!$D$3:$D1000,Transacoes!$C$3:$C1000,$D435,Transacoes!$B$3:$B1000,"V", Transacoes!$A$3:$A1000, "&lt;"&amp;EOMONTH(DATE(J$1,J$2,1),0)))*SUMIFS(Prov_Auto!$E$3:$E1000, Prov_Auto!$A$3:$A1000, $D435, Prov_Auto!$D$3:$D1000,"&gt;="&amp;DATE(J$1,J$2,1),Prov_Auto!$D$3:$D1000, "&lt;="&amp;EOMONTH(DATE(J$1,J$2,1),0)))</f>
        <v/>
      </c>
      <c r="K435" s="48" t="str">
        <f>IF($D435="","", (SUMIFS(Transacoes!$D$3:$D1000,Transacoes!$C$3:$C1000,$D435,Transacoes!$B$3:$B1000,"C", Transacoes!$A$3:$A1000, "&lt;"&amp;EOMONTH(DATE(K$1,K$2,1),0))-SUMIFS(Transacoes!$D$3:$D1000,Transacoes!$C$3:$C1000,$D435,Transacoes!$B$3:$B1000,"V", Transacoes!$A$3:$A1000, "&lt;"&amp;EOMONTH(DATE(K$1,K$2,1),0)))*SUMIFS(Prov_Auto!$E$3:$E1000, Prov_Auto!$A$3:$A1000, $D435, Prov_Auto!$D$3:$D1000,"&gt;="&amp;DATE(K$1,K$2,1),Prov_Auto!$D$3:$D1000, "&lt;="&amp;EOMONTH(DATE(K$1,K$2,1),0)))</f>
        <v/>
      </c>
      <c r="L435" s="48" t="str">
        <f>IF($D435="","", (SUMIFS(Transacoes!$D$3:$D1000,Transacoes!$C$3:$C1000,$D435,Transacoes!$B$3:$B1000,"C", Transacoes!$A$3:$A1000, "&lt;"&amp;EOMONTH(DATE(L$1,L$2,1),0))-SUMIFS(Transacoes!$D$3:$D1000,Transacoes!$C$3:$C1000,$D435,Transacoes!$B$3:$B1000,"V", Transacoes!$A$3:$A1000, "&lt;"&amp;EOMONTH(DATE(L$1,L$2,1),0)))*SUMIFS(Prov_Auto!$E$3:$E1000, Prov_Auto!$A$3:$A1000, $D435, Prov_Auto!$D$3:$D1000,"&gt;="&amp;DATE(L$1,L$2,1),Prov_Auto!$D$3:$D1000, "&lt;="&amp;EOMONTH(DATE(L$1,L$2,1),0)))</f>
        <v/>
      </c>
      <c r="M435" s="48" t="str">
        <f>IF($D435="","", (SUMIFS(Transacoes!$D$3:$D1000,Transacoes!$C$3:$C1000,$D435,Transacoes!$B$3:$B1000,"C", Transacoes!$A$3:$A1000, "&lt;"&amp;EOMONTH(DATE(M$1,M$2,1),0))-SUMIFS(Transacoes!$D$3:$D1000,Transacoes!$C$3:$C1000,$D435,Transacoes!$B$3:$B1000,"V", Transacoes!$A$3:$A1000, "&lt;"&amp;EOMONTH(DATE(M$1,M$2,1),0)))*SUMIFS(Prov_Auto!$E$3:$E1000, Prov_Auto!$A$3:$A1000, $D435, Prov_Auto!$D$3:$D1000,"&gt;="&amp;DATE(M$1,M$2,1),Prov_Auto!$D$3:$D1000, "&lt;="&amp;EOMONTH(DATE(M$1,M$2,1),0)))</f>
        <v/>
      </c>
      <c r="N435" s="48" t="str">
        <f>IF($D435="","", (SUMIFS(Transacoes!$D$3:$D1000,Transacoes!$C$3:$C1000,$D435,Transacoes!$B$3:$B1000,"C", Transacoes!$A$3:$A1000, "&lt;"&amp;EOMONTH(DATE(N$1,N$2,1),0))-SUMIFS(Transacoes!$D$3:$D1000,Transacoes!$C$3:$C1000,$D435,Transacoes!$B$3:$B1000,"V", Transacoes!$A$3:$A1000, "&lt;"&amp;EOMONTH(DATE(N$1,N$2,1),0)))*SUMIFS(Prov_Auto!$E$3:$E1000, Prov_Auto!$A$3:$A1000, $D435, Prov_Auto!$D$3:$D1000,"&gt;="&amp;DATE(N$1,N$2,1),Prov_Auto!$D$3:$D1000, "&lt;="&amp;EOMONTH(DATE(N$1,N$2,1),0)))</f>
        <v/>
      </c>
      <c r="O435" s="48" t="str">
        <f>IF($D435="","", (SUMIFS(Transacoes!$D$3:$D1000,Transacoes!$C$3:$C1000,$D435,Transacoes!$B$3:$B1000,"C", Transacoes!$A$3:$A1000, "&lt;"&amp;EOMONTH(DATE(O$1,O$2,1),0))-SUMIFS(Transacoes!$D$3:$D1000,Transacoes!$C$3:$C1000,$D435,Transacoes!$B$3:$B1000,"V", Transacoes!$A$3:$A1000, "&lt;"&amp;EOMONTH(DATE(O$1,O$2,1),0)))*SUMIFS(Prov_Auto!$E$3:$E1000, Prov_Auto!$A$3:$A1000, $D435, Prov_Auto!$D$3:$D1000,"&gt;="&amp;DATE(O$1,O$2,1),Prov_Auto!$D$3:$D1000, "&lt;="&amp;EOMONTH(DATE(O$1,O$2,1),0)))</f>
        <v/>
      </c>
      <c r="P435" s="48" t="str">
        <f>IF($D435="","", (SUMIFS(Transacoes!$D$3:$D1000,Transacoes!$C$3:$C1000,$D435,Transacoes!$B$3:$B1000,"C", Transacoes!$A$3:$A1000, "&lt;"&amp;EOMONTH(DATE(P$1,P$2,1),0))-SUMIFS(Transacoes!$D$3:$D1000,Transacoes!$C$3:$C1000,$D435,Transacoes!$B$3:$B1000,"V", Transacoes!$A$3:$A1000, "&lt;"&amp;EOMONTH(DATE(P$1,P$2,1),0)))*SUMIFS(Prov_Auto!$E$3:$E1000, Prov_Auto!$A$3:$A1000, $D435, Prov_Auto!$D$3:$D1000,"&gt;="&amp;DATE(P$1,P$2,1),Prov_Auto!$D$3:$D1000, "&lt;="&amp;EOMONTH(DATE(P$1,P$2,1),0)))</f>
        <v/>
      </c>
      <c r="Q435" s="48" t="str">
        <f>IF($D435="","", (SUMIFS(Transacoes!$D$3:$D1000,Transacoes!$C$3:$C1000,$D435,Transacoes!$B$3:$B1000,"C", Transacoes!$A$3:$A1000, "&lt;"&amp;EOMONTH(DATE(Q$1,Q$2,1),0))-SUMIFS(Transacoes!$D$3:$D1000,Transacoes!$C$3:$C1000,$D435,Transacoes!$B$3:$B1000,"V", Transacoes!$A$3:$A1000, "&lt;"&amp;EOMONTH(DATE(Q$1,Q$2,1),0)))*SUMIFS(Prov_Auto!$E$3:$E1000, Prov_Auto!$A$3:$A1000, $D435, Prov_Auto!$D$3:$D1000,"&gt;="&amp;DATE(Q$1,Q$2,1),Prov_Auto!$D$3:$D1000, "&lt;="&amp;EOMONTH(DATE(Q$1,Q$2,1),0)))</f>
        <v/>
      </c>
      <c r="R435" s="47"/>
    </row>
    <row r="436">
      <c r="A436" s="47"/>
      <c r="B436" s="47"/>
      <c r="C436" s="47"/>
      <c r="D436" s="87"/>
      <c r="E436" s="48" t="str">
        <f>IF($D436="","", (SUMIFS(Transacoes!$D$3:$D1000,Transacoes!$C$3:$C1000,$D436,Transacoes!$B$3:$B1000,"C", Transacoes!$A$3:$A1000, "&lt;"&amp;EOMONTH(DATE(E$1,E$2,1),0))-SUMIFS(Transacoes!$D$3:$D1000,Transacoes!$C$3:$C1000,$D436,Transacoes!$B$3:$B1000,"V", Transacoes!$A$3:$A1000, "&lt;"&amp;EOMONTH(DATE(E$1,E$2,1),0)))*SUMIFS(Prov_Auto!$E$3:$E1000, Prov_Auto!$A$3:$A1000, $D436, Prov_Auto!$D$3:$D1000,"&gt;="&amp;DATE(E$1,E$2,1),Prov_Auto!$D$3:$D1000, "&lt;="&amp;EOMONTH(DATE(E$1,E$2,1),0)))</f>
        <v/>
      </c>
      <c r="F436" s="48" t="str">
        <f>IF($D436="","", (SUMIFS(Transacoes!$D$3:$D1000,Transacoes!$C$3:$C1000,$D436,Transacoes!$B$3:$B1000,"C", Transacoes!$A$3:$A1000, "&lt;"&amp;EOMONTH(DATE(F$1,F$2,1),0))-SUMIFS(Transacoes!$D$3:$D1000,Transacoes!$C$3:$C1000,$D436,Transacoes!$B$3:$B1000,"V", Transacoes!$A$3:$A1000, "&lt;"&amp;EOMONTH(DATE(F$1,F$2,1),0)))*SUMIFS(Prov_Auto!$E$3:$E1000, Prov_Auto!$A$3:$A1000, $D436, Prov_Auto!$D$3:$D1000,"&gt;="&amp;DATE(F$1,F$2,1),Prov_Auto!$D$3:$D1000, "&lt;="&amp;EOMONTH(DATE(F$1,F$2,1),0)))</f>
        <v/>
      </c>
      <c r="G436" s="48" t="str">
        <f>IF($D436="","", (SUMIFS(Transacoes!$D$3:$D1000,Transacoes!$C$3:$C1000,$D436,Transacoes!$B$3:$B1000,"C", Transacoes!$A$3:$A1000, "&lt;"&amp;EOMONTH(DATE(G$1,G$2,1),0))-SUMIFS(Transacoes!$D$3:$D1000,Transacoes!$C$3:$C1000,$D436,Transacoes!$B$3:$B1000,"V", Transacoes!$A$3:$A1000, "&lt;"&amp;EOMONTH(DATE(G$1,G$2,1),0)))*SUMIFS(Prov_Auto!$E$3:$E1000, Prov_Auto!$A$3:$A1000, $D436, Prov_Auto!$D$3:$D1000,"&gt;="&amp;DATE(G$1,G$2,1),Prov_Auto!$D$3:$D1000, "&lt;="&amp;EOMONTH(DATE(G$1,G$2,1),0)))</f>
        <v/>
      </c>
      <c r="H436" s="48" t="str">
        <f>IF($D436="","", (SUMIFS(Transacoes!$D$3:$D1000,Transacoes!$C$3:$C1000,$D436,Transacoes!$B$3:$B1000,"C", Transacoes!$A$3:$A1000, "&lt;"&amp;EOMONTH(DATE(H$1,H$2,1),0))-SUMIFS(Transacoes!$D$3:$D1000,Transacoes!$C$3:$C1000,$D436,Transacoes!$B$3:$B1000,"V", Transacoes!$A$3:$A1000, "&lt;"&amp;EOMONTH(DATE(H$1,H$2,1),0)))*SUMIFS(Prov_Auto!$E$3:$E1000, Prov_Auto!$A$3:$A1000, $D436, Prov_Auto!$D$3:$D1000,"&gt;="&amp;DATE(H$1,H$2,1),Prov_Auto!$D$3:$D1000, "&lt;="&amp;EOMONTH(DATE(H$1,H$2,1),0)))</f>
        <v/>
      </c>
      <c r="I436" s="48" t="str">
        <f>IF($D436="","", (SUMIFS(Transacoes!$D$3:$D1000,Transacoes!$C$3:$C1000,$D436,Transacoes!$B$3:$B1000,"C", Transacoes!$A$3:$A1000, "&lt;"&amp;EOMONTH(DATE(I$1,I$2,1),0))-SUMIFS(Transacoes!$D$3:$D1000,Transacoes!$C$3:$C1000,$D436,Transacoes!$B$3:$B1000,"V", Transacoes!$A$3:$A1000, "&lt;"&amp;EOMONTH(DATE(I$1,I$2,1),0)))*SUMIFS(Prov_Auto!$E$3:$E1000, Prov_Auto!$A$3:$A1000, $D436, Prov_Auto!$D$3:$D1000,"&gt;="&amp;DATE(I$1,I$2,1),Prov_Auto!$D$3:$D1000, "&lt;="&amp;EOMONTH(DATE(I$1,I$2,1),0)))</f>
        <v/>
      </c>
      <c r="J436" s="48" t="str">
        <f>IF($D436="","", (SUMIFS(Transacoes!$D$3:$D1000,Transacoes!$C$3:$C1000,$D436,Transacoes!$B$3:$B1000,"C", Transacoes!$A$3:$A1000, "&lt;"&amp;EOMONTH(DATE(J$1,J$2,1),0))-SUMIFS(Transacoes!$D$3:$D1000,Transacoes!$C$3:$C1000,$D436,Transacoes!$B$3:$B1000,"V", Transacoes!$A$3:$A1000, "&lt;"&amp;EOMONTH(DATE(J$1,J$2,1),0)))*SUMIFS(Prov_Auto!$E$3:$E1000, Prov_Auto!$A$3:$A1000, $D436, Prov_Auto!$D$3:$D1000,"&gt;="&amp;DATE(J$1,J$2,1),Prov_Auto!$D$3:$D1000, "&lt;="&amp;EOMONTH(DATE(J$1,J$2,1),0)))</f>
        <v/>
      </c>
      <c r="K436" s="48" t="str">
        <f>IF($D436="","", (SUMIFS(Transacoes!$D$3:$D1000,Transacoes!$C$3:$C1000,$D436,Transacoes!$B$3:$B1000,"C", Transacoes!$A$3:$A1000, "&lt;"&amp;EOMONTH(DATE(K$1,K$2,1),0))-SUMIFS(Transacoes!$D$3:$D1000,Transacoes!$C$3:$C1000,$D436,Transacoes!$B$3:$B1000,"V", Transacoes!$A$3:$A1000, "&lt;"&amp;EOMONTH(DATE(K$1,K$2,1),0)))*SUMIFS(Prov_Auto!$E$3:$E1000, Prov_Auto!$A$3:$A1000, $D436, Prov_Auto!$D$3:$D1000,"&gt;="&amp;DATE(K$1,K$2,1),Prov_Auto!$D$3:$D1000, "&lt;="&amp;EOMONTH(DATE(K$1,K$2,1),0)))</f>
        <v/>
      </c>
      <c r="L436" s="48" t="str">
        <f>IF($D436="","", (SUMIFS(Transacoes!$D$3:$D1000,Transacoes!$C$3:$C1000,$D436,Transacoes!$B$3:$B1000,"C", Transacoes!$A$3:$A1000, "&lt;"&amp;EOMONTH(DATE(L$1,L$2,1),0))-SUMIFS(Transacoes!$D$3:$D1000,Transacoes!$C$3:$C1000,$D436,Transacoes!$B$3:$B1000,"V", Transacoes!$A$3:$A1000, "&lt;"&amp;EOMONTH(DATE(L$1,L$2,1),0)))*SUMIFS(Prov_Auto!$E$3:$E1000, Prov_Auto!$A$3:$A1000, $D436, Prov_Auto!$D$3:$D1000,"&gt;="&amp;DATE(L$1,L$2,1),Prov_Auto!$D$3:$D1000, "&lt;="&amp;EOMONTH(DATE(L$1,L$2,1),0)))</f>
        <v/>
      </c>
      <c r="M436" s="48" t="str">
        <f>IF($D436="","", (SUMIFS(Transacoes!$D$3:$D1000,Transacoes!$C$3:$C1000,$D436,Transacoes!$B$3:$B1000,"C", Transacoes!$A$3:$A1000, "&lt;"&amp;EOMONTH(DATE(M$1,M$2,1),0))-SUMIFS(Transacoes!$D$3:$D1000,Transacoes!$C$3:$C1000,$D436,Transacoes!$B$3:$B1000,"V", Transacoes!$A$3:$A1000, "&lt;"&amp;EOMONTH(DATE(M$1,M$2,1),0)))*SUMIFS(Prov_Auto!$E$3:$E1000, Prov_Auto!$A$3:$A1000, $D436, Prov_Auto!$D$3:$D1000,"&gt;="&amp;DATE(M$1,M$2,1),Prov_Auto!$D$3:$D1000, "&lt;="&amp;EOMONTH(DATE(M$1,M$2,1),0)))</f>
        <v/>
      </c>
      <c r="N436" s="48" t="str">
        <f>IF($D436="","", (SUMIFS(Transacoes!$D$3:$D1000,Transacoes!$C$3:$C1000,$D436,Transacoes!$B$3:$B1000,"C", Transacoes!$A$3:$A1000, "&lt;"&amp;EOMONTH(DATE(N$1,N$2,1),0))-SUMIFS(Transacoes!$D$3:$D1000,Transacoes!$C$3:$C1000,$D436,Transacoes!$B$3:$B1000,"V", Transacoes!$A$3:$A1000, "&lt;"&amp;EOMONTH(DATE(N$1,N$2,1),0)))*SUMIFS(Prov_Auto!$E$3:$E1000, Prov_Auto!$A$3:$A1000, $D436, Prov_Auto!$D$3:$D1000,"&gt;="&amp;DATE(N$1,N$2,1),Prov_Auto!$D$3:$D1000, "&lt;="&amp;EOMONTH(DATE(N$1,N$2,1),0)))</f>
        <v/>
      </c>
      <c r="O436" s="48" t="str">
        <f>IF($D436="","", (SUMIFS(Transacoes!$D$3:$D1000,Transacoes!$C$3:$C1000,$D436,Transacoes!$B$3:$B1000,"C", Transacoes!$A$3:$A1000, "&lt;"&amp;EOMONTH(DATE(O$1,O$2,1),0))-SUMIFS(Transacoes!$D$3:$D1000,Transacoes!$C$3:$C1000,$D436,Transacoes!$B$3:$B1000,"V", Transacoes!$A$3:$A1000, "&lt;"&amp;EOMONTH(DATE(O$1,O$2,1),0)))*SUMIFS(Prov_Auto!$E$3:$E1000, Prov_Auto!$A$3:$A1000, $D436, Prov_Auto!$D$3:$D1000,"&gt;="&amp;DATE(O$1,O$2,1),Prov_Auto!$D$3:$D1000, "&lt;="&amp;EOMONTH(DATE(O$1,O$2,1),0)))</f>
        <v/>
      </c>
      <c r="P436" s="48" t="str">
        <f>IF($D436="","", (SUMIFS(Transacoes!$D$3:$D1000,Transacoes!$C$3:$C1000,$D436,Transacoes!$B$3:$B1000,"C", Transacoes!$A$3:$A1000, "&lt;"&amp;EOMONTH(DATE(P$1,P$2,1),0))-SUMIFS(Transacoes!$D$3:$D1000,Transacoes!$C$3:$C1000,$D436,Transacoes!$B$3:$B1000,"V", Transacoes!$A$3:$A1000, "&lt;"&amp;EOMONTH(DATE(P$1,P$2,1),0)))*SUMIFS(Prov_Auto!$E$3:$E1000, Prov_Auto!$A$3:$A1000, $D436, Prov_Auto!$D$3:$D1000,"&gt;="&amp;DATE(P$1,P$2,1),Prov_Auto!$D$3:$D1000, "&lt;="&amp;EOMONTH(DATE(P$1,P$2,1),0)))</f>
        <v/>
      </c>
      <c r="Q436" s="48" t="str">
        <f>IF($D436="","", (SUMIFS(Transacoes!$D$3:$D1000,Transacoes!$C$3:$C1000,$D436,Transacoes!$B$3:$B1000,"C", Transacoes!$A$3:$A1000, "&lt;"&amp;EOMONTH(DATE(Q$1,Q$2,1),0))-SUMIFS(Transacoes!$D$3:$D1000,Transacoes!$C$3:$C1000,$D436,Transacoes!$B$3:$B1000,"V", Transacoes!$A$3:$A1000, "&lt;"&amp;EOMONTH(DATE(Q$1,Q$2,1),0)))*SUMIFS(Prov_Auto!$E$3:$E1000, Prov_Auto!$A$3:$A1000, $D436, Prov_Auto!$D$3:$D1000,"&gt;="&amp;DATE(Q$1,Q$2,1),Prov_Auto!$D$3:$D1000, "&lt;="&amp;EOMONTH(DATE(Q$1,Q$2,1),0)))</f>
        <v/>
      </c>
      <c r="R436" s="47"/>
    </row>
    <row r="437">
      <c r="A437" s="47"/>
      <c r="B437" s="47"/>
      <c r="C437" s="47"/>
      <c r="D437" s="87"/>
      <c r="E437" s="48" t="str">
        <f>IF($D437="","", (SUMIFS(Transacoes!$D$3:$D1000,Transacoes!$C$3:$C1000,$D437,Transacoes!$B$3:$B1000,"C", Transacoes!$A$3:$A1000, "&lt;"&amp;EOMONTH(DATE(E$1,E$2,1),0))-SUMIFS(Transacoes!$D$3:$D1000,Transacoes!$C$3:$C1000,$D437,Transacoes!$B$3:$B1000,"V", Transacoes!$A$3:$A1000, "&lt;"&amp;EOMONTH(DATE(E$1,E$2,1),0)))*SUMIFS(Prov_Auto!$E$3:$E1000, Prov_Auto!$A$3:$A1000, $D437, Prov_Auto!$D$3:$D1000,"&gt;="&amp;DATE(E$1,E$2,1),Prov_Auto!$D$3:$D1000, "&lt;="&amp;EOMONTH(DATE(E$1,E$2,1),0)))</f>
        <v/>
      </c>
      <c r="F437" s="48" t="str">
        <f>IF($D437="","", (SUMIFS(Transacoes!$D$3:$D1000,Transacoes!$C$3:$C1000,$D437,Transacoes!$B$3:$B1000,"C", Transacoes!$A$3:$A1000, "&lt;"&amp;EOMONTH(DATE(F$1,F$2,1),0))-SUMIFS(Transacoes!$D$3:$D1000,Transacoes!$C$3:$C1000,$D437,Transacoes!$B$3:$B1000,"V", Transacoes!$A$3:$A1000, "&lt;"&amp;EOMONTH(DATE(F$1,F$2,1),0)))*SUMIFS(Prov_Auto!$E$3:$E1000, Prov_Auto!$A$3:$A1000, $D437, Prov_Auto!$D$3:$D1000,"&gt;="&amp;DATE(F$1,F$2,1),Prov_Auto!$D$3:$D1000, "&lt;="&amp;EOMONTH(DATE(F$1,F$2,1),0)))</f>
        <v/>
      </c>
      <c r="G437" s="48" t="str">
        <f>IF($D437="","", (SUMIFS(Transacoes!$D$3:$D1000,Transacoes!$C$3:$C1000,$D437,Transacoes!$B$3:$B1000,"C", Transacoes!$A$3:$A1000, "&lt;"&amp;EOMONTH(DATE(G$1,G$2,1),0))-SUMIFS(Transacoes!$D$3:$D1000,Transacoes!$C$3:$C1000,$D437,Transacoes!$B$3:$B1000,"V", Transacoes!$A$3:$A1000, "&lt;"&amp;EOMONTH(DATE(G$1,G$2,1),0)))*SUMIFS(Prov_Auto!$E$3:$E1000, Prov_Auto!$A$3:$A1000, $D437, Prov_Auto!$D$3:$D1000,"&gt;="&amp;DATE(G$1,G$2,1),Prov_Auto!$D$3:$D1000, "&lt;="&amp;EOMONTH(DATE(G$1,G$2,1),0)))</f>
        <v/>
      </c>
      <c r="H437" s="48" t="str">
        <f>IF($D437="","", (SUMIFS(Transacoes!$D$3:$D1000,Transacoes!$C$3:$C1000,$D437,Transacoes!$B$3:$B1000,"C", Transacoes!$A$3:$A1000, "&lt;"&amp;EOMONTH(DATE(H$1,H$2,1),0))-SUMIFS(Transacoes!$D$3:$D1000,Transacoes!$C$3:$C1000,$D437,Transacoes!$B$3:$B1000,"V", Transacoes!$A$3:$A1000, "&lt;"&amp;EOMONTH(DATE(H$1,H$2,1),0)))*SUMIFS(Prov_Auto!$E$3:$E1000, Prov_Auto!$A$3:$A1000, $D437, Prov_Auto!$D$3:$D1000,"&gt;="&amp;DATE(H$1,H$2,1),Prov_Auto!$D$3:$D1000, "&lt;="&amp;EOMONTH(DATE(H$1,H$2,1),0)))</f>
        <v/>
      </c>
      <c r="I437" s="48" t="str">
        <f>IF($D437="","", (SUMIFS(Transacoes!$D$3:$D1000,Transacoes!$C$3:$C1000,$D437,Transacoes!$B$3:$B1000,"C", Transacoes!$A$3:$A1000, "&lt;"&amp;EOMONTH(DATE(I$1,I$2,1),0))-SUMIFS(Transacoes!$D$3:$D1000,Transacoes!$C$3:$C1000,$D437,Transacoes!$B$3:$B1000,"V", Transacoes!$A$3:$A1000, "&lt;"&amp;EOMONTH(DATE(I$1,I$2,1),0)))*SUMIFS(Prov_Auto!$E$3:$E1000, Prov_Auto!$A$3:$A1000, $D437, Prov_Auto!$D$3:$D1000,"&gt;="&amp;DATE(I$1,I$2,1),Prov_Auto!$D$3:$D1000, "&lt;="&amp;EOMONTH(DATE(I$1,I$2,1),0)))</f>
        <v/>
      </c>
      <c r="J437" s="48" t="str">
        <f>IF($D437="","", (SUMIFS(Transacoes!$D$3:$D1000,Transacoes!$C$3:$C1000,$D437,Transacoes!$B$3:$B1000,"C", Transacoes!$A$3:$A1000, "&lt;"&amp;EOMONTH(DATE(J$1,J$2,1),0))-SUMIFS(Transacoes!$D$3:$D1000,Transacoes!$C$3:$C1000,$D437,Transacoes!$B$3:$B1000,"V", Transacoes!$A$3:$A1000, "&lt;"&amp;EOMONTH(DATE(J$1,J$2,1),0)))*SUMIFS(Prov_Auto!$E$3:$E1000, Prov_Auto!$A$3:$A1000, $D437, Prov_Auto!$D$3:$D1000,"&gt;="&amp;DATE(J$1,J$2,1),Prov_Auto!$D$3:$D1000, "&lt;="&amp;EOMONTH(DATE(J$1,J$2,1),0)))</f>
        <v/>
      </c>
      <c r="K437" s="48" t="str">
        <f>IF($D437="","", (SUMIFS(Transacoes!$D$3:$D1000,Transacoes!$C$3:$C1000,$D437,Transacoes!$B$3:$B1000,"C", Transacoes!$A$3:$A1000, "&lt;"&amp;EOMONTH(DATE(K$1,K$2,1),0))-SUMIFS(Transacoes!$D$3:$D1000,Transacoes!$C$3:$C1000,$D437,Transacoes!$B$3:$B1000,"V", Transacoes!$A$3:$A1000, "&lt;"&amp;EOMONTH(DATE(K$1,K$2,1),0)))*SUMIFS(Prov_Auto!$E$3:$E1000, Prov_Auto!$A$3:$A1000, $D437, Prov_Auto!$D$3:$D1000,"&gt;="&amp;DATE(K$1,K$2,1),Prov_Auto!$D$3:$D1000, "&lt;="&amp;EOMONTH(DATE(K$1,K$2,1),0)))</f>
        <v/>
      </c>
      <c r="L437" s="48" t="str">
        <f>IF($D437="","", (SUMIFS(Transacoes!$D$3:$D1000,Transacoes!$C$3:$C1000,$D437,Transacoes!$B$3:$B1000,"C", Transacoes!$A$3:$A1000, "&lt;"&amp;EOMONTH(DATE(L$1,L$2,1),0))-SUMIFS(Transacoes!$D$3:$D1000,Transacoes!$C$3:$C1000,$D437,Transacoes!$B$3:$B1000,"V", Transacoes!$A$3:$A1000, "&lt;"&amp;EOMONTH(DATE(L$1,L$2,1),0)))*SUMIFS(Prov_Auto!$E$3:$E1000, Prov_Auto!$A$3:$A1000, $D437, Prov_Auto!$D$3:$D1000,"&gt;="&amp;DATE(L$1,L$2,1),Prov_Auto!$D$3:$D1000, "&lt;="&amp;EOMONTH(DATE(L$1,L$2,1),0)))</f>
        <v/>
      </c>
      <c r="M437" s="48" t="str">
        <f>IF($D437="","", (SUMIFS(Transacoes!$D$3:$D1000,Transacoes!$C$3:$C1000,$D437,Transacoes!$B$3:$B1000,"C", Transacoes!$A$3:$A1000, "&lt;"&amp;EOMONTH(DATE(M$1,M$2,1),0))-SUMIFS(Transacoes!$D$3:$D1000,Transacoes!$C$3:$C1000,$D437,Transacoes!$B$3:$B1000,"V", Transacoes!$A$3:$A1000, "&lt;"&amp;EOMONTH(DATE(M$1,M$2,1),0)))*SUMIFS(Prov_Auto!$E$3:$E1000, Prov_Auto!$A$3:$A1000, $D437, Prov_Auto!$D$3:$D1000,"&gt;="&amp;DATE(M$1,M$2,1),Prov_Auto!$D$3:$D1000, "&lt;="&amp;EOMONTH(DATE(M$1,M$2,1),0)))</f>
        <v/>
      </c>
      <c r="N437" s="48" t="str">
        <f>IF($D437="","", (SUMIFS(Transacoes!$D$3:$D1000,Transacoes!$C$3:$C1000,$D437,Transacoes!$B$3:$B1000,"C", Transacoes!$A$3:$A1000, "&lt;"&amp;EOMONTH(DATE(N$1,N$2,1),0))-SUMIFS(Transacoes!$D$3:$D1000,Transacoes!$C$3:$C1000,$D437,Transacoes!$B$3:$B1000,"V", Transacoes!$A$3:$A1000, "&lt;"&amp;EOMONTH(DATE(N$1,N$2,1),0)))*SUMIFS(Prov_Auto!$E$3:$E1000, Prov_Auto!$A$3:$A1000, $D437, Prov_Auto!$D$3:$D1000,"&gt;="&amp;DATE(N$1,N$2,1),Prov_Auto!$D$3:$D1000, "&lt;="&amp;EOMONTH(DATE(N$1,N$2,1),0)))</f>
        <v/>
      </c>
      <c r="O437" s="48" t="str">
        <f>IF($D437="","", (SUMIFS(Transacoes!$D$3:$D1000,Transacoes!$C$3:$C1000,$D437,Transacoes!$B$3:$B1000,"C", Transacoes!$A$3:$A1000, "&lt;"&amp;EOMONTH(DATE(O$1,O$2,1),0))-SUMIFS(Transacoes!$D$3:$D1000,Transacoes!$C$3:$C1000,$D437,Transacoes!$B$3:$B1000,"V", Transacoes!$A$3:$A1000, "&lt;"&amp;EOMONTH(DATE(O$1,O$2,1),0)))*SUMIFS(Prov_Auto!$E$3:$E1000, Prov_Auto!$A$3:$A1000, $D437, Prov_Auto!$D$3:$D1000,"&gt;="&amp;DATE(O$1,O$2,1),Prov_Auto!$D$3:$D1000, "&lt;="&amp;EOMONTH(DATE(O$1,O$2,1),0)))</f>
        <v/>
      </c>
      <c r="P437" s="48" t="str">
        <f>IF($D437="","", (SUMIFS(Transacoes!$D$3:$D1000,Transacoes!$C$3:$C1000,$D437,Transacoes!$B$3:$B1000,"C", Transacoes!$A$3:$A1000, "&lt;"&amp;EOMONTH(DATE(P$1,P$2,1),0))-SUMIFS(Transacoes!$D$3:$D1000,Transacoes!$C$3:$C1000,$D437,Transacoes!$B$3:$B1000,"V", Transacoes!$A$3:$A1000, "&lt;"&amp;EOMONTH(DATE(P$1,P$2,1),0)))*SUMIFS(Prov_Auto!$E$3:$E1000, Prov_Auto!$A$3:$A1000, $D437, Prov_Auto!$D$3:$D1000,"&gt;="&amp;DATE(P$1,P$2,1),Prov_Auto!$D$3:$D1000, "&lt;="&amp;EOMONTH(DATE(P$1,P$2,1),0)))</f>
        <v/>
      </c>
      <c r="Q437" s="48" t="str">
        <f>IF($D437="","", (SUMIFS(Transacoes!$D$3:$D1000,Transacoes!$C$3:$C1000,$D437,Transacoes!$B$3:$B1000,"C", Transacoes!$A$3:$A1000, "&lt;"&amp;EOMONTH(DATE(Q$1,Q$2,1),0))-SUMIFS(Transacoes!$D$3:$D1000,Transacoes!$C$3:$C1000,$D437,Transacoes!$B$3:$B1000,"V", Transacoes!$A$3:$A1000, "&lt;"&amp;EOMONTH(DATE(Q$1,Q$2,1),0)))*SUMIFS(Prov_Auto!$E$3:$E1000, Prov_Auto!$A$3:$A1000, $D437, Prov_Auto!$D$3:$D1000,"&gt;="&amp;DATE(Q$1,Q$2,1),Prov_Auto!$D$3:$D1000, "&lt;="&amp;EOMONTH(DATE(Q$1,Q$2,1),0)))</f>
        <v/>
      </c>
      <c r="R437" s="47"/>
    </row>
    <row r="438">
      <c r="A438" s="47"/>
      <c r="B438" s="47"/>
      <c r="C438" s="47"/>
      <c r="D438" s="87"/>
      <c r="E438" s="48" t="str">
        <f>IF($D438="","", (SUMIFS(Transacoes!$D$3:$D1000,Transacoes!$C$3:$C1000,$D438,Transacoes!$B$3:$B1000,"C", Transacoes!$A$3:$A1000, "&lt;"&amp;EOMONTH(DATE(E$1,E$2,1),0))-SUMIFS(Transacoes!$D$3:$D1000,Transacoes!$C$3:$C1000,$D438,Transacoes!$B$3:$B1000,"V", Transacoes!$A$3:$A1000, "&lt;"&amp;EOMONTH(DATE(E$1,E$2,1),0)))*SUMIFS(Prov_Auto!$E$3:$E1000, Prov_Auto!$A$3:$A1000, $D438, Prov_Auto!$D$3:$D1000,"&gt;="&amp;DATE(E$1,E$2,1),Prov_Auto!$D$3:$D1000, "&lt;="&amp;EOMONTH(DATE(E$1,E$2,1),0)))</f>
        <v/>
      </c>
      <c r="F438" s="48" t="str">
        <f>IF($D438="","", (SUMIFS(Transacoes!$D$3:$D1000,Transacoes!$C$3:$C1000,$D438,Transacoes!$B$3:$B1000,"C", Transacoes!$A$3:$A1000, "&lt;"&amp;EOMONTH(DATE(F$1,F$2,1),0))-SUMIFS(Transacoes!$D$3:$D1000,Transacoes!$C$3:$C1000,$D438,Transacoes!$B$3:$B1000,"V", Transacoes!$A$3:$A1000, "&lt;"&amp;EOMONTH(DATE(F$1,F$2,1),0)))*SUMIFS(Prov_Auto!$E$3:$E1000, Prov_Auto!$A$3:$A1000, $D438, Prov_Auto!$D$3:$D1000,"&gt;="&amp;DATE(F$1,F$2,1),Prov_Auto!$D$3:$D1000, "&lt;="&amp;EOMONTH(DATE(F$1,F$2,1),0)))</f>
        <v/>
      </c>
      <c r="G438" s="48" t="str">
        <f>IF($D438="","", (SUMIFS(Transacoes!$D$3:$D1000,Transacoes!$C$3:$C1000,$D438,Transacoes!$B$3:$B1000,"C", Transacoes!$A$3:$A1000, "&lt;"&amp;EOMONTH(DATE(G$1,G$2,1),0))-SUMIFS(Transacoes!$D$3:$D1000,Transacoes!$C$3:$C1000,$D438,Transacoes!$B$3:$B1000,"V", Transacoes!$A$3:$A1000, "&lt;"&amp;EOMONTH(DATE(G$1,G$2,1),0)))*SUMIFS(Prov_Auto!$E$3:$E1000, Prov_Auto!$A$3:$A1000, $D438, Prov_Auto!$D$3:$D1000,"&gt;="&amp;DATE(G$1,G$2,1),Prov_Auto!$D$3:$D1000, "&lt;="&amp;EOMONTH(DATE(G$1,G$2,1),0)))</f>
        <v/>
      </c>
      <c r="H438" s="48" t="str">
        <f>IF($D438="","", (SUMIFS(Transacoes!$D$3:$D1000,Transacoes!$C$3:$C1000,$D438,Transacoes!$B$3:$B1000,"C", Transacoes!$A$3:$A1000, "&lt;"&amp;EOMONTH(DATE(H$1,H$2,1),0))-SUMIFS(Transacoes!$D$3:$D1000,Transacoes!$C$3:$C1000,$D438,Transacoes!$B$3:$B1000,"V", Transacoes!$A$3:$A1000, "&lt;"&amp;EOMONTH(DATE(H$1,H$2,1),0)))*SUMIFS(Prov_Auto!$E$3:$E1000, Prov_Auto!$A$3:$A1000, $D438, Prov_Auto!$D$3:$D1000,"&gt;="&amp;DATE(H$1,H$2,1),Prov_Auto!$D$3:$D1000, "&lt;="&amp;EOMONTH(DATE(H$1,H$2,1),0)))</f>
        <v/>
      </c>
      <c r="I438" s="48" t="str">
        <f>IF($D438="","", (SUMIFS(Transacoes!$D$3:$D1000,Transacoes!$C$3:$C1000,$D438,Transacoes!$B$3:$B1000,"C", Transacoes!$A$3:$A1000, "&lt;"&amp;EOMONTH(DATE(I$1,I$2,1),0))-SUMIFS(Transacoes!$D$3:$D1000,Transacoes!$C$3:$C1000,$D438,Transacoes!$B$3:$B1000,"V", Transacoes!$A$3:$A1000, "&lt;"&amp;EOMONTH(DATE(I$1,I$2,1),0)))*SUMIFS(Prov_Auto!$E$3:$E1000, Prov_Auto!$A$3:$A1000, $D438, Prov_Auto!$D$3:$D1000,"&gt;="&amp;DATE(I$1,I$2,1),Prov_Auto!$D$3:$D1000, "&lt;="&amp;EOMONTH(DATE(I$1,I$2,1),0)))</f>
        <v/>
      </c>
      <c r="J438" s="48" t="str">
        <f>IF($D438="","", (SUMIFS(Transacoes!$D$3:$D1000,Transacoes!$C$3:$C1000,$D438,Transacoes!$B$3:$B1000,"C", Transacoes!$A$3:$A1000, "&lt;"&amp;EOMONTH(DATE(J$1,J$2,1),0))-SUMIFS(Transacoes!$D$3:$D1000,Transacoes!$C$3:$C1000,$D438,Transacoes!$B$3:$B1000,"V", Transacoes!$A$3:$A1000, "&lt;"&amp;EOMONTH(DATE(J$1,J$2,1),0)))*SUMIFS(Prov_Auto!$E$3:$E1000, Prov_Auto!$A$3:$A1000, $D438, Prov_Auto!$D$3:$D1000,"&gt;="&amp;DATE(J$1,J$2,1),Prov_Auto!$D$3:$D1000, "&lt;="&amp;EOMONTH(DATE(J$1,J$2,1),0)))</f>
        <v/>
      </c>
      <c r="K438" s="48" t="str">
        <f>IF($D438="","", (SUMIFS(Transacoes!$D$3:$D1000,Transacoes!$C$3:$C1000,$D438,Transacoes!$B$3:$B1000,"C", Transacoes!$A$3:$A1000, "&lt;"&amp;EOMONTH(DATE(K$1,K$2,1),0))-SUMIFS(Transacoes!$D$3:$D1000,Transacoes!$C$3:$C1000,$D438,Transacoes!$B$3:$B1000,"V", Transacoes!$A$3:$A1000, "&lt;"&amp;EOMONTH(DATE(K$1,K$2,1),0)))*SUMIFS(Prov_Auto!$E$3:$E1000, Prov_Auto!$A$3:$A1000, $D438, Prov_Auto!$D$3:$D1000,"&gt;="&amp;DATE(K$1,K$2,1),Prov_Auto!$D$3:$D1000, "&lt;="&amp;EOMONTH(DATE(K$1,K$2,1),0)))</f>
        <v/>
      </c>
      <c r="L438" s="48" t="str">
        <f>IF($D438="","", (SUMIFS(Transacoes!$D$3:$D1000,Transacoes!$C$3:$C1000,$D438,Transacoes!$B$3:$B1000,"C", Transacoes!$A$3:$A1000, "&lt;"&amp;EOMONTH(DATE(L$1,L$2,1),0))-SUMIFS(Transacoes!$D$3:$D1000,Transacoes!$C$3:$C1000,$D438,Transacoes!$B$3:$B1000,"V", Transacoes!$A$3:$A1000, "&lt;"&amp;EOMONTH(DATE(L$1,L$2,1),0)))*SUMIFS(Prov_Auto!$E$3:$E1000, Prov_Auto!$A$3:$A1000, $D438, Prov_Auto!$D$3:$D1000,"&gt;="&amp;DATE(L$1,L$2,1),Prov_Auto!$D$3:$D1000, "&lt;="&amp;EOMONTH(DATE(L$1,L$2,1),0)))</f>
        <v/>
      </c>
      <c r="M438" s="48" t="str">
        <f>IF($D438="","", (SUMIFS(Transacoes!$D$3:$D1000,Transacoes!$C$3:$C1000,$D438,Transacoes!$B$3:$B1000,"C", Transacoes!$A$3:$A1000, "&lt;"&amp;EOMONTH(DATE(M$1,M$2,1),0))-SUMIFS(Transacoes!$D$3:$D1000,Transacoes!$C$3:$C1000,$D438,Transacoes!$B$3:$B1000,"V", Transacoes!$A$3:$A1000, "&lt;"&amp;EOMONTH(DATE(M$1,M$2,1),0)))*SUMIFS(Prov_Auto!$E$3:$E1000, Prov_Auto!$A$3:$A1000, $D438, Prov_Auto!$D$3:$D1000,"&gt;="&amp;DATE(M$1,M$2,1),Prov_Auto!$D$3:$D1000, "&lt;="&amp;EOMONTH(DATE(M$1,M$2,1),0)))</f>
        <v/>
      </c>
      <c r="N438" s="48" t="str">
        <f>IF($D438="","", (SUMIFS(Transacoes!$D$3:$D1000,Transacoes!$C$3:$C1000,$D438,Transacoes!$B$3:$B1000,"C", Transacoes!$A$3:$A1000, "&lt;"&amp;EOMONTH(DATE(N$1,N$2,1),0))-SUMIFS(Transacoes!$D$3:$D1000,Transacoes!$C$3:$C1000,$D438,Transacoes!$B$3:$B1000,"V", Transacoes!$A$3:$A1000, "&lt;"&amp;EOMONTH(DATE(N$1,N$2,1),0)))*SUMIFS(Prov_Auto!$E$3:$E1000, Prov_Auto!$A$3:$A1000, $D438, Prov_Auto!$D$3:$D1000,"&gt;="&amp;DATE(N$1,N$2,1),Prov_Auto!$D$3:$D1000, "&lt;="&amp;EOMONTH(DATE(N$1,N$2,1),0)))</f>
        <v/>
      </c>
      <c r="O438" s="48" t="str">
        <f>IF($D438="","", (SUMIFS(Transacoes!$D$3:$D1000,Transacoes!$C$3:$C1000,$D438,Transacoes!$B$3:$B1000,"C", Transacoes!$A$3:$A1000, "&lt;"&amp;EOMONTH(DATE(O$1,O$2,1),0))-SUMIFS(Transacoes!$D$3:$D1000,Transacoes!$C$3:$C1000,$D438,Transacoes!$B$3:$B1000,"V", Transacoes!$A$3:$A1000, "&lt;"&amp;EOMONTH(DATE(O$1,O$2,1),0)))*SUMIFS(Prov_Auto!$E$3:$E1000, Prov_Auto!$A$3:$A1000, $D438, Prov_Auto!$D$3:$D1000,"&gt;="&amp;DATE(O$1,O$2,1),Prov_Auto!$D$3:$D1000, "&lt;="&amp;EOMONTH(DATE(O$1,O$2,1),0)))</f>
        <v/>
      </c>
      <c r="P438" s="48" t="str">
        <f>IF($D438="","", (SUMIFS(Transacoes!$D$3:$D1000,Transacoes!$C$3:$C1000,$D438,Transacoes!$B$3:$B1000,"C", Transacoes!$A$3:$A1000, "&lt;"&amp;EOMONTH(DATE(P$1,P$2,1),0))-SUMIFS(Transacoes!$D$3:$D1000,Transacoes!$C$3:$C1000,$D438,Transacoes!$B$3:$B1000,"V", Transacoes!$A$3:$A1000, "&lt;"&amp;EOMONTH(DATE(P$1,P$2,1),0)))*SUMIFS(Prov_Auto!$E$3:$E1000, Prov_Auto!$A$3:$A1000, $D438, Prov_Auto!$D$3:$D1000,"&gt;="&amp;DATE(P$1,P$2,1),Prov_Auto!$D$3:$D1000, "&lt;="&amp;EOMONTH(DATE(P$1,P$2,1),0)))</f>
        <v/>
      </c>
      <c r="Q438" s="48" t="str">
        <f>IF($D438="","", (SUMIFS(Transacoes!$D$3:$D1000,Transacoes!$C$3:$C1000,$D438,Transacoes!$B$3:$B1000,"C", Transacoes!$A$3:$A1000, "&lt;"&amp;EOMONTH(DATE(Q$1,Q$2,1),0))-SUMIFS(Transacoes!$D$3:$D1000,Transacoes!$C$3:$C1000,$D438,Transacoes!$B$3:$B1000,"V", Transacoes!$A$3:$A1000, "&lt;"&amp;EOMONTH(DATE(Q$1,Q$2,1),0)))*SUMIFS(Prov_Auto!$E$3:$E1000, Prov_Auto!$A$3:$A1000, $D438, Prov_Auto!$D$3:$D1000,"&gt;="&amp;DATE(Q$1,Q$2,1),Prov_Auto!$D$3:$D1000, "&lt;="&amp;EOMONTH(DATE(Q$1,Q$2,1),0)))</f>
        <v/>
      </c>
      <c r="R438" s="47"/>
    </row>
    <row r="439">
      <c r="A439" s="47"/>
      <c r="B439" s="47"/>
      <c r="C439" s="47"/>
      <c r="D439" s="87"/>
      <c r="E439" s="48" t="str">
        <f>IF($D439="","", (SUMIFS(Transacoes!$D$3:$D1000,Transacoes!$C$3:$C1000,$D439,Transacoes!$B$3:$B1000,"C", Transacoes!$A$3:$A1000, "&lt;"&amp;EOMONTH(DATE(E$1,E$2,1),0))-SUMIFS(Transacoes!$D$3:$D1000,Transacoes!$C$3:$C1000,$D439,Transacoes!$B$3:$B1000,"V", Transacoes!$A$3:$A1000, "&lt;"&amp;EOMONTH(DATE(E$1,E$2,1),0)))*SUMIFS(Prov_Auto!$E$3:$E1000, Prov_Auto!$A$3:$A1000, $D439, Prov_Auto!$D$3:$D1000,"&gt;="&amp;DATE(E$1,E$2,1),Prov_Auto!$D$3:$D1000, "&lt;="&amp;EOMONTH(DATE(E$1,E$2,1),0)))</f>
        <v/>
      </c>
      <c r="F439" s="48" t="str">
        <f>IF($D439="","", (SUMIFS(Transacoes!$D$3:$D1000,Transacoes!$C$3:$C1000,$D439,Transacoes!$B$3:$B1000,"C", Transacoes!$A$3:$A1000, "&lt;"&amp;EOMONTH(DATE(F$1,F$2,1),0))-SUMIFS(Transacoes!$D$3:$D1000,Transacoes!$C$3:$C1000,$D439,Transacoes!$B$3:$B1000,"V", Transacoes!$A$3:$A1000, "&lt;"&amp;EOMONTH(DATE(F$1,F$2,1),0)))*SUMIFS(Prov_Auto!$E$3:$E1000, Prov_Auto!$A$3:$A1000, $D439, Prov_Auto!$D$3:$D1000,"&gt;="&amp;DATE(F$1,F$2,1),Prov_Auto!$D$3:$D1000, "&lt;="&amp;EOMONTH(DATE(F$1,F$2,1),0)))</f>
        <v/>
      </c>
      <c r="G439" s="48" t="str">
        <f>IF($D439="","", (SUMIFS(Transacoes!$D$3:$D1000,Transacoes!$C$3:$C1000,$D439,Transacoes!$B$3:$B1000,"C", Transacoes!$A$3:$A1000, "&lt;"&amp;EOMONTH(DATE(G$1,G$2,1),0))-SUMIFS(Transacoes!$D$3:$D1000,Transacoes!$C$3:$C1000,$D439,Transacoes!$B$3:$B1000,"V", Transacoes!$A$3:$A1000, "&lt;"&amp;EOMONTH(DATE(G$1,G$2,1),0)))*SUMIFS(Prov_Auto!$E$3:$E1000, Prov_Auto!$A$3:$A1000, $D439, Prov_Auto!$D$3:$D1000,"&gt;="&amp;DATE(G$1,G$2,1),Prov_Auto!$D$3:$D1000, "&lt;="&amp;EOMONTH(DATE(G$1,G$2,1),0)))</f>
        <v/>
      </c>
      <c r="H439" s="48" t="str">
        <f>IF($D439="","", (SUMIFS(Transacoes!$D$3:$D1000,Transacoes!$C$3:$C1000,$D439,Transacoes!$B$3:$B1000,"C", Transacoes!$A$3:$A1000, "&lt;"&amp;EOMONTH(DATE(H$1,H$2,1),0))-SUMIFS(Transacoes!$D$3:$D1000,Transacoes!$C$3:$C1000,$D439,Transacoes!$B$3:$B1000,"V", Transacoes!$A$3:$A1000, "&lt;"&amp;EOMONTH(DATE(H$1,H$2,1),0)))*SUMIFS(Prov_Auto!$E$3:$E1000, Prov_Auto!$A$3:$A1000, $D439, Prov_Auto!$D$3:$D1000,"&gt;="&amp;DATE(H$1,H$2,1),Prov_Auto!$D$3:$D1000, "&lt;="&amp;EOMONTH(DATE(H$1,H$2,1),0)))</f>
        <v/>
      </c>
      <c r="I439" s="48" t="str">
        <f>IF($D439="","", (SUMIFS(Transacoes!$D$3:$D1000,Transacoes!$C$3:$C1000,$D439,Transacoes!$B$3:$B1000,"C", Transacoes!$A$3:$A1000, "&lt;"&amp;EOMONTH(DATE(I$1,I$2,1),0))-SUMIFS(Transacoes!$D$3:$D1000,Transacoes!$C$3:$C1000,$D439,Transacoes!$B$3:$B1000,"V", Transacoes!$A$3:$A1000, "&lt;"&amp;EOMONTH(DATE(I$1,I$2,1),0)))*SUMIFS(Prov_Auto!$E$3:$E1000, Prov_Auto!$A$3:$A1000, $D439, Prov_Auto!$D$3:$D1000,"&gt;="&amp;DATE(I$1,I$2,1),Prov_Auto!$D$3:$D1000, "&lt;="&amp;EOMONTH(DATE(I$1,I$2,1),0)))</f>
        <v/>
      </c>
      <c r="J439" s="48" t="str">
        <f>IF($D439="","", (SUMIFS(Transacoes!$D$3:$D1000,Transacoes!$C$3:$C1000,$D439,Transacoes!$B$3:$B1000,"C", Transacoes!$A$3:$A1000, "&lt;"&amp;EOMONTH(DATE(J$1,J$2,1),0))-SUMIFS(Transacoes!$D$3:$D1000,Transacoes!$C$3:$C1000,$D439,Transacoes!$B$3:$B1000,"V", Transacoes!$A$3:$A1000, "&lt;"&amp;EOMONTH(DATE(J$1,J$2,1),0)))*SUMIFS(Prov_Auto!$E$3:$E1000, Prov_Auto!$A$3:$A1000, $D439, Prov_Auto!$D$3:$D1000,"&gt;="&amp;DATE(J$1,J$2,1),Prov_Auto!$D$3:$D1000, "&lt;="&amp;EOMONTH(DATE(J$1,J$2,1),0)))</f>
        <v/>
      </c>
      <c r="K439" s="48" t="str">
        <f>IF($D439="","", (SUMIFS(Transacoes!$D$3:$D1000,Transacoes!$C$3:$C1000,$D439,Transacoes!$B$3:$B1000,"C", Transacoes!$A$3:$A1000, "&lt;"&amp;EOMONTH(DATE(K$1,K$2,1),0))-SUMIFS(Transacoes!$D$3:$D1000,Transacoes!$C$3:$C1000,$D439,Transacoes!$B$3:$B1000,"V", Transacoes!$A$3:$A1000, "&lt;"&amp;EOMONTH(DATE(K$1,K$2,1),0)))*SUMIFS(Prov_Auto!$E$3:$E1000, Prov_Auto!$A$3:$A1000, $D439, Prov_Auto!$D$3:$D1000,"&gt;="&amp;DATE(K$1,K$2,1),Prov_Auto!$D$3:$D1000, "&lt;="&amp;EOMONTH(DATE(K$1,K$2,1),0)))</f>
        <v/>
      </c>
      <c r="L439" s="48" t="str">
        <f>IF($D439="","", (SUMIFS(Transacoes!$D$3:$D1000,Transacoes!$C$3:$C1000,$D439,Transacoes!$B$3:$B1000,"C", Transacoes!$A$3:$A1000, "&lt;"&amp;EOMONTH(DATE(L$1,L$2,1),0))-SUMIFS(Transacoes!$D$3:$D1000,Transacoes!$C$3:$C1000,$D439,Transacoes!$B$3:$B1000,"V", Transacoes!$A$3:$A1000, "&lt;"&amp;EOMONTH(DATE(L$1,L$2,1),0)))*SUMIFS(Prov_Auto!$E$3:$E1000, Prov_Auto!$A$3:$A1000, $D439, Prov_Auto!$D$3:$D1000,"&gt;="&amp;DATE(L$1,L$2,1),Prov_Auto!$D$3:$D1000, "&lt;="&amp;EOMONTH(DATE(L$1,L$2,1),0)))</f>
        <v/>
      </c>
      <c r="M439" s="48" t="str">
        <f>IF($D439="","", (SUMIFS(Transacoes!$D$3:$D1000,Transacoes!$C$3:$C1000,$D439,Transacoes!$B$3:$B1000,"C", Transacoes!$A$3:$A1000, "&lt;"&amp;EOMONTH(DATE(M$1,M$2,1),0))-SUMIFS(Transacoes!$D$3:$D1000,Transacoes!$C$3:$C1000,$D439,Transacoes!$B$3:$B1000,"V", Transacoes!$A$3:$A1000, "&lt;"&amp;EOMONTH(DATE(M$1,M$2,1),0)))*SUMIFS(Prov_Auto!$E$3:$E1000, Prov_Auto!$A$3:$A1000, $D439, Prov_Auto!$D$3:$D1000,"&gt;="&amp;DATE(M$1,M$2,1),Prov_Auto!$D$3:$D1000, "&lt;="&amp;EOMONTH(DATE(M$1,M$2,1),0)))</f>
        <v/>
      </c>
      <c r="N439" s="48" t="str">
        <f>IF($D439="","", (SUMIFS(Transacoes!$D$3:$D1000,Transacoes!$C$3:$C1000,$D439,Transacoes!$B$3:$B1000,"C", Transacoes!$A$3:$A1000, "&lt;"&amp;EOMONTH(DATE(N$1,N$2,1),0))-SUMIFS(Transacoes!$D$3:$D1000,Transacoes!$C$3:$C1000,$D439,Transacoes!$B$3:$B1000,"V", Transacoes!$A$3:$A1000, "&lt;"&amp;EOMONTH(DATE(N$1,N$2,1),0)))*SUMIFS(Prov_Auto!$E$3:$E1000, Prov_Auto!$A$3:$A1000, $D439, Prov_Auto!$D$3:$D1000,"&gt;="&amp;DATE(N$1,N$2,1),Prov_Auto!$D$3:$D1000, "&lt;="&amp;EOMONTH(DATE(N$1,N$2,1),0)))</f>
        <v/>
      </c>
      <c r="O439" s="48" t="str">
        <f>IF($D439="","", (SUMIFS(Transacoes!$D$3:$D1000,Transacoes!$C$3:$C1000,$D439,Transacoes!$B$3:$B1000,"C", Transacoes!$A$3:$A1000, "&lt;"&amp;EOMONTH(DATE(O$1,O$2,1),0))-SUMIFS(Transacoes!$D$3:$D1000,Transacoes!$C$3:$C1000,$D439,Transacoes!$B$3:$B1000,"V", Transacoes!$A$3:$A1000, "&lt;"&amp;EOMONTH(DATE(O$1,O$2,1),0)))*SUMIFS(Prov_Auto!$E$3:$E1000, Prov_Auto!$A$3:$A1000, $D439, Prov_Auto!$D$3:$D1000,"&gt;="&amp;DATE(O$1,O$2,1),Prov_Auto!$D$3:$D1000, "&lt;="&amp;EOMONTH(DATE(O$1,O$2,1),0)))</f>
        <v/>
      </c>
      <c r="P439" s="48" t="str">
        <f>IF($D439="","", (SUMIFS(Transacoes!$D$3:$D1000,Transacoes!$C$3:$C1000,$D439,Transacoes!$B$3:$B1000,"C", Transacoes!$A$3:$A1000, "&lt;"&amp;EOMONTH(DATE(P$1,P$2,1),0))-SUMIFS(Transacoes!$D$3:$D1000,Transacoes!$C$3:$C1000,$D439,Transacoes!$B$3:$B1000,"V", Transacoes!$A$3:$A1000, "&lt;"&amp;EOMONTH(DATE(P$1,P$2,1),0)))*SUMIFS(Prov_Auto!$E$3:$E1000, Prov_Auto!$A$3:$A1000, $D439, Prov_Auto!$D$3:$D1000,"&gt;="&amp;DATE(P$1,P$2,1),Prov_Auto!$D$3:$D1000, "&lt;="&amp;EOMONTH(DATE(P$1,P$2,1),0)))</f>
        <v/>
      </c>
      <c r="Q439" s="48" t="str">
        <f>IF($D439="","", (SUMIFS(Transacoes!$D$3:$D1000,Transacoes!$C$3:$C1000,$D439,Transacoes!$B$3:$B1000,"C", Transacoes!$A$3:$A1000, "&lt;"&amp;EOMONTH(DATE(Q$1,Q$2,1),0))-SUMIFS(Transacoes!$D$3:$D1000,Transacoes!$C$3:$C1000,$D439,Transacoes!$B$3:$B1000,"V", Transacoes!$A$3:$A1000, "&lt;"&amp;EOMONTH(DATE(Q$1,Q$2,1),0)))*SUMIFS(Prov_Auto!$E$3:$E1000, Prov_Auto!$A$3:$A1000, $D439, Prov_Auto!$D$3:$D1000,"&gt;="&amp;DATE(Q$1,Q$2,1),Prov_Auto!$D$3:$D1000, "&lt;="&amp;EOMONTH(DATE(Q$1,Q$2,1),0)))</f>
        <v/>
      </c>
      <c r="R439" s="47"/>
    </row>
    <row r="440">
      <c r="A440" s="47"/>
      <c r="B440" s="47"/>
      <c r="C440" s="47"/>
      <c r="D440" s="87"/>
      <c r="E440" s="48" t="str">
        <f>IF($D440="","", (SUMIFS(Transacoes!$D$3:$D1000,Transacoes!$C$3:$C1000,$D440,Transacoes!$B$3:$B1000,"C", Transacoes!$A$3:$A1000, "&lt;"&amp;EOMONTH(DATE(E$1,E$2,1),0))-SUMIFS(Transacoes!$D$3:$D1000,Transacoes!$C$3:$C1000,$D440,Transacoes!$B$3:$B1000,"V", Transacoes!$A$3:$A1000, "&lt;"&amp;EOMONTH(DATE(E$1,E$2,1),0)))*SUMIFS(Prov_Auto!$E$3:$E1000, Prov_Auto!$A$3:$A1000, $D440, Prov_Auto!$D$3:$D1000,"&gt;="&amp;DATE(E$1,E$2,1),Prov_Auto!$D$3:$D1000, "&lt;="&amp;EOMONTH(DATE(E$1,E$2,1),0)))</f>
        <v/>
      </c>
      <c r="F440" s="48" t="str">
        <f>IF($D440="","", (SUMIFS(Transacoes!$D$3:$D1000,Transacoes!$C$3:$C1000,$D440,Transacoes!$B$3:$B1000,"C", Transacoes!$A$3:$A1000, "&lt;"&amp;EOMONTH(DATE(F$1,F$2,1),0))-SUMIFS(Transacoes!$D$3:$D1000,Transacoes!$C$3:$C1000,$D440,Transacoes!$B$3:$B1000,"V", Transacoes!$A$3:$A1000, "&lt;"&amp;EOMONTH(DATE(F$1,F$2,1),0)))*SUMIFS(Prov_Auto!$E$3:$E1000, Prov_Auto!$A$3:$A1000, $D440, Prov_Auto!$D$3:$D1000,"&gt;="&amp;DATE(F$1,F$2,1),Prov_Auto!$D$3:$D1000, "&lt;="&amp;EOMONTH(DATE(F$1,F$2,1),0)))</f>
        <v/>
      </c>
      <c r="G440" s="48" t="str">
        <f>IF($D440="","", (SUMIFS(Transacoes!$D$3:$D1000,Transacoes!$C$3:$C1000,$D440,Transacoes!$B$3:$B1000,"C", Transacoes!$A$3:$A1000, "&lt;"&amp;EOMONTH(DATE(G$1,G$2,1),0))-SUMIFS(Transacoes!$D$3:$D1000,Transacoes!$C$3:$C1000,$D440,Transacoes!$B$3:$B1000,"V", Transacoes!$A$3:$A1000, "&lt;"&amp;EOMONTH(DATE(G$1,G$2,1),0)))*SUMIFS(Prov_Auto!$E$3:$E1000, Prov_Auto!$A$3:$A1000, $D440, Prov_Auto!$D$3:$D1000,"&gt;="&amp;DATE(G$1,G$2,1),Prov_Auto!$D$3:$D1000, "&lt;="&amp;EOMONTH(DATE(G$1,G$2,1),0)))</f>
        <v/>
      </c>
      <c r="H440" s="48" t="str">
        <f>IF($D440="","", (SUMIFS(Transacoes!$D$3:$D1000,Transacoes!$C$3:$C1000,$D440,Transacoes!$B$3:$B1000,"C", Transacoes!$A$3:$A1000, "&lt;"&amp;EOMONTH(DATE(H$1,H$2,1),0))-SUMIFS(Transacoes!$D$3:$D1000,Transacoes!$C$3:$C1000,$D440,Transacoes!$B$3:$B1000,"V", Transacoes!$A$3:$A1000, "&lt;"&amp;EOMONTH(DATE(H$1,H$2,1),0)))*SUMIFS(Prov_Auto!$E$3:$E1000, Prov_Auto!$A$3:$A1000, $D440, Prov_Auto!$D$3:$D1000,"&gt;="&amp;DATE(H$1,H$2,1),Prov_Auto!$D$3:$D1000, "&lt;="&amp;EOMONTH(DATE(H$1,H$2,1),0)))</f>
        <v/>
      </c>
      <c r="I440" s="48" t="str">
        <f>IF($D440="","", (SUMIFS(Transacoes!$D$3:$D1000,Transacoes!$C$3:$C1000,$D440,Transacoes!$B$3:$B1000,"C", Transacoes!$A$3:$A1000, "&lt;"&amp;EOMONTH(DATE(I$1,I$2,1),0))-SUMIFS(Transacoes!$D$3:$D1000,Transacoes!$C$3:$C1000,$D440,Transacoes!$B$3:$B1000,"V", Transacoes!$A$3:$A1000, "&lt;"&amp;EOMONTH(DATE(I$1,I$2,1),0)))*SUMIFS(Prov_Auto!$E$3:$E1000, Prov_Auto!$A$3:$A1000, $D440, Prov_Auto!$D$3:$D1000,"&gt;="&amp;DATE(I$1,I$2,1),Prov_Auto!$D$3:$D1000, "&lt;="&amp;EOMONTH(DATE(I$1,I$2,1),0)))</f>
        <v/>
      </c>
      <c r="J440" s="48" t="str">
        <f>IF($D440="","", (SUMIFS(Transacoes!$D$3:$D1000,Transacoes!$C$3:$C1000,$D440,Transacoes!$B$3:$B1000,"C", Transacoes!$A$3:$A1000, "&lt;"&amp;EOMONTH(DATE(J$1,J$2,1),0))-SUMIFS(Transacoes!$D$3:$D1000,Transacoes!$C$3:$C1000,$D440,Transacoes!$B$3:$B1000,"V", Transacoes!$A$3:$A1000, "&lt;"&amp;EOMONTH(DATE(J$1,J$2,1),0)))*SUMIFS(Prov_Auto!$E$3:$E1000, Prov_Auto!$A$3:$A1000, $D440, Prov_Auto!$D$3:$D1000,"&gt;="&amp;DATE(J$1,J$2,1),Prov_Auto!$D$3:$D1000, "&lt;="&amp;EOMONTH(DATE(J$1,J$2,1),0)))</f>
        <v/>
      </c>
      <c r="K440" s="48" t="str">
        <f>IF($D440="","", (SUMIFS(Transacoes!$D$3:$D1000,Transacoes!$C$3:$C1000,$D440,Transacoes!$B$3:$B1000,"C", Transacoes!$A$3:$A1000, "&lt;"&amp;EOMONTH(DATE(K$1,K$2,1),0))-SUMIFS(Transacoes!$D$3:$D1000,Transacoes!$C$3:$C1000,$D440,Transacoes!$B$3:$B1000,"V", Transacoes!$A$3:$A1000, "&lt;"&amp;EOMONTH(DATE(K$1,K$2,1),0)))*SUMIFS(Prov_Auto!$E$3:$E1000, Prov_Auto!$A$3:$A1000, $D440, Prov_Auto!$D$3:$D1000,"&gt;="&amp;DATE(K$1,K$2,1),Prov_Auto!$D$3:$D1000, "&lt;="&amp;EOMONTH(DATE(K$1,K$2,1),0)))</f>
        <v/>
      </c>
      <c r="L440" s="48" t="str">
        <f>IF($D440="","", (SUMIFS(Transacoes!$D$3:$D1000,Transacoes!$C$3:$C1000,$D440,Transacoes!$B$3:$B1000,"C", Transacoes!$A$3:$A1000, "&lt;"&amp;EOMONTH(DATE(L$1,L$2,1),0))-SUMIFS(Transacoes!$D$3:$D1000,Transacoes!$C$3:$C1000,$D440,Transacoes!$B$3:$B1000,"V", Transacoes!$A$3:$A1000, "&lt;"&amp;EOMONTH(DATE(L$1,L$2,1),0)))*SUMIFS(Prov_Auto!$E$3:$E1000, Prov_Auto!$A$3:$A1000, $D440, Prov_Auto!$D$3:$D1000,"&gt;="&amp;DATE(L$1,L$2,1),Prov_Auto!$D$3:$D1000, "&lt;="&amp;EOMONTH(DATE(L$1,L$2,1),0)))</f>
        <v/>
      </c>
      <c r="M440" s="48" t="str">
        <f>IF($D440="","", (SUMIFS(Transacoes!$D$3:$D1000,Transacoes!$C$3:$C1000,$D440,Transacoes!$B$3:$B1000,"C", Transacoes!$A$3:$A1000, "&lt;"&amp;EOMONTH(DATE(M$1,M$2,1),0))-SUMIFS(Transacoes!$D$3:$D1000,Transacoes!$C$3:$C1000,$D440,Transacoes!$B$3:$B1000,"V", Transacoes!$A$3:$A1000, "&lt;"&amp;EOMONTH(DATE(M$1,M$2,1),0)))*SUMIFS(Prov_Auto!$E$3:$E1000, Prov_Auto!$A$3:$A1000, $D440, Prov_Auto!$D$3:$D1000,"&gt;="&amp;DATE(M$1,M$2,1),Prov_Auto!$D$3:$D1000, "&lt;="&amp;EOMONTH(DATE(M$1,M$2,1),0)))</f>
        <v/>
      </c>
      <c r="N440" s="48" t="str">
        <f>IF($D440="","", (SUMIFS(Transacoes!$D$3:$D1000,Transacoes!$C$3:$C1000,$D440,Transacoes!$B$3:$B1000,"C", Transacoes!$A$3:$A1000, "&lt;"&amp;EOMONTH(DATE(N$1,N$2,1),0))-SUMIFS(Transacoes!$D$3:$D1000,Transacoes!$C$3:$C1000,$D440,Transacoes!$B$3:$B1000,"V", Transacoes!$A$3:$A1000, "&lt;"&amp;EOMONTH(DATE(N$1,N$2,1),0)))*SUMIFS(Prov_Auto!$E$3:$E1000, Prov_Auto!$A$3:$A1000, $D440, Prov_Auto!$D$3:$D1000,"&gt;="&amp;DATE(N$1,N$2,1),Prov_Auto!$D$3:$D1000, "&lt;="&amp;EOMONTH(DATE(N$1,N$2,1),0)))</f>
        <v/>
      </c>
      <c r="O440" s="48" t="str">
        <f>IF($D440="","", (SUMIFS(Transacoes!$D$3:$D1000,Transacoes!$C$3:$C1000,$D440,Transacoes!$B$3:$B1000,"C", Transacoes!$A$3:$A1000, "&lt;"&amp;EOMONTH(DATE(O$1,O$2,1),0))-SUMIFS(Transacoes!$D$3:$D1000,Transacoes!$C$3:$C1000,$D440,Transacoes!$B$3:$B1000,"V", Transacoes!$A$3:$A1000, "&lt;"&amp;EOMONTH(DATE(O$1,O$2,1),0)))*SUMIFS(Prov_Auto!$E$3:$E1000, Prov_Auto!$A$3:$A1000, $D440, Prov_Auto!$D$3:$D1000,"&gt;="&amp;DATE(O$1,O$2,1),Prov_Auto!$D$3:$D1000, "&lt;="&amp;EOMONTH(DATE(O$1,O$2,1),0)))</f>
        <v/>
      </c>
      <c r="P440" s="48" t="str">
        <f>IF($D440="","", (SUMIFS(Transacoes!$D$3:$D1000,Transacoes!$C$3:$C1000,$D440,Transacoes!$B$3:$B1000,"C", Transacoes!$A$3:$A1000, "&lt;"&amp;EOMONTH(DATE(P$1,P$2,1),0))-SUMIFS(Transacoes!$D$3:$D1000,Transacoes!$C$3:$C1000,$D440,Transacoes!$B$3:$B1000,"V", Transacoes!$A$3:$A1000, "&lt;"&amp;EOMONTH(DATE(P$1,P$2,1),0)))*SUMIFS(Prov_Auto!$E$3:$E1000, Prov_Auto!$A$3:$A1000, $D440, Prov_Auto!$D$3:$D1000,"&gt;="&amp;DATE(P$1,P$2,1),Prov_Auto!$D$3:$D1000, "&lt;="&amp;EOMONTH(DATE(P$1,P$2,1),0)))</f>
        <v/>
      </c>
      <c r="Q440" s="48" t="str">
        <f>IF($D440="","", (SUMIFS(Transacoes!$D$3:$D1000,Transacoes!$C$3:$C1000,$D440,Transacoes!$B$3:$B1000,"C", Transacoes!$A$3:$A1000, "&lt;"&amp;EOMONTH(DATE(Q$1,Q$2,1),0))-SUMIFS(Transacoes!$D$3:$D1000,Transacoes!$C$3:$C1000,$D440,Transacoes!$B$3:$B1000,"V", Transacoes!$A$3:$A1000, "&lt;"&amp;EOMONTH(DATE(Q$1,Q$2,1),0)))*SUMIFS(Prov_Auto!$E$3:$E1000, Prov_Auto!$A$3:$A1000, $D440, Prov_Auto!$D$3:$D1000,"&gt;="&amp;DATE(Q$1,Q$2,1),Prov_Auto!$D$3:$D1000, "&lt;="&amp;EOMONTH(DATE(Q$1,Q$2,1),0)))</f>
        <v/>
      </c>
      <c r="R440" s="47"/>
    </row>
    <row r="441">
      <c r="A441" s="47"/>
      <c r="B441" s="47"/>
      <c r="C441" s="47"/>
      <c r="D441" s="87"/>
      <c r="E441" s="48" t="str">
        <f>IF($D441="","", (SUMIFS(Transacoes!$D$3:$D1000,Transacoes!$C$3:$C1000,$D441,Transacoes!$B$3:$B1000,"C", Transacoes!$A$3:$A1000, "&lt;"&amp;EOMONTH(DATE(E$1,E$2,1),0))-SUMIFS(Transacoes!$D$3:$D1000,Transacoes!$C$3:$C1000,$D441,Transacoes!$B$3:$B1000,"V", Transacoes!$A$3:$A1000, "&lt;"&amp;EOMONTH(DATE(E$1,E$2,1),0)))*SUMIFS(Prov_Auto!$E$3:$E1000, Prov_Auto!$A$3:$A1000, $D441, Prov_Auto!$D$3:$D1000,"&gt;="&amp;DATE(E$1,E$2,1),Prov_Auto!$D$3:$D1000, "&lt;="&amp;EOMONTH(DATE(E$1,E$2,1),0)))</f>
        <v/>
      </c>
      <c r="F441" s="48" t="str">
        <f>IF($D441="","", (SUMIFS(Transacoes!$D$3:$D1000,Transacoes!$C$3:$C1000,$D441,Transacoes!$B$3:$B1000,"C", Transacoes!$A$3:$A1000, "&lt;"&amp;EOMONTH(DATE(F$1,F$2,1),0))-SUMIFS(Transacoes!$D$3:$D1000,Transacoes!$C$3:$C1000,$D441,Transacoes!$B$3:$B1000,"V", Transacoes!$A$3:$A1000, "&lt;"&amp;EOMONTH(DATE(F$1,F$2,1),0)))*SUMIFS(Prov_Auto!$E$3:$E1000, Prov_Auto!$A$3:$A1000, $D441, Prov_Auto!$D$3:$D1000,"&gt;="&amp;DATE(F$1,F$2,1),Prov_Auto!$D$3:$D1000, "&lt;="&amp;EOMONTH(DATE(F$1,F$2,1),0)))</f>
        <v/>
      </c>
      <c r="G441" s="48" t="str">
        <f>IF($D441="","", (SUMIFS(Transacoes!$D$3:$D1000,Transacoes!$C$3:$C1000,$D441,Transacoes!$B$3:$B1000,"C", Transacoes!$A$3:$A1000, "&lt;"&amp;EOMONTH(DATE(G$1,G$2,1),0))-SUMIFS(Transacoes!$D$3:$D1000,Transacoes!$C$3:$C1000,$D441,Transacoes!$B$3:$B1000,"V", Transacoes!$A$3:$A1000, "&lt;"&amp;EOMONTH(DATE(G$1,G$2,1),0)))*SUMIFS(Prov_Auto!$E$3:$E1000, Prov_Auto!$A$3:$A1000, $D441, Prov_Auto!$D$3:$D1000,"&gt;="&amp;DATE(G$1,G$2,1),Prov_Auto!$D$3:$D1000, "&lt;="&amp;EOMONTH(DATE(G$1,G$2,1),0)))</f>
        <v/>
      </c>
      <c r="H441" s="48" t="str">
        <f>IF($D441="","", (SUMIFS(Transacoes!$D$3:$D1000,Transacoes!$C$3:$C1000,$D441,Transacoes!$B$3:$B1000,"C", Transacoes!$A$3:$A1000, "&lt;"&amp;EOMONTH(DATE(H$1,H$2,1),0))-SUMIFS(Transacoes!$D$3:$D1000,Transacoes!$C$3:$C1000,$D441,Transacoes!$B$3:$B1000,"V", Transacoes!$A$3:$A1000, "&lt;"&amp;EOMONTH(DATE(H$1,H$2,1),0)))*SUMIFS(Prov_Auto!$E$3:$E1000, Prov_Auto!$A$3:$A1000, $D441, Prov_Auto!$D$3:$D1000,"&gt;="&amp;DATE(H$1,H$2,1),Prov_Auto!$D$3:$D1000, "&lt;="&amp;EOMONTH(DATE(H$1,H$2,1),0)))</f>
        <v/>
      </c>
      <c r="I441" s="48" t="str">
        <f>IF($D441="","", (SUMIFS(Transacoes!$D$3:$D1000,Transacoes!$C$3:$C1000,$D441,Transacoes!$B$3:$B1000,"C", Transacoes!$A$3:$A1000, "&lt;"&amp;EOMONTH(DATE(I$1,I$2,1),0))-SUMIFS(Transacoes!$D$3:$D1000,Transacoes!$C$3:$C1000,$D441,Transacoes!$B$3:$B1000,"V", Transacoes!$A$3:$A1000, "&lt;"&amp;EOMONTH(DATE(I$1,I$2,1),0)))*SUMIFS(Prov_Auto!$E$3:$E1000, Prov_Auto!$A$3:$A1000, $D441, Prov_Auto!$D$3:$D1000,"&gt;="&amp;DATE(I$1,I$2,1),Prov_Auto!$D$3:$D1000, "&lt;="&amp;EOMONTH(DATE(I$1,I$2,1),0)))</f>
        <v/>
      </c>
      <c r="J441" s="48" t="str">
        <f>IF($D441="","", (SUMIFS(Transacoes!$D$3:$D1000,Transacoes!$C$3:$C1000,$D441,Transacoes!$B$3:$B1000,"C", Transacoes!$A$3:$A1000, "&lt;"&amp;EOMONTH(DATE(J$1,J$2,1),0))-SUMIFS(Transacoes!$D$3:$D1000,Transacoes!$C$3:$C1000,$D441,Transacoes!$B$3:$B1000,"V", Transacoes!$A$3:$A1000, "&lt;"&amp;EOMONTH(DATE(J$1,J$2,1),0)))*SUMIFS(Prov_Auto!$E$3:$E1000, Prov_Auto!$A$3:$A1000, $D441, Prov_Auto!$D$3:$D1000,"&gt;="&amp;DATE(J$1,J$2,1),Prov_Auto!$D$3:$D1000, "&lt;="&amp;EOMONTH(DATE(J$1,J$2,1),0)))</f>
        <v/>
      </c>
      <c r="K441" s="48" t="str">
        <f>IF($D441="","", (SUMIFS(Transacoes!$D$3:$D1000,Transacoes!$C$3:$C1000,$D441,Transacoes!$B$3:$B1000,"C", Transacoes!$A$3:$A1000, "&lt;"&amp;EOMONTH(DATE(K$1,K$2,1),0))-SUMIFS(Transacoes!$D$3:$D1000,Transacoes!$C$3:$C1000,$D441,Transacoes!$B$3:$B1000,"V", Transacoes!$A$3:$A1000, "&lt;"&amp;EOMONTH(DATE(K$1,K$2,1),0)))*SUMIFS(Prov_Auto!$E$3:$E1000, Prov_Auto!$A$3:$A1000, $D441, Prov_Auto!$D$3:$D1000,"&gt;="&amp;DATE(K$1,K$2,1),Prov_Auto!$D$3:$D1000, "&lt;="&amp;EOMONTH(DATE(K$1,K$2,1),0)))</f>
        <v/>
      </c>
      <c r="L441" s="48" t="str">
        <f>IF($D441="","", (SUMIFS(Transacoes!$D$3:$D1000,Transacoes!$C$3:$C1000,$D441,Transacoes!$B$3:$B1000,"C", Transacoes!$A$3:$A1000, "&lt;"&amp;EOMONTH(DATE(L$1,L$2,1),0))-SUMIFS(Transacoes!$D$3:$D1000,Transacoes!$C$3:$C1000,$D441,Transacoes!$B$3:$B1000,"V", Transacoes!$A$3:$A1000, "&lt;"&amp;EOMONTH(DATE(L$1,L$2,1),0)))*SUMIFS(Prov_Auto!$E$3:$E1000, Prov_Auto!$A$3:$A1000, $D441, Prov_Auto!$D$3:$D1000,"&gt;="&amp;DATE(L$1,L$2,1),Prov_Auto!$D$3:$D1000, "&lt;="&amp;EOMONTH(DATE(L$1,L$2,1),0)))</f>
        <v/>
      </c>
      <c r="M441" s="48" t="str">
        <f>IF($D441="","", (SUMIFS(Transacoes!$D$3:$D1000,Transacoes!$C$3:$C1000,$D441,Transacoes!$B$3:$B1000,"C", Transacoes!$A$3:$A1000, "&lt;"&amp;EOMONTH(DATE(M$1,M$2,1),0))-SUMIFS(Transacoes!$D$3:$D1000,Transacoes!$C$3:$C1000,$D441,Transacoes!$B$3:$B1000,"V", Transacoes!$A$3:$A1000, "&lt;"&amp;EOMONTH(DATE(M$1,M$2,1),0)))*SUMIFS(Prov_Auto!$E$3:$E1000, Prov_Auto!$A$3:$A1000, $D441, Prov_Auto!$D$3:$D1000,"&gt;="&amp;DATE(M$1,M$2,1),Prov_Auto!$D$3:$D1000, "&lt;="&amp;EOMONTH(DATE(M$1,M$2,1),0)))</f>
        <v/>
      </c>
      <c r="N441" s="48" t="str">
        <f>IF($D441="","", (SUMIFS(Transacoes!$D$3:$D1000,Transacoes!$C$3:$C1000,$D441,Transacoes!$B$3:$B1000,"C", Transacoes!$A$3:$A1000, "&lt;"&amp;EOMONTH(DATE(N$1,N$2,1),0))-SUMIFS(Transacoes!$D$3:$D1000,Transacoes!$C$3:$C1000,$D441,Transacoes!$B$3:$B1000,"V", Transacoes!$A$3:$A1000, "&lt;"&amp;EOMONTH(DATE(N$1,N$2,1),0)))*SUMIFS(Prov_Auto!$E$3:$E1000, Prov_Auto!$A$3:$A1000, $D441, Prov_Auto!$D$3:$D1000,"&gt;="&amp;DATE(N$1,N$2,1),Prov_Auto!$D$3:$D1000, "&lt;="&amp;EOMONTH(DATE(N$1,N$2,1),0)))</f>
        <v/>
      </c>
      <c r="O441" s="48" t="str">
        <f>IF($D441="","", (SUMIFS(Transacoes!$D$3:$D1000,Transacoes!$C$3:$C1000,$D441,Transacoes!$B$3:$B1000,"C", Transacoes!$A$3:$A1000, "&lt;"&amp;EOMONTH(DATE(O$1,O$2,1),0))-SUMIFS(Transacoes!$D$3:$D1000,Transacoes!$C$3:$C1000,$D441,Transacoes!$B$3:$B1000,"V", Transacoes!$A$3:$A1000, "&lt;"&amp;EOMONTH(DATE(O$1,O$2,1),0)))*SUMIFS(Prov_Auto!$E$3:$E1000, Prov_Auto!$A$3:$A1000, $D441, Prov_Auto!$D$3:$D1000,"&gt;="&amp;DATE(O$1,O$2,1),Prov_Auto!$D$3:$D1000, "&lt;="&amp;EOMONTH(DATE(O$1,O$2,1),0)))</f>
        <v/>
      </c>
      <c r="P441" s="48" t="str">
        <f>IF($D441="","", (SUMIFS(Transacoes!$D$3:$D1000,Transacoes!$C$3:$C1000,$D441,Transacoes!$B$3:$B1000,"C", Transacoes!$A$3:$A1000, "&lt;"&amp;EOMONTH(DATE(P$1,P$2,1),0))-SUMIFS(Transacoes!$D$3:$D1000,Transacoes!$C$3:$C1000,$D441,Transacoes!$B$3:$B1000,"V", Transacoes!$A$3:$A1000, "&lt;"&amp;EOMONTH(DATE(P$1,P$2,1),0)))*SUMIFS(Prov_Auto!$E$3:$E1000, Prov_Auto!$A$3:$A1000, $D441, Prov_Auto!$D$3:$D1000,"&gt;="&amp;DATE(P$1,P$2,1),Prov_Auto!$D$3:$D1000, "&lt;="&amp;EOMONTH(DATE(P$1,P$2,1),0)))</f>
        <v/>
      </c>
      <c r="Q441" s="48" t="str">
        <f>IF($D441="","", (SUMIFS(Transacoes!$D$3:$D1000,Transacoes!$C$3:$C1000,$D441,Transacoes!$B$3:$B1000,"C", Transacoes!$A$3:$A1000, "&lt;"&amp;EOMONTH(DATE(Q$1,Q$2,1),0))-SUMIFS(Transacoes!$D$3:$D1000,Transacoes!$C$3:$C1000,$D441,Transacoes!$B$3:$B1000,"V", Transacoes!$A$3:$A1000, "&lt;"&amp;EOMONTH(DATE(Q$1,Q$2,1),0)))*SUMIFS(Prov_Auto!$E$3:$E1000, Prov_Auto!$A$3:$A1000, $D441, Prov_Auto!$D$3:$D1000,"&gt;="&amp;DATE(Q$1,Q$2,1),Prov_Auto!$D$3:$D1000, "&lt;="&amp;EOMONTH(DATE(Q$1,Q$2,1),0)))</f>
        <v/>
      </c>
      <c r="R441" s="47"/>
    </row>
    <row r="442">
      <c r="A442" s="47"/>
      <c r="B442" s="47"/>
      <c r="C442" s="47"/>
      <c r="D442" s="87"/>
      <c r="E442" s="48" t="str">
        <f>IF($D442="","", (SUMIFS(Transacoes!$D$3:$D1000,Transacoes!$C$3:$C1000,$D442,Transacoes!$B$3:$B1000,"C", Transacoes!$A$3:$A1000, "&lt;"&amp;EOMONTH(DATE(E$1,E$2,1),0))-SUMIFS(Transacoes!$D$3:$D1000,Transacoes!$C$3:$C1000,$D442,Transacoes!$B$3:$B1000,"V", Transacoes!$A$3:$A1000, "&lt;"&amp;EOMONTH(DATE(E$1,E$2,1),0)))*SUMIFS(Prov_Auto!$E$3:$E1000, Prov_Auto!$A$3:$A1000, $D442, Prov_Auto!$D$3:$D1000,"&gt;="&amp;DATE(E$1,E$2,1),Prov_Auto!$D$3:$D1000, "&lt;="&amp;EOMONTH(DATE(E$1,E$2,1),0)))</f>
        <v/>
      </c>
      <c r="F442" s="48" t="str">
        <f>IF($D442="","", (SUMIFS(Transacoes!$D$3:$D1000,Transacoes!$C$3:$C1000,$D442,Transacoes!$B$3:$B1000,"C", Transacoes!$A$3:$A1000, "&lt;"&amp;EOMONTH(DATE(F$1,F$2,1),0))-SUMIFS(Transacoes!$D$3:$D1000,Transacoes!$C$3:$C1000,$D442,Transacoes!$B$3:$B1000,"V", Transacoes!$A$3:$A1000, "&lt;"&amp;EOMONTH(DATE(F$1,F$2,1),0)))*SUMIFS(Prov_Auto!$E$3:$E1000, Prov_Auto!$A$3:$A1000, $D442, Prov_Auto!$D$3:$D1000,"&gt;="&amp;DATE(F$1,F$2,1),Prov_Auto!$D$3:$D1000, "&lt;="&amp;EOMONTH(DATE(F$1,F$2,1),0)))</f>
        <v/>
      </c>
      <c r="G442" s="48" t="str">
        <f>IF($D442="","", (SUMIFS(Transacoes!$D$3:$D1000,Transacoes!$C$3:$C1000,$D442,Transacoes!$B$3:$B1000,"C", Transacoes!$A$3:$A1000, "&lt;"&amp;EOMONTH(DATE(G$1,G$2,1),0))-SUMIFS(Transacoes!$D$3:$D1000,Transacoes!$C$3:$C1000,$D442,Transacoes!$B$3:$B1000,"V", Transacoes!$A$3:$A1000, "&lt;"&amp;EOMONTH(DATE(G$1,G$2,1),0)))*SUMIFS(Prov_Auto!$E$3:$E1000, Prov_Auto!$A$3:$A1000, $D442, Prov_Auto!$D$3:$D1000,"&gt;="&amp;DATE(G$1,G$2,1),Prov_Auto!$D$3:$D1000, "&lt;="&amp;EOMONTH(DATE(G$1,G$2,1),0)))</f>
        <v/>
      </c>
      <c r="H442" s="48" t="str">
        <f>IF($D442="","", (SUMIFS(Transacoes!$D$3:$D1000,Transacoes!$C$3:$C1000,$D442,Transacoes!$B$3:$B1000,"C", Transacoes!$A$3:$A1000, "&lt;"&amp;EOMONTH(DATE(H$1,H$2,1),0))-SUMIFS(Transacoes!$D$3:$D1000,Transacoes!$C$3:$C1000,$D442,Transacoes!$B$3:$B1000,"V", Transacoes!$A$3:$A1000, "&lt;"&amp;EOMONTH(DATE(H$1,H$2,1),0)))*SUMIFS(Prov_Auto!$E$3:$E1000, Prov_Auto!$A$3:$A1000, $D442, Prov_Auto!$D$3:$D1000,"&gt;="&amp;DATE(H$1,H$2,1),Prov_Auto!$D$3:$D1000, "&lt;="&amp;EOMONTH(DATE(H$1,H$2,1),0)))</f>
        <v/>
      </c>
      <c r="I442" s="48" t="str">
        <f>IF($D442="","", (SUMIFS(Transacoes!$D$3:$D1000,Transacoes!$C$3:$C1000,$D442,Transacoes!$B$3:$B1000,"C", Transacoes!$A$3:$A1000, "&lt;"&amp;EOMONTH(DATE(I$1,I$2,1),0))-SUMIFS(Transacoes!$D$3:$D1000,Transacoes!$C$3:$C1000,$D442,Transacoes!$B$3:$B1000,"V", Transacoes!$A$3:$A1000, "&lt;"&amp;EOMONTH(DATE(I$1,I$2,1),0)))*SUMIFS(Prov_Auto!$E$3:$E1000, Prov_Auto!$A$3:$A1000, $D442, Prov_Auto!$D$3:$D1000,"&gt;="&amp;DATE(I$1,I$2,1),Prov_Auto!$D$3:$D1000, "&lt;="&amp;EOMONTH(DATE(I$1,I$2,1),0)))</f>
        <v/>
      </c>
      <c r="J442" s="48" t="str">
        <f>IF($D442="","", (SUMIFS(Transacoes!$D$3:$D1000,Transacoes!$C$3:$C1000,$D442,Transacoes!$B$3:$B1000,"C", Transacoes!$A$3:$A1000, "&lt;"&amp;EOMONTH(DATE(J$1,J$2,1),0))-SUMIFS(Transacoes!$D$3:$D1000,Transacoes!$C$3:$C1000,$D442,Transacoes!$B$3:$B1000,"V", Transacoes!$A$3:$A1000, "&lt;"&amp;EOMONTH(DATE(J$1,J$2,1),0)))*SUMIFS(Prov_Auto!$E$3:$E1000, Prov_Auto!$A$3:$A1000, $D442, Prov_Auto!$D$3:$D1000,"&gt;="&amp;DATE(J$1,J$2,1),Prov_Auto!$D$3:$D1000, "&lt;="&amp;EOMONTH(DATE(J$1,J$2,1),0)))</f>
        <v/>
      </c>
      <c r="K442" s="48" t="str">
        <f>IF($D442="","", (SUMIFS(Transacoes!$D$3:$D1000,Transacoes!$C$3:$C1000,$D442,Transacoes!$B$3:$B1000,"C", Transacoes!$A$3:$A1000, "&lt;"&amp;EOMONTH(DATE(K$1,K$2,1),0))-SUMIFS(Transacoes!$D$3:$D1000,Transacoes!$C$3:$C1000,$D442,Transacoes!$B$3:$B1000,"V", Transacoes!$A$3:$A1000, "&lt;"&amp;EOMONTH(DATE(K$1,K$2,1),0)))*SUMIFS(Prov_Auto!$E$3:$E1000, Prov_Auto!$A$3:$A1000, $D442, Prov_Auto!$D$3:$D1000,"&gt;="&amp;DATE(K$1,K$2,1),Prov_Auto!$D$3:$D1000, "&lt;="&amp;EOMONTH(DATE(K$1,K$2,1),0)))</f>
        <v/>
      </c>
      <c r="L442" s="48" t="str">
        <f>IF($D442="","", (SUMIFS(Transacoes!$D$3:$D1000,Transacoes!$C$3:$C1000,$D442,Transacoes!$B$3:$B1000,"C", Transacoes!$A$3:$A1000, "&lt;"&amp;EOMONTH(DATE(L$1,L$2,1),0))-SUMIFS(Transacoes!$D$3:$D1000,Transacoes!$C$3:$C1000,$D442,Transacoes!$B$3:$B1000,"V", Transacoes!$A$3:$A1000, "&lt;"&amp;EOMONTH(DATE(L$1,L$2,1),0)))*SUMIFS(Prov_Auto!$E$3:$E1000, Prov_Auto!$A$3:$A1000, $D442, Prov_Auto!$D$3:$D1000,"&gt;="&amp;DATE(L$1,L$2,1),Prov_Auto!$D$3:$D1000, "&lt;="&amp;EOMONTH(DATE(L$1,L$2,1),0)))</f>
        <v/>
      </c>
      <c r="M442" s="48" t="str">
        <f>IF($D442="","", (SUMIFS(Transacoes!$D$3:$D1000,Transacoes!$C$3:$C1000,$D442,Transacoes!$B$3:$B1000,"C", Transacoes!$A$3:$A1000, "&lt;"&amp;EOMONTH(DATE(M$1,M$2,1),0))-SUMIFS(Transacoes!$D$3:$D1000,Transacoes!$C$3:$C1000,$D442,Transacoes!$B$3:$B1000,"V", Transacoes!$A$3:$A1000, "&lt;"&amp;EOMONTH(DATE(M$1,M$2,1),0)))*SUMIFS(Prov_Auto!$E$3:$E1000, Prov_Auto!$A$3:$A1000, $D442, Prov_Auto!$D$3:$D1000,"&gt;="&amp;DATE(M$1,M$2,1),Prov_Auto!$D$3:$D1000, "&lt;="&amp;EOMONTH(DATE(M$1,M$2,1),0)))</f>
        <v/>
      </c>
      <c r="N442" s="48" t="str">
        <f>IF($D442="","", (SUMIFS(Transacoes!$D$3:$D1000,Transacoes!$C$3:$C1000,$D442,Transacoes!$B$3:$B1000,"C", Transacoes!$A$3:$A1000, "&lt;"&amp;EOMONTH(DATE(N$1,N$2,1),0))-SUMIFS(Transacoes!$D$3:$D1000,Transacoes!$C$3:$C1000,$D442,Transacoes!$B$3:$B1000,"V", Transacoes!$A$3:$A1000, "&lt;"&amp;EOMONTH(DATE(N$1,N$2,1),0)))*SUMIFS(Prov_Auto!$E$3:$E1000, Prov_Auto!$A$3:$A1000, $D442, Prov_Auto!$D$3:$D1000,"&gt;="&amp;DATE(N$1,N$2,1),Prov_Auto!$D$3:$D1000, "&lt;="&amp;EOMONTH(DATE(N$1,N$2,1),0)))</f>
        <v/>
      </c>
      <c r="O442" s="48" t="str">
        <f>IF($D442="","", (SUMIFS(Transacoes!$D$3:$D1000,Transacoes!$C$3:$C1000,$D442,Transacoes!$B$3:$B1000,"C", Transacoes!$A$3:$A1000, "&lt;"&amp;EOMONTH(DATE(O$1,O$2,1),0))-SUMIFS(Transacoes!$D$3:$D1000,Transacoes!$C$3:$C1000,$D442,Transacoes!$B$3:$B1000,"V", Transacoes!$A$3:$A1000, "&lt;"&amp;EOMONTH(DATE(O$1,O$2,1),0)))*SUMIFS(Prov_Auto!$E$3:$E1000, Prov_Auto!$A$3:$A1000, $D442, Prov_Auto!$D$3:$D1000,"&gt;="&amp;DATE(O$1,O$2,1),Prov_Auto!$D$3:$D1000, "&lt;="&amp;EOMONTH(DATE(O$1,O$2,1),0)))</f>
        <v/>
      </c>
      <c r="P442" s="48" t="str">
        <f>IF($D442="","", (SUMIFS(Transacoes!$D$3:$D1000,Transacoes!$C$3:$C1000,$D442,Transacoes!$B$3:$B1000,"C", Transacoes!$A$3:$A1000, "&lt;"&amp;EOMONTH(DATE(P$1,P$2,1),0))-SUMIFS(Transacoes!$D$3:$D1000,Transacoes!$C$3:$C1000,$D442,Transacoes!$B$3:$B1000,"V", Transacoes!$A$3:$A1000, "&lt;"&amp;EOMONTH(DATE(P$1,P$2,1),0)))*SUMIFS(Prov_Auto!$E$3:$E1000, Prov_Auto!$A$3:$A1000, $D442, Prov_Auto!$D$3:$D1000,"&gt;="&amp;DATE(P$1,P$2,1),Prov_Auto!$D$3:$D1000, "&lt;="&amp;EOMONTH(DATE(P$1,P$2,1),0)))</f>
        <v/>
      </c>
      <c r="Q442" s="48" t="str">
        <f>IF($D442="","", (SUMIFS(Transacoes!$D$3:$D1000,Transacoes!$C$3:$C1000,$D442,Transacoes!$B$3:$B1000,"C", Transacoes!$A$3:$A1000, "&lt;"&amp;EOMONTH(DATE(Q$1,Q$2,1),0))-SUMIFS(Transacoes!$D$3:$D1000,Transacoes!$C$3:$C1000,$D442,Transacoes!$B$3:$B1000,"V", Transacoes!$A$3:$A1000, "&lt;"&amp;EOMONTH(DATE(Q$1,Q$2,1),0)))*SUMIFS(Prov_Auto!$E$3:$E1000, Prov_Auto!$A$3:$A1000, $D442, Prov_Auto!$D$3:$D1000,"&gt;="&amp;DATE(Q$1,Q$2,1),Prov_Auto!$D$3:$D1000, "&lt;="&amp;EOMONTH(DATE(Q$1,Q$2,1),0)))</f>
        <v/>
      </c>
      <c r="R442" s="47"/>
    </row>
    <row r="443">
      <c r="A443" s="47"/>
      <c r="B443" s="47"/>
      <c r="C443" s="47"/>
      <c r="D443" s="87"/>
      <c r="E443" s="48" t="str">
        <f>IF($D443="","", (SUMIFS(Transacoes!$D$3:$D1000,Transacoes!$C$3:$C1000,$D443,Transacoes!$B$3:$B1000,"C", Transacoes!$A$3:$A1000, "&lt;"&amp;EOMONTH(DATE(E$1,E$2,1),0))-SUMIFS(Transacoes!$D$3:$D1000,Transacoes!$C$3:$C1000,$D443,Transacoes!$B$3:$B1000,"V", Transacoes!$A$3:$A1000, "&lt;"&amp;EOMONTH(DATE(E$1,E$2,1),0)))*SUMIFS(Prov_Auto!$E$3:$E1000, Prov_Auto!$A$3:$A1000, $D443, Prov_Auto!$D$3:$D1000,"&gt;="&amp;DATE(E$1,E$2,1),Prov_Auto!$D$3:$D1000, "&lt;="&amp;EOMONTH(DATE(E$1,E$2,1),0)))</f>
        <v/>
      </c>
      <c r="F443" s="48" t="str">
        <f>IF($D443="","", (SUMIFS(Transacoes!$D$3:$D1000,Transacoes!$C$3:$C1000,$D443,Transacoes!$B$3:$B1000,"C", Transacoes!$A$3:$A1000, "&lt;"&amp;EOMONTH(DATE(F$1,F$2,1),0))-SUMIFS(Transacoes!$D$3:$D1000,Transacoes!$C$3:$C1000,$D443,Transacoes!$B$3:$B1000,"V", Transacoes!$A$3:$A1000, "&lt;"&amp;EOMONTH(DATE(F$1,F$2,1),0)))*SUMIFS(Prov_Auto!$E$3:$E1000, Prov_Auto!$A$3:$A1000, $D443, Prov_Auto!$D$3:$D1000,"&gt;="&amp;DATE(F$1,F$2,1),Prov_Auto!$D$3:$D1000, "&lt;="&amp;EOMONTH(DATE(F$1,F$2,1),0)))</f>
        <v/>
      </c>
      <c r="G443" s="48" t="str">
        <f>IF($D443="","", (SUMIFS(Transacoes!$D$3:$D1000,Transacoes!$C$3:$C1000,$D443,Transacoes!$B$3:$B1000,"C", Transacoes!$A$3:$A1000, "&lt;"&amp;EOMONTH(DATE(G$1,G$2,1),0))-SUMIFS(Transacoes!$D$3:$D1000,Transacoes!$C$3:$C1000,$D443,Transacoes!$B$3:$B1000,"V", Transacoes!$A$3:$A1000, "&lt;"&amp;EOMONTH(DATE(G$1,G$2,1),0)))*SUMIFS(Prov_Auto!$E$3:$E1000, Prov_Auto!$A$3:$A1000, $D443, Prov_Auto!$D$3:$D1000,"&gt;="&amp;DATE(G$1,G$2,1),Prov_Auto!$D$3:$D1000, "&lt;="&amp;EOMONTH(DATE(G$1,G$2,1),0)))</f>
        <v/>
      </c>
      <c r="H443" s="48" t="str">
        <f>IF($D443="","", (SUMIFS(Transacoes!$D$3:$D1000,Transacoes!$C$3:$C1000,$D443,Transacoes!$B$3:$B1000,"C", Transacoes!$A$3:$A1000, "&lt;"&amp;EOMONTH(DATE(H$1,H$2,1),0))-SUMIFS(Transacoes!$D$3:$D1000,Transacoes!$C$3:$C1000,$D443,Transacoes!$B$3:$B1000,"V", Transacoes!$A$3:$A1000, "&lt;"&amp;EOMONTH(DATE(H$1,H$2,1),0)))*SUMIFS(Prov_Auto!$E$3:$E1000, Prov_Auto!$A$3:$A1000, $D443, Prov_Auto!$D$3:$D1000,"&gt;="&amp;DATE(H$1,H$2,1),Prov_Auto!$D$3:$D1000, "&lt;="&amp;EOMONTH(DATE(H$1,H$2,1),0)))</f>
        <v/>
      </c>
      <c r="I443" s="48" t="str">
        <f>IF($D443="","", (SUMIFS(Transacoes!$D$3:$D1000,Transacoes!$C$3:$C1000,$D443,Transacoes!$B$3:$B1000,"C", Transacoes!$A$3:$A1000, "&lt;"&amp;EOMONTH(DATE(I$1,I$2,1),0))-SUMIFS(Transacoes!$D$3:$D1000,Transacoes!$C$3:$C1000,$D443,Transacoes!$B$3:$B1000,"V", Transacoes!$A$3:$A1000, "&lt;"&amp;EOMONTH(DATE(I$1,I$2,1),0)))*SUMIFS(Prov_Auto!$E$3:$E1000, Prov_Auto!$A$3:$A1000, $D443, Prov_Auto!$D$3:$D1000,"&gt;="&amp;DATE(I$1,I$2,1),Prov_Auto!$D$3:$D1000, "&lt;="&amp;EOMONTH(DATE(I$1,I$2,1),0)))</f>
        <v/>
      </c>
      <c r="J443" s="48" t="str">
        <f>IF($D443="","", (SUMIFS(Transacoes!$D$3:$D1000,Transacoes!$C$3:$C1000,$D443,Transacoes!$B$3:$B1000,"C", Transacoes!$A$3:$A1000, "&lt;"&amp;EOMONTH(DATE(J$1,J$2,1),0))-SUMIFS(Transacoes!$D$3:$D1000,Transacoes!$C$3:$C1000,$D443,Transacoes!$B$3:$B1000,"V", Transacoes!$A$3:$A1000, "&lt;"&amp;EOMONTH(DATE(J$1,J$2,1),0)))*SUMIFS(Prov_Auto!$E$3:$E1000, Prov_Auto!$A$3:$A1000, $D443, Prov_Auto!$D$3:$D1000,"&gt;="&amp;DATE(J$1,J$2,1),Prov_Auto!$D$3:$D1000, "&lt;="&amp;EOMONTH(DATE(J$1,J$2,1),0)))</f>
        <v/>
      </c>
      <c r="K443" s="48" t="str">
        <f>IF($D443="","", (SUMIFS(Transacoes!$D$3:$D1000,Transacoes!$C$3:$C1000,$D443,Transacoes!$B$3:$B1000,"C", Transacoes!$A$3:$A1000, "&lt;"&amp;EOMONTH(DATE(K$1,K$2,1),0))-SUMIFS(Transacoes!$D$3:$D1000,Transacoes!$C$3:$C1000,$D443,Transacoes!$B$3:$B1000,"V", Transacoes!$A$3:$A1000, "&lt;"&amp;EOMONTH(DATE(K$1,K$2,1),0)))*SUMIFS(Prov_Auto!$E$3:$E1000, Prov_Auto!$A$3:$A1000, $D443, Prov_Auto!$D$3:$D1000,"&gt;="&amp;DATE(K$1,K$2,1),Prov_Auto!$D$3:$D1000, "&lt;="&amp;EOMONTH(DATE(K$1,K$2,1),0)))</f>
        <v/>
      </c>
      <c r="L443" s="48" t="str">
        <f>IF($D443="","", (SUMIFS(Transacoes!$D$3:$D1000,Transacoes!$C$3:$C1000,$D443,Transacoes!$B$3:$B1000,"C", Transacoes!$A$3:$A1000, "&lt;"&amp;EOMONTH(DATE(L$1,L$2,1),0))-SUMIFS(Transacoes!$D$3:$D1000,Transacoes!$C$3:$C1000,$D443,Transacoes!$B$3:$B1000,"V", Transacoes!$A$3:$A1000, "&lt;"&amp;EOMONTH(DATE(L$1,L$2,1),0)))*SUMIFS(Prov_Auto!$E$3:$E1000, Prov_Auto!$A$3:$A1000, $D443, Prov_Auto!$D$3:$D1000,"&gt;="&amp;DATE(L$1,L$2,1),Prov_Auto!$D$3:$D1000, "&lt;="&amp;EOMONTH(DATE(L$1,L$2,1),0)))</f>
        <v/>
      </c>
      <c r="M443" s="48" t="str">
        <f>IF($D443="","", (SUMIFS(Transacoes!$D$3:$D1000,Transacoes!$C$3:$C1000,$D443,Transacoes!$B$3:$B1000,"C", Transacoes!$A$3:$A1000, "&lt;"&amp;EOMONTH(DATE(M$1,M$2,1),0))-SUMIFS(Transacoes!$D$3:$D1000,Transacoes!$C$3:$C1000,$D443,Transacoes!$B$3:$B1000,"V", Transacoes!$A$3:$A1000, "&lt;"&amp;EOMONTH(DATE(M$1,M$2,1),0)))*SUMIFS(Prov_Auto!$E$3:$E1000, Prov_Auto!$A$3:$A1000, $D443, Prov_Auto!$D$3:$D1000,"&gt;="&amp;DATE(M$1,M$2,1),Prov_Auto!$D$3:$D1000, "&lt;="&amp;EOMONTH(DATE(M$1,M$2,1),0)))</f>
        <v/>
      </c>
      <c r="N443" s="48" t="str">
        <f>IF($D443="","", (SUMIFS(Transacoes!$D$3:$D1000,Transacoes!$C$3:$C1000,$D443,Transacoes!$B$3:$B1000,"C", Transacoes!$A$3:$A1000, "&lt;"&amp;EOMONTH(DATE(N$1,N$2,1),0))-SUMIFS(Transacoes!$D$3:$D1000,Transacoes!$C$3:$C1000,$D443,Transacoes!$B$3:$B1000,"V", Transacoes!$A$3:$A1000, "&lt;"&amp;EOMONTH(DATE(N$1,N$2,1),0)))*SUMIFS(Prov_Auto!$E$3:$E1000, Prov_Auto!$A$3:$A1000, $D443, Prov_Auto!$D$3:$D1000,"&gt;="&amp;DATE(N$1,N$2,1),Prov_Auto!$D$3:$D1000, "&lt;="&amp;EOMONTH(DATE(N$1,N$2,1),0)))</f>
        <v/>
      </c>
      <c r="O443" s="48" t="str">
        <f>IF($D443="","", (SUMIFS(Transacoes!$D$3:$D1000,Transacoes!$C$3:$C1000,$D443,Transacoes!$B$3:$B1000,"C", Transacoes!$A$3:$A1000, "&lt;"&amp;EOMONTH(DATE(O$1,O$2,1),0))-SUMIFS(Transacoes!$D$3:$D1000,Transacoes!$C$3:$C1000,$D443,Transacoes!$B$3:$B1000,"V", Transacoes!$A$3:$A1000, "&lt;"&amp;EOMONTH(DATE(O$1,O$2,1),0)))*SUMIFS(Prov_Auto!$E$3:$E1000, Prov_Auto!$A$3:$A1000, $D443, Prov_Auto!$D$3:$D1000,"&gt;="&amp;DATE(O$1,O$2,1),Prov_Auto!$D$3:$D1000, "&lt;="&amp;EOMONTH(DATE(O$1,O$2,1),0)))</f>
        <v/>
      </c>
      <c r="P443" s="48" t="str">
        <f>IF($D443="","", (SUMIFS(Transacoes!$D$3:$D1000,Transacoes!$C$3:$C1000,$D443,Transacoes!$B$3:$B1000,"C", Transacoes!$A$3:$A1000, "&lt;"&amp;EOMONTH(DATE(P$1,P$2,1),0))-SUMIFS(Transacoes!$D$3:$D1000,Transacoes!$C$3:$C1000,$D443,Transacoes!$B$3:$B1000,"V", Transacoes!$A$3:$A1000, "&lt;"&amp;EOMONTH(DATE(P$1,P$2,1),0)))*SUMIFS(Prov_Auto!$E$3:$E1000, Prov_Auto!$A$3:$A1000, $D443, Prov_Auto!$D$3:$D1000,"&gt;="&amp;DATE(P$1,P$2,1),Prov_Auto!$D$3:$D1000, "&lt;="&amp;EOMONTH(DATE(P$1,P$2,1),0)))</f>
        <v/>
      </c>
      <c r="Q443" s="48" t="str">
        <f>IF($D443="","", (SUMIFS(Transacoes!$D$3:$D1000,Transacoes!$C$3:$C1000,$D443,Transacoes!$B$3:$B1000,"C", Transacoes!$A$3:$A1000, "&lt;"&amp;EOMONTH(DATE(Q$1,Q$2,1),0))-SUMIFS(Transacoes!$D$3:$D1000,Transacoes!$C$3:$C1000,$D443,Transacoes!$B$3:$B1000,"V", Transacoes!$A$3:$A1000, "&lt;"&amp;EOMONTH(DATE(Q$1,Q$2,1),0)))*SUMIFS(Prov_Auto!$E$3:$E1000, Prov_Auto!$A$3:$A1000, $D443, Prov_Auto!$D$3:$D1000,"&gt;="&amp;DATE(Q$1,Q$2,1),Prov_Auto!$D$3:$D1000, "&lt;="&amp;EOMONTH(DATE(Q$1,Q$2,1),0)))</f>
        <v/>
      </c>
      <c r="R443" s="47"/>
    </row>
    <row r="444">
      <c r="A444" s="47"/>
      <c r="B444" s="47"/>
      <c r="C444" s="47"/>
      <c r="D444" s="87"/>
      <c r="E444" s="48" t="str">
        <f>IF($D444="","", (SUMIFS(Transacoes!$D$3:$D1000,Transacoes!$C$3:$C1000,$D444,Transacoes!$B$3:$B1000,"C", Transacoes!$A$3:$A1000, "&lt;"&amp;EOMONTH(DATE(E$1,E$2,1),0))-SUMIFS(Transacoes!$D$3:$D1000,Transacoes!$C$3:$C1000,$D444,Transacoes!$B$3:$B1000,"V", Transacoes!$A$3:$A1000, "&lt;"&amp;EOMONTH(DATE(E$1,E$2,1),0)))*SUMIFS(Prov_Auto!$E$3:$E1000, Prov_Auto!$A$3:$A1000, $D444, Prov_Auto!$D$3:$D1000,"&gt;="&amp;DATE(E$1,E$2,1),Prov_Auto!$D$3:$D1000, "&lt;="&amp;EOMONTH(DATE(E$1,E$2,1),0)))</f>
        <v/>
      </c>
      <c r="F444" s="48" t="str">
        <f>IF($D444="","", (SUMIFS(Transacoes!$D$3:$D1000,Transacoes!$C$3:$C1000,$D444,Transacoes!$B$3:$B1000,"C", Transacoes!$A$3:$A1000, "&lt;"&amp;EOMONTH(DATE(F$1,F$2,1),0))-SUMIFS(Transacoes!$D$3:$D1000,Transacoes!$C$3:$C1000,$D444,Transacoes!$B$3:$B1000,"V", Transacoes!$A$3:$A1000, "&lt;"&amp;EOMONTH(DATE(F$1,F$2,1),0)))*SUMIFS(Prov_Auto!$E$3:$E1000, Prov_Auto!$A$3:$A1000, $D444, Prov_Auto!$D$3:$D1000,"&gt;="&amp;DATE(F$1,F$2,1),Prov_Auto!$D$3:$D1000, "&lt;="&amp;EOMONTH(DATE(F$1,F$2,1),0)))</f>
        <v/>
      </c>
      <c r="G444" s="48" t="str">
        <f>IF($D444="","", (SUMIFS(Transacoes!$D$3:$D1000,Transacoes!$C$3:$C1000,$D444,Transacoes!$B$3:$B1000,"C", Transacoes!$A$3:$A1000, "&lt;"&amp;EOMONTH(DATE(G$1,G$2,1),0))-SUMIFS(Transacoes!$D$3:$D1000,Transacoes!$C$3:$C1000,$D444,Transacoes!$B$3:$B1000,"V", Transacoes!$A$3:$A1000, "&lt;"&amp;EOMONTH(DATE(G$1,G$2,1),0)))*SUMIFS(Prov_Auto!$E$3:$E1000, Prov_Auto!$A$3:$A1000, $D444, Prov_Auto!$D$3:$D1000,"&gt;="&amp;DATE(G$1,G$2,1),Prov_Auto!$D$3:$D1000, "&lt;="&amp;EOMONTH(DATE(G$1,G$2,1),0)))</f>
        <v/>
      </c>
      <c r="H444" s="48" t="str">
        <f>IF($D444="","", (SUMIFS(Transacoes!$D$3:$D1000,Transacoes!$C$3:$C1000,$D444,Transacoes!$B$3:$B1000,"C", Transacoes!$A$3:$A1000, "&lt;"&amp;EOMONTH(DATE(H$1,H$2,1),0))-SUMIFS(Transacoes!$D$3:$D1000,Transacoes!$C$3:$C1000,$D444,Transacoes!$B$3:$B1000,"V", Transacoes!$A$3:$A1000, "&lt;"&amp;EOMONTH(DATE(H$1,H$2,1),0)))*SUMIFS(Prov_Auto!$E$3:$E1000, Prov_Auto!$A$3:$A1000, $D444, Prov_Auto!$D$3:$D1000,"&gt;="&amp;DATE(H$1,H$2,1),Prov_Auto!$D$3:$D1000, "&lt;="&amp;EOMONTH(DATE(H$1,H$2,1),0)))</f>
        <v/>
      </c>
      <c r="I444" s="48" t="str">
        <f>IF($D444="","", (SUMIFS(Transacoes!$D$3:$D1000,Transacoes!$C$3:$C1000,$D444,Transacoes!$B$3:$B1000,"C", Transacoes!$A$3:$A1000, "&lt;"&amp;EOMONTH(DATE(I$1,I$2,1),0))-SUMIFS(Transacoes!$D$3:$D1000,Transacoes!$C$3:$C1000,$D444,Transacoes!$B$3:$B1000,"V", Transacoes!$A$3:$A1000, "&lt;"&amp;EOMONTH(DATE(I$1,I$2,1),0)))*SUMIFS(Prov_Auto!$E$3:$E1000, Prov_Auto!$A$3:$A1000, $D444, Prov_Auto!$D$3:$D1000,"&gt;="&amp;DATE(I$1,I$2,1),Prov_Auto!$D$3:$D1000, "&lt;="&amp;EOMONTH(DATE(I$1,I$2,1),0)))</f>
        <v/>
      </c>
      <c r="J444" s="48" t="str">
        <f>IF($D444="","", (SUMIFS(Transacoes!$D$3:$D1000,Transacoes!$C$3:$C1000,$D444,Transacoes!$B$3:$B1000,"C", Transacoes!$A$3:$A1000, "&lt;"&amp;EOMONTH(DATE(J$1,J$2,1),0))-SUMIFS(Transacoes!$D$3:$D1000,Transacoes!$C$3:$C1000,$D444,Transacoes!$B$3:$B1000,"V", Transacoes!$A$3:$A1000, "&lt;"&amp;EOMONTH(DATE(J$1,J$2,1),0)))*SUMIFS(Prov_Auto!$E$3:$E1000, Prov_Auto!$A$3:$A1000, $D444, Prov_Auto!$D$3:$D1000,"&gt;="&amp;DATE(J$1,J$2,1),Prov_Auto!$D$3:$D1000, "&lt;="&amp;EOMONTH(DATE(J$1,J$2,1),0)))</f>
        <v/>
      </c>
      <c r="K444" s="48" t="str">
        <f>IF($D444="","", (SUMIFS(Transacoes!$D$3:$D1000,Transacoes!$C$3:$C1000,$D444,Transacoes!$B$3:$B1000,"C", Transacoes!$A$3:$A1000, "&lt;"&amp;EOMONTH(DATE(K$1,K$2,1),0))-SUMIFS(Transacoes!$D$3:$D1000,Transacoes!$C$3:$C1000,$D444,Transacoes!$B$3:$B1000,"V", Transacoes!$A$3:$A1000, "&lt;"&amp;EOMONTH(DATE(K$1,K$2,1),0)))*SUMIFS(Prov_Auto!$E$3:$E1000, Prov_Auto!$A$3:$A1000, $D444, Prov_Auto!$D$3:$D1000,"&gt;="&amp;DATE(K$1,K$2,1),Prov_Auto!$D$3:$D1000, "&lt;="&amp;EOMONTH(DATE(K$1,K$2,1),0)))</f>
        <v/>
      </c>
      <c r="L444" s="48" t="str">
        <f>IF($D444="","", (SUMIFS(Transacoes!$D$3:$D1000,Transacoes!$C$3:$C1000,$D444,Transacoes!$B$3:$B1000,"C", Transacoes!$A$3:$A1000, "&lt;"&amp;EOMONTH(DATE(L$1,L$2,1),0))-SUMIFS(Transacoes!$D$3:$D1000,Transacoes!$C$3:$C1000,$D444,Transacoes!$B$3:$B1000,"V", Transacoes!$A$3:$A1000, "&lt;"&amp;EOMONTH(DATE(L$1,L$2,1),0)))*SUMIFS(Prov_Auto!$E$3:$E1000, Prov_Auto!$A$3:$A1000, $D444, Prov_Auto!$D$3:$D1000,"&gt;="&amp;DATE(L$1,L$2,1),Prov_Auto!$D$3:$D1000, "&lt;="&amp;EOMONTH(DATE(L$1,L$2,1),0)))</f>
        <v/>
      </c>
      <c r="M444" s="48" t="str">
        <f>IF($D444="","", (SUMIFS(Transacoes!$D$3:$D1000,Transacoes!$C$3:$C1000,$D444,Transacoes!$B$3:$B1000,"C", Transacoes!$A$3:$A1000, "&lt;"&amp;EOMONTH(DATE(M$1,M$2,1),0))-SUMIFS(Transacoes!$D$3:$D1000,Transacoes!$C$3:$C1000,$D444,Transacoes!$B$3:$B1000,"V", Transacoes!$A$3:$A1000, "&lt;"&amp;EOMONTH(DATE(M$1,M$2,1),0)))*SUMIFS(Prov_Auto!$E$3:$E1000, Prov_Auto!$A$3:$A1000, $D444, Prov_Auto!$D$3:$D1000,"&gt;="&amp;DATE(M$1,M$2,1),Prov_Auto!$D$3:$D1000, "&lt;="&amp;EOMONTH(DATE(M$1,M$2,1),0)))</f>
        <v/>
      </c>
      <c r="N444" s="48" t="str">
        <f>IF($D444="","", (SUMIFS(Transacoes!$D$3:$D1000,Transacoes!$C$3:$C1000,$D444,Transacoes!$B$3:$B1000,"C", Transacoes!$A$3:$A1000, "&lt;"&amp;EOMONTH(DATE(N$1,N$2,1),0))-SUMIFS(Transacoes!$D$3:$D1000,Transacoes!$C$3:$C1000,$D444,Transacoes!$B$3:$B1000,"V", Transacoes!$A$3:$A1000, "&lt;"&amp;EOMONTH(DATE(N$1,N$2,1),0)))*SUMIFS(Prov_Auto!$E$3:$E1000, Prov_Auto!$A$3:$A1000, $D444, Prov_Auto!$D$3:$D1000,"&gt;="&amp;DATE(N$1,N$2,1),Prov_Auto!$D$3:$D1000, "&lt;="&amp;EOMONTH(DATE(N$1,N$2,1),0)))</f>
        <v/>
      </c>
      <c r="O444" s="48" t="str">
        <f>IF($D444="","", (SUMIFS(Transacoes!$D$3:$D1000,Transacoes!$C$3:$C1000,$D444,Transacoes!$B$3:$B1000,"C", Transacoes!$A$3:$A1000, "&lt;"&amp;EOMONTH(DATE(O$1,O$2,1),0))-SUMIFS(Transacoes!$D$3:$D1000,Transacoes!$C$3:$C1000,$D444,Transacoes!$B$3:$B1000,"V", Transacoes!$A$3:$A1000, "&lt;"&amp;EOMONTH(DATE(O$1,O$2,1),0)))*SUMIFS(Prov_Auto!$E$3:$E1000, Prov_Auto!$A$3:$A1000, $D444, Prov_Auto!$D$3:$D1000,"&gt;="&amp;DATE(O$1,O$2,1),Prov_Auto!$D$3:$D1000, "&lt;="&amp;EOMONTH(DATE(O$1,O$2,1),0)))</f>
        <v/>
      </c>
      <c r="P444" s="48" t="str">
        <f>IF($D444="","", (SUMIFS(Transacoes!$D$3:$D1000,Transacoes!$C$3:$C1000,$D444,Transacoes!$B$3:$B1000,"C", Transacoes!$A$3:$A1000, "&lt;"&amp;EOMONTH(DATE(P$1,P$2,1),0))-SUMIFS(Transacoes!$D$3:$D1000,Transacoes!$C$3:$C1000,$D444,Transacoes!$B$3:$B1000,"V", Transacoes!$A$3:$A1000, "&lt;"&amp;EOMONTH(DATE(P$1,P$2,1),0)))*SUMIFS(Prov_Auto!$E$3:$E1000, Prov_Auto!$A$3:$A1000, $D444, Prov_Auto!$D$3:$D1000,"&gt;="&amp;DATE(P$1,P$2,1),Prov_Auto!$D$3:$D1000, "&lt;="&amp;EOMONTH(DATE(P$1,P$2,1),0)))</f>
        <v/>
      </c>
      <c r="Q444" s="48" t="str">
        <f>IF($D444="","", (SUMIFS(Transacoes!$D$3:$D1000,Transacoes!$C$3:$C1000,$D444,Transacoes!$B$3:$B1000,"C", Transacoes!$A$3:$A1000, "&lt;"&amp;EOMONTH(DATE(Q$1,Q$2,1),0))-SUMIFS(Transacoes!$D$3:$D1000,Transacoes!$C$3:$C1000,$D444,Transacoes!$B$3:$B1000,"V", Transacoes!$A$3:$A1000, "&lt;"&amp;EOMONTH(DATE(Q$1,Q$2,1),0)))*SUMIFS(Prov_Auto!$E$3:$E1000, Prov_Auto!$A$3:$A1000, $D444, Prov_Auto!$D$3:$D1000,"&gt;="&amp;DATE(Q$1,Q$2,1),Prov_Auto!$D$3:$D1000, "&lt;="&amp;EOMONTH(DATE(Q$1,Q$2,1),0)))</f>
        <v/>
      </c>
      <c r="R444" s="47"/>
    </row>
    <row r="445">
      <c r="A445" s="47"/>
      <c r="B445" s="47"/>
      <c r="C445" s="47"/>
      <c r="D445" s="87"/>
      <c r="E445" s="48" t="str">
        <f>IF($D445="","", (SUMIFS(Transacoes!$D$3:$D1000,Transacoes!$C$3:$C1000,$D445,Transacoes!$B$3:$B1000,"C", Transacoes!$A$3:$A1000, "&lt;"&amp;EOMONTH(DATE(E$1,E$2,1),0))-SUMIFS(Transacoes!$D$3:$D1000,Transacoes!$C$3:$C1000,$D445,Transacoes!$B$3:$B1000,"V", Transacoes!$A$3:$A1000, "&lt;"&amp;EOMONTH(DATE(E$1,E$2,1),0)))*SUMIFS(Prov_Auto!$E$3:$E1000, Prov_Auto!$A$3:$A1000, $D445, Prov_Auto!$D$3:$D1000,"&gt;="&amp;DATE(E$1,E$2,1),Prov_Auto!$D$3:$D1000, "&lt;="&amp;EOMONTH(DATE(E$1,E$2,1),0)))</f>
        <v/>
      </c>
      <c r="F445" s="48" t="str">
        <f>IF($D445="","", (SUMIFS(Transacoes!$D$3:$D1000,Transacoes!$C$3:$C1000,$D445,Transacoes!$B$3:$B1000,"C", Transacoes!$A$3:$A1000, "&lt;"&amp;EOMONTH(DATE(F$1,F$2,1),0))-SUMIFS(Transacoes!$D$3:$D1000,Transacoes!$C$3:$C1000,$D445,Transacoes!$B$3:$B1000,"V", Transacoes!$A$3:$A1000, "&lt;"&amp;EOMONTH(DATE(F$1,F$2,1),0)))*SUMIFS(Prov_Auto!$E$3:$E1000, Prov_Auto!$A$3:$A1000, $D445, Prov_Auto!$D$3:$D1000,"&gt;="&amp;DATE(F$1,F$2,1),Prov_Auto!$D$3:$D1000, "&lt;="&amp;EOMONTH(DATE(F$1,F$2,1),0)))</f>
        <v/>
      </c>
      <c r="G445" s="48" t="str">
        <f>IF($D445="","", (SUMIFS(Transacoes!$D$3:$D1000,Transacoes!$C$3:$C1000,$D445,Transacoes!$B$3:$B1000,"C", Transacoes!$A$3:$A1000, "&lt;"&amp;EOMONTH(DATE(G$1,G$2,1),0))-SUMIFS(Transacoes!$D$3:$D1000,Transacoes!$C$3:$C1000,$D445,Transacoes!$B$3:$B1000,"V", Transacoes!$A$3:$A1000, "&lt;"&amp;EOMONTH(DATE(G$1,G$2,1),0)))*SUMIFS(Prov_Auto!$E$3:$E1000, Prov_Auto!$A$3:$A1000, $D445, Prov_Auto!$D$3:$D1000,"&gt;="&amp;DATE(G$1,G$2,1),Prov_Auto!$D$3:$D1000, "&lt;="&amp;EOMONTH(DATE(G$1,G$2,1),0)))</f>
        <v/>
      </c>
      <c r="H445" s="48" t="str">
        <f>IF($D445="","", (SUMIFS(Transacoes!$D$3:$D1000,Transacoes!$C$3:$C1000,$D445,Transacoes!$B$3:$B1000,"C", Transacoes!$A$3:$A1000, "&lt;"&amp;EOMONTH(DATE(H$1,H$2,1),0))-SUMIFS(Transacoes!$D$3:$D1000,Transacoes!$C$3:$C1000,$D445,Transacoes!$B$3:$B1000,"V", Transacoes!$A$3:$A1000, "&lt;"&amp;EOMONTH(DATE(H$1,H$2,1),0)))*SUMIFS(Prov_Auto!$E$3:$E1000, Prov_Auto!$A$3:$A1000, $D445, Prov_Auto!$D$3:$D1000,"&gt;="&amp;DATE(H$1,H$2,1),Prov_Auto!$D$3:$D1000, "&lt;="&amp;EOMONTH(DATE(H$1,H$2,1),0)))</f>
        <v/>
      </c>
      <c r="I445" s="48" t="str">
        <f>IF($D445="","", (SUMIFS(Transacoes!$D$3:$D1000,Transacoes!$C$3:$C1000,$D445,Transacoes!$B$3:$B1000,"C", Transacoes!$A$3:$A1000, "&lt;"&amp;EOMONTH(DATE(I$1,I$2,1),0))-SUMIFS(Transacoes!$D$3:$D1000,Transacoes!$C$3:$C1000,$D445,Transacoes!$B$3:$B1000,"V", Transacoes!$A$3:$A1000, "&lt;"&amp;EOMONTH(DATE(I$1,I$2,1),0)))*SUMIFS(Prov_Auto!$E$3:$E1000, Prov_Auto!$A$3:$A1000, $D445, Prov_Auto!$D$3:$D1000,"&gt;="&amp;DATE(I$1,I$2,1),Prov_Auto!$D$3:$D1000, "&lt;="&amp;EOMONTH(DATE(I$1,I$2,1),0)))</f>
        <v/>
      </c>
      <c r="J445" s="48" t="str">
        <f>IF($D445="","", (SUMIFS(Transacoes!$D$3:$D1000,Transacoes!$C$3:$C1000,$D445,Transacoes!$B$3:$B1000,"C", Transacoes!$A$3:$A1000, "&lt;"&amp;EOMONTH(DATE(J$1,J$2,1),0))-SUMIFS(Transacoes!$D$3:$D1000,Transacoes!$C$3:$C1000,$D445,Transacoes!$B$3:$B1000,"V", Transacoes!$A$3:$A1000, "&lt;"&amp;EOMONTH(DATE(J$1,J$2,1),0)))*SUMIFS(Prov_Auto!$E$3:$E1000, Prov_Auto!$A$3:$A1000, $D445, Prov_Auto!$D$3:$D1000,"&gt;="&amp;DATE(J$1,J$2,1),Prov_Auto!$D$3:$D1000, "&lt;="&amp;EOMONTH(DATE(J$1,J$2,1),0)))</f>
        <v/>
      </c>
      <c r="K445" s="48" t="str">
        <f>IF($D445="","", (SUMIFS(Transacoes!$D$3:$D1000,Transacoes!$C$3:$C1000,$D445,Transacoes!$B$3:$B1000,"C", Transacoes!$A$3:$A1000, "&lt;"&amp;EOMONTH(DATE(K$1,K$2,1),0))-SUMIFS(Transacoes!$D$3:$D1000,Transacoes!$C$3:$C1000,$D445,Transacoes!$B$3:$B1000,"V", Transacoes!$A$3:$A1000, "&lt;"&amp;EOMONTH(DATE(K$1,K$2,1),0)))*SUMIFS(Prov_Auto!$E$3:$E1000, Prov_Auto!$A$3:$A1000, $D445, Prov_Auto!$D$3:$D1000,"&gt;="&amp;DATE(K$1,K$2,1),Prov_Auto!$D$3:$D1000, "&lt;="&amp;EOMONTH(DATE(K$1,K$2,1),0)))</f>
        <v/>
      </c>
      <c r="L445" s="48" t="str">
        <f>IF($D445="","", (SUMIFS(Transacoes!$D$3:$D1000,Transacoes!$C$3:$C1000,$D445,Transacoes!$B$3:$B1000,"C", Transacoes!$A$3:$A1000, "&lt;"&amp;EOMONTH(DATE(L$1,L$2,1),0))-SUMIFS(Transacoes!$D$3:$D1000,Transacoes!$C$3:$C1000,$D445,Transacoes!$B$3:$B1000,"V", Transacoes!$A$3:$A1000, "&lt;"&amp;EOMONTH(DATE(L$1,L$2,1),0)))*SUMIFS(Prov_Auto!$E$3:$E1000, Prov_Auto!$A$3:$A1000, $D445, Prov_Auto!$D$3:$D1000,"&gt;="&amp;DATE(L$1,L$2,1),Prov_Auto!$D$3:$D1000, "&lt;="&amp;EOMONTH(DATE(L$1,L$2,1),0)))</f>
        <v/>
      </c>
      <c r="M445" s="48" t="str">
        <f>IF($D445="","", (SUMIFS(Transacoes!$D$3:$D1000,Transacoes!$C$3:$C1000,$D445,Transacoes!$B$3:$B1000,"C", Transacoes!$A$3:$A1000, "&lt;"&amp;EOMONTH(DATE(M$1,M$2,1),0))-SUMIFS(Transacoes!$D$3:$D1000,Transacoes!$C$3:$C1000,$D445,Transacoes!$B$3:$B1000,"V", Transacoes!$A$3:$A1000, "&lt;"&amp;EOMONTH(DATE(M$1,M$2,1),0)))*SUMIFS(Prov_Auto!$E$3:$E1000, Prov_Auto!$A$3:$A1000, $D445, Prov_Auto!$D$3:$D1000,"&gt;="&amp;DATE(M$1,M$2,1),Prov_Auto!$D$3:$D1000, "&lt;="&amp;EOMONTH(DATE(M$1,M$2,1),0)))</f>
        <v/>
      </c>
      <c r="N445" s="48" t="str">
        <f>IF($D445="","", (SUMIFS(Transacoes!$D$3:$D1000,Transacoes!$C$3:$C1000,$D445,Transacoes!$B$3:$B1000,"C", Transacoes!$A$3:$A1000, "&lt;"&amp;EOMONTH(DATE(N$1,N$2,1),0))-SUMIFS(Transacoes!$D$3:$D1000,Transacoes!$C$3:$C1000,$D445,Transacoes!$B$3:$B1000,"V", Transacoes!$A$3:$A1000, "&lt;"&amp;EOMONTH(DATE(N$1,N$2,1),0)))*SUMIFS(Prov_Auto!$E$3:$E1000, Prov_Auto!$A$3:$A1000, $D445, Prov_Auto!$D$3:$D1000,"&gt;="&amp;DATE(N$1,N$2,1),Prov_Auto!$D$3:$D1000, "&lt;="&amp;EOMONTH(DATE(N$1,N$2,1),0)))</f>
        <v/>
      </c>
      <c r="O445" s="48" t="str">
        <f>IF($D445="","", (SUMIFS(Transacoes!$D$3:$D1000,Transacoes!$C$3:$C1000,$D445,Transacoes!$B$3:$B1000,"C", Transacoes!$A$3:$A1000, "&lt;"&amp;EOMONTH(DATE(O$1,O$2,1),0))-SUMIFS(Transacoes!$D$3:$D1000,Transacoes!$C$3:$C1000,$D445,Transacoes!$B$3:$B1000,"V", Transacoes!$A$3:$A1000, "&lt;"&amp;EOMONTH(DATE(O$1,O$2,1),0)))*SUMIFS(Prov_Auto!$E$3:$E1000, Prov_Auto!$A$3:$A1000, $D445, Prov_Auto!$D$3:$D1000,"&gt;="&amp;DATE(O$1,O$2,1),Prov_Auto!$D$3:$D1000, "&lt;="&amp;EOMONTH(DATE(O$1,O$2,1),0)))</f>
        <v/>
      </c>
      <c r="P445" s="48" t="str">
        <f>IF($D445="","", (SUMIFS(Transacoes!$D$3:$D1000,Transacoes!$C$3:$C1000,$D445,Transacoes!$B$3:$B1000,"C", Transacoes!$A$3:$A1000, "&lt;"&amp;EOMONTH(DATE(P$1,P$2,1),0))-SUMIFS(Transacoes!$D$3:$D1000,Transacoes!$C$3:$C1000,$D445,Transacoes!$B$3:$B1000,"V", Transacoes!$A$3:$A1000, "&lt;"&amp;EOMONTH(DATE(P$1,P$2,1),0)))*SUMIFS(Prov_Auto!$E$3:$E1000, Prov_Auto!$A$3:$A1000, $D445, Prov_Auto!$D$3:$D1000,"&gt;="&amp;DATE(P$1,P$2,1),Prov_Auto!$D$3:$D1000, "&lt;="&amp;EOMONTH(DATE(P$1,P$2,1),0)))</f>
        <v/>
      </c>
      <c r="Q445" s="48" t="str">
        <f>IF($D445="","", (SUMIFS(Transacoes!$D$3:$D1000,Transacoes!$C$3:$C1000,$D445,Transacoes!$B$3:$B1000,"C", Transacoes!$A$3:$A1000, "&lt;"&amp;EOMONTH(DATE(Q$1,Q$2,1),0))-SUMIFS(Transacoes!$D$3:$D1000,Transacoes!$C$3:$C1000,$D445,Transacoes!$B$3:$B1000,"V", Transacoes!$A$3:$A1000, "&lt;"&amp;EOMONTH(DATE(Q$1,Q$2,1),0)))*SUMIFS(Prov_Auto!$E$3:$E1000, Prov_Auto!$A$3:$A1000, $D445, Prov_Auto!$D$3:$D1000,"&gt;="&amp;DATE(Q$1,Q$2,1),Prov_Auto!$D$3:$D1000, "&lt;="&amp;EOMONTH(DATE(Q$1,Q$2,1),0)))</f>
        <v/>
      </c>
      <c r="R445" s="47"/>
    </row>
    <row r="446">
      <c r="A446" s="47"/>
      <c r="B446" s="47"/>
      <c r="C446" s="47"/>
      <c r="D446" s="87"/>
      <c r="E446" s="48" t="str">
        <f>IF($D446="","", (SUMIFS(Transacoes!$D$3:$D1000,Transacoes!$C$3:$C1000,$D446,Transacoes!$B$3:$B1000,"C", Transacoes!$A$3:$A1000, "&lt;"&amp;EOMONTH(DATE(E$1,E$2,1),0))-SUMIFS(Transacoes!$D$3:$D1000,Transacoes!$C$3:$C1000,$D446,Transacoes!$B$3:$B1000,"V", Transacoes!$A$3:$A1000, "&lt;"&amp;EOMONTH(DATE(E$1,E$2,1),0)))*SUMIFS(Prov_Auto!$E$3:$E1000, Prov_Auto!$A$3:$A1000, $D446, Prov_Auto!$D$3:$D1000,"&gt;="&amp;DATE(E$1,E$2,1),Prov_Auto!$D$3:$D1000, "&lt;="&amp;EOMONTH(DATE(E$1,E$2,1),0)))</f>
        <v/>
      </c>
      <c r="F446" s="48" t="str">
        <f>IF($D446="","", (SUMIFS(Transacoes!$D$3:$D1000,Transacoes!$C$3:$C1000,$D446,Transacoes!$B$3:$B1000,"C", Transacoes!$A$3:$A1000, "&lt;"&amp;EOMONTH(DATE(F$1,F$2,1),0))-SUMIFS(Transacoes!$D$3:$D1000,Transacoes!$C$3:$C1000,$D446,Transacoes!$B$3:$B1000,"V", Transacoes!$A$3:$A1000, "&lt;"&amp;EOMONTH(DATE(F$1,F$2,1),0)))*SUMIFS(Prov_Auto!$E$3:$E1000, Prov_Auto!$A$3:$A1000, $D446, Prov_Auto!$D$3:$D1000,"&gt;="&amp;DATE(F$1,F$2,1),Prov_Auto!$D$3:$D1000, "&lt;="&amp;EOMONTH(DATE(F$1,F$2,1),0)))</f>
        <v/>
      </c>
      <c r="G446" s="48" t="str">
        <f>IF($D446="","", (SUMIFS(Transacoes!$D$3:$D1000,Transacoes!$C$3:$C1000,$D446,Transacoes!$B$3:$B1000,"C", Transacoes!$A$3:$A1000, "&lt;"&amp;EOMONTH(DATE(G$1,G$2,1),0))-SUMIFS(Transacoes!$D$3:$D1000,Transacoes!$C$3:$C1000,$D446,Transacoes!$B$3:$B1000,"V", Transacoes!$A$3:$A1000, "&lt;"&amp;EOMONTH(DATE(G$1,G$2,1),0)))*SUMIFS(Prov_Auto!$E$3:$E1000, Prov_Auto!$A$3:$A1000, $D446, Prov_Auto!$D$3:$D1000,"&gt;="&amp;DATE(G$1,G$2,1),Prov_Auto!$D$3:$D1000, "&lt;="&amp;EOMONTH(DATE(G$1,G$2,1),0)))</f>
        <v/>
      </c>
      <c r="H446" s="48" t="str">
        <f>IF($D446="","", (SUMIFS(Transacoes!$D$3:$D1000,Transacoes!$C$3:$C1000,$D446,Transacoes!$B$3:$B1000,"C", Transacoes!$A$3:$A1000, "&lt;"&amp;EOMONTH(DATE(H$1,H$2,1),0))-SUMIFS(Transacoes!$D$3:$D1000,Transacoes!$C$3:$C1000,$D446,Transacoes!$B$3:$B1000,"V", Transacoes!$A$3:$A1000, "&lt;"&amp;EOMONTH(DATE(H$1,H$2,1),0)))*SUMIFS(Prov_Auto!$E$3:$E1000, Prov_Auto!$A$3:$A1000, $D446, Prov_Auto!$D$3:$D1000,"&gt;="&amp;DATE(H$1,H$2,1),Prov_Auto!$D$3:$D1000, "&lt;="&amp;EOMONTH(DATE(H$1,H$2,1),0)))</f>
        <v/>
      </c>
      <c r="I446" s="48" t="str">
        <f>IF($D446="","", (SUMIFS(Transacoes!$D$3:$D1000,Transacoes!$C$3:$C1000,$D446,Transacoes!$B$3:$B1000,"C", Transacoes!$A$3:$A1000, "&lt;"&amp;EOMONTH(DATE(I$1,I$2,1),0))-SUMIFS(Transacoes!$D$3:$D1000,Transacoes!$C$3:$C1000,$D446,Transacoes!$B$3:$B1000,"V", Transacoes!$A$3:$A1000, "&lt;"&amp;EOMONTH(DATE(I$1,I$2,1),0)))*SUMIFS(Prov_Auto!$E$3:$E1000, Prov_Auto!$A$3:$A1000, $D446, Prov_Auto!$D$3:$D1000,"&gt;="&amp;DATE(I$1,I$2,1),Prov_Auto!$D$3:$D1000, "&lt;="&amp;EOMONTH(DATE(I$1,I$2,1),0)))</f>
        <v/>
      </c>
      <c r="J446" s="48" t="str">
        <f>IF($D446="","", (SUMIFS(Transacoes!$D$3:$D1000,Transacoes!$C$3:$C1000,$D446,Transacoes!$B$3:$B1000,"C", Transacoes!$A$3:$A1000, "&lt;"&amp;EOMONTH(DATE(J$1,J$2,1),0))-SUMIFS(Transacoes!$D$3:$D1000,Transacoes!$C$3:$C1000,$D446,Transacoes!$B$3:$B1000,"V", Transacoes!$A$3:$A1000, "&lt;"&amp;EOMONTH(DATE(J$1,J$2,1),0)))*SUMIFS(Prov_Auto!$E$3:$E1000, Prov_Auto!$A$3:$A1000, $D446, Prov_Auto!$D$3:$D1000,"&gt;="&amp;DATE(J$1,J$2,1),Prov_Auto!$D$3:$D1000, "&lt;="&amp;EOMONTH(DATE(J$1,J$2,1),0)))</f>
        <v/>
      </c>
      <c r="K446" s="48" t="str">
        <f>IF($D446="","", (SUMIFS(Transacoes!$D$3:$D1000,Transacoes!$C$3:$C1000,$D446,Transacoes!$B$3:$B1000,"C", Transacoes!$A$3:$A1000, "&lt;"&amp;EOMONTH(DATE(K$1,K$2,1),0))-SUMIFS(Transacoes!$D$3:$D1000,Transacoes!$C$3:$C1000,$D446,Transacoes!$B$3:$B1000,"V", Transacoes!$A$3:$A1000, "&lt;"&amp;EOMONTH(DATE(K$1,K$2,1),0)))*SUMIFS(Prov_Auto!$E$3:$E1000, Prov_Auto!$A$3:$A1000, $D446, Prov_Auto!$D$3:$D1000,"&gt;="&amp;DATE(K$1,K$2,1),Prov_Auto!$D$3:$D1000, "&lt;="&amp;EOMONTH(DATE(K$1,K$2,1),0)))</f>
        <v/>
      </c>
      <c r="L446" s="48" t="str">
        <f>IF($D446="","", (SUMIFS(Transacoes!$D$3:$D1000,Transacoes!$C$3:$C1000,$D446,Transacoes!$B$3:$B1000,"C", Transacoes!$A$3:$A1000, "&lt;"&amp;EOMONTH(DATE(L$1,L$2,1),0))-SUMIFS(Transacoes!$D$3:$D1000,Transacoes!$C$3:$C1000,$D446,Transacoes!$B$3:$B1000,"V", Transacoes!$A$3:$A1000, "&lt;"&amp;EOMONTH(DATE(L$1,L$2,1),0)))*SUMIFS(Prov_Auto!$E$3:$E1000, Prov_Auto!$A$3:$A1000, $D446, Prov_Auto!$D$3:$D1000,"&gt;="&amp;DATE(L$1,L$2,1),Prov_Auto!$D$3:$D1000, "&lt;="&amp;EOMONTH(DATE(L$1,L$2,1),0)))</f>
        <v/>
      </c>
      <c r="M446" s="48" t="str">
        <f>IF($D446="","", (SUMIFS(Transacoes!$D$3:$D1000,Transacoes!$C$3:$C1000,$D446,Transacoes!$B$3:$B1000,"C", Transacoes!$A$3:$A1000, "&lt;"&amp;EOMONTH(DATE(M$1,M$2,1),0))-SUMIFS(Transacoes!$D$3:$D1000,Transacoes!$C$3:$C1000,$D446,Transacoes!$B$3:$B1000,"V", Transacoes!$A$3:$A1000, "&lt;"&amp;EOMONTH(DATE(M$1,M$2,1),0)))*SUMIFS(Prov_Auto!$E$3:$E1000, Prov_Auto!$A$3:$A1000, $D446, Prov_Auto!$D$3:$D1000,"&gt;="&amp;DATE(M$1,M$2,1),Prov_Auto!$D$3:$D1000, "&lt;="&amp;EOMONTH(DATE(M$1,M$2,1),0)))</f>
        <v/>
      </c>
      <c r="N446" s="48" t="str">
        <f>IF($D446="","", (SUMIFS(Transacoes!$D$3:$D1000,Transacoes!$C$3:$C1000,$D446,Transacoes!$B$3:$B1000,"C", Transacoes!$A$3:$A1000, "&lt;"&amp;EOMONTH(DATE(N$1,N$2,1),0))-SUMIFS(Transacoes!$D$3:$D1000,Transacoes!$C$3:$C1000,$D446,Transacoes!$B$3:$B1000,"V", Transacoes!$A$3:$A1000, "&lt;"&amp;EOMONTH(DATE(N$1,N$2,1),0)))*SUMIFS(Prov_Auto!$E$3:$E1000, Prov_Auto!$A$3:$A1000, $D446, Prov_Auto!$D$3:$D1000,"&gt;="&amp;DATE(N$1,N$2,1),Prov_Auto!$D$3:$D1000, "&lt;="&amp;EOMONTH(DATE(N$1,N$2,1),0)))</f>
        <v/>
      </c>
      <c r="O446" s="48" t="str">
        <f>IF($D446="","", (SUMIFS(Transacoes!$D$3:$D1000,Transacoes!$C$3:$C1000,$D446,Transacoes!$B$3:$B1000,"C", Transacoes!$A$3:$A1000, "&lt;"&amp;EOMONTH(DATE(O$1,O$2,1),0))-SUMIFS(Transacoes!$D$3:$D1000,Transacoes!$C$3:$C1000,$D446,Transacoes!$B$3:$B1000,"V", Transacoes!$A$3:$A1000, "&lt;"&amp;EOMONTH(DATE(O$1,O$2,1),0)))*SUMIFS(Prov_Auto!$E$3:$E1000, Prov_Auto!$A$3:$A1000, $D446, Prov_Auto!$D$3:$D1000,"&gt;="&amp;DATE(O$1,O$2,1),Prov_Auto!$D$3:$D1000, "&lt;="&amp;EOMONTH(DATE(O$1,O$2,1),0)))</f>
        <v/>
      </c>
      <c r="P446" s="48" t="str">
        <f>IF($D446="","", (SUMIFS(Transacoes!$D$3:$D1000,Transacoes!$C$3:$C1000,$D446,Transacoes!$B$3:$B1000,"C", Transacoes!$A$3:$A1000, "&lt;"&amp;EOMONTH(DATE(P$1,P$2,1),0))-SUMIFS(Transacoes!$D$3:$D1000,Transacoes!$C$3:$C1000,$D446,Transacoes!$B$3:$B1000,"V", Transacoes!$A$3:$A1000, "&lt;"&amp;EOMONTH(DATE(P$1,P$2,1),0)))*SUMIFS(Prov_Auto!$E$3:$E1000, Prov_Auto!$A$3:$A1000, $D446, Prov_Auto!$D$3:$D1000,"&gt;="&amp;DATE(P$1,P$2,1),Prov_Auto!$D$3:$D1000, "&lt;="&amp;EOMONTH(DATE(P$1,P$2,1),0)))</f>
        <v/>
      </c>
      <c r="Q446" s="48" t="str">
        <f>IF($D446="","", (SUMIFS(Transacoes!$D$3:$D1000,Transacoes!$C$3:$C1000,$D446,Transacoes!$B$3:$B1000,"C", Transacoes!$A$3:$A1000, "&lt;"&amp;EOMONTH(DATE(Q$1,Q$2,1),0))-SUMIFS(Transacoes!$D$3:$D1000,Transacoes!$C$3:$C1000,$D446,Transacoes!$B$3:$B1000,"V", Transacoes!$A$3:$A1000, "&lt;"&amp;EOMONTH(DATE(Q$1,Q$2,1),0)))*SUMIFS(Prov_Auto!$E$3:$E1000, Prov_Auto!$A$3:$A1000, $D446, Prov_Auto!$D$3:$D1000,"&gt;="&amp;DATE(Q$1,Q$2,1),Prov_Auto!$D$3:$D1000, "&lt;="&amp;EOMONTH(DATE(Q$1,Q$2,1),0)))</f>
        <v/>
      </c>
      <c r="R446" s="47"/>
    </row>
    <row r="447">
      <c r="A447" s="47"/>
      <c r="B447" s="47"/>
      <c r="C447" s="47"/>
      <c r="D447" s="87"/>
      <c r="E447" s="48" t="str">
        <f>IF($D447="","", (SUMIFS(Transacoes!$D$3:$D1000,Transacoes!$C$3:$C1000,$D447,Transacoes!$B$3:$B1000,"C", Transacoes!$A$3:$A1000, "&lt;"&amp;EOMONTH(DATE(E$1,E$2,1),0))-SUMIFS(Transacoes!$D$3:$D1000,Transacoes!$C$3:$C1000,$D447,Transacoes!$B$3:$B1000,"V", Transacoes!$A$3:$A1000, "&lt;"&amp;EOMONTH(DATE(E$1,E$2,1),0)))*SUMIFS(Prov_Auto!$E$3:$E1000, Prov_Auto!$A$3:$A1000, $D447, Prov_Auto!$D$3:$D1000,"&gt;="&amp;DATE(E$1,E$2,1),Prov_Auto!$D$3:$D1000, "&lt;="&amp;EOMONTH(DATE(E$1,E$2,1),0)))</f>
        <v/>
      </c>
      <c r="F447" s="48" t="str">
        <f>IF($D447="","", (SUMIFS(Transacoes!$D$3:$D1000,Transacoes!$C$3:$C1000,$D447,Transacoes!$B$3:$B1000,"C", Transacoes!$A$3:$A1000, "&lt;"&amp;EOMONTH(DATE(F$1,F$2,1),0))-SUMIFS(Transacoes!$D$3:$D1000,Transacoes!$C$3:$C1000,$D447,Transacoes!$B$3:$B1000,"V", Transacoes!$A$3:$A1000, "&lt;"&amp;EOMONTH(DATE(F$1,F$2,1),0)))*SUMIFS(Prov_Auto!$E$3:$E1000, Prov_Auto!$A$3:$A1000, $D447, Prov_Auto!$D$3:$D1000,"&gt;="&amp;DATE(F$1,F$2,1),Prov_Auto!$D$3:$D1000, "&lt;="&amp;EOMONTH(DATE(F$1,F$2,1),0)))</f>
        <v/>
      </c>
      <c r="G447" s="48" t="str">
        <f>IF($D447="","", (SUMIFS(Transacoes!$D$3:$D1000,Transacoes!$C$3:$C1000,$D447,Transacoes!$B$3:$B1000,"C", Transacoes!$A$3:$A1000, "&lt;"&amp;EOMONTH(DATE(G$1,G$2,1),0))-SUMIFS(Transacoes!$D$3:$D1000,Transacoes!$C$3:$C1000,$D447,Transacoes!$B$3:$B1000,"V", Transacoes!$A$3:$A1000, "&lt;"&amp;EOMONTH(DATE(G$1,G$2,1),0)))*SUMIFS(Prov_Auto!$E$3:$E1000, Prov_Auto!$A$3:$A1000, $D447, Prov_Auto!$D$3:$D1000,"&gt;="&amp;DATE(G$1,G$2,1),Prov_Auto!$D$3:$D1000, "&lt;="&amp;EOMONTH(DATE(G$1,G$2,1),0)))</f>
        <v/>
      </c>
      <c r="H447" s="48" t="str">
        <f>IF($D447="","", (SUMIFS(Transacoes!$D$3:$D1000,Transacoes!$C$3:$C1000,$D447,Transacoes!$B$3:$B1000,"C", Transacoes!$A$3:$A1000, "&lt;"&amp;EOMONTH(DATE(H$1,H$2,1),0))-SUMIFS(Transacoes!$D$3:$D1000,Transacoes!$C$3:$C1000,$D447,Transacoes!$B$3:$B1000,"V", Transacoes!$A$3:$A1000, "&lt;"&amp;EOMONTH(DATE(H$1,H$2,1),0)))*SUMIFS(Prov_Auto!$E$3:$E1000, Prov_Auto!$A$3:$A1000, $D447, Prov_Auto!$D$3:$D1000,"&gt;="&amp;DATE(H$1,H$2,1),Prov_Auto!$D$3:$D1000, "&lt;="&amp;EOMONTH(DATE(H$1,H$2,1),0)))</f>
        <v/>
      </c>
      <c r="I447" s="48" t="str">
        <f>IF($D447="","", (SUMIFS(Transacoes!$D$3:$D1000,Transacoes!$C$3:$C1000,$D447,Transacoes!$B$3:$B1000,"C", Transacoes!$A$3:$A1000, "&lt;"&amp;EOMONTH(DATE(I$1,I$2,1),0))-SUMIFS(Transacoes!$D$3:$D1000,Transacoes!$C$3:$C1000,$D447,Transacoes!$B$3:$B1000,"V", Transacoes!$A$3:$A1000, "&lt;"&amp;EOMONTH(DATE(I$1,I$2,1),0)))*SUMIFS(Prov_Auto!$E$3:$E1000, Prov_Auto!$A$3:$A1000, $D447, Prov_Auto!$D$3:$D1000,"&gt;="&amp;DATE(I$1,I$2,1),Prov_Auto!$D$3:$D1000, "&lt;="&amp;EOMONTH(DATE(I$1,I$2,1),0)))</f>
        <v/>
      </c>
      <c r="J447" s="48" t="str">
        <f>IF($D447="","", (SUMIFS(Transacoes!$D$3:$D1000,Transacoes!$C$3:$C1000,$D447,Transacoes!$B$3:$B1000,"C", Transacoes!$A$3:$A1000, "&lt;"&amp;EOMONTH(DATE(J$1,J$2,1),0))-SUMIFS(Transacoes!$D$3:$D1000,Transacoes!$C$3:$C1000,$D447,Transacoes!$B$3:$B1000,"V", Transacoes!$A$3:$A1000, "&lt;"&amp;EOMONTH(DATE(J$1,J$2,1),0)))*SUMIFS(Prov_Auto!$E$3:$E1000, Prov_Auto!$A$3:$A1000, $D447, Prov_Auto!$D$3:$D1000,"&gt;="&amp;DATE(J$1,J$2,1),Prov_Auto!$D$3:$D1000, "&lt;="&amp;EOMONTH(DATE(J$1,J$2,1),0)))</f>
        <v/>
      </c>
      <c r="K447" s="48" t="str">
        <f>IF($D447="","", (SUMIFS(Transacoes!$D$3:$D1000,Transacoes!$C$3:$C1000,$D447,Transacoes!$B$3:$B1000,"C", Transacoes!$A$3:$A1000, "&lt;"&amp;EOMONTH(DATE(K$1,K$2,1),0))-SUMIFS(Transacoes!$D$3:$D1000,Transacoes!$C$3:$C1000,$D447,Transacoes!$B$3:$B1000,"V", Transacoes!$A$3:$A1000, "&lt;"&amp;EOMONTH(DATE(K$1,K$2,1),0)))*SUMIFS(Prov_Auto!$E$3:$E1000, Prov_Auto!$A$3:$A1000, $D447, Prov_Auto!$D$3:$D1000,"&gt;="&amp;DATE(K$1,K$2,1),Prov_Auto!$D$3:$D1000, "&lt;="&amp;EOMONTH(DATE(K$1,K$2,1),0)))</f>
        <v/>
      </c>
      <c r="L447" s="48" t="str">
        <f>IF($D447="","", (SUMIFS(Transacoes!$D$3:$D1000,Transacoes!$C$3:$C1000,$D447,Transacoes!$B$3:$B1000,"C", Transacoes!$A$3:$A1000, "&lt;"&amp;EOMONTH(DATE(L$1,L$2,1),0))-SUMIFS(Transacoes!$D$3:$D1000,Transacoes!$C$3:$C1000,$D447,Transacoes!$B$3:$B1000,"V", Transacoes!$A$3:$A1000, "&lt;"&amp;EOMONTH(DATE(L$1,L$2,1),0)))*SUMIFS(Prov_Auto!$E$3:$E1000, Prov_Auto!$A$3:$A1000, $D447, Prov_Auto!$D$3:$D1000,"&gt;="&amp;DATE(L$1,L$2,1),Prov_Auto!$D$3:$D1000, "&lt;="&amp;EOMONTH(DATE(L$1,L$2,1),0)))</f>
        <v/>
      </c>
      <c r="M447" s="48" t="str">
        <f>IF($D447="","", (SUMIFS(Transacoes!$D$3:$D1000,Transacoes!$C$3:$C1000,$D447,Transacoes!$B$3:$B1000,"C", Transacoes!$A$3:$A1000, "&lt;"&amp;EOMONTH(DATE(M$1,M$2,1),0))-SUMIFS(Transacoes!$D$3:$D1000,Transacoes!$C$3:$C1000,$D447,Transacoes!$B$3:$B1000,"V", Transacoes!$A$3:$A1000, "&lt;"&amp;EOMONTH(DATE(M$1,M$2,1),0)))*SUMIFS(Prov_Auto!$E$3:$E1000, Prov_Auto!$A$3:$A1000, $D447, Prov_Auto!$D$3:$D1000,"&gt;="&amp;DATE(M$1,M$2,1),Prov_Auto!$D$3:$D1000, "&lt;="&amp;EOMONTH(DATE(M$1,M$2,1),0)))</f>
        <v/>
      </c>
      <c r="N447" s="48" t="str">
        <f>IF($D447="","", (SUMIFS(Transacoes!$D$3:$D1000,Transacoes!$C$3:$C1000,$D447,Transacoes!$B$3:$B1000,"C", Transacoes!$A$3:$A1000, "&lt;"&amp;EOMONTH(DATE(N$1,N$2,1),0))-SUMIFS(Transacoes!$D$3:$D1000,Transacoes!$C$3:$C1000,$D447,Transacoes!$B$3:$B1000,"V", Transacoes!$A$3:$A1000, "&lt;"&amp;EOMONTH(DATE(N$1,N$2,1),0)))*SUMIFS(Prov_Auto!$E$3:$E1000, Prov_Auto!$A$3:$A1000, $D447, Prov_Auto!$D$3:$D1000,"&gt;="&amp;DATE(N$1,N$2,1),Prov_Auto!$D$3:$D1000, "&lt;="&amp;EOMONTH(DATE(N$1,N$2,1),0)))</f>
        <v/>
      </c>
      <c r="O447" s="48" t="str">
        <f>IF($D447="","", (SUMIFS(Transacoes!$D$3:$D1000,Transacoes!$C$3:$C1000,$D447,Transacoes!$B$3:$B1000,"C", Transacoes!$A$3:$A1000, "&lt;"&amp;EOMONTH(DATE(O$1,O$2,1),0))-SUMIFS(Transacoes!$D$3:$D1000,Transacoes!$C$3:$C1000,$D447,Transacoes!$B$3:$B1000,"V", Transacoes!$A$3:$A1000, "&lt;"&amp;EOMONTH(DATE(O$1,O$2,1),0)))*SUMIFS(Prov_Auto!$E$3:$E1000, Prov_Auto!$A$3:$A1000, $D447, Prov_Auto!$D$3:$D1000,"&gt;="&amp;DATE(O$1,O$2,1),Prov_Auto!$D$3:$D1000, "&lt;="&amp;EOMONTH(DATE(O$1,O$2,1),0)))</f>
        <v/>
      </c>
      <c r="P447" s="48" t="str">
        <f>IF($D447="","", (SUMIFS(Transacoes!$D$3:$D1000,Transacoes!$C$3:$C1000,$D447,Transacoes!$B$3:$B1000,"C", Transacoes!$A$3:$A1000, "&lt;"&amp;EOMONTH(DATE(P$1,P$2,1),0))-SUMIFS(Transacoes!$D$3:$D1000,Transacoes!$C$3:$C1000,$D447,Transacoes!$B$3:$B1000,"V", Transacoes!$A$3:$A1000, "&lt;"&amp;EOMONTH(DATE(P$1,P$2,1),0)))*SUMIFS(Prov_Auto!$E$3:$E1000, Prov_Auto!$A$3:$A1000, $D447, Prov_Auto!$D$3:$D1000,"&gt;="&amp;DATE(P$1,P$2,1),Prov_Auto!$D$3:$D1000, "&lt;="&amp;EOMONTH(DATE(P$1,P$2,1),0)))</f>
        <v/>
      </c>
      <c r="Q447" s="48" t="str">
        <f>IF($D447="","", (SUMIFS(Transacoes!$D$3:$D1000,Transacoes!$C$3:$C1000,$D447,Transacoes!$B$3:$B1000,"C", Transacoes!$A$3:$A1000, "&lt;"&amp;EOMONTH(DATE(Q$1,Q$2,1),0))-SUMIFS(Transacoes!$D$3:$D1000,Transacoes!$C$3:$C1000,$D447,Transacoes!$B$3:$B1000,"V", Transacoes!$A$3:$A1000, "&lt;"&amp;EOMONTH(DATE(Q$1,Q$2,1),0)))*SUMIFS(Prov_Auto!$E$3:$E1000, Prov_Auto!$A$3:$A1000, $D447, Prov_Auto!$D$3:$D1000,"&gt;="&amp;DATE(Q$1,Q$2,1),Prov_Auto!$D$3:$D1000, "&lt;="&amp;EOMONTH(DATE(Q$1,Q$2,1),0)))</f>
        <v/>
      </c>
      <c r="R447" s="47"/>
    </row>
    <row r="448">
      <c r="A448" s="47"/>
      <c r="B448" s="47"/>
      <c r="C448" s="47"/>
      <c r="D448" s="87"/>
      <c r="E448" s="48" t="str">
        <f>IF($D448="","", (SUMIFS(Transacoes!$D$3:$D1000,Transacoes!$C$3:$C1000,$D448,Transacoes!$B$3:$B1000,"C", Transacoes!$A$3:$A1000, "&lt;"&amp;EOMONTH(DATE(E$1,E$2,1),0))-SUMIFS(Transacoes!$D$3:$D1000,Transacoes!$C$3:$C1000,$D448,Transacoes!$B$3:$B1000,"V", Transacoes!$A$3:$A1000, "&lt;"&amp;EOMONTH(DATE(E$1,E$2,1),0)))*SUMIFS(Prov_Auto!$E$3:$E1000, Prov_Auto!$A$3:$A1000, $D448, Prov_Auto!$D$3:$D1000,"&gt;="&amp;DATE(E$1,E$2,1),Prov_Auto!$D$3:$D1000, "&lt;="&amp;EOMONTH(DATE(E$1,E$2,1),0)))</f>
        <v/>
      </c>
      <c r="F448" s="48" t="str">
        <f>IF($D448="","", (SUMIFS(Transacoes!$D$3:$D1000,Transacoes!$C$3:$C1000,$D448,Transacoes!$B$3:$B1000,"C", Transacoes!$A$3:$A1000, "&lt;"&amp;EOMONTH(DATE(F$1,F$2,1),0))-SUMIFS(Transacoes!$D$3:$D1000,Transacoes!$C$3:$C1000,$D448,Transacoes!$B$3:$B1000,"V", Transacoes!$A$3:$A1000, "&lt;"&amp;EOMONTH(DATE(F$1,F$2,1),0)))*SUMIFS(Prov_Auto!$E$3:$E1000, Prov_Auto!$A$3:$A1000, $D448, Prov_Auto!$D$3:$D1000,"&gt;="&amp;DATE(F$1,F$2,1),Prov_Auto!$D$3:$D1000, "&lt;="&amp;EOMONTH(DATE(F$1,F$2,1),0)))</f>
        <v/>
      </c>
      <c r="G448" s="48" t="str">
        <f>IF($D448="","", (SUMIFS(Transacoes!$D$3:$D1000,Transacoes!$C$3:$C1000,$D448,Transacoes!$B$3:$B1000,"C", Transacoes!$A$3:$A1000, "&lt;"&amp;EOMONTH(DATE(G$1,G$2,1),0))-SUMIFS(Transacoes!$D$3:$D1000,Transacoes!$C$3:$C1000,$D448,Transacoes!$B$3:$B1000,"V", Transacoes!$A$3:$A1000, "&lt;"&amp;EOMONTH(DATE(G$1,G$2,1),0)))*SUMIFS(Prov_Auto!$E$3:$E1000, Prov_Auto!$A$3:$A1000, $D448, Prov_Auto!$D$3:$D1000,"&gt;="&amp;DATE(G$1,G$2,1),Prov_Auto!$D$3:$D1000, "&lt;="&amp;EOMONTH(DATE(G$1,G$2,1),0)))</f>
        <v/>
      </c>
      <c r="H448" s="48" t="str">
        <f>IF($D448="","", (SUMIFS(Transacoes!$D$3:$D1000,Transacoes!$C$3:$C1000,$D448,Transacoes!$B$3:$B1000,"C", Transacoes!$A$3:$A1000, "&lt;"&amp;EOMONTH(DATE(H$1,H$2,1),0))-SUMIFS(Transacoes!$D$3:$D1000,Transacoes!$C$3:$C1000,$D448,Transacoes!$B$3:$B1000,"V", Transacoes!$A$3:$A1000, "&lt;"&amp;EOMONTH(DATE(H$1,H$2,1),0)))*SUMIFS(Prov_Auto!$E$3:$E1000, Prov_Auto!$A$3:$A1000, $D448, Prov_Auto!$D$3:$D1000,"&gt;="&amp;DATE(H$1,H$2,1),Prov_Auto!$D$3:$D1000, "&lt;="&amp;EOMONTH(DATE(H$1,H$2,1),0)))</f>
        <v/>
      </c>
      <c r="I448" s="48" t="str">
        <f>IF($D448="","", (SUMIFS(Transacoes!$D$3:$D1000,Transacoes!$C$3:$C1000,$D448,Transacoes!$B$3:$B1000,"C", Transacoes!$A$3:$A1000, "&lt;"&amp;EOMONTH(DATE(I$1,I$2,1),0))-SUMIFS(Transacoes!$D$3:$D1000,Transacoes!$C$3:$C1000,$D448,Transacoes!$B$3:$B1000,"V", Transacoes!$A$3:$A1000, "&lt;"&amp;EOMONTH(DATE(I$1,I$2,1),0)))*SUMIFS(Prov_Auto!$E$3:$E1000, Prov_Auto!$A$3:$A1000, $D448, Prov_Auto!$D$3:$D1000,"&gt;="&amp;DATE(I$1,I$2,1),Prov_Auto!$D$3:$D1000, "&lt;="&amp;EOMONTH(DATE(I$1,I$2,1),0)))</f>
        <v/>
      </c>
      <c r="J448" s="48" t="str">
        <f>IF($D448="","", (SUMIFS(Transacoes!$D$3:$D1000,Transacoes!$C$3:$C1000,$D448,Transacoes!$B$3:$B1000,"C", Transacoes!$A$3:$A1000, "&lt;"&amp;EOMONTH(DATE(J$1,J$2,1),0))-SUMIFS(Transacoes!$D$3:$D1000,Transacoes!$C$3:$C1000,$D448,Transacoes!$B$3:$B1000,"V", Transacoes!$A$3:$A1000, "&lt;"&amp;EOMONTH(DATE(J$1,J$2,1),0)))*SUMIFS(Prov_Auto!$E$3:$E1000, Prov_Auto!$A$3:$A1000, $D448, Prov_Auto!$D$3:$D1000,"&gt;="&amp;DATE(J$1,J$2,1),Prov_Auto!$D$3:$D1000, "&lt;="&amp;EOMONTH(DATE(J$1,J$2,1),0)))</f>
        <v/>
      </c>
      <c r="K448" s="48" t="str">
        <f>IF($D448="","", (SUMIFS(Transacoes!$D$3:$D1000,Transacoes!$C$3:$C1000,$D448,Transacoes!$B$3:$B1000,"C", Transacoes!$A$3:$A1000, "&lt;"&amp;EOMONTH(DATE(K$1,K$2,1),0))-SUMIFS(Transacoes!$D$3:$D1000,Transacoes!$C$3:$C1000,$D448,Transacoes!$B$3:$B1000,"V", Transacoes!$A$3:$A1000, "&lt;"&amp;EOMONTH(DATE(K$1,K$2,1),0)))*SUMIFS(Prov_Auto!$E$3:$E1000, Prov_Auto!$A$3:$A1000, $D448, Prov_Auto!$D$3:$D1000,"&gt;="&amp;DATE(K$1,K$2,1),Prov_Auto!$D$3:$D1000, "&lt;="&amp;EOMONTH(DATE(K$1,K$2,1),0)))</f>
        <v/>
      </c>
      <c r="L448" s="48" t="str">
        <f>IF($D448="","", (SUMIFS(Transacoes!$D$3:$D1000,Transacoes!$C$3:$C1000,$D448,Transacoes!$B$3:$B1000,"C", Transacoes!$A$3:$A1000, "&lt;"&amp;EOMONTH(DATE(L$1,L$2,1),0))-SUMIFS(Transacoes!$D$3:$D1000,Transacoes!$C$3:$C1000,$D448,Transacoes!$B$3:$B1000,"V", Transacoes!$A$3:$A1000, "&lt;"&amp;EOMONTH(DATE(L$1,L$2,1),0)))*SUMIFS(Prov_Auto!$E$3:$E1000, Prov_Auto!$A$3:$A1000, $D448, Prov_Auto!$D$3:$D1000,"&gt;="&amp;DATE(L$1,L$2,1),Prov_Auto!$D$3:$D1000, "&lt;="&amp;EOMONTH(DATE(L$1,L$2,1),0)))</f>
        <v/>
      </c>
      <c r="M448" s="48" t="str">
        <f>IF($D448="","", (SUMIFS(Transacoes!$D$3:$D1000,Transacoes!$C$3:$C1000,$D448,Transacoes!$B$3:$B1000,"C", Transacoes!$A$3:$A1000, "&lt;"&amp;EOMONTH(DATE(M$1,M$2,1),0))-SUMIFS(Transacoes!$D$3:$D1000,Transacoes!$C$3:$C1000,$D448,Transacoes!$B$3:$B1000,"V", Transacoes!$A$3:$A1000, "&lt;"&amp;EOMONTH(DATE(M$1,M$2,1),0)))*SUMIFS(Prov_Auto!$E$3:$E1000, Prov_Auto!$A$3:$A1000, $D448, Prov_Auto!$D$3:$D1000,"&gt;="&amp;DATE(M$1,M$2,1),Prov_Auto!$D$3:$D1000, "&lt;="&amp;EOMONTH(DATE(M$1,M$2,1),0)))</f>
        <v/>
      </c>
      <c r="N448" s="48" t="str">
        <f>IF($D448="","", (SUMIFS(Transacoes!$D$3:$D1000,Transacoes!$C$3:$C1000,$D448,Transacoes!$B$3:$B1000,"C", Transacoes!$A$3:$A1000, "&lt;"&amp;EOMONTH(DATE(N$1,N$2,1),0))-SUMIFS(Transacoes!$D$3:$D1000,Transacoes!$C$3:$C1000,$D448,Transacoes!$B$3:$B1000,"V", Transacoes!$A$3:$A1000, "&lt;"&amp;EOMONTH(DATE(N$1,N$2,1),0)))*SUMIFS(Prov_Auto!$E$3:$E1000, Prov_Auto!$A$3:$A1000, $D448, Prov_Auto!$D$3:$D1000,"&gt;="&amp;DATE(N$1,N$2,1),Prov_Auto!$D$3:$D1000, "&lt;="&amp;EOMONTH(DATE(N$1,N$2,1),0)))</f>
        <v/>
      </c>
      <c r="O448" s="48" t="str">
        <f>IF($D448="","", (SUMIFS(Transacoes!$D$3:$D1000,Transacoes!$C$3:$C1000,$D448,Transacoes!$B$3:$B1000,"C", Transacoes!$A$3:$A1000, "&lt;"&amp;EOMONTH(DATE(O$1,O$2,1),0))-SUMIFS(Transacoes!$D$3:$D1000,Transacoes!$C$3:$C1000,$D448,Transacoes!$B$3:$B1000,"V", Transacoes!$A$3:$A1000, "&lt;"&amp;EOMONTH(DATE(O$1,O$2,1),0)))*SUMIFS(Prov_Auto!$E$3:$E1000, Prov_Auto!$A$3:$A1000, $D448, Prov_Auto!$D$3:$D1000,"&gt;="&amp;DATE(O$1,O$2,1),Prov_Auto!$D$3:$D1000, "&lt;="&amp;EOMONTH(DATE(O$1,O$2,1),0)))</f>
        <v/>
      </c>
      <c r="P448" s="48" t="str">
        <f>IF($D448="","", (SUMIFS(Transacoes!$D$3:$D1000,Transacoes!$C$3:$C1000,$D448,Transacoes!$B$3:$B1000,"C", Transacoes!$A$3:$A1000, "&lt;"&amp;EOMONTH(DATE(P$1,P$2,1),0))-SUMIFS(Transacoes!$D$3:$D1000,Transacoes!$C$3:$C1000,$D448,Transacoes!$B$3:$B1000,"V", Transacoes!$A$3:$A1000, "&lt;"&amp;EOMONTH(DATE(P$1,P$2,1),0)))*SUMIFS(Prov_Auto!$E$3:$E1000, Prov_Auto!$A$3:$A1000, $D448, Prov_Auto!$D$3:$D1000,"&gt;="&amp;DATE(P$1,P$2,1),Prov_Auto!$D$3:$D1000, "&lt;="&amp;EOMONTH(DATE(P$1,P$2,1),0)))</f>
        <v/>
      </c>
      <c r="Q448" s="48" t="str">
        <f>IF($D448="","", (SUMIFS(Transacoes!$D$3:$D1000,Transacoes!$C$3:$C1000,$D448,Transacoes!$B$3:$B1000,"C", Transacoes!$A$3:$A1000, "&lt;"&amp;EOMONTH(DATE(Q$1,Q$2,1),0))-SUMIFS(Transacoes!$D$3:$D1000,Transacoes!$C$3:$C1000,$D448,Transacoes!$B$3:$B1000,"V", Transacoes!$A$3:$A1000, "&lt;"&amp;EOMONTH(DATE(Q$1,Q$2,1),0)))*SUMIFS(Prov_Auto!$E$3:$E1000, Prov_Auto!$A$3:$A1000, $D448, Prov_Auto!$D$3:$D1000,"&gt;="&amp;DATE(Q$1,Q$2,1),Prov_Auto!$D$3:$D1000, "&lt;="&amp;EOMONTH(DATE(Q$1,Q$2,1),0)))</f>
        <v/>
      </c>
      <c r="R448" s="47"/>
    </row>
    <row r="449">
      <c r="A449" s="47"/>
      <c r="B449" s="47"/>
      <c r="C449" s="47"/>
      <c r="D449" s="87"/>
      <c r="E449" s="48" t="str">
        <f>IF($D449="","", (SUMIFS(Transacoes!$D$3:$D1000,Transacoes!$C$3:$C1000,$D449,Transacoes!$B$3:$B1000,"C", Transacoes!$A$3:$A1000, "&lt;"&amp;EOMONTH(DATE(E$1,E$2,1),0))-SUMIFS(Transacoes!$D$3:$D1000,Transacoes!$C$3:$C1000,$D449,Transacoes!$B$3:$B1000,"V", Transacoes!$A$3:$A1000, "&lt;"&amp;EOMONTH(DATE(E$1,E$2,1),0)))*SUMIFS(Prov_Auto!$E$3:$E1000, Prov_Auto!$A$3:$A1000, $D449, Prov_Auto!$D$3:$D1000,"&gt;="&amp;DATE(E$1,E$2,1),Prov_Auto!$D$3:$D1000, "&lt;="&amp;EOMONTH(DATE(E$1,E$2,1),0)))</f>
        <v/>
      </c>
      <c r="F449" s="48" t="str">
        <f>IF($D449="","", (SUMIFS(Transacoes!$D$3:$D1000,Transacoes!$C$3:$C1000,$D449,Transacoes!$B$3:$B1000,"C", Transacoes!$A$3:$A1000, "&lt;"&amp;EOMONTH(DATE(F$1,F$2,1),0))-SUMIFS(Transacoes!$D$3:$D1000,Transacoes!$C$3:$C1000,$D449,Transacoes!$B$3:$B1000,"V", Transacoes!$A$3:$A1000, "&lt;"&amp;EOMONTH(DATE(F$1,F$2,1),0)))*SUMIFS(Prov_Auto!$E$3:$E1000, Prov_Auto!$A$3:$A1000, $D449, Prov_Auto!$D$3:$D1000,"&gt;="&amp;DATE(F$1,F$2,1),Prov_Auto!$D$3:$D1000, "&lt;="&amp;EOMONTH(DATE(F$1,F$2,1),0)))</f>
        <v/>
      </c>
      <c r="G449" s="48" t="str">
        <f>IF($D449="","", (SUMIFS(Transacoes!$D$3:$D1000,Transacoes!$C$3:$C1000,$D449,Transacoes!$B$3:$B1000,"C", Transacoes!$A$3:$A1000, "&lt;"&amp;EOMONTH(DATE(G$1,G$2,1),0))-SUMIFS(Transacoes!$D$3:$D1000,Transacoes!$C$3:$C1000,$D449,Transacoes!$B$3:$B1000,"V", Transacoes!$A$3:$A1000, "&lt;"&amp;EOMONTH(DATE(G$1,G$2,1),0)))*SUMIFS(Prov_Auto!$E$3:$E1000, Prov_Auto!$A$3:$A1000, $D449, Prov_Auto!$D$3:$D1000,"&gt;="&amp;DATE(G$1,G$2,1),Prov_Auto!$D$3:$D1000, "&lt;="&amp;EOMONTH(DATE(G$1,G$2,1),0)))</f>
        <v/>
      </c>
      <c r="H449" s="48" t="str">
        <f>IF($D449="","", (SUMIFS(Transacoes!$D$3:$D1000,Transacoes!$C$3:$C1000,$D449,Transacoes!$B$3:$B1000,"C", Transacoes!$A$3:$A1000, "&lt;"&amp;EOMONTH(DATE(H$1,H$2,1),0))-SUMIFS(Transacoes!$D$3:$D1000,Transacoes!$C$3:$C1000,$D449,Transacoes!$B$3:$B1000,"V", Transacoes!$A$3:$A1000, "&lt;"&amp;EOMONTH(DATE(H$1,H$2,1),0)))*SUMIFS(Prov_Auto!$E$3:$E1000, Prov_Auto!$A$3:$A1000, $D449, Prov_Auto!$D$3:$D1000,"&gt;="&amp;DATE(H$1,H$2,1),Prov_Auto!$D$3:$D1000, "&lt;="&amp;EOMONTH(DATE(H$1,H$2,1),0)))</f>
        <v/>
      </c>
      <c r="I449" s="48" t="str">
        <f>IF($D449="","", (SUMIFS(Transacoes!$D$3:$D1000,Transacoes!$C$3:$C1000,$D449,Transacoes!$B$3:$B1000,"C", Transacoes!$A$3:$A1000, "&lt;"&amp;EOMONTH(DATE(I$1,I$2,1),0))-SUMIFS(Transacoes!$D$3:$D1000,Transacoes!$C$3:$C1000,$D449,Transacoes!$B$3:$B1000,"V", Transacoes!$A$3:$A1000, "&lt;"&amp;EOMONTH(DATE(I$1,I$2,1),0)))*SUMIFS(Prov_Auto!$E$3:$E1000, Prov_Auto!$A$3:$A1000, $D449, Prov_Auto!$D$3:$D1000,"&gt;="&amp;DATE(I$1,I$2,1),Prov_Auto!$D$3:$D1000, "&lt;="&amp;EOMONTH(DATE(I$1,I$2,1),0)))</f>
        <v/>
      </c>
      <c r="J449" s="48" t="str">
        <f>IF($D449="","", (SUMIFS(Transacoes!$D$3:$D1000,Transacoes!$C$3:$C1000,$D449,Transacoes!$B$3:$B1000,"C", Transacoes!$A$3:$A1000, "&lt;"&amp;EOMONTH(DATE(J$1,J$2,1),0))-SUMIFS(Transacoes!$D$3:$D1000,Transacoes!$C$3:$C1000,$D449,Transacoes!$B$3:$B1000,"V", Transacoes!$A$3:$A1000, "&lt;"&amp;EOMONTH(DATE(J$1,J$2,1),0)))*SUMIFS(Prov_Auto!$E$3:$E1000, Prov_Auto!$A$3:$A1000, $D449, Prov_Auto!$D$3:$D1000,"&gt;="&amp;DATE(J$1,J$2,1),Prov_Auto!$D$3:$D1000, "&lt;="&amp;EOMONTH(DATE(J$1,J$2,1),0)))</f>
        <v/>
      </c>
      <c r="K449" s="48" t="str">
        <f>IF($D449="","", (SUMIFS(Transacoes!$D$3:$D1000,Transacoes!$C$3:$C1000,$D449,Transacoes!$B$3:$B1000,"C", Transacoes!$A$3:$A1000, "&lt;"&amp;EOMONTH(DATE(K$1,K$2,1),0))-SUMIFS(Transacoes!$D$3:$D1000,Transacoes!$C$3:$C1000,$D449,Transacoes!$B$3:$B1000,"V", Transacoes!$A$3:$A1000, "&lt;"&amp;EOMONTH(DATE(K$1,K$2,1),0)))*SUMIFS(Prov_Auto!$E$3:$E1000, Prov_Auto!$A$3:$A1000, $D449, Prov_Auto!$D$3:$D1000,"&gt;="&amp;DATE(K$1,K$2,1),Prov_Auto!$D$3:$D1000, "&lt;="&amp;EOMONTH(DATE(K$1,K$2,1),0)))</f>
        <v/>
      </c>
      <c r="L449" s="48" t="str">
        <f>IF($D449="","", (SUMIFS(Transacoes!$D$3:$D1000,Transacoes!$C$3:$C1000,$D449,Transacoes!$B$3:$B1000,"C", Transacoes!$A$3:$A1000, "&lt;"&amp;EOMONTH(DATE(L$1,L$2,1),0))-SUMIFS(Transacoes!$D$3:$D1000,Transacoes!$C$3:$C1000,$D449,Transacoes!$B$3:$B1000,"V", Transacoes!$A$3:$A1000, "&lt;"&amp;EOMONTH(DATE(L$1,L$2,1),0)))*SUMIFS(Prov_Auto!$E$3:$E1000, Prov_Auto!$A$3:$A1000, $D449, Prov_Auto!$D$3:$D1000,"&gt;="&amp;DATE(L$1,L$2,1),Prov_Auto!$D$3:$D1000, "&lt;="&amp;EOMONTH(DATE(L$1,L$2,1),0)))</f>
        <v/>
      </c>
      <c r="M449" s="48" t="str">
        <f>IF($D449="","", (SUMIFS(Transacoes!$D$3:$D1000,Transacoes!$C$3:$C1000,$D449,Transacoes!$B$3:$B1000,"C", Transacoes!$A$3:$A1000, "&lt;"&amp;EOMONTH(DATE(M$1,M$2,1),0))-SUMIFS(Transacoes!$D$3:$D1000,Transacoes!$C$3:$C1000,$D449,Transacoes!$B$3:$B1000,"V", Transacoes!$A$3:$A1000, "&lt;"&amp;EOMONTH(DATE(M$1,M$2,1),0)))*SUMIFS(Prov_Auto!$E$3:$E1000, Prov_Auto!$A$3:$A1000, $D449, Prov_Auto!$D$3:$D1000,"&gt;="&amp;DATE(M$1,M$2,1),Prov_Auto!$D$3:$D1000, "&lt;="&amp;EOMONTH(DATE(M$1,M$2,1),0)))</f>
        <v/>
      </c>
      <c r="N449" s="48" t="str">
        <f>IF($D449="","", (SUMIFS(Transacoes!$D$3:$D1000,Transacoes!$C$3:$C1000,$D449,Transacoes!$B$3:$B1000,"C", Transacoes!$A$3:$A1000, "&lt;"&amp;EOMONTH(DATE(N$1,N$2,1),0))-SUMIFS(Transacoes!$D$3:$D1000,Transacoes!$C$3:$C1000,$D449,Transacoes!$B$3:$B1000,"V", Transacoes!$A$3:$A1000, "&lt;"&amp;EOMONTH(DATE(N$1,N$2,1),0)))*SUMIFS(Prov_Auto!$E$3:$E1000, Prov_Auto!$A$3:$A1000, $D449, Prov_Auto!$D$3:$D1000,"&gt;="&amp;DATE(N$1,N$2,1),Prov_Auto!$D$3:$D1000, "&lt;="&amp;EOMONTH(DATE(N$1,N$2,1),0)))</f>
        <v/>
      </c>
      <c r="O449" s="48" t="str">
        <f>IF($D449="","", (SUMIFS(Transacoes!$D$3:$D1000,Transacoes!$C$3:$C1000,$D449,Transacoes!$B$3:$B1000,"C", Transacoes!$A$3:$A1000, "&lt;"&amp;EOMONTH(DATE(O$1,O$2,1),0))-SUMIFS(Transacoes!$D$3:$D1000,Transacoes!$C$3:$C1000,$D449,Transacoes!$B$3:$B1000,"V", Transacoes!$A$3:$A1000, "&lt;"&amp;EOMONTH(DATE(O$1,O$2,1),0)))*SUMIFS(Prov_Auto!$E$3:$E1000, Prov_Auto!$A$3:$A1000, $D449, Prov_Auto!$D$3:$D1000,"&gt;="&amp;DATE(O$1,O$2,1),Prov_Auto!$D$3:$D1000, "&lt;="&amp;EOMONTH(DATE(O$1,O$2,1),0)))</f>
        <v/>
      </c>
      <c r="P449" s="48" t="str">
        <f>IF($D449="","", (SUMIFS(Transacoes!$D$3:$D1000,Transacoes!$C$3:$C1000,$D449,Transacoes!$B$3:$B1000,"C", Transacoes!$A$3:$A1000, "&lt;"&amp;EOMONTH(DATE(P$1,P$2,1),0))-SUMIFS(Transacoes!$D$3:$D1000,Transacoes!$C$3:$C1000,$D449,Transacoes!$B$3:$B1000,"V", Transacoes!$A$3:$A1000, "&lt;"&amp;EOMONTH(DATE(P$1,P$2,1),0)))*SUMIFS(Prov_Auto!$E$3:$E1000, Prov_Auto!$A$3:$A1000, $D449, Prov_Auto!$D$3:$D1000,"&gt;="&amp;DATE(P$1,P$2,1),Prov_Auto!$D$3:$D1000, "&lt;="&amp;EOMONTH(DATE(P$1,P$2,1),0)))</f>
        <v/>
      </c>
      <c r="Q449" s="48" t="str">
        <f>IF($D449="","", (SUMIFS(Transacoes!$D$3:$D1000,Transacoes!$C$3:$C1000,$D449,Transacoes!$B$3:$B1000,"C", Transacoes!$A$3:$A1000, "&lt;"&amp;EOMONTH(DATE(Q$1,Q$2,1),0))-SUMIFS(Transacoes!$D$3:$D1000,Transacoes!$C$3:$C1000,$D449,Transacoes!$B$3:$B1000,"V", Transacoes!$A$3:$A1000, "&lt;"&amp;EOMONTH(DATE(Q$1,Q$2,1),0)))*SUMIFS(Prov_Auto!$E$3:$E1000, Prov_Auto!$A$3:$A1000, $D449, Prov_Auto!$D$3:$D1000,"&gt;="&amp;DATE(Q$1,Q$2,1),Prov_Auto!$D$3:$D1000, "&lt;="&amp;EOMONTH(DATE(Q$1,Q$2,1),0)))</f>
        <v/>
      </c>
      <c r="R449" s="47"/>
    </row>
    <row r="450">
      <c r="A450" s="47"/>
      <c r="B450" s="47"/>
      <c r="C450" s="47"/>
      <c r="D450" s="87"/>
      <c r="E450" s="48" t="str">
        <f>IF($D450="","", (SUMIFS(Transacoes!$D$3:$D1000,Transacoes!$C$3:$C1000,$D450,Transacoes!$B$3:$B1000,"C", Transacoes!$A$3:$A1000, "&lt;"&amp;EOMONTH(DATE(E$1,E$2,1),0))-SUMIFS(Transacoes!$D$3:$D1000,Transacoes!$C$3:$C1000,$D450,Transacoes!$B$3:$B1000,"V", Transacoes!$A$3:$A1000, "&lt;"&amp;EOMONTH(DATE(E$1,E$2,1),0)))*SUMIFS(Prov_Auto!$E$3:$E1000, Prov_Auto!$A$3:$A1000, $D450, Prov_Auto!$D$3:$D1000,"&gt;="&amp;DATE(E$1,E$2,1),Prov_Auto!$D$3:$D1000, "&lt;="&amp;EOMONTH(DATE(E$1,E$2,1),0)))</f>
        <v/>
      </c>
      <c r="F450" s="48" t="str">
        <f>IF($D450="","", (SUMIFS(Transacoes!$D$3:$D1000,Transacoes!$C$3:$C1000,$D450,Transacoes!$B$3:$B1000,"C", Transacoes!$A$3:$A1000, "&lt;"&amp;EOMONTH(DATE(F$1,F$2,1),0))-SUMIFS(Transacoes!$D$3:$D1000,Transacoes!$C$3:$C1000,$D450,Transacoes!$B$3:$B1000,"V", Transacoes!$A$3:$A1000, "&lt;"&amp;EOMONTH(DATE(F$1,F$2,1),0)))*SUMIFS(Prov_Auto!$E$3:$E1000, Prov_Auto!$A$3:$A1000, $D450, Prov_Auto!$D$3:$D1000,"&gt;="&amp;DATE(F$1,F$2,1),Prov_Auto!$D$3:$D1000, "&lt;="&amp;EOMONTH(DATE(F$1,F$2,1),0)))</f>
        <v/>
      </c>
      <c r="G450" s="48" t="str">
        <f>IF($D450="","", (SUMIFS(Transacoes!$D$3:$D1000,Transacoes!$C$3:$C1000,$D450,Transacoes!$B$3:$B1000,"C", Transacoes!$A$3:$A1000, "&lt;"&amp;EOMONTH(DATE(G$1,G$2,1),0))-SUMIFS(Transacoes!$D$3:$D1000,Transacoes!$C$3:$C1000,$D450,Transacoes!$B$3:$B1000,"V", Transacoes!$A$3:$A1000, "&lt;"&amp;EOMONTH(DATE(G$1,G$2,1),0)))*SUMIFS(Prov_Auto!$E$3:$E1000, Prov_Auto!$A$3:$A1000, $D450, Prov_Auto!$D$3:$D1000,"&gt;="&amp;DATE(G$1,G$2,1),Prov_Auto!$D$3:$D1000, "&lt;="&amp;EOMONTH(DATE(G$1,G$2,1),0)))</f>
        <v/>
      </c>
      <c r="H450" s="48" t="str">
        <f>IF($D450="","", (SUMIFS(Transacoes!$D$3:$D1000,Transacoes!$C$3:$C1000,$D450,Transacoes!$B$3:$B1000,"C", Transacoes!$A$3:$A1000, "&lt;"&amp;EOMONTH(DATE(H$1,H$2,1),0))-SUMIFS(Transacoes!$D$3:$D1000,Transacoes!$C$3:$C1000,$D450,Transacoes!$B$3:$B1000,"V", Transacoes!$A$3:$A1000, "&lt;"&amp;EOMONTH(DATE(H$1,H$2,1),0)))*SUMIFS(Prov_Auto!$E$3:$E1000, Prov_Auto!$A$3:$A1000, $D450, Prov_Auto!$D$3:$D1000,"&gt;="&amp;DATE(H$1,H$2,1),Prov_Auto!$D$3:$D1000, "&lt;="&amp;EOMONTH(DATE(H$1,H$2,1),0)))</f>
        <v/>
      </c>
      <c r="I450" s="48" t="str">
        <f>IF($D450="","", (SUMIFS(Transacoes!$D$3:$D1000,Transacoes!$C$3:$C1000,$D450,Transacoes!$B$3:$B1000,"C", Transacoes!$A$3:$A1000, "&lt;"&amp;EOMONTH(DATE(I$1,I$2,1),0))-SUMIFS(Transacoes!$D$3:$D1000,Transacoes!$C$3:$C1000,$D450,Transacoes!$B$3:$B1000,"V", Transacoes!$A$3:$A1000, "&lt;"&amp;EOMONTH(DATE(I$1,I$2,1),0)))*SUMIFS(Prov_Auto!$E$3:$E1000, Prov_Auto!$A$3:$A1000, $D450, Prov_Auto!$D$3:$D1000,"&gt;="&amp;DATE(I$1,I$2,1),Prov_Auto!$D$3:$D1000, "&lt;="&amp;EOMONTH(DATE(I$1,I$2,1),0)))</f>
        <v/>
      </c>
      <c r="J450" s="48" t="str">
        <f>IF($D450="","", (SUMIFS(Transacoes!$D$3:$D1000,Transacoes!$C$3:$C1000,$D450,Transacoes!$B$3:$B1000,"C", Transacoes!$A$3:$A1000, "&lt;"&amp;EOMONTH(DATE(J$1,J$2,1),0))-SUMIFS(Transacoes!$D$3:$D1000,Transacoes!$C$3:$C1000,$D450,Transacoes!$B$3:$B1000,"V", Transacoes!$A$3:$A1000, "&lt;"&amp;EOMONTH(DATE(J$1,J$2,1),0)))*SUMIFS(Prov_Auto!$E$3:$E1000, Prov_Auto!$A$3:$A1000, $D450, Prov_Auto!$D$3:$D1000,"&gt;="&amp;DATE(J$1,J$2,1),Prov_Auto!$D$3:$D1000, "&lt;="&amp;EOMONTH(DATE(J$1,J$2,1),0)))</f>
        <v/>
      </c>
      <c r="K450" s="48" t="str">
        <f>IF($D450="","", (SUMIFS(Transacoes!$D$3:$D1000,Transacoes!$C$3:$C1000,$D450,Transacoes!$B$3:$B1000,"C", Transacoes!$A$3:$A1000, "&lt;"&amp;EOMONTH(DATE(K$1,K$2,1),0))-SUMIFS(Transacoes!$D$3:$D1000,Transacoes!$C$3:$C1000,$D450,Transacoes!$B$3:$B1000,"V", Transacoes!$A$3:$A1000, "&lt;"&amp;EOMONTH(DATE(K$1,K$2,1),0)))*SUMIFS(Prov_Auto!$E$3:$E1000, Prov_Auto!$A$3:$A1000, $D450, Prov_Auto!$D$3:$D1000,"&gt;="&amp;DATE(K$1,K$2,1),Prov_Auto!$D$3:$D1000, "&lt;="&amp;EOMONTH(DATE(K$1,K$2,1),0)))</f>
        <v/>
      </c>
      <c r="L450" s="48" t="str">
        <f>IF($D450="","", (SUMIFS(Transacoes!$D$3:$D1000,Transacoes!$C$3:$C1000,$D450,Transacoes!$B$3:$B1000,"C", Transacoes!$A$3:$A1000, "&lt;"&amp;EOMONTH(DATE(L$1,L$2,1),0))-SUMIFS(Transacoes!$D$3:$D1000,Transacoes!$C$3:$C1000,$D450,Transacoes!$B$3:$B1000,"V", Transacoes!$A$3:$A1000, "&lt;"&amp;EOMONTH(DATE(L$1,L$2,1),0)))*SUMIFS(Prov_Auto!$E$3:$E1000, Prov_Auto!$A$3:$A1000, $D450, Prov_Auto!$D$3:$D1000,"&gt;="&amp;DATE(L$1,L$2,1),Prov_Auto!$D$3:$D1000, "&lt;="&amp;EOMONTH(DATE(L$1,L$2,1),0)))</f>
        <v/>
      </c>
      <c r="M450" s="48" t="str">
        <f>IF($D450="","", (SUMIFS(Transacoes!$D$3:$D1000,Transacoes!$C$3:$C1000,$D450,Transacoes!$B$3:$B1000,"C", Transacoes!$A$3:$A1000, "&lt;"&amp;EOMONTH(DATE(M$1,M$2,1),0))-SUMIFS(Transacoes!$D$3:$D1000,Transacoes!$C$3:$C1000,$D450,Transacoes!$B$3:$B1000,"V", Transacoes!$A$3:$A1000, "&lt;"&amp;EOMONTH(DATE(M$1,M$2,1),0)))*SUMIFS(Prov_Auto!$E$3:$E1000, Prov_Auto!$A$3:$A1000, $D450, Prov_Auto!$D$3:$D1000,"&gt;="&amp;DATE(M$1,M$2,1),Prov_Auto!$D$3:$D1000, "&lt;="&amp;EOMONTH(DATE(M$1,M$2,1),0)))</f>
        <v/>
      </c>
      <c r="N450" s="48" t="str">
        <f>IF($D450="","", (SUMIFS(Transacoes!$D$3:$D1000,Transacoes!$C$3:$C1000,$D450,Transacoes!$B$3:$B1000,"C", Transacoes!$A$3:$A1000, "&lt;"&amp;EOMONTH(DATE(N$1,N$2,1),0))-SUMIFS(Transacoes!$D$3:$D1000,Transacoes!$C$3:$C1000,$D450,Transacoes!$B$3:$B1000,"V", Transacoes!$A$3:$A1000, "&lt;"&amp;EOMONTH(DATE(N$1,N$2,1),0)))*SUMIFS(Prov_Auto!$E$3:$E1000, Prov_Auto!$A$3:$A1000, $D450, Prov_Auto!$D$3:$D1000,"&gt;="&amp;DATE(N$1,N$2,1),Prov_Auto!$D$3:$D1000, "&lt;="&amp;EOMONTH(DATE(N$1,N$2,1),0)))</f>
        <v/>
      </c>
      <c r="O450" s="48" t="str">
        <f>IF($D450="","", (SUMIFS(Transacoes!$D$3:$D1000,Transacoes!$C$3:$C1000,$D450,Transacoes!$B$3:$B1000,"C", Transacoes!$A$3:$A1000, "&lt;"&amp;EOMONTH(DATE(O$1,O$2,1),0))-SUMIFS(Transacoes!$D$3:$D1000,Transacoes!$C$3:$C1000,$D450,Transacoes!$B$3:$B1000,"V", Transacoes!$A$3:$A1000, "&lt;"&amp;EOMONTH(DATE(O$1,O$2,1),0)))*SUMIFS(Prov_Auto!$E$3:$E1000, Prov_Auto!$A$3:$A1000, $D450, Prov_Auto!$D$3:$D1000,"&gt;="&amp;DATE(O$1,O$2,1),Prov_Auto!$D$3:$D1000, "&lt;="&amp;EOMONTH(DATE(O$1,O$2,1),0)))</f>
        <v/>
      </c>
      <c r="P450" s="48" t="str">
        <f>IF($D450="","", (SUMIFS(Transacoes!$D$3:$D1000,Transacoes!$C$3:$C1000,$D450,Transacoes!$B$3:$B1000,"C", Transacoes!$A$3:$A1000, "&lt;"&amp;EOMONTH(DATE(P$1,P$2,1),0))-SUMIFS(Transacoes!$D$3:$D1000,Transacoes!$C$3:$C1000,$D450,Transacoes!$B$3:$B1000,"V", Transacoes!$A$3:$A1000, "&lt;"&amp;EOMONTH(DATE(P$1,P$2,1),0)))*SUMIFS(Prov_Auto!$E$3:$E1000, Prov_Auto!$A$3:$A1000, $D450, Prov_Auto!$D$3:$D1000,"&gt;="&amp;DATE(P$1,P$2,1),Prov_Auto!$D$3:$D1000, "&lt;="&amp;EOMONTH(DATE(P$1,P$2,1),0)))</f>
        <v/>
      </c>
      <c r="Q450" s="48" t="str">
        <f>IF($D450="","", (SUMIFS(Transacoes!$D$3:$D1000,Transacoes!$C$3:$C1000,$D450,Transacoes!$B$3:$B1000,"C", Transacoes!$A$3:$A1000, "&lt;"&amp;EOMONTH(DATE(Q$1,Q$2,1),0))-SUMIFS(Transacoes!$D$3:$D1000,Transacoes!$C$3:$C1000,$D450,Transacoes!$B$3:$B1000,"V", Transacoes!$A$3:$A1000, "&lt;"&amp;EOMONTH(DATE(Q$1,Q$2,1),0)))*SUMIFS(Prov_Auto!$E$3:$E1000, Prov_Auto!$A$3:$A1000, $D450, Prov_Auto!$D$3:$D1000,"&gt;="&amp;DATE(Q$1,Q$2,1),Prov_Auto!$D$3:$D1000, "&lt;="&amp;EOMONTH(DATE(Q$1,Q$2,1),0)))</f>
        <v/>
      </c>
      <c r="R450" s="47"/>
    </row>
    <row r="451">
      <c r="A451" s="47"/>
      <c r="B451" s="47"/>
      <c r="C451" s="47"/>
      <c r="D451" s="87"/>
      <c r="E451" s="48" t="str">
        <f>IF($D451="","", (SUMIFS(Transacoes!$D$3:$D1000,Transacoes!$C$3:$C1000,$D451,Transacoes!$B$3:$B1000,"C", Transacoes!$A$3:$A1000, "&lt;"&amp;EOMONTH(DATE(E$1,E$2,1),0))-SUMIFS(Transacoes!$D$3:$D1000,Transacoes!$C$3:$C1000,$D451,Transacoes!$B$3:$B1000,"V", Transacoes!$A$3:$A1000, "&lt;"&amp;EOMONTH(DATE(E$1,E$2,1),0)))*SUMIFS(Prov_Auto!$E$3:$E1000, Prov_Auto!$A$3:$A1000, $D451, Prov_Auto!$D$3:$D1000,"&gt;="&amp;DATE(E$1,E$2,1),Prov_Auto!$D$3:$D1000, "&lt;="&amp;EOMONTH(DATE(E$1,E$2,1),0)))</f>
        <v/>
      </c>
      <c r="F451" s="48" t="str">
        <f>IF($D451="","", (SUMIFS(Transacoes!$D$3:$D1000,Transacoes!$C$3:$C1000,$D451,Transacoes!$B$3:$B1000,"C", Transacoes!$A$3:$A1000, "&lt;"&amp;EOMONTH(DATE(F$1,F$2,1),0))-SUMIFS(Transacoes!$D$3:$D1000,Transacoes!$C$3:$C1000,$D451,Transacoes!$B$3:$B1000,"V", Transacoes!$A$3:$A1000, "&lt;"&amp;EOMONTH(DATE(F$1,F$2,1),0)))*SUMIFS(Prov_Auto!$E$3:$E1000, Prov_Auto!$A$3:$A1000, $D451, Prov_Auto!$D$3:$D1000,"&gt;="&amp;DATE(F$1,F$2,1),Prov_Auto!$D$3:$D1000, "&lt;="&amp;EOMONTH(DATE(F$1,F$2,1),0)))</f>
        <v/>
      </c>
      <c r="G451" s="48" t="str">
        <f>IF($D451="","", (SUMIFS(Transacoes!$D$3:$D1000,Transacoes!$C$3:$C1000,$D451,Transacoes!$B$3:$B1000,"C", Transacoes!$A$3:$A1000, "&lt;"&amp;EOMONTH(DATE(G$1,G$2,1),0))-SUMIFS(Transacoes!$D$3:$D1000,Transacoes!$C$3:$C1000,$D451,Transacoes!$B$3:$B1000,"V", Transacoes!$A$3:$A1000, "&lt;"&amp;EOMONTH(DATE(G$1,G$2,1),0)))*SUMIFS(Prov_Auto!$E$3:$E1000, Prov_Auto!$A$3:$A1000, $D451, Prov_Auto!$D$3:$D1000,"&gt;="&amp;DATE(G$1,G$2,1),Prov_Auto!$D$3:$D1000, "&lt;="&amp;EOMONTH(DATE(G$1,G$2,1),0)))</f>
        <v/>
      </c>
      <c r="H451" s="48" t="str">
        <f>IF($D451="","", (SUMIFS(Transacoes!$D$3:$D1000,Transacoes!$C$3:$C1000,$D451,Transacoes!$B$3:$B1000,"C", Transacoes!$A$3:$A1000, "&lt;"&amp;EOMONTH(DATE(H$1,H$2,1),0))-SUMIFS(Transacoes!$D$3:$D1000,Transacoes!$C$3:$C1000,$D451,Transacoes!$B$3:$B1000,"V", Transacoes!$A$3:$A1000, "&lt;"&amp;EOMONTH(DATE(H$1,H$2,1),0)))*SUMIFS(Prov_Auto!$E$3:$E1000, Prov_Auto!$A$3:$A1000, $D451, Prov_Auto!$D$3:$D1000,"&gt;="&amp;DATE(H$1,H$2,1),Prov_Auto!$D$3:$D1000, "&lt;="&amp;EOMONTH(DATE(H$1,H$2,1),0)))</f>
        <v/>
      </c>
      <c r="I451" s="48" t="str">
        <f>IF($D451="","", (SUMIFS(Transacoes!$D$3:$D1000,Transacoes!$C$3:$C1000,$D451,Transacoes!$B$3:$B1000,"C", Transacoes!$A$3:$A1000, "&lt;"&amp;EOMONTH(DATE(I$1,I$2,1),0))-SUMIFS(Transacoes!$D$3:$D1000,Transacoes!$C$3:$C1000,$D451,Transacoes!$B$3:$B1000,"V", Transacoes!$A$3:$A1000, "&lt;"&amp;EOMONTH(DATE(I$1,I$2,1),0)))*SUMIFS(Prov_Auto!$E$3:$E1000, Prov_Auto!$A$3:$A1000, $D451, Prov_Auto!$D$3:$D1000,"&gt;="&amp;DATE(I$1,I$2,1),Prov_Auto!$D$3:$D1000, "&lt;="&amp;EOMONTH(DATE(I$1,I$2,1),0)))</f>
        <v/>
      </c>
      <c r="J451" s="48" t="str">
        <f>IF($D451="","", (SUMIFS(Transacoes!$D$3:$D1000,Transacoes!$C$3:$C1000,$D451,Transacoes!$B$3:$B1000,"C", Transacoes!$A$3:$A1000, "&lt;"&amp;EOMONTH(DATE(J$1,J$2,1),0))-SUMIFS(Transacoes!$D$3:$D1000,Transacoes!$C$3:$C1000,$D451,Transacoes!$B$3:$B1000,"V", Transacoes!$A$3:$A1000, "&lt;"&amp;EOMONTH(DATE(J$1,J$2,1),0)))*SUMIFS(Prov_Auto!$E$3:$E1000, Prov_Auto!$A$3:$A1000, $D451, Prov_Auto!$D$3:$D1000,"&gt;="&amp;DATE(J$1,J$2,1),Prov_Auto!$D$3:$D1000, "&lt;="&amp;EOMONTH(DATE(J$1,J$2,1),0)))</f>
        <v/>
      </c>
      <c r="K451" s="48" t="str">
        <f>IF($D451="","", (SUMIFS(Transacoes!$D$3:$D1000,Transacoes!$C$3:$C1000,$D451,Transacoes!$B$3:$B1000,"C", Transacoes!$A$3:$A1000, "&lt;"&amp;EOMONTH(DATE(K$1,K$2,1),0))-SUMIFS(Transacoes!$D$3:$D1000,Transacoes!$C$3:$C1000,$D451,Transacoes!$B$3:$B1000,"V", Transacoes!$A$3:$A1000, "&lt;"&amp;EOMONTH(DATE(K$1,K$2,1),0)))*SUMIFS(Prov_Auto!$E$3:$E1000, Prov_Auto!$A$3:$A1000, $D451, Prov_Auto!$D$3:$D1000,"&gt;="&amp;DATE(K$1,K$2,1),Prov_Auto!$D$3:$D1000, "&lt;="&amp;EOMONTH(DATE(K$1,K$2,1),0)))</f>
        <v/>
      </c>
      <c r="L451" s="48" t="str">
        <f>IF($D451="","", (SUMIFS(Transacoes!$D$3:$D1000,Transacoes!$C$3:$C1000,$D451,Transacoes!$B$3:$B1000,"C", Transacoes!$A$3:$A1000, "&lt;"&amp;EOMONTH(DATE(L$1,L$2,1),0))-SUMIFS(Transacoes!$D$3:$D1000,Transacoes!$C$3:$C1000,$D451,Transacoes!$B$3:$B1000,"V", Transacoes!$A$3:$A1000, "&lt;"&amp;EOMONTH(DATE(L$1,L$2,1),0)))*SUMIFS(Prov_Auto!$E$3:$E1000, Prov_Auto!$A$3:$A1000, $D451, Prov_Auto!$D$3:$D1000,"&gt;="&amp;DATE(L$1,L$2,1),Prov_Auto!$D$3:$D1000, "&lt;="&amp;EOMONTH(DATE(L$1,L$2,1),0)))</f>
        <v/>
      </c>
      <c r="M451" s="48" t="str">
        <f>IF($D451="","", (SUMIFS(Transacoes!$D$3:$D1000,Transacoes!$C$3:$C1000,$D451,Transacoes!$B$3:$B1000,"C", Transacoes!$A$3:$A1000, "&lt;"&amp;EOMONTH(DATE(M$1,M$2,1),0))-SUMIFS(Transacoes!$D$3:$D1000,Transacoes!$C$3:$C1000,$D451,Transacoes!$B$3:$B1000,"V", Transacoes!$A$3:$A1000, "&lt;"&amp;EOMONTH(DATE(M$1,M$2,1),0)))*SUMIFS(Prov_Auto!$E$3:$E1000, Prov_Auto!$A$3:$A1000, $D451, Prov_Auto!$D$3:$D1000,"&gt;="&amp;DATE(M$1,M$2,1),Prov_Auto!$D$3:$D1000, "&lt;="&amp;EOMONTH(DATE(M$1,M$2,1),0)))</f>
        <v/>
      </c>
      <c r="N451" s="48" t="str">
        <f>IF($D451="","", (SUMIFS(Transacoes!$D$3:$D1000,Transacoes!$C$3:$C1000,$D451,Transacoes!$B$3:$B1000,"C", Transacoes!$A$3:$A1000, "&lt;"&amp;EOMONTH(DATE(N$1,N$2,1),0))-SUMIFS(Transacoes!$D$3:$D1000,Transacoes!$C$3:$C1000,$D451,Transacoes!$B$3:$B1000,"V", Transacoes!$A$3:$A1000, "&lt;"&amp;EOMONTH(DATE(N$1,N$2,1),0)))*SUMIFS(Prov_Auto!$E$3:$E1000, Prov_Auto!$A$3:$A1000, $D451, Prov_Auto!$D$3:$D1000,"&gt;="&amp;DATE(N$1,N$2,1),Prov_Auto!$D$3:$D1000, "&lt;="&amp;EOMONTH(DATE(N$1,N$2,1),0)))</f>
        <v/>
      </c>
      <c r="O451" s="48" t="str">
        <f>IF($D451="","", (SUMIFS(Transacoes!$D$3:$D1000,Transacoes!$C$3:$C1000,$D451,Transacoes!$B$3:$B1000,"C", Transacoes!$A$3:$A1000, "&lt;"&amp;EOMONTH(DATE(O$1,O$2,1),0))-SUMIFS(Transacoes!$D$3:$D1000,Transacoes!$C$3:$C1000,$D451,Transacoes!$B$3:$B1000,"V", Transacoes!$A$3:$A1000, "&lt;"&amp;EOMONTH(DATE(O$1,O$2,1),0)))*SUMIFS(Prov_Auto!$E$3:$E1000, Prov_Auto!$A$3:$A1000, $D451, Prov_Auto!$D$3:$D1000,"&gt;="&amp;DATE(O$1,O$2,1),Prov_Auto!$D$3:$D1000, "&lt;="&amp;EOMONTH(DATE(O$1,O$2,1),0)))</f>
        <v/>
      </c>
      <c r="P451" s="48" t="str">
        <f>IF($D451="","", (SUMIFS(Transacoes!$D$3:$D1000,Transacoes!$C$3:$C1000,$D451,Transacoes!$B$3:$B1000,"C", Transacoes!$A$3:$A1000, "&lt;"&amp;EOMONTH(DATE(P$1,P$2,1),0))-SUMIFS(Transacoes!$D$3:$D1000,Transacoes!$C$3:$C1000,$D451,Transacoes!$B$3:$B1000,"V", Transacoes!$A$3:$A1000, "&lt;"&amp;EOMONTH(DATE(P$1,P$2,1),0)))*SUMIFS(Prov_Auto!$E$3:$E1000, Prov_Auto!$A$3:$A1000, $D451, Prov_Auto!$D$3:$D1000,"&gt;="&amp;DATE(P$1,P$2,1),Prov_Auto!$D$3:$D1000, "&lt;="&amp;EOMONTH(DATE(P$1,P$2,1),0)))</f>
        <v/>
      </c>
      <c r="Q451" s="48" t="str">
        <f>IF($D451="","", (SUMIFS(Transacoes!$D$3:$D1000,Transacoes!$C$3:$C1000,$D451,Transacoes!$B$3:$B1000,"C", Transacoes!$A$3:$A1000, "&lt;"&amp;EOMONTH(DATE(Q$1,Q$2,1),0))-SUMIFS(Transacoes!$D$3:$D1000,Transacoes!$C$3:$C1000,$D451,Transacoes!$B$3:$B1000,"V", Transacoes!$A$3:$A1000, "&lt;"&amp;EOMONTH(DATE(Q$1,Q$2,1),0)))*SUMIFS(Prov_Auto!$E$3:$E1000, Prov_Auto!$A$3:$A1000, $D451, Prov_Auto!$D$3:$D1000,"&gt;="&amp;DATE(Q$1,Q$2,1),Prov_Auto!$D$3:$D1000, "&lt;="&amp;EOMONTH(DATE(Q$1,Q$2,1),0)))</f>
        <v/>
      </c>
      <c r="R451" s="47"/>
    </row>
    <row r="452">
      <c r="A452" s="47"/>
      <c r="B452" s="47"/>
      <c r="C452" s="47"/>
      <c r="D452" s="87"/>
      <c r="E452" s="48" t="str">
        <f>IF($D452="","", (SUMIFS(Transacoes!$D$3:$D1000,Transacoes!$C$3:$C1000,$D452,Transacoes!$B$3:$B1000,"C", Transacoes!$A$3:$A1000, "&lt;"&amp;EOMONTH(DATE(E$1,E$2,1),0))-SUMIFS(Transacoes!$D$3:$D1000,Transacoes!$C$3:$C1000,$D452,Transacoes!$B$3:$B1000,"V", Transacoes!$A$3:$A1000, "&lt;"&amp;EOMONTH(DATE(E$1,E$2,1),0)))*SUMIFS(Prov_Auto!$E$3:$E1000, Prov_Auto!$A$3:$A1000, $D452, Prov_Auto!$D$3:$D1000,"&gt;="&amp;DATE(E$1,E$2,1),Prov_Auto!$D$3:$D1000, "&lt;="&amp;EOMONTH(DATE(E$1,E$2,1),0)))</f>
        <v/>
      </c>
      <c r="F452" s="48" t="str">
        <f>IF($D452="","", (SUMIFS(Transacoes!$D$3:$D1000,Transacoes!$C$3:$C1000,$D452,Transacoes!$B$3:$B1000,"C", Transacoes!$A$3:$A1000, "&lt;"&amp;EOMONTH(DATE(F$1,F$2,1),0))-SUMIFS(Transacoes!$D$3:$D1000,Transacoes!$C$3:$C1000,$D452,Transacoes!$B$3:$B1000,"V", Transacoes!$A$3:$A1000, "&lt;"&amp;EOMONTH(DATE(F$1,F$2,1),0)))*SUMIFS(Prov_Auto!$E$3:$E1000, Prov_Auto!$A$3:$A1000, $D452, Prov_Auto!$D$3:$D1000,"&gt;="&amp;DATE(F$1,F$2,1),Prov_Auto!$D$3:$D1000, "&lt;="&amp;EOMONTH(DATE(F$1,F$2,1),0)))</f>
        <v/>
      </c>
      <c r="G452" s="48" t="str">
        <f>IF($D452="","", (SUMIFS(Transacoes!$D$3:$D1000,Transacoes!$C$3:$C1000,$D452,Transacoes!$B$3:$B1000,"C", Transacoes!$A$3:$A1000, "&lt;"&amp;EOMONTH(DATE(G$1,G$2,1),0))-SUMIFS(Transacoes!$D$3:$D1000,Transacoes!$C$3:$C1000,$D452,Transacoes!$B$3:$B1000,"V", Transacoes!$A$3:$A1000, "&lt;"&amp;EOMONTH(DATE(G$1,G$2,1),0)))*SUMIFS(Prov_Auto!$E$3:$E1000, Prov_Auto!$A$3:$A1000, $D452, Prov_Auto!$D$3:$D1000,"&gt;="&amp;DATE(G$1,G$2,1),Prov_Auto!$D$3:$D1000, "&lt;="&amp;EOMONTH(DATE(G$1,G$2,1),0)))</f>
        <v/>
      </c>
      <c r="H452" s="48" t="str">
        <f>IF($D452="","", (SUMIFS(Transacoes!$D$3:$D1000,Transacoes!$C$3:$C1000,$D452,Transacoes!$B$3:$B1000,"C", Transacoes!$A$3:$A1000, "&lt;"&amp;EOMONTH(DATE(H$1,H$2,1),0))-SUMIFS(Transacoes!$D$3:$D1000,Transacoes!$C$3:$C1000,$D452,Transacoes!$B$3:$B1000,"V", Transacoes!$A$3:$A1000, "&lt;"&amp;EOMONTH(DATE(H$1,H$2,1),0)))*SUMIFS(Prov_Auto!$E$3:$E1000, Prov_Auto!$A$3:$A1000, $D452, Prov_Auto!$D$3:$D1000,"&gt;="&amp;DATE(H$1,H$2,1),Prov_Auto!$D$3:$D1000, "&lt;="&amp;EOMONTH(DATE(H$1,H$2,1),0)))</f>
        <v/>
      </c>
      <c r="I452" s="48" t="str">
        <f>IF($D452="","", (SUMIFS(Transacoes!$D$3:$D1000,Transacoes!$C$3:$C1000,$D452,Transacoes!$B$3:$B1000,"C", Transacoes!$A$3:$A1000, "&lt;"&amp;EOMONTH(DATE(I$1,I$2,1),0))-SUMIFS(Transacoes!$D$3:$D1000,Transacoes!$C$3:$C1000,$D452,Transacoes!$B$3:$B1000,"V", Transacoes!$A$3:$A1000, "&lt;"&amp;EOMONTH(DATE(I$1,I$2,1),0)))*SUMIFS(Prov_Auto!$E$3:$E1000, Prov_Auto!$A$3:$A1000, $D452, Prov_Auto!$D$3:$D1000,"&gt;="&amp;DATE(I$1,I$2,1),Prov_Auto!$D$3:$D1000, "&lt;="&amp;EOMONTH(DATE(I$1,I$2,1),0)))</f>
        <v/>
      </c>
      <c r="J452" s="48" t="str">
        <f>IF($D452="","", (SUMIFS(Transacoes!$D$3:$D1000,Transacoes!$C$3:$C1000,$D452,Transacoes!$B$3:$B1000,"C", Transacoes!$A$3:$A1000, "&lt;"&amp;EOMONTH(DATE(J$1,J$2,1),0))-SUMIFS(Transacoes!$D$3:$D1000,Transacoes!$C$3:$C1000,$D452,Transacoes!$B$3:$B1000,"V", Transacoes!$A$3:$A1000, "&lt;"&amp;EOMONTH(DATE(J$1,J$2,1),0)))*SUMIFS(Prov_Auto!$E$3:$E1000, Prov_Auto!$A$3:$A1000, $D452, Prov_Auto!$D$3:$D1000,"&gt;="&amp;DATE(J$1,J$2,1),Prov_Auto!$D$3:$D1000, "&lt;="&amp;EOMONTH(DATE(J$1,J$2,1),0)))</f>
        <v/>
      </c>
      <c r="K452" s="48" t="str">
        <f>IF($D452="","", (SUMIFS(Transacoes!$D$3:$D1000,Transacoes!$C$3:$C1000,$D452,Transacoes!$B$3:$B1000,"C", Transacoes!$A$3:$A1000, "&lt;"&amp;EOMONTH(DATE(K$1,K$2,1),0))-SUMIFS(Transacoes!$D$3:$D1000,Transacoes!$C$3:$C1000,$D452,Transacoes!$B$3:$B1000,"V", Transacoes!$A$3:$A1000, "&lt;"&amp;EOMONTH(DATE(K$1,K$2,1),0)))*SUMIFS(Prov_Auto!$E$3:$E1000, Prov_Auto!$A$3:$A1000, $D452, Prov_Auto!$D$3:$D1000,"&gt;="&amp;DATE(K$1,K$2,1),Prov_Auto!$D$3:$D1000, "&lt;="&amp;EOMONTH(DATE(K$1,K$2,1),0)))</f>
        <v/>
      </c>
      <c r="L452" s="48" t="str">
        <f>IF($D452="","", (SUMIFS(Transacoes!$D$3:$D1000,Transacoes!$C$3:$C1000,$D452,Transacoes!$B$3:$B1000,"C", Transacoes!$A$3:$A1000, "&lt;"&amp;EOMONTH(DATE(L$1,L$2,1),0))-SUMIFS(Transacoes!$D$3:$D1000,Transacoes!$C$3:$C1000,$D452,Transacoes!$B$3:$B1000,"V", Transacoes!$A$3:$A1000, "&lt;"&amp;EOMONTH(DATE(L$1,L$2,1),0)))*SUMIFS(Prov_Auto!$E$3:$E1000, Prov_Auto!$A$3:$A1000, $D452, Prov_Auto!$D$3:$D1000,"&gt;="&amp;DATE(L$1,L$2,1),Prov_Auto!$D$3:$D1000, "&lt;="&amp;EOMONTH(DATE(L$1,L$2,1),0)))</f>
        <v/>
      </c>
      <c r="M452" s="48" t="str">
        <f>IF($D452="","", (SUMIFS(Transacoes!$D$3:$D1000,Transacoes!$C$3:$C1000,$D452,Transacoes!$B$3:$B1000,"C", Transacoes!$A$3:$A1000, "&lt;"&amp;EOMONTH(DATE(M$1,M$2,1),0))-SUMIFS(Transacoes!$D$3:$D1000,Transacoes!$C$3:$C1000,$D452,Transacoes!$B$3:$B1000,"V", Transacoes!$A$3:$A1000, "&lt;"&amp;EOMONTH(DATE(M$1,M$2,1),0)))*SUMIFS(Prov_Auto!$E$3:$E1000, Prov_Auto!$A$3:$A1000, $D452, Prov_Auto!$D$3:$D1000,"&gt;="&amp;DATE(M$1,M$2,1),Prov_Auto!$D$3:$D1000, "&lt;="&amp;EOMONTH(DATE(M$1,M$2,1),0)))</f>
        <v/>
      </c>
      <c r="N452" s="48" t="str">
        <f>IF($D452="","", (SUMIFS(Transacoes!$D$3:$D1000,Transacoes!$C$3:$C1000,$D452,Transacoes!$B$3:$B1000,"C", Transacoes!$A$3:$A1000, "&lt;"&amp;EOMONTH(DATE(N$1,N$2,1),0))-SUMIFS(Transacoes!$D$3:$D1000,Transacoes!$C$3:$C1000,$D452,Transacoes!$B$3:$B1000,"V", Transacoes!$A$3:$A1000, "&lt;"&amp;EOMONTH(DATE(N$1,N$2,1),0)))*SUMIFS(Prov_Auto!$E$3:$E1000, Prov_Auto!$A$3:$A1000, $D452, Prov_Auto!$D$3:$D1000,"&gt;="&amp;DATE(N$1,N$2,1),Prov_Auto!$D$3:$D1000, "&lt;="&amp;EOMONTH(DATE(N$1,N$2,1),0)))</f>
        <v/>
      </c>
      <c r="O452" s="48" t="str">
        <f>IF($D452="","", (SUMIFS(Transacoes!$D$3:$D1000,Transacoes!$C$3:$C1000,$D452,Transacoes!$B$3:$B1000,"C", Transacoes!$A$3:$A1000, "&lt;"&amp;EOMONTH(DATE(O$1,O$2,1),0))-SUMIFS(Transacoes!$D$3:$D1000,Transacoes!$C$3:$C1000,$D452,Transacoes!$B$3:$B1000,"V", Transacoes!$A$3:$A1000, "&lt;"&amp;EOMONTH(DATE(O$1,O$2,1),0)))*SUMIFS(Prov_Auto!$E$3:$E1000, Prov_Auto!$A$3:$A1000, $D452, Prov_Auto!$D$3:$D1000,"&gt;="&amp;DATE(O$1,O$2,1),Prov_Auto!$D$3:$D1000, "&lt;="&amp;EOMONTH(DATE(O$1,O$2,1),0)))</f>
        <v/>
      </c>
      <c r="P452" s="48" t="str">
        <f>IF($D452="","", (SUMIFS(Transacoes!$D$3:$D1000,Transacoes!$C$3:$C1000,$D452,Transacoes!$B$3:$B1000,"C", Transacoes!$A$3:$A1000, "&lt;"&amp;EOMONTH(DATE(P$1,P$2,1),0))-SUMIFS(Transacoes!$D$3:$D1000,Transacoes!$C$3:$C1000,$D452,Transacoes!$B$3:$B1000,"V", Transacoes!$A$3:$A1000, "&lt;"&amp;EOMONTH(DATE(P$1,P$2,1),0)))*SUMIFS(Prov_Auto!$E$3:$E1000, Prov_Auto!$A$3:$A1000, $D452, Prov_Auto!$D$3:$D1000,"&gt;="&amp;DATE(P$1,P$2,1),Prov_Auto!$D$3:$D1000, "&lt;="&amp;EOMONTH(DATE(P$1,P$2,1),0)))</f>
        <v/>
      </c>
      <c r="Q452" s="48" t="str">
        <f>IF($D452="","", (SUMIFS(Transacoes!$D$3:$D1000,Transacoes!$C$3:$C1000,$D452,Transacoes!$B$3:$B1000,"C", Transacoes!$A$3:$A1000, "&lt;"&amp;EOMONTH(DATE(Q$1,Q$2,1),0))-SUMIFS(Transacoes!$D$3:$D1000,Transacoes!$C$3:$C1000,$D452,Transacoes!$B$3:$B1000,"V", Transacoes!$A$3:$A1000, "&lt;"&amp;EOMONTH(DATE(Q$1,Q$2,1),0)))*SUMIFS(Prov_Auto!$E$3:$E1000, Prov_Auto!$A$3:$A1000, $D452, Prov_Auto!$D$3:$D1000,"&gt;="&amp;DATE(Q$1,Q$2,1),Prov_Auto!$D$3:$D1000, "&lt;="&amp;EOMONTH(DATE(Q$1,Q$2,1),0)))</f>
        <v/>
      </c>
      <c r="R452" s="47"/>
    </row>
    <row r="453">
      <c r="A453" s="47"/>
      <c r="B453" s="47"/>
      <c r="C453" s="47"/>
      <c r="D453" s="87"/>
      <c r="E453" s="48" t="str">
        <f>IF($D453="","", (SUMIFS(Transacoes!$D$3:$D1000,Transacoes!$C$3:$C1000,$D453,Transacoes!$B$3:$B1000,"C", Transacoes!$A$3:$A1000, "&lt;"&amp;EOMONTH(DATE(E$1,E$2,1),0))-SUMIFS(Transacoes!$D$3:$D1000,Transacoes!$C$3:$C1000,$D453,Transacoes!$B$3:$B1000,"V", Transacoes!$A$3:$A1000, "&lt;"&amp;EOMONTH(DATE(E$1,E$2,1),0)))*SUMIFS(Prov_Auto!$E$3:$E1000, Prov_Auto!$A$3:$A1000, $D453, Prov_Auto!$D$3:$D1000,"&gt;="&amp;DATE(E$1,E$2,1),Prov_Auto!$D$3:$D1000, "&lt;="&amp;EOMONTH(DATE(E$1,E$2,1),0)))</f>
        <v/>
      </c>
      <c r="F453" s="48" t="str">
        <f>IF($D453="","", (SUMIFS(Transacoes!$D$3:$D1000,Transacoes!$C$3:$C1000,$D453,Transacoes!$B$3:$B1000,"C", Transacoes!$A$3:$A1000, "&lt;"&amp;EOMONTH(DATE(F$1,F$2,1),0))-SUMIFS(Transacoes!$D$3:$D1000,Transacoes!$C$3:$C1000,$D453,Transacoes!$B$3:$B1000,"V", Transacoes!$A$3:$A1000, "&lt;"&amp;EOMONTH(DATE(F$1,F$2,1),0)))*SUMIFS(Prov_Auto!$E$3:$E1000, Prov_Auto!$A$3:$A1000, $D453, Prov_Auto!$D$3:$D1000,"&gt;="&amp;DATE(F$1,F$2,1),Prov_Auto!$D$3:$D1000, "&lt;="&amp;EOMONTH(DATE(F$1,F$2,1),0)))</f>
        <v/>
      </c>
      <c r="G453" s="48" t="str">
        <f>IF($D453="","", (SUMIFS(Transacoes!$D$3:$D1000,Transacoes!$C$3:$C1000,$D453,Transacoes!$B$3:$B1000,"C", Transacoes!$A$3:$A1000, "&lt;"&amp;EOMONTH(DATE(G$1,G$2,1),0))-SUMIFS(Transacoes!$D$3:$D1000,Transacoes!$C$3:$C1000,$D453,Transacoes!$B$3:$B1000,"V", Transacoes!$A$3:$A1000, "&lt;"&amp;EOMONTH(DATE(G$1,G$2,1),0)))*SUMIFS(Prov_Auto!$E$3:$E1000, Prov_Auto!$A$3:$A1000, $D453, Prov_Auto!$D$3:$D1000,"&gt;="&amp;DATE(G$1,G$2,1),Prov_Auto!$D$3:$D1000, "&lt;="&amp;EOMONTH(DATE(G$1,G$2,1),0)))</f>
        <v/>
      </c>
      <c r="H453" s="48" t="str">
        <f>IF($D453="","", (SUMIFS(Transacoes!$D$3:$D1000,Transacoes!$C$3:$C1000,$D453,Transacoes!$B$3:$B1000,"C", Transacoes!$A$3:$A1000, "&lt;"&amp;EOMONTH(DATE(H$1,H$2,1),0))-SUMIFS(Transacoes!$D$3:$D1000,Transacoes!$C$3:$C1000,$D453,Transacoes!$B$3:$B1000,"V", Transacoes!$A$3:$A1000, "&lt;"&amp;EOMONTH(DATE(H$1,H$2,1),0)))*SUMIFS(Prov_Auto!$E$3:$E1000, Prov_Auto!$A$3:$A1000, $D453, Prov_Auto!$D$3:$D1000,"&gt;="&amp;DATE(H$1,H$2,1),Prov_Auto!$D$3:$D1000, "&lt;="&amp;EOMONTH(DATE(H$1,H$2,1),0)))</f>
        <v/>
      </c>
      <c r="I453" s="48" t="str">
        <f>IF($D453="","", (SUMIFS(Transacoes!$D$3:$D1000,Transacoes!$C$3:$C1000,$D453,Transacoes!$B$3:$B1000,"C", Transacoes!$A$3:$A1000, "&lt;"&amp;EOMONTH(DATE(I$1,I$2,1),0))-SUMIFS(Transacoes!$D$3:$D1000,Transacoes!$C$3:$C1000,$D453,Transacoes!$B$3:$B1000,"V", Transacoes!$A$3:$A1000, "&lt;"&amp;EOMONTH(DATE(I$1,I$2,1),0)))*SUMIFS(Prov_Auto!$E$3:$E1000, Prov_Auto!$A$3:$A1000, $D453, Prov_Auto!$D$3:$D1000,"&gt;="&amp;DATE(I$1,I$2,1),Prov_Auto!$D$3:$D1000, "&lt;="&amp;EOMONTH(DATE(I$1,I$2,1),0)))</f>
        <v/>
      </c>
      <c r="J453" s="48" t="str">
        <f>IF($D453="","", (SUMIFS(Transacoes!$D$3:$D1000,Transacoes!$C$3:$C1000,$D453,Transacoes!$B$3:$B1000,"C", Transacoes!$A$3:$A1000, "&lt;"&amp;EOMONTH(DATE(J$1,J$2,1),0))-SUMIFS(Transacoes!$D$3:$D1000,Transacoes!$C$3:$C1000,$D453,Transacoes!$B$3:$B1000,"V", Transacoes!$A$3:$A1000, "&lt;"&amp;EOMONTH(DATE(J$1,J$2,1),0)))*SUMIFS(Prov_Auto!$E$3:$E1000, Prov_Auto!$A$3:$A1000, $D453, Prov_Auto!$D$3:$D1000,"&gt;="&amp;DATE(J$1,J$2,1),Prov_Auto!$D$3:$D1000, "&lt;="&amp;EOMONTH(DATE(J$1,J$2,1),0)))</f>
        <v/>
      </c>
      <c r="K453" s="48" t="str">
        <f>IF($D453="","", (SUMIFS(Transacoes!$D$3:$D1000,Transacoes!$C$3:$C1000,$D453,Transacoes!$B$3:$B1000,"C", Transacoes!$A$3:$A1000, "&lt;"&amp;EOMONTH(DATE(K$1,K$2,1),0))-SUMIFS(Transacoes!$D$3:$D1000,Transacoes!$C$3:$C1000,$D453,Transacoes!$B$3:$B1000,"V", Transacoes!$A$3:$A1000, "&lt;"&amp;EOMONTH(DATE(K$1,K$2,1),0)))*SUMIFS(Prov_Auto!$E$3:$E1000, Prov_Auto!$A$3:$A1000, $D453, Prov_Auto!$D$3:$D1000,"&gt;="&amp;DATE(K$1,K$2,1),Prov_Auto!$D$3:$D1000, "&lt;="&amp;EOMONTH(DATE(K$1,K$2,1),0)))</f>
        <v/>
      </c>
      <c r="L453" s="48" t="str">
        <f>IF($D453="","", (SUMIFS(Transacoes!$D$3:$D1000,Transacoes!$C$3:$C1000,$D453,Transacoes!$B$3:$B1000,"C", Transacoes!$A$3:$A1000, "&lt;"&amp;EOMONTH(DATE(L$1,L$2,1),0))-SUMIFS(Transacoes!$D$3:$D1000,Transacoes!$C$3:$C1000,$D453,Transacoes!$B$3:$B1000,"V", Transacoes!$A$3:$A1000, "&lt;"&amp;EOMONTH(DATE(L$1,L$2,1),0)))*SUMIFS(Prov_Auto!$E$3:$E1000, Prov_Auto!$A$3:$A1000, $D453, Prov_Auto!$D$3:$D1000,"&gt;="&amp;DATE(L$1,L$2,1),Prov_Auto!$D$3:$D1000, "&lt;="&amp;EOMONTH(DATE(L$1,L$2,1),0)))</f>
        <v/>
      </c>
      <c r="M453" s="48" t="str">
        <f>IF($D453="","", (SUMIFS(Transacoes!$D$3:$D1000,Transacoes!$C$3:$C1000,$D453,Transacoes!$B$3:$B1000,"C", Transacoes!$A$3:$A1000, "&lt;"&amp;EOMONTH(DATE(M$1,M$2,1),0))-SUMIFS(Transacoes!$D$3:$D1000,Transacoes!$C$3:$C1000,$D453,Transacoes!$B$3:$B1000,"V", Transacoes!$A$3:$A1000, "&lt;"&amp;EOMONTH(DATE(M$1,M$2,1),0)))*SUMIFS(Prov_Auto!$E$3:$E1000, Prov_Auto!$A$3:$A1000, $D453, Prov_Auto!$D$3:$D1000,"&gt;="&amp;DATE(M$1,M$2,1),Prov_Auto!$D$3:$D1000, "&lt;="&amp;EOMONTH(DATE(M$1,M$2,1),0)))</f>
        <v/>
      </c>
      <c r="N453" s="48" t="str">
        <f>IF($D453="","", (SUMIFS(Transacoes!$D$3:$D1000,Transacoes!$C$3:$C1000,$D453,Transacoes!$B$3:$B1000,"C", Transacoes!$A$3:$A1000, "&lt;"&amp;EOMONTH(DATE(N$1,N$2,1),0))-SUMIFS(Transacoes!$D$3:$D1000,Transacoes!$C$3:$C1000,$D453,Transacoes!$B$3:$B1000,"V", Transacoes!$A$3:$A1000, "&lt;"&amp;EOMONTH(DATE(N$1,N$2,1),0)))*SUMIFS(Prov_Auto!$E$3:$E1000, Prov_Auto!$A$3:$A1000, $D453, Prov_Auto!$D$3:$D1000,"&gt;="&amp;DATE(N$1,N$2,1),Prov_Auto!$D$3:$D1000, "&lt;="&amp;EOMONTH(DATE(N$1,N$2,1),0)))</f>
        <v/>
      </c>
      <c r="O453" s="48" t="str">
        <f>IF($D453="","", (SUMIFS(Transacoes!$D$3:$D1000,Transacoes!$C$3:$C1000,$D453,Transacoes!$B$3:$B1000,"C", Transacoes!$A$3:$A1000, "&lt;"&amp;EOMONTH(DATE(O$1,O$2,1),0))-SUMIFS(Transacoes!$D$3:$D1000,Transacoes!$C$3:$C1000,$D453,Transacoes!$B$3:$B1000,"V", Transacoes!$A$3:$A1000, "&lt;"&amp;EOMONTH(DATE(O$1,O$2,1),0)))*SUMIFS(Prov_Auto!$E$3:$E1000, Prov_Auto!$A$3:$A1000, $D453, Prov_Auto!$D$3:$D1000,"&gt;="&amp;DATE(O$1,O$2,1),Prov_Auto!$D$3:$D1000, "&lt;="&amp;EOMONTH(DATE(O$1,O$2,1),0)))</f>
        <v/>
      </c>
      <c r="P453" s="48" t="str">
        <f>IF($D453="","", (SUMIFS(Transacoes!$D$3:$D1000,Transacoes!$C$3:$C1000,$D453,Transacoes!$B$3:$B1000,"C", Transacoes!$A$3:$A1000, "&lt;"&amp;EOMONTH(DATE(P$1,P$2,1),0))-SUMIFS(Transacoes!$D$3:$D1000,Transacoes!$C$3:$C1000,$D453,Transacoes!$B$3:$B1000,"V", Transacoes!$A$3:$A1000, "&lt;"&amp;EOMONTH(DATE(P$1,P$2,1),0)))*SUMIFS(Prov_Auto!$E$3:$E1000, Prov_Auto!$A$3:$A1000, $D453, Prov_Auto!$D$3:$D1000,"&gt;="&amp;DATE(P$1,P$2,1),Prov_Auto!$D$3:$D1000, "&lt;="&amp;EOMONTH(DATE(P$1,P$2,1),0)))</f>
        <v/>
      </c>
      <c r="Q453" s="48" t="str">
        <f>IF($D453="","", (SUMIFS(Transacoes!$D$3:$D1000,Transacoes!$C$3:$C1000,$D453,Transacoes!$B$3:$B1000,"C", Transacoes!$A$3:$A1000, "&lt;"&amp;EOMONTH(DATE(Q$1,Q$2,1),0))-SUMIFS(Transacoes!$D$3:$D1000,Transacoes!$C$3:$C1000,$D453,Transacoes!$B$3:$B1000,"V", Transacoes!$A$3:$A1000, "&lt;"&amp;EOMONTH(DATE(Q$1,Q$2,1),0)))*SUMIFS(Prov_Auto!$E$3:$E1000, Prov_Auto!$A$3:$A1000, $D453, Prov_Auto!$D$3:$D1000,"&gt;="&amp;DATE(Q$1,Q$2,1),Prov_Auto!$D$3:$D1000, "&lt;="&amp;EOMONTH(DATE(Q$1,Q$2,1),0)))</f>
        <v/>
      </c>
      <c r="R453" s="47"/>
    </row>
    <row r="454">
      <c r="A454" s="47"/>
      <c r="B454" s="47"/>
      <c r="C454" s="47"/>
      <c r="D454" s="87"/>
      <c r="E454" s="48" t="str">
        <f>IF($D454="","", (SUMIFS(Transacoes!$D$3:$D1000,Transacoes!$C$3:$C1000,$D454,Transacoes!$B$3:$B1000,"C", Transacoes!$A$3:$A1000, "&lt;"&amp;EOMONTH(DATE(E$1,E$2,1),0))-SUMIFS(Transacoes!$D$3:$D1000,Transacoes!$C$3:$C1000,$D454,Transacoes!$B$3:$B1000,"V", Transacoes!$A$3:$A1000, "&lt;"&amp;EOMONTH(DATE(E$1,E$2,1),0)))*SUMIFS(Prov_Auto!$E$3:$E1000, Prov_Auto!$A$3:$A1000, $D454, Prov_Auto!$D$3:$D1000,"&gt;="&amp;DATE(E$1,E$2,1),Prov_Auto!$D$3:$D1000, "&lt;="&amp;EOMONTH(DATE(E$1,E$2,1),0)))</f>
        <v/>
      </c>
      <c r="F454" s="48" t="str">
        <f>IF($D454="","", (SUMIFS(Transacoes!$D$3:$D1000,Transacoes!$C$3:$C1000,$D454,Transacoes!$B$3:$B1000,"C", Transacoes!$A$3:$A1000, "&lt;"&amp;EOMONTH(DATE(F$1,F$2,1),0))-SUMIFS(Transacoes!$D$3:$D1000,Transacoes!$C$3:$C1000,$D454,Transacoes!$B$3:$B1000,"V", Transacoes!$A$3:$A1000, "&lt;"&amp;EOMONTH(DATE(F$1,F$2,1),0)))*SUMIFS(Prov_Auto!$E$3:$E1000, Prov_Auto!$A$3:$A1000, $D454, Prov_Auto!$D$3:$D1000,"&gt;="&amp;DATE(F$1,F$2,1),Prov_Auto!$D$3:$D1000, "&lt;="&amp;EOMONTH(DATE(F$1,F$2,1),0)))</f>
        <v/>
      </c>
      <c r="G454" s="48" t="str">
        <f>IF($D454="","", (SUMIFS(Transacoes!$D$3:$D1000,Transacoes!$C$3:$C1000,$D454,Transacoes!$B$3:$B1000,"C", Transacoes!$A$3:$A1000, "&lt;"&amp;EOMONTH(DATE(G$1,G$2,1),0))-SUMIFS(Transacoes!$D$3:$D1000,Transacoes!$C$3:$C1000,$D454,Transacoes!$B$3:$B1000,"V", Transacoes!$A$3:$A1000, "&lt;"&amp;EOMONTH(DATE(G$1,G$2,1),0)))*SUMIFS(Prov_Auto!$E$3:$E1000, Prov_Auto!$A$3:$A1000, $D454, Prov_Auto!$D$3:$D1000,"&gt;="&amp;DATE(G$1,G$2,1),Prov_Auto!$D$3:$D1000, "&lt;="&amp;EOMONTH(DATE(G$1,G$2,1),0)))</f>
        <v/>
      </c>
      <c r="H454" s="48" t="str">
        <f>IF($D454="","", (SUMIFS(Transacoes!$D$3:$D1000,Transacoes!$C$3:$C1000,$D454,Transacoes!$B$3:$B1000,"C", Transacoes!$A$3:$A1000, "&lt;"&amp;EOMONTH(DATE(H$1,H$2,1),0))-SUMIFS(Transacoes!$D$3:$D1000,Transacoes!$C$3:$C1000,$D454,Transacoes!$B$3:$B1000,"V", Transacoes!$A$3:$A1000, "&lt;"&amp;EOMONTH(DATE(H$1,H$2,1),0)))*SUMIFS(Prov_Auto!$E$3:$E1000, Prov_Auto!$A$3:$A1000, $D454, Prov_Auto!$D$3:$D1000,"&gt;="&amp;DATE(H$1,H$2,1),Prov_Auto!$D$3:$D1000, "&lt;="&amp;EOMONTH(DATE(H$1,H$2,1),0)))</f>
        <v/>
      </c>
      <c r="I454" s="48" t="str">
        <f>IF($D454="","", (SUMIFS(Transacoes!$D$3:$D1000,Transacoes!$C$3:$C1000,$D454,Transacoes!$B$3:$B1000,"C", Transacoes!$A$3:$A1000, "&lt;"&amp;EOMONTH(DATE(I$1,I$2,1),0))-SUMIFS(Transacoes!$D$3:$D1000,Transacoes!$C$3:$C1000,$D454,Transacoes!$B$3:$B1000,"V", Transacoes!$A$3:$A1000, "&lt;"&amp;EOMONTH(DATE(I$1,I$2,1),0)))*SUMIFS(Prov_Auto!$E$3:$E1000, Prov_Auto!$A$3:$A1000, $D454, Prov_Auto!$D$3:$D1000,"&gt;="&amp;DATE(I$1,I$2,1),Prov_Auto!$D$3:$D1000, "&lt;="&amp;EOMONTH(DATE(I$1,I$2,1),0)))</f>
        <v/>
      </c>
      <c r="J454" s="48" t="str">
        <f>IF($D454="","", (SUMIFS(Transacoes!$D$3:$D1000,Transacoes!$C$3:$C1000,$D454,Transacoes!$B$3:$B1000,"C", Transacoes!$A$3:$A1000, "&lt;"&amp;EOMONTH(DATE(J$1,J$2,1),0))-SUMIFS(Transacoes!$D$3:$D1000,Transacoes!$C$3:$C1000,$D454,Transacoes!$B$3:$B1000,"V", Transacoes!$A$3:$A1000, "&lt;"&amp;EOMONTH(DATE(J$1,J$2,1),0)))*SUMIFS(Prov_Auto!$E$3:$E1000, Prov_Auto!$A$3:$A1000, $D454, Prov_Auto!$D$3:$D1000,"&gt;="&amp;DATE(J$1,J$2,1),Prov_Auto!$D$3:$D1000, "&lt;="&amp;EOMONTH(DATE(J$1,J$2,1),0)))</f>
        <v/>
      </c>
      <c r="K454" s="48" t="str">
        <f>IF($D454="","", (SUMIFS(Transacoes!$D$3:$D1000,Transacoes!$C$3:$C1000,$D454,Transacoes!$B$3:$B1000,"C", Transacoes!$A$3:$A1000, "&lt;"&amp;EOMONTH(DATE(K$1,K$2,1),0))-SUMIFS(Transacoes!$D$3:$D1000,Transacoes!$C$3:$C1000,$D454,Transacoes!$B$3:$B1000,"V", Transacoes!$A$3:$A1000, "&lt;"&amp;EOMONTH(DATE(K$1,K$2,1),0)))*SUMIFS(Prov_Auto!$E$3:$E1000, Prov_Auto!$A$3:$A1000, $D454, Prov_Auto!$D$3:$D1000,"&gt;="&amp;DATE(K$1,K$2,1),Prov_Auto!$D$3:$D1000, "&lt;="&amp;EOMONTH(DATE(K$1,K$2,1),0)))</f>
        <v/>
      </c>
      <c r="L454" s="48" t="str">
        <f>IF($D454="","", (SUMIFS(Transacoes!$D$3:$D1000,Transacoes!$C$3:$C1000,$D454,Transacoes!$B$3:$B1000,"C", Transacoes!$A$3:$A1000, "&lt;"&amp;EOMONTH(DATE(L$1,L$2,1),0))-SUMIFS(Transacoes!$D$3:$D1000,Transacoes!$C$3:$C1000,$D454,Transacoes!$B$3:$B1000,"V", Transacoes!$A$3:$A1000, "&lt;"&amp;EOMONTH(DATE(L$1,L$2,1),0)))*SUMIFS(Prov_Auto!$E$3:$E1000, Prov_Auto!$A$3:$A1000, $D454, Prov_Auto!$D$3:$D1000,"&gt;="&amp;DATE(L$1,L$2,1),Prov_Auto!$D$3:$D1000, "&lt;="&amp;EOMONTH(DATE(L$1,L$2,1),0)))</f>
        <v/>
      </c>
      <c r="M454" s="48" t="str">
        <f>IF($D454="","", (SUMIFS(Transacoes!$D$3:$D1000,Transacoes!$C$3:$C1000,$D454,Transacoes!$B$3:$B1000,"C", Transacoes!$A$3:$A1000, "&lt;"&amp;EOMONTH(DATE(M$1,M$2,1),0))-SUMIFS(Transacoes!$D$3:$D1000,Transacoes!$C$3:$C1000,$D454,Transacoes!$B$3:$B1000,"V", Transacoes!$A$3:$A1000, "&lt;"&amp;EOMONTH(DATE(M$1,M$2,1),0)))*SUMIFS(Prov_Auto!$E$3:$E1000, Prov_Auto!$A$3:$A1000, $D454, Prov_Auto!$D$3:$D1000,"&gt;="&amp;DATE(M$1,M$2,1),Prov_Auto!$D$3:$D1000, "&lt;="&amp;EOMONTH(DATE(M$1,M$2,1),0)))</f>
        <v/>
      </c>
      <c r="N454" s="48" t="str">
        <f>IF($D454="","", (SUMIFS(Transacoes!$D$3:$D1000,Transacoes!$C$3:$C1000,$D454,Transacoes!$B$3:$B1000,"C", Transacoes!$A$3:$A1000, "&lt;"&amp;EOMONTH(DATE(N$1,N$2,1),0))-SUMIFS(Transacoes!$D$3:$D1000,Transacoes!$C$3:$C1000,$D454,Transacoes!$B$3:$B1000,"V", Transacoes!$A$3:$A1000, "&lt;"&amp;EOMONTH(DATE(N$1,N$2,1),0)))*SUMIFS(Prov_Auto!$E$3:$E1000, Prov_Auto!$A$3:$A1000, $D454, Prov_Auto!$D$3:$D1000,"&gt;="&amp;DATE(N$1,N$2,1),Prov_Auto!$D$3:$D1000, "&lt;="&amp;EOMONTH(DATE(N$1,N$2,1),0)))</f>
        <v/>
      </c>
      <c r="O454" s="48" t="str">
        <f>IF($D454="","", (SUMIFS(Transacoes!$D$3:$D1000,Transacoes!$C$3:$C1000,$D454,Transacoes!$B$3:$B1000,"C", Transacoes!$A$3:$A1000, "&lt;"&amp;EOMONTH(DATE(O$1,O$2,1),0))-SUMIFS(Transacoes!$D$3:$D1000,Transacoes!$C$3:$C1000,$D454,Transacoes!$B$3:$B1000,"V", Transacoes!$A$3:$A1000, "&lt;"&amp;EOMONTH(DATE(O$1,O$2,1),0)))*SUMIFS(Prov_Auto!$E$3:$E1000, Prov_Auto!$A$3:$A1000, $D454, Prov_Auto!$D$3:$D1000,"&gt;="&amp;DATE(O$1,O$2,1),Prov_Auto!$D$3:$D1000, "&lt;="&amp;EOMONTH(DATE(O$1,O$2,1),0)))</f>
        <v/>
      </c>
      <c r="P454" s="48" t="str">
        <f>IF($D454="","", (SUMIFS(Transacoes!$D$3:$D1000,Transacoes!$C$3:$C1000,$D454,Transacoes!$B$3:$B1000,"C", Transacoes!$A$3:$A1000, "&lt;"&amp;EOMONTH(DATE(P$1,P$2,1),0))-SUMIFS(Transacoes!$D$3:$D1000,Transacoes!$C$3:$C1000,$D454,Transacoes!$B$3:$B1000,"V", Transacoes!$A$3:$A1000, "&lt;"&amp;EOMONTH(DATE(P$1,P$2,1),0)))*SUMIFS(Prov_Auto!$E$3:$E1000, Prov_Auto!$A$3:$A1000, $D454, Prov_Auto!$D$3:$D1000,"&gt;="&amp;DATE(P$1,P$2,1),Prov_Auto!$D$3:$D1000, "&lt;="&amp;EOMONTH(DATE(P$1,P$2,1),0)))</f>
        <v/>
      </c>
      <c r="Q454" s="48" t="str">
        <f>IF($D454="","", (SUMIFS(Transacoes!$D$3:$D1000,Transacoes!$C$3:$C1000,$D454,Transacoes!$B$3:$B1000,"C", Transacoes!$A$3:$A1000, "&lt;"&amp;EOMONTH(DATE(Q$1,Q$2,1),0))-SUMIFS(Transacoes!$D$3:$D1000,Transacoes!$C$3:$C1000,$D454,Transacoes!$B$3:$B1000,"V", Transacoes!$A$3:$A1000, "&lt;"&amp;EOMONTH(DATE(Q$1,Q$2,1),0)))*SUMIFS(Prov_Auto!$E$3:$E1000, Prov_Auto!$A$3:$A1000, $D454, Prov_Auto!$D$3:$D1000,"&gt;="&amp;DATE(Q$1,Q$2,1),Prov_Auto!$D$3:$D1000, "&lt;="&amp;EOMONTH(DATE(Q$1,Q$2,1),0)))</f>
        <v/>
      </c>
      <c r="R454" s="47"/>
    </row>
    <row r="455">
      <c r="A455" s="47"/>
      <c r="B455" s="47"/>
      <c r="C455" s="47"/>
      <c r="D455" s="87"/>
      <c r="E455" s="48" t="str">
        <f>IF($D455="","", (SUMIFS(Transacoes!$D$3:$D1000,Transacoes!$C$3:$C1000,$D455,Transacoes!$B$3:$B1000,"C", Transacoes!$A$3:$A1000, "&lt;"&amp;EOMONTH(DATE(E$1,E$2,1),0))-SUMIFS(Transacoes!$D$3:$D1000,Transacoes!$C$3:$C1000,$D455,Transacoes!$B$3:$B1000,"V", Transacoes!$A$3:$A1000, "&lt;"&amp;EOMONTH(DATE(E$1,E$2,1),0)))*SUMIFS(Prov_Auto!$E$3:$E1000, Prov_Auto!$A$3:$A1000, $D455, Prov_Auto!$D$3:$D1000,"&gt;="&amp;DATE(E$1,E$2,1),Prov_Auto!$D$3:$D1000, "&lt;="&amp;EOMONTH(DATE(E$1,E$2,1),0)))</f>
        <v/>
      </c>
      <c r="F455" s="48" t="str">
        <f>IF($D455="","", (SUMIFS(Transacoes!$D$3:$D1000,Transacoes!$C$3:$C1000,$D455,Transacoes!$B$3:$B1000,"C", Transacoes!$A$3:$A1000, "&lt;"&amp;EOMONTH(DATE(F$1,F$2,1),0))-SUMIFS(Transacoes!$D$3:$D1000,Transacoes!$C$3:$C1000,$D455,Transacoes!$B$3:$B1000,"V", Transacoes!$A$3:$A1000, "&lt;"&amp;EOMONTH(DATE(F$1,F$2,1),0)))*SUMIFS(Prov_Auto!$E$3:$E1000, Prov_Auto!$A$3:$A1000, $D455, Prov_Auto!$D$3:$D1000,"&gt;="&amp;DATE(F$1,F$2,1),Prov_Auto!$D$3:$D1000, "&lt;="&amp;EOMONTH(DATE(F$1,F$2,1),0)))</f>
        <v/>
      </c>
      <c r="G455" s="48" t="str">
        <f>IF($D455="","", (SUMIFS(Transacoes!$D$3:$D1000,Transacoes!$C$3:$C1000,$D455,Transacoes!$B$3:$B1000,"C", Transacoes!$A$3:$A1000, "&lt;"&amp;EOMONTH(DATE(G$1,G$2,1),0))-SUMIFS(Transacoes!$D$3:$D1000,Transacoes!$C$3:$C1000,$D455,Transacoes!$B$3:$B1000,"V", Transacoes!$A$3:$A1000, "&lt;"&amp;EOMONTH(DATE(G$1,G$2,1),0)))*SUMIFS(Prov_Auto!$E$3:$E1000, Prov_Auto!$A$3:$A1000, $D455, Prov_Auto!$D$3:$D1000,"&gt;="&amp;DATE(G$1,G$2,1),Prov_Auto!$D$3:$D1000, "&lt;="&amp;EOMONTH(DATE(G$1,G$2,1),0)))</f>
        <v/>
      </c>
      <c r="H455" s="48" t="str">
        <f>IF($D455="","", (SUMIFS(Transacoes!$D$3:$D1000,Transacoes!$C$3:$C1000,$D455,Transacoes!$B$3:$B1000,"C", Transacoes!$A$3:$A1000, "&lt;"&amp;EOMONTH(DATE(H$1,H$2,1),0))-SUMIFS(Transacoes!$D$3:$D1000,Transacoes!$C$3:$C1000,$D455,Transacoes!$B$3:$B1000,"V", Transacoes!$A$3:$A1000, "&lt;"&amp;EOMONTH(DATE(H$1,H$2,1),0)))*SUMIFS(Prov_Auto!$E$3:$E1000, Prov_Auto!$A$3:$A1000, $D455, Prov_Auto!$D$3:$D1000,"&gt;="&amp;DATE(H$1,H$2,1),Prov_Auto!$D$3:$D1000, "&lt;="&amp;EOMONTH(DATE(H$1,H$2,1),0)))</f>
        <v/>
      </c>
      <c r="I455" s="48" t="str">
        <f>IF($D455="","", (SUMIFS(Transacoes!$D$3:$D1000,Transacoes!$C$3:$C1000,$D455,Transacoes!$B$3:$B1000,"C", Transacoes!$A$3:$A1000, "&lt;"&amp;EOMONTH(DATE(I$1,I$2,1),0))-SUMIFS(Transacoes!$D$3:$D1000,Transacoes!$C$3:$C1000,$D455,Transacoes!$B$3:$B1000,"V", Transacoes!$A$3:$A1000, "&lt;"&amp;EOMONTH(DATE(I$1,I$2,1),0)))*SUMIFS(Prov_Auto!$E$3:$E1000, Prov_Auto!$A$3:$A1000, $D455, Prov_Auto!$D$3:$D1000,"&gt;="&amp;DATE(I$1,I$2,1),Prov_Auto!$D$3:$D1000, "&lt;="&amp;EOMONTH(DATE(I$1,I$2,1),0)))</f>
        <v/>
      </c>
      <c r="J455" s="48" t="str">
        <f>IF($D455="","", (SUMIFS(Transacoes!$D$3:$D1000,Transacoes!$C$3:$C1000,$D455,Transacoes!$B$3:$B1000,"C", Transacoes!$A$3:$A1000, "&lt;"&amp;EOMONTH(DATE(J$1,J$2,1),0))-SUMIFS(Transacoes!$D$3:$D1000,Transacoes!$C$3:$C1000,$D455,Transacoes!$B$3:$B1000,"V", Transacoes!$A$3:$A1000, "&lt;"&amp;EOMONTH(DATE(J$1,J$2,1),0)))*SUMIFS(Prov_Auto!$E$3:$E1000, Prov_Auto!$A$3:$A1000, $D455, Prov_Auto!$D$3:$D1000,"&gt;="&amp;DATE(J$1,J$2,1),Prov_Auto!$D$3:$D1000, "&lt;="&amp;EOMONTH(DATE(J$1,J$2,1),0)))</f>
        <v/>
      </c>
      <c r="K455" s="48" t="str">
        <f>IF($D455="","", (SUMIFS(Transacoes!$D$3:$D1000,Transacoes!$C$3:$C1000,$D455,Transacoes!$B$3:$B1000,"C", Transacoes!$A$3:$A1000, "&lt;"&amp;EOMONTH(DATE(K$1,K$2,1),0))-SUMIFS(Transacoes!$D$3:$D1000,Transacoes!$C$3:$C1000,$D455,Transacoes!$B$3:$B1000,"V", Transacoes!$A$3:$A1000, "&lt;"&amp;EOMONTH(DATE(K$1,K$2,1),0)))*SUMIFS(Prov_Auto!$E$3:$E1000, Prov_Auto!$A$3:$A1000, $D455, Prov_Auto!$D$3:$D1000,"&gt;="&amp;DATE(K$1,K$2,1),Prov_Auto!$D$3:$D1000, "&lt;="&amp;EOMONTH(DATE(K$1,K$2,1),0)))</f>
        <v/>
      </c>
      <c r="L455" s="48" t="str">
        <f>IF($D455="","", (SUMIFS(Transacoes!$D$3:$D1000,Transacoes!$C$3:$C1000,$D455,Transacoes!$B$3:$B1000,"C", Transacoes!$A$3:$A1000, "&lt;"&amp;EOMONTH(DATE(L$1,L$2,1),0))-SUMIFS(Transacoes!$D$3:$D1000,Transacoes!$C$3:$C1000,$D455,Transacoes!$B$3:$B1000,"V", Transacoes!$A$3:$A1000, "&lt;"&amp;EOMONTH(DATE(L$1,L$2,1),0)))*SUMIFS(Prov_Auto!$E$3:$E1000, Prov_Auto!$A$3:$A1000, $D455, Prov_Auto!$D$3:$D1000,"&gt;="&amp;DATE(L$1,L$2,1),Prov_Auto!$D$3:$D1000, "&lt;="&amp;EOMONTH(DATE(L$1,L$2,1),0)))</f>
        <v/>
      </c>
      <c r="M455" s="48" t="str">
        <f>IF($D455="","", (SUMIFS(Transacoes!$D$3:$D1000,Transacoes!$C$3:$C1000,$D455,Transacoes!$B$3:$B1000,"C", Transacoes!$A$3:$A1000, "&lt;"&amp;EOMONTH(DATE(M$1,M$2,1),0))-SUMIFS(Transacoes!$D$3:$D1000,Transacoes!$C$3:$C1000,$D455,Transacoes!$B$3:$B1000,"V", Transacoes!$A$3:$A1000, "&lt;"&amp;EOMONTH(DATE(M$1,M$2,1),0)))*SUMIFS(Prov_Auto!$E$3:$E1000, Prov_Auto!$A$3:$A1000, $D455, Prov_Auto!$D$3:$D1000,"&gt;="&amp;DATE(M$1,M$2,1),Prov_Auto!$D$3:$D1000, "&lt;="&amp;EOMONTH(DATE(M$1,M$2,1),0)))</f>
        <v/>
      </c>
      <c r="N455" s="48" t="str">
        <f>IF($D455="","", (SUMIFS(Transacoes!$D$3:$D1000,Transacoes!$C$3:$C1000,$D455,Transacoes!$B$3:$B1000,"C", Transacoes!$A$3:$A1000, "&lt;"&amp;EOMONTH(DATE(N$1,N$2,1),0))-SUMIFS(Transacoes!$D$3:$D1000,Transacoes!$C$3:$C1000,$D455,Transacoes!$B$3:$B1000,"V", Transacoes!$A$3:$A1000, "&lt;"&amp;EOMONTH(DATE(N$1,N$2,1),0)))*SUMIFS(Prov_Auto!$E$3:$E1000, Prov_Auto!$A$3:$A1000, $D455, Prov_Auto!$D$3:$D1000,"&gt;="&amp;DATE(N$1,N$2,1),Prov_Auto!$D$3:$D1000, "&lt;="&amp;EOMONTH(DATE(N$1,N$2,1),0)))</f>
        <v/>
      </c>
      <c r="O455" s="48" t="str">
        <f>IF($D455="","", (SUMIFS(Transacoes!$D$3:$D1000,Transacoes!$C$3:$C1000,$D455,Transacoes!$B$3:$B1000,"C", Transacoes!$A$3:$A1000, "&lt;"&amp;EOMONTH(DATE(O$1,O$2,1),0))-SUMIFS(Transacoes!$D$3:$D1000,Transacoes!$C$3:$C1000,$D455,Transacoes!$B$3:$B1000,"V", Transacoes!$A$3:$A1000, "&lt;"&amp;EOMONTH(DATE(O$1,O$2,1),0)))*SUMIFS(Prov_Auto!$E$3:$E1000, Prov_Auto!$A$3:$A1000, $D455, Prov_Auto!$D$3:$D1000,"&gt;="&amp;DATE(O$1,O$2,1),Prov_Auto!$D$3:$D1000, "&lt;="&amp;EOMONTH(DATE(O$1,O$2,1),0)))</f>
        <v/>
      </c>
      <c r="P455" s="48" t="str">
        <f>IF($D455="","", (SUMIFS(Transacoes!$D$3:$D1000,Transacoes!$C$3:$C1000,$D455,Transacoes!$B$3:$B1000,"C", Transacoes!$A$3:$A1000, "&lt;"&amp;EOMONTH(DATE(P$1,P$2,1),0))-SUMIFS(Transacoes!$D$3:$D1000,Transacoes!$C$3:$C1000,$D455,Transacoes!$B$3:$B1000,"V", Transacoes!$A$3:$A1000, "&lt;"&amp;EOMONTH(DATE(P$1,P$2,1),0)))*SUMIFS(Prov_Auto!$E$3:$E1000, Prov_Auto!$A$3:$A1000, $D455, Prov_Auto!$D$3:$D1000,"&gt;="&amp;DATE(P$1,P$2,1),Prov_Auto!$D$3:$D1000, "&lt;="&amp;EOMONTH(DATE(P$1,P$2,1),0)))</f>
        <v/>
      </c>
      <c r="Q455" s="48" t="str">
        <f>IF($D455="","", (SUMIFS(Transacoes!$D$3:$D1000,Transacoes!$C$3:$C1000,$D455,Transacoes!$B$3:$B1000,"C", Transacoes!$A$3:$A1000, "&lt;"&amp;EOMONTH(DATE(Q$1,Q$2,1),0))-SUMIFS(Transacoes!$D$3:$D1000,Transacoes!$C$3:$C1000,$D455,Transacoes!$B$3:$B1000,"V", Transacoes!$A$3:$A1000, "&lt;"&amp;EOMONTH(DATE(Q$1,Q$2,1),0)))*SUMIFS(Prov_Auto!$E$3:$E1000, Prov_Auto!$A$3:$A1000, $D455, Prov_Auto!$D$3:$D1000,"&gt;="&amp;DATE(Q$1,Q$2,1),Prov_Auto!$D$3:$D1000, "&lt;="&amp;EOMONTH(DATE(Q$1,Q$2,1),0)))</f>
        <v/>
      </c>
      <c r="R455" s="47"/>
    </row>
    <row r="456">
      <c r="A456" s="47"/>
      <c r="B456" s="47"/>
      <c r="C456" s="47"/>
      <c r="D456" s="87"/>
      <c r="E456" s="48" t="str">
        <f>IF($D456="","", (SUMIFS(Transacoes!$D$3:$D1000,Transacoes!$C$3:$C1000,$D456,Transacoes!$B$3:$B1000,"C", Transacoes!$A$3:$A1000, "&lt;"&amp;EOMONTH(DATE(E$1,E$2,1),0))-SUMIFS(Transacoes!$D$3:$D1000,Transacoes!$C$3:$C1000,$D456,Transacoes!$B$3:$B1000,"V", Transacoes!$A$3:$A1000, "&lt;"&amp;EOMONTH(DATE(E$1,E$2,1),0)))*SUMIFS(Prov_Auto!$E$3:$E1000, Prov_Auto!$A$3:$A1000, $D456, Prov_Auto!$D$3:$D1000,"&gt;="&amp;DATE(E$1,E$2,1),Prov_Auto!$D$3:$D1000, "&lt;="&amp;EOMONTH(DATE(E$1,E$2,1),0)))</f>
        <v/>
      </c>
      <c r="F456" s="48" t="str">
        <f>IF($D456="","", (SUMIFS(Transacoes!$D$3:$D1000,Transacoes!$C$3:$C1000,$D456,Transacoes!$B$3:$B1000,"C", Transacoes!$A$3:$A1000, "&lt;"&amp;EOMONTH(DATE(F$1,F$2,1),0))-SUMIFS(Transacoes!$D$3:$D1000,Transacoes!$C$3:$C1000,$D456,Transacoes!$B$3:$B1000,"V", Transacoes!$A$3:$A1000, "&lt;"&amp;EOMONTH(DATE(F$1,F$2,1),0)))*SUMIFS(Prov_Auto!$E$3:$E1000, Prov_Auto!$A$3:$A1000, $D456, Prov_Auto!$D$3:$D1000,"&gt;="&amp;DATE(F$1,F$2,1),Prov_Auto!$D$3:$D1000, "&lt;="&amp;EOMONTH(DATE(F$1,F$2,1),0)))</f>
        <v/>
      </c>
      <c r="G456" s="48" t="str">
        <f>IF($D456="","", (SUMIFS(Transacoes!$D$3:$D1000,Transacoes!$C$3:$C1000,$D456,Transacoes!$B$3:$B1000,"C", Transacoes!$A$3:$A1000, "&lt;"&amp;EOMONTH(DATE(G$1,G$2,1),0))-SUMIFS(Transacoes!$D$3:$D1000,Transacoes!$C$3:$C1000,$D456,Transacoes!$B$3:$B1000,"V", Transacoes!$A$3:$A1000, "&lt;"&amp;EOMONTH(DATE(G$1,G$2,1),0)))*SUMIFS(Prov_Auto!$E$3:$E1000, Prov_Auto!$A$3:$A1000, $D456, Prov_Auto!$D$3:$D1000,"&gt;="&amp;DATE(G$1,G$2,1),Prov_Auto!$D$3:$D1000, "&lt;="&amp;EOMONTH(DATE(G$1,G$2,1),0)))</f>
        <v/>
      </c>
      <c r="H456" s="48" t="str">
        <f>IF($D456="","", (SUMIFS(Transacoes!$D$3:$D1000,Transacoes!$C$3:$C1000,$D456,Transacoes!$B$3:$B1000,"C", Transacoes!$A$3:$A1000, "&lt;"&amp;EOMONTH(DATE(H$1,H$2,1),0))-SUMIFS(Transacoes!$D$3:$D1000,Transacoes!$C$3:$C1000,$D456,Transacoes!$B$3:$B1000,"V", Transacoes!$A$3:$A1000, "&lt;"&amp;EOMONTH(DATE(H$1,H$2,1),0)))*SUMIFS(Prov_Auto!$E$3:$E1000, Prov_Auto!$A$3:$A1000, $D456, Prov_Auto!$D$3:$D1000,"&gt;="&amp;DATE(H$1,H$2,1),Prov_Auto!$D$3:$D1000, "&lt;="&amp;EOMONTH(DATE(H$1,H$2,1),0)))</f>
        <v/>
      </c>
      <c r="I456" s="48" t="str">
        <f>IF($D456="","", (SUMIFS(Transacoes!$D$3:$D1000,Transacoes!$C$3:$C1000,$D456,Transacoes!$B$3:$B1000,"C", Transacoes!$A$3:$A1000, "&lt;"&amp;EOMONTH(DATE(I$1,I$2,1),0))-SUMIFS(Transacoes!$D$3:$D1000,Transacoes!$C$3:$C1000,$D456,Transacoes!$B$3:$B1000,"V", Transacoes!$A$3:$A1000, "&lt;"&amp;EOMONTH(DATE(I$1,I$2,1),0)))*SUMIFS(Prov_Auto!$E$3:$E1000, Prov_Auto!$A$3:$A1000, $D456, Prov_Auto!$D$3:$D1000,"&gt;="&amp;DATE(I$1,I$2,1),Prov_Auto!$D$3:$D1000, "&lt;="&amp;EOMONTH(DATE(I$1,I$2,1),0)))</f>
        <v/>
      </c>
      <c r="J456" s="48" t="str">
        <f>IF($D456="","", (SUMIFS(Transacoes!$D$3:$D1000,Transacoes!$C$3:$C1000,$D456,Transacoes!$B$3:$B1000,"C", Transacoes!$A$3:$A1000, "&lt;"&amp;EOMONTH(DATE(J$1,J$2,1),0))-SUMIFS(Transacoes!$D$3:$D1000,Transacoes!$C$3:$C1000,$D456,Transacoes!$B$3:$B1000,"V", Transacoes!$A$3:$A1000, "&lt;"&amp;EOMONTH(DATE(J$1,J$2,1),0)))*SUMIFS(Prov_Auto!$E$3:$E1000, Prov_Auto!$A$3:$A1000, $D456, Prov_Auto!$D$3:$D1000,"&gt;="&amp;DATE(J$1,J$2,1),Prov_Auto!$D$3:$D1000, "&lt;="&amp;EOMONTH(DATE(J$1,J$2,1),0)))</f>
        <v/>
      </c>
      <c r="K456" s="48" t="str">
        <f>IF($D456="","", (SUMIFS(Transacoes!$D$3:$D1000,Transacoes!$C$3:$C1000,$D456,Transacoes!$B$3:$B1000,"C", Transacoes!$A$3:$A1000, "&lt;"&amp;EOMONTH(DATE(K$1,K$2,1),0))-SUMIFS(Transacoes!$D$3:$D1000,Transacoes!$C$3:$C1000,$D456,Transacoes!$B$3:$B1000,"V", Transacoes!$A$3:$A1000, "&lt;"&amp;EOMONTH(DATE(K$1,K$2,1),0)))*SUMIFS(Prov_Auto!$E$3:$E1000, Prov_Auto!$A$3:$A1000, $D456, Prov_Auto!$D$3:$D1000,"&gt;="&amp;DATE(K$1,K$2,1),Prov_Auto!$D$3:$D1000, "&lt;="&amp;EOMONTH(DATE(K$1,K$2,1),0)))</f>
        <v/>
      </c>
      <c r="L456" s="48" t="str">
        <f>IF($D456="","", (SUMIFS(Transacoes!$D$3:$D1000,Transacoes!$C$3:$C1000,$D456,Transacoes!$B$3:$B1000,"C", Transacoes!$A$3:$A1000, "&lt;"&amp;EOMONTH(DATE(L$1,L$2,1),0))-SUMIFS(Transacoes!$D$3:$D1000,Transacoes!$C$3:$C1000,$D456,Transacoes!$B$3:$B1000,"V", Transacoes!$A$3:$A1000, "&lt;"&amp;EOMONTH(DATE(L$1,L$2,1),0)))*SUMIFS(Prov_Auto!$E$3:$E1000, Prov_Auto!$A$3:$A1000, $D456, Prov_Auto!$D$3:$D1000,"&gt;="&amp;DATE(L$1,L$2,1),Prov_Auto!$D$3:$D1000, "&lt;="&amp;EOMONTH(DATE(L$1,L$2,1),0)))</f>
        <v/>
      </c>
      <c r="M456" s="48" t="str">
        <f>IF($D456="","", (SUMIFS(Transacoes!$D$3:$D1000,Transacoes!$C$3:$C1000,$D456,Transacoes!$B$3:$B1000,"C", Transacoes!$A$3:$A1000, "&lt;"&amp;EOMONTH(DATE(M$1,M$2,1),0))-SUMIFS(Transacoes!$D$3:$D1000,Transacoes!$C$3:$C1000,$D456,Transacoes!$B$3:$B1000,"V", Transacoes!$A$3:$A1000, "&lt;"&amp;EOMONTH(DATE(M$1,M$2,1),0)))*SUMIFS(Prov_Auto!$E$3:$E1000, Prov_Auto!$A$3:$A1000, $D456, Prov_Auto!$D$3:$D1000,"&gt;="&amp;DATE(M$1,M$2,1),Prov_Auto!$D$3:$D1000, "&lt;="&amp;EOMONTH(DATE(M$1,M$2,1),0)))</f>
        <v/>
      </c>
      <c r="N456" s="48" t="str">
        <f>IF($D456="","", (SUMIFS(Transacoes!$D$3:$D1000,Transacoes!$C$3:$C1000,$D456,Transacoes!$B$3:$B1000,"C", Transacoes!$A$3:$A1000, "&lt;"&amp;EOMONTH(DATE(N$1,N$2,1),0))-SUMIFS(Transacoes!$D$3:$D1000,Transacoes!$C$3:$C1000,$D456,Transacoes!$B$3:$B1000,"V", Transacoes!$A$3:$A1000, "&lt;"&amp;EOMONTH(DATE(N$1,N$2,1),0)))*SUMIFS(Prov_Auto!$E$3:$E1000, Prov_Auto!$A$3:$A1000, $D456, Prov_Auto!$D$3:$D1000,"&gt;="&amp;DATE(N$1,N$2,1),Prov_Auto!$D$3:$D1000, "&lt;="&amp;EOMONTH(DATE(N$1,N$2,1),0)))</f>
        <v/>
      </c>
      <c r="O456" s="48" t="str">
        <f>IF($D456="","", (SUMIFS(Transacoes!$D$3:$D1000,Transacoes!$C$3:$C1000,$D456,Transacoes!$B$3:$B1000,"C", Transacoes!$A$3:$A1000, "&lt;"&amp;EOMONTH(DATE(O$1,O$2,1),0))-SUMIFS(Transacoes!$D$3:$D1000,Transacoes!$C$3:$C1000,$D456,Transacoes!$B$3:$B1000,"V", Transacoes!$A$3:$A1000, "&lt;"&amp;EOMONTH(DATE(O$1,O$2,1),0)))*SUMIFS(Prov_Auto!$E$3:$E1000, Prov_Auto!$A$3:$A1000, $D456, Prov_Auto!$D$3:$D1000,"&gt;="&amp;DATE(O$1,O$2,1),Prov_Auto!$D$3:$D1000, "&lt;="&amp;EOMONTH(DATE(O$1,O$2,1),0)))</f>
        <v/>
      </c>
      <c r="P456" s="48" t="str">
        <f>IF($D456="","", (SUMIFS(Transacoes!$D$3:$D1000,Transacoes!$C$3:$C1000,$D456,Transacoes!$B$3:$B1000,"C", Transacoes!$A$3:$A1000, "&lt;"&amp;EOMONTH(DATE(P$1,P$2,1),0))-SUMIFS(Transacoes!$D$3:$D1000,Transacoes!$C$3:$C1000,$D456,Transacoes!$B$3:$B1000,"V", Transacoes!$A$3:$A1000, "&lt;"&amp;EOMONTH(DATE(P$1,P$2,1),0)))*SUMIFS(Prov_Auto!$E$3:$E1000, Prov_Auto!$A$3:$A1000, $D456, Prov_Auto!$D$3:$D1000,"&gt;="&amp;DATE(P$1,P$2,1),Prov_Auto!$D$3:$D1000, "&lt;="&amp;EOMONTH(DATE(P$1,P$2,1),0)))</f>
        <v/>
      </c>
      <c r="Q456" s="48" t="str">
        <f>IF($D456="","", (SUMIFS(Transacoes!$D$3:$D1000,Transacoes!$C$3:$C1000,$D456,Transacoes!$B$3:$B1000,"C", Transacoes!$A$3:$A1000, "&lt;"&amp;EOMONTH(DATE(Q$1,Q$2,1),0))-SUMIFS(Transacoes!$D$3:$D1000,Transacoes!$C$3:$C1000,$D456,Transacoes!$B$3:$B1000,"V", Transacoes!$A$3:$A1000, "&lt;"&amp;EOMONTH(DATE(Q$1,Q$2,1),0)))*SUMIFS(Prov_Auto!$E$3:$E1000, Prov_Auto!$A$3:$A1000, $D456, Prov_Auto!$D$3:$D1000,"&gt;="&amp;DATE(Q$1,Q$2,1),Prov_Auto!$D$3:$D1000, "&lt;="&amp;EOMONTH(DATE(Q$1,Q$2,1),0)))</f>
        <v/>
      </c>
      <c r="R456" s="47"/>
    </row>
    <row r="457">
      <c r="A457" s="47"/>
      <c r="B457" s="47"/>
      <c r="C457" s="47"/>
      <c r="D457" s="87"/>
      <c r="E457" s="48" t="str">
        <f>IF($D457="","", (SUMIFS(Transacoes!$D$3:$D1000,Transacoes!$C$3:$C1000,$D457,Transacoes!$B$3:$B1000,"C", Transacoes!$A$3:$A1000, "&lt;"&amp;EOMONTH(DATE(E$1,E$2,1),0))-SUMIFS(Transacoes!$D$3:$D1000,Transacoes!$C$3:$C1000,$D457,Transacoes!$B$3:$B1000,"V", Transacoes!$A$3:$A1000, "&lt;"&amp;EOMONTH(DATE(E$1,E$2,1),0)))*SUMIFS(Prov_Auto!$E$3:$E1000, Prov_Auto!$A$3:$A1000, $D457, Prov_Auto!$D$3:$D1000,"&gt;="&amp;DATE(E$1,E$2,1),Prov_Auto!$D$3:$D1000, "&lt;="&amp;EOMONTH(DATE(E$1,E$2,1),0)))</f>
        <v/>
      </c>
      <c r="F457" s="48" t="str">
        <f>IF($D457="","", (SUMIFS(Transacoes!$D$3:$D1000,Transacoes!$C$3:$C1000,$D457,Transacoes!$B$3:$B1000,"C", Transacoes!$A$3:$A1000, "&lt;"&amp;EOMONTH(DATE(F$1,F$2,1),0))-SUMIFS(Transacoes!$D$3:$D1000,Transacoes!$C$3:$C1000,$D457,Transacoes!$B$3:$B1000,"V", Transacoes!$A$3:$A1000, "&lt;"&amp;EOMONTH(DATE(F$1,F$2,1),0)))*SUMIFS(Prov_Auto!$E$3:$E1000, Prov_Auto!$A$3:$A1000, $D457, Prov_Auto!$D$3:$D1000,"&gt;="&amp;DATE(F$1,F$2,1),Prov_Auto!$D$3:$D1000, "&lt;="&amp;EOMONTH(DATE(F$1,F$2,1),0)))</f>
        <v/>
      </c>
      <c r="G457" s="48" t="str">
        <f>IF($D457="","", (SUMIFS(Transacoes!$D$3:$D1000,Transacoes!$C$3:$C1000,$D457,Transacoes!$B$3:$B1000,"C", Transacoes!$A$3:$A1000, "&lt;"&amp;EOMONTH(DATE(G$1,G$2,1),0))-SUMIFS(Transacoes!$D$3:$D1000,Transacoes!$C$3:$C1000,$D457,Transacoes!$B$3:$B1000,"V", Transacoes!$A$3:$A1000, "&lt;"&amp;EOMONTH(DATE(G$1,G$2,1),0)))*SUMIFS(Prov_Auto!$E$3:$E1000, Prov_Auto!$A$3:$A1000, $D457, Prov_Auto!$D$3:$D1000,"&gt;="&amp;DATE(G$1,G$2,1),Prov_Auto!$D$3:$D1000, "&lt;="&amp;EOMONTH(DATE(G$1,G$2,1),0)))</f>
        <v/>
      </c>
      <c r="H457" s="48" t="str">
        <f>IF($D457="","", (SUMIFS(Transacoes!$D$3:$D1000,Transacoes!$C$3:$C1000,$D457,Transacoes!$B$3:$B1000,"C", Transacoes!$A$3:$A1000, "&lt;"&amp;EOMONTH(DATE(H$1,H$2,1),0))-SUMIFS(Transacoes!$D$3:$D1000,Transacoes!$C$3:$C1000,$D457,Transacoes!$B$3:$B1000,"V", Transacoes!$A$3:$A1000, "&lt;"&amp;EOMONTH(DATE(H$1,H$2,1),0)))*SUMIFS(Prov_Auto!$E$3:$E1000, Prov_Auto!$A$3:$A1000, $D457, Prov_Auto!$D$3:$D1000,"&gt;="&amp;DATE(H$1,H$2,1),Prov_Auto!$D$3:$D1000, "&lt;="&amp;EOMONTH(DATE(H$1,H$2,1),0)))</f>
        <v/>
      </c>
      <c r="I457" s="48" t="str">
        <f>IF($D457="","", (SUMIFS(Transacoes!$D$3:$D1000,Transacoes!$C$3:$C1000,$D457,Transacoes!$B$3:$B1000,"C", Transacoes!$A$3:$A1000, "&lt;"&amp;EOMONTH(DATE(I$1,I$2,1),0))-SUMIFS(Transacoes!$D$3:$D1000,Transacoes!$C$3:$C1000,$D457,Transacoes!$B$3:$B1000,"V", Transacoes!$A$3:$A1000, "&lt;"&amp;EOMONTH(DATE(I$1,I$2,1),0)))*SUMIFS(Prov_Auto!$E$3:$E1000, Prov_Auto!$A$3:$A1000, $D457, Prov_Auto!$D$3:$D1000,"&gt;="&amp;DATE(I$1,I$2,1),Prov_Auto!$D$3:$D1000, "&lt;="&amp;EOMONTH(DATE(I$1,I$2,1),0)))</f>
        <v/>
      </c>
      <c r="J457" s="48" t="str">
        <f>IF($D457="","", (SUMIFS(Transacoes!$D$3:$D1000,Transacoes!$C$3:$C1000,$D457,Transacoes!$B$3:$B1000,"C", Transacoes!$A$3:$A1000, "&lt;"&amp;EOMONTH(DATE(J$1,J$2,1),0))-SUMIFS(Transacoes!$D$3:$D1000,Transacoes!$C$3:$C1000,$D457,Transacoes!$B$3:$B1000,"V", Transacoes!$A$3:$A1000, "&lt;"&amp;EOMONTH(DATE(J$1,J$2,1),0)))*SUMIFS(Prov_Auto!$E$3:$E1000, Prov_Auto!$A$3:$A1000, $D457, Prov_Auto!$D$3:$D1000,"&gt;="&amp;DATE(J$1,J$2,1),Prov_Auto!$D$3:$D1000, "&lt;="&amp;EOMONTH(DATE(J$1,J$2,1),0)))</f>
        <v/>
      </c>
      <c r="K457" s="48" t="str">
        <f>IF($D457="","", (SUMIFS(Transacoes!$D$3:$D1000,Transacoes!$C$3:$C1000,$D457,Transacoes!$B$3:$B1000,"C", Transacoes!$A$3:$A1000, "&lt;"&amp;EOMONTH(DATE(K$1,K$2,1),0))-SUMIFS(Transacoes!$D$3:$D1000,Transacoes!$C$3:$C1000,$D457,Transacoes!$B$3:$B1000,"V", Transacoes!$A$3:$A1000, "&lt;"&amp;EOMONTH(DATE(K$1,K$2,1),0)))*SUMIFS(Prov_Auto!$E$3:$E1000, Prov_Auto!$A$3:$A1000, $D457, Prov_Auto!$D$3:$D1000,"&gt;="&amp;DATE(K$1,K$2,1),Prov_Auto!$D$3:$D1000, "&lt;="&amp;EOMONTH(DATE(K$1,K$2,1),0)))</f>
        <v/>
      </c>
      <c r="L457" s="48" t="str">
        <f>IF($D457="","", (SUMIFS(Transacoes!$D$3:$D1000,Transacoes!$C$3:$C1000,$D457,Transacoes!$B$3:$B1000,"C", Transacoes!$A$3:$A1000, "&lt;"&amp;EOMONTH(DATE(L$1,L$2,1),0))-SUMIFS(Transacoes!$D$3:$D1000,Transacoes!$C$3:$C1000,$D457,Transacoes!$B$3:$B1000,"V", Transacoes!$A$3:$A1000, "&lt;"&amp;EOMONTH(DATE(L$1,L$2,1),0)))*SUMIFS(Prov_Auto!$E$3:$E1000, Prov_Auto!$A$3:$A1000, $D457, Prov_Auto!$D$3:$D1000,"&gt;="&amp;DATE(L$1,L$2,1),Prov_Auto!$D$3:$D1000, "&lt;="&amp;EOMONTH(DATE(L$1,L$2,1),0)))</f>
        <v/>
      </c>
      <c r="M457" s="48" t="str">
        <f>IF($D457="","", (SUMIFS(Transacoes!$D$3:$D1000,Transacoes!$C$3:$C1000,$D457,Transacoes!$B$3:$B1000,"C", Transacoes!$A$3:$A1000, "&lt;"&amp;EOMONTH(DATE(M$1,M$2,1),0))-SUMIFS(Transacoes!$D$3:$D1000,Transacoes!$C$3:$C1000,$D457,Transacoes!$B$3:$B1000,"V", Transacoes!$A$3:$A1000, "&lt;"&amp;EOMONTH(DATE(M$1,M$2,1),0)))*SUMIFS(Prov_Auto!$E$3:$E1000, Prov_Auto!$A$3:$A1000, $D457, Prov_Auto!$D$3:$D1000,"&gt;="&amp;DATE(M$1,M$2,1),Prov_Auto!$D$3:$D1000, "&lt;="&amp;EOMONTH(DATE(M$1,M$2,1),0)))</f>
        <v/>
      </c>
      <c r="N457" s="48" t="str">
        <f>IF($D457="","", (SUMIFS(Transacoes!$D$3:$D1000,Transacoes!$C$3:$C1000,$D457,Transacoes!$B$3:$B1000,"C", Transacoes!$A$3:$A1000, "&lt;"&amp;EOMONTH(DATE(N$1,N$2,1),0))-SUMIFS(Transacoes!$D$3:$D1000,Transacoes!$C$3:$C1000,$D457,Transacoes!$B$3:$B1000,"V", Transacoes!$A$3:$A1000, "&lt;"&amp;EOMONTH(DATE(N$1,N$2,1),0)))*SUMIFS(Prov_Auto!$E$3:$E1000, Prov_Auto!$A$3:$A1000, $D457, Prov_Auto!$D$3:$D1000,"&gt;="&amp;DATE(N$1,N$2,1),Prov_Auto!$D$3:$D1000, "&lt;="&amp;EOMONTH(DATE(N$1,N$2,1),0)))</f>
        <v/>
      </c>
      <c r="O457" s="48" t="str">
        <f>IF($D457="","", (SUMIFS(Transacoes!$D$3:$D1000,Transacoes!$C$3:$C1000,$D457,Transacoes!$B$3:$B1000,"C", Transacoes!$A$3:$A1000, "&lt;"&amp;EOMONTH(DATE(O$1,O$2,1),0))-SUMIFS(Transacoes!$D$3:$D1000,Transacoes!$C$3:$C1000,$D457,Transacoes!$B$3:$B1000,"V", Transacoes!$A$3:$A1000, "&lt;"&amp;EOMONTH(DATE(O$1,O$2,1),0)))*SUMIFS(Prov_Auto!$E$3:$E1000, Prov_Auto!$A$3:$A1000, $D457, Prov_Auto!$D$3:$D1000,"&gt;="&amp;DATE(O$1,O$2,1),Prov_Auto!$D$3:$D1000, "&lt;="&amp;EOMONTH(DATE(O$1,O$2,1),0)))</f>
        <v/>
      </c>
      <c r="P457" s="48" t="str">
        <f>IF($D457="","", (SUMIFS(Transacoes!$D$3:$D1000,Transacoes!$C$3:$C1000,$D457,Transacoes!$B$3:$B1000,"C", Transacoes!$A$3:$A1000, "&lt;"&amp;EOMONTH(DATE(P$1,P$2,1),0))-SUMIFS(Transacoes!$D$3:$D1000,Transacoes!$C$3:$C1000,$D457,Transacoes!$B$3:$B1000,"V", Transacoes!$A$3:$A1000, "&lt;"&amp;EOMONTH(DATE(P$1,P$2,1),0)))*SUMIFS(Prov_Auto!$E$3:$E1000, Prov_Auto!$A$3:$A1000, $D457, Prov_Auto!$D$3:$D1000,"&gt;="&amp;DATE(P$1,P$2,1),Prov_Auto!$D$3:$D1000, "&lt;="&amp;EOMONTH(DATE(P$1,P$2,1),0)))</f>
        <v/>
      </c>
      <c r="Q457" s="48" t="str">
        <f>IF($D457="","", (SUMIFS(Transacoes!$D$3:$D1000,Transacoes!$C$3:$C1000,$D457,Transacoes!$B$3:$B1000,"C", Transacoes!$A$3:$A1000, "&lt;"&amp;EOMONTH(DATE(Q$1,Q$2,1),0))-SUMIFS(Transacoes!$D$3:$D1000,Transacoes!$C$3:$C1000,$D457,Transacoes!$B$3:$B1000,"V", Transacoes!$A$3:$A1000, "&lt;"&amp;EOMONTH(DATE(Q$1,Q$2,1),0)))*SUMIFS(Prov_Auto!$E$3:$E1000, Prov_Auto!$A$3:$A1000, $D457, Prov_Auto!$D$3:$D1000,"&gt;="&amp;DATE(Q$1,Q$2,1),Prov_Auto!$D$3:$D1000, "&lt;="&amp;EOMONTH(DATE(Q$1,Q$2,1),0)))</f>
        <v/>
      </c>
      <c r="R457" s="47"/>
    </row>
    <row r="458">
      <c r="A458" s="47"/>
      <c r="B458" s="47"/>
      <c r="C458" s="47"/>
      <c r="D458" s="87"/>
      <c r="E458" s="48" t="str">
        <f>IF($D458="","", (SUMIFS(Transacoes!$D$3:$D1000,Transacoes!$C$3:$C1000,$D458,Transacoes!$B$3:$B1000,"C", Transacoes!$A$3:$A1000, "&lt;"&amp;EOMONTH(DATE(E$1,E$2,1),0))-SUMIFS(Transacoes!$D$3:$D1000,Transacoes!$C$3:$C1000,$D458,Transacoes!$B$3:$B1000,"V", Transacoes!$A$3:$A1000, "&lt;"&amp;EOMONTH(DATE(E$1,E$2,1),0)))*SUMIFS(Prov_Auto!$E$3:$E1000, Prov_Auto!$A$3:$A1000, $D458, Prov_Auto!$D$3:$D1000,"&gt;="&amp;DATE(E$1,E$2,1),Prov_Auto!$D$3:$D1000, "&lt;="&amp;EOMONTH(DATE(E$1,E$2,1),0)))</f>
        <v/>
      </c>
      <c r="F458" s="48" t="str">
        <f>IF($D458="","", (SUMIFS(Transacoes!$D$3:$D1000,Transacoes!$C$3:$C1000,$D458,Transacoes!$B$3:$B1000,"C", Transacoes!$A$3:$A1000, "&lt;"&amp;EOMONTH(DATE(F$1,F$2,1),0))-SUMIFS(Transacoes!$D$3:$D1000,Transacoes!$C$3:$C1000,$D458,Transacoes!$B$3:$B1000,"V", Transacoes!$A$3:$A1000, "&lt;"&amp;EOMONTH(DATE(F$1,F$2,1),0)))*SUMIFS(Prov_Auto!$E$3:$E1000, Prov_Auto!$A$3:$A1000, $D458, Prov_Auto!$D$3:$D1000,"&gt;="&amp;DATE(F$1,F$2,1),Prov_Auto!$D$3:$D1000, "&lt;="&amp;EOMONTH(DATE(F$1,F$2,1),0)))</f>
        <v/>
      </c>
      <c r="G458" s="48" t="str">
        <f>IF($D458="","", (SUMIFS(Transacoes!$D$3:$D1000,Transacoes!$C$3:$C1000,$D458,Transacoes!$B$3:$B1000,"C", Transacoes!$A$3:$A1000, "&lt;"&amp;EOMONTH(DATE(G$1,G$2,1),0))-SUMIFS(Transacoes!$D$3:$D1000,Transacoes!$C$3:$C1000,$D458,Transacoes!$B$3:$B1000,"V", Transacoes!$A$3:$A1000, "&lt;"&amp;EOMONTH(DATE(G$1,G$2,1),0)))*SUMIFS(Prov_Auto!$E$3:$E1000, Prov_Auto!$A$3:$A1000, $D458, Prov_Auto!$D$3:$D1000,"&gt;="&amp;DATE(G$1,G$2,1),Prov_Auto!$D$3:$D1000, "&lt;="&amp;EOMONTH(DATE(G$1,G$2,1),0)))</f>
        <v/>
      </c>
      <c r="H458" s="48" t="str">
        <f>IF($D458="","", (SUMIFS(Transacoes!$D$3:$D1000,Transacoes!$C$3:$C1000,$D458,Transacoes!$B$3:$B1000,"C", Transacoes!$A$3:$A1000, "&lt;"&amp;EOMONTH(DATE(H$1,H$2,1),0))-SUMIFS(Transacoes!$D$3:$D1000,Transacoes!$C$3:$C1000,$D458,Transacoes!$B$3:$B1000,"V", Transacoes!$A$3:$A1000, "&lt;"&amp;EOMONTH(DATE(H$1,H$2,1),0)))*SUMIFS(Prov_Auto!$E$3:$E1000, Prov_Auto!$A$3:$A1000, $D458, Prov_Auto!$D$3:$D1000,"&gt;="&amp;DATE(H$1,H$2,1),Prov_Auto!$D$3:$D1000, "&lt;="&amp;EOMONTH(DATE(H$1,H$2,1),0)))</f>
        <v/>
      </c>
      <c r="I458" s="48" t="str">
        <f>IF($D458="","", (SUMIFS(Transacoes!$D$3:$D1000,Transacoes!$C$3:$C1000,$D458,Transacoes!$B$3:$B1000,"C", Transacoes!$A$3:$A1000, "&lt;"&amp;EOMONTH(DATE(I$1,I$2,1),0))-SUMIFS(Transacoes!$D$3:$D1000,Transacoes!$C$3:$C1000,$D458,Transacoes!$B$3:$B1000,"V", Transacoes!$A$3:$A1000, "&lt;"&amp;EOMONTH(DATE(I$1,I$2,1),0)))*SUMIFS(Prov_Auto!$E$3:$E1000, Prov_Auto!$A$3:$A1000, $D458, Prov_Auto!$D$3:$D1000,"&gt;="&amp;DATE(I$1,I$2,1),Prov_Auto!$D$3:$D1000, "&lt;="&amp;EOMONTH(DATE(I$1,I$2,1),0)))</f>
        <v/>
      </c>
      <c r="J458" s="48" t="str">
        <f>IF($D458="","", (SUMIFS(Transacoes!$D$3:$D1000,Transacoes!$C$3:$C1000,$D458,Transacoes!$B$3:$B1000,"C", Transacoes!$A$3:$A1000, "&lt;"&amp;EOMONTH(DATE(J$1,J$2,1),0))-SUMIFS(Transacoes!$D$3:$D1000,Transacoes!$C$3:$C1000,$D458,Transacoes!$B$3:$B1000,"V", Transacoes!$A$3:$A1000, "&lt;"&amp;EOMONTH(DATE(J$1,J$2,1),0)))*SUMIFS(Prov_Auto!$E$3:$E1000, Prov_Auto!$A$3:$A1000, $D458, Prov_Auto!$D$3:$D1000,"&gt;="&amp;DATE(J$1,J$2,1),Prov_Auto!$D$3:$D1000, "&lt;="&amp;EOMONTH(DATE(J$1,J$2,1),0)))</f>
        <v/>
      </c>
      <c r="K458" s="48" t="str">
        <f>IF($D458="","", (SUMIFS(Transacoes!$D$3:$D1000,Transacoes!$C$3:$C1000,$D458,Transacoes!$B$3:$B1000,"C", Transacoes!$A$3:$A1000, "&lt;"&amp;EOMONTH(DATE(K$1,K$2,1),0))-SUMIFS(Transacoes!$D$3:$D1000,Transacoes!$C$3:$C1000,$D458,Transacoes!$B$3:$B1000,"V", Transacoes!$A$3:$A1000, "&lt;"&amp;EOMONTH(DATE(K$1,K$2,1),0)))*SUMIFS(Prov_Auto!$E$3:$E1000, Prov_Auto!$A$3:$A1000, $D458, Prov_Auto!$D$3:$D1000,"&gt;="&amp;DATE(K$1,K$2,1),Prov_Auto!$D$3:$D1000, "&lt;="&amp;EOMONTH(DATE(K$1,K$2,1),0)))</f>
        <v/>
      </c>
      <c r="L458" s="48" t="str">
        <f>IF($D458="","", (SUMIFS(Transacoes!$D$3:$D1000,Transacoes!$C$3:$C1000,$D458,Transacoes!$B$3:$B1000,"C", Transacoes!$A$3:$A1000, "&lt;"&amp;EOMONTH(DATE(L$1,L$2,1),0))-SUMIFS(Transacoes!$D$3:$D1000,Transacoes!$C$3:$C1000,$D458,Transacoes!$B$3:$B1000,"V", Transacoes!$A$3:$A1000, "&lt;"&amp;EOMONTH(DATE(L$1,L$2,1),0)))*SUMIFS(Prov_Auto!$E$3:$E1000, Prov_Auto!$A$3:$A1000, $D458, Prov_Auto!$D$3:$D1000,"&gt;="&amp;DATE(L$1,L$2,1),Prov_Auto!$D$3:$D1000, "&lt;="&amp;EOMONTH(DATE(L$1,L$2,1),0)))</f>
        <v/>
      </c>
      <c r="M458" s="48" t="str">
        <f>IF($D458="","", (SUMIFS(Transacoes!$D$3:$D1000,Transacoes!$C$3:$C1000,$D458,Transacoes!$B$3:$B1000,"C", Transacoes!$A$3:$A1000, "&lt;"&amp;EOMONTH(DATE(M$1,M$2,1),0))-SUMIFS(Transacoes!$D$3:$D1000,Transacoes!$C$3:$C1000,$D458,Transacoes!$B$3:$B1000,"V", Transacoes!$A$3:$A1000, "&lt;"&amp;EOMONTH(DATE(M$1,M$2,1),0)))*SUMIFS(Prov_Auto!$E$3:$E1000, Prov_Auto!$A$3:$A1000, $D458, Prov_Auto!$D$3:$D1000,"&gt;="&amp;DATE(M$1,M$2,1),Prov_Auto!$D$3:$D1000, "&lt;="&amp;EOMONTH(DATE(M$1,M$2,1),0)))</f>
        <v/>
      </c>
      <c r="N458" s="48" t="str">
        <f>IF($D458="","", (SUMIFS(Transacoes!$D$3:$D1000,Transacoes!$C$3:$C1000,$D458,Transacoes!$B$3:$B1000,"C", Transacoes!$A$3:$A1000, "&lt;"&amp;EOMONTH(DATE(N$1,N$2,1),0))-SUMIFS(Transacoes!$D$3:$D1000,Transacoes!$C$3:$C1000,$D458,Transacoes!$B$3:$B1000,"V", Transacoes!$A$3:$A1000, "&lt;"&amp;EOMONTH(DATE(N$1,N$2,1),0)))*SUMIFS(Prov_Auto!$E$3:$E1000, Prov_Auto!$A$3:$A1000, $D458, Prov_Auto!$D$3:$D1000,"&gt;="&amp;DATE(N$1,N$2,1),Prov_Auto!$D$3:$D1000, "&lt;="&amp;EOMONTH(DATE(N$1,N$2,1),0)))</f>
        <v/>
      </c>
      <c r="O458" s="48" t="str">
        <f>IF($D458="","", (SUMIFS(Transacoes!$D$3:$D1000,Transacoes!$C$3:$C1000,$D458,Transacoes!$B$3:$B1000,"C", Transacoes!$A$3:$A1000, "&lt;"&amp;EOMONTH(DATE(O$1,O$2,1),0))-SUMIFS(Transacoes!$D$3:$D1000,Transacoes!$C$3:$C1000,$D458,Transacoes!$B$3:$B1000,"V", Transacoes!$A$3:$A1000, "&lt;"&amp;EOMONTH(DATE(O$1,O$2,1),0)))*SUMIFS(Prov_Auto!$E$3:$E1000, Prov_Auto!$A$3:$A1000, $D458, Prov_Auto!$D$3:$D1000,"&gt;="&amp;DATE(O$1,O$2,1),Prov_Auto!$D$3:$D1000, "&lt;="&amp;EOMONTH(DATE(O$1,O$2,1),0)))</f>
        <v/>
      </c>
      <c r="P458" s="48" t="str">
        <f>IF($D458="","", (SUMIFS(Transacoes!$D$3:$D1000,Transacoes!$C$3:$C1000,$D458,Transacoes!$B$3:$B1000,"C", Transacoes!$A$3:$A1000, "&lt;"&amp;EOMONTH(DATE(P$1,P$2,1),0))-SUMIFS(Transacoes!$D$3:$D1000,Transacoes!$C$3:$C1000,$D458,Transacoes!$B$3:$B1000,"V", Transacoes!$A$3:$A1000, "&lt;"&amp;EOMONTH(DATE(P$1,P$2,1),0)))*SUMIFS(Prov_Auto!$E$3:$E1000, Prov_Auto!$A$3:$A1000, $D458, Prov_Auto!$D$3:$D1000,"&gt;="&amp;DATE(P$1,P$2,1),Prov_Auto!$D$3:$D1000, "&lt;="&amp;EOMONTH(DATE(P$1,P$2,1),0)))</f>
        <v/>
      </c>
      <c r="Q458" s="48" t="str">
        <f>IF($D458="","", (SUMIFS(Transacoes!$D$3:$D1000,Transacoes!$C$3:$C1000,$D458,Transacoes!$B$3:$B1000,"C", Transacoes!$A$3:$A1000, "&lt;"&amp;EOMONTH(DATE(Q$1,Q$2,1),0))-SUMIFS(Transacoes!$D$3:$D1000,Transacoes!$C$3:$C1000,$D458,Transacoes!$B$3:$B1000,"V", Transacoes!$A$3:$A1000, "&lt;"&amp;EOMONTH(DATE(Q$1,Q$2,1),0)))*SUMIFS(Prov_Auto!$E$3:$E1000, Prov_Auto!$A$3:$A1000, $D458, Prov_Auto!$D$3:$D1000,"&gt;="&amp;DATE(Q$1,Q$2,1),Prov_Auto!$D$3:$D1000, "&lt;="&amp;EOMONTH(DATE(Q$1,Q$2,1),0)))</f>
        <v/>
      </c>
      <c r="R458" s="47"/>
    </row>
    <row r="459">
      <c r="A459" s="47"/>
      <c r="B459" s="47"/>
      <c r="C459" s="47"/>
      <c r="D459" s="87"/>
      <c r="E459" s="48" t="str">
        <f>IF($D459="","", (SUMIFS(Transacoes!$D$3:$D1000,Transacoes!$C$3:$C1000,$D459,Transacoes!$B$3:$B1000,"C", Transacoes!$A$3:$A1000, "&lt;"&amp;EOMONTH(DATE(E$1,E$2,1),0))-SUMIFS(Transacoes!$D$3:$D1000,Transacoes!$C$3:$C1000,$D459,Transacoes!$B$3:$B1000,"V", Transacoes!$A$3:$A1000, "&lt;"&amp;EOMONTH(DATE(E$1,E$2,1),0)))*SUMIFS(Prov_Auto!$E$3:$E1000, Prov_Auto!$A$3:$A1000, $D459, Prov_Auto!$D$3:$D1000,"&gt;="&amp;DATE(E$1,E$2,1),Prov_Auto!$D$3:$D1000, "&lt;="&amp;EOMONTH(DATE(E$1,E$2,1),0)))</f>
        <v/>
      </c>
      <c r="F459" s="48" t="str">
        <f>IF($D459="","", (SUMIFS(Transacoes!$D$3:$D1000,Transacoes!$C$3:$C1000,$D459,Transacoes!$B$3:$B1000,"C", Transacoes!$A$3:$A1000, "&lt;"&amp;EOMONTH(DATE(F$1,F$2,1),0))-SUMIFS(Transacoes!$D$3:$D1000,Transacoes!$C$3:$C1000,$D459,Transacoes!$B$3:$B1000,"V", Transacoes!$A$3:$A1000, "&lt;"&amp;EOMONTH(DATE(F$1,F$2,1),0)))*SUMIFS(Prov_Auto!$E$3:$E1000, Prov_Auto!$A$3:$A1000, $D459, Prov_Auto!$D$3:$D1000,"&gt;="&amp;DATE(F$1,F$2,1),Prov_Auto!$D$3:$D1000, "&lt;="&amp;EOMONTH(DATE(F$1,F$2,1),0)))</f>
        <v/>
      </c>
      <c r="G459" s="48" t="str">
        <f>IF($D459="","", (SUMIFS(Transacoes!$D$3:$D1000,Transacoes!$C$3:$C1000,$D459,Transacoes!$B$3:$B1000,"C", Transacoes!$A$3:$A1000, "&lt;"&amp;EOMONTH(DATE(G$1,G$2,1),0))-SUMIFS(Transacoes!$D$3:$D1000,Transacoes!$C$3:$C1000,$D459,Transacoes!$B$3:$B1000,"V", Transacoes!$A$3:$A1000, "&lt;"&amp;EOMONTH(DATE(G$1,G$2,1),0)))*SUMIFS(Prov_Auto!$E$3:$E1000, Prov_Auto!$A$3:$A1000, $D459, Prov_Auto!$D$3:$D1000,"&gt;="&amp;DATE(G$1,G$2,1),Prov_Auto!$D$3:$D1000, "&lt;="&amp;EOMONTH(DATE(G$1,G$2,1),0)))</f>
        <v/>
      </c>
      <c r="H459" s="48" t="str">
        <f>IF($D459="","", (SUMIFS(Transacoes!$D$3:$D1000,Transacoes!$C$3:$C1000,$D459,Transacoes!$B$3:$B1000,"C", Transacoes!$A$3:$A1000, "&lt;"&amp;EOMONTH(DATE(H$1,H$2,1),0))-SUMIFS(Transacoes!$D$3:$D1000,Transacoes!$C$3:$C1000,$D459,Transacoes!$B$3:$B1000,"V", Transacoes!$A$3:$A1000, "&lt;"&amp;EOMONTH(DATE(H$1,H$2,1),0)))*SUMIFS(Prov_Auto!$E$3:$E1000, Prov_Auto!$A$3:$A1000, $D459, Prov_Auto!$D$3:$D1000,"&gt;="&amp;DATE(H$1,H$2,1),Prov_Auto!$D$3:$D1000, "&lt;="&amp;EOMONTH(DATE(H$1,H$2,1),0)))</f>
        <v/>
      </c>
      <c r="I459" s="48" t="str">
        <f>IF($D459="","", (SUMIFS(Transacoes!$D$3:$D1000,Transacoes!$C$3:$C1000,$D459,Transacoes!$B$3:$B1000,"C", Transacoes!$A$3:$A1000, "&lt;"&amp;EOMONTH(DATE(I$1,I$2,1),0))-SUMIFS(Transacoes!$D$3:$D1000,Transacoes!$C$3:$C1000,$D459,Transacoes!$B$3:$B1000,"V", Transacoes!$A$3:$A1000, "&lt;"&amp;EOMONTH(DATE(I$1,I$2,1),0)))*SUMIFS(Prov_Auto!$E$3:$E1000, Prov_Auto!$A$3:$A1000, $D459, Prov_Auto!$D$3:$D1000,"&gt;="&amp;DATE(I$1,I$2,1),Prov_Auto!$D$3:$D1000, "&lt;="&amp;EOMONTH(DATE(I$1,I$2,1),0)))</f>
        <v/>
      </c>
      <c r="J459" s="48" t="str">
        <f>IF($D459="","", (SUMIFS(Transacoes!$D$3:$D1000,Transacoes!$C$3:$C1000,$D459,Transacoes!$B$3:$B1000,"C", Transacoes!$A$3:$A1000, "&lt;"&amp;EOMONTH(DATE(J$1,J$2,1),0))-SUMIFS(Transacoes!$D$3:$D1000,Transacoes!$C$3:$C1000,$D459,Transacoes!$B$3:$B1000,"V", Transacoes!$A$3:$A1000, "&lt;"&amp;EOMONTH(DATE(J$1,J$2,1),0)))*SUMIFS(Prov_Auto!$E$3:$E1000, Prov_Auto!$A$3:$A1000, $D459, Prov_Auto!$D$3:$D1000,"&gt;="&amp;DATE(J$1,J$2,1),Prov_Auto!$D$3:$D1000, "&lt;="&amp;EOMONTH(DATE(J$1,J$2,1),0)))</f>
        <v/>
      </c>
      <c r="K459" s="48" t="str">
        <f>IF($D459="","", (SUMIFS(Transacoes!$D$3:$D1000,Transacoes!$C$3:$C1000,$D459,Transacoes!$B$3:$B1000,"C", Transacoes!$A$3:$A1000, "&lt;"&amp;EOMONTH(DATE(K$1,K$2,1),0))-SUMIFS(Transacoes!$D$3:$D1000,Transacoes!$C$3:$C1000,$D459,Transacoes!$B$3:$B1000,"V", Transacoes!$A$3:$A1000, "&lt;"&amp;EOMONTH(DATE(K$1,K$2,1),0)))*SUMIFS(Prov_Auto!$E$3:$E1000, Prov_Auto!$A$3:$A1000, $D459, Prov_Auto!$D$3:$D1000,"&gt;="&amp;DATE(K$1,K$2,1),Prov_Auto!$D$3:$D1000, "&lt;="&amp;EOMONTH(DATE(K$1,K$2,1),0)))</f>
        <v/>
      </c>
      <c r="L459" s="48" t="str">
        <f>IF($D459="","", (SUMIFS(Transacoes!$D$3:$D1000,Transacoes!$C$3:$C1000,$D459,Transacoes!$B$3:$B1000,"C", Transacoes!$A$3:$A1000, "&lt;"&amp;EOMONTH(DATE(L$1,L$2,1),0))-SUMIFS(Transacoes!$D$3:$D1000,Transacoes!$C$3:$C1000,$D459,Transacoes!$B$3:$B1000,"V", Transacoes!$A$3:$A1000, "&lt;"&amp;EOMONTH(DATE(L$1,L$2,1),0)))*SUMIFS(Prov_Auto!$E$3:$E1000, Prov_Auto!$A$3:$A1000, $D459, Prov_Auto!$D$3:$D1000,"&gt;="&amp;DATE(L$1,L$2,1),Prov_Auto!$D$3:$D1000, "&lt;="&amp;EOMONTH(DATE(L$1,L$2,1),0)))</f>
        <v/>
      </c>
      <c r="M459" s="48" t="str">
        <f>IF($D459="","", (SUMIFS(Transacoes!$D$3:$D1000,Transacoes!$C$3:$C1000,$D459,Transacoes!$B$3:$B1000,"C", Transacoes!$A$3:$A1000, "&lt;"&amp;EOMONTH(DATE(M$1,M$2,1),0))-SUMIFS(Transacoes!$D$3:$D1000,Transacoes!$C$3:$C1000,$D459,Transacoes!$B$3:$B1000,"V", Transacoes!$A$3:$A1000, "&lt;"&amp;EOMONTH(DATE(M$1,M$2,1),0)))*SUMIFS(Prov_Auto!$E$3:$E1000, Prov_Auto!$A$3:$A1000, $D459, Prov_Auto!$D$3:$D1000,"&gt;="&amp;DATE(M$1,M$2,1),Prov_Auto!$D$3:$D1000, "&lt;="&amp;EOMONTH(DATE(M$1,M$2,1),0)))</f>
        <v/>
      </c>
      <c r="N459" s="48" t="str">
        <f>IF($D459="","", (SUMIFS(Transacoes!$D$3:$D1000,Transacoes!$C$3:$C1000,$D459,Transacoes!$B$3:$B1000,"C", Transacoes!$A$3:$A1000, "&lt;"&amp;EOMONTH(DATE(N$1,N$2,1),0))-SUMIFS(Transacoes!$D$3:$D1000,Transacoes!$C$3:$C1000,$D459,Transacoes!$B$3:$B1000,"V", Transacoes!$A$3:$A1000, "&lt;"&amp;EOMONTH(DATE(N$1,N$2,1),0)))*SUMIFS(Prov_Auto!$E$3:$E1000, Prov_Auto!$A$3:$A1000, $D459, Prov_Auto!$D$3:$D1000,"&gt;="&amp;DATE(N$1,N$2,1),Prov_Auto!$D$3:$D1000, "&lt;="&amp;EOMONTH(DATE(N$1,N$2,1),0)))</f>
        <v/>
      </c>
      <c r="O459" s="48" t="str">
        <f>IF($D459="","", (SUMIFS(Transacoes!$D$3:$D1000,Transacoes!$C$3:$C1000,$D459,Transacoes!$B$3:$B1000,"C", Transacoes!$A$3:$A1000, "&lt;"&amp;EOMONTH(DATE(O$1,O$2,1),0))-SUMIFS(Transacoes!$D$3:$D1000,Transacoes!$C$3:$C1000,$D459,Transacoes!$B$3:$B1000,"V", Transacoes!$A$3:$A1000, "&lt;"&amp;EOMONTH(DATE(O$1,O$2,1),0)))*SUMIFS(Prov_Auto!$E$3:$E1000, Prov_Auto!$A$3:$A1000, $D459, Prov_Auto!$D$3:$D1000,"&gt;="&amp;DATE(O$1,O$2,1),Prov_Auto!$D$3:$D1000, "&lt;="&amp;EOMONTH(DATE(O$1,O$2,1),0)))</f>
        <v/>
      </c>
      <c r="P459" s="48" t="str">
        <f>IF($D459="","", (SUMIFS(Transacoes!$D$3:$D1000,Transacoes!$C$3:$C1000,$D459,Transacoes!$B$3:$B1000,"C", Transacoes!$A$3:$A1000, "&lt;"&amp;EOMONTH(DATE(P$1,P$2,1),0))-SUMIFS(Transacoes!$D$3:$D1000,Transacoes!$C$3:$C1000,$D459,Transacoes!$B$3:$B1000,"V", Transacoes!$A$3:$A1000, "&lt;"&amp;EOMONTH(DATE(P$1,P$2,1),0)))*SUMIFS(Prov_Auto!$E$3:$E1000, Prov_Auto!$A$3:$A1000, $D459, Prov_Auto!$D$3:$D1000,"&gt;="&amp;DATE(P$1,P$2,1),Prov_Auto!$D$3:$D1000, "&lt;="&amp;EOMONTH(DATE(P$1,P$2,1),0)))</f>
        <v/>
      </c>
      <c r="Q459" s="48" t="str">
        <f>IF($D459="","", (SUMIFS(Transacoes!$D$3:$D1000,Transacoes!$C$3:$C1000,$D459,Transacoes!$B$3:$B1000,"C", Transacoes!$A$3:$A1000, "&lt;"&amp;EOMONTH(DATE(Q$1,Q$2,1),0))-SUMIFS(Transacoes!$D$3:$D1000,Transacoes!$C$3:$C1000,$D459,Transacoes!$B$3:$B1000,"V", Transacoes!$A$3:$A1000, "&lt;"&amp;EOMONTH(DATE(Q$1,Q$2,1),0)))*SUMIFS(Prov_Auto!$E$3:$E1000, Prov_Auto!$A$3:$A1000, $D459, Prov_Auto!$D$3:$D1000,"&gt;="&amp;DATE(Q$1,Q$2,1),Prov_Auto!$D$3:$D1000, "&lt;="&amp;EOMONTH(DATE(Q$1,Q$2,1),0)))</f>
        <v/>
      </c>
      <c r="R459" s="47"/>
    </row>
    <row r="460">
      <c r="A460" s="47"/>
      <c r="B460" s="47"/>
      <c r="C460" s="47"/>
      <c r="D460" s="87"/>
      <c r="E460" s="48" t="str">
        <f>IF($D460="","", (SUMIFS(Transacoes!$D$3:$D1000,Transacoes!$C$3:$C1000,$D460,Transacoes!$B$3:$B1000,"C", Transacoes!$A$3:$A1000, "&lt;"&amp;EOMONTH(DATE(E$1,E$2,1),0))-SUMIFS(Transacoes!$D$3:$D1000,Transacoes!$C$3:$C1000,$D460,Transacoes!$B$3:$B1000,"V", Transacoes!$A$3:$A1000, "&lt;"&amp;EOMONTH(DATE(E$1,E$2,1),0)))*SUMIFS(Prov_Auto!$E$3:$E1000, Prov_Auto!$A$3:$A1000, $D460, Prov_Auto!$D$3:$D1000,"&gt;="&amp;DATE(E$1,E$2,1),Prov_Auto!$D$3:$D1000, "&lt;="&amp;EOMONTH(DATE(E$1,E$2,1),0)))</f>
        <v/>
      </c>
      <c r="F460" s="48" t="str">
        <f>IF($D460="","", (SUMIFS(Transacoes!$D$3:$D1000,Transacoes!$C$3:$C1000,$D460,Transacoes!$B$3:$B1000,"C", Transacoes!$A$3:$A1000, "&lt;"&amp;EOMONTH(DATE(F$1,F$2,1),0))-SUMIFS(Transacoes!$D$3:$D1000,Transacoes!$C$3:$C1000,$D460,Transacoes!$B$3:$B1000,"V", Transacoes!$A$3:$A1000, "&lt;"&amp;EOMONTH(DATE(F$1,F$2,1),0)))*SUMIFS(Prov_Auto!$E$3:$E1000, Prov_Auto!$A$3:$A1000, $D460, Prov_Auto!$D$3:$D1000,"&gt;="&amp;DATE(F$1,F$2,1),Prov_Auto!$D$3:$D1000, "&lt;="&amp;EOMONTH(DATE(F$1,F$2,1),0)))</f>
        <v/>
      </c>
      <c r="G460" s="48" t="str">
        <f>IF($D460="","", (SUMIFS(Transacoes!$D$3:$D1000,Transacoes!$C$3:$C1000,$D460,Transacoes!$B$3:$B1000,"C", Transacoes!$A$3:$A1000, "&lt;"&amp;EOMONTH(DATE(G$1,G$2,1),0))-SUMIFS(Transacoes!$D$3:$D1000,Transacoes!$C$3:$C1000,$D460,Transacoes!$B$3:$B1000,"V", Transacoes!$A$3:$A1000, "&lt;"&amp;EOMONTH(DATE(G$1,G$2,1),0)))*SUMIFS(Prov_Auto!$E$3:$E1000, Prov_Auto!$A$3:$A1000, $D460, Prov_Auto!$D$3:$D1000,"&gt;="&amp;DATE(G$1,G$2,1),Prov_Auto!$D$3:$D1000, "&lt;="&amp;EOMONTH(DATE(G$1,G$2,1),0)))</f>
        <v/>
      </c>
      <c r="H460" s="48" t="str">
        <f>IF($D460="","", (SUMIFS(Transacoes!$D$3:$D1000,Transacoes!$C$3:$C1000,$D460,Transacoes!$B$3:$B1000,"C", Transacoes!$A$3:$A1000, "&lt;"&amp;EOMONTH(DATE(H$1,H$2,1),0))-SUMIFS(Transacoes!$D$3:$D1000,Transacoes!$C$3:$C1000,$D460,Transacoes!$B$3:$B1000,"V", Transacoes!$A$3:$A1000, "&lt;"&amp;EOMONTH(DATE(H$1,H$2,1),0)))*SUMIFS(Prov_Auto!$E$3:$E1000, Prov_Auto!$A$3:$A1000, $D460, Prov_Auto!$D$3:$D1000,"&gt;="&amp;DATE(H$1,H$2,1),Prov_Auto!$D$3:$D1000, "&lt;="&amp;EOMONTH(DATE(H$1,H$2,1),0)))</f>
        <v/>
      </c>
      <c r="I460" s="48" t="str">
        <f>IF($D460="","", (SUMIFS(Transacoes!$D$3:$D1000,Transacoes!$C$3:$C1000,$D460,Transacoes!$B$3:$B1000,"C", Transacoes!$A$3:$A1000, "&lt;"&amp;EOMONTH(DATE(I$1,I$2,1),0))-SUMIFS(Transacoes!$D$3:$D1000,Transacoes!$C$3:$C1000,$D460,Transacoes!$B$3:$B1000,"V", Transacoes!$A$3:$A1000, "&lt;"&amp;EOMONTH(DATE(I$1,I$2,1),0)))*SUMIFS(Prov_Auto!$E$3:$E1000, Prov_Auto!$A$3:$A1000, $D460, Prov_Auto!$D$3:$D1000,"&gt;="&amp;DATE(I$1,I$2,1),Prov_Auto!$D$3:$D1000, "&lt;="&amp;EOMONTH(DATE(I$1,I$2,1),0)))</f>
        <v/>
      </c>
      <c r="J460" s="48" t="str">
        <f>IF($D460="","", (SUMIFS(Transacoes!$D$3:$D1000,Transacoes!$C$3:$C1000,$D460,Transacoes!$B$3:$B1000,"C", Transacoes!$A$3:$A1000, "&lt;"&amp;EOMONTH(DATE(J$1,J$2,1),0))-SUMIFS(Transacoes!$D$3:$D1000,Transacoes!$C$3:$C1000,$D460,Transacoes!$B$3:$B1000,"V", Transacoes!$A$3:$A1000, "&lt;"&amp;EOMONTH(DATE(J$1,J$2,1),0)))*SUMIFS(Prov_Auto!$E$3:$E1000, Prov_Auto!$A$3:$A1000, $D460, Prov_Auto!$D$3:$D1000,"&gt;="&amp;DATE(J$1,J$2,1),Prov_Auto!$D$3:$D1000, "&lt;="&amp;EOMONTH(DATE(J$1,J$2,1),0)))</f>
        <v/>
      </c>
      <c r="K460" s="48" t="str">
        <f>IF($D460="","", (SUMIFS(Transacoes!$D$3:$D1000,Transacoes!$C$3:$C1000,$D460,Transacoes!$B$3:$B1000,"C", Transacoes!$A$3:$A1000, "&lt;"&amp;EOMONTH(DATE(K$1,K$2,1),0))-SUMIFS(Transacoes!$D$3:$D1000,Transacoes!$C$3:$C1000,$D460,Transacoes!$B$3:$B1000,"V", Transacoes!$A$3:$A1000, "&lt;"&amp;EOMONTH(DATE(K$1,K$2,1),0)))*SUMIFS(Prov_Auto!$E$3:$E1000, Prov_Auto!$A$3:$A1000, $D460, Prov_Auto!$D$3:$D1000,"&gt;="&amp;DATE(K$1,K$2,1),Prov_Auto!$D$3:$D1000, "&lt;="&amp;EOMONTH(DATE(K$1,K$2,1),0)))</f>
        <v/>
      </c>
      <c r="L460" s="48" t="str">
        <f>IF($D460="","", (SUMIFS(Transacoes!$D$3:$D1000,Transacoes!$C$3:$C1000,$D460,Transacoes!$B$3:$B1000,"C", Transacoes!$A$3:$A1000, "&lt;"&amp;EOMONTH(DATE(L$1,L$2,1),0))-SUMIFS(Transacoes!$D$3:$D1000,Transacoes!$C$3:$C1000,$D460,Transacoes!$B$3:$B1000,"V", Transacoes!$A$3:$A1000, "&lt;"&amp;EOMONTH(DATE(L$1,L$2,1),0)))*SUMIFS(Prov_Auto!$E$3:$E1000, Prov_Auto!$A$3:$A1000, $D460, Prov_Auto!$D$3:$D1000,"&gt;="&amp;DATE(L$1,L$2,1),Prov_Auto!$D$3:$D1000, "&lt;="&amp;EOMONTH(DATE(L$1,L$2,1),0)))</f>
        <v/>
      </c>
      <c r="M460" s="48" t="str">
        <f>IF($D460="","", (SUMIFS(Transacoes!$D$3:$D1000,Transacoes!$C$3:$C1000,$D460,Transacoes!$B$3:$B1000,"C", Transacoes!$A$3:$A1000, "&lt;"&amp;EOMONTH(DATE(M$1,M$2,1),0))-SUMIFS(Transacoes!$D$3:$D1000,Transacoes!$C$3:$C1000,$D460,Transacoes!$B$3:$B1000,"V", Transacoes!$A$3:$A1000, "&lt;"&amp;EOMONTH(DATE(M$1,M$2,1),0)))*SUMIFS(Prov_Auto!$E$3:$E1000, Prov_Auto!$A$3:$A1000, $D460, Prov_Auto!$D$3:$D1000,"&gt;="&amp;DATE(M$1,M$2,1),Prov_Auto!$D$3:$D1000, "&lt;="&amp;EOMONTH(DATE(M$1,M$2,1),0)))</f>
        <v/>
      </c>
      <c r="N460" s="48" t="str">
        <f>IF($D460="","", (SUMIFS(Transacoes!$D$3:$D1000,Transacoes!$C$3:$C1000,$D460,Transacoes!$B$3:$B1000,"C", Transacoes!$A$3:$A1000, "&lt;"&amp;EOMONTH(DATE(N$1,N$2,1),0))-SUMIFS(Transacoes!$D$3:$D1000,Transacoes!$C$3:$C1000,$D460,Transacoes!$B$3:$B1000,"V", Transacoes!$A$3:$A1000, "&lt;"&amp;EOMONTH(DATE(N$1,N$2,1),0)))*SUMIFS(Prov_Auto!$E$3:$E1000, Prov_Auto!$A$3:$A1000, $D460, Prov_Auto!$D$3:$D1000,"&gt;="&amp;DATE(N$1,N$2,1),Prov_Auto!$D$3:$D1000, "&lt;="&amp;EOMONTH(DATE(N$1,N$2,1),0)))</f>
        <v/>
      </c>
      <c r="O460" s="48" t="str">
        <f>IF($D460="","", (SUMIFS(Transacoes!$D$3:$D1000,Transacoes!$C$3:$C1000,$D460,Transacoes!$B$3:$B1000,"C", Transacoes!$A$3:$A1000, "&lt;"&amp;EOMONTH(DATE(O$1,O$2,1),0))-SUMIFS(Transacoes!$D$3:$D1000,Transacoes!$C$3:$C1000,$D460,Transacoes!$B$3:$B1000,"V", Transacoes!$A$3:$A1000, "&lt;"&amp;EOMONTH(DATE(O$1,O$2,1),0)))*SUMIFS(Prov_Auto!$E$3:$E1000, Prov_Auto!$A$3:$A1000, $D460, Prov_Auto!$D$3:$D1000,"&gt;="&amp;DATE(O$1,O$2,1),Prov_Auto!$D$3:$D1000, "&lt;="&amp;EOMONTH(DATE(O$1,O$2,1),0)))</f>
        <v/>
      </c>
      <c r="P460" s="48" t="str">
        <f>IF($D460="","", (SUMIFS(Transacoes!$D$3:$D1000,Transacoes!$C$3:$C1000,$D460,Transacoes!$B$3:$B1000,"C", Transacoes!$A$3:$A1000, "&lt;"&amp;EOMONTH(DATE(P$1,P$2,1),0))-SUMIFS(Transacoes!$D$3:$D1000,Transacoes!$C$3:$C1000,$D460,Transacoes!$B$3:$B1000,"V", Transacoes!$A$3:$A1000, "&lt;"&amp;EOMONTH(DATE(P$1,P$2,1),0)))*SUMIFS(Prov_Auto!$E$3:$E1000, Prov_Auto!$A$3:$A1000, $D460, Prov_Auto!$D$3:$D1000,"&gt;="&amp;DATE(P$1,P$2,1),Prov_Auto!$D$3:$D1000, "&lt;="&amp;EOMONTH(DATE(P$1,P$2,1),0)))</f>
        <v/>
      </c>
      <c r="Q460" s="48" t="str">
        <f>IF($D460="","", (SUMIFS(Transacoes!$D$3:$D1000,Transacoes!$C$3:$C1000,$D460,Transacoes!$B$3:$B1000,"C", Transacoes!$A$3:$A1000, "&lt;"&amp;EOMONTH(DATE(Q$1,Q$2,1),0))-SUMIFS(Transacoes!$D$3:$D1000,Transacoes!$C$3:$C1000,$D460,Transacoes!$B$3:$B1000,"V", Transacoes!$A$3:$A1000, "&lt;"&amp;EOMONTH(DATE(Q$1,Q$2,1),0)))*SUMIFS(Prov_Auto!$E$3:$E1000, Prov_Auto!$A$3:$A1000, $D460, Prov_Auto!$D$3:$D1000,"&gt;="&amp;DATE(Q$1,Q$2,1),Prov_Auto!$D$3:$D1000, "&lt;="&amp;EOMONTH(DATE(Q$1,Q$2,1),0)))</f>
        <v/>
      </c>
      <c r="R460" s="47"/>
    </row>
    <row r="461">
      <c r="A461" s="47"/>
      <c r="B461" s="47"/>
      <c r="C461" s="47"/>
      <c r="D461" s="87"/>
      <c r="E461" s="48" t="str">
        <f>IF($D461="","", (SUMIFS(Transacoes!$D$3:$D1000,Transacoes!$C$3:$C1000,$D461,Transacoes!$B$3:$B1000,"C", Transacoes!$A$3:$A1000, "&lt;"&amp;EOMONTH(DATE(E$1,E$2,1),0))-SUMIFS(Transacoes!$D$3:$D1000,Transacoes!$C$3:$C1000,$D461,Transacoes!$B$3:$B1000,"V", Transacoes!$A$3:$A1000, "&lt;"&amp;EOMONTH(DATE(E$1,E$2,1),0)))*SUMIFS(Prov_Auto!$E$3:$E1000, Prov_Auto!$A$3:$A1000, $D461, Prov_Auto!$D$3:$D1000,"&gt;="&amp;DATE(E$1,E$2,1),Prov_Auto!$D$3:$D1000, "&lt;="&amp;EOMONTH(DATE(E$1,E$2,1),0)))</f>
        <v/>
      </c>
      <c r="F461" s="48" t="str">
        <f>IF($D461="","", (SUMIFS(Transacoes!$D$3:$D1000,Transacoes!$C$3:$C1000,$D461,Transacoes!$B$3:$B1000,"C", Transacoes!$A$3:$A1000, "&lt;"&amp;EOMONTH(DATE(F$1,F$2,1),0))-SUMIFS(Transacoes!$D$3:$D1000,Transacoes!$C$3:$C1000,$D461,Transacoes!$B$3:$B1000,"V", Transacoes!$A$3:$A1000, "&lt;"&amp;EOMONTH(DATE(F$1,F$2,1),0)))*SUMIFS(Prov_Auto!$E$3:$E1000, Prov_Auto!$A$3:$A1000, $D461, Prov_Auto!$D$3:$D1000,"&gt;="&amp;DATE(F$1,F$2,1),Prov_Auto!$D$3:$D1000, "&lt;="&amp;EOMONTH(DATE(F$1,F$2,1),0)))</f>
        <v/>
      </c>
      <c r="G461" s="48" t="str">
        <f>IF($D461="","", (SUMIFS(Transacoes!$D$3:$D1000,Transacoes!$C$3:$C1000,$D461,Transacoes!$B$3:$B1000,"C", Transacoes!$A$3:$A1000, "&lt;"&amp;EOMONTH(DATE(G$1,G$2,1),0))-SUMIFS(Transacoes!$D$3:$D1000,Transacoes!$C$3:$C1000,$D461,Transacoes!$B$3:$B1000,"V", Transacoes!$A$3:$A1000, "&lt;"&amp;EOMONTH(DATE(G$1,G$2,1),0)))*SUMIFS(Prov_Auto!$E$3:$E1000, Prov_Auto!$A$3:$A1000, $D461, Prov_Auto!$D$3:$D1000,"&gt;="&amp;DATE(G$1,G$2,1),Prov_Auto!$D$3:$D1000, "&lt;="&amp;EOMONTH(DATE(G$1,G$2,1),0)))</f>
        <v/>
      </c>
      <c r="H461" s="48" t="str">
        <f>IF($D461="","", (SUMIFS(Transacoes!$D$3:$D1000,Transacoes!$C$3:$C1000,$D461,Transacoes!$B$3:$B1000,"C", Transacoes!$A$3:$A1000, "&lt;"&amp;EOMONTH(DATE(H$1,H$2,1),0))-SUMIFS(Transacoes!$D$3:$D1000,Transacoes!$C$3:$C1000,$D461,Transacoes!$B$3:$B1000,"V", Transacoes!$A$3:$A1000, "&lt;"&amp;EOMONTH(DATE(H$1,H$2,1),0)))*SUMIFS(Prov_Auto!$E$3:$E1000, Prov_Auto!$A$3:$A1000, $D461, Prov_Auto!$D$3:$D1000,"&gt;="&amp;DATE(H$1,H$2,1),Prov_Auto!$D$3:$D1000, "&lt;="&amp;EOMONTH(DATE(H$1,H$2,1),0)))</f>
        <v/>
      </c>
      <c r="I461" s="48" t="str">
        <f>IF($D461="","", (SUMIFS(Transacoes!$D$3:$D1000,Transacoes!$C$3:$C1000,$D461,Transacoes!$B$3:$B1000,"C", Transacoes!$A$3:$A1000, "&lt;"&amp;EOMONTH(DATE(I$1,I$2,1),0))-SUMIFS(Transacoes!$D$3:$D1000,Transacoes!$C$3:$C1000,$D461,Transacoes!$B$3:$B1000,"V", Transacoes!$A$3:$A1000, "&lt;"&amp;EOMONTH(DATE(I$1,I$2,1),0)))*SUMIFS(Prov_Auto!$E$3:$E1000, Prov_Auto!$A$3:$A1000, $D461, Prov_Auto!$D$3:$D1000,"&gt;="&amp;DATE(I$1,I$2,1),Prov_Auto!$D$3:$D1000, "&lt;="&amp;EOMONTH(DATE(I$1,I$2,1),0)))</f>
        <v/>
      </c>
      <c r="J461" s="48" t="str">
        <f>IF($D461="","", (SUMIFS(Transacoes!$D$3:$D1000,Transacoes!$C$3:$C1000,$D461,Transacoes!$B$3:$B1000,"C", Transacoes!$A$3:$A1000, "&lt;"&amp;EOMONTH(DATE(J$1,J$2,1),0))-SUMIFS(Transacoes!$D$3:$D1000,Transacoes!$C$3:$C1000,$D461,Transacoes!$B$3:$B1000,"V", Transacoes!$A$3:$A1000, "&lt;"&amp;EOMONTH(DATE(J$1,J$2,1),0)))*SUMIFS(Prov_Auto!$E$3:$E1000, Prov_Auto!$A$3:$A1000, $D461, Prov_Auto!$D$3:$D1000,"&gt;="&amp;DATE(J$1,J$2,1),Prov_Auto!$D$3:$D1000, "&lt;="&amp;EOMONTH(DATE(J$1,J$2,1),0)))</f>
        <v/>
      </c>
      <c r="K461" s="48" t="str">
        <f>IF($D461="","", (SUMIFS(Transacoes!$D$3:$D1000,Transacoes!$C$3:$C1000,$D461,Transacoes!$B$3:$B1000,"C", Transacoes!$A$3:$A1000, "&lt;"&amp;EOMONTH(DATE(K$1,K$2,1),0))-SUMIFS(Transacoes!$D$3:$D1000,Transacoes!$C$3:$C1000,$D461,Transacoes!$B$3:$B1000,"V", Transacoes!$A$3:$A1000, "&lt;"&amp;EOMONTH(DATE(K$1,K$2,1),0)))*SUMIFS(Prov_Auto!$E$3:$E1000, Prov_Auto!$A$3:$A1000, $D461, Prov_Auto!$D$3:$D1000,"&gt;="&amp;DATE(K$1,K$2,1),Prov_Auto!$D$3:$D1000, "&lt;="&amp;EOMONTH(DATE(K$1,K$2,1),0)))</f>
        <v/>
      </c>
      <c r="L461" s="48" t="str">
        <f>IF($D461="","", (SUMIFS(Transacoes!$D$3:$D1000,Transacoes!$C$3:$C1000,$D461,Transacoes!$B$3:$B1000,"C", Transacoes!$A$3:$A1000, "&lt;"&amp;EOMONTH(DATE(L$1,L$2,1),0))-SUMIFS(Transacoes!$D$3:$D1000,Transacoes!$C$3:$C1000,$D461,Transacoes!$B$3:$B1000,"V", Transacoes!$A$3:$A1000, "&lt;"&amp;EOMONTH(DATE(L$1,L$2,1),0)))*SUMIFS(Prov_Auto!$E$3:$E1000, Prov_Auto!$A$3:$A1000, $D461, Prov_Auto!$D$3:$D1000,"&gt;="&amp;DATE(L$1,L$2,1),Prov_Auto!$D$3:$D1000, "&lt;="&amp;EOMONTH(DATE(L$1,L$2,1),0)))</f>
        <v/>
      </c>
      <c r="M461" s="48" t="str">
        <f>IF($D461="","", (SUMIFS(Transacoes!$D$3:$D1000,Transacoes!$C$3:$C1000,$D461,Transacoes!$B$3:$B1000,"C", Transacoes!$A$3:$A1000, "&lt;"&amp;EOMONTH(DATE(M$1,M$2,1),0))-SUMIFS(Transacoes!$D$3:$D1000,Transacoes!$C$3:$C1000,$D461,Transacoes!$B$3:$B1000,"V", Transacoes!$A$3:$A1000, "&lt;"&amp;EOMONTH(DATE(M$1,M$2,1),0)))*SUMIFS(Prov_Auto!$E$3:$E1000, Prov_Auto!$A$3:$A1000, $D461, Prov_Auto!$D$3:$D1000,"&gt;="&amp;DATE(M$1,M$2,1),Prov_Auto!$D$3:$D1000, "&lt;="&amp;EOMONTH(DATE(M$1,M$2,1),0)))</f>
        <v/>
      </c>
      <c r="N461" s="48" t="str">
        <f>IF($D461="","", (SUMIFS(Transacoes!$D$3:$D1000,Transacoes!$C$3:$C1000,$D461,Transacoes!$B$3:$B1000,"C", Transacoes!$A$3:$A1000, "&lt;"&amp;EOMONTH(DATE(N$1,N$2,1),0))-SUMIFS(Transacoes!$D$3:$D1000,Transacoes!$C$3:$C1000,$D461,Transacoes!$B$3:$B1000,"V", Transacoes!$A$3:$A1000, "&lt;"&amp;EOMONTH(DATE(N$1,N$2,1),0)))*SUMIFS(Prov_Auto!$E$3:$E1000, Prov_Auto!$A$3:$A1000, $D461, Prov_Auto!$D$3:$D1000,"&gt;="&amp;DATE(N$1,N$2,1),Prov_Auto!$D$3:$D1000, "&lt;="&amp;EOMONTH(DATE(N$1,N$2,1),0)))</f>
        <v/>
      </c>
      <c r="O461" s="48" t="str">
        <f>IF($D461="","", (SUMIFS(Transacoes!$D$3:$D1000,Transacoes!$C$3:$C1000,$D461,Transacoes!$B$3:$B1000,"C", Transacoes!$A$3:$A1000, "&lt;"&amp;EOMONTH(DATE(O$1,O$2,1),0))-SUMIFS(Transacoes!$D$3:$D1000,Transacoes!$C$3:$C1000,$D461,Transacoes!$B$3:$B1000,"V", Transacoes!$A$3:$A1000, "&lt;"&amp;EOMONTH(DATE(O$1,O$2,1),0)))*SUMIFS(Prov_Auto!$E$3:$E1000, Prov_Auto!$A$3:$A1000, $D461, Prov_Auto!$D$3:$D1000,"&gt;="&amp;DATE(O$1,O$2,1),Prov_Auto!$D$3:$D1000, "&lt;="&amp;EOMONTH(DATE(O$1,O$2,1),0)))</f>
        <v/>
      </c>
      <c r="P461" s="48" t="str">
        <f>IF($D461="","", (SUMIFS(Transacoes!$D$3:$D1000,Transacoes!$C$3:$C1000,$D461,Transacoes!$B$3:$B1000,"C", Transacoes!$A$3:$A1000, "&lt;"&amp;EOMONTH(DATE(P$1,P$2,1),0))-SUMIFS(Transacoes!$D$3:$D1000,Transacoes!$C$3:$C1000,$D461,Transacoes!$B$3:$B1000,"V", Transacoes!$A$3:$A1000, "&lt;"&amp;EOMONTH(DATE(P$1,P$2,1),0)))*SUMIFS(Prov_Auto!$E$3:$E1000, Prov_Auto!$A$3:$A1000, $D461, Prov_Auto!$D$3:$D1000,"&gt;="&amp;DATE(P$1,P$2,1),Prov_Auto!$D$3:$D1000, "&lt;="&amp;EOMONTH(DATE(P$1,P$2,1),0)))</f>
        <v/>
      </c>
      <c r="Q461" s="48" t="str">
        <f>IF($D461="","", (SUMIFS(Transacoes!$D$3:$D1000,Transacoes!$C$3:$C1000,$D461,Transacoes!$B$3:$B1000,"C", Transacoes!$A$3:$A1000, "&lt;"&amp;EOMONTH(DATE(Q$1,Q$2,1),0))-SUMIFS(Transacoes!$D$3:$D1000,Transacoes!$C$3:$C1000,$D461,Transacoes!$B$3:$B1000,"V", Transacoes!$A$3:$A1000, "&lt;"&amp;EOMONTH(DATE(Q$1,Q$2,1),0)))*SUMIFS(Prov_Auto!$E$3:$E1000, Prov_Auto!$A$3:$A1000, $D461, Prov_Auto!$D$3:$D1000,"&gt;="&amp;DATE(Q$1,Q$2,1),Prov_Auto!$D$3:$D1000, "&lt;="&amp;EOMONTH(DATE(Q$1,Q$2,1),0)))</f>
        <v/>
      </c>
      <c r="R461" s="47"/>
    </row>
    <row r="462">
      <c r="A462" s="47"/>
      <c r="B462" s="47"/>
      <c r="C462" s="47"/>
      <c r="D462" s="87"/>
      <c r="E462" s="48" t="str">
        <f>IF($D462="","", (SUMIFS(Transacoes!$D$3:$D1000,Transacoes!$C$3:$C1000,$D462,Transacoes!$B$3:$B1000,"C", Transacoes!$A$3:$A1000, "&lt;"&amp;EOMONTH(DATE(E$1,E$2,1),0))-SUMIFS(Transacoes!$D$3:$D1000,Transacoes!$C$3:$C1000,$D462,Transacoes!$B$3:$B1000,"V", Transacoes!$A$3:$A1000, "&lt;"&amp;EOMONTH(DATE(E$1,E$2,1),0)))*SUMIFS(Prov_Auto!$E$3:$E1000, Prov_Auto!$A$3:$A1000, $D462, Prov_Auto!$D$3:$D1000,"&gt;="&amp;DATE(E$1,E$2,1),Prov_Auto!$D$3:$D1000, "&lt;="&amp;EOMONTH(DATE(E$1,E$2,1),0)))</f>
        <v/>
      </c>
      <c r="F462" s="48" t="str">
        <f>IF($D462="","", (SUMIFS(Transacoes!$D$3:$D1000,Transacoes!$C$3:$C1000,$D462,Transacoes!$B$3:$B1000,"C", Transacoes!$A$3:$A1000, "&lt;"&amp;EOMONTH(DATE(F$1,F$2,1),0))-SUMIFS(Transacoes!$D$3:$D1000,Transacoes!$C$3:$C1000,$D462,Transacoes!$B$3:$B1000,"V", Transacoes!$A$3:$A1000, "&lt;"&amp;EOMONTH(DATE(F$1,F$2,1),0)))*SUMIFS(Prov_Auto!$E$3:$E1000, Prov_Auto!$A$3:$A1000, $D462, Prov_Auto!$D$3:$D1000,"&gt;="&amp;DATE(F$1,F$2,1),Prov_Auto!$D$3:$D1000, "&lt;="&amp;EOMONTH(DATE(F$1,F$2,1),0)))</f>
        <v/>
      </c>
      <c r="G462" s="48" t="str">
        <f>IF($D462="","", (SUMIFS(Transacoes!$D$3:$D1000,Transacoes!$C$3:$C1000,$D462,Transacoes!$B$3:$B1000,"C", Transacoes!$A$3:$A1000, "&lt;"&amp;EOMONTH(DATE(G$1,G$2,1),0))-SUMIFS(Transacoes!$D$3:$D1000,Transacoes!$C$3:$C1000,$D462,Transacoes!$B$3:$B1000,"V", Transacoes!$A$3:$A1000, "&lt;"&amp;EOMONTH(DATE(G$1,G$2,1),0)))*SUMIFS(Prov_Auto!$E$3:$E1000, Prov_Auto!$A$3:$A1000, $D462, Prov_Auto!$D$3:$D1000,"&gt;="&amp;DATE(G$1,G$2,1),Prov_Auto!$D$3:$D1000, "&lt;="&amp;EOMONTH(DATE(G$1,G$2,1),0)))</f>
        <v/>
      </c>
      <c r="H462" s="48" t="str">
        <f>IF($D462="","", (SUMIFS(Transacoes!$D$3:$D1000,Transacoes!$C$3:$C1000,$D462,Transacoes!$B$3:$B1000,"C", Transacoes!$A$3:$A1000, "&lt;"&amp;EOMONTH(DATE(H$1,H$2,1),0))-SUMIFS(Transacoes!$D$3:$D1000,Transacoes!$C$3:$C1000,$D462,Transacoes!$B$3:$B1000,"V", Transacoes!$A$3:$A1000, "&lt;"&amp;EOMONTH(DATE(H$1,H$2,1),0)))*SUMIFS(Prov_Auto!$E$3:$E1000, Prov_Auto!$A$3:$A1000, $D462, Prov_Auto!$D$3:$D1000,"&gt;="&amp;DATE(H$1,H$2,1),Prov_Auto!$D$3:$D1000, "&lt;="&amp;EOMONTH(DATE(H$1,H$2,1),0)))</f>
        <v/>
      </c>
      <c r="I462" s="48" t="str">
        <f>IF($D462="","", (SUMIFS(Transacoes!$D$3:$D1000,Transacoes!$C$3:$C1000,$D462,Transacoes!$B$3:$B1000,"C", Transacoes!$A$3:$A1000, "&lt;"&amp;EOMONTH(DATE(I$1,I$2,1),0))-SUMIFS(Transacoes!$D$3:$D1000,Transacoes!$C$3:$C1000,$D462,Transacoes!$B$3:$B1000,"V", Transacoes!$A$3:$A1000, "&lt;"&amp;EOMONTH(DATE(I$1,I$2,1),0)))*SUMIFS(Prov_Auto!$E$3:$E1000, Prov_Auto!$A$3:$A1000, $D462, Prov_Auto!$D$3:$D1000,"&gt;="&amp;DATE(I$1,I$2,1),Prov_Auto!$D$3:$D1000, "&lt;="&amp;EOMONTH(DATE(I$1,I$2,1),0)))</f>
        <v/>
      </c>
      <c r="J462" s="48" t="str">
        <f>IF($D462="","", (SUMIFS(Transacoes!$D$3:$D1000,Transacoes!$C$3:$C1000,$D462,Transacoes!$B$3:$B1000,"C", Transacoes!$A$3:$A1000, "&lt;"&amp;EOMONTH(DATE(J$1,J$2,1),0))-SUMIFS(Transacoes!$D$3:$D1000,Transacoes!$C$3:$C1000,$D462,Transacoes!$B$3:$B1000,"V", Transacoes!$A$3:$A1000, "&lt;"&amp;EOMONTH(DATE(J$1,J$2,1),0)))*SUMIFS(Prov_Auto!$E$3:$E1000, Prov_Auto!$A$3:$A1000, $D462, Prov_Auto!$D$3:$D1000,"&gt;="&amp;DATE(J$1,J$2,1),Prov_Auto!$D$3:$D1000, "&lt;="&amp;EOMONTH(DATE(J$1,J$2,1),0)))</f>
        <v/>
      </c>
      <c r="K462" s="48" t="str">
        <f>IF($D462="","", (SUMIFS(Transacoes!$D$3:$D1000,Transacoes!$C$3:$C1000,$D462,Transacoes!$B$3:$B1000,"C", Transacoes!$A$3:$A1000, "&lt;"&amp;EOMONTH(DATE(K$1,K$2,1),0))-SUMIFS(Transacoes!$D$3:$D1000,Transacoes!$C$3:$C1000,$D462,Transacoes!$B$3:$B1000,"V", Transacoes!$A$3:$A1000, "&lt;"&amp;EOMONTH(DATE(K$1,K$2,1),0)))*SUMIFS(Prov_Auto!$E$3:$E1000, Prov_Auto!$A$3:$A1000, $D462, Prov_Auto!$D$3:$D1000,"&gt;="&amp;DATE(K$1,K$2,1),Prov_Auto!$D$3:$D1000, "&lt;="&amp;EOMONTH(DATE(K$1,K$2,1),0)))</f>
        <v/>
      </c>
      <c r="L462" s="48" t="str">
        <f>IF($D462="","", (SUMIFS(Transacoes!$D$3:$D1000,Transacoes!$C$3:$C1000,$D462,Transacoes!$B$3:$B1000,"C", Transacoes!$A$3:$A1000, "&lt;"&amp;EOMONTH(DATE(L$1,L$2,1),0))-SUMIFS(Transacoes!$D$3:$D1000,Transacoes!$C$3:$C1000,$D462,Transacoes!$B$3:$B1000,"V", Transacoes!$A$3:$A1000, "&lt;"&amp;EOMONTH(DATE(L$1,L$2,1),0)))*SUMIFS(Prov_Auto!$E$3:$E1000, Prov_Auto!$A$3:$A1000, $D462, Prov_Auto!$D$3:$D1000,"&gt;="&amp;DATE(L$1,L$2,1),Prov_Auto!$D$3:$D1000, "&lt;="&amp;EOMONTH(DATE(L$1,L$2,1),0)))</f>
        <v/>
      </c>
      <c r="M462" s="48" t="str">
        <f>IF($D462="","", (SUMIFS(Transacoes!$D$3:$D1000,Transacoes!$C$3:$C1000,$D462,Transacoes!$B$3:$B1000,"C", Transacoes!$A$3:$A1000, "&lt;"&amp;EOMONTH(DATE(M$1,M$2,1),0))-SUMIFS(Transacoes!$D$3:$D1000,Transacoes!$C$3:$C1000,$D462,Transacoes!$B$3:$B1000,"V", Transacoes!$A$3:$A1000, "&lt;"&amp;EOMONTH(DATE(M$1,M$2,1),0)))*SUMIFS(Prov_Auto!$E$3:$E1000, Prov_Auto!$A$3:$A1000, $D462, Prov_Auto!$D$3:$D1000,"&gt;="&amp;DATE(M$1,M$2,1),Prov_Auto!$D$3:$D1000, "&lt;="&amp;EOMONTH(DATE(M$1,M$2,1),0)))</f>
        <v/>
      </c>
      <c r="N462" s="48" t="str">
        <f>IF($D462="","", (SUMIFS(Transacoes!$D$3:$D1000,Transacoes!$C$3:$C1000,$D462,Transacoes!$B$3:$B1000,"C", Transacoes!$A$3:$A1000, "&lt;"&amp;EOMONTH(DATE(N$1,N$2,1),0))-SUMIFS(Transacoes!$D$3:$D1000,Transacoes!$C$3:$C1000,$D462,Transacoes!$B$3:$B1000,"V", Transacoes!$A$3:$A1000, "&lt;"&amp;EOMONTH(DATE(N$1,N$2,1),0)))*SUMIFS(Prov_Auto!$E$3:$E1000, Prov_Auto!$A$3:$A1000, $D462, Prov_Auto!$D$3:$D1000,"&gt;="&amp;DATE(N$1,N$2,1),Prov_Auto!$D$3:$D1000, "&lt;="&amp;EOMONTH(DATE(N$1,N$2,1),0)))</f>
        <v/>
      </c>
      <c r="O462" s="48" t="str">
        <f>IF($D462="","", (SUMIFS(Transacoes!$D$3:$D1000,Transacoes!$C$3:$C1000,$D462,Transacoes!$B$3:$B1000,"C", Transacoes!$A$3:$A1000, "&lt;"&amp;EOMONTH(DATE(O$1,O$2,1),0))-SUMIFS(Transacoes!$D$3:$D1000,Transacoes!$C$3:$C1000,$D462,Transacoes!$B$3:$B1000,"V", Transacoes!$A$3:$A1000, "&lt;"&amp;EOMONTH(DATE(O$1,O$2,1),0)))*SUMIFS(Prov_Auto!$E$3:$E1000, Prov_Auto!$A$3:$A1000, $D462, Prov_Auto!$D$3:$D1000,"&gt;="&amp;DATE(O$1,O$2,1),Prov_Auto!$D$3:$D1000, "&lt;="&amp;EOMONTH(DATE(O$1,O$2,1),0)))</f>
        <v/>
      </c>
      <c r="P462" s="48" t="str">
        <f>IF($D462="","", (SUMIFS(Transacoes!$D$3:$D1000,Transacoes!$C$3:$C1000,$D462,Transacoes!$B$3:$B1000,"C", Transacoes!$A$3:$A1000, "&lt;"&amp;EOMONTH(DATE(P$1,P$2,1),0))-SUMIFS(Transacoes!$D$3:$D1000,Transacoes!$C$3:$C1000,$D462,Transacoes!$B$3:$B1000,"V", Transacoes!$A$3:$A1000, "&lt;"&amp;EOMONTH(DATE(P$1,P$2,1),0)))*SUMIFS(Prov_Auto!$E$3:$E1000, Prov_Auto!$A$3:$A1000, $D462, Prov_Auto!$D$3:$D1000,"&gt;="&amp;DATE(P$1,P$2,1),Prov_Auto!$D$3:$D1000, "&lt;="&amp;EOMONTH(DATE(P$1,P$2,1),0)))</f>
        <v/>
      </c>
      <c r="Q462" s="48" t="str">
        <f>IF($D462="","", (SUMIFS(Transacoes!$D$3:$D1000,Transacoes!$C$3:$C1000,$D462,Transacoes!$B$3:$B1000,"C", Transacoes!$A$3:$A1000, "&lt;"&amp;EOMONTH(DATE(Q$1,Q$2,1),0))-SUMIFS(Transacoes!$D$3:$D1000,Transacoes!$C$3:$C1000,$D462,Transacoes!$B$3:$B1000,"V", Transacoes!$A$3:$A1000, "&lt;"&amp;EOMONTH(DATE(Q$1,Q$2,1),0)))*SUMIFS(Prov_Auto!$E$3:$E1000, Prov_Auto!$A$3:$A1000, $D462, Prov_Auto!$D$3:$D1000,"&gt;="&amp;DATE(Q$1,Q$2,1),Prov_Auto!$D$3:$D1000, "&lt;="&amp;EOMONTH(DATE(Q$1,Q$2,1),0)))</f>
        <v/>
      </c>
      <c r="R462" s="47"/>
    </row>
    <row r="463">
      <c r="A463" s="47"/>
      <c r="B463" s="47"/>
      <c r="C463" s="47"/>
      <c r="D463" s="87"/>
      <c r="E463" s="48" t="str">
        <f>IF($D463="","", (SUMIFS(Transacoes!$D$3:$D1000,Transacoes!$C$3:$C1000,$D463,Transacoes!$B$3:$B1000,"C", Transacoes!$A$3:$A1000, "&lt;"&amp;EOMONTH(DATE(E$1,E$2,1),0))-SUMIFS(Transacoes!$D$3:$D1000,Transacoes!$C$3:$C1000,$D463,Transacoes!$B$3:$B1000,"V", Transacoes!$A$3:$A1000, "&lt;"&amp;EOMONTH(DATE(E$1,E$2,1),0)))*SUMIFS(Prov_Auto!$E$3:$E1000, Prov_Auto!$A$3:$A1000, $D463, Prov_Auto!$D$3:$D1000,"&gt;="&amp;DATE(E$1,E$2,1),Prov_Auto!$D$3:$D1000, "&lt;="&amp;EOMONTH(DATE(E$1,E$2,1),0)))</f>
        <v/>
      </c>
      <c r="F463" s="48" t="str">
        <f>IF($D463="","", (SUMIFS(Transacoes!$D$3:$D1000,Transacoes!$C$3:$C1000,$D463,Transacoes!$B$3:$B1000,"C", Transacoes!$A$3:$A1000, "&lt;"&amp;EOMONTH(DATE(F$1,F$2,1),0))-SUMIFS(Transacoes!$D$3:$D1000,Transacoes!$C$3:$C1000,$D463,Transacoes!$B$3:$B1000,"V", Transacoes!$A$3:$A1000, "&lt;"&amp;EOMONTH(DATE(F$1,F$2,1),0)))*SUMIFS(Prov_Auto!$E$3:$E1000, Prov_Auto!$A$3:$A1000, $D463, Prov_Auto!$D$3:$D1000,"&gt;="&amp;DATE(F$1,F$2,1),Prov_Auto!$D$3:$D1000, "&lt;="&amp;EOMONTH(DATE(F$1,F$2,1),0)))</f>
        <v/>
      </c>
      <c r="G463" s="48" t="str">
        <f>IF($D463="","", (SUMIFS(Transacoes!$D$3:$D1000,Transacoes!$C$3:$C1000,$D463,Transacoes!$B$3:$B1000,"C", Transacoes!$A$3:$A1000, "&lt;"&amp;EOMONTH(DATE(G$1,G$2,1),0))-SUMIFS(Transacoes!$D$3:$D1000,Transacoes!$C$3:$C1000,$D463,Transacoes!$B$3:$B1000,"V", Transacoes!$A$3:$A1000, "&lt;"&amp;EOMONTH(DATE(G$1,G$2,1),0)))*SUMIFS(Prov_Auto!$E$3:$E1000, Prov_Auto!$A$3:$A1000, $D463, Prov_Auto!$D$3:$D1000,"&gt;="&amp;DATE(G$1,G$2,1),Prov_Auto!$D$3:$D1000, "&lt;="&amp;EOMONTH(DATE(G$1,G$2,1),0)))</f>
        <v/>
      </c>
      <c r="H463" s="48" t="str">
        <f>IF($D463="","", (SUMIFS(Transacoes!$D$3:$D1000,Transacoes!$C$3:$C1000,$D463,Transacoes!$B$3:$B1000,"C", Transacoes!$A$3:$A1000, "&lt;"&amp;EOMONTH(DATE(H$1,H$2,1),0))-SUMIFS(Transacoes!$D$3:$D1000,Transacoes!$C$3:$C1000,$D463,Transacoes!$B$3:$B1000,"V", Transacoes!$A$3:$A1000, "&lt;"&amp;EOMONTH(DATE(H$1,H$2,1),0)))*SUMIFS(Prov_Auto!$E$3:$E1000, Prov_Auto!$A$3:$A1000, $D463, Prov_Auto!$D$3:$D1000,"&gt;="&amp;DATE(H$1,H$2,1),Prov_Auto!$D$3:$D1000, "&lt;="&amp;EOMONTH(DATE(H$1,H$2,1),0)))</f>
        <v/>
      </c>
      <c r="I463" s="48" t="str">
        <f>IF($D463="","", (SUMIFS(Transacoes!$D$3:$D1000,Transacoes!$C$3:$C1000,$D463,Transacoes!$B$3:$B1000,"C", Transacoes!$A$3:$A1000, "&lt;"&amp;EOMONTH(DATE(I$1,I$2,1),0))-SUMIFS(Transacoes!$D$3:$D1000,Transacoes!$C$3:$C1000,$D463,Transacoes!$B$3:$B1000,"V", Transacoes!$A$3:$A1000, "&lt;"&amp;EOMONTH(DATE(I$1,I$2,1),0)))*SUMIFS(Prov_Auto!$E$3:$E1000, Prov_Auto!$A$3:$A1000, $D463, Prov_Auto!$D$3:$D1000,"&gt;="&amp;DATE(I$1,I$2,1),Prov_Auto!$D$3:$D1000, "&lt;="&amp;EOMONTH(DATE(I$1,I$2,1),0)))</f>
        <v/>
      </c>
      <c r="J463" s="48" t="str">
        <f>IF($D463="","", (SUMIFS(Transacoes!$D$3:$D1000,Transacoes!$C$3:$C1000,$D463,Transacoes!$B$3:$B1000,"C", Transacoes!$A$3:$A1000, "&lt;"&amp;EOMONTH(DATE(J$1,J$2,1),0))-SUMIFS(Transacoes!$D$3:$D1000,Transacoes!$C$3:$C1000,$D463,Transacoes!$B$3:$B1000,"V", Transacoes!$A$3:$A1000, "&lt;"&amp;EOMONTH(DATE(J$1,J$2,1),0)))*SUMIFS(Prov_Auto!$E$3:$E1000, Prov_Auto!$A$3:$A1000, $D463, Prov_Auto!$D$3:$D1000,"&gt;="&amp;DATE(J$1,J$2,1),Prov_Auto!$D$3:$D1000, "&lt;="&amp;EOMONTH(DATE(J$1,J$2,1),0)))</f>
        <v/>
      </c>
      <c r="K463" s="48" t="str">
        <f>IF($D463="","", (SUMIFS(Transacoes!$D$3:$D1000,Transacoes!$C$3:$C1000,$D463,Transacoes!$B$3:$B1000,"C", Transacoes!$A$3:$A1000, "&lt;"&amp;EOMONTH(DATE(K$1,K$2,1),0))-SUMIFS(Transacoes!$D$3:$D1000,Transacoes!$C$3:$C1000,$D463,Transacoes!$B$3:$B1000,"V", Transacoes!$A$3:$A1000, "&lt;"&amp;EOMONTH(DATE(K$1,K$2,1),0)))*SUMIFS(Prov_Auto!$E$3:$E1000, Prov_Auto!$A$3:$A1000, $D463, Prov_Auto!$D$3:$D1000,"&gt;="&amp;DATE(K$1,K$2,1),Prov_Auto!$D$3:$D1000, "&lt;="&amp;EOMONTH(DATE(K$1,K$2,1),0)))</f>
        <v/>
      </c>
      <c r="L463" s="48" t="str">
        <f>IF($D463="","", (SUMIFS(Transacoes!$D$3:$D1000,Transacoes!$C$3:$C1000,$D463,Transacoes!$B$3:$B1000,"C", Transacoes!$A$3:$A1000, "&lt;"&amp;EOMONTH(DATE(L$1,L$2,1),0))-SUMIFS(Transacoes!$D$3:$D1000,Transacoes!$C$3:$C1000,$D463,Transacoes!$B$3:$B1000,"V", Transacoes!$A$3:$A1000, "&lt;"&amp;EOMONTH(DATE(L$1,L$2,1),0)))*SUMIFS(Prov_Auto!$E$3:$E1000, Prov_Auto!$A$3:$A1000, $D463, Prov_Auto!$D$3:$D1000,"&gt;="&amp;DATE(L$1,L$2,1),Prov_Auto!$D$3:$D1000, "&lt;="&amp;EOMONTH(DATE(L$1,L$2,1),0)))</f>
        <v/>
      </c>
      <c r="M463" s="48" t="str">
        <f>IF($D463="","", (SUMIFS(Transacoes!$D$3:$D1000,Transacoes!$C$3:$C1000,$D463,Transacoes!$B$3:$B1000,"C", Transacoes!$A$3:$A1000, "&lt;"&amp;EOMONTH(DATE(M$1,M$2,1),0))-SUMIFS(Transacoes!$D$3:$D1000,Transacoes!$C$3:$C1000,$D463,Transacoes!$B$3:$B1000,"V", Transacoes!$A$3:$A1000, "&lt;"&amp;EOMONTH(DATE(M$1,M$2,1),0)))*SUMIFS(Prov_Auto!$E$3:$E1000, Prov_Auto!$A$3:$A1000, $D463, Prov_Auto!$D$3:$D1000,"&gt;="&amp;DATE(M$1,M$2,1),Prov_Auto!$D$3:$D1000, "&lt;="&amp;EOMONTH(DATE(M$1,M$2,1),0)))</f>
        <v/>
      </c>
      <c r="N463" s="48" t="str">
        <f>IF($D463="","", (SUMIFS(Transacoes!$D$3:$D1000,Transacoes!$C$3:$C1000,$D463,Transacoes!$B$3:$B1000,"C", Transacoes!$A$3:$A1000, "&lt;"&amp;EOMONTH(DATE(N$1,N$2,1),0))-SUMIFS(Transacoes!$D$3:$D1000,Transacoes!$C$3:$C1000,$D463,Transacoes!$B$3:$B1000,"V", Transacoes!$A$3:$A1000, "&lt;"&amp;EOMONTH(DATE(N$1,N$2,1),0)))*SUMIFS(Prov_Auto!$E$3:$E1000, Prov_Auto!$A$3:$A1000, $D463, Prov_Auto!$D$3:$D1000,"&gt;="&amp;DATE(N$1,N$2,1),Prov_Auto!$D$3:$D1000, "&lt;="&amp;EOMONTH(DATE(N$1,N$2,1),0)))</f>
        <v/>
      </c>
      <c r="O463" s="48" t="str">
        <f>IF($D463="","", (SUMIFS(Transacoes!$D$3:$D1000,Transacoes!$C$3:$C1000,$D463,Transacoes!$B$3:$B1000,"C", Transacoes!$A$3:$A1000, "&lt;"&amp;EOMONTH(DATE(O$1,O$2,1),0))-SUMIFS(Transacoes!$D$3:$D1000,Transacoes!$C$3:$C1000,$D463,Transacoes!$B$3:$B1000,"V", Transacoes!$A$3:$A1000, "&lt;"&amp;EOMONTH(DATE(O$1,O$2,1),0)))*SUMIFS(Prov_Auto!$E$3:$E1000, Prov_Auto!$A$3:$A1000, $D463, Prov_Auto!$D$3:$D1000,"&gt;="&amp;DATE(O$1,O$2,1),Prov_Auto!$D$3:$D1000, "&lt;="&amp;EOMONTH(DATE(O$1,O$2,1),0)))</f>
        <v/>
      </c>
      <c r="P463" s="48" t="str">
        <f>IF($D463="","", (SUMIFS(Transacoes!$D$3:$D1000,Transacoes!$C$3:$C1000,$D463,Transacoes!$B$3:$B1000,"C", Transacoes!$A$3:$A1000, "&lt;"&amp;EOMONTH(DATE(P$1,P$2,1),0))-SUMIFS(Transacoes!$D$3:$D1000,Transacoes!$C$3:$C1000,$D463,Transacoes!$B$3:$B1000,"V", Transacoes!$A$3:$A1000, "&lt;"&amp;EOMONTH(DATE(P$1,P$2,1),0)))*SUMIFS(Prov_Auto!$E$3:$E1000, Prov_Auto!$A$3:$A1000, $D463, Prov_Auto!$D$3:$D1000,"&gt;="&amp;DATE(P$1,P$2,1),Prov_Auto!$D$3:$D1000, "&lt;="&amp;EOMONTH(DATE(P$1,P$2,1),0)))</f>
        <v/>
      </c>
      <c r="Q463" s="48" t="str">
        <f>IF($D463="","", (SUMIFS(Transacoes!$D$3:$D1000,Transacoes!$C$3:$C1000,$D463,Transacoes!$B$3:$B1000,"C", Transacoes!$A$3:$A1000, "&lt;"&amp;EOMONTH(DATE(Q$1,Q$2,1),0))-SUMIFS(Transacoes!$D$3:$D1000,Transacoes!$C$3:$C1000,$D463,Transacoes!$B$3:$B1000,"V", Transacoes!$A$3:$A1000, "&lt;"&amp;EOMONTH(DATE(Q$1,Q$2,1),0)))*SUMIFS(Prov_Auto!$E$3:$E1000, Prov_Auto!$A$3:$A1000, $D463, Prov_Auto!$D$3:$D1000,"&gt;="&amp;DATE(Q$1,Q$2,1),Prov_Auto!$D$3:$D1000, "&lt;="&amp;EOMONTH(DATE(Q$1,Q$2,1),0)))</f>
        <v/>
      </c>
      <c r="R463" s="47"/>
    </row>
    <row r="464">
      <c r="A464" s="47"/>
      <c r="B464" s="47"/>
      <c r="C464" s="47"/>
      <c r="D464" s="87"/>
      <c r="E464" s="48" t="str">
        <f>IF($D464="","", (SUMIFS(Transacoes!$D$3:$D1000,Transacoes!$C$3:$C1000,$D464,Transacoes!$B$3:$B1000,"C", Transacoes!$A$3:$A1000, "&lt;"&amp;EOMONTH(DATE(E$1,E$2,1),0))-SUMIFS(Transacoes!$D$3:$D1000,Transacoes!$C$3:$C1000,$D464,Transacoes!$B$3:$B1000,"V", Transacoes!$A$3:$A1000, "&lt;"&amp;EOMONTH(DATE(E$1,E$2,1),0)))*SUMIFS(Prov_Auto!$E$3:$E1000, Prov_Auto!$A$3:$A1000, $D464, Prov_Auto!$D$3:$D1000,"&gt;="&amp;DATE(E$1,E$2,1),Prov_Auto!$D$3:$D1000, "&lt;="&amp;EOMONTH(DATE(E$1,E$2,1),0)))</f>
        <v/>
      </c>
      <c r="F464" s="48" t="str">
        <f>IF($D464="","", (SUMIFS(Transacoes!$D$3:$D1000,Transacoes!$C$3:$C1000,$D464,Transacoes!$B$3:$B1000,"C", Transacoes!$A$3:$A1000, "&lt;"&amp;EOMONTH(DATE(F$1,F$2,1),0))-SUMIFS(Transacoes!$D$3:$D1000,Transacoes!$C$3:$C1000,$D464,Transacoes!$B$3:$B1000,"V", Transacoes!$A$3:$A1000, "&lt;"&amp;EOMONTH(DATE(F$1,F$2,1),0)))*SUMIFS(Prov_Auto!$E$3:$E1000, Prov_Auto!$A$3:$A1000, $D464, Prov_Auto!$D$3:$D1000,"&gt;="&amp;DATE(F$1,F$2,1),Prov_Auto!$D$3:$D1000, "&lt;="&amp;EOMONTH(DATE(F$1,F$2,1),0)))</f>
        <v/>
      </c>
      <c r="G464" s="48" t="str">
        <f>IF($D464="","", (SUMIFS(Transacoes!$D$3:$D1000,Transacoes!$C$3:$C1000,$D464,Transacoes!$B$3:$B1000,"C", Transacoes!$A$3:$A1000, "&lt;"&amp;EOMONTH(DATE(G$1,G$2,1),0))-SUMIFS(Transacoes!$D$3:$D1000,Transacoes!$C$3:$C1000,$D464,Transacoes!$B$3:$B1000,"V", Transacoes!$A$3:$A1000, "&lt;"&amp;EOMONTH(DATE(G$1,G$2,1),0)))*SUMIFS(Prov_Auto!$E$3:$E1000, Prov_Auto!$A$3:$A1000, $D464, Prov_Auto!$D$3:$D1000,"&gt;="&amp;DATE(G$1,G$2,1),Prov_Auto!$D$3:$D1000, "&lt;="&amp;EOMONTH(DATE(G$1,G$2,1),0)))</f>
        <v/>
      </c>
      <c r="H464" s="48" t="str">
        <f>IF($D464="","", (SUMIFS(Transacoes!$D$3:$D1000,Transacoes!$C$3:$C1000,$D464,Transacoes!$B$3:$B1000,"C", Transacoes!$A$3:$A1000, "&lt;"&amp;EOMONTH(DATE(H$1,H$2,1),0))-SUMIFS(Transacoes!$D$3:$D1000,Transacoes!$C$3:$C1000,$D464,Transacoes!$B$3:$B1000,"V", Transacoes!$A$3:$A1000, "&lt;"&amp;EOMONTH(DATE(H$1,H$2,1),0)))*SUMIFS(Prov_Auto!$E$3:$E1000, Prov_Auto!$A$3:$A1000, $D464, Prov_Auto!$D$3:$D1000,"&gt;="&amp;DATE(H$1,H$2,1),Prov_Auto!$D$3:$D1000, "&lt;="&amp;EOMONTH(DATE(H$1,H$2,1),0)))</f>
        <v/>
      </c>
      <c r="I464" s="48" t="str">
        <f>IF($D464="","", (SUMIFS(Transacoes!$D$3:$D1000,Transacoes!$C$3:$C1000,$D464,Transacoes!$B$3:$B1000,"C", Transacoes!$A$3:$A1000, "&lt;"&amp;EOMONTH(DATE(I$1,I$2,1),0))-SUMIFS(Transacoes!$D$3:$D1000,Transacoes!$C$3:$C1000,$D464,Transacoes!$B$3:$B1000,"V", Transacoes!$A$3:$A1000, "&lt;"&amp;EOMONTH(DATE(I$1,I$2,1),0)))*SUMIFS(Prov_Auto!$E$3:$E1000, Prov_Auto!$A$3:$A1000, $D464, Prov_Auto!$D$3:$D1000,"&gt;="&amp;DATE(I$1,I$2,1),Prov_Auto!$D$3:$D1000, "&lt;="&amp;EOMONTH(DATE(I$1,I$2,1),0)))</f>
        <v/>
      </c>
      <c r="J464" s="48" t="str">
        <f>IF($D464="","", (SUMIFS(Transacoes!$D$3:$D1000,Transacoes!$C$3:$C1000,$D464,Transacoes!$B$3:$B1000,"C", Transacoes!$A$3:$A1000, "&lt;"&amp;EOMONTH(DATE(J$1,J$2,1),0))-SUMIFS(Transacoes!$D$3:$D1000,Transacoes!$C$3:$C1000,$D464,Transacoes!$B$3:$B1000,"V", Transacoes!$A$3:$A1000, "&lt;"&amp;EOMONTH(DATE(J$1,J$2,1),0)))*SUMIFS(Prov_Auto!$E$3:$E1000, Prov_Auto!$A$3:$A1000, $D464, Prov_Auto!$D$3:$D1000,"&gt;="&amp;DATE(J$1,J$2,1),Prov_Auto!$D$3:$D1000, "&lt;="&amp;EOMONTH(DATE(J$1,J$2,1),0)))</f>
        <v/>
      </c>
      <c r="K464" s="48" t="str">
        <f>IF($D464="","", (SUMIFS(Transacoes!$D$3:$D1000,Transacoes!$C$3:$C1000,$D464,Transacoes!$B$3:$B1000,"C", Transacoes!$A$3:$A1000, "&lt;"&amp;EOMONTH(DATE(K$1,K$2,1),0))-SUMIFS(Transacoes!$D$3:$D1000,Transacoes!$C$3:$C1000,$D464,Transacoes!$B$3:$B1000,"V", Transacoes!$A$3:$A1000, "&lt;"&amp;EOMONTH(DATE(K$1,K$2,1),0)))*SUMIFS(Prov_Auto!$E$3:$E1000, Prov_Auto!$A$3:$A1000, $D464, Prov_Auto!$D$3:$D1000,"&gt;="&amp;DATE(K$1,K$2,1),Prov_Auto!$D$3:$D1000, "&lt;="&amp;EOMONTH(DATE(K$1,K$2,1),0)))</f>
        <v/>
      </c>
      <c r="L464" s="48" t="str">
        <f>IF($D464="","", (SUMIFS(Transacoes!$D$3:$D1000,Transacoes!$C$3:$C1000,$D464,Transacoes!$B$3:$B1000,"C", Transacoes!$A$3:$A1000, "&lt;"&amp;EOMONTH(DATE(L$1,L$2,1),0))-SUMIFS(Transacoes!$D$3:$D1000,Transacoes!$C$3:$C1000,$D464,Transacoes!$B$3:$B1000,"V", Transacoes!$A$3:$A1000, "&lt;"&amp;EOMONTH(DATE(L$1,L$2,1),0)))*SUMIFS(Prov_Auto!$E$3:$E1000, Prov_Auto!$A$3:$A1000, $D464, Prov_Auto!$D$3:$D1000,"&gt;="&amp;DATE(L$1,L$2,1),Prov_Auto!$D$3:$D1000, "&lt;="&amp;EOMONTH(DATE(L$1,L$2,1),0)))</f>
        <v/>
      </c>
      <c r="M464" s="48" t="str">
        <f>IF($D464="","", (SUMIFS(Transacoes!$D$3:$D1000,Transacoes!$C$3:$C1000,$D464,Transacoes!$B$3:$B1000,"C", Transacoes!$A$3:$A1000, "&lt;"&amp;EOMONTH(DATE(M$1,M$2,1),0))-SUMIFS(Transacoes!$D$3:$D1000,Transacoes!$C$3:$C1000,$D464,Transacoes!$B$3:$B1000,"V", Transacoes!$A$3:$A1000, "&lt;"&amp;EOMONTH(DATE(M$1,M$2,1),0)))*SUMIFS(Prov_Auto!$E$3:$E1000, Prov_Auto!$A$3:$A1000, $D464, Prov_Auto!$D$3:$D1000,"&gt;="&amp;DATE(M$1,M$2,1),Prov_Auto!$D$3:$D1000, "&lt;="&amp;EOMONTH(DATE(M$1,M$2,1),0)))</f>
        <v/>
      </c>
      <c r="N464" s="48" t="str">
        <f>IF($D464="","", (SUMIFS(Transacoes!$D$3:$D1000,Transacoes!$C$3:$C1000,$D464,Transacoes!$B$3:$B1000,"C", Transacoes!$A$3:$A1000, "&lt;"&amp;EOMONTH(DATE(N$1,N$2,1),0))-SUMIFS(Transacoes!$D$3:$D1000,Transacoes!$C$3:$C1000,$D464,Transacoes!$B$3:$B1000,"V", Transacoes!$A$3:$A1000, "&lt;"&amp;EOMONTH(DATE(N$1,N$2,1),0)))*SUMIFS(Prov_Auto!$E$3:$E1000, Prov_Auto!$A$3:$A1000, $D464, Prov_Auto!$D$3:$D1000,"&gt;="&amp;DATE(N$1,N$2,1),Prov_Auto!$D$3:$D1000, "&lt;="&amp;EOMONTH(DATE(N$1,N$2,1),0)))</f>
        <v/>
      </c>
      <c r="O464" s="48" t="str">
        <f>IF($D464="","", (SUMIFS(Transacoes!$D$3:$D1000,Transacoes!$C$3:$C1000,$D464,Transacoes!$B$3:$B1000,"C", Transacoes!$A$3:$A1000, "&lt;"&amp;EOMONTH(DATE(O$1,O$2,1),0))-SUMIFS(Transacoes!$D$3:$D1000,Transacoes!$C$3:$C1000,$D464,Transacoes!$B$3:$B1000,"V", Transacoes!$A$3:$A1000, "&lt;"&amp;EOMONTH(DATE(O$1,O$2,1),0)))*SUMIFS(Prov_Auto!$E$3:$E1000, Prov_Auto!$A$3:$A1000, $D464, Prov_Auto!$D$3:$D1000,"&gt;="&amp;DATE(O$1,O$2,1),Prov_Auto!$D$3:$D1000, "&lt;="&amp;EOMONTH(DATE(O$1,O$2,1),0)))</f>
        <v/>
      </c>
      <c r="P464" s="48" t="str">
        <f>IF($D464="","", (SUMIFS(Transacoes!$D$3:$D1000,Transacoes!$C$3:$C1000,$D464,Transacoes!$B$3:$B1000,"C", Transacoes!$A$3:$A1000, "&lt;"&amp;EOMONTH(DATE(P$1,P$2,1),0))-SUMIFS(Transacoes!$D$3:$D1000,Transacoes!$C$3:$C1000,$D464,Transacoes!$B$3:$B1000,"V", Transacoes!$A$3:$A1000, "&lt;"&amp;EOMONTH(DATE(P$1,P$2,1),0)))*SUMIFS(Prov_Auto!$E$3:$E1000, Prov_Auto!$A$3:$A1000, $D464, Prov_Auto!$D$3:$D1000,"&gt;="&amp;DATE(P$1,P$2,1),Prov_Auto!$D$3:$D1000, "&lt;="&amp;EOMONTH(DATE(P$1,P$2,1),0)))</f>
        <v/>
      </c>
      <c r="Q464" s="48" t="str">
        <f>IF($D464="","", (SUMIFS(Transacoes!$D$3:$D1000,Transacoes!$C$3:$C1000,$D464,Transacoes!$B$3:$B1000,"C", Transacoes!$A$3:$A1000, "&lt;"&amp;EOMONTH(DATE(Q$1,Q$2,1),0))-SUMIFS(Transacoes!$D$3:$D1000,Transacoes!$C$3:$C1000,$D464,Transacoes!$B$3:$B1000,"V", Transacoes!$A$3:$A1000, "&lt;"&amp;EOMONTH(DATE(Q$1,Q$2,1),0)))*SUMIFS(Prov_Auto!$E$3:$E1000, Prov_Auto!$A$3:$A1000, $D464, Prov_Auto!$D$3:$D1000,"&gt;="&amp;DATE(Q$1,Q$2,1),Prov_Auto!$D$3:$D1000, "&lt;="&amp;EOMONTH(DATE(Q$1,Q$2,1),0)))</f>
        <v/>
      </c>
      <c r="R464" s="47"/>
    </row>
    <row r="465">
      <c r="A465" s="47"/>
      <c r="B465" s="47"/>
      <c r="C465" s="47"/>
      <c r="D465" s="87"/>
      <c r="E465" s="48" t="str">
        <f>IF($D465="","", (SUMIFS(Transacoes!$D$3:$D1000,Transacoes!$C$3:$C1000,$D465,Transacoes!$B$3:$B1000,"C", Transacoes!$A$3:$A1000, "&lt;"&amp;EOMONTH(DATE(E$1,E$2,1),0))-SUMIFS(Transacoes!$D$3:$D1000,Transacoes!$C$3:$C1000,$D465,Transacoes!$B$3:$B1000,"V", Transacoes!$A$3:$A1000, "&lt;"&amp;EOMONTH(DATE(E$1,E$2,1),0)))*SUMIFS(Prov_Auto!$E$3:$E1000, Prov_Auto!$A$3:$A1000, $D465, Prov_Auto!$D$3:$D1000,"&gt;="&amp;DATE(E$1,E$2,1),Prov_Auto!$D$3:$D1000, "&lt;="&amp;EOMONTH(DATE(E$1,E$2,1),0)))</f>
        <v/>
      </c>
      <c r="F465" s="48" t="str">
        <f>IF($D465="","", (SUMIFS(Transacoes!$D$3:$D1000,Transacoes!$C$3:$C1000,$D465,Transacoes!$B$3:$B1000,"C", Transacoes!$A$3:$A1000, "&lt;"&amp;EOMONTH(DATE(F$1,F$2,1),0))-SUMIFS(Transacoes!$D$3:$D1000,Transacoes!$C$3:$C1000,$D465,Transacoes!$B$3:$B1000,"V", Transacoes!$A$3:$A1000, "&lt;"&amp;EOMONTH(DATE(F$1,F$2,1),0)))*SUMIFS(Prov_Auto!$E$3:$E1000, Prov_Auto!$A$3:$A1000, $D465, Prov_Auto!$D$3:$D1000,"&gt;="&amp;DATE(F$1,F$2,1),Prov_Auto!$D$3:$D1000, "&lt;="&amp;EOMONTH(DATE(F$1,F$2,1),0)))</f>
        <v/>
      </c>
      <c r="G465" s="48" t="str">
        <f>IF($D465="","", (SUMIFS(Transacoes!$D$3:$D1000,Transacoes!$C$3:$C1000,$D465,Transacoes!$B$3:$B1000,"C", Transacoes!$A$3:$A1000, "&lt;"&amp;EOMONTH(DATE(G$1,G$2,1),0))-SUMIFS(Transacoes!$D$3:$D1000,Transacoes!$C$3:$C1000,$D465,Transacoes!$B$3:$B1000,"V", Transacoes!$A$3:$A1000, "&lt;"&amp;EOMONTH(DATE(G$1,G$2,1),0)))*SUMIFS(Prov_Auto!$E$3:$E1000, Prov_Auto!$A$3:$A1000, $D465, Prov_Auto!$D$3:$D1000,"&gt;="&amp;DATE(G$1,G$2,1),Prov_Auto!$D$3:$D1000, "&lt;="&amp;EOMONTH(DATE(G$1,G$2,1),0)))</f>
        <v/>
      </c>
      <c r="H465" s="48" t="str">
        <f>IF($D465="","", (SUMIFS(Transacoes!$D$3:$D1000,Transacoes!$C$3:$C1000,$D465,Transacoes!$B$3:$B1000,"C", Transacoes!$A$3:$A1000, "&lt;"&amp;EOMONTH(DATE(H$1,H$2,1),0))-SUMIFS(Transacoes!$D$3:$D1000,Transacoes!$C$3:$C1000,$D465,Transacoes!$B$3:$B1000,"V", Transacoes!$A$3:$A1000, "&lt;"&amp;EOMONTH(DATE(H$1,H$2,1),0)))*SUMIFS(Prov_Auto!$E$3:$E1000, Prov_Auto!$A$3:$A1000, $D465, Prov_Auto!$D$3:$D1000,"&gt;="&amp;DATE(H$1,H$2,1),Prov_Auto!$D$3:$D1000, "&lt;="&amp;EOMONTH(DATE(H$1,H$2,1),0)))</f>
        <v/>
      </c>
      <c r="I465" s="48" t="str">
        <f>IF($D465="","", (SUMIFS(Transacoes!$D$3:$D1000,Transacoes!$C$3:$C1000,$D465,Transacoes!$B$3:$B1000,"C", Transacoes!$A$3:$A1000, "&lt;"&amp;EOMONTH(DATE(I$1,I$2,1),0))-SUMIFS(Transacoes!$D$3:$D1000,Transacoes!$C$3:$C1000,$D465,Transacoes!$B$3:$B1000,"V", Transacoes!$A$3:$A1000, "&lt;"&amp;EOMONTH(DATE(I$1,I$2,1),0)))*SUMIFS(Prov_Auto!$E$3:$E1000, Prov_Auto!$A$3:$A1000, $D465, Prov_Auto!$D$3:$D1000,"&gt;="&amp;DATE(I$1,I$2,1),Prov_Auto!$D$3:$D1000, "&lt;="&amp;EOMONTH(DATE(I$1,I$2,1),0)))</f>
        <v/>
      </c>
      <c r="J465" s="48" t="str">
        <f>IF($D465="","", (SUMIFS(Transacoes!$D$3:$D1000,Transacoes!$C$3:$C1000,$D465,Transacoes!$B$3:$B1000,"C", Transacoes!$A$3:$A1000, "&lt;"&amp;EOMONTH(DATE(J$1,J$2,1),0))-SUMIFS(Transacoes!$D$3:$D1000,Transacoes!$C$3:$C1000,$D465,Transacoes!$B$3:$B1000,"V", Transacoes!$A$3:$A1000, "&lt;"&amp;EOMONTH(DATE(J$1,J$2,1),0)))*SUMIFS(Prov_Auto!$E$3:$E1000, Prov_Auto!$A$3:$A1000, $D465, Prov_Auto!$D$3:$D1000,"&gt;="&amp;DATE(J$1,J$2,1),Prov_Auto!$D$3:$D1000, "&lt;="&amp;EOMONTH(DATE(J$1,J$2,1),0)))</f>
        <v/>
      </c>
      <c r="K465" s="48" t="str">
        <f>IF($D465="","", (SUMIFS(Transacoes!$D$3:$D1000,Transacoes!$C$3:$C1000,$D465,Transacoes!$B$3:$B1000,"C", Transacoes!$A$3:$A1000, "&lt;"&amp;EOMONTH(DATE(K$1,K$2,1),0))-SUMIFS(Transacoes!$D$3:$D1000,Transacoes!$C$3:$C1000,$D465,Transacoes!$B$3:$B1000,"V", Transacoes!$A$3:$A1000, "&lt;"&amp;EOMONTH(DATE(K$1,K$2,1),0)))*SUMIFS(Prov_Auto!$E$3:$E1000, Prov_Auto!$A$3:$A1000, $D465, Prov_Auto!$D$3:$D1000,"&gt;="&amp;DATE(K$1,K$2,1),Prov_Auto!$D$3:$D1000, "&lt;="&amp;EOMONTH(DATE(K$1,K$2,1),0)))</f>
        <v/>
      </c>
      <c r="L465" s="48" t="str">
        <f>IF($D465="","", (SUMIFS(Transacoes!$D$3:$D1000,Transacoes!$C$3:$C1000,$D465,Transacoes!$B$3:$B1000,"C", Transacoes!$A$3:$A1000, "&lt;"&amp;EOMONTH(DATE(L$1,L$2,1),0))-SUMIFS(Transacoes!$D$3:$D1000,Transacoes!$C$3:$C1000,$D465,Transacoes!$B$3:$B1000,"V", Transacoes!$A$3:$A1000, "&lt;"&amp;EOMONTH(DATE(L$1,L$2,1),0)))*SUMIFS(Prov_Auto!$E$3:$E1000, Prov_Auto!$A$3:$A1000, $D465, Prov_Auto!$D$3:$D1000,"&gt;="&amp;DATE(L$1,L$2,1),Prov_Auto!$D$3:$D1000, "&lt;="&amp;EOMONTH(DATE(L$1,L$2,1),0)))</f>
        <v/>
      </c>
      <c r="M465" s="48" t="str">
        <f>IF($D465="","", (SUMIFS(Transacoes!$D$3:$D1000,Transacoes!$C$3:$C1000,$D465,Transacoes!$B$3:$B1000,"C", Transacoes!$A$3:$A1000, "&lt;"&amp;EOMONTH(DATE(M$1,M$2,1),0))-SUMIFS(Transacoes!$D$3:$D1000,Transacoes!$C$3:$C1000,$D465,Transacoes!$B$3:$B1000,"V", Transacoes!$A$3:$A1000, "&lt;"&amp;EOMONTH(DATE(M$1,M$2,1),0)))*SUMIFS(Prov_Auto!$E$3:$E1000, Prov_Auto!$A$3:$A1000, $D465, Prov_Auto!$D$3:$D1000,"&gt;="&amp;DATE(M$1,M$2,1),Prov_Auto!$D$3:$D1000, "&lt;="&amp;EOMONTH(DATE(M$1,M$2,1),0)))</f>
        <v/>
      </c>
      <c r="N465" s="48" t="str">
        <f>IF($D465="","", (SUMIFS(Transacoes!$D$3:$D1000,Transacoes!$C$3:$C1000,$D465,Transacoes!$B$3:$B1000,"C", Transacoes!$A$3:$A1000, "&lt;"&amp;EOMONTH(DATE(N$1,N$2,1),0))-SUMIFS(Transacoes!$D$3:$D1000,Transacoes!$C$3:$C1000,$D465,Transacoes!$B$3:$B1000,"V", Transacoes!$A$3:$A1000, "&lt;"&amp;EOMONTH(DATE(N$1,N$2,1),0)))*SUMIFS(Prov_Auto!$E$3:$E1000, Prov_Auto!$A$3:$A1000, $D465, Prov_Auto!$D$3:$D1000,"&gt;="&amp;DATE(N$1,N$2,1),Prov_Auto!$D$3:$D1000, "&lt;="&amp;EOMONTH(DATE(N$1,N$2,1),0)))</f>
        <v/>
      </c>
      <c r="O465" s="48" t="str">
        <f>IF($D465="","", (SUMIFS(Transacoes!$D$3:$D1000,Transacoes!$C$3:$C1000,$D465,Transacoes!$B$3:$B1000,"C", Transacoes!$A$3:$A1000, "&lt;"&amp;EOMONTH(DATE(O$1,O$2,1),0))-SUMIFS(Transacoes!$D$3:$D1000,Transacoes!$C$3:$C1000,$D465,Transacoes!$B$3:$B1000,"V", Transacoes!$A$3:$A1000, "&lt;"&amp;EOMONTH(DATE(O$1,O$2,1),0)))*SUMIFS(Prov_Auto!$E$3:$E1000, Prov_Auto!$A$3:$A1000, $D465, Prov_Auto!$D$3:$D1000,"&gt;="&amp;DATE(O$1,O$2,1),Prov_Auto!$D$3:$D1000, "&lt;="&amp;EOMONTH(DATE(O$1,O$2,1),0)))</f>
        <v/>
      </c>
      <c r="P465" s="48" t="str">
        <f>IF($D465="","", (SUMIFS(Transacoes!$D$3:$D1000,Transacoes!$C$3:$C1000,$D465,Transacoes!$B$3:$B1000,"C", Transacoes!$A$3:$A1000, "&lt;"&amp;EOMONTH(DATE(P$1,P$2,1),0))-SUMIFS(Transacoes!$D$3:$D1000,Transacoes!$C$3:$C1000,$D465,Transacoes!$B$3:$B1000,"V", Transacoes!$A$3:$A1000, "&lt;"&amp;EOMONTH(DATE(P$1,P$2,1),0)))*SUMIFS(Prov_Auto!$E$3:$E1000, Prov_Auto!$A$3:$A1000, $D465, Prov_Auto!$D$3:$D1000,"&gt;="&amp;DATE(P$1,P$2,1),Prov_Auto!$D$3:$D1000, "&lt;="&amp;EOMONTH(DATE(P$1,P$2,1),0)))</f>
        <v/>
      </c>
      <c r="Q465" s="48" t="str">
        <f>IF($D465="","", (SUMIFS(Transacoes!$D$3:$D1000,Transacoes!$C$3:$C1000,$D465,Transacoes!$B$3:$B1000,"C", Transacoes!$A$3:$A1000, "&lt;"&amp;EOMONTH(DATE(Q$1,Q$2,1),0))-SUMIFS(Transacoes!$D$3:$D1000,Transacoes!$C$3:$C1000,$D465,Transacoes!$B$3:$B1000,"V", Transacoes!$A$3:$A1000, "&lt;"&amp;EOMONTH(DATE(Q$1,Q$2,1),0)))*SUMIFS(Prov_Auto!$E$3:$E1000, Prov_Auto!$A$3:$A1000, $D465, Prov_Auto!$D$3:$D1000,"&gt;="&amp;DATE(Q$1,Q$2,1),Prov_Auto!$D$3:$D1000, "&lt;="&amp;EOMONTH(DATE(Q$1,Q$2,1),0)))</f>
        <v/>
      </c>
      <c r="R465" s="47"/>
    </row>
    <row r="466">
      <c r="A466" s="47"/>
      <c r="B466" s="47"/>
      <c r="C466" s="47"/>
      <c r="D466" s="87"/>
      <c r="E466" s="48" t="str">
        <f>IF($D466="","", (SUMIFS(Transacoes!$D$3:$D1000,Transacoes!$C$3:$C1000,$D466,Transacoes!$B$3:$B1000,"C", Transacoes!$A$3:$A1000, "&lt;"&amp;EOMONTH(DATE(E$1,E$2,1),0))-SUMIFS(Transacoes!$D$3:$D1000,Transacoes!$C$3:$C1000,$D466,Transacoes!$B$3:$B1000,"V", Transacoes!$A$3:$A1000, "&lt;"&amp;EOMONTH(DATE(E$1,E$2,1),0)))*SUMIFS(Prov_Auto!$E$3:$E1000, Prov_Auto!$A$3:$A1000, $D466, Prov_Auto!$D$3:$D1000,"&gt;="&amp;DATE(E$1,E$2,1),Prov_Auto!$D$3:$D1000, "&lt;="&amp;EOMONTH(DATE(E$1,E$2,1),0)))</f>
        <v/>
      </c>
      <c r="F466" s="48" t="str">
        <f>IF($D466="","", (SUMIFS(Transacoes!$D$3:$D1000,Transacoes!$C$3:$C1000,$D466,Transacoes!$B$3:$B1000,"C", Transacoes!$A$3:$A1000, "&lt;"&amp;EOMONTH(DATE(F$1,F$2,1),0))-SUMIFS(Transacoes!$D$3:$D1000,Transacoes!$C$3:$C1000,$D466,Transacoes!$B$3:$B1000,"V", Transacoes!$A$3:$A1000, "&lt;"&amp;EOMONTH(DATE(F$1,F$2,1),0)))*SUMIFS(Prov_Auto!$E$3:$E1000, Prov_Auto!$A$3:$A1000, $D466, Prov_Auto!$D$3:$D1000,"&gt;="&amp;DATE(F$1,F$2,1),Prov_Auto!$D$3:$D1000, "&lt;="&amp;EOMONTH(DATE(F$1,F$2,1),0)))</f>
        <v/>
      </c>
      <c r="G466" s="48" t="str">
        <f>IF($D466="","", (SUMIFS(Transacoes!$D$3:$D1000,Transacoes!$C$3:$C1000,$D466,Transacoes!$B$3:$B1000,"C", Transacoes!$A$3:$A1000, "&lt;"&amp;EOMONTH(DATE(G$1,G$2,1),0))-SUMIFS(Transacoes!$D$3:$D1000,Transacoes!$C$3:$C1000,$D466,Transacoes!$B$3:$B1000,"V", Transacoes!$A$3:$A1000, "&lt;"&amp;EOMONTH(DATE(G$1,G$2,1),0)))*SUMIFS(Prov_Auto!$E$3:$E1000, Prov_Auto!$A$3:$A1000, $D466, Prov_Auto!$D$3:$D1000,"&gt;="&amp;DATE(G$1,G$2,1),Prov_Auto!$D$3:$D1000, "&lt;="&amp;EOMONTH(DATE(G$1,G$2,1),0)))</f>
        <v/>
      </c>
      <c r="H466" s="48" t="str">
        <f>IF($D466="","", (SUMIFS(Transacoes!$D$3:$D1000,Transacoes!$C$3:$C1000,$D466,Transacoes!$B$3:$B1000,"C", Transacoes!$A$3:$A1000, "&lt;"&amp;EOMONTH(DATE(H$1,H$2,1),0))-SUMIFS(Transacoes!$D$3:$D1000,Transacoes!$C$3:$C1000,$D466,Transacoes!$B$3:$B1000,"V", Transacoes!$A$3:$A1000, "&lt;"&amp;EOMONTH(DATE(H$1,H$2,1),0)))*SUMIFS(Prov_Auto!$E$3:$E1000, Prov_Auto!$A$3:$A1000, $D466, Prov_Auto!$D$3:$D1000,"&gt;="&amp;DATE(H$1,H$2,1),Prov_Auto!$D$3:$D1000, "&lt;="&amp;EOMONTH(DATE(H$1,H$2,1),0)))</f>
        <v/>
      </c>
      <c r="I466" s="48" t="str">
        <f>IF($D466="","", (SUMIFS(Transacoes!$D$3:$D1000,Transacoes!$C$3:$C1000,$D466,Transacoes!$B$3:$B1000,"C", Transacoes!$A$3:$A1000, "&lt;"&amp;EOMONTH(DATE(I$1,I$2,1),0))-SUMIFS(Transacoes!$D$3:$D1000,Transacoes!$C$3:$C1000,$D466,Transacoes!$B$3:$B1000,"V", Transacoes!$A$3:$A1000, "&lt;"&amp;EOMONTH(DATE(I$1,I$2,1),0)))*SUMIFS(Prov_Auto!$E$3:$E1000, Prov_Auto!$A$3:$A1000, $D466, Prov_Auto!$D$3:$D1000,"&gt;="&amp;DATE(I$1,I$2,1),Prov_Auto!$D$3:$D1000, "&lt;="&amp;EOMONTH(DATE(I$1,I$2,1),0)))</f>
        <v/>
      </c>
      <c r="J466" s="48" t="str">
        <f>IF($D466="","", (SUMIFS(Transacoes!$D$3:$D1000,Transacoes!$C$3:$C1000,$D466,Transacoes!$B$3:$B1000,"C", Transacoes!$A$3:$A1000, "&lt;"&amp;EOMONTH(DATE(J$1,J$2,1),0))-SUMIFS(Transacoes!$D$3:$D1000,Transacoes!$C$3:$C1000,$D466,Transacoes!$B$3:$B1000,"V", Transacoes!$A$3:$A1000, "&lt;"&amp;EOMONTH(DATE(J$1,J$2,1),0)))*SUMIFS(Prov_Auto!$E$3:$E1000, Prov_Auto!$A$3:$A1000, $D466, Prov_Auto!$D$3:$D1000,"&gt;="&amp;DATE(J$1,J$2,1),Prov_Auto!$D$3:$D1000, "&lt;="&amp;EOMONTH(DATE(J$1,J$2,1),0)))</f>
        <v/>
      </c>
      <c r="K466" s="48" t="str">
        <f>IF($D466="","", (SUMIFS(Transacoes!$D$3:$D1000,Transacoes!$C$3:$C1000,$D466,Transacoes!$B$3:$B1000,"C", Transacoes!$A$3:$A1000, "&lt;"&amp;EOMONTH(DATE(K$1,K$2,1),0))-SUMIFS(Transacoes!$D$3:$D1000,Transacoes!$C$3:$C1000,$D466,Transacoes!$B$3:$B1000,"V", Transacoes!$A$3:$A1000, "&lt;"&amp;EOMONTH(DATE(K$1,K$2,1),0)))*SUMIFS(Prov_Auto!$E$3:$E1000, Prov_Auto!$A$3:$A1000, $D466, Prov_Auto!$D$3:$D1000,"&gt;="&amp;DATE(K$1,K$2,1),Prov_Auto!$D$3:$D1000, "&lt;="&amp;EOMONTH(DATE(K$1,K$2,1),0)))</f>
        <v/>
      </c>
      <c r="L466" s="48" t="str">
        <f>IF($D466="","", (SUMIFS(Transacoes!$D$3:$D1000,Transacoes!$C$3:$C1000,$D466,Transacoes!$B$3:$B1000,"C", Transacoes!$A$3:$A1000, "&lt;"&amp;EOMONTH(DATE(L$1,L$2,1),0))-SUMIFS(Transacoes!$D$3:$D1000,Transacoes!$C$3:$C1000,$D466,Transacoes!$B$3:$B1000,"V", Transacoes!$A$3:$A1000, "&lt;"&amp;EOMONTH(DATE(L$1,L$2,1),0)))*SUMIFS(Prov_Auto!$E$3:$E1000, Prov_Auto!$A$3:$A1000, $D466, Prov_Auto!$D$3:$D1000,"&gt;="&amp;DATE(L$1,L$2,1),Prov_Auto!$D$3:$D1000, "&lt;="&amp;EOMONTH(DATE(L$1,L$2,1),0)))</f>
        <v/>
      </c>
      <c r="M466" s="48" t="str">
        <f>IF($D466="","", (SUMIFS(Transacoes!$D$3:$D1000,Transacoes!$C$3:$C1000,$D466,Transacoes!$B$3:$B1000,"C", Transacoes!$A$3:$A1000, "&lt;"&amp;EOMONTH(DATE(M$1,M$2,1),0))-SUMIFS(Transacoes!$D$3:$D1000,Transacoes!$C$3:$C1000,$D466,Transacoes!$B$3:$B1000,"V", Transacoes!$A$3:$A1000, "&lt;"&amp;EOMONTH(DATE(M$1,M$2,1),0)))*SUMIFS(Prov_Auto!$E$3:$E1000, Prov_Auto!$A$3:$A1000, $D466, Prov_Auto!$D$3:$D1000,"&gt;="&amp;DATE(M$1,M$2,1),Prov_Auto!$D$3:$D1000, "&lt;="&amp;EOMONTH(DATE(M$1,M$2,1),0)))</f>
        <v/>
      </c>
      <c r="N466" s="48" t="str">
        <f>IF($D466="","", (SUMIFS(Transacoes!$D$3:$D1000,Transacoes!$C$3:$C1000,$D466,Transacoes!$B$3:$B1000,"C", Transacoes!$A$3:$A1000, "&lt;"&amp;EOMONTH(DATE(N$1,N$2,1),0))-SUMIFS(Transacoes!$D$3:$D1000,Transacoes!$C$3:$C1000,$D466,Transacoes!$B$3:$B1000,"V", Transacoes!$A$3:$A1000, "&lt;"&amp;EOMONTH(DATE(N$1,N$2,1),0)))*SUMIFS(Prov_Auto!$E$3:$E1000, Prov_Auto!$A$3:$A1000, $D466, Prov_Auto!$D$3:$D1000,"&gt;="&amp;DATE(N$1,N$2,1),Prov_Auto!$D$3:$D1000, "&lt;="&amp;EOMONTH(DATE(N$1,N$2,1),0)))</f>
        <v/>
      </c>
      <c r="O466" s="48" t="str">
        <f>IF($D466="","", (SUMIFS(Transacoes!$D$3:$D1000,Transacoes!$C$3:$C1000,$D466,Transacoes!$B$3:$B1000,"C", Transacoes!$A$3:$A1000, "&lt;"&amp;EOMONTH(DATE(O$1,O$2,1),0))-SUMIFS(Transacoes!$D$3:$D1000,Transacoes!$C$3:$C1000,$D466,Transacoes!$B$3:$B1000,"V", Transacoes!$A$3:$A1000, "&lt;"&amp;EOMONTH(DATE(O$1,O$2,1),0)))*SUMIFS(Prov_Auto!$E$3:$E1000, Prov_Auto!$A$3:$A1000, $D466, Prov_Auto!$D$3:$D1000,"&gt;="&amp;DATE(O$1,O$2,1),Prov_Auto!$D$3:$D1000, "&lt;="&amp;EOMONTH(DATE(O$1,O$2,1),0)))</f>
        <v/>
      </c>
      <c r="P466" s="48" t="str">
        <f>IF($D466="","", (SUMIFS(Transacoes!$D$3:$D1000,Transacoes!$C$3:$C1000,$D466,Transacoes!$B$3:$B1000,"C", Transacoes!$A$3:$A1000, "&lt;"&amp;EOMONTH(DATE(P$1,P$2,1),0))-SUMIFS(Transacoes!$D$3:$D1000,Transacoes!$C$3:$C1000,$D466,Transacoes!$B$3:$B1000,"V", Transacoes!$A$3:$A1000, "&lt;"&amp;EOMONTH(DATE(P$1,P$2,1),0)))*SUMIFS(Prov_Auto!$E$3:$E1000, Prov_Auto!$A$3:$A1000, $D466, Prov_Auto!$D$3:$D1000,"&gt;="&amp;DATE(P$1,P$2,1),Prov_Auto!$D$3:$D1000, "&lt;="&amp;EOMONTH(DATE(P$1,P$2,1),0)))</f>
        <v/>
      </c>
      <c r="Q466" s="48" t="str">
        <f>IF($D466="","", (SUMIFS(Transacoes!$D$3:$D1000,Transacoes!$C$3:$C1000,$D466,Transacoes!$B$3:$B1000,"C", Transacoes!$A$3:$A1000, "&lt;"&amp;EOMONTH(DATE(Q$1,Q$2,1),0))-SUMIFS(Transacoes!$D$3:$D1000,Transacoes!$C$3:$C1000,$D466,Transacoes!$B$3:$B1000,"V", Transacoes!$A$3:$A1000, "&lt;"&amp;EOMONTH(DATE(Q$1,Q$2,1),0)))*SUMIFS(Prov_Auto!$E$3:$E1000, Prov_Auto!$A$3:$A1000, $D466, Prov_Auto!$D$3:$D1000,"&gt;="&amp;DATE(Q$1,Q$2,1),Prov_Auto!$D$3:$D1000, "&lt;="&amp;EOMONTH(DATE(Q$1,Q$2,1),0)))</f>
        <v/>
      </c>
      <c r="R466" s="47"/>
    </row>
    <row r="467">
      <c r="A467" s="47"/>
      <c r="B467" s="47"/>
      <c r="C467" s="47"/>
      <c r="D467" s="87"/>
      <c r="E467" s="48" t="str">
        <f>IF($D467="","", (SUMIFS(Transacoes!$D$3:$D1000,Transacoes!$C$3:$C1000,$D467,Transacoes!$B$3:$B1000,"C", Transacoes!$A$3:$A1000, "&lt;"&amp;EOMONTH(DATE(E$1,E$2,1),0))-SUMIFS(Transacoes!$D$3:$D1000,Transacoes!$C$3:$C1000,$D467,Transacoes!$B$3:$B1000,"V", Transacoes!$A$3:$A1000, "&lt;"&amp;EOMONTH(DATE(E$1,E$2,1),0)))*SUMIFS(Prov_Auto!$E$3:$E1000, Prov_Auto!$A$3:$A1000, $D467, Prov_Auto!$D$3:$D1000,"&gt;="&amp;DATE(E$1,E$2,1),Prov_Auto!$D$3:$D1000, "&lt;="&amp;EOMONTH(DATE(E$1,E$2,1),0)))</f>
        <v/>
      </c>
      <c r="F467" s="48" t="str">
        <f>IF($D467="","", (SUMIFS(Transacoes!$D$3:$D1000,Transacoes!$C$3:$C1000,$D467,Transacoes!$B$3:$B1000,"C", Transacoes!$A$3:$A1000, "&lt;"&amp;EOMONTH(DATE(F$1,F$2,1),0))-SUMIFS(Transacoes!$D$3:$D1000,Transacoes!$C$3:$C1000,$D467,Transacoes!$B$3:$B1000,"V", Transacoes!$A$3:$A1000, "&lt;"&amp;EOMONTH(DATE(F$1,F$2,1),0)))*SUMIFS(Prov_Auto!$E$3:$E1000, Prov_Auto!$A$3:$A1000, $D467, Prov_Auto!$D$3:$D1000,"&gt;="&amp;DATE(F$1,F$2,1),Prov_Auto!$D$3:$D1000, "&lt;="&amp;EOMONTH(DATE(F$1,F$2,1),0)))</f>
        <v/>
      </c>
      <c r="G467" s="48" t="str">
        <f>IF($D467="","", (SUMIFS(Transacoes!$D$3:$D1000,Transacoes!$C$3:$C1000,$D467,Transacoes!$B$3:$B1000,"C", Transacoes!$A$3:$A1000, "&lt;"&amp;EOMONTH(DATE(G$1,G$2,1),0))-SUMIFS(Transacoes!$D$3:$D1000,Transacoes!$C$3:$C1000,$D467,Transacoes!$B$3:$B1000,"V", Transacoes!$A$3:$A1000, "&lt;"&amp;EOMONTH(DATE(G$1,G$2,1),0)))*SUMIFS(Prov_Auto!$E$3:$E1000, Prov_Auto!$A$3:$A1000, $D467, Prov_Auto!$D$3:$D1000,"&gt;="&amp;DATE(G$1,G$2,1),Prov_Auto!$D$3:$D1000, "&lt;="&amp;EOMONTH(DATE(G$1,G$2,1),0)))</f>
        <v/>
      </c>
      <c r="H467" s="48" t="str">
        <f>IF($D467="","", (SUMIFS(Transacoes!$D$3:$D1000,Transacoes!$C$3:$C1000,$D467,Transacoes!$B$3:$B1000,"C", Transacoes!$A$3:$A1000, "&lt;"&amp;EOMONTH(DATE(H$1,H$2,1),0))-SUMIFS(Transacoes!$D$3:$D1000,Transacoes!$C$3:$C1000,$D467,Transacoes!$B$3:$B1000,"V", Transacoes!$A$3:$A1000, "&lt;"&amp;EOMONTH(DATE(H$1,H$2,1),0)))*SUMIFS(Prov_Auto!$E$3:$E1000, Prov_Auto!$A$3:$A1000, $D467, Prov_Auto!$D$3:$D1000,"&gt;="&amp;DATE(H$1,H$2,1),Prov_Auto!$D$3:$D1000, "&lt;="&amp;EOMONTH(DATE(H$1,H$2,1),0)))</f>
        <v/>
      </c>
      <c r="I467" s="48" t="str">
        <f>IF($D467="","", (SUMIFS(Transacoes!$D$3:$D1000,Transacoes!$C$3:$C1000,$D467,Transacoes!$B$3:$B1000,"C", Transacoes!$A$3:$A1000, "&lt;"&amp;EOMONTH(DATE(I$1,I$2,1),0))-SUMIFS(Transacoes!$D$3:$D1000,Transacoes!$C$3:$C1000,$D467,Transacoes!$B$3:$B1000,"V", Transacoes!$A$3:$A1000, "&lt;"&amp;EOMONTH(DATE(I$1,I$2,1),0)))*SUMIFS(Prov_Auto!$E$3:$E1000, Prov_Auto!$A$3:$A1000, $D467, Prov_Auto!$D$3:$D1000,"&gt;="&amp;DATE(I$1,I$2,1),Prov_Auto!$D$3:$D1000, "&lt;="&amp;EOMONTH(DATE(I$1,I$2,1),0)))</f>
        <v/>
      </c>
      <c r="J467" s="48" t="str">
        <f>IF($D467="","", (SUMIFS(Transacoes!$D$3:$D1000,Transacoes!$C$3:$C1000,$D467,Transacoes!$B$3:$B1000,"C", Transacoes!$A$3:$A1000, "&lt;"&amp;EOMONTH(DATE(J$1,J$2,1),0))-SUMIFS(Transacoes!$D$3:$D1000,Transacoes!$C$3:$C1000,$D467,Transacoes!$B$3:$B1000,"V", Transacoes!$A$3:$A1000, "&lt;"&amp;EOMONTH(DATE(J$1,J$2,1),0)))*SUMIFS(Prov_Auto!$E$3:$E1000, Prov_Auto!$A$3:$A1000, $D467, Prov_Auto!$D$3:$D1000,"&gt;="&amp;DATE(J$1,J$2,1),Prov_Auto!$D$3:$D1000, "&lt;="&amp;EOMONTH(DATE(J$1,J$2,1),0)))</f>
        <v/>
      </c>
      <c r="K467" s="48" t="str">
        <f>IF($D467="","", (SUMIFS(Transacoes!$D$3:$D1000,Transacoes!$C$3:$C1000,$D467,Transacoes!$B$3:$B1000,"C", Transacoes!$A$3:$A1000, "&lt;"&amp;EOMONTH(DATE(K$1,K$2,1),0))-SUMIFS(Transacoes!$D$3:$D1000,Transacoes!$C$3:$C1000,$D467,Transacoes!$B$3:$B1000,"V", Transacoes!$A$3:$A1000, "&lt;"&amp;EOMONTH(DATE(K$1,K$2,1),0)))*SUMIFS(Prov_Auto!$E$3:$E1000, Prov_Auto!$A$3:$A1000, $D467, Prov_Auto!$D$3:$D1000,"&gt;="&amp;DATE(K$1,K$2,1),Prov_Auto!$D$3:$D1000, "&lt;="&amp;EOMONTH(DATE(K$1,K$2,1),0)))</f>
        <v/>
      </c>
      <c r="L467" s="48" t="str">
        <f>IF($D467="","", (SUMIFS(Transacoes!$D$3:$D1000,Transacoes!$C$3:$C1000,$D467,Transacoes!$B$3:$B1000,"C", Transacoes!$A$3:$A1000, "&lt;"&amp;EOMONTH(DATE(L$1,L$2,1),0))-SUMIFS(Transacoes!$D$3:$D1000,Transacoes!$C$3:$C1000,$D467,Transacoes!$B$3:$B1000,"V", Transacoes!$A$3:$A1000, "&lt;"&amp;EOMONTH(DATE(L$1,L$2,1),0)))*SUMIFS(Prov_Auto!$E$3:$E1000, Prov_Auto!$A$3:$A1000, $D467, Prov_Auto!$D$3:$D1000,"&gt;="&amp;DATE(L$1,L$2,1),Prov_Auto!$D$3:$D1000, "&lt;="&amp;EOMONTH(DATE(L$1,L$2,1),0)))</f>
        <v/>
      </c>
      <c r="M467" s="48" t="str">
        <f>IF($D467="","", (SUMIFS(Transacoes!$D$3:$D1000,Transacoes!$C$3:$C1000,$D467,Transacoes!$B$3:$B1000,"C", Transacoes!$A$3:$A1000, "&lt;"&amp;EOMONTH(DATE(M$1,M$2,1),0))-SUMIFS(Transacoes!$D$3:$D1000,Transacoes!$C$3:$C1000,$D467,Transacoes!$B$3:$B1000,"V", Transacoes!$A$3:$A1000, "&lt;"&amp;EOMONTH(DATE(M$1,M$2,1),0)))*SUMIFS(Prov_Auto!$E$3:$E1000, Prov_Auto!$A$3:$A1000, $D467, Prov_Auto!$D$3:$D1000,"&gt;="&amp;DATE(M$1,M$2,1),Prov_Auto!$D$3:$D1000, "&lt;="&amp;EOMONTH(DATE(M$1,M$2,1),0)))</f>
        <v/>
      </c>
      <c r="N467" s="48" t="str">
        <f>IF($D467="","", (SUMIFS(Transacoes!$D$3:$D1000,Transacoes!$C$3:$C1000,$D467,Transacoes!$B$3:$B1000,"C", Transacoes!$A$3:$A1000, "&lt;"&amp;EOMONTH(DATE(N$1,N$2,1),0))-SUMIFS(Transacoes!$D$3:$D1000,Transacoes!$C$3:$C1000,$D467,Transacoes!$B$3:$B1000,"V", Transacoes!$A$3:$A1000, "&lt;"&amp;EOMONTH(DATE(N$1,N$2,1),0)))*SUMIFS(Prov_Auto!$E$3:$E1000, Prov_Auto!$A$3:$A1000, $D467, Prov_Auto!$D$3:$D1000,"&gt;="&amp;DATE(N$1,N$2,1),Prov_Auto!$D$3:$D1000, "&lt;="&amp;EOMONTH(DATE(N$1,N$2,1),0)))</f>
        <v/>
      </c>
      <c r="O467" s="48" t="str">
        <f>IF($D467="","", (SUMIFS(Transacoes!$D$3:$D1000,Transacoes!$C$3:$C1000,$D467,Transacoes!$B$3:$B1000,"C", Transacoes!$A$3:$A1000, "&lt;"&amp;EOMONTH(DATE(O$1,O$2,1),0))-SUMIFS(Transacoes!$D$3:$D1000,Transacoes!$C$3:$C1000,$D467,Transacoes!$B$3:$B1000,"V", Transacoes!$A$3:$A1000, "&lt;"&amp;EOMONTH(DATE(O$1,O$2,1),0)))*SUMIFS(Prov_Auto!$E$3:$E1000, Prov_Auto!$A$3:$A1000, $D467, Prov_Auto!$D$3:$D1000,"&gt;="&amp;DATE(O$1,O$2,1),Prov_Auto!$D$3:$D1000, "&lt;="&amp;EOMONTH(DATE(O$1,O$2,1),0)))</f>
        <v/>
      </c>
      <c r="P467" s="48" t="str">
        <f>IF($D467="","", (SUMIFS(Transacoes!$D$3:$D1000,Transacoes!$C$3:$C1000,$D467,Transacoes!$B$3:$B1000,"C", Transacoes!$A$3:$A1000, "&lt;"&amp;EOMONTH(DATE(P$1,P$2,1),0))-SUMIFS(Transacoes!$D$3:$D1000,Transacoes!$C$3:$C1000,$D467,Transacoes!$B$3:$B1000,"V", Transacoes!$A$3:$A1000, "&lt;"&amp;EOMONTH(DATE(P$1,P$2,1),0)))*SUMIFS(Prov_Auto!$E$3:$E1000, Prov_Auto!$A$3:$A1000, $D467, Prov_Auto!$D$3:$D1000,"&gt;="&amp;DATE(P$1,P$2,1),Prov_Auto!$D$3:$D1000, "&lt;="&amp;EOMONTH(DATE(P$1,P$2,1),0)))</f>
        <v/>
      </c>
      <c r="Q467" s="48" t="str">
        <f>IF($D467="","", (SUMIFS(Transacoes!$D$3:$D1000,Transacoes!$C$3:$C1000,$D467,Transacoes!$B$3:$B1000,"C", Transacoes!$A$3:$A1000, "&lt;"&amp;EOMONTH(DATE(Q$1,Q$2,1),0))-SUMIFS(Transacoes!$D$3:$D1000,Transacoes!$C$3:$C1000,$D467,Transacoes!$B$3:$B1000,"V", Transacoes!$A$3:$A1000, "&lt;"&amp;EOMONTH(DATE(Q$1,Q$2,1),0)))*SUMIFS(Prov_Auto!$E$3:$E1000, Prov_Auto!$A$3:$A1000, $D467, Prov_Auto!$D$3:$D1000,"&gt;="&amp;DATE(Q$1,Q$2,1),Prov_Auto!$D$3:$D1000, "&lt;="&amp;EOMONTH(DATE(Q$1,Q$2,1),0)))</f>
        <v/>
      </c>
      <c r="R467" s="47"/>
    </row>
    <row r="468">
      <c r="A468" s="47"/>
      <c r="B468" s="47"/>
      <c r="C468" s="47"/>
      <c r="D468" s="87"/>
      <c r="E468" s="48" t="str">
        <f>IF($D468="","", (SUMIFS(Transacoes!$D$3:$D1000,Transacoes!$C$3:$C1000,$D468,Transacoes!$B$3:$B1000,"C", Transacoes!$A$3:$A1000, "&lt;"&amp;EOMONTH(DATE(E$1,E$2,1),0))-SUMIFS(Transacoes!$D$3:$D1000,Transacoes!$C$3:$C1000,$D468,Transacoes!$B$3:$B1000,"V", Transacoes!$A$3:$A1000, "&lt;"&amp;EOMONTH(DATE(E$1,E$2,1),0)))*SUMIFS(Prov_Auto!$E$3:$E1000, Prov_Auto!$A$3:$A1000, $D468, Prov_Auto!$D$3:$D1000,"&gt;="&amp;DATE(E$1,E$2,1),Prov_Auto!$D$3:$D1000, "&lt;="&amp;EOMONTH(DATE(E$1,E$2,1),0)))</f>
        <v/>
      </c>
      <c r="F468" s="48" t="str">
        <f>IF($D468="","", (SUMIFS(Transacoes!$D$3:$D1000,Transacoes!$C$3:$C1000,$D468,Transacoes!$B$3:$B1000,"C", Transacoes!$A$3:$A1000, "&lt;"&amp;EOMONTH(DATE(F$1,F$2,1),0))-SUMIFS(Transacoes!$D$3:$D1000,Transacoes!$C$3:$C1000,$D468,Transacoes!$B$3:$B1000,"V", Transacoes!$A$3:$A1000, "&lt;"&amp;EOMONTH(DATE(F$1,F$2,1),0)))*SUMIFS(Prov_Auto!$E$3:$E1000, Prov_Auto!$A$3:$A1000, $D468, Prov_Auto!$D$3:$D1000,"&gt;="&amp;DATE(F$1,F$2,1),Prov_Auto!$D$3:$D1000, "&lt;="&amp;EOMONTH(DATE(F$1,F$2,1),0)))</f>
        <v/>
      </c>
      <c r="G468" s="48" t="str">
        <f>IF($D468="","", (SUMIFS(Transacoes!$D$3:$D1000,Transacoes!$C$3:$C1000,$D468,Transacoes!$B$3:$B1000,"C", Transacoes!$A$3:$A1000, "&lt;"&amp;EOMONTH(DATE(G$1,G$2,1),0))-SUMIFS(Transacoes!$D$3:$D1000,Transacoes!$C$3:$C1000,$D468,Transacoes!$B$3:$B1000,"V", Transacoes!$A$3:$A1000, "&lt;"&amp;EOMONTH(DATE(G$1,G$2,1),0)))*SUMIFS(Prov_Auto!$E$3:$E1000, Prov_Auto!$A$3:$A1000, $D468, Prov_Auto!$D$3:$D1000,"&gt;="&amp;DATE(G$1,G$2,1),Prov_Auto!$D$3:$D1000, "&lt;="&amp;EOMONTH(DATE(G$1,G$2,1),0)))</f>
        <v/>
      </c>
      <c r="H468" s="48" t="str">
        <f>IF($D468="","", (SUMIFS(Transacoes!$D$3:$D1000,Transacoes!$C$3:$C1000,$D468,Transacoes!$B$3:$B1000,"C", Transacoes!$A$3:$A1000, "&lt;"&amp;EOMONTH(DATE(H$1,H$2,1),0))-SUMIFS(Transacoes!$D$3:$D1000,Transacoes!$C$3:$C1000,$D468,Transacoes!$B$3:$B1000,"V", Transacoes!$A$3:$A1000, "&lt;"&amp;EOMONTH(DATE(H$1,H$2,1),0)))*SUMIFS(Prov_Auto!$E$3:$E1000, Prov_Auto!$A$3:$A1000, $D468, Prov_Auto!$D$3:$D1000,"&gt;="&amp;DATE(H$1,H$2,1),Prov_Auto!$D$3:$D1000, "&lt;="&amp;EOMONTH(DATE(H$1,H$2,1),0)))</f>
        <v/>
      </c>
      <c r="I468" s="48" t="str">
        <f>IF($D468="","", (SUMIFS(Transacoes!$D$3:$D1000,Transacoes!$C$3:$C1000,$D468,Transacoes!$B$3:$B1000,"C", Transacoes!$A$3:$A1000, "&lt;"&amp;EOMONTH(DATE(I$1,I$2,1),0))-SUMIFS(Transacoes!$D$3:$D1000,Transacoes!$C$3:$C1000,$D468,Transacoes!$B$3:$B1000,"V", Transacoes!$A$3:$A1000, "&lt;"&amp;EOMONTH(DATE(I$1,I$2,1),0)))*SUMIFS(Prov_Auto!$E$3:$E1000, Prov_Auto!$A$3:$A1000, $D468, Prov_Auto!$D$3:$D1000,"&gt;="&amp;DATE(I$1,I$2,1),Prov_Auto!$D$3:$D1000, "&lt;="&amp;EOMONTH(DATE(I$1,I$2,1),0)))</f>
        <v/>
      </c>
      <c r="J468" s="48" t="str">
        <f>IF($D468="","", (SUMIFS(Transacoes!$D$3:$D1000,Transacoes!$C$3:$C1000,$D468,Transacoes!$B$3:$B1000,"C", Transacoes!$A$3:$A1000, "&lt;"&amp;EOMONTH(DATE(J$1,J$2,1),0))-SUMIFS(Transacoes!$D$3:$D1000,Transacoes!$C$3:$C1000,$D468,Transacoes!$B$3:$B1000,"V", Transacoes!$A$3:$A1000, "&lt;"&amp;EOMONTH(DATE(J$1,J$2,1),0)))*SUMIFS(Prov_Auto!$E$3:$E1000, Prov_Auto!$A$3:$A1000, $D468, Prov_Auto!$D$3:$D1000,"&gt;="&amp;DATE(J$1,J$2,1),Prov_Auto!$D$3:$D1000, "&lt;="&amp;EOMONTH(DATE(J$1,J$2,1),0)))</f>
        <v/>
      </c>
      <c r="K468" s="48" t="str">
        <f>IF($D468="","", (SUMIFS(Transacoes!$D$3:$D1000,Transacoes!$C$3:$C1000,$D468,Transacoes!$B$3:$B1000,"C", Transacoes!$A$3:$A1000, "&lt;"&amp;EOMONTH(DATE(K$1,K$2,1),0))-SUMIFS(Transacoes!$D$3:$D1000,Transacoes!$C$3:$C1000,$D468,Transacoes!$B$3:$B1000,"V", Transacoes!$A$3:$A1000, "&lt;"&amp;EOMONTH(DATE(K$1,K$2,1),0)))*SUMIFS(Prov_Auto!$E$3:$E1000, Prov_Auto!$A$3:$A1000, $D468, Prov_Auto!$D$3:$D1000,"&gt;="&amp;DATE(K$1,K$2,1),Prov_Auto!$D$3:$D1000, "&lt;="&amp;EOMONTH(DATE(K$1,K$2,1),0)))</f>
        <v/>
      </c>
      <c r="L468" s="48" t="str">
        <f>IF($D468="","", (SUMIFS(Transacoes!$D$3:$D1000,Transacoes!$C$3:$C1000,$D468,Transacoes!$B$3:$B1000,"C", Transacoes!$A$3:$A1000, "&lt;"&amp;EOMONTH(DATE(L$1,L$2,1),0))-SUMIFS(Transacoes!$D$3:$D1000,Transacoes!$C$3:$C1000,$D468,Transacoes!$B$3:$B1000,"V", Transacoes!$A$3:$A1000, "&lt;"&amp;EOMONTH(DATE(L$1,L$2,1),0)))*SUMIFS(Prov_Auto!$E$3:$E1000, Prov_Auto!$A$3:$A1000, $D468, Prov_Auto!$D$3:$D1000,"&gt;="&amp;DATE(L$1,L$2,1),Prov_Auto!$D$3:$D1000, "&lt;="&amp;EOMONTH(DATE(L$1,L$2,1),0)))</f>
        <v/>
      </c>
      <c r="M468" s="48" t="str">
        <f>IF($D468="","", (SUMIFS(Transacoes!$D$3:$D1000,Transacoes!$C$3:$C1000,$D468,Transacoes!$B$3:$B1000,"C", Transacoes!$A$3:$A1000, "&lt;"&amp;EOMONTH(DATE(M$1,M$2,1),0))-SUMIFS(Transacoes!$D$3:$D1000,Transacoes!$C$3:$C1000,$D468,Transacoes!$B$3:$B1000,"V", Transacoes!$A$3:$A1000, "&lt;"&amp;EOMONTH(DATE(M$1,M$2,1),0)))*SUMIFS(Prov_Auto!$E$3:$E1000, Prov_Auto!$A$3:$A1000, $D468, Prov_Auto!$D$3:$D1000,"&gt;="&amp;DATE(M$1,M$2,1),Prov_Auto!$D$3:$D1000, "&lt;="&amp;EOMONTH(DATE(M$1,M$2,1),0)))</f>
        <v/>
      </c>
      <c r="N468" s="48" t="str">
        <f>IF($D468="","", (SUMIFS(Transacoes!$D$3:$D1000,Transacoes!$C$3:$C1000,$D468,Transacoes!$B$3:$B1000,"C", Transacoes!$A$3:$A1000, "&lt;"&amp;EOMONTH(DATE(N$1,N$2,1),0))-SUMIFS(Transacoes!$D$3:$D1000,Transacoes!$C$3:$C1000,$D468,Transacoes!$B$3:$B1000,"V", Transacoes!$A$3:$A1000, "&lt;"&amp;EOMONTH(DATE(N$1,N$2,1),0)))*SUMIFS(Prov_Auto!$E$3:$E1000, Prov_Auto!$A$3:$A1000, $D468, Prov_Auto!$D$3:$D1000,"&gt;="&amp;DATE(N$1,N$2,1),Prov_Auto!$D$3:$D1000, "&lt;="&amp;EOMONTH(DATE(N$1,N$2,1),0)))</f>
        <v/>
      </c>
      <c r="O468" s="48" t="str">
        <f>IF($D468="","", (SUMIFS(Transacoes!$D$3:$D1000,Transacoes!$C$3:$C1000,$D468,Transacoes!$B$3:$B1000,"C", Transacoes!$A$3:$A1000, "&lt;"&amp;EOMONTH(DATE(O$1,O$2,1),0))-SUMIFS(Transacoes!$D$3:$D1000,Transacoes!$C$3:$C1000,$D468,Transacoes!$B$3:$B1000,"V", Transacoes!$A$3:$A1000, "&lt;"&amp;EOMONTH(DATE(O$1,O$2,1),0)))*SUMIFS(Prov_Auto!$E$3:$E1000, Prov_Auto!$A$3:$A1000, $D468, Prov_Auto!$D$3:$D1000,"&gt;="&amp;DATE(O$1,O$2,1),Prov_Auto!$D$3:$D1000, "&lt;="&amp;EOMONTH(DATE(O$1,O$2,1),0)))</f>
        <v/>
      </c>
      <c r="P468" s="48" t="str">
        <f>IF($D468="","", (SUMIFS(Transacoes!$D$3:$D1000,Transacoes!$C$3:$C1000,$D468,Transacoes!$B$3:$B1000,"C", Transacoes!$A$3:$A1000, "&lt;"&amp;EOMONTH(DATE(P$1,P$2,1),0))-SUMIFS(Transacoes!$D$3:$D1000,Transacoes!$C$3:$C1000,$D468,Transacoes!$B$3:$B1000,"V", Transacoes!$A$3:$A1000, "&lt;"&amp;EOMONTH(DATE(P$1,P$2,1),0)))*SUMIFS(Prov_Auto!$E$3:$E1000, Prov_Auto!$A$3:$A1000, $D468, Prov_Auto!$D$3:$D1000,"&gt;="&amp;DATE(P$1,P$2,1),Prov_Auto!$D$3:$D1000, "&lt;="&amp;EOMONTH(DATE(P$1,P$2,1),0)))</f>
        <v/>
      </c>
      <c r="Q468" s="48" t="str">
        <f>IF($D468="","", (SUMIFS(Transacoes!$D$3:$D1000,Transacoes!$C$3:$C1000,$D468,Transacoes!$B$3:$B1000,"C", Transacoes!$A$3:$A1000, "&lt;"&amp;EOMONTH(DATE(Q$1,Q$2,1),0))-SUMIFS(Transacoes!$D$3:$D1000,Transacoes!$C$3:$C1000,$D468,Transacoes!$B$3:$B1000,"V", Transacoes!$A$3:$A1000, "&lt;"&amp;EOMONTH(DATE(Q$1,Q$2,1),0)))*SUMIFS(Prov_Auto!$E$3:$E1000, Prov_Auto!$A$3:$A1000, $D468, Prov_Auto!$D$3:$D1000,"&gt;="&amp;DATE(Q$1,Q$2,1),Prov_Auto!$D$3:$D1000, "&lt;="&amp;EOMONTH(DATE(Q$1,Q$2,1),0)))</f>
        <v/>
      </c>
      <c r="R468" s="47"/>
    </row>
    <row r="469">
      <c r="A469" s="47"/>
      <c r="B469" s="47"/>
      <c r="C469" s="47"/>
      <c r="D469" s="87"/>
      <c r="E469" s="48" t="str">
        <f>IF($D469="","", (SUMIFS(Transacoes!$D$3:$D1000,Transacoes!$C$3:$C1000,$D469,Transacoes!$B$3:$B1000,"C", Transacoes!$A$3:$A1000, "&lt;"&amp;EOMONTH(DATE(E$1,E$2,1),0))-SUMIFS(Transacoes!$D$3:$D1000,Transacoes!$C$3:$C1000,$D469,Transacoes!$B$3:$B1000,"V", Transacoes!$A$3:$A1000, "&lt;"&amp;EOMONTH(DATE(E$1,E$2,1),0)))*SUMIFS(Prov_Auto!$E$3:$E1000, Prov_Auto!$A$3:$A1000, $D469, Prov_Auto!$D$3:$D1000,"&gt;="&amp;DATE(E$1,E$2,1),Prov_Auto!$D$3:$D1000, "&lt;="&amp;EOMONTH(DATE(E$1,E$2,1),0)))</f>
        <v/>
      </c>
      <c r="F469" s="48" t="str">
        <f>IF($D469="","", (SUMIFS(Transacoes!$D$3:$D1000,Transacoes!$C$3:$C1000,$D469,Transacoes!$B$3:$B1000,"C", Transacoes!$A$3:$A1000, "&lt;"&amp;EOMONTH(DATE(F$1,F$2,1),0))-SUMIFS(Transacoes!$D$3:$D1000,Transacoes!$C$3:$C1000,$D469,Transacoes!$B$3:$B1000,"V", Transacoes!$A$3:$A1000, "&lt;"&amp;EOMONTH(DATE(F$1,F$2,1),0)))*SUMIFS(Prov_Auto!$E$3:$E1000, Prov_Auto!$A$3:$A1000, $D469, Prov_Auto!$D$3:$D1000,"&gt;="&amp;DATE(F$1,F$2,1),Prov_Auto!$D$3:$D1000, "&lt;="&amp;EOMONTH(DATE(F$1,F$2,1),0)))</f>
        <v/>
      </c>
      <c r="G469" s="48" t="str">
        <f>IF($D469="","", (SUMIFS(Transacoes!$D$3:$D1000,Transacoes!$C$3:$C1000,$D469,Transacoes!$B$3:$B1000,"C", Transacoes!$A$3:$A1000, "&lt;"&amp;EOMONTH(DATE(G$1,G$2,1),0))-SUMIFS(Transacoes!$D$3:$D1000,Transacoes!$C$3:$C1000,$D469,Transacoes!$B$3:$B1000,"V", Transacoes!$A$3:$A1000, "&lt;"&amp;EOMONTH(DATE(G$1,G$2,1),0)))*SUMIFS(Prov_Auto!$E$3:$E1000, Prov_Auto!$A$3:$A1000, $D469, Prov_Auto!$D$3:$D1000,"&gt;="&amp;DATE(G$1,G$2,1),Prov_Auto!$D$3:$D1000, "&lt;="&amp;EOMONTH(DATE(G$1,G$2,1),0)))</f>
        <v/>
      </c>
      <c r="H469" s="48" t="str">
        <f>IF($D469="","", (SUMIFS(Transacoes!$D$3:$D1000,Transacoes!$C$3:$C1000,$D469,Transacoes!$B$3:$B1000,"C", Transacoes!$A$3:$A1000, "&lt;"&amp;EOMONTH(DATE(H$1,H$2,1),0))-SUMIFS(Transacoes!$D$3:$D1000,Transacoes!$C$3:$C1000,$D469,Transacoes!$B$3:$B1000,"V", Transacoes!$A$3:$A1000, "&lt;"&amp;EOMONTH(DATE(H$1,H$2,1),0)))*SUMIFS(Prov_Auto!$E$3:$E1000, Prov_Auto!$A$3:$A1000, $D469, Prov_Auto!$D$3:$D1000,"&gt;="&amp;DATE(H$1,H$2,1),Prov_Auto!$D$3:$D1000, "&lt;="&amp;EOMONTH(DATE(H$1,H$2,1),0)))</f>
        <v/>
      </c>
      <c r="I469" s="48" t="str">
        <f>IF($D469="","", (SUMIFS(Transacoes!$D$3:$D1000,Transacoes!$C$3:$C1000,$D469,Transacoes!$B$3:$B1000,"C", Transacoes!$A$3:$A1000, "&lt;"&amp;EOMONTH(DATE(I$1,I$2,1),0))-SUMIFS(Transacoes!$D$3:$D1000,Transacoes!$C$3:$C1000,$D469,Transacoes!$B$3:$B1000,"V", Transacoes!$A$3:$A1000, "&lt;"&amp;EOMONTH(DATE(I$1,I$2,1),0)))*SUMIFS(Prov_Auto!$E$3:$E1000, Prov_Auto!$A$3:$A1000, $D469, Prov_Auto!$D$3:$D1000,"&gt;="&amp;DATE(I$1,I$2,1),Prov_Auto!$D$3:$D1000, "&lt;="&amp;EOMONTH(DATE(I$1,I$2,1),0)))</f>
        <v/>
      </c>
      <c r="J469" s="48" t="str">
        <f>IF($D469="","", (SUMIFS(Transacoes!$D$3:$D1000,Transacoes!$C$3:$C1000,$D469,Transacoes!$B$3:$B1000,"C", Transacoes!$A$3:$A1000, "&lt;"&amp;EOMONTH(DATE(J$1,J$2,1),0))-SUMIFS(Transacoes!$D$3:$D1000,Transacoes!$C$3:$C1000,$D469,Transacoes!$B$3:$B1000,"V", Transacoes!$A$3:$A1000, "&lt;"&amp;EOMONTH(DATE(J$1,J$2,1),0)))*SUMIFS(Prov_Auto!$E$3:$E1000, Prov_Auto!$A$3:$A1000, $D469, Prov_Auto!$D$3:$D1000,"&gt;="&amp;DATE(J$1,J$2,1),Prov_Auto!$D$3:$D1000, "&lt;="&amp;EOMONTH(DATE(J$1,J$2,1),0)))</f>
        <v/>
      </c>
      <c r="K469" s="48" t="str">
        <f>IF($D469="","", (SUMIFS(Transacoes!$D$3:$D1000,Transacoes!$C$3:$C1000,$D469,Transacoes!$B$3:$B1000,"C", Transacoes!$A$3:$A1000, "&lt;"&amp;EOMONTH(DATE(K$1,K$2,1),0))-SUMIFS(Transacoes!$D$3:$D1000,Transacoes!$C$3:$C1000,$D469,Transacoes!$B$3:$B1000,"V", Transacoes!$A$3:$A1000, "&lt;"&amp;EOMONTH(DATE(K$1,K$2,1),0)))*SUMIFS(Prov_Auto!$E$3:$E1000, Prov_Auto!$A$3:$A1000, $D469, Prov_Auto!$D$3:$D1000,"&gt;="&amp;DATE(K$1,K$2,1),Prov_Auto!$D$3:$D1000, "&lt;="&amp;EOMONTH(DATE(K$1,K$2,1),0)))</f>
        <v/>
      </c>
      <c r="L469" s="48" t="str">
        <f>IF($D469="","", (SUMIFS(Transacoes!$D$3:$D1000,Transacoes!$C$3:$C1000,$D469,Transacoes!$B$3:$B1000,"C", Transacoes!$A$3:$A1000, "&lt;"&amp;EOMONTH(DATE(L$1,L$2,1),0))-SUMIFS(Transacoes!$D$3:$D1000,Transacoes!$C$3:$C1000,$D469,Transacoes!$B$3:$B1000,"V", Transacoes!$A$3:$A1000, "&lt;"&amp;EOMONTH(DATE(L$1,L$2,1),0)))*SUMIFS(Prov_Auto!$E$3:$E1000, Prov_Auto!$A$3:$A1000, $D469, Prov_Auto!$D$3:$D1000,"&gt;="&amp;DATE(L$1,L$2,1),Prov_Auto!$D$3:$D1000, "&lt;="&amp;EOMONTH(DATE(L$1,L$2,1),0)))</f>
        <v/>
      </c>
      <c r="M469" s="48" t="str">
        <f>IF($D469="","", (SUMIFS(Transacoes!$D$3:$D1000,Transacoes!$C$3:$C1000,$D469,Transacoes!$B$3:$B1000,"C", Transacoes!$A$3:$A1000, "&lt;"&amp;EOMONTH(DATE(M$1,M$2,1),0))-SUMIFS(Transacoes!$D$3:$D1000,Transacoes!$C$3:$C1000,$D469,Transacoes!$B$3:$B1000,"V", Transacoes!$A$3:$A1000, "&lt;"&amp;EOMONTH(DATE(M$1,M$2,1),0)))*SUMIFS(Prov_Auto!$E$3:$E1000, Prov_Auto!$A$3:$A1000, $D469, Prov_Auto!$D$3:$D1000,"&gt;="&amp;DATE(M$1,M$2,1),Prov_Auto!$D$3:$D1000, "&lt;="&amp;EOMONTH(DATE(M$1,M$2,1),0)))</f>
        <v/>
      </c>
      <c r="N469" s="48" t="str">
        <f>IF($D469="","", (SUMIFS(Transacoes!$D$3:$D1000,Transacoes!$C$3:$C1000,$D469,Transacoes!$B$3:$B1000,"C", Transacoes!$A$3:$A1000, "&lt;"&amp;EOMONTH(DATE(N$1,N$2,1),0))-SUMIFS(Transacoes!$D$3:$D1000,Transacoes!$C$3:$C1000,$D469,Transacoes!$B$3:$B1000,"V", Transacoes!$A$3:$A1000, "&lt;"&amp;EOMONTH(DATE(N$1,N$2,1),0)))*SUMIFS(Prov_Auto!$E$3:$E1000, Prov_Auto!$A$3:$A1000, $D469, Prov_Auto!$D$3:$D1000,"&gt;="&amp;DATE(N$1,N$2,1),Prov_Auto!$D$3:$D1000, "&lt;="&amp;EOMONTH(DATE(N$1,N$2,1),0)))</f>
        <v/>
      </c>
      <c r="O469" s="48" t="str">
        <f>IF($D469="","", (SUMIFS(Transacoes!$D$3:$D1000,Transacoes!$C$3:$C1000,$D469,Transacoes!$B$3:$B1000,"C", Transacoes!$A$3:$A1000, "&lt;"&amp;EOMONTH(DATE(O$1,O$2,1),0))-SUMIFS(Transacoes!$D$3:$D1000,Transacoes!$C$3:$C1000,$D469,Transacoes!$B$3:$B1000,"V", Transacoes!$A$3:$A1000, "&lt;"&amp;EOMONTH(DATE(O$1,O$2,1),0)))*SUMIFS(Prov_Auto!$E$3:$E1000, Prov_Auto!$A$3:$A1000, $D469, Prov_Auto!$D$3:$D1000,"&gt;="&amp;DATE(O$1,O$2,1),Prov_Auto!$D$3:$D1000, "&lt;="&amp;EOMONTH(DATE(O$1,O$2,1),0)))</f>
        <v/>
      </c>
      <c r="P469" s="48" t="str">
        <f>IF($D469="","", (SUMIFS(Transacoes!$D$3:$D1000,Transacoes!$C$3:$C1000,$D469,Transacoes!$B$3:$B1000,"C", Transacoes!$A$3:$A1000, "&lt;"&amp;EOMONTH(DATE(P$1,P$2,1),0))-SUMIFS(Transacoes!$D$3:$D1000,Transacoes!$C$3:$C1000,$D469,Transacoes!$B$3:$B1000,"V", Transacoes!$A$3:$A1000, "&lt;"&amp;EOMONTH(DATE(P$1,P$2,1),0)))*SUMIFS(Prov_Auto!$E$3:$E1000, Prov_Auto!$A$3:$A1000, $D469, Prov_Auto!$D$3:$D1000,"&gt;="&amp;DATE(P$1,P$2,1),Prov_Auto!$D$3:$D1000, "&lt;="&amp;EOMONTH(DATE(P$1,P$2,1),0)))</f>
        <v/>
      </c>
      <c r="Q469" s="48" t="str">
        <f>IF($D469="","", (SUMIFS(Transacoes!$D$3:$D1000,Transacoes!$C$3:$C1000,$D469,Transacoes!$B$3:$B1000,"C", Transacoes!$A$3:$A1000, "&lt;"&amp;EOMONTH(DATE(Q$1,Q$2,1),0))-SUMIFS(Transacoes!$D$3:$D1000,Transacoes!$C$3:$C1000,$D469,Transacoes!$B$3:$B1000,"V", Transacoes!$A$3:$A1000, "&lt;"&amp;EOMONTH(DATE(Q$1,Q$2,1),0)))*SUMIFS(Prov_Auto!$E$3:$E1000, Prov_Auto!$A$3:$A1000, $D469, Prov_Auto!$D$3:$D1000,"&gt;="&amp;DATE(Q$1,Q$2,1),Prov_Auto!$D$3:$D1000, "&lt;="&amp;EOMONTH(DATE(Q$1,Q$2,1),0)))</f>
        <v/>
      </c>
      <c r="R469" s="47"/>
    </row>
    <row r="470">
      <c r="A470" s="47"/>
      <c r="B470" s="47"/>
      <c r="C470" s="47"/>
      <c r="D470" s="87"/>
      <c r="E470" s="48" t="str">
        <f>IF($D470="","", (SUMIFS(Transacoes!$D$3:$D1000,Transacoes!$C$3:$C1000,$D470,Transacoes!$B$3:$B1000,"C", Transacoes!$A$3:$A1000, "&lt;"&amp;EOMONTH(DATE(E$1,E$2,1),0))-SUMIFS(Transacoes!$D$3:$D1000,Transacoes!$C$3:$C1000,$D470,Transacoes!$B$3:$B1000,"V", Transacoes!$A$3:$A1000, "&lt;"&amp;EOMONTH(DATE(E$1,E$2,1),0)))*SUMIFS(Prov_Auto!$E$3:$E1000, Prov_Auto!$A$3:$A1000, $D470, Prov_Auto!$D$3:$D1000,"&gt;="&amp;DATE(E$1,E$2,1),Prov_Auto!$D$3:$D1000, "&lt;="&amp;EOMONTH(DATE(E$1,E$2,1),0)))</f>
        <v/>
      </c>
      <c r="F470" s="48" t="str">
        <f>IF($D470="","", (SUMIFS(Transacoes!$D$3:$D1000,Transacoes!$C$3:$C1000,$D470,Transacoes!$B$3:$B1000,"C", Transacoes!$A$3:$A1000, "&lt;"&amp;EOMONTH(DATE(F$1,F$2,1),0))-SUMIFS(Transacoes!$D$3:$D1000,Transacoes!$C$3:$C1000,$D470,Transacoes!$B$3:$B1000,"V", Transacoes!$A$3:$A1000, "&lt;"&amp;EOMONTH(DATE(F$1,F$2,1),0)))*SUMIFS(Prov_Auto!$E$3:$E1000, Prov_Auto!$A$3:$A1000, $D470, Prov_Auto!$D$3:$D1000,"&gt;="&amp;DATE(F$1,F$2,1),Prov_Auto!$D$3:$D1000, "&lt;="&amp;EOMONTH(DATE(F$1,F$2,1),0)))</f>
        <v/>
      </c>
      <c r="G470" s="48" t="str">
        <f>IF($D470="","", (SUMIFS(Transacoes!$D$3:$D1000,Transacoes!$C$3:$C1000,$D470,Transacoes!$B$3:$B1000,"C", Transacoes!$A$3:$A1000, "&lt;"&amp;EOMONTH(DATE(G$1,G$2,1),0))-SUMIFS(Transacoes!$D$3:$D1000,Transacoes!$C$3:$C1000,$D470,Transacoes!$B$3:$B1000,"V", Transacoes!$A$3:$A1000, "&lt;"&amp;EOMONTH(DATE(G$1,G$2,1),0)))*SUMIFS(Prov_Auto!$E$3:$E1000, Prov_Auto!$A$3:$A1000, $D470, Prov_Auto!$D$3:$D1000,"&gt;="&amp;DATE(G$1,G$2,1),Prov_Auto!$D$3:$D1000, "&lt;="&amp;EOMONTH(DATE(G$1,G$2,1),0)))</f>
        <v/>
      </c>
      <c r="H470" s="48" t="str">
        <f>IF($D470="","", (SUMIFS(Transacoes!$D$3:$D1000,Transacoes!$C$3:$C1000,$D470,Transacoes!$B$3:$B1000,"C", Transacoes!$A$3:$A1000, "&lt;"&amp;EOMONTH(DATE(H$1,H$2,1),0))-SUMIFS(Transacoes!$D$3:$D1000,Transacoes!$C$3:$C1000,$D470,Transacoes!$B$3:$B1000,"V", Transacoes!$A$3:$A1000, "&lt;"&amp;EOMONTH(DATE(H$1,H$2,1),0)))*SUMIFS(Prov_Auto!$E$3:$E1000, Prov_Auto!$A$3:$A1000, $D470, Prov_Auto!$D$3:$D1000,"&gt;="&amp;DATE(H$1,H$2,1),Prov_Auto!$D$3:$D1000, "&lt;="&amp;EOMONTH(DATE(H$1,H$2,1),0)))</f>
        <v/>
      </c>
      <c r="I470" s="48" t="str">
        <f>IF($D470="","", (SUMIFS(Transacoes!$D$3:$D1000,Transacoes!$C$3:$C1000,$D470,Transacoes!$B$3:$B1000,"C", Transacoes!$A$3:$A1000, "&lt;"&amp;EOMONTH(DATE(I$1,I$2,1),0))-SUMIFS(Transacoes!$D$3:$D1000,Transacoes!$C$3:$C1000,$D470,Transacoes!$B$3:$B1000,"V", Transacoes!$A$3:$A1000, "&lt;"&amp;EOMONTH(DATE(I$1,I$2,1),0)))*SUMIFS(Prov_Auto!$E$3:$E1000, Prov_Auto!$A$3:$A1000, $D470, Prov_Auto!$D$3:$D1000,"&gt;="&amp;DATE(I$1,I$2,1),Prov_Auto!$D$3:$D1000, "&lt;="&amp;EOMONTH(DATE(I$1,I$2,1),0)))</f>
        <v/>
      </c>
      <c r="J470" s="48" t="str">
        <f>IF($D470="","", (SUMIFS(Transacoes!$D$3:$D1000,Transacoes!$C$3:$C1000,$D470,Transacoes!$B$3:$B1000,"C", Transacoes!$A$3:$A1000, "&lt;"&amp;EOMONTH(DATE(J$1,J$2,1),0))-SUMIFS(Transacoes!$D$3:$D1000,Transacoes!$C$3:$C1000,$D470,Transacoes!$B$3:$B1000,"V", Transacoes!$A$3:$A1000, "&lt;"&amp;EOMONTH(DATE(J$1,J$2,1),0)))*SUMIFS(Prov_Auto!$E$3:$E1000, Prov_Auto!$A$3:$A1000, $D470, Prov_Auto!$D$3:$D1000,"&gt;="&amp;DATE(J$1,J$2,1),Prov_Auto!$D$3:$D1000, "&lt;="&amp;EOMONTH(DATE(J$1,J$2,1),0)))</f>
        <v/>
      </c>
      <c r="K470" s="48" t="str">
        <f>IF($D470="","", (SUMIFS(Transacoes!$D$3:$D1000,Transacoes!$C$3:$C1000,$D470,Transacoes!$B$3:$B1000,"C", Transacoes!$A$3:$A1000, "&lt;"&amp;EOMONTH(DATE(K$1,K$2,1),0))-SUMIFS(Transacoes!$D$3:$D1000,Transacoes!$C$3:$C1000,$D470,Transacoes!$B$3:$B1000,"V", Transacoes!$A$3:$A1000, "&lt;"&amp;EOMONTH(DATE(K$1,K$2,1),0)))*SUMIFS(Prov_Auto!$E$3:$E1000, Prov_Auto!$A$3:$A1000, $D470, Prov_Auto!$D$3:$D1000,"&gt;="&amp;DATE(K$1,K$2,1),Prov_Auto!$D$3:$D1000, "&lt;="&amp;EOMONTH(DATE(K$1,K$2,1),0)))</f>
        <v/>
      </c>
      <c r="L470" s="48" t="str">
        <f>IF($D470="","", (SUMIFS(Transacoes!$D$3:$D1000,Transacoes!$C$3:$C1000,$D470,Transacoes!$B$3:$B1000,"C", Transacoes!$A$3:$A1000, "&lt;"&amp;EOMONTH(DATE(L$1,L$2,1),0))-SUMIFS(Transacoes!$D$3:$D1000,Transacoes!$C$3:$C1000,$D470,Transacoes!$B$3:$B1000,"V", Transacoes!$A$3:$A1000, "&lt;"&amp;EOMONTH(DATE(L$1,L$2,1),0)))*SUMIFS(Prov_Auto!$E$3:$E1000, Prov_Auto!$A$3:$A1000, $D470, Prov_Auto!$D$3:$D1000,"&gt;="&amp;DATE(L$1,L$2,1),Prov_Auto!$D$3:$D1000, "&lt;="&amp;EOMONTH(DATE(L$1,L$2,1),0)))</f>
        <v/>
      </c>
      <c r="M470" s="48" t="str">
        <f>IF($D470="","", (SUMIFS(Transacoes!$D$3:$D1000,Transacoes!$C$3:$C1000,$D470,Transacoes!$B$3:$B1000,"C", Transacoes!$A$3:$A1000, "&lt;"&amp;EOMONTH(DATE(M$1,M$2,1),0))-SUMIFS(Transacoes!$D$3:$D1000,Transacoes!$C$3:$C1000,$D470,Transacoes!$B$3:$B1000,"V", Transacoes!$A$3:$A1000, "&lt;"&amp;EOMONTH(DATE(M$1,M$2,1),0)))*SUMIFS(Prov_Auto!$E$3:$E1000, Prov_Auto!$A$3:$A1000, $D470, Prov_Auto!$D$3:$D1000,"&gt;="&amp;DATE(M$1,M$2,1),Prov_Auto!$D$3:$D1000, "&lt;="&amp;EOMONTH(DATE(M$1,M$2,1),0)))</f>
        <v/>
      </c>
      <c r="N470" s="48" t="str">
        <f>IF($D470="","", (SUMIFS(Transacoes!$D$3:$D1000,Transacoes!$C$3:$C1000,$D470,Transacoes!$B$3:$B1000,"C", Transacoes!$A$3:$A1000, "&lt;"&amp;EOMONTH(DATE(N$1,N$2,1),0))-SUMIFS(Transacoes!$D$3:$D1000,Transacoes!$C$3:$C1000,$D470,Transacoes!$B$3:$B1000,"V", Transacoes!$A$3:$A1000, "&lt;"&amp;EOMONTH(DATE(N$1,N$2,1),0)))*SUMIFS(Prov_Auto!$E$3:$E1000, Prov_Auto!$A$3:$A1000, $D470, Prov_Auto!$D$3:$D1000,"&gt;="&amp;DATE(N$1,N$2,1),Prov_Auto!$D$3:$D1000, "&lt;="&amp;EOMONTH(DATE(N$1,N$2,1),0)))</f>
        <v/>
      </c>
      <c r="O470" s="48" t="str">
        <f>IF($D470="","", (SUMIFS(Transacoes!$D$3:$D1000,Transacoes!$C$3:$C1000,$D470,Transacoes!$B$3:$B1000,"C", Transacoes!$A$3:$A1000, "&lt;"&amp;EOMONTH(DATE(O$1,O$2,1),0))-SUMIFS(Transacoes!$D$3:$D1000,Transacoes!$C$3:$C1000,$D470,Transacoes!$B$3:$B1000,"V", Transacoes!$A$3:$A1000, "&lt;"&amp;EOMONTH(DATE(O$1,O$2,1),0)))*SUMIFS(Prov_Auto!$E$3:$E1000, Prov_Auto!$A$3:$A1000, $D470, Prov_Auto!$D$3:$D1000,"&gt;="&amp;DATE(O$1,O$2,1),Prov_Auto!$D$3:$D1000, "&lt;="&amp;EOMONTH(DATE(O$1,O$2,1),0)))</f>
        <v/>
      </c>
      <c r="P470" s="48" t="str">
        <f>IF($D470="","", (SUMIFS(Transacoes!$D$3:$D1000,Transacoes!$C$3:$C1000,$D470,Transacoes!$B$3:$B1000,"C", Transacoes!$A$3:$A1000, "&lt;"&amp;EOMONTH(DATE(P$1,P$2,1),0))-SUMIFS(Transacoes!$D$3:$D1000,Transacoes!$C$3:$C1000,$D470,Transacoes!$B$3:$B1000,"V", Transacoes!$A$3:$A1000, "&lt;"&amp;EOMONTH(DATE(P$1,P$2,1),0)))*SUMIFS(Prov_Auto!$E$3:$E1000, Prov_Auto!$A$3:$A1000, $D470, Prov_Auto!$D$3:$D1000,"&gt;="&amp;DATE(P$1,P$2,1),Prov_Auto!$D$3:$D1000, "&lt;="&amp;EOMONTH(DATE(P$1,P$2,1),0)))</f>
        <v/>
      </c>
      <c r="Q470" s="48" t="str">
        <f>IF($D470="","", (SUMIFS(Transacoes!$D$3:$D1000,Transacoes!$C$3:$C1000,$D470,Transacoes!$B$3:$B1000,"C", Transacoes!$A$3:$A1000, "&lt;"&amp;EOMONTH(DATE(Q$1,Q$2,1),0))-SUMIFS(Transacoes!$D$3:$D1000,Transacoes!$C$3:$C1000,$D470,Transacoes!$B$3:$B1000,"V", Transacoes!$A$3:$A1000, "&lt;"&amp;EOMONTH(DATE(Q$1,Q$2,1),0)))*SUMIFS(Prov_Auto!$E$3:$E1000, Prov_Auto!$A$3:$A1000, $D470, Prov_Auto!$D$3:$D1000,"&gt;="&amp;DATE(Q$1,Q$2,1),Prov_Auto!$D$3:$D1000, "&lt;="&amp;EOMONTH(DATE(Q$1,Q$2,1),0)))</f>
        <v/>
      </c>
      <c r="R470" s="47"/>
    </row>
    <row r="471">
      <c r="A471" s="47"/>
      <c r="B471" s="47"/>
      <c r="C471" s="47"/>
      <c r="D471" s="87"/>
      <c r="E471" s="48" t="str">
        <f>IF($D471="","", (SUMIFS(Transacoes!$D$3:$D1000,Transacoes!$C$3:$C1000,$D471,Transacoes!$B$3:$B1000,"C", Transacoes!$A$3:$A1000, "&lt;"&amp;EOMONTH(DATE(E$1,E$2,1),0))-SUMIFS(Transacoes!$D$3:$D1000,Transacoes!$C$3:$C1000,$D471,Transacoes!$B$3:$B1000,"V", Transacoes!$A$3:$A1000, "&lt;"&amp;EOMONTH(DATE(E$1,E$2,1),0)))*SUMIFS(Prov_Auto!$E$3:$E1000, Prov_Auto!$A$3:$A1000, $D471, Prov_Auto!$D$3:$D1000,"&gt;="&amp;DATE(E$1,E$2,1),Prov_Auto!$D$3:$D1000, "&lt;="&amp;EOMONTH(DATE(E$1,E$2,1),0)))</f>
        <v/>
      </c>
      <c r="F471" s="48" t="str">
        <f>IF($D471="","", (SUMIFS(Transacoes!$D$3:$D1000,Transacoes!$C$3:$C1000,$D471,Transacoes!$B$3:$B1000,"C", Transacoes!$A$3:$A1000, "&lt;"&amp;EOMONTH(DATE(F$1,F$2,1),0))-SUMIFS(Transacoes!$D$3:$D1000,Transacoes!$C$3:$C1000,$D471,Transacoes!$B$3:$B1000,"V", Transacoes!$A$3:$A1000, "&lt;"&amp;EOMONTH(DATE(F$1,F$2,1),0)))*SUMIFS(Prov_Auto!$E$3:$E1000, Prov_Auto!$A$3:$A1000, $D471, Prov_Auto!$D$3:$D1000,"&gt;="&amp;DATE(F$1,F$2,1),Prov_Auto!$D$3:$D1000, "&lt;="&amp;EOMONTH(DATE(F$1,F$2,1),0)))</f>
        <v/>
      </c>
      <c r="G471" s="48" t="str">
        <f>IF($D471="","", (SUMIFS(Transacoes!$D$3:$D1000,Transacoes!$C$3:$C1000,$D471,Transacoes!$B$3:$B1000,"C", Transacoes!$A$3:$A1000, "&lt;"&amp;EOMONTH(DATE(G$1,G$2,1),0))-SUMIFS(Transacoes!$D$3:$D1000,Transacoes!$C$3:$C1000,$D471,Transacoes!$B$3:$B1000,"V", Transacoes!$A$3:$A1000, "&lt;"&amp;EOMONTH(DATE(G$1,G$2,1),0)))*SUMIFS(Prov_Auto!$E$3:$E1000, Prov_Auto!$A$3:$A1000, $D471, Prov_Auto!$D$3:$D1000,"&gt;="&amp;DATE(G$1,G$2,1),Prov_Auto!$D$3:$D1000, "&lt;="&amp;EOMONTH(DATE(G$1,G$2,1),0)))</f>
        <v/>
      </c>
      <c r="H471" s="48" t="str">
        <f>IF($D471="","", (SUMIFS(Transacoes!$D$3:$D1000,Transacoes!$C$3:$C1000,$D471,Transacoes!$B$3:$B1000,"C", Transacoes!$A$3:$A1000, "&lt;"&amp;EOMONTH(DATE(H$1,H$2,1),0))-SUMIFS(Transacoes!$D$3:$D1000,Transacoes!$C$3:$C1000,$D471,Transacoes!$B$3:$B1000,"V", Transacoes!$A$3:$A1000, "&lt;"&amp;EOMONTH(DATE(H$1,H$2,1),0)))*SUMIFS(Prov_Auto!$E$3:$E1000, Prov_Auto!$A$3:$A1000, $D471, Prov_Auto!$D$3:$D1000,"&gt;="&amp;DATE(H$1,H$2,1),Prov_Auto!$D$3:$D1000, "&lt;="&amp;EOMONTH(DATE(H$1,H$2,1),0)))</f>
        <v/>
      </c>
      <c r="I471" s="48" t="str">
        <f>IF($D471="","", (SUMIFS(Transacoes!$D$3:$D1000,Transacoes!$C$3:$C1000,$D471,Transacoes!$B$3:$B1000,"C", Transacoes!$A$3:$A1000, "&lt;"&amp;EOMONTH(DATE(I$1,I$2,1),0))-SUMIFS(Transacoes!$D$3:$D1000,Transacoes!$C$3:$C1000,$D471,Transacoes!$B$3:$B1000,"V", Transacoes!$A$3:$A1000, "&lt;"&amp;EOMONTH(DATE(I$1,I$2,1),0)))*SUMIFS(Prov_Auto!$E$3:$E1000, Prov_Auto!$A$3:$A1000, $D471, Prov_Auto!$D$3:$D1000,"&gt;="&amp;DATE(I$1,I$2,1),Prov_Auto!$D$3:$D1000, "&lt;="&amp;EOMONTH(DATE(I$1,I$2,1),0)))</f>
        <v/>
      </c>
      <c r="J471" s="48" t="str">
        <f>IF($D471="","", (SUMIFS(Transacoes!$D$3:$D1000,Transacoes!$C$3:$C1000,$D471,Transacoes!$B$3:$B1000,"C", Transacoes!$A$3:$A1000, "&lt;"&amp;EOMONTH(DATE(J$1,J$2,1),0))-SUMIFS(Transacoes!$D$3:$D1000,Transacoes!$C$3:$C1000,$D471,Transacoes!$B$3:$B1000,"V", Transacoes!$A$3:$A1000, "&lt;"&amp;EOMONTH(DATE(J$1,J$2,1),0)))*SUMIFS(Prov_Auto!$E$3:$E1000, Prov_Auto!$A$3:$A1000, $D471, Prov_Auto!$D$3:$D1000,"&gt;="&amp;DATE(J$1,J$2,1),Prov_Auto!$D$3:$D1000, "&lt;="&amp;EOMONTH(DATE(J$1,J$2,1),0)))</f>
        <v/>
      </c>
      <c r="K471" s="48" t="str">
        <f>IF($D471="","", (SUMIFS(Transacoes!$D$3:$D1000,Transacoes!$C$3:$C1000,$D471,Transacoes!$B$3:$B1000,"C", Transacoes!$A$3:$A1000, "&lt;"&amp;EOMONTH(DATE(K$1,K$2,1),0))-SUMIFS(Transacoes!$D$3:$D1000,Transacoes!$C$3:$C1000,$D471,Transacoes!$B$3:$B1000,"V", Transacoes!$A$3:$A1000, "&lt;"&amp;EOMONTH(DATE(K$1,K$2,1),0)))*SUMIFS(Prov_Auto!$E$3:$E1000, Prov_Auto!$A$3:$A1000, $D471, Prov_Auto!$D$3:$D1000,"&gt;="&amp;DATE(K$1,K$2,1),Prov_Auto!$D$3:$D1000, "&lt;="&amp;EOMONTH(DATE(K$1,K$2,1),0)))</f>
        <v/>
      </c>
      <c r="L471" s="48" t="str">
        <f>IF($D471="","", (SUMIFS(Transacoes!$D$3:$D1000,Transacoes!$C$3:$C1000,$D471,Transacoes!$B$3:$B1000,"C", Transacoes!$A$3:$A1000, "&lt;"&amp;EOMONTH(DATE(L$1,L$2,1),0))-SUMIFS(Transacoes!$D$3:$D1000,Transacoes!$C$3:$C1000,$D471,Transacoes!$B$3:$B1000,"V", Transacoes!$A$3:$A1000, "&lt;"&amp;EOMONTH(DATE(L$1,L$2,1),0)))*SUMIFS(Prov_Auto!$E$3:$E1000, Prov_Auto!$A$3:$A1000, $D471, Prov_Auto!$D$3:$D1000,"&gt;="&amp;DATE(L$1,L$2,1),Prov_Auto!$D$3:$D1000, "&lt;="&amp;EOMONTH(DATE(L$1,L$2,1),0)))</f>
        <v/>
      </c>
      <c r="M471" s="48" t="str">
        <f>IF($D471="","", (SUMIFS(Transacoes!$D$3:$D1000,Transacoes!$C$3:$C1000,$D471,Transacoes!$B$3:$B1000,"C", Transacoes!$A$3:$A1000, "&lt;"&amp;EOMONTH(DATE(M$1,M$2,1),0))-SUMIFS(Transacoes!$D$3:$D1000,Transacoes!$C$3:$C1000,$D471,Transacoes!$B$3:$B1000,"V", Transacoes!$A$3:$A1000, "&lt;"&amp;EOMONTH(DATE(M$1,M$2,1),0)))*SUMIFS(Prov_Auto!$E$3:$E1000, Prov_Auto!$A$3:$A1000, $D471, Prov_Auto!$D$3:$D1000,"&gt;="&amp;DATE(M$1,M$2,1),Prov_Auto!$D$3:$D1000, "&lt;="&amp;EOMONTH(DATE(M$1,M$2,1),0)))</f>
        <v/>
      </c>
      <c r="N471" s="48" t="str">
        <f>IF($D471="","", (SUMIFS(Transacoes!$D$3:$D1000,Transacoes!$C$3:$C1000,$D471,Transacoes!$B$3:$B1000,"C", Transacoes!$A$3:$A1000, "&lt;"&amp;EOMONTH(DATE(N$1,N$2,1),0))-SUMIFS(Transacoes!$D$3:$D1000,Transacoes!$C$3:$C1000,$D471,Transacoes!$B$3:$B1000,"V", Transacoes!$A$3:$A1000, "&lt;"&amp;EOMONTH(DATE(N$1,N$2,1),0)))*SUMIFS(Prov_Auto!$E$3:$E1000, Prov_Auto!$A$3:$A1000, $D471, Prov_Auto!$D$3:$D1000,"&gt;="&amp;DATE(N$1,N$2,1),Prov_Auto!$D$3:$D1000, "&lt;="&amp;EOMONTH(DATE(N$1,N$2,1),0)))</f>
        <v/>
      </c>
      <c r="O471" s="48" t="str">
        <f>IF($D471="","", (SUMIFS(Transacoes!$D$3:$D1000,Transacoes!$C$3:$C1000,$D471,Transacoes!$B$3:$B1000,"C", Transacoes!$A$3:$A1000, "&lt;"&amp;EOMONTH(DATE(O$1,O$2,1),0))-SUMIFS(Transacoes!$D$3:$D1000,Transacoes!$C$3:$C1000,$D471,Transacoes!$B$3:$B1000,"V", Transacoes!$A$3:$A1000, "&lt;"&amp;EOMONTH(DATE(O$1,O$2,1),0)))*SUMIFS(Prov_Auto!$E$3:$E1000, Prov_Auto!$A$3:$A1000, $D471, Prov_Auto!$D$3:$D1000,"&gt;="&amp;DATE(O$1,O$2,1),Prov_Auto!$D$3:$D1000, "&lt;="&amp;EOMONTH(DATE(O$1,O$2,1),0)))</f>
        <v/>
      </c>
      <c r="P471" s="48" t="str">
        <f>IF($D471="","", (SUMIFS(Transacoes!$D$3:$D1000,Transacoes!$C$3:$C1000,$D471,Transacoes!$B$3:$B1000,"C", Transacoes!$A$3:$A1000, "&lt;"&amp;EOMONTH(DATE(P$1,P$2,1),0))-SUMIFS(Transacoes!$D$3:$D1000,Transacoes!$C$3:$C1000,$D471,Transacoes!$B$3:$B1000,"V", Transacoes!$A$3:$A1000, "&lt;"&amp;EOMONTH(DATE(P$1,P$2,1),0)))*SUMIFS(Prov_Auto!$E$3:$E1000, Prov_Auto!$A$3:$A1000, $D471, Prov_Auto!$D$3:$D1000,"&gt;="&amp;DATE(P$1,P$2,1),Prov_Auto!$D$3:$D1000, "&lt;="&amp;EOMONTH(DATE(P$1,P$2,1),0)))</f>
        <v/>
      </c>
      <c r="Q471" s="48" t="str">
        <f>IF($D471="","", (SUMIFS(Transacoes!$D$3:$D1000,Transacoes!$C$3:$C1000,$D471,Transacoes!$B$3:$B1000,"C", Transacoes!$A$3:$A1000, "&lt;"&amp;EOMONTH(DATE(Q$1,Q$2,1),0))-SUMIFS(Transacoes!$D$3:$D1000,Transacoes!$C$3:$C1000,$D471,Transacoes!$B$3:$B1000,"V", Transacoes!$A$3:$A1000, "&lt;"&amp;EOMONTH(DATE(Q$1,Q$2,1),0)))*SUMIFS(Prov_Auto!$E$3:$E1000, Prov_Auto!$A$3:$A1000, $D471, Prov_Auto!$D$3:$D1000,"&gt;="&amp;DATE(Q$1,Q$2,1),Prov_Auto!$D$3:$D1000, "&lt;="&amp;EOMONTH(DATE(Q$1,Q$2,1),0)))</f>
        <v/>
      </c>
      <c r="R471" s="47"/>
    </row>
    <row r="472">
      <c r="A472" s="47"/>
      <c r="B472" s="47"/>
      <c r="C472" s="47"/>
      <c r="D472" s="87"/>
      <c r="E472" s="48" t="str">
        <f>IF($D472="","", (SUMIFS(Transacoes!$D$3:$D1000,Transacoes!$C$3:$C1000,$D472,Transacoes!$B$3:$B1000,"C", Transacoes!$A$3:$A1000, "&lt;"&amp;EOMONTH(DATE(E$1,E$2,1),0))-SUMIFS(Transacoes!$D$3:$D1000,Transacoes!$C$3:$C1000,$D472,Transacoes!$B$3:$B1000,"V", Transacoes!$A$3:$A1000, "&lt;"&amp;EOMONTH(DATE(E$1,E$2,1),0)))*SUMIFS(Prov_Auto!$E$3:$E1000, Prov_Auto!$A$3:$A1000, $D472, Prov_Auto!$D$3:$D1000,"&gt;="&amp;DATE(E$1,E$2,1),Prov_Auto!$D$3:$D1000, "&lt;="&amp;EOMONTH(DATE(E$1,E$2,1),0)))</f>
        <v/>
      </c>
      <c r="F472" s="48" t="str">
        <f>IF($D472="","", (SUMIFS(Transacoes!$D$3:$D1000,Transacoes!$C$3:$C1000,$D472,Transacoes!$B$3:$B1000,"C", Transacoes!$A$3:$A1000, "&lt;"&amp;EOMONTH(DATE(F$1,F$2,1),0))-SUMIFS(Transacoes!$D$3:$D1000,Transacoes!$C$3:$C1000,$D472,Transacoes!$B$3:$B1000,"V", Transacoes!$A$3:$A1000, "&lt;"&amp;EOMONTH(DATE(F$1,F$2,1),0)))*SUMIFS(Prov_Auto!$E$3:$E1000, Prov_Auto!$A$3:$A1000, $D472, Prov_Auto!$D$3:$D1000,"&gt;="&amp;DATE(F$1,F$2,1),Prov_Auto!$D$3:$D1000, "&lt;="&amp;EOMONTH(DATE(F$1,F$2,1),0)))</f>
        <v/>
      </c>
      <c r="G472" s="48" t="str">
        <f>IF($D472="","", (SUMIFS(Transacoes!$D$3:$D1000,Transacoes!$C$3:$C1000,$D472,Transacoes!$B$3:$B1000,"C", Transacoes!$A$3:$A1000, "&lt;"&amp;EOMONTH(DATE(G$1,G$2,1),0))-SUMIFS(Transacoes!$D$3:$D1000,Transacoes!$C$3:$C1000,$D472,Transacoes!$B$3:$B1000,"V", Transacoes!$A$3:$A1000, "&lt;"&amp;EOMONTH(DATE(G$1,G$2,1),0)))*SUMIFS(Prov_Auto!$E$3:$E1000, Prov_Auto!$A$3:$A1000, $D472, Prov_Auto!$D$3:$D1000,"&gt;="&amp;DATE(G$1,G$2,1),Prov_Auto!$D$3:$D1000, "&lt;="&amp;EOMONTH(DATE(G$1,G$2,1),0)))</f>
        <v/>
      </c>
      <c r="H472" s="48" t="str">
        <f>IF($D472="","", (SUMIFS(Transacoes!$D$3:$D1000,Transacoes!$C$3:$C1000,$D472,Transacoes!$B$3:$B1000,"C", Transacoes!$A$3:$A1000, "&lt;"&amp;EOMONTH(DATE(H$1,H$2,1),0))-SUMIFS(Transacoes!$D$3:$D1000,Transacoes!$C$3:$C1000,$D472,Transacoes!$B$3:$B1000,"V", Transacoes!$A$3:$A1000, "&lt;"&amp;EOMONTH(DATE(H$1,H$2,1),0)))*SUMIFS(Prov_Auto!$E$3:$E1000, Prov_Auto!$A$3:$A1000, $D472, Prov_Auto!$D$3:$D1000,"&gt;="&amp;DATE(H$1,H$2,1),Prov_Auto!$D$3:$D1000, "&lt;="&amp;EOMONTH(DATE(H$1,H$2,1),0)))</f>
        <v/>
      </c>
      <c r="I472" s="48" t="str">
        <f>IF($D472="","", (SUMIFS(Transacoes!$D$3:$D1000,Transacoes!$C$3:$C1000,$D472,Transacoes!$B$3:$B1000,"C", Transacoes!$A$3:$A1000, "&lt;"&amp;EOMONTH(DATE(I$1,I$2,1),0))-SUMIFS(Transacoes!$D$3:$D1000,Transacoes!$C$3:$C1000,$D472,Transacoes!$B$3:$B1000,"V", Transacoes!$A$3:$A1000, "&lt;"&amp;EOMONTH(DATE(I$1,I$2,1),0)))*SUMIFS(Prov_Auto!$E$3:$E1000, Prov_Auto!$A$3:$A1000, $D472, Prov_Auto!$D$3:$D1000,"&gt;="&amp;DATE(I$1,I$2,1),Prov_Auto!$D$3:$D1000, "&lt;="&amp;EOMONTH(DATE(I$1,I$2,1),0)))</f>
        <v/>
      </c>
      <c r="J472" s="48" t="str">
        <f>IF($D472="","", (SUMIFS(Transacoes!$D$3:$D1000,Transacoes!$C$3:$C1000,$D472,Transacoes!$B$3:$B1000,"C", Transacoes!$A$3:$A1000, "&lt;"&amp;EOMONTH(DATE(J$1,J$2,1),0))-SUMIFS(Transacoes!$D$3:$D1000,Transacoes!$C$3:$C1000,$D472,Transacoes!$B$3:$B1000,"V", Transacoes!$A$3:$A1000, "&lt;"&amp;EOMONTH(DATE(J$1,J$2,1),0)))*SUMIFS(Prov_Auto!$E$3:$E1000, Prov_Auto!$A$3:$A1000, $D472, Prov_Auto!$D$3:$D1000,"&gt;="&amp;DATE(J$1,J$2,1),Prov_Auto!$D$3:$D1000, "&lt;="&amp;EOMONTH(DATE(J$1,J$2,1),0)))</f>
        <v/>
      </c>
      <c r="K472" s="48" t="str">
        <f>IF($D472="","", (SUMIFS(Transacoes!$D$3:$D1000,Transacoes!$C$3:$C1000,$D472,Transacoes!$B$3:$B1000,"C", Transacoes!$A$3:$A1000, "&lt;"&amp;EOMONTH(DATE(K$1,K$2,1),0))-SUMIFS(Transacoes!$D$3:$D1000,Transacoes!$C$3:$C1000,$D472,Transacoes!$B$3:$B1000,"V", Transacoes!$A$3:$A1000, "&lt;"&amp;EOMONTH(DATE(K$1,K$2,1),0)))*SUMIFS(Prov_Auto!$E$3:$E1000, Prov_Auto!$A$3:$A1000, $D472, Prov_Auto!$D$3:$D1000,"&gt;="&amp;DATE(K$1,K$2,1),Prov_Auto!$D$3:$D1000, "&lt;="&amp;EOMONTH(DATE(K$1,K$2,1),0)))</f>
        <v/>
      </c>
      <c r="L472" s="48" t="str">
        <f>IF($D472="","", (SUMIFS(Transacoes!$D$3:$D1000,Transacoes!$C$3:$C1000,$D472,Transacoes!$B$3:$B1000,"C", Transacoes!$A$3:$A1000, "&lt;"&amp;EOMONTH(DATE(L$1,L$2,1),0))-SUMIFS(Transacoes!$D$3:$D1000,Transacoes!$C$3:$C1000,$D472,Transacoes!$B$3:$B1000,"V", Transacoes!$A$3:$A1000, "&lt;"&amp;EOMONTH(DATE(L$1,L$2,1),0)))*SUMIFS(Prov_Auto!$E$3:$E1000, Prov_Auto!$A$3:$A1000, $D472, Prov_Auto!$D$3:$D1000,"&gt;="&amp;DATE(L$1,L$2,1),Prov_Auto!$D$3:$D1000, "&lt;="&amp;EOMONTH(DATE(L$1,L$2,1),0)))</f>
        <v/>
      </c>
      <c r="M472" s="48" t="str">
        <f>IF($D472="","", (SUMIFS(Transacoes!$D$3:$D1000,Transacoes!$C$3:$C1000,$D472,Transacoes!$B$3:$B1000,"C", Transacoes!$A$3:$A1000, "&lt;"&amp;EOMONTH(DATE(M$1,M$2,1),0))-SUMIFS(Transacoes!$D$3:$D1000,Transacoes!$C$3:$C1000,$D472,Transacoes!$B$3:$B1000,"V", Transacoes!$A$3:$A1000, "&lt;"&amp;EOMONTH(DATE(M$1,M$2,1),0)))*SUMIFS(Prov_Auto!$E$3:$E1000, Prov_Auto!$A$3:$A1000, $D472, Prov_Auto!$D$3:$D1000,"&gt;="&amp;DATE(M$1,M$2,1),Prov_Auto!$D$3:$D1000, "&lt;="&amp;EOMONTH(DATE(M$1,M$2,1),0)))</f>
        <v/>
      </c>
      <c r="N472" s="48" t="str">
        <f>IF($D472="","", (SUMIFS(Transacoes!$D$3:$D1000,Transacoes!$C$3:$C1000,$D472,Transacoes!$B$3:$B1000,"C", Transacoes!$A$3:$A1000, "&lt;"&amp;EOMONTH(DATE(N$1,N$2,1),0))-SUMIFS(Transacoes!$D$3:$D1000,Transacoes!$C$3:$C1000,$D472,Transacoes!$B$3:$B1000,"V", Transacoes!$A$3:$A1000, "&lt;"&amp;EOMONTH(DATE(N$1,N$2,1),0)))*SUMIFS(Prov_Auto!$E$3:$E1000, Prov_Auto!$A$3:$A1000, $D472, Prov_Auto!$D$3:$D1000,"&gt;="&amp;DATE(N$1,N$2,1),Prov_Auto!$D$3:$D1000, "&lt;="&amp;EOMONTH(DATE(N$1,N$2,1),0)))</f>
        <v/>
      </c>
      <c r="O472" s="48" t="str">
        <f>IF($D472="","", (SUMIFS(Transacoes!$D$3:$D1000,Transacoes!$C$3:$C1000,$D472,Transacoes!$B$3:$B1000,"C", Transacoes!$A$3:$A1000, "&lt;"&amp;EOMONTH(DATE(O$1,O$2,1),0))-SUMIFS(Transacoes!$D$3:$D1000,Transacoes!$C$3:$C1000,$D472,Transacoes!$B$3:$B1000,"V", Transacoes!$A$3:$A1000, "&lt;"&amp;EOMONTH(DATE(O$1,O$2,1),0)))*SUMIFS(Prov_Auto!$E$3:$E1000, Prov_Auto!$A$3:$A1000, $D472, Prov_Auto!$D$3:$D1000,"&gt;="&amp;DATE(O$1,O$2,1),Prov_Auto!$D$3:$D1000, "&lt;="&amp;EOMONTH(DATE(O$1,O$2,1),0)))</f>
        <v/>
      </c>
      <c r="P472" s="48" t="str">
        <f>IF($D472="","", (SUMIFS(Transacoes!$D$3:$D1000,Transacoes!$C$3:$C1000,$D472,Transacoes!$B$3:$B1000,"C", Transacoes!$A$3:$A1000, "&lt;"&amp;EOMONTH(DATE(P$1,P$2,1),0))-SUMIFS(Transacoes!$D$3:$D1000,Transacoes!$C$3:$C1000,$D472,Transacoes!$B$3:$B1000,"V", Transacoes!$A$3:$A1000, "&lt;"&amp;EOMONTH(DATE(P$1,P$2,1),0)))*SUMIFS(Prov_Auto!$E$3:$E1000, Prov_Auto!$A$3:$A1000, $D472, Prov_Auto!$D$3:$D1000,"&gt;="&amp;DATE(P$1,P$2,1),Prov_Auto!$D$3:$D1000, "&lt;="&amp;EOMONTH(DATE(P$1,P$2,1),0)))</f>
        <v/>
      </c>
      <c r="Q472" s="48" t="str">
        <f>IF($D472="","", (SUMIFS(Transacoes!$D$3:$D1000,Transacoes!$C$3:$C1000,$D472,Transacoes!$B$3:$B1000,"C", Transacoes!$A$3:$A1000, "&lt;"&amp;EOMONTH(DATE(Q$1,Q$2,1),0))-SUMIFS(Transacoes!$D$3:$D1000,Transacoes!$C$3:$C1000,$D472,Transacoes!$B$3:$B1000,"V", Transacoes!$A$3:$A1000, "&lt;"&amp;EOMONTH(DATE(Q$1,Q$2,1),0)))*SUMIFS(Prov_Auto!$E$3:$E1000, Prov_Auto!$A$3:$A1000, $D472, Prov_Auto!$D$3:$D1000,"&gt;="&amp;DATE(Q$1,Q$2,1),Prov_Auto!$D$3:$D1000, "&lt;="&amp;EOMONTH(DATE(Q$1,Q$2,1),0)))</f>
        <v/>
      </c>
      <c r="R472" s="47"/>
    </row>
    <row r="473">
      <c r="A473" s="47"/>
      <c r="B473" s="47"/>
      <c r="C473" s="47"/>
      <c r="D473" s="87"/>
      <c r="E473" s="48" t="str">
        <f>IF($D473="","", (SUMIFS(Transacoes!$D$3:$D1000,Transacoes!$C$3:$C1000,$D473,Transacoes!$B$3:$B1000,"C", Transacoes!$A$3:$A1000, "&lt;"&amp;EOMONTH(DATE(E$1,E$2,1),0))-SUMIFS(Transacoes!$D$3:$D1000,Transacoes!$C$3:$C1000,$D473,Transacoes!$B$3:$B1000,"V", Transacoes!$A$3:$A1000, "&lt;"&amp;EOMONTH(DATE(E$1,E$2,1),0)))*SUMIFS(Prov_Auto!$E$3:$E1000, Prov_Auto!$A$3:$A1000, $D473, Prov_Auto!$D$3:$D1000,"&gt;="&amp;DATE(E$1,E$2,1),Prov_Auto!$D$3:$D1000, "&lt;="&amp;EOMONTH(DATE(E$1,E$2,1),0)))</f>
        <v/>
      </c>
      <c r="F473" s="48" t="str">
        <f>IF($D473="","", (SUMIFS(Transacoes!$D$3:$D1000,Transacoes!$C$3:$C1000,$D473,Transacoes!$B$3:$B1000,"C", Transacoes!$A$3:$A1000, "&lt;"&amp;EOMONTH(DATE(F$1,F$2,1),0))-SUMIFS(Transacoes!$D$3:$D1000,Transacoes!$C$3:$C1000,$D473,Transacoes!$B$3:$B1000,"V", Transacoes!$A$3:$A1000, "&lt;"&amp;EOMONTH(DATE(F$1,F$2,1),0)))*SUMIFS(Prov_Auto!$E$3:$E1000, Prov_Auto!$A$3:$A1000, $D473, Prov_Auto!$D$3:$D1000,"&gt;="&amp;DATE(F$1,F$2,1),Prov_Auto!$D$3:$D1000, "&lt;="&amp;EOMONTH(DATE(F$1,F$2,1),0)))</f>
        <v/>
      </c>
      <c r="G473" s="48" t="str">
        <f>IF($D473="","", (SUMIFS(Transacoes!$D$3:$D1000,Transacoes!$C$3:$C1000,$D473,Transacoes!$B$3:$B1000,"C", Transacoes!$A$3:$A1000, "&lt;"&amp;EOMONTH(DATE(G$1,G$2,1),0))-SUMIFS(Transacoes!$D$3:$D1000,Transacoes!$C$3:$C1000,$D473,Transacoes!$B$3:$B1000,"V", Transacoes!$A$3:$A1000, "&lt;"&amp;EOMONTH(DATE(G$1,G$2,1),0)))*SUMIFS(Prov_Auto!$E$3:$E1000, Prov_Auto!$A$3:$A1000, $D473, Prov_Auto!$D$3:$D1000,"&gt;="&amp;DATE(G$1,G$2,1),Prov_Auto!$D$3:$D1000, "&lt;="&amp;EOMONTH(DATE(G$1,G$2,1),0)))</f>
        <v/>
      </c>
      <c r="H473" s="48" t="str">
        <f>IF($D473="","", (SUMIFS(Transacoes!$D$3:$D1000,Transacoes!$C$3:$C1000,$D473,Transacoes!$B$3:$B1000,"C", Transacoes!$A$3:$A1000, "&lt;"&amp;EOMONTH(DATE(H$1,H$2,1),0))-SUMIFS(Transacoes!$D$3:$D1000,Transacoes!$C$3:$C1000,$D473,Transacoes!$B$3:$B1000,"V", Transacoes!$A$3:$A1000, "&lt;"&amp;EOMONTH(DATE(H$1,H$2,1),0)))*SUMIFS(Prov_Auto!$E$3:$E1000, Prov_Auto!$A$3:$A1000, $D473, Prov_Auto!$D$3:$D1000,"&gt;="&amp;DATE(H$1,H$2,1),Prov_Auto!$D$3:$D1000, "&lt;="&amp;EOMONTH(DATE(H$1,H$2,1),0)))</f>
        <v/>
      </c>
      <c r="I473" s="48" t="str">
        <f>IF($D473="","", (SUMIFS(Transacoes!$D$3:$D1000,Transacoes!$C$3:$C1000,$D473,Transacoes!$B$3:$B1000,"C", Transacoes!$A$3:$A1000, "&lt;"&amp;EOMONTH(DATE(I$1,I$2,1),0))-SUMIFS(Transacoes!$D$3:$D1000,Transacoes!$C$3:$C1000,$D473,Transacoes!$B$3:$B1000,"V", Transacoes!$A$3:$A1000, "&lt;"&amp;EOMONTH(DATE(I$1,I$2,1),0)))*SUMIFS(Prov_Auto!$E$3:$E1000, Prov_Auto!$A$3:$A1000, $D473, Prov_Auto!$D$3:$D1000,"&gt;="&amp;DATE(I$1,I$2,1),Prov_Auto!$D$3:$D1000, "&lt;="&amp;EOMONTH(DATE(I$1,I$2,1),0)))</f>
        <v/>
      </c>
      <c r="J473" s="48" t="str">
        <f>IF($D473="","", (SUMIFS(Transacoes!$D$3:$D1000,Transacoes!$C$3:$C1000,$D473,Transacoes!$B$3:$B1000,"C", Transacoes!$A$3:$A1000, "&lt;"&amp;EOMONTH(DATE(J$1,J$2,1),0))-SUMIFS(Transacoes!$D$3:$D1000,Transacoes!$C$3:$C1000,$D473,Transacoes!$B$3:$B1000,"V", Transacoes!$A$3:$A1000, "&lt;"&amp;EOMONTH(DATE(J$1,J$2,1),0)))*SUMIFS(Prov_Auto!$E$3:$E1000, Prov_Auto!$A$3:$A1000, $D473, Prov_Auto!$D$3:$D1000,"&gt;="&amp;DATE(J$1,J$2,1),Prov_Auto!$D$3:$D1000, "&lt;="&amp;EOMONTH(DATE(J$1,J$2,1),0)))</f>
        <v/>
      </c>
      <c r="K473" s="48" t="str">
        <f>IF($D473="","", (SUMIFS(Transacoes!$D$3:$D1000,Transacoes!$C$3:$C1000,$D473,Transacoes!$B$3:$B1000,"C", Transacoes!$A$3:$A1000, "&lt;"&amp;EOMONTH(DATE(K$1,K$2,1),0))-SUMIFS(Transacoes!$D$3:$D1000,Transacoes!$C$3:$C1000,$D473,Transacoes!$B$3:$B1000,"V", Transacoes!$A$3:$A1000, "&lt;"&amp;EOMONTH(DATE(K$1,K$2,1),0)))*SUMIFS(Prov_Auto!$E$3:$E1000, Prov_Auto!$A$3:$A1000, $D473, Prov_Auto!$D$3:$D1000,"&gt;="&amp;DATE(K$1,K$2,1),Prov_Auto!$D$3:$D1000, "&lt;="&amp;EOMONTH(DATE(K$1,K$2,1),0)))</f>
        <v/>
      </c>
      <c r="L473" s="48" t="str">
        <f>IF($D473="","", (SUMIFS(Transacoes!$D$3:$D1000,Transacoes!$C$3:$C1000,$D473,Transacoes!$B$3:$B1000,"C", Transacoes!$A$3:$A1000, "&lt;"&amp;EOMONTH(DATE(L$1,L$2,1),0))-SUMIFS(Transacoes!$D$3:$D1000,Transacoes!$C$3:$C1000,$D473,Transacoes!$B$3:$B1000,"V", Transacoes!$A$3:$A1000, "&lt;"&amp;EOMONTH(DATE(L$1,L$2,1),0)))*SUMIFS(Prov_Auto!$E$3:$E1000, Prov_Auto!$A$3:$A1000, $D473, Prov_Auto!$D$3:$D1000,"&gt;="&amp;DATE(L$1,L$2,1),Prov_Auto!$D$3:$D1000, "&lt;="&amp;EOMONTH(DATE(L$1,L$2,1),0)))</f>
        <v/>
      </c>
      <c r="M473" s="48" t="str">
        <f>IF($D473="","", (SUMIFS(Transacoes!$D$3:$D1000,Transacoes!$C$3:$C1000,$D473,Transacoes!$B$3:$B1000,"C", Transacoes!$A$3:$A1000, "&lt;"&amp;EOMONTH(DATE(M$1,M$2,1),0))-SUMIFS(Transacoes!$D$3:$D1000,Transacoes!$C$3:$C1000,$D473,Transacoes!$B$3:$B1000,"V", Transacoes!$A$3:$A1000, "&lt;"&amp;EOMONTH(DATE(M$1,M$2,1),0)))*SUMIFS(Prov_Auto!$E$3:$E1000, Prov_Auto!$A$3:$A1000, $D473, Prov_Auto!$D$3:$D1000,"&gt;="&amp;DATE(M$1,M$2,1),Prov_Auto!$D$3:$D1000, "&lt;="&amp;EOMONTH(DATE(M$1,M$2,1),0)))</f>
        <v/>
      </c>
      <c r="N473" s="48" t="str">
        <f>IF($D473="","", (SUMIFS(Transacoes!$D$3:$D1000,Transacoes!$C$3:$C1000,$D473,Transacoes!$B$3:$B1000,"C", Transacoes!$A$3:$A1000, "&lt;"&amp;EOMONTH(DATE(N$1,N$2,1),0))-SUMIFS(Transacoes!$D$3:$D1000,Transacoes!$C$3:$C1000,$D473,Transacoes!$B$3:$B1000,"V", Transacoes!$A$3:$A1000, "&lt;"&amp;EOMONTH(DATE(N$1,N$2,1),0)))*SUMIFS(Prov_Auto!$E$3:$E1000, Prov_Auto!$A$3:$A1000, $D473, Prov_Auto!$D$3:$D1000,"&gt;="&amp;DATE(N$1,N$2,1),Prov_Auto!$D$3:$D1000, "&lt;="&amp;EOMONTH(DATE(N$1,N$2,1),0)))</f>
        <v/>
      </c>
      <c r="O473" s="48" t="str">
        <f>IF($D473="","", (SUMIFS(Transacoes!$D$3:$D1000,Transacoes!$C$3:$C1000,$D473,Transacoes!$B$3:$B1000,"C", Transacoes!$A$3:$A1000, "&lt;"&amp;EOMONTH(DATE(O$1,O$2,1),0))-SUMIFS(Transacoes!$D$3:$D1000,Transacoes!$C$3:$C1000,$D473,Transacoes!$B$3:$B1000,"V", Transacoes!$A$3:$A1000, "&lt;"&amp;EOMONTH(DATE(O$1,O$2,1),0)))*SUMIFS(Prov_Auto!$E$3:$E1000, Prov_Auto!$A$3:$A1000, $D473, Prov_Auto!$D$3:$D1000,"&gt;="&amp;DATE(O$1,O$2,1),Prov_Auto!$D$3:$D1000, "&lt;="&amp;EOMONTH(DATE(O$1,O$2,1),0)))</f>
        <v/>
      </c>
      <c r="P473" s="48" t="str">
        <f>IF($D473="","", (SUMIFS(Transacoes!$D$3:$D1000,Transacoes!$C$3:$C1000,$D473,Transacoes!$B$3:$B1000,"C", Transacoes!$A$3:$A1000, "&lt;"&amp;EOMONTH(DATE(P$1,P$2,1),0))-SUMIFS(Transacoes!$D$3:$D1000,Transacoes!$C$3:$C1000,$D473,Transacoes!$B$3:$B1000,"V", Transacoes!$A$3:$A1000, "&lt;"&amp;EOMONTH(DATE(P$1,P$2,1),0)))*SUMIFS(Prov_Auto!$E$3:$E1000, Prov_Auto!$A$3:$A1000, $D473, Prov_Auto!$D$3:$D1000,"&gt;="&amp;DATE(P$1,P$2,1),Prov_Auto!$D$3:$D1000, "&lt;="&amp;EOMONTH(DATE(P$1,P$2,1),0)))</f>
        <v/>
      </c>
      <c r="Q473" s="48" t="str">
        <f>IF($D473="","", (SUMIFS(Transacoes!$D$3:$D1000,Transacoes!$C$3:$C1000,$D473,Transacoes!$B$3:$B1000,"C", Transacoes!$A$3:$A1000, "&lt;"&amp;EOMONTH(DATE(Q$1,Q$2,1),0))-SUMIFS(Transacoes!$D$3:$D1000,Transacoes!$C$3:$C1000,$D473,Transacoes!$B$3:$B1000,"V", Transacoes!$A$3:$A1000, "&lt;"&amp;EOMONTH(DATE(Q$1,Q$2,1),0)))*SUMIFS(Prov_Auto!$E$3:$E1000, Prov_Auto!$A$3:$A1000, $D473, Prov_Auto!$D$3:$D1000,"&gt;="&amp;DATE(Q$1,Q$2,1),Prov_Auto!$D$3:$D1000, "&lt;="&amp;EOMONTH(DATE(Q$1,Q$2,1),0)))</f>
        <v/>
      </c>
      <c r="R473" s="47"/>
    </row>
    <row r="474">
      <c r="A474" s="47"/>
      <c r="B474" s="47"/>
      <c r="C474" s="47"/>
      <c r="D474" s="87"/>
      <c r="E474" s="48" t="str">
        <f>IF($D474="","", (SUMIFS(Transacoes!$D$3:$D1000,Transacoes!$C$3:$C1000,$D474,Transacoes!$B$3:$B1000,"C", Transacoes!$A$3:$A1000, "&lt;"&amp;EOMONTH(DATE(E$1,E$2,1),0))-SUMIFS(Transacoes!$D$3:$D1000,Transacoes!$C$3:$C1000,$D474,Transacoes!$B$3:$B1000,"V", Transacoes!$A$3:$A1000, "&lt;"&amp;EOMONTH(DATE(E$1,E$2,1),0)))*SUMIFS(Prov_Auto!$E$3:$E1000, Prov_Auto!$A$3:$A1000, $D474, Prov_Auto!$D$3:$D1000,"&gt;="&amp;DATE(E$1,E$2,1),Prov_Auto!$D$3:$D1000, "&lt;="&amp;EOMONTH(DATE(E$1,E$2,1),0)))</f>
        <v/>
      </c>
      <c r="F474" s="48" t="str">
        <f>IF($D474="","", (SUMIFS(Transacoes!$D$3:$D1000,Transacoes!$C$3:$C1000,$D474,Transacoes!$B$3:$B1000,"C", Transacoes!$A$3:$A1000, "&lt;"&amp;EOMONTH(DATE(F$1,F$2,1),0))-SUMIFS(Transacoes!$D$3:$D1000,Transacoes!$C$3:$C1000,$D474,Transacoes!$B$3:$B1000,"V", Transacoes!$A$3:$A1000, "&lt;"&amp;EOMONTH(DATE(F$1,F$2,1),0)))*SUMIFS(Prov_Auto!$E$3:$E1000, Prov_Auto!$A$3:$A1000, $D474, Prov_Auto!$D$3:$D1000,"&gt;="&amp;DATE(F$1,F$2,1),Prov_Auto!$D$3:$D1000, "&lt;="&amp;EOMONTH(DATE(F$1,F$2,1),0)))</f>
        <v/>
      </c>
      <c r="G474" s="48" t="str">
        <f>IF($D474="","", (SUMIFS(Transacoes!$D$3:$D1000,Transacoes!$C$3:$C1000,$D474,Transacoes!$B$3:$B1000,"C", Transacoes!$A$3:$A1000, "&lt;"&amp;EOMONTH(DATE(G$1,G$2,1),0))-SUMIFS(Transacoes!$D$3:$D1000,Transacoes!$C$3:$C1000,$D474,Transacoes!$B$3:$B1000,"V", Transacoes!$A$3:$A1000, "&lt;"&amp;EOMONTH(DATE(G$1,G$2,1),0)))*SUMIFS(Prov_Auto!$E$3:$E1000, Prov_Auto!$A$3:$A1000, $D474, Prov_Auto!$D$3:$D1000,"&gt;="&amp;DATE(G$1,G$2,1),Prov_Auto!$D$3:$D1000, "&lt;="&amp;EOMONTH(DATE(G$1,G$2,1),0)))</f>
        <v/>
      </c>
      <c r="H474" s="48" t="str">
        <f>IF($D474="","", (SUMIFS(Transacoes!$D$3:$D1000,Transacoes!$C$3:$C1000,$D474,Transacoes!$B$3:$B1000,"C", Transacoes!$A$3:$A1000, "&lt;"&amp;EOMONTH(DATE(H$1,H$2,1),0))-SUMIFS(Transacoes!$D$3:$D1000,Transacoes!$C$3:$C1000,$D474,Transacoes!$B$3:$B1000,"V", Transacoes!$A$3:$A1000, "&lt;"&amp;EOMONTH(DATE(H$1,H$2,1),0)))*SUMIFS(Prov_Auto!$E$3:$E1000, Prov_Auto!$A$3:$A1000, $D474, Prov_Auto!$D$3:$D1000,"&gt;="&amp;DATE(H$1,H$2,1),Prov_Auto!$D$3:$D1000, "&lt;="&amp;EOMONTH(DATE(H$1,H$2,1),0)))</f>
        <v/>
      </c>
      <c r="I474" s="48" t="str">
        <f>IF($D474="","", (SUMIFS(Transacoes!$D$3:$D1000,Transacoes!$C$3:$C1000,$D474,Transacoes!$B$3:$B1000,"C", Transacoes!$A$3:$A1000, "&lt;"&amp;EOMONTH(DATE(I$1,I$2,1),0))-SUMIFS(Transacoes!$D$3:$D1000,Transacoes!$C$3:$C1000,$D474,Transacoes!$B$3:$B1000,"V", Transacoes!$A$3:$A1000, "&lt;"&amp;EOMONTH(DATE(I$1,I$2,1),0)))*SUMIFS(Prov_Auto!$E$3:$E1000, Prov_Auto!$A$3:$A1000, $D474, Prov_Auto!$D$3:$D1000,"&gt;="&amp;DATE(I$1,I$2,1),Prov_Auto!$D$3:$D1000, "&lt;="&amp;EOMONTH(DATE(I$1,I$2,1),0)))</f>
        <v/>
      </c>
      <c r="J474" s="48" t="str">
        <f>IF($D474="","", (SUMIFS(Transacoes!$D$3:$D1000,Transacoes!$C$3:$C1000,$D474,Transacoes!$B$3:$B1000,"C", Transacoes!$A$3:$A1000, "&lt;"&amp;EOMONTH(DATE(J$1,J$2,1),0))-SUMIFS(Transacoes!$D$3:$D1000,Transacoes!$C$3:$C1000,$D474,Transacoes!$B$3:$B1000,"V", Transacoes!$A$3:$A1000, "&lt;"&amp;EOMONTH(DATE(J$1,J$2,1),0)))*SUMIFS(Prov_Auto!$E$3:$E1000, Prov_Auto!$A$3:$A1000, $D474, Prov_Auto!$D$3:$D1000,"&gt;="&amp;DATE(J$1,J$2,1),Prov_Auto!$D$3:$D1000, "&lt;="&amp;EOMONTH(DATE(J$1,J$2,1),0)))</f>
        <v/>
      </c>
      <c r="K474" s="48" t="str">
        <f>IF($D474="","", (SUMIFS(Transacoes!$D$3:$D1000,Transacoes!$C$3:$C1000,$D474,Transacoes!$B$3:$B1000,"C", Transacoes!$A$3:$A1000, "&lt;"&amp;EOMONTH(DATE(K$1,K$2,1),0))-SUMIFS(Transacoes!$D$3:$D1000,Transacoes!$C$3:$C1000,$D474,Transacoes!$B$3:$B1000,"V", Transacoes!$A$3:$A1000, "&lt;"&amp;EOMONTH(DATE(K$1,K$2,1),0)))*SUMIFS(Prov_Auto!$E$3:$E1000, Prov_Auto!$A$3:$A1000, $D474, Prov_Auto!$D$3:$D1000,"&gt;="&amp;DATE(K$1,K$2,1),Prov_Auto!$D$3:$D1000, "&lt;="&amp;EOMONTH(DATE(K$1,K$2,1),0)))</f>
        <v/>
      </c>
      <c r="L474" s="48" t="str">
        <f>IF($D474="","", (SUMIFS(Transacoes!$D$3:$D1000,Transacoes!$C$3:$C1000,$D474,Transacoes!$B$3:$B1000,"C", Transacoes!$A$3:$A1000, "&lt;"&amp;EOMONTH(DATE(L$1,L$2,1),0))-SUMIFS(Transacoes!$D$3:$D1000,Transacoes!$C$3:$C1000,$D474,Transacoes!$B$3:$B1000,"V", Transacoes!$A$3:$A1000, "&lt;"&amp;EOMONTH(DATE(L$1,L$2,1),0)))*SUMIFS(Prov_Auto!$E$3:$E1000, Prov_Auto!$A$3:$A1000, $D474, Prov_Auto!$D$3:$D1000,"&gt;="&amp;DATE(L$1,L$2,1),Prov_Auto!$D$3:$D1000, "&lt;="&amp;EOMONTH(DATE(L$1,L$2,1),0)))</f>
        <v/>
      </c>
      <c r="M474" s="48" t="str">
        <f>IF($D474="","", (SUMIFS(Transacoes!$D$3:$D1000,Transacoes!$C$3:$C1000,$D474,Transacoes!$B$3:$B1000,"C", Transacoes!$A$3:$A1000, "&lt;"&amp;EOMONTH(DATE(M$1,M$2,1),0))-SUMIFS(Transacoes!$D$3:$D1000,Transacoes!$C$3:$C1000,$D474,Transacoes!$B$3:$B1000,"V", Transacoes!$A$3:$A1000, "&lt;"&amp;EOMONTH(DATE(M$1,M$2,1),0)))*SUMIFS(Prov_Auto!$E$3:$E1000, Prov_Auto!$A$3:$A1000, $D474, Prov_Auto!$D$3:$D1000,"&gt;="&amp;DATE(M$1,M$2,1),Prov_Auto!$D$3:$D1000, "&lt;="&amp;EOMONTH(DATE(M$1,M$2,1),0)))</f>
        <v/>
      </c>
      <c r="N474" s="48" t="str">
        <f>IF($D474="","", (SUMIFS(Transacoes!$D$3:$D1000,Transacoes!$C$3:$C1000,$D474,Transacoes!$B$3:$B1000,"C", Transacoes!$A$3:$A1000, "&lt;"&amp;EOMONTH(DATE(N$1,N$2,1),0))-SUMIFS(Transacoes!$D$3:$D1000,Transacoes!$C$3:$C1000,$D474,Transacoes!$B$3:$B1000,"V", Transacoes!$A$3:$A1000, "&lt;"&amp;EOMONTH(DATE(N$1,N$2,1),0)))*SUMIFS(Prov_Auto!$E$3:$E1000, Prov_Auto!$A$3:$A1000, $D474, Prov_Auto!$D$3:$D1000,"&gt;="&amp;DATE(N$1,N$2,1),Prov_Auto!$D$3:$D1000, "&lt;="&amp;EOMONTH(DATE(N$1,N$2,1),0)))</f>
        <v/>
      </c>
      <c r="O474" s="48" t="str">
        <f>IF($D474="","", (SUMIFS(Transacoes!$D$3:$D1000,Transacoes!$C$3:$C1000,$D474,Transacoes!$B$3:$B1000,"C", Transacoes!$A$3:$A1000, "&lt;"&amp;EOMONTH(DATE(O$1,O$2,1),0))-SUMIFS(Transacoes!$D$3:$D1000,Transacoes!$C$3:$C1000,$D474,Transacoes!$B$3:$B1000,"V", Transacoes!$A$3:$A1000, "&lt;"&amp;EOMONTH(DATE(O$1,O$2,1),0)))*SUMIFS(Prov_Auto!$E$3:$E1000, Prov_Auto!$A$3:$A1000, $D474, Prov_Auto!$D$3:$D1000,"&gt;="&amp;DATE(O$1,O$2,1),Prov_Auto!$D$3:$D1000, "&lt;="&amp;EOMONTH(DATE(O$1,O$2,1),0)))</f>
        <v/>
      </c>
      <c r="P474" s="48" t="str">
        <f>IF($D474="","", (SUMIFS(Transacoes!$D$3:$D1000,Transacoes!$C$3:$C1000,$D474,Transacoes!$B$3:$B1000,"C", Transacoes!$A$3:$A1000, "&lt;"&amp;EOMONTH(DATE(P$1,P$2,1),0))-SUMIFS(Transacoes!$D$3:$D1000,Transacoes!$C$3:$C1000,$D474,Transacoes!$B$3:$B1000,"V", Transacoes!$A$3:$A1000, "&lt;"&amp;EOMONTH(DATE(P$1,P$2,1),0)))*SUMIFS(Prov_Auto!$E$3:$E1000, Prov_Auto!$A$3:$A1000, $D474, Prov_Auto!$D$3:$D1000,"&gt;="&amp;DATE(P$1,P$2,1),Prov_Auto!$D$3:$D1000, "&lt;="&amp;EOMONTH(DATE(P$1,P$2,1),0)))</f>
        <v/>
      </c>
      <c r="Q474" s="48" t="str">
        <f>IF($D474="","", (SUMIFS(Transacoes!$D$3:$D1000,Transacoes!$C$3:$C1000,$D474,Transacoes!$B$3:$B1000,"C", Transacoes!$A$3:$A1000, "&lt;"&amp;EOMONTH(DATE(Q$1,Q$2,1),0))-SUMIFS(Transacoes!$D$3:$D1000,Transacoes!$C$3:$C1000,$D474,Transacoes!$B$3:$B1000,"V", Transacoes!$A$3:$A1000, "&lt;"&amp;EOMONTH(DATE(Q$1,Q$2,1),0)))*SUMIFS(Prov_Auto!$E$3:$E1000, Prov_Auto!$A$3:$A1000, $D474, Prov_Auto!$D$3:$D1000,"&gt;="&amp;DATE(Q$1,Q$2,1),Prov_Auto!$D$3:$D1000, "&lt;="&amp;EOMONTH(DATE(Q$1,Q$2,1),0)))</f>
        <v/>
      </c>
      <c r="R474" s="47"/>
    </row>
    <row r="475">
      <c r="A475" s="47"/>
      <c r="B475" s="47"/>
      <c r="C475" s="47"/>
      <c r="D475" s="87"/>
      <c r="E475" s="48" t="str">
        <f>IF($D475="","", (SUMIFS(Transacoes!$D$3:$D1000,Transacoes!$C$3:$C1000,$D475,Transacoes!$B$3:$B1000,"C", Transacoes!$A$3:$A1000, "&lt;"&amp;EOMONTH(DATE(E$1,E$2,1),0))-SUMIFS(Transacoes!$D$3:$D1000,Transacoes!$C$3:$C1000,$D475,Transacoes!$B$3:$B1000,"V", Transacoes!$A$3:$A1000, "&lt;"&amp;EOMONTH(DATE(E$1,E$2,1),0)))*SUMIFS(Prov_Auto!$E$3:$E1000, Prov_Auto!$A$3:$A1000, $D475, Prov_Auto!$D$3:$D1000,"&gt;="&amp;DATE(E$1,E$2,1),Prov_Auto!$D$3:$D1000, "&lt;="&amp;EOMONTH(DATE(E$1,E$2,1),0)))</f>
        <v/>
      </c>
      <c r="F475" s="48" t="str">
        <f>IF($D475="","", (SUMIFS(Transacoes!$D$3:$D1000,Transacoes!$C$3:$C1000,$D475,Transacoes!$B$3:$B1000,"C", Transacoes!$A$3:$A1000, "&lt;"&amp;EOMONTH(DATE(F$1,F$2,1),0))-SUMIFS(Transacoes!$D$3:$D1000,Transacoes!$C$3:$C1000,$D475,Transacoes!$B$3:$B1000,"V", Transacoes!$A$3:$A1000, "&lt;"&amp;EOMONTH(DATE(F$1,F$2,1),0)))*SUMIFS(Prov_Auto!$E$3:$E1000, Prov_Auto!$A$3:$A1000, $D475, Prov_Auto!$D$3:$D1000,"&gt;="&amp;DATE(F$1,F$2,1),Prov_Auto!$D$3:$D1000, "&lt;="&amp;EOMONTH(DATE(F$1,F$2,1),0)))</f>
        <v/>
      </c>
      <c r="G475" s="48" t="str">
        <f>IF($D475="","", (SUMIFS(Transacoes!$D$3:$D1000,Transacoes!$C$3:$C1000,$D475,Transacoes!$B$3:$B1000,"C", Transacoes!$A$3:$A1000, "&lt;"&amp;EOMONTH(DATE(G$1,G$2,1),0))-SUMIFS(Transacoes!$D$3:$D1000,Transacoes!$C$3:$C1000,$D475,Transacoes!$B$3:$B1000,"V", Transacoes!$A$3:$A1000, "&lt;"&amp;EOMONTH(DATE(G$1,G$2,1),0)))*SUMIFS(Prov_Auto!$E$3:$E1000, Prov_Auto!$A$3:$A1000, $D475, Prov_Auto!$D$3:$D1000,"&gt;="&amp;DATE(G$1,G$2,1),Prov_Auto!$D$3:$D1000, "&lt;="&amp;EOMONTH(DATE(G$1,G$2,1),0)))</f>
        <v/>
      </c>
      <c r="H475" s="48" t="str">
        <f>IF($D475="","", (SUMIFS(Transacoes!$D$3:$D1000,Transacoes!$C$3:$C1000,$D475,Transacoes!$B$3:$B1000,"C", Transacoes!$A$3:$A1000, "&lt;"&amp;EOMONTH(DATE(H$1,H$2,1),0))-SUMIFS(Transacoes!$D$3:$D1000,Transacoes!$C$3:$C1000,$D475,Transacoes!$B$3:$B1000,"V", Transacoes!$A$3:$A1000, "&lt;"&amp;EOMONTH(DATE(H$1,H$2,1),0)))*SUMIFS(Prov_Auto!$E$3:$E1000, Prov_Auto!$A$3:$A1000, $D475, Prov_Auto!$D$3:$D1000,"&gt;="&amp;DATE(H$1,H$2,1),Prov_Auto!$D$3:$D1000, "&lt;="&amp;EOMONTH(DATE(H$1,H$2,1),0)))</f>
        <v/>
      </c>
      <c r="I475" s="48" t="str">
        <f>IF($D475="","", (SUMIFS(Transacoes!$D$3:$D1000,Transacoes!$C$3:$C1000,$D475,Transacoes!$B$3:$B1000,"C", Transacoes!$A$3:$A1000, "&lt;"&amp;EOMONTH(DATE(I$1,I$2,1),0))-SUMIFS(Transacoes!$D$3:$D1000,Transacoes!$C$3:$C1000,$D475,Transacoes!$B$3:$B1000,"V", Transacoes!$A$3:$A1000, "&lt;"&amp;EOMONTH(DATE(I$1,I$2,1),0)))*SUMIFS(Prov_Auto!$E$3:$E1000, Prov_Auto!$A$3:$A1000, $D475, Prov_Auto!$D$3:$D1000,"&gt;="&amp;DATE(I$1,I$2,1),Prov_Auto!$D$3:$D1000, "&lt;="&amp;EOMONTH(DATE(I$1,I$2,1),0)))</f>
        <v/>
      </c>
      <c r="J475" s="48" t="str">
        <f>IF($D475="","", (SUMIFS(Transacoes!$D$3:$D1000,Transacoes!$C$3:$C1000,$D475,Transacoes!$B$3:$B1000,"C", Transacoes!$A$3:$A1000, "&lt;"&amp;EOMONTH(DATE(J$1,J$2,1),0))-SUMIFS(Transacoes!$D$3:$D1000,Transacoes!$C$3:$C1000,$D475,Transacoes!$B$3:$B1000,"V", Transacoes!$A$3:$A1000, "&lt;"&amp;EOMONTH(DATE(J$1,J$2,1),0)))*SUMIFS(Prov_Auto!$E$3:$E1000, Prov_Auto!$A$3:$A1000, $D475, Prov_Auto!$D$3:$D1000,"&gt;="&amp;DATE(J$1,J$2,1),Prov_Auto!$D$3:$D1000, "&lt;="&amp;EOMONTH(DATE(J$1,J$2,1),0)))</f>
        <v/>
      </c>
      <c r="K475" s="48" t="str">
        <f>IF($D475="","", (SUMIFS(Transacoes!$D$3:$D1000,Transacoes!$C$3:$C1000,$D475,Transacoes!$B$3:$B1000,"C", Transacoes!$A$3:$A1000, "&lt;"&amp;EOMONTH(DATE(K$1,K$2,1),0))-SUMIFS(Transacoes!$D$3:$D1000,Transacoes!$C$3:$C1000,$D475,Transacoes!$B$3:$B1000,"V", Transacoes!$A$3:$A1000, "&lt;"&amp;EOMONTH(DATE(K$1,K$2,1),0)))*SUMIFS(Prov_Auto!$E$3:$E1000, Prov_Auto!$A$3:$A1000, $D475, Prov_Auto!$D$3:$D1000,"&gt;="&amp;DATE(K$1,K$2,1),Prov_Auto!$D$3:$D1000, "&lt;="&amp;EOMONTH(DATE(K$1,K$2,1),0)))</f>
        <v/>
      </c>
      <c r="L475" s="48" t="str">
        <f>IF($D475="","", (SUMIFS(Transacoes!$D$3:$D1000,Transacoes!$C$3:$C1000,$D475,Transacoes!$B$3:$B1000,"C", Transacoes!$A$3:$A1000, "&lt;"&amp;EOMONTH(DATE(L$1,L$2,1),0))-SUMIFS(Transacoes!$D$3:$D1000,Transacoes!$C$3:$C1000,$D475,Transacoes!$B$3:$B1000,"V", Transacoes!$A$3:$A1000, "&lt;"&amp;EOMONTH(DATE(L$1,L$2,1),0)))*SUMIFS(Prov_Auto!$E$3:$E1000, Prov_Auto!$A$3:$A1000, $D475, Prov_Auto!$D$3:$D1000,"&gt;="&amp;DATE(L$1,L$2,1),Prov_Auto!$D$3:$D1000, "&lt;="&amp;EOMONTH(DATE(L$1,L$2,1),0)))</f>
        <v/>
      </c>
      <c r="M475" s="48" t="str">
        <f>IF($D475="","", (SUMIFS(Transacoes!$D$3:$D1000,Transacoes!$C$3:$C1000,$D475,Transacoes!$B$3:$B1000,"C", Transacoes!$A$3:$A1000, "&lt;"&amp;EOMONTH(DATE(M$1,M$2,1),0))-SUMIFS(Transacoes!$D$3:$D1000,Transacoes!$C$3:$C1000,$D475,Transacoes!$B$3:$B1000,"V", Transacoes!$A$3:$A1000, "&lt;"&amp;EOMONTH(DATE(M$1,M$2,1),0)))*SUMIFS(Prov_Auto!$E$3:$E1000, Prov_Auto!$A$3:$A1000, $D475, Prov_Auto!$D$3:$D1000,"&gt;="&amp;DATE(M$1,M$2,1),Prov_Auto!$D$3:$D1000, "&lt;="&amp;EOMONTH(DATE(M$1,M$2,1),0)))</f>
        <v/>
      </c>
      <c r="N475" s="48" t="str">
        <f>IF($D475="","", (SUMIFS(Transacoes!$D$3:$D1000,Transacoes!$C$3:$C1000,$D475,Transacoes!$B$3:$B1000,"C", Transacoes!$A$3:$A1000, "&lt;"&amp;EOMONTH(DATE(N$1,N$2,1),0))-SUMIFS(Transacoes!$D$3:$D1000,Transacoes!$C$3:$C1000,$D475,Transacoes!$B$3:$B1000,"V", Transacoes!$A$3:$A1000, "&lt;"&amp;EOMONTH(DATE(N$1,N$2,1),0)))*SUMIFS(Prov_Auto!$E$3:$E1000, Prov_Auto!$A$3:$A1000, $D475, Prov_Auto!$D$3:$D1000,"&gt;="&amp;DATE(N$1,N$2,1),Prov_Auto!$D$3:$D1000, "&lt;="&amp;EOMONTH(DATE(N$1,N$2,1),0)))</f>
        <v/>
      </c>
      <c r="O475" s="48" t="str">
        <f>IF($D475="","", (SUMIFS(Transacoes!$D$3:$D1000,Transacoes!$C$3:$C1000,$D475,Transacoes!$B$3:$B1000,"C", Transacoes!$A$3:$A1000, "&lt;"&amp;EOMONTH(DATE(O$1,O$2,1),0))-SUMIFS(Transacoes!$D$3:$D1000,Transacoes!$C$3:$C1000,$D475,Transacoes!$B$3:$B1000,"V", Transacoes!$A$3:$A1000, "&lt;"&amp;EOMONTH(DATE(O$1,O$2,1),0)))*SUMIFS(Prov_Auto!$E$3:$E1000, Prov_Auto!$A$3:$A1000, $D475, Prov_Auto!$D$3:$D1000,"&gt;="&amp;DATE(O$1,O$2,1),Prov_Auto!$D$3:$D1000, "&lt;="&amp;EOMONTH(DATE(O$1,O$2,1),0)))</f>
        <v/>
      </c>
      <c r="P475" s="48" t="str">
        <f>IF($D475="","", (SUMIFS(Transacoes!$D$3:$D1000,Transacoes!$C$3:$C1000,$D475,Transacoes!$B$3:$B1000,"C", Transacoes!$A$3:$A1000, "&lt;"&amp;EOMONTH(DATE(P$1,P$2,1),0))-SUMIFS(Transacoes!$D$3:$D1000,Transacoes!$C$3:$C1000,$D475,Transacoes!$B$3:$B1000,"V", Transacoes!$A$3:$A1000, "&lt;"&amp;EOMONTH(DATE(P$1,P$2,1),0)))*SUMIFS(Prov_Auto!$E$3:$E1000, Prov_Auto!$A$3:$A1000, $D475, Prov_Auto!$D$3:$D1000,"&gt;="&amp;DATE(P$1,P$2,1),Prov_Auto!$D$3:$D1000, "&lt;="&amp;EOMONTH(DATE(P$1,P$2,1),0)))</f>
        <v/>
      </c>
      <c r="Q475" s="48" t="str">
        <f>IF($D475="","", (SUMIFS(Transacoes!$D$3:$D1000,Transacoes!$C$3:$C1000,$D475,Transacoes!$B$3:$B1000,"C", Transacoes!$A$3:$A1000, "&lt;"&amp;EOMONTH(DATE(Q$1,Q$2,1),0))-SUMIFS(Transacoes!$D$3:$D1000,Transacoes!$C$3:$C1000,$D475,Transacoes!$B$3:$B1000,"V", Transacoes!$A$3:$A1000, "&lt;"&amp;EOMONTH(DATE(Q$1,Q$2,1),0)))*SUMIFS(Prov_Auto!$E$3:$E1000, Prov_Auto!$A$3:$A1000, $D475, Prov_Auto!$D$3:$D1000,"&gt;="&amp;DATE(Q$1,Q$2,1),Prov_Auto!$D$3:$D1000, "&lt;="&amp;EOMONTH(DATE(Q$1,Q$2,1),0)))</f>
        <v/>
      </c>
      <c r="R475" s="47"/>
    </row>
    <row r="476">
      <c r="A476" s="47"/>
      <c r="B476" s="47"/>
      <c r="C476" s="47"/>
      <c r="D476" s="87"/>
      <c r="E476" s="48" t="str">
        <f>IF($D476="","", (SUMIFS(Transacoes!$D$3:$D1000,Transacoes!$C$3:$C1000,$D476,Transacoes!$B$3:$B1000,"C", Transacoes!$A$3:$A1000, "&lt;"&amp;EOMONTH(DATE(E$1,E$2,1),0))-SUMIFS(Transacoes!$D$3:$D1000,Transacoes!$C$3:$C1000,$D476,Transacoes!$B$3:$B1000,"V", Transacoes!$A$3:$A1000, "&lt;"&amp;EOMONTH(DATE(E$1,E$2,1),0)))*SUMIFS(Prov_Auto!$E$3:$E1000, Prov_Auto!$A$3:$A1000, $D476, Prov_Auto!$D$3:$D1000,"&gt;="&amp;DATE(E$1,E$2,1),Prov_Auto!$D$3:$D1000, "&lt;="&amp;EOMONTH(DATE(E$1,E$2,1),0)))</f>
        <v/>
      </c>
      <c r="F476" s="48" t="str">
        <f>IF($D476="","", (SUMIFS(Transacoes!$D$3:$D1000,Transacoes!$C$3:$C1000,$D476,Transacoes!$B$3:$B1000,"C", Transacoes!$A$3:$A1000, "&lt;"&amp;EOMONTH(DATE(F$1,F$2,1),0))-SUMIFS(Transacoes!$D$3:$D1000,Transacoes!$C$3:$C1000,$D476,Transacoes!$B$3:$B1000,"V", Transacoes!$A$3:$A1000, "&lt;"&amp;EOMONTH(DATE(F$1,F$2,1),0)))*SUMIFS(Prov_Auto!$E$3:$E1000, Prov_Auto!$A$3:$A1000, $D476, Prov_Auto!$D$3:$D1000,"&gt;="&amp;DATE(F$1,F$2,1),Prov_Auto!$D$3:$D1000, "&lt;="&amp;EOMONTH(DATE(F$1,F$2,1),0)))</f>
        <v/>
      </c>
      <c r="G476" s="48" t="str">
        <f>IF($D476="","", (SUMIFS(Transacoes!$D$3:$D1000,Transacoes!$C$3:$C1000,$D476,Transacoes!$B$3:$B1000,"C", Transacoes!$A$3:$A1000, "&lt;"&amp;EOMONTH(DATE(G$1,G$2,1),0))-SUMIFS(Transacoes!$D$3:$D1000,Transacoes!$C$3:$C1000,$D476,Transacoes!$B$3:$B1000,"V", Transacoes!$A$3:$A1000, "&lt;"&amp;EOMONTH(DATE(G$1,G$2,1),0)))*SUMIFS(Prov_Auto!$E$3:$E1000, Prov_Auto!$A$3:$A1000, $D476, Prov_Auto!$D$3:$D1000,"&gt;="&amp;DATE(G$1,G$2,1),Prov_Auto!$D$3:$D1000, "&lt;="&amp;EOMONTH(DATE(G$1,G$2,1),0)))</f>
        <v/>
      </c>
      <c r="H476" s="48" t="str">
        <f>IF($D476="","", (SUMIFS(Transacoes!$D$3:$D1000,Transacoes!$C$3:$C1000,$D476,Transacoes!$B$3:$B1000,"C", Transacoes!$A$3:$A1000, "&lt;"&amp;EOMONTH(DATE(H$1,H$2,1),0))-SUMIFS(Transacoes!$D$3:$D1000,Transacoes!$C$3:$C1000,$D476,Transacoes!$B$3:$B1000,"V", Transacoes!$A$3:$A1000, "&lt;"&amp;EOMONTH(DATE(H$1,H$2,1),0)))*SUMIFS(Prov_Auto!$E$3:$E1000, Prov_Auto!$A$3:$A1000, $D476, Prov_Auto!$D$3:$D1000,"&gt;="&amp;DATE(H$1,H$2,1),Prov_Auto!$D$3:$D1000, "&lt;="&amp;EOMONTH(DATE(H$1,H$2,1),0)))</f>
        <v/>
      </c>
      <c r="I476" s="48" t="str">
        <f>IF($D476="","", (SUMIFS(Transacoes!$D$3:$D1000,Transacoes!$C$3:$C1000,$D476,Transacoes!$B$3:$B1000,"C", Transacoes!$A$3:$A1000, "&lt;"&amp;EOMONTH(DATE(I$1,I$2,1),0))-SUMIFS(Transacoes!$D$3:$D1000,Transacoes!$C$3:$C1000,$D476,Transacoes!$B$3:$B1000,"V", Transacoes!$A$3:$A1000, "&lt;"&amp;EOMONTH(DATE(I$1,I$2,1),0)))*SUMIFS(Prov_Auto!$E$3:$E1000, Prov_Auto!$A$3:$A1000, $D476, Prov_Auto!$D$3:$D1000,"&gt;="&amp;DATE(I$1,I$2,1),Prov_Auto!$D$3:$D1000, "&lt;="&amp;EOMONTH(DATE(I$1,I$2,1),0)))</f>
        <v/>
      </c>
      <c r="J476" s="48" t="str">
        <f>IF($D476="","", (SUMIFS(Transacoes!$D$3:$D1000,Transacoes!$C$3:$C1000,$D476,Transacoes!$B$3:$B1000,"C", Transacoes!$A$3:$A1000, "&lt;"&amp;EOMONTH(DATE(J$1,J$2,1),0))-SUMIFS(Transacoes!$D$3:$D1000,Transacoes!$C$3:$C1000,$D476,Transacoes!$B$3:$B1000,"V", Transacoes!$A$3:$A1000, "&lt;"&amp;EOMONTH(DATE(J$1,J$2,1),0)))*SUMIFS(Prov_Auto!$E$3:$E1000, Prov_Auto!$A$3:$A1000, $D476, Prov_Auto!$D$3:$D1000,"&gt;="&amp;DATE(J$1,J$2,1),Prov_Auto!$D$3:$D1000, "&lt;="&amp;EOMONTH(DATE(J$1,J$2,1),0)))</f>
        <v/>
      </c>
      <c r="K476" s="48" t="str">
        <f>IF($D476="","", (SUMIFS(Transacoes!$D$3:$D1000,Transacoes!$C$3:$C1000,$D476,Transacoes!$B$3:$B1000,"C", Transacoes!$A$3:$A1000, "&lt;"&amp;EOMONTH(DATE(K$1,K$2,1),0))-SUMIFS(Transacoes!$D$3:$D1000,Transacoes!$C$3:$C1000,$D476,Transacoes!$B$3:$B1000,"V", Transacoes!$A$3:$A1000, "&lt;"&amp;EOMONTH(DATE(K$1,K$2,1),0)))*SUMIFS(Prov_Auto!$E$3:$E1000, Prov_Auto!$A$3:$A1000, $D476, Prov_Auto!$D$3:$D1000,"&gt;="&amp;DATE(K$1,K$2,1),Prov_Auto!$D$3:$D1000, "&lt;="&amp;EOMONTH(DATE(K$1,K$2,1),0)))</f>
        <v/>
      </c>
      <c r="L476" s="48" t="str">
        <f>IF($D476="","", (SUMIFS(Transacoes!$D$3:$D1000,Transacoes!$C$3:$C1000,$D476,Transacoes!$B$3:$B1000,"C", Transacoes!$A$3:$A1000, "&lt;"&amp;EOMONTH(DATE(L$1,L$2,1),0))-SUMIFS(Transacoes!$D$3:$D1000,Transacoes!$C$3:$C1000,$D476,Transacoes!$B$3:$B1000,"V", Transacoes!$A$3:$A1000, "&lt;"&amp;EOMONTH(DATE(L$1,L$2,1),0)))*SUMIFS(Prov_Auto!$E$3:$E1000, Prov_Auto!$A$3:$A1000, $D476, Prov_Auto!$D$3:$D1000,"&gt;="&amp;DATE(L$1,L$2,1),Prov_Auto!$D$3:$D1000, "&lt;="&amp;EOMONTH(DATE(L$1,L$2,1),0)))</f>
        <v/>
      </c>
      <c r="M476" s="48" t="str">
        <f>IF($D476="","", (SUMIFS(Transacoes!$D$3:$D1000,Transacoes!$C$3:$C1000,$D476,Transacoes!$B$3:$B1000,"C", Transacoes!$A$3:$A1000, "&lt;"&amp;EOMONTH(DATE(M$1,M$2,1),0))-SUMIFS(Transacoes!$D$3:$D1000,Transacoes!$C$3:$C1000,$D476,Transacoes!$B$3:$B1000,"V", Transacoes!$A$3:$A1000, "&lt;"&amp;EOMONTH(DATE(M$1,M$2,1),0)))*SUMIFS(Prov_Auto!$E$3:$E1000, Prov_Auto!$A$3:$A1000, $D476, Prov_Auto!$D$3:$D1000,"&gt;="&amp;DATE(M$1,M$2,1),Prov_Auto!$D$3:$D1000, "&lt;="&amp;EOMONTH(DATE(M$1,M$2,1),0)))</f>
        <v/>
      </c>
      <c r="N476" s="48" t="str">
        <f>IF($D476="","", (SUMIFS(Transacoes!$D$3:$D1000,Transacoes!$C$3:$C1000,$D476,Transacoes!$B$3:$B1000,"C", Transacoes!$A$3:$A1000, "&lt;"&amp;EOMONTH(DATE(N$1,N$2,1),0))-SUMIFS(Transacoes!$D$3:$D1000,Transacoes!$C$3:$C1000,$D476,Transacoes!$B$3:$B1000,"V", Transacoes!$A$3:$A1000, "&lt;"&amp;EOMONTH(DATE(N$1,N$2,1),0)))*SUMIFS(Prov_Auto!$E$3:$E1000, Prov_Auto!$A$3:$A1000, $D476, Prov_Auto!$D$3:$D1000,"&gt;="&amp;DATE(N$1,N$2,1),Prov_Auto!$D$3:$D1000, "&lt;="&amp;EOMONTH(DATE(N$1,N$2,1),0)))</f>
        <v/>
      </c>
      <c r="O476" s="48" t="str">
        <f>IF($D476="","", (SUMIFS(Transacoes!$D$3:$D1000,Transacoes!$C$3:$C1000,$D476,Transacoes!$B$3:$B1000,"C", Transacoes!$A$3:$A1000, "&lt;"&amp;EOMONTH(DATE(O$1,O$2,1),0))-SUMIFS(Transacoes!$D$3:$D1000,Transacoes!$C$3:$C1000,$D476,Transacoes!$B$3:$B1000,"V", Transacoes!$A$3:$A1000, "&lt;"&amp;EOMONTH(DATE(O$1,O$2,1),0)))*SUMIFS(Prov_Auto!$E$3:$E1000, Prov_Auto!$A$3:$A1000, $D476, Prov_Auto!$D$3:$D1000,"&gt;="&amp;DATE(O$1,O$2,1),Prov_Auto!$D$3:$D1000, "&lt;="&amp;EOMONTH(DATE(O$1,O$2,1),0)))</f>
        <v/>
      </c>
      <c r="P476" s="48" t="str">
        <f>IF($D476="","", (SUMIFS(Transacoes!$D$3:$D1000,Transacoes!$C$3:$C1000,$D476,Transacoes!$B$3:$B1000,"C", Transacoes!$A$3:$A1000, "&lt;"&amp;EOMONTH(DATE(P$1,P$2,1),0))-SUMIFS(Transacoes!$D$3:$D1000,Transacoes!$C$3:$C1000,$D476,Transacoes!$B$3:$B1000,"V", Transacoes!$A$3:$A1000, "&lt;"&amp;EOMONTH(DATE(P$1,P$2,1),0)))*SUMIFS(Prov_Auto!$E$3:$E1000, Prov_Auto!$A$3:$A1000, $D476, Prov_Auto!$D$3:$D1000,"&gt;="&amp;DATE(P$1,P$2,1),Prov_Auto!$D$3:$D1000, "&lt;="&amp;EOMONTH(DATE(P$1,P$2,1),0)))</f>
        <v/>
      </c>
      <c r="Q476" s="48" t="str">
        <f>IF($D476="","", (SUMIFS(Transacoes!$D$3:$D1000,Transacoes!$C$3:$C1000,$D476,Transacoes!$B$3:$B1000,"C", Transacoes!$A$3:$A1000, "&lt;"&amp;EOMONTH(DATE(Q$1,Q$2,1),0))-SUMIFS(Transacoes!$D$3:$D1000,Transacoes!$C$3:$C1000,$D476,Transacoes!$B$3:$B1000,"V", Transacoes!$A$3:$A1000, "&lt;"&amp;EOMONTH(DATE(Q$1,Q$2,1),0)))*SUMIFS(Prov_Auto!$E$3:$E1000, Prov_Auto!$A$3:$A1000, $D476, Prov_Auto!$D$3:$D1000,"&gt;="&amp;DATE(Q$1,Q$2,1),Prov_Auto!$D$3:$D1000, "&lt;="&amp;EOMONTH(DATE(Q$1,Q$2,1),0)))</f>
        <v/>
      </c>
      <c r="R476" s="47"/>
    </row>
    <row r="477">
      <c r="A477" s="47"/>
      <c r="B477" s="47"/>
      <c r="C477" s="47"/>
      <c r="D477" s="87"/>
      <c r="E477" s="48" t="str">
        <f>IF($D477="","", (SUMIFS(Transacoes!$D$3:$D1000,Transacoes!$C$3:$C1000,$D477,Transacoes!$B$3:$B1000,"C", Transacoes!$A$3:$A1000, "&lt;"&amp;EOMONTH(DATE(E$1,E$2,1),0))-SUMIFS(Transacoes!$D$3:$D1000,Transacoes!$C$3:$C1000,$D477,Transacoes!$B$3:$B1000,"V", Transacoes!$A$3:$A1000, "&lt;"&amp;EOMONTH(DATE(E$1,E$2,1),0)))*SUMIFS(Prov_Auto!$E$3:$E1000, Prov_Auto!$A$3:$A1000, $D477, Prov_Auto!$D$3:$D1000,"&gt;="&amp;DATE(E$1,E$2,1),Prov_Auto!$D$3:$D1000, "&lt;="&amp;EOMONTH(DATE(E$1,E$2,1),0)))</f>
        <v/>
      </c>
      <c r="F477" s="48" t="str">
        <f>IF($D477="","", (SUMIFS(Transacoes!$D$3:$D1000,Transacoes!$C$3:$C1000,$D477,Transacoes!$B$3:$B1000,"C", Transacoes!$A$3:$A1000, "&lt;"&amp;EOMONTH(DATE(F$1,F$2,1),0))-SUMIFS(Transacoes!$D$3:$D1000,Transacoes!$C$3:$C1000,$D477,Transacoes!$B$3:$B1000,"V", Transacoes!$A$3:$A1000, "&lt;"&amp;EOMONTH(DATE(F$1,F$2,1),0)))*SUMIFS(Prov_Auto!$E$3:$E1000, Prov_Auto!$A$3:$A1000, $D477, Prov_Auto!$D$3:$D1000,"&gt;="&amp;DATE(F$1,F$2,1),Prov_Auto!$D$3:$D1000, "&lt;="&amp;EOMONTH(DATE(F$1,F$2,1),0)))</f>
        <v/>
      </c>
      <c r="G477" s="48" t="str">
        <f>IF($D477="","", (SUMIFS(Transacoes!$D$3:$D1000,Transacoes!$C$3:$C1000,$D477,Transacoes!$B$3:$B1000,"C", Transacoes!$A$3:$A1000, "&lt;"&amp;EOMONTH(DATE(G$1,G$2,1),0))-SUMIFS(Transacoes!$D$3:$D1000,Transacoes!$C$3:$C1000,$D477,Transacoes!$B$3:$B1000,"V", Transacoes!$A$3:$A1000, "&lt;"&amp;EOMONTH(DATE(G$1,G$2,1),0)))*SUMIFS(Prov_Auto!$E$3:$E1000, Prov_Auto!$A$3:$A1000, $D477, Prov_Auto!$D$3:$D1000,"&gt;="&amp;DATE(G$1,G$2,1),Prov_Auto!$D$3:$D1000, "&lt;="&amp;EOMONTH(DATE(G$1,G$2,1),0)))</f>
        <v/>
      </c>
      <c r="H477" s="48" t="str">
        <f>IF($D477="","", (SUMIFS(Transacoes!$D$3:$D1000,Transacoes!$C$3:$C1000,$D477,Transacoes!$B$3:$B1000,"C", Transacoes!$A$3:$A1000, "&lt;"&amp;EOMONTH(DATE(H$1,H$2,1),0))-SUMIFS(Transacoes!$D$3:$D1000,Transacoes!$C$3:$C1000,$D477,Transacoes!$B$3:$B1000,"V", Transacoes!$A$3:$A1000, "&lt;"&amp;EOMONTH(DATE(H$1,H$2,1),0)))*SUMIFS(Prov_Auto!$E$3:$E1000, Prov_Auto!$A$3:$A1000, $D477, Prov_Auto!$D$3:$D1000,"&gt;="&amp;DATE(H$1,H$2,1),Prov_Auto!$D$3:$D1000, "&lt;="&amp;EOMONTH(DATE(H$1,H$2,1),0)))</f>
        <v/>
      </c>
      <c r="I477" s="48" t="str">
        <f>IF($D477="","", (SUMIFS(Transacoes!$D$3:$D1000,Transacoes!$C$3:$C1000,$D477,Transacoes!$B$3:$B1000,"C", Transacoes!$A$3:$A1000, "&lt;"&amp;EOMONTH(DATE(I$1,I$2,1),0))-SUMIFS(Transacoes!$D$3:$D1000,Transacoes!$C$3:$C1000,$D477,Transacoes!$B$3:$B1000,"V", Transacoes!$A$3:$A1000, "&lt;"&amp;EOMONTH(DATE(I$1,I$2,1),0)))*SUMIFS(Prov_Auto!$E$3:$E1000, Prov_Auto!$A$3:$A1000, $D477, Prov_Auto!$D$3:$D1000,"&gt;="&amp;DATE(I$1,I$2,1),Prov_Auto!$D$3:$D1000, "&lt;="&amp;EOMONTH(DATE(I$1,I$2,1),0)))</f>
        <v/>
      </c>
      <c r="J477" s="48" t="str">
        <f>IF($D477="","", (SUMIFS(Transacoes!$D$3:$D1000,Transacoes!$C$3:$C1000,$D477,Transacoes!$B$3:$B1000,"C", Transacoes!$A$3:$A1000, "&lt;"&amp;EOMONTH(DATE(J$1,J$2,1),0))-SUMIFS(Transacoes!$D$3:$D1000,Transacoes!$C$3:$C1000,$D477,Transacoes!$B$3:$B1000,"V", Transacoes!$A$3:$A1000, "&lt;"&amp;EOMONTH(DATE(J$1,J$2,1),0)))*SUMIFS(Prov_Auto!$E$3:$E1000, Prov_Auto!$A$3:$A1000, $D477, Prov_Auto!$D$3:$D1000,"&gt;="&amp;DATE(J$1,J$2,1),Prov_Auto!$D$3:$D1000, "&lt;="&amp;EOMONTH(DATE(J$1,J$2,1),0)))</f>
        <v/>
      </c>
      <c r="K477" s="48" t="str">
        <f>IF($D477="","", (SUMIFS(Transacoes!$D$3:$D1000,Transacoes!$C$3:$C1000,$D477,Transacoes!$B$3:$B1000,"C", Transacoes!$A$3:$A1000, "&lt;"&amp;EOMONTH(DATE(K$1,K$2,1),0))-SUMIFS(Transacoes!$D$3:$D1000,Transacoes!$C$3:$C1000,$D477,Transacoes!$B$3:$B1000,"V", Transacoes!$A$3:$A1000, "&lt;"&amp;EOMONTH(DATE(K$1,K$2,1),0)))*SUMIFS(Prov_Auto!$E$3:$E1000, Prov_Auto!$A$3:$A1000, $D477, Prov_Auto!$D$3:$D1000,"&gt;="&amp;DATE(K$1,K$2,1),Prov_Auto!$D$3:$D1000, "&lt;="&amp;EOMONTH(DATE(K$1,K$2,1),0)))</f>
        <v/>
      </c>
      <c r="L477" s="48" t="str">
        <f>IF($D477="","", (SUMIFS(Transacoes!$D$3:$D1000,Transacoes!$C$3:$C1000,$D477,Transacoes!$B$3:$B1000,"C", Transacoes!$A$3:$A1000, "&lt;"&amp;EOMONTH(DATE(L$1,L$2,1),0))-SUMIFS(Transacoes!$D$3:$D1000,Transacoes!$C$3:$C1000,$D477,Transacoes!$B$3:$B1000,"V", Transacoes!$A$3:$A1000, "&lt;"&amp;EOMONTH(DATE(L$1,L$2,1),0)))*SUMIFS(Prov_Auto!$E$3:$E1000, Prov_Auto!$A$3:$A1000, $D477, Prov_Auto!$D$3:$D1000,"&gt;="&amp;DATE(L$1,L$2,1),Prov_Auto!$D$3:$D1000, "&lt;="&amp;EOMONTH(DATE(L$1,L$2,1),0)))</f>
        <v/>
      </c>
      <c r="M477" s="48" t="str">
        <f>IF($D477="","", (SUMIFS(Transacoes!$D$3:$D1000,Transacoes!$C$3:$C1000,$D477,Transacoes!$B$3:$B1000,"C", Transacoes!$A$3:$A1000, "&lt;"&amp;EOMONTH(DATE(M$1,M$2,1),0))-SUMIFS(Transacoes!$D$3:$D1000,Transacoes!$C$3:$C1000,$D477,Transacoes!$B$3:$B1000,"V", Transacoes!$A$3:$A1000, "&lt;"&amp;EOMONTH(DATE(M$1,M$2,1),0)))*SUMIFS(Prov_Auto!$E$3:$E1000, Prov_Auto!$A$3:$A1000, $D477, Prov_Auto!$D$3:$D1000,"&gt;="&amp;DATE(M$1,M$2,1),Prov_Auto!$D$3:$D1000, "&lt;="&amp;EOMONTH(DATE(M$1,M$2,1),0)))</f>
        <v/>
      </c>
      <c r="N477" s="48" t="str">
        <f>IF($D477="","", (SUMIFS(Transacoes!$D$3:$D1000,Transacoes!$C$3:$C1000,$D477,Transacoes!$B$3:$B1000,"C", Transacoes!$A$3:$A1000, "&lt;"&amp;EOMONTH(DATE(N$1,N$2,1),0))-SUMIFS(Transacoes!$D$3:$D1000,Transacoes!$C$3:$C1000,$D477,Transacoes!$B$3:$B1000,"V", Transacoes!$A$3:$A1000, "&lt;"&amp;EOMONTH(DATE(N$1,N$2,1),0)))*SUMIFS(Prov_Auto!$E$3:$E1000, Prov_Auto!$A$3:$A1000, $D477, Prov_Auto!$D$3:$D1000,"&gt;="&amp;DATE(N$1,N$2,1),Prov_Auto!$D$3:$D1000, "&lt;="&amp;EOMONTH(DATE(N$1,N$2,1),0)))</f>
        <v/>
      </c>
      <c r="O477" s="48" t="str">
        <f>IF($D477="","", (SUMIFS(Transacoes!$D$3:$D1000,Transacoes!$C$3:$C1000,$D477,Transacoes!$B$3:$B1000,"C", Transacoes!$A$3:$A1000, "&lt;"&amp;EOMONTH(DATE(O$1,O$2,1),0))-SUMIFS(Transacoes!$D$3:$D1000,Transacoes!$C$3:$C1000,$D477,Transacoes!$B$3:$B1000,"V", Transacoes!$A$3:$A1000, "&lt;"&amp;EOMONTH(DATE(O$1,O$2,1),0)))*SUMIFS(Prov_Auto!$E$3:$E1000, Prov_Auto!$A$3:$A1000, $D477, Prov_Auto!$D$3:$D1000,"&gt;="&amp;DATE(O$1,O$2,1),Prov_Auto!$D$3:$D1000, "&lt;="&amp;EOMONTH(DATE(O$1,O$2,1),0)))</f>
        <v/>
      </c>
      <c r="P477" s="48" t="str">
        <f>IF($D477="","", (SUMIFS(Transacoes!$D$3:$D1000,Transacoes!$C$3:$C1000,$D477,Transacoes!$B$3:$B1000,"C", Transacoes!$A$3:$A1000, "&lt;"&amp;EOMONTH(DATE(P$1,P$2,1),0))-SUMIFS(Transacoes!$D$3:$D1000,Transacoes!$C$3:$C1000,$D477,Transacoes!$B$3:$B1000,"V", Transacoes!$A$3:$A1000, "&lt;"&amp;EOMONTH(DATE(P$1,P$2,1),0)))*SUMIFS(Prov_Auto!$E$3:$E1000, Prov_Auto!$A$3:$A1000, $D477, Prov_Auto!$D$3:$D1000,"&gt;="&amp;DATE(P$1,P$2,1),Prov_Auto!$D$3:$D1000, "&lt;="&amp;EOMONTH(DATE(P$1,P$2,1),0)))</f>
        <v/>
      </c>
      <c r="Q477" s="48" t="str">
        <f>IF($D477="","", (SUMIFS(Transacoes!$D$3:$D1000,Transacoes!$C$3:$C1000,$D477,Transacoes!$B$3:$B1000,"C", Transacoes!$A$3:$A1000, "&lt;"&amp;EOMONTH(DATE(Q$1,Q$2,1),0))-SUMIFS(Transacoes!$D$3:$D1000,Transacoes!$C$3:$C1000,$D477,Transacoes!$B$3:$B1000,"V", Transacoes!$A$3:$A1000, "&lt;"&amp;EOMONTH(DATE(Q$1,Q$2,1),0)))*SUMIFS(Prov_Auto!$E$3:$E1000, Prov_Auto!$A$3:$A1000, $D477, Prov_Auto!$D$3:$D1000,"&gt;="&amp;DATE(Q$1,Q$2,1),Prov_Auto!$D$3:$D1000, "&lt;="&amp;EOMONTH(DATE(Q$1,Q$2,1),0)))</f>
        <v/>
      </c>
      <c r="R477" s="47"/>
    </row>
    <row r="478">
      <c r="A478" s="47"/>
      <c r="B478" s="47"/>
      <c r="C478" s="47"/>
      <c r="D478" s="87"/>
      <c r="E478" s="48" t="str">
        <f>IF($D478="","", (SUMIFS(Transacoes!$D$3:$D1000,Transacoes!$C$3:$C1000,$D478,Transacoes!$B$3:$B1000,"C", Transacoes!$A$3:$A1000, "&lt;"&amp;EOMONTH(DATE(E$1,E$2,1),0))-SUMIFS(Transacoes!$D$3:$D1000,Transacoes!$C$3:$C1000,$D478,Transacoes!$B$3:$B1000,"V", Transacoes!$A$3:$A1000, "&lt;"&amp;EOMONTH(DATE(E$1,E$2,1),0)))*SUMIFS(Prov_Auto!$E$3:$E1000, Prov_Auto!$A$3:$A1000, $D478, Prov_Auto!$D$3:$D1000,"&gt;="&amp;DATE(E$1,E$2,1),Prov_Auto!$D$3:$D1000, "&lt;="&amp;EOMONTH(DATE(E$1,E$2,1),0)))</f>
        <v/>
      </c>
      <c r="F478" s="48" t="str">
        <f>IF($D478="","", (SUMIFS(Transacoes!$D$3:$D1000,Transacoes!$C$3:$C1000,$D478,Transacoes!$B$3:$B1000,"C", Transacoes!$A$3:$A1000, "&lt;"&amp;EOMONTH(DATE(F$1,F$2,1),0))-SUMIFS(Transacoes!$D$3:$D1000,Transacoes!$C$3:$C1000,$D478,Transacoes!$B$3:$B1000,"V", Transacoes!$A$3:$A1000, "&lt;"&amp;EOMONTH(DATE(F$1,F$2,1),0)))*SUMIFS(Prov_Auto!$E$3:$E1000, Prov_Auto!$A$3:$A1000, $D478, Prov_Auto!$D$3:$D1000,"&gt;="&amp;DATE(F$1,F$2,1),Prov_Auto!$D$3:$D1000, "&lt;="&amp;EOMONTH(DATE(F$1,F$2,1),0)))</f>
        <v/>
      </c>
      <c r="G478" s="48" t="str">
        <f>IF($D478="","", (SUMIFS(Transacoes!$D$3:$D1000,Transacoes!$C$3:$C1000,$D478,Transacoes!$B$3:$B1000,"C", Transacoes!$A$3:$A1000, "&lt;"&amp;EOMONTH(DATE(G$1,G$2,1),0))-SUMIFS(Transacoes!$D$3:$D1000,Transacoes!$C$3:$C1000,$D478,Transacoes!$B$3:$B1000,"V", Transacoes!$A$3:$A1000, "&lt;"&amp;EOMONTH(DATE(G$1,G$2,1),0)))*SUMIFS(Prov_Auto!$E$3:$E1000, Prov_Auto!$A$3:$A1000, $D478, Prov_Auto!$D$3:$D1000,"&gt;="&amp;DATE(G$1,G$2,1),Prov_Auto!$D$3:$D1000, "&lt;="&amp;EOMONTH(DATE(G$1,G$2,1),0)))</f>
        <v/>
      </c>
      <c r="H478" s="48" t="str">
        <f>IF($D478="","", (SUMIFS(Transacoes!$D$3:$D1000,Transacoes!$C$3:$C1000,$D478,Transacoes!$B$3:$B1000,"C", Transacoes!$A$3:$A1000, "&lt;"&amp;EOMONTH(DATE(H$1,H$2,1),0))-SUMIFS(Transacoes!$D$3:$D1000,Transacoes!$C$3:$C1000,$D478,Transacoes!$B$3:$B1000,"V", Transacoes!$A$3:$A1000, "&lt;"&amp;EOMONTH(DATE(H$1,H$2,1),0)))*SUMIFS(Prov_Auto!$E$3:$E1000, Prov_Auto!$A$3:$A1000, $D478, Prov_Auto!$D$3:$D1000,"&gt;="&amp;DATE(H$1,H$2,1),Prov_Auto!$D$3:$D1000, "&lt;="&amp;EOMONTH(DATE(H$1,H$2,1),0)))</f>
        <v/>
      </c>
      <c r="I478" s="48" t="str">
        <f>IF($D478="","", (SUMIFS(Transacoes!$D$3:$D1000,Transacoes!$C$3:$C1000,$D478,Transacoes!$B$3:$B1000,"C", Transacoes!$A$3:$A1000, "&lt;"&amp;EOMONTH(DATE(I$1,I$2,1),0))-SUMIFS(Transacoes!$D$3:$D1000,Transacoes!$C$3:$C1000,$D478,Transacoes!$B$3:$B1000,"V", Transacoes!$A$3:$A1000, "&lt;"&amp;EOMONTH(DATE(I$1,I$2,1),0)))*SUMIFS(Prov_Auto!$E$3:$E1000, Prov_Auto!$A$3:$A1000, $D478, Prov_Auto!$D$3:$D1000,"&gt;="&amp;DATE(I$1,I$2,1),Prov_Auto!$D$3:$D1000, "&lt;="&amp;EOMONTH(DATE(I$1,I$2,1),0)))</f>
        <v/>
      </c>
      <c r="J478" s="48" t="str">
        <f>IF($D478="","", (SUMIFS(Transacoes!$D$3:$D1000,Transacoes!$C$3:$C1000,$D478,Transacoes!$B$3:$B1000,"C", Transacoes!$A$3:$A1000, "&lt;"&amp;EOMONTH(DATE(J$1,J$2,1),0))-SUMIFS(Transacoes!$D$3:$D1000,Transacoes!$C$3:$C1000,$D478,Transacoes!$B$3:$B1000,"V", Transacoes!$A$3:$A1000, "&lt;"&amp;EOMONTH(DATE(J$1,J$2,1),0)))*SUMIFS(Prov_Auto!$E$3:$E1000, Prov_Auto!$A$3:$A1000, $D478, Prov_Auto!$D$3:$D1000,"&gt;="&amp;DATE(J$1,J$2,1),Prov_Auto!$D$3:$D1000, "&lt;="&amp;EOMONTH(DATE(J$1,J$2,1),0)))</f>
        <v/>
      </c>
      <c r="K478" s="48" t="str">
        <f>IF($D478="","", (SUMIFS(Transacoes!$D$3:$D1000,Transacoes!$C$3:$C1000,$D478,Transacoes!$B$3:$B1000,"C", Transacoes!$A$3:$A1000, "&lt;"&amp;EOMONTH(DATE(K$1,K$2,1),0))-SUMIFS(Transacoes!$D$3:$D1000,Transacoes!$C$3:$C1000,$D478,Transacoes!$B$3:$B1000,"V", Transacoes!$A$3:$A1000, "&lt;"&amp;EOMONTH(DATE(K$1,K$2,1),0)))*SUMIFS(Prov_Auto!$E$3:$E1000, Prov_Auto!$A$3:$A1000, $D478, Prov_Auto!$D$3:$D1000,"&gt;="&amp;DATE(K$1,K$2,1),Prov_Auto!$D$3:$D1000, "&lt;="&amp;EOMONTH(DATE(K$1,K$2,1),0)))</f>
        <v/>
      </c>
      <c r="L478" s="48" t="str">
        <f>IF($D478="","", (SUMIFS(Transacoes!$D$3:$D1000,Transacoes!$C$3:$C1000,$D478,Transacoes!$B$3:$B1000,"C", Transacoes!$A$3:$A1000, "&lt;"&amp;EOMONTH(DATE(L$1,L$2,1),0))-SUMIFS(Transacoes!$D$3:$D1000,Transacoes!$C$3:$C1000,$D478,Transacoes!$B$3:$B1000,"V", Transacoes!$A$3:$A1000, "&lt;"&amp;EOMONTH(DATE(L$1,L$2,1),0)))*SUMIFS(Prov_Auto!$E$3:$E1000, Prov_Auto!$A$3:$A1000, $D478, Prov_Auto!$D$3:$D1000,"&gt;="&amp;DATE(L$1,L$2,1),Prov_Auto!$D$3:$D1000, "&lt;="&amp;EOMONTH(DATE(L$1,L$2,1),0)))</f>
        <v/>
      </c>
      <c r="M478" s="48" t="str">
        <f>IF($D478="","", (SUMIFS(Transacoes!$D$3:$D1000,Transacoes!$C$3:$C1000,$D478,Transacoes!$B$3:$B1000,"C", Transacoes!$A$3:$A1000, "&lt;"&amp;EOMONTH(DATE(M$1,M$2,1),0))-SUMIFS(Transacoes!$D$3:$D1000,Transacoes!$C$3:$C1000,$D478,Transacoes!$B$3:$B1000,"V", Transacoes!$A$3:$A1000, "&lt;"&amp;EOMONTH(DATE(M$1,M$2,1),0)))*SUMIFS(Prov_Auto!$E$3:$E1000, Prov_Auto!$A$3:$A1000, $D478, Prov_Auto!$D$3:$D1000,"&gt;="&amp;DATE(M$1,M$2,1),Prov_Auto!$D$3:$D1000, "&lt;="&amp;EOMONTH(DATE(M$1,M$2,1),0)))</f>
        <v/>
      </c>
      <c r="N478" s="48" t="str">
        <f>IF($D478="","", (SUMIFS(Transacoes!$D$3:$D1000,Transacoes!$C$3:$C1000,$D478,Transacoes!$B$3:$B1000,"C", Transacoes!$A$3:$A1000, "&lt;"&amp;EOMONTH(DATE(N$1,N$2,1),0))-SUMIFS(Transacoes!$D$3:$D1000,Transacoes!$C$3:$C1000,$D478,Transacoes!$B$3:$B1000,"V", Transacoes!$A$3:$A1000, "&lt;"&amp;EOMONTH(DATE(N$1,N$2,1),0)))*SUMIFS(Prov_Auto!$E$3:$E1000, Prov_Auto!$A$3:$A1000, $D478, Prov_Auto!$D$3:$D1000,"&gt;="&amp;DATE(N$1,N$2,1),Prov_Auto!$D$3:$D1000, "&lt;="&amp;EOMONTH(DATE(N$1,N$2,1),0)))</f>
        <v/>
      </c>
      <c r="O478" s="48" t="str">
        <f>IF($D478="","", (SUMIFS(Transacoes!$D$3:$D1000,Transacoes!$C$3:$C1000,$D478,Transacoes!$B$3:$B1000,"C", Transacoes!$A$3:$A1000, "&lt;"&amp;EOMONTH(DATE(O$1,O$2,1),0))-SUMIFS(Transacoes!$D$3:$D1000,Transacoes!$C$3:$C1000,$D478,Transacoes!$B$3:$B1000,"V", Transacoes!$A$3:$A1000, "&lt;"&amp;EOMONTH(DATE(O$1,O$2,1),0)))*SUMIFS(Prov_Auto!$E$3:$E1000, Prov_Auto!$A$3:$A1000, $D478, Prov_Auto!$D$3:$D1000,"&gt;="&amp;DATE(O$1,O$2,1),Prov_Auto!$D$3:$D1000, "&lt;="&amp;EOMONTH(DATE(O$1,O$2,1),0)))</f>
        <v/>
      </c>
      <c r="P478" s="48" t="str">
        <f>IF($D478="","", (SUMIFS(Transacoes!$D$3:$D1000,Transacoes!$C$3:$C1000,$D478,Transacoes!$B$3:$B1000,"C", Transacoes!$A$3:$A1000, "&lt;"&amp;EOMONTH(DATE(P$1,P$2,1),0))-SUMIFS(Transacoes!$D$3:$D1000,Transacoes!$C$3:$C1000,$D478,Transacoes!$B$3:$B1000,"V", Transacoes!$A$3:$A1000, "&lt;"&amp;EOMONTH(DATE(P$1,P$2,1),0)))*SUMIFS(Prov_Auto!$E$3:$E1000, Prov_Auto!$A$3:$A1000, $D478, Prov_Auto!$D$3:$D1000,"&gt;="&amp;DATE(P$1,P$2,1),Prov_Auto!$D$3:$D1000, "&lt;="&amp;EOMONTH(DATE(P$1,P$2,1),0)))</f>
        <v/>
      </c>
      <c r="Q478" s="48" t="str">
        <f>IF($D478="","", (SUMIFS(Transacoes!$D$3:$D1000,Transacoes!$C$3:$C1000,$D478,Transacoes!$B$3:$B1000,"C", Transacoes!$A$3:$A1000, "&lt;"&amp;EOMONTH(DATE(Q$1,Q$2,1),0))-SUMIFS(Transacoes!$D$3:$D1000,Transacoes!$C$3:$C1000,$D478,Transacoes!$B$3:$B1000,"V", Transacoes!$A$3:$A1000, "&lt;"&amp;EOMONTH(DATE(Q$1,Q$2,1),0)))*SUMIFS(Prov_Auto!$E$3:$E1000, Prov_Auto!$A$3:$A1000, $D478, Prov_Auto!$D$3:$D1000,"&gt;="&amp;DATE(Q$1,Q$2,1),Prov_Auto!$D$3:$D1000, "&lt;="&amp;EOMONTH(DATE(Q$1,Q$2,1),0)))</f>
        <v/>
      </c>
      <c r="R478" s="47"/>
    </row>
    <row r="479">
      <c r="A479" s="47"/>
      <c r="B479" s="47"/>
      <c r="C479" s="47"/>
      <c r="D479" s="87"/>
      <c r="E479" s="48" t="str">
        <f>IF($D479="","", (SUMIFS(Transacoes!$D$3:$D1000,Transacoes!$C$3:$C1000,$D479,Transacoes!$B$3:$B1000,"C", Transacoes!$A$3:$A1000, "&lt;"&amp;EOMONTH(DATE(E$1,E$2,1),0))-SUMIFS(Transacoes!$D$3:$D1000,Transacoes!$C$3:$C1000,$D479,Transacoes!$B$3:$B1000,"V", Transacoes!$A$3:$A1000, "&lt;"&amp;EOMONTH(DATE(E$1,E$2,1),0)))*SUMIFS(Prov_Auto!$E$3:$E1000, Prov_Auto!$A$3:$A1000, $D479, Prov_Auto!$D$3:$D1000,"&gt;="&amp;DATE(E$1,E$2,1),Prov_Auto!$D$3:$D1000, "&lt;="&amp;EOMONTH(DATE(E$1,E$2,1),0)))</f>
        <v/>
      </c>
      <c r="F479" s="48" t="str">
        <f>IF($D479="","", (SUMIFS(Transacoes!$D$3:$D1000,Transacoes!$C$3:$C1000,$D479,Transacoes!$B$3:$B1000,"C", Transacoes!$A$3:$A1000, "&lt;"&amp;EOMONTH(DATE(F$1,F$2,1),0))-SUMIFS(Transacoes!$D$3:$D1000,Transacoes!$C$3:$C1000,$D479,Transacoes!$B$3:$B1000,"V", Transacoes!$A$3:$A1000, "&lt;"&amp;EOMONTH(DATE(F$1,F$2,1),0)))*SUMIFS(Prov_Auto!$E$3:$E1000, Prov_Auto!$A$3:$A1000, $D479, Prov_Auto!$D$3:$D1000,"&gt;="&amp;DATE(F$1,F$2,1),Prov_Auto!$D$3:$D1000, "&lt;="&amp;EOMONTH(DATE(F$1,F$2,1),0)))</f>
        <v/>
      </c>
      <c r="G479" s="48" t="str">
        <f>IF($D479="","", (SUMIFS(Transacoes!$D$3:$D1000,Transacoes!$C$3:$C1000,$D479,Transacoes!$B$3:$B1000,"C", Transacoes!$A$3:$A1000, "&lt;"&amp;EOMONTH(DATE(G$1,G$2,1),0))-SUMIFS(Transacoes!$D$3:$D1000,Transacoes!$C$3:$C1000,$D479,Transacoes!$B$3:$B1000,"V", Transacoes!$A$3:$A1000, "&lt;"&amp;EOMONTH(DATE(G$1,G$2,1),0)))*SUMIFS(Prov_Auto!$E$3:$E1000, Prov_Auto!$A$3:$A1000, $D479, Prov_Auto!$D$3:$D1000,"&gt;="&amp;DATE(G$1,G$2,1),Prov_Auto!$D$3:$D1000, "&lt;="&amp;EOMONTH(DATE(G$1,G$2,1),0)))</f>
        <v/>
      </c>
      <c r="H479" s="48" t="str">
        <f>IF($D479="","", (SUMIFS(Transacoes!$D$3:$D1000,Transacoes!$C$3:$C1000,$D479,Transacoes!$B$3:$B1000,"C", Transacoes!$A$3:$A1000, "&lt;"&amp;EOMONTH(DATE(H$1,H$2,1),0))-SUMIFS(Transacoes!$D$3:$D1000,Transacoes!$C$3:$C1000,$D479,Transacoes!$B$3:$B1000,"V", Transacoes!$A$3:$A1000, "&lt;"&amp;EOMONTH(DATE(H$1,H$2,1),0)))*SUMIFS(Prov_Auto!$E$3:$E1000, Prov_Auto!$A$3:$A1000, $D479, Prov_Auto!$D$3:$D1000,"&gt;="&amp;DATE(H$1,H$2,1),Prov_Auto!$D$3:$D1000, "&lt;="&amp;EOMONTH(DATE(H$1,H$2,1),0)))</f>
        <v/>
      </c>
      <c r="I479" s="48" t="str">
        <f>IF($D479="","", (SUMIFS(Transacoes!$D$3:$D1000,Transacoes!$C$3:$C1000,$D479,Transacoes!$B$3:$B1000,"C", Transacoes!$A$3:$A1000, "&lt;"&amp;EOMONTH(DATE(I$1,I$2,1),0))-SUMIFS(Transacoes!$D$3:$D1000,Transacoes!$C$3:$C1000,$D479,Transacoes!$B$3:$B1000,"V", Transacoes!$A$3:$A1000, "&lt;"&amp;EOMONTH(DATE(I$1,I$2,1),0)))*SUMIFS(Prov_Auto!$E$3:$E1000, Prov_Auto!$A$3:$A1000, $D479, Prov_Auto!$D$3:$D1000,"&gt;="&amp;DATE(I$1,I$2,1),Prov_Auto!$D$3:$D1000, "&lt;="&amp;EOMONTH(DATE(I$1,I$2,1),0)))</f>
        <v/>
      </c>
      <c r="J479" s="48" t="str">
        <f>IF($D479="","", (SUMIFS(Transacoes!$D$3:$D1000,Transacoes!$C$3:$C1000,$D479,Transacoes!$B$3:$B1000,"C", Transacoes!$A$3:$A1000, "&lt;"&amp;EOMONTH(DATE(J$1,J$2,1),0))-SUMIFS(Transacoes!$D$3:$D1000,Transacoes!$C$3:$C1000,$D479,Transacoes!$B$3:$B1000,"V", Transacoes!$A$3:$A1000, "&lt;"&amp;EOMONTH(DATE(J$1,J$2,1),0)))*SUMIFS(Prov_Auto!$E$3:$E1000, Prov_Auto!$A$3:$A1000, $D479, Prov_Auto!$D$3:$D1000,"&gt;="&amp;DATE(J$1,J$2,1),Prov_Auto!$D$3:$D1000, "&lt;="&amp;EOMONTH(DATE(J$1,J$2,1),0)))</f>
        <v/>
      </c>
      <c r="K479" s="48" t="str">
        <f>IF($D479="","", (SUMIFS(Transacoes!$D$3:$D1000,Transacoes!$C$3:$C1000,$D479,Transacoes!$B$3:$B1000,"C", Transacoes!$A$3:$A1000, "&lt;"&amp;EOMONTH(DATE(K$1,K$2,1),0))-SUMIFS(Transacoes!$D$3:$D1000,Transacoes!$C$3:$C1000,$D479,Transacoes!$B$3:$B1000,"V", Transacoes!$A$3:$A1000, "&lt;"&amp;EOMONTH(DATE(K$1,K$2,1),0)))*SUMIFS(Prov_Auto!$E$3:$E1000, Prov_Auto!$A$3:$A1000, $D479, Prov_Auto!$D$3:$D1000,"&gt;="&amp;DATE(K$1,K$2,1),Prov_Auto!$D$3:$D1000, "&lt;="&amp;EOMONTH(DATE(K$1,K$2,1),0)))</f>
        <v/>
      </c>
      <c r="L479" s="48" t="str">
        <f>IF($D479="","", (SUMIFS(Transacoes!$D$3:$D1000,Transacoes!$C$3:$C1000,$D479,Transacoes!$B$3:$B1000,"C", Transacoes!$A$3:$A1000, "&lt;"&amp;EOMONTH(DATE(L$1,L$2,1),0))-SUMIFS(Transacoes!$D$3:$D1000,Transacoes!$C$3:$C1000,$D479,Transacoes!$B$3:$B1000,"V", Transacoes!$A$3:$A1000, "&lt;"&amp;EOMONTH(DATE(L$1,L$2,1),0)))*SUMIFS(Prov_Auto!$E$3:$E1000, Prov_Auto!$A$3:$A1000, $D479, Prov_Auto!$D$3:$D1000,"&gt;="&amp;DATE(L$1,L$2,1),Prov_Auto!$D$3:$D1000, "&lt;="&amp;EOMONTH(DATE(L$1,L$2,1),0)))</f>
        <v/>
      </c>
      <c r="M479" s="48" t="str">
        <f>IF($D479="","", (SUMIFS(Transacoes!$D$3:$D1000,Transacoes!$C$3:$C1000,$D479,Transacoes!$B$3:$B1000,"C", Transacoes!$A$3:$A1000, "&lt;"&amp;EOMONTH(DATE(M$1,M$2,1),0))-SUMIFS(Transacoes!$D$3:$D1000,Transacoes!$C$3:$C1000,$D479,Transacoes!$B$3:$B1000,"V", Transacoes!$A$3:$A1000, "&lt;"&amp;EOMONTH(DATE(M$1,M$2,1),0)))*SUMIFS(Prov_Auto!$E$3:$E1000, Prov_Auto!$A$3:$A1000, $D479, Prov_Auto!$D$3:$D1000,"&gt;="&amp;DATE(M$1,M$2,1),Prov_Auto!$D$3:$D1000, "&lt;="&amp;EOMONTH(DATE(M$1,M$2,1),0)))</f>
        <v/>
      </c>
      <c r="N479" s="48" t="str">
        <f>IF($D479="","", (SUMIFS(Transacoes!$D$3:$D1000,Transacoes!$C$3:$C1000,$D479,Transacoes!$B$3:$B1000,"C", Transacoes!$A$3:$A1000, "&lt;"&amp;EOMONTH(DATE(N$1,N$2,1),0))-SUMIFS(Transacoes!$D$3:$D1000,Transacoes!$C$3:$C1000,$D479,Transacoes!$B$3:$B1000,"V", Transacoes!$A$3:$A1000, "&lt;"&amp;EOMONTH(DATE(N$1,N$2,1),0)))*SUMIFS(Prov_Auto!$E$3:$E1000, Prov_Auto!$A$3:$A1000, $D479, Prov_Auto!$D$3:$D1000,"&gt;="&amp;DATE(N$1,N$2,1),Prov_Auto!$D$3:$D1000, "&lt;="&amp;EOMONTH(DATE(N$1,N$2,1),0)))</f>
        <v/>
      </c>
      <c r="O479" s="48" t="str">
        <f>IF($D479="","", (SUMIFS(Transacoes!$D$3:$D1000,Transacoes!$C$3:$C1000,$D479,Transacoes!$B$3:$B1000,"C", Transacoes!$A$3:$A1000, "&lt;"&amp;EOMONTH(DATE(O$1,O$2,1),0))-SUMIFS(Transacoes!$D$3:$D1000,Transacoes!$C$3:$C1000,$D479,Transacoes!$B$3:$B1000,"V", Transacoes!$A$3:$A1000, "&lt;"&amp;EOMONTH(DATE(O$1,O$2,1),0)))*SUMIFS(Prov_Auto!$E$3:$E1000, Prov_Auto!$A$3:$A1000, $D479, Prov_Auto!$D$3:$D1000,"&gt;="&amp;DATE(O$1,O$2,1),Prov_Auto!$D$3:$D1000, "&lt;="&amp;EOMONTH(DATE(O$1,O$2,1),0)))</f>
        <v/>
      </c>
      <c r="P479" s="48" t="str">
        <f>IF($D479="","", (SUMIFS(Transacoes!$D$3:$D1000,Transacoes!$C$3:$C1000,$D479,Transacoes!$B$3:$B1000,"C", Transacoes!$A$3:$A1000, "&lt;"&amp;EOMONTH(DATE(P$1,P$2,1),0))-SUMIFS(Transacoes!$D$3:$D1000,Transacoes!$C$3:$C1000,$D479,Transacoes!$B$3:$B1000,"V", Transacoes!$A$3:$A1000, "&lt;"&amp;EOMONTH(DATE(P$1,P$2,1),0)))*SUMIFS(Prov_Auto!$E$3:$E1000, Prov_Auto!$A$3:$A1000, $D479, Prov_Auto!$D$3:$D1000,"&gt;="&amp;DATE(P$1,P$2,1),Prov_Auto!$D$3:$D1000, "&lt;="&amp;EOMONTH(DATE(P$1,P$2,1),0)))</f>
        <v/>
      </c>
      <c r="Q479" s="48" t="str">
        <f>IF($D479="","", (SUMIFS(Transacoes!$D$3:$D1000,Transacoes!$C$3:$C1000,$D479,Transacoes!$B$3:$B1000,"C", Transacoes!$A$3:$A1000, "&lt;"&amp;EOMONTH(DATE(Q$1,Q$2,1),0))-SUMIFS(Transacoes!$D$3:$D1000,Transacoes!$C$3:$C1000,$D479,Transacoes!$B$3:$B1000,"V", Transacoes!$A$3:$A1000, "&lt;"&amp;EOMONTH(DATE(Q$1,Q$2,1),0)))*SUMIFS(Prov_Auto!$E$3:$E1000, Prov_Auto!$A$3:$A1000, $D479, Prov_Auto!$D$3:$D1000,"&gt;="&amp;DATE(Q$1,Q$2,1),Prov_Auto!$D$3:$D1000, "&lt;="&amp;EOMONTH(DATE(Q$1,Q$2,1),0)))</f>
        <v/>
      </c>
      <c r="R479" s="47"/>
    </row>
    <row r="480">
      <c r="A480" s="47"/>
      <c r="B480" s="47"/>
      <c r="C480" s="47"/>
      <c r="D480" s="87"/>
      <c r="E480" s="48" t="str">
        <f>IF($D480="","", (SUMIFS(Transacoes!$D$3:$D1000,Transacoes!$C$3:$C1000,$D480,Transacoes!$B$3:$B1000,"C", Transacoes!$A$3:$A1000, "&lt;"&amp;EOMONTH(DATE(E$1,E$2,1),0))-SUMIFS(Transacoes!$D$3:$D1000,Transacoes!$C$3:$C1000,$D480,Transacoes!$B$3:$B1000,"V", Transacoes!$A$3:$A1000, "&lt;"&amp;EOMONTH(DATE(E$1,E$2,1),0)))*SUMIFS(Prov_Auto!$E$3:$E1000, Prov_Auto!$A$3:$A1000, $D480, Prov_Auto!$D$3:$D1000,"&gt;="&amp;DATE(E$1,E$2,1),Prov_Auto!$D$3:$D1000, "&lt;="&amp;EOMONTH(DATE(E$1,E$2,1),0)))</f>
        <v/>
      </c>
      <c r="F480" s="48" t="str">
        <f>IF($D480="","", (SUMIFS(Transacoes!$D$3:$D1000,Transacoes!$C$3:$C1000,$D480,Transacoes!$B$3:$B1000,"C", Transacoes!$A$3:$A1000, "&lt;"&amp;EOMONTH(DATE(F$1,F$2,1),0))-SUMIFS(Transacoes!$D$3:$D1000,Transacoes!$C$3:$C1000,$D480,Transacoes!$B$3:$B1000,"V", Transacoes!$A$3:$A1000, "&lt;"&amp;EOMONTH(DATE(F$1,F$2,1),0)))*SUMIFS(Prov_Auto!$E$3:$E1000, Prov_Auto!$A$3:$A1000, $D480, Prov_Auto!$D$3:$D1000,"&gt;="&amp;DATE(F$1,F$2,1),Prov_Auto!$D$3:$D1000, "&lt;="&amp;EOMONTH(DATE(F$1,F$2,1),0)))</f>
        <v/>
      </c>
      <c r="G480" s="48" t="str">
        <f>IF($D480="","", (SUMIFS(Transacoes!$D$3:$D1000,Transacoes!$C$3:$C1000,$D480,Transacoes!$B$3:$B1000,"C", Transacoes!$A$3:$A1000, "&lt;"&amp;EOMONTH(DATE(G$1,G$2,1),0))-SUMIFS(Transacoes!$D$3:$D1000,Transacoes!$C$3:$C1000,$D480,Transacoes!$B$3:$B1000,"V", Transacoes!$A$3:$A1000, "&lt;"&amp;EOMONTH(DATE(G$1,G$2,1),0)))*SUMIFS(Prov_Auto!$E$3:$E1000, Prov_Auto!$A$3:$A1000, $D480, Prov_Auto!$D$3:$D1000,"&gt;="&amp;DATE(G$1,G$2,1),Prov_Auto!$D$3:$D1000, "&lt;="&amp;EOMONTH(DATE(G$1,G$2,1),0)))</f>
        <v/>
      </c>
      <c r="H480" s="48" t="str">
        <f>IF($D480="","", (SUMIFS(Transacoes!$D$3:$D1000,Transacoes!$C$3:$C1000,$D480,Transacoes!$B$3:$B1000,"C", Transacoes!$A$3:$A1000, "&lt;"&amp;EOMONTH(DATE(H$1,H$2,1),0))-SUMIFS(Transacoes!$D$3:$D1000,Transacoes!$C$3:$C1000,$D480,Transacoes!$B$3:$B1000,"V", Transacoes!$A$3:$A1000, "&lt;"&amp;EOMONTH(DATE(H$1,H$2,1),0)))*SUMIFS(Prov_Auto!$E$3:$E1000, Prov_Auto!$A$3:$A1000, $D480, Prov_Auto!$D$3:$D1000,"&gt;="&amp;DATE(H$1,H$2,1),Prov_Auto!$D$3:$D1000, "&lt;="&amp;EOMONTH(DATE(H$1,H$2,1),0)))</f>
        <v/>
      </c>
      <c r="I480" s="48" t="str">
        <f>IF($D480="","", (SUMIFS(Transacoes!$D$3:$D1000,Transacoes!$C$3:$C1000,$D480,Transacoes!$B$3:$B1000,"C", Transacoes!$A$3:$A1000, "&lt;"&amp;EOMONTH(DATE(I$1,I$2,1),0))-SUMIFS(Transacoes!$D$3:$D1000,Transacoes!$C$3:$C1000,$D480,Transacoes!$B$3:$B1000,"V", Transacoes!$A$3:$A1000, "&lt;"&amp;EOMONTH(DATE(I$1,I$2,1),0)))*SUMIFS(Prov_Auto!$E$3:$E1000, Prov_Auto!$A$3:$A1000, $D480, Prov_Auto!$D$3:$D1000,"&gt;="&amp;DATE(I$1,I$2,1),Prov_Auto!$D$3:$D1000, "&lt;="&amp;EOMONTH(DATE(I$1,I$2,1),0)))</f>
        <v/>
      </c>
      <c r="J480" s="48" t="str">
        <f>IF($D480="","", (SUMIFS(Transacoes!$D$3:$D1000,Transacoes!$C$3:$C1000,$D480,Transacoes!$B$3:$B1000,"C", Transacoes!$A$3:$A1000, "&lt;"&amp;EOMONTH(DATE(J$1,J$2,1),0))-SUMIFS(Transacoes!$D$3:$D1000,Transacoes!$C$3:$C1000,$D480,Transacoes!$B$3:$B1000,"V", Transacoes!$A$3:$A1000, "&lt;"&amp;EOMONTH(DATE(J$1,J$2,1),0)))*SUMIFS(Prov_Auto!$E$3:$E1000, Prov_Auto!$A$3:$A1000, $D480, Prov_Auto!$D$3:$D1000,"&gt;="&amp;DATE(J$1,J$2,1),Prov_Auto!$D$3:$D1000, "&lt;="&amp;EOMONTH(DATE(J$1,J$2,1),0)))</f>
        <v/>
      </c>
      <c r="K480" s="48" t="str">
        <f>IF($D480="","", (SUMIFS(Transacoes!$D$3:$D1000,Transacoes!$C$3:$C1000,$D480,Transacoes!$B$3:$B1000,"C", Transacoes!$A$3:$A1000, "&lt;"&amp;EOMONTH(DATE(K$1,K$2,1),0))-SUMIFS(Transacoes!$D$3:$D1000,Transacoes!$C$3:$C1000,$D480,Transacoes!$B$3:$B1000,"V", Transacoes!$A$3:$A1000, "&lt;"&amp;EOMONTH(DATE(K$1,K$2,1),0)))*SUMIFS(Prov_Auto!$E$3:$E1000, Prov_Auto!$A$3:$A1000, $D480, Prov_Auto!$D$3:$D1000,"&gt;="&amp;DATE(K$1,K$2,1),Prov_Auto!$D$3:$D1000, "&lt;="&amp;EOMONTH(DATE(K$1,K$2,1),0)))</f>
        <v/>
      </c>
      <c r="L480" s="48" t="str">
        <f>IF($D480="","", (SUMIFS(Transacoes!$D$3:$D1000,Transacoes!$C$3:$C1000,$D480,Transacoes!$B$3:$B1000,"C", Transacoes!$A$3:$A1000, "&lt;"&amp;EOMONTH(DATE(L$1,L$2,1),0))-SUMIFS(Transacoes!$D$3:$D1000,Transacoes!$C$3:$C1000,$D480,Transacoes!$B$3:$B1000,"V", Transacoes!$A$3:$A1000, "&lt;"&amp;EOMONTH(DATE(L$1,L$2,1),0)))*SUMIFS(Prov_Auto!$E$3:$E1000, Prov_Auto!$A$3:$A1000, $D480, Prov_Auto!$D$3:$D1000,"&gt;="&amp;DATE(L$1,L$2,1),Prov_Auto!$D$3:$D1000, "&lt;="&amp;EOMONTH(DATE(L$1,L$2,1),0)))</f>
        <v/>
      </c>
      <c r="M480" s="48" t="str">
        <f>IF($D480="","", (SUMIFS(Transacoes!$D$3:$D1000,Transacoes!$C$3:$C1000,$D480,Transacoes!$B$3:$B1000,"C", Transacoes!$A$3:$A1000, "&lt;"&amp;EOMONTH(DATE(M$1,M$2,1),0))-SUMIFS(Transacoes!$D$3:$D1000,Transacoes!$C$3:$C1000,$D480,Transacoes!$B$3:$B1000,"V", Transacoes!$A$3:$A1000, "&lt;"&amp;EOMONTH(DATE(M$1,M$2,1),0)))*SUMIFS(Prov_Auto!$E$3:$E1000, Prov_Auto!$A$3:$A1000, $D480, Prov_Auto!$D$3:$D1000,"&gt;="&amp;DATE(M$1,M$2,1),Prov_Auto!$D$3:$D1000, "&lt;="&amp;EOMONTH(DATE(M$1,M$2,1),0)))</f>
        <v/>
      </c>
      <c r="N480" s="48" t="str">
        <f>IF($D480="","", (SUMIFS(Transacoes!$D$3:$D1000,Transacoes!$C$3:$C1000,$D480,Transacoes!$B$3:$B1000,"C", Transacoes!$A$3:$A1000, "&lt;"&amp;EOMONTH(DATE(N$1,N$2,1),0))-SUMIFS(Transacoes!$D$3:$D1000,Transacoes!$C$3:$C1000,$D480,Transacoes!$B$3:$B1000,"V", Transacoes!$A$3:$A1000, "&lt;"&amp;EOMONTH(DATE(N$1,N$2,1),0)))*SUMIFS(Prov_Auto!$E$3:$E1000, Prov_Auto!$A$3:$A1000, $D480, Prov_Auto!$D$3:$D1000,"&gt;="&amp;DATE(N$1,N$2,1),Prov_Auto!$D$3:$D1000, "&lt;="&amp;EOMONTH(DATE(N$1,N$2,1),0)))</f>
        <v/>
      </c>
      <c r="O480" s="48" t="str">
        <f>IF($D480="","", (SUMIFS(Transacoes!$D$3:$D1000,Transacoes!$C$3:$C1000,$D480,Transacoes!$B$3:$B1000,"C", Transacoes!$A$3:$A1000, "&lt;"&amp;EOMONTH(DATE(O$1,O$2,1),0))-SUMIFS(Transacoes!$D$3:$D1000,Transacoes!$C$3:$C1000,$D480,Transacoes!$B$3:$B1000,"V", Transacoes!$A$3:$A1000, "&lt;"&amp;EOMONTH(DATE(O$1,O$2,1),0)))*SUMIFS(Prov_Auto!$E$3:$E1000, Prov_Auto!$A$3:$A1000, $D480, Prov_Auto!$D$3:$D1000,"&gt;="&amp;DATE(O$1,O$2,1),Prov_Auto!$D$3:$D1000, "&lt;="&amp;EOMONTH(DATE(O$1,O$2,1),0)))</f>
        <v/>
      </c>
      <c r="P480" s="48" t="str">
        <f>IF($D480="","", (SUMIFS(Transacoes!$D$3:$D1000,Transacoes!$C$3:$C1000,$D480,Transacoes!$B$3:$B1000,"C", Transacoes!$A$3:$A1000, "&lt;"&amp;EOMONTH(DATE(P$1,P$2,1),0))-SUMIFS(Transacoes!$D$3:$D1000,Transacoes!$C$3:$C1000,$D480,Transacoes!$B$3:$B1000,"V", Transacoes!$A$3:$A1000, "&lt;"&amp;EOMONTH(DATE(P$1,P$2,1),0)))*SUMIFS(Prov_Auto!$E$3:$E1000, Prov_Auto!$A$3:$A1000, $D480, Prov_Auto!$D$3:$D1000,"&gt;="&amp;DATE(P$1,P$2,1),Prov_Auto!$D$3:$D1000, "&lt;="&amp;EOMONTH(DATE(P$1,P$2,1),0)))</f>
        <v/>
      </c>
      <c r="Q480" s="48" t="str">
        <f>IF($D480="","", (SUMIFS(Transacoes!$D$3:$D1000,Transacoes!$C$3:$C1000,$D480,Transacoes!$B$3:$B1000,"C", Transacoes!$A$3:$A1000, "&lt;"&amp;EOMONTH(DATE(Q$1,Q$2,1),0))-SUMIFS(Transacoes!$D$3:$D1000,Transacoes!$C$3:$C1000,$D480,Transacoes!$B$3:$B1000,"V", Transacoes!$A$3:$A1000, "&lt;"&amp;EOMONTH(DATE(Q$1,Q$2,1),0)))*SUMIFS(Prov_Auto!$E$3:$E1000, Prov_Auto!$A$3:$A1000, $D480, Prov_Auto!$D$3:$D1000,"&gt;="&amp;DATE(Q$1,Q$2,1),Prov_Auto!$D$3:$D1000, "&lt;="&amp;EOMONTH(DATE(Q$1,Q$2,1),0)))</f>
        <v/>
      </c>
      <c r="R480" s="47"/>
    </row>
    <row r="481">
      <c r="A481" s="47"/>
      <c r="B481" s="47"/>
      <c r="C481" s="47"/>
      <c r="D481" s="87"/>
      <c r="E481" s="48" t="str">
        <f>IF($D481="","", (SUMIFS(Transacoes!$D$3:$D1000,Transacoes!$C$3:$C1000,$D481,Transacoes!$B$3:$B1000,"C", Transacoes!$A$3:$A1000, "&lt;"&amp;EOMONTH(DATE(E$1,E$2,1),0))-SUMIFS(Transacoes!$D$3:$D1000,Transacoes!$C$3:$C1000,$D481,Transacoes!$B$3:$B1000,"V", Transacoes!$A$3:$A1000, "&lt;"&amp;EOMONTH(DATE(E$1,E$2,1),0)))*SUMIFS(Prov_Auto!$E$3:$E1000, Prov_Auto!$A$3:$A1000, $D481, Prov_Auto!$D$3:$D1000,"&gt;="&amp;DATE(E$1,E$2,1),Prov_Auto!$D$3:$D1000, "&lt;="&amp;EOMONTH(DATE(E$1,E$2,1),0)))</f>
        <v/>
      </c>
      <c r="F481" s="48" t="str">
        <f>IF($D481="","", (SUMIFS(Transacoes!$D$3:$D1000,Transacoes!$C$3:$C1000,$D481,Transacoes!$B$3:$B1000,"C", Transacoes!$A$3:$A1000, "&lt;"&amp;EOMONTH(DATE(F$1,F$2,1),0))-SUMIFS(Transacoes!$D$3:$D1000,Transacoes!$C$3:$C1000,$D481,Transacoes!$B$3:$B1000,"V", Transacoes!$A$3:$A1000, "&lt;"&amp;EOMONTH(DATE(F$1,F$2,1),0)))*SUMIFS(Prov_Auto!$E$3:$E1000, Prov_Auto!$A$3:$A1000, $D481, Prov_Auto!$D$3:$D1000,"&gt;="&amp;DATE(F$1,F$2,1),Prov_Auto!$D$3:$D1000, "&lt;="&amp;EOMONTH(DATE(F$1,F$2,1),0)))</f>
        <v/>
      </c>
      <c r="G481" s="48" t="str">
        <f>IF($D481="","", (SUMIFS(Transacoes!$D$3:$D1000,Transacoes!$C$3:$C1000,$D481,Transacoes!$B$3:$B1000,"C", Transacoes!$A$3:$A1000, "&lt;"&amp;EOMONTH(DATE(G$1,G$2,1),0))-SUMIFS(Transacoes!$D$3:$D1000,Transacoes!$C$3:$C1000,$D481,Transacoes!$B$3:$B1000,"V", Transacoes!$A$3:$A1000, "&lt;"&amp;EOMONTH(DATE(G$1,G$2,1),0)))*SUMIFS(Prov_Auto!$E$3:$E1000, Prov_Auto!$A$3:$A1000, $D481, Prov_Auto!$D$3:$D1000,"&gt;="&amp;DATE(G$1,G$2,1),Prov_Auto!$D$3:$D1000, "&lt;="&amp;EOMONTH(DATE(G$1,G$2,1),0)))</f>
        <v/>
      </c>
      <c r="H481" s="48" t="str">
        <f>IF($D481="","", (SUMIFS(Transacoes!$D$3:$D1000,Transacoes!$C$3:$C1000,$D481,Transacoes!$B$3:$B1000,"C", Transacoes!$A$3:$A1000, "&lt;"&amp;EOMONTH(DATE(H$1,H$2,1),0))-SUMIFS(Transacoes!$D$3:$D1000,Transacoes!$C$3:$C1000,$D481,Transacoes!$B$3:$B1000,"V", Transacoes!$A$3:$A1000, "&lt;"&amp;EOMONTH(DATE(H$1,H$2,1),0)))*SUMIFS(Prov_Auto!$E$3:$E1000, Prov_Auto!$A$3:$A1000, $D481, Prov_Auto!$D$3:$D1000,"&gt;="&amp;DATE(H$1,H$2,1),Prov_Auto!$D$3:$D1000, "&lt;="&amp;EOMONTH(DATE(H$1,H$2,1),0)))</f>
        <v/>
      </c>
      <c r="I481" s="48" t="str">
        <f>IF($D481="","", (SUMIFS(Transacoes!$D$3:$D1000,Transacoes!$C$3:$C1000,$D481,Transacoes!$B$3:$B1000,"C", Transacoes!$A$3:$A1000, "&lt;"&amp;EOMONTH(DATE(I$1,I$2,1),0))-SUMIFS(Transacoes!$D$3:$D1000,Transacoes!$C$3:$C1000,$D481,Transacoes!$B$3:$B1000,"V", Transacoes!$A$3:$A1000, "&lt;"&amp;EOMONTH(DATE(I$1,I$2,1),0)))*SUMIFS(Prov_Auto!$E$3:$E1000, Prov_Auto!$A$3:$A1000, $D481, Prov_Auto!$D$3:$D1000,"&gt;="&amp;DATE(I$1,I$2,1),Prov_Auto!$D$3:$D1000, "&lt;="&amp;EOMONTH(DATE(I$1,I$2,1),0)))</f>
        <v/>
      </c>
      <c r="J481" s="48" t="str">
        <f>IF($D481="","", (SUMIFS(Transacoes!$D$3:$D1000,Transacoes!$C$3:$C1000,$D481,Transacoes!$B$3:$B1000,"C", Transacoes!$A$3:$A1000, "&lt;"&amp;EOMONTH(DATE(J$1,J$2,1),0))-SUMIFS(Transacoes!$D$3:$D1000,Transacoes!$C$3:$C1000,$D481,Transacoes!$B$3:$B1000,"V", Transacoes!$A$3:$A1000, "&lt;"&amp;EOMONTH(DATE(J$1,J$2,1),0)))*SUMIFS(Prov_Auto!$E$3:$E1000, Prov_Auto!$A$3:$A1000, $D481, Prov_Auto!$D$3:$D1000,"&gt;="&amp;DATE(J$1,J$2,1),Prov_Auto!$D$3:$D1000, "&lt;="&amp;EOMONTH(DATE(J$1,J$2,1),0)))</f>
        <v/>
      </c>
      <c r="K481" s="48" t="str">
        <f>IF($D481="","", (SUMIFS(Transacoes!$D$3:$D1000,Transacoes!$C$3:$C1000,$D481,Transacoes!$B$3:$B1000,"C", Transacoes!$A$3:$A1000, "&lt;"&amp;EOMONTH(DATE(K$1,K$2,1),0))-SUMIFS(Transacoes!$D$3:$D1000,Transacoes!$C$3:$C1000,$D481,Transacoes!$B$3:$B1000,"V", Transacoes!$A$3:$A1000, "&lt;"&amp;EOMONTH(DATE(K$1,K$2,1),0)))*SUMIFS(Prov_Auto!$E$3:$E1000, Prov_Auto!$A$3:$A1000, $D481, Prov_Auto!$D$3:$D1000,"&gt;="&amp;DATE(K$1,K$2,1),Prov_Auto!$D$3:$D1000, "&lt;="&amp;EOMONTH(DATE(K$1,K$2,1),0)))</f>
        <v/>
      </c>
      <c r="L481" s="48" t="str">
        <f>IF($D481="","", (SUMIFS(Transacoes!$D$3:$D1000,Transacoes!$C$3:$C1000,$D481,Transacoes!$B$3:$B1000,"C", Transacoes!$A$3:$A1000, "&lt;"&amp;EOMONTH(DATE(L$1,L$2,1),0))-SUMIFS(Transacoes!$D$3:$D1000,Transacoes!$C$3:$C1000,$D481,Transacoes!$B$3:$B1000,"V", Transacoes!$A$3:$A1000, "&lt;"&amp;EOMONTH(DATE(L$1,L$2,1),0)))*SUMIFS(Prov_Auto!$E$3:$E1000, Prov_Auto!$A$3:$A1000, $D481, Prov_Auto!$D$3:$D1000,"&gt;="&amp;DATE(L$1,L$2,1),Prov_Auto!$D$3:$D1000, "&lt;="&amp;EOMONTH(DATE(L$1,L$2,1),0)))</f>
        <v/>
      </c>
      <c r="M481" s="48" t="str">
        <f>IF($D481="","", (SUMIFS(Transacoes!$D$3:$D1000,Transacoes!$C$3:$C1000,$D481,Transacoes!$B$3:$B1000,"C", Transacoes!$A$3:$A1000, "&lt;"&amp;EOMONTH(DATE(M$1,M$2,1),0))-SUMIFS(Transacoes!$D$3:$D1000,Transacoes!$C$3:$C1000,$D481,Transacoes!$B$3:$B1000,"V", Transacoes!$A$3:$A1000, "&lt;"&amp;EOMONTH(DATE(M$1,M$2,1),0)))*SUMIFS(Prov_Auto!$E$3:$E1000, Prov_Auto!$A$3:$A1000, $D481, Prov_Auto!$D$3:$D1000,"&gt;="&amp;DATE(M$1,M$2,1),Prov_Auto!$D$3:$D1000, "&lt;="&amp;EOMONTH(DATE(M$1,M$2,1),0)))</f>
        <v/>
      </c>
      <c r="N481" s="48" t="str">
        <f>IF($D481="","", (SUMIFS(Transacoes!$D$3:$D1000,Transacoes!$C$3:$C1000,$D481,Transacoes!$B$3:$B1000,"C", Transacoes!$A$3:$A1000, "&lt;"&amp;EOMONTH(DATE(N$1,N$2,1),0))-SUMIFS(Transacoes!$D$3:$D1000,Transacoes!$C$3:$C1000,$D481,Transacoes!$B$3:$B1000,"V", Transacoes!$A$3:$A1000, "&lt;"&amp;EOMONTH(DATE(N$1,N$2,1),0)))*SUMIFS(Prov_Auto!$E$3:$E1000, Prov_Auto!$A$3:$A1000, $D481, Prov_Auto!$D$3:$D1000,"&gt;="&amp;DATE(N$1,N$2,1),Prov_Auto!$D$3:$D1000, "&lt;="&amp;EOMONTH(DATE(N$1,N$2,1),0)))</f>
        <v/>
      </c>
      <c r="O481" s="48" t="str">
        <f>IF($D481="","", (SUMIFS(Transacoes!$D$3:$D1000,Transacoes!$C$3:$C1000,$D481,Transacoes!$B$3:$B1000,"C", Transacoes!$A$3:$A1000, "&lt;"&amp;EOMONTH(DATE(O$1,O$2,1),0))-SUMIFS(Transacoes!$D$3:$D1000,Transacoes!$C$3:$C1000,$D481,Transacoes!$B$3:$B1000,"V", Transacoes!$A$3:$A1000, "&lt;"&amp;EOMONTH(DATE(O$1,O$2,1),0)))*SUMIFS(Prov_Auto!$E$3:$E1000, Prov_Auto!$A$3:$A1000, $D481, Prov_Auto!$D$3:$D1000,"&gt;="&amp;DATE(O$1,O$2,1),Prov_Auto!$D$3:$D1000, "&lt;="&amp;EOMONTH(DATE(O$1,O$2,1),0)))</f>
        <v/>
      </c>
      <c r="P481" s="48" t="str">
        <f>IF($D481="","", (SUMIFS(Transacoes!$D$3:$D1000,Transacoes!$C$3:$C1000,$D481,Transacoes!$B$3:$B1000,"C", Transacoes!$A$3:$A1000, "&lt;"&amp;EOMONTH(DATE(P$1,P$2,1),0))-SUMIFS(Transacoes!$D$3:$D1000,Transacoes!$C$3:$C1000,$D481,Transacoes!$B$3:$B1000,"V", Transacoes!$A$3:$A1000, "&lt;"&amp;EOMONTH(DATE(P$1,P$2,1),0)))*SUMIFS(Prov_Auto!$E$3:$E1000, Prov_Auto!$A$3:$A1000, $D481, Prov_Auto!$D$3:$D1000,"&gt;="&amp;DATE(P$1,P$2,1),Prov_Auto!$D$3:$D1000, "&lt;="&amp;EOMONTH(DATE(P$1,P$2,1),0)))</f>
        <v/>
      </c>
      <c r="Q481" s="48" t="str">
        <f>IF($D481="","", (SUMIFS(Transacoes!$D$3:$D1000,Transacoes!$C$3:$C1000,$D481,Transacoes!$B$3:$B1000,"C", Transacoes!$A$3:$A1000, "&lt;"&amp;EOMONTH(DATE(Q$1,Q$2,1),0))-SUMIFS(Transacoes!$D$3:$D1000,Transacoes!$C$3:$C1000,$D481,Transacoes!$B$3:$B1000,"V", Transacoes!$A$3:$A1000, "&lt;"&amp;EOMONTH(DATE(Q$1,Q$2,1),0)))*SUMIFS(Prov_Auto!$E$3:$E1000, Prov_Auto!$A$3:$A1000, $D481, Prov_Auto!$D$3:$D1000,"&gt;="&amp;DATE(Q$1,Q$2,1),Prov_Auto!$D$3:$D1000, "&lt;="&amp;EOMONTH(DATE(Q$1,Q$2,1),0)))</f>
        <v/>
      </c>
      <c r="R481" s="47"/>
    </row>
    <row r="482">
      <c r="A482" s="47"/>
      <c r="B482" s="47"/>
      <c r="C482" s="47"/>
      <c r="D482" s="87"/>
      <c r="E482" s="48" t="str">
        <f>IF($D482="","", (SUMIFS(Transacoes!$D$3:$D1000,Transacoes!$C$3:$C1000,$D482,Transacoes!$B$3:$B1000,"C", Transacoes!$A$3:$A1000, "&lt;"&amp;EOMONTH(DATE(E$1,E$2,1),0))-SUMIFS(Transacoes!$D$3:$D1000,Transacoes!$C$3:$C1000,$D482,Transacoes!$B$3:$B1000,"V", Transacoes!$A$3:$A1000, "&lt;"&amp;EOMONTH(DATE(E$1,E$2,1),0)))*SUMIFS(Prov_Auto!$E$3:$E1000, Prov_Auto!$A$3:$A1000, $D482, Prov_Auto!$D$3:$D1000,"&gt;="&amp;DATE(E$1,E$2,1),Prov_Auto!$D$3:$D1000, "&lt;="&amp;EOMONTH(DATE(E$1,E$2,1),0)))</f>
        <v/>
      </c>
      <c r="F482" s="48" t="str">
        <f>IF($D482="","", (SUMIFS(Transacoes!$D$3:$D1000,Transacoes!$C$3:$C1000,$D482,Transacoes!$B$3:$B1000,"C", Transacoes!$A$3:$A1000, "&lt;"&amp;EOMONTH(DATE(F$1,F$2,1),0))-SUMIFS(Transacoes!$D$3:$D1000,Transacoes!$C$3:$C1000,$D482,Transacoes!$B$3:$B1000,"V", Transacoes!$A$3:$A1000, "&lt;"&amp;EOMONTH(DATE(F$1,F$2,1),0)))*SUMIFS(Prov_Auto!$E$3:$E1000, Prov_Auto!$A$3:$A1000, $D482, Prov_Auto!$D$3:$D1000,"&gt;="&amp;DATE(F$1,F$2,1),Prov_Auto!$D$3:$D1000, "&lt;="&amp;EOMONTH(DATE(F$1,F$2,1),0)))</f>
        <v/>
      </c>
      <c r="G482" s="48" t="str">
        <f>IF($D482="","", (SUMIFS(Transacoes!$D$3:$D1000,Transacoes!$C$3:$C1000,$D482,Transacoes!$B$3:$B1000,"C", Transacoes!$A$3:$A1000, "&lt;"&amp;EOMONTH(DATE(G$1,G$2,1),0))-SUMIFS(Transacoes!$D$3:$D1000,Transacoes!$C$3:$C1000,$D482,Transacoes!$B$3:$B1000,"V", Transacoes!$A$3:$A1000, "&lt;"&amp;EOMONTH(DATE(G$1,G$2,1),0)))*SUMIFS(Prov_Auto!$E$3:$E1000, Prov_Auto!$A$3:$A1000, $D482, Prov_Auto!$D$3:$D1000,"&gt;="&amp;DATE(G$1,G$2,1),Prov_Auto!$D$3:$D1000, "&lt;="&amp;EOMONTH(DATE(G$1,G$2,1),0)))</f>
        <v/>
      </c>
      <c r="H482" s="48" t="str">
        <f>IF($D482="","", (SUMIFS(Transacoes!$D$3:$D1000,Transacoes!$C$3:$C1000,$D482,Transacoes!$B$3:$B1000,"C", Transacoes!$A$3:$A1000, "&lt;"&amp;EOMONTH(DATE(H$1,H$2,1),0))-SUMIFS(Transacoes!$D$3:$D1000,Transacoes!$C$3:$C1000,$D482,Transacoes!$B$3:$B1000,"V", Transacoes!$A$3:$A1000, "&lt;"&amp;EOMONTH(DATE(H$1,H$2,1),0)))*SUMIFS(Prov_Auto!$E$3:$E1000, Prov_Auto!$A$3:$A1000, $D482, Prov_Auto!$D$3:$D1000,"&gt;="&amp;DATE(H$1,H$2,1),Prov_Auto!$D$3:$D1000, "&lt;="&amp;EOMONTH(DATE(H$1,H$2,1),0)))</f>
        <v/>
      </c>
      <c r="I482" s="48" t="str">
        <f>IF($D482="","", (SUMIFS(Transacoes!$D$3:$D1000,Transacoes!$C$3:$C1000,$D482,Transacoes!$B$3:$B1000,"C", Transacoes!$A$3:$A1000, "&lt;"&amp;EOMONTH(DATE(I$1,I$2,1),0))-SUMIFS(Transacoes!$D$3:$D1000,Transacoes!$C$3:$C1000,$D482,Transacoes!$B$3:$B1000,"V", Transacoes!$A$3:$A1000, "&lt;"&amp;EOMONTH(DATE(I$1,I$2,1),0)))*SUMIFS(Prov_Auto!$E$3:$E1000, Prov_Auto!$A$3:$A1000, $D482, Prov_Auto!$D$3:$D1000,"&gt;="&amp;DATE(I$1,I$2,1),Prov_Auto!$D$3:$D1000, "&lt;="&amp;EOMONTH(DATE(I$1,I$2,1),0)))</f>
        <v/>
      </c>
      <c r="J482" s="48" t="str">
        <f>IF($D482="","", (SUMIFS(Transacoes!$D$3:$D1000,Transacoes!$C$3:$C1000,$D482,Transacoes!$B$3:$B1000,"C", Transacoes!$A$3:$A1000, "&lt;"&amp;EOMONTH(DATE(J$1,J$2,1),0))-SUMIFS(Transacoes!$D$3:$D1000,Transacoes!$C$3:$C1000,$D482,Transacoes!$B$3:$B1000,"V", Transacoes!$A$3:$A1000, "&lt;"&amp;EOMONTH(DATE(J$1,J$2,1),0)))*SUMIFS(Prov_Auto!$E$3:$E1000, Prov_Auto!$A$3:$A1000, $D482, Prov_Auto!$D$3:$D1000,"&gt;="&amp;DATE(J$1,J$2,1),Prov_Auto!$D$3:$D1000, "&lt;="&amp;EOMONTH(DATE(J$1,J$2,1),0)))</f>
        <v/>
      </c>
      <c r="K482" s="48" t="str">
        <f>IF($D482="","", (SUMIFS(Transacoes!$D$3:$D1000,Transacoes!$C$3:$C1000,$D482,Transacoes!$B$3:$B1000,"C", Transacoes!$A$3:$A1000, "&lt;"&amp;EOMONTH(DATE(K$1,K$2,1),0))-SUMIFS(Transacoes!$D$3:$D1000,Transacoes!$C$3:$C1000,$D482,Transacoes!$B$3:$B1000,"V", Transacoes!$A$3:$A1000, "&lt;"&amp;EOMONTH(DATE(K$1,K$2,1),0)))*SUMIFS(Prov_Auto!$E$3:$E1000, Prov_Auto!$A$3:$A1000, $D482, Prov_Auto!$D$3:$D1000,"&gt;="&amp;DATE(K$1,K$2,1),Prov_Auto!$D$3:$D1000, "&lt;="&amp;EOMONTH(DATE(K$1,K$2,1),0)))</f>
        <v/>
      </c>
      <c r="L482" s="48" t="str">
        <f>IF($D482="","", (SUMIFS(Transacoes!$D$3:$D1000,Transacoes!$C$3:$C1000,$D482,Transacoes!$B$3:$B1000,"C", Transacoes!$A$3:$A1000, "&lt;"&amp;EOMONTH(DATE(L$1,L$2,1),0))-SUMIFS(Transacoes!$D$3:$D1000,Transacoes!$C$3:$C1000,$D482,Transacoes!$B$3:$B1000,"V", Transacoes!$A$3:$A1000, "&lt;"&amp;EOMONTH(DATE(L$1,L$2,1),0)))*SUMIFS(Prov_Auto!$E$3:$E1000, Prov_Auto!$A$3:$A1000, $D482, Prov_Auto!$D$3:$D1000,"&gt;="&amp;DATE(L$1,L$2,1),Prov_Auto!$D$3:$D1000, "&lt;="&amp;EOMONTH(DATE(L$1,L$2,1),0)))</f>
        <v/>
      </c>
      <c r="M482" s="48" t="str">
        <f>IF($D482="","", (SUMIFS(Transacoes!$D$3:$D1000,Transacoes!$C$3:$C1000,$D482,Transacoes!$B$3:$B1000,"C", Transacoes!$A$3:$A1000, "&lt;"&amp;EOMONTH(DATE(M$1,M$2,1),0))-SUMIFS(Transacoes!$D$3:$D1000,Transacoes!$C$3:$C1000,$D482,Transacoes!$B$3:$B1000,"V", Transacoes!$A$3:$A1000, "&lt;"&amp;EOMONTH(DATE(M$1,M$2,1),0)))*SUMIFS(Prov_Auto!$E$3:$E1000, Prov_Auto!$A$3:$A1000, $D482, Prov_Auto!$D$3:$D1000,"&gt;="&amp;DATE(M$1,M$2,1),Prov_Auto!$D$3:$D1000, "&lt;="&amp;EOMONTH(DATE(M$1,M$2,1),0)))</f>
        <v/>
      </c>
      <c r="N482" s="48" t="str">
        <f>IF($D482="","", (SUMIFS(Transacoes!$D$3:$D1000,Transacoes!$C$3:$C1000,$D482,Transacoes!$B$3:$B1000,"C", Transacoes!$A$3:$A1000, "&lt;"&amp;EOMONTH(DATE(N$1,N$2,1),0))-SUMIFS(Transacoes!$D$3:$D1000,Transacoes!$C$3:$C1000,$D482,Transacoes!$B$3:$B1000,"V", Transacoes!$A$3:$A1000, "&lt;"&amp;EOMONTH(DATE(N$1,N$2,1),0)))*SUMIFS(Prov_Auto!$E$3:$E1000, Prov_Auto!$A$3:$A1000, $D482, Prov_Auto!$D$3:$D1000,"&gt;="&amp;DATE(N$1,N$2,1),Prov_Auto!$D$3:$D1000, "&lt;="&amp;EOMONTH(DATE(N$1,N$2,1),0)))</f>
        <v/>
      </c>
      <c r="O482" s="48" t="str">
        <f>IF($D482="","", (SUMIFS(Transacoes!$D$3:$D1000,Transacoes!$C$3:$C1000,$D482,Transacoes!$B$3:$B1000,"C", Transacoes!$A$3:$A1000, "&lt;"&amp;EOMONTH(DATE(O$1,O$2,1),0))-SUMIFS(Transacoes!$D$3:$D1000,Transacoes!$C$3:$C1000,$D482,Transacoes!$B$3:$B1000,"V", Transacoes!$A$3:$A1000, "&lt;"&amp;EOMONTH(DATE(O$1,O$2,1),0)))*SUMIFS(Prov_Auto!$E$3:$E1000, Prov_Auto!$A$3:$A1000, $D482, Prov_Auto!$D$3:$D1000,"&gt;="&amp;DATE(O$1,O$2,1),Prov_Auto!$D$3:$D1000, "&lt;="&amp;EOMONTH(DATE(O$1,O$2,1),0)))</f>
        <v/>
      </c>
      <c r="P482" s="48" t="str">
        <f>IF($D482="","", (SUMIFS(Transacoes!$D$3:$D1000,Transacoes!$C$3:$C1000,$D482,Transacoes!$B$3:$B1000,"C", Transacoes!$A$3:$A1000, "&lt;"&amp;EOMONTH(DATE(P$1,P$2,1),0))-SUMIFS(Transacoes!$D$3:$D1000,Transacoes!$C$3:$C1000,$D482,Transacoes!$B$3:$B1000,"V", Transacoes!$A$3:$A1000, "&lt;"&amp;EOMONTH(DATE(P$1,P$2,1),0)))*SUMIFS(Prov_Auto!$E$3:$E1000, Prov_Auto!$A$3:$A1000, $D482, Prov_Auto!$D$3:$D1000,"&gt;="&amp;DATE(P$1,P$2,1),Prov_Auto!$D$3:$D1000, "&lt;="&amp;EOMONTH(DATE(P$1,P$2,1),0)))</f>
        <v/>
      </c>
      <c r="Q482" s="48" t="str">
        <f>IF($D482="","", (SUMIFS(Transacoes!$D$3:$D1000,Transacoes!$C$3:$C1000,$D482,Transacoes!$B$3:$B1000,"C", Transacoes!$A$3:$A1000, "&lt;"&amp;EOMONTH(DATE(Q$1,Q$2,1),0))-SUMIFS(Transacoes!$D$3:$D1000,Transacoes!$C$3:$C1000,$D482,Transacoes!$B$3:$B1000,"V", Transacoes!$A$3:$A1000, "&lt;"&amp;EOMONTH(DATE(Q$1,Q$2,1),0)))*SUMIFS(Prov_Auto!$E$3:$E1000, Prov_Auto!$A$3:$A1000, $D482, Prov_Auto!$D$3:$D1000,"&gt;="&amp;DATE(Q$1,Q$2,1),Prov_Auto!$D$3:$D1000, "&lt;="&amp;EOMONTH(DATE(Q$1,Q$2,1),0)))</f>
        <v/>
      </c>
      <c r="R482" s="47"/>
    </row>
    <row r="483">
      <c r="A483" s="47"/>
      <c r="B483" s="47"/>
      <c r="C483" s="47"/>
      <c r="D483" s="87"/>
      <c r="E483" s="48" t="str">
        <f>IF($D483="","", (SUMIFS(Transacoes!$D$3:$D1000,Transacoes!$C$3:$C1000,$D483,Transacoes!$B$3:$B1000,"C", Transacoes!$A$3:$A1000, "&lt;"&amp;EOMONTH(DATE(E$1,E$2,1),0))-SUMIFS(Transacoes!$D$3:$D1000,Transacoes!$C$3:$C1000,$D483,Transacoes!$B$3:$B1000,"V", Transacoes!$A$3:$A1000, "&lt;"&amp;EOMONTH(DATE(E$1,E$2,1),0)))*SUMIFS(Prov_Auto!$E$3:$E1000, Prov_Auto!$A$3:$A1000, $D483, Prov_Auto!$D$3:$D1000,"&gt;="&amp;DATE(E$1,E$2,1),Prov_Auto!$D$3:$D1000, "&lt;="&amp;EOMONTH(DATE(E$1,E$2,1),0)))</f>
        <v/>
      </c>
      <c r="F483" s="48" t="str">
        <f>IF($D483="","", (SUMIFS(Transacoes!$D$3:$D1000,Transacoes!$C$3:$C1000,$D483,Transacoes!$B$3:$B1000,"C", Transacoes!$A$3:$A1000, "&lt;"&amp;EOMONTH(DATE(F$1,F$2,1),0))-SUMIFS(Transacoes!$D$3:$D1000,Transacoes!$C$3:$C1000,$D483,Transacoes!$B$3:$B1000,"V", Transacoes!$A$3:$A1000, "&lt;"&amp;EOMONTH(DATE(F$1,F$2,1),0)))*SUMIFS(Prov_Auto!$E$3:$E1000, Prov_Auto!$A$3:$A1000, $D483, Prov_Auto!$D$3:$D1000,"&gt;="&amp;DATE(F$1,F$2,1),Prov_Auto!$D$3:$D1000, "&lt;="&amp;EOMONTH(DATE(F$1,F$2,1),0)))</f>
        <v/>
      </c>
      <c r="G483" s="48" t="str">
        <f>IF($D483="","", (SUMIFS(Transacoes!$D$3:$D1000,Transacoes!$C$3:$C1000,$D483,Transacoes!$B$3:$B1000,"C", Transacoes!$A$3:$A1000, "&lt;"&amp;EOMONTH(DATE(G$1,G$2,1),0))-SUMIFS(Transacoes!$D$3:$D1000,Transacoes!$C$3:$C1000,$D483,Transacoes!$B$3:$B1000,"V", Transacoes!$A$3:$A1000, "&lt;"&amp;EOMONTH(DATE(G$1,G$2,1),0)))*SUMIFS(Prov_Auto!$E$3:$E1000, Prov_Auto!$A$3:$A1000, $D483, Prov_Auto!$D$3:$D1000,"&gt;="&amp;DATE(G$1,G$2,1),Prov_Auto!$D$3:$D1000, "&lt;="&amp;EOMONTH(DATE(G$1,G$2,1),0)))</f>
        <v/>
      </c>
      <c r="H483" s="48" t="str">
        <f>IF($D483="","", (SUMIFS(Transacoes!$D$3:$D1000,Transacoes!$C$3:$C1000,$D483,Transacoes!$B$3:$B1000,"C", Transacoes!$A$3:$A1000, "&lt;"&amp;EOMONTH(DATE(H$1,H$2,1),0))-SUMIFS(Transacoes!$D$3:$D1000,Transacoes!$C$3:$C1000,$D483,Transacoes!$B$3:$B1000,"V", Transacoes!$A$3:$A1000, "&lt;"&amp;EOMONTH(DATE(H$1,H$2,1),0)))*SUMIFS(Prov_Auto!$E$3:$E1000, Prov_Auto!$A$3:$A1000, $D483, Prov_Auto!$D$3:$D1000,"&gt;="&amp;DATE(H$1,H$2,1),Prov_Auto!$D$3:$D1000, "&lt;="&amp;EOMONTH(DATE(H$1,H$2,1),0)))</f>
        <v/>
      </c>
      <c r="I483" s="48" t="str">
        <f>IF($D483="","", (SUMIFS(Transacoes!$D$3:$D1000,Transacoes!$C$3:$C1000,$D483,Transacoes!$B$3:$B1000,"C", Transacoes!$A$3:$A1000, "&lt;"&amp;EOMONTH(DATE(I$1,I$2,1),0))-SUMIFS(Transacoes!$D$3:$D1000,Transacoes!$C$3:$C1000,$D483,Transacoes!$B$3:$B1000,"V", Transacoes!$A$3:$A1000, "&lt;"&amp;EOMONTH(DATE(I$1,I$2,1),0)))*SUMIFS(Prov_Auto!$E$3:$E1000, Prov_Auto!$A$3:$A1000, $D483, Prov_Auto!$D$3:$D1000,"&gt;="&amp;DATE(I$1,I$2,1),Prov_Auto!$D$3:$D1000, "&lt;="&amp;EOMONTH(DATE(I$1,I$2,1),0)))</f>
        <v/>
      </c>
      <c r="J483" s="48" t="str">
        <f>IF($D483="","", (SUMIFS(Transacoes!$D$3:$D1000,Transacoes!$C$3:$C1000,$D483,Transacoes!$B$3:$B1000,"C", Transacoes!$A$3:$A1000, "&lt;"&amp;EOMONTH(DATE(J$1,J$2,1),0))-SUMIFS(Transacoes!$D$3:$D1000,Transacoes!$C$3:$C1000,$D483,Transacoes!$B$3:$B1000,"V", Transacoes!$A$3:$A1000, "&lt;"&amp;EOMONTH(DATE(J$1,J$2,1),0)))*SUMIFS(Prov_Auto!$E$3:$E1000, Prov_Auto!$A$3:$A1000, $D483, Prov_Auto!$D$3:$D1000,"&gt;="&amp;DATE(J$1,J$2,1),Prov_Auto!$D$3:$D1000, "&lt;="&amp;EOMONTH(DATE(J$1,J$2,1),0)))</f>
        <v/>
      </c>
      <c r="K483" s="48" t="str">
        <f>IF($D483="","", (SUMIFS(Transacoes!$D$3:$D1000,Transacoes!$C$3:$C1000,$D483,Transacoes!$B$3:$B1000,"C", Transacoes!$A$3:$A1000, "&lt;"&amp;EOMONTH(DATE(K$1,K$2,1),0))-SUMIFS(Transacoes!$D$3:$D1000,Transacoes!$C$3:$C1000,$D483,Transacoes!$B$3:$B1000,"V", Transacoes!$A$3:$A1000, "&lt;"&amp;EOMONTH(DATE(K$1,K$2,1),0)))*SUMIFS(Prov_Auto!$E$3:$E1000, Prov_Auto!$A$3:$A1000, $D483, Prov_Auto!$D$3:$D1000,"&gt;="&amp;DATE(K$1,K$2,1),Prov_Auto!$D$3:$D1000, "&lt;="&amp;EOMONTH(DATE(K$1,K$2,1),0)))</f>
        <v/>
      </c>
      <c r="L483" s="48" t="str">
        <f>IF($D483="","", (SUMIFS(Transacoes!$D$3:$D1000,Transacoes!$C$3:$C1000,$D483,Transacoes!$B$3:$B1000,"C", Transacoes!$A$3:$A1000, "&lt;"&amp;EOMONTH(DATE(L$1,L$2,1),0))-SUMIFS(Transacoes!$D$3:$D1000,Transacoes!$C$3:$C1000,$D483,Transacoes!$B$3:$B1000,"V", Transacoes!$A$3:$A1000, "&lt;"&amp;EOMONTH(DATE(L$1,L$2,1),0)))*SUMIFS(Prov_Auto!$E$3:$E1000, Prov_Auto!$A$3:$A1000, $D483, Prov_Auto!$D$3:$D1000,"&gt;="&amp;DATE(L$1,L$2,1),Prov_Auto!$D$3:$D1000, "&lt;="&amp;EOMONTH(DATE(L$1,L$2,1),0)))</f>
        <v/>
      </c>
      <c r="M483" s="48" t="str">
        <f>IF($D483="","", (SUMIFS(Transacoes!$D$3:$D1000,Transacoes!$C$3:$C1000,$D483,Transacoes!$B$3:$B1000,"C", Transacoes!$A$3:$A1000, "&lt;"&amp;EOMONTH(DATE(M$1,M$2,1),0))-SUMIFS(Transacoes!$D$3:$D1000,Transacoes!$C$3:$C1000,$D483,Transacoes!$B$3:$B1000,"V", Transacoes!$A$3:$A1000, "&lt;"&amp;EOMONTH(DATE(M$1,M$2,1),0)))*SUMIFS(Prov_Auto!$E$3:$E1000, Prov_Auto!$A$3:$A1000, $D483, Prov_Auto!$D$3:$D1000,"&gt;="&amp;DATE(M$1,M$2,1),Prov_Auto!$D$3:$D1000, "&lt;="&amp;EOMONTH(DATE(M$1,M$2,1),0)))</f>
        <v/>
      </c>
      <c r="N483" s="48" t="str">
        <f>IF($D483="","", (SUMIFS(Transacoes!$D$3:$D1000,Transacoes!$C$3:$C1000,$D483,Transacoes!$B$3:$B1000,"C", Transacoes!$A$3:$A1000, "&lt;"&amp;EOMONTH(DATE(N$1,N$2,1),0))-SUMIFS(Transacoes!$D$3:$D1000,Transacoes!$C$3:$C1000,$D483,Transacoes!$B$3:$B1000,"V", Transacoes!$A$3:$A1000, "&lt;"&amp;EOMONTH(DATE(N$1,N$2,1),0)))*SUMIFS(Prov_Auto!$E$3:$E1000, Prov_Auto!$A$3:$A1000, $D483, Prov_Auto!$D$3:$D1000,"&gt;="&amp;DATE(N$1,N$2,1),Prov_Auto!$D$3:$D1000, "&lt;="&amp;EOMONTH(DATE(N$1,N$2,1),0)))</f>
        <v/>
      </c>
      <c r="O483" s="48" t="str">
        <f>IF($D483="","", (SUMIFS(Transacoes!$D$3:$D1000,Transacoes!$C$3:$C1000,$D483,Transacoes!$B$3:$B1000,"C", Transacoes!$A$3:$A1000, "&lt;"&amp;EOMONTH(DATE(O$1,O$2,1),0))-SUMIFS(Transacoes!$D$3:$D1000,Transacoes!$C$3:$C1000,$D483,Transacoes!$B$3:$B1000,"V", Transacoes!$A$3:$A1000, "&lt;"&amp;EOMONTH(DATE(O$1,O$2,1),0)))*SUMIFS(Prov_Auto!$E$3:$E1000, Prov_Auto!$A$3:$A1000, $D483, Prov_Auto!$D$3:$D1000,"&gt;="&amp;DATE(O$1,O$2,1),Prov_Auto!$D$3:$D1000, "&lt;="&amp;EOMONTH(DATE(O$1,O$2,1),0)))</f>
        <v/>
      </c>
      <c r="P483" s="48" t="str">
        <f>IF($D483="","", (SUMIFS(Transacoes!$D$3:$D1000,Transacoes!$C$3:$C1000,$D483,Transacoes!$B$3:$B1000,"C", Transacoes!$A$3:$A1000, "&lt;"&amp;EOMONTH(DATE(P$1,P$2,1),0))-SUMIFS(Transacoes!$D$3:$D1000,Transacoes!$C$3:$C1000,$D483,Transacoes!$B$3:$B1000,"V", Transacoes!$A$3:$A1000, "&lt;"&amp;EOMONTH(DATE(P$1,P$2,1),0)))*SUMIFS(Prov_Auto!$E$3:$E1000, Prov_Auto!$A$3:$A1000, $D483, Prov_Auto!$D$3:$D1000,"&gt;="&amp;DATE(P$1,P$2,1),Prov_Auto!$D$3:$D1000, "&lt;="&amp;EOMONTH(DATE(P$1,P$2,1),0)))</f>
        <v/>
      </c>
      <c r="Q483" s="48" t="str">
        <f>IF($D483="","", (SUMIFS(Transacoes!$D$3:$D1000,Transacoes!$C$3:$C1000,$D483,Transacoes!$B$3:$B1000,"C", Transacoes!$A$3:$A1000, "&lt;"&amp;EOMONTH(DATE(Q$1,Q$2,1),0))-SUMIFS(Transacoes!$D$3:$D1000,Transacoes!$C$3:$C1000,$D483,Transacoes!$B$3:$B1000,"V", Transacoes!$A$3:$A1000, "&lt;"&amp;EOMONTH(DATE(Q$1,Q$2,1),0)))*SUMIFS(Prov_Auto!$E$3:$E1000, Prov_Auto!$A$3:$A1000, $D483, Prov_Auto!$D$3:$D1000,"&gt;="&amp;DATE(Q$1,Q$2,1),Prov_Auto!$D$3:$D1000, "&lt;="&amp;EOMONTH(DATE(Q$1,Q$2,1),0)))</f>
        <v/>
      </c>
      <c r="R483" s="47"/>
    </row>
    <row r="484">
      <c r="A484" s="47"/>
      <c r="B484" s="47"/>
      <c r="C484" s="47"/>
      <c r="D484" s="87"/>
      <c r="E484" s="48" t="str">
        <f>IF($D484="","", (SUMIFS(Transacoes!$D$3:$D1000,Transacoes!$C$3:$C1000,$D484,Transacoes!$B$3:$B1000,"C", Transacoes!$A$3:$A1000, "&lt;"&amp;EOMONTH(DATE(E$1,E$2,1),0))-SUMIFS(Transacoes!$D$3:$D1000,Transacoes!$C$3:$C1000,$D484,Transacoes!$B$3:$B1000,"V", Transacoes!$A$3:$A1000, "&lt;"&amp;EOMONTH(DATE(E$1,E$2,1),0)))*SUMIFS(Prov_Auto!$E$3:$E1000, Prov_Auto!$A$3:$A1000, $D484, Prov_Auto!$D$3:$D1000,"&gt;="&amp;DATE(E$1,E$2,1),Prov_Auto!$D$3:$D1000, "&lt;="&amp;EOMONTH(DATE(E$1,E$2,1),0)))</f>
        <v/>
      </c>
      <c r="F484" s="48" t="str">
        <f>IF($D484="","", (SUMIFS(Transacoes!$D$3:$D1000,Transacoes!$C$3:$C1000,$D484,Transacoes!$B$3:$B1000,"C", Transacoes!$A$3:$A1000, "&lt;"&amp;EOMONTH(DATE(F$1,F$2,1),0))-SUMIFS(Transacoes!$D$3:$D1000,Transacoes!$C$3:$C1000,$D484,Transacoes!$B$3:$B1000,"V", Transacoes!$A$3:$A1000, "&lt;"&amp;EOMONTH(DATE(F$1,F$2,1),0)))*SUMIFS(Prov_Auto!$E$3:$E1000, Prov_Auto!$A$3:$A1000, $D484, Prov_Auto!$D$3:$D1000,"&gt;="&amp;DATE(F$1,F$2,1),Prov_Auto!$D$3:$D1000, "&lt;="&amp;EOMONTH(DATE(F$1,F$2,1),0)))</f>
        <v/>
      </c>
      <c r="G484" s="48" t="str">
        <f>IF($D484="","", (SUMIFS(Transacoes!$D$3:$D1000,Transacoes!$C$3:$C1000,$D484,Transacoes!$B$3:$B1000,"C", Transacoes!$A$3:$A1000, "&lt;"&amp;EOMONTH(DATE(G$1,G$2,1),0))-SUMIFS(Transacoes!$D$3:$D1000,Transacoes!$C$3:$C1000,$D484,Transacoes!$B$3:$B1000,"V", Transacoes!$A$3:$A1000, "&lt;"&amp;EOMONTH(DATE(G$1,G$2,1),0)))*SUMIFS(Prov_Auto!$E$3:$E1000, Prov_Auto!$A$3:$A1000, $D484, Prov_Auto!$D$3:$D1000,"&gt;="&amp;DATE(G$1,G$2,1),Prov_Auto!$D$3:$D1000, "&lt;="&amp;EOMONTH(DATE(G$1,G$2,1),0)))</f>
        <v/>
      </c>
      <c r="H484" s="48" t="str">
        <f>IF($D484="","", (SUMIFS(Transacoes!$D$3:$D1000,Transacoes!$C$3:$C1000,$D484,Transacoes!$B$3:$B1000,"C", Transacoes!$A$3:$A1000, "&lt;"&amp;EOMONTH(DATE(H$1,H$2,1),0))-SUMIFS(Transacoes!$D$3:$D1000,Transacoes!$C$3:$C1000,$D484,Transacoes!$B$3:$B1000,"V", Transacoes!$A$3:$A1000, "&lt;"&amp;EOMONTH(DATE(H$1,H$2,1),0)))*SUMIFS(Prov_Auto!$E$3:$E1000, Prov_Auto!$A$3:$A1000, $D484, Prov_Auto!$D$3:$D1000,"&gt;="&amp;DATE(H$1,H$2,1),Prov_Auto!$D$3:$D1000, "&lt;="&amp;EOMONTH(DATE(H$1,H$2,1),0)))</f>
        <v/>
      </c>
      <c r="I484" s="48" t="str">
        <f>IF($D484="","", (SUMIFS(Transacoes!$D$3:$D1000,Transacoes!$C$3:$C1000,$D484,Transacoes!$B$3:$B1000,"C", Transacoes!$A$3:$A1000, "&lt;"&amp;EOMONTH(DATE(I$1,I$2,1),0))-SUMIFS(Transacoes!$D$3:$D1000,Transacoes!$C$3:$C1000,$D484,Transacoes!$B$3:$B1000,"V", Transacoes!$A$3:$A1000, "&lt;"&amp;EOMONTH(DATE(I$1,I$2,1),0)))*SUMIFS(Prov_Auto!$E$3:$E1000, Prov_Auto!$A$3:$A1000, $D484, Prov_Auto!$D$3:$D1000,"&gt;="&amp;DATE(I$1,I$2,1),Prov_Auto!$D$3:$D1000, "&lt;="&amp;EOMONTH(DATE(I$1,I$2,1),0)))</f>
        <v/>
      </c>
      <c r="J484" s="48" t="str">
        <f>IF($D484="","", (SUMIFS(Transacoes!$D$3:$D1000,Transacoes!$C$3:$C1000,$D484,Transacoes!$B$3:$B1000,"C", Transacoes!$A$3:$A1000, "&lt;"&amp;EOMONTH(DATE(J$1,J$2,1),0))-SUMIFS(Transacoes!$D$3:$D1000,Transacoes!$C$3:$C1000,$D484,Transacoes!$B$3:$B1000,"V", Transacoes!$A$3:$A1000, "&lt;"&amp;EOMONTH(DATE(J$1,J$2,1),0)))*SUMIFS(Prov_Auto!$E$3:$E1000, Prov_Auto!$A$3:$A1000, $D484, Prov_Auto!$D$3:$D1000,"&gt;="&amp;DATE(J$1,J$2,1),Prov_Auto!$D$3:$D1000, "&lt;="&amp;EOMONTH(DATE(J$1,J$2,1),0)))</f>
        <v/>
      </c>
      <c r="K484" s="48" t="str">
        <f>IF($D484="","", (SUMIFS(Transacoes!$D$3:$D1000,Transacoes!$C$3:$C1000,$D484,Transacoes!$B$3:$B1000,"C", Transacoes!$A$3:$A1000, "&lt;"&amp;EOMONTH(DATE(K$1,K$2,1),0))-SUMIFS(Transacoes!$D$3:$D1000,Transacoes!$C$3:$C1000,$D484,Transacoes!$B$3:$B1000,"V", Transacoes!$A$3:$A1000, "&lt;"&amp;EOMONTH(DATE(K$1,K$2,1),0)))*SUMIFS(Prov_Auto!$E$3:$E1000, Prov_Auto!$A$3:$A1000, $D484, Prov_Auto!$D$3:$D1000,"&gt;="&amp;DATE(K$1,K$2,1),Prov_Auto!$D$3:$D1000, "&lt;="&amp;EOMONTH(DATE(K$1,K$2,1),0)))</f>
        <v/>
      </c>
      <c r="L484" s="48" t="str">
        <f>IF($D484="","", (SUMIFS(Transacoes!$D$3:$D1000,Transacoes!$C$3:$C1000,$D484,Transacoes!$B$3:$B1000,"C", Transacoes!$A$3:$A1000, "&lt;"&amp;EOMONTH(DATE(L$1,L$2,1),0))-SUMIFS(Transacoes!$D$3:$D1000,Transacoes!$C$3:$C1000,$D484,Transacoes!$B$3:$B1000,"V", Transacoes!$A$3:$A1000, "&lt;"&amp;EOMONTH(DATE(L$1,L$2,1),0)))*SUMIFS(Prov_Auto!$E$3:$E1000, Prov_Auto!$A$3:$A1000, $D484, Prov_Auto!$D$3:$D1000,"&gt;="&amp;DATE(L$1,L$2,1),Prov_Auto!$D$3:$D1000, "&lt;="&amp;EOMONTH(DATE(L$1,L$2,1),0)))</f>
        <v/>
      </c>
      <c r="M484" s="48" t="str">
        <f>IF($D484="","", (SUMIFS(Transacoes!$D$3:$D1000,Transacoes!$C$3:$C1000,$D484,Transacoes!$B$3:$B1000,"C", Transacoes!$A$3:$A1000, "&lt;"&amp;EOMONTH(DATE(M$1,M$2,1),0))-SUMIFS(Transacoes!$D$3:$D1000,Transacoes!$C$3:$C1000,$D484,Transacoes!$B$3:$B1000,"V", Transacoes!$A$3:$A1000, "&lt;"&amp;EOMONTH(DATE(M$1,M$2,1),0)))*SUMIFS(Prov_Auto!$E$3:$E1000, Prov_Auto!$A$3:$A1000, $D484, Prov_Auto!$D$3:$D1000,"&gt;="&amp;DATE(M$1,M$2,1),Prov_Auto!$D$3:$D1000, "&lt;="&amp;EOMONTH(DATE(M$1,M$2,1),0)))</f>
        <v/>
      </c>
      <c r="N484" s="48" t="str">
        <f>IF($D484="","", (SUMIFS(Transacoes!$D$3:$D1000,Transacoes!$C$3:$C1000,$D484,Transacoes!$B$3:$B1000,"C", Transacoes!$A$3:$A1000, "&lt;"&amp;EOMONTH(DATE(N$1,N$2,1),0))-SUMIFS(Transacoes!$D$3:$D1000,Transacoes!$C$3:$C1000,$D484,Transacoes!$B$3:$B1000,"V", Transacoes!$A$3:$A1000, "&lt;"&amp;EOMONTH(DATE(N$1,N$2,1),0)))*SUMIFS(Prov_Auto!$E$3:$E1000, Prov_Auto!$A$3:$A1000, $D484, Prov_Auto!$D$3:$D1000,"&gt;="&amp;DATE(N$1,N$2,1),Prov_Auto!$D$3:$D1000, "&lt;="&amp;EOMONTH(DATE(N$1,N$2,1),0)))</f>
        <v/>
      </c>
      <c r="O484" s="48" t="str">
        <f>IF($D484="","", (SUMIFS(Transacoes!$D$3:$D1000,Transacoes!$C$3:$C1000,$D484,Transacoes!$B$3:$B1000,"C", Transacoes!$A$3:$A1000, "&lt;"&amp;EOMONTH(DATE(O$1,O$2,1),0))-SUMIFS(Transacoes!$D$3:$D1000,Transacoes!$C$3:$C1000,$D484,Transacoes!$B$3:$B1000,"V", Transacoes!$A$3:$A1000, "&lt;"&amp;EOMONTH(DATE(O$1,O$2,1),0)))*SUMIFS(Prov_Auto!$E$3:$E1000, Prov_Auto!$A$3:$A1000, $D484, Prov_Auto!$D$3:$D1000,"&gt;="&amp;DATE(O$1,O$2,1),Prov_Auto!$D$3:$D1000, "&lt;="&amp;EOMONTH(DATE(O$1,O$2,1),0)))</f>
        <v/>
      </c>
      <c r="P484" s="48" t="str">
        <f>IF($D484="","", (SUMIFS(Transacoes!$D$3:$D1000,Transacoes!$C$3:$C1000,$D484,Transacoes!$B$3:$B1000,"C", Transacoes!$A$3:$A1000, "&lt;"&amp;EOMONTH(DATE(P$1,P$2,1),0))-SUMIFS(Transacoes!$D$3:$D1000,Transacoes!$C$3:$C1000,$D484,Transacoes!$B$3:$B1000,"V", Transacoes!$A$3:$A1000, "&lt;"&amp;EOMONTH(DATE(P$1,P$2,1),0)))*SUMIFS(Prov_Auto!$E$3:$E1000, Prov_Auto!$A$3:$A1000, $D484, Prov_Auto!$D$3:$D1000,"&gt;="&amp;DATE(P$1,P$2,1),Prov_Auto!$D$3:$D1000, "&lt;="&amp;EOMONTH(DATE(P$1,P$2,1),0)))</f>
        <v/>
      </c>
      <c r="Q484" s="48" t="str">
        <f>IF($D484="","", (SUMIFS(Transacoes!$D$3:$D1000,Transacoes!$C$3:$C1000,$D484,Transacoes!$B$3:$B1000,"C", Transacoes!$A$3:$A1000, "&lt;"&amp;EOMONTH(DATE(Q$1,Q$2,1),0))-SUMIFS(Transacoes!$D$3:$D1000,Transacoes!$C$3:$C1000,$D484,Transacoes!$B$3:$B1000,"V", Transacoes!$A$3:$A1000, "&lt;"&amp;EOMONTH(DATE(Q$1,Q$2,1),0)))*SUMIFS(Prov_Auto!$E$3:$E1000, Prov_Auto!$A$3:$A1000, $D484, Prov_Auto!$D$3:$D1000,"&gt;="&amp;DATE(Q$1,Q$2,1),Prov_Auto!$D$3:$D1000, "&lt;="&amp;EOMONTH(DATE(Q$1,Q$2,1),0)))</f>
        <v/>
      </c>
      <c r="R484" s="47"/>
    </row>
    <row r="485">
      <c r="A485" s="47"/>
      <c r="B485" s="47"/>
      <c r="C485" s="47"/>
      <c r="D485" s="87"/>
      <c r="E485" s="48" t="str">
        <f>IF($D485="","", (SUMIFS(Transacoes!$D$3:$D1000,Transacoes!$C$3:$C1000,$D485,Transacoes!$B$3:$B1000,"C", Transacoes!$A$3:$A1000, "&lt;"&amp;EOMONTH(DATE(E$1,E$2,1),0))-SUMIFS(Transacoes!$D$3:$D1000,Transacoes!$C$3:$C1000,$D485,Transacoes!$B$3:$B1000,"V", Transacoes!$A$3:$A1000, "&lt;"&amp;EOMONTH(DATE(E$1,E$2,1),0)))*SUMIFS(Prov_Auto!$E$3:$E1000, Prov_Auto!$A$3:$A1000, $D485, Prov_Auto!$D$3:$D1000,"&gt;="&amp;DATE(E$1,E$2,1),Prov_Auto!$D$3:$D1000, "&lt;="&amp;EOMONTH(DATE(E$1,E$2,1),0)))</f>
        <v/>
      </c>
      <c r="F485" s="48" t="str">
        <f>IF($D485="","", (SUMIFS(Transacoes!$D$3:$D1000,Transacoes!$C$3:$C1000,$D485,Transacoes!$B$3:$B1000,"C", Transacoes!$A$3:$A1000, "&lt;"&amp;EOMONTH(DATE(F$1,F$2,1),0))-SUMIFS(Transacoes!$D$3:$D1000,Transacoes!$C$3:$C1000,$D485,Transacoes!$B$3:$B1000,"V", Transacoes!$A$3:$A1000, "&lt;"&amp;EOMONTH(DATE(F$1,F$2,1),0)))*SUMIFS(Prov_Auto!$E$3:$E1000, Prov_Auto!$A$3:$A1000, $D485, Prov_Auto!$D$3:$D1000,"&gt;="&amp;DATE(F$1,F$2,1),Prov_Auto!$D$3:$D1000, "&lt;="&amp;EOMONTH(DATE(F$1,F$2,1),0)))</f>
        <v/>
      </c>
      <c r="G485" s="48" t="str">
        <f>IF($D485="","", (SUMIFS(Transacoes!$D$3:$D1000,Transacoes!$C$3:$C1000,$D485,Transacoes!$B$3:$B1000,"C", Transacoes!$A$3:$A1000, "&lt;"&amp;EOMONTH(DATE(G$1,G$2,1),0))-SUMIFS(Transacoes!$D$3:$D1000,Transacoes!$C$3:$C1000,$D485,Transacoes!$B$3:$B1000,"V", Transacoes!$A$3:$A1000, "&lt;"&amp;EOMONTH(DATE(G$1,G$2,1),0)))*SUMIFS(Prov_Auto!$E$3:$E1000, Prov_Auto!$A$3:$A1000, $D485, Prov_Auto!$D$3:$D1000,"&gt;="&amp;DATE(G$1,G$2,1),Prov_Auto!$D$3:$D1000, "&lt;="&amp;EOMONTH(DATE(G$1,G$2,1),0)))</f>
        <v/>
      </c>
      <c r="H485" s="48" t="str">
        <f>IF($D485="","", (SUMIFS(Transacoes!$D$3:$D1000,Transacoes!$C$3:$C1000,$D485,Transacoes!$B$3:$B1000,"C", Transacoes!$A$3:$A1000, "&lt;"&amp;EOMONTH(DATE(H$1,H$2,1),0))-SUMIFS(Transacoes!$D$3:$D1000,Transacoes!$C$3:$C1000,$D485,Transacoes!$B$3:$B1000,"V", Transacoes!$A$3:$A1000, "&lt;"&amp;EOMONTH(DATE(H$1,H$2,1),0)))*SUMIFS(Prov_Auto!$E$3:$E1000, Prov_Auto!$A$3:$A1000, $D485, Prov_Auto!$D$3:$D1000,"&gt;="&amp;DATE(H$1,H$2,1),Prov_Auto!$D$3:$D1000, "&lt;="&amp;EOMONTH(DATE(H$1,H$2,1),0)))</f>
        <v/>
      </c>
      <c r="I485" s="48" t="str">
        <f>IF($D485="","", (SUMIFS(Transacoes!$D$3:$D1000,Transacoes!$C$3:$C1000,$D485,Transacoes!$B$3:$B1000,"C", Transacoes!$A$3:$A1000, "&lt;"&amp;EOMONTH(DATE(I$1,I$2,1),0))-SUMIFS(Transacoes!$D$3:$D1000,Transacoes!$C$3:$C1000,$D485,Transacoes!$B$3:$B1000,"V", Transacoes!$A$3:$A1000, "&lt;"&amp;EOMONTH(DATE(I$1,I$2,1),0)))*SUMIFS(Prov_Auto!$E$3:$E1000, Prov_Auto!$A$3:$A1000, $D485, Prov_Auto!$D$3:$D1000,"&gt;="&amp;DATE(I$1,I$2,1),Prov_Auto!$D$3:$D1000, "&lt;="&amp;EOMONTH(DATE(I$1,I$2,1),0)))</f>
        <v/>
      </c>
      <c r="J485" s="48" t="str">
        <f>IF($D485="","", (SUMIFS(Transacoes!$D$3:$D1000,Transacoes!$C$3:$C1000,$D485,Transacoes!$B$3:$B1000,"C", Transacoes!$A$3:$A1000, "&lt;"&amp;EOMONTH(DATE(J$1,J$2,1),0))-SUMIFS(Transacoes!$D$3:$D1000,Transacoes!$C$3:$C1000,$D485,Transacoes!$B$3:$B1000,"V", Transacoes!$A$3:$A1000, "&lt;"&amp;EOMONTH(DATE(J$1,J$2,1),0)))*SUMIFS(Prov_Auto!$E$3:$E1000, Prov_Auto!$A$3:$A1000, $D485, Prov_Auto!$D$3:$D1000,"&gt;="&amp;DATE(J$1,J$2,1),Prov_Auto!$D$3:$D1000, "&lt;="&amp;EOMONTH(DATE(J$1,J$2,1),0)))</f>
        <v/>
      </c>
      <c r="K485" s="48" t="str">
        <f>IF($D485="","", (SUMIFS(Transacoes!$D$3:$D1000,Transacoes!$C$3:$C1000,$D485,Transacoes!$B$3:$B1000,"C", Transacoes!$A$3:$A1000, "&lt;"&amp;EOMONTH(DATE(K$1,K$2,1),0))-SUMIFS(Transacoes!$D$3:$D1000,Transacoes!$C$3:$C1000,$D485,Transacoes!$B$3:$B1000,"V", Transacoes!$A$3:$A1000, "&lt;"&amp;EOMONTH(DATE(K$1,K$2,1),0)))*SUMIFS(Prov_Auto!$E$3:$E1000, Prov_Auto!$A$3:$A1000, $D485, Prov_Auto!$D$3:$D1000,"&gt;="&amp;DATE(K$1,K$2,1),Prov_Auto!$D$3:$D1000, "&lt;="&amp;EOMONTH(DATE(K$1,K$2,1),0)))</f>
        <v/>
      </c>
      <c r="L485" s="48" t="str">
        <f>IF($D485="","", (SUMIFS(Transacoes!$D$3:$D1000,Transacoes!$C$3:$C1000,$D485,Transacoes!$B$3:$B1000,"C", Transacoes!$A$3:$A1000, "&lt;"&amp;EOMONTH(DATE(L$1,L$2,1),0))-SUMIFS(Transacoes!$D$3:$D1000,Transacoes!$C$3:$C1000,$D485,Transacoes!$B$3:$B1000,"V", Transacoes!$A$3:$A1000, "&lt;"&amp;EOMONTH(DATE(L$1,L$2,1),0)))*SUMIFS(Prov_Auto!$E$3:$E1000, Prov_Auto!$A$3:$A1000, $D485, Prov_Auto!$D$3:$D1000,"&gt;="&amp;DATE(L$1,L$2,1),Prov_Auto!$D$3:$D1000, "&lt;="&amp;EOMONTH(DATE(L$1,L$2,1),0)))</f>
        <v/>
      </c>
      <c r="M485" s="48" t="str">
        <f>IF($D485="","", (SUMIFS(Transacoes!$D$3:$D1000,Transacoes!$C$3:$C1000,$D485,Transacoes!$B$3:$B1000,"C", Transacoes!$A$3:$A1000, "&lt;"&amp;EOMONTH(DATE(M$1,M$2,1),0))-SUMIFS(Transacoes!$D$3:$D1000,Transacoes!$C$3:$C1000,$D485,Transacoes!$B$3:$B1000,"V", Transacoes!$A$3:$A1000, "&lt;"&amp;EOMONTH(DATE(M$1,M$2,1),0)))*SUMIFS(Prov_Auto!$E$3:$E1000, Prov_Auto!$A$3:$A1000, $D485, Prov_Auto!$D$3:$D1000,"&gt;="&amp;DATE(M$1,M$2,1),Prov_Auto!$D$3:$D1000, "&lt;="&amp;EOMONTH(DATE(M$1,M$2,1),0)))</f>
        <v/>
      </c>
      <c r="N485" s="48" t="str">
        <f>IF($D485="","", (SUMIFS(Transacoes!$D$3:$D1000,Transacoes!$C$3:$C1000,$D485,Transacoes!$B$3:$B1000,"C", Transacoes!$A$3:$A1000, "&lt;"&amp;EOMONTH(DATE(N$1,N$2,1),0))-SUMIFS(Transacoes!$D$3:$D1000,Transacoes!$C$3:$C1000,$D485,Transacoes!$B$3:$B1000,"V", Transacoes!$A$3:$A1000, "&lt;"&amp;EOMONTH(DATE(N$1,N$2,1),0)))*SUMIFS(Prov_Auto!$E$3:$E1000, Prov_Auto!$A$3:$A1000, $D485, Prov_Auto!$D$3:$D1000,"&gt;="&amp;DATE(N$1,N$2,1),Prov_Auto!$D$3:$D1000, "&lt;="&amp;EOMONTH(DATE(N$1,N$2,1),0)))</f>
        <v/>
      </c>
      <c r="O485" s="48" t="str">
        <f>IF($D485="","", (SUMIFS(Transacoes!$D$3:$D1000,Transacoes!$C$3:$C1000,$D485,Transacoes!$B$3:$B1000,"C", Transacoes!$A$3:$A1000, "&lt;"&amp;EOMONTH(DATE(O$1,O$2,1),0))-SUMIFS(Transacoes!$D$3:$D1000,Transacoes!$C$3:$C1000,$D485,Transacoes!$B$3:$B1000,"V", Transacoes!$A$3:$A1000, "&lt;"&amp;EOMONTH(DATE(O$1,O$2,1),0)))*SUMIFS(Prov_Auto!$E$3:$E1000, Prov_Auto!$A$3:$A1000, $D485, Prov_Auto!$D$3:$D1000,"&gt;="&amp;DATE(O$1,O$2,1),Prov_Auto!$D$3:$D1000, "&lt;="&amp;EOMONTH(DATE(O$1,O$2,1),0)))</f>
        <v/>
      </c>
      <c r="P485" s="48" t="str">
        <f>IF($D485="","", (SUMIFS(Transacoes!$D$3:$D1000,Transacoes!$C$3:$C1000,$D485,Transacoes!$B$3:$B1000,"C", Transacoes!$A$3:$A1000, "&lt;"&amp;EOMONTH(DATE(P$1,P$2,1),0))-SUMIFS(Transacoes!$D$3:$D1000,Transacoes!$C$3:$C1000,$D485,Transacoes!$B$3:$B1000,"V", Transacoes!$A$3:$A1000, "&lt;"&amp;EOMONTH(DATE(P$1,P$2,1),0)))*SUMIFS(Prov_Auto!$E$3:$E1000, Prov_Auto!$A$3:$A1000, $D485, Prov_Auto!$D$3:$D1000,"&gt;="&amp;DATE(P$1,P$2,1),Prov_Auto!$D$3:$D1000, "&lt;="&amp;EOMONTH(DATE(P$1,P$2,1),0)))</f>
        <v/>
      </c>
      <c r="Q485" s="48" t="str">
        <f>IF($D485="","", (SUMIFS(Transacoes!$D$3:$D1000,Transacoes!$C$3:$C1000,$D485,Transacoes!$B$3:$B1000,"C", Transacoes!$A$3:$A1000, "&lt;"&amp;EOMONTH(DATE(Q$1,Q$2,1),0))-SUMIFS(Transacoes!$D$3:$D1000,Transacoes!$C$3:$C1000,$D485,Transacoes!$B$3:$B1000,"V", Transacoes!$A$3:$A1000, "&lt;"&amp;EOMONTH(DATE(Q$1,Q$2,1),0)))*SUMIFS(Prov_Auto!$E$3:$E1000, Prov_Auto!$A$3:$A1000, $D485, Prov_Auto!$D$3:$D1000,"&gt;="&amp;DATE(Q$1,Q$2,1),Prov_Auto!$D$3:$D1000, "&lt;="&amp;EOMONTH(DATE(Q$1,Q$2,1),0)))</f>
        <v/>
      </c>
      <c r="R485" s="47"/>
    </row>
    <row r="486">
      <c r="A486" s="47"/>
      <c r="B486" s="47"/>
      <c r="C486" s="47"/>
      <c r="D486" s="87"/>
      <c r="E486" s="48" t="str">
        <f>IF($D486="","", (SUMIFS(Transacoes!$D$3:$D1000,Transacoes!$C$3:$C1000,$D486,Transacoes!$B$3:$B1000,"C", Transacoes!$A$3:$A1000, "&lt;"&amp;EOMONTH(DATE(E$1,E$2,1),0))-SUMIFS(Transacoes!$D$3:$D1000,Transacoes!$C$3:$C1000,$D486,Transacoes!$B$3:$B1000,"V", Transacoes!$A$3:$A1000, "&lt;"&amp;EOMONTH(DATE(E$1,E$2,1),0)))*SUMIFS(Prov_Auto!$E$3:$E1000, Prov_Auto!$A$3:$A1000, $D486, Prov_Auto!$D$3:$D1000,"&gt;="&amp;DATE(E$1,E$2,1),Prov_Auto!$D$3:$D1000, "&lt;="&amp;EOMONTH(DATE(E$1,E$2,1),0)))</f>
        <v/>
      </c>
      <c r="F486" s="48" t="str">
        <f>IF($D486="","", (SUMIFS(Transacoes!$D$3:$D1000,Transacoes!$C$3:$C1000,$D486,Transacoes!$B$3:$B1000,"C", Transacoes!$A$3:$A1000, "&lt;"&amp;EOMONTH(DATE(F$1,F$2,1),0))-SUMIFS(Transacoes!$D$3:$D1000,Transacoes!$C$3:$C1000,$D486,Transacoes!$B$3:$B1000,"V", Transacoes!$A$3:$A1000, "&lt;"&amp;EOMONTH(DATE(F$1,F$2,1),0)))*SUMIFS(Prov_Auto!$E$3:$E1000, Prov_Auto!$A$3:$A1000, $D486, Prov_Auto!$D$3:$D1000,"&gt;="&amp;DATE(F$1,F$2,1),Prov_Auto!$D$3:$D1000, "&lt;="&amp;EOMONTH(DATE(F$1,F$2,1),0)))</f>
        <v/>
      </c>
      <c r="G486" s="48" t="str">
        <f>IF($D486="","", (SUMIFS(Transacoes!$D$3:$D1000,Transacoes!$C$3:$C1000,$D486,Transacoes!$B$3:$B1000,"C", Transacoes!$A$3:$A1000, "&lt;"&amp;EOMONTH(DATE(G$1,G$2,1),0))-SUMIFS(Transacoes!$D$3:$D1000,Transacoes!$C$3:$C1000,$D486,Transacoes!$B$3:$B1000,"V", Transacoes!$A$3:$A1000, "&lt;"&amp;EOMONTH(DATE(G$1,G$2,1),0)))*SUMIFS(Prov_Auto!$E$3:$E1000, Prov_Auto!$A$3:$A1000, $D486, Prov_Auto!$D$3:$D1000,"&gt;="&amp;DATE(G$1,G$2,1),Prov_Auto!$D$3:$D1000, "&lt;="&amp;EOMONTH(DATE(G$1,G$2,1),0)))</f>
        <v/>
      </c>
      <c r="H486" s="48" t="str">
        <f>IF($D486="","", (SUMIFS(Transacoes!$D$3:$D1000,Transacoes!$C$3:$C1000,$D486,Transacoes!$B$3:$B1000,"C", Transacoes!$A$3:$A1000, "&lt;"&amp;EOMONTH(DATE(H$1,H$2,1),0))-SUMIFS(Transacoes!$D$3:$D1000,Transacoes!$C$3:$C1000,$D486,Transacoes!$B$3:$B1000,"V", Transacoes!$A$3:$A1000, "&lt;"&amp;EOMONTH(DATE(H$1,H$2,1),0)))*SUMIFS(Prov_Auto!$E$3:$E1000, Prov_Auto!$A$3:$A1000, $D486, Prov_Auto!$D$3:$D1000,"&gt;="&amp;DATE(H$1,H$2,1),Prov_Auto!$D$3:$D1000, "&lt;="&amp;EOMONTH(DATE(H$1,H$2,1),0)))</f>
        <v/>
      </c>
      <c r="I486" s="48" t="str">
        <f>IF($D486="","", (SUMIFS(Transacoes!$D$3:$D1000,Transacoes!$C$3:$C1000,$D486,Transacoes!$B$3:$B1000,"C", Transacoes!$A$3:$A1000, "&lt;"&amp;EOMONTH(DATE(I$1,I$2,1),0))-SUMIFS(Transacoes!$D$3:$D1000,Transacoes!$C$3:$C1000,$D486,Transacoes!$B$3:$B1000,"V", Transacoes!$A$3:$A1000, "&lt;"&amp;EOMONTH(DATE(I$1,I$2,1),0)))*SUMIFS(Prov_Auto!$E$3:$E1000, Prov_Auto!$A$3:$A1000, $D486, Prov_Auto!$D$3:$D1000,"&gt;="&amp;DATE(I$1,I$2,1),Prov_Auto!$D$3:$D1000, "&lt;="&amp;EOMONTH(DATE(I$1,I$2,1),0)))</f>
        <v/>
      </c>
      <c r="J486" s="48" t="str">
        <f>IF($D486="","", (SUMIFS(Transacoes!$D$3:$D1000,Transacoes!$C$3:$C1000,$D486,Transacoes!$B$3:$B1000,"C", Transacoes!$A$3:$A1000, "&lt;"&amp;EOMONTH(DATE(J$1,J$2,1),0))-SUMIFS(Transacoes!$D$3:$D1000,Transacoes!$C$3:$C1000,$D486,Transacoes!$B$3:$B1000,"V", Transacoes!$A$3:$A1000, "&lt;"&amp;EOMONTH(DATE(J$1,J$2,1),0)))*SUMIFS(Prov_Auto!$E$3:$E1000, Prov_Auto!$A$3:$A1000, $D486, Prov_Auto!$D$3:$D1000,"&gt;="&amp;DATE(J$1,J$2,1),Prov_Auto!$D$3:$D1000, "&lt;="&amp;EOMONTH(DATE(J$1,J$2,1),0)))</f>
        <v/>
      </c>
      <c r="K486" s="48" t="str">
        <f>IF($D486="","", (SUMIFS(Transacoes!$D$3:$D1000,Transacoes!$C$3:$C1000,$D486,Transacoes!$B$3:$B1000,"C", Transacoes!$A$3:$A1000, "&lt;"&amp;EOMONTH(DATE(K$1,K$2,1),0))-SUMIFS(Transacoes!$D$3:$D1000,Transacoes!$C$3:$C1000,$D486,Transacoes!$B$3:$B1000,"V", Transacoes!$A$3:$A1000, "&lt;"&amp;EOMONTH(DATE(K$1,K$2,1),0)))*SUMIFS(Prov_Auto!$E$3:$E1000, Prov_Auto!$A$3:$A1000, $D486, Prov_Auto!$D$3:$D1000,"&gt;="&amp;DATE(K$1,K$2,1),Prov_Auto!$D$3:$D1000, "&lt;="&amp;EOMONTH(DATE(K$1,K$2,1),0)))</f>
        <v/>
      </c>
      <c r="L486" s="48" t="str">
        <f>IF($D486="","", (SUMIFS(Transacoes!$D$3:$D1000,Transacoes!$C$3:$C1000,$D486,Transacoes!$B$3:$B1000,"C", Transacoes!$A$3:$A1000, "&lt;"&amp;EOMONTH(DATE(L$1,L$2,1),0))-SUMIFS(Transacoes!$D$3:$D1000,Transacoes!$C$3:$C1000,$D486,Transacoes!$B$3:$B1000,"V", Transacoes!$A$3:$A1000, "&lt;"&amp;EOMONTH(DATE(L$1,L$2,1),0)))*SUMIFS(Prov_Auto!$E$3:$E1000, Prov_Auto!$A$3:$A1000, $D486, Prov_Auto!$D$3:$D1000,"&gt;="&amp;DATE(L$1,L$2,1),Prov_Auto!$D$3:$D1000, "&lt;="&amp;EOMONTH(DATE(L$1,L$2,1),0)))</f>
        <v/>
      </c>
      <c r="M486" s="48" t="str">
        <f>IF($D486="","", (SUMIFS(Transacoes!$D$3:$D1000,Transacoes!$C$3:$C1000,$D486,Transacoes!$B$3:$B1000,"C", Transacoes!$A$3:$A1000, "&lt;"&amp;EOMONTH(DATE(M$1,M$2,1),0))-SUMIFS(Transacoes!$D$3:$D1000,Transacoes!$C$3:$C1000,$D486,Transacoes!$B$3:$B1000,"V", Transacoes!$A$3:$A1000, "&lt;"&amp;EOMONTH(DATE(M$1,M$2,1),0)))*SUMIFS(Prov_Auto!$E$3:$E1000, Prov_Auto!$A$3:$A1000, $D486, Prov_Auto!$D$3:$D1000,"&gt;="&amp;DATE(M$1,M$2,1),Prov_Auto!$D$3:$D1000, "&lt;="&amp;EOMONTH(DATE(M$1,M$2,1),0)))</f>
        <v/>
      </c>
      <c r="N486" s="48" t="str">
        <f>IF($D486="","", (SUMIFS(Transacoes!$D$3:$D1000,Transacoes!$C$3:$C1000,$D486,Transacoes!$B$3:$B1000,"C", Transacoes!$A$3:$A1000, "&lt;"&amp;EOMONTH(DATE(N$1,N$2,1),0))-SUMIFS(Transacoes!$D$3:$D1000,Transacoes!$C$3:$C1000,$D486,Transacoes!$B$3:$B1000,"V", Transacoes!$A$3:$A1000, "&lt;"&amp;EOMONTH(DATE(N$1,N$2,1),0)))*SUMIFS(Prov_Auto!$E$3:$E1000, Prov_Auto!$A$3:$A1000, $D486, Prov_Auto!$D$3:$D1000,"&gt;="&amp;DATE(N$1,N$2,1),Prov_Auto!$D$3:$D1000, "&lt;="&amp;EOMONTH(DATE(N$1,N$2,1),0)))</f>
        <v/>
      </c>
      <c r="O486" s="48" t="str">
        <f>IF($D486="","", (SUMIFS(Transacoes!$D$3:$D1000,Transacoes!$C$3:$C1000,$D486,Transacoes!$B$3:$B1000,"C", Transacoes!$A$3:$A1000, "&lt;"&amp;EOMONTH(DATE(O$1,O$2,1),0))-SUMIFS(Transacoes!$D$3:$D1000,Transacoes!$C$3:$C1000,$D486,Transacoes!$B$3:$B1000,"V", Transacoes!$A$3:$A1000, "&lt;"&amp;EOMONTH(DATE(O$1,O$2,1),0)))*SUMIFS(Prov_Auto!$E$3:$E1000, Prov_Auto!$A$3:$A1000, $D486, Prov_Auto!$D$3:$D1000,"&gt;="&amp;DATE(O$1,O$2,1),Prov_Auto!$D$3:$D1000, "&lt;="&amp;EOMONTH(DATE(O$1,O$2,1),0)))</f>
        <v/>
      </c>
      <c r="P486" s="48" t="str">
        <f>IF($D486="","", (SUMIFS(Transacoes!$D$3:$D1000,Transacoes!$C$3:$C1000,$D486,Transacoes!$B$3:$B1000,"C", Transacoes!$A$3:$A1000, "&lt;"&amp;EOMONTH(DATE(P$1,P$2,1),0))-SUMIFS(Transacoes!$D$3:$D1000,Transacoes!$C$3:$C1000,$D486,Transacoes!$B$3:$B1000,"V", Transacoes!$A$3:$A1000, "&lt;"&amp;EOMONTH(DATE(P$1,P$2,1),0)))*SUMIFS(Prov_Auto!$E$3:$E1000, Prov_Auto!$A$3:$A1000, $D486, Prov_Auto!$D$3:$D1000,"&gt;="&amp;DATE(P$1,P$2,1),Prov_Auto!$D$3:$D1000, "&lt;="&amp;EOMONTH(DATE(P$1,P$2,1),0)))</f>
        <v/>
      </c>
      <c r="Q486" s="48" t="str">
        <f>IF($D486="","", (SUMIFS(Transacoes!$D$3:$D1000,Transacoes!$C$3:$C1000,$D486,Transacoes!$B$3:$B1000,"C", Transacoes!$A$3:$A1000, "&lt;"&amp;EOMONTH(DATE(Q$1,Q$2,1),0))-SUMIFS(Transacoes!$D$3:$D1000,Transacoes!$C$3:$C1000,$D486,Transacoes!$B$3:$B1000,"V", Transacoes!$A$3:$A1000, "&lt;"&amp;EOMONTH(DATE(Q$1,Q$2,1),0)))*SUMIFS(Prov_Auto!$E$3:$E1000, Prov_Auto!$A$3:$A1000, $D486, Prov_Auto!$D$3:$D1000,"&gt;="&amp;DATE(Q$1,Q$2,1),Prov_Auto!$D$3:$D1000, "&lt;="&amp;EOMONTH(DATE(Q$1,Q$2,1),0)))</f>
        <v/>
      </c>
      <c r="R486" s="47"/>
    </row>
    <row r="487">
      <c r="A487" s="47"/>
      <c r="B487" s="47"/>
      <c r="C487" s="47"/>
      <c r="D487" s="87"/>
      <c r="E487" s="48" t="str">
        <f>IF($D487="","", (SUMIFS(Transacoes!$D$3:$D1000,Transacoes!$C$3:$C1000,$D487,Transacoes!$B$3:$B1000,"C", Transacoes!$A$3:$A1000, "&lt;"&amp;EOMONTH(DATE(E$1,E$2,1),0))-SUMIFS(Transacoes!$D$3:$D1000,Transacoes!$C$3:$C1000,$D487,Transacoes!$B$3:$B1000,"V", Transacoes!$A$3:$A1000, "&lt;"&amp;EOMONTH(DATE(E$1,E$2,1),0)))*SUMIFS(Prov_Auto!$E$3:$E1000, Prov_Auto!$A$3:$A1000, $D487, Prov_Auto!$D$3:$D1000,"&gt;="&amp;DATE(E$1,E$2,1),Prov_Auto!$D$3:$D1000, "&lt;="&amp;EOMONTH(DATE(E$1,E$2,1),0)))</f>
        <v/>
      </c>
      <c r="F487" s="48" t="str">
        <f>IF($D487="","", (SUMIFS(Transacoes!$D$3:$D1000,Transacoes!$C$3:$C1000,$D487,Transacoes!$B$3:$B1000,"C", Transacoes!$A$3:$A1000, "&lt;"&amp;EOMONTH(DATE(F$1,F$2,1),0))-SUMIFS(Transacoes!$D$3:$D1000,Transacoes!$C$3:$C1000,$D487,Transacoes!$B$3:$B1000,"V", Transacoes!$A$3:$A1000, "&lt;"&amp;EOMONTH(DATE(F$1,F$2,1),0)))*SUMIFS(Prov_Auto!$E$3:$E1000, Prov_Auto!$A$3:$A1000, $D487, Prov_Auto!$D$3:$D1000,"&gt;="&amp;DATE(F$1,F$2,1),Prov_Auto!$D$3:$D1000, "&lt;="&amp;EOMONTH(DATE(F$1,F$2,1),0)))</f>
        <v/>
      </c>
      <c r="G487" s="48" t="str">
        <f>IF($D487="","", (SUMIFS(Transacoes!$D$3:$D1000,Transacoes!$C$3:$C1000,$D487,Transacoes!$B$3:$B1000,"C", Transacoes!$A$3:$A1000, "&lt;"&amp;EOMONTH(DATE(G$1,G$2,1),0))-SUMIFS(Transacoes!$D$3:$D1000,Transacoes!$C$3:$C1000,$D487,Transacoes!$B$3:$B1000,"V", Transacoes!$A$3:$A1000, "&lt;"&amp;EOMONTH(DATE(G$1,G$2,1),0)))*SUMIFS(Prov_Auto!$E$3:$E1000, Prov_Auto!$A$3:$A1000, $D487, Prov_Auto!$D$3:$D1000,"&gt;="&amp;DATE(G$1,G$2,1),Prov_Auto!$D$3:$D1000, "&lt;="&amp;EOMONTH(DATE(G$1,G$2,1),0)))</f>
        <v/>
      </c>
      <c r="H487" s="48" t="str">
        <f>IF($D487="","", (SUMIFS(Transacoes!$D$3:$D1000,Transacoes!$C$3:$C1000,$D487,Transacoes!$B$3:$B1000,"C", Transacoes!$A$3:$A1000, "&lt;"&amp;EOMONTH(DATE(H$1,H$2,1),0))-SUMIFS(Transacoes!$D$3:$D1000,Transacoes!$C$3:$C1000,$D487,Transacoes!$B$3:$B1000,"V", Transacoes!$A$3:$A1000, "&lt;"&amp;EOMONTH(DATE(H$1,H$2,1),0)))*SUMIFS(Prov_Auto!$E$3:$E1000, Prov_Auto!$A$3:$A1000, $D487, Prov_Auto!$D$3:$D1000,"&gt;="&amp;DATE(H$1,H$2,1),Prov_Auto!$D$3:$D1000, "&lt;="&amp;EOMONTH(DATE(H$1,H$2,1),0)))</f>
        <v/>
      </c>
      <c r="I487" s="48" t="str">
        <f>IF($D487="","", (SUMIFS(Transacoes!$D$3:$D1000,Transacoes!$C$3:$C1000,$D487,Transacoes!$B$3:$B1000,"C", Transacoes!$A$3:$A1000, "&lt;"&amp;EOMONTH(DATE(I$1,I$2,1),0))-SUMIFS(Transacoes!$D$3:$D1000,Transacoes!$C$3:$C1000,$D487,Transacoes!$B$3:$B1000,"V", Transacoes!$A$3:$A1000, "&lt;"&amp;EOMONTH(DATE(I$1,I$2,1),0)))*SUMIFS(Prov_Auto!$E$3:$E1000, Prov_Auto!$A$3:$A1000, $D487, Prov_Auto!$D$3:$D1000,"&gt;="&amp;DATE(I$1,I$2,1),Prov_Auto!$D$3:$D1000, "&lt;="&amp;EOMONTH(DATE(I$1,I$2,1),0)))</f>
        <v/>
      </c>
      <c r="J487" s="48" t="str">
        <f>IF($D487="","", (SUMIFS(Transacoes!$D$3:$D1000,Transacoes!$C$3:$C1000,$D487,Transacoes!$B$3:$B1000,"C", Transacoes!$A$3:$A1000, "&lt;"&amp;EOMONTH(DATE(J$1,J$2,1),0))-SUMIFS(Transacoes!$D$3:$D1000,Transacoes!$C$3:$C1000,$D487,Transacoes!$B$3:$B1000,"V", Transacoes!$A$3:$A1000, "&lt;"&amp;EOMONTH(DATE(J$1,J$2,1),0)))*SUMIFS(Prov_Auto!$E$3:$E1000, Prov_Auto!$A$3:$A1000, $D487, Prov_Auto!$D$3:$D1000,"&gt;="&amp;DATE(J$1,J$2,1),Prov_Auto!$D$3:$D1000, "&lt;="&amp;EOMONTH(DATE(J$1,J$2,1),0)))</f>
        <v/>
      </c>
      <c r="K487" s="48" t="str">
        <f>IF($D487="","", (SUMIFS(Transacoes!$D$3:$D1000,Transacoes!$C$3:$C1000,$D487,Transacoes!$B$3:$B1000,"C", Transacoes!$A$3:$A1000, "&lt;"&amp;EOMONTH(DATE(K$1,K$2,1),0))-SUMIFS(Transacoes!$D$3:$D1000,Transacoes!$C$3:$C1000,$D487,Transacoes!$B$3:$B1000,"V", Transacoes!$A$3:$A1000, "&lt;"&amp;EOMONTH(DATE(K$1,K$2,1),0)))*SUMIFS(Prov_Auto!$E$3:$E1000, Prov_Auto!$A$3:$A1000, $D487, Prov_Auto!$D$3:$D1000,"&gt;="&amp;DATE(K$1,K$2,1),Prov_Auto!$D$3:$D1000, "&lt;="&amp;EOMONTH(DATE(K$1,K$2,1),0)))</f>
        <v/>
      </c>
      <c r="L487" s="48" t="str">
        <f>IF($D487="","", (SUMIFS(Transacoes!$D$3:$D1000,Transacoes!$C$3:$C1000,$D487,Transacoes!$B$3:$B1000,"C", Transacoes!$A$3:$A1000, "&lt;"&amp;EOMONTH(DATE(L$1,L$2,1),0))-SUMIFS(Transacoes!$D$3:$D1000,Transacoes!$C$3:$C1000,$D487,Transacoes!$B$3:$B1000,"V", Transacoes!$A$3:$A1000, "&lt;"&amp;EOMONTH(DATE(L$1,L$2,1),0)))*SUMIFS(Prov_Auto!$E$3:$E1000, Prov_Auto!$A$3:$A1000, $D487, Prov_Auto!$D$3:$D1000,"&gt;="&amp;DATE(L$1,L$2,1),Prov_Auto!$D$3:$D1000, "&lt;="&amp;EOMONTH(DATE(L$1,L$2,1),0)))</f>
        <v/>
      </c>
      <c r="M487" s="48" t="str">
        <f>IF($D487="","", (SUMIFS(Transacoes!$D$3:$D1000,Transacoes!$C$3:$C1000,$D487,Transacoes!$B$3:$B1000,"C", Transacoes!$A$3:$A1000, "&lt;"&amp;EOMONTH(DATE(M$1,M$2,1),0))-SUMIFS(Transacoes!$D$3:$D1000,Transacoes!$C$3:$C1000,$D487,Transacoes!$B$3:$B1000,"V", Transacoes!$A$3:$A1000, "&lt;"&amp;EOMONTH(DATE(M$1,M$2,1),0)))*SUMIFS(Prov_Auto!$E$3:$E1000, Prov_Auto!$A$3:$A1000, $D487, Prov_Auto!$D$3:$D1000,"&gt;="&amp;DATE(M$1,M$2,1),Prov_Auto!$D$3:$D1000, "&lt;="&amp;EOMONTH(DATE(M$1,M$2,1),0)))</f>
        <v/>
      </c>
      <c r="N487" s="48" t="str">
        <f>IF($D487="","", (SUMIFS(Transacoes!$D$3:$D1000,Transacoes!$C$3:$C1000,$D487,Transacoes!$B$3:$B1000,"C", Transacoes!$A$3:$A1000, "&lt;"&amp;EOMONTH(DATE(N$1,N$2,1),0))-SUMIFS(Transacoes!$D$3:$D1000,Transacoes!$C$3:$C1000,$D487,Transacoes!$B$3:$B1000,"V", Transacoes!$A$3:$A1000, "&lt;"&amp;EOMONTH(DATE(N$1,N$2,1),0)))*SUMIFS(Prov_Auto!$E$3:$E1000, Prov_Auto!$A$3:$A1000, $D487, Prov_Auto!$D$3:$D1000,"&gt;="&amp;DATE(N$1,N$2,1),Prov_Auto!$D$3:$D1000, "&lt;="&amp;EOMONTH(DATE(N$1,N$2,1),0)))</f>
        <v/>
      </c>
      <c r="O487" s="48" t="str">
        <f>IF($D487="","", (SUMIFS(Transacoes!$D$3:$D1000,Transacoes!$C$3:$C1000,$D487,Transacoes!$B$3:$B1000,"C", Transacoes!$A$3:$A1000, "&lt;"&amp;EOMONTH(DATE(O$1,O$2,1),0))-SUMIFS(Transacoes!$D$3:$D1000,Transacoes!$C$3:$C1000,$D487,Transacoes!$B$3:$B1000,"V", Transacoes!$A$3:$A1000, "&lt;"&amp;EOMONTH(DATE(O$1,O$2,1),0)))*SUMIFS(Prov_Auto!$E$3:$E1000, Prov_Auto!$A$3:$A1000, $D487, Prov_Auto!$D$3:$D1000,"&gt;="&amp;DATE(O$1,O$2,1),Prov_Auto!$D$3:$D1000, "&lt;="&amp;EOMONTH(DATE(O$1,O$2,1),0)))</f>
        <v/>
      </c>
      <c r="P487" s="48" t="str">
        <f>IF($D487="","", (SUMIFS(Transacoes!$D$3:$D1000,Transacoes!$C$3:$C1000,$D487,Transacoes!$B$3:$B1000,"C", Transacoes!$A$3:$A1000, "&lt;"&amp;EOMONTH(DATE(P$1,P$2,1),0))-SUMIFS(Transacoes!$D$3:$D1000,Transacoes!$C$3:$C1000,$D487,Transacoes!$B$3:$B1000,"V", Transacoes!$A$3:$A1000, "&lt;"&amp;EOMONTH(DATE(P$1,P$2,1),0)))*SUMIFS(Prov_Auto!$E$3:$E1000, Prov_Auto!$A$3:$A1000, $D487, Prov_Auto!$D$3:$D1000,"&gt;="&amp;DATE(P$1,P$2,1),Prov_Auto!$D$3:$D1000, "&lt;="&amp;EOMONTH(DATE(P$1,P$2,1),0)))</f>
        <v/>
      </c>
      <c r="Q487" s="48" t="str">
        <f>IF($D487="","", (SUMIFS(Transacoes!$D$3:$D1000,Transacoes!$C$3:$C1000,$D487,Transacoes!$B$3:$B1000,"C", Transacoes!$A$3:$A1000, "&lt;"&amp;EOMONTH(DATE(Q$1,Q$2,1),0))-SUMIFS(Transacoes!$D$3:$D1000,Transacoes!$C$3:$C1000,$D487,Transacoes!$B$3:$B1000,"V", Transacoes!$A$3:$A1000, "&lt;"&amp;EOMONTH(DATE(Q$1,Q$2,1),0)))*SUMIFS(Prov_Auto!$E$3:$E1000, Prov_Auto!$A$3:$A1000, $D487, Prov_Auto!$D$3:$D1000,"&gt;="&amp;DATE(Q$1,Q$2,1),Prov_Auto!$D$3:$D1000, "&lt;="&amp;EOMONTH(DATE(Q$1,Q$2,1),0)))</f>
        <v/>
      </c>
      <c r="R487" s="47"/>
    </row>
    <row r="488">
      <c r="A488" s="47"/>
      <c r="B488" s="47"/>
      <c r="C488" s="47"/>
      <c r="D488" s="87"/>
      <c r="E488" s="48" t="str">
        <f>IF($D488="","", (SUMIFS(Transacoes!$D$3:$D1000,Transacoes!$C$3:$C1000,$D488,Transacoes!$B$3:$B1000,"C", Transacoes!$A$3:$A1000, "&lt;"&amp;EOMONTH(DATE(E$1,E$2,1),0))-SUMIFS(Transacoes!$D$3:$D1000,Transacoes!$C$3:$C1000,$D488,Transacoes!$B$3:$B1000,"V", Transacoes!$A$3:$A1000, "&lt;"&amp;EOMONTH(DATE(E$1,E$2,1),0)))*SUMIFS(Prov_Auto!$E$3:$E1000, Prov_Auto!$A$3:$A1000, $D488, Prov_Auto!$D$3:$D1000,"&gt;="&amp;DATE(E$1,E$2,1),Prov_Auto!$D$3:$D1000, "&lt;="&amp;EOMONTH(DATE(E$1,E$2,1),0)))</f>
        <v/>
      </c>
      <c r="F488" s="48" t="str">
        <f>IF($D488="","", (SUMIFS(Transacoes!$D$3:$D1000,Transacoes!$C$3:$C1000,$D488,Transacoes!$B$3:$B1000,"C", Transacoes!$A$3:$A1000, "&lt;"&amp;EOMONTH(DATE(F$1,F$2,1),0))-SUMIFS(Transacoes!$D$3:$D1000,Transacoes!$C$3:$C1000,$D488,Transacoes!$B$3:$B1000,"V", Transacoes!$A$3:$A1000, "&lt;"&amp;EOMONTH(DATE(F$1,F$2,1),0)))*SUMIFS(Prov_Auto!$E$3:$E1000, Prov_Auto!$A$3:$A1000, $D488, Prov_Auto!$D$3:$D1000,"&gt;="&amp;DATE(F$1,F$2,1),Prov_Auto!$D$3:$D1000, "&lt;="&amp;EOMONTH(DATE(F$1,F$2,1),0)))</f>
        <v/>
      </c>
      <c r="G488" s="48" t="str">
        <f>IF($D488="","", (SUMIFS(Transacoes!$D$3:$D1000,Transacoes!$C$3:$C1000,$D488,Transacoes!$B$3:$B1000,"C", Transacoes!$A$3:$A1000, "&lt;"&amp;EOMONTH(DATE(G$1,G$2,1),0))-SUMIFS(Transacoes!$D$3:$D1000,Transacoes!$C$3:$C1000,$D488,Transacoes!$B$3:$B1000,"V", Transacoes!$A$3:$A1000, "&lt;"&amp;EOMONTH(DATE(G$1,G$2,1),0)))*SUMIFS(Prov_Auto!$E$3:$E1000, Prov_Auto!$A$3:$A1000, $D488, Prov_Auto!$D$3:$D1000,"&gt;="&amp;DATE(G$1,G$2,1),Prov_Auto!$D$3:$D1000, "&lt;="&amp;EOMONTH(DATE(G$1,G$2,1),0)))</f>
        <v/>
      </c>
      <c r="H488" s="48" t="str">
        <f>IF($D488="","", (SUMIFS(Transacoes!$D$3:$D1000,Transacoes!$C$3:$C1000,$D488,Transacoes!$B$3:$B1000,"C", Transacoes!$A$3:$A1000, "&lt;"&amp;EOMONTH(DATE(H$1,H$2,1),0))-SUMIFS(Transacoes!$D$3:$D1000,Transacoes!$C$3:$C1000,$D488,Transacoes!$B$3:$B1000,"V", Transacoes!$A$3:$A1000, "&lt;"&amp;EOMONTH(DATE(H$1,H$2,1),0)))*SUMIFS(Prov_Auto!$E$3:$E1000, Prov_Auto!$A$3:$A1000, $D488, Prov_Auto!$D$3:$D1000,"&gt;="&amp;DATE(H$1,H$2,1),Prov_Auto!$D$3:$D1000, "&lt;="&amp;EOMONTH(DATE(H$1,H$2,1),0)))</f>
        <v/>
      </c>
      <c r="I488" s="48" t="str">
        <f>IF($D488="","", (SUMIFS(Transacoes!$D$3:$D1000,Transacoes!$C$3:$C1000,$D488,Transacoes!$B$3:$B1000,"C", Transacoes!$A$3:$A1000, "&lt;"&amp;EOMONTH(DATE(I$1,I$2,1),0))-SUMIFS(Transacoes!$D$3:$D1000,Transacoes!$C$3:$C1000,$D488,Transacoes!$B$3:$B1000,"V", Transacoes!$A$3:$A1000, "&lt;"&amp;EOMONTH(DATE(I$1,I$2,1),0)))*SUMIFS(Prov_Auto!$E$3:$E1000, Prov_Auto!$A$3:$A1000, $D488, Prov_Auto!$D$3:$D1000,"&gt;="&amp;DATE(I$1,I$2,1),Prov_Auto!$D$3:$D1000, "&lt;="&amp;EOMONTH(DATE(I$1,I$2,1),0)))</f>
        <v/>
      </c>
      <c r="J488" s="48" t="str">
        <f>IF($D488="","", (SUMIFS(Transacoes!$D$3:$D1000,Transacoes!$C$3:$C1000,$D488,Transacoes!$B$3:$B1000,"C", Transacoes!$A$3:$A1000, "&lt;"&amp;EOMONTH(DATE(J$1,J$2,1),0))-SUMIFS(Transacoes!$D$3:$D1000,Transacoes!$C$3:$C1000,$D488,Transacoes!$B$3:$B1000,"V", Transacoes!$A$3:$A1000, "&lt;"&amp;EOMONTH(DATE(J$1,J$2,1),0)))*SUMIFS(Prov_Auto!$E$3:$E1000, Prov_Auto!$A$3:$A1000, $D488, Prov_Auto!$D$3:$D1000,"&gt;="&amp;DATE(J$1,J$2,1),Prov_Auto!$D$3:$D1000, "&lt;="&amp;EOMONTH(DATE(J$1,J$2,1),0)))</f>
        <v/>
      </c>
      <c r="K488" s="48" t="str">
        <f>IF($D488="","", (SUMIFS(Transacoes!$D$3:$D1000,Transacoes!$C$3:$C1000,$D488,Transacoes!$B$3:$B1000,"C", Transacoes!$A$3:$A1000, "&lt;"&amp;EOMONTH(DATE(K$1,K$2,1),0))-SUMIFS(Transacoes!$D$3:$D1000,Transacoes!$C$3:$C1000,$D488,Transacoes!$B$3:$B1000,"V", Transacoes!$A$3:$A1000, "&lt;"&amp;EOMONTH(DATE(K$1,K$2,1),0)))*SUMIFS(Prov_Auto!$E$3:$E1000, Prov_Auto!$A$3:$A1000, $D488, Prov_Auto!$D$3:$D1000,"&gt;="&amp;DATE(K$1,K$2,1),Prov_Auto!$D$3:$D1000, "&lt;="&amp;EOMONTH(DATE(K$1,K$2,1),0)))</f>
        <v/>
      </c>
      <c r="L488" s="48" t="str">
        <f>IF($D488="","", (SUMIFS(Transacoes!$D$3:$D1000,Transacoes!$C$3:$C1000,$D488,Transacoes!$B$3:$B1000,"C", Transacoes!$A$3:$A1000, "&lt;"&amp;EOMONTH(DATE(L$1,L$2,1),0))-SUMIFS(Transacoes!$D$3:$D1000,Transacoes!$C$3:$C1000,$D488,Transacoes!$B$3:$B1000,"V", Transacoes!$A$3:$A1000, "&lt;"&amp;EOMONTH(DATE(L$1,L$2,1),0)))*SUMIFS(Prov_Auto!$E$3:$E1000, Prov_Auto!$A$3:$A1000, $D488, Prov_Auto!$D$3:$D1000,"&gt;="&amp;DATE(L$1,L$2,1),Prov_Auto!$D$3:$D1000, "&lt;="&amp;EOMONTH(DATE(L$1,L$2,1),0)))</f>
        <v/>
      </c>
      <c r="M488" s="48" t="str">
        <f>IF($D488="","", (SUMIFS(Transacoes!$D$3:$D1000,Transacoes!$C$3:$C1000,$D488,Transacoes!$B$3:$B1000,"C", Transacoes!$A$3:$A1000, "&lt;"&amp;EOMONTH(DATE(M$1,M$2,1),0))-SUMIFS(Transacoes!$D$3:$D1000,Transacoes!$C$3:$C1000,$D488,Transacoes!$B$3:$B1000,"V", Transacoes!$A$3:$A1000, "&lt;"&amp;EOMONTH(DATE(M$1,M$2,1),0)))*SUMIFS(Prov_Auto!$E$3:$E1000, Prov_Auto!$A$3:$A1000, $D488, Prov_Auto!$D$3:$D1000,"&gt;="&amp;DATE(M$1,M$2,1),Prov_Auto!$D$3:$D1000, "&lt;="&amp;EOMONTH(DATE(M$1,M$2,1),0)))</f>
        <v/>
      </c>
      <c r="N488" s="48" t="str">
        <f>IF($D488="","", (SUMIFS(Transacoes!$D$3:$D1000,Transacoes!$C$3:$C1000,$D488,Transacoes!$B$3:$B1000,"C", Transacoes!$A$3:$A1000, "&lt;"&amp;EOMONTH(DATE(N$1,N$2,1),0))-SUMIFS(Transacoes!$D$3:$D1000,Transacoes!$C$3:$C1000,$D488,Transacoes!$B$3:$B1000,"V", Transacoes!$A$3:$A1000, "&lt;"&amp;EOMONTH(DATE(N$1,N$2,1),0)))*SUMIFS(Prov_Auto!$E$3:$E1000, Prov_Auto!$A$3:$A1000, $D488, Prov_Auto!$D$3:$D1000,"&gt;="&amp;DATE(N$1,N$2,1),Prov_Auto!$D$3:$D1000, "&lt;="&amp;EOMONTH(DATE(N$1,N$2,1),0)))</f>
        <v/>
      </c>
      <c r="O488" s="48" t="str">
        <f>IF($D488="","", (SUMIFS(Transacoes!$D$3:$D1000,Transacoes!$C$3:$C1000,$D488,Transacoes!$B$3:$B1000,"C", Transacoes!$A$3:$A1000, "&lt;"&amp;EOMONTH(DATE(O$1,O$2,1),0))-SUMIFS(Transacoes!$D$3:$D1000,Transacoes!$C$3:$C1000,$D488,Transacoes!$B$3:$B1000,"V", Transacoes!$A$3:$A1000, "&lt;"&amp;EOMONTH(DATE(O$1,O$2,1),0)))*SUMIFS(Prov_Auto!$E$3:$E1000, Prov_Auto!$A$3:$A1000, $D488, Prov_Auto!$D$3:$D1000,"&gt;="&amp;DATE(O$1,O$2,1),Prov_Auto!$D$3:$D1000, "&lt;="&amp;EOMONTH(DATE(O$1,O$2,1),0)))</f>
        <v/>
      </c>
      <c r="P488" s="48" t="str">
        <f>IF($D488="","", (SUMIFS(Transacoes!$D$3:$D1000,Transacoes!$C$3:$C1000,$D488,Transacoes!$B$3:$B1000,"C", Transacoes!$A$3:$A1000, "&lt;"&amp;EOMONTH(DATE(P$1,P$2,1),0))-SUMIFS(Transacoes!$D$3:$D1000,Transacoes!$C$3:$C1000,$D488,Transacoes!$B$3:$B1000,"V", Transacoes!$A$3:$A1000, "&lt;"&amp;EOMONTH(DATE(P$1,P$2,1),0)))*SUMIFS(Prov_Auto!$E$3:$E1000, Prov_Auto!$A$3:$A1000, $D488, Prov_Auto!$D$3:$D1000,"&gt;="&amp;DATE(P$1,P$2,1),Prov_Auto!$D$3:$D1000, "&lt;="&amp;EOMONTH(DATE(P$1,P$2,1),0)))</f>
        <v/>
      </c>
      <c r="Q488" s="48" t="str">
        <f>IF($D488="","", (SUMIFS(Transacoes!$D$3:$D1000,Transacoes!$C$3:$C1000,$D488,Transacoes!$B$3:$B1000,"C", Transacoes!$A$3:$A1000, "&lt;"&amp;EOMONTH(DATE(Q$1,Q$2,1),0))-SUMIFS(Transacoes!$D$3:$D1000,Transacoes!$C$3:$C1000,$D488,Transacoes!$B$3:$B1000,"V", Transacoes!$A$3:$A1000, "&lt;"&amp;EOMONTH(DATE(Q$1,Q$2,1),0)))*SUMIFS(Prov_Auto!$E$3:$E1000, Prov_Auto!$A$3:$A1000, $D488, Prov_Auto!$D$3:$D1000,"&gt;="&amp;DATE(Q$1,Q$2,1),Prov_Auto!$D$3:$D1000, "&lt;="&amp;EOMONTH(DATE(Q$1,Q$2,1),0)))</f>
        <v/>
      </c>
      <c r="R488" s="47"/>
    </row>
    <row r="489">
      <c r="A489" s="47"/>
      <c r="B489" s="47"/>
      <c r="C489" s="47"/>
      <c r="D489" s="87"/>
      <c r="E489" s="48" t="str">
        <f>IF($D489="","", (SUMIFS(Transacoes!$D$3:$D1000,Transacoes!$C$3:$C1000,$D489,Transacoes!$B$3:$B1000,"C", Transacoes!$A$3:$A1000, "&lt;"&amp;EOMONTH(DATE(E$1,E$2,1),0))-SUMIFS(Transacoes!$D$3:$D1000,Transacoes!$C$3:$C1000,$D489,Transacoes!$B$3:$B1000,"V", Transacoes!$A$3:$A1000, "&lt;"&amp;EOMONTH(DATE(E$1,E$2,1),0)))*SUMIFS(Prov_Auto!$E$3:$E1000, Prov_Auto!$A$3:$A1000, $D489, Prov_Auto!$D$3:$D1000,"&gt;="&amp;DATE(E$1,E$2,1),Prov_Auto!$D$3:$D1000, "&lt;="&amp;EOMONTH(DATE(E$1,E$2,1),0)))</f>
        <v/>
      </c>
      <c r="F489" s="48" t="str">
        <f>IF($D489="","", (SUMIFS(Transacoes!$D$3:$D1000,Transacoes!$C$3:$C1000,$D489,Transacoes!$B$3:$B1000,"C", Transacoes!$A$3:$A1000, "&lt;"&amp;EOMONTH(DATE(F$1,F$2,1),0))-SUMIFS(Transacoes!$D$3:$D1000,Transacoes!$C$3:$C1000,$D489,Transacoes!$B$3:$B1000,"V", Transacoes!$A$3:$A1000, "&lt;"&amp;EOMONTH(DATE(F$1,F$2,1),0)))*SUMIFS(Prov_Auto!$E$3:$E1000, Prov_Auto!$A$3:$A1000, $D489, Prov_Auto!$D$3:$D1000,"&gt;="&amp;DATE(F$1,F$2,1),Prov_Auto!$D$3:$D1000, "&lt;="&amp;EOMONTH(DATE(F$1,F$2,1),0)))</f>
        <v/>
      </c>
      <c r="G489" s="48" t="str">
        <f>IF($D489="","", (SUMIFS(Transacoes!$D$3:$D1000,Transacoes!$C$3:$C1000,$D489,Transacoes!$B$3:$B1000,"C", Transacoes!$A$3:$A1000, "&lt;"&amp;EOMONTH(DATE(G$1,G$2,1),0))-SUMIFS(Transacoes!$D$3:$D1000,Transacoes!$C$3:$C1000,$D489,Transacoes!$B$3:$B1000,"V", Transacoes!$A$3:$A1000, "&lt;"&amp;EOMONTH(DATE(G$1,G$2,1),0)))*SUMIFS(Prov_Auto!$E$3:$E1000, Prov_Auto!$A$3:$A1000, $D489, Prov_Auto!$D$3:$D1000,"&gt;="&amp;DATE(G$1,G$2,1),Prov_Auto!$D$3:$D1000, "&lt;="&amp;EOMONTH(DATE(G$1,G$2,1),0)))</f>
        <v/>
      </c>
      <c r="H489" s="48" t="str">
        <f>IF($D489="","", (SUMIFS(Transacoes!$D$3:$D1000,Transacoes!$C$3:$C1000,$D489,Transacoes!$B$3:$B1000,"C", Transacoes!$A$3:$A1000, "&lt;"&amp;EOMONTH(DATE(H$1,H$2,1),0))-SUMIFS(Transacoes!$D$3:$D1000,Transacoes!$C$3:$C1000,$D489,Transacoes!$B$3:$B1000,"V", Transacoes!$A$3:$A1000, "&lt;"&amp;EOMONTH(DATE(H$1,H$2,1),0)))*SUMIFS(Prov_Auto!$E$3:$E1000, Prov_Auto!$A$3:$A1000, $D489, Prov_Auto!$D$3:$D1000,"&gt;="&amp;DATE(H$1,H$2,1),Prov_Auto!$D$3:$D1000, "&lt;="&amp;EOMONTH(DATE(H$1,H$2,1),0)))</f>
        <v/>
      </c>
      <c r="I489" s="48" t="str">
        <f>IF($D489="","", (SUMIFS(Transacoes!$D$3:$D1000,Transacoes!$C$3:$C1000,$D489,Transacoes!$B$3:$B1000,"C", Transacoes!$A$3:$A1000, "&lt;"&amp;EOMONTH(DATE(I$1,I$2,1),0))-SUMIFS(Transacoes!$D$3:$D1000,Transacoes!$C$3:$C1000,$D489,Transacoes!$B$3:$B1000,"V", Transacoes!$A$3:$A1000, "&lt;"&amp;EOMONTH(DATE(I$1,I$2,1),0)))*SUMIFS(Prov_Auto!$E$3:$E1000, Prov_Auto!$A$3:$A1000, $D489, Prov_Auto!$D$3:$D1000,"&gt;="&amp;DATE(I$1,I$2,1),Prov_Auto!$D$3:$D1000, "&lt;="&amp;EOMONTH(DATE(I$1,I$2,1),0)))</f>
        <v/>
      </c>
      <c r="J489" s="48" t="str">
        <f>IF($D489="","", (SUMIFS(Transacoes!$D$3:$D1000,Transacoes!$C$3:$C1000,$D489,Transacoes!$B$3:$B1000,"C", Transacoes!$A$3:$A1000, "&lt;"&amp;EOMONTH(DATE(J$1,J$2,1),0))-SUMIFS(Transacoes!$D$3:$D1000,Transacoes!$C$3:$C1000,$D489,Transacoes!$B$3:$B1000,"V", Transacoes!$A$3:$A1000, "&lt;"&amp;EOMONTH(DATE(J$1,J$2,1),0)))*SUMIFS(Prov_Auto!$E$3:$E1000, Prov_Auto!$A$3:$A1000, $D489, Prov_Auto!$D$3:$D1000,"&gt;="&amp;DATE(J$1,J$2,1),Prov_Auto!$D$3:$D1000, "&lt;="&amp;EOMONTH(DATE(J$1,J$2,1),0)))</f>
        <v/>
      </c>
      <c r="K489" s="48" t="str">
        <f>IF($D489="","", (SUMIFS(Transacoes!$D$3:$D1000,Transacoes!$C$3:$C1000,$D489,Transacoes!$B$3:$B1000,"C", Transacoes!$A$3:$A1000, "&lt;"&amp;EOMONTH(DATE(K$1,K$2,1),0))-SUMIFS(Transacoes!$D$3:$D1000,Transacoes!$C$3:$C1000,$D489,Transacoes!$B$3:$B1000,"V", Transacoes!$A$3:$A1000, "&lt;"&amp;EOMONTH(DATE(K$1,K$2,1),0)))*SUMIFS(Prov_Auto!$E$3:$E1000, Prov_Auto!$A$3:$A1000, $D489, Prov_Auto!$D$3:$D1000,"&gt;="&amp;DATE(K$1,K$2,1),Prov_Auto!$D$3:$D1000, "&lt;="&amp;EOMONTH(DATE(K$1,K$2,1),0)))</f>
        <v/>
      </c>
      <c r="L489" s="48" t="str">
        <f>IF($D489="","", (SUMIFS(Transacoes!$D$3:$D1000,Transacoes!$C$3:$C1000,$D489,Transacoes!$B$3:$B1000,"C", Transacoes!$A$3:$A1000, "&lt;"&amp;EOMONTH(DATE(L$1,L$2,1),0))-SUMIFS(Transacoes!$D$3:$D1000,Transacoes!$C$3:$C1000,$D489,Transacoes!$B$3:$B1000,"V", Transacoes!$A$3:$A1000, "&lt;"&amp;EOMONTH(DATE(L$1,L$2,1),0)))*SUMIFS(Prov_Auto!$E$3:$E1000, Prov_Auto!$A$3:$A1000, $D489, Prov_Auto!$D$3:$D1000,"&gt;="&amp;DATE(L$1,L$2,1),Prov_Auto!$D$3:$D1000, "&lt;="&amp;EOMONTH(DATE(L$1,L$2,1),0)))</f>
        <v/>
      </c>
      <c r="M489" s="48" t="str">
        <f>IF($D489="","", (SUMIFS(Transacoes!$D$3:$D1000,Transacoes!$C$3:$C1000,$D489,Transacoes!$B$3:$B1000,"C", Transacoes!$A$3:$A1000, "&lt;"&amp;EOMONTH(DATE(M$1,M$2,1),0))-SUMIFS(Transacoes!$D$3:$D1000,Transacoes!$C$3:$C1000,$D489,Transacoes!$B$3:$B1000,"V", Transacoes!$A$3:$A1000, "&lt;"&amp;EOMONTH(DATE(M$1,M$2,1),0)))*SUMIFS(Prov_Auto!$E$3:$E1000, Prov_Auto!$A$3:$A1000, $D489, Prov_Auto!$D$3:$D1000,"&gt;="&amp;DATE(M$1,M$2,1),Prov_Auto!$D$3:$D1000, "&lt;="&amp;EOMONTH(DATE(M$1,M$2,1),0)))</f>
        <v/>
      </c>
      <c r="N489" s="48" t="str">
        <f>IF($D489="","", (SUMIFS(Transacoes!$D$3:$D1000,Transacoes!$C$3:$C1000,$D489,Transacoes!$B$3:$B1000,"C", Transacoes!$A$3:$A1000, "&lt;"&amp;EOMONTH(DATE(N$1,N$2,1),0))-SUMIFS(Transacoes!$D$3:$D1000,Transacoes!$C$3:$C1000,$D489,Transacoes!$B$3:$B1000,"V", Transacoes!$A$3:$A1000, "&lt;"&amp;EOMONTH(DATE(N$1,N$2,1),0)))*SUMIFS(Prov_Auto!$E$3:$E1000, Prov_Auto!$A$3:$A1000, $D489, Prov_Auto!$D$3:$D1000,"&gt;="&amp;DATE(N$1,N$2,1),Prov_Auto!$D$3:$D1000, "&lt;="&amp;EOMONTH(DATE(N$1,N$2,1),0)))</f>
        <v/>
      </c>
      <c r="O489" s="48" t="str">
        <f>IF($D489="","", (SUMIFS(Transacoes!$D$3:$D1000,Transacoes!$C$3:$C1000,$D489,Transacoes!$B$3:$B1000,"C", Transacoes!$A$3:$A1000, "&lt;"&amp;EOMONTH(DATE(O$1,O$2,1),0))-SUMIFS(Transacoes!$D$3:$D1000,Transacoes!$C$3:$C1000,$D489,Transacoes!$B$3:$B1000,"V", Transacoes!$A$3:$A1000, "&lt;"&amp;EOMONTH(DATE(O$1,O$2,1),0)))*SUMIFS(Prov_Auto!$E$3:$E1000, Prov_Auto!$A$3:$A1000, $D489, Prov_Auto!$D$3:$D1000,"&gt;="&amp;DATE(O$1,O$2,1),Prov_Auto!$D$3:$D1000, "&lt;="&amp;EOMONTH(DATE(O$1,O$2,1),0)))</f>
        <v/>
      </c>
      <c r="P489" s="48" t="str">
        <f>IF($D489="","", (SUMIFS(Transacoes!$D$3:$D1000,Transacoes!$C$3:$C1000,$D489,Transacoes!$B$3:$B1000,"C", Transacoes!$A$3:$A1000, "&lt;"&amp;EOMONTH(DATE(P$1,P$2,1),0))-SUMIFS(Transacoes!$D$3:$D1000,Transacoes!$C$3:$C1000,$D489,Transacoes!$B$3:$B1000,"V", Transacoes!$A$3:$A1000, "&lt;"&amp;EOMONTH(DATE(P$1,P$2,1),0)))*SUMIFS(Prov_Auto!$E$3:$E1000, Prov_Auto!$A$3:$A1000, $D489, Prov_Auto!$D$3:$D1000,"&gt;="&amp;DATE(P$1,P$2,1),Prov_Auto!$D$3:$D1000, "&lt;="&amp;EOMONTH(DATE(P$1,P$2,1),0)))</f>
        <v/>
      </c>
      <c r="Q489" s="48" t="str">
        <f>IF($D489="","", (SUMIFS(Transacoes!$D$3:$D1000,Transacoes!$C$3:$C1000,$D489,Transacoes!$B$3:$B1000,"C", Transacoes!$A$3:$A1000, "&lt;"&amp;EOMONTH(DATE(Q$1,Q$2,1),0))-SUMIFS(Transacoes!$D$3:$D1000,Transacoes!$C$3:$C1000,$D489,Transacoes!$B$3:$B1000,"V", Transacoes!$A$3:$A1000, "&lt;"&amp;EOMONTH(DATE(Q$1,Q$2,1),0)))*SUMIFS(Prov_Auto!$E$3:$E1000, Prov_Auto!$A$3:$A1000, $D489, Prov_Auto!$D$3:$D1000,"&gt;="&amp;DATE(Q$1,Q$2,1),Prov_Auto!$D$3:$D1000, "&lt;="&amp;EOMONTH(DATE(Q$1,Q$2,1),0)))</f>
        <v/>
      </c>
      <c r="R489" s="47"/>
    </row>
    <row r="490">
      <c r="A490" s="47"/>
      <c r="B490" s="47"/>
      <c r="C490" s="47"/>
      <c r="D490" s="87"/>
      <c r="E490" s="48" t="str">
        <f>IF($D490="","", (SUMIFS(Transacoes!$D$3:$D1000,Transacoes!$C$3:$C1000,$D490,Transacoes!$B$3:$B1000,"C", Transacoes!$A$3:$A1000, "&lt;"&amp;EOMONTH(DATE(E$1,E$2,1),0))-SUMIFS(Transacoes!$D$3:$D1000,Transacoes!$C$3:$C1000,$D490,Transacoes!$B$3:$B1000,"V", Transacoes!$A$3:$A1000, "&lt;"&amp;EOMONTH(DATE(E$1,E$2,1),0)))*SUMIFS(Prov_Auto!$E$3:$E1000, Prov_Auto!$A$3:$A1000, $D490, Prov_Auto!$D$3:$D1000,"&gt;="&amp;DATE(E$1,E$2,1),Prov_Auto!$D$3:$D1000, "&lt;="&amp;EOMONTH(DATE(E$1,E$2,1),0)))</f>
        <v/>
      </c>
      <c r="F490" s="48" t="str">
        <f>IF($D490="","", (SUMIFS(Transacoes!$D$3:$D1000,Transacoes!$C$3:$C1000,$D490,Transacoes!$B$3:$B1000,"C", Transacoes!$A$3:$A1000, "&lt;"&amp;EOMONTH(DATE(F$1,F$2,1),0))-SUMIFS(Transacoes!$D$3:$D1000,Transacoes!$C$3:$C1000,$D490,Transacoes!$B$3:$B1000,"V", Transacoes!$A$3:$A1000, "&lt;"&amp;EOMONTH(DATE(F$1,F$2,1),0)))*SUMIFS(Prov_Auto!$E$3:$E1000, Prov_Auto!$A$3:$A1000, $D490, Prov_Auto!$D$3:$D1000,"&gt;="&amp;DATE(F$1,F$2,1),Prov_Auto!$D$3:$D1000, "&lt;="&amp;EOMONTH(DATE(F$1,F$2,1),0)))</f>
        <v/>
      </c>
      <c r="G490" s="48" t="str">
        <f>IF($D490="","", (SUMIFS(Transacoes!$D$3:$D1000,Transacoes!$C$3:$C1000,$D490,Transacoes!$B$3:$B1000,"C", Transacoes!$A$3:$A1000, "&lt;"&amp;EOMONTH(DATE(G$1,G$2,1),0))-SUMIFS(Transacoes!$D$3:$D1000,Transacoes!$C$3:$C1000,$D490,Transacoes!$B$3:$B1000,"V", Transacoes!$A$3:$A1000, "&lt;"&amp;EOMONTH(DATE(G$1,G$2,1),0)))*SUMIFS(Prov_Auto!$E$3:$E1000, Prov_Auto!$A$3:$A1000, $D490, Prov_Auto!$D$3:$D1000,"&gt;="&amp;DATE(G$1,G$2,1),Prov_Auto!$D$3:$D1000, "&lt;="&amp;EOMONTH(DATE(G$1,G$2,1),0)))</f>
        <v/>
      </c>
      <c r="H490" s="48" t="str">
        <f>IF($D490="","", (SUMIFS(Transacoes!$D$3:$D1000,Transacoes!$C$3:$C1000,$D490,Transacoes!$B$3:$B1000,"C", Transacoes!$A$3:$A1000, "&lt;"&amp;EOMONTH(DATE(H$1,H$2,1),0))-SUMIFS(Transacoes!$D$3:$D1000,Transacoes!$C$3:$C1000,$D490,Transacoes!$B$3:$B1000,"V", Transacoes!$A$3:$A1000, "&lt;"&amp;EOMONTH(DATE(H$1,H$2,1),0)))*SUMIFS(Prov_Auto!$E$3:$E1000, Prov_Auto!$A$3:$A1000, $D490, Prov_Auto!$D$3:$D1000,"&gt;="&amp;DATE(H$1,H$2,1),Prov_Auto!$D$3:$D1000, "&lt;="&amp;EOMONTH(DATE(H$1,H$2,1),0)))</f>
        <v/>
      </c>
      <c r="I490" s="48" t="str">
        <f>IF($D490="","", (SUMIFS(Transacoes!$D$3:$D1000,Transacoes!$C$3:$C1000,$D490,Transacoes!$B$3:$B1000,"C", Transacoes!$A$3:$A1000, "&lt;"&amp;EOMONTH(DATE(I$1,I$2,1),0))-SUMIFS(Transacoes!$D$3:$D1000,Transacoes!$C$3:$C1000,$D490,Transacoes!$B$3:$B1000,"V", Transacoes!$A$3:$A1000, "&lt;"&amp;EOMONTH(DATE(I$1,I$2,1),0)))*SUMIFS(Prov_Auto!$E$3:$E1000, Prov_Auto!$A$3:$A1000, $D490, Prov_Auto!$D$3:$D1000,"&gt;="&amp;DATE(I$1,I$2,1),Prov_Auto!$D$3:$D1000, "&lt;="&amp;EOMONTH(DATE(I$1,I$2,1),0)))</f>
        <v/>
      </c>
      <c r="J490" s="48" t="str">
        <f>IF($D490="","", (SUMIFS(Transacoes!$D$3:$D1000,Transacoes!$C$3:$C1000,$D490,Transacoes!$B$3:$B1000,"C", Transacoes!$A$3:$A1000, "&lt;"&amp;EOMONTH(DATE(J$1,J$2,1),0))-SUMIFS(Transacoes!$D$3:$D1000,Transacoes!$C$3:$C1000,$D490,Transacoes!$B$3:$B1000,"V", Transacoes!$A$3:$A1000, "&lt;"&amp;EOMONTH(DATE(J$1,J$2,1),0)))*SUMIFS(Prov_Auto!$E$3:$E1000, Prov_Auto!$A$3:$A1000, $D490, Prov_Auto!$D$3:$D1000,"&gt;="&amp;DATE(J$1,J$2,1),Prov_Auto!$D$3:$D1000, "&lt;="&amp;EOMONTH(DATE(J$1,J$2,1),0)))</f>
        <v/>
      </c>
      <c r="K490" s="48" t="str">
        <f>IF($D490="","", (SUMIFS(Transacoes!$D$3:$D1000,Transacoes!$C$3:$C1000,$D490,Transacoes!$B$3:$B1000,"C", Transacoes!$A$3:$A1000, "&lt;"&amp;EOMONTH(DATE(K$1,K$2,1),0))-SUMIFS(Transacoes!$D$3:$D1000,Transacoes!$C$3:$C1000,$D490,Transacoes!$B$3:$B1000,"V", Transacoes!$A$3:$A1000, "&lt;"&amp;EOMONTH(DATE(K$1,K$2,1),0)))*SUMIFS(Prov_Auto!$E$3:$E1000, Prov_Auto!$A$3:$A1000, $D490, Prov_Auto!$D$3:$D1000,"&gt;="&amp;DATE(K$1,K$2,1),Prov_Auto!$D$3:$D1000, "&lt;="&amp;EOMONTH(DATE(K$1,K$2,1),0)))</f>
        <v/>
      </c>
      <c r="L490" s="48" t="str">
        <f>IF($D490="","", (SUMIFS(Transacoes!$D$3:$D1000,Transacoes!$C$3:$C1000,$D490,Transacoes!$B$3:$B1000,"C", Transacoes!$A$3:$A1000, "&lt;"&amp;EOMONTH(DATE(L$1,L$2,1),0))-SUMIFS(Transacoes!$D$3:$D1000,Transacoes!$C$3:$C1000,$D490,Transacoes!$B$3:$B1000,"V", Transacoes!$A$3:$A1000, "&lt;"&amp;EOMONTH(DATE(L$1,L$2,1),0)))*SUMIFS(Prov_Auto!$E$3:$E1000, Prov_Auto!$A$3:$A1000, $D490, Prov_Auto!$D$3:$D1000,"&gt;="&amp;DATE(L$1,L$2,1),Prov_Auto!$D$3:$D1000, "&lt;="&amp;EOMONTH(DATE(L$1,L$2,1),0)))</f>
        <v/>
      </c>
      <c r="M490" s="48" t="str">
        <f>IF($D490="","", (SUMIFS(Transacoes!$D$3:$D1000,Transacoes!$C$3:$C1000,$D490,Transacoes!$B$3:$B1000,"C", Transacoes!$A$3:$A1000, "&lt;"&amp;EOMONTH(DATE(M$1,M$2,1),0))-SUMIFS(Transacoes!$D$3:$D1000,Transacoes!$C$3:$C1000,$D490,Transacoes!$B$3:$B1000,"V", Transacoes!$A$3:$A1000, "&lt;"&amp;EOMONTH(DATE(M$1,M$2,1),0)))*SUMIFS(Prov_Auto!$E$3:$E1000, Prov_Auto!$A$3:$A1000, $D490, Prov_Auto!$D$3:$D1000,"&gt;="&amp;DATE(M$1,M$2,1),Prov_Auto!$D$3:$D1000, "&lt;="&amp;EOMONTH(DATE(M$1,M$2,1),0)))</f>
        <v/>
      </c>
      <c r="N490" s="48" t="str">
        <f>IF($D490="","", (SUMIFS(Transacoes!$D$3:$D1000,Transacoes!$C$3:$C1000,$D490,Transacoes!$B$3:$B1000,"C", Transacoes!$A$3:$A1000, "&lt;"&amp;EOMONTH(DATE(N$1,N$2,1),0))-SUMIFS(Transacoes!$D$3:$D1000,Transacoes!$C$3:$C1000,$D490,Transacoes!$B$3:$B1000,"V", Transacoes!$A$3:$A1000, "&lt;"&amp;EOMONTH(DATE(N$1,N$2,1),0)))*SUMIFS(Prov_Auto!$E$3:$E1000, Prov_Auto!$A$3:$A1000, $D490, Prov_Auto!$D$3:$D1000,"&gt;="&amp;DATE(N$1,N$2,1),Prov_Auto!$D$3:$D1000, "&lt;="&amp;EOMONTH(DATE(N$1,N$2,1),0)))</f>
        <v/>
      </c>
      <c r="O490" s="48" t="str">
        <f>IF($D490="","", (SUMIFS(Transacoes!$D$3:$D1000,Transacoes!$C$3:$C1000,$D490,Transacoes!$B$3:$B1000,"C", Transacoes!$A$3:$A1000, "&lt;"&amp;EOMONTH(DATE(O$1,O$2,1),0))-SUMIFS(Transacoes!$D$3:$D1000,Transacoes!$C$3:$C1000,$D490,Transacoes!$B$3:$B1000,"V", Transacoes!$A$3:$A1000, "&lt;"&amp;EOMONTH(DATE(O$1,O$2,1),0)))*SUMIFS(Prov_Auto!$E$3:$E1000, Prov_Auto!$A$3:$A1000, $D490, Prov_Auto!$D$3:$D1000,"&gt;="&amp;DATE(O$1,O$2,1),Prov_Auto!$D$3:$D1000, "&lt;="&amp;EOMONTH(DATE(O$1,O$2,1),0)))</f>
        <v/>
      </c>
      <c r="P490" s="48" t="str">
        <f>IF($D490="","", (SUMIFS(Transacoes!$D$3:$D1000,Transacoes!$C$3:$C1000,$D490,Transacoes!$B$3:$B1000,"C", Transacoes!$A$3:$A1000, "&lt;"&amp;EOMONTH(DATE(P$1,P$2,1),0))-SUMIFS(Transacoes!$D$3:$D1000,Transacoes!$C$3:$C1000,$D490,Transacoes!$B$3:$B1000,"V", Transacoes!$A$3:$A1000, "&lt;"&amp;EOMONTH(DATE(P$1,P$2,1),0)))*SUMIFS(Prov_Auto!$E$3:$E1000, Prov_Auto!$A$3:$A1000, $D490, Prov_Auto!$D$3:$D1000,"&gt;="&amp;DATE(P$1,P$2,1),Prov_Auto!$D$3:$D1000, "&lt;="&amp;EOMONTH(DATE(P$1,P$2,1),0)))</f>
        <v/>
      </c>
      <c r="Q490" s="48" t="str">
        <f>IF($D490="","", (SUMIFS(Transacoes!$D$3:$D1000,Transacoes!$C$3:$C1000,$D490,Transacoes!$B$3:$B1000,"C", Transacoes!$A$3:$A1000, "&lt;"&amp;EOMONTH(DATE(Q$1,Q$2,1),0))-SUMIFS(Transacoes!$D$3:$D1000,Transacoes!$C$3:$C1000,$D490,Transacoes!$B$3:$B1000,"V", Transacoes!$A$3:$A1000, "&lt;"&amp;EOMONTH(DATE(Q$1,Q$2,1),0)))*SUMIFS(Prov_Auto!$E$3:$E1000, Prov_Auto!$A$3:$A1000, $D490, Prov_Auto!$D$3:$D1000,"&gt;="&amp;DATE(Q$1,Q$2,1),Prov_Auto!$D$3:$D1000, "&lt;="&amp;EOMONTH(DATE(Q$1,Q$2,1),0)))</f>
        <v/>
      </c>
      <c r="R490" s="47"/>
    </row>
    <row r="491">
      <c r="A491" s="47"/>
      <c r="B491" s="47"/>
      <c r="C491" s="47"/>
      <c r="D491" s="87"/>
      <c r="E491" s="48" t="str">
        <f>IF($D491="","", (SUMIFS(Transacoes!$D$3:$D1000,Transacoes!$C$3:$C1000,$D491,Transacoes!$B$3:$B1000,"C", Transacoes!$A$3:$A1000, "&lt;"&amp;EOMONTH(DATE(E$1,E$2,1),0))-SUMIFS(Transacoes!$D$3:$D1000,Transacoes!$C$3:$C1000,$D491,Transacoes!$B$3:$B1000,"V", Transacoes!$A$3:$A1000, "&lt;"&amp;EOMONTH(DATE(E$1,E$2,1),0)))*SUMIFS(Prov_Auto!$E$3:$E1000, Prov_Auto!$A$3:$A1000, $D491, Prov_Auto!$D$3:$D1000,"&gt;="&amp;DATE(E$1,E$2,1),Prov_Auto!$D$3:$D1000, "&lt;="&amp;EOMONTH(DATE(E$1,E$2,1),0)))</f>
        <v/>
      </c>
      <c r="F491" s="48" t="str">
        <f>IF($D491="","", (SUMIFS(Transacoes!$D$3:$D1000,Transacoes!$C$3:$C1000,$D491,Transacoes!$B$3:$B1000,"C", Transacoes!$A$3:$A1000, "&lt;"&amp;EOMONTH(DATE(F$1,F$2,1),0))-SUMIFS(Transacoes!$D$3:$D1000,Transacoes!$C$3:$C1000,$D491,Transacoes!$B$3:$B1000,"V", Transacoes!$A$3:$A1000, "&lt;"&amp;EOMONTH(DATE(F$1,F$2,1),0)))*SUMIFS(Prov_Auto!$E$3:$E1000, Prov_Auto!$A$3:$A1000, $D491, Prov_Auto!$D$3:$D1000,"&gt;="&amp;DATE(F$1,F$2,1),Prov_Auto!$D$3:$D1000, "&lt;="&amp;EOMONTH(DATE(F$1,F$2,1),0)))</f>
        <v/>
      </c>
      <c r="G491" s="48" t="str">
        <f>IF($D491="","", (SUMIFS(Transacoes!$D$3:$D1000,Transacoes!$C$3:$C1000,$D491,Transacoes!$B$3:$B1000,"C", Transacoes!$A$3:$A1000, "&lt;"&amp;EOMONTH(DATE(G$1,G$2,1),0))-SUMIFS(Transacoes!$D$3:$D1000,Transacoes!$C$3:$C1000,$D491,Transacoes!$B$3:$B1000,"V", Transacoes!$A$3:$A1000, "&lt;"&amp;EOMONTH(DATE(G$1,G$2,1),0)))*SUMIFS(Prov_Auto!$E$3:$E1000, Prov_Auto!$A$3:$A1000, $D491, Prov_Auto!$D$3:$D1000,"&gt;="&amp;DATE(G$1,G$2,1),Prov_Auto!$D$3:$D1000, "&lt;="&amp;EOMONTH(DATE(G$1,G$2,1),0)))</f>
        <v/>
      </c>
      <c r="H491" s="48" t="str">
        <f>IF($D491="","", (SUMIFS(Transacoes!$D$3:$D1000,Transacoes!$C$3:$C1000,$D491,Transacoes!$B$3:$B1000,"C", Transacoes!$A$3:$A1000, "&lt;"&amp;EOMONTH(DATE(H$1,H$2,1),0))-SUMIFS(Transacoes!$D$3:$D1000,Transacoes!$C$3:$C1000,$D491,Transacoes!$B$3:$B1000,"V", Transacoes!$A$3:$A1000, "&lt;"&amp;EOMONTH(DATE(H$1,H$2,1),0)))*SUMIFS(Prov_Auto!$E$3:$E1000, Prov_Auto!$A$3:$A1000, $D491, Prov_Auto!$D$3:$D1000,"&gt;="&amp;DATE(H$1,H$2,1),Prov_Auto!$D$3:$D1000, "&lt;="&amp;EOMONTH(DATE(H$1,H$2,1),0)))</f>
        <v/>
      </c>
      <c r="I491" s="48" t="str">
        <f>IF($D491="","", (SUMIFS(Transacoes!$D$3:$D1000,Transacoes!$C$3:$C1000,$D491,Transacoes!$B$3:$B1000,"C", Transacoes!$A$3:$A1000, "&lt;"&amp;EOMONTH(DATE(I$1,I$2,1),0))-SUMIFS(Transacoes!$D$3:$D1000,Transacoes!$C$3:$C1000,$D491,Transacoes!$B$3:$B1000,"V", Transacoes!$A$3:$A1000, "&lt;"&amp;EOMONTH(DATE(I$1,I$2,1),0)))*SUMIFS(Prov_Auto!$E$3:$E1000, Prov_Auto!$A$3:$A1000, $D491, Prov_Auto!$D$3:$D1000,"&gt;="&amp;DATE(I$1,I$2,1),Prov_Auto!$D$3:$D1000, "&lt;="&amp;EOMONTH(DATE(I$1,I$2,1),0)))</f>
        <v/>
      </c>
      <c r="J491" s="48" t="str">
        <f>IF($D491="","", (SUMIFS(Transacoes!$D$3:$D1000,Transacoes!$C$3:$C1000,$D491,Transacoes!$B$3:$B1000,"C", Transacoes!$A$3:$A1000, "&lt;"&amp;EOMONTH(DATE(J$1,J$2,1),0))-SUMIFS(Transacoes!$D$3:$D1000,Transacoes!$C$3:$C1000,$D491,Transacoes!$B$3:$B1000,"V", Transacoes!$A$3:$A1000, "&lt;"&amp;EOMONTH(DATE(J$1,J$2,1),0)))*SUMIFS(Prov_Auto!$E$3:$E1000, Prov_Auto!$A$3:$A1000, $D491, Prov_Auto!$D$3:$D1000,"&gt;="&amp;DATE(J$1,J$2,1),Prov_Auto!$D$3:$D1000, "&lt;="&amp;EOMONTH(DATE(J$1,J$2,1),0)))</f>
        <v/>
      </c>
      <c r="K491" s="48" t="str">
        <f>IF($D491="","", (SUMIFS(Transacoes!$D$3:$D1000,Transacoes!$C$3:$C1000,$D491,Transacoes!$B$3:$B1000,"C", Transacoes!$A$3:$A1000, "&lt;"&amp;EOMONTH(DATE(K$1,K$2,1),0))-SUMIFS(Transacoes!$D$3:$D1000,Transacoes!$C$3:$C1000,$D491,Transacoes!$B$3:$B1000,"V", Transacoes!$A$3:$A1000, "&lt;"&amp;EOMONTH(DATE(K$1,K$2,1),0)))*SUMIFS(Prov_Auto!$E$3:$E1000, Prov_Auto!$A$3:$A1000, $D491, Prov_Auto!$D$3:$D1000,"&gt;="&amp;DATE(K$1,K$2,1),Prov_Auto!$D$3:$D1000, "&lt;="&amp;EOMONTH(DATE(K$1,K$2,1),0)))</f>
        <v/>
      </c>
      <c r="L491" s="48" t="str">
        <f>IF($D491="","", (SUMIFS(Transacoes!$D$3:$D1000,Transacoes!$C$3:$C1000,$D491,Transacoes!$B$3:$B1000,"C", Transacoes!$A$3:$A1000, "&lt;"&amp;EOMONTH(DATE(L$1,L$2,1),0))-SUMIFS(Transacoes!$D$3:$D1000,Transacoes!$C$3:$C1000,$D491,Transacoes!$B$3:$B1000,"V", Transacoes!$A$3:$A1000, "&lt;"&amp;EOMONTH(DATE(L$1,L$2,1),0)))*SUMIFS(Prov_Auto!$E$3:$E1000, Prov_Auto!$A$3:$A1000, $D491, Prov_Auto!$D$3:$D1000,"&gt;="&amp;DATE(L$1,L$2,1),Prov_Auto!$D$3:$D1000, "&lt;="&amp;EOMONTH(DATE(L$1,L$2,1),0)))</f>
        <v/>
      </c>
      <c r="M491" s="48" t="str">
        <f>IF($D491="","", (SUMIFS(Transacoes!$D$3:$D1000,Transacoes!$C$3:$C1000,$D491,Transacoes!$B$3:$B1000,"C", Transacoes!$A$3:$A1000, "&lt;"&amp;EOMONTH(DATE(M$1,M$2,1),0))-SUMIFS(Transacoes!$D$3:$D1000,Transacoes!$C$3:$C1000,$D491,Transacoes!$B$3:$B1000,"V", Transacoes!$A$3:$A1000, "&lt;"&amp;EOMONTH(DATE(M$1,M$2,1),0)))*SUMIFS(Prov_Auto!$E$3:$E1000, Prov_Auto!$A$3:$A1000, $D491, Prov_Auto!$D$3:$D1000,"&gt;="&amp;DATE(M$1,M$2,1),Prov_Auto!$D$3:$D1000, "&lt;="&amp;EOMONTH(DATE(M$1,M$2,1),0)))</f>
        <v/>
      </c>
      <c r="N491" s="48" t="str">
        <f>IF($D491="","", (SUMIFS(Transacoes!$D$3:$D1000,Transacoes!$C$3:$C1000,$D491,Transacoes!$B$3:$B1000,"C", Transacoes!$A$3:$A1000, "&lt;"&amp;EOMONTH(DATE(N$1,N$2,1),0))-SUMIFS(Transacoes!$D$3:$D1000,Transacoes!$C$3:$C1000,$D491,Transacoes!$B$3:$B1000,"V", Transacoes!$A$3:$A1000, "&lt;"&amp;EOMONTH(DATE(N$1,N$2,1),0)))*SUMIFS(Prov_Auto!$E$3:$E1000, Prov_Auto!$A$3:$A1000, $D491, Prov_Auto!$D$3:$D1000,"&gt;="&amp;DATE(N$1,N$2,1),Prov_Auto!$D$3:$D1000, "&lt;="&amp;EOMONTH(DATE(N$1,N$2,1),0)))</f>
        <v/>
      </c>
      <c r="O491" s="48" t="str">
        <f>IF($D491="","", (SUMIFS(Transacoes!$D$3:$D1000,Transacoes!$C$3:$C1000,$D491,Transacoes!$B$3:$B1000,"C", Transacoes!$A$3:$A1000, "&lt;"&amp;EOMONTH(DATE(O$1,O$2,1),0))-SUMIFS(Transacoes!$D$3:$D1000,Transacoes!$C$3:$C1000,$D491,Transacoes!$B$3:$B1000,"V", Transacoes!$A$3:$A1000, "&lt;"&amp;EOMONTH(DATE(O$1,O$2,1),0)))*SUMIFS(Prov_Auto!$E$3:$E1000, Prov_Auto!$A$3:$A1000, $D491, Prov_Auto!$D$3:$D1000,"&gt;="&amp;DATE(O$1,O$2,1),Prov_Auto!$D$3:$D1000, "&lt;="&amp;EOMONTH(DATE(O$1,O$2,1),0)))</f>
        <v/>
      </c>
      <c r="P491" s="48" t="str">
        <f>IF($D491="","", (SUMIFS(Transacoes!$D$3:$D1000,Transacoes!$C$3:$C1000,$D491,Transacoes!$B$3:$B1000,"C", Transacoes!$A$3:$A1000, "&lt;"&amp;EOMONTH(DATE(P$1,P$2,1),0))-SUMIFS(Transacoes!$D$3:$D1000,Transacoes!$C$3:$C1000,$D491,Transacoes!$B$3:$B1000,"V", Transacoes!$A$3:$A1000, "&lt;"&amp;EOMONTH(DATE(P$1,P$2,1),0)))*SUMIFS(Prov_Auto!$E$3:$E1000, Prov_Auto!$A$3:$A1000, $D491, Prov_Auto!$D$3:$D1000,"&gt;="&amp;DATE(P$1,P$2,1),Prov_Auto!$D$3:$D1000, "&lt;="&amp;EOMONTH(DATE(P$1,P$2,1),0)))</f>
        <v/>
      </c>
      <c r="Q491" s="48" t="str">
        <f>IF($D491="","", (SUMIFS(Transacoes!$D$3:$D1000,Transacoes!$C$3:$C1000,$D491,Transacoes!$B$3:$B1000,"C", Transacoes!$A$3:$A1000, "&lt;"&amp;EOMONTH(DATE(Q$1,Q$2,1),0))-SUMIFS(Transacoes!$D$3:$D1000,Transacoes!$C$3:$C1000,$D491,Transacoes!$B$3:$B1000,"V", Transacoes!$A$3:$A1000, "&lt;"&amp;EOMONTH(DATE(Q$1,Q$2,1),0)))*SUMIFS(Prov_Auto!$E$3:$E1000, Prov_Auto!$A$3:$A1000, $D491, Prov_Auto!$D$3:$D1000,"&gt;="&amp;DATE(Q$1,Q$2,1),Prov_Auto!$D$3:$D1000, "&lt;="&amp;EOMONTH(DATE(Q$1,Q$2,1),0)))</f>
        <v/>
      </c>
      <c r="R491" s="47"/>
    </row>
    <row r="492">
      <c r="A492" s="47"/>
      <c r="B492" s="47"/>
      <c r="C492" s="47"/>
      <c r="D492" s="87"/>
      <c r="E492" s="48" t="str">
        <f>IF($D492="","", (SUMIFS(Transacoes!$D$3:$D1000,Transacoes!$C$3:$C1000,$D492,Transacoes!$B$3:$B1000,"C", Transacoes!$A$3:$A1000, "&lt;"&amp;EOMONTH(DATE(E$1,E$2,1),0))-SUMIFS(Transacoes!$D$3:$D1000,Transacoes!$C$3:$C1000,$D492,Transacoes!$B$3:$B1000,"V", Transacoes!$A$3:$A1000, "&lt;"&amp;EOMONTH(DATE(E$1,E$2,1),0)))*SUMIFS(Prov_Auto!$E$3:$E1000, Prov_Auto!$A$3:$A1000, $D492, Prov_Auto!$D$3:$D1000,"&gt;="&amp;DATE(E$1,E$2,1),Prov_Auto!$D$3:$D1000, "&lt;="&amp;EOMONTH(DATE(E$1,E$2,1),0)))</f>
        <v/>
      </c>
      <c r="F492" s="48" t="str">
        <f>IF($D492="","", (SUMIFS(Transacoes!$D$3:$D1000,Transacoes!$C$3:$C1000,$D492,Transacoes!$B$3:$B1000,"C", Transacoes!$A$3:$A1000, "&lt;"&amp;EOMONTH(DATE(F$1,F$2,1),0))-SUMIFS(Transacoes!$D$3:$D1000,Transacoes!$C$3:$C1000,$D492,Transacoes!$B$3:$B1000,"V", Transacoes!$A$3:$A1000, "&lt;"&amp;EOMONTH(DATE(F$1,F$2,1),0)))*SUMIFS(Prov_Auto!$E$3:$E1000, Prov_Auto!$A$3:$A1000, $D492, Prov_Auto!$D$3:$D1000,"&gt;="&amp;DATE(F$1,F$2,1),Prov_Auto!$D$3:$D1000, "&lt;="&amp;EOMONTH(DATE(F$1,F$2,1),0)))</f>
        <v/>
      </c>
      <c r="G492" s="48" t="str">
        <f>IF($D492="","", (SUMIFS(Transacoes!$D$3:$D1000,Transacoes!$C$3:$C1000,$D492,Transacoes!$B$3:$B1000,"C", Transacoes!$A$3:$A1000, "&lt;"&amp;EOMONTH(DATE(G$1,G$2,1),0))-SUMIFS(Transacoes!$D$3:$D1000,Transacoes!$C$3:$C1000,$D492,Transacoes!$B$3:$B1000,"V", Transacoes!$A$3:$A1000, "&lt;"&amp;EOMONTH(DATE(G$1,G$2,1),0)))*SUMIFS(Prov_Auto!$E$3:$E1000, Prov_Auto!$A$3:$A1000, $D492, Prov_Auto!$D$3:$D1000,"&gt;="&amp;DATE(G$1,G$2,1),Prov_Auto!$D$3:$D1000, "&lt;="&amp;EOMONTH(DATE(G$1,G$2,1),0)))</f>
        <v/>
      </c>
      <c r="H492" s="48" t="str">
        <f>IF($D492="","", (SUMIFS(Transacoes!$D$3:$D1000,Transacoes!$C$3:$C1000,$D492,Transacoes!$B$3:$B1000,"C", Transacoes!$A$3:$A1000, "&lt;"&amp;EOMONTH(DATE(H$1,H$2,1),0))-SUMIFS(Transacoes!$D$3:$D1000,Transacoes!$C$3:$C1000,$D492,Transacoes!$B$3:$B1000,"V", Transacoes!$A$3:$A1000, "&lt;"&amp;EOMONTH(DATE(H$1,H$2,1),0)))*SUMIFS(Prov_Auto!$E$3:$E1000, Prov_Auto!$A$3:$A1000, $D492, Prov_Auto!$D$3:$D1000,"&gt;="&amp;DATE(H$1,H$2,1),Prov_Auto!$D$3:$D1000, "&lt;="&amp;EOMONTH(DATE(H$1,H$2,1),0)))</f>
        <v/>
      </c>
      <c r="I492" s="48" t="str">
        <f>IF($D492="","", (SUMIFS(Transacoes!$D$3:$D1000,Transacoes!$C$3:$C1000,$D492,Transacoes!$B$3:$B1000,"C", Transacoes!$A$3:$A1000, "&lt;"&amp;EOMONTH(DATE(I$1,I$2,1),0))-SUMIFS(Transacoes!$D$3:$D1000,Transacoes!$C$3:$C1000,$D492,Transacoes!$B$3:$B1000,"V", Transacoes!$A$3:$A1000, "&lt;"&amp;EOMONTH(DATE(I$1,I$2,1),0)))*SUMIFS(Prov_Auto!$E$3:$E1000, Prov_Auto!$A$3:$A1000, $D492, Prov_Auto!$D$3:$D1000,"&gt;="&amp;DATE(I$1,I$2,1),Prov_Auto!$D$3:$D1000, "&lt;="&amp;EOMONTH(DATE(I$1,I$2,1),0)))</f>
        <v/>
      </c>
      <c r="J492" s="48" t="str">
        <f>IF($D492="","", (SUMIFS(Transacoes!$D$3:$D1000,Transacoes!$C$3:$C1000,$D492,Transacoes!$B$3:$B1000,"C", Transacoes!$A$3:$A1000, "&lt;"&amp;EOMONTH(DATE(J$1,J$2,1),0))-SUMIFS(Transacoes!$D$3:$D1000,Transacoes!$C$3:$C1000,$D492,Transacoes!$B$3:$B1000,"V", Transacoes!$A$3:$A1000, "&lt;"&amp;EOMONTH(DATE(J$1,J$2,1),0)))*SUMIFS(Prov_Auto!$E$3:$E1000, Prov_Auto!$A$3:$A1000, $D492, Prov_Auto!$D$3:$D1000,"&gt;="&amp;DATE(J$1,J$2,1),Prov_Auto!$D$3:$D1000, "&lt;="&amp;EOMONTH(DATE(J$1,J$2,1),0)))</f>
        <v/>
      </c>
      <c r="K492" s="48" t="str">
        <f>IF($D492="","", (SUMIFS(Transacoes!$D$3:$D1000,Transacoes!$C$3:$C1000,$D492,Transacoes!$B$3:$B1000,"C", Transacoes!$A$3:$A1000, "&lt;"&amp;EOMONTH(DATE(K$1,K$2,1),0))-SUMIFS(Transacoes!$D$3:$D1000,Transacoes!$C$3:$C1000,$D492,Transacoes!$B$3:$B1000,"V", Transacoes!$A$3:$A1000, "&lt;"&amp;EOMONTH(DATE(K$1,K$2,1),0)))*SUMIFS(Prov_Auto!$E$3:$E1000, Prov_Auto!$A$3:$A1000, $D492, Prov_Auto!$D$3:$D1000,"&gt;="&amp;DATE(K$1,K$2,1),Prov_Auto!$D$3:$D1000, "&lt;="&amp;EOMONTH(DATE(K$1,K$2,1),0)))</f>
        <v/>
      </c>
      <c r="L492" s="48" t="str">
        <f>IF($D492="","", (SUMIFS(Transacoes!$D$3:$D1000,Transacoes!$C$3:$C1000,$D492,Transacoes!$B$3:$B1000,"C", Transacoes!$A$3:$A1000, "&lt;"&amp;EOMONTH(DATE(L$1,L$2,1),0))-SUMIFS(Transacoes!$D$3:$D1000,Transacoes!$C$3:$C1000,$D492,Transacoes!$B$3:$B1000,"V", Transacoes!$A$3:$A1000, "&lt;"&amp;EOMONTH(DATE(L$1,L$2,1),0)))*SUMIFS(Prov_Auto!$E$3:$E1000, Prov_Auto!$A$3:$A1000, $D492, Prov_Auto!$D$3:$D1000,"&gt;="&amp;DATE(L$1,L$2,1),Prov_Auto!$D$3:$D1000, "&lt;="&amp;EOMONTH(DATE(L$1,L$2,1),0)))</f>
        <v/>
      </c>
      <c r="M492" s="48" t="str">
        <f>IF($D492="","", (SUMIFS(Transacoes!$D$3:$D1000,Transacoes!$C$3:$C1000,$D492,Transacoes!$B$3:$B1000,"C", Transacoes!$A$3:$A1000, "&lt;"&amp;EOMONTH(DATE(M$1,M$2,1),0))-SUMIFS(Transacoes!$D$3:$D1000,Transacoes!$C$3:$C1000,$D492,Transacoes!$B$3:$B1000,"V", Transacoes!$A$3:$A1000, "&lt;"&amp;EOMONTH(DATE(M$1,M$2,1),0)))*SUMIFS(Prov_Auto!$E$3:$E1000, Prov_Auto!$A$3:$A1000, $D492, Prov_Auto!$D$3:$D1000,"&gt;="&amp;DATE(M$1,M$2,1),Prov_Auto!$D$3:$D1000, "&lt;="&amp;EOMONTH(DATE(M$1,M$2,1),0)))</f>
        <v/>
      </c>
      <c r="N492" s="48" t="str">
        <f>IF($D492="","", (SUMIFS(Transacoes!$D$3:$D1000,Transacoes!$C$3:$C1000,$D492,Transacoes!$B$3:$B1000,"C", Transacoes!$A$3:$A1000, "&lt;"&amp;EOMONTH(DATE(N$1,N$2,1),0))-SUMIFS(Transacoes!$D$3:$D1000,Transacoes!$C$3:$C1000,$D492,Transacoes!$B$3:$B1000,"V", Transacoes!$A$3:$A1000, "&lt;"&amp;EOMONTH(DATE(N$1,N$2,1),0)))*SUMIFS(Prov_Auto!$E$3:$E1000, Prov_Auto!$A$3:$A1000, $D492, Prov_Auto!$D$3:$D1000,"&gt;="&amp;DATE(N$1,N$2,1),Prov_Auto!$D$3:$D1000, "&lt;="&amp;EOMONTH(DATE(N$1,N$2,1),0)))</f>
        <v/>
      </c>
      <c r="O492" s="48" t="str">
        <f>IF($D492="","", (SUMIFS(Transacoes!$D$3:$D1000,Transacoes!$C$3:$C1000,$D492,Transacoes!$B$3:$B1000,"C", Transacoes!$A$3:$A1000, "&lt;"&amp;EOMONTH(DATE(O$1,O$2,1),0))-SUMIFS(Transacoes!$D$3:$D1000,Transacoes!$C$3:$C1000,$D492,Transacoes!$B$3:$B1000,"V", Transacoes!$A$3:$A1000, "&lt;"&amp;EOMONTH(DATE(O$1,O$2,1),0)))*SUMIFS(Prov_Auto!$E$3:$E1000, Prov_Auto!$A$3:$A1000, $D492, Prov_Auto!$D$3:$D1000,"&gt;="&amp;DATE(O$1,O$2,1),Prov_Auto!$D$3:$D1000, "&lt;="&amp;EOMONTH(DATE(O$1,O$2,1),0)))</f>
        <v/>
      </c>
      <c r="P492" s="48" t="str">
        <f>IF($D492="","", (SUMIFS(Transacoes!$D$3:$D1000,Transacoes!$C$3:$C1000,$D492,Transacoes!$B$3:$B1000,"C", Transacoes!$A$3:$A1000, "&lt;"&amp;EOMONTH(DATE(P$1,P$2,1),0))-SUMIFS(Transacoes!$D$3:$D1000,Transacoes!$C$3:$C1000,$D492,Transacoes!$B$3:$B1000,"V", Transacoes!$A$3:$A1000, "&lt;"&amp;EOMONTH(DATE(P$1,P$2,1),0)))*SUMIFS(Prov_Auto!$E$3:$E1000, Prov_Auto!$A$3:$A1000, $D492, Prov_Auto!$D$3:$D1000,"&gt;="&amp;DATE(P$1,P$2,1),Prov_Auto!$D$3:$D1000, "&lt;="&amp;EOMONTH(DATE(P$1,P$2,1),0)))</f>
        <v/>
      </c>
      <c r="Q492" s="48" t="str">
        <f>IF($D492="","", (SUMIFS(Transacoes!$D$3:$D1000,Transacoes!$C$3:$C1000,$D492,Transacoes!$B$3:$B1000,"C", Transacoes!$A$3:$A1000, "&lt;"&amp;EOMONTH(DATE(Q$1,Q$2,1),0))-SUMIFS(Transacoes!$D$3:$D1000,Transacoes!$C$3:$C1000,$D492,Transacoes!$B$3:$B1000,"V", Transacoes!$A$3:$A1000, "&lt;"&amp;EOMONTH(DATE(Q$1,Q$2,1),0)))*SUMIFS(Prov_Auto!$E$3:$E1000, Prov_Auto!$A$3:$A1000, $D492, Prov_Auto!$D$3:$D1000,"&gt;="&amp;DATE(Q$1,Q$2,1),Prov_Auto!$D$3:$D1000, "&lt;="&amp;EOMONTH(DATE(Q$1,Q$2,1),0)))</f>
        <v/>
      </c>
      <c r="R492" s="47"/>
    </row>
    <row r="493">
      <c r="A493" s="47"/>
      <c r="B493" s="47"/>
      <c r="C493" s="47"/>
      <c r="D493" s="87"/>
      <c r="E493" s="48" t="str">
        <f>IF($D493="","", (SUMIFS(Transacoes!$D$3:$D1000,Transacoes!$C$3:$C1000,$D493,Transacoes!$B$3:$B1000,"C", Transacoes!$A$3:$A1000, "&lt;"&amp;EOMONTH(DATE(E$1,E$2,1),0))-SUMIFS(Transacoes!$D$3:$D1000,Transacoes!$C$3:$C1000,$D493,Transacoes!$B$3:$B1000,"V", Transacoes!$A$3:$A1000, "&lt;"&amp;EOMONTH(DATE(E$1,E$2,1),0)))*SUMIFS(Prov_Auto!$E$3:$E1000, Prov_Auto!$A$3:$A1000, $D493, Prov_Auto!$D$3:$D1000,"&gt;="&amp;DATE(E$1,E$2,1),Prov_Auto!$D$3:$D1000, "&lt;="&amp;EOMONTH(DATE(E$1,E$2,1),0)))</f>
        <v/>
      </c>
      <c r="F493" s="48" t="str">
        <f>IF($D493="","", (SUMIFS(Transacoes!$D$3:$D1000,Transacoes!$C$3:$C1000,$D493,Transacoes!$B$3:$B1000,"C", Transacoes!$A$3:$A1000, "&lt;"&amp;EOMONTH(DATE(F$1,F$2,1),0))-SUMIFS(Transacoes!$D$3:$D1000,Transacoes!$C$3:$C1000,$D493,Transacoes!$B$3:$B1000,"V", Transacoes!$A$3:$A1000, "&lt;"&amp;EOMONTH(DATE(F$1,F$2,1),0)))*SUMIFS(Prov_Auto!$E$3:$E1000, Prov_Auto!$A$3:$A1000, $D493, Prov_Auto!$D$3:$D1000,"&gt;="&amp;DATE(F$1,F$2,1),Prov_Auto!$D$3:$D1000, "&lt;="&amp;EOMONTH(DATE(F$1,F$2,1),0)))</f>
        <v/>
      </c>
      <c r="G493" s="48" t="str">
        <f>IF($D493="","", (SUMIFS(Transacoes!$D$3:$D1000,Transacoes!$C$3:$C1000,$D493,Transacoes!$B$3:$B1000,"C", Transacoes!$A$3:$A1000, "&lt;"&amp;EOMONTH(DATE(G$1,G$2,1),0))-SUMIFS(Transacoes!$D$3:$D1000,Transacoes!$C$3:$C1000,$D493,Transacoes!$B$3:$B1000,"V", Transacoes!$A$3:$A1000, "&lt;"&amp;EOMONTH(DATE(G$1,G$2,1),0)))*SUMIFS(Prov_Auto!$E$3:$E1000, Prov_Auto!$A$3:$A1000, $D493, Prov_Auto!$D$3:$D1000,"&gt;="&amp;DATE(G$1,G$2,1),Prov_Auto!$D$3:$D1000, "&lt;="&amp;EOMONTH(DATE(G$1,G$2,1),0)))</f>
        <v/>
      </c>
      <c r="H493" s="48" t="str">
        <f>IF($D493="","", (SUMIFS(Transacoes!$D$3:$D1000,Transacoes!$C$3:$C1000,$D493,Transacoes!$B$3:$B1000,"C", Transacoes!$A$3:$A1000, "&lt;"&amp;EOMONTH(DATE(H$1,H$2,1),0))-SUMIFS(Transacoes!$D$3:$D1000,Transacoes!$C$3:$C1000,$D493,Transacoes!$B$3:$B1000,"V", Transacoes!$A$3:$A1000, "&lt;"&amp;EOMONTH(DATE(H$1,H$2,1),0)))*SUMIFS(Prov_Auto!$E$3:$E1000, Prov_Auto!$A$3:$A1000, $D493, Prov_Auto!$D$3:$D1000,"&gt;="&amp;DATE(H$1,H$2,1),Prov_Auto!$D$3:$D1000, "&lt;="&amp;EOMONTH(DATE(H$1,H$2,1),0)))</f>
        <v/>
      </c>
      <c r="I493" s="48" t="str">
        <f>IF($D493="","", (SUMIFS(Transacoes!$D$3:$D1000,Transacoes!$C$3:$C1000,$D493,Transacoes!$B$3:$B1000,"C", Transacoes!$A$3:$A1000, "&lt;"&amp;EOMONTH(DATE(I$1,I$2,1),0))-SUMIFS(Transacoes!$D$3:$D1000,Transacoes!$C$3:$C1000,$D493,Transacoes!$B$3:$B1000,"V", Transacoes!$A$3:$A1000, "&lt;"&amp;EOMONTH(DATE(I$1,I$2,1),0)))*SUMIFS(Prov_Auto!$E$3:$E1000, Prov_Auto!$A$3:$A1000, $D493, Prov_Auto!$D$3:$D1000,"&gt;="&amp;DATE(I$1,I$2,1),Prov_Auto!$D$3:$D1000, "&lt;="&amp;EOMONTH(DATE(I$1,I$2,1),0)))</f>
        <v/>
      </c>
      <c r="J493" s="48" t="str">
        <f>IF($D493="","", (SUMIFS(Transacoes!$D$3:$D1000,Transacoes!$C$3:$C1000,$D493,Transacoes!$B$3:$B1000,"C", Transacoes!$A$3:$A1000, "&lt;"&amp;EOMONTH(DATE(J$1,J$2,1),0))-SUMIFS(Transacoes!$D$3:$D1000,Transacoes!$C$3:$C1000,$D493,Transacoes!$B$3:$B1000,"V", Transacoes!$A$3:$A1000, "&lt;"&amp;EOMONTH(DATE(J$1,J$2,1),0)))*SUMIFS(Prov_Auto!$E$3:$E1000, Prov_Auto!$A$3:$A1000, $D493, Prov_Auto!$D$3:$D1000,"&gt;="&amp;DATE(J$1,J$2,1),Prov_Auto!$D$3:$D1000, "&lt;="&amp;EOMONTH(DATE(J$1,J$2,1),0)))</f>
        <v/>
      </c>
      <c r="K493" s="48" t="str">
        <f>IF($D493="","", (SUMIFS(Transacoes!$D$3:$D1000,Transacoes!$C$3:$C1000,$D493,Transacoes!$B$3:$B1000,"C", Transacoes!$A$3:$A1000, "&lt;"&amp;EOMONTH(DATE(K$1,K$2,1),0))-SUMIFS(Transacoes!$D$3:$D1000,Transacoes!$C$3:$C1000,$D493,Transacoes!$B$3:$B1000,"V", Transacoes!$A$3:$A1000, "&lt;"&amp;EOMONTH(DATE(K$1,K$2,1),0)))*SUMIFS(Prov_Auto!$E$3:$E1000, Prov_Auto!$A$3:$A1000, $D493, Prov_Auto!$D$3:$D1000,"&gt;="&amp;DATE(K$1,K$2,1),Prov_Auto!$D$3:$D1000, "&lt;="&amp;EOMONTH(DATE(K$1,K$2,1),0)))</f>
        <v/>
      </c>
      <c r="L493" s="48" t="str">
        <f>IF($D493="","", (SUMIFS(Transacoes!$D$3:$D1000,Transacoes!$C$3:$C1000,$D493,Transacoes!$B$3:$B1000,"C", Transacoes!$A$3:$A1000, "&lt;"&amp;EOMONTH(DATE(L$1,L$2,1),0))-SUMIFS(Transacoes!$D$3:$D1000,Transacoes!$C$3:$C1000,$D493,Transacoes!$B$3:$B1000,"V", Transacoes!$A$3:$A1000, "&lt;"&amp;EOMONTH(DATE(L$1,L$2,1),0)))*SUMIFS(Prov_Auto!$E$3:$E1000, Prov_Auto!$A$3:$A1000, $D493, Prov_Auto!$D$3:$D1000,"&gt;="&amp;DATE(L$1,L$2,1),Prov_Auto!$D$3:$D1000, "&lt;="&amp;EOMONTH(DATE(L$1,L$2,1),0)))</f>
        <v/>
      </c>
      <c r="M493" s="48" t="str">
        <f>IF($D493="","", (SUMIFS(Transacoes!$D$3:$D1000,Transacoes!$C$3:$C1000,$D493,Transacoes!$B$3:$B1000,"C", Transacoes!$A$3:$A1000, "&lt;"&amp;EOMONTH(DATE(M$1,M$2,1),0))-SUMIFS(Transacoes!$D$3:$D1000,Transacoes!$C$3:$C1000,$D493,Transacoes!$B$3:$B1000,"V", Transacoes!$A$3:$A1000, "&lt;"&amp;EOMONTH(DATE(M$1,M$2,1),0)))*SUMIFS(Prov_Auto!$E$3:$E1000, Prov_Auto!$A$3:$A1000, $D493, Prov_Auto!$D$3:$D1000,"&gt;="&amp;DATE(M$1,M$2,1),Prov_Auto!$D$3:$D1000, "&lt;="&amp;EOMONTH(DATE(M$1,M$2,1),0)))</f>
        <v/>
      </c>
      <c r="N493" s="48" t="str">
        <f>IF($D493="","", (SUMIFS(Transacoes!$D$3:$D1000,Transacoes!$C$3:$C1000,$D493,Transacoes!$B$3:$B1000,"C", Transacoes!$A$3:$A1000, "&lt;"&amp;EOMONTH(DATE(N$1,N$2,1),0))-SUMIFS(Transacoes!$D$3:$D1000,Transacoes!$C$3:$C1000,$D493,Transacoes!$B$3:$B1000,"V", Transacoes!$A$3:$A1000, "&lt;"&amp;EOMONTH(DATE(N$1,N$2,1),0)))*SUMIFS(Prov_Auto!$E$3:$E1000, Prov_Auto!$A$3:$A1000, $D493, Prov_Auto!$D$3:$D1000,"&gt;="&amp;DATE(N$1,N$2,1),Prov_Auto!$D$3:$D1000, "&lt;="&amp;EOMONTH(DATE(N$1,N$2,1),0)))</f>
        <v/>
      </c>
      <c r="O493" s="48" t="str">
        <f>IF($D493="","", (SUMIFS(Transacoes!$D$3:$D1000,Transacoes!$C$3:$C1000,$D493,Transacoes!$B$3:$B1000,"C", Transacoes!$A$3:$A1000, "&lt;"&amp;EOMONTH(DATE(O$1,O$2,1),0))-SUMIFS(Transacoes!$D$3:$D1000,Transacoes!$C$3:$C1000,$D493,Transacoes!$B$3:$B1000,"V", Transacoes!$A$3:$A1000, "&lt;"&amp;EOMONTH(DATE(O$1,O$2,1),0)))*SUMIFS(Prov_Auto!$E$3:$E1000, Prov_Auto!$A$3:$A1000, $D493, Prov_Auto!$D$3:$D1000,"&gt;="&amp;DATE(O$1,O$2,1),Prov_Auto!$D$3:$D1000, "&lt;="&amp;EOMONTH(DATE(O$1,O$2,1),0)))</f>
        <v/>
      </c>
      <c r="P493" s="48" t="str">
        <f>IF($D493="","", (SUMIFS(Transacoes!$D$3:$D1000,Transacoes!$C$3:$C1000,$D493,Transacoes!$B$3:$B1000,"C", Transacoes!$A$3:$A1000, "&lt;"&amp;EOMONTH(DATE(P$1,P$2,1),0))-SUMIFS(Transacoes!$D$3:$D1000,Transacoes!$C$3:$C1000,$D493,Transacoes!$B$3:$B1000,"V", Transacoes!$A$3:$A1000, "&lt;"&amp;EOMONTH(DATE(P$1,P$2,1),0)))*SUMIFS(Prov_Auto!$E$3:$E1000, Prov_Auto!$A$3:$A1000, $D493, Prov_Auto!$D$3:$D1000,"&gt;="&amp;DATE(P$1,P$2,1),Prov_Auto!$D$3:$D1000, "&lt;="&amp;EOMONTH(DATE(P$1,P$2,1),0)))</f>
        <v/>
      </c>
      <c r="Q493" s="48" t="str">
        <f>IF($D493="","", (SUMIFS(Transacoes!$D$3:$D1000,Transacoes!$C$3:$C1000,$D493,Transacoes!$B$3:$B1000,"C", Transacoes!$A$3:$A1000, "&lt;"&amp;EOMONTH(DATE(Q$1,Q$2,1),0))-SUMIFS(Transacoes!$D$3:$D1000,Transacoes!$C$3:$C1000,$D493,Transacoes!$B$3:$B1000,"V", Transacoes!$A$3:$A1000, "&lt;"&amp;EOMONTH(DATE(Q$1,Q$2,1),0)))*SUMIFS(Prov_Auto!$E$3:$E1000, Prov_Auto!$A$3:$A1000, $D493, Prov_Auto!$D$3:$D1000,"&gt;="&amp;DATE(Q$1,Q$2,1),Prov_Auto!$D$3:$D1000, "&lt;="&amp;EOMONTH(DATE(Q$1,Q$2,1),0)))</f>
        <v/>
      </c>
      <c r="R493" s="47"/>
    </row>
    <row r="494">
      <c r="A494" s="47"/>
      <c r="B494" s="47"/>
      <c r="C494" s="47"/>
      <c r="D494" s="87"/>
      <c r="E494" s="48" t="str">
        <f>IF($D494="","", (SUMIFS(Transacoes!$D$3:$D1000,Transacoes!$C$3:$C1000,$D494,Transacoes!$B$3:$B1000,"C", Transacoes!$A$3:$A1000, "&lt;"&amp;EOMONTH(DATE(E$1,E$2,1),0))-SUMIFS(Transacoes!$D$3:$D1000,Transacoes!$C$3:$C1000,$D494,Transacoes!$B$3:$B1000,"V", Transacoes!$A$3:$A1000, "&lt;"&amp;EOMONTH(DATE(E$1,E$2,1),0)))*SUMIFS(Prov_Auto!$E$3:$E1000, Prov_Auto!$A$3:$A1000, $D494, Prov_Auto!$D$3:$D1000,"&gt;="&amp;DATE(E$1,E$2,1),Prov_Auto!$D$3:$D1000, "&lt;="&amp;EOMONTH(DATE(E$1,E$2,1),0)))</f>
        <v/>
      </c>
      <c r="F494" s="48" t="str">
        <f>IF($D494="","", (SUMIFS(Transacoes!$D$3:$D1000,Transacoes!$C$3:$C1000,$D494,Transacoes!$B$3:$B1000,"C", Transacoes!$A$3:$A1000, "&lt;"&amp;EOMONTH(DATE(F$1,F$2,1),0))-SUMIFS(Transacoes!$D$3:$D1000,Transacoes!$C$3:$C1000,$D494,Transacoes!$B$3:$B1000,"V", Transacoes!$A$3:$A1000, "&lt;"&amp;EOMONTH(DATE(F$1,F$2,1),0)))*SUMIFS(Prov_Auto!$E$3:$E1000, Prov_Auto!$A$3:$A1000, $D494, Prov_Auto!$D$3:$D1000,"&gt;="&amp;DATE(F$1,F$2,1),Prov_Auto!$D$3:$D1000, "&lt;="&amp;EOMONTH(DATE(F$1,F$2,1),0)))</f>
        <v/>
      </c>
      <c r="G494" s="48" t="str">
        <f>IF($D494="","", (SUMIFS(Transacoes!$D$3:$D1000,Transacoes!$C$3:$C1000,$D494,Transacoes!$B$3:$B1000,"C", Transacoes!$A$3:$A1000, "&lt;"&amp;EOMONTH(DATE(G$1,G$2,1),0))-SUMIFS(Transacoes!$D$3:$D1000,Transacoes!$C$3:$C1000,$D494,Transacoes!$B$3:$B1000,"V", Transacoes!$A$3:$A1000, "&lt;"&amp;EOMONTH(DATE(G$1,G$2,1),0)))*SUMIFS(Prov_Auto!$E$3:$E1000, Prov_Auto!$A$3:$A1000, $D494, Prov_Auto!$D$3:$D1000,"&gt;="&amp;DATE(G$1,G$2,1),Prov_Auto!$D$3:$D1000, "&lt;="&amp;EOMONTH(DATE(G$1,G$2,1),0)))</f>
        <v/>
      </c>
      <c r="H494" s="48" t="str">
        <f>IF($D494="","", (SUMIFS(Transacoes!$D$3:$D1000,Transacoes!$C$3:$C1000,$D494,Transacoes!$B$3:$B1000,"C", Transacoes!$A$3:$A1000, "&lt;"&amp;EOMONTH(DATE(H$1,H$2,1),0))-SUMIFS(Transacoes!$D$3:$D1000,Transacoes!$C$3:$C1000,$D494,Transacoes!$B$3:$B1000,"V", Transacoes!$A$3:$A1000, "&lt;"&amp;EOMONTH(DATE(H$1,H$2,1),0)))*SUMIFS(Prov_Auto!$E$3:$E1000, Prov_Auto!$A$3:$A1000, $D494, Prov_Auto!$D$3:$D1000,"&gt;="&amp;DATE(H$1,H$2,1),Prov_Auto!$D$3:$D1000, "&lt;="&amp;EOMONTH(DATE(H$1,H$2,1),0)))</f>
        <v/>
      </c>
      <c r="I494" s="48" t="str">
        <f>IF($D494="","", (SUMIFS(Transacoes!$D$3:$D1000,Transacoes!$C$3:$C1000,$D494,Transacoes!$B$3:$B1000,"C", Transacoes!$A$3:$A1000, "&lt;"&amp;EOMONTH(DATE(I$1,I$2,1),0))-SUMIFS(Transacoes!$D$3:$D1000,Transacoes!$C$3:$C1000,$D494,Transacoes!$B$3:$B1000,"V", Transacoes!$A$3:$A1000, "&lt;"&amp;EOMONTH(DATE(I$1,I$2,1),0)))*SUMIFS(Prov_Auto!$E$3:$E1000, Prov_Auto!$A$3:$A1000, $D494, Prov_Auto!$D$3:$D1000,"&gt;="&amp;DATE(I$1,I$2,1),Prov_Auto!$D$3:$D1000, "&lt;="&amp;EOMONTH(DATE(I$1,I$2,1),0)))</f>
        <v/>
      </c>
      <c r="J494" s="48" t="str">
        <f>IF($D494="","", (SUMIFS(Transacoes!$D$3:$D1000,Transacoes!$C$3:$C1000,$D494,Transacoes!$B$3:$B1000,"C", Transacoes!$A$3:$A1000, "&lt;"&amp;EOMONTH(DATE(J$1,J$2,1),0))-SUMIFS(Transacoes!$D$3:$D1000,Transacoes!$C$3:$C1000,$D494,Transacoes!$B$3:$B1000,"V", Transacoes!$A$3:$A1000, "&lt;"&amp;EOMONTH(DATE(J$1,J$2,1),0)))*SUMIFS(Prov_Auto!$E$3:$E1000, Prov_Auto!$A$3:$A1000, $D494, Prov_Auto!$D$3:$D1000,"&gt;="&amp;DATE(J$1,J$2,1),Prov_Auto!$D$3:$D1000, "&lt;="&amp;EOMONTH(DATE(J$1,J$2,1),0)))</f>
        <v/>
      </c>
      <c r="K494" s="48" t="str">
        <f>IF($D494="","", (SUMIFS(Transacoes!$D$3:$D1000,Transacoes!$C$3:$C1000,$D494,Transacoes!$B$3:$B1000,"C", Transacoes!$A$3:$A1000, "&lt;"&amp;EOMONTH(DATE(K$1,K$2,1),0))-SUMIFS(Transacoes!$D$3:$D1000,Transacoes!$C$3:$C1000,$D494,Transacoes!$B$3:$B1000,"V", Transacoes!$A$3:$A1000, "&lt;"&amp;EOMONTH(DATE(K$1,K$2,1),0)))*SUMIFS(Prov_Auto!$E$3:$E1000, Prov_Auto!$A$3:$A1000, $D494, Prov_Auto!$D$3:$D1000,"&gt;="&amp;DATE(K$1,K$2,1),Prov_Auto!$D$3:$D1000, "&lt;="&amp;EOMONTH(DATE(K$1,K$2,1),0)))</f>
        <v/>
      </c>
      <c r="L494" s="48" t="str">
        <f>IF($D494="","", (SUMIFS(Transacoes!$D$3:$D1000,Transacoes!$C$3:$C1000,$D494,Transacoes!$B$3:$B1000,"C", Transacoes!$A$3:$A1000, "&lt;"&amp;EOMONTH(DATE(L$1,L$2,1),0))-SUMIFS(Transacoes!$D$3:$D1000,Transacoes!$C$3:$C1000,$D494,Transacoes!$B$3:$B1000,"V", Transacoes!$A$3:$A1000, "&lt;"&amp;EOMONTH(DATE(L$1,L$2,1),0)))*SUMIFS(Prov_Auto!$E$3:$E1000, Prov_Auto!$A$3:$A1000, $D494, Prov_Auto!$D$3:$D1000,"&gt;="&amp;DATE(L$1,L$2,1),Prov_Auto!$D$3:$D1000, "&lt;="&amp;EOMONTH(DATE(L$1,L$2,1),0)))</f>
        <v/>
      </c>
      <c r="M494" s="48" t="str">
        <f>IF($D494="","", (SUMIFS(Transacoes!$D$3:$D1000,Transacoes!$C$3:$C1000,$D494,Transacoes!$B$3:$B1000,"C", Transacoes!$A$3:$A1000, "&lt;"&amp;EOMONTH(DATE(M$1,M$2,1),0))-SUMIFS(Transacoes!$D$3:$D1000,Transacoes!$C$3:$C1000,$D494,Transacoes!$B$3:$B1000,"V", Transacoes!$A$3:$A1000, "&lt;"&amp;EOMONTH(DATE(M$1,M$2,1),0)))*SUMIFS(Prov_Auto!$E$3:$E1000, Prov_Auto!$A$3:$A1000, $D494, Prov_Auto!$D$3:$D1000,"&gt;="&amp;DATE(M$1,M$2,1),Prov_Auto!$D$3:$D1000, "&lt;="&amp;EOMONTH(DATE(M$1,M$2,1),0)))</f>
        <v/>
      </c>
      <c r="N494" s="48" t="str">
        <f>IF($D494="","", (SUMIFS(Transacoes!$D$3:$D1000,Transacoes!$C$3:$C1000,$D494,Transacoes!$B$3:$B1000,"C", Transacoes!$A$3:$A1000, "&lt;"&amp;EOMONTH(DATE(N$1,N$2,1),0))-SUMIFS(Transacoes!$D$3:$D1000,Transacoes!$C$3:$C1000,$D494,Transacoes!$B$3:$B1000,"V", Transacoes!$A$3:$A1000, "&lt;"&amp;EOMONTH(DATE(N$1,N$2,1),0)))*SUMIFS(Prov_Auto!$E$3:$E1000, Prov_Auto!$A$3:$A1000, $D494, Prov_Auto!$D$3:$D1000,"&gt;="&amp;DATE(N$1,N$2,1),Prov_Auto!$D$3:$D1000, "&lt;="&amp;EOMONTH(DATE(N$1,N$2,1),0)))</f>
        <v/>
      </c>
      <c r="O494" s="48" t="str">
        <f>IF($D494="","", (SUMIFS(Transacoes!$D$3:$D1000,Transacoes!$C$3:$C1000,$D494,Transacoes!$B$3:$B1000,"C", Transacoes!$A$3:$A1000, "&lt;"&amp;EOMONTH(DATE(O$1,O$2,1),0))-SUMIFS(Transacoes!$D$3:$D1000,Transacoes!$C$3:$C1000,$D494,Transacoes!$B$3:$B1000,"V", Transacoes!$A$3:$A1000, "&lt;"&amp;EOMONTH(DATE(O$1,O$2,1),0)))*SUMIFS(Prov_Auto!$E$3:$E1000, Prov_Auto!$A$3:$A1000, $D494, Prov_Auto!$D$3:$D1000,"&gt;="&amp;DATE(O$1,O$2,1),Prov_Auto!$D$3:$D1000, "&lt;="&amp;EOMONTH(DATE(O$1,O$2,1),0)))</f>
        <v/>
      </c>
      <c r="P494" s="48" t="str">
        <f>IF($D494="","", (SUMIFS(Transacoes!$D$3:$D1000,Transacoes!$C$3:$C1000,$D494,Transacoes!$B$3:$B1000,"C", Transacoes!$A$3:$A1000, "&lt;"&amp;EOMONTH(DATE(P$1,P$2,1),0))-SUMIFS(Transacoes!$D$3:$D1000,Transacoes!$C$3:$C1000,$D494,Transacoes!$B$3:$B1000,"V", Transacoes!$A$3:$A1000, "&lt;"&amp;EOMONTH(DATE(P$1,P$2,1),0)))*SUMIFS(Prov_Auto!$E$3:$E1000, Prov_Auto!$A$3:$A1000, $D494, Prov_Auto!$D$3:$D1000,"&gt;="&amp;DATE(P$1,P$2,1),Prov_Auto!$D$3:$D1000, "&lt;="&amp;EOMONTH(DATE(P$1,P$2,1),0)))</f>
        <v/>
      </c>
      <c r="Q494" s="48" t="str">
        <f>IF($D494="","", (SUMIFS(Transacoes!$D$3:$D1000,Transacoes!$C$3:$C1000,$D494,Transacoes!$B$3:$B1000,"C", Transacoes!$A$3:$A1000, "&lt;"&amp;EOMONTH(DATE(Q$1,Q$2,1),0))-SUMIFS(Transacoes!$D$3:$D1000,Transacoes!$C$3:$C1000,$D494,Transacoes!$B$3:$B1000,"V", Transacoes!$A$3:$A1000, "&lt;"&amp;EOMONTH(DATE(Q$1,Q$2,1),0)))*SUMIFS(Prov_Auto!$E$3:$E1000, Prov_Auto!$A$3:$A1000, $D494, Prov_Auto!$D$3:$D1000,"&gt;="&amp;DATE(Q$1,Q$2,1),Prov_Auto!$D$3:$D1000, "&lt;="&amp;EOMONTH(DATE(Q$1,Q$2,1),0)))</f>
        <v/>
      </c>
      <c r="R494" s="47"/>
    </row>
    <row r="495">
      <c r="A495" s="47"/>
      <c r="B495" s="47"/>
      <c r="C495" s="47"/>
      <c r="D495" s="87"/>
      <c r="E495" s="48" t="str">
        <f>IF($D495="","", (SUMIFS(Transacoes!$D$3:$D1000,Transacoes!$C$3:$C1000,$D495,Transacoes!$B$3:$B1000,"C", Transacoes!$A$3:$A1000, "&lt;"&amp;EOMONTH(DATE(E$1,E$2,1),0))-SUMIFS(Transacoes!$D$3:$D1000,Transacoes!$C$3:$C1000,$D495,Transacoes!$B$3:$B1000,"V", Transacoes!$A$3:$A1000, "&lt;"&amp;EOMONTH(DATE(E$1,E$2,1),0)))*SUMIFS(Prov_Auto!$E$3:$E1000, Prov_Auto!$A$3:$A1000, $D495, Prov_Auto!$D$3:$D1000,"&gt;="&amp;DATE(E$1,E$2,1),Prov_Auto!$D$3:$D1000, "&lt;="&amp;EOMONTH(DATE(E$1,E$2,1),0)))</f>
        <v/>
      </c>
      <c r="F495" s="48" t="str">
        <f>IF($D495="","", (SUMIFS(Transacoes!$D$3:$D1000,Transacoes!$C$3:$C1000,$D495,Transacoes!$B$3:$B1000,"C", Transacoes!$A$3:$A1000, "&lt;"&amp;EOMONTH(DATE(F$1,F$2,1),0))-SUMIFS(Transacoes!$D$3:$D1000,Transacoes!$C$3:$C1000,$D495,Transacoes!$B$3:$B1000,"V", Transacoes!$A$3:$A1000, "&lt;"&amp;EOMONTH(DATE(F$1,F$2,1),0)))*SUMIFS(Prov_Auto!$E$3:$E1000, Prov_Auto!$A$3:$A1000, $D495, Prov_Auto!$D$3:$D1000,"&gt;="&amp;DATE(F$1,F$2,1),Prov_Auto!$D$3:$D1000, "&lt;="&amp;EOMONTH(DATE(F$1,F$2,1),0)))</f>
        <v/>
      </c>
      <c r="G495" s="48" t="str">
        <f>IF($D495="","", (SUMIFS(Transacoes!$D$3:$D1000,Transacoes!$C$3:$C1000,$D495,Transacoes!$B$3:$B1000,"C", Transacoes!$A$3:$A1000, "&lt;"&amp;EOMONTH(DATE(G$1,G$2,1),0))-SUMIFS(Transacoes!$D$3:$D1000,Transacoes!$C$3:$C1000,$D495,Transacoes!$B$3:$B1000,"V", Transacoes!$A$3:$A1000, "&lt;"&amp;EOMONTH(DATE(G$1,G$2,1),0)))*SUMIFS(Prov_Auto!$E$3:$E1000, Prov_Auto!$A$3:$A1000, $D495, Prov_Auto!$D$3:$D1000,"&gt;="&amp;DATE(G$1,G$2,1),Prov_Auto!$D$3:$D1000, "&lt;="&amp;EOMONTH(DATE(G$1,G$2,1),0)))</f>
        <v/>
      </c>
      <c r="H495" s="48" t="str">
        <f>IF($D495="","", (SUMIFS(Transacoes!$D$3:$D1000,Transacoes!$C$3:$C1000,$D495,Transacoes!$B$3:$B1000,"C", Transacoes!$A$3:$A1000, "&lt;"&amp;EOMONTH(DATE(H$1,H$2,1),0))-SUMIFS(Transacoes!$D$3:$D1000,Transacoes!$C$3:$C1000,$D495,Transacoes!$B$3:$B1000,"V", Transacoes!$A$3:$A1000, "&lt;"&amp;EOMONTH(DATE(H$1,H$2,1),0)))*SUMIFS(Prov_Auto!$E$3:$E1000, Prov_Auto!$A$3:$A1000, $D495, Prov_Auto!$D$3:$D1000,"&gt;="&amp;DATE(H$1,H$2,1),Prov_Auto!$D$3:$D1000, "&lt;="&amp;EOMONTH(DATE(H$1,H$2,1),0)))</f>
        <v/>
      </c>
      <c r="I495" s="48" t="str">
        <f>IF($D495="","", (SUMIFS(Transacoes!$D$3:$D1000,Transacoes!$C$3:$C1000,$D495,Transacoes!$B$3:$B1000,"C", Transacoes!$A$3:$A1000, "&lt;"&amp;EOMONTH(DATE(I$1,I$2,1),0))-SUMIFS(Transacoes!$D$3:$D1000,Transacoes!$C$3:$C1000,$D495,Transacoes!$B$3:$B1000,"V", Transacoes!$A$3:$A1000, "&lt;"&amp;EOMONTH(DATE(I$1,I$2,1),0)))*SUMIFS(Prov_Auto!$E$3:$E1000, Prov_Auto!$A$3:$A1000, $D495, Prov_Auto!$D$3:$D1000,"&gt;="&amp;DATE(I$1,I$2,1),Prov_Auto!$D$3:$D1000, "&lt;="&amp;EOMONTH(DATE(I$1,I$2,1),0)))</f>
        <v/>
      </c>
      <c r="J495" s="48" t="str">
        <f>IF($D495="","", (SUMIFS(Transacoes!$D$3:$D1000,Transacoes!$C$3:$C1000,$D495,Transacoes!$B$3:$B1000,"C", Transacoes!$A$3:$A1000, "&lt;"&amp;EOMONTH(DATE(J$1,J$2,1),0))-SUMIFS(Transacoes!$D$3:$D1000,Transacoes!$C$3:$C1000,$D495,Transacoes!$B$3:$B1000,"V", Transacoes!$A$3:$A1000, "&lt;"&amp;EOMONTH(DATE(J$1,J$2,1),0)))*SUMIFS(Prov_Auto!$E$3:$E1000, Prov_Auto!$A$3:$A1000, $D495, Prov_Auto!$D$3:$D1000,"&gt;="&amp;DATE(J$1,J$2,1),Prov_Auto!$D$3:$D1000, "&lt;="&amp;EOMONTH(DATE(J$1,J$2,1),0)))</f>
        <v/>
      </c>
      <c r="K495" s="48" t="str">
        <f>IF($D495="","", (SUMIFS(Transacoes!$D$3:$D1000,Transacoes!$C$3:$C1000,$D495,Transacoes!$B$3:$B1000,"C", Transacoes!$A$3:$A1000, "&lt;"&amp;EOMONTH(DATE(K$1,K$2,1),0))-SUMIFS(Transacoes!$D$3:$D1000,Transacoes!$C$3:$C1000,$D495,Transacoes!$B$3:$B1000,"V", Transacoes!$A$3:$A1000, "&lt;"&amp;EOMONTH(DATE(K$1,K$2,1),0)))*SUMIFS(Prov_Auto!$E$3:$E1000, Prov_Auto!$A$3:$A1000, $D495, Prov_Auto!$D$3:$D1000,"&gt;="&amp;DATE(K$1,K$2,1),Prov_Auto!$D$3:$D1000, "&lt;="&amp;EOMONTH(DATE(K$1,K$2,1),0)))</f>
        <v/>
      </c>
      <c r="L495" s="48" t="str">
        <f>IF($D495="","", (SUMIFS(Transacoes!$D$3:$D1000,Transacoes!$C$3:$C1000,$D495,Transacoes!$B$3:$B1000,"C", Transacoes!$A$3:$A1000, "&lt;"&amp;EOMONTH(DATE(L$1,L$2,1),0))-SUMIFS(Transacoes!$D$3:$D1000,Transacoes!$C$3:$C1000,$D495,Transacoes!$B$3:$B1000,"V", Transacoes!$A$3:$A1000, "&lt;"&amp;EOMONTH(DATE(L$1,L$2,1),0)))*SUMIFS(Prov_Auto!$E$3:$E1000, Prov_Auto!$A$3:$A1000, $D495, Prov_Auto!$D$3:$D1000,"&gt;="&amp;DATE(L$1,L$2,1),Prov_Auto!$D$3:$D1000, "&lt;="&amp;EOMONTH(DATE(L$1,L$2,1),0)))</f>
        <v/>
      </c>
      <c r="M495" s="48" t="str">
        <f>IF($D495="","", (SUMIFS(Transacoes!$D$3:$D1000,Transacoes!$C$3:$C1000,$D495,Transacoes!$B$3:$B1000,"C", Transacoes!$A$3:$A1000, "&lt;"&amp;EOMONTH(DATE(M$1,M$2,1),0))-SUMIFS(Transacoes!$D$3:$D1000,Transacoes!$C$3:$C1000,$D495,Transacoes!$B$3:$B1000,"V", Transacoes!$A$3:$A1000, "&lt;"&amp;EOMONTH(DATE(M$1,M$2,1),0)))*SUMIFS(Prov_Auto!$E$3:$E1000, Prov_Auto!$A$3:$A1000, $D495, Prov_Auto!$D$3:$D1000,"&gt;="&amp;DATE(M$1,M$2,1),Prov_Auto!$D$3:$D1000, "&lt;="&amp;EOMONTH(DATE(M$1,M$2,1),0)))</f>
        <v/>
      </c>
      <c r="N495" s="48" t="str">
        <f>IF($D495="","", (SUMIFS(Transacoes!$D$3:$D1000,Transacoes!$C$3:$C1000,$D495,Transacoes!$B$3:$B1000,"C", Transacoes!$A$3:$A1000, "&lt;"&amp;EOMONTH(DATE(N$1,N$2,1),0))-SUMIFS(Transacoes!$D$3:$D1000,Transacoes!$C$3:$C1000,$D495,Transacoes!$B$3:$B1000,"V", Transacoes!$A$3:$A1000, "&lt;"&amp;EOMONTH(DATE(N$1,N$2,1),0)))*SUMIFS(Prov_Auto!$E$3:$E1000, Prov_Auto!$A$3:$A1000, $D495, Prov_Auto!$D$3:$D1000,"&gt;="&amp;DATE(N$1,N$2,1),Prov_Auto!$D$3:$D1000, "&lt;="&amp;EOMONTH(DATE(N$1,N$2,1),0)))</f>
        <v/>
      </c>
      <c r="O495" s="48" t="str">
        <f>IF($D495="","", (SUMIFS(Transacoes!$D$3:$D1000,Transacoes!$C$3:$C1000,$D495,Transacoes!$B$3:$B1000,"C", Transacoes!$A$3:$A1000, "&lt;"&amp;EOMONTH(DATE(O$1,O$2,1),0))-SUMIFS(Transacoes!$D$3:$D1000,Transacoes!$C$3:$C1000,$D495,Transacoes!$B$3:$B1000,"V", Transacoes!$A$3:$A1000, "&lt;"&amp;EOMONTH(DATE(O$1,O$2,1),0)))*SUMIFS(Prov_Auto!$E$3:$E1000, Prov_Auto!$A$3:$A1000, $D495, Prov_Auto!$D$3:$D1000,"&gt;="&amp;DATE(O$1,O$2,1),Prov_Auto!$D$3:$D1000, "&lt;="&amp;EOMONTH(DATE(O$1,O$2,1),0)))</f>
        <v/>
      </c>
      <c r="P495" s="48" t="str">
        <f>IF($D495="","", (SUMIFS(Transacoes!$D$3:$D1000,Transacoes!$C$3:$C1000,$D495,Transacoes!$B$3:$B1000,"C", Transacoes!$A$3:$A1000, "&lt;"&amp;EOMONTH(DATE(P$1,P$2,1),0))-SUMIFS(Transacoes!$D$3:$D1000,Transacoes!$C$3:$C1000,$D495,Transacoes!$B$3:$B1000,"V", Transacoes!$A$3:$A1000, "&lt;"&amp;EOMONTH(DATE(P$1,P$2,1),0)))*SUMIFS(Prov_Auto!$E$3:$E1000, Prov_Auto!$A$3:$A1000, $D495, Prov_Auto!$D$3:$D1000,"&gt;="&amp;DATE(P$1,P$2,1),Prov_Auto!$D$3:$D1000, "&lt;="&amp;EOMONTH(DATE(P$1,P$2,1),0)))</f>
        <v/>
      </c>
      <c r="Q495" s="48" t="str">
        <f>IF($D495="","", (SUMIFS(Transacoes!$D$3:$D1000,Transacoes!$C$3:$C1000,$D495,Transacoes!$B$3:$B1000,"C", Transacoes!$A$3:$A1000, "&lt;"&amp;EOMONTH(DATE(Q$1,Q$2,1),0))-SUMIFS(Transacoes!$D$3:$D1000,Transacoes!$C$3:$C1000,$D495,Transacoes!$B$3:$B1000,"V", Transacoes!$A$3:$A1000, "&lt;"&amp;EOMONTH(DATE(Q$1,Q$2,1),0)))*SUMIFS(Prov_Auto!$E$3:$E1000, Prov_Auto!$A$3:$A1000, $D495, Prov_Auto!$D$3:$D1000,"&gt;="&amp;DATE(Q$1,Q$2,1),Prov_Auto!$D$3:$D1000, "&lt;="&amp;EOMONTH(DATE(Q$1,Q$2,1),0)))</f>
        <v/>
      </c>
      <c r="R495" s="47"/>
    </row>
    <row r="496">
      <c r="A496" s="47"/>
      <c r="B496" s="47"/>
      <c r="C496" s="47"/>
      <c r="D496" s="87"/>
      <c r="E496" s="48" t="str">
        <f>IF($D496="","", (SUMIFS(Transacoes!$D$3:$D1000,Transacoes!$C$3:$C1000,$D496,Transacoes!$B$3:$B1000,"C", Transacoes!$A$3:$A1000, "&lt;"&amp;EOMONTH(DATE(E$1,E$2,1),0))-SUMIFS(Transacoes!$D$3:$D1000,Transacoes!$C$3:$C1000,$D496,Transacoes!$B$3:$B1000,"V", Transacoes!$A$3:$A1000, "&lt;"&amp;EOMONTH(DATE(E$1,E$2,1),0)))*SUMIFS(Prov_Auto!$E$3:$E1000, Prov_Auto!$A$3:$A1000, $D496, Prov_Auto!$D$3:$D1000,"&gt;="&amp;DATE(E$1,E$2,1),Prov_Auto!$D$3:$D1000, "&lt;="&amp;EOMONTH(DATE(E$1,E$2,1),0)))</f>
        <v/>
      </c>
      <c r="F496" s="48" t="str">
        <f>IF($D496="","", (SUMIFS(Transacoes!$D$3:$D1000,Transacoes!$C$3:$C1000,$D496,Transacoes!$B$3:$B1000,"C", Transacoes!$A$3:$A1000, "&lt;"&amp;EOMONTH(DATE(F$1,F$2,1),0))-SUMIFS(Transacoes!$D$3:$D1000,Transacoes!$C$3:$C1000,$D496,Transacoes!$B$3:$B1000,"V", Transacoes!$A$3:$A1000, "&lt;"&amp;EOMONTH(DATE(F$1,F$2,1),0)))*SUMIFS(Prov_Auto!$E$3:$E1000, Prov_Auto!$A$3:$A1000, $D496, Prov_Auto!$D$3:$D1000,"&gt;="&amp;DATE(F$1,F$2,1),Prov_Auto!$D$3:$D1000, "&lt;="&amp;EOMONTH(DATE(F$1,F$2,1),0)))</f>
        <v/>
      </c>
      <c r="G496" s="48" t="str">
        <f>IF($D496="","", (SUMIFS(Transacoes!$D$3:$D1000,Transacoes!$C$3:$C1000,$D496,Transacoes!$B$3:$B1000,"C", Transacoes!$A$3:$A1000, "&lt;"&amp;EOMONTH(DATE(G$1,G$2,1),0))-SUMIFS(Transacoes!$D$3:$D1000,Transacoes!$C$3:$C1000,$D496,Transacoes!$B$3:$B1000,"V", Transacoes!$A$3:$A1000, "&lt;"&amp;EOMONTH(DATE(G$1,G$2,1),0)))*SUMIFS(Prov_Auto!$E$3:$E1000, Prov_Auto!$A$3:$A1000, $D496, Prov_Auto!$D$3:$D1000,"&gt;="&amp;DATE(G$1,G$2,1),Prov_Auto!$D$3:$D1000, "&lt;="&amp;EOMONTH(DATE(G$1,G$2,1),0)))</f>
        <v/>
      </c>
      <c r="H496" s="48" t="str">
        <f>IF($D496="","", (SUMIFS(Transacoes!$D$3:$D1000,Transacoes!$C$3:$C1000,$D496,Transacoes!$B$3:$B1000,"C", Transacoes!$A$3:$A1000, "&lt;"&amp;EOMONTH(DATE(H$1,H$2,1),0))-SUMIFS(Transacoes!$D$3:$D1000,Transacoes!$C$3:$C1000,$D496,Transacoes!$B$3:$B1000,"V", Transacoes!$A$3:$A1000, "&lt;"&amp;EOMONTH(DATE(H$1,H$2,1),0)))*SUMIFS(Prov_Auto!$E$3:$E1000, Prov_Auto!$A$3:$A1000, $D496, Prov_Auto!$D$3:$D1000,"&gt;="&amp;DATE(H$1,H$2,1),Prov_Auto!$D$3:$D1000, "&lt;="&amp;EOMONTH(DATE(H$1,H$2,1),0)))</f>
        <v/>
      </c>
      <c r="I496" s="48" t="str">
        <f>IF($D496="","", (SUMIFS(Transacoes!$D$3:$D1000,Transacoes!$C$3:$C1000,$D496,Transacoes!$B$3:$B1000,"C", Transacoes!$A$3:$A1000, "&lt;"&amp;EOMONTH(DATE(I$1,I$2,1),0))-SUMIFS(Transacoes!$D$3:$D1000,Transacoes!$C$3:$C1000,$D496,Transacoes!$B$3:$B1000,"V", Transacoes!$A$3:$A1000, "&lt;"&amp;EOMONTH(DATE(I$1,I$2,1),0)))*SUMIFS(Prov_Auto!$E$3:$E1000, Prov_Auto!$A$3:$A1000, $D496, Prov_Auto!$D$3:$D1000,"&gt;="&amp;DATE(I$1,I$2,1),Prov_Auto!$D$3:$D1000, "&lt;="&amp;EOMONTH(DATE(I$1,I$2,1),0)))</f>
        <v/>
      </c>
      <c r="J496" s="48" t="str">
        <f>IF($D496="","", (SUMIFS(Transacoes!$D$3:$D1000,Transacoes!$C$3:$C1000,$D496,Transacoes!$B$3:$B1000,"C", Transacoes!$A$3:$A1000, "&lt;"&amp;EOMONTH(DATE(J$1,J$2,1),0))-SUMIFS(Transacoes!$D$3:$D1000,Transacoes!$C$3:$C1000,$D496,Transacoes!$B$3:$B1000,"V", Transacoes!$A$3:$A1000, "&lt;"&amp;EOMONTH(DATE(J$1,J$2,1),0)))*SUMIFS(Prov_Auto!$E$3:$E1000, Prov_Auto!$A$3:$A1000, $D496, Prov_Auto!$D$3:$D1000,"&gt;="&amp;DATE(J$1,J$2,1),Prov_Auto!$D$3:$D1000, "&lt;="&amp;EOMONTH(DATE(J$1,J$2,1),0)))</f>
        <v/>
      </c>
      <c r="K496" s="48" t="str">
        <f>IF($D496="","", (SUMIFS(Transacoes!$D$3:$D1000,Transacoes!$C$3:$C1000,$D496,Transacoes!$B$3:$B1000,"C", Transacoes!$A$3:$A1000, "&lt;"&amp;EOMONTH(DATE(K$1,K$2,1),0))-SUMIFS(Transacoes!$D$3:$D1000,Transacoes!$C$3:$C1000,$D496,Transacoes!$B$3:$B1000,"V", Transacoes!$A$3:$A1000, "&lt;"&amp;EOMONTH(DATE(K$1,K$2,1),0)))*SUMIFS(Prov_Auto!$E$3:$E1000, Prov_Auto!$A$3:$A1000, $D496, Prov_Auto!$D$3:$D1000,"&gt;="&amp;DATE(K$1,K$2,1),Prov_Auto!$D$3:$D1000, "&lt;="&amp;EOMONTH(DATE(K$1,K$2,1),0)))</f>
        <v/>
      </c>
      <c r="L496" s="48" t="str">
        <f>IF($D496="","", (SUMIFS(Transacoes!$D$3:$D1000,Transacoes!$C$3:$C1000,$D496,Transacoes!$B$3:$B1000,"C", Transacoes!$A$3:$A1000, "&lt;"&amp;EOMONTH(DATE(L$1,L$2,1),0))-SUMIFS(Transacoes!$D$3:$D1000,Transacoes!$C$3:$C1000,$D496,Transacoes!$B$3:$B1000,"V", Transacoes!$A$3:$A1000, "&lt;"&amp;EOMONTH(DATE(L$1,L$2,1),0)))*SUMIFS(Prov_Auto!$E$3:$E1000, Prov_Auto!$A$3:$A1000, $D496, Prov_Auto!$D$3:$D1000,"&gt;="&amp;DATE(L$1,L$2,1),Prov_Auto!$D$3:$D1000, "&lt;="&amp;EOMONTH(DATE(L$1,L$2,1),0)))</f>
        <v/>
      </c>
      <c r="M496" s="48" t="str">
        <f>IF($D496="","", (SUMIFS(Transacoes!$D$3:$D1000,Transacoes!$C$3:$C1000,$D496,Transacoes!$B$3:$B1000,"C", Transacoes!$A$3:$A1000, "&lt;"&amp;EOMONTH(DATE(M$1,M$2,1),0))-SUMIFS(Transacoes!$D$3:$D1000,Transacoes!$C$3:$C1000,$D496,Transacoes!$B$3:$B1000,"V", Transacoes!$A$3:$A1000, "&lt;"&amp;EOMONTH(DATE(M$1,M$2,1),0)))*SUMIFS(Prov_Auto!$E$3:$E1000, Prov_Auto!$A$3:$A1000, $D496, Prov_Auto!$D$3:$D1000,"&gt;="&amp;DATE(M$1,M$2,1),Prov_Auto!$D$3:$D1000, "&lt;="&amp;EOMONTH(DATE(M$1,M$2,1),0)))</f>
        <v/>
      </c>
      <c r="N496" s="48" t="str">
        <f>IF($D496="","", (SUMIFS(Transacoes!$D$3:$D1000,Transacoes!$C$3:$C1000,$D496,Transacoes!$B$3:$B1000,"C", Transacoes!$A$3:$A1000, "&lt;"&amp;EOMONTH(DATE(N$1,N$2,1),0))-SUMIFS(Transacoes!$D$3:$D1000,Transacoes!$C$3:$C1000,$D496,Transacoes!$B$3:$B1000,"V", Transacoes!$A$3:$A1000, "&lt;"&amp;EOMONTH(DATE(N$1,N$2,1),0)))*SUMIFS(Prov_Auto!$E$3:$E1000, Prov_Auto!$A$3:$A1000, $D496, Prov_Auto!$D$3:$D1000,"&gt;="&amp;DATE(N$1,N$2,1),Prov_Auto!$D$3:$D1000, "&lt;="&amp;EOMONTH(DATE(N$1,N$2,1),0)))</f>
        <v/>
      </c>
      <c r="O496" s="48" t="str">
        <f>IF($D496="","", (SUMIFS(Transacoes!$D$3:$D1000,Transacoes!$C$3:$C1000,$D496,Transacoes!$B$3:$B1000,"C", Transacoes!$A$3:$A1000, "&lt;"&amp;EOMONTH(DATE(O$1,O$2,1),0))-SUMIFS(Transacoes!$D$3:$D1000,Transacoes!$C$3:$C1000,$D496,Transacoes!$B$3:$B1000,"V", Transacoes!$A$3:$A1000, "&lt;"&amp;EOMONTH(DATE(O$1,O$2,1),0)))*SUMIFS(Prov_Auto!$E$3:$E1000, Prov_Auto!$A$3:$A1000, $D496, Prov_Auto!$D$3:$D1000,"&gt;="&amp;DATE(O$1,O$2,1),Prov_Auto!$D$3:$D1000, "&lt;="&amp;EOMONTH(DATE(O$1,O$2,1),0)))</f>
        <v/>
      </c>
      <c r="P496" s="48" t="str">
        <f>IF($D496="","", (SUMIFS(Transacoes!$D$3:$D1000,Transacoes!$C$3:$C1000,$D496,Transacoes!$B$3:$B1000,"C", Transacoes!$A$3:$A1000, "&lt;"&amp;EOMONTH(DATE(P$1,P$2,1),0))-SUMIFS(Transacoes!$D$3:$D1000,Transacoes!$C$3:$C1000,$D496,Transacoes!$B$3:$B1000,"V", Transacoes!$A$3:$A1000, "&lt;"&amp;EOMONTH(DATE(P$1,P$2,1),0)))*SUMIFS(Prov_Auto!$E$3:$E1000, Prov_Auto!$A$3:$A1000, $D496, Prov_Auto!$D$3:$D1000,"&gt;="&amp;DATE(P$1,P$2,1),Prov_Auto!$D$3:$D1000, "&lt;="&amp;EOMONTH(DATE(P$1,P$2,1),0)))</f>
        <v/>
      </c>
      <c r="Q496" s="48" t="str">
        <f>IF($D496="","", (SUMIFS(Transacoes!$D$3:$D1000,Transacoes!$C$3:$C1000,$D496,Transacoes!$B$3:$B1000,"C", Transacoes!$A$3:$A1000, "&lt;"&amp;EOMONTH(DATE(Q$1,Q$2,1),0))-SUMIFS(Transacoes!$D$3:$D1000,Transacoes!$C$3:$C1000,$D496,Transacoes!$B$3:$B1000,"V", Transacoes!$A$3:$A1000, "&lt;"&amp;EOMONTH(DATE(Q$1,Q$2,1),0)))*SUMIFS(Prov_Auto!$E$3:$E1000, Prov_Auto!$A$3:$A1000, $D496, Prov_Auto!$D$3:$D1000,"&gt;="&amp;DATE(Q$1,Q$2,1),Prov_Auto!$D$3:$D1000, "&lt;="&amp;EOMONTH(DATE(Q$1,Q$2,1),0)))</f>
        <v/>
      </c>
      <c r="R496" s="47"/>
    </row>
    <row r="497">
      <c r="A497" s="47"/>
      <c r="B497" s="47"/>
      <c r="C497" s="47"/>
      <c r="D497" s="87"/>
      <c r="E497" s="48" t="str">
        <f>IF($D497="","", (SUMIFS(Transacoes!$D$3:$D1000,Transacoes!$C$3:$C1000,$D497,Transacoes!$B$3:$B1000,"C", Transacoes!$A$3:$A1000, "&lt;"&amp;EOMONTH(DATE(E$1,E$2,1),0))-SUMIFS(Transacoes!$D$3:$D1000,Transacoes!$C$3:$C1000,$D497,Transacoes!$B$3:$B1000,"V", Transacoes!$A$3:$A1000, "&lt;"&amp;EOMONTH(DATE(E$1,E$2,1),0)))*SUMIFS(Prov_Auto!$E$3:$E1000, Prov_Auto!$A$3:$A1000, $D497, Prov_Auto!$D$3:$D1000,"&gt;="&amp;DATE(E$1,E$2,1),Prov_Auto!$D$3:$D1000, "&lt;="&amp;EOMONTH(DATE(E$1,E$2,1),0)))</f>
        <v/>
      </c>
      <c r="F497" s="48" t="str">
        <f>IF($D497="","", (SUMIFS(Transacoes!$D$3:$D1000,Transacoes!$C$3:$C1000,$D497,Transacoes!$B$3:$B1000,"C", Transacoes!$A$3:$A1000, "&lt;"&amp;EOMONTH(DATE(F$1,F$2,1),0))-SUMIFS(Transacoes!$D$3:$D1000,Transacoes!$C$3:$C1000,$D497,Transacoes!$B$3:$B1000,"V", Transacoes!$A$3:$A1000, "&lt;"&amp;EOMONTH(DATE(F$1,F$2,1),0)))*SUMIFS(Prov_Auto!$E$3:$E1000, Prov_Auto!$A$3:$A1000, $D497, Prov_Auto!$D$3:$D1000,"&gt;="&amp;DATE(F$1,F$2,1),Prov_Auto!$D$3:$D1000, "&lt;="&amp;EOMONTH(DATE(F$1,F$2,1),0)))</f>
        <v/>
      </c>
      <c r="G497" s="48" t="str">
        <f>IF($D497="","", (SUMIFS(Transacoes!$D$3:$D1000,Transacoes!$C$3:$C1000,$D497,Transacoes!$B$3:$B1000,"C", Transacoes!$A$3:$A1000, "&lt;"&amp;EOMONTH(DATE(G$1,G$2,1),0))-SUMIFS(Transacoes!$D$3:$D1000,Transacoes!$C$3:$C1000,$D497,Transacoes!$B$3:$B1000,"V", Transacoes!$A$3:$A1000, "&lt;"&amp;EOMONTH(DATE(G$1,G$2,1),0)))*SUMIFS(Prov_Auto!$E$3:$E1000, Prov_Auto!$A$3:$A1000, $D497, Prov_Auto!$D$3:$D1000,"&gt;="&amp;DATE(G$1,G$2,1),Prov_Auto!$D$3:$D1000, "&lt;="&amp;EOMONTH(DATE(G$1,G$2,1),0)))</f>
        <v/>
      </c>
      <c r="H497" s="48" t="str">
        <f>IF($D497="","", (SUMIFS(Transacoes!$D$3:$D1000,Transacoes!$C$3:$C1000,$D497,Transacoes!$B$3:$B1000,"C", Transacoes!$A$3:$A1000, "&lt;"&amp;EOMONTH(DATE(H$1,H$2,1),0))-SUMIFS(Transacoes!$D$3:$D1000,Transacoes!$C$3:$C1000,$D497,Transacoes!$B$3:$B1000,"V", Transacoes!$A$3:$A1000, "&lt;"&amp;EOMONTH(DATE(H$1,H$2,1),0)))*SUMIFS(Prov_Auto!$E$3:$E1000, Prov_Auto!$A$3:$A1000, $D497, Prov_Auto!$D$3:$D1000,"&gt;="&amp;DATE(H$1,H$2,1),Prov_Auto!$D$3:$D1000, "&lt;="&amp;EOMONTH(DATE(H$1,H$2,1),0)))</f>
        <v/>
      </c>
      <c r="I497" s="48" t="str">
        <f>IF($D497="","", (SUMIFS(Transacoes!$D$3:$D1000,Transacoes!$C$3:$C1000,$D497,Transacoes!$B$3:$B1000,"C", Transacoes!$A$3:$A1000, "&lt;"&amp;EOMONTH(DATE(I$1,I$2,1),0))-SUMIFS(Transacoes!$D$3:$D1000,Transacoes!$C$3:$C1000,$D497,Transacoes!$B$3:$B1000,"V", Transacoes!$A$3:$A1000, "&lt;"&amp;EOMONTH(DATE(I$1,I$2,1),0)))*SUMIFS(Prov_Auto!$E$3:$E1000, Prov_Auto!$A$3:$A1000, $D497, Prov_Auto!$D$3:$D1000,"&gt;="&amp;DATE(I$1,I$2,1),Prov_Auto!$D$3:$D1000, "&lt;="&amp;EOMONTH(DATE(I$1,I$2,1),0)))</f>
        <v/>
      </c>
      <c r="J497" s="48" t="str">
        <f>IF($D497="","", (SUMIFS(Transacoes!$D$3:$D1000,Transacoes!$C$3:$C1000,$D497,Transacoes!$B$3:$B1000,"C", Transacoes!$A$3:$A1000, "&lt;"&amp;EOMONTH(DATE(J$1,J$2,1),0))-SUMIFS(Transacoes!$D$3:$D1000,Transacoes!$C$3:$C1000,$D497,Transacoes!$B$3:$B1000,"V", Transacoes!$A$3:$A1000, "&lt;"&amp;EOMONTH(DATE(J$1,J$2,1),0)))*SUMIFS(Prov_Auto!$E$3:$E1000, Prov_Auto!$A$3:$A1000, $D497, Prov_Auto!$D$3:$D1000,"&gt;="&amp;DATE(J$1,J$2,1),Prov_Auto!$D$3:$D1000, "&lt;="&amp;EOMONTH(DATE(J$1,J$2,1),0)))</f>
        <v/>
      </c>
      <c r="K497" s="48" t="str">
        <f>IF($D497="","", (SUMIFS(Transacoes!$D$3:$D1000,Transacoes!$C$3:$C1000,$D497,Transacoes!$B$3:$B1000,"C", Transacoes!$A$3:$A1000, "&lt;"&amp;EOMONTH(DATE(K$1,K$2,1),0))-SUMIFS(Transacoes!$D$3:$D1000,Transacoes!$C$3:$C1000,$D497,Transacoes!$B$3:$B1000,"V", Transacoes!$A$3:$A1000, "&lt;"&amp;EOMONTH(DATE(K$1,K$2,1),0)))*SUMIFS(Prov_Auto!$E$3:$E1000, Prov_Auto!$A$3:$A1000, $D497, Prov_Auto!$D$3:$D1000,"&gt;="&amp;DATE(K$1,K$2,1),Prov_Auto!$D$3:$D1000, "&lt;="&amp;EOMONTH(DATE(K$1,K$2,1),0)))</f>
        <v/>
      </c>
      <c r="L497" s="48" t="str">
        <f>IF($D497="","", (SUMIFS(Transacoes!$D$3:$D1000,Transacoes!$C$3:$C1000,$D497,Transacoes!$B$3:$B1000,"C", Transacoes!$A$3:$A1000, "&lt;"&amp;EOMONTH(DATE(L$1,L$2,1),0))-SUMIFS(Transacoes!$D$3:$D1000,Transacoes!$C$3:$C1000,$D497,Transacoes!$B$3:$B1000,"V", Transacoes!$A$3:$A1000, "&lt;"&amp;EOMONTH(DATE(L$1,L$2,1),0)))*SUMIFS(Prov_Auto!$E$3:$E1000, Prov_Auto!$A$3:$A1000, $D497, Prov_Auto!$D$3:$D1000,"&gt;="&amp;DATE(L$1,L$2,1),Prov_Auto!$D$3:$D1000, "&lt;="&amp;EOMONTH(DATE(L$1,L$2,1),0)))</f>
        <v/>
      </c>
      <c r="M497" s="48" t="str">
        <f>IF($D497="","", (SUMIFS(Transacoes!$D$3:$D1000,Transacoes!$C$3:$C1000,$D497,Transacoes!$B$3:$B1000,"C", Transacoes!$A$3:$A1000, "&lt;"&amp;EOMONTH(DATE(M$1,M$2,1),0))-SUMIFS(Transacoes!$D$3:$D1000,Transacoes!$C$3:$C1000,$D497,Transacoes!$B$3:$B1000,"V", Transacoes!$A$3:$A1000, "&lt;"&amp;EOMONTH(DATE(M$1,M$2,1),0)))*SUMIFS(Prov_Auto!$E$3:$E1000, Prov_Auto!$A$3:$A1000, $D497, Prov_Auto!$D$3:$D1000,"&gt;="&amp;DATE(M$1,M$2,1),Prov_Auto!$D$3:$D1000, "&lt;="&amp;EOMONTH(DATE(M$1,M$2,1),0)))</f>
        <v/>
      </c>
      <c r="N497" s="48" t="str">
        <f>IF($D497="","", (SUMIFS(Transacoes!$D$3:$D1000,Transacoes!$C$3:$C1000,$D497,Transacoes!$B$3:$B1000,"C", Transacoes!$A$3:$A1000, "&lt;"&amp;EOMONTH(DATE(N$1,N$2,1),0))-SUMIFS(Transacoes!$D$3:$D1000,Transacoes!$C$3:$C1000,$D497,Transacoes!$B$3:$B1000,"V", Transacoes!$A$3:$A1000, "&lt;"&amp;EOMONTH(DATE(N$1,N$2,1),0)))*SUMIFS(Prov_Auto!$E$3:$E1000, Prov_Auto!$A$3:$A1000, $D497, Prov_Auto!$D$3:$D1000,"&gt;="&amp;DATE(N$1,N$2,1),Prov_Auto!$D$3:$D1000, "&lt;="&amp;EOMONTH(DATE(N$1,N$2,1),0)))</f>
        <v/>
      </c>
      <c r="O497" s="48" t="str">
        <f>IF($D497="","", (SUMIFS(Transacoes!$D$3:$D1000,Transacoes!$C$3:$C1000,$D497,Transacoes!$B$3:$B1000,"C", Transacoes!$A$3:$A1000, "&lt;"&amp;EOMONTH(DATE(O$1,O$2,1),0))-SUMIFS(Transacoes!$D$3:$D1000,Transacoes!$C$3:$C1000,$D497,Transacoes!$B$3:$B1000,"V", Transacoes!$A$3:$A1000, "&lt;"&amp;EOMONTH(DATE(O$1,O$2,1),0)))*SUMIFS(Prov_Auto!$E$3:$E1000, Prov_Auto!$A$3:$A1000, $D497, Prov_Auto!$D$3:$D1000,"&gt;="&amp;DATE(O$1,O$2,1),Prov_Auto!$D$3:$D1000, "&lt;="&amp;EOMONTH(DATE(O$1,O$2,1),0)))</f>
        <v/>
      </c>
      <c r="P497" s="48" t="str">
        <f>IF($D497="","", (SUMIFS(Transacoes!$D$3:$D1000,Transacoes!$C$3:$C1000,$D497,Transacoes!$B$3:$B1000,"C", Transacoes!$A$3:$A1000, "&lt;"&amp;EOMONTH(DATE(P$1,P$2,1),0))-SUMIFS(Transacoes!$D$3:$D1000,Transacoes!$C$3:$C1000,$D497,Transacoes!$B$3:$B1000,"V", Transacoes!$A$3:$A1000, "&lt;"&amp;EOMONTH(DATE(P$1,P$2,1),0)))*SUMIFS(Prov_Auto!$E$3:$E1000, Prov_Auto!$A$3:$A1000, $D497, Prov_Auto!$D$3:$D1000,"&gt;="&amp;DATE(P$1,P$2,1),Prov_Auto!$D$3:$D1000, "&lt;="&amp;EOMONTH(DATE(P$1,P$2,1),0)))</f>
        <v/>
      </c>
      <c r="Q497" s="48" t="str">
        <f>IF($D497="","", (SUMIFS(Transacoes!$D$3:$D1000,Transacoes!$C$3:$C1000,$D497,Transacoes!$B$3:$B1000,"C", Transacoes!$A$3:$A1000, "&lt;"&amp;EOMONTH(DATE(Q$1,Q$2,1),0))-SUMIFS(Transacoes!$D$3:$D1000,Transacoes!$C$3:$C1000,$D497,Transacoes!$B$3:$B1000,"V", Transacoes!$A$3:$A1000, "&lt;"&amp;EOMONTH(DATE(Q$1,Q$2,1),0)))*SUMIFS(Prov_Auto!$E$3:$E1000, Prov_Auto!$A$3:$A1000, $D497, Prov_Auto!$D$3:$D1000,"&gt;="&amp;DATE(Q$1,Q$2,1),Prov_Auto!$D$3:$D1000, "&lt;="&amp;EOMONTH(DATE(Q$1,Q$2,1),0)))</f>
        <v/>
      </c>
      <c r="R497" s="47"/>
    </row>
    <row r="498">
      <c r="A498" s="47"/>
      <c r="B498" s="47"/>
      <c r="C498" s="47"/>
      <c r="D498" s="87"/>
      <c r="E498" s="48" t="str">
        <f>IF($D498="","", (SUMIFS(Transacoes!$D$3:$D1000,Transacoes!$C$3:$C1000,$D498,Transacoes!$B$3:$B1000,"C", Transacoes!$A$3:$A1000, "&lt;"&amp;EOMONTH(DATE(E$1,E$2,1),0))-SUMIFS(Transacoes!$D$3:$D1000,Transacoes!$C$3:$C1000,$D498,Transacoes!$B$3:$B1000,"V", Transacoes!$A$3:$A1000, "&lt;"&amp;EOMONTH(DATE(E$1,E$2,1),0)))*SUMIFS(Prov_Auto!$E$3:$E1000, Prov_Auto!$A$3:$A1000, $D498, Prov_Auto!$D$3:$D1000,"&gt;="&amp;DATE(E$1,E$2,1),Prov_Auto!$D$3:$D1000, "&lt;="&amp;EOMONTH(DATE(E$1,E$2,1),0)))</f>
        <v/>
      </c>
      <c r="F498" s="48" t="str">
        <f>IF($D498="","", (SUMIFS(Transacoes!$D$3:$D1000,Transacoes!$C$3:$C1000,$D498,Transacoes!$B$3:$B1000,"C", Transacoes!$A$3:$A1000, "&lt;"&amp;EOMONTH(DATE(F$1,F$2,1),0))-SUMIFS(Transacoes!$D$3:$D1000,Transacoes!$C$3:$C1000,$D498,Transacoes!$B$3:$B1000,"V", Transacoes!$A$3:$A1000, "&lt;"&amp;EOMONTH(DATE(F$1,F$2,1),0)))*SUMIFS(Prov_Auto!$E$3:$E1000, Prov_Auto!$A$3:$A1000, $D498, Prov_Auto!$D$3:$D1000,"&gt;="&amp;DATE(F$1,F$2,1),Prov_Auto!$D$3:$D1000, "&lt;="&amp;EOMONTH(DATE(F$1,F$2,1),0)))</f>
        <v/>
      </c>
      <c r="G498" s="48" t="str">
        <f>IF($D498="","", (SUMIFS(Transacoes!$D$3:$D1000,Transacoes!$C$3:$C1000,$D498,Transacoes!$B$3:$B1000,"C", Transacoes!$A$3:$A1000, "&lt;"&amp;EOMONTH(DATE(G$1,G$2,1),0))-SUMIFS(Transacoes!$D$3:$D1000,Transacoes!$C$3:$C1000,$D498,Transacoes!$B$3:$B1000,"V", Transacoes!$A$3:$A1000, "&lt;"&amp;EOMONTH(DATE(G$1,G$2,1),0)))*SUMIFS(Prov_Auto!$E$3:$E1000, Prov_Auto!$A$3:$A1000, $D498, Prov_Auto!$D$3:$D1000,"&gt;="&amp;DATE(G$1,G$2,1),Prov_Auto!$D$3:$D1000, "&lt;="&amp;EOMONTH(DATE(G$1,G$2,1),0)))</f>
        <v/>
      </c>
      <c r="H498" s="48" t="str">
        <f>IF($D498="","", (SUMIFS(Transacoes!$D$3:$D1000,Transacoes!$C$3:$C1000,$D498,Transacoes!$B$3:$B1000,"C", Transacoes!$A$3:$A1000, "&lt;"&amp;EOMONTH(DATE(H$1,H$2,1),0))-SUMIFS(Transacoes!$D$3:$D1000,Transacoes!$C$3:$C1000,$D498,Transacoes!$B$3:$B1000,"V", Transacoes!$A$3:$A1000, "&lt;"&amp;EOMONTH(DATE(H$1,H$2,1),0)))*SUMIFS(Prov_Auto!$E$3:$E1000, Prov_Auto!$A$3:$A1000, $D498, Prov_Auto!$D$3:$D1000,"&gt;="&amp;DATE(H$1,H$2,1),Prov_Auto!$D$3:$D1000, "&lt;="&amp;EOMONTH(DATE(H$1,H$2,1),0)))</f>
        <v/>
      </c>
      <c r="I498" s="48" t="str">
        <f>IF($D498="","", (SUMIFS(Transacoes!$D$3:$D1000,Transacoes!$C$3:$C1000,$D498,Transacoes!$B$3:$B1000,"C", Transacoes!$A$3:$A1000, "&lt;"&amp;EOMONTH(DATE(I$1,I$2,1),0))-SUMIFS(Transacoes!$D$3:$D1000,Transacoes!$C$3:$C1000,$D498,Transacoes!$B$3:$B1000,"V", Transacoes!$A$3:$A1000, "&lt;"&amp;EOMONTH(DATE(I$1,I$2,1),0)))*SUMIFS(Prov_Auto!$E$3:$E1000, Prov_Auto!$A$3:$A1000, $D498, Prov_Auto!$D$3:$D1000,"&gt;="&amp;DATE(I$1,I$2,1),Prov_Auto!$D$3:$D1000, "&lt;="&amp;EOMONTH(DATE(I$1,I$2,1),0)))</f>
        <v/>
      </c>
      <c r="J498" s="48" t="str">
        <f>IF($D498="","", (SUMIFS(Transacoes!$D$3:$D1000,Transacoes!$C$3:$C1000,$D498,Transacoes!$B$3:$B1000,"C", Transacoes!$A$3:$A1000, "&lt;"&amp;EOMONTH(DATE(J$1,J$2,1),0))-SUMIFS(Transacoes!$D$3:$D1000,Transacoes!$C$3:$C1000,$D498,Transacoes!$B$3:$B1000,"V", Transacoes!$A$3:$A1000, "&lt;"&amp;EOMONTH(DATE(J$1,J$2,1),0)))*SUMIFS(Prov_Auto!$E$3:$E1000, Prov_Auto!$A$3:$A1000, $D498, Prov_Auto!$D$3:$D1000,"&gt;="&amp;DATE(J$1,J$2,1),Prov_Auto!$D$3:$D1000, "&lt;="&amp;EOMONTH(DATE(J$1,J$2,1),0)))</f>
        <v/>
      </c>
      <c r="K498" s="48" t="str">
        <f>IF($D498="","", (SUMIFS(Transacoes!$D$3:$D1000,Transacoes!$C$3:$C1000,$D498,Transacoes!$B$3:$B1000,"C", Transacoes!$A$3:$A1000, "&lt;"&amp;EOMONTH(DATE(K$1,K$2,1),0))-SUMIFS(Transacoes!$D$3:$D1000,Transacoes!$C$3:$C1000,$D498,Transacoes!$B$3:$B1000,"V", Transacoes!$A$3:$A1000, "&lt;"&amp;EOMONTH(DATE(K$1,K$2,1),0)))*SUMIFS(Prov_Auto!$E$3:$E1000, Prov_Auto!$A$3:$A1000, $D498, Prov_Auto!$D$3:$D1000,"&gt;="&amp;DATE(K$1,K$2,1),Prov_Auto!$D$3:$D1000, "&lt;="&amp;EOMONTH(DATE(K$1,K$2,1),0)))</f>
        <v/>
      </c>
      <c r="L498" s="48" t="str">
        <f>IF($D498="","", (SUMIFS(Transacoes!$D$3:$D1000,Transacoes!$C$3:$C1000,$D498,Transacoes!$B$3:$B1000,"C", Transacoes!$A$3:$A1000, "&lt;"&amp;EOMONTH(DATE(L$1,L$2,1),0))-SUMIFS(Transacoes!$D$3:$D1000,Transacoes!$C$3:$C1000,$D498,Transacoes!$B$3:$B1000,"V", Transacoes!$A$3:$A1000, "&lt;"&amp;EOMONTH(DATE(L$1,L$2,1),0)))*SUMIFS(Prov_Auto!$E$3:$E1000, Prov_Auto!$A$3:$A1000, $D498, Prov_Auto!$D$3:$D1000,"&gt;="&amp;DATE(L$1,L$2,1),Prov_Auto!$D$3:$D1000, "&lt;="&amp;EOMONTH(DATE(L$1,L$2,1),0)))</f>
        <v/>
      </c>
      <c r="M498" s="48" t="str">
        <f>IF($D498="","", (SUMIFS(Transacoes!$D$3:$D1000,Transacoes!$C$3:$C1000,$D498,Transacoes!$B$3:$B1000,"C", Transacoes!$A$3:$A1000, "&lt;"&amp;EOMONTH(DATE(M$1,M$2,1),0))-SUMIFS(Transacoes!$D$3:$D1000,Transacoes!$C$3:$C1000,$D498,Transacoes!$B$3:$B1000,"V", Transacoes!$A$3:$A1000, "&lt;"&amp;EOMONTH(DATE(M$1,M$2,1),0)))*SUMIFS(Prov_Auto!$E$3:$E1000, Prov_Auto!$A$3:$A1000, $D498, Prov_Auto!$D$3:$D1000,"&gt;="&amp;DATE(M$1,M$2,1),Prov_Auto!$D$3:$D1000, "&lt;="&amp;EOMONTH(DATE(M$1,M$2,1),0)))</f>
        <v/>
      </c>
      <c r="N498" s="48" t="str">
        <f>IF($D498="","", (SUMIFS(Transacoes!$D$3:$D1000,Transacoes!$C$3:$C1000,$D498,Transacoes!$B$3:$B1000,"C", Transacoes!$A$3:$A1000, "&lt;"&amp;EOMONTH(DATE(N$1,N$2,1),0))-SUMIFS(Transacoes!$D$3:$D1000,Transacoes!$C$3:$C1000,$D498,Transacoes!$B$3:$B1000,"V", Transacoes!$A$3:$A1000, "&lt;"&amp;EOMONTH(DATE(N$1,N$2,1),0)))*SUMIFS(Prov_Auto!$E$3:$E1000, Prov_Auto!$A$3:$A1000, $D498, Prov_Auto!$D$3:$D1000,"&gt;="&amp;DATE(N$1,N$2,1),Prov_Auto!$D$3:$D1000, "&lt;="&amp;EOMONTH(DATE(N$1,N$2,1),0)))</f>
        <v/>
      </c>
      <c r="O498" s="48" t="str">
        <f>IF($D498="","", (SUMIFS(Transacoes!$D$3:$D1000,Transacoes!$C$3:$C1000,$D498,Transacoes!$B$3:$B1000,"C", Transacoes!$A$3:$A1000, "&lt;"&amp;EOMONTH(DATE(O$1,O$2,1),0))-SUMIFS(Transacoes!$D$3:$D1000,Transacoes!$C$3:$C1000,$D498,Transacoes!$B$3:$B1000,"V", Transacoes!$A$3:$A1000, "&lt;"&amp;EOMONTH(DATE(O$1,O$2,1),0)))*SUMIFS(Prov_Auto!$E$3:$E1000, Prov_Auto!$A$3:$A1000, $D498, Prov_Auto!$D$3:$D1000,"&gt;="&amp;DATE(O$1,O$2,1),Prov_Auto!$D$3:$D1000, "&lt;="&amp;EOMONTH(DATE(O$1,O$2,1),0)))</f>
        <v/>
      </c>
      <c r="P498" s="48" t="str">
        <f>IF($D498="","", (SUMIFS(Transacoes!$D$3:$D1000,Transacoes!$C$3:$C1000,$D498,Transacoes!$B$3:$B1000,"C", Transacoes!$A$3:$A1000, "&lt;"&amp;EOMONTH(DATE(P$1,P$2,1),0))-SUMIFS(Transacoes!$D$3:$D1000,Transacoes!$C$3:$C1000,$D498,Transacoes!$B$3:$B1000,"V", Transacoes!$A$3:$A1000, "&lt;"&amp;EOMONTH(DATE(P$1,P$2,1),0)))*SUMIFS(Prov_Auto!$E$3:$E1000, Prov_Auto!$A$3:$A1000, $D498, Prov_Auto!$D$3:$D1000,"&gt;="&amp;DATE(P$1,P$2,1),Prov_Auto!$D$3:$D1000, "&lt;="&amp;EOMONTH(DATE(P$1,P$2,1),0)))</f>
        <v/>
      </c>
      <c r="Q498" s="48" t="str">
        <f>IF($D498="","", (SUMIFS(Transacoes!$D$3:$D1000,Transacoes!$C$3:$C1000,$D498,Transacoes!$B$3:$B1000,"C", Transacoes!$A$3:$A1000, "&lt;"&amp;EOMONTH(DATE(Q$1,Q$2,1),0))-SUMIFS(Transacoes!$D$3:$D1000,Transacoes!$C$3:$C1000,$D498,Transacoes!$B$3:$B1000,"V", Transacoes!$A$3:$A1000, "&lt;"&amp;EOMONTH(DATE(Q$1,Q$2,1),0)))*SUMIFS(Prov_Auto!$E$3:$E1000, Prov_Auto!$A$3:$A1000, $D498, Prov_Auto!$D$3:$D1000,"&gt;="&amp;DATE(Q$1,Q$2,1),Prov_Auto!$D$3:$D1000, "&lt;="&amp;EOMONTH(DATE(Q$1,Q$2,1),0)))</f>
        <v/>
      </c>
      <c r="R498" s="47"/>
    </row>
    <row r="499">
      <c r="A499" s="47"/>
      <c r="B499" s="47"/>
      <c r="C499" s="47"/>
      <c r="D499" s="87"/>
      <c r="E499" s="48" t="str">
        <f>IF($D499="","", (SUMIFS(Transacoes!$D$3:$D1000,Transacoes!$C$3:$C1000,$D499,Transacoes!$B$3:$B1000,"C", Transacoes!$A$3:$A1000, "&lt;"&amp;EOMONTH(DATE(E$1,E$2,1),0))-SUMIFS(Transacoes!$D$3:$D1000,Transacoes!$C$3:$C1000,$D499,Transacoes!$B$3:$B1000,"V", Transacoes!$A$3:$A1000, "&lt;"&amp;EOMONTH(DATE(E$1,E$2,1),0)))*SUMIFS(Prov_Auto!$E$3:$E1000, Prov_Auto!$A$3:$A1000, $D499, Prov_Auto!$D$3:$D1000,"&gt;="&amp;DATE(E$1,E$2,1),Prov_Auto!$D$3:$D1000, "&lt;="&amp;EOMONTH(DATE(E$1,E$2,1),0)))</f>
        <v/>
      </c>
      <c r="F499" s="48" t="str">
        <f>IF($D499="","", (SUMIFS(Transacoes!$D$3:$D1000,Transacoes!$C$3:$C1000,$D499,Transacoes!$B$3:$B1000,"C", Transacoes!$A$3:$A1000, "&lt;"&amp;EOMONTH(DATE(F$1,F$2,1),0))-SUMIFS(Transacoes!$D$3:$D1000,Transacoes!$C$3:$C1000,$D499,Transacoes!$B$3:$B1000,"V", Transacoes!$A$3:$A1000, "&lt;"&amp;EOMONTH(DATE(F$1,F$2,1),0)))*SUMIFS(Prov_Auto!$E$3:$E1000, Prov_Auto!$A$3:$A1000, $D499, Prov_Auto!$D$3:$D1000,"&gt;="&amp;DATE(F$1,F$2,1),Prov_Auto!$D$3:$D1000, "&lt;="&amp;EOMONTH(DATE(F$1,F$2,1),0)))</f>
        <v/>
      </c>
      <c r="G499" s="48" t="str">
        <f>IF($D499="","", (SUMIFS(Transacoes!$D$3:$D1000,Transacoes!$C$3:$C1000,$D499,Transacoes!$B$3:$B1000,"C", Transacoes!$A$3:$A1000, "&lt;"&amp;EOMONTH(DATE(G$1,G$2,1),0))-SUMIFS(Transacoes!$D$3:$D1000,Transacoes!$C$3:$C1000,$D499,Transacoes!$B$3:$B1000,"V", Transacoes!$A$3:$A1000, "&lt;"&amp;EOMONTH(DATE(G$1,G$2,1),0)))*SUMIFS(Prov_Auto!$E$3:$E1000, Prov_Auto!$A$3:$A1000, $D499, Prov_Auto!$D$3:$D1000,"&gt;="&amp;DATE(G$1,G$2,1),Prov_Auto!$D$3:$D1000, "&lt;="&amp;EOMONTH(DATE(G$1,G$2,1),0)))</f>
        <v/>
      </c>
      <c r="H499" s="48" t="str">
        <f>IF($D499="","", (SUMIFS(Transacoes!$D$3:$D1000,Transacoes!$C$3:$C1000,$D499,Transacoes!$B$3:$B1000,"C", Transacoes!$A$3:$A1000, "&lt;"&amp;EOMONTH(DATE(H$1,H$2,1),0))-SUMIFS(Transacoes!$D$3:$D1000,Transacoes!$C$3:$C1000,$D499,Transacoes!$B$3:$B1000,"V", Transacoes!$A$3:$A1000, "&lt;"&amp;EOMONTH(DATE(H$1,H$2,1),0)))*SUMIFS(Prov_Auto!$E$3:$E1000, Prov_Auto!$A$3:$A1000, $D499, Prov_Auto!$D$3:$D1000,"&gt;="&amp;DATE(H$1,H$2,1),Prov_Auto!$D$3:$D1000, "&lt;="&amp;EOMONTH(DATE(H$1,H$2,1),0)))</f>
        <v/>
      </c>
      <c r="I499" s="48" t="str">
        <f>IF($D499="","", (SUMIFS(Transacoes!$D$3:$D1000,Transacoes!$C$3:$C1000,$D499,Transacoes!$B$3:$B1000,"C", Transacoes!$A$3:$A1000, "&lt;"&amp;EOMONTH(DATE(I$1,I$2,1),0))-SUMIFS(Transacoes!$D$3:$D1000,Transacoes!$C$3:$C1000,$D499,Transacoes!$B$3:$B1000,"V", Transacoes!$A$3:$A1000, "&lt;"&amp;EOMONTH(DATE(I$1,I$2,1),0)))*SUMIFS(Prov_Auto!$E$3:$E1000, Prov_Auto!$A$3:$A1000, $D499, Prov_Auto!$D$3:$D1000,"&gt;="&amp;DATE(I$1,I$2,1),Prov_Auto!$D$3:$D1000, "&lt;="&amp;EOMONTH(DATE(I$1,I$2,1),0)))</f>
        <v/>
      </c>
      <c r="J499" s="48" t="str">
        <f>IF($D499="","", (SUMIFS(Transacoes!$D$3:$D1000,Transacoes!$C$3:$C1000,$D499,Transacoes!$B$3:$B1000,"C", Transacoes!$A$3:$A1000, "&lt;"&amp;EOMONTH(DATE(J$1,J$2,1),0))-SUMIFS(Transacoes!$D$3:$D1000,Transacoes!$C$3:$C1000,$D499,Transacoes!$B$3:$B1000,"V", Transacoes!$A$3:$A1000, "&lt;"&amp;EOMONTH(DATE(J$1,J$2,1),0)))*SUMIFS(Prov_Auto!$E$3:$E1000, Prov_Auto!$A$3:$A1000, $D499, Prov_Auto!$D$3:$D1000,"&gt;="&amp;DATE(J$1,J$2,1),Prov_Auto!$D$3:$D1000, "&lt;="&amp;EOMONTH(DATE(J$1,J$2,1),0)))</f>
        <v/>
      </c>
      <c r="K499" s="48" t="str">
        <f>IF($D499="","", (SUMIFS(Transacoes!$D$3:$D1000,Transacoes!$C$3:$C1000,$D499,Transacoes!$B$3:$B1000,"C", Transacoes!$A$3:$A1000, "&lt;"&amp;EOMONTH(DATE(K$1,K$2,1),0))-SUMIFS(Transacoes!$D$3:$D1000,Transacoes!$C$3:$C1000,$D499,Transacoes!$B$3:$B1000,"V", Transacoes!$A$3:$A1000, "&lt;"&amp;EOMONTH(DATE(K$1,K$2,1),0)))*SUMIFS(Prov_Auto!$E$3:$E1000, Prov_Auto!$A$3:$A1000, $D499, Prov_Auto!$D$3:$D1000,"&gt;="&amp;DATE(K$1,K$2,1),Prov_Auto!$D$3:$D1000, "&lt;="&amp;EOMONTH(DATE(K$1,K$2,1),0)))</f>
        <v/>
      </c>
      <c r="L499" s="48" t="str">
        <f>IF($D499="","", (SUMIFS(Transacoes!$D$3:$D1000,Transacoes!$C$3:$C1000,$D499,Transacoes!$B$3:$B1000,"C", Transacoes!$A$3:$A1000, "&lt;"&amp;EOMONTH(DATE(L$1,L$2,1),0))-SUMIFS(Transacoes!$D$3:$D1000,Transacoes!$C$3:$C1000,$D499,Transacoes!$B$3:$B1000,"V", Transacoes!$A$3:$A1000, "&lt;"&amp;EOMONTH(DATE(L$1,L$2,1),0)))*SUMIFS(Prov_Auto!$E$3:$E1000, Prov_Auto!$A$3:$A1000, $D499, Prov_Auto!$D$3:$D1000,"&gt;="&amp;DATE(L$1,L$2,1),Prov_Auto!$D$3:$D1000, "&lt;="&amp;EOMONTH(DATE(L$1,L$2,1),0)))</f>
        <v/>
      </c>
      <c r="M499" s="48" t="str">
        <f>IF($D499="","", (SUMIFS(Transacoes!$D$3:$D1000,Transacoes!$C$3:$C1000,$D499,Transacoes!$B$3:$B1000,"C", Transacoes!$A$3:$A1000, "&lt;"&amp;EOMONTH(DATE(M$1,M$2,1),0))-SUMIFS(Transacoes!$D$3:$D1000,Transacoes!$C$3:$C1000,$D499,Transacoes!$B$3:$B1000,"V", Transacoes!$A$3:$A1000, "&lt;"&amp;EOMONTH(DATE(M$1,M$2,1),0)))*SUMIFS(Prov_Auto!$E$3:$E1000, Prov_Auto!$A$3:$A1000, $D499, Prov_Auto!$D$3:$D1000,"&gt;="&amp;DATE(M$1,M$2,1),Prov_Auto!$D$3:$D1000, "&lt;="&amp;EOMONTH(DATE(M$1,M$2,1),0)))</f>
        <v/>
      </c>
      <c r="N499" s="48" t="str">
        <f>IF($D499="","", (SUMIFS(Transacoes!$D$3:$D1000,Transacoes!$C$3:$C1000,$D499,Transacoes!$B$3:$B1000,"C", Transacoes!$A$3:$A1000, "&lt;"&amp;EOMONTH(DATE(N$1,N$2,1),0))-SUMIFS(Transacoes!$D$3:$D1000,Transacoes!$C$3:$C1000,$D499,Transacoes!$B$3:$B1000,"V", Transacoes!$A$3:$A1000, "&lt;"&amp;EOMONTH(DATE(N$1,N$2,1),0)))*SUMIFS(Prov_Auto!$E$3:$E1000, Prov_Auto!$A$3:$A1000, $D499, Prov_Auto!$D$3:$D1000,"&gt;="&amp;DATE(N$1,N$2,1),Prov_Auto!$D$3:$D1000, "&lt;="&amp;EOMONTH(DATE(N$1,N$2,1),0)))</f>
        <v/>
      </c>
      <c r="O499" s="48" t="str">
        <f>IF($D499="","", (SUMIFS(Transacoes!$D$3:$D1000,Transacoes!$C$3:$C1000,$D499,Transacoes!$B$3:$B1000,"C", Transacoes!$A$3:$A1000, "&lt;"&amp;EOMONTH(DATE(O$1,O$2,1),0))-SUMIFS(Transacoes!$D$3:$D1000,Transacoes!$C$3:$C1000,$D499,Transacoes!$B$3:$B1000,"V", Transacoes!$A$3:$A1000, "&lt;"&amp;EOMONTH(DATE(O$1,O$2,1),0)))*SUMIFS(Prov_Auto!$E$3:$E1000, Prov_Auto!$A$3:$A1000, $D499, Prov_Auto!$D$3:$D1000,"&gt;="&amp;DATE(O$1,O$2,1),Prov_Auto!$D$3:$D1000, "&lt;="&amp;EOMONTH(DATE(O$1,O$2,1),0)))</f>
        <v/>
      </c>
      <c r="P499" s="48" t="str">
        <f>IF($D499="","", (SUMIFS(Transacoes!$D$3:$D1000,Transacoes!$C$3:$C1000,$D499,Transacoes!$B$3:$B1000,"C", Transacoes!$A$3:$A1000, "&lt;"&amp;EOMONTH(DATE(P$1,P$2,1),0))-SUMIFS(Transacoes!$D$3:$D1000,Transacoes!$C$3:$C1000,$D499,Transacoes!$B$3:$B1000,"V", Transacoes!$A$3:$A1000, "&lt;"&amp;EOMONTH(DATE(P$1,P$2,1),0)))*SUMIFS(Prov_Auto!$E$3:$E1000, Prov_Auto!$A$3:$A1000, $D499, Prov_Auto!$D$3:$D1000,"&gt;="&amp;DATE(P$1,P$2,1),Prov_Auto!$D$3:$D1000, "&lt;="&amp;EOMONTH(DATE(P$1,P$2,1),0)))</f>
        <v/>
      </c>
      <c r="Q499" s="48" t="str">
        <f>IF($D499="","", (SUMIFS(Transacoes!$D$3:$D1000,Transacoes!$C$3:$C1000,$D499,Transacoes!$B$3:$B1000,"C", Transacoes!$A$3:$A1000, "&lt;"&amp;EOMONTH(DATE(Q$1,Q$2,1),0))-SUMIFS(Transacoes!$D$3:$D1000,Transacoes!$C$3:$C1000,$D499,Transacoes!$B$3:$B1000,"V", Transacoes!$A$3:$A1000, "&lt;"&amp;EOMONTH(DATE(Q$1,Q$2,1),0)))*SUMIFS(Prov_Auto!$E$3:$E1000, Prov_Auto!$A$3:$A1000, $D499, Prov_Auto!$D$3:$D1000,"&gt;="&amp;DATE(Q$1,Q$2,1),Prov_Auto!$D$3:$D1000, "&lt;="&amp;EOMONTH(DATE(Q$1,Q$2,1),0)))</f>
        <v/>
      </c>
      <c r="R499" s="47"/>
    </row>
    <row r="500">
      <c r="A500" s="47"/>
      <c r="B500" s="47"/>
      <c r="C500" s="47"/>
      <c r="D500" s="87"/>
      <c r="E500" s="48" t="str">
        <f>IF($D500="","", (SUMIFS(Transacoes!$D$3:$D1000,Transacoes!$C$3:$C1000,$D500,Transacoes!$B$3:$B1000,"C", Transacoes!$A$3:$A1000, "&lt;"&amp;EOMONTH(DATE(E$1,E$2,1),0))-SUMIFS(Transacoes!$D$3:$D1000,Transacoes!$C$3:$C1000,$D500,Transacoes!$B$3:$B1000,"V", Transacoes!$A$3:$A1000, "&lt;"&amp;EOMONTH(DATE(E$1,E$2,1),0)))*SUMIFS(Prov_Auto!$E$3:$E1000, Prov_Auto!$A$3:$A1000, $D500, Prov_Auto!$D$3:$D1000,"&gt;="&amp;DATE(E$1,E$2,1),Prov_Auto!$D$3:$D1000, "&lt;="&amp;EOMONTH(DATE(E$1,E$2,1),0)))</f>
        <v/>
      </c>
      <c r="F500" s="48" t="str">
        <f>IF($D500="","", (SUMIFS(Transacoes!$D$3:$D1000,Transacoes!$C$3:$C1000,$D500,Transacoes!$B$3:$B1000,"C", Transacoes!$A$3:$A1000, "&lt;"&amp;EOMONTH(DATE(F$1,F$2,1),0))-SUMIFS(Transacoes!$D$3:$D1000,Transacoes!$C$3:$C1000,$D500,Transacoes!$B$3:$B1000,"V", Transacoes!$A$3:$A1000, "&lt;"&amp;EOMONTH(DATE(F$1,F$2,1),0)))*SUMIFS(Prov_Auto!$E$3:$E1000, Prov_Auto!$A$3:$A1000, $D500, Prov_Auto!$D$3:$D1000,"&gt;="&amp;DATE(F$1,F$2,1),Prov_Auto!$D$3:$D1000, "&lt;="&amp;EOMONTH(DATE(F$1,F$2,1),0)))</f>
        <v/>
      </c>
      <c r="G500" s="48" t="str">
        <f>IF($D500="","", (SUMIFS(Transacoes!$D$3:$D1000,Transacoes!$C$3:$C1000,$D500,Transacoes!$B$3:$B1000,"C", Transacoes!$A$3:$A1000, "&lt;"&amp;EOMONTH(DATE(G$1,G$2,1),0))-SUMIFS(Transacoes!$D$3:$D1000,Transacoes!$C$3:$C1000,$D500,Transacoes!$B$3:$B1000,"V", Transacoes!$A$3:$A1000, "&lt;"&amp;EOMONTH(DATE(G$1,G$2,1),0)))*SUMIFS(Prov_Auto!$E$3:$E1000, Prov_Auto!$A$3:$A1000, $D500, Prov_Auto!$D$3:$D1000,"&gt;="&amp;DATE(G$1,G$2,1),Prov_Auto!$D$3:$D1000, "&lt;="&amp;EOMONTH(DATE(G$1,G$2,1),0)))</f>
        <v/>
      </c>
      <c r="H500" s="48" t="str">
        <f>IF($D500="","", (SUMIFS(Transacoes!$D$3:$D1000,Transacoes!$C$3:$C1000,$D500,Transacoes!$B$3:$B1000,"C", Transacoes!$A$3:$A1000, "&lt;"&amp;EOMONTH(DATE(H$1,H$2,1),0))-SUMIFS(Transacoes!$D$3:$D1000,Transacoes!$C$3:$C1000,$D500,Transacoes!$B$3:$B1000,"V", Transacoes!$A$3:$A1000, "&lt;"&amp;EOMONTH(DATE(H$1,H$2,1),0)))*SUMIFS(Prov_Auto!$E$3:$E1000, Prov_Auto!$A$3:$A1000, $D500, Prov_Auto!$D$3:$D1000,"&gt;="&amp;DATE(H$1,H$2,1),Prov_Auto!$D$3:$D1000, "&lt;="&amp;EOMONTH(DATE(H$1,H$2,1),0)))</f>
        <v/>
      </c>
      <c r="I500" s="48" t="str">
        <f>IF($D500="","", (SUMIFS(Transacoes!$D$3:$D1000,Transacoes!$C$3:$C1000,$D500,Transacoes!$B$3:$B1000,"C", Transacoes!$A$3:$A1000, "&lt;"&amp;EOMONTH(DATE(I$1,I$2,1),0))-SUMIFS(Transacoes!$D$3:$D1000,Transacoes!$C$3:$C1000,$D500,Transacoes!$B$3:$B1000,"V", Transacoes!$A$3:$A1000, "&lt;"&amp;EOMONTH(DATE(I$1,I$2,1),0)))*SUMIFS(Prov_Auto!$E$3:$E1000, Prov_Auto!$A$3:$A1000, $D500, Prov_Auto!$D$3:$D1000,"&gt;="&amp;DATE(I$1,I$2,1),Prov_Auto!$D$3:$D1000, "&lt;="&amp;EOMONTH(DATE(I$1,I$2,1),0)))</f>
        <v/>
      </c>
      <c r="J500" s="48" t="str">
        <f>IF($D500="","", (SUMIFS(Transacoes!$D$3:$D1000,Transacoes!$C$3:$C1000,$D500,Transacoes!$B$3:$B1000,"C", Transacoes!$A$3:$A1000, "&lt;"&amp;EOMONTH(DATE(J$1,J$2,1),0))-SUMIFS(Transacoes!$D$3:$D1000,Transacoes!$C$3:$C1000,$D500,Transacoes!$B$3:$B1000,"V", Transacoes!$A$3:$A1000, "&lt;"&amp;EOMONTH(DATE(J$1,J$2,1),0)))*SUMIFS(Prov_Auto!$E$3:$E1000, Prov_Auto!$A$3:$A1000, $D500, Prov_Auto!$D$3:$D1000,"&gt;="&amp;DATE(J$1,J$2,1),Prov_Auto!$D$3:$D1000, "&lt;="&amp;EOMONTH(DATE(J$1,J$2,1),0)))</f>
        <v/>
      </c>
      <c r="K500" s="48" t="str">
        <f>IF($D500="","", (SUMIFS(Transacoes!$D$3:$D1000,Transacoes!$C$3:$C1000,$D500,Transacoes!$B$3:$B1000,"C", Transacoes!$A$3:$A1000, "&lt;"&amp;EOMONTH(DATE(K$1,K$2,1),0))-SUMIFS(Transacoes!$D$3:$D1000,Transacoes!$C$3:$C1000,$D500,Transacoes!$B$3:$B1000,"V", Transacoes!$A$3:$A1000, "&lt;"&amp;EOMONTH(DATE(K$1,K$2,1),0)))*SUMIFS(Prov_Auto!$E$3:$E1000, Prov_Auto!$A$3:$A1000, $D500, Prov_Auto!$D$3:$D1000,"&gt;="&amp;DATE(K$1,K$2,1),Prov_Auto!$D$3:$D1000, "&lt;="&amp;EOMONTH(DATE(K$1,K$2,1),0)))</f>
        <v/>
      </c>
      <c r="L500" s="48" t="str">
        <f>IF($D500="","", (SUMIFS(Transacoes!$D$3:$D1000,Transacoes!$C$3:$C1000,$D500,Transacoes!$B$3:$B1000,"C", Transacoes!$A$3:$A1000, "&lt;"&amp;EOMONTH(DATE(L$1,L$2,1),0))-SUMIFS(Transacoes!$D$3:$D1000,Transacoes!$C$3:$C1000,$D500,Transacoes!$B$3:$B1000,"V", Transacoes!$A$3:$A1000, "&lt;"&amp;EOMONTH(DATE(L$1,L$2,1),0)))*SUMIFS(Prov_Auto!$E$3:$E1000, Prov_Auto!$A$3:$A1000, $D500, Prov_Auto!$D$3:$D1000,"&gt;="&amp;DATE(L$1,L$2,1),Prov_Auto!$D$3:$D1000, "&lt;="&amp;EOMONTH(DATE(L$1,L$2,1),0)))</f>
        <v/>
      </c>
      <c r="M500" s="48" t="str">
        <f>IF($D500="","", (SUMIFS(Transacoes!$D$3:$D1000,Transacoes!$C$3:$C1000,$D500,Transacoes!$B$3:$B1000,"C", Transacoes!$A$3:$A1000, "&lt;"&amp;EOMONTH(DATE(M$1,M$2,1),0))-SUMIFS(Transacoes!$D$3:$D1000,Transacoes!$C$3:$C1000,$D500,Transacoes!$B$3:$B1000,"V", Transacoes!$A$3:$A1000, "&lt;"&amp;EOMONTH(DATE(M$1,M$2,1),0)))*SUMIFS(Prov_Auto!$E$3:$E1000, Prov_Auto!$A$3:$A1000, $D500, Prov_Auto!$D$3:$D1000,"&gt;="&amp;DATE(M$1,M$2,1),Prov_Auto!$D$3:$D1000, "&lt;="&amp;EOMONTH(DATE(M$1,M$2,1),0)))</f>
        <v/>
      </c>
      <c r="N500" s="48" t="str">
        <f>IF($D500="","", (SUMIFS(Transacoes!$D$3:$D1000,Transacoes!$C$3:$C1000,$D500,Transacoes!$B$3:$B1000,"C", Transacoes!$A$3:$A1000, "&lt;"&amp;EOMONTH(DATE(N$1,N$2,1),0))-SUMIFS(Transacoes!$D$3:$D1000,Transacoes!$C$3:$C1000,$D500,Transacoes!$B$3:$B1000,"V", Transacoes!$A$3:$A1000, "&lt;"&amp;EOMONTH(DATE(N$1,N$2,1),0)))*SUMIFS(Prov_Auto!$E$3:$E1000, Prov_Auto!$A$3:$A1000, $D500, Prov_Auto!$D$3:$D1000,"&gt;="&amp;DATE(N$1,N$2,1),Prov_Auto!$D$3:$D1000, "&lt;="&amp;EOMONTH(DATE(N$1,N$2,1),0)))</f>
        <v/>
      </c>
      <c r="O500" s="48" t="str">
        <f>IF($D500="","", (SUMIFS(Transacoes!$D$3:$D1000,Transacoes!$C$3:$C1000,$D500,Transacoes!$B$3:$B1000,"C", Transacoes!$A$3:$A1000, "&lt;"&amp;EOMONTH(DATE(O$1,O$2,1),0))-SUMIFS(Transacoes!$D$3:$D1000,Transacoes!$C$3:$C1000,$D500,Transacoes!$B$3:$B1000,"V", Transacoes!$A$3:$A1000, "&lt;"&amp;EOMONTH(DATE(O$1,O$2,1),0)))*SUMIFS(Prov_Auto!$E$3:$E1000, Prov_Auto!$A$3:$A1000, $D500, Prov_Auto!$D$3:$D1000,"&gt;="&amp;DATE(O$1,O$2,1),Prov_Auto!$D$3:$D1000, "&lt;="&amp;EOMONTH(DATE(O$1,O$2,1),0)))</f>
        <v/>
      </c>
      <c r="P500" s="48" t="str">
        <f>IF($D500="","", (SUMIFS(Transacoes!$D$3:$D1000,Transacoes!$C$3:$C1000,$D500,Transacoes!$B$3:$B1000,"C", Transacoes!$A$3:$A1000, "&lt;"&amp;EOMONTH(DATE(P$1,P$2,1),0))-SUMIFS(Transacoes!$D$3:$D1000,Transacoes!$C$3:$C1000,$D500,Transacoes!$B$3:$B1000,"V", Transacoes!$A$3:$A1000, "&lt;"&amp;EOMONTH(DATE(P$1,P$2,1),0)))*SUMIFS(Prov_Auto!$E$3:$E1000, Prov_Auto!$A$3:$A1000, $D500, Prov_Auto!$D$3:$D1000,"&gt;="&amp;DATE(P$1,P$2,1),Prov_Auto!$D$3:$D1000, "&lt;="&amp;EOMONTH(DATE(P$1,P$2,1),0)))</f>
        <v/>
      </c>
      <c r="Q500" s="48" t="str">
        <f>IF($D500="","", (SUMIFS(Transacoes!$D$3:$D1000,Transacoes!$C$3:$C1000,$D500,Transacoes!$B$3:$B1000,"C", Transacoes!$A$3:$A1000, "&lt;"&amp;EOMONTH(DATE(Q$1,Q$2,1),0))-SUMIFS(Transacoes!$D$3:$D1000,Transacoes!$C$3:$C1000,$D500,Transacoes!$B$3:$B1000,"V", Transacoes!$A$3:$A1000, "&lt;"&amp;EOMONTH(DATE(Q$1,Q$2,1),0)))*SUMIFS(Prov_Auto!$E$3:$E1000, Prov_Auto!$A$3:$A1000, $D500, Prov_Auto!$D$3:$D1000,"&gt;="&amp;DATE(Q$1,Q$2,1),Prov_Auto!$D$3:$D1000, "&lt;="&amp;EOMONTH(DATE(Q$1,Q$2,1),0)))</f>
        <v/>
      </c>
      <c r="R500" s="47"/>
    </row>
    <row r="501">
      <c r="A501" s="47"/>
      <c r="B501" s="47"/>
      <c r="C501" s="47"/>
      <c r="D501" s="87"/>
      <c r="E501" s="48" t="str">
        <f>IF($D501="","", (SUMIFS(Transacoes!$D$3:$D1000,Transacoes!$C$3:$C1000,$D501,Transacoes!$B$3:$B1000,"C", Transacoes!$A$3:$A1000, "&lt;"&amp;EOMONTH(DATE(E$1,E$2,1),0))-SUMIFS(Transacoes!$D$3:$D1000,Transacoes!$C$3:$C1000,$D501,Transacoes!$B$3:$B1000,"V", Transacoes!$A$3:$A1000, "&lt;"&amp;EOMONTH(DATE(E$1,E$2,1),0)))*SUMIFS(Prov_Auto!$E$3:$E1000, Prov_Auto!$A$3:$A1000, $D501, Prov_Auto!$D$3:$D1000,"&gt;="&amp;DATE(E$1,E$2,1),Prov_Auto!$D$3:$D1000, "&lt;="&amp;EOMONTH(DATE(E$1,E$2,1),0)))</f>
        <v/>
      </c>
      <c r="F501" s="48" t="str">
        <f>IF($D501="","", (SUMIFS(Transacoes!$D$3:$D1000,Transacoes!$C$3:$C1000,$D501,Transacoes!$B$3:$B1000,"C", Transacoes!$A$3:$A1000, "&lt;"&amp;EOMONTH(DATE(F$1,F$2,1),0))-SUMIFS(Transacoes!$D$3:$D1000,Transacoes!$C$3:$C1000,$D501,Transacoes!$B$3:$B1000,"V", Transacoes!$A$3:$A1000, "&lt;"&amp;EOMONTH(DATE(F$1,F$2,1),0)))*SUMIFS(Prov_Auto!$E$3:$E1000, Prov_Auto!$A$3:$A1000, $D501, Prov_Auto!$D$3:$D1000,"&gt;="&amp;DATE(F$1,F$2,1),Prov_Auto!$D$3:$D1000, "&lt;="&amp;EOMONTH(DATE(F$1,F$2,1),0)))</f>
        <v/>
      </c>
      <c r="G501" s="48" t="str">
        <f>IF($D501="","", (SUMIFS(Transacoes!$D$3:$D1000,Transacoes!$C$3:$C1000,$D501,Transacoes!$B$3:$B1000,"C", Transacoes!$A$3:$A1000, "&lt;"&amp;EOMONTH(DATE(G$1,G$2,1),0))-SUMIFS(Transacoes!$D$3:$D1000,Transacoes!$C$3:$C1000,$D501,Transacoes!$B$3:$B1000,"V", Transacoes!$A$3:$A1000, "&lt;"&amp;EOMONTH(DATE(G$1,G$2,1),0)))*SUMIFS(Prov_Auto!$E$3:$E1000, Prov_Auto!$A$3:$A1000, $D501, Prov_Auto!$D$3:$D1000,"&gt;="&amp;DATE(G$1,G$2,1),Prov_Auto!$D$3:$D1000, "&lt;="&amp;EOMONTH(DATE(G$1,G$2,1),0)))</f>
        <v/>
      </c>
      <c r="H501" s="48" t="str">
        <f>IF($D501="","", (SUMIFS(Transacoes!$D$3:$D1000,Transacoes!$C$3:$C1000,$D501,Transacoes!$B$3:$B1000,"C", Transacoes!$A$3:$A1000, "&lt;"&amp;EOMONTH(DATE(H$1,H$2,1),0))-SUMIFS(Transacoes!$D$3:$D1000,Transacoes!$C$3:$C1000,$D501,Transacoes!$B$3:$B1000,"V", Transacoes!$A$3:$A1000, "&lt;"&amp;EOMONTH(DATE(H$1,H$2,1),0)))*SUMIFS(Prov_Auto!$E$3:$E1000, Prov_Auto!$A$3:$A1000, $D501, Prov_Auto!$D$3:$D1000,"&gt;="&amp;DATE(H$1,H$2,1),Prov_Auto!$D$3:$D1000, "&lt;="&amp;EOMONTH(DATE(H$1,H$2,1),0)))</f>
        <v/>
      </c>
      <c r="I501" s="48" t="str">
        <f>IF($D501="","", (SUMIFS(Transacoes!$D$3:$D1000,Transacoes!$C$3:$C1000,$D501,Transacoes!$B$3:$B1000,"C", Transacoes!$A$3:$A1000, "&lt;"&amp;EOMONTH(DATE(I$1,I$2,1),0))-SUMIFS(Transacoes!$D$3:$D1000,Transacoes!$C$3:$C1000,$D501,Transacoes!$B$3:$B1000,"V", Transacoes!$A$3:$A1000, "&lt;"&amp;EOMONTH(DATE(I$1,I$2,1),0)))*SUMIFS(Prov_Auto!$E$3:$E1000, Prov_Auto!$A$3:$A1000, $D501, Prov_Auto!$D$3:$D1000,"&gt;="&amp;DATE(I$1,I$2,1),Prov_Auto!$D$3:$D1000, "&lt;="&amp;EOMONTH(DATE(I$1,I$2,1),0)))</f>
        <v/>
      </c>
      <c r="J501" s="48" t="str">
        <f>IF($D501="","", (SUMIFS(Transacoes!$D$3:$D1000,Transacoes!$C$3:$C1000,$D501,Transacoes!$B$3:$B1000,"C", Transacoes!$A$3:$A1000, "&lt;"&amp;EOMONTH(DATE(J$1,J$2,1),0))-SUMIFS(Transacoes!$D$3:$D1000,Transacoes!$C$3:$C1000,$D501,Transacoes!$B$3:$B1000,"V", Transacoes!$A$3:$A1000, "&lt;"&amp;EOMONTH(DATE(J$1,J$2,1),0)))*SUMIFS(Prov_Auto!$E$3:$E1000, Prov_Auto!$A$3:$A1000, $D501, Prov_Auto!$D$3:$D1000,"&gt;="&amp;DATE(J$1,J$2,1),Prov_Auto!$D$3:$D1000, "&lt;="&amp;EOMONTH(DATE(J$1,J$2,1),0)))</f>
        <v/>
      </c>
      <c r="K501" s="48" t="str">
        <f>IF($D501="","", (SUMIFS(Transacoes!$D$3:$D1000,Transacoes!$C$3:$C1000,$D501,Transacoes!$B$3:$B1000,"C", Transacoes!$A$3:$A1000, "&lt;"&amp;EOMONTH(DATE(K$1,K$2,1),0))-SUMIFS(Transacoes!$D$3:$D1000,Transacoes!$C$3:$C1000,$D501,Transacoes!$B$3:$B1000,"V", Transacoes!$A$3:$A1000, "&lt;"&amp;EOMONTH(DATE(K$1,K$2,1),0)))*SUMIFS(Prov_Auto!$E$3:$E1000, Prov_Auto!$A$3:$A1000, $D501, Prov_Auto!$D$3:$D1000,"&gt;="&amp;DATE(K$1,K$2,1),Prov_Auto!$D$3:$D1000, "&lt;="&amp;EOMONTH(DATE(K$1,K$2,1),0)))</f>
        <v/>
      </c>
      <c r="L501" s="48" t="str">
        <f>IF($D501="","", (SUMIFS(Transacoes!$D$3:$D1000,Transacoes!$C$3:$C1000,$D501,Transacoes!$B$3:$B1000,"C", Transacoes!$A$3:$A1000, "&lt;"&amp;EOMONTH(DATE(L$1,L$2,1),0))-SUMIFS(Transacoes!$D$3:$D1000,Transacoes!$C$3:$C1000,$D501,Transacoes!$B$3:$B1000,"V", Transacoes!$A$3:$A1000, "&lt;"&amp;EOMONTH(DATE(L$1,L$2,1),0)))*SUMIFS(Prov_Auto!$E$3:$E1000, Prov_Auto!$A$3:$A1000, $D501, Prov_Auto!$D$3:$D1000,"&gt;="&amp;DATE(L$1,L$2,1),Prov_Auto!$D$3:$D1000, "&lt;="&amp;EOMONTH(DATE(L$1,L$2,1),0)))</f>
        <v/>
      </c>
      <c r="M501" s="48" t="str">
        <f>IF($D501="","", (SUMIFS(Transacoes!$D$3:$D1000,Transacoes!$C$3:$C1000,$D501,Transacoes!$B$3:$B1000,"C", Transacoes!$A$3:$A1000, "&lt;"&amp;EOMONTH(DATE(M$1,M$2,1),0))-SUMIFS(Transacoes!$D$3:$D1000,Transacoes!$C$3:$C1000,$D501,Transacoes!$B$3:$B1000,"V", Transacoes!$A$3:$A1000, "&lt;"&amp;EOMONTH(DATE(M$1,M$2,1),0)))*SUMIFS(Prov_Auto!$E$3:$E1000, Prov_Auto!$A$3:$A1000, $D501, Prov_Auto!$D$3:$D1000,"&gt;="&amp;DATE(M$1,M$2,1),Prov_Auto!$D$3:$D1000, "&lt;="&amp;EOMONTH(DATE(M$1,M$2,1),0)))</f>
        <v/>
      </c>
      <c r="N501" s="48" t="str">
        <f>IF($D501="","", (SUMIFS(Transacoes!$D$3:$D1000,Transacoes!$C$3:$C1000,$D501,Transacoes!$B$3:$B1000,"C", Transacoes!$A$3:$A1000, "&lt;"&amp;EOMONTH(DATE(N$1,N$2,1),0))-SUMIFS(Transacoes!$D$3:$D1000,Transacoes!$C$3:$C1000,$D501,Transacoes!$B$3:$B1000,"V", Transacoes!$A$3:$A1000, "&lt;"&amp;EOMONTH(DATE(N$1,N$2,1),0)))*SUMIFS(Prov_Auto!$E$3:$E1000, Prov_Auto!$A$3:$A1000, $D501, Prov_Auto!$D$3:$D1000,"&gt;="&amp;DATE(N$1,N$2,1),Prov_Auto!$D$3:$D1000, "&lt;="&amp;EOMONTH(DATE(N$1,N$2,1),0)))</f>
        <v/>
      </c>
      <c r="O501" s="48" t="str">
        <f>IF($D501="","", (SUMIFS(Transacoes!$D$3:$D1000,Transacoes!$C$3:$C1000,$D501,Transacoes!$B$3:$B1000,"C", Transacoes!$A$3:$A1000, "&lt;"&amp;EOMONTH(DATE(O$1,O$2,1),0))-SUMIFS(Transacoes!$D$3:$D1000,Transacoes!$C$3:$C1000,$D501,Transacoes!$B$3:$B1000,"V", Transacoes!$A$3:$A1000, "&lt;"&amp;EOMONTH(DATE(O$1,O$2,1),0)))*SUMIFS(Prov_Auto!$E$3:$E1000, Prov_Auto!$A$3:$A1000, $D501, Prov_Auto!$D$3:$D1000,"&gt;="&amp;DATE(O$1,O$2,1),Prov_Auto!$D$3:$D1000, "&lt;="&amp;EOMONTH(DATE(O$1,O$2,1),0)))</f>
        <v/>
      </c>
      <c r="P501" s="48" t="str">
        <f>IF($D501="","", (SUMIFS(Transacoes!$D$3:$D1000,Transacoes!$C$3:$C1000,$D501,Transacoes!$B$3:$B1000,"C", Transacoes!$A$3:$A1000, "&lt;"&amp;EOMONTH(DATE(P$1,P$2,1),0))-SUMIFS(Transacoes!$D$3:$D1000,Transacoes!$C$3:$C1000,$D501,Transacoes!$B$3:$B1000,"V", Transacoes!$A$3:$A1000, "&lt;"&amp;EOMONTH(DATE(P$1,P$2,1),0)))*SUMIFS(Prov_Auto!$E$3:$E1000, Prov_Auto!$A$3:$A1000, $D501, Prov_Auto!$D$3:$D1000,"&gt;="&amp;DATE(P$1,P$2,1),Prov_Auto!$D$3:$D1000, "&lt;="&amp;EOMONTH(DATE(P$1,P$2,1),0)))</f>
        <v/>
      </c>
      <c r="Q501" s="48" t="str">
        <f>IF($D501="","", (SUMIFS(Transacoes!$D$3:$D1000,Transacoes!$C$3:$C1000,$D501,Transacoes!$B$3:$B1000,"C", Transacoes!$A$3:$A1000, "&lt;"&amp;EOMONTH(DATE(Q$1,Q$2,1),0))-SUMIFS(Transacoes!$D$3:$D1000,Transacoes!$C$3:$C1000,$D501,Transacoes!$B$3:$B1000,"V", Transacoes!$A$3:$A1000, "&lt;"&amp;EOMONTH(DATE(Q$1,Q$2,1),0)))*SUMIFS(Prov_Auto!$E$3:$E1000, Prov_Auto!$A$3:$A1000, $D501, Prov_Auto!$D$3:$D1000,"&gt;="&amp;DATE(Q$1,Q$2,1),Prov_Auto!$D$3:$D1000, "&lt;="&amp;EOMONTH(DATE(Q$1,Q$2,1),0)))</f>
        <v/>
      </c>
      <c r="R501" s="47"/>
    </row>
    <row r="502">
      <c r="A502" s="47"/>
      <c r="B502" s="47"/>
      <c r="C502" s="47"/>
      <c r="D502" s="87"/>
      <c r="E502" s="48" t="str">
        <f>IF($D502="","", (SUMIFS(Transacoes!$D$3:$D1000,Transacoes!$C$3:$C1000,$D502,Transacoes!$B$3:$B1000,"C", Transacoes!$A$3:$A1000, "&lt;"&amp;EOMONTH(DATE(E$1,E$2,1),0))-SUMIFS(Transacoes!$D$3:$D1000,Transacoes!$C$3:$C1000,$D502,Transacoes!$B$3:$B1000,"V", Transacoes!$A$3:$A1000, "&lt;"&amp;EOMONTH(DATE(E$1,E$2,1),0)))*SUMIFS(Prov_Auto!$E$3:$E1000, Prov_Auto!$A$3:$A1000, $D502, Prov_Auto!$D$3:$D1000,"&gt;="&amp;DATE(E$1,E$2,1),Prov_Auto!$D$3:$D1000, "&lt;="&amp;EOMONTH(DATE(E$1,E$2,1),0)))</f>
        <v/>
      </c>
      <c r="F502" s="48" t="str">
        <f>IF($D502="","", (SUMIFS(Transacoes!$D$3:$D1000,Transacoes!$C$3:$C1000,$D502,Transacoes!$B$3:$B1000,"C", Transacoes!$A$3:$A1000, "&lt;"&amp;EOMONTH(DATE(F$1,F$2,1),0))-SUMIFS(Transacoes!$D$3:$D1000,Transacoes!$C$3:$C1000,$D502,Transacoes!$B$3:$B1000,"V", Transacoes!$A$3:$A1000, "&lt;"&amp;EOMONTH(DATE(F$1,F$2,1),0)))*SUMIFS(Prov_Auto!$E$3:$E1000, Prov_Auto!$A$3:$A1000, $D502, Prov_Auto!$D$3:$D1000,"&gt;="&amp;DATE(F$1,F$2,1),Prov_Auto!$D$3:$D1000, "&lt;="&amp;EOMONTH(DATE(F$1,F$2,1),0)))</f>
        <v/>
      </c>
      <c r="G502" s="48" t="str">
        <f>IF($D502="","", (SUMIFS(Transacoes!$D$3:$D1000,Transacoes!$C$3:$C1000,$D502,Transacoes!$B$3:$B1000,"C", Transacoes!$A$3:$A1000, "&lt;"&amp;EOMONTH(DATE(G$1,G$2,1),0))-SUMIFS(Transacoes!$D$3:$D1000,Transacoes!$C$3:$C1000,$D502,Transacoes!$B$3:$B1000,"V", Transacoes!$A$3:$A1000, "&lt;"&amp;EOMONTH(DATE(G$1,G$2,1),0)))*SUMIFS(Prov_Auto!$E$3:$E1000, Prov_Auto!$A$3:$A1000, $D502, Prov_Auto!$D$3:$D1000,"&gt;="&amp;DATE(G$1,G$2,1),Prov_Auto!$D$3:$D1000, "&lt;="&amp;EOMONTH(DATE(G$1,G$2,1),0)))</f>
        <v/>
      </c>
      <c r="H502" s="48" t="str">
        <f>IF($D502="","", (SUMIFS(Transacoes!$D$3:$D1000,Transacoes!$C$3:$C1000,$D502,Transacoes!$B$3:$B1000,"C", Transacoes!$A$3:$A1000, "&lt;"&amp;EOMONTH(DATE(H$1,H$2,1),0))-SUMIFS(Transacoes!$D$3:$D1000,Transacoes!$C$3:$C1000,$D502,Transacoes!$B$3:$B1000,"V", Transacoes!$A$3:$A1000, "&lt;"&amp;EOMONTH(DATE(H$1,H$2,1),0)))*SUMIFS(Prov_Auto!$E$3:$E1000, Prov_Auto!$A$3:$A1000, $D502, Prov_Auto!$D$3:$D1000,"&gt;="&amp;DATE(H$1,H$2,1),Prov_Auto!$D$3:$D1000, "&lt;="&amp;EOMONTH(DATE(H$1,H$2,1),0)))</f>
        <v/>
      </c>
      <c r="I502" s="48" t="str">
        <f>IF($D502="","", (SUMIFS(Transacoes!$D$3:$D1000,Transacoes!$C$3:$C1000,$D502,Transacoes!$B$3:$B1000,"C", Transacoes!$A$3:$A1000, "&lt;"&amp;EOMONTH(DATE(I$1,I$2,1),0))-SUMIFS(Transacoes!$D$3:$D1000,Transacoes!$C$3:$C1000,$D502,Transacoes!$B$3:$B1000,"V", Transacoes!$A$3:$A1000, "&lt;"&amp;EOMONTH(DATE(I$1,I$2,1),0)))*SUMIFS(Prov_Auto!$E$3:$E1000, Prov_Auto!$A$3:$A1000, $D502, Prov_Auto!$D$3:$D1000,"&gt;="&amp;DATE(I$1,I$2,1),Prov_Auto!$D$3:$D1000, "&lt;="&amp;EOMONTH(DATE(I$1,I$2,1),0)))</f>
        <v/>
      </c>
      <c r="J502" s="48" t="str">
        <f>IF($D502="","", (SUMIFS(Transacoes!$D$3:$D1000,Transacoes!$C$3:$C1000,$D502,Transacoes!$B$3:$B1000,"C", Transacoes!$A$3:$A1000, "&lt;"&amp;EOMONTH(DATE(J$1,J$2,1),0))-SUMIFS(Transacoes!$D$3:$D1000,Transacoes!$C$3:$C1000,$D502,Transacoes!$B$3:$B1000,"V", Transacoes!$A$3:$A1000, "&lt;"&amp;EOMONTH(DATE(J$1,J$2,1),0)))*SUMIFS(Prov_Auto!$E$3:$E1000, Prov_Auto!$A$3:$A1000, $D502, Prov_Auto!$D$3:$D1000,"&gt;="&amp;DATE(J$1,J$2,1),Prov_Auto!$D$3:$D1000, "&lt;="&amp;EOMONTH(DATE(J$1,J$2,1),0)))</f>
        <v/>
      </c>
      <c r="K502" s="48" t="str">
        <f>IF($D502="","", (SUMIFS(Transacoes!$D$3:$D1000,Transacoes!$C$3:$C1000,$D502,Transacoes!$B$3:$B1000,"C", Transacoes!$A$3:$A1000, "&lt;"&amp;EOMONTH(DATE(K$1,K$2,1),0))-SUMIFS(Transacoes!$D$3:$D1000,Transacoes!$C$3:$C1000,$D502,Transacoes!$B$3:$B1000,"V", Transacoes!$A$3:$A1000, "&lt;"&amp;EOMONTH(DATE(K$1,K$2,1),0)))*SUMIFS(Prov_Auto!$E$3:$E1000, Prov_Auto!$A$3:$A1000, $D502, Prov_Auto!$D$3:$D1000,"&gt;="&amp;DATE(K$1,K$2,1),Prov_Auto!$D$3:$D1000, "&lt;="&amp;EOMONTH(DATE(K$1,K$2,1),0)))</f>
        <v/>
      </c>
      <c r="L502" s="48" t="str">
        <f>IF($D502="","", (SUMIFS(Transacoes!$D$3:$D1000,Transacoes!$C$3:$C1000,$D502,Transacoes!$B$3:$B1000,"C", Transacoes!$A$3:$A1000, "&lt;"&amp;EOMONTH(DATE(L$1,L$2,1),0))-SUMIFS(Transacoes!$D$3:$D1000,Transacoes!$C$3:$C1000,$D502,Transacoes!$B$3:$B1000,"V", Transacoes!$A$3:$A1000, "&lt;"&amp;EOMONTH(DATE(L$1,L$2,1),0)))*SUMIFS(Prov_Auto!$E$3:$E1000, Prov_Auto!$A$3:$A1000, $D502, Prov_Auto!$D$3:$D1000,"&gt;="&amp;DATE(L$1,L$2,1),Prov_Auto!$D$3:$D1000, "&lt;="&amp;EOMONTH(DATE(L$1,L$2,1),0)))</f>
        <v/>
      </c>
      <c r="M502" s="48" t="str">
        <f>IF($D502="","", (SUMIFS(Transacoes!$D$3:$D1000,Transacoes!$C$3:$C1000,$D502,Transacoes!$B$3:$B1000,"C", Transacoes!$A$3:$A1000, "&lt;"&amp;EOMONTH(DATE(M$1,M$2,1),0))-SUMIFS(Transacoes!$D$3:$D1000,Transacoes!$C$3:$C1000,$D502,Transacoes!$B$3:$B1000,"V", Transacoes!$A$3:$A1000, "&lt;"&amp;EOMONTH(DATE(M$1,M$2,1),0)))*SUMIFS(Prov_Auto!$E$3:$E1000, Prov_Auto!$A$3:$A1000, $D502, Prov_Auto!$D$3:$D1000,"&gt;="&amp;DATE(M$1,M$2,1),Prov_Auto!$D$3:$D1000, "&lt;="&amp;EOMONTH(DATE(M$1,M$2,1),0)))</f>
        <v/>
      </c>
      <c r="N502" s="48" t="str">
        <f>IF($D502="","", (SUMIFS(Transacoes!$D$3:$D1000,Transacoes!$C$3:$C1000,$D502,Transacoes!$B$3:$B1000,"C", Transacoes!$A$3:$A1000, "&lt;"&amp;EOMONTH(DATE(N$1,N$2,1),0))-SUMIFS(Transacoes!$D$3:$D1000,Transacoes!$C$3:$C1000,$D502,Transacoes!$B$3:$B1000,"V", Transacoes!$A$3:$A1000, "&lt;"&amp;EOMONTH(DATE(N$1,N$2,1),0)))*SUMIFS(Prov_Auto!$E$3:$E1000, Prov_Auto!$A$3:$A1000, $D502, Prov_Auto!$D$3:$D1000,"&gt;="&amp;DATE(N$1,N$2,1),Prov_Auto!$D$3:$D1000, "&lt;="&amp;EOMONTH(DATE(N$1,N$2,1),0)))</f>
        <v/>
      </c>
      <c r="O502" s="48" t="str">
        <f>IF($D502="","", (SUMIFS(Transacoes!$D$3:$D1000,Transacoes!$C$3:$C1000,$D502,Transacoes!$B$3:$B1000,"C", Transacoes!$A$3:$A1000, "&lt;"&amp;EOMONTH(DATE(O$1,O$2,1),0))-SUMIFS(Transacoes!$D$3:$D1000,Transacoes!$C$3:$C1000,$D502,Transacoes!$B$3:$B1000,"V", Transacoes!$A$3:$A1000, "&lt;"&amp;EOMONTH(DATE(O$1,O$2,1),0)))*SUMIFS(Prov_Auto!$E$3:$E1000, Prov_Auto!$A$3:$A1000, $D502, Prov_Auto!$D$3:$D1000,"&gt;="&amp;DATE(O$1,O$2,1),Prov_Auto!$D$3:$D1000, "&lt;="&amp;EOMONTH(DATE(O$1,O$2,1),0)))</f>
        <v/>
      </c>
      <c r="P502" s="48" t="str">
        <f>IF($D502="","", (SUMIFS(Transacoes!$D$3:$D1000,Transacoes!$C$3:$C1000,$D502,Transacoes!$B$3:$B1000,"C", Transacoes!$A$3:$A1000, "&lt;"&amp;EOMONTH(DATE(P$1,P$2,1),0))-SUMIFS(Transacoes!$D$3:$D1000,Transacoes!$C$3:$C1000,$D502,Transacoes!$B$3:$B1000,"V", Transacoes!$A$3:$A1000, "&lt;"&amp;EOMONTH(DATE(P$1,P$2,1),0)))*SUMIFS(Prov_Auto!$E$3:$E1000, Prov_Auto!$A$3:$A1000, $D502, Prov_Auto!$D$3:$D1000,"&gt;="&amp;DATE(P$1,P$2,1),Prov_Auto!$D$3:$D1000, "&lt;="&amp;EOMONTH(DATE(P$1,P$2,1),0)))</f>
        <v/>
      </c>
      <c r="Q502" s="48" t="str">
        <f>IF($D502="","", (SUMIFS(Transacoes!$D$3:$D1000,Transacoes!$C$3:$C1000,$D502,Transacoes!$B$3:$B1000,"C", Transacoes!$A$3:$A1000, "&lt;"&amp;EOMONTH(DATE(Q$1,Q$2,1),0))-SUMIFS(Transacoes!$D$3:$D1000,Transacoes!$C$3:$C1000,$D502,Transacoes!$B$3:$B1000,"V", Transacoes!$A$3:$A1000, "&lt;"&amp;EOMONTH(DATE(Q$1,Q$2,1),0)))*SUMIFS(Prov_Auto!$E$3:$E1000, Prov_Auto!$A$3:$A1000, $D502, Prov_Auto!$D$3:$D1000,"&gt;="&amp;DATE(Q$1,Q$2,1),Prov_Auto!$D$3:$D1000, "&lt;="&amp;EOMONTH(DATE(Q$1,Q$2,1),0)))</f>
        <v/>
      </c>
      <c r="R502" s="47"/>
    </row>
    <row r="503">
      <c r="A503" s="47"/>
      <c r="B503" s="47"/>
      <c r="C503" s="47"/>
      <c r="D503" s="87"/>
      <c r="E503" s="48" t="str">
        <f>IF($D503="","", (SUMIFS(Transacoes!$D$3:$D1000,Transacoes!$C$3:$C1000,$D503,Transacoes!$B$3:$B1000,"C", Transacoes!$A$3:$A1000, "&lt;"&amp;EOMONTH(DATE(E$1,E$2,1),0))-SUMIFS(Transacoes!$D$3:$D1000,Transacoes!$C$3:$C1000,$D503,Transacoes!$B$3:$B1000,"V", Transacoes!$A$3:$A1000, "&lt;"&amp;EOMONTH(DATE(E$1,E$2,1),0)))*SUMIFS(Prov_Auto!$E$3:$E1000, Prov_Auto!$A$3:$A1000, $D503, Prov_Auto!$D$3:$D1000,"&gt;="&amp;DATE(E$1,E$2,1),Prov_Auto!$D$3:$D1000, "&lt;="&amp;EOMONTH(DATE(E$1,E$2,1),0)))</f>
        <v/>
      </c>
      <c r="F503" s="48" t="str">
        <f>IF($D503="","", (SUMIFS(Transacoes!$D$3:$D1000,Transacoes!$C$3:$C1000,$D503,Transacoes!$B$3:$B1000,"C", Transacoes!$A$3:$A1000, "&lt;"&amp;EOMONTH(DATE(F$1,F$2,1),0))-SUMIFS(Transacoes!$D$3:$D1000,Transacoes!$C$3:$C1000,$D503,Transacoes!$B$3:$B1000,"V", Transacoes!$A$3:$A1000, "&lt;"&amp;EOMONTH(DATE(F$1,F$2,1),0)))*SUMIFS(Prov_Auto!$E$3:$E1000, Prov_Auto!$A$3:$A1000, $D503, Prov_Auto!$D$3:$D1000,"&gt;="&amp;DATE(F$1,F$2,1),Prov_Auto!$D$3:$D1000, "&lt;="&amp;EOMONTH(DATE(F$1,F$2,1),0)))</f>
        <v/>
      </c>
      <c r="G503" s="48" t="str">
        <f>IF($D503="","", (SUMIFS(Transacoes!$D$3:$D1000,Transacoes!$C$3:$C1000,$D503,Transacoes!$B$3:$B1000,"C", Transacoes!$A$3:$A1000, "&lt;"&amp;EOMONTH(DATE(G$1,G$2,1),0))-SUMIFS(Transacoes!$D$3:$D1000,Transacoes!$C$3:$C1000,$D503,Transacoes!$B$3:$B1000,"V", Transacoes!$A$3:$A1000, "&lt;"&amp;EOMONTH(DATE(G$1,G$2,1),0)))*SUMIFS(Prov_Auto!$E$3:$E1000, Prov_Auto!$A$3:$A1000, $D503, Prov_Auto!$D$3:$D1000,"&gt;="&amp;DATE(G$1,G$2,1),Prov_Auto!$D$3:$D1000, "&lt;="&amp;EOMONTH(DATE(G$1,G$2,1),0)))</f>
        <v/>
      </c>
      <c r="H503" s="48" t="str">
        <f>IF($D503="","", (SUMIFS(Transacoes!$D$3:$D1000,Transacoes!$C$3:$C1000,$D503,Transacoes!$B$3:$B1000,"C", Transacoes!$A$3:$A1000, "&lt;"&amp;EOMONTH(DATE(H$1,H$2,1),0))-SUMIFS(Transacoes!$D$3:$D1000,Transacoes!$C$3:$C1000,$D503,Transacoes!$B$3:$B1000,"V", Transacoes!$A$3:$A1000, "&lt;"&amp;EOMONTH(DATE(H$1,H$2,1),0)))*SUMIFS(Prov_Auto!$E$3:$E1000, Prov_Auto!$A$3:$A1000, $D503, Prov_Auto!$D$3:$D1000,"&gt;="&amp;DATE(H$1,H$2,1),Prov_Auto!$D$3:$D1000, "&lt;="&amp;EOMONTH(DATE(H$1,H$2,1),0)))</f>
        <v/>
      </c>
      <c r="I503" s="48" t="str">
        <f>IF($D503="","", (SUMIFS(Transacoes!$D$3:$D1000,Transacoes!$C$3:$C1000,$D503,Transacoes!$B$3:$B1000,"C", Transacoes!$A$3:$A1000, "&lt;"&amp;EOMONTH(DATE(I$1,I$2,1),0))-SUMIFS(Transacoes!$D$3:$D1000,Transacoes!$C$3:$C1000,$D503,Transacoes!$B$3:$B1000,"V", Transacoes!$A$3:$A1000, "&lt;"&amp;EOMONTH(DATE(I$1,I$2,1),0)))*SUMIFS(Prov_Auto!$E$3:$E1000, Prov_Auto!$A$3:$A1000, $D503, Prov_Auto!$D$3:$D1000,"&gt;="&amp;DATE(I$1,I$2,1),Prov_Auto!$D$3:$D1000, "&lt;="&amp;EOMONTH(DATE(I$1,I$2,1),0)))</f>
        <v/>
      </c>
      <c r="J503" s="48" t="str">
        <f>IF($D503="","", (SUMIFS(Transacoes!$D$3:$D1000,Transacoes!$C$3:$C1000,$D503,Transacoes!$B$3:$B1000,"C", Transacoes!$A$3:$A1000, "&lt;"&amp;EOMONTH(DATE(J$1,J$2,1),0))-SUMIFS(Transacoes!$D$3:$D1000,Transacoes!$C$3:$C1000,$D503,Transacoes!$B$3:$B1000,"V", Transacoes!$A$3:$A1000, "&lt;"&amp;EOMONTH(DATE(J$1,J$2,1),0)))*SUMIFS(Prov_Auto!$E$3:$E1000, Prov_Auto!$A$3:$A1000, $D503, Prov_Auto!$D$3:$D1000,"&gt;="&amp;DATE(J$1,J$2,1),Prov_Auto!$D$3:$D1000, "&lt;="&amp;EOMONTH(DATE(J$1,J$2,1),0)))</f>
        <v/>
      </c>
      <c r="K503" s="48" t="str">
        <f>IF($D503="","", (SUMIFS(Transacoes!$D$3:$D1000,Transacoes!$C$3:$C1000,$D503,Transacoes!$B$3:$B1000,"C", Transacoes!$A$3:$A1000, "&lt;"&amp;EOMONTH(DATE(K$1,K$2,1),0))-SUMIFS(Transacoes!$D$3:$D1000,Transacoes!$C$3:$C1000,$D503,Transacoes!$B$3:$B1000,"V", Transacoes!$A$3:$A1000, "&lt;"&amp;EOMONTH(DATE(K$1,K$2,1),0)))*SUMIFS(Prov_Auto!$E$3:$E1000, Prov_Auto!$A$3:$A1000, $D503, Prov_Auto!$D$3:$D1000,"&gt;="&amp;DATE(K$1,K$2,1),Prov_Auto!$D$3:$D1000, "&lt;="&amp;EOMONTH(DATE(K$1,K$2,1),0)))</f>
        <v/>
      </c>
      <c r="L503" s="48" t="str">
        <f>IF($D503="","", (SUMIFS(Transacoes!$D$3:$D1000,Transacoes!$C$3:$C1000,$D503,Transacoes!$B$3:$B1000,"C", Transacoes!$A$3:$A1000, "&lt;"&amp;EOMONTH(DATE(L$1,L$2,1),0))-SUMIFS(Transacoes!$D$3:$D1000,Transacoes!$C$3:$C1000,$D503,Transacoes!$B$3:$B1000,"V", Transacoes!$A$3:$A1000, "&lt;"&amp;EOMONTH(DATE(L$1,L$2,1),0)))*SUMIFS(Prov_Auto!$E$3:$E1000, Prov_Auto!$A$3:$A1000, $D503, Prov_Auto!$D$3:$D1000,"&gt;="&amp;DATE(L$1,L$2,1),Prov_Auto!$D$3:$D1000, "&lt;="&amp;EOMONTH(DATE(L$1,L$2,1),0)))</f>
        <v/>
      </c>
      <c r="M503" s="48" t="str">
        <f>IF($D503="","", (SUMIFS(Transacoes!$D$3:$D1000,Transacoes!$C$3:$C1000,$D503,Transacoes!$B$3:$B1000,"C", Transacoes!$A$3:$A1000, "&lt;"&amp;EOMONTH(DATE(M$1,M$2,1),0))-SUMIFS(Transacoes!$D$3:$D1000,Transacoes!$C$3:$C1000,$D503,Transacoes!$B$3:$B1000,"V", Transacoes!$A$3:$A1000, "&lt;"&amp;EOMONTH(DATE(M$1,M$2,1),0)))*SUMIFS(Prov_Auto!$E$3:$E1000, Prov_Auto!$A$3:$A1000, $D503, Prov_Auto!$D$3:$D1000,"&gt;="&amp;DATE(M$1,M$2,1),Prov_Auto!$D$3:$D1000, "&lt;="&amp;EOMONTH(DATE(M$1,M$2,1),0)))</f>
        <v/>
      </c>
      <c r="N503" s="48" t="str">
        <f>IF($D503="","", (SUMIFS(Transacoes!$D$3:$D1000,Transacoes!$C$3:$C1000,$D503,Transacoes!$B$3:$B1000,"C", Transacoes!$A$3:$A1000, "&lt;"&amp;EOMONTH(DATE(N$1,N$2,1),0))-SUMIFS(Transacoes!$D$3:$D1000,Transacoes!$C$3:$C1000,$D503,Transacoes!$B$3:$B1000,"V", Transacoes!$A$3:$A1000, "&lt;"&amp;EOMONTH(DATE(N$1,N$2,1),0)))*SUMIFS(Prov_Auto!$E$3:$E1000, Prov_Auto!$A$3:$A1000, $D503, Prov_Auto!$D$3:$D1000,"&gt;="&amp;DATE(N$1,N$2,1),Prov_Auto!$D$3:$D1000, "&lt;="&amp;EOMONTH(DATE(N$1,N$2,1),0)))</f>
        <v/>
      </c>
      <c r="O503" s="48" t="str">
        <f>IF($D503="","", (SUMIFS(Transacoes!$D$3:$D1000,Transacoes!$C$3:$C1000,$D503,Transacoes!$B$3:$B1000,"C", Transacoes!$A$3:$A1000, "&lt;"&amp;EOMONTH(DATE(O$1,O$2,1),0))-SUMIFS(Transacoes!$D$3:$D1000,Transacoes!$C$3:$C1000,$D503,Transacoes!$B$3:$B1000,"V", Transacoes!$A$3:$A1000, "&lt;"&amp;EOMONTH(DATE(O$1,O$2,1),0)))*SUMIFS(Prov_Auto!$E$3:$E1000, Prov_Auto!$A$3:$A1000, $D503, Prov_Auto!$D$3:$D1000,"&gt;="&amp;DATE(O$1,O$2,1),Prov_Auto!$D$3:$D1000, "&lt;="&amp;EOMONTH(DATE(O$1,O$2,1),0)))</f>
        <v/>
      </c>
      <c r="P503" s="48" t="str">
        <f>IF($D503="","", (SUMIFS(Transacoes!$D$3:$D1000,Transacoes!$C$3:$C1000,$D503,Transacoes!$B$3:$B1000,"C", Transacoes!$A$3:$A1000, "&lt;"&amp;EOMONTH(DATE(P$1,P$2,1),0))-SUMIFS(Transacoes!$D$3:$D1000,Transacoes!$C$3:$C1000,$D503,Transacoes!$B$3:$B1000,"V", Transacoes!$A$3:$A1000, "&lt;"&amp;EOMONTH(DATE(P$1,P$2,1),0)))*SUMIFS(Prov_Auto!$E$3:$E1000, Prov_Auto!$A$3:$A1000, $D503, Prov_Auto!$D$3:$D1000,"&gt;="&amp;DATE(P$1,P$2,1),Prov_Auto!$D$3:$D1000, "&lt;="&amp;EOMONTH(DATE(P$1,P$2,1),0)))</f>
        <v/>
      </c>
      <c r="Q503" s="48" t="str">
        <f>IF($D503="","", (SUMIFS(Transacoes!$D$3:$D1000,Transacoes!$C$3:$C1000,$D503,Transacoes!$B$3:$B1000,"C", Transacoes!$A$3:$A1000, "&lt;"&amp;EOMONTH(DATE(Q$1,Q$2,1),0))-SUMIFS(Transacoes!$D$3:$D1000,Transacoes!$C$3:$C1000,$D503,Transacoes!$B$3:$B1000,"V", Transacoes!$A$3:$A1000, "&lt;"&amp;EOMONTH(DATE(Q$1,Q$2,1),0)))*SUMIFS(Prov_Auto!$E$3:$E1000, Prov_Auto!$A$3:$A1000, $D503, Prov_Auto!$D$3:$D1000,"&gt;="&amp;DATE(Q$1,Q$2,1),Prov_Auto!$D$3:$D1000, "&lt;="&amp;EOMONTH(DATE(Q$1,Q$2,1),0)))</f>
        <v/>
      </c>
      <c r="R503" s="47"/>
    </row>
    <row r="504">
      <c r="A504" s="47"/>
      <c r="B504" s="47"/>
      <c r="C504" s="47"/>
      <c r="D504" s="87"/>
      <c r="E504" s="48" t="str">
        <f>IF($D504="","", (SUMIFS(Transacoes!$D$3:$D1000,Transacoes!$C$3:$C1000,$D504,Transacoes!$B$3:$B1000,"C", Transacoes!$A$3:$A1000, "&lt;"&amp;EOMONTH(DATE(E$1,E$2,1),0))-SUMIFS(Transacoes!$D$3:$D1000,Transacoes!$C$3:$C1000,$D504,Transacoes!$B$3:$B1000,"V", Transacoes!$A$3:$A1000, "&lt;"&amp;EOMONTH(DATE(E$1,E$2,1),0)))*SUMIFS(Prov_Auto!$E$3:$E1000, Prov_Auto!$A$3:$A1000, $D504, Prov_Auto!$D$3:$D1000,"&gt;="&amp;DATE(E$1,E$2,1),Prov_Auto!$D$3:$D1000, "&lt;="&amp;EOMONTH(DATE(E$1,E$2,1),0)))</f>
        <v/>
      </c>
      <c r="F504" s="48" t="str">
        <f>IF($D504="","", (SUMIFS(Transacoes!$D$3:$D1000,Transacoes!$C$3:$C1000,$D504,Transacoes!$B$3:$B1000,"C", Transacoes!$A$3:$A1000, "&lt;"&amp;EOMONTH(DATE(F$1,F$2,1),0))-SUMIFS(Transacoes!$D$3:$D1000,Transacoes!$C$3:$C1000,$D504,Transacoes!$B$3:$B1000,"V", Transacoes!$A$3:$A1000, "&lt;"&amp;EOMONTH(DATE(F$1,F$2,1),0)))*SUMIFS(Prov_Auto!$E$3:$E1000, Prov_Auto!$A$3:$A1000, $D504, Prov_Auto!$D$3:$D1000,"&gt;="&amp;DATE(F$1,F$2,1),Prov_Auto!$D$3:$D1000, "&lt;="&amp;EOMONTH(DATE(F$1,F$2,1),0)))</f>
        <v/>
      </c>
      <c r="G504" s="48" t="str">
        <f>IF($D504="","", (SUMIFS(Transacoes!$D$3:$D1000,Transacoes!$C$3:$C1000,$D504,Transacoes!$B$3:$B1000,"C", Transacoes!$A$3:$A1000, "&lt;"&amp;EOMONTH(DATE(G$1,G$2,1),0))-SUMIFS(Transacoes!$D$3:$D1000,Transacoes!$C$3:$C1000,$D504,Transacoes!$B$3:$B1000,"V", Transacoes!$A$3:$A1000, "&lt;"&amp;EOMONTH(DATE(G$1,G$2,1),0)))*SUMIFS(Prov_Auto!$E$3:$E1000, Prov_Auto!$A$3:$A1000, $D504, Prov_Auto!$D$3:$D1000,"&gt;="&amp;DATE(G$1,G$2,1),Prov_Auto!$D$3:$D1000, "&lt;="&amp;EOMONTH(DATE(G$1,G$2,1),0)))</f>
        <v/>
      </c>
      <c r="H504" s="48" t="str">
        <f>IF($D504="","", (SUMIFS(Transacoes!$D$3:$D1000,Transacoes!$C$3:$C1000,$D504,Transacoes!$B$3:$B1000,"C", Transacoes!$A$3:$A1000, "&lt;"&amp;EOMONTH(DATE(H$1,H$2,1),0))-SUMIFS(Transacoes!$D$3:$D1000,Transacoes!$C$3:$C1000,$D504,Transacoes!$B$3:$B1000,"V", Transacoes!$A$3:$A1000, "&lt;"&amp;EOMONTH(DATE(H$1,H$2,1),0)))*SUMIFS(Prov_Auto!$E$3:$E1000, Prov_Auto!$A$3:$A1000, $D504, Prov_Auto!$D$3:$D1000,"&gt;="&amp;DATE(H$1,H$2,1),Prov_Auto!$D$3:$D1000, "&lt;="&amp;EOMONTH(DATE(H$1,H$2,1),0)))</f>
        <v/>
      </c>
      <c r="I504" s="48" t="str">
        <f>IF($D504="","", (SUMIFS(Transacoes!$D$3:$D1000,Transacoes!$C$3:$C1000,$D504,Transacoes!$B$3:$B1000,"C", Transacoes!$A$3:$A1000, "&lt;"&amp;EOMONTH(DATE(I$1,I$2,1),0))-SUMIFS(Transacoes!$D$3:$D1000,Transacoes!$C$3:$C1000,$D504,Transacoes!$B$3:$B1000,"V", Transacoes!$A$3:$A1000, "&lt;"&amp;EOMONTH(DATE(I$1,I$2,1),0)))*SUMIFS(Prov_Auto!$E$3:$E1000, Prov_Auto!$A$3:$A1000, $D504, Prov_Auto!$D$3:$D1000,"&gt;="&amp;DATE(I$1,I$2,1),Prov_Auto!$D$3:$D1000, "&lt;="&amp;EOMONTH(DATE(I$1,I$2,1),0)))</f>
        <v/>
      </c>
      <c r="J504" s="48" t="str">
        <f>IF($D504="","", (SUMIFS(Transacoes!$D$3:$D1000,Transacoes!$C$3:$C1000,$D504,Transacoes!$B$3:$B1000,"C", Transacoes!$A$3:$A1000, "&lt;"&amp;EOMONTH(DATE(J$1,J$2,1),0))-SUMIFS(Transacoes!$D$3:$D1000,Transacoes!$C$3:$C1000,$D504,Transacoes!$B$3:$B1000,"V", Transacoes!$A$3:$A1000, "&lt;"&amp;EOMONTH(DATE(J$1,J$2,1),0)))*SUMIFS(Prov_Auto!$E$3:$E1000, Prov_Auto!$A$3:$A1000, $D504, Prov_Auto!$D$3:$D1000,"&gt;="&amp;DATE(J$1,J$2,1),Prov_Auto!$D$3:$D1000, "&lt;="&amp;EOMONTH(DATE(J$1,J$2,1),0)))</f>
        <v/>
      </c>
      <c r="K504" s="48" t="str">
        <f>IF($D504="","", (SUMIFS(Transacoes!$D$3:$D1000,Transacoes!$C$3:$C1000,$D504,Transacoes!$B$3:$B1000,"C", Transacoes!$A$3:$A1000, "&lt;"&amp;EOMONTH(DATE(K$1,K$2,1),0))-SUMIFS(Transacoes!$D$3:$D1000,Transacoes!$C$3:$C1000,$D504,Transacoes!$B$3:$B1000,"V", Transacoes!$A$3:$A1000, "&lt;"&amp;EOMONTH(DATE(K$1,K$2,1),0)))*SUMIFS(Prov_Auto!$E$3:$E1000, Prov_Auto!$A$3:$A1000, $D504, Prov_Auto!$D$3:$D1000,"&gt;="&amp;DATE(K$1,K$2,1),Prov_Auto!$D$3:$D1000, "&lt;="&amp;EOMONTH(DATE(K$1,K$2,1),0)))</f>
        <v/>
      </c>
      <c r="L504" s="48" t="str">
        <f>IF($D504="","", (SUMIFS(Transacoes!$D$3:$D1000,Transacoes!$C$3:$C1000,$D504,Transacoes!$B$3:$B1000,"C", Transacoes!$A$3:$A1000, "&lt;"&amp;EOMONTH(DATE(L$1,L$2,1),0))-SUMIFS(Transacoes!$D$3:$D1000,Transacoes!$C$3:$C1000,$D504,Transacoes!$B$3:$B1000,"V", Transacoes!$A$3:$A1000, "&lt;"&amp;EOMONTH(DATE(L$1,L$2,1),0)))*SUMIFS(Prov_Auto!$E$3:$E1000, Prov_Auto!$A$3:$A1000, $D504, Prov_Auto!$D$3:$D1000,"&gt;="&amp;DATE(L$1,L$2,1),Prov_Auto!$D$3:$D1000, "&lt;="&amp;EOMONTH(DATE(L$1,L$2,1),0)))</f>
        <v/>
      </c>
      <c r="M504" s="48" t="str">
        <f>IF($D504="","", (SUMIFS(Transacoes!$D$3:$D1000,Transacoes!$C$3:$C1000,$D504,Transacoes!$B$3:$B1000,"C", Transacoes!$A$3:$A1000, "&lt;"&amp;EOMONTH(DATE(M$1,M$2,1),0))-SUMIFS(Transacoes!$D$3:$D1000,Transacoes!$C$3:$C1000,$D504,Transacoes!$B$3:$B1000,"V", Transacoes!$A$3:$A1000, "&lt;"&amp;EOMONTH(DATE(M$1,M$2,1),0)))*SUMIFS(Prov_Auto!$E$3:$E1000, Prov_Auto!$A$3:$A1000, $D504, Prov_Auto!$D$3:$D1000,"&gt;="&amp;DATE(M$1,M$2,1),Prov_Auto!$D$3:$D1000, "&lt;="&amp;EOMONTH(DATE(M$1,M$2,1),0)))</f>
        <v/>
      </c>
      <c r="N504" s="48" t="str">
        <f>IF($D504="","", (SUMIFS(Transacoes!$D$3:$D1000,Transacoes!$C$3:$C1000,$D504,Transacoes!$B$3:$B1000,"C", Transacoes!$A$3:$A1000, "&lt;"&amp;EOMONTH(DATE(N$1,N$2,1),0))-SUMIFS(Transacoes!$D$3:$D1000,Transacoes!$C$3:$C1000,$D504,Transacoes!$B$3:$B1000,"V", Transacoes!$A$3:$A1000, "&lt;"&amp;EOMONTH(DATE(N$1,N$2,1),0)))*SUMIFS(Prov_Auto!$E$3:$E1000, Prov_Auto!$A$3:$A1000, $D504, Prov_Auto!$D$3:$D1000,"&gt;="&amp;DATE(N$1,N$2,1),Prov_Auto!$D$3:$D1000, "&lt;="&amp;EOMONTH(DATE(N$1,N$2,1),0)))</f>
        <v/>
      </c>
      <c r="O504" s="48" t="str">
        <f>IF($D504="","", (SUMIFS(Transacoes!$D$3:$D1000,Transacoes!$C$3:$C1000,$D504,Transacoes!$B$3:$B1000,"C", Transacoes!$A$3:$A1000, "&lt;"&amp;EOMONTH(DATE(O$1,O$2,1),0))-SUMIFS(Transacoes!$D$3:$D1000,Transacoes!$C$3:$C1000,$D504,Transacoes!$B$3:$B1000,"V", Transacoes!$A$3:$A1000, "&lt;"&amp;EOMONTH(DATE(O$1,O$2,1),0)))*SUMIFS(Prov_Auto!$E$3:$E1000, Prov_Auto!$A$3:$A1000, $D504, Prov_Auto!$D$3:$D1000,"&gt;="&amp;DATE(O$1,O$2,1),Prov_Auto!$D$3:$D1000, "&lt;="&amp;EOMONTH(DATE(O$1,O$2,1),0)))</f>
        <v/>
      </c>
      <c r="P504" s="48" t="str">
        <f>IF($D504="","", (SUMIFS(Transacoes!$D$3:$D1000,Transacoes!$C$3:$C1000,$D504,Transacoes!$B$3:$B1000,"C", Transacoes!$A$3:$A1000, "&lt;"&amp;EOMONTH(DATE(P$1,P$2,1),0))-SUMIFS(Transacoes!$D$3:$D1000,Transacoes!$C$3:$C1000,$D504,Transacoes!$B$3:$B1000,"V", Transacoes!$A$3:$A1000, "&lt;"&amp;EOMONTH(DATE(P$1,P$2,1),0)))*SUMIFS(Prov_Auto!$E$3:$E1000, Prov_Auto!$A$3:$A1000, $D504, Prov_Auto!$D$3:$D1000,"&gt;="&amp;DATE(P$1,P$2,1),Prov_Auto!$D$3:$D1000, "&lt;="&amp;EOMONTH(DATE(P$1,P$2,1),0)))</f>
        <v/>
      </c>
      <c r="Q504" s="48" t="str">
        <f>IF($D504="","", (SUMIFS(Transacoes!$D$3:$D1000,Transacoes!$C$3:$C1000,$D504,Transacoes!$B$3:$B1000,"C", Transacoes!$A$3:$A1000, "&lt;"&amp;EOMONTH(DATE(Q$1,Q$2,1),0))-SUMIFS(Transacoes!$D$3:$D1000,Transacoes!$C$3:$C1000,$D504,Transacoes!$B$3:$B1000,"V", Transacoes!$A$3:$A1000, "&lt;"&amp;EOMONTH(DATE(Q$1,Q$2,1),0)))*SUMIFS(Prov_Auto!$E$3:$E1000, Prov_Auto!$A$3:$A1000, $D504, Prov_Auto!$D$3:$D1000,"&gt;="&amp;DATE(Q$1,Q$2,1),Prov_Auto!$D$3:$D1000, "&lt;="&amp;EOMONTH(DATE(Q$1,Q$2,1),0)))</f>
        <v/>
      </c>
      <c r="R504" s="47"/>
    </row>
    <row r="505">
      <c r="A505" s="47"/>
      <c r="B505" s="47"/>
      <c r="C505" s="47"/>
      <c r="D505" s="87"/>
      <c r="E505" s="48" t="str">
        <f>IF($D505="","", (SUMIFS(Transacoes!$D$3:$D1000,Transacoes!$C$3:$C1000,$D505,Transacoes!$B$3:$B1000,"C", Transacoes!$A$3:$A1000, "&lt;"&amp;EOMONTH(DATE(E$1,E$2,1),0))-SUMIFS(Transacoes!$D$3:$D1000,Transacoes!$C$3:$C1000,$D505,Transacoes!$B$3:$B1000,"V", Transacoes!$A$3:$A1000, "&lt;"&amp;EOMONTH(DATE(E$1,E$2,1),0)))*SUMIFS(Prov_Auto!$E$3:$E1000, Prov_Auto!$A$3:$A1000, $D505, Prov_Auto!$D$3:$D1000,"&gt;="&amp;DATE(E$1,E$2,1),Prov_Auto!$D$3:$D1000, "&lt;="&amp;EOMONTH(DATE(E$1,E$2,1),0)))</f>
        <v/>
      </c>
      <c r="F505" s="48" t="str">
        <f>IF($D505="","", (SUMIFS(Transacoes!$D$3:$D1000,Transacoes!$C$3:$C1000,$D505,Transacoes!$B$3:$B1000,"C", Transacoes!$A$3:$A1000, "&lt;"&amp;EOMONTH(DATE(F$1,F$2,1),0))-SUMIFS(Transacoes!$D$3:$D1000,Transacoes!$C$3:$C1000,$D505,Transacoes!$B$3:$B1000,"V", Transacoes!$A$3:$A1000, "&lt;"&amp;EOMONTH(DATE(F$1,F$2,1),0)))*SUMIFS(Prov_Auto!$E$3:$E1000, Prov_Auto!$A$3:$A1000, $D505, Prov_Auto!$D$3:$D1000,"&gt;="&amp;DATE(F$1,F$2,1),Prov_Auto!$D$3:$D1000, "&lt;="&amp;EOMONTH(DATE(F$1,F$2,1),0)))</f>
        <v/>
      </c>
      <c r="G505" s="48" t="str">
        <f>IF($D505="","", (SUMIFS(Transacoes!$D$3:$D1000,Transacoes!$C$3:$C1000,$D505,Transacoes!$B$3:$B1000,"C", Transacoes!$A$3:$A1000, "&lt;"&amp;EOMONTH(DATE(G$1,G$2,1),0))-SUMIFS(Transacoes!$D$3:$D1000,Transacoes!$C$3:$C1000,$D505,Transacoes!$B$3:$B1000,"V", Transacoes!$A$3:$A1000, "&lt;"&amp;EOMONTH(DATE(G$1,G$2,1),0)))*SUMIFS(Prov_Auto!$E$3:$E1000, Prov_Auto!$A$3:$A1000, $D505, Prov_Auto!$D$3:$D1000,"&gt;="&amp;DATE(G$1,G$2,1),Prov_Auto!$D$3:$D1000, "&lt;="&amp;EOMONTH(DATE(G$1,G$2,1),0)))</f>
        <v/>
      </c>
      <c r="H505" s="48" t="str">
        <f>IF($D505="","", (SUMIFS(Transacoes!$D$3:$D1000,Transacoes!$C$3:$C1000,$D505,Transacoes!$B$3:$B1000,"C", Transacoes!$A$3:$A1000, "&lt;"&amp;EOMONTH(DATE(H$1,H$2,1),0))-SUMIFS(Transacoes!$D$3:$D1000,Transacoes!$C$3:$C1000,$D505,Transacoes!$B$3:$B1000,"V", Transacoes!$A$3:$A1000, "&lt;"&amp;EOMONTH(DATE(H$1,H$2,1),0)))*SUMIFS(Prov_Auto!$E$3:$E1000, Prov_Auto!$A$3:$A1000, $D505, Prov_Auto!$D$3:$D1000,"&gt;="&amp;DATE(H$1,H$2,1),Prov_Auto!$D$3:$D1000, "&lt;="&amp;EOMONTH(DATE(H$1,H$2,1),0)))</f>
        <v/>
      </c>
      <c r="I505" s="48" t="str">
        <f>IF($D505="","", (SUMIFS(Transacoes!$D$3:$D1000,Transacoes!$C$3:$C1000,$D505,Transacoes!$B$3:$B1000,"C", Transacoes!$A$3:$A1000, "&lt;"&amp;EOMONTH(DATE(I$1,I$2,1),0))-SUMIFS(Transacoes!$D$3:$D1000,Transacoes!$C$3:$C1000,$D505,Transacoes!$B$3:$B1000,"V", Transacoes!$A$3:$A1000, "&lt;"&amp;EOMONTH(DATE(I$1,I$2,1),0)))*SUMIFS(Prov_Auto!$E$3:$E1000, Prov_Auto!$A$3:$A1000, $D505, Prov_Auto!$D$3:$D1000,"&gt;="&amp;DATE(I$1,I$2,1),Prov_Auto!$D$3:$D1000, "&lt;="&amp;EOMONTH(DATE(I$1,I$2,1),0)))</f>
        <v/>
      </c>
      <c r="J505" s="48" t="str">
        <f>IF($D505="","", (SUMIFS(Transacoes!$D$3:$D1000,Transacoes!$C$3:$C1000,$D505,Transacoes!$B$3:$B1000,"C", Transacoes!$A$3:$A1000, "&lt;"&amp;EOMONTH(DATE(J$1,J$2,1),0))-SUMIFS(Transacoes!$D$3:$D1000,Transacoes!$C$3:$C1000,$D505,Transacoes!$B$3:$B1000,"V", Transacoes!$A$3:$A1000, "&lt;"&amp;EOMONTH(DATE(J$1,J$2,1),0)))*SUMIFS(Prov_Auto!$E$3:$E1000, Prov_Auto!$A$3:$A1000, $D505, Prov_Auto!$D$3:$D1000,"&gt;="&amp;DATE(J$1,J$2,1),Prov_Auto!$D$3:$D1000, "&lt;="&amp;EOMONTH(DATE(J$1,J$2,1),0)))</f>
        <v/>
      </c>
      <c r="K505" s="48" t="str">
        <f>IF($D505="","", (SUMIFS(Transacoes!$D$3:$D1000,Transacoes!$C$3:$C1000,$D505,Transacoes!$B$3:$B1000,"C", Transacoes!$A$3:$A1000, "&lt;"&amp;EOMONTH(DATE(K$1,K$2,1),0))-SUMIFS(Transacoes!$D$3:$D1000,Transacoes!$C$3:$C1000,$D505,Transacoes!$B$3:$B1000,"V", Transacoes!$A$3:$A1000, "&lt;"&amp;EOMONTH(DATE(K$1,K$2,1),0)))*SUMIFS(Prov_Auto!$E$3:$E1000, Prov_Auto!$A$3:$A1000, $D505, Prov_Auto!$D$3:$D1000,"&gt;="&amp;DATE(K$1,K$2,1),Prov_Auto!$D$3:$D1000, "&lt;="&amp;EOMONTH(DATE(K$1,K$2,1),0)))</f>
        <v/>
      </c>
      <c r="L505" s="48" t="str">
        <f>IF($D505="","", (SUMIFS(Transacoes!$D$3:$D1000,Transacoes!$C$3:$C1000,$D505,Transacoes!$B$3:$B1000,"C", Transacoes!$A$3:$A1000, "&lt;"&amp;EOMONTH(DATE(L$1,L$2,1),0))-SUMIFS(Transacoes!$D$3:$D1000,Transacoes!$C$3:$C1000,$D505,Transacoes!$B$3:$B1000,"V", Transacoes!$A$3:$A1000, "&lt;"&amp;EOMONTH(DATE(L$1,L$2,1),0)))*SUMIFS(Prov_Auto!$E$3:$E1000, Prov_Auto!$A$3:$A1000, $D505, Prov_Auto!$D$3:$D1000,"&gt;="&amp;DATE(L$1,L$2,1),Prov_Auto!$D$3:$D1000, "&lt;="&amp;EOMONTH(DATE(L$1,L$2,1),0)))</f>
        <v/>
      </c>
      <c r="M505" s="48" t="str">
        <f>IF($D505="","", (SUMIFS(Transacoes!$D$3:$D1000,Transacoes!$C$3:$C1000,$D505,Transacoes!$B$3:$B1000,"C", Transacoes!$A$3:$A1000, "&lt;"&amp;EOMONTH(DATE(M$1,M$2,1),0))-SUMIFS(Transacoes!$D$3:$D1000,Transacoes!$C$3:$C1000,$D505,Transacoes!$B$3:$B1000,"V", Transacoes!$A$3:$A1000, "&lt;"&amp;EOMONTH(DATE(M$1,M$2,1),0)))*SUMIFS(Prov_Auto!$E$3:$E1000, Prov_Auto!$A$3:$A1000, $D505, Prov_Auto!$D$3:$D1000,"&gt;="&amp;DATE(M$1,M$2,1),Prov_Auto!$D$3:$D1000, "&lt;="&amp;EOMONTH(DATE(M$1,M$2,1),0)))</f>
        <v/>
      </c>
      <c r="N505" s="48" t="str">
        <f>IF($D505="","", (SUMIFS(Transacoes!$D$3:$D1000,Transacoes!$C$3:$C1000,$D505,Transacoes!$B$3:$B1000,"C", Transacoes!$A$3:$A1000, "&lt;"&amp;EOMONTH(DATE(N$1,N$2,1),0))-SUMIFS(Transacoes!$D$3:$D1000,Transacoes!$C$3:$C1000,$D505,Transacoes!$B$3:$B1000,"V", Transacoes!$A$3:$A1000, "&lt;"&amp;EOMONTH(DATE(N$1,N$2,1),0)))*SUMIFS(Prov_Auto!$E$3:$E1000, Prov_Auto!$A$3:$A1000, $D505, Prov_Auto!$D$3:$D1000,"&gt;="&amp;DATE(N$1,N$2,1),Prov_Auto!$D$3:$D1000, "&lt;="&amp;EOMONTH(DATE(N$1,N$2,1),0)))</f>
        <v/>
      </c>
      <c r="O505" s="48" t="str">
        <f>IF($D505="","", (SUMIFS(Transacoes!$D$3:$D1000,Transacoes!$C$3:$C1000,$D505,Transacoes!$B$3:$B1000,"C", Transacoes!$A$3:$A1000, "&lt;"&amp;EOMONTH(DATE(O$1,O$2,1),0))-SUMIFS(Transacoes!$D$3:$D1000,Transacoes!$C$3:$C1000,$D505,Transacoes!$B$3:$B1000,"V", Transacoes!$A$3:$A1000, "&lt;"&amp;EOMONTH(DATE(O$1,O$2,1),0)))*SUMIFS(Prov_Auto!$E$3:$E1000, Prov_Auto!$A$3:$A1000, $D505, Prov_Auto!$D$3:$D1000,"&gt;="&amp;DATE(O$1,O$2,1),Prov_Auto!$D$3:$D1000, "&lt;="&amp;EOMONTH(DATE(O$1,O$2,1),0)))</f>
        <v/>
      </c>
      <c r="P505" s="48" t="str">
        <f>IF($D505="","", (SUMIFS(Transacoes!$D$3:$D1000,Transacoes!$C$3:$C1000,$D505,Transacoes!$B$3:$B1000,"C", Transacoes!$A$3:$A1000, "&lt;"&amp;EOMONTH(DATE(P$1,P$2,1),0))-SUMIFS(Transacoes!$D$3:$D1000,Transacoes!$C$3:$C1000,$D505,Transacoes!$B$3:$B1000,"V", Transacoes!$A$3:$A1000, "&lt;"&amp;EOMONTH(DATE(P$1,P$2,1),0)))*SUMIFS(Prov_Auto!$E$3:$E1000, Prov_Auto!$A$3:$A1000, $D505, Prov_Auto!$D$3:$D1000,"&gt;="&amp;DATE(P$1,P$2,1),Prov_Auto!$D$3:$D1000, "&lt;="&amp;EOMONTH(DATE(P$1,P$2,1),0)))</f>
        <v/>
      </c>
      <c r="Q505" s="48" t="str">
        <f>IF($D505="","", (SUMIFS(Transacoes!$D$3:$D1000,Transacoes!$C$3:$C1000,$D505,Transacoes!$B$3:$B1000,"C", Transacoes!$A$3:$A1000, "&lt;"&amp;EOMONTH(DATE(Q$1,Q$2,1),0))-SUMIFS(Transacoes!$D$3:$D1000,Transacoes!$C$3:$C1000,$D505,Transacoes!$B$3:$B1000,"V", Transacoes!$A$3:$A1000, "&lt;"&amp;EOMONTH(DATE(Q$1,Q$2,1),0)))*SUMIFS(Prov_Auto!$E$3:$E1000, Prov_Auto!$A$3:$A1000, $D505, Prov_Auto!$D$3:$D1000,"&gt;="&amp;DATE(Q$1,Q$2,1),Prov_Auto!$D$3:$D1000, "&lt;="&amp;EOMONTH(DATE(Q$1,Q$2,1),0)))</f>
        <v/>
      </c>
      <c r="R505" s="47"/>
    </row>
    <row r="506">
      <c r="A506" s="47"/>
      <c r="B506" s="47"/>
      <c r="C506" s="47"/>
      <c r="D506" s="87"/>
      <c r="E506" s="48" t="str">
        <f>IF($D506="","", (SUMIFS(Transacoes!$D$3:$D1000,Transacoes!$C$3:$C1000,$D506,Transacoes!$B$3:$B1000,"C", Transacoes!$A$3:$A1000, "&lt;"&amp;EOMONTH(DATE(E$1,E$2,1),0))-SUMIFS(Transacoes!$D$3:$D1000,Transacoes!$C$3:$C1000,$D506,Transacoes!$B$3:$B1000,"V", Transacoes!$A$3:$A1000, "&lt;"&amp;EOMONTH(DATE(E$1,E$2,1),0)))*SUMIFS(Prov_Auto!$E$3:$E1000, Prov_Auto!$A$3:$A1000, $D506, Prov_Auto!$D$3:$D1000,"&gt;="&amp;DATE(E$1,E$2,1),Prov_Auto!$D$3:$D1000, "&lt;="&amp;EOMONTH(DATE(E$1,E$2,1),0)))</f>
        <v/>
      </c>
      <c r="F506" s="48" t="str">
        <f>IF($D506="","", (SUMIFS(Transacoes!$D$3:$D1000,Transacoes!$C$3:$C1000,$D506,Transacoes!$B$3:$B1000,"C", Transacoes!$A$3:$A1000, "&lt;"&amp;EOMONTH(DATE(F$1,F$2,1),0))-SUMIFS(Transacoes!$D$3:$D1000,Transacoes!$C$3:$C1000,$D506,Transacoes!$B$3:$B1000,"V", Transacoes!$A$3:$A1000, "&lt;"&amp;EOMONTH(DATE(F$1,F$2,1),0)))*SUMIFS(Prov_Auto!$E$3:$E1000, Prov_Auto!$A$3:$A1000, $D506, Prov_Auto!$D$3:$D1000,"&gt;="&amp;DATE(F$1,F$2,1),Prov_Auto!$D$3:$D1000, "&lt;="&amp;EOMONTH(DATE(F$1,F$2,1),0)))</f>
        <v/>
      </c>
      <c r="G506" s="48" t="str">
        <f>IF($D506="","", (SUMIFS(Transacoes!$D$3:$D1000,Transacoes!$C$3:$C1000,$D506,Transacoes!$B$3:$B1000,"C", Transacoes!$A$3:$A1000, "&lt;"&amp;EOMONTH(DATE(G$1,G$2,1),0))-SUMIFS(Transacoes!$D$3:$D1000,Transacoes!$C$3:$C1000,$D506,Transacoes!$B$3:$B1000,"V", Transacoes!$A$3:$A1000, "&lt;"&amp;EOMONTH(DATE(G$1,G$2,1),0)))*SUMIFS(Prov_Auto!$E$3:$E1000, Prov_Auto!$A$3:$A1000, $D506, Prov_Auto!$D$3:$D1000,"&gt;="&amp;DATE(G$1,G$2,1),Prov_Auto!$D$3:$D1000, "&lt;="&amp;EOMONTH(DATE(G$1,G$2,1),0)))</f>
        <v/>
      </c>
      <c r="H506" s="48" t="str">
        <f>IF($D506="","", (SUMIFS(Transacoes!$D$3:$D1000,Transacoes!$C$3:$C1000,$D506,Transacoes!$B$3:$B1000,"C", Transacoes!$A$3:$A1000, "&lt;"&amp;EOMONTH(DATE(H$1,H$2,1),0))-SUMIFS(Transacoes!$D$3:$D1000,Transacoes!$C$3:$C1000,$D506,Transacoes!$B$3:$B1000,"V", Transacoes!$A$3:$A1000, "&lt;"&amp;EOMONTH(DATE(H$1,H$2,1),0)))*SUMIFS(Prov_Auto!$E$3:$E1000, Prov_Auto!$A$3:$A1000, $D506, Prov_Auto!$D$3:$D1000,"&gt;="&amp;DATE(H$1,H$2,1),Prov_Auto!$D$3:$D1000, "&lt;="&amp;EOMONTH(DATE(H$1,H$2,1),0)))</f>
        <v/>
      </c>
      <c r="I506" s="48" t="str">
        <f>IF($D506="","", (SUMIFS(Transacoes!$D$3:$D1000,Transacoes!$C$3:$C1000,$D506,Transacoes!$B$3:$B1000,"C", Transacoes!$A$3:$A1000, "&lt;"&amp;EOMONTH(DATE(I$1,I$2,1),0))-SUMIFS(Transacoes!$D$3:$D1000,Transacoes!$C$3:$C1000,$D506,Transacoes!$B$3:$B1000,"V", Transacoes!$A$3:$A1000, "&lt;"&amp;EOMONTH(DATE(I$1,I$2,1),0)))*SUMIFS(Prov_Auto!$E$3:$E1000, Prov_Auto!$A$3:$A1000, $D506, Prov_Auto!$D$3:$D1000,"&gt;="&amp;DATE(I$1,I$2,1),Prov_Auto!$D$3:$D1000, "&lt;="&amp;EOMONTH(DATE(I$1,I$2,1),0)))</f>
        <v/>
      </c>
      <c r="J506" s="48" t="str">
        <f>IF($D506="","", (SUMIFS(Transacoes!$D$3:$D1000,Transacoes!$C$3:$C1000,$D506,Transacoes!$B$3:$B1000,"C", Transacoes!$A$3:$A1000, "&lt;"&amp;EOMONTH(DATE(J$1,J$2,1),0))-SUMIFS(Transacoes!$D$3:$D1000,Transacoes!$C$3:$C1000,$D506,Transacoes!$B$3:$B1000,"V", Transacoes!$A$3:$A1000, "&lt;"&amp;EOMONTH(DATE(J$1,J$2,1),0)))*SUMIFS(Prov_Auto!$E$3:$E1000, Prov_Auto!$A$3:$A1000, $D506, Prov_Auto!$D$3:$D1000,"&gt;="&amp;DATE(J$1,J$2,1),Prov_Auto!$D$3:$D1000, "&lt;="&amp;EOMONTH(DATE(J$1,J$2,1),0)))</f>
        <v/>
      </c>
      <c r="K506" s="48" t="str">
        <f>IF($D506="","", (SUMIFS(Transacoes!$D$3:$D1000,Transacoes!$C$3:$C1000,$D506,Transacoes!$B$3:$B1000,"C", Transacoes!$A$3:$A1000, "&lt;"&amp;EOMONTH(DATE(K$1,K$2,1),0))-SUMIFS(Transacoes!$D$3:$D1000,Transacoes!$C$3:$C1000,$D506,Transacoes!$B$3:$B1000,"V", Transacoes!$A$3:$A1000, "&lt;"&amp;EOMONTH(DATE(K$1,K$2,1),0)))*SUMIFS(Prov_Auto!$E$3:$E1000, Prov_Auto!$A$3:$A1000, $D506, Prov_Auto!$D$3:$D1000,"&gt;="&amp;DATE(K$1,K$2,1),Prov_Auto!$D$3:$D1000, "&lt;="&amp;EOMONTH(DATE(K$1,K$2,1),0)))</f>
        <v/>
      </c>
      <c r="L506" s="48" t="str">
        <f>IF($D506="","", (SUMIFS(Transacoes!$D$3:$D1000,Transacoes!$C$3:$C1000,$D506,Transacoes!$B$3:$B1000,"C", Transacoes!$A$3:$A1000, "&lt;"&amp;EOMONTH(DATE(L$1,L$2,1),0))-SUMIFS(Transacoes!$D$3:$D1000,Transacoes!$C$3:$C1000,$D506,Transacoes!$B$3:$B1000,"V", Transacoes!$A$3:$A1000, "&lt;"&amp;EOMONTH(DATE(L$1,L$2,1),0)))*SUMIFS(Prov_Auto!$E$3:$E1000, Prov_Auto!$A$3:$A1000, $D506, Prov_Auto!$D$3:$D1000,"&gt;="&amp;DATE(L$1,L$2,1),Prov_Auto!$D$3:$D1000, "&lt;="&amp;EOMONTH(DATE(L$1,L$2,1),0)))</f>
        <v/>
      </c>
      <c r="M506" s="48" t="str">
        <f>IF($D506="","", (SUMIFS(Transacoes!$D$3:$D1000,Transacoes!$C$3:$C1000,$D506,Transacoes!$B$3:$B1000,"C", Transacoes!$A$3:$A1000, "&lt;"&amp;EOMONTH(DATE(M$1,M$2,1),0))-SUMIFS(Transacoes!$D$3:$D1000,Transacoes!$C$3:$C1000,$D506,Transacoes!$B$3:$B1000,"V", Transacoes!$A$3:$A1000, "&lt;"&amp;EOMONTH(DATE(M$1,M$2,1),0)))*SUMIFS(Prov_Auto!$E$3:$E1000, Prov_Auto!$A$3:$A1000, $D506, Prov_Auto!$D$3:$D1000,"&gt;="&amp;DATE(M$1,M$2,1),Prov_Auto!$D$3:$D1000, "&lt;="&amp;EOMONTH(DATE(M$1,M$2,1),0)))</f>
        <v/>
      </c>
      <c r="N506" s="48" t="str">
        <f>IF($D506="","", (SUMIFS(Transacoes!$D$3:$D1000,Transacoes!$C$3:$C1000,$D506,Transacoes!$B$3:$B1000,"C", Transacoes!$A$3:$A1000, "&lt;"&amp;EOMONTH(DATE(N$1,N$2,1),0))-SUMIFS(Transacoes!$D$3:$D1000,Transacoes!$C$3:$C1000,$D506,Transacoes!$B$3:$B1000,"V", Transacoes!$A$3:$A1000, "&lt;"&amp;EOMONTH(DATE(N$1,N$2,1),0)))*SUMIFS(Prov_Auto!$E$3:$E1000, Prov_Auto!$A$3:$A1000, $D506, Prov_Auto!$D$3:$D1000,"&gt;="&amp;DATE(N$1,N$2,1),Prov_Auto!$D$3:$D1000, "&lt;="&amp;EOMONTH(DATE(N$1,N$2,1),0)))</f>
        <v/>
      </c>
      <c r="O506" s="48" t="str">
        <f>IF($D506="","", (SUMIFS(Transacoes!$D$3:$D1000,Transacoes!$C$3:$C1000,$D506,Transacoes!$B$3:$B1000,"C", Transacoes!$A$3:$A1000, "&lt;"&amp;EOMONTH(DATE(O$1,O$2,1),0))-SUMIFS(Transacoes!$D$3:$D1000,Transacoes!$C$3:$C1000,$D506,Transacoes!$B$3:$B1000,"V", Transacoes!$A$3:$A1000, "&lt;"&amp;EOMONTH(DATE(O$1,O$2,1),0)))*SUMIFS(Prov_Auto!$E$3:$E1000, Prov_Auto!$A$3:$A1000, $D506, Prov_Auto!$D$3:$D1000,"&gt;="&amp;DATE(O$1,O$2,1),Prov_Auto!$D$3:$D1000, "&lt;="&amp;EOMONTH(DATE(O$1,O$2,1),0)))</f>
        <v/>
      </c>
      <c r="P506" s="48" t="str">
        <f>IF($D506="","", (SUMIFS(Transacoes!$D$3:$D1000,Transacoes!$C$3:$C1000,$D506,Transacoes!$B$3:$B1000,"C", Transacoes!$A$3:$A1000, "&lt;"&amp;EOMONTH(DATE(P$1,P$2,1),0))-SUMIFS(Transacoes!$D$3:$D1000,Transacoes!$C$3:$C1000,$D506,Transacoes!$B$3:$B1000,"V", Transacoes!$A$3:$A1000, "&lt;"&amp;EOMONTH(DATE(P$1,P$2,1),0)))*SUMIFS(Prov_Auto!$E$3:$E1000, Prov_Auto!$A$3:$A1000, $D506, Prov_Auto!$D$3:$D1000,"&gt;="&amp;DATE(P$1,P$2,1),Prov_Auto!$D$3:$D1000, "&lt;="&amp;EOMONTH(DATE(P$1,P$2,1),0)))</f>
        <v/>
      </c>
      <c r="Q506" s="48" t="str">
        <f>IF($D506="","", (SUMIFS(Transacoes!$D$3:$D1000,Transacoes!$C$3:$C1000,$D506,Transacoes!$B$3:$B1000,"C", Transacoes!$A$3:$A1000, "&lt;"&amp;EOMONTH(DATE(Q$1,Q$2,1),0))-SUMIFS(Transacoes!$D$3:$D1000,Transacoes!$C$3:$C1000,$D506,Transacoes!$B$3:$B1000,"V", Transacoes!$A$3:$A1000, "&lt;"&amp;EOMONTH(DATE(Q$1,Q$2,1),0)))*SUMIFS(Prov_Auto!$E$3:$E1000, Prov_Auto!$A$3:$A1000, $D506, Prov_Auto!$D$3:$D1000,"&gt;="&amp;DATE(Q$1,Q$2,1),Prov_Auto!$D$3:$D1000, "&lt;="&amp;EOMONTH(DATE(Q$1,Q$2,1),0)))</f>
        <v/>
      </c>
      <c r="R506" s="47"/>
    </row>
    <row r="507">
      <c r="A507" s="47"/>
      <c r="B507" s="47"/>
      <c r="C507" s="47"/>
      <c r="D507" s="87"/>
      <c r="E507" s="48" t="str">
        <f>IF($D507="","", (SUMIFS(Transacoes!$D$3:$D1000,Transacoes!$C$3:$C1000,$D507,Transacoes!$B$3:$B1000,"C", Transacoes!$A$3:$A1000, "&lt;"&amp;EOMONTH(DATE(E$1,E$2,1),0))-SUMIFS(Transacoes!$D$3:$D1000,Transacoes!$C$3:$C1000,$D507,Transacoes!$B$3:$B1000,"V", Transacoes!$A$3:$A1000, "&lt;"&amp;EOMONTH(DATE(E$1,E$2,1),0)))*SUMIFS(Prov_Auto!$E$3:$E1000, Prov_Auto!$A$3:$A1000, $D507, Prov_Auto!$D$3:$D1000,"&gt;="&amp;DATE(E$1,E$2,1),Prov_Auto!$D$3:$D1000, "&lt;="&amp;EOMONTH(DATE(E$1,E$2,1),0)))</f>
        <v/>
      </c>
      <c r="F507" s="48" t="str">
        <f>IF($D507="","", (SUMIFS(Transacoes!$D$3:$D1000,Transacoes!$C$3:$C1000,$D507,Transacoes!$B$3:$B1000,"C", Transacoes!$A$3:$A1000, "&lt;"&amp;EOMONTH(DATE(F$1,F$2,1),0))-SUMIFS(Transacoes!$D$3:$D1000,Transacoes!$C$3:$C1000,$D507,Transacoes!$B$3:$B1000,"V", Transacoes!$A$3:$A1000, "&lt;"&amp;EOMONTH(DATE(F$1,F$2,1),0)))*SUMIFS(Prov_Auto!$E$3:$E1000, Prov_Auto!$A$3:$A1000, $D507, Prov_Auto!$D$3:$D1000,"&gt;="&amp;DATE(F$1,F$2,1),Prov_Auto!$D$3:$D1000, "&lt;="&amp;EOMONTH(DATE(F$1,F$2,1),0)))</f>
        <v/>
      </c>
      <c r="G507" s="48" t="str">
        <f>IF($D507="","", (SUMIFS(Transacoes!$D$3:$D1000,Transacoes!$C$3:$C1000,$D507,Transacoes!$B$3:$B1000,"C", Transacoes!$A$3:$A1000, "&lt;"&amp;EOMONTH(DATE(G$1,G$2,1),0))-SUMIFS(Transacoes!$D$3:$D1000,Transacoes!$C$3:$C1000,$D507,Transacoes!$B$3:$B1000,"V", Transacoes!$A$3:$A1000, "&lt;"&amp;EOMONTH(DATE(G$1,G$2,1),0)))*SUMIFS(Prov_Auto!$E$3:$E1000, Prov_Auto!$A$3:$A1000, $D507, Prov_Auto!$D$3:$D1000,"&gt;="&amp;DATE(G$1,G$2,1),Prov_Auto!$D$3:$D1000, "&lt;="&amp;EOMONTH(DATE(G$1,G$2,1),0)))</f>
        <v/>
      </c>
      <c r="H507" s="48" t="str">
        <f>IF($D507="","", (SUMIFS(Transacoes!$D$3:$D1000,Transacoes!$C$3:$C1000,$D507,Transacoes!$B$3:$B1000,"C", Transacoes!$A$3:$A1000, "&lt;"&amp;EOMONTH(DATE(H$1,H$2,1),0))-SUMIFS(Transacoes!$D$3:$D1000,Transacoes!$C$3:$C1000,$D507,Transacoes!$B$3:$B1000,"V", Transacoes!$A$3:$A1000, "&lt;"&amp;EOMONTH(DATE(H$1,H$2,1),0)))*SUMIFS(Prov_Auto!$E$3:$E1000, Prov_Auto!$A$3:$A1000, $D507, Prov_Auto!$D$3:$D1000,"&gt;="&amp;DATE(H$1,H$2,1),Prov_Auto!$D$3:$D1000, "&lt;="&amp;EOMONTH(DATE(H$1,H$2,1),0)))</f>
        <v/>
      </c>
      <c r="I507" s="48" t="str">
        <f>IF($D507="","", (SUMIFS(Transacoes!$D$3:$D1000,Transacoes!$C$3:$C1000,$D507,Transacoes!$B$3:$B1000,"C", Transacoes!$A$3:$A1000, "&lt;"&amp;EOMONTH(DATE(I$1,I$2,1),0))-SUMIFS(Transacoes!$D$3:$D1000,Transacoes!$C$3:$C1000,$D507,Transacoes!$B$3:$B1000,"V", Transacoes!$A$3:$A1000, "&lt;"&amp;EOMONTH(DATE(I$1,I$2,1),0)))*SUMIFS(Prov_Auto!$E$3:$E1000, Prov_Auto!$A$3:$A1000, $D507, Prov_Auto!$D$3:$D1000,"&gt;="&amp;DATE(I$1,I$2,1),Prov_Auto!$D$3:$D1000, "&lt;="&amp;EOMONTH(DATE(I$1,I$2,1),0)))</f>
        <v/>
      </c>
      <c r="J507" s="48" t="str">
        <f>IF($D507="","", (SUMIFS(Transacoes!$D$3:$D1000,Transacoes!$C$3:$C1000,$D507,Transacoes!$B$3:$B1000,"C", Transacoes!$A$3:$A1000, "&lt;"&amp;EOMONTH(DATE(J$1,J$2,1),0))-SUMIFS(Transacoes!$D$3:$D1000,Transacoes!$C$3:$C1000,$D507,Transacoes!$B$3:$B1000,"V", Transacoes!$A$3:$A1000, "&lt;"&amp;EOMONTH(DATE(J$1,J$2,1),0)))*SUMIFS(Prov_Auto!$E$3:$E1000, Prov_Auto!$A$3:$A1000, $D507, Prov_Auto!$D$3:$D1000,"&gt;="&amp;DATE(J$1,J$2,1),Prov_Auto!$D$3:$D1000, "&lt;="&amp;EOMONTH(DATE(J$1,J$2,1),0)))</f>
        <v/>
      </c>
      <c r="K507" s="48" t="str">
        <f>IF($D507="","", (SUMIFS(Transacoes!$D$3:$D1000,Transacoes!$C$3:$C1000,$D507,Transacoes!$B$3:$B1000,"C", Transacoes!$A$3:$A1000, "&lt;"&amp;EOMONTH(DATE(K$1,K$2,1),0))-SUMIFS(Transacoes!$D$3:$D1000,Transacoes!$C$3:$C1000,$D507,Transacoes!$B$3:$B1000,"V", Transacoes!$A$3:$A1000, "&lt;"&amp;EOMONTH(DATE(K$1,K$2,1),0)))*SUMIFS(Prov_Auto!$E$3:$E1000, Prov_Auto!$A$3:$A1000, $D507, Prov_Auto!$D$3:$D1000,"&gt;="&amp;DATE(K$1,K$2,1),Prov_Auto!$D$3:$D1000, "&lt;="&amp;EOMONTH(DATE(K$1,K$2,1),0)))</f>
        <v/>
      </c>
      <c r="L507" s="48" t="str">
        <f>IF($D507="","", (SUMIFS(Transacoes!$D$3:$D1000,Transacoes!$C$3:$C1000,$D507,Transacoes!$B$3:$B1000,"C", Transacoes!$A$3:$A1000, "&lt;"&amp;EOMONTH(DATE(L$1,L$2,1),0))-SUMIFS(Transacoes!$D$3:$D1000,Transacoes!$C$3:$C1000,$D507,Transacoes!$B$3:$B1000,"V", Transacoes!$A$3:$A1000, "&lt;"&amp;EOMONTH(DATE(L$1,L$2,1),0)))*SUMIFS(Prov_Auto!$E$3:$E1000, Prov_Auto!$A$3:$A1000, $D507, Prov_Auto!$D$3:$D1000,"&gt;="&amp;DATE(L$1,L$2,1),Prov_Auto!$D$3:$D1000, "&lt;="&amp;EOMONTH(DATE(L$1,L$2,1),0)))</f>
        <v/>
      </c>
      <c r="M507" s="48" t="str">
        <f>IF($D507="","", (SUMIFS(Transacoes!$D$3:$D1000,Transacoes!$C$3:$C1000,$D507,Transacoes!$B$3:$B1000,"C", Transacoes!$A$3:$A1000, "&lt;"&amp;EOMONTH(DATE(M$1,M$2,1),0))-SUMIFS(Transacoes!$D$3:$D1000,Transacoes!$C$3:$C1000,$D507,Transacoes!$B$3:$B1000,"V", Transacoes!$A$3:$A1000, "&lt;"&amp;EOMONTH(DATE(M$1,M$2,1),0)))*SUMIFS(Prov_Auto!$E$3:$E1000, Prov_Auto!$A$3:$A1000, $D507, Prov_Auto!$D$3:$D1000,"&gt;="&amp;DATE(M$1,M$2,1),Prov_Auto!$D$3:$D1000, "&lt;="&amp;EOMONTH(DATE(M$1,M$2,1),0)))</f>
        <v/>
      </c>
      <c r="N507" s="48" t="str">
        <f>IF($D507="","", (SUMIFS(Transacoes!$D$3:$D1000,Transacoes!$C$3:$C1000,$D507,Transacoes!$B$3:$B1000,"C", Transacoes!$A$3:$A1000, "&lt;"&amp;EOMONTH(DATE(N$1,N$2,1),0))-SUMIFS(Transacoes!$D$3:$D1000,Transacoes!$C$3:$C1000,$D507,Transacoes!$B$3:$B1000,"V", Transacoes!$A$3:$A1000, "&lt;"&amp;EOMONTH(DATE(N$1,N$2,1),0)))*SUMIFS(Prov_Auto!$E$3:$E1000, Prov_Auto!$A$3:$A1000, $D507, Prov_Auto!$D$3:$D1000,"&gt;="&amp;DATE(N$1,N$2,1),Prov_Auto!$D$3:$D1000, "&lt;="&amp;EOMONTH(DATE(N$1,N$2,1),0)))</f>
        <v/>
      </c>
      <c r="O507" s="48" t="str">
        <f>IF($D507="","", (SUMIFS(Transacoes!$D$3:$D1000,Transacoes!$C$3:$C1000,$D507,Transacoes!$B$3:$B1000,"C", Transacoes!$A$3:$A1000, "&lt;"&amp;EOMONTH(DATE(O$1,O$2,1),0))-SUMIFS(Transacoes!$D$3:$D1000,Transacoes!$C$3:$C1000,$D507,Transacoes!$B$3:$B1000,"V", Transacoes!$A$3:$A1000, "&lt;"&amp;EOMONTH(DATE(O$1,O$2,1),0)))*SUMIFS(Prov_Auto!$E$3:$E1000, Prov_Auto!$A$3:$A1000, $D507, Prov_Auto!$D$3:$D1000,"&gt;="&amp;DATE(O$1,O$2,1),Prov_Auto!$D$3:$D1000, "&lt;="&amp;EOMONTH(DATE(O$1,O$2,1),0)))</f>
        <v/>
      </c>
      <c r="P507" s="48" t="str">
        <f>IF($D507="","", (SUMIFS(Transacoes!$D$3:$D1000,Transacoes!$C$3:$C1000,$D507,Transacoes!$B$3:$B1000,"C", Transacoes!$A$3:$A1000, "&lt;"&amp;EOMONTH(DATE(P$1,P$2,1),0))-SUMIFS(Transacoes!$D$3:$D1000,Transacoes!$C$3:$C1000,$D507,Transacoes!$B$3:$B1000,"V", Transacoes!$A$3:$A1000, "&lt;"&amp;EOMONTH(DATE(P$1,P$2,1),0)))*SUMIFS(Prov_Auto!$E$3:$E1000, Prov_Auto!$A$3:$A1000, $D507, Prov_Auto!$D$3:$D1000,"&gt;="&amp;DATE(P$1,P$2,1),Prov_Auto!$D$3:$D1000, "&lt;="&amp;EOMONTH(DATE(P$1,P$2,1),0)))</f>
        <v/>
      </c>
      <c r="Q507" s="48" t="str">
        <f>IF($D507="","", (SUMIFS(Transacoes!$D$3:$D1000,Transacoes!$C$3:$C1000,$D507,Transacoes!$B$3:$B1000,"C", Transacoes!$A$3:$A1000, "&lt;"&amp;EOMONTH(DATE(Q$1,Q$2,1),0))-SUMIFS(Transacoes!$D$3:$D1000,Transacoes!$C$3:$C1000,$D507,Transacoes!$B$3:$B1000,"V", Transacoes!$A$3:$A1000, "&lt;"&amp;EOMONTH(DATE(Q$1,Q$2,1),0)))*SUMIFS(Prov_Auto!$E$3:$E1000, Prov_Auto!$A$3:$A1000, $D507, Prov_Auto!$D$3:$D1000,"&gt;="&amp;DATE(Q$1,Q$2,1),Prov_Auto!$D$3:$D1000, "&lt;="&amp;EOMONTH(DATE(Q$1,Q$2,1),0)))</f>
        <v/>
      </c>
      <c r="R507" s="47"/>
    </row>
    <row r="508">
      <c r="A508" s="47"/>
      <c r="B508" s="47"/>
      <c r="C508" s="47"/>
      <c r="D508" s="87"/>
      <c r="E508" s="48" t="str">
        <f>IF($D508="","", (SUMIFS(Transacoes!$D$3:$D1000,Transacoes!$C$3:$C1000,$D508,Transacoes!$B$3:$B1000,"C", Transacoes!$A$3:$A1000, "&lt;"&amp;EOMONTH(DATE(E$1,E$2,1),0))-SUMIFS(Transacoes!$D$3:$D1000,Transacoes!$C$3:$C1000,$D508,Transacoes!$B$3:$B1000,"V", Transacoes!$A$3:$A1000, "&lt;"&amp;EOMONTH(DATE(E$1,E$2,1),0)))*SUMIFS(Prov_Auto!$E$3:$E1000, Prov_Auto!$A$3:$A1000, $D508, Prov_Auto!$D$3:$D1000,"&gt;="&amp;DATE(E$1,E$2,1),Prov_Auto!$D$3:$D1000, "&lt;="&amp;EOMONTH(DATE(E$1,E$2,1),0)))</f>
        <v/>
      </c>
      <c r="F508" s="48" t="str">
        <f>IF($D508="","", (SUMIFS(Transacoes!$D$3:$D1000,Transacoes!$C$3:$C1000,$D508,Transacoes!$B$3:$B1000,"C", Transacoes!$A$3:$A1000, "&lt;"&amp;EOMONTH(DATE(F$1,F$2,1),0))-SUMIFS(Transacoes!$D$3:$D1000,Transacoes!$C$3:$C1000,$D508,Transacoes!$B$3:$B1000,"V", Transacoes!$A$3:$A1000, "&lt;"&amp;EOMONTH(DATE(F$1,F$2,1),0)))*SUMIFS(Prov_Auto!$E$3:$E1000, Prov_Auto!$A$3:$A1000, $D508, Prov_Auto!$D$3:$D1000,"&gt;="&amp;DATE(F$1,F$2,1),Prov_Auto!$D$3:$D1000, "&lt;="&amp;EOMONTH(DATE(F$1,F$2,1),0)))</f>
        <v/>
      </c>
      <c r="G508" s="48" t="str">
        <f>IF($D508="","", (SUMIFS(Transacoes!$D$3:$D1000,Transacoes!$C$3:$C1000,$D508,Transacoes!$B$3:$B1000,"C", Transacoes!$A$3:$A1000, "&lt;"&amp;EOMONTH(DATE(G$1,G$2,1),0))-SUMIFS(Transacoes!$D$3:$D1000,Transacoes!$C$3:$C1000,$D508,Transacoes!$B$3:$B1000,"V", Transacoes!$A$3:$A1000, "&lt;"&amp;EOMONTH(DATE(G$1,G$2,1),0)))*SUMIFS(Prov_Auto!$E$3:$E1000, Prov_Auto!$A$3:$A1000, $D508, Prov_Auto!$D$3:$D1000,"&gt;="&amp;DATE(G$1,G$2,1),Prov_Auto!$D$3:$D1000, "&lt;="&amp;EOMONTH(DATE(G$1,G$2,1),0)))</f>
        <v/>
      </c>
      <c r="H508" s="48" t="str">
        <f>IF($D508="","", (SUMIFS(Transacoes!$D$3:$D1000,Transacoes!$C$3:$C1000,$D508,Transacoes!$B$3:$B1000,"C", Transacoes!$A$3:$A1000, "&lt;"&amp;EOMONTH(DATE(H$1,H$2,1),0))-SUMIFS(Transacoes!$D$3:$D1000,Transacoes!$C$3:$C1000,$D508,Transacoes!$B$3:$B1000,"V", Transacoes!$A$3:$A1000, "&lt;"&amp;EOMONTH(DATE(H$1,H$2,1),0)))*SUMIFS(Prov_Auto!$E$3:$E1000, Prov_Auto!$A$3:$A1000, $D508, Prov_Auto!$D$3:$D1000,"&gt;="&amp;DATE(H$1,H$2,1),Prov_Auto!$D$3:$D1000, "&lt;="&amp;EOMONTH(DATE(H$1,H$2,1),0)))</f>
        <v/>
      </c>
      <c r="I508" s="48" t="str">
        <f>IF($D508="","", (SUMIFS(Transacoes!$D$3:$D1000,Transacoes!$C$3:$C1000,$D508,Transacoes!$B$3:$B1000,"C", Transacoes!$A$3:$A1000, "&lt;"&amp;EOMONTH(DATE(I$1,I$2,1),0))-SUMIFS(Transacoes!$D$3:$D1000,Transacoes!$C$3:$C1000,$D508,Transacoes!$B$3:$B1000,"V", Transacoes!$A$3:$A1000, "&lt;"&amp;EOMONTH(DATE(I$1,I$2,1),0)))*SUMIFS(Prov_Auto!$E$3:$E1000, Prov_Auto!$A$3:$A1000, $D508, Prov_Auto!$D$3:$D1000,"&gt;="&amp;DATE(I$1,I$2,1),Prov_Auto!$D$3:$D1000, "&lt;="&amp;EOMONTH(DATE(I$1,I$2,1),0)))</f>
        <v/>
      </c>
      <c r="J508" s="48" t="str">
        <f>IF($D508="","", (SUMIFS(Transacoes!$D$3:$D1000,Transacoes!$C$3:$C1000,$D508,Transacoes!$B$3:$B1000,"C", Transacoes!$A$3:$A1000, "&lt;"&amp;EOMONTH(DATE(J$1,J$2,1),0))-SUMIFS(Transacoes!$D$3:$D1000,Transacoes!$C$3:$C1000,$D508,Transacoes!$B$3:$B1000,"V", Transacoes!$A$3:$A1000, "&lt;"&amp;EOMONTH(DATE(J$1,J$2,1),0)))*SUMIFS(Prov_Auto!$E$3:$E1000, Prov_Auto!$A$3:$A1000, $D508, Prov_Auto!$D$3:$D1000,"&gt;="&amp;DATE(J$1,J$2,1),Prov_Auto!$D$3:$D1000, "&lt;="&amp;EOMONTH(DATE(J$1,J$2,1),0)))</f>
        <v/>
      </c>
      <c r="K508" s="48" t="str">
        <f>IF($D508="","", (SUMIFS(Transacoes!$D$3:$D1000,Transacoes!$C$3:$C1000,$D508,Transacoes!$B$3:$B1000,"C", Transacoes!$A$3:$A1000, "&lt;"&amp;EOMONTH(DATE(K$1,K$2,1),0))-SUMIFS(Transacoes!$D$3:$D1000,Transacoes!$C$3:$C1000,$D508,Transacoes!$B$3:$B1000,"V", Transacoes!$A$3:$A1000, "&lt;"&amp;EOMONTH(DATE(K$1,K$2,1),0)))*SUMIFS(Prov_Auto!$E$3:$E1000, Prov_Auto!$A$3:$A1000, $D508, Prov_Auto!$D$3:$D1000,"&gt;="&amp;DATE(K$1,K$2,1),Prov_Auto!$D$3:$D1000, "&lt;="&amp;EOMONTH(DATE(K$1,K$2,1),0)))</f>
        <v/>
      </c>
      <c r="L508" s="48" t="str">
        <f>IF($D508="","", (SUMIFS(Transacoes!$D$3:$D1000,Transacoes!$C$3:$C1000,$D508,Transacoes!$B$3:$B1000,"C", Transacoes!$A$3:$A1000, "&lt;"&amp;EOMONTH(DATE(L$1,L$2,1),0))-SUMIFS(Transacoes!$D$3:$D1000,Transacoes!$C$3:$C1000,$D508,Transacoes!$B$3:$B1000,"V", Transacoes!$A$3:$A1000, "&lt;"&amp;EOMONTH(DATE(L$1,L$2,1),0)))*SUMIFS(Prov_Auto!$E$3:$E1000, Prov_Auto!$A$3:$A1000, $D508, Prov_Auto!$D$3:$D1000,"&gt;="&amp;DATE(L$1,L$2,1),Prov_Auto!$D$3:$D1000, "&lt;="&amp;EOMONTH(DATE(L$1,L$2,1),0)))</f>
        <v/>
      </c>
      <c r="M508" s="48" t="str">
        <f>IF($D508="","", (SUMIFS(Transacoes!$D$3:$D1000,Transacoes!$C$3:$C1000,$D508,Transacoes!$B$3:$B1000,"C", Transacoes!$A$3:$A1000, "&lt;"&amp;EOMONTH(DATE(M$1,M$2,1),0))-SUMIFS(Transacoes!$D$3:$D1000,Transacoes!$C$3:$C1000,$D508,Transacoes!$B$3:$B1000,"V", Transacoes!$A$3:$A1000, "&lt;"&amp;EOMONTH(DATE(M$1,M$2,1),0)))*SUMIFS(Prov_Auto!$E$3:$E1000, Prov_Auto!$A$3:$A1000, $D508, Prov_Auto!$D$3:$D1000,"&gt;="&amp;DATE(M$1,M$2,1),Prov_Auto!$D$3:$D1000, "&lt;="&amp;EOMONTH(DATE(M$1,M$2,1),0)))</f>
        <v/>
      </c>
      <c r="N508" s="48" t="str">
        <f>IF($D508="","", (SUMIFS(Transacoes!$D$3:$D1000,Transacoes!$C$3:$C1000,$D508,Transacoes!$B$3:$B1000,"C", Transacoes!$A$3:$A1000, "&lt;"&amp;EOMONTH(DATE(N$1,N$2,1),0))-SUMIFS(Transacoes!$D$3:$D1000,Transacoes!$C$3:$C1000,$D508,Transacoes!$B$3:$B1000,"V", Transacoes!$A$3:$A1000, "&lt;"&amp;EOMONTH(DATE(N$1,N$2,1),0)))*SUMIFS(Prov_Auto!$E$3:$E1000, Prov_Auto!$A$3:$A1000, $D508, Prov_Auto!$D$3:$D1000,"&gt;="&amp;DATE(N$1,N$2,1),Prov_Auto!$D$3:$D1000, "&lt;="&amp;EOMONTH(DATE(N$1,N$2,1),0)))</f>
        <v/>
      </c>
      <c r="O508" s="48" t="str">
        <f>IF($D508="","", (SUMIFS(Transacoes!$D$3:$D1000,Transacoes!$C$3:$C1000,$D508,Transacoes!$B$3:$B1000,"C", Transacoes!$A$3:$A1000, "&lt;"&amp;EOMONTH(DATE(O$1,O$2,1),0))-SUMIFS(Transacoes!$D$3:$D1000,Transacoes!$C$3:$C1000,$D508,Transacoes!$B$3:$B1000,"V", Transacoes!$A$3:$A1000, "&lt;"&amp;EOMONTH(DATE(O$1,O$2,1),0)))*SUMIFS(Prov_Auto!$E$3:$E1000, Prov_Auto!$A$3:$A1000, $D508, Prov_Auto!$D$3:$D1000,"&gt;="&amp;DATE(O$1,O$2,1),Prov_Auto!$D$3:$D1000, "&lt;="&amp;EOMONTH(DATE(O$1,O$2,1),0)))</f>
        <v/>
      </c>
      <c r="P508" s="48" t="str">
        <f>IF($D508="","", (SUMIFS(Transacoes!$D$3:$D1000,Transacoes!$C$3:$C1000,$D508,Transacoes!$B$3:$B1000,"C", Transacoes!$A$3:$A1000, "&lt;"&amp;EOMONTH(DATE(P$1,P$2,1),0))-SUMIFS(Transacoes!$D$3:$D1000,Transacoes!$C$3:$C1000,$D508,Transacoes!$B$3:$B1000,"V", Transacoes!$A$3:$A1000, "&lt;"&amp;EOMONTH(DATE(P$1,P$2,1),0)))*SUMIFS(Prov_Auto!$E$3:$E1000, Prov_Auto!$A$3:$A1000, $D508, Prov_Auto!$D$3:$D1000,"&gt;="&amp;DATE(P$1,P$2,1),Prov_Auto!$D$3:$D1000, "&lt;="&amp;EOMONTH(DATE(P$1,P$2,1),0)))</f>
        <v/>
      </c>
      <c r="Q508" s="48" t="str">
        <f>IF($D508="","", (SUMIFS(Transacoes!$D$3:$D1000,Transacoes!$C$3:$C1000,$D508,Transacoes!$B$3:$B1000,"C", Transacoes!$A$3:$A1000, "&lt;"&amp;EOMONTH(DATE(Q$1,Q$2,1),0))-SUMIFS(Transacoes!$D$3:$D1000,Transacoes!$C$3:$C1000,$D508,Transacoes!$B$3:$B1000,"V", Transacoes!$A$3:$A1000, "&lt;"&amp;EOMONTH(DATE(Q$1,Q$2,1),0)))*SUMIFS(Prov_Auto!$E$3:$E1000, Prov_Auto!$A$3:$A1000, $D508, Prov_Auto!$D$3:$D1000,"&gt;="&amp;DATE(Q$1,Q$2,1),Prov_Auto!$D$3:$D1000, "&lt;="&amp;EOMONTH(DATE(Q$1,Q$2,1),0)))</f>
        <v/>
      </c>
      <c r="R508" s="47"/>
    </row>
    <row r="509">
      <c r="A509" s="47"/>
      <c r="B509" s="47"/>
      <c r="C509" s="47"/>
      <c r="D509" s="87"/>
      <c r="E509" s="48" t="str">
        <f>IF($D509="","", (SUMIFS(Transacoes!$D$3:$D1000,Transacoes!$C$3:$C1000,$D509,Transacoes!$B$3:$B1000,"C", Transacoes!$A$3:$A1000, "&lt;"&amp;EOMONTH(DATE(E$1,E$2,1),0))-SUMIFS(Transacoes!$D$3:$D1000,Transacoes!$C$3:$C1000,$D509,Transacoes!$B$3:$B1000,"V", Transacoes!$A$3:$A1000, "&lt;"&amp;EOMONTH(DATE(E$1,E$2,1),0)))*SUMIFS(Prov_Auto!$E$3:$E1000, Prov_Auto!$A$3:$A1000, $D509, Prov_Auto!$D$3:$D1000,"&gt;="&amp;DATE(E$1,E$2,1),Prov_Auto!$D$3:$D1000, "&lt;="&amp;EOMONTH(DATE(E$1,E$2,1),0)))</f>
        <v/>
      </c>
      <c r="F509" s="48" t="str">
        <f>IF($D509="","", (SUMIFS(Transacoes!$D$3:$D1000,Transacoes!$C$3:$C1000,$D509,Transacoes!$B$3:$B1000,"C", Transacoes!$A$3:$A1000, "&lt;"&amp;EOMONTH(DATE(F$1,F$2,1),0))-SUMIFS(Transacoes!$D$3:$D1000,Transacoes!$C$3:$C1000,$D509,Transacoes!$B$3:$B1000,"V", Transacoes!$A$3:$A1000, "&lt;"&amp;EOMONTH(DATE(F$1,F$2,1),0)))*SUMIFS(Prov_Auto!$E$3:$E1000, Prov_Auto!$A$3:$A1000, $D509, Prov_Auto!$D$3:$D1000,"&gt;="&amp;DATE(F$1,F$2,1),Prov_Auto!$D$3:$D1000, "&lt;="&amp;EOMONTH(DATE(F$1,F$2,1),0)))</f>
        <v/>
      </c>
      <c r="G509" s="48" t="str">
        <f>IF($D509="","", (SUMIFS(Transacoes!$D$3:$D1000,Transacoes!$C$3:$C1000,$D509,Transacoes!$B$3:$B1000,"C", Transacoes!$A$3:$A1000, "&lt;"&amp;EOMONTH(DATE(G$1,G$2,1),0))-SUMIFS(Transacoes!$D$3:$D1000,Transacoes!$C$3:$C1000,$D509,Transacoes!$B$3:$B1000,"V", Transacoes!$A$3:$A1000, "&lt;"&amp;EOMONTH(DATE(G$1,G$2,1),0)))*SUMIFS(Prov_Auto!$E$3:$E1000, Prov_Auto!$A$3:$A1000, $D509, Prov_Auto!$D$3:$D1000,"&gt;="&amp;DATE(G$1,G$2,1),Prov_Auto!$D$3:$D1000, "&lt;="&amp;EOMONTH(DATE(G$1,G$2,1),0)))</f>
        <v/>
      </c>
      <c r="H509" s="48" t="str">
        <f>IF($D509="","", (SUMIFS(Transacoes!$D$3:$D1000,Transacoes!$C$3:$C1000,$D509,Transacoes!$B$3:$B1000,"C", Transacoes!$A$3:$A1000, "&lt;"&amp;EOMONTH(DATE(H$1,H$2,1),0))-SUMIFS(Transacoes!$D$3:$D1000,Transacoes!$C$3:$C1000,$D509,Transacoes!$B$3:$B1000,"V", Transacoes!$A$3:$A1000, "&lt;"&amp;EOMONTH(DATE(H$1,H$2,1),0)))*SUMIFS(Prov_Auto!$E$3:$E1000, Prov_Auto!$A$3:$A1000, $D509, Prov_Auto!$D$3:$D1000,"&gt;="&amp;DATE(H$1,H$2,1),Prov_Auto!$D$3:$D1000, "&lt;="&amp;EOMONTH(DATE(H$1,H$2,1),0)))</f>
        <v/>
      </c>
      <c r="I509" s="48" t="str">
        <f>IF($D509="","", (SUMIFS(Transacoes!$D$3:$D1000,Transacoes!$C$3:$C1000,$D509,Transacoes!$B$3:$B1000,"C", Transacoes!$A$3:$A1000, "&lt;"&amp;EOMONTH(DATE(I$1,I$2,1),0))-SUMIFS(Transacoes!$D$3:$D1000,Transacoes!$C$3:$C1000,$D509,Transacoes!$B$3:$B1000,"V", Transacoes!$A$3:$A1000, "&lt;"&amp;EOMONTH(DATE(I$1,I$2,1),0)))*SUMIFS(Prov_Auto!$E$3:$E1000, Prov_Auto!$A$3:$A1000, $D509, Prov_Auto!$D$3:$D1000,"&gt;="&amp;DATE(I$1,I$2,1),Prov_Auto!$D$3:$D1000, "&lt;="&amp;EOMONTH(DATE(I$1,I$2,1),0)))</f>
        <v/>
      </c>
      <c r="J509" s="48" t="str">
        <f>IF($D509="","", (SUMIFS(Transacoes!$D$3:$D1000,Transacoes!$C$3:$C1000,$D509,Transacoes!$B$3:$B1000,"C", Transacoes!$A$3:$A1000, "&lt;"&amp;EOMONTH(DATE(J$1,J$2,1),0))-SUMIFS(Transacoes!$D$3:$D1000,Transacoes!$C$3:$C1000,$D509,Transacoes!$B$3:$B1000,"V", Transacoes!$A$3:$A1000, "&lt;"&amp;EOMONTH(DATE(J$1,J$2,1),0)))*SUMIFS(Prov_Auto!$E$3:$E1000, Prov_Auto!$A$3:$A1000, $D509, Prov_Auto!$D$3:$D1000,"&gt;="&amp;DATE(J$1,J$2,1),Prov_Auto!$D$3:$D1000, "&lt;="&amp;EOMONTH(DATE(J$1,J$2,1),0)))</f>
        <v/>
      </c>
      <c r="K509" s="48" t="str">
        <f>IF($D509="","", (SUMIFS(Transacoes!$D$3:$D1000,Transacoes!$C$3:$C1000,$D509,Transacoes!$B$3:$B1000,"C", Transacoes!$A$3:$A1000, "&lt;"&amp;EOMONTH(DATE(K$1,K$2,1),0))-SUMIFS(Transacoes!$D$3:$D1000,Transacoes!$C$3:$C1000,$D509,Transacoes!$B$3:$B1000,"V", Transacoes!$A$3:$A1000, "&lt;"&amp;EOMONTH(DATE(K$1,K$2,1),0)))*SUMIFS(Prov_Auto!$E$3:$E1000, Prov_Auto!$A$3:$A1000, $D509, Prov_Auto!$D$3:$D1000,"&gt;="&amp;DATE(K$1,K$2,1),Prov_Auto!$D$3:$D1000, "&lt;="&amp;EOMONTH(DATE(K$1,K$2,1),0)))</f>
        <v/>
      </c>
      <c r="L509" s="48" t="str">
        <f>IF($D509="","", (SUMIFS(Transacoes!$D$3:$D1000,Transacoes!$C$3:$C1000,$D509,Transacoes!$B$3:$B1000,"C", Transacoes!$A$3:$A1000, "&lt;"&amp;EOMONTH(DATE(L$1,L$2,1),0))-SUMIFS(Transacoes!$D$3:$D1000,Transacoes!$C$3:$C1000,$D509,Transacoes!$B$3:$B1000,"V", Transacoes!$A$3:$A1000, "&lt;"&amp;EOMONTH(DATE(L$1,L$2,1),0)))*SUMIFS(Prov_Auto!$E$3:$E1000, Prov_Auto!$A$3:$A1000, $D509, Prov_Auto!$D$3:$D1000,"&gt;="&amp;DATE(L$1,L$2,1),Prov_Auto!$D$3:$D1000, "&lt;="&amp;EOMONTH(DATE(L$1,L$2,1),0)))</f>
        <v/>
      </c>
      <c r="M509" s="48" t="str">
        <f>IF($D509="","", (SUMIFS(Transacoes!$D$3:$D1000,Transacoes!$C$3:$C1000,$D509,Transacoes!$B$3:$B1000,"C", Transacoes!$A$3:$A1000, "&lt;"&amp;EOMONTH(DATE(M$1,M$2,1),0))-SUMIFS(Transacoes!$D$3:$D1000,Transacoes!$C$3:$C1000,$D509,Transacoes!$B$3:$B1000,"V", Transacoes!$A$3:$A1000, "&lt;"&amp;EOMONTH(DATE(M$1,M$2,1),0)))*SUMIFS(Prov_Auto!$E$3:$E1000, Prov_Auto!$A$3:$A1000, $D509, Prov_Auto!$D$3:$D1000,"&gt;="&amp;DATE(M$1,M$2,1),Prov_Auto!$D$3:$D1000, "&lt;="&amp;EOMONTH(DATE(M$1,M$2,1),0)))</f>
        <v/>
      </c>
      <c r="N509" s="48" t="str">
        <f>IF($D509="","", (SUMIFS(Transacoes!$D$3:$D1000,Transacoes!$C$3:$C1000,$D509,Transacoes!$B$3:$B1000,"C", Transacoes!$A$3:$A1000, "&lt;"&amp;EOMONTH(DATE(N$1,N$2,1),0))-SUMIFS(Transacoes!$D$3:$D1000,Transacoes!$C$3:$C1000,$D509,Transacoes!$B$3:$B1000,"V", Transacoes!$A$3:$A1000, "&lt;"&amp;EOMONTH(DATE(N$1,N$2,1),0)))*SUMIFS(Prov_Auto!$E$3:$E1000, Prov_Auto!$A$3:$A1000, $D509, Prov_Auto!$D$3:$D1000,"&gt;="&amp;DATE(N$1,N$2,1),Prov_Auto!$D$3:$D1000, "&lt;="&amp;EOMONTH(DATE(N$1,N$2,1),0)))</f>
        <v/>
      </c>
      <c r="O509" s="48" t="str">
        <f>IF($D509="","", (SUMIFS(Transacoes!$D$3:$D1000,Transacoes!$C$3:$C1000,$D509,Transacoes!$B$3:$B1000,"C", Transacoes!$A$3:$A1000, "&lt;"&amp;EOMONTH(DATE(O$1,O$2,1),0))-SUMIFS(Transacoes!$D$3:$D1000,Transacoes!$C$3:$C1000,$D509,Transacoes!$B$3:$B1000,"V", Transacoes!$A$3:$A1000, "&lt;"&amp;EOMONTH(DATE(O$1,O$2,1),0)))*SUMIFS(Prov_Auto!$E$3:$E1000, Prov_Auto!$A$3:$A1000, $D509, Prov_Auto!$D$3:$D1000,"&gt;="&amp;DATE(O$1,O$2,1),Prov_Auto!$D$3:$D1000, "&lt;="&amp;EOMONTH(DATE(O$1,O$2,1),0)))</f>
        <v/>
      </c>
      <c r="P509" s="48" t="str">
        <f>IF($D509="","", (SUMIFS(Transacoes!$D$3:$D1000,Transacoes!$C$3:$C1000,$D509,Transacoes!$B$3:$B1000,"C", Transacoes!$A$3:$A1000, "&lt;"&amp;EOMONTH(DATE(P$1,P$2,1),0))-SUMIFS(Transacoes!$D$3:$D1000,Transacoes!$C$3:$C1000,$D509,Transacoes!$B$3:$B1000,"V", Transacoes!$A$3:$A1000, "&lt;"&amp;EOMONTH(DATE(P$1,P$2,1),0)))*SUMIFS(Prov_Auto!$E$3:$E1000, Prov_Auto!$A$3:$A1000, $D509, Prov_Auto!$D$3:$D1000,"&gt;="&amp;DATE(P$1,P$2,1),Prov_Auto!$D$3:$D1000, "&lt;="&amp;EOMONTH(DATE(P$1,P$2,1),0)))</f>
        <v/>
      </c>
      <c r="Q509" s="48" t="str">
        <f>IF($D509="","", (SUMIFS(Transacoes!$D$3:$D1000,Transacoes!$C$3:$C1000,$D509,Transacoes!$B$3:$B1000,"C", Transacoes!$A$3:$A1000, "&lt;"&amp;EOMONTH(DATE(Q$1,Q$2,1),0))-SUMIFS(Transacoes!$D$3:$D1000,Transacoes!$C$3:$C1000,$D509,Transacoes!$B$3:$B1000,"V", Transacoes!$A$3:$A1000, "&lt;"&amp;EOMONTH(DATE(Q$1,Q$2,1),0)))*SUMIFS(Prov_Auto!$E$3:$E1000, Prov_Auto!$A$3:$A1000, $D509, Prov_Auto!$D$3:$D1000,"&gt;="&amp;DATE(Q$1,Q$2,1),Prov_Auto!$D$3:$D1000, "&lt;="&amp;EOMONTH(DATE(Q$1,Q$2,1),0)))</f>
        <v/>
      </c>
      <c r="R509" s="47"/>
    </row>
    <row r="510">
      <c r="A510" s="47"/>
      <c r="B510" s="47"/>
      <c r="C510" s="47"/>
      <c r="D510" s="87"/>
      <c r="E510" s="48" t="str">
        <f>IF($D510="","", (SUMIFS(Transacoes!$D$3:$D1000,Transacoes!$C$3:$C1000,$D510,Transacoes!$B$3:$B1000,"C", Transacoes!$A$3:$A1000, "&lt;"&amp;EOMONTH(DATE(E$1,E$2,1),0))-SUMIFS(Transacoes!$D$3:$D1000,Transacoes!$C$3:$C1000,$D510,Transacoes!$B$3:$B1000,"V", Transacoes!$A$3:$A1000, "&lt;"&amp;EOMONTH(DATE(E$1,E$2,1),0)))*SUMIFS(Prov_Auto!$E$3:$E1000, Prov_Auto!$A$3:$A1000, $D510, Prov_Auto!$D$3:$D1000,"&gt;="&amp;DATE(E$1,E$2,1),Prov_Auto!$D$3:$D1000, "&lt;="&amp;EOMONTH(DATE(E$1,E$2,1),0)))</f>
        <v/>
      </c>
      <c r="F510" s="48" t="str">
        <f>IF($D510="","", (SUMIFS(Transacoes!$D$3:$D1000,Transacoes!$C$3:$C1000,$D510,Transacoes!$B$3:$B1000,"C", Transacoes!$A$3:$A1000, "&lt;"&amp;EOMONTH(DATE(F$1,F$2,1),0))-SUMIFS(Transacoes!$D$3:$D1000,Transacoes!$C$3:$C1000,$D510,Transacoes!$B$3:$B1000,"V", Transacoes!$A$3:$A1000, "&lt;"&amp;EOMONTH(DATE(F$1,F$2,1),0)))*SUMIFS(Prov_Auto!$E$3:$E1000, Prov_Auto!$A$3:$A1000, $D510, Prov_Auto!$D$3:$D1000,"&gt;="&amp;DATE(F$1,F$2,1),Prov_Auto!$D$3:$D1000, "&lt;="&amp;EOMONTH(DATE(F$1,F$2,1),0)))</f>
        <v/>
      </c>
      <c r="G510" s="48" t="str">
        <f>IF($D510="","", (SUMIFS(Transacoes!$D$3:$D1000,Transacoes!$C$3:$C1000,$D510,Transacoes!$B$3:$B1000,"C", Transacoes!$A$3:$A1000, "&lt;"&amp;EOMONTH(DATE(G$1,G$2,1),0))-SUMIFS(Transacoes!$D$3:$D1000,Transacoes!$C$3:$C1000,$D510,Transacoes!$B$3:$B1000,"V", Transacoes!$A$3:$A1000, "&lt;"&amp;EOMONTH(DATE(G$1,G$2,1),0)))*SUMIFS(Prov_Auto!$E$3:$E1000, Prov_Auto!$A$3:$A1000, $D510, Prov_Auto!$D$3:$D1000,"&gt;="&amp;DATE(G$1,G$2,1),Prov_Auto!$D$3:$D1000, "&lt;="&amp;EOMONTH(DATE(G$1,G$2,1),0)))</f>
        <v/>
      </c>
      <c r="H510" s="48" t="str">
        <f>IF($D510="","", (SUMIFS(Transacoes!$D$3:$D1000,Transacoes!$C$3:$C1000,$D510,Transacoes!$B$3:$B1000,"C", Transacoes!$A$3:$A1000, "&lt;"&amp;EOMONTH(DATE(H$1,H$2,1),0))-SUMIFS(Transacoes!$D$3:$D1000,Transacoes!$C$3:$C1000,$D510,Transacoes!$B$3:$B1000,"V", Transacoes!$A$3:$A1000, "&lt;"&amp;EOMONTH(DATE(H$1,H$2,1),0)))*SUMIFS(Prov_Auto!$E$3:$E1000, Prov_Auto!$A$3:$A1000, $D510, Prov_Auto!$D$3:$D1000,"&gt;="&amp;DATE(H$1,H$2,1),Prov_Auto!$D$3:$D1000, "&lt;="&amp;EOMONTH(DATE(H$1,H$2,1),0)))</f>
        <v/>
      </c>
      <c r="I510" s="48" t="str">
        <f>IF($D510="","", (SUMIFS(Transacoes!$D$3:$D1000,Transacoes!$C$3:$C1000,$D510,Transacoes!$B$3:$B1000,"C", Transacoes!$A$3:$A1000, "&lt;"&amp;EOMONTH(DATE(I$1,I$2,1),0))-SUMIFS(Transacoes!$D$3:$D1000,Transacoes!$C$3:$C1000,$D510,Transacoes!$B$3:$B1000,"V", Transacoes!$A$3:$A1000, "&lt;"&amp;EOMONTH(DATE(I$1,I$2,1),0)))*SUMIFS(Prov_Auto!$E$3:$E1000, Prov_Auto!$A$3:$A1000, $D510, Prov_Auto!$D$3:$D1000,"&gt;="&amp;DATE(I$1,I$2,1),Prov_Auto!$D$3:$D1000, "&lt;="&amp;EOMONTH(DATE(I$1,I$2,1),0)))</f>
        <v/>
      </c>
      <c r="J510" s="48" t="str">
        <f>IF($D510="","", (SUMIFS(Transacoes!$D$3:$D1000,Transacoes!$C$3:$C1000,$D510,Transacoes!$B$3:$B1000,"C", Transacoes!$A$3:$A1000, "&lt;"&amp;EOMONTH(DATE(J$1,J$2,1),0))-SUMIFS(Transacoes!$D$3:$D1000,Transacoes!$C$3:$C1000,$D510,Transacoes!$B$3:$B1000,"V", Transacoes!$A$3:$A1000, "&lt;"&amp;EOMONTH(DATE(J$1,J$2,1),0)))*SUMIFS(Prov_Auto!$E$3:$E1000, Prov_Auto!$A$3:$A1000, $D510, Prov_Auto!$D$3:$D1000,"&gt;="&amp;DATE(J$1,J$2,1),Prov_Auto!$D$3:$D1000, "&lt;="&amp;EOMONTH(DATE(J$1,J$2,1),0)))</f>
        <v/>
      </c>
      <c r="K510" s="48" t="str">
        <f>IF($D510="","", (SUMIFS(Transacoes!$D$3:$D1000,Transacoes!$C$3:$C1000,$D510,Transacoes!$B$3:$B1000,"C", Transacoes!$A$3:$A1000, "&lt;"&amp;EOMONTH(DATE(K$1,K$2,1),0))-SUMIFS(Transacoes!$D$3:$D1000,Transacoes!$C$3:$C1000,$D510,Transacoes!$B$3:$B1000,"V", Transacoes!$A$3:$A1000, "&lt;"&amp;EOMONTH(DATE(K$1,K$2,1),0)))*SUMIFS(Prov_Auto!$E$3:$E1000, Prov_Auto!$A$3:$A1000, $D510, Prov_Auto!$D$3:$D1000,"&gt;="&amp;DATE(K$1,K$2,1),Prov_Auto!$D$3:$D1000, "&lt;="&amp;EOMONTH(DATE(K$1,K$2,1),0)))</f>
        <v/>
      </c>
      <c r="L510" s="48" t="str">
        <f>IF($D510="","", (SUMIFS(Transacoes!$D$3:$D1000,Transacoes!$C$3:$C1000,$D510,Transacoes!$B$3:$B1000,"C", Transacoes!$A$3:$A1000, "&lt;"&amp;EOMONTH(DATE(L$1,L$2,1),0))-SUMIFS(Transacoes!$D$3:$D1000,Transacoes!$C$3:$C1000,$D510,Transacoes!$B$3:$B1000,"V", Transacoes!$A$3:$A1000, "&lt;"&amp;EOMONTH(DATE(L$1,L$2,1),0)))*SUMIFS(Prov_Auto!$E$3:$E1000, Prov_Auto!$A$3:$A1000, $D510, Prov_Auto!$D$3:$D1000,"&gt;="&amp;DATE(L$1,L$2,1),Prov_Auto!$D$3:$D1000, "&lt;="&amp;EOMONTH(DATE(L$1,L$2,1),0)))</f>
        <v/>
      </c>
      <c r="M510" s="48" t="str">
        <f>IF($D510="","", (SUMIFS(Transacoes!$D$3:$D1000,Transacoes!$C$3:$C1000,$D510,Transacoes!$B$3:$B1000,"C", Transacoes!$A$3:$A1000, "&lt;"&amp;EOMONTH(DATE(M$1,M$2,1),0))-SUMIFS(Transacoes!$D$3:$D1000,Transacoes!$C$3:$C1000,$D510,Transacoes!$B$3:$B1000,"V", Transacoes!$A$3:$A1000, "&lt;"&amp;EOMONTH(DATE(M$1,M$2,1),0)))*SUMIFS(Prov_Auto!$E$3:$E1000, Prov_Auto!$A$3:$A1000, $D510, Prov_Auto!$D$3:$D1000,"&gt;="&amp;DATE(M$1,M$2,1),Prov_Auto!$D$3:$D1000, "&lt;="&amp;EOMONTH(DATE(M$1,M$2,1),0)))</f>
        <v/>
      </c>
      <c r="N510" s="48" t="str">
        <f>IF($D510="","", (SUMIFS(Transacoes!$D$3:$D1000,Transacoes!$C$3:$C1000,$D510,Transacoes!$B$3:$B1000,"C", Transacoes!$A$3:$A1000, "&lt;"&amp;EOMONTH(DATE(N$1,N$2,1),0))-SUMIFS(Transacoes!$D$3:$D1000,Transacoes!$C$3:$C1000,$D510,Transacoes!$B$3:$B1000,"V", Transacoes!$A$3:$A1000, "&lt;"&amp;EOMONTH(DATE(N$1,N$2,1),0)))*SUMIFS(Prov_Auto!$E$3:$E1000, Prov_Auto!$A$3:$A1000, $D510, Prov_Auto!$D$3:$D1000,"&gt;="&amp;DATE(N$1,N$2,1),Prov_Auto!$D$3:$D1000, "&lt;="&amp;EOMONTH(DATE(N$1,N$2,1),0)))</f>
        <v/>
      </c>
      <c r="O510" s="48" t="str">
        <f>IF($D510="","", (SUMIFS(Transacoes!$D$3:$D1000,Transacoes!$C$3:$C1000,$D510,Transacoes!$B$3:$B1000,"C", Transacoes!$A$3:$A1000, "&lt;"&amp;EOMONTH(DATE(O$1,O$2,1),0))-SUMIFS(Transacoes!$D$3:$D1000,Transacoes!$C$3:$C1000,$D510,Transacoes!$B$3:$B1000,"V", Transacoes!$A$3:$A1000, "&lt;"&amp;EOMONTH(DATE(O$1,O$2,1),0)))*SUMIFS(Prov_Auto!$E$3:$E1000, Prov_Auto!$A$3:$A1000, $D510, Prov_Auto!$D$3:$D1000,"&gt;="&amp;DATE(O$1,O$2,1),Prov_Auto!$D$3:$D1000, "&lt;="&amp;EOMONTH(DATE(O$1,O$2,1),0)))</f>
        <v/>
      </c>
      <c r="P510" s="48" t="str">
        <f>IF($D510="","", (SUMIFS(Transacoes!$D$3:$D1000,Transacoes!$C$3:$C1000,$D510,Transacoes!$B$3:$B1000,"C", Transacoes!$A$3:$A1000, "&lt;"&amp;EOMONTH(DATE(P$1,P$2,1),0))-SUMIFS(Transacoes!$D$3:$D1000,Transacoes!$C$3:$C1000,$D510,Transacoes!$B$3:$B1000,"V", Transacoes!$A$3:$A1000, "&lt;"&amp;EOMONTH(DATE(P$1,P$2,1),0)))*SUMIFS(Prov_Auto!$E$3:$E1000, Prov_Auto!$A$3:$A1000, $D510, Prov_Auto!$D$3:$D1000,"&gt;="&amp;DATE(P$1,P$2,1),Prov_Auto!$D$3:$D1000, "&lt;="&amp;EOMONTH(DATE(P$1,P$2,1),0)))</f>
        <v/>
      </c>
      <c r="Q510" s="48" t="str">
        <f>IF($D510="","", (SUMIFS(Transacoes!$D$3:$D1000,Transacoes!$C$3:$C1000,$D510,Transacoes!$B$3:$B1000,"C", Transacoes!$A$3:$A1000, "&lt;"&amp;EOMONTH(DATE(Q$1,Q$2,1),0))-SUMIFS(Transacoes!$D$3:$D1000,Transacoes!$C$3:$C1000,$D510,Transacoes!$B$3:$B1000,"V", Transacoes!$A$3:$A1000, "&lt;"&amp;EOMONTH(DATE(Q$1,Q$2,1),0)))*SUMIFS(Prov_Auto!$E$3:$E1000, Prov_Auto!$A$3:$A1000, $D510, Prov_Auto!$D$3:$D1000,"&gt;="&amp;DATE(Q$1,Q$2,1),Prov_Auto!$D$3:$D1000, "&lt;="&amp;EOMONTH(DATE(Q$1,Q$2,1),0)))</f>
        <v/>
      </c>
      <c r="R510" s="47"/>
    </row>
    <row r="511">
      <c r="A511" s="47"/>
      <c r="B511" s="47"/>
      <c r="C511" s="47"/>
      <c r="D511" s="87"/>
      <c r="E511" s="48" t="str">
        <f>IF($D511="","", (SUMIFS(Transacoes!$D$3:$D1000,Transacoes!$C$3:$C1000,$D511,Transacoes!$B$3:$B1000,"C", Transacoes!$A$3:$A1000, "&lt;"&amp;EOMONTH(DATE(E$1,E$2,1),0))-SUMIFS(Transacoes!$D$3:$D1000,Transacoes!$C$3:$C1000,$D511,Transacoes!$B$3:$B1000,"V", Transacoes!$A$3:$A1000, "&lt;"&amp;EOMONTH(DATE(E$1,E$2,1),0)))*SUMIFS(Prov_Auto!$E$3:$E1000, Prov_Auto!$A$3:$A1000, $D511, Prov_Auto!$D$3:$D1000,"&gt;="&amp;DATE(E$1,E$2,1),Prov_Auto!$D$3:$D1000, "&lt;="&amp;EOMONTH(DATE(E$1,E$2,1),0)))</f>
        <v/>
      </c>
      <c r="F511" s="48" t="str">
        <f>IF($D511="","", (SUMIFS(Transacoes!$D$3:$D1000,Transacoes!$C$3:$C1000,$D511,Transacoes!$B$3:$B1000,"C", Transacoes!$A$3:$A1000, "&lt;"&amp;EOMONTH(DATE(F$1,F$2,1),0))-SUMIFS(Transacoes!$D$3:$D1000,Transacoes!$C$3:$C1000,$D511,Transacoes!$B$3:$B1000,"V", Transacoes!$A$3:$A1000, "&lt;"&amp;EOMONTH(DATE(F$1,F$2,1),0)))*SUMIFS(Prov_Auto!$E$3:$E1000, Prov_Auto!$A$3:$A1000, $D511, Prov_Auto!$D$3:$D1000,"&gt;="&amp;DATE(F$1,F$2,1),Prov_Auto!$D$3:$D1000, "&lt;="&amp;EOMONTH(DATE(F$1,F$2,1),0)))</f>
        <v/>
      </c>
      <c r="G511" s="48" t="str">
        <f>IF($D511="","", (SUMIFS(Transacoes!$D$3:$D1000,Transacoes!$C$3:$C1000,$D511,Transacoes!$B$3:$B1000,"C", Transacoes!$A$3:$A1000, "&lt;"&amp;EOMONTH(DATE(G$1,G$2,1),0))-SUMIFS(Transacoes!$D$3:$D1000,Transacoes!$C$3:$C1000,$D511,Transacoes!$B$3:$B1000,"V", Transacoes!$A$3:$A1000, "&lt;"&amp;EOMONTH(DATE(G$1,G$2,1),0)))*SUMIFS(Prov_Auto!$E$3:$E1000, Prov_Auto!$A$3:$A1000, $D511, Prov_Auto!$D$3:$D1000,"&gt;="&amp;DATE(G$1,G$2,1),Prov_Auto!$D$3:$D1000, "&lt;="&amp;EOMONTH(DATE(G$1,G$2,1),0)))</f>
        <v/>
      </c>
      <c r="H511" s="48" t="str">
        <f>IF($D511="","", (SUMIFS(Transacoes!$D$3:$D1000,Transacoes!$C$3:$C1000,$D511,Transacoes!$B$3:$B1000,"C", Transacoes!$A$3:$A1000, "&lt;"&amp;EOMONTH(DATE(H$1,H$2,1),0))-SUMIFS(Transacoes!$D$3:$D1000,Transacoes!$C$3:$C1000,$D511,Transacoes!$B$3:$B1000,"V", Transacoes!$A$3:$A1000, "&lt;"&amp;EOMONTH(DATE(H$1,H$2,1),0)))*SUMIFS(Prov_Auto!$E$3:$E1000, Prov_Auto!$A$3:$A1000, $D511, Prov_Auto!$D$3:$D1000,"&gt;="&amp;DATE(H$1,H$2,1),Prov_Auto!$D$3:$D1000, "&lt;="&amp;EOMONTH(DATE(H$1,H$2,1),0)))</f>
        <v/>
      </c>
      <c r="I511" s="48" t="str">
        <f>IF($D511="","", (SUMIFS(Transacoes!$D$3:$D1000,Transacoes!$C$3:$C1000,$D511,Transacoes!$B$3:$B1000,"C", Transacoes!$A$3:$A1000, "&lt;"&amp;EOMONTH(DATE(I$1,I$2,1),0))-SUMIFS(Transacoes!$D$3:$D1000,Transacoes!$C$3:$C1000,$D511,Transacoes!$B$3:$B1000,"V", Transacoes!$A$3:$A1000, "&lt;"&amp;EOMONTH(DATE(I$1,I$2,1),0)))*SUMIFS(Prov_Auto!$E$3:$E1000, Prov_Auto!$A$3:$A1000, $D511, Prov_Auto!$D$3:$D1000,"&gt;="&amp;DATE(I$1,I$2,1),Prov_Auto!$D$3:$D1000, "&lt;="&amp;EOMONTH(DATE(I$1,I$2,1),0)))</f>
        <v/>
      </c>
      <c r="J511" s="48" t="str">
        <f>IF($D511="","", (SUMIFS(Transacoes!$D$3:$D1000,Transacoes!$C$3:$C1000,$D511,Transacoes!$B$3:$B1000,"C", Transacoes!$A$3:$A1000, "&lt;"&amp;EOMONTH(DATE(J$1,J$2,1),0))-SUMIFS(Transacoes!$D$3:$D1000,Transacoes!$C$3:$C1000,$D511,Transacoes!$B$3:$B1000,"V", Transacoes!$A$3:$A1000, "&lt;"&amp;EOMONTH(DATE(J$1,J$2,1),0)))*SUMIFS(Prov_Auto!$E$3:$E1000, Prov_Auto!$A$3:$A1000, $D511, Prov_Auto!$D$3:$D1000,"&gt;="&amp;DATE(J$1,J$2,1),Prov_Auto!$D$3:$D1000, "&lt;="&amp;EOMONTH(DATE(J$1,J$2,1),0)))</f>
        <v/>
      </c>
      <c r="K511" s="48" t="str">
        <f>IF($D511="","", (SUMIFS(Transacoes!$D$3:$D1000,Transacoes!$C$3:$C1000,$D511,Transacoes!$B$3:$B1000,"C", Transacoes!$A$3:$A1000, "&lt;"&amp;EOMONTH(DATE(K$1,K$2,1),0))-SUMIFS(Transacoes!$D$3:$D1000,Transacoes!$C$3:$C1000,$D511,Transacoes!$B$3:$B1000,"V", Transacoes!$A$3:$A1000, "&lt;"&amp;EOMONTH(DATE(K$1,K$2,1),0)))*SUMIFS(Prov_Auto!$E$3:$E1000, Prov_Auto!$A$3:$A1000, $D511, Prov_Auto!$D$3:$D1000,"&gt;="&amp;DATE(K$1,K$2,1),Prov_Auto!$D$3:$D1000, "&lt;="&amp;EOMONTH(DATE(K$1,K$2,1),0)))</f>
        <v/>
      </c>
      <c r="L511" s="48" t="str">
        <f>IF($D511="","", (SUMIFS(Transacoes!$D$3:$D1000,Transacoes!$C$3:$C1000,$D511,Transacoes!$B$3:$B1000,"C", Transacoes!$A$3:$A1000, "&lt;"&amp;EOMONTH(DATE(L$1,L$2,1),0))-SUMIFS(Transacoes!$D$3:$D1000,Transacoes!$C$3:$C1000,$D511,Transacoes!$B$3:$B1000,"V", Transacoes!$A$3:$A1000, "&lt;"&amp;EOMONTH(DATE(L$1,L$2,1),0)))*SUMIFS(Prov_Auto!$E$3:$E1000, Prov_Auto!$A$3:$A1000, $D511, Prov_Auto!$D$3:$D1000,"&gt;="&amp;DATE(L$1,L$2,1),Prov_Auto!$D$3:$D1000, "&lt;="&amp;EOMONTH(DATE(L$1,L$2,1),0)))</f>
        <v/>
      </c>
      <c r="M511" s="48" t="str">
        <f>IF($D511="","", (SUMIFS(Transacoes!$D$3:$D1000,Transacoes!$C$3:$C1000,$D511,Transacoes!$B$3:$B1000,"C", Transacoes!$A$3:$A1000, "&lt;"&amp;EOMONTH(DATE(M$1,M$2,1),0))-SUMIFS(Transacoes!$D$3:$D1000,Transacoes!$C$3:$C1000,$D511,Transacoes!$B$3:$B1000,"V", Transacoes!$A$3:$A1000, "&lt;"&amp;EOMONTH(DATE(M$1,M$2,1),0)))*SUMIFS(Prov_Auto!$E$3:$E1000, Prov_Auto!$A$3:$A1000, $D511, Prov_Auto!$D$3:$D1000,"&gt;="&amp;DATE(M$1,M$2,1),Prov_Auto!$D$3:$D1000, "&lt;="&amp;EOMONTH(DATE(M$1,M$2,1),0)))</f>
        <v/>
      </c>
      <c r="N511" s="48" t="str">
        <f>IF($D511="","", (SUMIFS(Transacoes!$D$3:$D1000,Transacoes!$C$3:$C1000,$D511,Transacoes!$B$3:$B1000,"C", Transacoes!$A$3:$A1000, "&lt;"&amp;EOMONTH(DATE(N$1,N$2,1),0))-SUMIFS(Transacoes!$D$3:$D1000,Transacoes!$C$3:$C1000,$D511,Transacoes!$B$3:$B1000,"V", Transacoes!$A$3:$A1000, "&lt;"&amp;EOMONTH(DATE(N$1,N$2,1),0)))*SUMIFS(Prov_Auto!$E$3:$E1000, Prov_Auto!$A$3:$A1000, $D511, Prov_Auto!$D$3:$D1000,"&gt;="&amp;DATE(N$1,N$2,1),Prov_Auto!$D$3:$D1000, "&lt;="&amp;EOMONTH(DATE(N$1,N$2,1),0)))</f>
        <v/>
      </c>
      <c r="O511" s="48" t="str">
        <f>IF($D511="","", (SUMIFS(Transacoes!$D$3:$D1000,Transacoes!$C$3:$C1000,$D511,Transacoes!$B$3:$B1000,"C", Transacoes!$A$3:$A1000, "&lt;"&amp;EOMONTH(DATE(O$1,O$2,1),0))-SUMIFS(Transacoes!$D$3:$D1000,Transacoes!$C$3:$C1000,$D511,Transacoes!$B$3:$B1000,"V", Transacoes!$A$3:$A1000, "&lt;"&amp;EOMONTH(DATE(O$1,O$2,1),0)))*SUMIFS(Prov_Auto!$E$3:$E1000, Prov_Auto!$A$3:$A1000, $D511, Prov_Auto!$D$3:$D1000,"&gt;="&amp;DATE(O$1,O$2,1),Prov_Auto!$D$3:$D1000, "&lt;="&amp;EOMONTH(DATE(O$1,O$2,1),0)))</f>
        <v/>
      </c>
      <c r="P511" s="48" t="str">
        <f>IF($D511="","", (SUMIFS(Transacoes!$D$3:$D1000,Transacoes!$C$3:$C1000,$D511,Transacoes!$B$3:$B1000,"C", Transacoes!$A$3:$A1000, "&lt;"&amp;EOMONTH(DATE(P$1,P$2,1),0))-SUMIFS(Transacoes!$D$3:$D1000,Transacoes!$C$3:$C1000,$D511,Transacoes!$B$3:$B1000,"V", Transacoes!$A$3:$A1000, "&lt;"&amp;EOMONTH(DATE(P$1,P$2,1),0)))*SUMIFS(Prov_Auto!$E$3:$E1000, Prov_Auto!$A$3:$A1000, $D511, Prov_Auto!$D$3:$D1000,"&gt;="&amp;DATE(P$1,P$2,1),Prov_Auto!$D$3:$D1000, "&lt;="&amp;EOMONTH(DATE(P$1,P$2,1),0)))</f>
        <v/>
      </c>
      <c r="Q511" s="48" t="str">
        <f>IF($D511="","", (SUMIFS(Transacoes!$D$3:$D1000,Transacoes!$C$3:$C1000,$D511,Transacoes!$B$3:$B1000,"C", Transacoes!$A$3:$A1000, "&lt;"&amp;EOMONTH(DATE(Q$1,Q$2,1),0))-SUMIFS(Transacoes!$D$3:$D1000,Transacoes!$C$3:$C1000,$D511,Transacoes!$B$3:$B1000,"V", Transacoes!$A$3:$A1000, "&lt;"&amp;EOMONTH(DATE(Q$1,Q$2,1),0)))*SUMIFS(Prov_Auto!$E$3:$E1000, Prov_Auto!$A$3:$A1000, $D511, Prov_Auto!$D$3:$D1000,"&gt;="&amp;DATE(Q$1,Q$2,1),Prov_Auto!$D$3:$D1000, "&lt;="&amp;EOMONTH(DATE(Q$1,Q$2,1),0)))</f>
        <v/>
      </c>
      <c r="R511" s="47"/>
    </row>
    <row r="512">
      <c r="A512" s="47"/>
      <c r="B512" s="47"/>
      <c r="C512" s="47"/>
      <c r="D512" s="87"/>
      <c r="E512" s="48" t="str">
        <f>IF($D512="","", (SUMIFS(Transacoes!$D$3:$D1000,Transacoes!$C$3:$C1000,$D512,Transacoes!$B$3:$B1000,"C", Transacoes!$A$3:$A1000, "&lt;"&amp;EOMONTH(DATE(E$1,E$2,1),0))-SUMIFS(Transacoes!$D$3:$D1000,Transacoes!$C$3:$C1000,$D512,Transacoes!$B$3:$B1000,"V", Transacoes!$A$3:$A1000, "&lt;"&amp;EOMONTH(DATE(E$1,E$2,1),0)))*SUMIFS(Prov_Auto!$E$3:$E1000, Prov_Auto!$A$3:$A1000, $D512, Prov_Auto!$D$3:$D1000,"&gt;="&amp;DATE(E$1,E$2,1),Prov_Auto!$D$3:$D1000, "&lt;="&amp;EOMONTH(DATE(E$1,E$2,1),0)))</f>
        <v/>
      </c>
      <c r="F512" s="48" t="str">
        <f>IF($D512="","", (SUMIFS(Transacoes!$D$3:$D1000,Transacoes!$C$3:$C1000,$D512,Transacoes!$B$3:$B1000,"C", Transacoes!$A$3:$A1000, "&lt;"&amp;EOMONTH(DATE(F$1,F$2,1),0))-SUMIFS(Transacoes!$D$3:$D1000,Transacoes!$C$3:$C1000,$D512,Transacoes!$B$3:$B1000,"V", Transacoes!$A$3:$A1000, "&lt;"&amp;EOMONTH(DATE(F$1,F$2,1),0)))*SUMIFS(Prov_Auto!$E$3:$E1000, Prov_Auto!$A$3:$A1000, $D512, Prov_Auto!$D$3:$D1000,"&gt;="&amp;DATE(F$1,F$2,1),Prov_Auto!$D$3:$D1000, "&lt;="&amp;EOMONTH(DATE(F$1,F$2,1),0)))</f>
        <v/>
      </c>
      <c r="G512" s="48" t="str">
        <f>IF($D512="","", (SUMIFS(Transacoes!$D$3:$D1000,Transacoes!$C$3:$C1000,$D512,Transacoes!$B$3:$B1000,"C", Transacoes!$A$3:$A1000, "&lt;"&amp;EOMONTH(DATE(G$1,G$2,1),0))-SUMIFS(Transacoes!$D$3:$D1000,Transacoes!$C$3:$C1000,$D512,Transacoes!$B$3:$B1000,"V", Transacoes!$A$3:$A1000, "&lt;"&amp;EOMONTH(DATE(G$1,G$2,1),0)))*SUMIFS(Prov_Auto!$E$3:$E1000, Prov_Auto!$A$3:$A1000, $D512, Prov_Auto!$D$3:$D1000,"&gt;="&amp;DATE(G$1,G$2,1),Prov_Auto!$D$3:$D1000, "&lt;="&amp;EOMONTH(DATE(G$1,G$2,1),0)))</f>
        <v/>
      </c>
      <c r="H512" s="48" t="str">
        <f>IF($D512="","", (SUMIFS(Transacoes!$D$3:$D1000,Transacoes!$C$3:$C1000,$D512,Transacoes!$B$3:$B1000,"C", Transacoes!$A$3:$A1000, "&lt;"&amp;EOMONTH(DATE(H$1,H$2,1),0))-SUMIFS(Transacoes!$D$3:$D1000,Transacoes!$C$3:$C1000,$D512,Transacoes!$B$3:$B1000,"V", Transacoes!$A$3:$A1000, "&lt;"&amp;EOMONTH(DATE(H$1,H$2,1),0)))*SUMIFS(Prov_Auto!$E$3:$E1000, Prov_Auto!$A$3:$A1000, $D512, Prov_Auto!$D$3:$D1000,"&gt;="&amp;DATE(H$1,H$2,1),Prov_Auto!$D$3:$D1000, "&lt;="&amp;EOMONTH(DATE(H$1,H$2,1),0)))</f>
        <v/>
      </c>
      <c r="I512" s="48" t="str">
        <f>IF($D512="","", (SUMIFS(Transacoes!$D$3:$D1000,Transacoes!$C$3:$C1000,$D512,Transacoes!$B$3:$B1000,"C", Transacoes!$A$3:$A1000, "&lt;"&amp;EOMONTH(DATE(I$1,I$2,1),0))-SUMIFS(Transacoes!$D$3:$D1000,Transacoes!$C$3:$C1000,$D512,Transacoes!$B$3:$B1000,"V", Transacoes!$A$3:$A1000, "&lt;"&amp;EOMONTH(DATE(I$1,I$2,1),0)))*SUMIFS(Prov_Auto!$E$3:$E1000, Prov_Auto!$A$3:$A1000, $D512, Prov_Auto!$D$3:$D1000,"&gt;="&amp;DATE(I$1,I$2,1),Prov_Auto!$D$3:$D1000, "&lt;="&amp;EOMONTH(DATE(I$1,I$2,1),0)))</f>
        <v/>
      </c>
      <c r="J512" s="48" t="str">
        <f>IF($D512="","", (SUMIFS(Transacoes!$D$3:$D1000,Transacoes!$C$3:$C1000,$D512,Transacoes!$B$3:$B1000,"C", Transacoes!$A$3:$A1000, "&lt;"&amp;EOMONTH(DATE(J$1,J$2,1),0))-SUMIFS(Transacoes!$D$3:$D1000,Transacoes!$C$3:$C1000,$D512,Transacoes!$B$3:$B1000,"V", Transacoes!$A$3:$A1000, "&lt;"&amp;EOMONTH(DATE(J$1,J$2,1),0)))*SUMIFS(Prov_Auto!$E$3:$E1000, Prov_Auto!$A$3:$A1000, $D512, Prov_Auto!$D$3:$D1000,"&gt;="&amp;DATE(J$1,J$2,1),Prov_Auto!$D$3:$D1000, "&lt;="&amp;EOMONTH(DATE(J$1,J$2,1),0)))</f>
        <v/>
      </c>
      <c r="K512" s="48" t="str">
        <f>IF($D512="","", (SUMIFS(Transacoes!$D$3:$D1000,Transacoes!$C$3:$C1000,$D512,Transacoes!$B$3:$B1000,"C", Transacoes!$A$3:$A1000, "&lt;"&amp;EOMONTH(DATE(K$1,K$2,1),0))-SUMIFS(Transacoes!$D$3:$D1000,Transacoes!$C$3:$C1000,$D512,Transacoes!$B$3:$B1000,"V", Transacoes!$A$3:$A1000, "&lt;"&amp;EOMONTH(DATE(K$1,K$2,1),0)))*SUMIFS(Prov_Auto!$E$3:$E1000, Prov_Auto!$A$3:$A1000, $D512, Prov_Auto!$D$3:$D1000,"&gt;="&amp;DATE(K$1,K$2,1),Prov_Auto!$D$3:$D1000, "&lt;="&amp;EOMONTH(DATE(K$1,K$2,1),0)))</f>
        <v/>
      </c>
      <c r="L512" s="48" t="str">
        <f>IF($D512="","", (SUMIFS(Transacoes!$D$3:$D1000,Transacoes!$C$3:$C1000,$D512,Transacoes!$B$3:$B1000,"C", Transacoes!$A$3:$A1000, "&lt;"&amp;EOMONTH(DATE(L$1,L$2,1),0))-SUMIFS(Transacoes!$D$3:$D1000,Transacoes!$C$3:$C1000,$D512,Transacoes!$B$3:$B1000,"V", Transacoes!$A$3:$A1000, "&lt;"&amp;EOMONTH(DATE(L$1,L$2,1),0)))*SUMIFS(Prov_Auto!$E$3:$E1000, Prov_Auto!$A$3:$A1000, $D512, Prov_Auto!$D$3:$D1000,"&gt;="&amp;DATE(L$1,L$2,1),Prov_Auto!$D$3:$D1000, "&lt;="&amp;EOMONTH(DATE(L$1,L$2,1),0)))</f>
        <v/>
      </c>
      <c r="M512" s="48" t="str">
        <f>IF($D512="","", (SUMIFS(Transacoes!$D$3:$D1000,Transacoes!$C$3:$C1000,$D512,Transacoes!$B$3:$B1000,"C", Transacoes!$A$3:$A1000, "&lt;"&amp;EOMONTH(DATE(M$1,M$2,1),0))-SUMIFS(Transacoes!$D$3:$D1000,Transacoes!$C$3:$C1000,$D512,Transacoes!$B$3:$B1000,"V", Transacoes!$A$3:$A1000, "&lt;"&amp;EOMONTH(DATE(M$1,M$2,1),0)))*SUMIFS(Prov_Auto!$E$3:$E1000, Prov_Auto!$A$3:$A1000, $D512, Prov_Auto!$D$3:$D1000,"&gt;="&amp;DATE(M$1,M$2,1),Prov_Auto!$D$3:$D1000, "&lt;="&amp;EOMONTH(DATE(M$1,M$2,1),0)))</f>
        <v/>
      </c>
      <c r="N512" s="48" t="str">
        <f>IF($D512="","", (SUMIFS(Transacoes!$D$3:$D1000,Transacoes!$C$3:$C1000,$D512,Transacoes!$B$3:$B1000,"C", Transacoes!$A$3:$A1000, "&lt;"&amp;EOMONTH(DATE(N$1,N$2,1),0))-SUMIFS(Transacoes!$D$3:$D1000,Transacoes!$C$3:$C1000,$D512,Transacoes!$B$3:$B1000,"V", Transacoes!$A$3:$A1000, "&lt;"&amp;EOMONTH(DATE(N$1,N$2,1),0)))*SUMIFS(Prov_Auto!$E$3:$E1000, Prov_Auto!$A$3:$A1000, $D512, Prov_Auto!$D$3:$D1000,"&gt;="&amp;DATE(N$1,N$2,1),Prov_Auto!$D$3:$D1000, "&lt;="&amp;EOMONTH(DATE(N$1,N$2,1),0)))</f>
        <v/>
      </c>
      <c r="O512" s="48" t="str">
        <f>IF($D512="","", (SUMIFS(Transacoes!$D$3:$D1000,Transacoes!$C$3:$C1000,$D512,Transacoes!$B$3:$B1000,"C", Transacoes!$A$3:$A1000, "&lt;"&amp;EOMONTH(DATE(O$1,O$2,1),0))-SUMIFS(Transacoes!$D$3:$D1000,Transacoes!$C$3:$C1000,$D512,Transacoes!$B$3:$B1000,"V", Transacoes!$A$3:$A1000, "&lt;"&amp;EOMONTH(DATE(O$1,O$2,1),0)))*SUMIFS(Prov_Auto!$E$3:$E1000, Prov_Auto!$A$3:$A1000, $D512, Prov_Auto!$D$3:$D1000,"&gt;="&amp;DATE(O$1,O$2,1),Prov_Auto!$D$3:$D1000, "&lt;="&amp;EOMONTH(DATE(O$1,O$2,1),0)))</f>
        <v/>
      </c>
      <c r="P512" s="48" t="str">
        <f>IF($D512="","", (SUMIFS(Transacoes!$D$3:$D1000,Transacoes!$C$3:$C1000,$D512,Transacoes!$B$3:$B1000,"C", Transacoes!$A$3:$A1000, "&lt;"&amp;EOMONTH(DATE(P$1,P$2,1),0))-SUMIFS(Transacoes!$D$3:$D1000,Transacoes!$C$3:$C1000,$D512,Transacoes!$B$3:$B1000,"V", Transacoes!$A$3:$A1000, "&lt;"&amp;EOMONTH(DATE(P$1,P$2,1),0)))*SUMIFS(Prov_Auto!$E$3:$E1000, Prov_Auto!$A$3:$A1000, $D512, Prov_Auto!$D$3:$D1000,"&gt;="&amp;DATE(P$1,P$2,1),Prov_Auto!$D$3:$D1000, "&lt;="&amp;EOMONTH(DATE(P$1,P$2,1),0)))</f>
        <v/>
      </c>
      <c r="Q512" s="48" t="str">
        <f>IF($D512="","", (SUMIFS(Transacoes!$D$3:$D1000,Transacoes!$C$3:$C1000,$D512,Transacoes!$B$3:$B1000,"C", Transacoes!$A$3:$A1000, "&lt;"&amp;EOMONTH(DATE(Q$1,Q$2,1),0))-SUMIFS(Transacoes!$D$3:$D1000,Transacoes!$C$3:$C1000,$D512,Transacoes!$B$3:$B1000,"V", Transacoes!$A$3:$A1000, "&lt;"&amp;EOMONTH(DATE(Q$1,Q$2,1),0)))*SUMIFS(Prov_Auto!$E$3:$E1000, Prov_Auto!$A$3:$A1000, $D512, Prov_Auto!$D$3:$D1000,"&gt;="&amp;DATE(Q$1,Q$2,1),Prov_Auto!$D$3:$D1000, "&lt;="&amp;EOMONTH(DATE(Q$1,Q$2,1),0)))</f>
        <v/>
      </c>
      <c r="R512" s="47"/>
    </row>
    <row r="513">
      <c r="A513" s="47"/>
      <c r="B513" s="47"/>
      <c r="C513" s="47"/>
      <c r="D513" s="87"/>
      <c r="E513" s="48" t="str">
        <f>IF($D513="","", (SUMIFS(Transacoes!$D$3:$D1000,Transacoes!$C$3:$C1000,$D513,Transacoes!$B$3:$B1000,"C", Transacoes!$A$3:$A1000, "&lt;"&amp;EOMONTH(DATE(E$1,E$2,1),0))-SUMIFS(Transacoes!$D$3:$D1000,Transacoes!$C$3:$C1000,$D513,Transacoes!$B$3:$B1000,"V", Transacoes!$A$3:$A1000, "&lt;"&amp;EOMONTH(DATE(E$1,E$2,1),0)))*SUMIFS(Prov_Auto!$E$3:$E1000, Prov_Auto!$A$3:$A1000, $D513, Prov_Auto!$D$3:$D1000,"&gt;="&amp;DATE(E$1,E$2,1),Prov_Auto!$D$3:$D1000, "&lt;="&amp;EOMONTH(DATE(E$1,E$2,1),0)))</f>
        <v/>
      </c>
      <c r="F513" s="48" t="str">
        <f>IF($D513="","", (SUMIFS(Transacoes!$D$3:$D1000,Transacoes!$C$3:$C1000,$D513,Transacoes!$B$3:$B1000,"C", Transacoes!$A$3:$A1000, "&lt;"&amp;EOMONTH(DATE(F$1,F$2,1),0))-SUMIFS(Transacoes!$D$3:$D1000,Transacoes!$C$3:$C1000,$D513,Transacoes!$B$3:$B1000,"V", Transacoes!$A$3:$A1000, "&lt;"&amp;EOMONTH(DATE(F$1,F$2,1),0)))*SUMIFS(Prov_Auto!$E$3:$E1000, Prov_Auto!$A$3:$A1000, $D513, Prov_Auto!$D$3:$D1000,"&gt;="&amp;DATE(F$1,F$2,1),Prov_Auto!$D$3:$D1000, "&lt;="&amp;EOMONTH(DATE(F$1,F$2,1),0)))</f>
        <v/>
      </c>
      <c r="G513" s="48" t="str">
        <f>IF($D513="","", (SUMIFS(Transacoes!$D$3:$D1000,Transacoes!$C$3:$C1000,$D513,Transacoes!$B$3:$B1000,"C", Transacoes!$A$3:$A1000, "&lt;"&amp;EOMONTH(DATE(G$1,G$2,1),0))-SUMIFS(Transacoes!$D$3:$D1000,Transacoes!$C$3:$C1000,$D513,Transacoes!$B$3:$B1000,"V", Transacoes!$A$3:$A1000, "&lt;"&amp;EOMONTH(DATE(G$1,G$2,1),0)))*SUMIFS(Prov_Auto!$E$3:$E1000, Prov_Auto!$A$3:$A1000, $D513, Prov_Auto!$D$3:$D1000,"&gt;="&amp;DATE(G$1,G$2,1),Prov_Auto!$D$3:$D1000, "&lt;="&amp;EOMONTH(DATE(G$1,G$2,1),0)))</f>
        <v/>
      </c>
      <c r="H513" s="48" t="str">
        <f>IF($D513="","", (SUMIFS(Transacoes!$D$3:$D1000,Transacoes!$C$3:$C1000,$D513,Transacoes!$B$3:$B1000,"C", Transacoes!$A$3:$A1000, "&lt;"&amp;EOMONTH(DATE(H$1,H$2,1),0))-SUMIFS(Transacoes!$D$3:$D1000,Transacoes!$C$3:$C1000,$D513,Transacoes!$B$3:$B1000,"V", Transacoes!$A$3:$A1000, "&lt;"&amp;EOMONTH(DATE(H$1,H$2,1),0)))*SUMIFS(Prov_Auto!$E$3:$E1000, Prov_Auto!$A$3:$A1000, $D513, Prov_Auto!$D$3:$D1000,"&gt;="&amp;DATE(H$1,H$2,1),Prov_Auto!$D$3:$D1000, "&lt;="&amp;EOMONTH(DATE(H$1,H$2,1),0)))</f>
        <v/>
      </c>
      <c r="I513" s="48" t="str">
        <f>IF($D513="","", (SUMIFS(Transacoes!$D$3:$D1000,Transacoes!$C$3:$C1000,$D513,Transacoes!$B$3:$B1000,"C", Transacoes!$A$3:$A1000, "&lt;"&amp;EOMONTH(DATE(I$1,I$2,1),0))-SUMIFS(Transacoes!$D$3:$D1000,Transacoes!$C$3:$C1000,$D513,Transacoes!$B$3:$B1000,"V", Transacoes!$A$3:$A1000, "&lt;"&amp;EOMONTH(DATE(I$1,I$2,1),0)))*SUMIFS(Prov_Auto!$E$3:$E1000, Prov_Auto!$A$3:$A1000, $D513, Prov_Auto!$D$3:$D1000,"&gt;="&amp;DATE(I$1,I$2,1),Prov_Auto!$D$3:$D1000, "&lt;="&amp;EOMONTH(DATE(I$1,I$2,1),0)))</f>
        <v/>
      </c>
      <c r="J513" s="48" t="str">
        <f>IF($D513="","", (SUMIFS(Transacoes!$D$3:$D1000,Transacoes!$C$3:$C1000,$D513,Transacoes!$B$3:$B1000,"C", Transacoes!$A$3:$A1000, "&lt;"&amp;EOMONTH(DATE(J$1,J$2,1),0))-SUMIFS(Transacoes!$D$3:$D1000,Transacoes!$C$3:$C1000,$D513,Transacoes!$B$3:$B1000,"V", Transacoes!$A$3:$A1000, "&lt;"&amp;EOMONTH(DATE(J$1,J$2,1),0)))*SUMIFS(Prov_Auto!$E$3:$E1000, Prov_Auto!$A$3:$A1000, $D513, Prov_Auto!$D$3:$D1000,"&gt;="&amp;DATE(J$1,J$2,1),Prov_Auto!$D$3:$D1000, "&lt;="&amp;EOMONTH(DATE(J$1,J$2,1),0)))</f>
        <v/>
      </c>
      <c r="K513" s="48" t="str">
        <f>IF($D513="","", (SUMIFS(Transacoes!$D$3:$D1000,Transacoes!$C$3:$C1000,$D513,Transacoes!$B$3:$B1000,"C", Transacoes!$A$3:$A1000, "&lt;"&amp;EOMONTH(DATE(K$1,K$2,1),0))-SUMIFS(Transacoes!$D$3:$D1000,Transacoes!$C$3:$C1000,$D513,Transacoes!$B$3:$B1000,"V", Transacoes!$A$3:$A1000, "&lt;"&amp;EOMONTH(DATE(K$1,K$2,1),0)))*SUMIFS(Prov_Auto!$E$3:$E1000, Prov_Auto!$A$3:$A1000, $D513, Prov_Auto!$D$3:$D1000,"&gt;="&amp;DATE(K$1,K$2,1),Prov_Auto!$D$3:$D1000, "&lt;="&amp;EOMONTH(DATE(K$1,K$2,1),0)))</f>
        <v/>
      </c>
      <c r="L513" s="48" t="str">
        <f>IF($D513="","", (SUMIFS(Transacoes!$D$3:$D1000,Transacoes!$C$3:$C1000,$D513,Transacoes!$B$3:$B1000,"C", Transacoes!$A$3:$A1000, "&lt;"&amp;EOMONTH(DATE(L$1,L$2,1),0))-SUMIFS(Transacoes!$D$3:$D1000,Transacoes!$C$3:$C1000,$D513,Transacoes!$B$3:$B1000,"V", Transacoes!$A$3:$A1000, "&lt;"&amp;EOMONTH(DATE(L$1,L$2,1),0)))*SUMIFS(Prov_Auto!$E$3:$E1000, Prov_Auto!$A$3:$A1000, $D513, Prov_Auto!$D$3:$D1000,"&gt;="&amp;DATE(L$1,L$2,1),Prov_Auto!$D$3:$D1000, "&lt;="&amp;EOMONTH(DATE(L$1,L$2,1),0)))</f>
        <v/>
      </c>
      <c r="M513" s="48" t="str">
        <f>IF($D513="","", (SUMIFS(Transacoes!$D$3:$D1000,Transacoes!$C$3:$C1000,$D513,Transacoes!$B$3:$B1000,"C", Transacoes!$A$3:$A1000, "&lt;"&amp;EOMONTH(DATE(M$1,M$2,1),0))-SUMIFS(Transacoes!$D$3:$D1000,Transacoes!$C$3:$C1000,$D513,Transacoes!$B$3:$B1000,"V", Transacoes!$A$3:$A1000, "&lt;"&amp;EOMONTH(DATE(M$1,M$2,1),0)))*SUMIFS(Prov_Auto!$E$3:$E1000, Prov_Auto!$A$3:$A1000, $D513, Prov_Auto!$D$3:$D1000,"&gt;="&amp;DATE(M$1,M$2,1),Prov_Auto!$D$3:$D1000, "&lt;="&amp;EOMONTH(DATE(M$1,M$2,1),0)))</f>
        <v/>
      </c>
      <c r="N513" s="48" t="str">
        <f>IF($D513="","", (SUMIFS(Transacoes!$D$3:$D1000,Transacoes!$C$3:$C1000,$D513,Transacoes!$B$3:$B1000,"C", Transacoes!$A$3:$A1000, "&lt;"&amp;EOMONTH(DATE(N$1,N$2,1),0))-SUMIFS(Transacoes!$D$3:$D1000,Transacoes!$C$3:$C1000,$D513,Transacoes!$B$3:$B1000,"V", Transacoes!$A$3:$A1000, "&lt;"&amp;EOMONTH(DATE(N$1,N$2,1),0)))*SUMIFS(Prov_Auto!$E$3:$E1000, Prov_Auto!$A$3:$A1000, $D513, Prov_Auto!$D$3:$D1000,"&gt;="&amp;DATE(N$1,N$2,1),Prov_Auto!$D$3:$D1000, "&lt;="&amp;EOMONTH(DATE(N$1,N$2,1),0)))</f>
        <v/>
      </c>
      <c r="O513" s="48" t="str">
        <f>IF($D513="","", (SUMIFS(Transacoes!$D$3:$D1000,Transacoes!$C$3:$C1000,$D513,Transacoes!$B$3:$B1000,"C", Transacoes!$A$3:$A1000, "&lt;"&amp;EOMONTH(DATE(O$1,O$2,1),0))-SUMIFS(Transacoes!$D$3:$D1000,Transacoes!$C$3:$C1000,$D513,Transacoes!$B$3:$B1000,"V", Transacoes!$A$3:$A1000, "&lt;"&amp;EOMONTH(DATE(O$1,O$2,1),0)))*SUMIFS(Prov_Auto!$E$3:$E1000, Prov_Auto!$A$3:$A1000, $D513, Prov_Auto!$D$3:$D1000,"&gt;="&amp;DATE(O$1,O$2,1),Prov_Auto!$D$3:$D1000, "&lt;="&amp;EOMONTH(DATE(O$1,O$2,1),0)))</f>
        <v/>
      </c>
      <c r="P513" s="48" t="str">
        <f>IF($D513="","", (SUMIFS(Transacoes!$D$3:$D1000,Transacoes!$C$3:$C1000,$D513,Transacoes!$B$3:$B1000,"C", Transacoes!$A$3:$A1000, "&lt;"&amp;EOMONTH(DATE(P$1,P$2,1),0))-SUMIFS(Transacoes!$D$3:$D1000,Transacoes!$C$3:$C1000,$D513,Transacoes!$B$3:$B1000,"V", Transacoes!$A$3:$A1000, "&lt;"&amp;EOMONTH(DATE(P$1,P$2,1),0)))*SUMIFS(Prov_Auto!$E$3:$E1000, Prov_Auto!$A$3:$A1000, $D513, Prov_Auto!$D$3:$D1000,"&gt;="&amp;DATE(P$1,P$2,1),Prov_Auto!$D$3:$D1000, "&lt;="&amp;EOMONTH(DATE(P$1,P$2,1),0)))</f>
        <v/>
      </c>
      <c r="Q513" s="48" t="str">
        <f>IF($D513="","", (SUMIFS(Transacoes!$D$3:$D1000,Transacoes!$C$3:$C1000,$D513,Transacoes!$B$3:$B1000,"C", Transacoes!$A$3:$A1000, "&lt;"&amp;EOMONTH(DATE(Q$1,Q$2,1),0))-SUMIFS(Transacoes!$D$3:$D1000,Transacoes!$C$3:$C1000,$D513,Transacoes!$B$3:$B1000,"V", Transacoes!$A$3:$A1000, "&lt;"&amp;EOMONTH(DATE(Q$1,Q$2,1),0)))*SUMIFS(Prov_Auto!$E$3:$E1000, Prov_Auto!$A$3:$A1000, $D513, Prov_Auto!$D$3:$D1000,"&gt;="&amp;DATE(Q$1,Q$2,1),Prov_Auto!$D$3:$D1000, "&lt;="&amp;EOMONTH(DATE(Q$1,Q$2,1),0)))</f>
        <v/>
      </c>
      <c r="R513" s="47"/>
    </row>
    <row r="514">
      <c r="A514" s="47"/>
      <c r="B514" s="47"/>
      <c r="C514" s="47"/>
      <c r="D514" s="87"/>
      <c r="E514" s="48" t="str">
        <f>IF($D514="","", (SUMIFS(Transacoes!$D$3:$D1000,Transacoes!$C$3:$C1000,$D514,Transacoes!$B$3:$B1000,"C", Transacoes!$A$3:$A1000, "&lt;"&amp;EOMONTH(DATE(E$1,E$2,1),0))-SUMIFS(Transacoes!$D$3:$D1000,Transacoes!$C$3:$C1000,$D514,Transacoes!$B$3:$B1000,"V", Transacoes!$A$3:$A1000, "&lt;"&amp;EOMONTH(DATE(E$1,E$2,1),0)))*SUMIFS(Prov_Auto!$E$3:$E1000, Prov_Auto!$A$3:$A1000, $D514, Prov_Auto!$D$3:$D1000,"&gt;="&amp;DATE(E$1,E$2,1),Prov_Auto!$D$3:$D1000, "&lt;="&amp;EOMONTH(DATE(E$1,E$2,1),0)))</f>
        <v/>
      </c>
      <c r="F514" s="48" t="str">
        <f>IF($D514="","", (SUMIFS(Transacoes!$D$3:$D1000,Transacoes!$C$3:$C1000,$D514,Transacoes!$B$3:$B1000,"C", Transacoes!$A$3:$A1000, "&lt;"&amp;EOMONTH(DATE(F$1,F$2,1),0))-SUMIFS(Transacoes!$D$3:$D1000,Transacoes!$C$3:$C1000,$D514,Transacoes!$B$3:$B1000,"V", Transacoes!$A$3:$A1000, "&lt;"&amp;EOMONTH(DATE(F$1,F$2,1),0)))*SUMIFS(Prov_Auto!$E$3:$E1000, Prov_Auto!$A$3:$A1000, $D514, Prov_Auto!$D$3:$D1000,"&gt;="&amp;DATE(F$1,F$2,1),Prov_Auto!$D$3:$D1000, "&lt;="&amp;EOMONTH(DATE(F$1,F$2,1),0)))</f>
        <v/>
      </c>
      <c r="G514" s="48" t="str">
        <f>IF($D514="","", (SUMIFS(Transacoes!$D$3:$D1000,Transacoes!$C$3:$C1000,$D514,Transacoes!$B$3:$B1000,"C", Transacoes!$A$3:$A1000, "&lt;"&amp;EOMONTH(DATE(G$1,G$2,1),0))-SUMIFS(Transacoes!$D$3:$D1000,Transacoes!$C$3:$C1000,$D514,Transacoes!$B$3:$B1000,"V", Transacoes!$A$3:$A1000, "&lt;"&amp;EOMONTH(DATE(G$1,G$2,1),0)))*SUMIFS(Prov_Auto!$E$3:$E1000, Prov_Auto!$A$3:$A1000, $D514, Prov_Auto!$D$3:$D1000,"&gt;="&amp;DATE(G$1,G$2,1),Prov_Auto!$D$3:$D1000, "&lt;="&amp;EOMONTH(DATE(G$1,G$2,1),0)))</f>
        <v/>
      </c>
      <c r="H514" s="48" t="str">
        <f>IF($D514="","", (SUMIFS(Transacoes!$D$3:$D1000,Transacoes!$C$3:$C1000,$D514,Transacoes!$B$3:$B1000,"C", Transacoes!$A$3:$A1000, "&lt;"&amp;EOMONTH(DATE(H$1,H$2,1),0))-SUMIFS(Transacoes!$D$3:$D1000,Transacoes!$C$3:$C1000,$D514,Transacoes!$B$3:$B1000,"V", Transacoes!$A$3:$A1000, "&lt;"&amp;EOMONTH(DATE(H$1,H$2,1),0)))*SUMIFS(Prov_Auto!$E$3:$E1000, Prov_Auto!$A$3:$A1000, $D514, Prov_Auto!$D$3:$D1000,"&gt;="&amp;DATE(H$1,H$2,1),Prov_Auto!$D$3:$D1000, "&lt;="&amp;EOMONTH(DATE(H$1,H$2,1),0)))</f>
        <v/>
      </c>
      <c r="I514" s="48" t="str">
        <f>IF($D514="","", (SUMIFS(Transacoes!$D$3:$D1000,Transacoes!$C$3:$C1000,$D514,Transacoes!$B$3:$B1000,"C", Transacoes!$A$3:$A1000, "&lt;"&amp;EOMONTH(DATE(I$1,I$2,1),0))-SUMIFS(Transacoes!$D$3:$D1000,Transacoes!$C$3:$C1000,$D514,Transacoes!$B$3:$B1000,"V", Transacoes!$A$3:$A1000, "&lt;"&amp;EOMONTH(DATE(I$1,I$2,1),0)))*SUMIFS(Prov_Auto!$E$3:$E1000, Prov_Auto!$A$3:$A1000, $D514, Prov_Auto!$D$3:$D1000,"&gt;="&amp;DATE(I$1,I$2,1),Prov_Auto!$D$3:$D1000, "&lt;="&amp;EOMONTH(DATE(I$1,I$2,1),0)))</f>
        <v/>
      </c>
      <c r="J514" s="48" t="str">
        <f>IF($D514="","", (SUMIFS(Transacoes!$D$3:$D1000,Transacoes!$C$3:$C1000,$D514,Transacoes!$B$3:$B1000,"C", Transacoes!$A$3:$A1000, "&lt;"&amp;EOMONTH(DATE(J$1,J$2,1),0))-SUMIFS(Transacoes!$D$3:$D1000,Transacoes!$C$3:$C1000,$D514,Transacoes!$B$3:$B1000,"V", Transacoes!$A$3:$A1000, "&lt;"&amp;EOMONTH(DATE(J$1,J$2,1),0)))*SUMIFS(Prov_Auto!$E$3:$E1000, Prov_Auto!$A$3:$A1000, $D514, Prov_Auto!$D$3:$D1000,"&gt;="&amp;DATE(J$1,J$2,1),Prov_Auto!$D$3:$D1000, "&lt;="&amp;EOMONTH(DATE(J$1,J$2,1),0)))</f>
        <v/>
      </c>
      <c r="K514" s="48" t="str">
        <f>IF($D514="","", (SUMIFS(Transacoes!$D$3:$D1000,Transacoes!$C$3:$C1000,$D514,Transacoes!$B$3:$B1000,"C", Transacoes!$A$3:$A1000, "&lt;"&amp;EOMONTH(DATE(K$1,K$2,1),0))-SUMIFS(Transacoes!$D$3:$D1000,Transacoes!$C$3:$C1000,$D514,Transacoes!$B$3:$B1000,"V", Transacoes!$A$3:$A1000, "&lt;"&amp;EOMONTH(DATE(K$1,K$2,1),0)))*SUMIFS(Prov_Auto!$E$3:$E1000, Prov_Auto!$A$3:$A1000, $D514, Prov_Auto!$D$3:$D1000,"&gt;="&amp;DATE(K$1,K$2,1),Prov_Auto!$D$3:$D1000, "&lt;="&amp;EOMONTH(DATE(K$1,K$2,1),0)))</f>
        <v/>
      </c>
      <c r="L514" s="48" t="str">
        <f>IF($D514="","", (SUMIFS(Transacoes!$D$3:$D1000,Transacoes!$C$3:$C1000,$D514,Transacoes!$B$3:$B1000,"C", Transacoes!$A$3:$A1000, "&lt;"&amp;EOMONTH(DATE(L$1,L$2,1),0))-SUMIFS(Transacoes!$D$3:$D1000,Transacoes!$C$3:$C1000,$D514,Transacoes!$B$3:$B1000,"V", Transacoes!$A$3:$A1000, "&lt;"&amp;EOMONTH(DATE(L$1,L$2,1),0)))*SUMIFS(Prov_Auto!$E$3:$E1000, Prov_Auto!$A$3:$A1000, $D514, Prov_Auto!$D$3:$D1000,"&gt;="&amp;DATE(L$1,L$2,1),Prov_Auto!$D$3:$D1000, "&lt;="&amp;EOMONTH(DATE(L$1,L$2,1),0)))</f>
        <v/>
      </c>
      <c r="M514" s="48" t="str">
        <f>IF($D514="","", (SUMIFS(Transacoes!$D$3:$D1000,Transacoes!$C$3:$C1000,$D514,Transacoes!$B$3:$B1000,"C", Transacoes!$A$3:$A1000, "&lt;"&amp;EOMONTH(DATE(M$1,M$2,1),0))-SUMIFS(Transacoes!$D$3:$D1000,Transacoes!$C$3:$C1000,$D514,Transacoes!$B$3:$B1000,"V", Transacoes!$A$3:$A1000, "&lt;"&amp;EOMONTH(DATE(M$1,M$2,1),0)))*SUMIFS(Prov_Auto!$E$3:$E1000, Prov_Auto!$A$3:$A1000, $D514, Prov_Auto!$D$3:$D1000,"&gt;="&amp;DATE(M$1,M$2,1),Prov_Auto!$D$3:$D1000, "&lt;="&amp;EOMONTH(DATE(M$1,M$2,1),0)))</f>
        <v/>
      </c>
      <c r="N514" s="48" t="str">
        <f>IF($D514="","", (SUMIFS(Transacoes!$D$3:$D1000,Transacoes!$C$3:$C1000,$D514,Transacoes!$B$3:$B1000,"C", Transacoes!$A$3:$A1000, "&lt;"&amp;EOMONTH(DATE(N$1,N$2,1),0))-SUMIFS(Transacoes!$D$3:$D1000,Transacoes!$C$3:$C1000,$D514,Transacoes!$B$3:$B1000,"V", Transacoes!$A$3:$A1000, "&lt;"&amp;EOMONTH(DATE(N$1,N$2,1),0)))*SUMIFS(Prov_Auto!$E$3:$E1000, Prov_Auto!$A$3:$A1000, $D514, Prov_Auto!$D$3:$D1000,"&gt;="&amp;DATE(N$1,N$2,1),Prov_Auto!$D$3:$D1000, "&lt;="&amp;EOMONTH(DATE(N$1,N$2,1),0)))</f>
        <v/>
      </c>
      <c r="O514" s="48" t="str">
        <f>IF($D514="","", (SUMIFS(Transacoes!$D$3:$D1000,Transacoes!$C$3:$C1000,$D514,Transacoes!$B$3:$B1000,"C", Transacoes!$A$3:$A1000, "&lt;"&amp;EOMONTH(DATE(O$1,O$2,1),0))-SUMIFS(Transacoes!$D$3:$D1000,Transacoes!$C$3:$C1000,$D514,Transacoes!$B$3:$B1000,"V", Transacoes!$A$3:$A1000, "&lt;"&amp;EOMONTH(DATE(O$1,O$2,1),0)))*SUMIFS(Prov_Auto!$E$3:$E1000, Prov_Auto!$A$3:$A1000, $D514, Prov_Auto!$D$3:$D1000,"&gt;="&amp;DATE(O$1,O$2,1),Prov_Auto!$D$3:$D1000, "&lt;="&amp;EOMONTH(DATE(O$1,O$2,1),0)))</f>
        <v/>
      </c>
      <c r="P514" s="48" t="str">
        <f>IF($D514="","", (SUMIFS(Transacoes!$D$3:$D1000,Transacoes!$C$3:$C1000,$D514,Transacoes!$B$3:$B1000,"C", Transacoes!$A$3:$A1000, "&lt;"&amp;EOMONTH(DATE(P$1,P$2,1),0))-SUMIFS(Transacoes!$D$3:$D1000,Transacoes!$C$3:$C1000,$D514,Transacoes!$B$3:$B1000,"V", Transacoes!$A$3:$A1000, "&lt;"&amp;EOMONTH(DATE(P$1,P$2,1),0)))*SUMIFS(Prov_Auto!$E$3:$E1000, Prov_Auto!$A$3:$A1000, $D514, Prov_Auto!$D$3:$D1000,"&gt;="&amp;DATE(P$1,P$2,1),Prov_Auto!$D$3:$D1000, "&lt;="&amp;EOMONTH(DATE(P$1,P$2,1),0)))</f>
        <v/>
      </c>
      <c r="Q514" s="48" t="str">
        <f>IF($D514="","", (SUMIFS(Transacoes!$D$3:$D1000,Transacoes!$C$3:$C1000,$D514,Transacoes!$B$3:$B1000,"C", Transacoes!$A$3:$A1000, "&lt;"&amp;EOMONTH(DATE(Q$1,Q$2,1),0))-SUMIFS(Transacoes!$D$3:$D1000,Transacoes!$C$3:$C1000,$D514,Transacoes!$B$3:$B1000,"V", Transacoes!$A$3:$A1000, "&lt;"&amp;EOMONTH(DATE(Q$1,Q$2,1),0)))*SUMIFS(Prov_Auto!$E$3:$E1000, Prov_Auto!$A$3:$A1000, $D514, Prov_Auto!$D$3:$D1000,"&gt;="&amp;DATE(Q$1,Q$2,1),Prov_Auto!$D$3:$D1000, "&lt;="&amp;EOMONTH(DATE(Q$1,Q$2,1),0)))</f>
        <v/>
      </c>
      <c r="R514" s="47"/>
    </row>
    <row r="515">
      <c r="A515" s="47"/>
      <c r="B515" s="47"/>
      <c r="C515" s="47"/>
      <c r="D515" s="87"/>
      <c r="E515" s="48" t="str">
        <f>IF($D515="","", (SUMIFS(Transacoes!$D$3:$D1000,Transacoes!$C$3:$C1000,$D515,Transacoes!$B$3:$B1000,"C", Transacoes!$A$3:$A1000, "&lt;"&amp;EOMONTH(DATE(E$1,E$2,1),0))-SUMIFS(Transacoes!$D$3:$D1000,Transacoes!$C$3:$C1000,$D515,Transacoes!$B$3:$B1000,"V", Transacoes!$A$3:$A1000, "&lt;"&amp;EOMONTH(DATE(E$1,E$2,1),0)))*SUMIFS(Prov_Auto!$E$3:$E1000, Prov_Auto!$A$3:$A1000, $D515, Prov_Auto!$D$3:$D1000,"&gt;="&amp;DATE(E$1,E$2,1),Prov_Auto!$D$3:$D1000, "&lt;="&amp;EOMONTH(DATE(E$1,E$2,1),0)))</f>
        <v/>
      </c>
      <c r="F515" s="48" t="str">
        <f>IF($D515="","", (SUMIFS(Transacoes!$D$3:$D1000,Transacoes!$C$3:$C1000,$D515,Transacoes!$B$3:$B1000,"C", Transacoes!$A$3:$A1000, "&lt;"&amp;EOMONTH(DATE(F$1,F$2,1),0))-SUMIFS(Transacoes!$D$3:$D1000,Transacoes!$C$3:$C1000,$D515,Transacoes!$B$3:$B1000,"V", Transacoes!$A$3:$A1000, "&lt;"&amp;EOMONTH(DATE(F$1,F$2,1),0)))*SUMIFS(Prov_Auto!$E$3:$E1000, Prov_Auto!$A$3:$A1000, $D515, Prov_Auto!$D$3:$D1000,"&gt;="&amp;DATE(F$1,F$2,1),Prov_Auto!$D$3:$D1000, "&lt;="&amp;EOMONTH(DATE(F$1,F$2,1),0)))</f>
        <v/>
      </c>
      <c r="G515" s="48" t="str">
        <f>IF($D515="","", (SUMIFS(Transacoes!$D$3:$D1000,Transacoes!$C$3:$C1000,$D515,Transacoes!$B$3:$B1000,"C", Transacoes!$A$3:$A1000, "&lt;"&amp;EOMONTH(DATE(G$1,G$2,1),0))-SUMIFS(Transacoes!$D$3:$D1000,Transacoes!$C$3:$C1000,$D515,Transacoes!$B$3:$B1000,"V", Transacoes!$A$3:$A1000, "&lt;"&amp;EOMONTH(DATE(G$1,G$2,1),0)))*SUMIFS(Prov_Auto!$E$3:$E1000, Prov_Auto!$A$3:$A1000, $D515, Prov_Auto!$D$3:$D1000,"&gt;="&amp;DATE(G$1,G$2,1),Prov_Auto!$D$3:$D1000, "&lt;="&amp;EOMONTH(DATE(G$1,G$2,1),0)))</f>
        <v/>
      </c>
      <c r="H515" s="48" t="str">
        <f>IF($D515="","", (SUMIFS(Transacoes!$D$3:$D1000,Transacoes!$C$3:$C1000,$D515,Transacoes!$B$3:$B1000,"C", Transacoes!$A$3:$A1000, "&lt;"&amp;EOMONTH(DATE(H$1,H$2,1),0))-SUMIFS(Transacoes!$D$3:$D1000,Transacoes!$C$3:$C1000,$D515,Transacoes!$B$3:$B1000,"V", Transacoes!$A$3:$A1000, "&lt;"&amp;EOMONTH(DATE(H$1,H$2,1),0)))*SUMIFS(Prov_Auto!$E$3:$E1000, Prov_Auto!$A$3:$A1000, $D515, Prov_Auto!$D$3:$D1000,"&gt;="&amp;DATE(H$1,H$2,1),Prov_Auto!$D$3:$D1000, "&lt;="&amp;EOMONTH(DATE(H$1,H$2,1),0)))</f>
        <v/>
      </c>
      <c r="I515" s="48" t="str">
        <f>IF($D515="","", (SUMIFS(Transacoes!$D$3:$D1000,Transacoes!$C$3:$C1000,$D515,Transacoes!$B$3:$B1000,"C", Transacoes!$A$3:$A1000, "&lt;"&amp;EOMONTH(DATE(I$1,I$2,1),0))-SUMIFS(Transacoes!$D$3:$D1000,Transacoes!$C$3:$C1000,$D515,Transacoes!$B$3:$B1000,"V", Transacoes!$A$3:$A1000, "&lt;"&amp;EOMONTH(DATE(I$1,I$2,1),0)))*SUMIFS(Prov_Auto!$E$3:$E1000, Prov_Auto!$A$3:$A1000, $D515, Prov_Auto!$D$3:$D1000,"&gt;="&amp;DATE(I$1,I$2,1),Prov_Auto!$D$3:$D1000, "&lt;="&amp;EOMONTH(DATE(I$1,I$2,1),0)))</f>
        <v/>
      </c>
      <c r="J515" s="48" t="str">
        <f>IF($D515="","", (SUMIFS(Transacoes!$D$3:$D1000,Transacoes!$C$3:$C1000,$D515,Transacoes!$B$3:$B1000,"C", Transacoes!$A$3:$A1000, "&lt;"&amp;EOMONTH(DATE(J$1,J$2,1),0))-SUMIFS(Transacoes!$D$3:$D1000,Transacoes!$C$3:$C1000,$D515,Transacoes!$B$3:$B1000,"V", Transacoes!$A$3:$A1000, "&lt;"&amp;EOMONTH(DATE(J$1,J$2,1),0)))*SUMIFS(Prov_Auto!$E$3:$E1000, Prov_Auto!$A$3:$A1000, $D515, Prov_Auto!$D$3:$D1000,"&gt;="&amp;DATE(J$1,J$2,1),Prov_Auto!$D$3:$D1000, "&lt;="&amp;EOMONTH(DATE(J$1,J$2,1),0)))</f>
        <v/>
      </c>
      <c r="K515" s="48" t="str">
        <f>IF($D515="","", (SUMIFS(Transacoes!$D$3:$D1000,Transacoes!$C$3:$C1000,$D515,Transacoes!$B$3:$B1000,"C", Transacoes!$A$3:$A1000, "&lt;"&amp;EOMONTH(DATE(K$1,K$2,1),0))-SUMIFS(Transacoes!$D$3:$D1000,Transacoes!$C$3:$C1000,$D515,Transacoes!$B$3:$B1000,"V", Transacoes!$A$3:$A1000, "&lt;"&amp;EOMONTH(DATE(K$1,K$2,1),0)))*SUMIFS(Prov_Auto!$E$3:$E1000, Prov_Auto!$A$3:$A1000, $D515, Prov_Auto!$D$3:$D1000,"&gt;="&amp;DATE(K$1,K$2,1),Prov_Auto!$D$3:$D1000, "&lt;="&amp;EOMONTH(DATE(K$1,K$2,1),0)))</f>
        <v/>
      </c>
      <c r="L515" s="48" t="str">
        <f>IF($D515="","", (SUMIFS(Transacoes!$D$3:$D1000,Transacoes!$C$3:$C1000,$D515,Transacoes!$B$3:$B1000,"C", Transacoes!$A$3:$A1000, "&lt;"&amp;EOMONTH(DATE(L$1,L$2,1),0))-SUMIFS(Transacoes!$D$3:$D1000,Transacoes!$C$3:$C1000,$D515,Transacoes!$B$3:$B1000,"V", Transacoes!$A$3:$A1000, "&lt;"&amp;EOMONTH(DATE(L$1,L$2,1),0)))*SUMIFS(Prov_Auto!$E$3:$E1000, Prov_Auto!$A$3:$A1000, $D515, Prov_Auto!$D$3:$D1000,"&gt;="&amp;DATE(L$1,L$2,1),Prov_Auto!$D$3:$D1000, "&lt;="&amp;EOMONTH(DATE(L$1,L$2,1),0)))</f>
        <v/>
      </c>
      <c r="M515" s="48" t="str">
        <f>IF($D515="","", (SUMIFS(Transacoes!$D$3:$D1000,Transacoes!$C$3:$C1000,$D515,Transacoes!$B$3:$B1000,"C", Transacoes!$A$3:$A1000, "&lt;"&amp;EOMONTH(DATE(M$1,M$2,1),0))-SUMIFS(Transacoes!$D$3:$D1000,Transacoes!$C$3:$C1000,$D515,Transacoes!$B$3:$B1000,"V", Transacoes!$A$3:$A1000, "&lt;"&amp;EOMONTH(DATE(M$1,M$2,1),0)))*SUMIFS(Prov_Auto!$E$3:$E1000, Prov_Auto!$A$3:$A1000, $D515, Prov_Auto!$D$3:$D1000,"&gt;="&amp;DATE(M$1,M$2,1),Prov_Auto!$D$3:$D1000, "&lt;="&amp;EOMONTH(DATE(M$1,M$2,1),0)))</f>
        <v/>
      </c>
      <c r="N515" s="48" t="str">
        <f>IF($D515="","", (SUMIFS(Transacoes!$D$3:$D1000,Transacoes!$C$3:$C1000,$D515,Transacoes!$B$3:$B1000,"C", Transacoes!$A$3:$A1000, "&lt;"&amp;EOMONTH(DATE(N$1,N$2,1),0))-SUMIFS(Transacoes!$D$3:$D1000,Transacoes!$C$3:$C1000,$D515,Transacoes!$B$3:$B1000,"V", Transacoes!$A$3:$A1000, "&lt;"&amp;EOMONTH(DATE(N$1,N$2,1),0)))*SUMIFS(Prov_Auto!$E$3:$E1000, Prov_Auto!$A$3:$A1000, $D515, Prov_Auto!$D$3:$D1000,"&gt;="&amp;DATE(N$1,N$2,1),Prov_Auto!$D$3:$D1000, "&lt;="&amp;EOMONTH(DATE(N$1,N$2,1),0)))</f>
        <v/>
      </c>
      <c r="O515" s="48" t="str">
        <f>IF($D515="","", (SUMIFS(Transacoes!$D$3:$D1000,Transacoes!$C$3:$C1000,$D515,Transacoes!$B$3:$B1000,"C", Transacoes!$A$3:$A1000, "&lt;"&amp;EOMONTH(DATE(O$1,O$2,1),0))-SUMIFS(Transacoes!$D$3:$D1000,Transacoes!$C$3:$C1000,$D515,Transacoes!$B$3:$B1000,"V", Transacoes!$A$3:$A1000, "&lt;"&amp;EOMONTH(DATE(O$1,O$2,1),0)))*SUMIFS(Prov_Auto!$E$3:$E1000, Prov_Auto!$A$3:$A1000, $D515, Prov_Auto!$D$3:$D1000,"&gt;="&amp;DATE(O$1,O$2,1),Prov_Auto!$D$3:$D1000, "&lt;="&amp;EOMONTH(DATE(O$1,O$2,1),0)))</f>
        <v/>
      </c>
      <c r="P515" s="48" t="str">
        <f>IF($D515="","", (SUMIFS(Transacoes!$D$3:$D1000,Transacoes!$C$3:$C1000,$D515,Transacoes!$B$3:$B1000,"C", Transacoes!$A$3:$A1000, "&lt;"&amp;EOMONTH(DATE(P$1,P$2,1),0))-SUMIFS(Transacoes!$D$3:$D1000,Transacoes!$C$3:$C1000,$D515,Transacoes!$B$3:$B1000,"V", Transacoes!$A$3:$A1000, "&lt;"&amp;EOMONTH(DATE(P$1,P$2,1),0)))*SUMIFS(Prov_Auto!$E$3:$E1000, Prov_Auto!$A$3:$A1000, $D515, Prov_Auto!$D$3:$D1000,"&gt;="&amp;DATE(P$1,P$2,1),Prov_Auto!$D$3:$D1000, "&lt;="&amp;EOMONTH(DATE(P$1,P$2,1),0)))</f>
        <v/>
      </c>
      <c r="Q515" s="48" t="str">
        <f>IF($D515="","", (SUMIFS(Transacoes!$D$3:$D1000,Transacoes!$C$3:$C1000,$D515,Transacoes!$B$3:$B1000,"C", Transacoes!$A$3:$A1000, "&lt;"&amp;EOMONTH(DATE(Q$1,Q$2,1),0))-SUMIFS(Transacoes!$D$3:$D1000,Transacoes!$C$3:$C1000,$D515,Transacoes!$B$3:$B1000,"V", Transacoes!$A$3:$A1000, "&lt;"&amp;EOMONTH(DATE(Q$1,Q$2,1),0)))*SUMIFS(Prov_Auto!$E$3:$E1000, Prov_Auto!$A$3:$A1000, $D515, Prov_Auto!$D$3:$D1000,"&gt;="&amp;DATE(Q$1,Q$2,1),Prov_Auto!$D$3:$D1000, "&lt;="&amp;EOMONTH(DATE(Q$1,Q$2,1),0)))</f>
        <v/>
      </c>
      <c r="R515" s="47"/>
    </row>
    <row r="516">
      <c r="A516" s="47"/>
      <c r="B516" s="47"/>
      <c r="C516" s="47"/>
      <c r="D516" s="87"/>
      <c r="E516" s="48" t="str">
        <f>IF($D516="","", (SUMIFS(Transacoes!$D$3:$D1000,Transacoes!$C$3:$C1000,$D516,Transacoes!$B$3:$B1000,"C", Transacoes!$A$3:$A1000, "&lt;"&amp;EOMONTH(DATE(E$1,E$2,1),0))-SUMIFS(Transacoes!$D$3:$D1000,Transacoes!$C$3:$C1000,$D516,Transacoes!$B$3:$B1000,"V", Transacoes!$A$3:$A1000, "&lt;"&amp;EOMONTH(DATE(E$1,E$2,1),0)))*SUMIFS(Prov_Auto!$E$3:$E1000, Prov_Auto!$A$3:$A1000, $D516, Prov_Auto!$D$3:$D1000,"&gt;="&amp;DATE(E$1,E$2,1),Prov_Auto!$D$3:$D1000, "&lt;="&amp;EOMONTH(DATE(E$1,E$2,1),0)))</f>
        <v/>
      </c>
      <c r="F516" s="48" t="str">
        <f>IF($D516="","", (SUMIFS(Transacoes!$D$3:$D1000,Transacoes!$C$3:$C1000,$D516,Transacoes!$B$3:$B1000,"C", Transacoes!$A$3:$A1000, "&lt;"&amp;EOMONTH(DATE(F$1,F$2,1),0))-SUMIFS(Transacoes!$D$3:$D1000,Transacoes!$C$3:$C1000,$D516,Transacoes!$B$3:$B1000,"V", Transacoes!$A$3:$A1000, "&lt;"&amp;EOMONTH(DATE(F$1,F$2,1),0)))*SUMIFS(Prov_Auto!$E$3:$E1000, Prov_Auto!$A$3:$A1000, $D516, Prov_Auto!$D$3:$D1000,"&gt;="&amp;DATE(F$1,F$2,1),Prov_Auto!$D$3:$D1000, "&lt;="&amp;EOMONTH(DATE(F$1,F$2,1),0)))</f>
        <v/>
      </c>
      <c r="G516" s="48" t="str">
        <f>IF($D516="","", (SUMIFS(Transacoes!$D$3:$D1000,Transacoes!$C$3:$C1000,$D516,Transacoes!$B$3:$B1000,"C", Transacoes!$A$3:$A1000, "&lt;"&amp;EOMONTH(DATE(G$1,G$2,1),0))-SUMIFS(Transacoes!$D$3:$D1000,Transacoes!$C$3:$C1000,$D516,Transacoes!$B$3:$B1000,"V", Transacoes!$A$3:$A1000, "&lt;"&amp;EOMONTH(DATE(G$1,G$2,1),0)))*SUMIFS(Prov_Auto!$E$3:$E1000, Prov_Auto!$A$3:$A1000, $D516, Prov_Auto!$D$3:$D1000,"&gt;="&amp;DATE(G$1,G$2,1),Prov_Auto!$D$3:$D1000, "&lt;="&amp;EOMONTH(DATE(G$1,G$2,1),0)))</f>
        <v/>
      </c>
      <c r="H516" s="48" t="str">
        <f>IF($D516="","", (SUMIFS(Transacoes!$D$3:$D1000,Transacoes!$C$3:$C1000,$D516,Transacoes!$B$3:$B1000,"C", Transacoes!$A$3:$A1000, "&lt;"&amp;EOMONTH(DATE(H$1,H$2,1),0))-SUMIFS(Transacoes!$D$3:$D1000,Transacoes!$C$3:$C1000,$D516,Transacoes!$B$3:$B1000,"V", Transacoes!$A$3:$A1000, "&lt;"&amp;EOMONTH(DATE(H$1,H$2,1),0)))*SUMIFS(Prov_Auto!$E$3:$E1000, Prov_Auto!$A$3:$A1000, $D516, Prov_Auto!$D$3:$D1000,"&gt;="&amp;DATE(H$1,H$2,1),Prov_Auto!$D$3:$D1000, "&lt;="&amp;EOMONTH(DATE(H$1,H$2,1),0)))</f>
        <v/>
      </c>
      <c r="I516" s="48" t="str">
        <f>IF($D516="","", (SUMIFS(Transacoes!$D$3:$D1000,Transacoes!$C$3:$C1000,$D516,Transacoes!$B$3:$B1000,"C", Transacoes!$A$3:$A1000, "&lt;"&amp;EOMONTH(DATE(I$1,I$2,1),0))-SUMIFS(Transacoes!$D$3:$D1000,Transacoes!$C$3:$C1000,$D516,Transacoes!$B$3:$B1000,"V", Transacoes!$A$3:$A1000, "&lt;"&amp;EOMONTH(DATE(I$1,I$2,1),0)))*SUMIFS(Prov_Auto!$E$3:$E1000, Prov_Auto!$A$3:$A1000, $D516, Prov_Auto!$D$3:$D1000,"&gt;="&amp;DATE(I$1,I$2,1),Prov_Auto!$D$3:$D1000, "&lt;="&amp;EOMONTH(DATE(I$1,I$2,1),0)))</f>
        <v/>
      </c>
      <c r="J516" s="48" t="str">
        <f>IF($D516="","", (SUMIFS(Transacoes!$D$3:$D1000,Transacoes!$C$3:$C1000,$D516,Transacoes!$B$3:$B1000,"C", Transacoes!$A$3:$A1000, "&lt;"&amp;EOMONTH(DATE(J$1,J$2,1),0))-SUMIFS(Transacoes!$D$3:$D1000,Transacoes!$C$3:$C1000,$D516,Transacoes!$B$3:$B1000,"V", Transacoes!$A$3:$A1000, "&lt;"&amp;EOMONTH(DATE(J$1,J$2,1),0)))*SUMIFS(Prov_Auto!$E$3:$E1000, Prov_Auto!$A$3:$A1000, $D516, Prov_Auto!$D$3:$D1000,"&gt;="&amp;DATE(J$1,J$2,1),Prov_Auto!$D$3:$D1000, "&lt;="&amp;EOMONTH(DATE(J$1,J$2,1),0)))</f>
        <v/>
      </c>
      <c r="K516" s="48" t="str">
        <f>IF($D516="","", (SUMIFS(Transacoes!$D$3:$D1000,Transacoes!$C$3:$C1000,$D516,Transacoes!$B$3:$B1000,"C", Transacoes!$A$3:$A1000, "&lt;"&amp;EOMONTH(DATE(K$1,K$2,1),0))-SUMIFS(Transacoes!$D$3:$D1000,Transacoes!$C$3:$C1000,$D516,Transacoes!$B$3:$B1000,"V", Transacoes!$A$3:$A1000, "&lt;"&amp;EOMONTH(DATE(K$1,K$2,1),0)))*SUMIFS(Prov_Auto!$E$3:$E1000, Prov_Auto!$A$3:$A1000, $D516, Prov_Auto!$D$3:$D1000,"&gt;="&amp;DATE(K$1,K$2,1),Prov_Auto!$D$3:$D1000, "&lt;="&amp;EOMONTH(DATE(K$1,K$2,1),0)))</f>
        <v/>
      </c>
      <c r="L516" s="48" t="str">
        <f>IF($D516="","", (SUMIFS(Transacoes!$D$3:$D1000,Transacoes!$C$3:$C1000,$D516,Transacoes!$B$3:$B1000,"C", Transacoes!$A$3:$A1000, "&lt;"&amp;EOMONTH(DATE(L$1,L$2,1),0))-SUMIFS(Transacoes!$D$3:$D1000,Transacoes!$C$3:$C1000,$D516,Transacoes!$B$3:$B1000,"V", Transacoes!$A$3:$A1000, "&lt;"&amp;EOMONTH(DATE(L$1,L$2,1),0)))*SUMIFS(Prov_Auto!$E$3:$E1000, Prov_Auto!$A$3:$A1000, $D516, Prov_Auto!$D$3:$D1000,"&gt;="&amp;DATE(L$1,L$2,1),Prov_Auto!$D$3:$D1000, "&lt;="&amp;EOMONTH(DATE(L$1,L$2,1),0)))</f>
        <v/>
      </c>
      <c r="M516" s="48" t="str">
        <f>IF($D516="","", (SUMIFS(Transacoes!$D$3:$D1000,Transacoes!$C$3:$C1000,$D516,Transacoes!$B$3:$B1000,"C", Transacoes!$A$3:$A1000, "&lt;"&amp;EOMONTH(DATE(M$1,M$2,1),0))-SUMIFS(Transacoes!$D$3:$D1000,Transacoes!$C$3:$C1000,$D516,Transacoes!$B$3:$B1000,"V", Transacoes!$A$3:$A1000, "&lt;"&amp;EOMONTH(DATE(M$1,M$2,1),0)))*SUMIFS(Prov_Auto!$E$3:$E1000, Prov_Auto!$A$3:$A1000, $D516, Prov_Auto!$D$3:$D1000,"&gt;="&amp;DATE(M$1,M$2,1),Prov_Auto!$D$3:$D1000, "&lt;="&amp;EOMONTH(DATE(M$1,M$2,1),0)))</f>
        <v/>
      </c>
      <c r="N516" s="48" t="str">
        <f>IF($D516="","", (SUMIFS(Transacoes!$D$3:$D1000,Transacoes!$C$3:$C1000,$D516,Transacoes!$B$3:$B1000,"C", Transacoes!$A$3:$A1000, "&lt;"&amp;EOMONTH(DATE(N$1,N$2,1),0))-SUMIFS(Transacoes!$D$3:$D1000,Transacoes!$C$3:$C1000,$D516,Transacoes!$B$3:$B1000,"V", Transacoes!$A$3:$A1000, "&lt;"&amp;EOMONTH(DATE(N$1,N$2,1),0)))*SUMIFS(Prov_Auto!$E$3:$E1000, Prov_Auto!$A$3:$A1000, $D516, Prov_Auto!$D$3:$D1000,"&gt;="&amp;DATE(N$1,N$2,1),Prov_Auto!$D$3:$D1000, "&lt;="&amp;EOMONTH(DATE(N$1,N$2,1),0)))</f>
        <v/>
      </c>
      <c r="O516" s="48" t="str">
        <f>IF($D516="","", (SUMIFS(Transacoes!$D$3:$D1000,Transacoes!$C$3:$C1000,$D516,Transacoes!$B$3:$B1000,"C", Transacoes!$A$3:$A1000, "&lt;"&amp;EOMONTH(DATE(O$1,O$2,1),0))-SUMIFS(Transacoes!$D$3:$D1000,Transacoes!$C$3:$C1000,$D516,Transacoes!$B$3:$B1000,"V", Transacoes!$A$3:$A1000, "&lt;"&amp;EOMONTH(DATE(O$1,O$2,1),0)))*SUMIFS(Prov_Auto!$E$3:$E1000, Prov_Auto!$A$3:$A1000, $D516, Prov_Auto!$D$3:$D1000,"&gt;="&amp;DATE(O$1,O$2,1),Prov_Auto!$D$3:$D1000, "&lt;="&amp;EOMONTH(DATE(O$1,O$2,1),0)))</f>
        <v/>
      </c>
      <c r="P516" s="48" t="str">
        <f>IF($D516="","", (SUMIFS(Transacoes!$D$3:$D1000,Transacoes!$C$3:$C1000,$D516,Transacoes!$B$3:$B1000,"C", Transacoes!$A$3:$A1000, "&lt;"&amp;EOMONTH(DATE(P$1,P$2,1),0))-SUMIFS(Transacoes!$D$3:$D1000,Transacoes!$C$3:$C1000,$D516,Transacoes!$B$3:$B1000,"V", Transacoes!$A$3:$A1000, "&lt;"&amp;EOMONTH(DATE(P$1,P$2,1),0)))*SUMIFS(Prov_Auto!$E$3:$E1000, Prov_Auto!$A$3:$A1000, $D516, Prov_Auto!$D$3:$D1000,"&gt;="&amp;DATE(P$1,P$2,1),Prov_Auto!$D$3:$D1000, "&lt;="&amp;EOMONTH(DATE(P$1,P$2,1),0)))</f>
        <v/>
      </c>
      <c r="Q516" s="48" t="str">
        <f>IF($D516="","", (SUMIFS(Transacoes!$D$3:$D1000,Transacoes!$C$3:$C1000,$D516,Transacoes!$B$3:$B1000,"C", Transacoes!$A$3:$A1000, "&lt;"&amp;EOMONTH(DATE(Q$1,Q$2,1),0))-SUMIFS(Transacoes!$D$3:$D1000,Transacoes!$C$3:$C1000,$D516,Transacoes!$B$3:$B1000,"V", Transacoes!$A$3:$A1000, "&lt;"&amp;EOMONTH(DATE(Q$1,Q$2,1),0)))*SUMIFS(Prov_Auto!$E$3:$E1000, Prov_Auto!$A$3:$A1000, $D516, Prov_Auto!$D$3:$D1000,"&gt;="&amp;DATE(Q$1,Q$2,1),Prov_Auto!$D$3:$D1000, "&lt;="&amp;EOMONTH(DATE(Q$1,Q$2,1),0)))</f>
        <v/>
      </c>
      <c r="R516" s="47"/>
    </row>
    <row r="517">
      <c r="A517" s="47"/>
      <c r="B517" s="47"/>
      <c r="C517" s="47"/>
      <c r="D517" s="87"/>
      <c r="E517" s="48" t="str">
        <f>IF($D517="","", (SUMIFS(Transacoes!$D$3:$D1000,Transacoes!$C$3:$C1000,$D517,Transacoes!$B$3:$B1000,"C", Transacoes!$A$3:$A1000, "&lt;"&amp;EOMONTH(DATE(E$1,E$2,1),0))-SUMIFS(Transacoes!$D$3:$D1000,Transacoes!$C$3:$C1000,$D517,Transacoes!$B$3:$B1000,"V", Transacoes!$A$3:$A1000, "&lt;"&amp;EOMONTH(DATE(E$1,E$2,1),0)))*SUMIFS(Prov_Auto!$E$3:$E1000, Prov_Auto!$A$3:$A1000, $D517, Prov_Auto!$D$3:$D1000,"&gt;="&amp;DATE(E$1,E$2,1),Prov_Auto!$D$3:$D1000, "&lt;="&amp;EOMONTH(DATE(E$1,E$2,1),0)))</f>
        <v/>
      </c>
      <c r="F517" s="48" t="str">
        <f>IF($D517="","", (SUMIFS(Transacoes!$D$3:$D1000,Transacoes!$C$3:$C1000,$D517,Transacoes!$B$3:$B1000,"C", Transacoes!$A$3:$A1000, "&lt;"&amp;EOMONTH(DATE(F$1,F$2,1),0))-SUMIFS(Transacoes!$D$3:$D1000,Transacoes!$C$3:$C1000,$D517,Transacoes!$B$3:$B1000,"V", Transacoes!$A$3:$A1000, "&lt;"&amp;EOMONTH(DATE(F$1,F$2,1),0)))*SUMIFS(Prov_Auto!$E$3:$E1000, Prov_Auto!$A$3:$A1000, $D517, Prov_Auto!$D$3:$D1000,"&gt;="&amp;DATE(F$1,F$2,1),Prov_Auto!$D$3:$D1000, "&lt;="&amp;EOMONTH(DATE(F$1,F$2,1),0)))</f>
        <v/>
      </c>
      <c r="G517" s="48" t="str">
        <f>IF($D517="","", (SUMIFS(Transacoes!$D$3:$D1000,Transacoes!$C$3:$C1000,$D517,Transacoes!$B$3:$B1000,"C", Transacoes!$A$3:$A1000, "&lt;"&amp;EOMONTH(DATE(G$1,G$2,1),0))-SUMIFS(Transacoes!$D$3:$D1000,Transacoes!$C$3:$C1000,$D517,Transacoes!$B$3:$B1000,"V", Transacoes!$A$3:$A1000, "&lt;"&amp;EOMONTH(DATE(G$1,G$2,1),0)))*SUMIFS(Prov_Auto!$E$3:$E1000, Prov_Auto!$A$3:$A1000, $D517, Prov_Auto!$D$3:$D1000,"&gt;="&amp;DATE(G$1,G$2,1),Prov_Auto!$D$3:$D1000, "&lt;="&amp;EOMONTH(DATE(G$1,G$2,1),0)))</f>
        <v/>
      </c>
      <c r="H517" s="48" t="str">
        <f>IF($D517="","", (SUMIFS(Transacoes!$D$3:$D1000,Transacoes!$C$3:$C1000,$D517,Transacoes!$B$3:$B1000,"C", Transacoes!$A$3:$A1000, "&lt;"&amp;EOMONTH(DATE(H$1,H$2,1),0))-SUMIFS(Transacoes!$D$3:$D1000,Transacoes!$C$3:$C1000,$D517,Transacoes!$B$3:$B1000,"V", Transacoes!$A$3:$A1000, "&lt;"&amp;EOMONTH(DATE(H$1,H$2,1),0)))*SUMIFS(Prov_Auto!$E$3:$E1000, Prov_Auto!$A$3:$A1000, $D517, Prov_Auto!$D$3:$D1000,"&gt;="&amp;DATE(H$1,H$2,1),Prov_Auto!$D$3:$D1000, "&lt;="&amp;EOMONTH(DATE(H$1,H$2,1),0)))</f>
        <v/>
      </c>
      <c r="I517" s="48" t="str">
        <f>IF($D517="","", (SUMIFS(Transacoes!$D$3:$D1000,Transacoes!$C$3:$C1000,$D517,Transacoes!$B$3:$B1000,"C", Transacoes!$A$3:$A1000, "&lt;"&amp;EOMONTH(DATE(I$1,I$2,1),0))-SUMIFS(Transacoes!$D$3:$D1000,Transacoes!$C$3:$C1000,$D517,Transacoes!$B$3:$B1000,"V", Transacoes!$A$3:$A1000, "&lt;"&amp;EOMONTH(DATE(I$1,I$2,1),0)))*SUMIFS(Prov_Auto!$E$3:$E1000, Prov_Auto!$A$3:$A1000, $D517, Prov_Auto!$D$3:$D1000,"&gt;="&amp;DATE(I$1,I$2,1),Prov_Auto!$D$3:$D1000, "&lt;="&amp;EOMONTH(DATE(I$1,I$2,1),0)))</f>
        <v/>
      </c>
      <c r="J517" s="48" t="str">
        <f>IF($D517="","", (SUMIFS(Transacoes!$D$3:$D1000,Transacoes!$C$3:$C1000,$D517,Transacoes!$B$3:$B1000,"C", Transacoes!$A$3:$A1000, "&lt;"&amp;EOMONTH(DATE(J$1,J$2,1),0))-SUMIFS(Transacoes!$D$3:$D1000,Transacoes!$C$3:$C1000,$D517,Transacoes!$B$3:$B1000,"V", Transacoes!$A$3:$A1000, "&lt;"&amp;EOMONTH(DATE(J$1,J$2,1),0)))*SUMIFS(Prov_Auto!$E$3:$E1000, Prov_Auto!$A$3:$A1000, $D517, Prov_Auto!$D$3:$D1000,"&gt;="&amp;DATE(J$1,J$2,1),Prov_Auto!$D$3:$D1000, "&lt;="&amp;EOMONTH(DATE(J$1,J$2,1),0)))</f>
        <v/>
      </c>
      <c r="K517" s="48" t="str">
        <f>IF($D517="","", (SUMIFS(Transacoes!$D$3:$D1000,Transacoes!$C$3:$C1000,$D517,Transacoes!$B$3:$B1000,"C", Transacoes!$A$3:$A1000, "&lt;"&amp;EOMONTH(DATE(K$1,K$2,1),0))-SUMIFS(Transacoes!$D$3:$D1000,Transacoes!$C$3:$C1000,$D517,Transacoes!$B$3:$B1000,"V", Transacoes!$A$3:$A1000, "&lt;"&amp;EOMONTH(DATE(K$1,K$2,1),0)))*SUMIFS(Prov_Auto!$E$3:$E1000, Prov_Auto!$A$3:$A1000, $D517, Prov_Auto!$D$3:$D1000,"&gt;="&amp;DATE(K$1,K$2,1),Prov_Auto!$D$3:$D1000, "&lt;="&amp;EOMONTH(DATE(K$1,K$2,1),0)))</f>
        <v/>
      </c>
      <c r="L517" s="48" t="str">
        <f>IF($D517="","", (SUMIFS(Transacoes!$D$3:$D1000,Transacoes!$C$3:$C1000,$D517,Transacoes!$B$3:$B1000,"C", Transacoes!$A$3:$A1000, "&lt;"&amp;EOMONTH(DATE(L$1,L$2,1),0))-SUMIFS(Transacoes!$D$3:$D1000,Transacoes!$C$3:$C1000,$D517,Transacoes!$B$3:$B1000,"V", Transacoes!$A$3:$A1000, "&lt;"&amp;EOMONTH(DATE(L$1,L$2,1),0)))*SUMIFS(Prov_Auto!$E$3:$E1000, Prov_Auto!$A$3:$A1000, $D517, Prov_Auto!$D$3:$D1000,"&gt;="&amp;DATE(L$1,L$2,1),Prov_Auto!$D$3:$D1000, "&lt;="&amp;EOMONTH(DATE(L$1,L$2,1),0)))</f>
        <v/>
      </c>
      <c r="M517" s="48" t="str">
        <f>IF($D517="","", (SUMIFS(Transacoes!$D$3:$D1000,Transacoes!$C$3:$C1000,$D517,Transacoes!$B$3:$B1000,"C", Transacoes!$A$3:$A1000, "&lt;"&amp;EOMONTH(DATE(M$1,M$2,1),0))-SUMIFS(Transacoes!$D$3:$D1000,Transacoes!$C$3:$C1000,$D517,Transacoes!$B$3:$B1000,"V", Transacoes!$A$3:$A1000, "&lt;"&amp;EOMONTH(DATE(M$1,M$2,1),0)))*SUMIFS(Prov_Auto!$E$3:$E1000, Prov_Auto!$A$3:$A1000, $D517, Prov_Auto!$D$3:$D1000,"&gt;="&amp;DATE(M$1,M$2,1),Prov_Auto!$D$3:$D1000, "&lt;="&amp;EOMONTH(DATE(M$1,M$2,1),0)))</f>
        <v/>
      </c>
      <c r="N517" s="48" t="str">
        <f>IF($D517="","", (SUMIFS(Transacoes!$D$3:$D1000,Transacoes!$C$3:$C1000,$D517,Transacoes!$B$3:$B1000,"C", Transacoes!$A$3:$A1000, "&lt;"&amp;EOMONTH(DATE(N$1,N$2,1),0))-SUMIFS(Transacoes!$D$3:$D1000,Transacoes!$C$3:$C1000,$D517,Transacoes!$B$3:$B1000,"V", Transacoes!$A$3:$A1000, "&lt;"&amp;EOMONTH(DATE(N$1,N$2,1),0)))*SUMIFS(Prov_Auto!$E$3:$E1000, Prov_Auto!$A$3:$A1000, $D517, Prov_Auto!$D$3:$D1000,"&gt;="&amp;DATE(N$1,N$2,1),Prov_Auto!$D$3:$D1000, "&lt;="&amp;EOMONTH(DATE(N$1,N$2,1),0)))</f>
        <v/>
      </c>
      <c r="O517" s="48" t="str">
        <f>IF($D517="","", (SUMIFS(Transacoes!$D$3:$D1000,Transacoes!$C$3:$C1000,$D517,Transacoes!$B$3:$B1000,"C", Transacoes!$A$3:$A1000, "&lt;"&amp;EOMONTH(DATE(O$1,O$2,1),0))-SUMIFS(Transacoes!$D$3:$D1000,Transacoes!$C$3:$C1000,$D517,Transacoes!$B$3:$B1000,"V", Transacoes!$A$3:$A1000, "&lt;"&amp;EOMONTH(DATE(O$1,O$2,1),0)))*SUMIFS(Prov_Auto!$E$3:$E1000, Prov_Auto!$A$3:$A1000, $D517, Prov_Auto!$D$3:$D1000,"&gt;="&amp;DATE(O$1,O$2,1),Prov_Auto!$D$3:$D1000, "&lt;="&amp;EOMONTH(DATE(O$1,O$2,1),0)))</f>
        <v/>
      </c>
      <c r="P517" s="48" t="str">
        <f>IF($D517="","", (SUMIFS(Transacoes!$D$3:$D1000,Transacoes!$C$3:$C1000,$D517,Transacoes!$B$3:$B1000,"C", Transacoes!$A$3:$A1000, "&lt;"&amp;EOMONTH(DATE(P$1,P$2,1),0))-SUMIFS(Transacoes!$D$3:$D1000,Transacoes!$C$3:$C1000,$D517,Transacoes!$B$3:$B1000,"V", Transacoes!$A$3:$A1000, "&lt;"&amp;EOMONTH(DATE(P$1,P$2,1),0)))*SUMIFS(Prov_Auto!$E$3:$E1000, Prov_Auto!$A$3:$A1000, $D517, Prov_Auto!$D$3:$D1000,"&gt;="&amp;DATE(P$1,P$2,1),Prov_Auto!$D$3:$D1000, "&lt;="&amp;EOMONTH(DATE(P$1,P$2,1),0)))</f>
        <v/>
      </c>
      <c r="Q517" s="48" t="str">
        <f>IF($D517="","", (SUMIFS(Transacoes!$D$3:$D1000,Transacoes!$C$3:$C1000,$D517,Transacoes!$B$3:$B1000,"C", Transacoes!$A$3:$A1000, "&lt;"&amp;EOMONTH(DATE(Q$1,Q$2,1),0))-SUMIFS(Transacoes!$D$3:$D1000,Transacoes!$C$3:$C1000,$D517,Transacoes!$B$3:$B1000,"V", Transacoes!$A$3:$A1000, "&lt;"&amp;EOMONTH(DATE(Q$1,Q$2,1),0)))*SUMIFS(Prov_Auto!$E$3:$E1000, Prov_Auto!$A$3:$A1000, $D517, Prov_Auto!$D$3:$D1000,"&gt;="&amp;DATE(Q$1,Q$2,1),Prov_Auto!$D$3:$D1000, "&lt;="&amp;EOMONTH(DATE(Q$1,Q$2,1),0)))</f>
        <v/>
      </c>
      <c r="R517" s="47"/>
    </row>
    <row r="518">
      <c r="A518" s="47"/>
      <c r="B518" s="47"/>
      <c r="C518" s="47"/>
      <c r="D518" s="87"/>
      <c r="E518" s="48" t="str">
        <f>IF($D518="","", (SUMIFS(Transacoes!$D$3:$D1000,Transacoes!$C$3:$C1000,$D518,Transacoes!$B$3:$B1000,"C", Transacoes!$A$3:$A1000, "&lt;"&amp;EOMONTH(DATE(E$1,E$2,1),0))-SUMIFS(Transacoes!$D$3:$D1000,Transacoes!$C$3:$C1000,$D518,Transacoes!$B$3:$B1000,"V", Transacoes!$A$3:$A1000, "&lt;"&amp;EOMONTH(DATE(E$1,E$2,1),0)))*SUMIFS(Prov_Auto!$E$3:$E1000, Prov_Auto!$A$3:$A1000, $D518, Prov_Auto!$D$3:$D1000,"&gt;="&amp;DATE(E$1,E$2,1),Prov_Auto!$D$3:$D1000, "&lt;="&amp;EOMONTH(DATE(E$1,E$2,1),0)))</f>
        <v/>
      </c>
      <c r="F518" s="48" t="str">
        <f>IF($D518="","", (SUMIFS(Transacoes!$D$3:$D1000,Transacoes!$C$3:$C1000,$D518,Transacoes!$B$3:$B1000,"C", Transacoes!$A$3:$A1000, "&lt;"&amp;EOMONTH(DATE(F$1,F$2,1),0))-SUMIFS(Transacoes!$D$3:$D1000,Transacoes!$C$3:$C1000,$D518,Transacoes!$B$3:$B1000,"V", Transacoes!$A$3:$A1000, "&lt;"&amp;EOMONTH(DATE(F$1,F$2,1),0)))*SUMIFS(Prov_Auto!$E$3:$E1000, Prov_Auto!$A$3:$A1000, $D518, Prov_Auto!$D$3:$D1000,"&gt;="&amp;DATE(F$1,F$2,1),Prov_Auto!$D$3:$D1000, "&lt;="&amp;EOMONTH(DATE(F$1,F$2,1),0)))</f>
        <v/>
      </c>
      <c r="G518" s="48" t="str">
        <f>IF($D518="","", (SUMIFS(Transacoes!$D$3:$D1000,Transacoes!$C$3:$C1000,$D518,Transacoes!$B$3:$B1000,"C", Transacoes!$A$3:$A1000, "&lt;"&amp;EOMONTH(DATE(G$1,G$2,1),0))-SUMIFS(Transacoes!$D$3:$D1000,Transacoes!$C$3:$C1000,$D518,Transacoes!$B$3:$B1000,"V", Transacoes!$A$3:$A1000, "&lt;"&amp;EOMONTH(DATE(G$1,G$2,1),0)))*SUMIFS(Prov_Auto!$E$3:$E1000, Prov_Auto!$A$3:$A1000, $D518, Prov_Auto!$D$3:$D1000,"&gt;="&amp;DATE(G$1,G$2,1),Prov_Auto!$D$3:$D1000, "&lt;="&amp;EOMONTH(DATE(G$1,G$2,1),0)))</f>
        <v/>
      </c>
      <c r="H518" s="48" t="str">
        <f>IF($D518="","", (SUMIFS(Transacoes!$D$3:$D1000,Transacoes!$C$3:$C1000,$D518,Transacoes!$B$3:$B1000,"C", Transacoes!$A$3:$A1000, "&lt;"&amp;EOMONTH(DATE(H$1,H$2,1),0))-SUMIFS(Transacoes!$D$3:$D1000,Transacoes!$C$3:$C1000,$D518,Transacoes!$B$3:$B1000,"V", Transacoes!$A$3:$A1000, "&lt;"&amp;EOMONTH(DATE(H$1,H$2,1),0)))*SUMIFS(Prov_Auto!$E$3:$E1000, Prov_Auto!$A$3:$A1000, $D518, Prov_Auto!$D$3:$D1000,"&gt;="&amp;DATE(H$1,H$2,1),Prov_Auto!$D$3:$D1000, "&lt;="&amp;EOMONTH(DATE(H$1,H$2,1),0)))</f>
        <v/>
      </c>
      <c r="I518" s="48" t="str">
        <f>IF($D518="","", (SUMIFS(Transacoes!$D$3:$D1000,Transacoes!$C$3:$C1000,$D518,Transacoes!$B$3:$B1000,"C", Transacoes!$A$3:$A1000, "&lt;"&amp;EOMONTH(DATE(I$1,I$2,1),0))-SUMIFS(Transacoes!$D$3:$D1000,Transacoes!$C$3:$C1000,$D518,Transacoes!$B$3:$B1000,"V", Transacoes!$A$3:$A1000, "&lt;"&amp;EOMONTH(DATE(I$1,I$2,1),0)))*SUMIFS(Prov_Auto!$E$3:$E1000, Prov_Auto!$A$3:$A1000, $D518, Prov_Auto!$D$3:$D1000,"&gt;="&amp;DATE(I$1,I$2,1),Prov_Auto!$D$3:$D1000, "&lt;="&amp;EOMONTH(DATE(I$1,I$2,1),0)))</f>
        <v/>
      </c>
      <c r="J518" s="48" t="str">
        <f>IF($D518="","", (SUMIFS(Transacoes!$D$3:$D1000,Transacoes!$C$3:$C1000,$D518,Transacoes!$B$3:$B1000,"C", Transacoes!$A$3:$A1000, "&lt;"&amp;EOMONTH(DATE(J$1,J$2,1),0))-SUMIFS(Transacoes!$D$3:$D1000,Transacoes!$C$3:$C1000,$D518,Transacoes!$B$3:$B1000,"V", Transacoes!$A$3:$A1000, "&lt;"&amp;EOMONTH(DATE(J$1,J$2,1),0)))*SUMIFS(Prov_Auto!$E$3:$E1000, Prov_Auto!$A$3:$A1000, $D518, Prov_Auto!$D$3:$D1000,"&gt;="&amp;DATE(J$1,J$2,1),Prov_Auto!$D$3:$D1000, "&lt;="&amp;EOMONTH(DATE(J$1,J$2,1),0)))</f>
        <v/>
      </c>
      <c r="K518" s="48" t="str">
        <f>IF($D518="","", (SUMIFS(Transacoes!$D$3:$D1000,Transacoes!$C$3:$C1000,$D518,Transacoes!$B$3:$B1000,"C", Transacoes!$A$3:$A1000, "&lt;"&amp;EOMONTH(DATE(K$1,K$2,1),0))-SUMIFS(Transacoes!$D$3:$D1000,Transacoes!$C$3:$C1000,$D518,Transacoes!$B$3:$B1000,"V", Transacoes!$A$3:$A1000, "&lt;"&amp;EOMONTH(DATE(K$1,K$2,1),0)))*SUMIFS(Prov_Auto!$E$3:$E1000, Prov_Auto!$A$3:$A1000, $D518, Prov_Auto!$D$3:$D1000,"&gt;="&amp;DATE(K$1,K$2,1),Prov_Auto!$D$3:$D1000, "&lt;="&amp;EOMONTH(DATE(K$1,K$2,1),0)))</f>
        <v/>
      </c>
      <c r="L518" s="48" t="str">
        <f>IF($D518="","", (SUMIFS(Transacoes!$D$3:$D1000,Transacoes!$C$3:$C1000,$D518,Transacoes!$B$3:$B1000,"C", Transacoes!$A$3:$A1000, "&lt;"&amp;EOMONTH(DATE(L$1,L$2,1),0))-SUMIFS(Transacoes!$D$3:$D1000,Transacoes!$C$3:$C1000,$D518,Transacoes!$B$3:$B1000,"V", Transacoes!$A$3:$A1000, "&lt;"&amp;EOMONTH(DATE(L$1,L$2,1),0)))*SUMIFS(Prov_Auto!$E$3:$E1000, Prov_Auto!$A$3:$A1000, $D518, Prov_Auto!$D$3:$D1000,"&gt;="&amp;DATE(L$1,L$2,1),Prov_Auto!$D$3:$D1000, "&lt;="&amp;EOMONTH(DATE(L$1,L$2,1),0)))</f>
        <v/>
      </c>
      <c r="M518" s="48" t="str">
        <f>IF($D518="","", (SUMIFS(Transacoes!$D$3:$D1000,Transacoes!$C$3:$C1000,$D518,Transacoes!$B$3:$B1000,"C", Transacoes!$A$3:$A1000, "&lt;"&amp;EOMONTH(DATE(M$1,M$2,1),0))-SUMIFS(Transacoes!$D$3:$D1000,Transacoes!$C$3:$C1000,$D518,Transacoes!$B$3:$B1000,"V", Transacoes!$A$3:$A1000, "&lt;"&amp;EOMONTH(DATE(M$1,M$2,1),0)))*SUMIFS(Prov_Auto!$E$3:$E1000, Prov_Auto!$A$3:$A1000, $D518, Prov_Auto!$D$3:$D1000,"&gt;="&amp;DATE(M$1,M$2,1),Prov_Auto!$D$3:$D1000, "&lt;="&amp;EOMONTH(DATE(M$1,M$2,1),0)))</f>
        <v/>
      </c>
      <c r="N518" s="48" t="str">
        <f>IF($D518="","", (SUMIFS(Transacoes!$D$3:$D1000,Transacoes!$C$3:$C1000,$D518,Transacoes!$B$3:$B1000,"C", Transacoes!$A$3:$A1000, "&lt;"&amp;EOMONTH(DATE(N$1,N$2,1),0))-SUMIFS(Transacoes!$D$3:$D1000,Transacoes!$C$3:$C1000,$D518,Transacoes!$B$3:$B1000,"V", Transacoes!$A$3:$A1000, "&lt;"&amp;EOMONTH(DATE(N$1,N$2,1),0)))*SUMIFS(Prov_Auto!$E$3:$E1000, Prov_Auto!$A$3:$A1000, $D518, Prov_Auto!$D$3:$D1000,"&gt;="&amp;DATE(N$1,N$2,1),Prov_Auto!$D$3:$D1000, "&lt;="&amp;EOMONTH(DATE(N$1,N$2,1),0)))</f>
        <v/>
      </c>
      <c r="O518" s="48" t="str">
        <f>IF($D518="","", (SUMIFS(Transacoes!$D$3:$D1000,Transacoes!$C$3:$C1000,$D518,Transacoes!$B$3:$B1000,"C", Transacoes!$A$3:$A1000, "&lt;"&amp;EOMONTH(DATE(O$1,O$2,1),0))-SUMIFS(Transacoes!$D$3:$D1000,Transacoes!$C$3:$C1000,$D518,Transacoes!$B$3:$B1000,"V", Transacoes!$A$3:$A1000, "&lt;"&amp;EOMONTH(DATE(O$1,O$2,1),0)))*SUMIFS(Prov_Auto!$E$3:$E1000, Prov_Auto!$A$3:$A1000, $D518, Prov_Auto!$D$3:$D1000,"&gt;="&amp;DATE(O$1,O$2,1),Prov_Auto!$D$3:$D1000, "&lt;="&amp;EOMONTH(DATE(O$1,O$2,1),0)))</f>
        <v/>
      </c>
      <c r="P518" s="48" t="str">
        <f>IF($D518="","", (SUMIFS(Transacoes!$D$3:$D1000,Transacoes!$C$3:$C1000,$D518,Transacoes!$B$3:$B1000,"C", Transacoes!$A$3:$A1000, "&lt;"&amp;EOMONTH(DATE(P$1,P$2,1),0))-SUMIFS(Transacoes!$D$3:$D1000,Transacoes!$C$3:$C1000,$D518,Transacoes!$B$3:$B1000,"V", Transacoes!$A$3:$A1000, "&lt;"&amp;EOMONTH(DATE(P$1,P$2,1),0)))*SUMIFS(Prov_Auto!$E$3:$E1000, Prov_Auto!$A$3:$A1000, $D518, Prov_Auto!$D$3:$D1000,"&gt;="&amp;DATE(P$1,P$2,1),Prov_Auto!$D$3:$D1000, "&lt;="&amp;EOMONTH(DATE(P$1,P$2,1),0)))</f>
        <v/>
      </c>
      <c r="Q518" s="48" t="str">
        <f>IF($D518="","", (SUMIFS(Transacoes!$D$3:$D1000,Transacoes!$C$3:$C1000,$D518,Transacoes!$B$3:$B1000,"C", Transacoes!$A$3:$A1000, "&lt;"&amp;EOMONTH(DATE(Q$1,Q$2,1),0))-SUMIFS(Transacoes!$D$3:$D1000,Transacoes!$C$3:$C1000,$D518,Transacoes!$B$3:$B1000,"V", Transacoes!$A$3:$A1000, "&lt;"&amp;EOMONTH(DATE(Q$1,Q$2,1),0)))*SUMIFS(Prov_Auto!$E$3:$E1000, Prov_Auto!$A$3:$A1000, $D518, Prov_Auto!$D$3:$D1000,"&gt;="&amp;DATE(Q$1,Q$2,1),Prov_Auto!$D$3:$D1000, "&lt;="&amp;EOMONTH(DATE(Q$1,Q$2,1),0)))</f>
        <v/>
      </c>
      <c r="R518" s="47"/>
    </row>
    <row r="519">
      <c r="A519" s="47"/>
      <c r="B519" s="47"/>
      <c r="C519" s="47"/>
      <c r="D519" s="87"/>
      <c r="E519" s="48" t="str">
        <f>IF($D519="","", (SUMIFS(Transacoes!$D$3:$D1000,Transacoes!$C$3:$C1000,$D519,Transacoes!$B$3:$B1000,"C", Transacoes!$A$3:$A1000, "&lt;"&amp;EOMONTH(DATE(E$1,E$2,1),0))-SUMIFS(Transacoes!$D$3:$D1000,Transacoes!$C$3:$C1000,$D519,Transacoes!$B$3:$B1000,"V", Transacoes!$A$3:$A1000, "&lt;"&amp;EOMONTH(DATE(E$1,E$2,1),0)))*SUMIFS(Prov_Auto!$E$3:$E1000, Prov_Auto!$A$3:$A1000, $D519, Prov_Auto!$D$3:$D1000,"&gt;="&amp;DATE(E$1,E$2,1),Prov_Auto!$D$3:$D1000, "&lt;="&amp;EOMONTH(DATE(E$1,E$2,1),0)))</f>
        <v/>
      </c>
      <c r="F519" s="48" t="str">
        <f>IF($D519="","", (SUMIFS(Transacoes!$D$3:$D1000,Transacoes!$C$3:$C1000,$D519,Transacoes!$B$3:$B1000,"C", Transacoes!$A$3:$A1000, "&lt;"&amp;EOMONTH(DATE(F$1,F$2,1),0))-SUMIFS(Transacoes!$D$3:$D1000,Transacoes!$C$3:$C1000,$D519,Transacoes!$B$3:$B1000,"V", Transacoes!$A$3:$A1000, "&lt;"&amp;EOMONTH(DATE(F$1,F$2,1),0)))*SUMIFS(Prov_Auto!$E$3:$E1000, Prov_Auto!$A$3:$A1000, $D519, Prov_Auto!$D$3:$D1000,"&gt;="&amp;DATE(F$1,F$2,1),Prov_Auto!$D$3:$D1000, "&lt;="&amp;EOMONTH(DATE(F$1,F$2,1),0)))</f>
        <v/>
      </c>
      <c r="G519" s="48" t="str">
        <f>IF($D519="","", (SUMIFS(Transacoes!$D$3:$D1000,Transacoes!$C$3:$C1000,$D519,Transacoes!$B$3:$B1000,"C", Transacoes!$A$3:$A1000, "&lt;"&amp;EOMONTH(DATE(G$1,G$2,1),0))-SUMIFS(Transacoes!$D$3:$D1000,Transacoes!$C$3:$C1000,$D519,Transacoes!$B$3:$B1000,"V", Transacoes!$A$3:$A1000, "&lt;"&amp;EOMONTH(DATE(G$1,G$2,1),0)))*SUMIFS(Prov_Auto!$E$3:$E1000, Prov_Auto!$A$3:$A1000, $D519, Prov_Auto!$D$3:$D1000,"&gt;="&amp;DATE(G$1,G$2,1),Prov_Auto!$D$3:$D1000, "&lt;="&amp;EOMONTH(DATE(G$1,G$2,1),0)))</f>
        <v/>
      </c>
      <c r="H519" s="48" t="str">
        <f>IF($D519="","", (SUMIFS(Transacoes!$D$3:$D1000,Transacoes!$C$3:$C1000,$D519,Transacoes!$B$3:$B1000,"C", Transacoes!$A$3:$A1000, "&lt;"&amp;EOMONTH(DATE(H$1,H$2,1),0))-SUMIFS(Transacoes!$D$3:$D1000,Transacoes!$C$3:$C1000,$D519,Transacoes!$B$3:$B1000,"V", Transacoes!$A$3:$A1000, "&lt;"&amp;EOMONTH(DATE(H$1,H$2,1),0)))*SUMIFS(Prov_Auto!$E$3:$E1000, Prov_Auto!$A$3:$A1000, $D519, Prov_Auto!$D$3:$D1000,"&gt;="&amp;DATE(H$1,H$2,1),Prov_Auto!$D$3:$D1000, "&lt;="&amp;EOMONTH(DATE(H$1,H$2,1),0)))</f>
        <v/>
      </c>
      <c r="I519" s="48" t="str">
        <f>IF($D519="","", (SUMIFS(Transacoes!$D$3:$D1000,Transacoes!$C$3:$C1000,$D519,Transacoes!$B$3:$B1000,"C", Transacoes!$A$3:$A1000, "&lt;"&amp;EOMONTH(DATE(I$1,I$2,1),0))-SUMIFS(Transacoes!$D$3:$D1000,Transacoes!$C$3:$C1000,$D519,Transacoes!$B$3:$B1000,"V", Transacoes!$A$3:$A1000, "&lt;"&amp;EOMONTH(DATE(I$1,I$2,1),0)))*SUMIFS(Prov_Auto!$E$3:$E1000, Prov_Auto!$A$3:$A1000, $D519, Prov_Auto!$D$3:$D1000,"&gt;="&amp;DATE(I$1,I$2,1),Prov_Auto!$D$3:$D1000, "&lt;="&amp;EOMONTH(DATE(I$1,I$2,1),0)))</f>
        <v/>
      </c>
      <c r="J519" s="48" t="str">
        <f>IF($D519="","", (SUMIFS(Transacoes!$D$3:$D1000,Transacoes!$C$3:$C1000,$D519,Transacoes!$B$3:$B1000,"C", Transacoes!$A$3:$A1000, "&lt;"&amp;EOMONTH(DATE(J$1,J$2,1),0))-SUMIFS(Transacoes!$D$3:$D1000,Transacoes!$C$3:$C1000,$D519,Transacoes!$B$3:$B1000,"V", Transacoes!$A$3:$A1000, "&lt;"&amp;EOMONTH(DATE(J$1,J$2,1),0)))*SUMIFS(Prov_Auto!$E$3:$E1000, Prov_Auto!$A$3:$A1000, $D519, Prov_Auto!$D$3:$D1000,"&gt;="&amp;DATE(J$1,J$2,1),Prov_Auto!$D$3:$D1000, "&lt;="&amp;EOMONTH(DATE(J$1,J$2,1),0)))</f>
        <v/>
      </c>
      <c r="K519" s="48" t="str">
        <f>IF($D519="","", (SUMIFS(Transacoes!$D$3:$D1000,Transacoes!$C$3:$C1000,$D519,Transacoes!$B$3:$B1000,"C", Transacoes!$A$3:$A1000, "&lt;"&amp;EOMONTH(DATE(K$1,K$2,1),0))-SUMIFS(Transacoes!$D$3:$D1000,Transacoes!$C$3:$C1000,$D519,Transacoes!$B$3:$B1000,"V", Transacoes!$A$3:$A1000, "&lt;"&amp;EOMONTH(DATE(K$1,K$2,1),0)))*SUMIFS(Prov_Auto!$E$3:$E1000, Prov_Auto!$A$3:$A1000, $D519, Prov_Auto!$D$3:$D1000,"&gt;="&amp;DATE(K$1,K$2,1),Prov_Auto!$D$3:$D1000, "&lt;="&amp;EOMONTH(DATE(K$1,K$2,1),0)))</f>
        <v/>
      </c>
      <c r="L519" s="48" t="str">
        <f>IF($D519="","", (SUMIFS(Transacoes!$D$3:$D1000,Transacoes!$C$3:$C1000,$D519,Transacoes!$B$3:$B1000,"C", Transacoes!$A$3:$A1000, "&lt;"&amp;EOMONTH(DATE(L$1,L$2,1),0))-SUMIFS(Transacoes!$D$3:$D1000,Transacoes!$C$3:$C1000,$D519,Transacoes!$B$3:$B1000,"V", Transacoes!$A$3:$A1000, "&lt;"&amp;EOMONTH(DATE(L$1,L$2,1),0)))*SUMIFS(Prov_Auto!$E$3:$E1000, Prov_Auto!$A$3:$A1000, $D519, Prov_Auto!$D$3:$D1000,"&gt;="&amp;DATE(L$1,L$2,1),Prov_Auto!$D$3:$D1000, "&lt;="&amp;EOMONTH(DATE(L$1,L$2,1),0)))</f>
        <v/>
      </c>
      <c r="M519" s="48" t="str">
        <f>IF($D519="","", (SUMIFS(Transacoes!$D$3:$D1000,Transacoes!$C$3:$C1000,$D519,Transacoes!$B$3:$B1000,"C", Transacoes!$A$3:$A1000, "&lt;"&amp;EOMONTH(DATE(M$1,M$2,1),0))-SUMIFS(Transacoes!$D$3:$D1000,Transacoes!$C$3:$C1000,$D519,Transacoes!$B$3:$B1000,"V", Transacoes!$A$3:$A1000, "&lt;"&amp;EOMONTH(DATE(M$1,M$2,1),0)))*SUMIFS(Prov_Auto!$E$3:$E1000, Prov_Auto!$A$3:$A1000, $D519, Prov_Auto!$D$3:$D1000,"&gt;="&amp;DATE(M$1,M$2,1),Prov_Auto!$D$3:$D1000, "&lt;="&amp;EOMONTH(DATE(M$1,M$2,1),0)))</f>
        <v/>
      </c>
      <c r="N519" s="48" t="str">
        <f>IF($D519="","", (SUMIFS(Transacoes!$D$3:$D1000,Transacoes!$C$3:$C1000,$D519,Transacoes!$B$3:$B1000,"C", Transacoes!$A$3:$A1000, "&lt;"&amp;EOMONTH(DATE(N$1,N$2,1),0))-SUMIFS(Transacoes!$D$3:$D1000,Transacoes!$C$3:$C1000,$D519,Transacoes!$B$3:$B1000,"V", Transacoes!$A$3:$A1000, "&lt;"&amp;EOMONTH(DATE(N$1,N$2,1),0)))*SUMIFS(Prov_Auto!$E$3:$E1000, Prov_Auto!$A$3:$A1000, $D519, Prov_Auto!$D$3:$D1000,"&gt;="&amp;DATE(N$1,N$2,1),Prov_Auto!$D$3:$D1000, "&lt;="&amp;EOMONTH(DATE(N$1,N$2,1),0)))</f>
        <v/>
      </c>
      <c r="O519" s="48" t="str">
        <f>IF($D519="","", (SUMIFS(Transacoes!$D$3:$D1000,Transacoes!$C$3:$C1000,$D519,Transacoes!$B$3:$B1000,"C", Transacoes!$A$3:$A1000, "&lt;"&amp;EOMONTH(DATE(O$1,O$2,1),0))-SUMIFS(Transacoes!$D$3:$D1000,Transacoes!$C$3:$C1000,$D519,Transacoes!$B$3:$B1000,"V", Transacoes!$A$3:$A1000, "&lt;"&amp;EOMONTH(DATE(O$1,O$2,1),0)))*SUMIFS(Prov_Auto!$E$3:$E1000, Prov_Auto!$A$3:$A1000, $D519, Prov_Auto!$D$3:$D1000,"&gt;="&amp;DATE(O$1,O$2,1),Prov_Auto!$D$3:$D1000, "&lt;="&amp;EOMONTH(DATE(O$1,O$2,1),0)))</f>
        <v/>
      </c>
      <c r="P519" s="48" t="str">
        <f>IF($D519="","", (SUMIFS(Transacoes!$D$3:$D1000,Transacoes!$C$3:$C1000,$D519,Transacoes!$B$3:$B1000,"C", Transacoes!$A$3:$A1000, "&lt;"&amp;EOMONTH(DATE(P$1,P$2,1),0))-SUMIFS(Transacoes!$D$3:$D1000,Transacoes!$C$3:$C1000,$D519,Transacoes!$B$3:$B1000,"V", Transacoes!$A$3:$A1000, "&lt;"&amp;EOMONTH(DATE(P$1,P$2,1),0)))*SUMIFS(Prov_Auto!$E$3:$E1000, Prov_Auto!$A$3:$A1000, $D519, Prov_Auto!$D$3:$D1000,"&gt;="&amp;DATE(P$1,P$2,1),Prov_Auto!$D$3:$D1000, "&lt;="&amp;EOMONTH(DATE(P$1,P$2,1),0)))</f>
        <v/>
      </c>
      <c r="Q519" s="48" t="str">
        <f>IF($D519="","", (SUMIFS(Transacoes!$D$3:$D1000,Transacoes!$C$3:$C1000,$D519,Transacoes!$B$3:$B1000,"C", Transacoes!$A$3:$A1000, "&lt;"&amp;EOMONTH(DATE(Q$1,Q$2,1),0))-SUMIFS(Transacoes!$D$3:$D1000,Transacoes!$C$3:$C1000,$D519,Transacoes!$B$3:$B1000,"V", Transacoes!$A$3:$A1000, "&lt;"&amp;EOMONTH(DATE(Q$1,Q$2,1),0)))*SUMIFS(Prov_Auto!$E$3:$E1000, Prov_Auto!$A$3:$A1000, $D519, Prov_Auto!$D$3:$D1000,"&gt;="&amp;DATE(Q$1,Q$2,1),Prov_Auto!$D$3:$D1000, "&lt;="&amp;EOMONTH(DATE(Q$1,Q$2,1),0)))</f>
        <v/>
      </c>
      <c r="R519" s="47"/>
    </row>
    <row r="520">
      <c r="A520" s="47"/>
      <c r="B520" s="47"/>
      <c r="C520" s="47"/>
      <c r="D520" s="87"/>
      <c r="E520" s="48" t="str">
        <f>IF($D520="","", (SUMIFS(Transacoes!$D$3:$D1000,Transacoes!$C$3:$C1000,$D520,Transacoes!$B$3:$B1000,"C", Transacoes!$A$3:$A1000, "&lt;"&amp;EOMONTH(DATE(E$1,E$2,1),0))-SUMIFS(Transacoes!$D$3:$D1000,Transacoes!$C$3:$C1000,$D520,Transacoes!$B$3:$B1000,"V", Transacoes!$A$3:$A1000, "&lt;"&amp;EOMONTH(DATE(E$1,E$2,1),0)))*SUMIFS(Prov_Auto!$E$3:$E1000, Prov_Auto!$A$3:$A1000, $D520, Prov_Auto!$D$3:$D1000,"&gt;="&amp;DATE(E$1,E$2,1),Prov_Auto!$D$3:$D1000, "&lt;="&amp;EOMONTH(DATE(E$1,E$2,1),0)))</f>
        <v/>
      </c>
      <c r="F520" s="48" t="str">
        <f>IF($D520="","", (SUMIFS(Transacoes!$D$3:$D1000,Transacoes!$C$3:$C1000,$D520,Transacoes!$B$3:$B1000,"C", Transacoes!$A$3:$A1000, "&lt;"&amp;EOMONTH(DATE(F$1,F$2,1),0))-SUMIFS(Transacoes!$D$3:$D1000,Transacoes!$C$3:$C1000,$D520,Transacoes!$B$3:$B1000,"V", Transacoes!$A$3:$A1000, "&lt;"&amp;EOMONTH(DATE(F$1,F$2,1),0)))*SUMIFS(Prov_Auto!$E$3:$E1000, Prov_Auto!$A$3:$A1000, $D520, Prov_Auto!$D$3:$D1000,"&gt;="&amp;DATE(F$1,F$2,1),Prov_Auto!$D$3:$D1000, "&lt;="&amp;EOMONTH(DATE(F$1,F$2,1),0)))</f>
        <v/>
      </c>
      <c r="G520" s="48" t="str">
        <f>IF($D520="","", (SUMIFS(Transacoes!$D$3:$D1000,Transacoes!$C$3:$C1000,$D520,Transacoes!$B$3:$B1000,"C", Transacoes!$A$3:$A1000, "&lt;"&amp;EOMONTH(DATE(G$1,G$2,1),0))-SUMIFS(Transacoes!$D$3:$D1000,Transacoes!$C$3:$C1000,$D520,Transacoes!$B$3:$B1000,"V", Transacoes!$A$3:$A1000, "&lt;"&amp;EOMONTH(DATE(G$1,G$2,1),0)))*SUMIFS(Prov_Auto!$E$3:$E1000, Prov_Auto!$A$3:$A1000, $D520, Prov_Auto!$D$3:$D1000,"&gt;="&amp;DATE(G$1,G$2,1),Prov_Auto!$D$3:$D1000, "&lt;="&amp;EOMONTH(DATE(G$1,G$2,1),0)))</f>
        <v/>
      </c>
      <c r="H520" s="48" t="str">
        <f>IF($D520="","", (SUMIFS(Transacoes!$D$3:$D1000,Transacoes!$C$3:$C1000,$D520,Transacoes!$B$3:$B1000,"C", Transacoes!$A$3:$A1000, "&lt;"&amp;EOMONTH(DATE(H$1,H$2,1),0))-SUMIFS(Transacoes!$D$3:$D1000,Transacoes!$C$3:$C1000,$D520,Transacoes!$B$3:$B1000,"V", Transacoes!$A$3:$A1000, "&lt;"&amp;EOMONTH(DATE(H$1,H$2,1),0)))*SUMIFS(Prov_Auto!$E$3:$E1000, Prov_Auto!$A$3:$A1000, $D520, Prov_Auto!$D$3:$D1000,"&gt;="&amp;DATE(H$1,H$2,1),Prov_Auto!$D$3:$D1000, "&lt;="&amp;EOMONTH(DATE(H$1,H$2,1),0)))</f>
        <v/>
      </c>
      <c r="I520" s="48" t="str">
        <f>IF($D520="","", (SUMIFS(Transacoes!$D$3:$D1000,Transacoes!$C$3:$C1000,$D520,Transacoes!$B$3:$B1000,"C", Transacoes!$A$3:$A1000, "&lt;"&amp;EOMONTH(DATE(I$1,I$2,1),0))-SUMIFS(Transacoes!$D$3:$D1000,Transacoes!$C$3:$C1000,$D520,Transacoes!$B$3:$B1000,"V", Transacoes!$A$3:$A1000, "&lt;"&amp;EOMONTH(DATE(I$1,I$2,1),0)))*SUMIFS(Prov_Auto!$E$3:$E1000, Prov_Auto!$A$3:$A1000, $D520, Prov_Auto!$D$3:$D1000,"&gt;="&amp;DATE(I$1,I$2,1),Prov_Auto!$D$3:$D1000, "&lt;="&amp;EOMONTH(DATE(I$1,I$2,1),0)))</f>
        <v/>
      </c>
      <c r="J520" s="48" t="str">
        <f>IF($D520="","", (SUMIFS(Transacoes!$D$3:$D1000,Transacoes!$C$3:$C1000,$D520,Transacoes!$B$3:$B1000,"C", Transacoes!$A$3:$A1000, "&lt;"&amp;EOMONTH(DATE(J$1,J$2,1),0))-SUMIFS(Transacoes!$D$3:$D1000,Transacoes!$C$3:$C1000,$D520,Transacoes!$B$3:$B1000,"V", Transacoes!$A$3:$A1000, "&lt;"&amp;EOMONTH(DATE(J$1,J$2,1),0)))*SUMIFS(Prov_Auto!$E$3:$E1000, Prov_Auto!$A$3:$A1000, $D520, Prov_Auto!$D$3:$D1000,"&gt;="&amp;DATE(J$1,J$2,1),Prov_Auto!$D$3:$D1000, "&lt;="&amp;EOMONTH(DATE(J$1,J$2,1),0)))</f>
        <v/>
      </c>
      <c r="K520" s="48" t="str">
        <f>IF($D520="","", (SUMIFS(Transacoes!$D$3:$D1000,Transacoes!$C$3:$C1000,$D520,Transacoes!$B$3:$B1000,"C", Transacoes!$A$3:$A1000, "&lt;"&amp;EOMONTH(DATE(K$1,K$2,1),0))-SUMIFS(Transacoes!$D$3:$D1000,Transacoes!$C$3:$C1000,$D520,Transacoes!$B$3:$B1000,"V", Transacoes!$A$3:$A1000, "&lt;"&amp;EOMONTH(DATE(K$1,K$2,1),0)))*SUMIFS(Prov_Auto!$E$3:$E1000, Prov_Auto!$A$3:$A1000, $D520, Prov_Auto!$D$3:$D1000,"&gt;="&amp;DATE(K$1,K$2,1),Prov_Auto!$D$3:$D1000, "&lt;="&amp;EOMONTH(DATE(K$1,K$2,1),0)))</f>
        <v/>
      </c>
      <c r="L520" s="48" t="str">
        <f>IF($D520="","", (SUMIFS(Transacoes!$D$3:$D1000,Transacoes!$C$3:$C1000,$D520,Transacoes!$B$3:$B1000,"C", Transacoes!$A$3:$A1000, "&lt;"&amp;EOMONTH(DATE(L$1,L$2,1),0))-SUMIFS(Transacoes!$D$3:$D1000,Transacoes!$C$3:$C1000,$D520,Transacoes!$B$3:$B1000,"V", Transacoes!$A$3:$A1000, "&lt;"&amp;EOMONTH(DATE(L$1,L$2,1),0)))*SUMIFS(Prov_Auto!$E$3:$E1000, Prov_Auto!$A$3:$A1000, $D520, Prov_Auto!$D$3:$D1000,"&gt;="&amp;DATE(L$1,L$2,1),Prov_Auto!$D$3:$D1000, "&lt;="&amp;EOMONTH(DATE(L$1,L$2,1),0)))</f>
        <v/>
      </c>
      <c r="M520" s="48" t="str">
        <f>IF($D520="","", (SUMIFS(Transacoes!$D$3:$D1000,Transacoes!$C$3:$C1000,$D520,Transacoes!$B$3:$B1000,"C", Transacoes!$A$3:$A1000, "&lt;"&amp;EOMONTH(DATE(M$1,M$2,1),0))-SUMIFS(Transacoes!$D$3:$D1000,Transacoes!$C$3:$C1000,$D520,Transacoes!$B$3:$B1000,"V", Transacoes!$A$3:$A1000, "&lt;"&amp;EOMONTH(DATE(M$1,M$2,1),0)))*SUMIFS(Prov_Auto!$E$3:$E1000, Prov_Auto!$A$3:$A1000, $D520, Prov_Auto!$D$3:$D1000,"&gt;="&amp;DATE(M$1,M$2,1),Prov_Auto!$D$3:$D1000, "&lt;="&amp;EOMONTH(DATE(M$1,M$2,1),0)))</f>
        <v/>
      </c>
      <c r="N520" s="48" t="str">
        <f>IF($D520="","", (SUMIFS(Transacoes!$D$3:$D1000,Transacoes!$C$3:$C1000,$D520,Transacoes!$B$3:$B1000,"C", Transacoes!$A$3:$A1000, "&lt;"&amp;EOMONTH(DATE(N$1,N$2,1),0))-SUMIFS(Transacoes!$D$3:$D1000,Transacoes!$C$3:$C1000,$D520,Transacoes!$B$3:$B1000,"V", Transacoes!$A$3:$A1000, "&lt;"&amp;EOMONTH(DATE(N$1,N$2,1),0)))*SUMIFS(Prov_Auto!$E$3:$E1000, Prov_Auto!$A$3:$A1000, $D520, Prov_Auto!$D$3:$D1000,"&gt;="&amp;DATE(N$1,N$2,1),Prov_Auto!$D$3:$D1000, "&lt;="&amp;EOMONTH(DATE(N$1,N$2,1),0)))</f>
        <v/>
      </c>
      <c r="O520" s="48" t="str">
        <f>IF($D520="","", (SUMIFS(Transacoes!$D$3:$D1000,Transacoes!$C$3:$C1000,$D520,Transacoes!$B$3:$B1000,"C", Transacoes!$A$3:$A1000, "&lt;"&amp;EOMONTH(DATE(O$1,O$2,1),0))-SUMIFS(Transacoes!$D$3:$D1000,Transacoes!$C$3:$C1000,$D520,Transacoes!$B$3:$B1000,"V", Transacoes!$A$3:$A1000, "&lt;"&amp;EOMONTH(DATE(O$1,O$2,1),0)))*SUMIFS(Prov_Auto!$E$3:$E1000, Prov_Auto!$A$3:$A1000, $D520, Prov_Auto!$D$3:$D1000,"&gt;="&amp;DATE(O$1,O$2,1),Prov_Auto!$D$3:$D1000, "&lt;="&amp;EOMONTH(DATE(O$1,O$2,1),0)))</f>
        <v/>
      </c>
      <c r="P520" s="48" t="str">
        <f>IF($D520="","", (SUMIFS(Transacoes!$D$3:$D1000,Transacoes!$C$3:$C1000,$D520,Transacoes!$B$3:$B1000,"C", Transacoes!$A$3:$A1000, "&lt;"&amp;EOMONTH(DATE(P$1,P$2,1),0))-SUMIFS(Transacoes!$D$3:$D1000,Transacoes!$C$3:$C1000,$D520,Transacoes!$B$3:$B1000,"V", Transacoes!$A$3:$A1000, "&lt;"&amp;EOMONTH(DATE(P$1,P$2,1),0)))*SUMIFS(Prov_Auto!$E$3:$E1000, Prov_Auto!$A$3:$A1000, $D520, Prov_Auto!$D$3:$D1000,"&gt;="&amp;DATE(P$1,P$2,1),Prov_Auto!$D$3:$D1000, "&lt;="&amp;EOMONTH(DATE(P$1,P$2,1),0)))</f>
        <v/>
      </c>
      <c r="Q520" s="48" t="str">
        <f>IF($D520="","", (SUMIFS(Transacoes!$D$3:$D1000,Transacoes!$C$3:$C1000,$D520,Transacoes!$B$3:$B1000,"C", Transacoes!$A$3:$A1000, "&lt;"&amp;EOMONTH(DATE(Q$1,Q$2,1),0))-SUMIFS(Transacoes!$D$3:$D1000,Transacoes!$C$3:$C1000,$D520,Transacoes!$B$3:$B1000,"V", Transacoes!$A$3:$A1000, "&lt;"&amp;EOMONTH(DATE(Q$1,Q$2,1),0)))*SUMIFS(Prov_Auto!$E$3:$E1000, Prov_Auto!$A$3:$A1000, $D520, Prov_Auto!$D$3:$D1000,"&gt;="&amp;DATE(Q$1,Q$2,1),Prov_Auto!$D$3:$D1000, "&lt;="&amp;EOMONTH(DATE(Q$1,Q$2,1),0)))</f>
        <v/>
      </c>
      <c r="R520" s="47"/>
    </row>
    <row r="521">
      <c r="A521" s="47"/>
      <c r="B521" s="47"/>
      <c r="C521" s="47"/>
      <c r="D521" s="87"/>
      <c r="E521" s="48" t="str">
        <f>IF($D521="","", (SUMIFS(Transacoes!$D$3:$D1000,Transacoes!$C$3:$C1000,$D521,Transacoes!$B$3:$B1000,"C", Transacoes!$A$3:$A1000, "&lt;"&amp;EOMONTH(DATE(E$1,E$2,1),0))-SUMIFS(Transacoes!$D$3:$D1000,Transacoes!$C$3:$C1000,$D521,Transacoes!$B$3:$B1000,"V", Transacoes!$A$3:$A1000, "&lt;"&amp;EOMONTH(DATE(E$1,E$2,1),0)))*SUMIFS(Prov_Auto!$E$3:$E1000, Prov_Auto!$A$3:$A1000, $D521, Prov_Auto!$D$3:$D1000,"&gt;="&amp;DATE(E$1,E$2,1),Prov_Auto!$D$3:$D1000, "&lt;="&amp;EOMONTH(DATE(E$1,E$2,1),0)))</f>
        <v/>
      </c>
      <c r="F521" s="48" t="str">
        <f>IF($D521="","", (SUMIFS(Transacoes!$D$3:$D1000,Transacoes!$C$3:$C1000,$D521,Transacoes!$B$3:$B1000,"C", Transacoes!$A$3:$A1000, "&lt;"&amp;EOMONTH(DATE(F$1,F$2,1),0))-SUMIFS(Transacoes!$D$3:$D1000,Transacoes!$C$3:$C1000,$D521,Transacoes!$B$3:$B1000,"V", Transacoes!$A$3:$A1000, "&lt;"&amp;EOMONTH(DATE(F$1,F$2,1),0)))*SUMIFS(Prov_Auto!$E$3:$E1000, Prov_Auto!$A$3:$A1000, $D521, Prov_Auto!$D$3:$D1000,"&gt;="&amp;DATE(F$1,F$2,1),Prov_Auto!$D$3:$D1000, "&lt;="&amp;EOMONTH(DATE(F$1,F$2,1),0)))</f>
        <v/>
      </c>
      <c r="G521" s="48" t="str">
        <f>IF($D521="","", (SUMIFS(Transacoes!$D$3:$D1000,Transacoes!$C$3:$C1000,$D521,Transacoes!$B$3:$B1000,"C", Transacoes!$A$3:$A1000, "&lt;"&amp;EOMONTH(DATE(G$1,G$2,1),0))-SUMIFS(Transacoes!$D$3:$D1000,Transacoes!$C$3:$C1000,$D521,Transacoes!$B$3:$B1000,"V", Transacoes!$A$3:$A1000, "&lt;"&amp;EOMONTH(DATE(G$1,G$2,1),0)))*SUMIFS(Prov_Auto!$E$3:$E1000, Prov_Auto!$A$3:$A1000, $D521, Prov_Auto!$D$3:$D1000,"&gt;="&amp;DATE(G$1,G$2,1),Prov_Auto!$D$3:$D1000, "&lt;="&amp;EOMONTH(DATE(G$1,G$2,1),0)))</f>
        <v/>
      </c>
      <c r="H521" s="48" t="str">
        <f>IF($D521="","", (SUMIFS(Transacoes!$D$3:$D1000,Transacoes!$C$3:$C1000,$D521,Transacoes!$B$3:$B1000,"C", Transacoes!$A$3:$A1000, "&lt;"&amp;EOMONTH(DATE(H$1,H$2,1),0))-SUMIFS(Transacoes!$D$3:$D1000,Transacoes!$C$3:$C1000,$D521,Transacoes!$B$3:$B1000,"V", Transacoes!$A$3:$A1000, "&lt;"&amp;EOMONTH(DATE(H$1,H$2,1),0)))*SUMIFS(Prov_Auto!$E$3:$E1000, Prov_Auto!$A$3:$A1000, $D521, Prov_Auto!$D$3:$D1000,"&gt;="&amp;DATE(H$1,H$2,1),Prov_Auto!$D$3:$D1000, "&lt;="&amp;EOMONTH(DATE(H$1,H$2,1),0)))</f>
        <v/>
      </c>
      <c r="I521" s="48" t="str">
        <f>IF($D521="","", (SUMIFS(Transacoes!$D$3:$D1000,Transacoes!$C$3:$C1000,$D521,Transacoes!$B$3:$B1000,"C", Transacoes!$A$3:$A1000, "&lt;"&amp;EOMONTH(DATE(I$1,I$2,1),0))-SUMIFS(Transacoes!$D$3:$D1000,Transacoes!$C$3:$C1000,$D521,Transacoes!$B$3:$B1000,"V", Transacoes!$A$3:$A1000, "&lt;"&amp;EOMONTH(DATE(I$1,I$2,1),0)))*SUMIFS(Prov_Auto!$E$3:$E1000, Prov_Auto!$A$3:$A1000, $D521, Prov_Auto!$D$3:$D1000,"&gt;="&amp;DATE(I$1,I$2,1),Prov_Auto!$D$3:$D1000, "&lt;="&amp;EOMONTH(DATE(I$1,I$2,1),0)))</f>
        <v/>
      </c>
      <c r="J521" s="48" t="str">
        <f>IF($D521="","", (SUMIFS(Transacoes!$D$3:$D1000,Transacoes!$C$3:$C1000,$D521,Transacoes!$B$3:$B1000,"C", Transacoes!$A$3:$A1000, "&lt;"&amp;EOMONTH(DATE(J$1,J$2,1),0))-SUMIFS(Transacoes!$D$3:$D1000,Transacoes!$C$3:$C1000,$D521,Transacoes!$B$3:$B1000,"V", Transacoes!$A$3:$A1000, "&lt;"&amp;EOMONTH(DATE(J$1,J$2,1),0)))*SUMIFS(Prov_Auto!$E$3:$E1000, Prov_Auto!$A$3:$A1000, $D521, Prov_Auto!$D$3:$D1000,"&gt;="&amp;DATE(J$1,J$2,1),Prov_Auto!$D$3:$D1000, "&lt;="&amp;EOMONTH(DATE(J$1,J$2,1),0)))</f>
        <v/>
      </c>
      <c r="K521" s="48" t="str">
        <f>IF($D521="","", (SUMIFS(Transacoes!$D$3:$D1000,Transacoes!$C$3:$C1000,$D521,Transacoes!$B$3:$B1000,"C", Transacoes!$A$3:$A1000, "&lt;"&amp;EOMONTH(DATE(K$1,K$2,1),0))-SUMIFS(Transacoes!$D$3:$D1000,Transacoes!$C$3:$C1000,$D521,Transacoes!$B$3:$B1000,"V", Transacoes!$A$3:$A1000, "&lt;"&amp;EOMONTH(DATE(K$1,K$2,1),0)))*SUMIFS(Prov_Auto!$E$3:$E1000, Prov_Auto!$A$3:$A1000, $D521, Prov_Auto!$D$3:$D1000,"&gt;="&amp;DATE(K$1,K$2,1),Prov_Auto!$D$3:$D1000, "&lt;="&amp;EOMONTH(DATE(K$1,K$2,1),0)))</f>
        <v/>
      </c>
      <c r="L521" s="48" t="str">
        <f>IF($D521="","", (SUMIFS(Transacoes!$D$3:$D1000,Transacoes!$C$3:$C1000,$D521,Transacoes!$B$3:$B1000,"C", Transacoes!$A$3:$A1000, "&lt;"&amp;EOMONTH(DATE(L$1,L$2,1),0))-SUMIFS(Transacoes!$D$3:$D1000,Transacoes!$C$3:$C1000,$D521,Transacoes!$B$3:$B1000,"V", Transacoes!$A$3:$A1000, "&lt;"&amp;EOMONTH(DATE(L$1,L$2,1),0)))*SUMIFS(Prov_Auto!$E$3:$E1000, Prov_Auto!$A$3:$A1000, $D521, Prov_Auto!$D$3:$D1000,"&gt;="&amp;DATE(L$1,L$2,1),Prov_Auto!$D$3:$D1000, "&lt;="&amp;EOMONTH(DATE(L$1,L$2,1),0)))</f>
        <v/>
      </c>
      <c r="M521" s="48" t="str">
        <f>IF($D521="","", (SUMIFS(Transacoes!$D$3:$D1000,Transacoes!$C$3:$C1000,$D521,Transacoes!$B$3:$B1000,"C", Transacoes!$A$3:$A1000, "&lt;"&amp;EOMONTH(DATE(M$1,M$2,1),0))-SUMIFS(Transacoes!$D$3:$D1000,Transacoes!$C$3:$C1000,$D521,Transacoes!$B$3:$B1000,"V", Transacoes!$A$3:$A1000, "&lt;"&amp;EOMONTH(DATE(M$1,M$2,1),0)))*SUMIFS(Prov_Auto!$E$3:$E1000, Prov_Auto!$A$3:$A1000, $D521, Prov_Auto!$D$3:$D1000,"&gt;="&amp;DATE(M$1,M$2,1),Prov_Auto!$D$3:$D1000, "&lt;="&amp;EOMONTH(DATE(M$1,M$2,1),0)))</f>
        <v/>
      </c>
      <c r="N521" s="48" t="str">
        <f>IF($D521="","", (SUMIFS(Transacoes!$D$3:$D1000,Transacoes!$C$3:$C1000,$D521,Transacoes!$B$3:$B1000,"C", Transacoes!$A$3:$A1000, "&lt;"&amp;EOMONTH(DATE(N$1,N$2,1),0))-SUMIFS(Transacoes!$D$3:$D1000,Transacoes!$C$3:$C1000,$D521,Transacoes!$B$3:$B1000,"V", Transacoes!$A$3:$A1000, "&lt;"&amp;EOMONTH(DATE(N$1,N$2,1),0)))*SUMIFS(Prov_Auto!$E$3:$E1000, Prov_Auto!$A$3:$A1000, $D521, Prov_Auto!$D$3:$D1000,"&gt;="&amp;DATE(N$1,N$2,1),Prov_Auto!$D$3:$D1000, "&lt;="&amp;EOMONTH(DATE(N$1,N$2,1),0)))</f>
        <v/>
      </c>
      <c r="O521" s="48" t="str">
        <f>IF($D521="","", (SUMIFS(Transacoes!$D$3:$D1000,Transacoes!$C$3:$C1000,$D521,Transacoes!$B$3:$B1000,"C", Transacoes!$A$3:$A1000, "&lt;"&amp;EOMONTH(DATE(O$1,O$2,1),0))-SUMIFS(Transacoes!$D$3:$D1000,Transacoes!$C$3:$C1000,$D521,Transacoes!$B$3:$B1000,"V", Transacoes!$A$3:$A1000, "&lt;"&amp;EOMONTH(DATE(O$1,O$2,1),0)))*SUMIFS(Prov_Auto!$E$3:$E1000, Prov_Auto!$A$3:$A1000, $D521, Prov_Auto!$D$3:$D1000,"&gt;="&amp;DATE(O$1,O$2,1),Prov_Auto!$D$3:$D1000, "&lt;="&amp;EOMONTH(DATE(O$1,O$2,1),0)))</f>
        <v/>
      </c>
      <c r="P521" s="48" t="str">
        <f>IF($D521="","", (SUMIFS(Transacoes!$D$3:$D1000,Transacoes!$C$3:$C1000,$D521,Transacoes!$B$3:$B1000,"C", Transacoes!$A$3:$A1000, "&lt;"&amp;EOMONTH(DATE(P$1,P$2,1),0))-SUMIFS(Transacoes!$D$3:$D1000,Transacoes!$C$3:$C1000,$D521,Transacoes!$B$3:$B1000,"V", Transacoes!$A$3:$A1000, "&lt;"&amp;EOMONTH(DATE(P$1,P$2,1),0)))*SUMIFS(Prov_Auto!$E$3:$E1000, Prov_Auto!$A$3:$A1000, $D521, Prov_Auto!$D$3:$D1000,"&gt;="&amp;DATE(P$1,P$2,1),Prov_Auto!$D$3:$D1000, "&lt;="&amp;EOMONTH(DATE(P$1,P$2,1),0)))</f>
        <v/>
      </c>
      <c r="Q521" s="48" t="str">
        <f>IF($D521="","", (SUMIFS(Transacoes!$D$3:$D1000,Transacoes!$C$3:$C1000,$D521,Transacoes!$B$3:$B1000,"C", Transacoes!$A$3:$A1000, "&lt;"&amp;EOMONTH(DATE(Q$1,Q$2,1),0))-SUMIFS(Transacoes!$D$3:$D1000,Transacoes!$C$3:$C1000,$D521,Transacoes!$B$3:$B1000,"V", Transacoes!$A$3:$A1000, "&lt;"&amp;EOMONTH(DATE(Q$1,Q$2,1),0)))*SUMIFS(Prov_Auto!$E$3:$E1000, Prov_Auto!$A$3:$A1000, $D521, Prov_Auto!$D$3:$D1000,"&gt;="&amp;DATE(Q$1,Q$2,1),Prov_Auto!$D$3:$D1000, "&lt;="&amp;EOMONTH(DATE(Q$1,Q$2,1),0)))</f>
        <v/>
      </c>
      <c r="R521" s="47"/>
    </row>
    <row r="522">
      <c r="A522" s="47"/>
      <c r="B522" s="47"/>
      <c r="C522" s="47"/>
      <c r="D522" s="87"/>
      <c r="E522" s="48" t="str">
        <f>IF($D522="","", (SUMIFS(Transacoes!$D$3:$D1000,Transacoes!$C$3:$C1000,$D522,Transacoes!$B$3:$B1000,"C", Transacoes!$A$3:$A1000, "&lt;"&amp;EOMONTH(DATE(E$1,E$2,1),0))-SUMIFS(Transacoes!$D$3:$D1000,Transacoes!$C$3:$C1000,$D522,Transacoes!$B$3:$B1000,"V", Transacoes!$A$3:$A1000, "&lt;"&amp;EOMONTH(DATE(E$1,E$2,1),0)))*SUMIFS(Prov_Auto!$E$3:$E1000, Prov_Auto!$A$3:$A1000, $D522, Prov_Auto!$D$3:$D1000,"&gt;="&amp;DATE(E$1,E$2,1),Prov_Auto!$D$3:$D1000, "&lt;="&amp;EOMONTH(DATE(E$1,E$2,1),0)))</f>
        <v/>
      </c>
      <c r="F522" s="48" t="str">
        <f>IF($D522="","", (SUMIFS(Transacoes!$D$3:$D1000,Transacoes!$C$3:$C1000,$D522,Transacoes!$B$3:$B1000,"C", Transacoes!$A$3:$A1000, "&lt;"&amp;EOMONTH(DATE(F$1,F$2,1),0))-SUMIFS(Transacoes!$D$3:$D1000,Transacoes!$C$3:$C1000,$D522,Transacoes!$B$3:$B1000,"V", Transacoes!$A$3:$A1000, "&lt;"&amp;EOMONTH(DATE(F$1,F$2,1),0)))*SUMIFS(Prov_Auto!$E$3:$E1000, Prov_Auto!$A$3:$A1000, $D522, Prov_Auto!$D$3:$D1000,"&gt;="&amp;DATE(F$1,F$2,1),Prov_Auto!$D$3:$D1000, "&lt;="&amp;EOMONTH(DATE(F$1,F$2,1),0)))</f>
        <v/>
      </c>
      <c r="G522" s="48" t="str">
        <f>IF($D522="","", (SUMIFS(Transacoes!$D$3:$D1000,Transacoes!$C$3:$C1000,$D522,Transacoes!$B$3:$B1000,"C", Transacoes!$A$3:$A1000, "&lt;"&amp;EOMONTH(DATE(G$1,G$2,1),0))-SUMIFS(Transacoes!$D$3:$D1000,Transacoes!$C$3:$C1000,$D522,Transacoes!$B$3:$B1000,"V", Transacoes!$A$3:$A1000, "&lt;"&amp;EOMONTH(DATE(G$1,G$2,1),0)))*SUMIFS(Prov_Auto!$E$3:$E1000, Prov_Auto!$A$3:$A1000, $D522, Prov_Auto!$D$3:$D1000,"&gt;="&amp;DATE(G$1,G$2,1),Prov_Auto!$D$3:$D1000, "&lt;="&amp;EOMONTH(DATE(G$1,G$2,1),0)))</f>
        <v/>
      </c>
      <c r="H522" s="48" t="str">
        <f>IF($D522="","", (SUMIFS(Transacoes!$D$3:$D1000,Transacoes!$C$3:$C1000,$D522,Transacoes!$B$3:$B1000,"C", Transacoes!$A$3:$A1000, "&lt;"&amp;EOMONTH(DATE(H$1,H$2,1),0))-SUMIFS(Transacoes!$D$3:$D1000,Transacoes!$C$3:$C1000,$D522,Transacoes!$B$3:$B1000,"V", Transacoes!$A$3:$A1000, "&lt;"&amp;EOMONTH(DATE(H$1,H$2,1),0)))*SUMIFS(Prov_Auto!$E$3:$E1000, Prov_Auto!$A$3:$A1000, $D522, Prov_Auto!$D$3:$D1000,"&gt;="&amp;DATE(H$1,H$2,1),Prov_Auto!$D$3:$D1000, "&lt;="&amp;EOMONTH(DATE(H$1,H$2,1),0)))</f>
        <v/>
      </c>
      <c r="I522" s="48" t="str">
        <f>IF($D522="","", (SUMIFS(Transacoes!$D$3:$D1000,Transacoes!$C$3:$C1000,$D522,Transacoes!$B$3:$B1000,"C", Transacoes!$A$3:$A1000, "&lt;"&amp;EOMONTH(DATE(I$1,I$2,1),0))-SUMIFS(Transacoes!$D$3:$D1000,Transacoes!$C$3:$C1000,$D522,Transacoes!$B$3:$B1000,"V", Transacoes!$A$3:$A1000, "&lt;"&amp;EOMONTH(DATE(I$1,I$2,1),0)))*SUMIFS(Prov_Auto!$E$3:$E1000, Prov_Auto!$A$3:$A1000, $D522, Prov_Auto!$D$3:$D1000,"&gt;="&amp;DATE(I$1,I$2,1),Prov_Auto!$D$3:$D1000, "&lt;="&amp;EOMONTH(DATE(I$1,I$2,1),0)))</f>
        <v/>
      </c>
      <c r="J522" s="48" t="str">
        <f>IF($D522="","", (SUMIFS(Transacoes!$D$3:$D1000,Transacoes!$C$3:$C1000,$D522,Transacoes!$B$3:$B1000,"C", Transacoes!$A$3:$A1000, "&lt;"&amp;EOMONTH(DATE(J$1,J$2,1),0))-SUMIFS(Transacoes!$D$3:$D1000,Transacoes!$C$3:$C1000,$D522,Transacoes!$B$3:$B1000,"V", Transacoes!$A$3:$A1000, "&lt;"&amp;EOMONTH(DATE(J$1,J$2,1),0)))*SUMIFS(Prov_Auto!$E$3:$E1000, Prov_Auto!$A$3:$A1000, $D522, Prov_Auto!$D$3:$D1000,"&gt;="&amp;DATE(J$1,J$2,1),Prov_Auto!$D$3:$D1000, "&lt;="&amp;EOMONTH(DATE(J$1,J$2,1),0)))</f>
        <v/>
      </c>
      <c r="K522" s="48" t="str">
        <f>IF($D522="","", (SUMIFS(Transacoes!$D$3:$D1000,Transacoes!$C$3:$C1000,$D522,Transacoes!$B$3:$B1000,"C", Transacoes!$A$3:$A1000, "&lt;"&amp;EOMONTH(DATE(K$1,K$2,1),0))-SUMIFS(Transacoes!$D$3:$D1000,Transacoes!$C$3:$C1000,$D522,Transacoes!$B$3:$B1000,"V", Transacoes!$A$3:$A1000, "&lt;"&amp;EOMONTH(DATE(K$1,K$2,1),0)))*SUMIFS(Prov_Auto!$E$3:$E1000, Prov_Auto!$A$3:$A1000, $D522, Prov_Auto!$D$3:$D1000,"&gt;="&amp;DATE(K$1,K$2,1),Prov_Auto!$D$3:$D1000, "&lt;="&amp;EOMONTH(DATE(K$1,K$2,1),0)))</f>
        <v/>
      </c>
      <c r="L522" s="48" t="str">
        <f>IF($D522="","", (SUMIFS(Transacoes!$D$3:$D1000,Transacoes!$C$3:$C1000,$D522,Transacoes!$B$3:$B1000,"C", Transacoes!$A$3:$A1000, "&lt;"&amp;EOMONTH(DATE(L$1,L$2,1),0))-SUMIFS(Transacoes!$D$3:$D1000,Transacoes!$C$3:$C1000,$D522,Transacoes!$B$3:$B1000,"V", Transacoes!$A$3:$A1000, "&lt;"&amp;EOMONTH(DATE(L$1,L$2,1),0)))*SUMIFS(Prov_Auto!$E$3:$E1000, Prov_Auto!$A$3:$A1000, $D522, Prov_Auto!$D$3:$D1000,"&gt;="&amp;DATE(L$1,L$2,1),Prov_Auto!$D$3:$D1000, "&lt;="&amp;EOMONTH(DATE(L$1,L$2,1),0)))</f>
        <v/>
      </c>
      <c r="M522" s="48" t="str">
        <f>IF($D522="","", (SUMIFS(Transacoes!$D$3:$D1000,Transacoes!$C$3:$C1000,$D522,Transacoes!$B$3:$B1000,"C", Transacoes!$A$3:$A1000, "&lt;"&amp;EOMONTH(DATE(M$1,M$2,1),0))-SUMIFS(Transacoes!$D$3:$D1000,Transacoes!$C$3:$C1000,$D522,Transacoes!$B$3:$B1000,"V", Transacoes!$A$3:$A1000, "&lt;"&amp;EOMONTH(DATE(M$1,M$2,1),0)))*SUMIFS(Prov_Auto!$E$3:$E1000, Prov_Auto!$A$3:$A1000, $D522, Prov_Auto!$D$3:$D1000,"&gt;="&amp;DATE(M$1,M$2,1),Prov_Auto!$D$3:$D1000, "&lt;="&amp;EOMONTH(DATE(M$1,M$2,1),0)))</f>
        <v/>
      </c>
      <c r="N522" s="48" t="str">
        <f>IF($D522="","", (SUMIFS(Transacoes!$D$3:$D1000,Transacoes!$C$3:$C1000,$D522,Transacoes!$B$3:$B1000,"C", Transacoes!$A$3:$A1000, "&lt;"&amp;EOMONTH(DATE(N$1,N$2,1),0))-SUMIFS(Transacoes!$D$3:$D1000,Transacoes!$C$3:$C1000,$D522,Transacoes!$B$3:$B1000,"V", Transacoes!$A$3:$A1000, "&lt;"&amp;EOMONTH(DATE(N$1,N$2,1),0)))*SUMIFS(Prov_Auto!$E$3:$E1000, Prov_Auto!$A$3:$A1000, $D522, Prov_Auto!$D$3:$D1000,"&gt;="&amp;DATE(N$1,N$2,1),Prov_Auto!$D$3:$D1000, "&lt;="&amp;EOMONTH(DATE(N$1,N$2,1),0)))</f>
        <v/>
      </c>
      <c r="O522" s="48" t="str">
        <f>IF($D522="","", (SUMIFS(Transacoes!$D$3:$D1000,Transacoes!$C$3:$C1000,$D522,Transacoes!$B$3:$B1000,"C", Transacoes!$A$3:$A1000, "&lt;"&amp;EOMONTH(DATE(O$1,O$2,1),0))-SUMIFS(Transacoes!$D$3:$D1000,Transacoes!$C$3:$C1000,$D522,Transacoes!$B$3:$B1000,"V", Transacoes!$A$3:$A1000, "&lt;"&amp;EOMONTH(DATE(O$1,O$2,1),0)))*SUMIFS(Prov_Auto!$E$3:$E1000, Prov_Auto!$A$3:$A1000, $D522, Prov_Auto!$D$3:$D1000,"&gt;="&amp;DATE(O$1,O$2,1),Prov_Auto!$D$3:$D1000, "&lt;="&amp;EOMONTH(DATE(O$1,O$2,1),0)))</f>
        <v/>
      </c>
      <c r="P522" s="48" t="str">
        <f>IF($D522="","", (SUMIFS(Transacoes!$D$3:$D1000,Transacoes!$C$3:$C1000,$D522,Transacoes!$B$3:$B1000,"C", Transacoes!$A$3:$A1000, "&lt;"&amp;EOMONTH(DATE(P$1,P$2,1),0))-SUMIFS(Transacoes!$D$3:$D1000,Transacoes!$C$3:$C1000,$D522,Transacoes!$B$3:$B1000,"V", Transacoes!$A$3:$A1000, "&lt;"&amp;EOMONTH(DATE(P$1,P$2,1),0)))*SUMIFS(Prov_Auto!$E$3:$E1000, Prov_Auto!$A$3:$A1000, $D522, Prov_Auto!$D$3:$D1000,"&gt;="&amp;DATE(P$1,P$2,1),Prov_Auto!$D$3:$D1000, "&lt;="&amp;EOMONTH(DATE(P$1,P$2,1),0)))</f>
        <v/>
      </c>
      <c r="Q522" s="48" t="str">
        <f>IF($D522="","", (SUMIFS(Transacoes!$D$3:$D1000,Transacoes!$C$3:$C1000,$D522,Transacoes!$B$3:$B1000,"C", Transacoes!$A$3:$A1000, "&lt;"&amp;EOMONTH(DATE(Q$1,Q$2,1),0))-SUMIFS(Transacoes!$D$3:$D1000,Transacoes!$C$3:$C1000,$D522,Transacoes!$B$3:$B1000,"V", Transacoes!$A$3:$A1000, "&lt;"&amp;EOMONTH(DATE(Q$1,Q$2,1),0)))*SUMIFS(Prov_Auto!$E$3:$E1000, Prov_Auto!$A$3:$A1000, $D522, Prov_Auto!$D$3:$D1000,"&gt;="&amp;DATE(Q$1,Q$2,1),Prov_Auto!$D$3:$D1000, "&lt;="&amp;EOMONTH(DATE(Q$1,Q$2,1),0)))</f>
        <v/>
      </c>
      <c r="R522" s="47"/>
    </row>
    <row r="523">
      <c r="A523" s="47"/>
      <c r="B523" s="47"/>
      <c r="C523" s="47"/>
      <c r="D523" s="87"/>
      <c r="E523" s="48" t="str">
        <f>IF($D523="","", (SUMIFS(Transacoes!$D$3:$D1000,Transacoes!$C$3:$C1000,$D523,Transacoes!$B$3:$B1000,"C", Transacoes!$A$3:$A1000, "&lt;"&amp;EOMONTH(DATE(E$1,E$2,1),0))-SUMIFS(Transacoes!$D$3:$D1000,Transacoes!$C$3:$C1000,$D523,Transacoes!$B$3:$B1000,"V", Transacoes!$A$3:$A1000, "&lt;"&amp;EOMONTH(DATE(E$1,E$2,1),0)))*SUMIFS(Prov_Auto!$E$3:$E1000, Prov_Auto!$A$3:$A1000, $D523, Prov_Auto!$D$3:$D1000,"&gt;="&amp;DATE(E$1,E$2,1),Prov_Auto!$D$3:$D1000, "&lt;="&amp;EOMONTH(DATE(E$1,E$2,1),0)))</f>
        <v/>
      </c>
      <c r="F523" s="48" t="str">
        <f>IF($D523="","", (SUMIFS(Transacoes!$D$3:$D1000,Transacoes!$C$3:$C1000,$D523,Transacoes!$B$3:$B1000,"C", Transacoes!$A$3:$A1000, "&lt;"&amp;EOMONTH(DATE(F$1,F$2,1),0))-SUMIFS(Transacoes!$D$3:$D1000,Transacoes!$C$3:$C1000,$D523,Transacoes!$B$3:$B1000,"V", Transacoes!$A$3:$A1000, "&lt;"&amp;EOMONTH(DATE(F$1,F$2,1),0)))*SUMIFS(Prov_Auto!$E$3:$E1000, Prov_Auto!$A$3:$A1000, $D523, Prov_Auto!$D$3:$D1000,"&gt;="&amp;DATE(F$1,F$2,1),Prov_Auto!$D$3:$D1000, "&lt;="&amp;EOMONTH(DATE(F$1,F$2,1),0)))</f>
        <v/>
      </c>
      <c r="G523" s="48" t="str">
        <f>IF($D523="","", (SUMIFS(Transacoes!$D$3:$D1000,Transacoes!$C$3:$C1000,$D523,Transacoes!$B$3:$B1000,"C", Transacoes!$A$3:$A1000, "&lt;"&amp;EOMONTH(DATE(G$1,G$2,1),0))-SUMIFS(Transacoes!$D$3:$D1000,Transacoes!$C$3:$C1000,$D523,Transacoes!$B$3:$B1000,"V", Transacoes!$A$3:$A1000, "&lt;"&amp;EOMONTH(DATE(G$1,G$2,1),0)))*SUMIFS(Prov_Auto!$E$3:$E1000, Prov_Auto!$A$3:$A1000, $D523, Prov_Auto!$D$3:$D1000,"&gt;="&amp;DATE(G$1,G$2,1),Prov_Auto!$D$3:$D1000, "&lt;="&amp;EOMONTH(DATE(G$1,G$2,1),0)))</f>
        <v/>
      </c>
      <c r="H523" s="48" t="str">
        <f>IF($D523="","", (SUMIFS(Transacoes!$D$3:$D1000,Transacoes!$C$3:$C1000,$D523,Transacoes!$B$3:$B1000,"C", Transacoes!$A$3:$A1000, "&lt;"&amp;EOMONTH(DATE(H$1,H$2,1),0))-SUMIFS(Transacoes!$D$3:$D1000,Transacoes!$C$3:$C1000,$D523,Transacoes!$B$3:$B1000,"V", Transacoes!$A$3:$A1000, "&lt;"&amp;EOMONTH(DATE(H$1,H$2,1),0)))*SUMIFS(Prov_Auto!$E$3:$E1000, Prov_Auto!$A$3:$A1000, $D523, Prov_Auto!$D$3:$D1000,"&gt;="&amp;DATE(H$1,H$2,1),Prov_Auto!$D$3:$D1000, "&lt;="&amp;EOMONTH(DATE(H$1,H$2,1),0)))</f>
        <v/>
      </c>
      <c r="I523" s="48" t="str">
        <f>IF($D523="","", (SUMIFS(Transacoes!$D$3:$D1000,Transacoes!$C$3:$C1000,$D523,Transacoes!$B$3:$B1000,"C", Transacoes!$A$3:$A1000, "&lt;"&amp;EOMONTH(DATE(I$1,I$2,1),0))-SUMIFS(Transacoes!$D$3:$D1000,Transacoes!$C$3:$C1000,$D523,Transacoes!$B$3:$B1000,"V", Transacoes!$A$3:$A1000, "&lt;"&amp;EOMONTH(DATE(I$1,I$2,1),0)))*SUMIFS(Prov_Auto!$E$3:$E1000, Prov_Auto!$A$3:$A1000, $D523, Prov_Auto!$D$3:$D1000,"&gt;="&amp;DATE(I$1,I$2,1),Prov_Auto!$D$3:$D1000, "&lt;="&amp;EOMONTH(DATE(I$1,I$2,1),0)))</f>
        <v/>
      </c>
      <c r="J523" s="48" t="str">
        <f>IF($D523="","", (SUMIFS(Transacoes!$D$3:$D1000,Transacoes!$C$3:$C1000,$D523,Transacoes!$B$3:$B1000,"C", Transacoes!$A$3:$A1000, "&lt;"&amp;EOMONTH(DATE(J$1,J$2,1),0))-SUMIFS(Transacoes!$D$3:$D1000,Transacoes!$C$3:$C1000,$D523,Transacoes!$B$3:$B1000,"V", Transacoes!$A$3:$A1000, "&lt;"&amp;EOMONTH(DATE(J$1,J$2,1),0)))*SUMIFS(Prov_Auto!$E$3:$E1000, Prov_Auto!$A$3:$A1000, $D523, Prov_Auto!$D$3:$D1000,"&gt;="&amp;DATE(J$1,J$2,1),Prov_Auto!$D$3:$D1000, "&lt;="&amp;EOMONTH(DATE(J$1,J$2,1),0)))</f>
        <v/>
      </c>
      <c r="K523" s="48" t="str">
        <f>IF($D523="","", (SUMIFS(Transacoes!$D$3:$D1000,Transacoes!$C$3:$C1000,$D523,Transacoes!$B$3:$B1000,"C", Transacoes!$A$3:$A1000, "&lt;"&amp;EOMONTH(DATE(K$1,K$2,1),0))-SUMIFS(Transacoes!$D$3:$D1000,Transacoes!$C$3:$C1000,$D523,Transacoes!$B$3:$B1000,"V", Transacoes!$A$3:$A1000, "&lt;"&amp;EOMONTH(DATE(K$1,K$2,1),0)))*SUMIFS(Prov_Auto!$E$3:$E1000, Prov_Auto!$A$3:$A1000, $D523, Prov_Auto!$D$3:$D1000,"&gt;="&amp;DATE(K$1,K$2,1),Prov_Auto!$D$3:$D1000, "&lt;="&amp;EOMONTH(DATE(K$1,K$2,1),0)))</f>
        <v/>
      </c>
      <c r="L523" s="48" t="str">
        <f>IF($D523="","", (SUMIFS(Transacoes!$D$3:$D1000,Transacoes!$C$3:$C1000,$D523,Transacoes!$B$3:$B1000,"C", Transacoes!$A$3:$A1000, "&lt;"&amp;EOMONTH(DATE(L$1,L$2,1),0))-SUMIFS(Transacoes!$D$3:$D1000,Transacoes!$C$3:$C1000,$D523,Transacoes!$B$3:$B1000,"V", Transacoes!$A$3:$A1000, "&lt;"&amp;EOMONTH(DATE(L$1,L$2,1),0)))*SUMIFS(Prov_Auto!$E$3:$E1000, Prov_Auto!$A$3:$A1000, $D523, Prov_Auto!$D$3:$D1000,"&gt;="&amp;DATE(L$1,L$2,1),Prov_Auto!$D$3:$D1000, "&lt;="&amp;EOMONTH(DATE(L$1,L$2,1),0)))</f>
        <v/>
      </c>
      <c r="M523" s="48" t="str">
        <f>IF($D523="","", (SUMIFS(Transacoes!$D$3:$D1000,Transacoes!$C$3:$C1000,$D523,Transacoes!$B$3:$B1000,"C", Transacoes!$A$3:$A1000, "&lt;"&amp;EOMONTH(DATE(M$1,M$2,1),0))-SUMIFS(Transacoes!$D$3:$D1000,Transacoes!$C$3:$C1000,$D523,Transacoes!$B$3:$B1000,"V", Transacoes!$A$3:$A1000, "&lt;"&amp;EOMONTH(DATE(M$1,M$2,1),0)))*SUMIFS(Prov_Auto!$E$3:$E1000, Prov_Auto!$A$3:$A1000, $D523, Prov_Auto!$D$3:$D1000,"&gt;="&amp;DATE(M$1,M$2,1),Prov_Auto!$D$3:$D1000, "&lt;="&amp;EOMONTH(DATE(M$1,M$2,1),0)))</f>
        <v/>
      </c>
      <c r="N523" s="48" t="str">
        <f>IF($D523="","", (SUMIFS(Transacoes!$D$3:$D1000,Transacoes!$C$3:$C1000,$D523,Transacoes!$B$3:$B1000,"C", Transacoes!$A$3:$A1000, "&lt;"&amp;EOMONTH(DATE(N$1,N$2,1),0))-SUMIFS(Transacoes!$D$3:$D1000,Transacoes!$C$3:$C1000,$D523,Transacoes!$B$3:$B1000,"V", Transacoes!$A$3:$A1000, "&lt;"&amp;EOMONTH(DATE(N$1,N$2,1),0)))*SUMIFS(Prov_Auto!$E$3:$E1000, Prov_Auto!$A$3:$A1000, $D523, Prov_Auto!$D$3:$D1000,"&gt;="&amp;DATE(N$1,N$2,1),Prov_Auto!$D$3:$D1000, "&lt;="&amp;EOMONTH(DATE(N$1,N$2,1),0)))</f>
        <v/>
      </c>
      <c r="O523" s="48" t="str">
        <f>IF($D523="","", (SUMIFS(Transacoes!$D$3:$D1000,Transacoes!$C$3:$C1000,$D523,Transacoes!$B$3:$B1000,"C", Transacoes!$A$3:$A1000, "&lt;"&amp;EOMONTH(DATE(O$1,O$2,1),0))-SUMIFS(Transacoes!$D$3:$D1000,Transacoes!$C$3:$C1000,$D523,Transacoes!$B$3:$B1000,"V", Transacoes!$A$3:$A1000, "&lt;"&amp;EOMONTH(DATE(O$1,O$2,1),0)))*SUMIFS(Prov_Auto!$E$3:$E1000, Prov_Auto!$A$3:$A1000, $D523, Prov_Auto!$D$3:$D1000,"&gt;="&amp;DATE(O$1,O$2,1),Prov_Auto!$D$3:$D1000, "&lt;="&amp;EOMONTH(DATE(O$1,O$2,1),0)))</f>
        <v/>
      </c>
      <c r="P523" s="48" t="str">
        <f>IF($D523="","", (SUMIFS(Transacoes!$D$3:$D1000,Transacoes!$C$3:$C1000,$D523,Transacoes!$B$3:$B1000,"C", Transacoes!$A$3:$A1000, "&lt;"&amp;EOMONTH(DATE(P$1,P$2,1),0))-SUMIFS(Transacoes!$D$3:$D1000,Transacoes!$C$3:$C1000,$D523,Transacoes!$B$3:$B1000,"V", Transacoes!$A$3:$A1000, "&lt;"&amp;EOMONTH(DATE(P$1,P$2,1),0)))*SUMIFS(Prov_Auto!$E$3:$E1000, Prov_Auto!$A$3:$A1000, $D523, Prov_Auto!$D$3:$D1000,"&gt;="&amp;DATE(P$1,P$2,1),Prov_Auto!$D$3:$D1000, "&lt;="&amp;EOMONTH(DATE(P$1,P$2,1),0)))</f>
        <v/>
      </c>
      <c r="Q523" s="48" t="str">
        <f>IF($D523="","", (SUMIFS(Transacoes!$D$3:$D1000,Transacoes!$C$3:$C1000,$D523,Transacoes!$B$3:$B1000,"C", Transacoes!$A$3:$A1000, "&lt;"&amp;EOMONTH(DATE(Q$1,Q$2,1),0))-SUMIFS(Transacoes!$D$3:$D1000,Transacoes!$C$3:$C1000,$D523,Transacoes!$B$3:$B1000,"V", Transacoes!$A$3:$A1000, "&lt;"&amp;EOMONTH(DATE(Q$1,Q$2,1),0)))*SUMIFS(Prov_Auto!$E$3:$E1000, Prov_Auto!$A$3:$A1000, $D523, Prov_Auto!$D$3:$D1000,"&gt;="&amp;DATE(Q$1,Q$2,1),Prov_Auto!$D$3:$D1000, "&lt;="&amp;EOMONTH(DATE(Q$1,Q$2,1),0)))</f>
        <v/>
      </c>
      <c r="R523" s="47"/>
    </row>
    <row r="524">
      <c r="A524" s="47"/>
      <c r="B524" s="47"/>
      <c r="C524" s="47"/>
      <c r="D524" s="87"/>
      <c r="E524" s="48" t="str">
        <f>IF($D524="","", (SUMIFS(Transacoes!$D$3:$D1000,Transacoes!$C$3:$C1000,$D524,Transacoes!$B$3:$B1000,"C", Transacoes!$A$3:$A1000, "&lt;"&amp;EOMONTH(DATE(E$1,E$2,1),0))-SUMIFS(Transacoes!$D$3:$D1000,Transacoes!$C$3:$C1000,$D524,Transacoes!$B$3:$B1000,"V", Transacoes!$A$3:$A1000, "&lt;"&amp;EOMONTH(DATE(E$1,E$2,1),0)))*SUMIFS(Prov_Auto!$E$3:$E1000, Prov_Auto!$A$3:$A1000, $D524, Prov_Auto!$D$3:$D1000,"&gt;="&amp;DATE(E$1,E$2,1),Prov_Auto!$D$3:$D1000, "&lt;="&amp;EOMONTH(DATE(E$1,E$2,1),0)))</f>
        <v/>
      </c>
      <c r="F524" s="48" t="str">
        <f>IF($D524="","", (SUMIFS(Transacoes!$D$3:$D1000,Transacoes!$C$3:$C1000,$D524,Transacoes!$B$3:$B1000,"C", Transacoes!$A$3:$A1000, "&lt;"&amp;EOMONTH(DATE(F$1,F$2,1),0))-SUMIFS(Transacoes!$D$3:$D1000,Transacoes!$C$3:$C1000,$D524,Transacoes!$B$3:$B1000,"V", Transacoes!$A$3:$A1000, "&lt;"&amp;EOMONTH(DATE(F$1,F$2,1),0)))*SUMIFS(Prov_Auto!$E$3:$E1000, Prov_Auto!$A$3:$A1000, $D524, Prov_Auto!$D$3:$D1000,"&gt;="&amp;DATE(F$1,F$2,1),Prov_Auto!$D$3:$D1000, "&lt;="&amp;EOMONTH(DATE(F$1,F$2,1),0)))</f>
        <v/>
      </c>
      <c r="G524" s="48" t="str">
        <f>IF($D524="","", (SUMIFS(Transacoes!$D$3:$D1000,Transacoes!$C$3:$C1000,$D524,Transacoes!$B$3:$B1000,"C", Transacoes!$A$3:$A1000, "&lt;"&amp;EOMONTH(DATE(G$1,G$2,1),0))-SUMIFS(Transacoes!$D$3:$D1000,Transacoes!$C$3:$C1000,$D524,Transacoes!$B$3:$B1000,"V", Transacoes!$A$3:$A1000, "&lt;"&amp;EOMONTH(DATE(G$1,G$2,1),0)))*SUMIFS(Prov_Auto!$E$3:$E1000, Prov_Auto!$A$3:$A1000, $D524, Prov_Auto!$D$3:$D1000,"&gt;="&amp;DATE(G$1,G$2,1),Prov_Auto!$D$3:$D1000, "&lt;="&amp;EOMONTH(DATE(G$1,G$2,1),0)))</f>
        <v/>
      </c>
      <c r="H524" s="48" t="str">
        <f>IF($D524="","", (SUMIFS(Transacoes!$D$3:$D1000,Transacoes!$C$3:$C1000,$D524,Transacoes!$B$3:$B1000,"C", Transacoes!$A$3:$A1000, "&lt;"&amp;EOMONTH(DATE(H$1,H$2,1),0))-SUMIFS(Transacoes!$D$3:$D1000,Transacoes!$C$3:$C1000,$D524,Transacoes!$B$3:$B1000,"V", Transacoes!$A$3:$A1000, "&lt;"&amp;EOMONTH(DATE(H$1,H$2,1),0)))*SUMIFS(Prov_Auto!$E$3:$E1000, Prov_Auto!$A$3:$A1000, $D524, Prov_Auto!$D$3:$D1000,"&gt;="&amp;DATE(H$1,H$2,1),Prov_Auto!$D$3:$D1000, "&lt;="&amp;EOMONTH(DATE(H$1,H$2,1),0)))</f>
        <v/>
      </c>
      <c r="I524" s="48" t="str">
        <f>IF($D524="","", (SUMIFS(Transacoes!$D$3:$D1000,Transacoes!$C$3:$C1000,$D524,Transacoes!$B$3:$B1000,"C", Transacoes!$A$3:$A1000, "&lt;"&amp;EOMONTH(DATE(I$1,I$2,1),0))-SUMIFS(Transacoes!$D$3:$D1000,Transacoes!$C$3:$C1000,$D524,Transacoes!$B$3:$B1000,"V", Transacoes!$A$3:$A1000, "&lt;"&amp;EOMONTH(DATE(I$1,I$2,1),0)))*SUMIFS(Prov_Auto!$E$3:$E1000, Prov_Auto!$A$3:$A1000, $D524, Prov_Auto!$D$3:$D1000,"&gt;="&amp;DATE(I$1,I$2,1),Prov_Auto!$D$3:$D1000, "&lt;="&amp;EOMONTH(DATE(I$1,I$2,1),0)))</f>
        <v/>
      </c>
      <c r="J524" s="48" t="str">
        <f>IF($D524="","", (SUMIFS(Transacoes!$D$3:$D1000,Transacoes!$C$3:$C1000,$D524,Transacoes!$B$3:$B1000,"C", Transacoes!$A$3:$A1000, "&lt;"&amp;EOMONTH(DATE(J$1,J$2,1),0))-SUMIFS(Transacoes!$D$3:$D1000,Transacoes!$C$3:$C1000,$D524,Transacoes!$B$3:$B1000,"V", Transacoes!$A$3:$A1000, "&lt;"&amp;EOMONTH(DATE(J$1,J$2,1),0)))*SUMIFS(Prov_Auto!$E$3:$E1000, Prov_Auto!$A$3:$A1000, $D524, Prov_Auto!$D$3:$D1000,"&gt;="&amp;DATE(J$1,J$2,1),Prov_Auto!$D$3:$D1000, "&lt;="&amp;EOMONTH(DATE(J$1,J$2,1),0)))</f>
        <v/>
      </c>
      <c r="K524" s="48" t="str">
        <f>IF($D524="","", (SUMIFS(Transacoes!$D$3:$D1000,Transacoes!$C$3:$C1000,$D524,Transacoes!$B$3:$B1000,"C", Transacoes!$A$3:$A1000, "&lt;"&amp;EOMONTH(DATE(K$1,K$2,1),0))-SUMIFS(Transacoes!$D$3:$D1000,Transacoes!$C$3:$C1000,$D524,Transacoes!$B$3:$B1000,"V", Transacoes!$A$3:$A1000, "&lt;"&amp;EOMONTH(DATE(K$1,K$2,1),0)))*SUMIFS(Prov_Auto!$E$3:$E1000, Prov_Auto!$A$3:$A1000, $D524, Prov_Auto!$D$3:$D1000,"&gt;="&amp;DATE(K$1,K$2,1),Prov_Auto!$D$3:$D1000, "&lt;="&amp;EOMONTH(DATE(K$1,K$2,1),0)))</f>
        <v/>
      </c>
      <c r="L524" s="48" t="str">
        <f>IF($D524="","", (SUMIFS(Transacoes!$D$3:$D1000,Transacoes!$C$3:$C1000,$D524,Transacoes!$B$3:$B1000,"C", Transacoes!$A$3:$A1000, "&lt;"&amp;EOMONTH(DATE(L$1,L$2,1),0))-SUMIFS(Transacoes!$D$3:$D1000,Transacoes!$C$3:$C1000,$D524,Transacoes!$B$3:$B1000,"V", Transacoes!$A$3:$A1000, "&lt;"&amp;EOMONTH(DATE(L$1,L$2,1),0)))*SUMIFS(Prov_Auto!$E$3:$E1000, Prov_Auto!$A$3:$A1000, $D524, Prov_Auto!$D$3:$D1000,"&gt;="&amp;DATE(L$1,L$2,1),Prov_Auto!$D$3:$D1000, "&lt;="&amp;EOMONTH(DATE(L$1,L$2,1),0)))</f>
        <v/>
      </c>
      <c r="M524" s="48" t="str">
        <f>IF($D524="","", (SUMIFS(Transacoes!$D$3:$D1000,Transacoes!$C$3:$C1000,$D524,Transacoes!$B$3:$B1000,"C", Transacoes!$A$3:$A1000, "&lt;"&amp;EOMONTH(DATE(M$1,M$2,1),0))-SUMIFS(Transacoes!$D$3:$D1000,Transacoes!$C$3:$C1000,$D524,Transacoes!$B$3:$B1000,"V", Transacoes!$A$3:$A1000, "&lt;"&amp;EOMONTH(DATE(M$1,M$2,1),0)))*SUMIFS(Prov_Auto!$E$3:$E1000, Prov_Auto!$A$3:$A1000, $D524, Prov_Auto!$D$3:$D1000,"&gt;="&amp;DATE(M$1,M$2,1),Prov_Auto!$D$3:$D1000, "&lt;="&amp;EOMONTH(DATE(M$1,M$2,1),0)))</f>
        <v/>
      </c>
      <c r="N524" s="48" t="str">
        <f>IF($D524="","", (SUMIFS(Transacoes!$D$3:$D1000,Transacoes!$C$3:$C1000,$D524,Transacoes!$B$3:$B1000,"C", Transacoes!$A$3:$A1000, "&lt;"&amp;EOMONTH(DATE(N$1,N$2,1),0))-SUMIFS(Transacoes!$D$3:$D1000,Transacoes!$C$3:$C1000,$D524,Transacoes!$B$3:$B1000,"V", Transacoes!$A$3:$A1000, "&lt;"&amp;EOMONTH(DATE(N$1,N$2,1),0)))*SUMIFS(Prov_Auto!$E$3:$E1000, Prov_Auto!$A$3:$A1000, $D524, Prov_Auto!$D$3:$D1000,"&gt;="&amp;DATE(N$1,N$2,1),Prov_Auto!$D$3:$D1000, "&lt;="&amp;EOMONTH(DATE(N$1,N$2,1),0)))</f>
        <v/>
      </c>
      <c r="O524" s="48" t="str">
        <f>IF($D524="","", (SUMIFS(Transacoes!$D$3:$D1000,Transacoes!$C$3:$C1000,$D524,Transacoes!$B$3:$B1000,"C", Transacoes!$A$3:$A1000, "&lt;"&amp;EOMONTH(DATE(O$1,O$2,1),0))-SUMIFS(Transacoes!$D$3:$D1000,Transacoes!$C$3:$C1000,$D524,Transacoes!$B$3:$B1000,"V", Transacoes!$A$3:$A1000, "&lt;"&amp;EOMONTH(DATE(O$1,O$2,1),0)))*SUMIFS(Prov_Auto!$E$3:$E1000, Prov_Auto!$A$3:$A1000, $D524, Prov_Auto!$D$3:$D1000,"&gt;="&amp;DATE(O$1,O$2,1),Prov_Auto!$D$3:$D1000, "&lt;="&amp;EOMONTH(DATE(O$1,O$2,1),0)))</f>
        <v/>
      </c>
      <c r="P524" s="48" t="str">
        <f>IF($D524="","", (SUMIFS(Transacoes!$D$3:$D1000,Transacoes!$C$3:$C1000,$D524,Transacoes!$B$3:$B1000,"C", Transacoes!$A$3:$A1000, "&lt;"&amp;EOMONTH(DATE(P$1,P$2,1),0))-SUMIFS(Transacoes!$D$3:$D1000,Transacoes!$C$3:$C1000,$D524,Transacoes!$B$3:$B1000,"V", Transacoes!$A$3:$A1000, "&lt;"&amp;EOMONTH(DATE(P$1,P$2,1),0)))*SUMIFS(Prov_Auto!$E$3:$E1000, Prov_Auto!$A$3:$A1000, $D524, Prov_Auto!$D$3:$D1000,"&gt;="&amp;DATE(P$1,P$2,1),Prov_Auto!$D$3:$D1000, "&lt;="&amp;EOMONTH(DATE(P$1,P$2,1),0)))</f>
        <v/>
      </c>
      <c r="Q524" s="48" t="str">
        <f>IF($D524="","", (SUMIFS(Transacoes!$D$3:$D1000,Transacoes!$C$3:$C1000,$D524,Transacoes!$B$3:$B1000,"C", Transacoes!$A$3:$A1000, "&lt;"&amp;EOMONTH(DATE(Q$1,Q$2,1),0))-SUMIFS(Transacoes!$D$3:$D1000,Transacoes!$C$3:$C1000,$D524,Transacoes!$B$3:$B1000,"V", Transacoes!$A$3:$A1000, "&lt;"&amp;EOMONTH(DATE(Q$1,Q$2,1),0)))*SUMIFS(Prov_Auto!$E$3:$E1000, Prov_Auto!$A$3:$A1000, $D524, Prov_Auto!$D$3:$D1000,"&gt;="&amp;DATE(Q$1,Q$2,1),Prov_Auto!$D$3:$D1000, "&lt;="&amp;EOMONTH(DATE(Q$1,Q$2,1),0)))</f>
        <v/>
      </c>
      <c r="R524" s="47"/>
    </row>
    <row r="525">
      <c r="A525" s="47"/>
      <c r="B525" s="47"/>
      <c r="C525" s="47"/>
      <c r="D525" s="87"/>
      <c r="E525" s="48" t="str">
        <f>IF($D525="","", (SUMIFS(Transacoes!$D$3:$D1000,Transacoes!$C$3:$C1000,$D525,Transacoes!$B$3:$B1000,"C", Transacoes!$A$3:$A1000, "&lt;"&amp;EOMONTH(DATE(E$1,E$2,1),0))-SUMIFS(Transacoes!$D$3:$D1000,Transacoes!$C$3:$C1000,$D525,Transacoes!$B$3:$B1000,"V", Transacoes!$A$3:$A1000, "&lt;"&amp;EOMONTH(DATE(E$1,E$2,1),0)))*SUMIFS(Prov_Auto!$E$3:$E1000, Prov_Auto!$A$3:$A1000, $D525, Prov_Auto!$D$3:$D1000,"&gt;="&amp;DATE(E$1,E$2,1),Prov_Auto!$D$3:$D1000, "&lt;="&amp;EOMONTH(DATE(E$1,E$2,1),0)))</f>
        <v/>
      </c>
      <c r="F525" s="48" t="str">
        <f>IF($D525="","", (SUMIFS(Transacoes!$D$3:$D1000,Transacoes!$C$3:$C1000,$D525,Transacoes!$B$3:$B1000,"C", Transacoes!$A$3:$A1000, "&lt;"&amp;EOMONTH(DATE(F$1,F$2,1),0))-SUMIFS(Transacoes!$D$3:$D1000,Transacoes!$C$3:$C1000,$D525,Transacoes!$B$3:$B1000,"V", Transacoes!$A$3:$A1000, "&lt;"&amp;EOMONTH(DATE(F$1,F$2,1),0)))*SUMIFS(Prov_Auto!$E$3:$E1000, Prov_Auto!$A$3:$A1000, $D525, Prov_Auto!$D$3:$D1000,"&gt;="&amp;DATE(F$1,F$2,1),Prov_Auto!$D$3:$D1000, "&lt;="&amp;EOMONTH(DATE(F$1,F$2,1),0)))</f>
        <v/>
      </c>
      <c r="G525" s="48" t="str">
        <f>IF($D525="","", (SUMIFS(Transacoes!$D$3:$D1000,Transacoes!$C$3:$C1000,$D525,Transacoes!$B$3:$B1000,"C", Transacoes!$A$3:$A1000, "&lt;"&amp;EOMONTH(DATE(G$1,G$2,1),0))-SUMIFS(Transacoes!$D$3:$D1000,Transacoes!$C$3:$C1000,$D525,Transacoes!$B$3:$B1000,"V", Transacoes!$A$3:$A1000, "&lt;"&amp;EOMONTH(DATE(G$1,G$2,1),0)))*SUMIFS(Prov_Auto!$E$3:$E1000, Prov_Auto!$A$3:$A1000, $D525, Prov_Auto!$D$3:$D1000,"&gt;="&amp;DATE(G$1,G$2,1),Prov_Auto!$D$3:$D1000, "&lt;="&amp;EOMONTH(DATE(G$1,G$2,1),0)))</f>
        <v/>
      </c>
      <c r="H525" s="48" t="str">
        <f>IF($D525="","", (SUMIFS(Transacoes!$D$3:$D1000,Transacoes!$C$3:$C1000,$D525,Transacoes!$B$3:$B1000,"C", Transacoes!$A$3:$A1000, "&lt;"&amp;EOMONTH(DATE(H$1,H$2,1),0))-SUMIFS(Transacoes!$D$3:$D1000,Transacoes!$C$3:$C1000,$D525,Transacoes!$B$3:$B1000,"V", Transacoes!$A$3:$A1000, "&lt;"&amp;EOMONTH(DATE(H$1,H$2,1),0)))*SUMIFS(Prov_Auto!$E$3:$E1000, Prov_Auto!$A$3:$A1000, $D525, Prov_Auto!$D$3:$D1000,"&gt;="&amp;DATE(H$1,H$2,1),Prov_Auto!$D$3:$D1000, "&lt;="&amp;EOMONTH(DATE(H$1,H$2,1),0)))</f>
        <v/>
      </c>
      <c r="I525" s="48" t="str">
        <f>IF($D525="","", (SUMIFS(Transacoes!$D$3:$D1000,Transacoes!$C$3:$C1000,$D525,Transacoes!$B$3:$B1000,"C", Transacoes!$A$3:$A1000, "&lt;"&amp;EOMONTH(DATE(I$1,I$2,1),0))-SUMIFS(Transacoes!$D$3:$D1000,Transacoes!$C$3:$C1000,$D525,Transacoes!$B$3:$B1000,"V", Transacoes!$A$3:$A1000, "&lt;"&amp;EOMONTH(DATE(I$1,I$2,1),0)))*SUMIFS(Prov_Auto!$E$3:$E1000, Prov_Auto!$A$3:$A1000, $D525, Prov_Auto!$D$3:$D1000,"&gt;="&amp;DATE(I$1,I$2,1),Prov_Auto!$D$3:$D1000, "&lt;="&amp;EOMONTH(DATE(I$1,I$2,1),0)))</f>
        <v/>
      </c>
      <c r="J525" s="48" t="str">
        <f>IF($D525="","", (SUMIFS(Transacoes!$D$3:$D1000,Transacoes!$C$3:$C1000,$D525,Transacoes!$B$3:$B1000,"C", Transacoes!$A$3:$A1000, "&lt;"&amp;EOMONTH(DATE(J$1,J$2,1),0))-SUMIFS(Transacoes!$D$3:$D1000,Transacoes!$C$3:$C1000,$D525,Transacoes!$B$3:$B1000,"V", Transacoes!$A$3:$A1000, "&lt;"&amp;EOMONTH(DATE(J$1,J$2,1),0)))*SUMIFS(Prov_Auto!$E$3:$E1000, Prov_Auto!$A$3:$A1000, $D525, Prov_Auto!$D$3:$D1000,"&gt;="&amp;DATE(J$1,J$2,1),Prov_Auto!$D$3:$D1000, "&lt;="&amp;EOMONTH(DATE(J$1,J$2,1),0)))</f>
        <v/>
      </c>
      <c r="K525" s="48" t="str">
        <f>IF($D525="","", (SUMIFS(Transacoes!$D$3:$D1000,Transacoes!$C$3:$C1000,$D525,Transacoes!$B$3:$B1000,"C", Transacoes!$A$3:$A1000, "&lt;"&amp;EOMONTH(DATE(K$1,K$2,1),0))-SUMIFS(Transacoes!$D$3:$D1000,Transacoes!$C$3:$C1000,$D525,Transacoes!$B$3:$B1000,"V", Transacoes!$A$3:$A1000, "&lt;"&amp;EOMONTH(DATE(K$1,K$2,1),0)))*SUMIFS(Prov_Auto!$E$3:$E1000, Prov_Auto!$A$3:$A1000, $D525, Prov_Auto!$D$3:$D1000,"&gt;="&amp;DATE(K$1,K$2,1),Prov_Auto!$D$3:$D1000, "&lt;="&amp;EOMONTH(DATE(K$1,K$2,1),0)))</f>
        <v/>
      </c>
      <c r="L525" s="48" t="str">
        <f>IF($D525="","", (SUMIFS(Transacoes!$D$3:$D1000,Transacoes!$C$3:$C1000,$D525,Transacoes!$B$3:$B1000,"C", Transacoes!$A$3:$A1000, "&lt;"&amp;EOMONTH(DATE(L$1,L$2,1),0))-SUMIFS(Transacoes!$D$3:$D1000,Transacoes!$C$3:$C1000,$D525,Transacoes!$B$3:$B1000,"V", Transacoes!$A$3:$A1000, "&lt;"&amp;EOMONTH(DATE(L$1,L$2,1),0)))*SUMIFS(Prov_Auto!$E$3:$E1000, Prov_Auto!$A$3:$A1000, $D525, Prov_Auto!$D$3:$D1000,"&gt;="&amp;DATE(L$1,L$2,1),Prov_Auto!$D$3:$D1000, "&lt;="&amp;EOMONTH(DATE(L$1,L$2,1),0)))</f>
        <v/>
      </c>
      <c r="M525" s="48" t="str">
        <f>IF($D525="","", (SUMIFS(Transacoes!$D$3:$D1000,Transacoes!$C$3:$C1000,$D525,Transacoes!$B$3:$B1000,"C", Transacoes!$A$3:$A1000, "&lt;"&amp;EOMONTH(DATE(M$1,M$2,1),0))-SUMIFS(Transacoes!$D$3:$D1000,Transacoes!$C$3:$C1000,$D525,Transacoes!$B$3:$B1000,"V", Transacoes!$A$3:$A1000, "&lt;"&amp;EOMONTH(DATE(M$1,M$2,1),0)))*SUMIFS(Prov_Auto!$E$3:$E1000, Prov_Auto!$A$3:$A1000, $D525, Prov_Auto!$D$3:$D1000,"&gt;="&amp;DATE(M$1,M$2,1),Prov_Auto!$D$3:$D1000, "&lt;="&amp;EOMONTH(DATE(M$1,M$2,1),0)))</f>
        <v/>
      </c>
      <c r="N525" s="48" t="str">
        <f>IF($D525="","", (SUMIFS(Transacoes!$D$3:$D1000,Transacoes!$C$3:$C1000,$D525,Transacoes!$B$3:$B1000,"C", Transacoes!$A$3:$A1000, "&lt;"&amp;EOMONTH(DATE(N$1,N$2,1),0))-SUMIFS(Transacoes!$D$3:$D1000,Transacoes!$C$3:$C1000,$D525,Transacoes!$B$3:$B1000,"V", Transacoes!$A$3:$A1000, "&lt;"&amp;EOMONTH(DATE(N$1,N$2,1),0)))*SUMIFS(Prov_Auto!$E$3:$E1000, Prov_Auto!$A$3:$A1000, $D525, Prov_Auto!$D$3:$D1000,"&gt;="&amp;DATE(N$1,N$2,1),Prov_Auto!$D$3:$D1000, "&lt;="&amp;EOMONTH(DATE(N$1,N$2,1),0)))</f>
        <v/>
      </c>
      <c r="O525" s="48" t="str">
        <f>IF($D525="","", (SUMIFS(Transacoes!$D$3:$D1000,Transacoes!$C$3:$C1000,$D525,Transacoes!$B$3:$B1000,"C", Transacoes!$A$3:$A1000, "&lt;"&amp;EOMONTH(DATE(O$1,O$2,1),0))-SUMIFS(Transacoes!$D$3:$D1000,Transacoes!$C$3:$C1000,$D525,Transacoes!$B$3:$B1000,"V", Transacoes!$A$3:$A1000, "&lt;"&amp;EOMONTH(DATE(O$1,O$2,1),0)))*SUMIFS(Prov_Auto!$E$3:$E1000, Prov_Auto!$A$3:$A1000, $D525, Prov_Auto!$D$3:$D1000,"&gt;="&amp;DATE(O$1,O$2,1),Prov_Auto!$D$3:$D1000, "&lt;="&amp;EOMONTH(DATE(O$1,O$2,1),0)))</f>
        <v/>
      </c>
      <c r="P525" s="48" t="str">
        <f>IF($D525="","", (SUMIFS(Transacoes!$D$3:$D1000,Transacoes!$C$3:$C1000,$D525,Transacoes!$B$3:$B1000,"C", Transacoes!$A$3:$A1000, "&lt;"&amp;EOMONTH(DATE(P$1,P$2,1),0))-SUMIFS(Transacoes!$D$3:$D1000,Transacoes!$C$3:$C1000,$D525,Transacoes!$B$3:$B1000,"V", Transacoes!$A$3:$A1000, "&lt;"&amp;EOMONTH(DATE(P$1,P$2,1),0)))*SUMIFS(Prov_Auto!$E$3:$E1000, Prov_Auto!$A$3:$A1000, $D525, Prov_Auto!$D$3:$D1000,"&gt;="&amp;DATE(P$1,P$2,1),Prov_Auto!$D$3:$D1000, "&lt;="&amp;EOMONTH(DATE(P$1,P$2,1),0)))</f>
        <v/>
      </c>
      <c r="Q525" s="48" t="str">
        <f>IF($D525="","", (SUMIFS(Transacoes!$D$3:$D1000,Transacoes!$C$3:$C1000,$D525,Transacoes!$B$3:$B1000,"C", Transacoes!$A$3:$A1000, "&lt;"&amp;EOMONTH(DATE(Q$1,Q$2,1),0))-SUMIFS(Transacoes!$D$3:$D1000,Transacoes!$C$3:$C1000,$D525,Transacoes!$B$3:$B1000,"V", Transacoes!$A$3:$A1000, "&lt;"&amp;EOMONTH(DATE(Q$1,Q$2,1),0)))*SUMIFS(Prov_Auto!$E$3:$E1000, Prov_Auto!$A$3:$A1000, $D525, Prov_Auto!$D$3:$D1000,"&gt;="&amp;DATE(Q$1,Q$2,1),Prov_Auto!$D$3:$D1000, "&lt;="&amp;EOMONTH(DATE(Q$1,Q$2,1),0)))</f>
        <v/>
      </c>
      <c r="R525" s="47"/>
    </row>
    <row r="526">
      <c r="A526" s="47"/>
      <c r="B526" s="47"/>
      <c r="C526" s="47"/>
      <c r="D526" s="87"/>
      <c r="E526" s="48" t="str">
        <f>IF($D526="","", (SUMIFS(Transacoes!$D$3:$D1000,Transacoes!$C$3:$C1000,$D526,Transacoes!$B$3:$B1000,"C", Transacoes!$A$3:$A1000, "&lt;"&amp;EOMONTH(DATE(E$1,E$2,1),0))-SUMIFS(Transacoes!$D$3:$D1000,Transacoes!$C$3:$C1000,$D526,Transacoes!$B$3:$B1000,"V", Transacoes!$A$3:$A1000, "&lt;"&amp;EOMONTH(DATE(E$1,E$2,1),0)))*SUMIFS(Prov_Auto!$E$3:$E1000, Prov_Auto!$A$3:$A1000, $D526, Prov_Auto!$D$3:$D1000,"&gt;="&amp;DATE(E$1,E$2,1),Prov_Auto!$D$3:$D1000, "&lt;="&amp;EOMONTH(DATE(E$1,E$2,1),0)))</f>
        <v/>
      </c>
      <c r="F526" s="48" t="str">
        <f>IF($D526="","", (SUMIFS(Transacoes!$D$3:$D1000,Transacoes!$C$3:$C1000,$D526,Transacoes!$B$3:$B1000,"C", Transacoes!$A$3:$A1000, "&lt;"&amp;EOMONTH(DATE(F$1,F$2,1),0))-SUMIFS(Transacoes!$D$3:$D1000,Transacoes!$C$3:$C1000,$D526,Transacoes!$B$3:$B1000,"V", Transacoes!$A$3:$A1000, "&lt;"&amp;EOMONTH(DATE(F$1,F$2,1),0)))*SUMIFS(Prov_Auto!$E$3:$E1000, Prov_Auto!$A$3:$A1000, $D526, Prov_Auto!$D$3:$D1000,"&gt;="&amp;DATE(F$1,F$2,1),Prov_Auto!$D$3:$D1000, "&lt;="&amp;EOMONTH(DATE(F$1,F$2,1),0)))</f>
        <v/>
      </c>
      <c r="G526" s="48" t="str">
        <f>IF($D526="","", (SUMIFS(Transacoes!$D$3:$D1000,Transacoes!$C$3:$C1000,$D526,Transacoes!$B$3:$B1000,"C", Transacoes!$A$3:$A1000, "&lt;"&amp;EOMONTH(DATE(G$1,G$2,1),0))-SUMIFS(Transacoes!$D$3:$D1000,Transacoes!$C$3:$C1000,$D526,Transacoes!$B$3:$B1000,"V", Transacoes!$A$3:$A1000, "&lt;"&amp;EOMONTH(DATE(G$1,G$2,1),0)))*SUMIFS(Prov_Auto!$E$3:$E1000, Prov_Auto!$A$3:$A1000, $D526, Prov_Auto!$D$3:$D1000,"&gt;="&amp;DATE(G$1,G$2,1),Prov_Auto!$D$3:$D1000, "&lt;="&amp;EOMONTH(DATE(G$1,G$2,1),0)))</f>
        <v/>
      </c>
      <c r="H526" s="48" t="str">
        <f>IF($D526="","", (SUMIFS(Transacoes!$D$3:$D1000,Transacoes!$C$3:$C1000,$D526,Transacoes!$B$3:$B1000,"C", Transacoes!$A$3:$A1000, "&lt;"&amp;EOMONTH(DATE(H$1,H$2,1),0))-SUMIFS(Transacoes!$D$3:$D1000,Transacoes!$C$3:$C1000,$D526,Transacoes!$B$3:$B1000,"V", Transacoes!$A$3:$A1000, "&lt;"&amp;EOMONTH(DATE(H$1,H$2,1),0)))*SUMIFS(Prov_Auto!$E$3:$E1000, Prov_Auto!$A$3:$A1000, $D526, Prov_Auto!$D$3:$D1000,"&gt;="&amp;DATE(H$1,H$2,1),Prov_Auto!$D$3:$D1000, "&lt;="&amp;EOMONTH(DATE(H$1,H$2,1),0)))</f>
        <v/>
      </c>
      <c r="I526" s="48" t="str">
        <f>IF($D526="","", (SUMIFS(Transacoes!$D$3:$D1000,Transacoes!$C$3:$C1000,$D526,Transacoes!$B$3:$B1000,"C", Transacoes!$A$3:$A1000, "&lt;"&amp;EOMONTH(DATE(I$1,I$2,1),0))-SUMIFS(Transacoes!$D$3:$D1000,Transacoes!$C$3:$C1000,$D526,Transacoes!$B$3:$B1000,"V", Transacoes!$A$3:$A1000, "&lt;"&amp;EOMONTH(DATE(I$1,I$2,1),0)))*SUMIFS(Prov_Auto!$E$3:$E1000, Prov_Auto!$A$3:$A1000, $D526, Prov_Auto!$D$3:$D1000,"&gt;="&amp;DATE(I$1,I$2,1),Prov_Auto!$D$3:$D1000, "&lt;="&amp;EOMONTH(DATE(I$1,I$2,1),0)))</f>
        <v/>
      </c>
      <c r="J526" s="48" t="str">
        <f>IF($D526="","", (SUMIFS(Transacoes!$D$3:$D1000,Transacoes!$C$3:$C1000,$D526,Transacoes!$B$3:$B1000,"C", Transacoes!$A$3:$A1000, "&lt;"&amp;EOMONTH(DATE(J$1,J$2,1),0))-SUMIFS(Transacoes!$D$3:$D1000,Transacoes!$C$3:$C1000,$D526,Transacoes!$B$3:$B1000,"V", Transacoes!$A$3:$A1000, "&lt;"&amp;EOMONTH(DATE(J$1,J$2,1),0)))*SUMIFS(Prov_Auto!$E$3:$E1000, Prov_Auto!$A$3:$A1000, $D526, Prov_Auto!$D$3:$D1000,"&gt;="&amp;DATE(J$1,J$2,1),Prov_Auto!$D$3:$D1000, "&lt;="&amp;EOMONTH(DATE(J$1,J$2,1),0)))</f>
        <v/>
      </c>
      <c r="K526" s="48" t="str">
        <f>IF($D526="","", (SUMIFS(Transacoes!$D$3:$D1000,Transacoes!$C$3:$C1000,$D526,Transacoes!$B$3:$B1000,"C", Transacoes!$A$3:$A1000, "&lt;"&amp;EOMONTH(DATE(K$1,K$2,1),0))-SUMIFS(Transacoes!$D$3:$D1000,Transacoes!$C$3:$C1000,$D526,Transacoes!$B$3:$B1000,"V", Transacoes!$A$3:$A1000, "&lt;"&amp;EOMONTH(DATE(K$1,K$2,1),0)))*SUMIFS(Prov_Auto!$E$3:$E1000, Prov_Auto!$A$3:$A1000, $D526, Prov_Auto!$D$3:$D1000,"&gt;="&amp;DATE(K$1,K$2,1),Prov_Auto!$D$3:$D1000, "&lt;="&amp;EOMONTH(DATE(K$1,K$2,1),0)))</f>
        <v/>
      </c>
      <c r="L526" s="48" t="str">
        <f>IF($D526="","", (SUMIFS(Transacoes!$D$3:$D1000,Transacoes!$C$3:$C1000,$D526,Transacoes!$B$3:$B1000,"C", Transacoes!$A$3:$A1000, "&lt;"&amp;EOMONTH(DATE(L$1,L$2,1),0))-SUMIFS(Transacoes!$D$3:$D1000,Transacoes!$C$3:$C1000,$D526,Transacoes!$B$3:$B1000,"V", Transacoes!$A$3:$A1000, "&lt;"&amp;EOMONTH(DATE(L$1,L$2,1),0)))*SUMIFS(Prov_Auto!$E$3:$E1000, Prov_Auto!$A$3:$A1000, $D526, Prov_Auto!$D$3:$D1000,"&gt;="&amp;DATE(L$1,L$2,1),Prov_Auto!$D$3:$D1000, "&lt;="&amp;EOMONTH(DATE(L$1,L$2,1),0)))</f>
        <v/>
      </c>
      <c r="M526" s="48" t="str">
        <f>IF($D526="","", (SUMIFS(Transacoes!$D$3:$D1000,Transacoes!$C$3:$C1000,$D526,Transacoes!$B$3:$B1000,"C", Transacoes!$A$3:$A1000, "&lt;"&amp;EOMONTH(DATE(M$1,M$2,1),0))-SUMIFS(Transacoes!$D$3:$D1000,Transacoes!$C$3:$C1000,$D526,Transacoes!$B$3:$B1000,"V", Transacoes!$A$3:$A1000, "&lt;"&amp;EOMONTH(DATE(M$1,M$2,1),0)))*SUMIFS(Prov_Auto!$E$3:$E1000, Prov_Auto!$A$3:$A1000, $D526, Prov_Auto!$D$3:$D1000,"&gt;="&amp;DATE(M$1,M$2,1),Prov_Auto!$D$3:$D1000, "&lt;="&amp;EOMONTH(DATE(M$1,M$2,1),0)))</f>
        <v/>
      </c>
      <c r="N526" s="48" t="str">
        <f>IF($D526="","", (SUMIFS(Transacoes!$D$3:$D1000,Transacoes!$C$3:$C1000,$D526,Transacoes!$B$3:$B1000,"C", Transacoes!$A$3:$A1000, "&lt;"&amp;EOMONTH(DATE(N$1,N$2,1),0))-SUMIFS(Transacoes!$D$3:$D1000,Transacoes!$C$3:$C1000,$D526,Transacoes!$B$3:$B1000,"V", Transacoes!$A$3:$A1000, "&lt;"&amp;EOMONTH(DATE(N$1,N$2,1),0)))*SUMIFS(Prov_Auto!$E$3:$E1000, Prov_Auto!$A$3:$A1000, $D526, Prov_Auto!$D$3:$D1000,"&gt;="&amp;DATE(N$1,N$2,1),Prov_Auto!$D$3:$D1000, "&lt;="&amp;EOMONTH(DATE(N$1,N$2,1),0)))</f>
        <v/>
      </c>
      <c r="O526" s="48" t="str">
        <f>IF($D526="","", (SUMIFS(Transacoes!$D$3:$D1000,Transacoes!$C$3:$C1000,$D526,Transacoes!$B$3:$B1000,"C", Transacoes!$A$3:$A1000, "&lt;"&amp;EOMONTH(DATE(O$1,O$2,1),0))-SUMIFS(Transacoes!$D$3:$D1000,Transacoes!$C$3:$C1000,$D526,Transacoes!$B$3:$B1000,"V", Transacoes!$A$3:$A1000, "&lt;"&amp;EOMONTH(DATE(O$1,O$2,1),0)))*SUMIFS(Prov_Auto!$E$3:$E1000, Prov_Auto!$A$3:$A1000, $D526, Prov_Auto!$D$3:$D1000,"&gt;="&amp;DATE(O$1,O$2,1),Prov_Auto!$D$3:$D1000, "&lt;="&amp;EOMONTH(DATE(O$1,O$2,1),0)))</f>
        <v/>
      </c>
      <c r="P526" s="48" t="str">
        <f>IF($D526="","", (SUMIFS(Transacoes!$D$3:$D1000,Transacoes!$C$3:$C1000,$D526,Transacoes!$B$3:$B1000,"C", Transacoes!$A$3:$A1000, "&lt;"&amp;EOMONTH(DATE(P$1,P$2,1),0))-SUMIFS(Transacoes!$D$3:$D1000,Transacoes!$C$3:$C1000,$D526,Transacoes!$B$3:$B1000,"V", Transacoes!$A$3:$A1000, "&lt;"&amp;EOMONTH(DATE(P$1,P$2,1),0)))*SUMIFS(Prov_Auto!$E$3:$E1000, Prov_Auto!$A$3:$A1000, $D526, Prov_Auto!$D$3:$D1000,"&gt;="&amp;DATE(P$1,P$2,1),Prov_Auto!$D$3:$D1000, "&lt;="&amp;EOMONTH(DATE(P$1,P$2,1),0)))</f>
        <v/>
      </c>
      <c r="Q526" s="48" t="str">
        <f>IF($D526="","", (SUMIFS(Transacoes!$D$3:$D1000,Transacoes!$C$3:$C1000,$D526,Transacoes!$B$3:$B1000,"C", Transacoes!$A$3:$A1000, "&lt;"&amp;EOMONTH(DATE(Q$1,Q$2,1),0))-SUMIFS(Transacoes!$D$3:$D1000,Transacoes!$C$3:$C1000,$D526,Transacoes!$B$3:$B1000,"V", Transacoes!$A$3:$A1000, "&lt;"&amp;EOMONTH(DATE(Q$1,Q$2,1),0)))*SUMIFS(Prov_Auto!$E$3:$E1000, Prov_Auto!$A$3:$A1000, $D526, Prov_Auto!$D$3:$D1000,"&gt;="&amp;DATE(Q$1,Q$2,1),Prov_Auto!$D$3:$D1000, "&lt;="&amp;EOMONTH(DATE(Q$1,Q$2,1),0)))</f>
        <v/>
      </c>
      <c r="R526" s="47"/>
    </row>
    <row r="527">
      <c r="A527" s="47"/>
      <c r="B527" s="47"/>
      <c r="C527" s="47"/>
      <c r="D527" s="87"/>
      <c r="E527" s="48" t="str">
        <f>IF($D527="","", (SUMIFS(Transacoes!$D$3:$D1000,Transacoes!$C$3:$C1000,$D527,Transacoes!$B$3:$B1000,"C", Transacoes!$A$3:$A1000, "&lt;"&amp;EOMONTH(DATE(E$1,E$2,1),0))-SUMIFS(Transacoes!$D$3:$D1000,Transacoes!$C$3:$C1000,$D527,Transacoes!$B$3:$B1000,"V", Transacoes!$A$3:$A1000, "&lt;"&amp;EOMONTH(DATE(E$1,E$2,1),0)))*SUMIFS(Prov_Auto!$E$3:$E1000, Prov_Auto!$A$3:$A1000, $D527, Prov_Auto!$D$3:$D1000,"&gt;="&amp;DATE(E$1,E$2,1),Prov_Auto!$D$3:$D1000, "&lt;="&amp;EOMONTH(DATE(E$1,E$2,1),0)))</f>
        <v/>
      </c>
      <c r="F527" s="48" t="str">
        <f>IF($D527="","", (SUMIFS(Transacoes!$D$3:$D1000,Transacoes!$C$3:$C1000,$D527,Transacoes!$B$3:$B1000,"C", Transacoes!$A$3:$A1000, "&lt;"&amp;EOMONTH(DATE(F$1,F$2,1),0))-SUMIFS(Transacoes!$D$3:$D1000,Transacoes!$C$3:$C1000,$D527,Transacoes!$B$3:$B1000,"V", Transacoes!$A$3:$A1000, "&lt;"&amp;EOMONTH(DATE(F$1,F$2,1),0)))*SUMIFS(Prov_Auto!$E$3:$E1000, Prov_Auto!$A$3:$A1000, $D527, Prov_Auto!$D$3:$D1000,"&gt;="&amp;DATE(F$1,F$2,1),Prov_Auto!$D$3:$D1000, "&lt;="&amp;EOMONTH(DATE(F$1,F$2,1),0)))</f>
        <v/>
      </c>
      <c r="G527" s="48" t="str">
        <f>IF($D527="","", (SUMIFS(Transacoes!$D$3:$D1000,Transacoes!$C$3:$C1000,$D527,Transacoes!$B$3:$B1000,"C", Transacoes!$A$3:$A1000, "&lt;"&amp;EOMONTH(DATE(G$1,G$2,1),0))-SUMIFS(Transacoes!$D$3:$D1000,Transacoes!$C$3:$C1000,$D527,Transacoes!$B$3:$B1000,"V", Transacoes!$A$3:$A1000, "&lt;"&amp;EOMONTH(DATE(G$1,G$2,1),0)))*SUMIFS(Prov_Auto!$E$3:$E1000, Prov_Auto!$A$3:$A1000, $D527, Prov_Auto!$D$3:$D1000,"&gt;="&amp;DATE(G$1,G$2,1),Prov_Auto!$D$3:$D1000, "&lt;="&amp;EOMONTH(DATE(G$1,G$2,1),0)))</f>
        <v/>
      </c>
      <c r="H527" s="48" t="str">
        <f>IF($D527="","", (SUMIFS(Transacoes!$D$3:$D1000,Transacoes!$C$3:$C1000,$D527,Transacoes!$B$3:$B1000,"C", Transacoes!$A$3:$A1000, "&lt;"&amp;EOMONTH(DATE(H$1,H$2,1),0))-SUMIFS(Transacoes!$D$3:$D1000,Transacoes!$C$3:$C1000,$D527,Transacoes!$B$3:$B1000,"V", Transacoes!$A$3:$A1000, "&lt;"&amp;EOMONTH(DATE(H$1,H$2,1),0)))*SUMIFS(Prov_Auto!$E$3:$E1000, Prov_Auto!$A$3:$A1000, $D527, Prov_Auto!$D$3:$D1000,"&gt;="&amp;DATE(H$1,H$2,1),Prov_Auto!$D$3:$D1000, "&lt;="&amp;EOMONTH(DATE(H$1,H$2,1),0)))</f>
        <v/>
      </c>
      <c r="I527" s="48" t="str">
        <f>IF($D527="","", (SUMIFS(Transacoes!$D$3:$D1000,Transacoes!$C$3:$C1000,$D527,Transacoes!$B$3:$B1000,"C", Transacoes!$A$3:$A1000, "&lt;"&amp;EOMONTH(DATE(I$1,I$2,1),0))-SUMIFS(Transacoes!$D$3:$D1000,Transacoes!$C$3:$C1000,$D527,Transacoes!$B$3:$B1000,"V", Transacoes!$A$3:$A1000, "&lt;"&amp;EOMONTH(DATE(I$1,I$2,1),0)))*SUMIFS(Prov_Auto!$E$3:$E1000, Prov_Auto!$A$3:$A1000, $D527, Prov_Auto!$D$3:$D1000,"&gt;="&amp;DATE(I$1,I$2,1),Prov_Auto!$D$3:$D1000, "&lt;="&amp;EOMONTH(DATE(I$1,I$2,1),0)))</f>
        <v/>
      </c>
      <c r="J527" s="48" t="str">
        <f>IF($D527="","", (SUMIFS(Transacoes!$D$3:$D1000,Transacoes!$C$3:$C1000,$D527,Transacoes!$B$3:$B1000,"C", Transacoes!$A$3:$A1000, "&lt;"&amp;EOMONTH(DATE(J$1,J$2,1),0))-SUMIFS(Transacoes!$D$3:$D1000,Transacoes!$C$3:$C1000,$D527,Transacoes!$B$3:$B1000,"V", Transacoes!$A$3:$A1000, "&lt;"&amp;EOMONTH(DATE(J$1,J$2,1),0)))*SUMIFS(Prov_Auto!$E$3:$E1000, Prov_Auto!$A$3:$A1000, $D527, Prov_Auto!$D$3:$D1000,"&gt;="&amp;DATE(J$1,J$2,1),Prov_Auto!$D$3:$D1000, "&lt;="&amp;EOMONTH(DATE(J$1,J$2,1),0)))</f>
        <v/>
      </c>
      <c r="K527" s="48" t="str">
        <f>IF($D527="","", (SUMIFS(Transacoes!$D$3:$D1000,Transacoes!$C$3:$C1000,$D527,Transacoes!$B$3:$B1000,"C", Transacoes!$A$3:$A1000, "&lt;"&amp;EOMONTH(DATE(K$1,K$2,1),0))-SUMIFS(Transacoes!$D$3:$D1000,Transacoes!$C$3:$C1000,$D527,Transacoes!$B$3:$B1000,"V", Transacoes!$A$3:$A1000, "&lt;"&amp;EOMONTH(DATE(K$1,K$2,1),0)))*SUMIFS(Prov_Auto!$E$3:$E1000, Prov_Auto!$A$3:$A1000, $D527, Prov_Auto!$D$3:$D1000,"&gt;="&amp;DATE(K$1,K$2,1),Prov_Auto!$D$3:$D1000, "&lt;="&amp;EOMONTH(DATE(K$1,K$2,1),0)))</f>
        <v/>
      </c>
      <c r="L527" s="48" t="str">
        <f>IF($D527="","", (SUMIFS(Transacoes!$D$3:$D1000,Transacoes!$C$3:$C1000,$D527,Transacoes!$B$3:$B1000,"C", Transacoes!$A$3:$A1000, "&lt;"&amp;EOMONTH(DATE(L$1,L$2,1),0))-SUMIFS(Transacoes!$D$3:$D1000,Transacoes!$C$3:$C1000,$D527,Transacoes!$B$3:$B1000,"V", Transacoes!$A$3:$A1000, "&lt;"&amp;EOMONTH(DATE(L$1,L$2,1),0)))*SUMIFS(Prov_Auto!$E$3:$E1000, Prov_Auto!$A$3:$A1000, $D527, Prov_Auto!$D$3:$D1000,"&gt;="&amp;DATE(L$1,L$2,1),Prov_Auto!$D$3:$D1000, "&lt;="&amp;EOMONTH(DATE(L$1,L$2,1),0)))</f>
        <v/>
      </c>
      <c r="M527" s="48" t="str">
        <f>IF($D527="","", (SUMIFS(Transacoes!$D$3:$D1000,Transacoes!$C$3:$C1000,$D527,Transacoes!$B$3:$B1000,"C", Transacoes!$A$3:$A1000, "&lt;"&amp;EOMONTH(DATE(M$1,M$2,1),0))-SUMIFS(Transacoes!$D$3:$D1000,Transacoes!$C$3:$C1000,$D527,Transacoes!$B$3:$B1000,"V", Transacoes!$A$3:$A1000, "&lt;"&amp;EOMONTH(DATE(M$1,M$2,1),0)))*SUMIFS(Prov_Auto!$E$3:$E1000, Prov_Auto!$A$3:$A1000, $D527, Prov_Auto!$D$3:$D1000,"&gt;="&amp;DATE(M$1,M$2,1),Prov_Auto!$D$3:$D1000, "&lt;="&amp;EOMONTH(DATE(M$1,M$2,1),0)))</f>
        <v/>
      </c>
      <c r="N527" s="48" t="str">
        <f>IF($D527="","", (SUMIFS(Transacoes!$D$3:$D1000,Transacoes!$C$3:$C1000,$D527,Transacoes!$B$3:$B1000,"C", Transacoes!$A$3:$A1000, "&lt;"&amp;EOMONTH(DATE(N$1,N$2,1),0))-SUMIFS(Transacoes!$D$3:$D1000,Transacoes!$C$3:$C1000,$D527,Transacoes!$B$3:$B1000,"V", Transacoes!$A$3:$A1000, "&lt;"&amp;EOMONTH(DATE(N$1,N$2,1),0)))*SUMIFS(Prov_Auto!$E$3:$E1000, Prov_Auto!$A$3:$A1000, $D527, Prov_Auto!$D$3:$D1000,"&gt;="&amp;DATE(N$1,N$2,1),Prov_Auto!$D$3:$D1000, "&lt;="&amp;EOMONTH(DATE(N$1,N$2,1),0)))</f>
        <v/>
      </c>
      <c r="O527" s="48" t="str">
        <f>IF($D527="","", (SUMIFS(Transacoes!$D$3:$D1000,Transacoes!$C$3:$C1000,$D527,Transacoes!$B$3:$B1000,"C", Transacoes!$A$3:$A1000, "&lt;"&amp;EOMONTH(DATE(O$1,O$2,1),0))-SUMIFS(Transacoes!$D$3:$D1000,Transacoes!$C$3:$C1000,$D527,Transacoes!$B$3:$B1000,"V", Transacoes!$A$3:$A1000, "&lt;"&amp;EOMONTH(DATE(O$1,O$2,1),0)))*SUMIFS(Prov_Auto!$E$3:$E1000, Prov_Auto!$A$3:$A1000, $D527, Prov_Auto!$D$3:$D1000,"&gt;="&amp;DATE(O$1,O$2,1),Prov_Auto!$D$3:$D1000, "&lt;="&amp;EOMONTH(DATE(O$1,O$2,1),0)))</f>
        <v/>
      </c>
      <c r="P527" s="48" t="str">
        <f>IF($D527="","", (SUMIFS(Transacoes!$D$3:$D1000,Transacoes!$C$3:$C1000,$D527,Transacoes!$B$3:$B1000,"C", Transacoes!$A$3:$A1000, "&lt;"&amp;EOMONTH(DATE(P$1,P$2,1),0))-SUMIFS(Transacoes!$D$3:$D1000,Transacoes!$C$3:$C1000,$D527,Transacoes!$B$3:$B1000,"V", Transacoes!$A$3:$A1000, "&lt;"&amp;EOMONTH(DATE(P$1,P$2,1),0)))*SUMIFS(Prov_Auto!$E$3:$E1000, Prov_Auto!$A$3:$A1000, $D527, Prov_Auto!$D$3:$D1000,"&gt;="&amp;DATE(P$1,P$2,1),Prov_Auto!$D$3:$D1000, "&lt;="&amp;EOMONTH(DATE(P$1,P$2,1),0)))</f>
        <v/>
      </c>
      <c r="Q527" s="48" t="str">
        <f>IF($D527="","", (SUMIFS(Transacoes!$D$3:$D1000,Transacoes!$C$3:$C1000,$D527,Transacoes!$B$3:$B1000,"C", Transacoes!$A$3:$A1000, "&lt;"&amp;EOMONTH(DATE(Q$1,Q$2,1),0))-SUMIFS(Transacoes!$D$3:$D1000,Transacoes!$C$3:$C1000,$D527,Transacoes!$B$3:$B1000,"V", Transacoes!$A$3:$A1000, "&lt;"&amp;EOMONTH(DATE(Q$1,Q$2,1),0)))*SUMIFS(Prov_Auto!$E$3:$E1000, Prov_Auto!$A$3:$A1000, $D527, Prov_Auto!$D$3:$D1000,"&gt;="&amp;DATE(Q$1,Q$2,1),Prov_Auto!$D$3:$D1000, "&lt;="&amp;EOMONTH(DATE(Q$1,Q$2,1),0)))</f>
        <v/>
      </c>
      <c r="R527" s="47"/>
    </row>
    <row r="528">
      <c r="A528" s="47"/>
      <c r="B528" s="47"/>
      <c r="C528" s="47"/>
      <c r="D528" s="87"/>
      <c r="E528" s="48" t="str">
        <f>IF($D528="","", (SUMIFS(Transacoes!$D$3:$D1000,Transacoes!$C$3:$C1000,$D528,Transacoes!$B$3:$B1000,"C", Transacoes!$A$3:$A1000, "&lt;"&amp;EOMONTH(DATE(E$1,E$2,1),0))-SUMIFS(Transacoes!$D$3:$D1000,Transacoes!$C$3:$C1000,$D528,Transacoes!$B$3:$B1000,"V", Transacoes!$A$3:$A1000, "&lt;"&amp;EOMONTH(DATE(E$1,E$2,1),0)))*SUMIFS(Prov_Auto!$E$3:$E1000, Prov_Auto!$A$3:$A1000, $D528, Prov_Auto!$D$3:$D1000,"&gt;="&amp;DATE(E$1,E$2,1),Prov_Auto!$D$3:$D1000, "&lt;="&amp;EOMONTH(DATE(E$1,E$2,1),0)))</f>
        <v/>
      </c>
      <c r="F528" s="48" t="str">
        <f>IF($D528="","", (SUMIFS(Transacoes!$D$3:$D1000,Transacoes!$C$3:$C1000,$D528,Transacoes!$B$3:$B1000,"C", Transacoes!$A$3:$A1000, "&lt;"&amp;EOMONTH(DATE(F$1,F$2,1),0))-SUMIFS(Transacoes!$D$3:$D1000,Transacoes!$C$3:$C1000,$D528,Transacoes!$B$3:$B1000,"V", Transacoes!$A$3:$A1000, "&lt;"&amp;EOMONTH(DATE(F$1,F$2,1),0)))*SUMIFS(Prov_Auto!$E$3:$E1000, Prov_Auto!$A$3:$A1000, $D528, Prov_Auto!$D$3:$D1000,"&gt;="&amp;DATE(F$1,F$2,1),Prov_Auto!$D$3:$D1000, "&lt;="&amp;EOMONTH(DATE(F$1,F$2,1),0)))</f>
        <v/>
      </c>
      <c r="G528" s="48" t="str">
        <f>IF($D528="","", (SUMIFS(Transacoes!$D$3:$D1000,Transacoes!$C$3:$C1000,$D528,Transacoes!$B$3:$B1000,"C", Transacoes!$A$3:$A1000, "&lt;"&amp;EOMONTH(DATE(G$1,G$2,1),0))-SUMIFS(Transacoes!$D$3:$D1000,Transacoes!$C$3:$C1000,$D528,Transacoes!$B$3:$B1000,"V", Transacoes!$A$3:$A1000, "&lt;"&amp;EOMONTH(DATE(G$1,G$2,1),0)))*SUMIFS(Prov_Auto!$E$3:$E1000, Prov_Auto!$A$3:$A1000, $D528, Prov_Auto!$D$3:$D1000,"&gt;="&amp;DATE(G$1,G$2,1),Prov_Auto!$D$3:$D1000, "&lt;="&amp;EOMONTH(DATE(G$1,G$2,1),0)))</f>
        <v/>
      </c>
      <c r="H528" s="48" t="str">
        <f>IF($D528="","", (SUMIFS(Transacoes!$D$3:$D1000,Transacoes!$C$3:$C1000,$D528,Transacoes!$B$3:$B1000,"C", Transacoes!$A$3:$A1000, "&lt;"&amp;EOMONTH(DATE(H$1,H$2,1),0))-SUMIFS(Transacoes!$D$3:$D1000,Transacoes!$C$3:$C1000,$D528,Transacoes!$B$3:$B1000,"V", Transacoes!$A$3:$A1000, "&lt;"&amp;EOMONTH(DATE(H$1,H$2,1),0)))*SUMIFS(Prov_Auto!$E$3:$E1000, Prov_Auto!$A$3:$A1000, $D528, Prov_Auto!$D$3:$D1000,"&gt;="&amp;DATE(H$1,H$2,1),Prov_Auto!$D$3:$D1000, "&lt;="&amp;EOMONTH(DATE(H$1,H$2,1),0)))</f>
        <v/>
      </c>
      <c r="I528" s="48" t="str">
        <f>IF($D528="","", (SUMIFS(Transacoes!$D$3:$D1000,Transacoes!$C$3:$C1000,$D528,Transacoes!$B$3:$B1000,"C", Transacoes!$A$3:$A1000, "&lt;"&amp;EOMONTH(DATE(I$1,I$2,1),0))-SUMIFS(Transacoes!$D$3:$D1000,Transacoes!$C$3:$C1000,$D528,Transacoes!$B$3:$B1000,"V", Transacoes!$A$3:$A1000, "&lt;"&amp;EOMONTH(DATE(I$1,I$2,1),0)))*SUMIFS(Prov_Auto!$E$3:$E1000, Prov_Auto!$A$3:$A1000, $D528, Prov_Auto!$D$3:$D1000,"&gt;="&amp;DATE(I$1,I$2,1),Prov_Auto!$D$3:$D1000, "&lt;="&amp;EOMONTH(DATE(I$1,I$2,1),0)))</f>
        <v/>
      </c>
      <c r="J528" s="48" t="str">
        <f>IF($D528="","", (SUMIFS(Transacoes!$D$3:$D1000,Transacoes!$C$3:$C1000,$D528,Transacoes!$B$3:$B1000,"C", Transacoes!$A$3:$A1000, "&lt;"&amp;EOMONTH(DATE(J$1,J$2,1),0))-SUMIFS(Transacoes!$D$3:$D1000,Transacoes!$C$3:$C1000,$D528,Transacoes!$B$3:$B1000,"V", Transacoes!$A$3:$A1000, "&lt;"&amp;EOMONTH(DATE(J$1,J$2,1),0)))*SUMIFS(Prov_Auto!$E$3:$E1000, Prov_Auto!$A$3:$A1000, $D528, Prov_Auto!$D$3:$D1000,"&gt;="&amp;DATE(J$1,J$2,1),Prov_Auto!$D$3:$D1000, "&lt;="&amp;EOMONTH(DATE(J$1,J$2,1),0)))</f>
        <v/>
      </c>
      <c r="K528" s="48" t="str">
        <f>IF($D528="","", (SUMIFS(Transacoes!$D$3:$D1000,Transacoes!$C$3:$C1000,$D528,Transacoes!$B$3:$B1000,"C", Transacoes!$A$3:$A1000, "&lt;"&amp;EOMONTH(DATE(K$1,K$2,1),0))-SUMIFS(Transacoes!$D$3:$D1000,Transacoes!$C$3:$C1000,$D528,Transacoes!$B$3:$B1000,"V", Transacoes!$A$3:$A1000, "&lt;"&amp;EOMONTH(DATE(K$1,K$2,1),0)))*SUMIFS(Prov_Auto!$E$3:$E1000, Prov_Auto!$A$3:$A1000, $D528, Prov_Auto!$D$3:$D1000,"&gt;="&amp;DATE(K$1,K$2,1),Prov_Auto!$D$3:$D1000, "&lt;="&amp;EOMONTH(DATE(K$1,K$2,1),0)))</f>
        <v/>
      </c>
      <c r="L528" s="48" t="str">
        <f>IF($D528="","", (SUMIFS(Transacoes!$D$3:$D1000,Transacoes!$C$3:$C1000,$D528,Transacoes!$B$3:$B1000,"C", Transacoes!$A$3:$A1000, "&lt;"&amp;EOMONTH(DATE(L$1,L$2,1),0))-SUMIFS(Transacoes!$D$3:$D1000,Transacoes!$C$3:$C1000,$D528,Transacoes!$B$3:$B1000,"V", Transacoes!$A$3:$A1000, "&lt;"&amp;EOMONTH(DATE(L$1,L$2,1),0)))*SUMIFS(Prov_Auto!$E$3:$E1000, Prov_Auto!$A$3:$A1000, $D528, Prov_Auto!$D$3:$D1000,"&gt;="&amp;DATE(L$1,L$2,1),Prov_Auto!$D$3:$D1000, "&lt;="&amp;EOMONTH(DATE(L$1,L$2,1),0)))</f>
        <v/>
      </c>
      <c r="M528" s="48" t="str">
        <f>IF($D528="","", (SUMIFS(Transacoes!$D$3:$D1000,Transacoes!$C$3:$C1000,$D528,Transacoes!$B$3:$B1000,"C", Transacoes!$A$3:$A1000, "&lt;"&amp;EOMONTH(DATE(M$1,M$2,1),0))-SUMIFS(Transacoes!$D$3:$D1000,Transacoes!$C$3:$C1000,$D528,Transacoes!$B$3:$B1000,"V", Transacoes!$A$3:$A1000, "&lt;"&amp;EOMONTH(DATE(M$1,M$2,1),0)))*SUMIFS(Prov_Auto!$E$3:$E1000, Prov_Auto!$A$3:$A1000, $D528, Prov_Auto!$D$3:$D1000,"&gt;="&amp;DATE(M$1,M$2,1),Prov_Auto!$D$3:$D1000, "&lt;="&amp;EOMONTH(DATE(M$1,M$2,1),0)))</f>
        <v/>
      </c>
      <c r="N528" s="48" t="str">
        <f>IF($D528="","", (SUMIFS(Transacoes!$D$3:$D1000,Transacoes!$C$3:$C1000,$D528,Transacoes!$B$3:$B1000,"C", Transacoes!$A$3:$A1000, "&lt;"&amp;EOMONTH(DATE(N$1,N$2,1),0))-SUMIFS(Transacoes!$D$3:$D1000,Transacoes!$C$3:$C1000,$D528,Transacoes!$B$3:$B1000,"V", Transacoes!$A$3:$A1000, "&lt;"&amp;EOMONTH(DATE(N$1,N$2,1),0)))*SUMIFS(Prov_Auto!$E$3:$E1000, Prov_Auto!$A$3:$A1000, $D528, Prov_Auto!$D$3:$D1000,"&gt;="&amp;DATE(N$1,N$2,1),Prov_Auto!$D$3:$D1000, "&lt;="&amp;EOMONTH(DATE(N$1,N$2,1),0)))</f>
        <v/>
      </c>
      <c r="O528" s="48" t="str">
        <f>IF($D528="","", (SUMIFS(Transacoes!$D$3:$D1000,Transacoes!$C$3:$C1000,$D528,Transacoes!$B$3:$B1000,"C", Transacoes!$A$3:$A1000, "&lt;"&amp;EOMONTH(DATE(O$1,O$2,1),0))-SUMIFS(Transacoes!$D$3:$D1000,Transacoes!$C$3:$C1000,$D528,Transacoes!$B$3:$B1000,"V", Transacoes!$A$3:$A1000, "&lt;"&amp;EOMONTH(DATE(O$1,O$2,1),0)))*SUMIFS(Prov_Auto!$E$3:$E1000, Prov_Auto!$A$3:$A1000, $D528, Prov_Auto!$D$3:$D1000,"&gt;="&amp;DATE(O$1,O$2,1),Prov_Auto!$D$3:$D1000, "&lt;="&amp;EOMONTH(DATE(O$1,O$2,1),0)))</f>
        <v/>
      </c>
      <c r="P528" s="48" t="str">
        <f>IF($D528="","", (SUMIFS(Transacoes!$D$3:$D1000,Transacoes!$C$3:$C1000,$D528,Transacoes!$B$3:$B1000,"C", Transacoes!$A$3:$A1000, "&lt;"&amp;EOMONTH(DATE(P$1,P$2,1),0))-SUMIFS(Transacoes!$D$3:$D1000,Transacoes!$C$3:$C1000,$D528,Transacoes!$B$3:$B1000,"V", Transacoes!$A$3:$A1000, "&lt;"&amp;EOMONTH(DATE(P$1,P$2,1),0)))*SUMIFS(Prov_Auto!$E$3:$E1000, Prov_Auto!$A$3:$A1000, $D528, Prov_Auto!$D$3:$D1000,"&gt;="&amp;DATE(P$1,P$2,1),Prov_Auto!$D$3:$D1000, "&lt;="&amp;EOMONTH(DATE(P$1,P$2,1),0)))</f>
        <v/>
      </c>
      <c r="Q528" s="48" t="str">
        <f>IF($D528="","", (SUMIFS(Transacoes!$D$3:$D1000,Transacoes!$C$3:$C1000,$D528,Transacoes!$B$3:$B1000,"C", Transacoes!$A$3:$A1000, "&lt;"&amp;EOMONTH(DATE(Q$1,Q$2,1),0))-SUMIFS(Transacoes!$D$3:$D1000,Transacoes!$C$3:$C1000,$D528,Transacoes!$B$3:$B1000,"V", Transacoes!$A$3:$A1000, "&lt;"&amp;EOMONTH(DATE(Q$1,Q$2,1),0)))*SUMIFS(Prov_Auto!$E$3:$E1000, Prov_Auto!$A$3:$A1000, $D528, Prov_Auto!$D$3:$D1000,"&gt;="&amp;DATE(Q$1,Q$2,1),Prov_Auto!$D$3:$D1000, "&lt;="&amp;EOMONTH(DATE(Q$1,Q$2,1),0)))</f>
        <v/>
      </c>
      <c r="R528" s="47"/>
    </row>
    <row r="529">
      <c r="A529" s="47"/>
      <c r="B529" s="47"/>
      <c r="C529" s="47"/>
      <c r="D529" s="87"/>
      <c r="E529" s="48" t="str">
        <f>IF($D529="","", (SUMIFS(Transacoes!$D$3:$D1000,Transacoes!$C$3:$C1000,$D529,Transacoes!$B$3:$B1000,"C", Transacoes!$A$3:$A1000, "&lt;"&amp;EOMONTH(DATE(E$1,E$2,1),0))-SUMIFS(Transacoes!$D$3:$D1000,Transacoes!$C$3:$C1000,$D529,Transacoes!$B$3:$B1000,"V", Transacoes!$A$3:$A1000, "&lt;"&amp;EOMONTH(DATE(E$1,E$2,1),0)))*SUMIFS(Prov_Auto!$E$3:$E1000, Prov_Auto!$A$3:$A1000, $D529, Prov_Auto!$D$3:$D1000,"&gt;="&amp;DATE(E$1,E$2,1),Prov_Auto!$D$3:$D1000, "&lt;="&amp;EOMONTH(DATE(E$1,E$2,1),0)))</f>
        <v/>
      </c>
      <c r="F529" s="48" t="str">
        <f>IF($D529="","", (SUMIFS(Transacoes!$D$3:$D1000,Transacoes!$C$3:$C1000,$D529,Transacoes!$B$3:$B1000,"C", Transacoes!$A$3:$A1000, "&lt;"&amp;EOMONTH(DATE(F$1,F$2,1),0))-SUMIFS(Transacoes!$D$3:$D1000,Transacoes!$C$3:$C1000,$D529,Transacoes!$B$3:$B1000,"V", Transacoes!$A$3:$A1000, "&lt;"&amp;EOMONTH(DATE(F$1,F$2,1),0)))*SUMIFS(Prov_Auto!$E$3:$E1000, Prov_Auto!$A$3:$A1000, $D529, Prov_Auto!$D$3:$D1000,"&gt;="&amp;DATE(F$1,F$2,1),Prov_Auto!$D$3:$D1000, "&lt;="&amp;EOMONTH(DATE(F$1,F$2,1),0)))</f>
        <v/>
      </c>
      <c r="G529" s="48" t="str">
        <f>IF($D529="","", (SUMIFS(Transacoes!$D$3:$D1000,Transacoes!$C$3:$C1000,$D529,Transacoes!$B$3:$B1000,"C", Transacoes!$A$3:$A1000, "&lt;"&amp;EOMONTH(DATE(G$1,G$2,1),0))-SUMIFS(Transacoes!$D$3:$D1000,Transacoes!$C$3:$C1000,$D529,Transacoes!$B$3:$B1000,"V", Transacoes!$A$3:$A1000, "&lt;"&amp;EOMONTH(DATE(G$1,G$2,1),0)))*SUMIFS(Prov_Auto!$E$3:$E1000, Prov_Auto!$A$3:$A1000, $D529, Prov_Auto!$D$3:$D1000,"&gt;="&amp;DATE(G$1,G$2,1),Prov_Auto!$D$3:$D1000, "&lt;="&amp;EOMONTH(DATE(G$1,G$2,1),0)))</f>
        <v/>
      </c>
      <c r="H529" s="48" t="str">
        <f>IF($D529="","", (SUMIFS(Transacoes!$D$3:$D1000,Transacoes!$C$3:$C1000,$D529,Transacoes!$B$3:$B1000,"C", Transacoes!$A$3:$A1000, "&lt;"&amp;EOMONTH(DATE(H$1,H$2,1),0))-SUMIFS(Transacoes!$D$3:$D1000,Transacoes!$C$3:$C1000,$D529,Transacoes!$B$3:$B1000,"V", Transacoes!$A$3:$A1000, "&lt;"&amp;EOMONTH(DATE(H$1,H$2,1),0)))*SUMIFS(Prov_Auto!$E$3:$E1000, Prov_Auto!$A$3:$A1000, $D529, Prov_Auto!$D$3:$D1000,"&gt;="&amp;DATE(H$1,H$2,1),Prov_Auto!$D$3:$D1000, "&lt;="&amp;EOMONTH(DATE(H$1,H$2,1),0)))</f>
        <v/>
      </c>
      <c r="I529" s="48" t="str">
        <f>IF($D529="","", (SUMIFS(Transacoes!$D$3:$D1000,Transacoes!$C$3:$C1000,$D529,Transacoes!$B$3:$B1000,"C", Transacoes!$A$3:$A1000, "&lt;"&amp;EOMONTH(DATE(I$1,I$2,1),0))-SUMIFS(Transacoes!$D$3:$D1000,Transacoes!$C$3:$C1000,$D529,Transacoes!$B$3:$B1000,"V", Transacoes!$A$3:$A1000, "&lt;"&amp;EOMONTH(DATE(I$1,I$2,1),0)))*SUMIFS(Prov_Auto!$E$3:$E1000, Prov_Auto!$A$3:$A1000, $D529, Prov_Auto!$D$3:$D1000,"&gt;="&amp;DATE(I$1,I$2,1),Prov_Auto!$D$3:$D1000, "&lt;="&amp;EOMONTH(DATE(I$1,I$2,1),0)))</f>
        <v/>
      </c>
      <c r="J529" s="48" t="str">
        <f>IF($D529="","", (SUMIFS(Transacoes!$D$3:$D1000,Transacoes!$C$3:$C1000,$D529,Transacoes!$B$3:$B1000,"C", Transacoes!$A$3:$A1000, "&lt;"&amp;EOMONTH(DATE(J$1,J$2,1),0))-SUMIFS(Transacoes!$D$3:$D1000,Transacoes!$C$3:$C1000,$D529,Transacoes!$B$3:$B1000,"V", Transacoes!$A$3:$A1000, "&lt;"&amp;EOMONTH(DATE(J$1,J$2,1),0)))*SUMIFS(Prov_Auto!$E$3:$E1000, Prov_Auto!$A$3:$A1000, $D529, Prov_Auto!$D$3:$D1000,"&gt;="&amp;DATE(J$1,J$2,1),Prov_Auto!$D$3:$D1000, "&lt;="&amp;EOMONTH(DATE(J$1,J$2,1),0)))</f>
        <v/>
      </c>
      <c r="K529" s="48" t="str">
        <f>IF($D529="","", (SUMIFS(Transacoes!$D$3:$D1000,Transacoes!$C$3:$C1000,$D529,Transacoes!$B$3:$B1000,"C", Transacoes!$A$3:$A1000, "&lt;"&amp;EOMONTH(DATE(K$1,K$2,1),0))-SUMIFS(Transacoes!$D$3:$D1000,Transacoes!$C$3:$C1000,$D529,Transacoes!$B$3:$B1000,"V", Transacoes!$A$3:$A1000, "&lt;"&amp;EOMONTH(DATE(K$1,K$2,1),0)))*SUMIFS(Prov_Auto!$E$3:$E1000, Prov_Auto!$A$3:$A1000, $D529, Prov_Auto!$D$3:$D1000,"&gt;="&amp;DATE(K$1,K$2,1),Prov_Auto!$D$3:$D1000, "&lt;="&amp;EOMONTH(DATE(K$1,K$2,1),0)))</f>
        <v/>
      </c>
      <c r="L529" s="48" t="str">
        <f>IF($D529="","", (SUMIFS(Transacoes!$D$3:$D1000,Transacoes!$C$3:$C1000,$D529,Transacoes!$B$3:$B1000,"C", Transacoes!$A$3:$A1000, "&lt;"&amp;EOMONTH(DATE(L$1,L$2,1),0))-SUMIFS(Transacoes!$D$3:$D1000,Transacoes!$C$3:$C1000,$D529,Transacoes!$B$3:$B1000,"V", Transacoes!$A$3:$A1000, "&lt;"&amp;EOMONTH(DATE(L$1,L$2,1),0)))*SUMIFS(Prov_Auto!$E$3:$E1000, Prov_Auto!$A$3:$A1000, $D529, Prov_Auto!$D$3:$D1000,"&gt;="&amp;DATE(L$1,L$2,1),Prov_Auto!$D$3:$D1000, "&lt;="&amp;EOMONTH(DATE(L$1,L$2,1),0)))</f>
        <v/>
      </c>
      <c r="M529" s="48" t="str">
        <f>IF($D529="","", (SUMIFS(Transacoes!$D$3:$D1000,Transacoes!$C$3:$C1000,$D529,Transacoes!$B$3:$B1000,"C", Transacoes!$A$3:$A1000, "&lt;"&amp;EOMONTH(DATE(M$1,M$2,1),0))-SUMIFS(Transacoes!$D$3:$D1000,Transacoes!$C$3:$C1000,$D529,Transacoes!$B$3:$B1000,"V", Transacoes!$A$3:$A1000, "&lt;"&amp;EOMONTH(DATE(M$1,M$2,1),0)))*SUMIFS(Prov_Auto!$E$3:$E1000, Prov_Auto!$A$3:$A1000, $D529, Prov_Auto!$D$3:$D1000,"&gt;="&amp;DATE(M$1,M$2,1),Prov_Auto!$D$3:$D1000, "&lt;="&amp;EOMONTH(DATE(M$1,M$2,1),0)))</f>
        <v/>
      </c>
      <c r="N529" s="48" t="str">
        <f>IF($D529="","", (SUMIFS(Transacoes!$D$3:$D1000,Transacoes!$C$3:$C1000,$D529,Transacoes!$B$3:$B1000,"C", Transacoes!$A$3:$A1000, "&lt;"&amp;EOMONTH(DATE(N$1,N$2,1),0))-SUMIFS(Transacoes!$D$3:$D1000,Transacoes!$C$3:$C1000,$D529,Transacoes!$B$3:$B1000,"V", Transacoes!$A$3:$A1000, "&lt;"&amp;EOMONTH(DATE(N$1,N$2,1),0)))*SUMIFS(Prov_Auto!$E$3:$E1000, Prov_Auto!$A$3:$A1000, $D529, Prov_Auto!$D$3:$D1000,"&gt;="&amp;DATE(N$1,N$2,1),Prov_Auto!$D$3:$D1000, "&lt;="&amp;EOMONTH(DATE(N$1,N$2,1),0)))</f>
        <v/>
      </c>
      <c r="O529" s="48" t="str">
        <f>IF($D529="","", (SUMIFS(Transacoes!$D$3:$D1000,Transacoes!$C$3:$C1000,$D529,Transacoes!$B$3:$B1000,"C", Transacoes!$A$3:$A1000, "&lt;"&amp;EOMONTH(DATE(O$1,O$2,1),0))-SUMIFS(Transacoes!$D$3:$D1000,Transacoes!$C$3:$C1000,$D529,Transacoes!$B$3:$B1000,"V", Transacoes!$A$3:$A1000, "&lt;"&amp;EOMONTH(DATE(O$1,O$2,1),0)))*SUMIFS(Prov_Auto!$E$3:$E1000, Prov_Auto!$A$3:$A1000, $D529, Prov_Auto!$D$3:$D1000,"&gt;="&amp;DATE(O$1,O$2,1),Prov_Auto!$D$3:$D1000, "&lt;="&amp;EOMONTH(DATE(O$1,O$2,1),0)))</f>
        <v/>
      </c>
      <c r="P529" s="48" t="str">
        <f>IF($D529="","", (SUMIFS(Transacoes!$D$3:$D1000,Transacoes!$C$3:$C1000,$D529,Transacoes!$B$3:$B1000,"C", Transacoes!$A$3:$A1000, "&lt;"&amp;EOMONTH(DATE(P$1,P$2,1),0))-SUMIFS(Transacoes!$D$3:$D1000,Transacoes!$C$3:$C1000,$D529,Transacoes!$B$3:$B1000,"V", Transacoes!$A$3:$A1000, "&lt;"&amp;EOMONTH(DATE(P$1,P$2,1),0)))*SUMIFS(Prov_Auto!$E$3:$E1000, Prov_Auto!$A$3:$A1000, $D529, Prov_Auto!$D$3:$D1000,"&gt;="&amp;DATE(P$1,P$2,1),Prov_Auto!$D$3:$D1000, "&lt;="&amp;EOMONTH(DATE(P$1,P$2,1),0)))</f>
        <v/>
      </c>
      <c r="Q529" s="48" t="str">
        <f>IF($D529="","", (SUMIFS(Transacoes!$D$3:$D1000,Transacoes!$C$3:$C1000,$D529,Transacoes!$B$3:$B1000,"C", Transacoes!$A$3:$A1000, "&lt;"&amp;EOMONTH(DATE(Q$1,Q$2,1),0))-SUMIFS(Transacoes!$D$3:$D1000,Transacoes!$C$3:$C1000,$D529,Transacoes!$B$3:$B1000,"V", Transacoes!$A$3:$A1000, "&lt;"&amp;EOMONTH(DATE(Q$1,Q$2,1),0)))*SUMIFS(Prov_Auto!$E$3:$E1000, Prov_Auto!$A$3:$A1000, $D529, Prov_Auto!$D$3:$D1000,"&gt;="&amp;DATE(Q$1,Q$2,1),Prov_Auto!$D$3:$D1000, "&lt;="&amp;EOMONTH(DATE(Q$1,Q$2,1),0)))</f>
        <v/>
      </c>
      <c r="R529" s="47"/>
    </row>
    <row r="530">
      <c r="A530" s="47"/>
      <c r="B530" s="47"/>
      <c r="C530" s="47"/>
      <c r="D530" s="87"/>
      <c r="E530" s="48" t="str">
        <f>IF($D530="","", (SUMIFS(Transacoes!$D$3:$D1000,Transacoes!$C$3:$C1000,$D530,Transacoes!$B$3:$B1000,"C", Transacoes!$A$3:$A1000, "&lt;"&amp;EOMONTH(DATE(E$1,E$2,1),0))-SUMIFS(Transacoes!$D$3:$D1000,Transacoes!$C$3:$C1000,$D530,Transacoes!$B$3:$B1000,"V", Transacoes!$A$3:$A1000, "&lt;"&amp;EOMONTH(DATE(E$1,E$2,1),0)))*SUMIFS(Prov_Auto!$E$3:$E1000, Prov_Auto!$A$3:$A1000, $D530, Prov_Auto!$D$3:$D1000,"&gt;="&amp;DATE(E$1,E$2,1),Prov_Auto!$D$3:$D1000, "&lt;="&amp;EOMONTH(DATE(E$1,E$2,1),0)))</f>
        <v/>
      </c>
      <c r="F530" s="48" t="str">
        <f>IF($D530="","", (SUMIFS(Transacoes!$D$3:$D1000,Transacoes!$C$3:$C1000,$D530,Transacoes!$B$3:$B1000,"C", Transacoes!$A$3:$A1000, "&lt;"&amp;EOMONTH(DATE(F$1,F$2,1),0))-SUMIFS(Transacoes!$D$3:$D1000,Transacoes!$C$3:$C1000,$D530,Transacoes!$B$3:$B1000,"V", Transacoes!$A$3:$A1000, "&lt;"&amp;EOMONTH(DATE(F$1,F$2,1),0)))*SUMIFS(Prov_Auto!$E$3:$E1000, Prov_Auto!$A$3:$A1000, $D530, Prov_Auto!$D$3:$D1000,"&gt;="&amp;DATE(F$1,F$2,1),Prov_Auto!$D$3:$D1000, "&lt;="&amp;EOMONTH(DATE(F$1,F$2,1),0)))</f>
        <v/>
      </c>
      <c r="G530" s="48" t="str">
        <f>IF($D530="","", (SUMIFS(Transacoes!$D$3:$D1000,Transacoes!$C$3:$C1000,$D530,Transacoes!$B$3:$B1000,"C", Transacoes!$A$3:$A1000, "&lt;"&amp;EOMONTH(DATE(G$1,G$2,1),0))-SUMIFS(Transacoes!$D$3:$D1000,Transacoes!$C$3:$C1000,$D530,Transacoes!$B$3:$B1000,"V", Transacoes!$A$3:$A1000, "&lt;"&amp;EOMONTH(DATE(G$1,G$2,1),0)))*SUMIFS(Prov_Auto!$E$3:$E1000, Prov_Auto!$A$3:$A1000, $D530, Prov_Auto!$D$3:$D1000,"&gt;="&amp;DATE(G$1,G$2,1),Prov_Auto!$D$3:$D1000, "&lt;="&amp;EOMONTH(DATE(G$1,G$2,1),0)))</f>
        <v/>
      </c>
      <c r="H530" s="48" t="str">
        <f>IF($D530="","", (SUMIFS(Transacoes!$D$3:$D1000,Transacoes!$C$3:$C1000,$D530,Transacoes!$B$3:$B1000,"C", Transacoes!$A$3:$A1000, "&lt;"&amp;EOMONTH(DATE(H$1,H$2,1),0))-SUMIFS(Transacoes!$D$3:$D1000,Transacoes!$C$3:$C1000,$D530,Transacoes!$B$3:$B1000,"V", Transacoes!$A$3:$A1000, "&lt;"&amp;EOMONTH(DATE(H$1,H$2,1),0)))*SUMIFS(Prov_Auto!$E$3:$E1000, Prov_Auto!$A$3:$A1000, $D530, Prov_Auto!$D$3:$D1000,"&gt;="&amp;DATE(H$1,H$2,1),Prov_Auto!$D$3:$D1000, "&lt;="&amp;EOMONTH(DATE(H$1,H$2,1),0)))</f>
        <v/>
      </c>
      <c r="I530" s="48" t="str">
        <f>IF($D530="","", (SUMIFS(Transacoes!$D$3:$D1000,Transacoes!$C$3:$C1000,$D530,Transacoes!$B$3:$B1000,"C", Transacoes!$A$3:$A1000, "&lt;"&amp;EOMONTH(DATE(I$1,I$2,1),0))-SUMIFS(Transacoes!$D$3:$D1000,Transacoes!$C$3:$C1000,$D530,Transacoes!$B$3:$B1000,"V", Transacoes!$A$3:$A1000, "&lt;"&amp;EOMONTH(DATE(I$1,I$2,1),0)))*SUMIFS(Prov_Auto!$E$3:$E1000, Prov_Auto!$A$3:$A1000, $D530, Prov_Auto!$D$3:$D1000,"&gt;="&amp;DATE(I$1,I$2,1),Prov_Auto!$D$3:$D1000, "&lt;="&amp;EOMONTH(DATE(I$1,I$2,1),0)))</f>
        <v/>
      </c>
      <c r="J530" s="48" t="str">
        <f>IF($D530="","", (SUMIFS(Transacoes!$D$3:$D1000,Transacoes!$C$3:$C1000,$D530,Transacoes!$B$3:$B1000,"C", Transacoes!$A$3:$A1000, "&lt;"&amp;EOMONTH(DATE(J$1,J$2,1),0))-SUMIFS(Transacoes!$D$3:$D1000,Transacoes!$C$3:$C1000,$D530,Transacoes!$B$3:$B1000,"V", Transacoes!$A$3:$A1000, "&lt;"&amp;EOMONTH(DATE(J$1,J$2,1),0)))*SUMIFS(Prov_Auto!$E$3:$E1000, Prov_Auto!$A$3:$A1000, $D530, Prov_Auto!$D$3:$D1000,"&gt;="&amp;DATE(J$1,J$2,1),Prov_Auto!$D$3:$D1000, "&lt;="&amp;EOMONTH(DATE(J$1,J$2,1),0)))</f>
        <v/>
      </c>
      <c r="K530" s="48" t="str">
        <f>IF($D530="","", (SUMIFS(Transacoes!$D$3:$D1000,Transacoes!$C$3:$C1000,$D530,Transacoes!$B$3:$B1000,"C", Transacoes!$A$3:$A1000, "&lt;"&amp;EOMONTH(DATE(K$1,K$2,1),0))-SUMIFS(Transacoes!$D$3:$D1000,Transacoes!$C$3:$C1000,$D530,Transacoes!$B$3:$B1000,"V", Transacoes!$A$3:$A1000, "&lt;"&amp;EOMONTH(DATE(K$1,K$2,1),0)))*SUMIFS(Prov_Auto!$E$3:$E1000, Prov_Auto!$A$3:$A1000, $D530, Prov_Auto!$D$3:$D1000,"&gt;="&amp;DATE(K$1,K$2,1),Prov_Auto!$D$3:$D1000, "&lt;="&amp;EOMONTH(DATE(K$1,K$2,1),0)))</f>
        <v/>
      </c>
      <c r="L530" s="48" t="str">
        <f>IF($D530="","", (SUMIFS(Transacoes!$D$3:$D1000,Transacoes!$C$3:$C1000,$D530,Transacoes!$B$3:$B1000,"C", Transacoes!$A$3:$A1000, "&lt;"&amp;EOMONTH(DATE(L$1,L$2,1),0))-SUMIFS(Transacoes!$D$3:$D1000,Transacoes!$C$3:$C1000,$D530,Transacoes!$B$3:$B1000,"V", Transacoes!$A$3:$A1000, "&lt;"&amp;EOMONTH(DATE(L$1,L$2,1),0)))*SUMIFS(Prov_Auto!$E$3:$E1000, Prov_Auto!$A$3:$A1000, $D530, Prov_Auto!$D$3:$D1000,"&gt;="&amp;DATE(L$1,L$2,1),Prov_Auto!$D$3:$D1000, "&lt;="&amp;EOMONTH(DATE(L$1,L$2,1),0)))</f>
        <v/>
      </c>
      <c r="M530" s="48" t="str">
        <f>IF($D530="","", (SUMIFS(Transacoes!$D$3:$D1000,Transacoes!$C$3:$C1000,$D530,Transacoes!$B$3:$B1000,"C", Transacoes!$A$3:$A1000, "&lt;"&amp;EOMONTH(DATE(M$1,M$2,1),0))-SUMIFS(Transacoes!$D$3:$D1000,Transacoes!$C$3:$C1000,$D530,Transacoes!$B$3:$B1000,"V", Transacoes!$A$3:$A1000, "&lt;"&amp;EOMONTH(DATE(M$1,M$2,1),0)))*SUMIFS(Prov_Auto!$E$3:$E1000, Prov_Auto!$A$3:$A1000, $D530, Prov_Auto!$D$3:$D1000,"&gt;="&amp;DATE(M$1,M$2,1),Prov_Auto!$D$3:$D1000, "&lt;="&amp;EOMONTH(DATE(M$1,M$2,1),0)))</f>
        <v/>
      </c>
      <c r="N530" s="48" t="str">
        <f>IF($D530="","", (SUMIFS(Transacoes!$D$3:$D1000,Transacoes!$C$3:$C1000,$D530,Transacoes!$B$3:$B1000,"C", Transacoes!$A$3:$A1000, "&lt;"&amp;EOMONTH(DATE(N$1,N$2,1),0))-SUMIFS(Transacoes!$D$3:$D1000,Transacoes!$C$3:$C1000,$D530,Transacoes!$B$3:$B1000,"V", Transacoes!$A$3:$A1000, "&lt;"&amp;EOMONTH(DATE(N$1,N$2,1),0)))*SUMIFS(Prov_Auto!$E$3:$E1000, Prov_Auto!$A$3:$A1000, $D530, Prov_Auto!$D$3:$D1000,"&gt;="&amp;DATE(N$1,N$2,1),Prov_Auto!$D$3:$D1000, "&lt;="&amp;EOMONTH(DATE(N$1,N$2,1),0)))</f>
        <v/>
      </c>
      <c r="O530" s="48" t="str">
        <f>IF($D530="","", (SUMIFS(Transacoes!$D$3:$D1000,Transacoes!$C$3:$C1000,$D530,Transacoes!$B$3:$B1000,"C", Transacoes!$A$3:$A1000, "&lt;"&amp;EOMONTH(DATE(O$1,O$2,1),0))-SUMIFS(Transacoes!$D$3:$D1000,Transacoes!$C$3:$C1000,$D530,Transacoes!$B$3:$B1000,"V", Transacoes!$A$3:$A1000, "&lt;"&amp;EOMONTH(DATE(O$1,O$2,1),0)))*SUMIFS(Prov_Auto!$E$3:$E1000, Prov_Auto!$A$3:$A1000, $D530, Prov_Auto!$D$3:$D1000,"&gt;="&amp;DATE(O$1,O$2,1),Prov_Auto!$D$3:$D1000, "&lt;="&amp;EOMONTH(DATE(O$1,O$2,1),0)))</f>
        <v/>
      </c>
      <c r="P530" s="48" t="str">
        <f>IF($D530="","", (SUMIFS(Transacoes!$D$3:$D1000,Transacoes!$C$3:$C1000,$D530,Transacoes!$B$3:$B1000,"C", Transacoes!$A$3:$A1000, "&lt;"&amp;EOMONTH(DATE(P$1,P$2,1),0))-SUMIFS(Transacoes!$D$3:$D1000,Transacoes!$C$3:$C1000,$D530,Transacoes!$B$3:$B1000,"V", Transacoes!$A$3:$A1000, "&lt;"&amp;EOMONTH(DATE(P$1,P$2,1),0)))*SUMIFS(Prov_Auto!$E$3:$E1000, Prov_Auto!$A$3:$A1000, $D530, Prov_Auto!$D$3:$D1000,"&gt;="&amp;DATE(P$1,P$2,1),Prov_Auto!$D$3:$D1000, "&lt;="&amp;EOMONTH(DATE(P$1,P$2,1),0)))</f>
        <v/>
      </c>
      <c r="Q530" s="48" t="str">
        <f>IF($D530="","", (SUMIFS(Transacoes!$D$3:$D1000,Transacoes!$C$3:$C1000,$D530,Transacoes!$B$3:$B1000,"C", Transacoes!$A$3:$A1000, "&lt;"&amp;EOMONTH(DATE(Q$1,Q$2,1),0))-SUMIFS(Transacoes!$D$3:$D1000,Transacoes!$C$3:$C1000,$D530,Transacoes!$B$3:$B1000,"V", Transacoes!$A$3:$A1000, "&lt;"&amp;EOMONTH(DATE(Q$1,Q$2,1),0)))*SUMIFS(Prov_Auto!$E$3:$E1000, Prov_Auto!$A$3:$A1000, $D530, Prov_Auto!$D$3:$D1000,"&gt;="&amp;DATE(Q$1,Q$2,1),Prov_Auto!$D$3:$D1000, "&lt;="&amp;EOMONTH(DATE(Q$1,Q$2,1),0)))</f>
        <v/>
      </c>
      <c r="R530" s="47"/>
    </row>
    <row r="531">
      <c r="A531" s="47"/>
      <c r="B531" s="47"/>
      <c r="C531" s="47"/>
      <c r="D531" s="87"/>
      <c r="E531" s="48" t="str">
        <f>IF($D531="","", (SUMIFS(Transacoes!$D$3:$D1000,Transacoes!$C$3:$C1000,$D531,Transacoes!$B$3:$B1000,"C", Transacoes!$A$3:$A1000, "&lt;"&amp;EOMONTH(DATE(E$1,E$2,1),0))-SUMIFS(Transacoes!$D$3:$D1000,Transacoes!$C$3:$C1000,$D531,Transacoes!$B$3:$B1000,"V", Transacoes!$A$3:$A1000, "&lt;"&amp;EOMONTH(DATE(E$1,E$2,1),0)))*SUMIFS(Prov_Auto!$E$3:$E1000, Prov_Auto!$A$3:$A1000, $D531, Prov_Auto!$D$3:$D1000,"&gt;="&amp;DATE(E$1,E$2,1),Prov_Auto!$D$3:$D1000, "&lt;="&amp;EOMONTH(DATE(E$1,E$2,1),0)))</f>
        <v/>
      </c>
      <c r="F531" s="48" t="str">
        <f>IF($D531="","", (SUMIFS(Transacoes!$D$3:$D1000,Transacoes!$C$3:$C1000,$D531,Transacoes!$B$3:$B1000,"C", Transacoes!$A$3:$A1000, "&lt;"&amp;EOMONTH(DATE(F$1,F$2,1),0))-SUMIFS(Transacoes!$D$3:$D1000,Transacoes!$C$3:$C1000,$D531,Transacoes!$B$3:$B1000,"V", Transacoes!$A$3:$A1000, "&lt;"&amp;EOMONTH(DATE(F$1,F$2,1),0)))*SUMIFS(Prov_Auto!$E$3:$E1000, Prov_Auto!$A$3:$A1000, $D531, Prov_Auto!$D$3:$D1000,"&gt;="&amp;DATE(F$1,F$2,1),Prov_Auto!$D$3:$D1000, "&lt;="&amp;EOMONTH(DATE(F$1,F$2,1),0)))</f>
        <v/>
      </c>
      <c r="G531" s="48" t="str">
        <f>IF($D531="","", (SUMIFS(Transacoes!$D$3:$D1000,Transacoes!$C$3:$C1000,$D531,Transacoes!$B$3:$B1000,"C", Transacoes!$A$3:$A1000, "&lt;"&amp;EOMONTH(DATE(G$1,G$2,1),0))-SUMIFS(Transacoes!$D$3:$D1000,Transacoes!$C$3:$C1000,$D531,Transacoes!$B$3:$B1000,"V", Transacoes!$A$3:$A1000, "&lt;"&amp;EOMONTH(DATE(G$1,G$2,1),0)))*SUMIFS(Prov_Auto!$E$3:$E1000, Prov_Auto!$A$3:$A1000, $D531, Prov_Auto!$D$3:$D1000,"&gt;="&amp;DATE(G$1,G$2,1),Prov_Auto!$D$3:$D1000, "&lt;="&amp;EOMONTH(DATE(G$1,G$2,1),0)))</f>
        <v/>
      </c>
      <c r="H531" s="48" t="str">
        <f>IF($D531="","", (SUMIFS(Transacoes!$D$3:$D1000,Transacoes!$C$3:$C1000,$D531,Transacoes!$B$3:$B1000,"C", Transacoes!$A$3:$A1000, "&lt;"&amp;EOMONTH(DATE(H$1,H$2,1),0))-SUMIFS(Transacoes!$D$3:$D1000,Transacoes!$C$3:$C1000,$D531,Transacoes!$B$3:$B1000,"V", Transacoes!$A$3:$A1000, "&lt;"&amp;EOMONTH(DATE(H$1,H$2,1),0)))*SUMIFS(Prov_Auto!$E$3:$E1000, Prov_Auto!$A$3:$A1000, $D531, Prov_Auto!$D$3:$D1000,"&gt;="&amp;DATE(H$1,H$2,1),Prov_Auto!$D$3:$D1000, "&lt;="&amp;EOMONTH(DATE(H$1,H$2,1),0)))</f>
        <v/>
      </c>
      <c r="I531" s="48" t="str">
        <f>IF($D531="","", (SUMIFS(Transacoes!$D$3:$D1000,Transacoes!$C$3:$C1000,$D531,Transacoes!$B$3:$B1000,"C", Transacoes!$A$3:$A1000, "&lt;"&amp;EOMONTH(DATE(I$1,I$2,1),0))-SUMIFS(Transacoes!$D$3:$D1000,Transacoes!$C$3:$C1000,$D531,Transacoes!$B$3:$B1000,"V", Transacoes!$A$3:$A1000, "&lt;"&amp;EOMONTH(DATE(I$1,I$2,1),0)))*SUMIFS(Prov_Auto!$E$3:$E1000, Prov_Auto!$A$3:$A1000, $D531, Prov_Auto!$D$3:$D1000,"&gt;="&amp;DATE(I$1,I$2,1),Prov_Auto!$D$3:$D1000, "&lt;="&amp;EOMONTH(DATE(I$1,I$2,1),0)))</f>
        <v/>
      </c>
      <c r="J531" s="48" t="str">
        <f>IF($D531="","", (SUMIFS(Transacoes!$D$3:$D1000,Transacoes!$C$3:$C1000,$D531,Transacoes!$B$3:$B1000,"C", Transacoes!$A$3:$A1000, "&lt;"&amp;EOMONTH(DATE(J$1,J$2,1),0))-SUMIFS(Transacoes!$D$3:$D1000,Transacoes!$C$3:$C1000,$D531,Transacoes!$B$3:$B1000,"V", Transacoes!$A$3:$A1000, "&lt;"&amp;EOMONTH(DATE(J$1,J$2,1),0)))*SUMIFS(Prov_Auto!$E$3:$E1000, Prov_Auto!$A$3:$A1000, $D531, Prov_Auto!$D$3:$D1000,"&gt;="&amp;DATE(J$1,J$2,1),Prov_Auto!$D$3:$D1000, "&lt;="&amp;EOMONTH(DATE(J$1,J$2,1),0)))</f>
        <v/>
      </c>
      <c r="K531" s="48" t="str">
        <f>IF($D531="","", (SUMIFS(Transacoes!$D$3:$D1000,Transacoes!$C$3:$C1000,$D531,Transacoes!$B$3:$B1000,"C", Transacoes!$A$3:$A1000, "&lt;"&amp;EOMONTH(DATE(K$1,K$2,1),0))-SUMIFS(Transacoes!$D$3:$D1000,Transacoes!$C$3:$C1000,$D531,Transacoes!$B$3:$B1000,"V", Transacoes!$A$3:$A1000, "&lt;"&amp;EOMONTH(DATE(K$1,K$2,1),0)))*SUMIFS(Prov_Auto!$E$3:$E1000, Prov_Auto!$A$3:$A1000, $D531, Prov_Auto!$D$3:$D1000,"&gt;="&amp;DATE(K$1,K$2,1),Prov_Auto!$D$3:$D1000, "&lt;="&amp;EOMONTH(DATE(K$1,K$2,1),0)))</f>
        <v/>
      </c>
      <c r="L531" s="48" t="str">
        <f>IF($D531="","", (SUMIFS(Transacoes!$D$3:$D1000,Transacoes!$C$3:$C1000,$D531,Transacoes!$B$3:$B1000,"C", Transacoes!$A$3:$A1000, "&lt;"&amp;EOMONTH(DATE(L$1,L$2,1),0))-SUMIFS(Transacoes!$D$3:$D1000,Transacoes!$C$3:$C1000,$D531,Transacoes!$B$3:$B1000,"V", Transacoes!$A$3:$A1000, "&lt;"&amp;EOMONTH(DATE(L$1,L$2,1),0)))*SUMIFS(Prov_Auto!$E$3:$E1000, Prov_Auto!$A$3:$A1000, $D531, Prov_Auto!$D$3:$D1000,"&gt;="&amp;DATE(L$1,L$2,1),Prov_Auto!$D$3:$D1000, "&lt;="&amp;EOMONTH(DATE(L$1,L$2,1),0)))</f>
        <v/>
      </c>
      <c r="M531" s="48" t="str">
        <f>IF($D531="","", (SUMIFS(Transacoes!$D$3:$D1000,Transacoes!$C$3:$C1000,$D531,Transacoes!$B$3:$B1000,"C", Transacoes!$A$3:$A1000, "&lt;"&amp;EOMONTH(DATE(M$1,M$2,1),0))-SUMIFS(Transacoes!$D$3:$D1000,Transacoes!$C$3:$C1000,$D531,Transacoes!$B$3:$B1000,"V", Transacoes!$A$3:$A1000, "&lt;"&amp;EOMONTH(DATE(M$1,M$2,1),0)))*SUMIFS(Prov_Auto!$E$3:$E1000, Prov_Auto!$A$3:$A1000, $D531, Prov_Auto!$D$3:$D1000,"&gt;="&amp;DATE(M$1,M$2,1),Prov_Auto!$D$3:$D1000, "&lt;="&amp;EOMONTH(DATE(M$1,M$2,1),0)))</f>
        <v/>
      </c>
      <c r="N531" s="48" t="str">
        <f>IF($D531="","", (SUMIFS(Transacoes!$D$3:$D1000,Transacoes!$C$3:$C1000,$D531,Transacoes!$B$3:$B1000,"C", Transacoes!$A$3:$A1000, "&lt;"&amp;EOMONTH(DATE(N$1,N$2,1),0))-SUMIFS(Transacoes!$D$3:$D1000,Transacoes!$C$3:$C1000,$D531,Transacoes!$B$3:$B1000,"V", Transacoes!$A$3:$A1000, "&lt;"&amp;EOMONTH(DATE(N$1,N$2,1),0)))*SUMIFS(Prov_Auto!$E$3:$E1000, Prov_Auto!$A$3:$A1000, $D531, Prov_Auto!$D$3:$D1000,"&gt;="&amp;DATE(N$1,N$2,1),Prov_Auto!$D$3:$D1000, "&lt;="&amp;EOMONTH(DATE(N$1,N$2,1),0)))</f>
        <v/>
      </c>
      <c r="O531" s="48" t="str">
        <f>IF($D531="","", (SUMIFS(Transacoes!$D$3:$D1000,Transacoes!$C$3:$C1000,$D531,Transacoes!$B$3:$B1000,"C", Transacoes!$A$3:$A1000, "&lt;"&amp;EOMONTH(DATE(O$1,O$2,1),0))-SUMIFS(Transacoes!$D$3:$D1000,Transacoes!$C$3:$C1000,$D531,Transacoes!$B$3:$B1000,"V", Transacoes!$A$3:$A1000, "&lt;"&amp;EOMONTH(DATE(O$1,O$2,1),0)))*SUMIFS(Prov_Auto!$E$3:$E1000, Prov_Auto!$A$3:$A1000, $D531, Prov_Auto!$D$3:$D1000,"&gt;="&amp;DATE(O$1,O$2,1),Prov_Auto!$D$3:$D1000, "&lt;="&amp;EOMONTH(DATE(O$1,O$2,1),0)))</f>
        <v/>
      </c>
      <c r="P531" s="48" t="str">
        <f>IF($D531="","", (SUMIFS(Transacoes!$D$3:$D1000,Transacoes!$C$3:$C1000,$D531,Transacoes!$B$3:$B1000,"C", Transacoes!$A$3:$A1000, "&lt;"&amp;EOMONTH(DATE(P$1,P$2,1),0))-SUMIFS(Transacoes!$D$3:$D1000,Transacoes!$C$3:$C1000,$D531,Transacoes!$B$3:$B1000,"V", Transacoes!$A$3:$A1000, "&lt;"&amp;EOMONTH(DATE(P$1,P$2,1),0)))*SUMIFS(Prov_Auto!$E$3:$E1000, Prov_Auto!$A$3:$A1000, $D531, Prov_Auto!$D$3:$D1000,"&gt;="&amp;DATE(P$1,P$2,1),Prov_Auto!$D$3:$D1000, "&lt;="&amp;EOMONTH(DATE(P$1,P$2,1),0)))</f>
        <v/>
      </c>
      <c r="Q531" s="48" t="str">
        <f>IF($D531="","", (SUMIFS(Transacoes!$D$3:$D1000,Transacoes!$C$3:$C1000,$D531,Transacoes!$B$3:$B1000,"C", Transacoes!$A$3:$A1000, "&lt;"&amp;EOMONTH(DATE(Q$1,Q$2,1),0))-SUMIFS(Transacoes!$D$3:$D1000,Transacoes!$C$3:$C1000,$D531,Transacoes!$B$3:$B1000,"V", Transacoes!$A$3:$A1000, "&lt;"&amp;EOMONTH(DATE(Q$1,Q$2,1),0)))*SUMIFS(Prov_Auto!$E$3:$E1000, Prov_Auto!$A$3:$A1000, $D531, Prov_Auto!$D$3:$D1000,"&gt;="&amp;DATE(Q$1,Q$2,1),Prov_Auto!$D$3:$D1000, "&lt;="&amp;EOMONTH(DATE(Q$1,Q$2,1),0)))</f>
        <v/>
      </c>
      <c r="R531" s="47"/>
    </row>
    <row r="532">
      <c r="A532" s="47"/>
      <c r="B532" s="47"/>
      <c r="C532" s="47"/>
      <c r="D532" s="87"/>
      <c r="E532" s="48" t="str">
        <f>IF($D532="","", (SUMIFS(Transacoes!$D$3:$D1000,Transacoes!$C$3:$C1000,$D532,Transacoes!$B$3:$B1000,"C", Transacoes!$A$3:$A1000, "&lt;"&amp;EOMONTH(DATE(E$1,E$2,1),0))-SUMIFS(Transacoes!$D$3:$D1000,Transacoes!$C$3:$C1000,$D532,Transacoes!$B$3:$B1000,"V", Transacoes!$A$3:$A1000, "&lt;"&amp;EOMONTH(DATE(E$1,E$2,1),0)))*SUMIFS(Prov_Auto!$E$3:$E1000, Prov_Auto!$A$3:$A1000, $D532, Prov_Auto!$D$3:$D1000,"&gt;="&amp;DATE(E$1,E$2,1),Prov_Auto!$D$3:$D1000, "&lt;="&amp;EOMONTH(DATE(E$1,E$2,1),0)))</f>
        <v/>
      </c>
      <c r="F532" s="48" t="str">
        <f>IF($D532="","", (SUMIFS(Transacoes!$D$3:$D1000,Transacoes!$C$3:$C1000,$D532,Transacoes!$B$3:$B1000,"C", Transacoes!$A$3:$A1000, "&lt;"&amp;EOMONTH(DATE(F$1,F$2,1),0))-SUMIFS(Transacoes!$D$3:$D1000,Transacoes!$C$3:$C1000,$D532,Transacoes!$B$3:$B1000,"V", Transacoes!$A$3:$A1000, "&lt;"&amp;EOMONTH(DATE(F$1,F$2,1),0)))*SUMIFS(Prov_Auto!$E$3:$E1000, Prov_Auto!$A$3:$A1000, $D532, Prov_Auto!$D$3:$D1000,"&gt;="&amp;DATE(F$1,F$2,1),Prov_Auto!$D$3:$D1000, "&lt;="&amp;EOMONTH(DATE(F$1,F$2,1),0)))</f>
        <v/>
      </c>
      <c r="G532" s="48" t="str">
        <f>IF($D532="","", (SUMIFS(Transacoes!$D$3:$D1000,Transacoes!$C$3:$C1000,$D532,Transacoes!$B$3:$B1000,"C", Transacoes!$A$3:$A1000, "&lt;"&amp;EOMONTH(DATE(G$1,G$2,1),0))-SUMIFS(Transacoes!$D$3:$D1000,Transacoes!$C$3:$C1000,$D532,Transacoes!$B$3:$B1000,"V", Transacoes!$A$3:$A1000, "&lt;"&amp;EOMONTH(DATE(G$1,G$2,1),0)))*SUMIFS(Prov_Auto!$E$3:$E1000, Prov_Auto!$A$3:$A1000, $D532, Prov_Auto!$D$3:$D1000,"&gt;="&amp;DATE(G$1,G$2,1),Prov_Auto!$D$3:$D1000, "&lt;="&amp;EOMONTH(DATE(G$1,G$2,1),0)))</f>
        <v/>
      </c>
      <c r="H532" s="48" t="str">
        <f>IF($D532="","", (SUMIFS(Transacoes!$D$3:$D1000,Transacoes!$C$3:$C1000,$D532,Transacoes!$B$3:$B1000,"C", Transacoes!$A$3:$A1000, "&lt;"&amp;EOMONTH(DATE(H$1,H$2,1),0))-SUMIFS(Transacoes!$D$3:$D1000,Transacoes!$C$3:$C1000,$D532,Transacoes!$B$3:$B1000,"V", Transacoes!$A$3:$A1000, "&lt;"&amp;EOMONTH(DATE(H$1,H$2,1),0)))*SUMIFS(Prov_Auto!$E$3:$E1000, Prov_Auto!$A$3:$A1000, $D532, Prov_Auto!$D$3:$D1000,"&gt;="&amp;DATE(H$1,H$2,1),Prov_Auto!$D$3:$D1000, "&lt;="&amp;EOMONTH(DATE(H$1,H$2,1),0)))</f>
        <v/>
      </c>
      <c r="I532" s="48" t="str">
        <f>IF($D532="","", (SUMIFS(Transacoes!$D$3:$D1000,Transacoes!$C$3:$C1000,$D532,Transacoes!$B$3:$B1000,"C", Transacoes!$A$3:$A1000, "&lt;"&amp;EOMONTH(DATE(I$1,I$2,1),0))-SUMIFS(Transacoes!$D$3:$D1000,Transacoes!$C$3:$C1000,$D532,Transacoes!$B$3:$B1000,"V", Transacoes!$A$3:$A1000, "&lt;"&amp;EOMONTH(DATE(I$1,I$2,1),0)))*SUMIFS(Prov_Auto!$E$3:$E1000, Prov_Auto!$A$3:$A1000, $D532, Prov_Auto!$D$3:$D1000,"&gt;="&amp;DATE(I$1,I$2,1),Prov_Auto!$D$3:$D1000, "&lt;="&amp;EOMONTH(DATE(I$1,I$2,1),0)))</f>
        <v/>
      </c>
      <c r="J532" s="48" t="str">
        <f>IF($D532="","", (SUMIFS(Transacoes!$D$3:$D1000,Transacoes!$C$3:$C1000,$D532,Transacoes!$B$3:$B1000,"C", Transacoes!$A$3:$A1000, "&lt;"&amp;EOMONTH(DATE(J$1,J$2,1),0))-SUMIFS(Transacoes!$D$3:$D1000,Transacoes!$C$3:$C1000,$D532,Transacoes!$B$3:$B1000,"V", Transacoes!$A$3:$A1000, "&lt;"&amp;EOMONTH(DATE(J$1,J$2,1),0)))*SUMIFS(Prov_Auto!$E$3:$E1000, Prov_Auto!$A$3:$A1000, $D532, Prov_Auto!$D$3:$D1000,"&gt;="&amp;DATE(J$1,J$2,1),Prov_Auto!$D$3:$D1000, "&lt;="&amp;EOMONTH(DATE(J$1,J$2,1),0)))</f>
        <v/>
      </c>
      <c r="K532" s="48" t="str">
        <f>IF($D532="","", (SUMIFS(Transacoes!$D$3:$D1000,Transacoes!$C$3:$C1000,$D532,Transacoes!$B$3:$B1000,"C", Transacoes!$A$3:$A1000, "&lt;"&amp;EOMONTH(DATE(K$1,K$2,1),0))-SUMIFS(Transacoes!$D$3:$D1000,Transacoes!$C$3:$C1000,$D532,Transacoes!$B$3:$B1000,"V", Transacoes!$A$3:$A1000, "&lt;"&amp;EOMONTH(DATE(K$1,K$2,1),0)))*SUMIFS(Prov_Auto!$E$3:$E1000, Prov_Auto!$A$3:$A1000, $D532, Prov_Auto!$D$3:$D1000,"&gt;="&amp;DATE(K$1,K$2,1),Prov_Auto!$D$3:$D1000, "&lt;="&amp;EOMONTH(DATE(K$1,K$2,1),0)))</f>
        <v/>
      </c>
      <c r="L532" s="48" t="str">
        <f>IF($D532="","", (SUMIFS(Transacoes!$D$3:$D1000,Transacoes!$C$3:$C1000,$D532,Transacoes!$B$3:$B1000,"C", Transacoes!$A$3:$A1000, "&lt;"&amp;EOMONTH(DATE(L$1,L$2,1),0))-SUMIFS(Transacoes!$D$3:$D1000,Transacoes!$C$3:$C1000,$D532,Transacoes!$B$3:$B1000,"V", Transacoes!$A$3:$A1000, "&lt;"&amp;EOMONTH(DATE(L$1,L$2,1),0)))*SUMIFS(Prov_Auto!$E$3:$E1000, Prov_Auto!$A$3:$A1000, $D532, Prov_Auto!$D$3:$D1000,"&gt;="&amp;DATE(L$1,L$2,1),Prov_Auto!$D$3:$D1000, "&lt;="&amp;EOMONTH(DATE(L$1,L$2,1),0)))</f>
        <v/>
      </c>
      <c r="M532" s="48" t="str">
        <f>IF($D532="","", (SUMIFS(Transacoes!$D$3:$D1000,Transacoes!$C$3:$C1000,$D532,Transacoes!$B$3:$B1000,"C", Transacoes!$A$3:$A1000, "&lt;"&amp;EOMONTH(DATE(M$1,M$2,1),0))-SUMIFS(Transacoes!$D$3:$D1000,Transacoes!$C$3:$C1000,$D532,Transacoes!$B$3:$B1000,"V", Transacoes!$A$3:$A1000, "&lt;"&amp;EOMONTH(DATE(M$1,M$2,1),0)))*SUMIFS(Prov_Auto!$E$3:$E1000, Prov_Auto!$A$3:$A1000, $D532, Prov_Auto!$D$3:$D1000,"&gt;="&amp;DATE(M$1,M$2,1),Prov_Auto!$D$3:$D1000, "&lt;="&amp;EOMONTH(DATE(M$1,M$2,1),0)))</f>
        <v/>
      </c>
      <c r="N532" s="48" t="str">
        <f>IF($D532="","", (SUMIFS(Transacoes!$D$3:$D1000,Transacoes!$C$3:$C1000,$D532,Transacoes!$B$3:$B1000,"C", Transacoes!$A$3:$A1000, "&lt;"&amp;EOMONTH(DATE(N$1,N$2,1),0))-SUMIFS(Transacoes!$D$3:$D1000,Transacoes!$C$3:$C1000,$D532,Transacoes!$B$3:$B1000,"V", Transacoes!$A$3:$A1000, "&lt;"&amp;EOMONTH(DATE(N$1,N$2,1),0)))*SUMIFS(Prov_Auto!$E$3:$E1000, Prov_Auto!$A$3:$A1000, $D532, Prov_Auto!$D$3:$D1000,"&gt;="&amp;DATE(N$1,N$2,1),Prov_Auto!$D$3:$D1000, "&lt;="&amp;EOMONTH(DATE(N$1,N$2,1),0)))</f>
        <v/>
      </c>
      <c r="O532" s="48" t="str">
        <f>IF($D532="","", (SUMIFS(Transacoes!$D$3:$D1000,Transacoes!$C$3:$C1000,$D532,Transacoes!$B$3:$B1000,"C", Transacoes!$A$3:$A1000, "&lt;"&amp;EOMONTH(DATE(O$1,O$2,1),0))-SUMIFS(Transacoes!$D$3:$D1000,Transacoes!$C$3:$C1000,$D532,Transacoes!$B$3:$B1000,"V", Transacoes!$A$3:$A1000, "&lt;"&amp;EOMONTH(DATE(O$1,O$2,1),0)))*SUMIFS(Prov_Auto!$E$3:$E1000, Prov_Auto!$A$3:$A1000, $D532, Prov_Auto!$D$3:$D1000,"&gt;="&amp;DATE(O$1,O$2,1),Prov_Auto!$D$3:$D1000, "&lt;="&amp;EOMONTH(DATE(O$1,O$2,1),0)))</f>
        <v/>
      </c>
      <c r="P532" s="48" t="str">
        <f>IF($D532="","", (SUMIFS(Transacoes!$D$3:$D1000,Transacoes!$C$3:$C1000,$D532,Transacoes!$B$3:$B1000,"C", Transacoes!$A$3:$A1000, "&lt;"&amp;EOMONTH(DATE(P$1,P$2,1),0))-SUMIFS(Transacoes!$D$3:$D1000,Transacoes!$C$3:$C1000,$D532,Transacoes!$B$3:$B1000,"V", Transacoes!$A$3:$A1000, "&lt;"&amp;EOMONTH(DATE(P$1,P$2,1),0)))*SUMIFS(Prov_Auto!$E$3:$E1000, Prov_Auto!$A$3:$A1000, $D532, Prov_Auto!$D$3:$D1000,"&gt;="&amp;DATE(P$1,P$2,1),Prov_Auto!$D$3:$D1000, "&lt;="&amp;EOMONTH(DATE(P$1,P$2,1),0)))</f>
        <v/>
      </c>
      <c r="Q532" s="48" t="str">
        <f>IF($D532="","", (SUMIFS(Transacoes!$D$3:$D1000,Transacoes!$C$3:$C1000,$D532,Transacoes!$B$3:$B1000,"C", Transacoes!$A$3:$A1000, "&lt;"&amp;EOMONTH(DATE(Q$1,Q$2,1),0))-SUMIFS(Transacoes!$D$3:$D1000,Transacoes!$C$3:$C1000,$D532,Transacoes!$B$3:$B1000,"V", Transacoes!$A$3:$A1000, "&lt;"&amp;EOMONTH(DATE(Q$1,Q$2,1),0)))*SUMIFS(Prov_Auto!$E$3:$E1000, Prov_Auto!$A$3:$A1000, $D532, Prov_Auto!$D$3:$D1000,"&gt;="&amp;DATE(Q$1,Q$2,1),Prov_Auto!$D$3:$D1000, "&lt;="&amp;EOMONTH(DATE(Q$1,Q$2,1),0)))</f>
        <v/>
      </c>
      <c r="R532" s="47"/>
    </row>
    <row r="533">
      <c r="A533" s="47"/>
      <c r="B533" s="47"/>
      <c r="C533" s="47"/>
      <c r="D533" s="87"/>
      <c r="E533" s="48" t="str">
        <f>IF($D533="","", (SUMIFS(Transacoes!$D$3:$D1000,Transacoes!$C$3:$C1000,$D533,Transacoes!$B$3:$B1000,"C", Transacoes!$A$3:$A1000, "&lt;"&amp;EOMONTH(DATE(E$1,E$2,1),0))-SUMIFS(Transacoes!$D$3:$D1000,Transacoes!$C$3:$C1000,$D533,Transacoes!$B$3:$B1000,"V", Transacoes!$A$3:$A1000, "&lt;"&amp;EOMONTH(DATE(E$1,E$2,1),0)))*SUMIFS(Prov_Auto!$E$3:$E1000, Prov_Auto!$A$3:$A1000, $D533, Prov_Auto!$D$3:$D1000,"&gt;="&amp;DATE(E$1,E$2,1),Prov_Auto!$D$3:$D1000, "&lt;="&amp;EOMONTH(DATE(E$1,E$2,1),0)))</f>
        <v/>
      </c>
      <c r="F533" s="48" t="str">
        <f>IF($D533="","", (SUMIFS(Transacoes!$D$3:$D1000,Transacoes!$C$3:$C1000,$D533,Transacoes!$B$3:$B1000,"C", Transacoes!$A$3:$A1000, "&lt;"&amp;EOMONTH(DATE(F$1,F$2,1),0))-SUMIFS(Transacoes!$D$3:$D1000,Transacoes!$C$3:$C1000,$D533,Transacoes!$B$3:$B1000,"V", Transacoes!$A$3:$A1000, "&lt;"&amp;EOMONTH(DATE(F$1,F$2,1),0)))*SUMIFS(Prov_Auto!$E$3:$E1000, Prov_Auto!$A$3:$A1000, $D533, Prov_Auto!$D$3:$D1000,"&gt;="&amp;DATE(F$1,F$2,1),Prov_Auto!$D$3:$D1000, "&lt;="&amp;EOMONTH(DATE(F$1,F$2,1),0)))</f>
        <v/>
      </c>
      <c r="G533" s="48" t="str">
        <f>IF($D533="","", (SUMIFS(Transacoes!$D$3:$D1000,Transacoes!$C$3:$C1000,$D533,Transacoes!$B$3:$B1000,"C", Transacoes!$A$3:$A1000, "&lt;"&amp;EOMONTH(DATE(G$1,G$2,1),0))-SUMIFS(Transacoes!$D$3:$D1000,Transacoes!$C$3:$C1000,$D533,Transacoes!$B$3:$B1000,"V", Transacoes!$A$3:$A1000, "&lt;"&amp;EOMONTH(DATE(G$1,G$2,1),0)))*SUMIFS(Prov_Auto!$E$3:$E1000, Prov_Auto!$A$3:$A1000, $D533, Prov_Auto!$D$3:$D1000,"&gt;="&amp;DATE(G$1,G$2,1),Prov_Auto!$D$3:$D1000, "&lt;="&amp;EOMONTH(DATE(G$1,G$2,1),0)))</f>
        <v/>
      </c>
      <c r="H533" s="48" t="str">
        <f>IF($D533="","", (SUMIFS(Transacoes!$D$3:$D1000,Transacoes!$C$3:$C1000,$D533,Transacoes!$B$3:$B1000,"C", Transacoes!$A$3:$A1000, "&lt;"&amp;EOMONTH(DATE(H$1,H$2,1),0))-SUMIFS(Transacoes!$D$3:$D1000,Transacoes!$C$3:$C1000,$D533,Transacoes!$B$3:$B1000,"V", Transacoes!$A$3:$A1000, "&lt;"&amp;EOMONTH(DATE(H$1,H$2,1),0)))*SUMIFS(Prov_Auto!$E$3:$E1000, Prov_Auto!$A$3:$A1000, $D533, Prov_Auto!$D$3:$D1000,"&gt;="&amp;DATE(H$1,H$2,1),Prov_Auto!$D$3:$D1000, "&lt;="&amp;EOMONTH(DATE(H$1,H$2,1),0)))</f>
        <v/>
      </c>
      <c r="I533" s="48" t="str">
        <f>IF($D533="","", (SUMIFS(Transacoes!$D$3:$D1000,Transacoes!$C$3:$C1000,$D533,Transacoes!$B$3:$B1000,"C", Transacoes!$A$3:$A1000, "&lt;"&amp;EOMONTH(DATE(I$1,I$2,1),0))-SUMIFS(Transacoes!$D$3:$D1000,Transacoes!$C$3:$C1000,$D533,Transacoes!$B$3:$B1000,"V", Transacoes!$A$3:$A1000, "&lt;"&amp;EOMONTH(DATE(I$1,I$2,1),0)))*SUMIFS(Prov_Auto!$E$3:$E1000, Prov_Auto!$A$3:$A1000, $D533, Prov_Auto!$D$3:$D1000,"&gt;="&amp;DATE(I$1,I$2,1),Prov_Auto!$D$3:$D1000, "&lt;="&amp;EOMONTH(DATE(I$1,I$2,1),0)))</f>
        <v/>
      </c>
      <c r="J533" s="48" t="str">
        <f>IF($D533="","", (SUMIFS(Transacoes!$D$3:$D1000,Transacoes!$C$3:$C1000,$D533,Transacoes!$B$3:$B1000,"C", Transacoes!$A$3:$A1000, "&lt;"&amp;EOMONTH(DATE(J$1,J$2,1),0))-SUMIFS(Transacoes!$D$3:$D1000,Transacoes!$C$3:$C1000,$D533,Transacoes!$B$3:$B1000,"V", Transacoes!$A$3:$A1000, "&lt;"&amp;EOMONTH(DATE(J$1,J$2,1),0)))*SUMIFS(Prov_Auto!$E$3:$E1000, Prov_Auto!$A$3:$A1000, $D533, Prov_Auto!$D$3:$D1000,"&gt;="&amp;DATE(J$1,J$2,1),Prov_Auto!$D$3:$D1000, "&lt;="&amp;EOMONTH(DATE(J$1,J$2,1),0)))</f>
        <v/>
      </c>
      <c r="K533" s="48" t="str">
        <f>IF($D533="","", (SUMIFS(Transacoes!$D$3:$D1000,Transacoes!$C$3:$C1000,$D533,Transacoes!$B$3:$B1000,"C", Transacoes!$A$3:$A1000, "&lt;"&amp;EOMONTH(DATE(K$1,K$2,1),0))-SUMIFS(Transacoes!$D$3:$D1000,Transacoes!$C$3:$C1000,$D533,Transacoes!$B$3:$B1000,"V", Transacoes!$A$3:$A1000, "&lt;"&amp;EOMONTH(DATE(K$1,K$2,1),0)))*SUMIFS(Prov_Auto!$E$3:$E1000, Prov_Auto!$A$3:$A1000, $D533, Prov_Auto!$D$3:$D1000,"&gt;="&amp;DATE(K$1,K$2,1),Prov_Auto!$D$3:$D1000, "&lt;="&amp;EOMONTH(DATE(K$1,K$2,1),0)))</f>
        <v/>
      </c>
      <c r="L533" s="48" t="str">
        <f>IF($D533="","", (SUMIFS(Transacoes!$D$3:$D1000,Transacoes!$C$3:$C1000,$D533,Transacoes!$B$3:$B1000,"C", Transacoes!$A$3:$A1000, "&lt;"&amp;EOMONTH(DATE(L$1,L$2,1),0))-SUMIFS(Transacoes!$D$3:$D1000,Transacoes!$C$3:$C1000,$D533,Transacoes!$B$3:$B1000,"V", Transacoes!$A$3:$A1000, "&lt;"&amp;EOMONTH(DATE(L$1,L$2,1),0)))*SUMIFS(Prov_Auto!$E$3:$E1000, Prov_Auto!$A$3:$A1000, $D533, Prov_Auto!$D$3:$D1000,"&gt;="&amp;DATE(L$1,L$2,1),Prov_Auto!$D$3:$D1000, "&lt;="&amp;EOMONTH(DATE(L$1,L$2,1),0)))</f>
        <v/>
      </c>
      <c r="M533" s="48" t="str">
        <f>IF($D533="","", (SUMIFS(Transacoes!$D$3:$D1000,Transacoes!$C$3:$C1000,$D533,Transacoes!$B$3:$B1000,"C", Transacoes!$A$3:$A1000, "&lt;"&amp;EOMONTH(DATE(M$1,M$2,1),0))-SUMIFS(Transacoes!$D$3:$D1000,Transacoes!$C$3:$C1000,$D533,Transacoes!$B$3:$B1000,"V", Transacoes!$A$3:$A1000, "&lt;"&amp;EOMONTH(DATE(M$1,M$2,1),0)))*SUMIFS(Prov_Auto!$E$3:$E1000, Prov_Auto!$A$3:$A1000, $D533, Prov_Auto!$D$3:$D1000,"&gt;="&amp;DATE(M$1,M$2,1),Prov_Auto!$D$3:$D1000, "&lt;="&amp;EOMONTH(DATE(M$1,M$2,1),0)))</f>
        <v/>
      </c>
      <c r="N533" s="48" t="str">
        <f>IF($D533="","", (SUMIFS(Transacoes!$D$3:$D1000,Transacoes!$C$3:$C1000,$D533,Transacoes!$B$3:$B1000,"C", Transacoes!$A$3:$A1000, "&lt;"&amp;EOMONTH(DATE(N$1,N$2,1),0))-SUMIFS(Transacoes!$D$3:$D1000,Transacoes!$C$3:$C1000,$D533,Transacoes!$B$3:$B1000,"V", Transacoes!$A$3:$A1000, "&lt;"&amp;EOMONTH(DATE(N$1,N$2,1),0)))*SUMIFS(Prov_Auto!$E$3:$E1000, Prov_Auto!$A$3:$A1000, $D533, Prov_Auto!$D$3:$D1000,"&gt;="&amp;DATE(N$1,N$2,1),Prov_Auto!$D$3:$D1000, "&lt;="&amp;EOMONTH(DATE(N$1,N$2,1),0)))</f>
        <v/>
      </c>
      <c r="O533" s="48" t="str">
        <f>IF($D533="","", (SUMIFS(Transacoes!$D$3:$D1000,Transacoes!$C$3:$C1000,$D533,Transacoes!$B$3:$B1000,"C", Transacoes!$A$3:$A1000, "&lt;"&amp;EOMONTH(DATE(O$1,O$2,1),0))-SUMIFS(Transacoes!$D$3:$D1000,Transacoes!$C$3:$C1000,$D533,Transacoes!$B$3:$B1000,"V", Transacoes!$A$3:$A1000, "&lt;"&amp;EOMONTH(DATE(O$1,O$2,1),0)))*SUMIFS(Prov_Auto!$E$3:$E1000, Prov_Auto!$A$3:$A1000, $D533, Prov_Auto!$D$3:$D1000,"&gt;="&amp;DATE(O$1,O$2,1),Prov_Auto!$D$3:$D1000, "&lt;="&amp;EOMONTH(DATE(O$1,O$2,1),0)))</f>
        <v/>
      </c>
      <c r="P533" s="48" t="str">
        <f>IF($D533="","", (SUMIFS(Transacoes!$D$3:$D1000,Transacoes!$C$3:$C1000,$D533,Transacoes!$B$3:$B1000,"C", Transacoes!$A$3:$A1000, "&lt;"&amp;EOMONTH(DATE(P$1,P$2,1),0))-SUMIFS(Transacoes!$D$3:$D1000,Transacoes!$C$3:$C1000,$D533,Transacoes!$B$3:$B1000,"V", Transacoes!$A$3:$A1000, "&lt;"&amp;EOMONTH(DATE(P$1,P$2,1),0)))*SUMIFS(Prov_Auto!$E$3:$E1000, Prov_Auto!$A$3:$A1000, $D533, Prov_Auto!$D$3:$D1000,"&gt;="&amp;DATE(P$1,P$2,1),Prov_Auto!$D$3:$D1000, "&lt;="&amp;EOMONTH(DATE(P$1,P$2,1),0)))</f>
        <v/>
      </c>
      <c r="Q533" s="48" t="str">
        <f>IF($D533="","", (SUMIFS(Transacoes!$D$3:$D1000,Transacoes!$C$3:$C1000,$D533,Transacoes!$B$3:$B1000,"C", Transacoes!$A$3:$A1000, "&lt;"&amp;EOMONTH(DATE(Q$1,Q$2,1),0))-SUMIFS(Transacoes!$D$3:$D1000,Transacoes!$C$3:$C1000,$D533,Transacoes!$B$3:$B1000,"V", Transacoes!$A$3:$A1000, "&lt;"&amp;EOMONTH(DATE(Q$1,Q$2,1),0)))*SUMIFS(Prov_Auto!$E$3:$E1000, Prov_Auto!$A$3:$A1000, $D533, Prov_Auto!$D$3:$D1000,"&gt;="&amp;DATE(Q$1,Q$2,1),Prov_Auto!$D$3:$D1000, "&lt;="&amp;EOMONTH(DATE(Q$1,Q$2,1),0)))</f>
        <v/>
      </c>
      <c r="R533" s="47"/>
    </row>
    <row r="534">
      <c r="A534" s="47"/>
      <c r="B534" s="47"/>
      <c r="C534" s="47"/>
      <c r="D534" s="87"/>
      <c r="E534" s="48" t="str">
        <f>IF($D534="","", (SUMIFS(Transacoes!$D$3:$D1000,Transacoes!$C$3:$C1000,$D534,Transacoes!$B$3:$B1000,"C", Transacoes!$A$3:$A1000, "&lt;"&amp;EOMONTH(DATE(E$1,E$2,1),0))-SUMIFS(Transacoes!$D$3:$D1000,Transacoes!$C$3:$C1000,$D534,Transacoes!$B$3:$B1000,"V", Transacoes!$A$3:$A1000, "&lt;"&amp;EOMONTH(DATE(E$1,E$2,1),0)))*SUMIFS(Prov_Auto!$E$3:$E1000, Prov_Auto!$A$3:$A1000, $D534, Prov_Auto!$D$3:$D1000,"&gt;="&amp;DATE(E$1,E$2,1),Prov_Auto!$D$3:$D1000, "&lt;="&amp;EOMONTH(DATE(E$1,E$2,1),0)))</f>
        <v/>
      </c>
      <c r="F534" s="48" t="str">
        <f>IF($D534="","", (SUMIFS(Transacoes!$D$3:$D1000,Transacoes!$C$3:$C1000,$D534,Transacoes!$B$3:$B1000,"C", Transacoes!$A$3:$A1000, "&lt;"&amp;EOMONTH(DATE(F$1,F$2,1),0))-SUMIFS(Transacoes!$D$3:$D1000,Transacoes!$C$3:$C1000,$D534,Transacoes!$B$3:$B1000,"V", Transacoes!$A$3:$A1000, "&lt;"&amp;EOMONTH(DATE(F$1,F$2,1),0)))*SUMIFS(Prov_Auto!$E$3:$E1000, Prov_Auto!$A$3:$A1000, $D534, Prov_Auto!$D$3:$D1000,"&gt;="&amp;DATE(F$1,F$2,1),Prov_Auto!$D$3:$D1000, "&lt;="&amp;EOMONTH(DATE(F$1,F$2,1),0)))</f>
        <v/>
      </c>
      <c r="G534" s="48" t="str">
        <f>IF($D534="","", (SUMIFS(Transacoes!$D$3:$D1000,Transacoes!$C$3:$C1000,$D534,Transacoes!$B$3:$B1000,"C", Transacoes!$A$3:$A1000, "&lt;"&amp;EOMONTH(DATE(G$1,G$2,1),0))-SUMIFS(Transacoes!$D$3:$D1000,Transacoes!$C$3:$C1000,$D534,Transacoes!$B$3:$B1000,"V", Transacoes!$A$3:$A1000, "&lt;"&amp;EOMONTH(DATE(G$1,G$2,1),0)))*SUMIFS(Prov_Auto!$E$3:$E1000, Prov_Auto!$A$3:$A1000, $D534, Prov_Auto!$D$3:$D1000,"&gt;="&amp;DATE(G$1,G$2,1),Prov_Auto!$D$3:$D1000, "&lt;="&amp;EOMONTH(DATE(G$1,G$2,1),0)))</f>
        <v/>
      </c>
      <c r="H534" s="48" t="str">
        <f>IF($D534="","", (SUMIFS(Transacoes!$D$3:$D1000,Transacoes!$C$3:$C1000,$D534,Transacoes!$B$3:$B1000,"C", Transacoes!$A$3:$A1000, "&lt;"&amp;EOMONTH(DATE(H$1,H$2,1),0))-SUMIFS(Transacoes!$D$3:$D1000,Transacoes!$C$3:$C1000,$D534,Transacoes!$B$3:$B1000,"V", Transacoes!$A$3:$A1000, "&lt;"&amp;EOMONTH(DATE(H$1,H$2,1),0)))*SUMIFS(Prov_Auto!$E$3:$E1000, Prov_Auto!$A$3:$A1000, $D534, Prov_Auto!$D$3:$D1000,"&gt;="&amp;DATE(H$1,H$2,1),Prov_Auto!$D$3:$D1000, "&lt;="&amp;EOMONTH(DATE(H$1,H$2,1),0)))</f>
        <v/>
      </c>
      <c r="I534" s="48" t="str">
        <f>IF($D534="","", (SUMIFS(Transacoes!$D$3:$D1000,Transacoes!$C$3:$C1000,$D534,Transacoes!$B$3:$B1000,"C", Transacoes!$A$3:$A1000, "&lt;"&amp;EOMONTH(DATE(I$1,I$2,1),0))-SUMIFS(Transacoes!$D$3:$D1000,Transacoes!$C$3:$C1000,$D534,Transacoes!$B$3:$B1000,"V", Transacoes!$A$3:$A1000, "&lt;"&amp;EOMONTH(DATE(I$1,I$2,1),0)))*SUMIFS(Prov_Auto!$E$3:$E1000, Prov_Auto!$A$3:$A1000, $D534, Prov_Auto!$D$3:$D1000,"&gt;="&amp;DATE(I$1,I$2,1),Prov_Auto!$D$3:$D1000, "&lt;="&amp;EOMONTH(DATE(I$1,I$2,1),0)))</f>
        <v/>
      </c>
      <c r="J534" s="48" t="str">
        <f>IF($D534="","", (SUMIFS(Transacoes!$D$3:$D1000,Transacoes!$C$3:$C1000,$D534,Transacoes!$B$3:$B1000,"C", Transacoes!$A$3:$A1000, "&lt;"&amp;EOMONTH(DATE(J$1,J$2,1),0))-SUMIFS(Transacoes!$D$3:$D1000,Transacoes!$C$3:$C1000,$D534,Transacoes!$B$3:$B1000,"V", Transacoes!$A$3:$A1000, "&lt;"&amp;EOMONTH(DATE(J$1,J$2,1),0)))*SUMIFS(Prov_Auto!$E$3:$E1000, Prov_Auto!$A$3:$A1000, $D534, Prov_Auto!$D$3:$D1000,"&gt;="&amp;DATE(J$1,J$2,1),Prov_Auto!$D$3:$D1000, "&lt;="&amp;EOMONTH(DATE(J$1,J$2,1),0)))</f>
        <v/>
      </c>
      <c r="K534" s="48" t="str">
        <f>IF($D534="","", (SUMIFS(Transacoes!$D$3:$D1000,Transacoes!$C$3:$C1000,$D534,Transacoes!$B$3:$B1000,"C", Transacoes!$A$3:$A1000, "&lt;"&amp;EOMONTH(DATE(K$1,K$2,1),0))-SUMIFS(Transacoes!$D$3:$D1000,Transacoes!$C$3:$C1000,$D534,Transacoes!$B$3:$B1000,"V", Transacoes!$A$3:$A1000, "&lt;"&amp;EOMONTH(DATE(K$1,K$2,1),0)))*SUMIFS(Prov_Auto!$E$3:$E1000, Prov_Auto!$A$3:$A1000, $D534, Prov_Auto!$D$3:$D1000,"&gt;="&amp;DATE(K$1,K$2,1),Prov_Auto!$D$3:$D1000, "&lt;="&amp;EOMONTH(DATE(K$1,K$2,1),0)))</f>
        <v/>
      </c>
      <c r="L534" s="48" t="str">
        <f>IF($D534="","", (SUMIFS(Transacoes!$D$3:$D1000,Transacoes!$C$3:$C1000,$D534,Transacoes!$B$3:$B1000,"C", Transacoes!$A$3:$A1000, "&lt;"&amp;EOMONTH(DATE(L$1,L$2,1),0))-SUMIFS(Transacoes!$D$3:$D1000,Transacoes!$C$3:$C1000,$D534,Transacoes!$B$3:$B1000,"V", Transacoes!$A$3:$A1000, "&lt;"&amp;EOMONTH(DATE(L$1,L$2,1),0)))*SUMIFS(Prov_Auto!$E$3:$E1000, Prov_Auto!$A$3:$A1000, $D534, Prov_Auto!$D$3:$D1000,"&gt;="&amp;DATE(L$1,L$2,1),Prov_Auto!$D$3:$D1000, "&lt;="&amp;EOMONTH(DATE(L$1,L$2,1),0)))</f>
        <v/>
      </c>
      <c r="M534" s="48" t="str">
        <f>IF($D534="","", (SUMIFS(Transacoes!$D$3:$D1000,Transacoes!$C$3:$C1000,$D534,Transacoes!$B$3:$B1000,"C", Transacoes!$A$3:$A1000, "&lt;"&amp;EOMONTH(DATE(M$1,M$2,1),0))-SUMIFS(Transacoes!$D$3:$D1000,Transacoes!$C$3:$C1000,$D534,Transacoes!$B$3:$B1000,"V", Transacoes!$A$3:$A1000, "&lt;"&amp;EOMONTH(DATE(M$1,M$2,1),0)))*SUMIFS(Prov_Auto!$E$3:$E1000, Prov_Auto!$A$3:$A1000, $D534, Prov_Auto!$D$3:$D1000,"&gt;="&amp;DATE(M$1,M$2,1),Prov_Auto!$D$3:$D1000, "&lt;="&amp;EOMONTH(DATE(M$1,M$2,1),0)))</f>
        <v/>
      </c>
      <c r="N534" s="48" t="str">
        <f>IF($D534="","", (SUMIFS(Transacoes!$D$3:$D1000,Transacoes!$C$3:$C1000,$D534,Transacoes!$B$3:$B1000,"C", Transacoes!$A$3:$A1000, "&lt;"&amp;EOMONTH(DATE(N$1,N$2,1),0))-SUMIFS(Transacoes!$D$3:$D1000,Transacoes!$C$3:$C1000,$D534,Transacoes!$B$3:$B1000,"V", Transacoes!$A$3:$A1000, "&lt;"&amp;EOMONTH(DATE(N$1,N$2,1),0)))*SUMIFS(Prov_Auto!$E$3:$E1000, Prov_Auto!$A$3:$A1000, $D534, Prov_Auto!$D$3:$D1000,"&gt;="&amp;DATE(N$1,N$2,1),Prov_Auto!$D$3:$D1000, "&lt;="&amp;EOMONTH(DATE(N$1,N$2,1),0)))</f>
        <v/>
      </c>
      <c r="O534" s="48" t="str">
        <f>IF($D534="","", (SUMIFS(Transacoes!$D$3:$D1000,Transacoes!$C$3:$C1000,$D534,Transacoes!$B$3:$B1000,"C", Transacoes!$A$3:$A1000, "&lt;"&amp;EOMONTH(DATE(O$1,O$2,1),0))-SUMIFS(Transacoes!$D$3:$D1000,Transacoes!$C$3:$C1000,$D534,Transacoes!$B$3:$B1000,"V", Transacoes!$A$3:$A1000, "&lt;"&amp;EOMONTH(DATE(O$1,O$2,1),0)))*SUMIFS(Prov_Auto!$E$3:$E1000, Prov_Auto!$A$3:$A1000, $D534, Prov_Auto!$D$3:$D1000,"&gt;="&amp;DATE(O$1,O$2,1),Prov_Auto!$D$3:$D1000, "&lt;="&amp;EOMONTH(DATE(O$1,O$2,1),0)))</f>
        <v/>
      </c>
      <c r="P534" s="48" t="str">
        <f>IF($D534="","", (SUMIFS(Transacoes!$D$3:$D1000,Transacoes!$C$3:$C1000,$D534,Transacoes!$B$3:$B1000,"C", Transacoes!$A$3:$A1000, "&lt;"&amp;EOMONTH(DATE(P$1,P$2,1),0))-SUMIFS(Transacoes!$D$3:$D1000,Transacoes!$C$3:$C1000,$D534,Transacoes!$B$3:$B1000,"V", Transacoes!$A$3:$A1000, "&lt;"&amp;EOMONTH(DATE(P$1,P$2,1),0)))*SUMIFS(Prov_Auto!$E$3:$E1000, Prov_Auto!$A$3:$A1000, $D534, Prov_Auto!$D$3:$D1000,"&gt;="&amp;DATE(P$1,P$2,1),Prov_Auto!$D$3:$D1000, "&lt;="&amp;EOMONTH(DATE(P$1,P$2,1),0)))</f>
        <v/>
      </c>
      <c r="Q534" s="48" t="str">
        <f>IF($D534="","", (SUMIFS(Transacoes!$D$3:$D1000,Transacoes!$C$3:$C1000,$D534,Transacoes!$B$3:$B1000,"C", Transacoes!$A$3:$A1000, "&lt;"&amp;EOMONTH(DATE(Q$1,Q$2,1),0))-SUMIFS(Transacoes!$D$3:$D1000,Transacoes!$C$3:$C1000,$D534,Transacoes!$B$3:$B1000,"V", Transacoes!$A$3:$A1000, "&lt;"&amp;EOMONTH(DATE(Q$1,Q$2,1),0)))*SUMIFS(Prov_Auto!$E$3:$E1000, Prov_Auto!$A$3:$A1000, $D534, Prov_Auto!$D$3:$D1000,"&gt;="&amp;DATE(Q$1,Q$2,1),Prov_Auto!$D$3:$D1000, "&lt;="&amp;EOMONTH(DATE(Q$1,Q$2,1),0)))</f>
        <v/>
      </c>
      <c r="R534" s="47"/>
    </row>
    <row r="535">
      <c r="A535" s="47"/>
      <c r="B535" s="47"/>
      <c r="C535" s="47"/>
      <c r="D535" s="87"/>
      <c r="E535" s="48" t="str">
        <f>IF($D535="","", (SUMIFS(Transacoes!$D$3:$D1000,Transacoes!$C$3:$C1000,$D535,Transacoes!$B$3:$B1000,"C", Transacoes!$A$3:$A1000, "&lt;"&amp;EOMONTH(DATE(E$1,E$2,1),0))-SUMIFS(Transacoes!$D$3:$D1000,Transacoes!$C$3:$C1000,$D535,Transacoes!$B$3:$B1000,"V", Transacoes!$A$3:$A1000, "&lt;"&amp;EOMONTH(DATE(E$1,E$2,1),0)))*SUMIFS(Prov_Auto!$E$3:$E1000, Prov_Auto!$A$3:$A1000, $D535, Prov_Auto!$D$3:$D1000,"&gt;="&amp;DATE(E$1,E$2,1),Prov_Auto!$D$3:$D1000, "&lt;="&amp;EOMONTH(DATE(E$1,E$2,1),0)))</f>
        <v/>
      </c>
      <c r="F535" s="48" t="str">
        <f>IF($D535="","", (SUMIFS(Transacoes!$D$3:$D1000,Transacoes!$C$3:$C1000,$D535,Transacoes!$B$3:$B1000,"C", Transacoes!$A$3:$A1000, "&lt;"&amp;EOMONTH(DATE(F$1,F$2,1),0))-SUMIFS(Transacoes!$D$3:$D1000,Transacoes!$C$3:$C1000,$D535,Transacoes!$B$3:$B1000,"V", Transacoes!$A$3:$A1000, "&lt;"&amp;EOMONTH(DATE(F$1,F$2,1),0)))*SUMIFS(Prov_Auto!$E$3:$E1000, Prov_Auto!$A$3:$A1000, $D535, Prov_Auto!$D$3:$D1000,"&gt;="&amp;DATE(F$1,F$2,1),Prov_Auto!$D$3:$D1000, "&lt;="&amp;EOMONTH(DATE(F$1,F$2,1),0)))</f>
        <v/>
      </c>
      <c r="G535" s="48" t="str">
        <f>IF($D535="","", (SUMIFS(Transacoes!$D$3:$D1000,Transacoes!$C$3:$C1000,$D535,Transacoes!$B$3:$B1000,"C", Transacoes!$A$3:$A1000, "&lt;"&amp;EOMONTH(DATE(G$1,G$2,1),0))-SUMIFS(Transacoes!$D$3:$D1000,Transacoes!$C$3:$C1000,$D535,Transacoes!$B$3:$B1000,"V", Transacoes!$A$3:$A1000, "&lt;"&amp;EOMONTH(DATE(G$1,G$2,1),0)))*SUMIFS(Prov_Auto!$E$3:$E1000, Prov_Auto!$A$3:$A1000, $D535, Prov_Auto!$D$3:$D1000,"&gt;="&amp;DATE(G$1,G$2,1),Prov_Auto!$D$3:$D1000, "&lt;="&amp;EOMONTH(DATE(G$1,G$2,1),0)))</f>
        <v/>
      </c>
      <c r="H535" s="48" t="str">
        <f>IF($D535="","", (SUMIFS(Transacoes!$D$3:$D1000,Transacoes!$C$3:$C1000,$D535,Transacoes!$B$3:$B1000,"C", Transacoes!$A$3:$A1000, "&lt;"&amp;EOMONTH(DATE(H$1,H$2,1),0))-SUMIFS(Transacoes!$D$3:$D1000,Transacoes!$C$3:$C1000,$D535,Transacoes!$B$3:$B1000,"V", Transacoes!$A$3:$A1000, "&lt;"&amp;EOMONTH(DATE(H$1,H$2,1),0)))*SUMIFS(Prov_Auto!$E$3:$E1000, Prov_Auto!$A$3:$A1000, $D535, Prov_Auto!$D$3:$D1000,"&gt;="&amp;DATE(H$1,H$2,1),Prov_Auto!$D$3:$D1000, "&lt;="&amp;EOMONTH(DATE(H$1,H$2,1),0)))</f>
        <v/>
      </c>
      <c r="I535" s="48" t="str">
        <f>IF($D535="","", (SUMIFS(Transacoes!$D$3:$D1000,Transacoes!$C$3:$C1000,$D535,Transacoes!$B$3:$B1000,"C", Transacoes!$A$3:$A1000, "&lt;"&amp;EOMONTH(DATE(I$1,I$2,1),0))-SUMIFS(Transacoes!$D$3:$D1000,Transacoes!$C$3:$C1000,$D535,Transacoes!$B$3:$B1000,"V", Transacoes!$A$3:$A1000, "&lt;"&amp;EOMONTH(DATE(I$1,I$2,1),0)))*SUMIFS(Prov_Auto!$E$3:$E1000, Prov_Auto!$A$3:$A1000, $D535, Prov_Auto!$D$3:$D1000,"&gt;="&amp;DATE(I$1,I$2,1),Prov_Auto!$D$3:$D1000, "&lt;="&amp;EOMONTH(DATE(I$1,I$2,1),0)))</f>
        <v/>
      </c>
      <c r="J535" s="48" t="str">
        <f>IF($D535="","", (SUMIFS(Transacoes!$D$3:$D1000,Transacoes!$C$3:$C1000,$D535,Transacoes!$B$3:$B1000,"C", Transacoes!$A$3:$A1000, "&lt;"&amp;EOMONTH(DATE(J$1,J$2,1),0))-SUMIFS(Transacoes!$D$3:$D1000,Transacoes!$C$3:$C1000,$D535,Transacoes!$B$3:$B1000,"V", Transacoes!$A$3:$A1000, "&lt;"&amp;EOMONTH(DATE(J$1,J$2,1),0)))*SUMIFS(Prov_Auto!$E$3:$E1000, Prov_Auto!$A$3:$A1000, $D535, Prov_Auto!$D$3:$D1000,"&gt;="&amp;DATE(J$1,J$2,1),Prov_Auto!$D$3:$D1000, "&lt;="&amp;EOMONTH(DATE(J$1,J$2,1),0)))</f>
        <v/>
      </c>
      <c r="K535" s="48" t="str">
        <f>IF($D535="","", (SUMIFS(Transacoes!$D$3:$D1000,Transacoes!$C$3:$C1000,$D535,Transacoes!$B$3:$B1000,"C", Transacoes!$A$3:$A1000, "&lt;"&amp;EOMONTH(DATE(K$1,K$2,1),0))-SUMIFS(Transacoes!$D$3:$D1000,Transacoes!$C$3:$C1000,$D535,Transacoes!$B$3:$B1000,"V", Transacoes!$A$3:$A1000, "&lt;"&amp;EOMONTH(DATE(K$1,K$2,1),0)))*SUMIFS(Prov_Auto!$E$3:$E1000, Prov_Auto!$A$3:$A1000, $D535, Prov_Auto!$D$3:$D1000,"&gt;="&amp;DATE(K$1,K$2,1),Prov_Auto!$D$3:$D1000, "&lt;="&amp;EOMONTH(DATE(K$1,K$2,1),0)))</f>
        <v/>
      </c>
      <c r="L535" s="48" t="str">
        <f>IF($D535="","", (SUMIFS(Transacoes!$D$3:$D1000,Transacoes!$C$3:$C1000,$D535,Transacoes!$B$3:$B1000,"C", Transacoes!$A$3:$A1000, "&lt;"&amp;EOMONTH(DATE(L$1,L$2,1),0))-SUMIFS(Transacoes!$D$3:$D1000,Transacoes!$C$3:$C1000,$D535,Transacoes!$B$3:$B1000,"V", Transacoes!$A$3:$A1000, "&lt;"&amp;EOMONTH(DATE(L$1,L$2,1),0)))*SUMIFS(Prov_Auto!$E$3:$E1000, Prov_Auto!$A$3:$A1000, $D535, Prov_Auto!$D$3:$D1000,"&gt;="&amp;DATE(L$1,L$2,1),Prov_Auto!$D$3:$D1000, "&lt;="&amp;EOMONTH(DATE(L$1,L$2,1),0)))</f>
        <v/>
      </c>
      <c r="M535" s="48" t="str">
        <f>IF($D535="","", (SUMIFS(Transacoes!$D$3:$D1000,Transacoes!$C$3:$C1000,$D535,Transacoes!$B$3:$B1000,"C", Transacoes!$A$3:$A1000, "&lt;"&amp;EOMONTH(DATE(M$1,M$2,1),0))-SUMIFS(Transacoes!$D$3:$D1000,Transacoes!$C$3:$C1000,$D535,Transacoes!$B$3:$B1000,"V", Transacoes!$A$3:$A1000, "&lt;"&amp;EOMONTH(DATE(M$1,M$2,1),0)))*SUMIFS(Prov_Auto!$E$3:$E1000, Prov_Auto!$A$3:$A1000, $D535, Prov_Auto!$D$3:$D1000,"&gt;="&amp;DATE(M$1,M$2,1),Prov_Auto!$D$3:$D1000, "&lt;="&amp;EOMONTH(DATE(M$1,M$2,1),0)))</f>
        <v/>
      </c>
      <c r="N535" s="48" t="str">
        <f>IF($D535="","", (SUMIFS(Transacoes!$D$3:$D1000,Transacoes!$C$3:$C1000,$D535,Transacoes!$B$3:$B1000,"C", Transacoes!$A$3:$A1000, "&lt;"&amp;EOMONTH(DATE(N$1,N$2,1),0))-SUMIFS(Transacoes!$D$3:$D1000,Transacoes!$C$3:$C1000,$D535,Transacoes!$B$3:$B1000,"V", Transacoes!$A$3:$A1000, "&lt;"&amp;EOMONTH(DATE(N$1,N$2,1),0)))*SUMIFS(Prov_Auto!$E$3:$E1000, Prov_Auto!$A$3:$A1000, $D535, Prov_Auto!$D$3:$D1000,"&gt;="&amp;DATE(N$1,N$2,1),Prov_Auto!$D$3:$D1000, "&lt;="&amp;EOMONTH(DATE(N$1,N$2,1),0)))</f>
        <v/>
      </c>
      <c r="O535" s="48" t="str">
        <f>IF($D535="","", (SUMIFS(Transacoes!$D$3:$D1000,Transacoes!$C$3:$C1000,$D535,Transacoes!$B$3:$B1000,"C", Transacoes!$A$3:$A1000, "&lt;"&amp;EOMONTH(DATE(O$1,O$2,1),0))-SUMIFS(Transacoes!$D$3:$D1000,Transacoes!$C$3:$C1000,$D535,Transacoes!$B$3:$B1000,"V", Transacoes!$A$3:$A1000, "&lt;"&amp;EOMONTH(DATE(O$1,O$2,1),0)))*SUMIFS(Prov_Auto!$E$3:$E1000, Prov_Auto!$A$3:$A1000, $D535, Prov_Auto!$D$3:$D1000,"&gt;="&amp;DATE(O$1,O$2,1),Prov_Auto!$D$3:$D1000, "&lt;="&amp;EOMONTH(DATE(O$1,O$2,1),0)))</f>
        <v/>
      </c>
      <c r="P535" s="48" t="str">
        <f>IF($D535="","", (SUMIFS(Transacoes!$D$3:$D1000,Transacoes!$C$3:$C1000,$D535,Transacoes!$B$3:$B1000,"C", Transacoes!$A$3:$A1000, "&lt;"&amp;EOMONTH(DATE(P$1,P$2,1),0))-SUMIFS(Transacoes!$D$3:$D1000,Transacoes!$C$3:$C1000,$D535,Transacoes!$B$3:$B1000,"V", Transacoes!$A$3:$A1000, "&lt;"&amp;EOMONTH(DATE(P$1,P$2,1),0)))*SUMIFS(Prov_Auto!$E$3:$E1000, Prov_Auto!$A$3:$A1000, $D535, Prov_Auto!$D$3:$D1000,"&gt;="&amp;DATE(P$1,P$2,1),Prov_Auto!$D$3:$D1000, "&lt;="&amp;EOMONTH(DATE(P$1,P$2,1),0)))</f>
        <v/>
      </c>
      <c r="Q535" s="48" t="str">
        <f>IF($D535="","", (SUMIFS(Transacoes!$D$3:$D1000,Transacoes!$C$3:$C1000,$D535,Transacoes!$B$3:$B1000,"C", Transacoes!$A$3:$A1000, "&lt;"&amp;EOMONTH(DATE(Q$1,Q$2,1),0))-SUMIFS(Transacoes!$D$3:$D1000,Transacoes!$C$3:$C1000,$D535,Transacoes!$B$3:$B1000,"V", Transacoes!$A$3:$A1000, "&lt;"&amp;EOMONTH(DATE(Q$1,Q$2,1),0)))*SUMIFS(Prov_Auto!$E$3:$E1000, Prov_Auto!$A$3:$A1000, $D535, Prov_Auto!$D$3:$D1000,"&gt;="&amp;DATE(Q$1,Q$2,1),Prov_Auto!$D$3:$D1000, "&lt;="&amp;EOMONTH(DATE(Q$1,Q$2,1),0)))</f>
        <v/>
      </c>
      <c r="R535" s="47"/>
    </row>
    <row r="536">
      <c r="A536" s="47"/>
      <c r="B536" s="47"/>
      <c r="C536" s="47"/>
      <c r="D536" s="87"/>
      <c r="E536" s="48" t="str">
        <f>IF($D536="","", (SUMIFS(Transacoes!$D$3:$D1000,Transacoes!$C$3:$C1000,$D536,Transacoes!$B$3:$B1000,"C", Transacoes!$A$3:$A1000, "&lt;"&amp;EOMONTH(DATE(E$1,E$2,1),0))-SUMIFS(Transacoes!$D$3:$D1000,Transacoes!$C$3:$C1000,$D536,Transacoes!$B$3:$B1000,"V", Transacoes!$A$3:$A1000, "&lt;"&amp;EOMONTH(DATE(E$1,E$2,1),0)))*SUMIFS(Prov_Auto!$E$3:$E1000, Prov_Auto!$A$3:$A1000, $D536, Prov_Auto!$D$3:$D1000,"&gt;="&amp;DATE(E$1,E$2,1),Prov_Auto!$D$3:$D1000, "&lt;="&amp;EOMONTH(DATE(E$1,E$2,1),0)))</f>
        <v/>
      </c>
      <c r="F536" s="48" t="str">
        <f>IF($D536="","", (SUMIFS(Transacoes!$D$3:$D1000,Transacoes!$C$3:$C1000,$D536,Transacoes!$B$3:$B1000,"C", Transacoes!$A$3:$A1000, "&lt;"&amp;EOMONTH(DATE(F$1,F$2,1),0))-SUMIFS(Transacoes!$D$3:$D1000,Transacoes!$C$3:$C1000,$D536,Transacoes!$B$3:$B1000,"V", Transacoes!$A$3:$A1000, "&lt;"&amp;EOMONTH(DATE(F$1,F$2,1),0)))*SUMIFS(Prov_Auto!$E$3:$E1000, Prov_Auto!$A$3:$A1000, $D536, Prov_Auto!$D$3:$D1000,"&gt;="&amp;DATE(F$1,F$2,1),Prov_Auto!$D$3:$D1000, "&lt;="&amp;EOMONTH(DATE(F$1,F$2,1),0)))</f>
        <v/>
      </c>
      <c r="G536" s="48" t="str">
        <f>IF($D536="","", (SUMIFS(Transacoes!$D$3:$D1000,Transacoes!$C$3:$C1000,$D536,Transacoes!$B$3:$B1000,"C", Transacoes!$A$3:$A1000, "&lt;"&amp;EOMONTH(DATE(G$1,G$2,1),0))-SUMIFS(Transacoes!$D$3:$D1000,Transacoes!$C$3:$C1000,$D536,Transacoes!$B$3:$B1000,"V", Transacoes!$A$3:$A1000, "&lt;"&amp;EOMONTH(DATE(G$1,G$2,1),0)))*SUMIFS(Prov_Auto!$E$3:$E1000, Prov_Auto!$A$3:$A1000, $D536, Prov_Auto!$D$3:$D1000,"&gt;="&amp;DATE(G$1,G$2,1),Prov_Auto!$D$3:$D1000, "&lt;="&amp;EOMONTH(DATE(G$1,G$2,1),0)))</f>
        <v/>
      </c>
      <c r="H536" s="48" t="str">
        <f>IF($D536="","", (SUMIFS(Transacoes!$D$3:$D1000,Transacoes!$C$3:$C1000,$D536,Transacoes!$B$3:$B1000,"C", Transacoes!$A$3:$A1000, "&lt;"&amp;EOMONTH(DATE(H$1,H$2,1),0))-SUMIFS(Transacoes!$D$3:$D1000,Transacoes!$C$3:$C1000,$D536,Transacoes!$B$3:$B1000,"V", Transacoes!$A$3:$A1000, "&lt;"&amp;EOMONTH(DATE(H$1,H$2,1),0)))*SUMIFS(Prov_Auto!$E$3:$E1000, Prov_Auto!$A$3:$A1000, $D536, Prov_Auto!$D$3:$D1000,"&gt;="&amp;DATE(H$1,H$2,1),Prov_Auto!$D$3:$D1000, "&lt;="&amp;EOMONTH(DATE(H$1,H$2,1),0)))</f>
        <v/>
      </c>
      <c r="I536" s="48" t="str">
        <f>IF($D536="","", (SUMIFS(Transacoes!$D$3:$D1000,Transacoes!$C$3:$C1000,$D536,Transacoes!$B$3:$B1000,"C", Transacoes!$A$3:$A1000, "&lt;"&amp;EOMONTH(DATE(I$1,I$2,1),0))-SUMIFS(Transacoes!$D$3:$D1000,Transacoes!$C$3:$C1000,$D536,Transacoes!$B$3:$B1000,"V", Transacoes!$A$3:$A1000, "&lt;"&amp;EOMONTH(DATE(I$1,I$2,1),0)))*SUMIFS(Prov_Auto!$E$3:$E1000, Prov_Auto!$A$3:$A1000, $D536, Prov_Auto!$D$3:$D1000,"&gt;="&amp;DATE(I$1,I$2,1),Prov_Auto!$D$3:$D1000, "&lt;="&amp;EOMONTH(DATE(I$1,I$2,1),0)))</f>
        <v/>
      </c>
      <c r="J536" s="48" t="str">
        <f>IF($D536="","", (SUMIFS(Transacoes!$D$3:$D1000,Transacoes!$C$3:$C1000,$D536,Transacoes!$B$3:$B1000,"C", Transacoes!$A$3:$A1000, "&lt;"&amp;EOMONTH(DATE(J$1,J$2,1),0))-SUMIFS(Transacoes!$D$3:$D1000,Transacoes!$C$3:$C1000,$D536,Transacoes!$B$3:$B1000,"V", Transacoes!$A$3:$A1000, "&lt;"&amp;EOMONTH(DATE(J$1,J$2,1),0)))*SUMIFS(Prov_Auto!$E$3:$E1000, Prov_Auto!$A$3:$A1000, $D536, Prov_Auto!$D$3:$D1000,"&gt;="&amp;DATE(J$1,J$2,1),Prov_Auto!$D$3:$D1000, "&lt;="&amp;EOMONTH(DATE(J$1,J$2,1),0)))</f>
        <v/>
      </c>
      <c r="K536" s="48" t="str">
        <f>IF($D536="","", (SUMIFS(Transacoes!$D$3:$D1000,Transacoes!$C$3:$C1000,$D536,Transacoes!$B$3:$B1000,"C", Transacoes!$A$3:$A1000, "&lt;"&amp;EOMONTH(DATE(K$1,K$2,1),0))-SUMIFS(Transacoes!$D$3:$D1000,Transacoes!$C$3:$C1000,$D536,Transacoes!$B$3:$B1000,"V", Transacoes!$A$3:$A1000, "&lt;"&amp;EOMONTH(DATE(K$1,K$2,1),0)))*SUMIFS(Prov_Auto!$E$3:$E1000, Prov_Auto!$A$3:$A1000, $D536, Prov_Auto!$D$3:$D1000,"&gt;="&amp;DATE(K$1,K$2,1),Prov_Auto!$D$3:$D1000, "&lt;="&amp;EOMONTH(DATE(K$1,K$2,1),0)))</f>
        <v/>
      </c>
      <c r="L536" s="48" t="str">
        <f>IF($D536="","", (SUMIFS(Transacoes!$D$3:$D1000,Transacoes!$C$3:$C1000,$D536,Transacoes!$B$3:$B1000,"C", Transacoes!$A$3:$A1000, "&lt;"&amp;EOMONTH(DATE(L$1,L$2,1),0))-SUMIFS(Transacoes!$D$3:$D1000,Transacoes!$C$3:$C1000,$D536,Transacoes!$B$3:$B1000,"V", Transacoes!$A$3:$A1000, "&lt;"&amp;EOMONTH(DATE(L$1,L$2,1),0)))*SUMIFS(Prov_Auto!$E$3:$E1000, Prov_Auto!$A$3:$A1000, $D536, Prov_Auto!$D$3:$D1000,"&gt;="&amp;DATE(L$1,L$2,1),Prov_Auto!$D$3:$D1000, "&lt;="&amp;EOMONTH(DATE(L$1,L$2,1),0)))</f>
        <v/>
      </c>
      <c r="M536" s="48" t="str">
        <f>IF($D536="","", (SUMIFS(Transacoes!$D$3:$D1000,Transacoes!$C$3:$C1000,$D536,Transacoes!$B$3:$B1000,"C", Transacoes!$A$3:$A1000, "&lt;"&amp;EOMONTH(DATE(M$1,M$2,1),0))-SUMIFS(Transacoes!$D$3:$D1000,Transacoes!$C$3:$C1000,$D536,Transacoes!$B$3:$B1000,"V", Transacoes!$A$3:$A1000, "&lt;"&amp;EOMONTH(DATE(M$1,M$2,1),0)))*SUMIFS(Prov_Auto!$E$3:$E1000, Prov_Auto!$A$3:$A1000, $D536, Prov_Auto!$D$3:$D1000,"&gt;="&amp;DATE(M$1,M$2,1),Prov_Auto!$D$3:$D1000, "&lt;="&amp;EOMONTH(DATE(M$1,M$2,1),0)))</f>
        <v/>
      </c>
      <c r="N536" s="48" t="str">
        <f>IF($D536="","", (SUMIFS(Transacoes!$D$3:$D1000,Transacoes!$C$3:$C1000,$D536,Transacoes!$B$3:$B1000,"C", Transacoes!$A$3:$A1000, "&lt;"&amp;EOMONTH(DATE(N$1,N$2,1),0))-SUMIFS(Transacoes!$D$3:$D1000,Transacoes!$C$3:$C1000,$D536,Transacoes!$B$3:$B1000,"V", Transacoes!$A$3:$A1000, "&lt;"&amp;EOMONTH(DATE(N$1,N$2,1),0)))*SUMIFS(Prov_Auto!$E$3:$E1000, Prov_Auto!$A$3:$A1000, $D536, Prov_Auto!$D$3:$D1000,"&gt;="&amp;DATE(N$1,N$2,1),Prov_Auto!$D$3:$D1000, "&lt;="&amp;EOMONTH(DATE(N$1,N$2,1),0)))</f>
        <v/>
      </c>
      <c r="O536" s="48" t="str">
        <f>IF($D536="","", (SUMIFS(Transacoes!$D$3:$D1000,Transacoes!$C$3:$C1000,$D536,Transacoes!$B$3:$B1000,"C", Transacoes!$A$3:$A1000, "&lt;"&amp;EOMONTH(DATE(O$1,O$2,1),0))-SUMIFS(Transacoes!$D$3:$D1000,Transacoes!$C$3:$C1000,$D536,Transacoes!$B$3:$B1000,"V", Transacoes!$A$3:$A1000, "&lt;"&amp;EOMONTH(DATE(O$1,O$2,1),0)))*SUMIFS(Prov_Auto!$E$3:$E1000, Prov_Auto!$A$3:$A1000, $D536, Prov_Auto!$D$3:$D1000,"&gt;="&amp;DATE(O$1,O$2,1),Prov_Auto!$D$3:$D1000, "&lt;="&amp;EOMONTH(DATE(O$1,O$2,1),0)))</f>
        <v/>
      </c>
      <c r="P536" s="48" t="str">
        <f>IF($D536="","", (SUMIFS(Transacoes!$D$3:$D1000,Transacoes!$C$3:$C1000,$D536,Transacoes!$B$3:$B1000,"C", Transacoes!$A$3:$A1000, "&lt;"&amp;EOMONTH(DATE(P$1,P$2,1),0))-SUMIFS(Transacoes!$D$3:$D1000,Transacoes!$C$3:$C1000,$D536,Transacoes!$B$3:$B1000,"V", Transacoes!$A$3:$A1000, "&lt;"&amp;EOMONTH(DATE(P$1,P$2,1),0)))*SUMIFS(Prov_Auto!$E$3:$E1000, Prov_Auto!$A$3:$A1000, $D536, Prov_Auto!$D$3:$D1000,"&gt;="&amp;DATE(P$1,P$2,1),Prov_Auto!$D$3:$D1000, "&lt;="&amp;EOMONTH(DATE(P$1,P$2,1),0)))</f>
        <v/>
      </c>
      <c r="Q536" s="48" t="str">
        <f>IF($D536="","", (SUMIFS(Transacoes!$D$3:$D1000,Transacoes!$C$3:$C1000,$D536,Transacoes!$B$3:$B1000,"C", Transacoes!$A$3:$A1000, "&lt;"&amp;EOMONTH(DATE(Q$1,Q$2,1),0))-SUMIFS(Transacoes!$D$3:$D1000,Transacoes!$C$3:$C1000,$D536,Transacoes!$B$3:$B1000,"V", Transacoes!$A$3:$A1000, "&lt;"&amp;EOMONTH(DATE(Q$1,Q$2,1),0)))*SUMIFS(Prov_Auto!$E$3:$E1000, Prov_Auto!$A$3:$A1000, $D536, Prov_Auto!$D$3:$D1000,"&gt;="&amp;DATE(Q$1,Q$2,1),Prov_Auto!$D$3:$D1000, "&lt;="&amp;EOMONTH(DATE(Q$1,Q$2,1),0)))</f>
        <v/>
      </c>
      <c r="R536" s="47"/>
    </row>
    <row r="537">
      <c r="A537" s="47"/>
      <c r="B537" s="47"/>
      <c r="C537" s="47"/>
      <c r="D537" s="87"/>
      <c r="E537" s="48" t="str">
        <f>IF($D537="","", (SUMIFS(Transacoes!$D$3:$D1000,Transacoes!$C$3:$C1000,$D537,Transacoes!$B$3:$B1000,"C", Transacoes!$A$3:$A1000, "&lt;"&amp;EOMONTH(DATE(E$1,E$2,1),0))-SUMIFS(Transacoes!$D$3:$D1000,Transacoes!$C$3:$C1000,$D537,Transacoes!$B$3:$B1000,"V", Transacoes!$A$3:$A1000, "&lt;"&amp;EOMONTH(DATE(E$1,E$2,1),0)))*SUMIFS(Prov_Auto!$E$3:$E1000, Prov_Auto!$A$3:$A1000, $D537, Prov_Auto!$D$3:$D1000,"&gt;="&amp;DATE(E$1,E$2,1),Prov_Auto!$D$3:$D1000, "&lt;="&amp;EOMONTH(DATE(E$1,E$2,1),0)))</f>
        <v/>
      </c>
      <c r="F537" s="48" t="str">
        <f>IF($D537="","", (SUMIFS(Transacoes!$D$3:$D1000,Transacoes!$C$3:$C1000,$D537,Transacoes!$B$3:$B1000,"C", Transacoes!$A$3:$A1000, "&lt;"&amp;EOMONTH(DATE(F$1,F$2,1),0))-SUMIFS(Transacoes!$D$3:$D1000,Transacoes!$C$3:$C1000,$D537,Transacoes!$B$3:$B1000,"V", Transacoes!$A$3:$A1000, "&lt;"&amp;EOMONTH(DATE(F$1,F$2,1),0)))*SUMIFS(Prov_Auto!$E$3:$E1000, Prov_Auto!$A$3:$A1000, $D537, Prov_Auto!$D$3:$D1000,"&gt;="&amp;DATE(F$1,F$2,1),Prov_Auto!$D$3:$D1000, "&lt;="&amp;EOMONTH(DATE(F$1,F$2,1),0)))</f>
        <v/>
      </c>
      <c r="G537" s="48" t="str">
        <f>IF($D537="","", (SUMIFS(Transacoes!$D$3:$D1000,Transacoes!$C$3:$C1000,$D537,Transacoes!$B$3:$B1000,"C", Transacoes!$A$3:$A1000, "&lt;"&amp;EOMONTH(DATE(G$1,G$2,1),0))-SUMIFS(Transacoes!$D$3:$D1000,Transacoes!$C$3:$C1000,$D537,Transacoes!$B$3:$B1000,"V", Transacoes!$A$3:$A1000, "&lt;"&amp;EOMONTH(DATE(G$1,G$2,1),0)))*SUMIFS(Prov_Auto!$E$3:$E1000, Prov_Auto!$A$3:$A1000, $D537, Prov_Auto!$D$3:$D1000,"&gt;="&amp;DATE(G$1,G$2,1),Prov_Auto!$D$3:$D1000, "&lt;="&amp;EOMONTH(DATE(G$1,G$2,1),0)))</f>
        <v/>
      </c>
      <c r="H537" s="48" t="str">
        <f>IF($D537="","", (SUMIFS(Transacoes!$D$3:$D1000,Transacoes!$C$3:$C1000,$D537,Transacoes!$B$3:$B1000,"C", Transacoes!$A$3:$A1000, "&lt;"&amp;EOMONTH(DATE(H$1,H$2,1),0))-SUMIFS(Transacoes!$D$3:$D1000,Transacoes!$C$3:$C1000,$D537,Transacoes!$B$3:$B1000,"V", Transacoes!$A$3:$A1000, "&lt;"&amp;EOMONTH(DATE(H$1,H$2,1),0)))*SUMIFS(Prov_Auto!$E$3:$E1000, Prov_Auto!$A$3:$A1000, $D537, Prov_Auto!$D$3:$D1000,"&gt;="&amp;DATE(H$1,H$2,1),Prov_Auto!$D$3:$D1000, "&lt;="&amp;EOMONTH(DATE(H$1,H$2,1),0)))</f>
        <v/>
      </c>
      <c r="I537" s="48" t="str">
        <f>IF($D537="","", (SUMIFS(Transacoes!$D$3:$D1000,Transacoes!$C$3:$C1000,$D537,Transacoes!$B$3:$B1000,"C", Transacoes!$A$3:$A1000, "&lt;"&amp;EOMONTH(DATE(I$1,I$2,1),0))-SUMIFS(Transacoes!$D$3:$D1000,Transacoes!$C$3:$C1000,$D537,Transacoes!$B$3:$B1000,"V", Transacoes!$A$3:$A1000, "&lt;"&amp;EOMONTH(DATE(I$1,I$2,1),0)))*SUMIFS(Prov_Auto!$E$3:$E1000, Prov_Auto!$A$3:$A1000, $D537, Prov_Auto!$D$3:$D1000,"&gt;="&amp;DATE(I$1,I$2,1),Prov_Auto!$D$3:$D1000, "&lt;="&amp;EOMONTH(DATE(I$1,I$2,1),0)))</f>
        <v/>
      </c>
      <c r="J537" s="48" t="str">
        <f>IF($D537="","", (SUMIFS(Transacoes!$D$3:$D1000,Transacoes!$C$3:$C1000,$D537,Transacoes!$B$3:$B1000,"C", Transacoes!$A$3:$A1000, "&lt;"&amp;EOMONTH(DATE(J$1,J$2,1),0))-SUMIFS(Transacoes!$D$3:$D1000,Transacoes!$C$3:$C1000,$D537,Transacoes!$B$3:$B1000,"V", Transacoes!$A$3:$A1000, "&lt;"&amp;EOMONTH(DATE(J$1,J$2,1),0)))*SUMIFS(Prov_Auto!$E$3:$E1000, Prov_Auto!$A$3:$A1000, $D537, Prov_Auto!$D$3:$D1000,"&gt;="&amp;DATE(J$1,J$2,1),Prov_Auto!$D$3:$D1000, "&lt;="&amp;EOMONTH(DATE(J$1,J$2,1),0)))</f>
        <v/>
      </c>
      <c r="K537" s="48" t="str">
        <f>IF($D537="","", (SUMIFS(Transacoes!$D$3:$D1000,Transacoes!$C$3:$C1000,$D537,Transacoes!$B$3:$B1000,"C", Transacoes!$A$3:$A1000, "&lt;"&amp;EOMONTH(DATE(K$1,K$2,1),0))-SUMIFS(Transacoes!$D$3:$D1000,Transacoes!$C$3:$C1000,$D537,Transacoes!$B$3:$B1000,"V", Transacoes!$A$3:$A1000, "&lt;"&amp;EOMONTH(DATE(K$1,K$2,1),0)))*SUMIFS(Prov_Auto!$E$3:$E1000, Prov_Auto!$A$3:$A1000, $D537, Prov_Auto!$D$3:$D1000,"&gt;="&amp;DATE(K$1,K$2,1),Prov_Auto!$D$3:$D1000, "&lt;="&amp;EOMONTH(DATE(K$1,K$2,1),0)))</f>
        <v/>
      </c>
      <c r="L537" s="48" t="str">
        <f>IF($D537="","", (SUMIFS(Transacoes!$D$3:$D1000,Transacoes!$C$3:$C1000,$D537,Transacoes!$B$3:$B1000,"C", Transacoes!$A$3:$A1000, "&lt;"&amp;EOMONTH(DATE(L$1,L$2,1),0))-SUMIFS(Transacoes!$D$3:$D1000,Transacoes!$C$3:$C1000,$D537,Transacoes!$B$3:$B1000,"V", Transacoes!$A$3:$A1000, "&lt;"&amp;EOMONTH(DATE(L$1,L$2,1),0)))*SUMIFS(Prov_Auto!$E$3:$E1000, Prov_Auto!$A$3:$A1000, $D537, Prov_Auto!$D$3:$D1000,"&gt;="&amp;DATE(L$1,L$2,1),Prov_Auto!$D$3:$D1000, "&lt;="&amp;EOMONTH(DATE(L$1,L$2,1),0)))</f>
        <v/>
      </c>
      <c r="M537" s="48" t="str">
        <f>IF($D537="","", (SUMIFS(Transacoes!$D$3:$D1000,Transacoes!$C$3:$C1000,$D537,Transacoes!$B$3:$B1000,"C", Transacoes!$A$3:$A1000, "&lt;"&amp;EOMONTH(DATE(M$1,M$2,1),0))-SUMIFS(Transacoes!$D$3:$D1000,Transacoes!$C$3:$C1000,$D537,Transacoes!$B$3:$B1000,"V", Transacoes!$A$3:$A1000, "&lt;"&amp;EOMONTH(DATE(M$1,M$2,1),0)))*SUMIFS(Prov_Auto!$E$3:$E1000, Prov_Auto!$A$3:$A1000, $D537, Prov_Auto!$D$3:$D1000,"&gt;="&amp;DATE(M$1,M$2,1),Prov_Auto!$D$3:$D1000, "&lt;="&amp;EOMONTH(DATE(M$1,M$2,1),0)))</f>
        <v/>
      </c>
      <c r="N537" s="48" t="str">
        <f>IF($D537="","", (SUMIFS(Transacoes!$D$3:$D1000,Transacoes!$C$3:$C1000,$D537,Transacoes!$B$3:$B1000,"C", Transacoes!$A$3:$A1000, "&lt;"&amp;EOMONTH(DATE(N$1,N$2,1),0))-SUMIFS(Transacoes!$D$3:$D1000,Transacoes!$C$3:$C1000,$D537,Transacoes!$B$3:$B1000,"V", Transacoes!$A$3:$A1000, "&lt;"&amp;EOMONTH(DATE(N$1,N$2,1),0)))*SUMIFS(Prov_Auto!$E$3:$E1000, Prov_Auto!$A$3:$A1000, $D537, Prov_Auto!$D$3:$D1000,"&gt;="&amp;DATE(N$1,N$2,1),Prov_Auto!$D$3:$D1000, "&lt;="&amp;EOMONTH(DATE(N$1,N$2,1),0)))</f>
        <v/>
      </c>
      <c r="O537" s="48" t="str">
        <f>IF($D537="","", (SUMIFS(Transacoes!$D$3:$D1000,Transacoes!$C$3:$C1000,$D537,Transacoes!$B$3:$B1000,"C", Transacoes!$A$3:$A1000, "&lt;"&amp;EOMONTH(DATE(O$1,O$2,1),0))-SUMIFS(Transacoes!$D$3:$D1000,Transacoes!$C$3:$C1000,$D537,Transacoes!$B$3:$B1000,"V", Transacoes!$A$3:$A1000, "&lt;"&amp;EOMONTH(DATE(O$1,O$2,1),0)))*SUMIFS(Prov_Auto!$E$3:$E1000, Prov_Auto!$A$3:$A1000, $D537, Prov_Auto!$D$3:$D1000,"&gt;="&amp;DATE(O$1,O$2,1),Prov_Auto!$D$3:$D1000, "&lt;="&amp;EOMONTH(DATE(O$1,O$2,1),0)))</f>
        <v/>
      </c>
      <c r="P537" s="48" t="str">
        <f>IF($D537="","", (SUMIFS(Transacoes!$D$3:$D1000,Transacoes!$C$3:$C1000,$D537,Transacoes!$B$3:$B1000,"C", Transacoes!$A$3:$A1000, "&lt;"&amp;EOMONTH(DATE(P$1,P$2,1),0))-SUMIFS(Transacoes!$D$3:$D1000,Transacoes!$C$3:$C1000,$D537,Transacoes!$B$3:$B1000,"V", Transacoes!$A$3:$A1000, "&lt;"&amp;EOMONTH(DATE(P$1,P$2,1),0)))*SUMIFS(Prov_Auto!$E$3:$E1000, Prov_Auto!$A$3:$A1000, $D537, Prov_Auto!$D$3:$D1000,"&gt;="&amp;DATE(P$1,P$2,1),Prov_Auto!$D$3:$D1000, "&lt;="&amp;EOMONTH(DATE(P$1,P$2,1),0)))</f>
        <v/>
      </c>
      <c r="Q537" s="48" t="str">
        <f>IF($D537="","", (SUMIFS(Transacoes!$D$3:$D1000,Transacoes!$C$3:$C1000,$D537,Transacoes!$B$3:$B1000,"C", Transacoes!$A$3:$A1000, "&lt;"&amp;EOMONTH(DATE(Q$1,Q$2,1),0))-SUMIFS(Transacoes!$D$3:$D1000,Transacoes!$C$3:$C1000,$D537,Transacoes!$B$3:$B1000,"V", Transacoes!$A$3:$A1000, "&lt;"&amp;EOMONTH(DATE(Q$1,Q$2,1),0)))*SUMIFS(Prov_Auto!$E$3:$E1000, Prov_Auto!$A$3:$A1000, $D537, Prov_Auto!$D$3:$D1000,"&gt;="&amp;DATE(Q$1,Q$2,1),Prov_Auto!$D$3:$D1000, "&lt;="&amp;EOMONTH(DATE(Q$1,Q$2,1),0)))</f>
        <v/>
      </c>
      <c r="R537" s="47"/>
    </row>
    <row r="538">
      <c r="A538" s="47"/>
      <c r="B538" s="47"/>
      <c r="C538" s="47"/>
      <c r="D538" s="87"/>
      <c r="E538" s="48" t="str">
        <f>IF($D538="","", (SUMIFS(Transacoes!$D$3:$D1000,Transacoes!$C$3:$C1000,$D538,Transacoes!$B$3:$B1000,"C", Transacoes!$A$3:$A1000, "&lt;"&amp;EOMONTH(DATE(E$1,E$2,1),0))-SUMIFS(Transacoes!$D$3:$D1000,Transacoes!$C$3:$C1000,$D538,Transacoes!$B$3:$B1000,"V", Transacoes!$A$3:$A1000, "&lt;"&amp;EOMONTH(DATE(E$1,E$2,1),0)))*SUMIFS(Prov_Auto!$E$3:$E1000, Prov_Auto!$A$3:$A1000, $D538, Prov_Auto!$D$3:$D1000,"&gt;="&amp;DATE(E$1,E$2,1),Prov_Auto!$D$3:$D1000, "&lt;="&amp;EOMONTH(DATE(E$1,E$2,1),0)))</f>
        <v/>
      </c>
      <c r="F538" s="48" t="str">
        <f>IF($D538="","", (SUMIFS(Transacoes!$D$3:$D1000,Transacoes!$C$3:$C1000,$D538,Transacoes!$B$3:$B1000,"C", Transacoes!$A$3:$A1000, "&lt;"&amp;EOMONTH(DATE(F$1,F$2,1),0))-SUMIFS(Transacoes!$D$3:$D1000,Transacoes!$C$3:$C1000,$D538,Transacoes!$B$3:$B1000,"V", Transacoes!$A$3:$A1000, "&lt;"&amp;EOMONTH(DATE(F$1,F$2,1),0)))*SUMIFS(Prov_Auto!$E$3:$E1000, Prov_Auto!$A$3:$A1000, $D538, Prov_Auto!$D$3:$D1000,"&gt;="&amp;DATE(F$1,F$2,1),Prov_Auto!$D$3:$D1000, "&lt;="&amp;EOMONTH(DATE(F$1,F$2,1),0)))</f>
        <v/>
      </c>
      <c r="G538" s="48" t="str">
        <f>IF($D538="","", (SUMIFS(Transacoes!$D$3:$D1000,Transacoes!$C$3:$C1000,$D538,Transacoes!$B$3:$B1000,"C", Transacoes!$A$3:$A1000, "&lt;"&amp;EOMONTH(DATE(G$1,G$2,1),0))-SUMIFS(Transacoes!$D$3:$D1000,Transacoes!$C$3:$C1000,$D538,Transacoes!$B$3:$B1000,"V", Transacoes!$A$3:$A1000, "&lt;"&amp;EOMONTH(DATE(G$1,G$2,1),0)))*SUMIFS(Prov_Auto!$E$3:$E1000, Prov_Auto!$A$3:$A1000, $D538, Prov_Auto!$D$3:$D1000,"&gt;="&amp;DATE(G$1,G$2,1),Prov_Auto!$D$3:$D1000, "&lt;="&amp;EOMONTH(DATE(G$1,G$2,1),0)))</f>
        <v/>
      </c>
      <c r="H538" s="48" t="str">
        <f>IF($D538="","", (SUMIFS(Transacoes!$D$3:$D1000,Transacoes!$C$3:$C1000,$D538,Transacoes!$B$3:$B1000,"C", Transacoes!$A$3:$A1000, "&lt;"&amp;EOMONTH(DATE(H$1,H$2,1),0))-SUMIFS(Transacoes!$D$3:$D1000,Transacoes!$C$3:$C1000,$D538,Transacoes!$B$3:$B1000,"V", Transacoes!$A$3:$A1000, "&lt;"&amp;EOMONTH(DATE(H$1,H$2,1),0)))*SUMIFS(Prov_Auto!$E$3:$E1000, Prov_Auto!$A$3:$A1000, $D538, Prov_Auto!$D$3:$D1000,"&gt;="&amp;DATE(H$1,H$2,1),Prov_Auto!$D$3:$D1000, "&lt;="&amp;EOMONTH(DATE(H$1,H$2,1),0)))</f>
        <v/>
      </c>
      <c r="I538" s="48" t="str">
        <f>IF($D538="","", (SUMIFS(Transacoes!$D$3:$D1000,Transacoes!$C$3:$C1000,$D538,Transacoes!$B$3:$B1000,"C", Transacoes!$A$3:$A1000, "&lt;"&amp;EOMONTH(DATE(I$1,I$2,1),0))-SUMIFS(Transacoes!$D$3:$D1000,Transacoes!$C$3:$C1000,$D538,Transacoes!$B$3:$B1000,"V", Transacoes!$A$3:$A1000, "&lt;"&amp;EOMONTH(DATE(I$1,I$2,1),0)))*SUMIFS(Prov_Auto!$E$3:$E1000, Prov_Auto!$A$3:$A1000, $D538, Prov_Auto!$D$3:$D1000,"&gt;="&amp;DATE(I$1,I$2,1),Prov_Auto!$D$3:$D1000, "&lt;="&amp;EOMONTH(DATE(I$1,I$2,1),0)))</f>
        <v/>
      </c>
      <c r="J538" s="48" t="str">
        <f>IF($D538="","", (SUMIFS(Transacoes!$D$3:$D1000,Transacoes!$C$3:$C1000,$D538,Transacoes!$B$3:$B1000,"C", Transacoes!$A$3:$A1000, "&lt;"&amp;EOMONTH(DATE(J$1,J$2,1),0))-SUMIFS(Transacoes!$D$3:$D1000,Transacoes!$C$3:$C1000,$D538,Transacoes!$B$3:$B1000,"V", Transacoes!$A$3:$A1000, "&lt;"&amp;EOMONTH(DATE(J$1,J$2,1),0)))*SUMIFS(Prov_Auto!$E$3:$E1000, Prov_Auto!$A$3:$A1000, $D538, Prov_Auto!$D$3:$D1000,"&gt;="&amp;DATE(J$1,J$2,1),Prov_Auto!$D$3:$D1000, "&lt;="&amp;EOMONTH(DATE(J$1,J$2,1),0)))</f>
        <v/>
      </c>
      <c r="K538" s="48" t="str">
        <f>IF($D538="","", (SUMIFS(Transacoes!$D$3:$D1000,Transacoes!$C$3:$C1000,$D538,Transacoes!$B$3:$B1000,"C", Transacoes!$A$3:$A1000, "&lt;"&amp;EOMONTH(DATE(K$1,K$2,1),0))-SUMIFS(Transacoes!$D$3:$D1000,Transacoes!$C$3:$C1000,$D538,Transacoes!$B$3:$B1000,"V", Transacoes!$A$3:$A1000, "&lt;"&amp;EOMONTH(DATE(K$1,K$2,1),0)))*SUMIFS(Prov_Auto!$E$3:$E1000, Prov_Auto!$A$3:$A1000, $D538, Prov_Auto!$D$3:$D1000,"&gt;="&amp;DATE(K$1,K$2,1),Prov_Auto!$D$3:$D1000, "&lt;="&amp;EOMONTH(DATE(K$1,K$2,1),0)))</f>
        <v/>
      </c>
      <c r="L538" s="48" t="str">
        <f>IF($D538="","", (SUMIFS(Transacoes!$D$3:$D1000,Transacoes!$C$3:$C1000,$D538,Transacoes!$B$3:$B1000,"C", Transacoes!$A$3:$A1000, "&lt;"&amp;EOMONTH(DATE(L$1,L$2,1),0))-SUMIFS(Transacoes!$D$3:$D1000,Transacoes!$C$3:$C1000,$D538,Transacoes!$B$3:$B1000,"V", Transacoes!$A$3:$A1000, "&lt;"&amp;EOMONTH(DATE(L$1,L$2,1),0)))*SUMIFS(Prov_Auto!$E$3:$E1000, Prov_Auto!$A$3:$A1000, $D538, Prov_Auto!$D$3:$D1000,"&gt;="&amp;DATE(L$1,L$2,1),Prov_Auto!$D$3:$D1000, "&lt;="&amp;EOMONTH(DATE(L$1,L$2,1),0)))</f>
        <v/>
      </c>
      <c r="M538" s="48" t="str">
        <f>IF($D538="","", (SUMIFS(Transacoes!$D$3:$D1000,Transacoes!$C$3:$C1000,$D538,Transacoes!$B$3:$B1000,"C", Transacoes!$A$3:$A1000, "&lt;"&amp;EOMONTH(DATE(M$1,M$2,1),0))-SUMIFS(Transacoes!$D$3:$D1000,Transacoes!$C$3:$C1000,$D538,Transacoes!$B$3:$B1000,"V", Transacoes!$A$3:$A1000, "&lt;"&amp;EOMONTH(DATE(M$1,M$2,1),0)))*SUMIFS(Prov_Auto!$E$3:$E1000, Prov_Auto!$A$3:$A1000, $D538, Prov_Auto!$D$3:$D1000,"&gt;="&amp;DATE(M$1,M$2,1),Prov_Auto!$D$3:$D1000, "&lt;="&amp;EOMONTH(DATE(M$1,M$2,1),0)))</f>
        <v/>
      </c>
      <c r="N538" s="48" t="str">
        <f>IF($D538="","", (SUMIFS(Transacoes!$D$3:$D1000,Transacoes!$C$3:$C1000,$D538,Transacoes!$B$3:$B1000,"C", Transacoes!$A$3:$A1000, "&lt;"&amp;EOMONTH(DATE(N$1,N$2,1),0))-SUMIFS(Transacoes!$D$3:$D1000,Transacoes!$C$3:$C1000,$D538,Transacoes!$B$3:$B1000,"V", Transacoes!$A$3:$A1000, "&lt;"&amp;EOMONTH(DATE(N$1,N$2,1),0)))*SUMIFS(Prov_Auto!$E$3:$E1000, Prov_Auto!$A$3:$A1000, $D538, Prov_Auto!$D$3:$D1000,"&gt;="&amp;DATE(N$1,N$2,1),Prov_Auto!$D$3:$D1000, "&lt;="&amp;EOMONTH(DATE(N$1,N$2,1),0)))</f>
        <v/>
      </c>
      <c r="O538" s="48" t="str">
        <f>IF($D538="","", (SUMIFS(Transacoes!$D$3:$D1000,Transacoes!$C$3:$C1000,$D538,Transacoes!$B$3:$B1000,"C", Transacoes!$A$3:$A1000, "&lt;"&amp;EOMONTH(DATE(O$1,O$2,1),0))-SUMIFS(Transacoes!$D$3:$D1000,Transacoes!$C$3:$C1000,$D538,Transacoes!$B$3:$B1000,"V", Transacoes!$A$3:$A1000, "&lt;"&amp;EOMONTH(DATE(O$1,O$2,1),0)))*SUMIFS(Prov_Auto!$E$3:$E1000, Prov_Auto!$A$3:$A1000, $D538, Prov_Auto!$D$3:$D1000,"&gt;="&amp;DATE(O$1,O$2,1),Prov_Auto!$D$3:$D1000, "&lt;="&amp;EOMONTH(DATE(O$1,O$2,1),0)))</f>
        <v/>
      </c>
      <c r="P538" s="48" t="str">
        <f>IF($D538="","", (SUMIFS(Transacoes!$D$3:$D1000,Transacoes!$C$3:$C1000,$D538,Transacoes!$B$3:$B1000,"C", Transacoes!$A$3:$A1000, "&lt;"&amp;EOMONTH(DATE(P$1,P$2,1),0))-SUMIFS(Transacoes!$D$3:$D1000,Transacoes!$C$3:$C1000,$D538,Transacoes!$B$3:$B1000,"V", Transacoes!$A$3:$A1000, "&lt;"&amp;EOMONTH(DATE(P$1,P$2,1),0)))*SUMIFS(Prov_Auto!$E$3:$E1000, Prov_Auto!$A$3:$A1000, $D538, Prov_Auto!$D$3:$D1000,"&gt;="&amp;DATE(P$1,P$2,1),Prov_Auto!$D$3:$D1000, "&lt;="&amp;EOMONTH(DATE(P$1,P$2,1),0)))</f>
        <v/>
      </c>
      <c r="Q538" s="48" t="str">
        <f>IF($D538="","", (SUMIFS(Transacoes!$D$3:$D1000,Transacoes!$C$3:$C1000,$D538,Transacoes!$B$3:$B1000,"C", Transacoes!$A$3:$A1000, "&lt;"&amp;EOMONTH(DATE(Q$1,Q$2,1),0))-SUMIFS(Transacoes!$D$3:$D1000,Transacoes!$C$3:$C1000,$D538,Transacoes!$B$3:$B1000,"V", Transacoes!$A$3:$A1000, "&lt;"&amp;EOMONTH(DATE(Q$1,Q$2,1),0)))*SUMIFS(Prov_Auto!$E$3:$E1000, Prov_Auto!$A$3:$A1000, $D538, Prov_Auto!$D$3:$D1000,"&gt;="&amp;DATE(Q$1,Q$2,1),Prov_Auto!$D$3:$D1000, "&lt;="&amp;EOMONTH(DATE(Q$1,Q$2,1),0)))</f>
        <v/>
      </c>
      <c r="R538" s="47"/>
    </row>
    <row r="539">
      <c r="A539" s="47"/>
      <c r="B539" s="47"/>
      <c r="C539" s="47"/>
      <c r="D539" s="87"/>
      <c r="E539" s="48" t="str">
        <f>IF($D539="","", (SUMIFS(Transacoes!$D$3:$D1000,Transacoes!$C$3:$C1000,$D539,Transacoes!$B$3:$B1000,"C", Transacoes!$A$3:$A1000, "&lt;"&amp;EOMONTH(DATE(E$1,E$2,1),0))-SUMIFS(Transacoes!$D$3:$D1000,Transacoes!$C$3:$C1000,$D539,Transacoes!$B$3:$B1000,"V", Transacoes!$A$3:$A1000, "&lt;"&amp;EOMONTH(DATE(E$1,E$2,1),0)))*SUMIFS(Prov_Auto!$E$3:$E1000, Prov_Auto!$A$3:$A1000, $D539, Prov_Auto!$D$3:$D1000,"&gt;="&amp;DATE(E$1,E$2,1),Prov_Auto!$D$3:$D1000, "&lt;="&amp;EOMONTH(DATE(E$1,E$2,1),0)))</f>
        <v/>
      </c>
      <c r="F539" s="48" t="str">
        <f>IF($D539="","", (SUMIFS(Transacoes!$D$3:$D1000,Transacoes!$C$3:$C1000,$D539,Transacoes!$B$3:$B1000,"C", Transacoes!$A$3:$A1000, "&lt;"&amp;EOMONTH(DATE(F$1,F$2,1),0))-SUMIFS(Transacoes!$D$3:$D1000,Transacoes!$C$3:$C1000,$D539,Transacoes!$B$3:$B1000,"V", Transacoes!$A$3:$A1000, "&lt;"&amp;EOMONTH(DATE(F$1,F$2,1),0)))*SUMIFS(Prov_Auto!$E$3:$E1000, Prov_Auto!$A$3:$A1000, $D539, Prov_Auto!$D$3:$D1000,"&gt;="&amp;DATE(F$1,F$2,1),Prov_Auto!$D$3:$D1000, "&lt;="&amp;EOMONTH(DATE(F$1,F$2,1),0)))</f>
        <v/>
      </c>
      <c r="G539" s="48" t="str">
        <f>IF($D539="","", (SUMIFS(Transacoes!$D$3:$D1000,Transacoes!$C$3:$C1000,$D539,Transacoes!$B$3:$B1000,"C", Transacoes!$A$3:$A1000, "&lt;"&amp;EOMONTH(DATE(G$1,G$2,1),0))-SUMIFS(Transacoes!$D$3:$D1000,Transacoes!$C$3:$C1000,$D539,Transacoes!$B$3:$B1000,"V", Transacoes!$A$3:$A1000, "&lt;"&amp;EOMONTH(DATE(G$1,G$2,1),0)))*SUMIFS(Prov_Auto!$E$3:$E1000, Prov_Auto!$A$3:$A1000, $D539, Prov_Auto!$D$3:$D1000,"&gt;="&amp;DATE(G$1,G$2,1),Prov_Auto!$D$3:$D1000, "&lt;="&amp;EOMONTH(DATE(G$1,G$2,1),0)))</f>
        <v/>
      </c>
      <c r="H539" s="48" t="str">
        <f>IF($D539="","", (SUMIFS(Transacoes!$D$3:$D1000,Transacoes!$C$3:$C1000,$D539,Transacoes!$B$3:$B1000,"C", Transacoes!$A$3:$A1000, "&lt;"&amp;EOMONTH(DATE(H$1,H$2,1),0))-SUMIFS(Transacoes!$D$3:$D1000,Transacoes!$C$3:$C1000,$D539,Transacoes!$B$3:$B1000,"V", Transacoes!$A$3:$A1000, "&lt;"&amp;EOMONTH(DATE(H$1,H$2,1),0)))*SUMIFS(Prov_Auto!$E$3:$E1000, Prov_Auto!$A$3:$A1000, $D539, Prov_Auto!$D$3:$D1000,"&gt;="&amp;DATE(H$1,H$2,1),Prov_Auto!$D$3:$D1000, "&lt;="&amp;EOMONTH(DATE(H$1,H$2,1),0)))</f>
        <v/>
      </c>
      <c r="I539" s="48" t="str">
        <f>IF($D539="","", (SUMIFS(Transacoes!$D$3:$D1000,Transacoes!$C$3:$C1000,$D539,Transacoes!$B$3:$B1000,"C", Transacoes!$A$3:$A1000, "&lt;"&amp;EOMONTH(DATE(I$1,I$2,1),0))-SUMIFS(Transacoes!$D$3:$D1000,Transacoes!$C$3:$C1000,$D539,Transacoes!$B$3:$B1000,"V", Transacoes!$A$3:$A1000, "&lt;"&amp;EOMONTH(DATE(I$1,I$2,1),0)))*SUMIFS(Prov_Auto!$E$3:$E1000, Prov_Auto!$A$3:$A1000, $D539, Prov_Auto!$D$3:$D1000,"&gt;="&amp;DATE(I$1,I$2,1),Prov_Auto!$D$3:$D1000, "&lt;="&amp;EOMONTH(DATE(I$1,I$2,1),0)))</f>
        <v/>
      </c>
      <c r="J539" s="48" t="str">
        <f>IF($D539="","", (SUMIFS(Transacoes!$D$3:$D1000,Transacoes!$C$3:$C1000,$D539,Transacoes!$B$3:$B1000,"C", Transacoes!$A$3:$A1000, "&lt;"&amp;EOMONTH(DATE(J$1,J$2,1),0))-SUMIFS(Transacoes!$D$3:$D1000,Transacoes!$C$3:$C1000,$D539,Transacoes!$B$3:$B1000,"V", Transacoes!$A$3:$A1000, "&lt;"&amp;EOMONTH(DATE(J$1,J$2,1),0)))*SUMIFS(Prov_Auto!$E$3:$E1000, Prov_Auto!$A$3:$A1000, $D539, Prov_Auto!$D$3:$D1000,"&gt;="&amp;DATE(J$1,J$2,1),Prov_Auto!$D$3:$D1000, "&lt;="&amp;EOMONTH(DATE(J$1,J$2,1),0)))</f>
        <v/>
      </c>
      <c r="K539" s="48" t="str">
        <f>IF($D539="","", (SUMIFS(Transacoes!$D$3:$D1000,Transacoes!$C$3:$C1000,$D539,Transacoes!$B$3:$B1000,"C", Transacoes!$A$3:$A1000, "&lt;"&amp;EOMONTH(DATE(K$1,K$2,1),0))-SUMIFS(Transacoes!$D$3:$D1000,Transacoes!$C$3:$C1000,$D539,Transacoes!$B$3:$B1000,"V", Transacoes!$A$3:$A1000, "&lt;"&amp;EOMONTH(DATE(K$1,K$2,1),0)))*SUMIFS(Prov_Auto!$E$3:$E1000, Prov_Auto!$A$3:$A1000, $D539, Prov_Auto!$D$3:$D1000,"&gt;="&amp;DATE(K$1,K$2,1),Prov_Auto!$D$3:$D1000, "&lt;="&amp;EOMONTH(DATE(K$1,K$2,1),0)))</f>
        <v/>
      </c>
      <c r="L539" s="48" t="str">
        <f>IF($D539="","", (SUMIFS(Transacoes!$D$3:$D1000,Transacoes!$C$3:$C1000,$D539,Transacoes!$B$3:$B1000,"C", Transacoes!$A$3:$A1000, "&lt;"&amp;EOMONTH(DATE(L$1,L$2,1),0))-SUMIFS(Transacoes!$D$3:$D1000,Transacoes!$C$3:$C1000,$D539,Transacoes!$B$3:$B1000,"V", Transacoes!$A$3:$A1000, "&lt;"&amp;EOMONTH(DATE(L$1,L$2,1),0)))*SUMIFS(Prov_Auto!$E$3:$E1000, Prov_Auto!$A$3:$A1000, $D539, Prov_Auto!$D$3:$D1000,"&gt;="&amp;DATE(L$1,L$2,1),Prov_Auto!$D$3:$D1000, "&lt;="&amp;EOMONTH(DATE(L$1,L$2,1),0)))</f>
        <v/>
      </c>
      <c r="M539" s="48" t="str">
        <f>IF($D539="","", (SUMIFS(Transacoes!$D$3:$D1000,Transacoes!$C$3:$C1000,$D539,Transacoes!$B$3:$B1000,"C", Transacoes!$A$3:$A1000, "&lt;"&amp;EOMONTH(DATE(M$1,M$2,1),0))-SUMIFS(Transacoes!$D$3:$D1000,Transacoes!$C$3:$C1000,$D539,Transacoes!$B$3:$B1000,"V", Transacoes!$A$3:$A1000, "&lt;"&amp;EOMONTH(DATE(M$1,M$2,1),0)))*SUMIFS(Prov_Auto!$E$3:$E1000, Prov_Auto!$A$3:$A1000, $D539, Prov_Auto!$D$3:$D1000,"&gt;="&amp;DATE(M$1,M$2,1),Prov_Auto!$D$3:$D1000, "&lt;="&amp;EOMONTH(DATE(M$1,M$2,1),0)))</f>
        <v/>
      </c>
      <c r="N539" s="48" t="str">
        <f>IF($D539="","", (SUMIFS(Transacoes!$D$3:$D1000,Transacoes!$C$3:$C1000,$D539,Transacoes!$B$3:$B1000,"C", Transacoes!$A$3:$A1000, "&lt;"&amp;EOMONTH(DATE(N$1,N$2,1),0))-SUMIFS(Transacoes!$D$3:$D1000,Transacoes!$C$3:$C1000,$D539,Transacoes!$B$3:$B1000,"V", Transacoes!$A$3:$A1000, "&lt;"&amp;EOMONTH(DATE(N$1,N$2,1),0)))*SUMIFS(Prov_Auto!$E$3:$E1000, Prov_Auto!$A$3:$A1000, $D539, Prov_Auto!$D$3:$D1000,"&gt;="&amp;DATE(N$1,N$2,1),Prov_Auto!$D$3:$D1000, "&lt;="&amp;EOMONTH(DATE(N$1,N$2,1),0)))</f>
        <v/>
      </c>
      <c r="O539" s="48" t="str">
        <f>IF($D539="","", (SUMIFS(Transacoes!$D$3:$D1000,Transacoes!$C$3:$C1000,$D539,Transacoes!$B$3:$B1000,"C", Transacoes!$A$3:$A1000, "&lt;"&amp;EOMONTH(DATE(O$1,O$2,1),0))-SUMIFS(Transacoes!$D$3:$D1000,Transacoes!$C$3:$C1000,$D539,Transacoes!$B$3:$B1000,"V", Transacoes!$A$3:$A1000, "&lt;"&amp;EOMONTH(DATE(O$1,O$2,1),0)))*SUMIFS(Prov_Auto!$E$3:$E1000, Prov_Auto!$A$3:$A1000, $D539, Prov_Auto!$D$3:$D1000,"&gt;="&amp;DATE(O$1,O$2,1),Prov_Auto!$D$3:$D1000, "&lt;="&amp;EOMONTH(DATE(O$1,O$2,1),0)))</f>
        <v/>
      </c>
      <c r="P539" s="48" t="str">
        <f>IF($D539="","", (SUMIFS(Transacoes!$D$3:$D1000,Transacoes!$C$3:$C1000,$D539,Transacoes!$B$3:$B1000,"C", Transacoes!$A$3:$A1000, "&lt;"&amp;EOMONTH(DATE(P$1,P$2,1),0))-SUMIFS(Transacoes!$D$3:$D1000,Transacoes!$C$3:$C1000,$D539,Transacoes!$B$3:$B1000,"V", Transacoes!$A$3:$A1000, "&lt;"&amp;EOMONTH(DATE(P$1,P$2,1),0)))*SUMIFS(Prov_Auto!$E$3:$E1000, Prov_Auto!$A$3:$A1000, $D539, Prov_Auto!$D$3:$D1000,"&gt;="&amp;DATE(P$1,P$2,1),Prov_Auto!$D$3:$D1000, "&lt;="&amp;EOMONTH(DATE(P$1,P$2,1),0)))</f>
        <v/>
      </c>
      <c r="Q539" s="48" t="str">
        <f>IF($D539="","", (SUMIFS(Transacoes!$D$3:$D1000,Transacoes!$C$3:$C1000,$D539,Transacoes!$B$3:$B1000,"C", Transacoes!$A$3:$A1000, "&lt;"&amp;EOMONTH(DATE(Q$1,Q$2,1),0))-SUMIFS(Transacoes!$D$3:$D1000,Transacoes!$C$3:$C1000,$D539,Transacoes!$B$3:$B1000,"V", Transacoes!$A$3:$A1000, "&lt;"&amp;EOMONTH(DATE(Q$1,Q$2,1),0)))*SUMIFS(Prov_Auto!$E$3:$E1000, Prov_Auto!$A$3:$A1000, $D539, Prov_Auto!$D$3:$D1000,"&gt;="&amp;DATE(Q$1,Q$2,1),Prov_Auto!$D$3:$D1000, "&lt;="&amp;EOMONTH(DATE(Q$1,Q$2,1),0)))</f>
        <v/>
      </c>
      <c r="R539" s="47"/>
    </row>
    <row r="540">
      <c r="A540" s="47"/>
      <c r="B540" s="47"/>
      <c r="C540" s="47"/>
      <c r="D540" s="87"/>
      <c r="E540" s="48" t="str">
        <f>IF($D540="","", (SUMIFS(Transacoes!$D$3:$D1000,Transacoes!$C$3:$C1000,$D540,Transacoes!$B$3:$B1000,"C", Transacoes!$A$3:$A1000, "&lt;"&amp;EOMONTH(DATE(E$1,E$2,1),0))-SUMIFS(Transacoes!$D$3:$D1000,Transacoes!$C$3:$C1000,$D540,Transacoes!$B$3:$B1000,"V", Transacoes!$A$3:$A1000, "&lt;"&amp;EOMONTH(DATE(E$1,E$2,1),0)))*SUMIFS(Prov_Auto!$E$3:$E1000, Prov_Auto!$A$3:$A1000, $D540, Prov_Auto!$D$3:$D1000,"&gt;="&amp;DATE(E$1,E$2,1),Prov_Auto!$D$3:$D1000, "&lt;="&amp;EOMONTH(DATE(E$1,E$2,1),0)))</f>
        <v/>
      </c>
      <c r="F540" s="48" t="str">
        <f>IF($D540="","", (SUMIFS(Transacoes!$D$3:$D1000,Transacoes!$C$3:$C1000,$D540,Transacoes!$B$3:$B1000,"C", Transacoes!$A$3:$A1000, "&lt;"&amp;EOMONTH(DATE(F$1,F$2,1),0))-SUMIFS(Transacoes!$D$3:$D1000,Transacoes!$C$3:$C1000,$D540,Transacoes!$B$3:$B1000,"V", Transacoes!$A$3:$A1000, "&lt;"&amp;EOMONTH(DATE(F$1,F$2,1),0)))*SUMIFS(Prov_Auto!$E$3:$E1000, Prov_Auto!$A$3:$A1000, $D540, Prov_Auto!$D$3:$D1000,"&gt;="&amp;DATE(F$1,F$2,1),Prov_Auto!$D$3:$D1000, "&lt;="&amp;EOMONTH(DATE(F$1,F$2,1),0)))</f>
        <v/>
      </c>
      <c r="G540" s="48" t="str">
        <f>IF($D540="","", (SUMIFS(Transacoes!$D$3:$D1000,Transacoes!$C$3:$C1000,$D540,Transacoes!$B$3:$B1000,"C", Transacoes!$A$3:$A1000, "&lt;"&amp;EOMONTH(DATE(G$1,G$2,1),0))-SUMIFS(Transacoes!$D$3:$D1000,Transacoes!$C$3:$C1000,$D540,Transacoes!$B$3:$B1000,"V", Transacoes!$A$3:$A1000, "&lt;"&amp;EOMONTH(DATE(G$1,G$2,1),0)))*SUMIFS(Prov_Auto!$E$3:$E1000, Prov_Auto!$A$3:$A1000, $D540, Prov_Auto!$D$3:$D1000,"&gt;="&amp;DATE(G$1,G$2,1),Prov_Auto!$D$3:$D1000, "&lt;="&amp;EOMONTH(DATE(G$1,G$2,1),0)))</f>
        <v/>
      </c>
      <c r="H540" s="48" t="str">
        <f>IF($D540="","", (SUMIFS(Transacoes!$D$3:$D1000,Transacoes!$C$3:$C1000,$D540,Transacoes!$B$3:$B1000,"C", Transacoes!$A$3:$A1000, "&lt;"&amp;EOMONTH(DATE(H$1,H$2,1),0))-SUMIFS(Transacoes!$D$3:$D1000,Transacoes!$C$3:$C1000,$D540,Transacoes!$B$3:$B1000,"V", Transacoes!$A$3:$A1000, "&lt;"&amp;EOMONTH(DATE(H$1,H$2,1),0)))*SUMIFS(Prov_Auto!$E$3:$E1000, Prov_Auto!$A$3:$A1000, $D540, Prov_Auto!$D$3:$D1000,"&gt;="&amp;DATE(H$1,H$2,1),Prov_Auto!$D$3:$D1000, "&lt;="&amp;EOMONTH(DATE(H$1,H$2,1),0)))</f>
        <v/>
      </c>
      <c r="I540" s="48" t="str">
        <f>IF($D540="","", (SUMIFS(Transacoes!$D$3:$D1000,Transacoes!$C$3:$C1000,$D540,Transacoes!$B$3:$B1000,"C", Transacoes!$A$3:$A1000, "&lt;"&amp;EOMONTH(DATE(I$1,I$2,1),0))-SUMIFS(Transacoes!$D$3:$D1000,Transacoes!$C$3:$C1000,$D540,Transacoes!$B$3:$B1000,"V", Transacoes!$A$3:$A1000, "&lt;"&amp;EOMONTH(DATE(I$1,I$2,1),0)))*SUMIFS(Prov_Auto!$E$3:$E1000, Prov_Auto!$A$3:$A1000, $D540, Prov_Auto!$D$3:$D1000,"&gt;="&amp;DATE(I$1,I$2,1),Prov_Auto!$D$3:$D1000, "&lt;="&amp;EOMONTH(DATE(I$1,I$2,1),0)))</f>
        <v/>
      </c>
      <c r="J540" s="48" t="str">
        <f>IF($D540="","", (SUMIFS(Transacoes!$D$3:$D1000,Transacoes!$C$3:$C1000,$D540,Transacoes!$B$3:$B1000,"C", Transacoes!$A$3:$A1000, "&lt;"&amp;EOMONTH(DATE(J$1,J$2,1),0))-SUMIFS(Transacoes!$D$3:$D1000,Transacoes!$C$3:$C1000,$D540,Transacoes!$B$3:$B1000,"V", Transacoes!$A$3:$A1000, "&lt;"&amp;EOMONTH(DATE(J$1,J$2,1),0)))*SUMIFS(Prov_Auto!$E$3:$E1000, Prov_Auto!$A$3:$A1000, $D540, Prov_Auto!$D$3:$D1000,"&gt;="&amp;DATE(J$1,J$2,1),Prov_Auto!$D$3:$D1000, "&lt;="&amp;EOMONTH(DATE(J$1,J$2,1),0)))</f>
        <v/>
      </c>
      <c r="K540" s="48" t="str">
        <f>IF($D540="","", (SUMIFS(Transacoes!$D$3:$D1000,Transacoes!$C$3:$C1000,$D540,Transacoes!$B$3:$B1000,"C", Transacoes!$A$3:$A1000, "&lt;"&amp;EOMONTH(DATE(K$1,K$2,1),0))-SUMIFS(Transacoes!$D$3:$D1000,Transacoes!$C$3:$C1000,$D540,Transacoes!$B$3:$B1000,"V", Transacoes!$A$3:$A1000, "&lt;"&amp;EOMONTH(DATE(K$1,K$2,1),0)))*SUMIFS(Prov_Auto!$E$3:$E1000, Prov_Auto!$A$3:$A1000, $D540, Prov_Auto!$D$3:$D1000,"&gt;="&amp;DATE(K$1,K$2,1),Prov_Auto!$D$3:$D1000, "&lt;="&amp;EOMONTH(DATE(K$1,K$2,1),0)))</f>
        <v/>
      </c>
      <c r="L540" s="48" t="str">
        <f>IF($D540="","", (SUMIFS(Transacoes!$D$3:$D1000,Transacoes!$C$3:$C1000,$D540,Transacoes!$B$3:$B1000,"C", Transacoes!$A$3:$A1000, "&lt;"&amp;EOMONTH(DATE(L$1,L$2,1),0))-SUMIFS(Transacoes!$D$3:$D1000,Transacoes!$C$3:$C1000,$D540,Transacoes!$B$3:$B1000,"V", Transacoes!$A$3:$A1000, "&lt;"&amp;EOMONTH(DATE(L$1,L$2,1),0)))*SUMIFS(Prov_Auto!$E$3:$E1000, Prov_Auto!$A$3:$A1000, $D540, Prov_Auto!$D$3:$D1000,"&gt;="&amp;DATE(L$1,L$2,1),Prov_Auto!$D$3:$D1000, "&lt;="&amp;EOMONTH(DATE(L$1,L$2,1),0)))</f>
        <v/>
      </c>
      <c r="M540" s="48" t="str">
        <f>IF($D540="","", (SUMIFS(Transacoes!$D$3:$D1000,Transacoes!$C$3:$C1000,$D540,Transacoes!$B$3:$B1000,"C", Transacoes!$A$3:$A1000, "&lt;"&amp;EOMONTH(DATE(M$1,M$2,1),0))-SUMIFS(Transacoes!$D$3:$D1000,Transacoes!$C$3:$C1000,$D540,Transacoes!$B$3:$B1000,"V", Transacoes!$A$3:$A1000, "&lt;"&amp;EOMONTH(DATE(M$1,M$2,1),0)))*SUMIFS(Prov_Auto!$E$3:$E1000, Prov_Auto!$A$3:$A1000, $D540, Prov_Auto!$D$3:$D1000,"&gt;="&amp;DATE(M$1,M$2,1),Prov_Auto!$D$3:$D1000, "&lt;="&amp;EOMONTH(DATE(M$1,M$2,1),0)))</f>
        <v/>
      </c>
      <c r="N540" s="48" t="str">
        <f>IF($D540="","", (SUMIFS(Transacoes!$D$3:$D1000,Transacoes!$C$3:$C1000,$D540,Transacoes!$B$3:$B1000,"C", Transacoes!$A$3:$A1000, "&lt;"&amp;EOMONTH(DATE(N$1,N$2,1),0))-SUMIFS(Transacoes!$D$3:$D1000,Transacoes!$C$3:$C1000,$D540,Transacoes!$B$3:$B1000,"V", Transacoes!$A$3:$A1000, "&lt;"&amp;EOMONTH(DATE(N$1,N$2,1),0)))*SUMIFS(Prov_Auto!$E$3:$E1000, Prov_Auto!$A$3:$A1000, $D540, Prov_Auto!$D$3:$D1000,"&gt;="&amp;DATE(N$1,N$2,1),Prov_Auto!$D$3:$D1000, "&lt;="&amp;EOMONTH(DATE(N$1,N$2,1),0)))</f>
        <v/>
      </c>
      <c r="O540" s="48" t="str">
        <f>IF($D540="","", (SUMIFS(Transacoes!$D$3:$D1000,Transacoes!$C$3:$C1000,$D540,Transacoes!$B$3:$B1000,"C", Transacoes!$A$3:$A1000, "&lt;"&amp;EOMONTH(DATE(O$1,O$2,1),0))-SUMIFS(Transacoes!$D$3:$D1000,Transacoes!$C$3:$C1000,$D540,Transacoes!$B$3:$B1000,"V", Transacoes!$A$3:$A1000, "&lt;"&amp;EOMONTH(DATE(O$1,O$2,1),0)))*SUMIFS(Prov_Auto!$E$3:$E1000, Prov_Auto!$A$3:$A1000, $D540, Prov_Auto!$D$3:$D1000,"&gt;="&amp;DATE(O$1,O$2,1),Prov_Auto!$D$3:$D1000, "&lt;="&amp;EOMONTH(DATE(O$1,O$2,1),0)))</f>
        <v/>
      </c>
      <c r="P540" s="48" t="str">
        <f>IF($D540="","", (SUMIFS(Transacoes!$D$3:$D1000,Transacoes!$C$3:$C1000,$D540,Transacoes!$B$3:$B1000,"C", Transacoes!$A$3:$A1000, "&lt;"&amp;EOMONTH(DATE(P$1,P$2,1),0))-SUMIFS(Transacoes!$D$3:$D1000,Transacoes!$C$3:$C1000,$D540,Transacoes!$B$3:$B1000,"V", Transacoes!$A$3:$A1000, "&lt;"&amp;EOMONTH(DATE(P$1,P$2,1),0)))*SUMIFS(Prov_Auto!$E$3:$E1000, Prov_Auto!$A$3:$A1000, $D540, Prov_Auto!$D$3:$D1000,"&gt;="&amp;DATE(P$1,P$2,1),Prov_Auto!$D$3:$D1000, "&lt;="&amp;EOMONTH(DATE(P$1,P$2,1),0)))</f>
        <v/>
      </c>
      <c r="Q540" s="48" t="str">
        <f>IF($D540="","", (SUMIFS(Transacoes!$D$3:$D1000,Transacoes!$C$3:$C1000,$D540,Transacoes!$B$3:$B1000,"C", Transacoes!$A$3:$A1000, "&lt;"&amp;EOMONTH(DATE(Q$1,Q$2,1),0))-SUMIFS(Transacoes!$D$3:$D1000,Transacoes!$C$3:$C1000,$D540,Transacoes!$B$3:$B1000,"V", Transacoes!$A$3:$A1000, "&lt;"&amp;EOMONTH(DATE(Q$1,Q$2,1),0)))*SUMIFS(Prov_Auto!$E$3:$E1000, Prov_Auto!$A$3:$A1000, $D540, Prov_Auto!$D$3:$D1000,"&gt;="&amp;DATE(Q$1,Q$2,1),Prov_Auto!$D$3:$D1000, "&lt;="&amp;EOMONTH(DATE(Q$1,Q$2,1),0)))</f>
        <v/>
      </c>
      <c r="R540" s="47"/>
    </row>
    <row r="541">
      <c r="A541" s="47"/>
      <c r="B541" s="47"/>
      <c r="C541" s="47"/>
      <c r="D541" s="87"/>
      <c r="E541" s="48" t="str">
        <f>IF($D541="","", (SUMIFS(Transacoes!$D$3:$D1000,Transacoes!$C$3:$C1000,$D541,Transacoes!$B$3:$B1000,"C", Transacoes!$A$3:$A1000, "&lt;"&amp;EOMONTH(DATE(E$1,E$2,1),0))-SUMIFS(Transacoes!$D$3:$D1000,Transacoes!$C$3:$C1000,$D541,Transacoes!$B$3:$B1000,"V", Transacoes!$A$3:$A1000, "&lt;"&amp;EOMONTH(DATE(E$1,E$2,1),0)))*SUMIFS(Prov_Auto!$E$3:$E1000, Prov_Auto!$A$3:$A1000, $D541, Prov_Auto!$D$3:$D1000,"&gt;="&amp;DATE(E$1,E$2,1),Prov_Auto!$D$3:$D1000, "&lt;="&amp;EOMONTH(DATE(E$1,E$2,1),0)))</f>
        <v/>
      </c>
      <c r="F541" s="48" t="str">
        <f>IF($D541="","", (SUMIFS(Transacoes!$D$3:$D1000,Transacoes!$C$3:$C1000,$D541,Transacoes!$B$3:$B1000,"C", Transacoes!$A$3:$A1000, "&lt;"&amp;EOMONTH(DATE(F$1,F$2,1),0))-SUMIFS(Transacoes!$D$3:$D1000,Transacoes!$C$3:$C1000,$D541,Transacoes!$B$3:$B1000,"V", Transacoes!$A$3:$A1000, "&lt;"&amp;EOMONTH(DATE(F$1,F$2,1),0)))*SUMIFS(Prov_Auto!$E$3:$E1000, Prov_Auto!$A$3:$A1000, $D541, Prov_Auto!$D$3:$D1000,"&gt;="&amp;DATE(F$1,F$2,1),Prov_Auto!$D$3:$D1000, "&lt;="&amp;EOMONTH(DATE(F$1,F$2,1),0)))</f>
        <v/>
      </c>
      <c r="G541" s="48" t="str">
        <f>IF($D541="","", (SUMIFS(Transacoes!$D$3:$D1000,Transacoes!$C$3:$C1000,$D541,Transacoes!$B$3:$B1000,"C", Transacoes!$A$3:$A1000, "&lt;"&amp;EOMONTH(DATE(G$1,G$2,1),0))-SUMIFS(Transacoes!$D$3:$D1000,Transacoes!$C$3:$C1000,$D541,Transacoes!$B$3:$B1000,"V", Transacoes!$A$3:$A1000, "&lt;"&amp;EOMONTH(DATE(G$1,G$2,1),0)))*SUMIFS(Prov_Auto!$E$3:$E1000, Prov_Auto!$A$3:$A1000, $D541, Prov_Auto!$D$3:$D1000,"&gt;="&amp;DATE(G$1,G$2,1),Prov_Auto!$D$3:$D1000, "&lt;="&amp;EOMONTH(DATE(G$1,G$2,1),0)))</f>
        <v/>
      </c>
      <c r="H541" s="48" t="str">
        <f>IF($D541="","", (SUMIFS(Transacoes!$D$3:$D1000,Transacoes!$C$3:$C1000,$D541,Transacoes!$B$3:$B1000,"C", Transacoes!$A$3:$A1000, "&lt;"&amp;EOMONTH(DATE(H$1,H$2,1),0))-SUMIFS(Transacoes!$D$3:$D1000,Transacoes!$C$3:$C1000,$D541,Transacoes!$B$3:$B1000,"V", Transacoes!$A$3:$A1000, "&lt;"&amp;EOMONTH(DATE(H$1,H$2,1),0)))*SUMIFS(Prov_Auto!$E$3:$E1000, Prov_Auto!$A$3:$A1000, $D541, Prov_Auto!$D$3:$D1000,"&gt;="&amp;DATE(H$1,H$2,1),Prov_Auto!$D$3:$D1000, "&lt;="&amp;EOMONTH(DATE(H$1,H$2,1),0)))</f>
        <v/>
      </c>
      <c r="I541" s="48" t="str">
        <f>IF($D541="","", (SUMIFS(Transacoes!$D$3:$D1000,Transacoes!$C$3:$C1000,$D541,Transacoes!$B$3:$B1000,"C", Transacoes!$A$3:$A1000, "&lt;"&amp;EOMONTH(DATE(I$1,I$2,1),0))-SUMIFS(Transacoes!$D$3:$D1000,Transacoes!$C$3:$C1000,$D541,Transacoes!$B$3:$B1000,"V", Transacoes!$A$3:$A1000, "&lt;"&amp;EOMONTH(DATE(I$1,I$2,1),0)))*SUMIFS(Prov_Auto!$E$3:$E1000, Prov_Auto!$A$3:$A1000, $D541, Prov_Auto!$D$3:$D1000,"&gt;="&amp;DATE(I$1,I$2,1),Prov_Auto!$D$3:$D1000, "&lt;="&amp;EOMONTH(DATE(I$1,I$2,1),0)))</f>
        <v/>
      </c>
      <c r="J541" s="48" t="str">
        <f>IF($D541="","", (SUMIFS(Transacoes!$D$3:$D1000,Transacoes!$C$3:$C1000,$D541,Transacoes!$B$3:$B1000,"C", Transacoes!$A$3:$A1000, "&lt;"&amp;EOMONTH(DATE(J$1,J$2,1),0))-SUMIFS(Transacoes!$D$3:$D1000,Transacoes!$C$3:$C1000,$D541,Transacoes!$B$3:$B1000,"V", Transacoes!$A$3:$A1000, "&lt;"&amp;EOMONTH(DATE(J$1,J$2,1),0)))*SUMIFS(Prov_Auto!$E$3:$E1000, Prov_Auto!$A$3:$A1000, $D541, Prov_Auto!$D$3:$D1000,"&gt;="&amp;DATE(J$1,J$2,1),Prov_Auto!$D$3:$D1000, "&lt;="&amp;EOMONTH(DATE(J$1,J$2,1),0)))</f>
        <v/>
      </c>
      <c r="K541" s="48" t="str">
        <f>IF($D541="","", (SUMIFS(Transacoes!$D$3:$D1000,Transacoes!$C$3:$C1000,$D541,Transacoes!$B$3:$B1000,"C", Transacoes!$A$3:$A1000, "&lt;"&amp;EOMONTH(DATE(K$1,K$2,1),0))-SUMIFS(Transacoes!$D$3:$D1000,Transacoes!$C$3:$C1000,$D541,Transacoes!$B$3:$B1000,"V", Transacoes!$A$3:$A1000, "&lt;"&amp;EOMONTH(DATE(K$1,K$2,1),0)))*SUMIFS(Prov_Auto!$E$3:$E1000, Prov_Auto!$A$3:$A1000, $D541, Prov_Auto!$D$3:$D1000,"&gt;="&amp;DATE(K$1,K$2,1),Prov_Auto!$D$3:$D1000, "&lt;="&amp;EOMONTH(DATE(K$1,K$2,1),0)))</f>
        <v/>
      </c>
      <c r="L541" s="48" t="str">
        <f>IF($D541="","", (SUMIFS(Transacoes!$D$3:$D1000,Transacoes!$C$3:$C1000,$D541,Transacoes!$B$3:$B1000,"C", Transacoes!$A$3:$A1000, "&lt;"&amp;EOMONTH(DATE(L$1,L$2,1),0))-SUMIFS(Transacoes!$D$3:$D1000,Transacoes!$C$3:$C1000,$D541,Transacoes!$B$3:$B1000,"V", Transacoes!$A$3:$A1000, "&lt;"&amp;EOMONTH(DATE(L$1,L$2,1),0)))*SUMIFS(Prov_Auto!$E$3:$E1000, Prov_Auto!$A$3:$A1000, $D541, Prov_Auto!$D$3:$D1000,"&gt;="&amp;DATE(L$1,L$2,1),Prov_Auto!$D$3:$D1000, "&lt;="&amp;EOMONTH(DATE(L$1,L$2,1),0)))</f>
        <v/>
      </c>
      <c r="M541" s="48" t="str">
        <f>IF($D541="","", (SUMIFS(Transacoes!$D$3:$D1000,Transacoes!$C$3:$C1000,$D541,Transacoes!$B$3:$B1000,"C", Transacoes!$A$3:$A1000, "&lt;"&amp;EOMONTH(DATE(M$1,M$2,1),0))-SUMIFS(Transacoes!$D$3:$D1000,Transacoes!$C$3:$C1000,$D541,Transacoes!$B$3:$B1000,"V", Transacoes!$A$3:$A1000, "&lt;"&amp;EOMONTH(DATE(M$1,M$2,1),0)))*SUMIFS(Prov_Auto!$E$3:$E1000, Prov_Auto!$A$3:$A1000, $D541, Prov_Auto!$D$3:$D1000,"&gt;="&amp;DATE(M$1,M$2,1),Prov_Auto!$D$3:$D1000, "&lt;="&amp;EOMONTH(DATE(M$1,M$2,1),0)))</f>
        <v/>
      </c>
      <c r="N541" s="48" t="str">
        <f>IF($D541="","", (SUMIFS(Transacoes!$D$3:$D1000,Transacoes!$C$3:$C1000,$D541,Transacoes!$B$3:$B1000,"C", Transacoes!$A$3:$A1000, "&lt;"&amp;EOMONTH(DATE(N$1,N$2,1),0))-SUMIFS(Transacoes!$D$3:$D1000,Transacoes!$C$3:$C1000,$D541,Transacoes!$B$3:$B1000,"V", Transacoes!$A$3:$A1000, "&lt;"&amp;EOMONTH(DATE(N$1,N$2,1),0)))*SUMIFS(Prov_Auto!$E$3:$E1000, Prov_Auto!$A$3:$A1000, $D541, Prov_Auto!$D$3:$D1000,"&gt;="&amp;DATE(N$1,N$2,1),Prov_Auto!$D$3:$D1000, "&lt;="&amp;EOMONTH(DATE(N$1,N$2,1),0)))</f>
        <v/>
      </c>
      <c r="O541" s="48" t="str">
        <f>IF($D541="","", (SUMIFS(Transacoes!$D$3:$D1000,Transacoes!$C$3:$C1000,$D541,Transacoes!$B$3:$B1000,"C", Transacoes!$A$3:$A1000, "&lt;"&amp;EOMONTH(DATE(O$1,O$2,1),0))-SUMIFS(Transacoes!$D$3:$D1000,Transacoes!$C$3:$C1000,$D541,Transacoes!$B$3:$B1000,"V", Transacoes!$A$3:$A1000, "&lt;"&amp;EOMONTH(DATE(O$1,O$2,1),0)))*SUMIFS(Prov_Auto!$E$3:$E1000, Prov_Auto!$A$3:$A1000, $D541, Prov_Auto!$D$3:$D1000,"&gt;="&amp;DATE(O$1,O$2,1),Prov_Auto!$D$3:$D1000, "&lt;="&amp;EOMONTH(DATE(O$1,O$2,1),0)))</f>
        <v/>
      </c>
      <c r="P541" s="48" t="str">
        <f>IF($D541="","", (SUMIFS(Transacoes!$D$3:$D1000,Transacoes!$C$3:$C1000,$D541,Transacoes!$B$3:$B1000,"C", Transacoes!$A$3:$A1000, "&lt;"&amp;EOMONTH(DATE(P$1,P$2,1),0))-SUMIFS(Transacoes!$D$3:$D1000,Transacoes!$C$3:$C1000,$D541,Transacoes!$B$3:$B1000,"V", Transacoes!$A$3:$A1000, "&lt;"&amp;EOMONTH(DATE(P$1,P$2,1),0)))*SUMIFS(Prov_Auto!$E$3:$E1000, Prov_Auto!$A$3:$A1000, $D541, Prov_Auto!$D$3:$D1000,"&gt;="&amp;DATE(P$1,P$2,1),Prov_Auto!$D$3:$D1000, "&lt;="&amp;EOMONTH(DATE(P$1,P$2,1),0)))</f>
        <v/>
      </c>
      <c r="Q541" s="48" t="str">
        <f>IF($D541="","", (SUMIFS(Transacoes!$D$3:$D1000,Transacoes!$C$3:$C1000,$D541,Transacoes!$B$3:$B1000,"C", Transacoes!$A$3:$A1000, "&lt;"&amp;EOMONTH(DATE(Q$1,Q$2,1),0))-SUMIFS(Transacoes!$D$3:$D1000,Transacoes!$C$3:$C1000,$D541,Transacoes!$B$3:$B1000,"V", Transacoes!$A$3:$A1000, "&lt;"&amp;EOMONTH(DATE(Q$1,Q$2,1),0)))*SUMIFS(Prov_Auto!$E$3:$E1000, Prov_Auto!$A$3:$A1000, $D541, Prov_Auto!$D$3:$D1000,"&gt;="&amp;DATE(Q$1,Q$2,1),Prov_Auto!$D$3:$D1000, "&lt;="&amp;EOMONTH(DATE(Q$1,Q$2,1),0)))</f>
        <v/>
      </c>
      <c r="R541" s="47"/>
    </row>
    <row r="542">
      <c r="A542" s="47"/>
      <c r="B542" s="47"/>
      <c r="C542" s="47"/>
      <c r="D542" s="87"/>
      <c r="E542" s="48" t="str">
        <f>IF($D542="","", (SUMIFS(Transacoes!$D$3:$D1000,Transacoes!$C$3:$C1000,$D542,Transacoes!$B$3:$B1000,"C", Transacoes!$A$3:$A1000, "&lt;"&amp;EOMONTH(DATE(E$1,E$2,1),0))-SUMIFS(Transacoes!$D$3:$D1000,Transacoes!$C$3:$C1000,$D542,Transacoes!$B$3:$B1000,"V", Transacoes!$A$3:$A1000, "&lt;"&amp;EOMONTH(DATE(E$1,E$2,1),0)))*SUMIFS(Prov_Auto!$E$3:$E1000, Prov_Auto!$A$3:$A1000, $D542, Prov_Auto!$D$3:$D1000,"&gt;="&amp;DATE(E$1,E$2,1),Prov_Auto!$D$3:$D1000, "&lt;="&amp;EOMONTH(DATE(E$1,E$2,1),0)))</f>
        <v/>
      </c>
      <c r="F542" s="48" t="str">
        <f>IF($D542="","", (SUMIFS(Transacoes!$D$3:$D1000,Transacoes!$C$3:$C1000,$D542,Transacoes!$B$3:$B1000,"C", Transacoes!$A$3:$A1000, "&lt;"&amp;EOMONTH(DATE(F$1,F$2,1),0))-SUMIFS(Transacoes!$D$3:$D1000,Transacoes!$C$3:$C1000,$D542,Transacoes!$B$3:$B1000,"V", Transacoes!$A$3:$A1000, "&lt;"&amp;EOMONTH(DATE(F$1,F$2,1),0)))*SUMIFS(Prov_Auto!$E$3:$E1000, Prov_Auto!$A$3:$A1000, $D542, Prov_Auto!$D$3:$D1000,"&gt;="&amp;DATE(F$1,F$2,1),Prov_Auto!$D$3:$D1000, "&lt;="&amp;EOMONTH(DATE(F$1,F$2,1),0)))</f>
        <v/>
      </c>
      <c r="G542" s="48" t="str">
        <f>IF($D542="","", (SUMIFS(Transacoes!$D$3:$D1000,Transacoes!$C$3:$C1000,$D542,Transacoes!$B$3:$B1000,"C", Transacoes!$A$3:$A1000, "&lt;"&amp;EOMONTH(DATE(G$1,G$2,1),0))-SUMIFS(Transacoes!$D$3:$D1000,Transacoes!$C$3:$C1000,$D542,Transacoes!$B$3:$B1000,"V", Transacoes!$A$3:$A1000, "&lt;"&amp;EOMONTH(DATE(G$1,G$2,1),0)))*SUMIFS(Prov_Auto!$E$3:$E1000, Prov_Auto!$A$3:$A1000, $D542, Prov_Auto!$D$3:$D1000,"&gt;="&amp;DATE(G$1,G$2,1),Prov_Auto!$D$3:$D1000, "&lt;="&amp;EOMONTH(DATE(G$1,G$2,1),0)))</f>
        <v/>
      </c>
      <c r="H542" s="48" t="str">
        <f>IF($D542="","", (SUMIFS(Transacoes!$D$3:$D1000,Transacoes!$C$3:$C1000,$D542,Transacoes!$B$3:$B1000,"C", Transacoes!$A$3:$A1000, "&lt;"&amp;EOMONTH(DATE(H$1,H$2,1),0))-SUMIFS(Transacoes!$D$3:$D1000,Transacoes!$C$3:$C1000,$D542,Transacoes!$B$3:$B1000,"V", Transacoes!$A$3:$A1000, "&lt;"&amp;EOMONTH(DATE(H$1,H$2,1),0)))*SUMIFS(Prov_Auto!$E$3:$E1000, Prov_Auto!$A$3:$A1000, $D542, Prov_Auto!$D$3:$D1000,"&gt;="&amp;DATE(H$1,H$2,1),Prov_Auto!$D$3:$D1000, "&lt;="&amp;EOMONTH(DATE(H$1,H$2,1),0)))</f>
        <v/>
      </c>
      <c r="I542" s="48" t="str">
        <f>IF($D542="","", (SUMIFS(Transacoes!$D$3:$D1000,Transacoes!$C$3:$C1000,$D542,Transacoes!$B$3:$B1000,"C", Transacoes!$A$3:$A1000, "&lt;"&amp;EOMONTH(DATE(I$1,I$2,1),0))-SUMIFS(Transacoes!$D$3:$D1000,Transacoes!$C$3:$C1000,$D542,Transacoes!$B$3:$B1000,"V", Transacoes!$A$3:$A1000, "&lt;"&amp;EOMONTH(DATE(I$1,I$2,1),0)))*SUMIFS(Prov_Auto!$E$3:$E1000, Prov_Auto!$A$3:$A1000, $D542, Prov_Auto!$D$3:$D1000,"&gt;="&amp;DATE(I$1,I$2,1),Prov_Auto!$D$3:$D1000, "&lt;="&amp;EOMONTH(DATE(I$1,I$2,1),0)))</f>
        <v/>
      </c>
      <c r="J542" s="48" t="str">
        <f>IF($D542="","", (SUMIFS(Transacoes!$D$3:$D1000,Transacoes!$C$3:$C1000,$D542,Transacoes!$B$3:$B1000,"C", Transacoes!$A$3:$A1000, "&lt;"&amp;EOMONTH(DATE(J$1,J$2,1),0))-SUMIFS(Transacoes!$D$3:$D1000,Transacoes!$C$3:$C1000,$D542,Transacoes!$B$3:$B1000,"V", Transacoes!$A$3:$A1000, "&lt;"&amp;EOMONTH(DATE(J$1,J$2,1),0)))*SUMIFS(Prov_Auto!$E$3:$E1000, Prov_Auto!$A$3:$A1000, $D542, Prov_Auto!$D$3:$D1000,"&gt;="&amp;DATE(J$1,J$2,1),Prov_Auto!$D$3:$D1000, "&lt;="&amp;EOMONTH(DATE(J$1,J$2,1),0)))</f>
        <v/>
      </c>
      <c r="K542" s="48" t="str">
        <f>IF($D542="","", (SUMIFS(Transacoes!$D$3:$D1000,Transacoes!$C$3:$C1000,$D542,Transacoes!$B$3:$B1000,"C", Transacoes!$A$3:$A1000, "&lt;"&amp;EOMONTH(DATE(K$1,K$2,1),0))-SUMIFS(Transacoes!$D$3:$D1000,Transacoes!$C$3:$C1000,$D542,Transacoes!$B$3:$B1000,"V", Transacoes!$A$3:$A1000, "&lt;"&amp;EOMONTH(DATE(K$1,K$2,1),0)))*SUMIFS(Prov_Auto!$E$3:$E1000, Prov_Auto!$A$3:$A1000, $D542, Prov_Auto!$D$3:$D1000,"&gt;="&amp;DATE(K$1,K$2,1),Prov_Auto!$D$3:$D1000, "&lt;="&amp;EOMONTH(DATE(K$1,K$2,1),0)))</f>
        <v/>
      </c>
      <c r="L542" s="48" t="str">
        <f>IF($D542="","", (SUMIFS(Transacoes!$D$3:$D1000,Transacoes!$C$3:$C1000,$D542,Transacoes!$B$3:$B1000,"C", Transacoes!$A$3:$A1000, "&lt;"&amp;EOMONTH(DATE(L$1,L$2,1),0))-SUMIFS(Transacoes!$D$3:$D1000,Transacoes!$C$3:$C1000,$D542,Transacoes!$B$3:$B1000,"V", Transacoes!$A$3:$A1000, "&lt;"&amp;EOMONTH(DATE(L$1,L$2,1),0)))*SUMIFS(Prov_Auto!$E$3:$E1000, Prov_Auto!$A$3:$A1000, $D542, Prov_Auto!$D$3:$D1000,"&gt;="&amp;DATE(L$1,L$2,1),Prov_Auto!$D$3:$D1000, "&lt;="&amp;EOMONTH(DATE(L$1,L$2,1),0)))</f>
        <v/>
      </c>
      <c r="M542" s="48" t="str">
        <f>IF($D542="","", (SUMIFS(Transacoes!$D$3:$D1000,Transacoes!$C$3:$C1000,$D542,Transacoes!$B$3:$B1000,"C", Transacoes!$A$3:$A1000, "&lt;"&amp;EOMONTH(DATE(M$1,M$2,1),0))-SUMIFS(Transacoes!$D$3:$D1000,Transacoes!$C$3:$C1000,$D542,Transacoes!$B$3:$B1000,"V", Transacoes!$A$3:$A1000, "&lt;"&amp;EOMONTH(DATE(M$1,M$2,1),0)))*SUMIFS(Prov_Auto!$E$3:$E1000, Prov_Auto!$A$3:$A1000, $D542, Prov_Auto!$D$3:$D1000,"&gt;="&amp;DATE(M$1,M$2,1),Prov_Auto!$D$3:$D1000, "&lt;="&amp;EOMONTH(DATE(M$1,M$2,1),0)))</f>
        <v/>
      </c>
      <c r="N542" s="48" t="str">
        <f>IF($D542="","", (SUMIFS(Transacoes!$D$3:$D1000,Transacoes!$C$3:$C1000,$D542,Transacoes!$B$3:$B1000,"C", Transacoes!$A$3:$A1000, "&lt;"&amp;EOMONTH(DATE(N$1,N$2,1),0))-SUMIFS(Transacoes!$D$3:$D1000,Transacoes!$C$3:$C1000,$D542,Transacoes!$B$3:$B1000,"V", Transacoes!$A$3:$A1000, "&lt;"&amp;EOMONTH(DATE(N$1,N$2,1),0)))*SUMIFS(Prov_Auto!$E$3:$E1000, Prov_Auto!$A$3:$A1000, $D542, Prov_Auto!$D$3:$D1000,"&gt;="&amp;DATE(N$1,N$2,1),Prov_Auto!$D$3:$D1000, "&lt;="&amp;EOMONTH(DATE(N$1,N$2,1),0)))</f>
        <v/>
      </c>
      <c r="O542" s="48" t="str">
        <f>IF($D542="","", (SUMIFS(Transacoes!$D$3:$D1000,Transacoes!$C$3:$C1000,$D542,Transacoes!$B$3:$B1000,"C", Transacoes!$A$3:$A1000, "&lt;"&amp;EOMONTH(DATE(O$1,O$2,1),0))-SUMIFS(Transacoes!$D$3:$D1000,Transacoes!$C$3:$C1000,$D542,Transacoes!$B$3:$B1000,"V", Transacoes!$A$3:$A1000, "&lt;"&amp;EOMONTH(DATE(O$1,O$2,1),0)))*SUMIFS(Prov_Auto!$E$3:$E1000, Prov_Auto!$A$3:$A1000, $D542, Prov_Auto!$D$3:$D1000,"&gt;="&amp;DATE(O$1,O$2,1),Prov_Auto!$D$3:$D1000, "&lt;="&amp;EOMONTH(DATE(O$1,O$2,1),0)))</f>
        <v/>
      </c>
      <c r="P542" s="48" t="str">
        <f>IF($D542="","", (SUMIFS(Transacoes!$D$3:$D1000,Transacoes!$C$3:$C1000,$D542,Transacoes!$B$3:$B1000,"C", Transacoes!$A$3:$A1000, "&lt;"&amp;EOMONTH(DATE(P$1,P$2,1),0))-SUMIFS(Transacoes!$D$3:$D1000,Transacoes!$C$3:$C1000,$D542,Transacoes!$B$3:$B1000,"V", Transacoes!$A$3:$A1000, "&lt;"&amp;EOMONTH(DATE(P$1,P$2,1),0)))*SUMIFS(Prov_Auto!$E$3:$E1000, Prov_Auto!$A$3:$A1000, $D542, Prov_Auto!$D$3:$D1000,"&gt;="&amp;DATE(P$1,P$2,1),Prov_Auto!$D$3:$D1000, "&lt;="&amp;EOMONTH(DATE(P$1,P$2,1),0)))</f>
        <v/>
      </c>
      <c r="Q542" s="48" t="str">
        <f>IF($D542="","", (SUMIFS(Transacoes!$D$3:$D1000,Transacoes!$C$3:$C1000,$D542,Transacoes!$B$3:$B1000,"C", Transacoes!$A$3:$A1000, "&lt;"&amp;EOMONTH(DATE(Q$1,Q$2,1),0))-SUMIFS(Transacoes!$D$3:$D1000,Transacoes!$C$3:$C1000,$D542,Transacoes!$B$3:$B1000,"V", Transacoes!$A$3:$A1000, "&lt;"&amp;EOMONTH(DATE(Q$1,Q$2,1),0)))*SUMIFS(Prov_Auto!$E$3:$E1000, Prov_Auto!$A$3:$A1000, $D542, Prov_Auto!$D$3:$D1000,"&gt;="&amp;DATE(Q$1,Q$2,1),Prov_Auto!$D$3:$D1000, "&lt;="&amp;EOMONTH(DATE(Q$1,Q$2,1),0)))</f>
        <v/>
      </c>
      <c r="R542" s="47"/>
    </row>
    <row r="543">
      <c r="A543" s="47"/>
      <c r="B543" s="47"/>
      <c r="C543" s="47"/>
      <c r="D543" s="87"/>
      <c r="E543" s="48" t="str">
        <f>IF($D543="","", (SUMIFS(Transacoes!$D$3:$D1000,Transacoes!$C$3:$C1000,$D543,Transacoes!$B$3:$B1000,"C", Transacoes!$A$3:$A1000, "&lt;"&amp;EOMONTH(DATE(E$1,E$2,1),0))-SUMIFS(Transacoes!$D$3:$D1000,Transacoes!$C$3:$C1000,$D543,Transacoes!$B$3:$B1000,"V", Transacoes!$A$3:$A1000, "&lt;"&amp;EOMONTH(DATE(E$1,E$2,1),0)))*SUMIFS(Prov_Auto!$E$3:$E1000, Prov_Auto!$A$3:$A1000, $D543, Prov_Auto!$D$3:$D1000,"&gt;="&amp;DATE(E$1,E$2,1),Prov_Auto!$D$3:$D1000, "&lt;="&amp;EOMONTH(DATE(E$1,E$2,1),0)))</f>
        <v/>
      </c>
      <c r="F543" s="48" t="str">
        <f>IF($D543="","", (SUMIFS(Transacoes!$D$3:$D1000,Transacoes!$C$3:$C1000,$D543,Transacoes!$B$3:$B1000,"C", Transacoes!$A$3:$A1000, "&lt;"&amp;EOMONTH(DATE(F$1,F$2,1),0))-SUMIFS(Transacoes!$D$3:$D1000,Transacoes!$C$3:$C1000,$D543,Transacoes!$B$3:$B1000,"V", Transacoes!$A$3:$A1000, "&lt;"&amp;EOMONTH(DATE(F$1,F$2,1),0)))*SUMIFS(Prov_Auto!$E$3:$E1000, Prov_Auto!$A$3:$A1000, $D543, Prov_Auto!$D$3:$D1000,"&gt;="&amp;DATE(F$1,F$2,1),Prov_Auto!$D$3:$D1000, "&lt;="&amp;EOMONTH(DATE(F$1,F$2,1),0)))</f>
        <v/>
      </c>
      <c r="G543" s="48" t="str">
        <f>IF($D543="","", (SUMIFS(Transacoes!$D$3:$D1000,Transacoes!$C$3:$C1000,$D543,Transacoes!$B$3:$B1000,"C", Transacoes!$A$3:$A1000, "&lt;"&amp;EOMONTH(DATE(G$1,G$2,1),0))-SUMIFS(Transacoes!$D$3:$D1000,Transacoes!$C$3:$C1000,$D543,Transacoes!$B$3:$B1000,"V", Transacoes!$A$3:$A1000, "&lt;"&amp;EOMONTH(DATE(G$1,G$2,1),0)))*SUMIFS(Prov_Auto!$E$3:$E1000, Prov_Auto!$A$3:$A1000, $D543, Prov_Auto!$D$3:$D1000,"&gt;="&amp;DATE(G$1,G$2,1),Prov_Auto!$D$3:$D1000, "&lt;="&amp;EOMONTH(DATE(G$1,G$2,1),0)))</f>
        <v/>
      </c>
      <c r="H543" s="48" t="str">
        <f>IF($D543="","", (SUMIFS(Transacoes!$D$3:$D1000,Transacoes!$C$3:$C1000,$D543,Transacoes!$B$3:$B1000,"C", Transacoes!$A$3:$A1000, "&lt;"&amp;EOMONTH(DATE(H$1,H$2,1),0))-SUMIFS(Transacoes!$D$3:$D1000,Transacoes!$C$3:$C1000,$D543,Transacoes!$B$3:$B1000,"V", Transacoes!$A$3:$A1000, "&lt;"&amp;EOMONTH(DATE(H$1,H$2,1),0)))*SUMIFS(Prov_Auto!$E$3:$E1000, Prov_Auto!$A$3:$A1000, $D543, Prov_Auto!$D$3:$D1000,"&gt;="&amp;DATE(H$1,H$2,1),Prov_Auto!$D$3:$D1000, "&lt;="&amp;EOMONTH(DATE(H$1,H$2,1),0)))</f>
        <v/>
      </c>
      <c r="I543" s="48" t="str">
        <f>IF($D543="","", (SUMIFS(Transacoes!$D$3:$D1000,Transacoes!$C$3:$C1000,$D543,Transacoes!$B$3:$B1000,"C", Transacoes!$A$3:$A1000, "&lt;"&amp;EOMONTH(DATE(I$1,I$2,1),0))-SUMIFS(Transacoes!$D$3:$D1000,Transacoes!$C$3:$C1000,$D543,Transacoes!$B$3:$B1000,"V", Transacoes!$A$3:$A1000, "&lt;"&amp;EOMONTH(DATE(I$1,I$2,1),0)))*SUMIFS(Prov_Auto!$E$3:$E1000, Prov_Auto!$A$3:$A1000, $D543, Prov_Auto!$D$3:$D1000,"&gt;="&amp;DATE(I$1,I$2,1),Prov_Auto!$D$3:$D1000, "&lt;="&amp;EOMONTH(DATE(I$1,I$2,1),0)))</f>
        <v/>
      </c>
      <c r="J543" s="48" t="str">
        <f>IF($D543="","", (SUMIFS(Transacoes!$D$3:$D1000,Transacoes!$C$3:$C1000,$D543,Transacoes!$B$3:$B1000,"C", Transacoes!$A$3:$A1000, "&lt;"&amp;EOMONTH(DATE(J$1,J$2,1),0))-SUMIFS(Transacoes!$D$3:$D1000,Transacoes!$C$3:$C1000,$D543,Transacoes!$B$3:$B1000,"V", Transacoes!$A$3:$A1000, "&lt;"&amp;EOMONTH(DATE(J$1,J$2,1),0)))*SUMIFS(Prov_Auto!$E$3:$E1000, Prov_Auto!$A$3:$A1000, $D543, Prov_Auto!$D$3:$D1000,"&gt;="&amp;DATE(J$1,J$2,1),Prov_Auto!$D$3:$D1000, "&lt;="&amp;EOMONTH(DATE(J$1,J$2,1),0)))</f>
        <v/>
      </c>
      <c r="K543" s="48" t="str">
        <f>IF($D543="","", (SUMIFS(Transacoes!$D$3:$D1000,Transacoes!$C$3:$C1000,$D543,Transacoes!$B$3:$B1000,"C", Transacoes!$A$3:$A1000, "&lt;"&amp;EOMONTH(DATE(K$1,K$2,1),0))-SUMIFS(Transacoes!$D$3:$D1000,Transacoes!$C$3:$C1000,$D543,Transacoes!$B$3:$B1000,"V", Transacoes!$A$3:$A1000, "&lt;"&amp;EOMONTH(DATE(K$1,K$2,1),0)))*SUMIFS(Prov_Auto!$E$3:$E1000, Prov_Auto!$A$3:$A1000, $D543, Prov_Auto!$D$3:$D1000,"&gt;="&amp;DATE(K$1,K$2,1),Prov_Auto!$D$3:$D1000, "&lt;="&amp;EOMONTH(DATE(K$1,K$2,1),0)))</f>
        <v/>
      </c>
      <c r="L543" s="48" t="str">
        <f>IF($D543="","", (SUMIFS(Transacoes!$D$3:$D1000,Transacoes!$C$3:$C1000,$D543,Transacoes!$B$3:$B1000,"C", Transacoes!$A$3:$A1000, "&lt;"&amp;EOMONTH(DATE(L$1,L$2,1),0))-SUMIFS(Transacoes!$D$3:$D1000,Transacoes!$C$3:$C1000,$D543,Transacoes!$B$3:$B1000,"V", Transacoes!$A$3:$A1000, "&lt;"&amp;EOMONTH(DATE(L$1,L$2,1),0)))*SUMIFS(Prov_Auto!$E$3:$E1000, Prov_Auto!$A$3:$A1000, $D543, Prov_Auto!$D$3:$D1000,"&gt;="&amp;DATE(L$1,L$2,1),Prov_Auto!$D$3:$D1000, "&lt;="&amp;EOMONTH(DATE(L$1,L$2,1),0)))</f>
        <v/>
      </c>
      <c r="M543" s="48" t="str">
        <f>IF($D543="","", (SUMIFS(Transacoes!$D$3:$D1000,Transacoes!$C$3:$C1000,$D543,Transacoes!$B$3:$B1000,"C", Transacoes!$A$3:$A1000, "&lt;"&amp;EOMONTH(DATE(M$1,M$2,1),0))-SUMIFS(Transacoes!$D$3:$D1000,Transacoes!$C$3:$C1000,$D543,Transacoes!$B$3:$B1000,"V", Transacoes!$A$3:$A1000, "&lt;"&amp;EOMONTH(DATE(M$1,M$2,1),0)))*SUMIFS(Prov_Auto!$E$3:$E1000, Prov_Auto!$A$3:$A1000, $D543, Prov_Auto!$D$3:$D1000,"&gt;="&amp;DATE(M$1,M$2,1),Prov_Auto!$D$3:$D1000, "&lt;="&amp;EOMONTH(DATE(M$1,M$2,1),0)))</f>
        <v/>
      </c>
      <c r="N543" s="48" t="str">
        <f>IF($D543="","", (SUMIFS(Transacoes!$D$3:$D1000,Transacoes!$C$3:$C1000,$D543,Transacoes!$B$3:$B1000,"C", Transacoes!$A$3:$A1000, "&lt;"&amp;EOMONTH(DATE(N$1,N$2,1),0))-SUMIFS(Transacoes!$D$3:$D1000,Transacoes!$C$3:$C1000,$D543,Transacoes!$B$3:$B1000,"V", Transacoes!$A$3:$A1000, "&lt;"&amp;EOMONTH(DATE(N$1,N$2,1),0)))*SUMIFS(Prov_Auto!$E$3:$E1000, Prov_Auto!$A$3:$A1000, $D543, Prov_Auto!$D$3:$D1000,"&gt;="&amp;DATE(N$1,N$2,1),Prov_Auto!$D$3:$D1000, "&lt;="&amp;EOMONTH(DATE(N$1,N$2,1),0)))</f>
        <v/>
      </c>
      <c r="O543" s="48" t="str">
        <f>IF($D543="","", (SUMIFS(Transacoes!$D$3:$D1000,Transacoes!$C$3:$C1000,$D543,Transacoes!$B$3:$B1000,"C", Transacoes!$A$3:$A1000, "&lt;"&amp;EOMONTH(DATE(O$1,O$2,1),0))-SUMIFS(Transacoes!$D$3:$D1000,Transacoes!$C$3:$C1000,$D543,Transacoes!$B$3:$B1000,"V", Transacoes!$A$3:$A1000, "&lt;"&amp;EOMONTH(DATE(O$1,O$2,1),0)))*SUMIFS(Prov_Auto!$E$3:$E1000, Prov_Auto!$A$3:$A1000, $D543, Prov_Auto!$D$3:$D1000,"&gt;="&amp;DATE(O$1,O$2,1),Prov_Auto!$D$3:$D1000, "&lt;="&amp;EOMONTH(DATE(O$1,O$2,1),0)))</f>
        <v/>
      </c>
      <c r="P543" s="48" t="str">
        <f>IF($D543="","", (SUMIFS(Transacoes!$D$3:$D1000,Transacoes!$C$3:$C1000,$D543,Transacoes!$B$3:$B1000,"C", Transacoes!$A$3:$A1000, "&lt;"&amp;EOMONTH(DATE(P$1,P$2,1),0))-SUMIFS(Transacoes!$D$3:$D1000,Transacoes!$C$3:$C1000,$D543,Transacoes!$B$3:$B1000,"V", Transacoes!$A$3:$A1000, "&lt;"&amp;EOMONTH(DATE(P$1,P$2,1),0)))*SUMIFS(Prov_Auto!$E$3:$E1000, Prov_Auto!$A$3:$A1000, $D543, Prov_Auto!$D$3:$D1000,"&gt;="&amp;DATE(P$1,P$2,1),Prov_Auto!$D$3:$D1000, "&lt;="&amp;EOMONTH(DATE(P$1,P$2,1),0)))</f>
        <v/>
      </c>
      <c r="Q543" s="48" t="str">
        <f>IF($D543="","", (SUMIFS(Transacoes!$D$3:$D1000,Transacoes!$C$3:$C1000,$D543,Transacoes!$B$3:$B1000,"C", Transacoes!$A$3:$A1000, "&lt;"&amp;EOMONTH(DATE(Q$1,Q$2,1),0))-SUMIFS(Transacoes!$D$3:$D1000,Transacoes!$C$3:$C1000,$D543,Transacoes!$B$3:$B1000,"V", Transacoes!$A$3:$A1000, "&lt;"&amp;EOMONTH(DATE(Q$1,Q$2,1),0)))*SUMIFS(Prov_Auto!$E$3:$E1000, Prov_Auto!$A$3:$A1000, $D543, Prov_Auto!$D$3:$D1000,"&gt;="&amp;DATE(Q$1,Q$2,1),Prov_Auto!$D$3:$D1000, "&lt;="&amp;EOMONTH(DATE(Q$1,Q$2,1),0)))</f>
        <v/>
      </c>
      <c r="R543" s="47"/>
    </row>
    <row r="544">
      <c r="A544" s="47"/>
      <c r="B544" s="47"/>
      <c r="C544" s="47"/>
      <c r="D544" s="87"/>
      <c r="E544" s="48" t="str">
        <f>IF($D544="","", (SUMIFS(Transacoes!$D$3:$D1000,Transacoes!$C$3:$C1000,$D544,Transacoes!$B$3:$B1000,"C", Transacoes!$A$3:$A1000, "&lt;"&amp;EOMONTH(DATE(E$1,E$2,1),0))-SUMIFS(Transacoes!$D$3:$D1000,Transacoes!$C$3:$C1000,$D544,Transacoes!$B$3:$B1000,"V", Transacoes!$A$3:$A1000, "&lt;"&amp;EOMONTH(DATE(E$1,E$2,1),0)))*SUMIFS(Prov_Auto!$E$3:$E1000, Prov_Auto!$A$3:$A1000, $D544, Prov_Auto!$D$3:$D1000,"&gt;="&amp;DATE(E$1,E$2,1),Prov_Auto!$D$3:$D1000, "&lt;="&amp;EOMONTH(DATE(E$1,E$2,1),0)))</f>
        <v/>
      </c>
      <c r="F544" s="48" t="str">
        <f>IF($D544="","", (SUMIFS(Transacoes!$D$3:$D1000,Transacoes!$C$3:$C1000,$D544,Transacoes!$B$3:$B1000,"C", Transacoes!$A$3:$A1000, "&lt;"&amp;EOMONTH(DATE(F$1,F$2,1),0))-SUMIFS(Transacoes!$D$3:$D1000,Transacoes!$C$3:$C1000,$D544,Transacoes!$B$3:$B1000,"V", Transacoes!$A$3:$A1000, "&lt;"&amp;EOMONTH(DATE(F$1,F$2,1),0)))*SUMIFS(Prov_Auto!$E$3:$E1000, Prov_Auto!$A$3:$A1000, $D544, Prov_Auto!$D$3:$D1000,"&gt;="&amp;DATE(F$1,F$2,1),Prov_Auto!$D$3:$D1000, "&lt;="&amp;EOMONTH(DATE(F$1,F$2,1),0)))</f>
        <v/>
      </c>
      <c r="G544" s="48" t="str">
        <f>IF($D544="","", (SUMIFS(Transacoes!$D$3:$D1000,Transacoes!$C$3:$C1000,$D544,Transacoes!$B$3:$B1000,"C", Transacoes!$A$3:$A1000, "&lt;"&amp;EOMONTH(DATE(G$1,G$2,1),0))-SUMIFS(Transacoes!$D$3:$D1000,Transacoes!$C$3:$C1000,$D544,Transacoes!$B$3:$B1000,"V", Transacoes!$A$3:$A1000, "&lt;"&amp;EOMONTH(DATE(G$1,G$2,1),0)))*SUMIFS(Prov_Auto!$E$3:$E1000, Prov_Auto!$A$3:$A1000, $D544, Prov_Auto!$D$3:$D1000,"&gt;="&amp;DATE(G$1,G$2,1),Prov_Auto!$D$3:$D1000, "&lt;="&amp;EOMONTH(DATE(G$1,G$2,1),0)))</f>
        <v/>
      </c>
      <c r="H544" s="48" t="str">
        <f>IF($D544="","", (SUMIFS(Transacoes!$D$3:$D1000,Transacoes!$C$3:$C1000,$D544,Transacoes!$B$3:$B1000,"C", Transacoes!$A$3:$A1000, "&lt;"&amp;EOMONTH(DATE(H$1,H$2,1),0))-SUMIFS(Transacoes!$D$3:$D1000,Transacoes!$C$3:$C1000,$D544,Transacoes!$B$3:$B1000,"V", Transacoes!$A$3:$A1000, "&lt;"&amp;EOMONTH(DATE(H$1,H$2,1),0)))*SUMIFS(Prov_Auto!$E$3:$E1000, Prov_Auto!$A$3:$A1000, $D544, Prov_Auto!$D$3:$D1000,"&gt;="&amp;DATE(H$1,H$2,1),Prov_Auto!$D$3:$D1000, "&lt;="&amp;EOMONTH(DATE(H$1,H$2,1),0)))</f>
        <v/>
      </c>
      <c r="I544" s="48" t="str">
        <f>IF($D544="","", (SUMIFS(Transacoes!$D$3:$D1000,Transacoes!$C$3:$C1000,$D544,Transacoes!$B$3:$B1000,"C", Transacoes!$A$3:$A1000, "&lt;"&amp;EOMONTH(DATE(I$1,I$2,1),0))-SUMIFS(Transacoes!$D$3:$D1000,Transacoes!$C$3:$C1000,$D544,Transacoes!$B$3:$B1000,"V", Transacoes!$A$3:$A1000, "&lt;"&amp;EOMONTH(DATE(I$1,I$2,1),0)))*SUMIFS(Prov_Auto!$E$3:$E1000, Prov_Auto!$A$3:$A1000, $D544, Prov_Auto!$D$3:$D1000,"&gt;="&amp;DATE(I$1,I$2,1),Prov_Auto!$D$3:$D1000, "&lt;="&amp;EOMONTH(DATE(I$1,I$2,1),0)))</f>
        <v/>
      </c>
      <c r="J544" s="48" t="str">
        <f>IF($D544="","", (SUMIFS(Transacoes!$D$3:$D1000,Transacoes!$C$3:$C1000,$D544,Transacoes!$B$3:$B1000,"C", Transacoes!$A$3:$A1000, "&lt;"&amp;EOMONTH(DATE(J$1,J$2,1),0))-SUMIFS(Transacoes!$D$3:$D1000,Transacoes!$C$3:$C1000,$D544,Transacoes!$B$3:$B1000,"V", Transacoes!$A$3:$A1000, "&lt;"&amp;EOMONTH(DATE(J$1,J$2,1),0)))*SUMIFS(Prov_Auto!$E$3:$E1000, Prov_Auto!$A$3:$A1000, $D544, Prov_Auto!$D$3:$D1000,"&gt;="&amp;DATE(J$1,J$2,1),Prov_Auto!$D$3:$D1000, "&lt;="&amp;EOMONTH(DATE(J$1,J$2,1),0)))</f>
        <v/>
      </c>
      <c r="K544" s="48" t="str">
        <f>IF($D544="","", (SUMIFS(Transacoes!$D$3:$D1000,Transacoes!$C$3:$C1000,$D544,Transacoes!$B$3:$B1000,"C", Transacoes!$A$3:$A1000, "&lt;"&amp;EOMONTH(DATE(K$1,K$2,1),0))-SUMIFS(Transacoes!$D$3:$D1000,Transacoes!$C$3:$C1000,$D544,Transacoes!$B$3:$B1000,"V", Transacoes!$A$3:$A1000, "&lt;"&amp;EOMONTH(DATE(K$1,K$2,1),0)))*SUMIFS(Prov_Auto!$E$3:$E1000, Prov_Auto!$A$3:$A1000, $D544, Prov_Auto!$D$3:$D1000,"&gt;="&amp;DATE(K$1,K$2,1),Prov_Auto!$D$3:$D1000, "&lt;="&amp;EOMONTH(DATE(K$1,K$2,1),0)))</f>
        <v/>
      </c>
      <c r="L544" s="48" t="str">
        <f>IF($D544="","", (SUMIFS(Transacoes!$D$3:$D1000,Transacoes!$C$3:$C1000,$D544,Transacoes!$B$3:$B1000,"C", Transacoes!$A$3:$A1000, "&lt;"&amp;EOMONTH(DATE(L$1,L$2,1),0))-SUMIFS(Transacoes!$D$3:$D1000,Transacoes!$C$3:$C1000,$D544,Transacoes!$B$3:$B1000,"V", Transacoes!$A$3:$A1000, "&lt;"&amp;EOMONTH(DATE(L$1,L$2,1),0)))*SUMIFS(Prov_Auto!$E$3:$E1000, Prov_Auto!$A$3:$A1000, $D544, Prov_Auto!$D$3:$D1000,"&gt;="&amp;DATE(L$1,L$2,1),Prov_Auto!$D$3:$D1000, "&lt;="&amp;EOMONTH(DATE(L$1,L$2,1),0)))</f>
        <v/>
      </c>
      <c r="M544" s="48" t="str">
        <f>IF($D544="","", (SUMIFS(Transacoes!$D$3:$D1000,Transacoes!$C$3:$C1000,$D544,Transacoes!$B$3:$B1000,"C", Transacoes!$A$3:$A1000, "&lt;"&amp;EOMONTH(DATE(M$1,M$2,1),0))-SUMIFS(Transacoes!$D$3:$D1000,Transacoes!$C$3:$C1000,$D544,Transacoes!$B$3:$B1000,"V", Transacoes!$A$3:$A1000, "&lt;"&amp;EOMONTH(DATE(M$1,M$2,1),0)))*SUMIFS(Prov_Auto!$E$3:$E1000, Prov_Auto!$A$3:$A1000, $D544, Prov_Auto!$D$3:$D1000,"&gt;="&amp;DATE(M$1,M$2,1),Prov_Auto!$D$3:$D1000, "&lt;="&amp;EOMONTH(DATE(M$1,M$2,1),0)))</f>
        <v/>
      </c>
      <c r="N544" s="48" t="str">
        <f>IF($D544="","", (SUMIFS(Transacoes!$D$3:$D1000,Transacoes!$C$3:$C1000,$D544,Transacoes!$B$3:$B1000,"C", Transacoes!$A$3:$A1000, "&lt;"&amp;EOMONTH(DATE(N$1,N$2,1),0))-SUMIFS(Transacoes!$D$3:$D1000,Transacoes!$C$3:$C1000,$D544,Transacoes!$B$3:$B1000,"V", Transacoes!$A$3:$A1000, "&lt;"&amp;EOMONTH(DATE(N$1,N$2,1),0)))*SUMIFS(Prov_Auto!$E$3:$E1000, Prov_Auto!$A$3:$A1000, $D544, Prov_Auto!$D$3:$D1000,"&gt;="&amp;DATE(N$1,N$2,1),Prov_Auto!$D$3:$D1000, "&lt;="&amp;EOMONTH(DATE(N$1,N$2,1),0)))</f>
        <v/>
      </c>
      <c r="O544" s="48" t="str">
        <f>IF($D544="","", (SUMIFS(Transacoes!$D$3:$D1000,Transacoes!$C$3:$C1000,$D544,Transacoes!$B$3:$B1000,"C", Transacoes!$A$3:$A1000, "&lt;"&amp;EOMONTH(DATE(O$1,O$2,1),0))-SUMIFS(Transacoes!$D$3:$D1000,Transacoes!$C$3:$C1000,$D544,Transacoes!$B$3:$B1000,"V", Transacoes!$A$3:$A1000, "&lt;"&amp;EOMONTH(DATE(O$1,O$2,1),0)))*SUMIFS(Prov_Auto!$E$3:$E1000, Prov_Auto!$A$3:$A1000, $D544, Prov_Auto!$D$3:$D1000,"&gt;="&amp;DATE(O$1,O$2,1),Prov_Auto!$D$3:$D1000, "&lt;="&amp;EOMONTH(DATE(O$1,O$2,1),0)))</f>
        <v/>
      </c>
      <c r="P544" s="48" t="str">
        <f>IF($D544="","", (SUMIFS(Transacoes!$D$3:$D1000,Transacoes!$C$3:$C1000,$D544,Transacoes!$B$3:$B1000,"C", Transacoes!$A$3:$A1000, "&lt;"&amp;EOMONTH(DATE(P$1,P$2,1),0))-SUMIFS(Transacoes!$D$3:$D1000,Transacoes!$C$3:$C1000,$D544,Transacoes!$B$3:$B1000,"V", Transacoes!$A$3:$A1000, "&lt;"&amp;EOMONTH(DATE(P$1,P$2,1),0)))*SUMIFS(Prov_Auto!$E$3:$E1000, Prov_Auto!$A$3:$A1000, $D544, Prov_Auto!$D$3:$D1000,"&gt;="&amp;DATE(P$1,P$2,1),Prov_Auto!$D$3:$D1000, "&lt;="&amp;EOMONTH(DATE(P$1,P$2,1),0)))</f>
        <v/>
      </c>
      <c r="Q544" s="48" t="str">
        <f>IF($D544="","", (SUMIFS(Transacoes!$D$3:$D1000,Transacoes!$C$3:$C1000,$D544,Transacoes!$B$3:$B1000,"C", Transacoes!$A$3:$A1000, "&lt;"&amp;EOMONTH(DATE(Q$1,Q$2,1),0))-SUMIFS(Transacoes!$D$3:$D1000,Transacoes!$C$3:$C1000,$D544,Transacoes!$B$3:$B1000,"V", Transacoes!$A$3:$A1000, "&lt;"&amp;EOMONTH(DATE(Q$1,Q$2,1),0)))*SUMIFS(Prov_Auto!$E$3:$E1000, Prov_Auto!$A$3:$A1000, $D544, Prov_Auto!$D$3:$D1000,"&gt;="&amp;DATE(Q$1,Q$2,1),Prov_Auto!$D$3:$D1000, "&lt;="&amp;EOMONTH(DATE(Q$1,Q$2,1),0)))</f>
        <v/>
      </c>
      <c r="R544" s="47"/>
    </row>
    <row r="545">
      <c r="A545" s="47"/>
      <c r="B545" s="47"/>
      <c r="C545" s="47"/>
      <c r="D545" s="87"/>
      <c r="E545" s="48" t="str">
        <f>IF($D545="","", (SUMIFS(Transacoes!$D$3:$D1000,Transacoes!$C$3:$C1000,$D545,Transacoes!$B$3:$B1000,"C", Transacoes!$A$3:$A1000, "&lt;"&amp;EOMONTH(DATE(E$1,E$2,1),0))-SUMIFS(Transacoes!$D$3:$D1000,Transacoes!$C$3:$C1000,$D545,Transacoes!$B$3:$B1000,"V", Transacoes!$A$3:$A1000, "&lt;"&amp;EOMONTH(DATE(E$1,E$2,1),0)))*SUMIFS(Prov_Auto!$E$3:$E1000, Prov_Auto!$A$3:$A1000, $D545, Prov_Auto!$D$3:$D1000,"&gt;="&amp;DATE(E$1,E$2,1),Prov_Auto!$D$3:$D1000, "&lt;="&amp;EOMONTH(DATE(E$1,E$2,1),0)))</f>
        <v/>
      </c>
      <c r="F545" s="48" t="str">
        <f>IF($D545="","", (SUMIFS(Transacoes!$D$3:$D1000,Transacoes!$C$3:$C1000,$D545,Transacoes!$B$3:$B1000,"C", Transacoes!$A$3:$A1000, "&lt;"&amp;EOMONTH(DATE(F$1,F$2,1),0))-SUMIFS(Transacoes!$D$3:$D1000,Transacoes!$C$3:$C1000,$D545,Transacoes!$B$3:$B1000,"V", Transacoes!$A$3:$A1000, "&lt;"&amp;EOMONTH(DATE(F$1,F$2,1),0)))*SUMIFS(Prov_Auto!$E$3:$E1000, Prov_Auto!$A$3:$A1000, $D545, Prov_Auto!$D$3:$D1000,"&gt;="&amp;DATE(F$1,F$2,1),Prov_Auto!$D$3:$D1000, "&lt;="&amp;EOMONTH(DATE(F$1,F$2,1),0)))</f>
        <v/>
      </c>
      <c r="G545" s="48" t="str">
        <f>IF($D545="","", (SUMIFS(Transacoes!$D$3:$D1000,Transacoes!$C$3:$C1000,$D545,Transacoes!$B$3:$B1000,"C", Transacoes!$A$3:$A1000, "&lt;"&amp;EOMONTH(DATE(G$1,G$2,1),0))-SUMIFS(Transacoes!$D$3:$D1000,Transacoes!$C$3:$C1000,$D545,Transacoes!$B$3:$B1000,"V", Transacoes!$A$3:$A1000, "&lt;"&amp;EOMONTH(DATE(G$1,G$2,1),0)))*SUMIFS(Prov_Auto!$E$3:$E1000, Prov_Auto!$A$3:$A1000, $D545, Prov_Auto!$D$3:$D1000,"&gt;="&amp;DATE(G$1,G$2,1),Prov_Auto!$D$3:$D1000, "&lt;="&amp;EOMONTH(DATE(G$1,G$2,1),0)))</f>
        <v/>
      </c>
      <c r="H545" s="48" t="str">
        <f>IF($D545="","", (SUMIFS(Transacoes!$D$3:$D1000,Transacoes!$C$3:$C1000,$D545,Transacoes!$B$3:$B1000,"C", Transacoes!$A$3:$A1000, "&lt;"&amp;EOMONTH(DATE(H$1,H$2,1),0))-SUMIFS(Transacoes!$D$3:$D1000,Transacoes!$C$3:$C1000,$D545,Transacoes!$B$3:$B1000,"V", Transacoes!$A$3:$A1000, "&lt;"&amp;EOMONTH(DATE(H$1,H$2,1),0)))*SUMIFS(Prov_Auto!$E$3:$E1000, Prov_Auto!$A$3:$A1000, $D545, Prov_Auto!$D$3:$D1000,"&gt;="&amp;DATE(H$1,H$2,1),Prov_Auto!$D$3:$D1000, "&lt;="&amp;EOMONTH(DATE(H$1,H$2,1),0)))</f>
        <v/>
      </c>
      <c r="I545" s="48" t="str">
        <f>IF($D545="","", (SUMIFS(Transacoes!$D$3:$D1000,Transacoes!$C$3:$C1000,$D545,Transacoes!$B$3:$B1000,"C", Transacoes!$A$3:$A1000, "&lt;"&amp;EOMONTH(DATE(I$1,I$2,1),0))-SUMIFS(Transacoes!$D$3:$D1000,Transacoes!$C$3:$C1000,$D545,Transacoes!$B$3:$B1000,"V", Transacoes!$A$3:$A1000, "&lt;"&amp;EOMONTH(DATE(I$1,I$2,1),0)))*SUMIFS(Prov_Auto!$E$3:$E1000, Prov_Auto!$A$3:$A1000, $D545, Prov_Auto!$D$3:$D1000,"&gt;="&amp;DATE(I$1,I$2,1),Prov_Auto!$D$3:$D1000, "&lt;="&amp;EOMONTH(DATE(I$1,I$2,1),0)))</f>
        <v/>
      </c>
      <c r="J545" s="48" t="str">
        <f>IF($D545="","", (SUMIFS(Transacoes!$D$3:$D1000,Transacoes!$C$3:$C1000,$D545,Transacoes!$B$3:$B1000,"C", Transacoes!$A$3:$A1000, "&lt;"&amp;EOMONTH(DATE(J$1,J$2,1),0))-SUMIFS(Transacoes!$D$3:$D1000,Transacoes!$C$3:$C1000,$D545,Transacoes!$B$3:$B1000,"V", Transacoes!$A$3:$A1000, "&lt;"&amp;EOMONTH(DATE(J$1,J$2,1),0)))*SUMIFS(Prov_Auto!$E$3:$E1000, Prov_Auto!$A$3:$A1000, $D545, Prov_Auto!$D$3:$D1000,"&gt;="&amp;DATE(J$1,J$2,1),Prov_Auto!$D$3:$D1000, "&lt;="&amp;EOMONTH(DATE(J$1,J$2,1),0)))</f>
        <v/>
      </c>
      <c r="K545" s="48" t="str">
        <f>IF($D545="","", (SUMIFS(Transacoes!$D$3:$D1000,Transacoes!$C$3:$C1000,$D545,Transacoes!$B$3:$B1000,"C", Transacoes!$A$3:$A1000, "&lt;"&amp;EOMONTH(DATE(K$1,K$2,1),0))-SUMIFS(Transacoes!$D$3:$D1000,Transacoes!$C$3:$C1000,$D545,Transacoes!$B$3:$B1000,"V", Transacoes!$A$3:$A1000, "&lt;"&amp;EOMONTH(DATE(K$1,K$2,1),0)))*SUMIFS(Prov_Auto!$E$3:$E1000, Prov_Auto!$A$3:$A1000, $D545, Prov_Auto!$D$3:$D1000,"&gt;="&amp;DATE(K$1,K$2,1),Prov_Auto!$D$3:$D1000, "&lt;="&amp;EOMONTH(DATE(K$1,K$2,1),0)))</f>
        <v/>
      </c>
      <c r="L545" s="48" t="str">
        <f>IF($D545="","", (SUMIFS(Transacoes!$D$3:$D1000,Transacoes!$C$3:$C1000,$D545,Transacoes!$B$3:$B1000,"C", Transacoes!$A$3:$A1000, "&lt;"&amp;EOMONTH(DATE(L$1,L$2,1),0))-SUMIFS(Transacoes!$D$3:$D1000,Transacoes!$C$3:$C1000,$D545,Transacoes!$B$3:$B1000,"V", Transacoes!$A$3:$A1000, "&lt;"&amp;EOMONTH(DATE(L$1,L$2,1),0)))*SUMIFS(Prov_Auto!$E$3:$E1000, Prov_Auto!$A$3:$A1000, $D545, Prov_Auto!$D$3:$D1000,"&gt;="&amp;DATE(L$1,L$2,1),Prov_Auto!$D$3:$D1000, "&lt;="&amp;EOMONTH(DATE(L$1,L$2,1),0)))</f>
        <v/>
      </c>
      <c r="M545" s="48" t="str">
        <f>IF($D545="","", (SUMIFS(Transacoes!$D$3:$D1000,Transacoes!$C$3:$C1000,$D545,Transacoes!$B$3:$B1000,"C", Transacoes!$A$3:$A1000, "&lt;"&amp;EOMONTH(DATE(M$1,M$2,1),0))-SUMIFS(Transacoes!$D$3:$D1000,Transacoes!$C$3:$C1000,$D545,Transacoes!$B$3:$B1000,"V", Transacoes!$A$3:$A1000, "&lt;"&amp;EOMONTH(DATE(M$1,M$2,1),0)))*SUMIFS(Prov_Auto!$E$3:$E1000, Prov_Auto!$A$3:$A1000, $D545, Prov_Auto!$D$3:$D1000,"&gt;="&amp;DATE(M$1,M$2,1),Prov_Auto!$D$3:$D1000, "&lt;="&amp;EOMONTH(DATE(M$1,M$2,1),0)))</f>
        <v/>
      </c>
      <c r="N545" s="48" t="str">
        <f>IF($D545="","", (SUMIFS(Transacoes!$D$3:$D1000,Transacoes!$C$3:$C1000,$D545,Transacoes!$B$3:$B1000,"C", Transacoes!$A$3:$A1000, "&lt;"&amp;EOMONTH(DATE(N$1,N$2,1),0))-SUMIFS(Transacoes!$D$3:$D1000,Transacoes!$C$3:$C1000,$D545,Transacoes!$B$3:$B1000,"V", Transacoes!$A$3:$A1000, "&lt;"&amp;EOMONTH(DATE(N$1,N$2,1),0)))*SUMIFS(Prov_Auto!$E$3:$E1000, Prov_Auto!$A$3:$A1000, $D545, Prov_Auto!$D$3:$D1000,"&gt;="&amp;DATE(N$1,N$2,1),Prov_Auto!$D$3:$D1000, "&lt;="&amp;EOMONTH(DATE(N$1,N$2,1),0)))</f>
        <v/>
      </c>
      <c r="O545" s="48" t="str">
        <f>IF($D545="","", (SUMIFS(Transacoes!$D$3:$D1000,Transacoes!$C$3:$C1000,$D545,Transacoes!$B$3:$B1000,"C", Transacoes!$A$3:$A1000, "&lt;"&amp;EOMONTH(DATE(O$1,O$2,1),0))-SUMIFS(Transacoes!$D$3:$D1000,Transacoes!$C$3:$C1000,$D545,Transacoes!$B$3:$B1000,"V", Transacoes!$A$3:$A1000, "&lt;"&amp;EOMONTH(DATE(O$1,O$2,1),0)))*SUMIFS(Prov_Auto!$E$3:$E1000, Prov_Auto!$A$3:$A1000, $D545, Prov_Auto!$D$3:$D1000,"&gt;="&amp;DATE(O$1,O$2,1),Prov_Auto!$D$3:$D1000, "&lt;="&amp;EOMONTH(DATE(O$1,O$2,1),0)))</f>
        <v/>
      </c>
      <c r="P545" s="48" t="str">
        <f>IF($D545="","", (SUMIFS(Transacoes!$D$3:$D1000,Transacoes!$C$3:$C1000,$D545,Transacoes!$B$3:$B1000,"C", Transacoes!$A$3:$A1000, "&lt;"&amp;EOMONTH(DATE(P$1,P$2,1),0))-SUMIFS(Transacoes!$D$3:$D1000,Transacoes!$C$3:$C1000,$D545,Transacoes!$B$3:$B1000,"V", Transacoes!$A$3:$A1000, "&lt;"&amp;EOMONTH(DATE(P$1,P$2,1),0)))*SUMIFS(Prov_Auto!$E$3:$E1000, Prov_Auto!$A$3:$A1000, $D545, Prov_Auto!$D$3:$D1000,"&gt;="&amp;DATE(P$1,P$2,1),Prov_Auto!$D$3:$D1000, "&lt;="&amp;EOMONTH(DATE(P$1,P$2,1),0)))</f>
        <v/>
      </c>
      <c r="Q545" s="48" t="str">
        <f>IF($D545="","", (SUMIFS(Transacoes!$D$3:$D1000,Transacoes!$C$3:$C1000,$D545,Transacoes!$B$3:$B1000,"C", Transacoes!$A$3:$A1000, "&lt;"&amp;EOMONTH(DATE(Q$1,Q$2,1),0))-SUMIFS(Transacoes!$D$3:$D1000,Transacoes!$C$3:$C1000,$D545,Transacoes!$B$3:$B1000,"V", Transacoes!$A$3:$A1000, "&lt;"&amp;EOMONTH(DATE(Q$1,Q$2,1),0)))*SUMIFS(Prov_Auto!$E$3:$E1000, Prov_Auto!$A$3:$A1000, $D545, Prov_Auto!$D$3:$D1000,"&gt;="&amp;DATE(Q$1,Q$2,1),Prov_Auto!$D$3:$D1000, "&lt;="&amp;EOMONTH(DATE(Q$1,Q$2,1),0)))</f>
        <v/>
      </c>
      <c r="R545" s="47"/>
    </row>
    <row r="546">
      <c r="A546" s="47"/>
      <c r="B546" s="47"/>
      <c r="C546" s="47"/>
      <c r="D546" s="87"/>
      <c r="E546" s="48" t="str">
        <f>IF($D546="","", (SUMIFS(Transacoes!$D$3:$D1000,Transacoes!$C$3:$C1000,$D546,Transacoes!$B$3:$B1000,"C", Transacoes!$A$3:$A1000, "&lt;"&amp;EOMONTH(DATE(E$1,E$2,1),0))-SUMIFS(Transacoes!$D$3:$D1000,Transacoes!$C$3:$C1000,$D546,Transacoes!$B$3:$B1000,"V", Transacoes!$A$3:$A1000, "&lt;"&amp;EOMONTH(DATE(E$1,E$2,1),0)))*SUMIFS(Prov_Auto!$E$3:$E1000, Prov_Auto!$A$3:$A1000, $D546, Prov_Auto!$D$3:$D1000,"&gt;="&amp;DATE(E$1,E$2,1),Prov_Auto!$D$3:$D1000, "&lt;="&amp;EOMONTH(DATE(E$1,E$2,1),0)))</f>
        <v/>
      </c>
      <c r="F546" s="48" t="str">
        <f>IF($D546="","", (SUMIFS(Transacoes!$D$3:$D1000,Transacoes!$C$3:$C1000,$D546,Transacoes!$B$3:$B1000,"C", Transacoes!$A$3:$A1000, "&lt;"&amp;EOMONTH(DATE(F$1,F$2,1),0))-SUMIFS(Transacoes!$D$3:$D1000,Transacoes!$C$3:$C1000,$D546,Transacoes!$B$3:$B1000,"V", Transacoes!$A$3:$A1000, "&lt;"&amp;EOMONTH(DATE(F$1,F$2,1),0)))*SUMIFS(Prov_Auto!$E$3:$E1000, Prov_Auto!$A$3:$A1000, $D546, Prov_Auto!$D$3:$D1000,"&gt;="&amp;DATE(F$1,F$2,1),Prov_Auto!$D$3:$D1000, "&lt;="&amp;EOMONTH(DATE(F$1,F$2,1),0)))</f>
        <v/>
      </c>
      <c r="G546" s="48" t="str">
        <f>IF($D546="","", (SUMIFS(Transacoes!$D$3:$D1000,Transacoes!$C$3:$C1000,$D546,Transacoes!$B$3:$B1000,"C", Transacoes!$A$3:$A1000, "&lt;"&amp;EOMONTH(DATE(G$1,G$2,1),0))-SUMIFS(Transacoes!$D$3:$D1000,Transacoes!$C$3:$C1000,$D546,Transacoes!$B$3:$B1000,"V", Transacoes!$A$3:$A1000, "&lt;"&amp;EOMONTH(DATE(G$1,G$2,1),0)))*SUMIFS(Prov_Auto!$E$3:$E1000, Prov_Auto!$A$3:$A1000, $D546, Prov_Auto!$D$3:$D1000,"&gt;="&amp;DATE(G$1,G$2,1),Prov_Auto!$D$3:$D1000, "&lt;="&amp;EOMONTH(DATE(G$1,G$2,1),0)))</f>
        <v/>
      </c>
      <c r="H546" s="48" t="str">
        <f>IF($D546="","", (SUMIFS(Transacoes!$D$3:$D1000,Transacoes!$C$3:$C1000,$D546,Transacoes!$B$3:$B1000,"C", Transacoes!$A$3:$A1000, "&lt;"&amp;EOMONTH(DATE(H$1,H$2,1),0))-SUMIFS(Transacoes!$D$3:$D1000,Transacoes!$C$3:$C1000,$D546,Transacoes!$B$3:$B1000,"V", Transacoes!$A$3:$A1000, "&lt;"&amp;EOMONTH(DATE(H$1,H$2,1),0)))*SUMIFS(Prov_Auto!$E$3:$E1000, Prov_Auto!$A$3:$A1000, $D546, Prov_Auto!$D$3:$D1000,"&gt;="&amp;DATE(H$1,H$2,1),Prov_Auto!$D$3:$D1000, "&lt;="&amp;EOMONTH(DATE(H$1,H$2,1),0)))</f>
        <v/>
      </c>
      <c r="I546" s="48" t="str">
        <f>IF($D546="","", (SUMIFS(Transacoes!$D$3:$D1000,Transacoes!$C$3:$C1000,$D546,Transacoes!$B$3:$B1000,"C", Transacoes!$A$3:$A1000, "&lt;"&amp;EOMONTH(DATE(I$1,I$2,1),0))-SUMIFS(Transacoes!$D$3:$D1000,Transacoes!$C$3:$C1000,$D546,Transacoes!$B$3:$B1000,"V", Transacoes!$A$3:$A1000, "&lt;"&amp;EOMONTH(DATE(I$1,I$2,1),0)))*SUMIFS(Prov_Auto!$E$3:$E1000, Prov_Auto!$A$3:$A1000, $D546, Prov_Auto!$D$3:$D1000,"&gt;="&amp;DATE(I$1,I$2,1),Prov_Auto!$D$3:$D1000, "&lt;="&amp;EOMONTH(DATE(I$1,I$2,1),0)))</f>
        <v/>
      </c>
      <c r="J546" s="48" t="str">
        <f>IF($D546="","", (SUMIFS(Transacoes!$D$3:$D1000,Transacoes!$C$3:$C1000,$D546,Transacoes!$B$3:$B1000,"C", Transacoes!$A$3:$A1000, "&lt;"&amp;EOMONTH(DATE(J$1,J$2,1),0))-SUMIFS(Transacoes!$D$3:$D1000,Transacoes!$C$3:$C1000,$D546,Transacoes!$B$3:$B1000,"V", Transacoes!$A$3:$A1000, "&lt;"&amp;EOMONTH(DATE(J$1,J$2,1),0)))*SUMIFS(Prov_Auto!$E$3:$E1000, Prov_Auto!$A$3:$A1000, $D546, Prov_Auto!$D$3:$D1000,"&gt;="&amp;DATE(J$1,J$2,1),Prov_Auto!$D$3:$D1000, "&lt;="&amp;EOMONTH(DATE(J$1,J$2,1),0)))</f>
        <v/>
      </c>
      <c r="K546" s="48" t="str">
        <f>IF($D546="","", (SUMIFS(Transacoes!$D$3:$D1000,Transacoes!$C$3:$C1000,$D546,Transacoes!$B$3:$B1000,"C", Transacoes!$A$3:$A1000, "&lt;"&amp;EOMONTH(DATE(K$1,K$2,1),0))-SUMIFS(Transacoes!$D$3:$D1000,Transacoes!$C$3:$C1000,$D546,Transacoes!$B$3:$B1000,"V", Transacoes!$A$3:$A1000, "&lt;"&amp;EOMONTH(DATE(K$1,K$2,1),0)))*SUMIFS(Prov_Auto!$E$3:$E1000, Prov_Auto!$A$3:$A1000, $D546, Prov_Auto!$D$3:$D1000,"&gt;="&amp;DATE(K$1,K$2,1),Prov_Auto!$D$3:$D1000, "&lt;="&amp;EOMONTH(DATE(K$1,K$2,1),0)))</f>
        <v/>
      </c>
      <c r="L546" s="48" t="str">
        <f>IF($D546="","", (SUMIFS(Transacoes!$D$3:$D1000,Transacoes!$C$3:$C1000,$D546,Transacoes!$B$3:$B1000,"C", Transacoes!$A$3:$A1000, "&lt;"&amp;EOMONTH(DATE(L$1,L$2,1),0))-SUMIFS(Transacoes!$D$3:$D1000,Transacoes!$C$3:$C1000,$D546,Transacoes!$B$3:$B1000,"V", Transacoes!$A$3:$A1000, "&lt;"&amp;EOMONTH(DATE(L$1,L$2,1),0)))*SUMIFS(Prov_Auto!$E$3:$E1000, Prov_Auto!$A$3:$A1000, $D546, Prov_Auto!$D$3:$D1000,"&gt;="&amp;DATE(L$1,L$2,1),Prov_Auto!$D$3:$D1000, "&lt;="&amp;EOMONTH(DATE(L$1,L$2,1),0)))</f>
        <v/>
      </c>
      <c r="M546" s="48" t="str">
        <f>IF($D546="","", (SUMIFS(Transacoes!$D$3:$D1000,Transacoes!$C$3:$C1000,$D546,Transacoes!$B$3:$B1000,"C", Transacoes!$A$3:$A1000, "&lt;"&amp;EOMONTH(DATE(M$1,M$2,1),0))-SUMIFS(Transacoes!$D$3:$D1000,Transacoes!$C$3:$C1000,$D546,Transacoes!$B$3:$B1000,"V", Transacoes!$A$3:$A1000, "&lt;"&amp;EOMONTH(DATE(M$1,M$2,1),0)))*SUMIFS(Prov_Auto!$E$3:$E1000, Prov_Auto!$A$3:$A1000, $D546, Prov_Auto!$D$3:$D1000,"&gt;="&amp;DATE(M$1,M$2,1),Prov_Auto!$D$3:$D1000, "&lt;="&amp;EOMONTH(DATE(M$1,M$2,1),0)))</f>
        <v/>
      </c>
      <c r="N546" s="48" t="str">
        <f>IF($D546="","", (SUMIFS(Transacoes!$D$3:$D1000,Transacoes!$C$3:$C1000,$D546,Transacoes!$B$3:$B1000,"C", Transacoes!$A$3:$A1000, "&lt;"&amp;EOMONTH(DATE(N$1,N$2,1),0))-SUMIFS(Transacoes!$D$3:$D1000,Transacoes!$C$3:$C1000,$D546,Transacoes!$B$3:$B1000,"V", Transacoes!$A$3:$A1000, "&lt;"&amp;EOMONTH(DATE(N$1,N$2,1),0)))*SUMIFS(Prov_Auto!$E$3:$E1000, Prov_Auto!$A$3:$A1000, $D546, Prov_Auto!$D$3:$D1000,"&gt;="&amp;DATE(N$1,N$2,1),Prov_Auto!$D$3:$D1000, "&lt;="&amp;EOMONTH(DATE(N$1,N$2,1),0)))</f>
        <v/>
      </c>
      <c r="O546" s="48" t="str">
        <f>IF($D546="","", (SUMIFS(Transacoes!$D$3:$D1000,Transacoes!$C$3:$C1000,$D546,Transacoes!$B$3:$B1000,"C", Transacoes!$A$3:$A1000, "&lt;"&amp;EOMONTH(DATE(O$1,O$2,1),0))-SUMIFS(Transacoes!$D$3:$D1000,Transacoes!$C$3:$C1000,$D546,Transacoes!$B$3:$B1000,"V", Transacoes!$A$3:$A1000, "&lt;"&amp;EOMONTH(DATE(O$1,O$2,1),0)))*SUMIFS(Prov_Auto!$E$3:$E1000, Prov_Auto!$A$3:$A1000, $D546, Prov_Auto!$D$3:$D1000,"&gt;="&amp;DATE(O$1,O$2,1),Prov_Auto!$D$3:$D1000, "&lt;="&amp;EOMONTH(DATE(O$1,O$2,1),0)))</f>
        <v/>
      </c>
      <c r="P546" s="48" t="str">
        <f>IF($D546="","", (SUMIFS(Transacoes!$D$3:$D1000,Transacoes!$C$3:$C1000,$D546,Transacoes!$B$3:$B1000,"C", Transacoes!$A$3:$A1000, "&lt;"&amp;EOMONTH(DATE(P$1,P$2,1),0))-SUMIFS(Transacoes!$D$3:$D1000,Transacoes!$C$3:$C1000,$D546,Transacoes!$B$3:$B1000,"V", Transacoes!$A$3:$A1000, "&lt;"&amp;EOMONTH(DATE(P$1,P$2,1),0)))*SUMIFS(Prov_Auto!$E$3:$E1000, Prov_Auto!$A$3:$A1000, $D546, Prov_Auto!$D$3:$D1000,"&gt;="&amp;DATE(P$1,P$2,1),Prov_Auto!$D$3:$D1000, "&lt;="&amp;EOMONTH(DATE(P$1,P$2,1),0)))</f>
        <v/>
      </c>
      <c r="Q546" s="48" t="str">
        <f>IF($D546="","", (SUMIFS(Transacoes!$D$3:$D1000,Transacoes!$C$3:$C1000,$D546,Transacoes!$B$3:$B1000,"C", Transacoes!$A$3:$A1000, "&lt;"&amp;EOMONTH(DATE(Q$1,Q$2,1),0))-SUMIFS(Transacoes!$D$3:$D1000,Transacoes!$C$3:$C1000,$D546,Transacoes!$B$3:$B1000,"V", Transacoes!$A$3:$A1000, "&lt;"&amp;EOMONTH(DATE(Q$1,Q$2,1),0)))*SUMIFS(Prov_Auto!$E$3:$E1000, Prov_Auto!$A$3:$A1000, $D546, Prov_Auto!$D$3:$D1000,"&gt;="&amp;DATE(Q$1,Q$2,1),Prov_Auto!$D$3:$D1000, "&lt;="&amp;EOMONTH(DATE(Q$1,Q$2,1),0)))</f>
        <v/>
      </c>
      <c r="R546" s="47"/>
    </row>
    <row r="547">
      <c r="A547" s="47"/>
      <c r="B547" s="47"/>
      <c r="C547" s="47"/>
      <c r="D547" s="87"/>
      <c r="E547" s="48" t="str">
        <f>IF($D547="","", (SUMIFS(Transacoes!$D$3:$D1000,Transacoes!$C$3:$C1000,$D547,Transacoes!$B$3:$B1000,"C", Transacoes!$A$3:$A1000, "&lt;"&amp;EOMONTH(DATE(E$1,E$2,1),0))-SUMIFS(Transacoes!$D$3:$D1000,Transacoes!$C$3:$C1000,$D547,Transacoes!$B$3:$B1000,"V", Transacoes!$A$3:$A1000, "&lt;"&amp;EOMONTH(DATE(E$1,E$2,1),0)))*SUMIFS(Prov_Auto!$E$3:$E1000, Prov_Auto!$A$3:$A1000, $D547, Prov_Auto!$D$3:$D1000,"&gt;="&amp;DATE(E$1,E$2,1),Prov_Auto!$D$3:$D1000, "&lt;="&amp;EOMONTH(DATE(E$1,E$2,1),0)))</f>
        <v/>
      </c>
      <c r="F547" s="48" t="str">
        <f>IF($D547="","", (SUMIFS(Transacoes!$D$3:$D1000,Transacoes!$C$3:$C1000,$D547,Transacoes!$B$3:$B1000,"C", Transacoes!$A$3:$A1000, "&lt;"&amp;EOMONTH(DATE(F$1,F$2,1),0))-SUMIFS(Transacoes!$D$3:$D1000,Transacoes!$C$3:$C1000,$D547,Transacoes!$B$3:$B1000,"V", Transacoes!$A$3:$A1000, "&lt;"&amp;EOMONTH(DATE(F$1,F$2,1),0)))*SUMIFS(Prov_Auto!$E$3:$E1000, Prov_Auto!$A$3:$A1000, $D547, Prov_Auto!$D$3:$D1000,"&gt;="&amp;DATE(F$1,F$2,1),Prov_Auto!$D$3:$D1000, "&lt;="&amp;EOMONTH(DATE(F$1,F$2,1),0)))</f>
        <v/>
      </c>
      <c r="G547" s="48" t="str">
        <f>IF($D547="","", (SUMIFS(Transacoes!$D$3:$D1000,Transacoes!$C$3:$C1000,$D547,Transacoes!$B$3:$B1000,"C", Transacoes!$A$3:$A1000, "&lt;"&amp;EOMONTH(DATE(G$1,G$2,1),0))-SUMIFS(Transacoes!$D$3:$D1000,Transacoes!$C$3:$C1000,$D547,Transacoes!$B$3:$B1000,"V", Transacoes!$A$3:$A1000, "&lt;"&amp;EOMONTH(DATE(G$1,G$2,1),0)))*SUMIFS(Prov_Auto!$E$3:$E1000, Prov_Auto!$A$3:$A1000, $D547, Prov_Auto!$D$3:$D1000,"&gt;="&amp;DATE(G$1,G$2,1),Prov_Auto!$D$3:$D1000, "&lt;="&amp;EOMONTH(DATE(G$1,G$2,1),0)))</f>
        <v/>
      </c>
      <c r="H547" s="48" t="str">
        <f>IF($D547="","", (SUMIFS(Transacoes!$D$3:$D1000,Transacoes!$C$3:$C1000,$D547,Transacoes!$B$3:$B1000,"C", Transacoes!$A$3:$A1000, "&lt;"&amp;EOMONTH(DATE(H$1,H$2,1),0))-SUMIFS(Transacoes!$D$3:$D1000,Transacoes!$C$3:$C1000,$D547,Transacoes!$B$3:$B1000,"V", Transacoes!$A$3:$A1000, "&lt;"&amp;EOMONTH(DATE(H$1,H$2,1),0)))*SUMIFS(Prov_Auto!$E$3:$E1000, Prov_Auto!$A$3:$A1000, $D547, Prov_Auto!$D$3:$D1000,"&gt;="&amp;DATE(H$1,H$2,1),Prov_Auto!$D$3:$D1000, "&lt;="&amp;EOMONTH(DATE(H$1,H$2,1),0)))</f>
        <v/>
      </c>
      <c r="I547" s="48" t="str">
        <f>IF($D547="","", (SUMIFS(Transacoes!$D$3:$D1000,Transacoes!$C$3:$C1000,$D547,Transacoes!$B$3:$B1000,"C", Transacoes!$A$3:$A1000, "&lt;"&amp;EOMONTH(DATE(I$1,I$2,1),0))-SUMIFS(Transacoes!$D$3:$D1000,Transacoes!$C$3:$C1000,$D547,Transacoes!$B$3:$B1000,"V", Transacoes!$A$3:$A1000, "&lt;"&amp;EOMONTH(DATE(I$1,I$2,1),0)))*SUMIFS(Prov_Auto!$E$3:$E1000, Prov_Auto!$A$3:$A1000, $D547, Prov_Auto!$D$3:$D1000,"&gt;="&amp;DATE(I$1,I$2,1),Prov_Auto!$D$3:$D1000, "&lt;="&amp;EOMONTH(DATE(I$1,I$2,1),0)))</f>
        <v/>
      </c>
      <c r="J547" s="48" t="str">
        <f>IF($D547="","", (SUMIFS(Transacoes!$D$3:$D1000,Transacoes!$C$3:$C1000,$D547,Transacoes!$B$3:$B1000,"C", Transacoes!$A$3:$A1000, "&lt;"&amp;EOMONTH(DATE(J$1,J$2,1),0))-SUMIFS(Transacoes!$D$3:$D1000,Transacoes!$C$3:$C1000,$D547,Transacoes!$B$3:$B1000,"V", Transacoes!$A$3:$A1000, "&lt;"&amp;EOMONTH(DATE(J$1,J$2,1),0)))*SUMIFS(Prov_Auto!$E$3:$E1000, Prov_Auto!$A$3:$A1000, $D547, Prov_Auto!$D$3:$D1000,"&gt;="&amp;DATE(J$1,J$2,1),Prov_Auto!$D$3:$D1000, "&lt;="&amp;EOMONTH(DATE(J$1,J$2,1),0)))</f>
        <v/>
      </c>
      <c r="K547" s="48" t="str">
        <f>IF($D547="","", (SUMIFS(Transacoes!$D$3:$D1000,Transacoes!$C$3:$C1000,$D547,Transacoes!$B$3:$B1000,"C", Transacoes!$A$3:$A1000, "&lt;"&amp;EOMONTH(DATE(K$1,K$2,1),0))-SUMIFS(Transacoes!$D$3:$D1000,Transacoes!$C$3:$C1000,$D547,Transacoes!$B$3:$B1000,"V", Transacoes!$A$3:$A1000, "&lt;"&amp;EOMONTH(DATE(K$1,K$2,1),0)))*SUMIFS(Prov_Auto!$E$3:$E1000, Prov_Auto!$A$3:$A1000, $D547, Prov_Auto!$D$3:$D1000,"&gt;="&amp;DATE(K$1,K$2,1),Prov_Auto!$D$3:$D1000, "&lt;="&amp;EOMONTH(DATE(K$1,K$2,1),0)))</f>
        <v/>
      </c>
      <c r="L547" s="48" t="str">
        <f>IF($D547="","", (SUMIFS(Transacoes!$D$3:$D1000,Transacoes!$C$3:$C1000,$D547,Transacoes!$B$3:$B1000,"C", Transacoes!$A$3:$A1000, "&lt;"&amp;EOMONTH(DATE(L$1,L$2,1),0))-SUMIFS(Transacoes!$D$3:$D1000,Transacoes!$C$3:$C1000,$D547,Transacoes!$B$3:$B1000,"V", Transacoes!$A$3:$A1000, "&lt;"&amp;EOMONTH(DATE(L$1,L$2,1),0)))*SUMIFS(Prov_Auto!$E$3:$E1000, Prov_Auto!$A$3:$A1000, $D547, Prov_Auto!$D$3:$D1000,"&gt;="&amp;DATE(L$1,L$2,1),Prov_Auto!$D$3:$D1000, "&lt;="&amp;EOMONTH(DATE(L$1,L$2,1),0)))</f>
        <v/>
      </c>
      <c r="M547" s="48" t="str">
        <f>IF($D547="","", (SUMIFS(Transacoes!$D$3:$D1000,Transacoes!$C$3:$C1000,$D547,Transacoes!$B$3:$B1000,"C", Transacoes!$A$3:$A1000, "&lt;"&amp;EOMONTH(DATE(M$1,M$2,1),0))-SUMIFS(Transacoes!$D$3:$D1000,Transacoes!$C$3:$C1000,$D547,Transacoes!$B$3:$B1000,"V", Transacoes!$A$3:$A1000, "&lt;"&amp;EOMONTH(DATE(M$1,M$2,1),0)))*SUMIFS(Prov_Auto!$E$3:$E1000, Prov_Auto!$A$3:$A1000, $D547, Prov_Auto!$D$3:$D1000,"&gt;="&amp;DATE(M$1,M$2,1),Prov_Auto!$D$3:$D1000, "&lt;="&amp;EOMONTH(DATE(M$1,M$2,1),0)))</f>
        <v/>
      </c>
      <c r="N547" s="48" t="str">
        <f>IF($D547="","", (SUMIFS(Transacoes!$D$3:$D1000,Transacoes!$C$3:$C1000,$D547,Transacoes!$B$3:$B1000,"C", Transacoes!$A$3:$A1000, "&lt;"&amp;EOMONTH(DATE(N$1,N$2,1),0))-SUMIFS(Transacoes!$D$3:$D1000,Transacoes!$C$3:$C1000,$D547,Transacoes!$B$3:$B1000,"V", Transacoes!$A$3:$A1000, "&lt;"&amp;EOMONTH(DATE(N$1,N$2,1),0)))*SUMIFS(Prov_Auto!$E$3:$E1000, Prov_Auto!$A$3:$A1000, $D547, Prov_Auto!$D$3:$D1000,"&gt;="&amp;DATE(N$1,N$2,1),Prov_Auto!$D$3:$D1000, "&lt;="&amp;EOMONTH(DATE(N$1,N$2,1),0)))</f>
        <v/>
      </c>
      <c r="O547" s="48" t="str">
        <f>IF($D547="","", (SUMIFS(Transacoes!$D$3:$D1000,Transacoes!$C$3:$C1000,$D547,Transacoes!$B$3:$B1000,"C", Transacoes!$A$3:$A1000, "&lt;"&amp;EOMONTH(DATE(O$1,O$2,1),0))-SUMIFS(Transacoes!$D$3:$D1000,Transacoes!$C$3:$C1000,$D547,Transacoes!$B$3:$B1000,"V", Transacoes!$A$3:$A1000, "&lt;"&amp;EOMONTH(DATE(O$1,O$2,1),0)))*SUMIFS(Prov_Auto!$E$3:$E1000, Prov_Auto!$A$3:$A1000, $D547, Prov_Auto!$D$3:$D1000,"&gt;="&amp;DATE(O$1,O$2,1),Prov_Auto!$D$3:$D1000, "&lt;="&amp;EOMONTH(DATE(O$1,O$2,1),0)))</f>
        <v/>
      </c>
      <c r="P547" s="48" t="str">
        <f>IF($D547="","", (SUMIFS(Transacoes!$D$3:$D1000,Transacoes!$C$3:$C1000,$D547,Transacoes!$B$3:$B1000,"C", Transacoes!$A$3:$A1000, "&lt;"&amp;EOMONTH(DATE(P$1,P$2,1),0))-SUMIFS(Transacoes!$D$3:$D1000,Transacoes!$C$3:$C1000,$D547,Transacoes!$B$3:$B1000,"V", Transacoes!$A$3:$A1000, "&lt;"&amp;EOMONTH(DATE(P$1,P$2,1),0)))*SUMIFS(Prov_Auto!$E$3:$E1000, Prov_Auto!$A$3:$A1000, $D547, Prov_Auto!$D$3:$D1000,"&gt;="&amp;DATE(P$1,P$2,1),Prov_Auto!$D$3:$D1000, "&lt;="&amp;EOMONTH(DATE(P$1,P$2,1),0)))</f>
        <v/>
      </c>
      <c r="Q547" s="48" t="str">
        <f>IF($D547="","", (SUMIFS(Transacoes!$D$3:$D1000,Transacoes!$C$3:$C1000,$D547,Transacoes!$B$3:$B1000,"C", Transacoes!$A$3:$A1000, "&lt;"&amp;EOMONTH(DATE(Q$1,Q$2,1),0))-SUMIFS(Transacoes!$D$3:$D1000,Transacoes!$C$3:$C1000,$D547,Transacoes!$B$3:$B1000,"V", Transacoes!$A$3:$A1000, "&lt;"&amp;EOMONTH(DATE(Q$1,Q$2,1),0)))*SUMIFS(Prov_Auto!$E$3:$E1000, Prov_Auto!$A$3:$A1000, $D547, Prov_Auto!$D$3:$D1000,"&gt;="&amp;DATE(Q$1,Q$2,1),Prov_Auto!$D$3:$D1000, "&lt;="&amp;EOMONTH(DATE(Q$1,Q$2,1),0)))</f>
        <v/>
      </c>
      <c r="R547" s="47"/>
    </row>
    <row r="548">
      <c r="A548" s="47"/>
      <c r="B548" s="47"/>
      <c r="C548" s="47"/>
      <c r="D548" s="87"/>
      <c r="E548" s="48" t="str">
        <f>IF($D548="","", (SUMIFS(Transacoes!$D$3:$D1000,Transacoes!$C$3:$C1000,$D548,Transacoes!$B$3:$B1000,"C", Transacoes!$A$3:$A1000, "&lt;"&amp;EOMONTH(DATE(E$1,E$2,1),0))-SUMIFS(Transacoes!$D$3:$D1000,Transacoes!$C$3:$C1000,$D548,Transacoes!$B$3:$B1000,"V", Transacoes!$A$3:$A1000, "&lt;"&amp;EOMONTH(DATE(E$1,E$2,1),0)))*SUMIFS(Prov_Auto!$E$3:$E1000, Prov_Auto!$A$3:$A1000, $D548, Prov_Auto!$D$3:$D1000,"&gt;="&amp;DATE(E$1,E$2,1),Prov_Auto!$D$3:$D1000, "&lt;="&amp;EOMONTH(DATE(E$1,E$2,1),0)))</f>
        <v/>
      </c>
      <c r="F548" s="48" t="str">
        <f>IF($D548="","", (SUMIFS(Transacoes!$D$3:$D1000,Transacoes!$C$3:$C1000,$D548,Transacoes!$B$3:$B1000,"C", Transacoes!$A$3:$A1000, "&lt;"&amp;EOMONTH(DATE(F$1,F$2,1),0))-SUMIFS(Transacoes!$D$3:$D1000,Transacoes!$C$3:$C1000,$D548,Transacoes!$B$3:$B1000,"V", Transacoes!$A$3:$A1000, "&lt;"&amp;EOMONTH(DATE(F$1,F$2,1),0)))*SUMIFS(Prov_Auto!$E$3:$E1000, Prov_Auto!$A$3:$A1000, $D548, Prov_Auto!$D$3:$D1000,"&gt;="&amp;DATE(F$1,F$2,1),Prov_Auto!$D$3:$D1000, "&lt;="&amp;EOMONTH(DATE(F$1,F$2,1),0)))</f>
        <v/>
      </c>
      <c r="G548" s="48" t="str">
        <f>IF($D548="","", (SUMIFS(Transacoes!$D$3:$D1000,Transacoes!$C$3:$C1000,$D548,Transacoes!$B$3:$B1000,"C", Transacoes!$A$3:$A1000, "&lt;"&amp;EOMONTH(DATE(G$1,G$2,1),0))-SUMIFS(Transacoes!$D$3:$D1000,Transacoes!$C$3:$C1000,$D548,Transacoes!$B$3:$B1000,"V", Transacoes!$A$3:$A1000, "&lt;"&amp;EOMONTH(DATE(G$1,G$2,1),0)))*SUMIFS(Prov_Auto!$E$3:$E1000, Prov_Auto!$A$3:$A1000, $D548, Prov_Auto!$D$3:$D1000,"&gt;="&amp;DATE(G$1,G$2,1),Prov_Auto!$D$3:$D1000, "&lt;="&amp;EOMONTH(DATE(G$1,G$2,1),0)))</f>
        <v/>
      </c>
      <c r="H548" s="48" t="str">
        <f>IF($D548="","", (SUMIFS(Transacoes!$D$3:$D1000,Transacoes!$C$3:$C1000,$D548,Transacoes!$B$3:$B1000,"C", Transacoes!$A$3:$A1000, "&lt;"&amp;EOMONTH(DATE(H$1,H$2,1),0))-SUMIFS(Transacoes!$D$3:$D1000,Transacoes!$C$3:$C1000,$D548,Transacoes!$B$3:$B1000,"V", Transacoes!$A$3:$A1000, "&lt;"&amp;EOMONTH(DATE(H$1,H$2,1),0)))*SUMIFS(Prov_Auto!$E$3:$E1000, Prov_Auto!$A$3:$A1000, $D548, Prov_Auto!$D$3:$D1000,"&gt;="&amp;DATE(H$1,H$2,1),Prov_Auto!$D$3:$D1000, "&lt;="&amp;EOMONTH(DATE(H$1,H$2,1),0)))</f>
        <v/>
      </c>
      <c r="I548" s="48" t="str">
        <f>IF($D548="","", (SUMIFS(Transacoes!$D$3:$D1000,Transacoes!$C$3:$C1000,$D548,Transacoes!$B$3:$B1000,"C", Transacoes!$A$3:$A1000, "&lt;"&amp;EOMONTH(DATE(I$1,I$2,1),0))-SUMIFS(Transacoes!$D$3:$D1000,Transacoes!$C$3:$C1000,$D548,Transacoes!$B$3:$B1000,"V", Transacoes!$A$3:$A1000, "&lt;"&amp;EOMONTH(DATE(I$1,I$2,1),0)))*SUMIFS(Prov_Auto!$E$3:$E1000, Prov_Auto!$A$3:$A1000, $D548, Prov_Auto!$D$3:$D1000,"&gt;="&amp;DATE(I$1,I$2,1),Prov_Auto!$D$3:$D1000, "&lt;="&amp;EOMONTH(DATE(I$1,I$2,1),0)))</f>
        <v/>
      </c>
      <c r="J548" s="48" t="str">
        <f>IF($D548="","", (SUMIFS(Transacoes!$D$3:$D1000,Transacoes!$C$3:$C1000,$D548,Transacoes!$B$3:$B1000,"C", Transacoes!$A$3:$A1000, "&lt;"&amp;EOMONTH(DATE(J$1,J$2,1),0))-SUMIFS(Transacoes!$D$3:$D1000,Transacoes!$C$3:$C1000,$D548,Transacoes!$B$3:$B1000,"V", Transacoes!$A$3:$A1000, "&lt;"&amp;EOMONTH(DATE(J$1,J$2,1),0)))*SUMIFS(Prov_Auto!$E$3:$E1000, Prov_Auto!$A$3:$A1000, $D548, Prov_Auto!$D$3:$D1000,"&gt;="&amp;DATE(J$1,J$2,1),Prov_Auto!$D$3:$D1000, "&lt;="&amp;EOMONTH(DATE(J$1,J$2,1),0)))</f>
        <v/>
      </c>
      <c r="K548" s="48" t="str">
        <f>IF($D548="","", (SUMIFS(Transacoes!$D$3:$D1000,Transacoes!$C$3:$C1000,$D548,Transacoes!$B$3:$B1000,"C", Transacoes!$A$3:$A1000, "&lt;"&amp;EOMONTH(DATE(K$1,K$2,1),0))-SUMIFS(Transacoes!$D$3:$D1000,Transacoes!$C$3:$C1000,$D548,Transacoes!$B$3:$B1000,"V", Transacoes!$A$3:$A1000, "&lt;"&amp;EOMONTH(DATE(K$1,K$2,1),0)))*SUMIFS(Prov_Auto!$E$3:$E1000, Prov_Auto!$A$3:$A1000, $D548, Prov_Auto!$D$3:$D1000,"&gt;="&amp;DATE(K$1,K$2,1),Prov_Auto!$D$3:$D1000, "&lt;="&amp;EOMONTH(DATE(K$1,K$2,1),0)))</f>
        <v/>
      </c>
      <c r="L548" s="48" t="str">
        <f>IF($D548="","", (SUMIFS(Transacoes!$D$3:$D1000,Transacoes!$C$3:$C1000,$D548,Transacoes!$B$3:$B1000,"C", Transacoes!$A$3:$A1000, "&lt;"&amp;EOMONTH(DATE(L$1,L$2,1),0))-SUMIFS(Transacoes!$D$3:$D1000,Transacoes!$C$3:$C1000,$D548,Transacoes!$B$3:$B1000,"V", Transacoes!$A$3:$A1000, "&lt;"&amp;EOMONTH(DATE(L$1,L$2,1),0)))*SUMIFS(Prov_Auto!$E$3:$E1000, Prov_Auto!$A$3:$A1000, $D548, Prov_Auto!$D$3:$D1000,"&gt;="&amp;DATE(L$1,L$2,1),Prov_Auto!$D$3:$D1000, "&lt;="&amp;EOMONTH(DATE(L$1,L$2,1),0)))</f>
        <v/>
      </c>
      <c r="M548" s="48" t="str">
        <f>IF($D548="","", (SUMIFS(Transacoes!$D$3:$D1000,Transacoes!$C$3:$C1000,$D548,Transacoes!$B$3:$B1000,"C", Transacoes!$A$3:$A1000, "&lt;"&amp;EOMONTH(DATE(M$1,M$2,1),0))-SUMIFS(Transacoes!$D$3:$D1000,Transacoes!$C$3:$C1000,$D548,Transacoes!$B$3:$B1000,"V", Transacoes!$A$3:$A1000, "&lt;"&amp;EOMONTH(DATE(M$1,M$2,1),0)))*SUMIFS(Prov_Auto!$E$3:$E1000, Prov_Auto!$A$3:$A1000, $D548, Prov_Auto!$D$3:$D1000,"&gt;="&amp;DATE(M$1,M$2,1),Prov_Auto!$D$3:$D1000, "&lt;="&amp;EOMONTH(DATE(M$1,M$2,1),0)))</f>
        <v/>
      </c>
      <c r="N548" s="48" t="str">
        <f>IF($D548="","", (SUMIFS(Transacoes!$D$3:$D1000,Transacoes!$C$3:$C1000,$D548,Transacoes!$B$3:$B1000,"C", Transacoes!$A$3:$A1000, "&lt;"&amp;EOMONTH(DATE(N$1,N$2,1),0))-SUMIFS(Transacoes!$D$3:$D1000,Transacoes!$C$3:$C1000,$D548,Transacoes!$B$3:$B1000,"V", Transacoes!$A$3:$A1000, "&lt;"&amp;EOMONTH(DATE(N$1,N$2,1),0)))*SUMIFS(Prov_Auto!$E$3:$E1000, Prov_Auto!$A$3:$A1000, $D548, Prov_Auto!$D$3:$D1000,"&gt;="&amp;DATE(N$1,N$2,1),Prov_Auto!$D$3:$D1000, "&lt;="&amp;EOMONTH(DATE(N$1,N$2,1),0)))</f>
        <v/>
      </c>
      <c r="O548" s="48" t="str">
        <f>IF($D548="","", (SUMIFS(Transacoes!$D$3:$D1000,Transacoes!$C$3:$C1000,$D548,Transacoes!$B$3:$B1000,"C", Transacoes!$A$3:$A1000, "&lt;"&amp;EOMONTH(DATE(O$1,O$2,1),0))-SUMIFS(Transacoes!$D$3:$D1000,Transacoes!$C$3:$C1000,$D548,Transacoes!$B$3:$B1000,"V", Transacoes!$A$3:$A1000, "&lt;"&amp;EOMONTH(DATE(O$1,O$2,1),0)))*SUMIFS(Prov_Auto!$E$3:$E1000, Prov_Auto!$A$3:$A1000, $D548, Prov_Auto!$D$3:$D1000,"&gt;="&amp;DATE(O$1,O$2,1),Prov_Auto!$D$3:$D1000, "&lt;="&amp;EOMONTH(DATE(O$1,O$2,1),0)))</f>
        <v/>
      </c>
      <c r="P548" s="48" t="str">
        <f>IF($D548="","", (SUMIFS(Transacoes!$D$3:$D1000,Transacoes!$C$3:$C1000,$D548,Transacoes!$B$3:$B1000,"C", Transacoes!$A$3:$A1000, "&lt;"&amp;EOMONTH(DATE(P$1,P$2,1),0))-SUMIFS(Transacoes!$D$3:$D1000,Transacoes!$C$3:$C1000,$D548,Transacoes!$B$3:$B1000,"V", Transacoes!$A$3:$A1000, "&lt;"&amp;EOMONTH(DATE(P$1,P$2,1),0)))*SUMIFS(Prov_Auto!$E$3:$E1000, Prov_Auto!$A$3:$A1000, $D548, Prov_Auto!$D$3:$D1000,"&gt;="&amp;DATE(P$1,P$2,1),Prov_Auto!$D$3:$D1000, "&lt;="&amp;EOMONTH(DATE(P$1,P$2,1),0)))</f>
        <v/>
      </c>
      <c r="Q548" s="48" t="str">
        <f>IF($D548="","", (SUMIFS(Transacoes!$D$3:$D1000,Transacoes!$C$3:$C1000,$D548,Transacoes!$B$3:$B1000,"C", Transacoes!$A$3:$A1000, "&lt;"&amp;EOMONTH(DATE(Q$1,Q$2,1),0))-SUMIFS(Transacoes!$D$3:$D1000,Transacoes!$C$3:$C1000,$D548,Transacoes!$B$3:$B1000,"V", Transacoes!$A$3:$A1000, "&lt;"&amp;EOMONTH(DATE(Q$1,Q$2,1),0)))*SUMIFS(Prov_Auto!$E$3:$E1000, Prov_Auto!$A$3:$A1000, $D548, Prov_Auto!$D$3:$D1000,"&gt;="&amp;DATE(Q$1,Q$2,1),Prov_Auto!$D$3:$D1000, "&lt;="&amp;EOMONTH(DATE(Q$1,Q$2,1),0)))</f>
        <v/>
      </c>
      <c r="R548" s="47"/>
    </row>
    <row r="549">
      <c r="A549" s="47"/>
      <c r="B549" s="47"/>
      <c r="C549" s="47"/>
      <c r="D549" s="87"/>
      <c r="E549" s="48" t="str">
        <f>IF($D549="","", (SUMIFS(Transacoes!$D$3:$D1000,Transacoes!$C$3:$C1000,$D549,Transacoes!$B$3:$B1000,"C", Transacoes!$A$3:$A1000, "&lt;"&amp;EOMONTH(DATE(E$1,E$2,1),0))-SUMIFS(Transacoes!$D$3:$D1000,Transacoes!$C$3:$C1000,$D549,Transacoes!$B$3:$B1000,"V", Transacoes!$A$3:$A1000, "&lt;"&amp;EOMONTH(DATE(E$1,E$2,1),0)))*SUMIFS(Prov_Auto!$E$3:$E1000, Prov_Auto!$A$3:$A1000, $D549, Prov_Auto!$D$3:$D1000,"&gt;="&amp;DATE(E$1,E$2,1),Prov_Auto!$D$3:$D1000, "&lt;="&amp;EOMONTH(DATE(E$1,E$2,1),0)))</f>
        <v/>
      </c>
      <c r="F549" s="48" t="str">
        <f>IF($D549="","", (SUMIFS(Transacoes!$D$3:$D1000,Transacoes!$C$3:$C1000,$D549,Transacoes!$B$3:$B1000,"C", Transacoes!$A$3:$A1000, "&lt;"&amp;EOMONTH(DATE(F$1,F$2,1),0))-SUMIFS(Transacoes!$D$3:$D1000,Transacoes!$C$3:$C1000,$D549,Transacoes!$B$3:$B1000,"V", Transacoes!$A$3:$A1000, "&lt;"&amp;EOMONTH(DATE(F$1,F$2,1),0)))*SUMIFS(Prov_Auto!$E$3:$E1000, Prov_Auto!$A$3:$A1000, $D549, Prov_Auto!$D$3:$D1000,"&gt;="&amp;DATE(F$1,F$2,1),Prov_Auto!$D$3:$D1000, "&lt;="&amp;EOMONTH(DATE(F$1,F$2,1),0)))</f>
        <v/>
      </c>
      <c r="G549" s="48" t="str">
        <f>IF($D549="","", (SUMIFS(Transacoes!$D$3:$D1000,Transacoes!$C$3:$C1000,$D549,Transacoes!$B$3:$B1000,"C", Transacoes!$A$3:$A1000, "&lt;"&amp;EOMONTH(DATE(G$1,G$2,1),0))-SUMIFS(Transacoes!$D$3:$D1000,Transacoes!$C$3:$C1000,$D549,Transacoes!$B$3:$B1000,"V", Transacoes!$A$3:$A1000, "&lt;"&amp;EOMONTH(DATE(G$1,G$2,1),0)))*SUMIFS(Prov_Auto!$E$3:$E1000, Prov_Auto!$A$3:$A1000, $D549, Prov_Auto!$D$3:$D1000,"&gt;="&amp;DATE(G$1,G$2,1),Prov_Auto!$D$3:$D1000, "&lt;="&amp;EOMONTH(DATE(G$1,G$2,1),0)))</f>
        <v/>
      </c>
      <c r="H549" s="48" t="str">
        <f>IF($D549="","", (SUMIFS(Transacoes!$D$3:$D1000,Transacoes!$C$3:$C1000,$D549,Transacoes!$B$3:$B1000,"C", Transacoes!$A$3:$A1000, "&lt;"&amp;EOMONTH(DATE(H$1,H$2,1),0))-SUMIFS(Transacoes!$D$3:$D1000,Transacoes!$C$3:$C1000,$D549,Transacoes!$B$3:$B1000,"V", Transacoes!$A$3:$A1000, "&lt;"&amp;EOMONTH(DATE(H$1,H$2,1),0)))*SUMIFS(Prov_Auto!$E$3:$E1000, Prov_Auto!$A$3:$A1000, $D549, Prov_Auto!$D$3:$D1000,"&gt;="&amp;DATE(H$1,H$2,1),Prov_Auto!$D$3:$D1000, "&lt;="&amp;EOMONTH(DATE(H$1,H$2,1),0)))</f>
        <v/>
      </c>
      <c r="I549" s="48" t="str">
        <f>IF($D549="","", (SUMIFS(Transacoes!$D$3:$D1000,Transacoes!$C$3:$C1000,$D549,Transacoes!$B$3:$B1000,"C", Transacoes!$A$3:$A1000, "&lt;"&amp;EOMONTH(DATE(I$1,I$2,1),0))-SUMIFS(Transacoes!$D$3:$D1000,Transacoes!$C$3:$C1000,$D549,Transacoes!$B$3:$B1000,"V", Transacoes!$A$3:$A1000, "&lt;"&amp;EOMONTH(DATE(I$1,I$2,1),0)))*SUMIFS(Prov_Auto!$E$3:$E1000, Prov_Auto!$A$3:$A1000, $D549, Prov_Auto!$D$3:$D1000,"&gt;="&amp;DATE(I$1,I$2,1),Prov_Auto!$D$3:$D1000, "&lt;="&amp;EOMONTH(DATE(I$1,I$2,1),0)))</f>
        <v/>
      </c>
      <c r="J549" s="48" t="str">
        <f>IF($D549="","", (SUMIFS(Transacoes!$D$3:$D1000,Transacoes!$C$3:$C1000,$D549,Transacoes!$B$3:$B1000,"C", Transacoes!$A$3:$A1000, "&lt;"&amp;EOMONTH(DATE(J$1,J$2,1),0))-SUMIFS(Transacoes!$D$3:$D1000,Transacoes!$C$3:$C1000,$D549,Transacoes!$B$3:$B1000,"V", Transacoes!$A$3:$A1000, "&lt;"&amp;EOMONTH(DATE(J$1,J$2,1),0)))*SUMIFS(Prov_Auto!$E$3:$E1000, Prov_Auto!$A$3:$A1000, $D549, Prov_Auto!$D$3:$D1000,"&gt;="&amp;DATE(J$1,J$2,1),Prov_Auto!$D$3:$D1000, "&lt;="&amp;EOMONTH(DATE(J$1,J$2,1),0)))</f>
        <v/>
      </c>
      <c r="K549" s="48" t="str">
        <f>IF($D549="","", (SUMIFS(Transacoes!$D$3:$D1000,Transacoes!$C$3:$C1000,$D549,Transacoes!$B$3:$B1000,"C", Transacoes!$A$3:$A1000, "&lt;"&amp;EOMONTH(DATE(K$1,K$2,1),0))-SUMIFS(Transacoes!$D$3:$D1000,Transacoes!$C$3:$C1000,$D549,Transacoes!$B$3:$B1000,"V", Transacoes!$A$3:$A1000, "&lt;"&amp;EOMONTH(DATE(K$1,K$2,1),0)))*SUMIFS(Prov_Auto!$E$3:$E1000, Prov_Auto!$A$3:$A1000, $D549, Prov_Auto!$D$3:$D1000,"&gt;="&amp;DATE(K$1,K$2,1),Prov_Auto!$D$3:$D1000, "&lt;="&amp;EOMONTH(DATE(K$1,K$2,1),0)))</f>
        <v/>
      </c>
      <c r="L549" s="48" t="str">
        <f>IF($D549="","", (SUMIFS(Transacoes!$D$3:$D1000,Transacoes!$C$3:$C1000,$D549,Transacoes!$B$3:$B1000,"C", Transacoes!$A$3:$A1000, "&lt;"&amp;EOMONTH(DATE(L$1,L$2,1),0))-SUMIFS(Transacoes!$D$3:$D1000,Transacoes!$C$3:$C1000,$D549,Transacoes!$B$3:$B1000,"V", Transacoes!$A$3:$A1000, "&lt;"&amp;EOMONTH(DATE(L$1,L$2,1),0)))*SUMIFS(Prov_Auto!$E$3:$E1000, Prov_Auto!$A$3:$A1000, $D549, Prov_Auto!$D$3:$D1000,"&gt;="&amp;DATE(L$1,L$2,1),Prov_Auto!$D$3:$D1000, "&lt;="&amp;EOMONTH(DATE(L$1,L$2,1),0)))</f>
        <v/>
      </c>
      <c r="M549" s="48" t="str">
        <f>IF($D549="","", (SUMIFS(Transacoes!$D$3:$D1000,Transacoes!$C$3:$C1000,$D549,Transacoes!$B$3:$B1000,"C", Transacoes!$A$3:$A1000, "&lt;"&amp;EOMONTH(DATE(M$1,M$2,1),0))-SUMIFS(Transacoes!$D$3:$D1000,Transacoes!$C$3:$C1000,$D549,Transacoes!$B$3:$B1000,"V", Transacoes!$A$3:$A1000, "&lt;"&amp;EOMONTH(DATE(M$1,M$2,1),0)))*SUMIFS(Prov_Auto!$E$3:$E1000, Prov_Auto!$A$3:$A1000, $D549, Prov_Auto!$D$3:$D1000,"&gt;="&amp;DATE(M$1,M$2,1),Prov_Auto!$D$3:$D1000, "&lt;="&amp;EOMONTH(DATE(M$1,M$2,1),0)))</f>
        <v/>
      </c>
      <c r="N549" s="48" t="str">
        <f>IF($D549="","", (SUMIFS(Transacoes!$D$3:$D1000,Transacoes!$C$3:$C1000,$D549,Transacoes!$B$3:$B1000,"C", Transacoes!$A$3:$A1000, "&lt;"&amp;EOMONTH(DATE(N$1,N$2,1),0))-SUMIFS(Transacoes!$D$3:$D1000,Transacoes!$C$3:$C1000,$D549,Transacoes!$B$3:$B1000,"V", Transacoes!$A$3:$A1000, "&lt;"&amp;EOMONTH(DATE(N$1,N$2,1),0)))*SUMIFS(Prov_Auto!$E$3:$E1000, Prov_Auto!$A$3:$A1000, $D549, Prov_Auto!$D$3:$D1000,"&gt;="&amp;DATE(N$1,N$2,1),Prov_Auto!$D$3:$D1000, "&lt;="&amp;EOMONTH(DATE(N$1,N$2,1),0)))</f>
        <v/>
      </c>
      <c r="O549" s="48" t="str">
        <f>IF($D549="","", (SUMIFS(Transacoes!$D$3:$D1000,Transacoes!$C$3:$C1000,$D549,Transacoes!$B$3:$B1000,"C", Transacoes!$A$3:$A1000, "&lt;"&amp;EOMONTH(DATE(O$1,O$2,1),0))-SUMIFS(Transacoes!$D$3:$D1000,Transacoes!$C$3:$C1000,$D549,Transacoes!$B$3:$B1000,"V", Transacoes!$A$3:$A1000, "&lt;"&amp;EOMONTH(DATE(O$1,O$2,1),0)))*SUMIFS(Prov_Auto!$E$3:$E1000, Prov_Auto!$A$3:$A1000, $D549, Prov_Auto!$D$3:$D1000,"&gt;="&amp;DATE(O$1,O$2,1),Prov_Auto!$D$3:$D1000, "&lt;="&amp;EOMONTH(DATE(O$1,O$2,1),0)))</f>
        <v/>
      </c>
      <c r="P549" s="48" t="str">
        <f>IF($D549="","", (SUMIFS(Transacoes!$D$3:$D1000,Transacoes!$C$3:$C1000,$D549,Transacoes!$B$3:$B1000,"C", Transacoes!$A$3:$A1000, "&lt;"&amp;EOMONTH(DATE(P$1,P$2,1),0))-SUMIFS(Transacoes!$D$3:$D1000,Transacoes!$C$3:$C1000,$D549,Transacoes!$B$3:$B1000,"V", Transacoes!$A$3:$A1000, "&lt;"&amp;EOMONTH(DATE(P$1,P$2,1),0)))*SUMIFS(Prov_Auto!$E$3:$E1000, Prov_Auto!$A$3:$A1000, $D549, Prov_Auto!$D$3:$D1000,"&gt;="&amp;DATE(P$1,P$2,1),Prov_Auto!$D$3:$D1000, "&lt;="&amp;EOMONTH(DATE(P$1,P$2,1),0)))</f>
        <v/>
      </c>
      <c r="Q549" s="48" t="str">
        <f>IF($D549="","", (SUMIFS(Transacoes!$D$3:$D1000,Transacoes!$C$3:$C1000,$D549,Transacoes!$B$3:$B1000,"C", Transacoes!$A$3:$A1000, "&lt;"&amp;EOMONTH(DATE(Q$1,Q$2,1),0))-SUMIFS(Transacoes!$D$3:$D1000,Transacoes!$C$3:$C1000,$D549,Transacoes!$B$3:$B1000,"V", Transacoes!$A$3:$A1000, "&lt;"&amp;EOMONTH(DATE(Q$1,Q$2,1),0)))*SUMIFS(Prov_Auto!$E$3:$E1000, Prov_Auto!$A$3:$A1000, $D549, Prov_Auto!$D$3:$D1000,"&gt;="&amp;DATE(Q$1,Q$2,1),Prov_Auto!$D$3:$D1000, "&lt;="&amp;EOMONTH(DATE(Q$1,Q$2,1),0)))</f>
        <v/>
      </c>
      <c r="R549" s="47"/>
    </row>
    <row r="550">
      <c r="A550" s="47"/>
      <c r="B550" s="47"/>
      <c r="C550" s="47"/>
      <c r="D550" s="87"/>
      <c r="E550" s="48" t="str">
        <f>IF($D550="","", (SUMIFS(Transacoes!$D$3:$D1000,Transacoes!$C$3:$C1000,$D550,Transacoes!$B$3:$B1000,"C", Transacoes!$A$3:$A1000, "&lt;"&amp;EOMONTH(DATE(E$1,E$2,1),0))-SUMIFS(Transacoes!$D$3:$D1000,Transacoes!$C$3:$C1000,$D550,Transacoes!$B$3:$B1000,"V", Transacoes!$A$3:$A1000, "&lt;"&amp;EOMONTH(DATE(E$1,E$2,1),0)))*SUMIFS(Prov_Auto!$E$3:$E1000, Prov_Auto!$A$3:$A1000, $D550, Prov_Auto!$D$3:$D1000,"&gt;="&amp;DATE(E$1,E$2,1),Prov_Auto!$D$3:$D1000, "&lt;="&amp;EOMONTH(DATE(E$1,E$2,1),0)))</f>
        <v/>
      </c>
      <c r="F550" s="48" t="str">
        <f>IF($D550="","", (SUMIFS(Transacoes!$D$3:$D1000,Transacoes!$C$3:$C1000,$D550,Transacoes!$B$3:$B1000,"C", Transacoes!$A$3:$A1000, "&lt;"&amp;EOMONTH(DATE(F$1,F$2,1),0))-SUMIFS(Transacoes!$D$3:$D1000,Transacoes!$C$3:$C1000,$D550,Transacoes!$B$3:$B1000,"V", Transacoes!$A$3:$A1000, "&lt;"&amp;EOMONTH(DATE(F$1,F$2,1),0)))*SUMIFS(Prov_Auto!$E$3:$E1000, Prov_Auto!$A$3:$A1000, $D550, Prov_Auto!$D$3:$D1000,"&gt;="&amp;DATE(F$1,F$2,1),Prov_Auto!$D$3:$D1000, "&lt;="&amp;EOMONTH(DATE(F$1,F$2,1),0)))</f>
        <v/>
      </c>
      <c r="G550" s="48" t="str">
        <f>IF($D550="","", (SUMIFS(Transacoes!$D$3:$D1000,Transacoes!$C$3:$C1000,$D550,Transacoes!$B$3:$B1000,"C", Transacoes!$A$3:$A1000, "&lt;"&amp;EOMONTH(DATE(G$1,G$2,1),0))-SUMIFS(Transacoes!$D$3:$D1000,Transacoes!$C$3:$C1000,$D550,Transacoes!$B$3:$B1000,"V", Transacoes!$A$3:$A1000, "&lt;"&amp;EOMONTH(DATE(G$1,G$2,1),0)))*SUMIFS(Prov_Auto!$E$3:$E1000, Prov_Auto!$A$3:$A1000, $D550, Prov_Auto!$D$3:$D1000,"&gt;="&amp;DATE(G$1,G$2,1),Prov_Auto!$D$3:$D1000, "&lt;="&amp;EOMONTH(DATE(G$1,G$2,1),0)))</f>
        <v/>
      </c>
      <c r="H550" s="48" t="str">
        <f>IF($D550="","", (SUMIFS(Transacoes!$D$3:$D1000,Transacoes!$C$3:$C1000,$D550,Transacoes!$B$3:$B1000,"C", Transacoes!$A$3:$A1000, "&lt;"&amp;EOMONTH(DATE(H$1,H$2,1),0))-SUMIFS(Transacoes!$D$3:$D1000,Transacoes!$C$3:$C1000,$D550,Transacoes!$B$3:$B1000,"V", Transacoes!$A$3:$A1000, "&lt;"&amp;EOMONTH(DATE(H$1,H$2,1),0)))*SUMIFS(Prov_Auto!$E$3:$E1000, Prov_Auto!$A$3:$A1000, $D550, Prov_Auto!$D$3:$D1000,"&gt;="&amp;DATE(H$1,H$2,1),Prov_Auto!$D$3:$D1000, "&lt;="&amp;EOMONTH(DATE(H$1,H$2,1),0)))</f>
        <v/>
      </c>
      <c r="I550" s="48" t="str">
        <f>IF($D550="","", (SUMIFS(Transacoes!$D$3:$D1000,Transacoes!$C$3:$C1000,$D550,Transacoes!$B$3:$B1000,"C", Transacoes!$A$3:$A1000, "&lt;"&amp;EOMONTH(DATE(I$1,I$2,1),0))-SUMIFS(Transacoes!$D$3:$D1000,Transacoes!$C$3:$C1000,$D550,Transacoes!$B$3:$B1000,"V", Transacoes!$A$3:$A1000, "&lt;"&amp;EOMONTH(DATE(I$1,I$2,1),0)))*SUMIFS(Prov_Auto!$E$3:$E1000, Prov_Auto!$A$3:$A1000, $D550, Prov_Auto!$D$3:$D1000,"&gt;="&amp;DATE(I$1,I$2,1),Prov_Auto!$D$3:$D1000, "&lt;="&amp;EOMONTH(DATE(I$1,I$2,1),0)))</f>
        <v/>
      </c>
      <c r="J550" s="48" t="str">
        <f>IF($D550="","", (SUMIFS(Transacoes!$D$3:$D1000,Transacoes!$C$3:$C1000,$D550,Transacoes!$B$3:$B1000,"C", Transacoes!$A$3:$A1000, "&lt;"&amp;EOMONTH(DATE(J$1,J$2,1),0))-SUMIFS(Transacoes!$D$3:$D1000,Transacoes!$C$3:$C1000,$D550,Transacoes!$B$3:$B1000,"V", Transacoes!$A$3:$A1000, "&lt;"&amp;EOMONTH(DATE(J$1,J$2,1),0)))*SUMIFS(Prov_Auto!$E$3:$E1000, Prov_Auto!$A$3:$A1000, $D550, Prov_Auto!$D$3:$D1000,"&gt;="&amp;DATE(J$1,J$2,1),Prov_Auto!$D$3:$D1000, "&lt;="&amp;EOMONTH(DATE(J$1,J$2,1),0)))</f>
        <v/>
      </c>
      <c r="K550" s="48" t="str">
        <f>IF($D550="","", (SUMIFS(Transacoes!$D$3:$D1000,Transacoes!$C$3:$C1000,$D550,Transacoes!$B$3:$B1000,"C", Transacoes!$A$3:$A1000, "&lt;"&amp;EOMONTH(DATE(K$1,K$2,1),0))-SUMIFS(Transacoes!$D$3:$D1000,Transacoes!$C$3:$C1000,$D550,Transacoes!$B$3:$B1000,"V", Transacoes!$A$3:$A1000, "&lt;"&amp;EOMONTH(DATE(K$1,K$2,1),0)))*SUMIFS(Prov_Auto!$E$3:$E1000, Prov_Auto!$A$3:$A1000, $D550, Prov_Auto!$D$3:$D1000,"&gt;="&amp;DATE(K$1,K$2,1),Prov_Auto!$D$3:$D1000, "&lt;="&amp;EOMONTH(DATE(K$1,K$2,1),0)))</f>
        <v/>
      </c>
      <c r="L550" s="48" t="str">
        <f>IF($D550="","", (SUMIFS(Transacoes!$D$3:$D1000,Transacoes!$C$3:$C1000,$D550,Transacoes!$B$3:$B1000,"C", Transacoes!$A$3:$A1000, "&lt;"&amp;EOMONTH(DATE(L$1,L$2,1),0))-SUMIFS(Transacoes!$D$3:$D1000,Transacoes!$C$3:$C1000,$D550,Transacoes!$B$3:$B1000,"V", Transacoes!$A$3:$A1000, "&lt;"&amp;EOMONTH(DATE(L$1,L$2,1),0)))*SUMIFS(Prov_Auto!$E$3:$E1000, Prov_Auto!$A$3:$A1000, $D550, Prov_Auto!$D$3:$D1000,"&gt;="&amp;DATE(L$1,L$2,1),Prov_Auto!$D$3:$D1000, "&lt;="&amp;EOMONTH(DATE(L$1,L$2,1),0)))</f>
        <v/>
      </c>
      <c r="M550" s="48" t="str">
        <f>IF($D550="","", (SUMIFS(Transacoes!$D$3:$D1000,Transacoes!$C$3:$C1000,$D550,Transacoes!$B$3:$B1000,"C", Transacoes!$A$3:$A1000, "&lt;"&amp;EOMONTH(DATE(M$1,M$2,1),0))-SUMIFS(Transacoes!$D$3:$D1000,Transacoes!$C$3:$C1000,$D550,Transacoes!$B$3:$B1000,"V", Transacoes!$A$3:$A1000, "&lt;"&amp;EOMONTH(DATE(M$1,M$2,1),0)))*SUMIFS(Prov_Auto!$E$3:$E1000, Prov_Auto!$A$3:$A1000, $D550, Prov_Auto!$D$3:$D1000,"&gt;="&amp;DATE(M$1,M$2,1),Prov_Auto!$D$3:$D1000, "&lt;="&amp;EOMONTH(DATE(M$1,M$2,1),0)))</f>
        <v/>
      </c>
      <c r="N550" s="48" t="str">
        <f>IF($D550="","", (SUMIFS(Transacoes!$D$3:$D1000,Transacoes!$C$3:$C1000,$D550,Transacoes!$B$3:$B1000,"C", Transacoes!$A$3:$A1000, "&lt;"&amp;EOMONTH(DATE(N$1,N$2,1),0))-SUMIFS(Transacoes!$D$3:$D1000,Transacoes!$C$3:$C1000,$D550,Transacoes!$B$3:$B1000,"V", Transacoes!$A$3:$A1000, "&lt;"&amp;EOMONTH(DATE(N$1,N$2,1),0)))*SUMIFS(Prov_Auto!$E$3:$E1000, Prov_Auto!$A$3:$A1000, $D550, Prov_Auto!$D$3:$D1000,"&gt;="&amp;DATE(N$1,N$2,1),Prov_Auto!$D$3:$D1000, "&lt;="&amp;EOMONTH(DATE(N$1,N$2,1),0)))</f>
        <v/>
      </c>
      <c r="O550" s="48" t="str">
        <f>IF($D550="","", (SUMIFS(Transacoes!$D$3:$D1000,Transacoes!$C$3:$C1000,$D550,Transacoes!$B$3:$B1000,"C", Transacoes!$A$3:$A1000, "&lt;"&amp;EOMONTH(DATE(O$1,O$2,1),0))-SUMIFS(Transacoes!$D$3:$D1000,Transacoes!$C$3:$C1000,$D550,Transacoes!$B$3:$B1000,"V", Transacoes!$A$3:$A1000, "&lt;"&amp;EOMONTH(DATE(O$1,O$2,1),0)))*SUMIFS(Prov_Auto!$E$3:$E1000, Prov_Auto!$A$3:$A1000, $D550, Prov_Auto!$D$3:$D1000,"&gt;="&amp;DATE(O$1,O$2,1),Prov_Auto!$D$3:$D1000, "&lt;="&amp;EOMONTH(DATE(O$1,O$2,1),0)))</f>
        <v/>
      </c>
      <c r="P550" s="48" t="str">
        <f>IF($D550="","", (SUMIFS(Transacoes!$D$3:$D1000,Transacoes!$C$3:$C1000,$D550,Transacoes!$B$3:$B1000,"C", Transacoes!$A$3:$A1000, "&lt;"&amp;EOMONTH(DATE(P$1,P$2,1),0))-SUMIFS(Transacoes!$D$3:$D1000,Transacoes!$C$3:$C1000,$D550,Transacoes!$B$3:$B1000,"V", Transacoes!$A$3:$A1000, "&lt;"&amp;EOMONTH(DATE(P$1,P$2,1),0)))*SUMIFS(Prov_Auto!$E$3:$E1000, Prov_Auto!$A$3:$A1000, $D550, Prov_Auto!$D$3:$D1000,"&gt;="&amp;DATE(P$1,P$2,1),Prov_Auto!$D$3:$D1000, "&lt;="&amp;EOMONTH(DATE(P$1,P$2,1),0)))</f>
        <v/>
      </c>
      <c r="Q550" s="48" t="str">
        <f>IF($D550="","", (SUMIFS(Transacoes!$D$3:$D1000,Transacoes!$C$3:$C1000,$D550,Transacoes!$B$3:$B1000,"C", Transacoes!$A$3:$A1000, "&lt;"&amp;EOMONTH(DATE(Q$1,Q$2,1),0))-SUMIFS(Transacoes!$D$3:$D1000,Transacoes!$C$3:$C1000,$D550,Transacoes!$B$3:$B1000,"V", Transacoes!$A$3:$A1000, "&lt;"&amp;EOMONTH(DATE(Q$1,Q$2,1),0)))*SUMIFS(Prov_Auto!$E$3:$E1000, Prov_Auto!$A$3:$A1000, $D550, Prov_Auto!$D$3:$D1000,"&gt;="&amp;DATE(Q$1,Q$2,1),Prov_Auto!$D$3:$D1000, "&lt;="&amp;EOMONTH(DATE(Q$1,Q$2,1),0)))</f>
        <v/>
      </c>
      <c r="R550" s="47"/>
    </row>
    <row r="551">
      <c r="A551" s="47"/>
      <c r="B551" s="47"/>
      <c r="C551" s="47"/>
      <c r="D551" s="87"/>
      <c r="E551" s="48" t="str">
        <f>IF($D551="","", (SUMIFS(Transacoes!$D$3:$D1000,Transacoes!$C$3:$C1000,$D551,Transacoes!$B$3:$B1000,"C", Transacoes!$A$3:$A1000, "&lt;"&amp;EOMONTH(DATE(E$1,E$2,1),0))-SUMIFS(Transacoes!$D$3:$D1000,Transacoes!$C$3:$C1000,$D551,Transacoes!$B$3:$B1000,"V", Transacoes!$A$3:$A1000, "&lt;"&amp;EOMONTH(DATE(E$1,E$2,1),0)))*SUMIFS(Prov_Auto!$E$3:$E1000, Prov_Auto!$A$3:$A1000, $D551, Prov_Auto!$D$3:$D1000,"&gt;="&amp;DATE(E$1,E$2,1),Prov_Auto!$D$3:$D1000, "&lt;="&amp;EOMONTH(DATE(E$1,E$2,1),0)))</f>
        <v/>
      </c>
      <c r="F551" s="48" t="str">
        <f>IF($D551="","", (SUMIFS(Transacoes!$D$3:$D1000,Transacoes!$C$3:$C1000,$D551,Transacoes!$B$3:$B1000,"C", Transacoes!$A$3:$A1000, "&lt;"&amp;EOMONTH(DATE(F$1,F$2,1),0))-SUMIFS(Transacoes!$D$3:$D1000,Transacoes!$C$3:$C1000,$D551,Transacoes!$B$3:$B1000,"V", Transacoes!$A$3:$A1000, "&lt;"&amp;EOMONTH(DATE(F$1,F$2,1),0)))*SUMIFS(Prov_Auto!$E$3:$E1000, Prov_Auto!$A$3:$A1000, $D551, Prov_Auto!$D$3:$D1000,"&gt;="&amp;DATE(F$1,F$2,1),Prov_Auto!$D$3:$D1000, "&lt;="&amp;EOMONTH(DATE(F$1,F$2,1),0)))</f>
        <v/>
      </c>
      <c r="G551" s="48" t="str">
        <f>IF($D551="","", (SUMIFS(Transacoes!$D$3:$D1000,Transacoes!$C$3:$C1000,$D551,Transacoes!$B$3:$B1000,"C", Transacoes!$A$3:$A1000, "&lt;"&amp;EOMONTH(DATE(G$1,G$2,1),0))-SUMIFS(Transacoes!$D$3:$D1000,Transacoes!$C$3:$C1000,$D551,Transacoes!$B$3:$B1000,"V", Transacoes!$A$3:$A1000, "&lt;"&amp;EOMONTH(DATE(G$1,G$2,1),0)))*SUMIFS(Prov_Auto!$E$3:$E1000, Prov_Auto!$A$3:$A1000, $D551, Prov_Auto!$D$3:$D1000,"&gt;="&amp;DATE(G$1,G$2,1),Prov_Auto!$D$3:$D1000, "&lt;="&amp;EOMONTH(DATE(G$1,G$2,1),0)))</f>
        <v/>
      </c>
      <c r="H551" s="48" t="str">
        <f>IF($D551="","", (SUMIFS(Transacoes!$D$3:$D1000,Transacoes!$C$3:$C1000,$D551,Transacoes!$B$3:$B1000,"C", Transacoes!$A$3:$A1000, "&lt;"&amp;EOMONTH(DATE(H$1,H$2,1),0))-SUMIFS(Transacoes!$D$3:$D1000,Transacoes!$C$3:$C1000,$D551,Transacoes!$B$3:$B1000,"V", Transacoes!$A$3:$A1000, "&lt;"&amp;EOMONTH(DATE(H$1,H$2,1),0)))*SUMIFS(Prov_Auto!$E$3:$E1000, Prov_Auto!$A$3:$A1000, $D551, Prov_Auto!$D$3:$D1000,"&gt;="&amp;DATE(H$1,H$2,1),Prov_Auto!$D$3:$D1000, "&lt;="&amp;EOMONTH(DATE(H$1,H$2,1),0)))</f>
        <v/>
      </c>
      <c r="I551" s="48" t="str">
        <f>IF($D551="","", (SUMIFS(Transacoes!$D$3:$D1000,Transacoes!$C$3:$C1000,$D551,Transacoes!$B$3:$B1000,"C", Transacoes!$A$3:$A1000, "&lt;"&amp;EOMONTH(DATE(I$1,I$2,1),0))-SUMIFS(Transacoes!$D$3:$D1000,Transacoes!$C$3:$C1000,$D551,Transacoes!$B$3:$B1000,"V", Transacoes!$A$3:$A1000, "&lt;"&amp;EOMONTH(DATE(I$1,I$2,1),0)))*SUMIFS(Prov_Auto!$E$3:$E1000, Prov_Auto!$A$3:$A1000, $D551, Prov_Auto!$D$3:$D1000,"&gt;="&amp;DATE(I$1,I$2,1),Prov_Auto!$D$3:$D1000, "&lt;="&amp;EOMONTH(DATE(I$1,I$2,1),0)))</f>
        <v/>
      </c>
      <c r="J551" s="48" t="str">
        <f>IF($D551="","", (SUMIFS(Transacoes!$D$3:$D1000,Transacoes!$C$3:$C1000,$D551,Transacoes!$B$3:$B1000,"C", Transacoes!$A$3:$A1000, "&lt;"&amp;EOMONTH(DATE(J$1,J$2,1),0))-SUMIFS(Transacoes!$D$3:$D1000,Transacoes!$C$3:$C1000,$D551,Transacoes!$B$3:$B1000,"V", Transacoes!$A$3:$A1000, "&lt;"&amp;EOMONTH(DATE(J$1,J$2,1),0)))*SUMIFS(Prov_Auto!$E$3:$E1000, Prov_Auto!$A$3:$A1000, $D551, Prov_Auto!$D$3:$D1000,"&gt;="&amp;DATE(J$1,J$2,1),Prov_Auto!$D$3:$D1000, "&lt;="&amp;EOMONTH(DATE(J$1,J$2,1),0)))</f>
        <v/>
      </c>
      <c r="K551" s="48" t="str">
        <f>IF($D551="","", (SUMIFS(Transacoes!$D$3:$D1000,Transacoes!$C$3:$C1000,$D551,Transacoes!$B$3:$B1000,"C", Transacoes!$A$3:$A1000, "&lt;"&amp;EOMONTH(DATE(K$1,K$2,1),0))-SUMIFS(Transacoes!$D$3:$D1000,Transacoes!$C$3:$C1000,$D551,Transacoes!$B$3:$B1000,"V", Transacoes!$A$3:$A1000, "&lt;"&amp;EOMONTH(DATE(K$1,K$2,1),0)))*SUMIFS(Prov_Auto!$E$3:$E1000, Prov_Auto!$A$3:$A1000, $D551, Prov_Auto!$D$3:$D1000,"&gt;="&amp;DATE(K$1,K$2,1),Prov_Auto!$D$3:$D1000, "&lt;="&amp;EOMONTH(DATE(K$1,K$2,1),0)))</f>
        <v/>
      </c>
      <c r="L551" s="48" t="str">
        <f>IF($D551="","", (SUMIFS(Transacoes!$D$3:$D1000,Transacoes!$C$3:$C1000,$D551,Transacoes!$B$3:$B1000,"C", Transacoes!$A$3:$A1000, "&lt;"&amp;EOMONTH(DATE(L$1,L$2,1),0))-SUMIFS(Transacoes!$D$3:$D1000,Transacoes!$C$3:$C1000,$D551,Transacoes!$B$3:$B1000,"V", Transacoes!$A$3:$A1000, "&lt;"&amp;EOMONTH(DATE(L$1,L$2,1),0)))*SUMIFS(Prov_Auto!$E$3:$E1000, Prov_Auto!$A$3:$A1000, $D551, Prov_Auto!$D$3:$D1000,"&gt;="&amp;DATE(L$1,L$2,1),Prov_Auto!$D$3:$D1000, "&lt;="&amp;EOMONTH(DATE(L$1,L$2,1),0)))</f>
        <v/>
      </c>
      <c r="M551" s="48" t="str">
        <f>IF($D551="","", (SUMIFS(Transacoes!$D$3:$D1000,Transacoes!$C$3:$C1000,$D551,Transacoes!$B$3:$B1000,"C", Transacoes!$A$3:$A1000, "&lt;"&amp;EOMONTH(DATE(M$1,M$2,1),0))-SUMIFS(Transacoes!$D$3:$D1000,Transacoes!$C$3:$C1000,$D551,Transacoes!$B$3:$B1000,"V", Transacoes!$A$3:$A1000, "&lt;"&amp;EOMONTH(DATE(M$1,M$2,1),0)))*SUMIFS(Prov_Auto!$E$3:$E1000, Prov_Auto!$A$3:$A1000, $D551, Prov_Auto!$D$3:$D1000,"&gt;="&amp;DATE(M$1,M$2,1),Prov_Auto!$D$3:$D1000, "&lt;="&amp;EOMONTH(DATE(M$1,M$2,1),0)))</f>
        <v/>
      </c>
      <c r="N551" s="48" t="str">
        <f>IF($D551="","", (SUMIFS(Transacoes!$D$3:$D1000,Transacoes!$C$3:$C1000,$D551,Transacoes!$B$3:$B1000,"C", Transacoes!$A$3:$A1000, "&lt;"&amp;EOMONTH(DATE(N$1,N$2,1),0))-SUMIFS(Transacoes!$D$3:$D1000,Transacoes!$C$3:$C1000,$D551,Transacoes!$B$3:$B1000,"V", Transacoes!$A$3:$A1000, "&lt;"&amp;EOMONTH(DATE(N$1,N$2,1),0)))*SUMIFS(Prov_Auto!$E$3:$E1000, Prov_Auto!$A$3:$A1000, $D551, Prov_Auto!$D$3:$D1000,"&gt;="&amp;DATE(N$1,N$2,1),Prov_Auto!$D$3:$D1000, "&lt;="&amp;EOMONTH(DATE(N$1,N$2,1),0)))</f>
        <v/>
      </c>
      <c r="O551" s="48" t="str">
        <f>IF($D551="","", (SUMIFS(Transacoes!$D$3:$D1000,Transacoes!$C$3:$C1000,$D551,Transacoes!$B$3:$B1000,"C", Transacoes!$A$3:$A1000, "&lt;"&amp;EOMONTH(DATE(O$1,O$2,1),0))-SUMIFS(Transacoes!$D$3:$D1000,Transacoes!$C$3:$C1000,$D551,Transacoes!$B$3:$B1000,"V", Transacoes!$A$3:$A1000, "&lt;"&amp;EOMONTH(DATE(O$1,O$2,1),0)))*SUMIFS(Prov_Auto!$E$3:$E1000, Prov_Auto!$A$3:$A1000, $D551, Prov_Auto!$D$3:$D1000,"&gt;="&amp;DATE(O$1,O$2,1),Prov_Auto!$D$3:$D1000, "&lt;="&amp;EOMONTH(DATE(O$1,O$2,1),0)))</f>
        <v/>
      </c>
      <c r="P551" s="48" t="str">
        <f>IF($D551="","", (SUMIFS(Transacoes!$D$3:$D1000,Transacoes!$C$3:$C1000,$D551,Transacoes!$B$3:$B1000,"C", Transacoes!$A$3:$A1000, "&lt;"&amp;EOMONTH(DATE(P$1,P$2,1),0))-SUMIFS(Transacoes!$D$3:$D1000,Transacoes!$C$3:$C1000,$D551,Transacoes!$B$3:$B1000,"V", Transacoes!$A$3:$A1000, "&lt;"&amp;EOMONTH(DATE(P$1,P$2,1),0)))*SUMIFS(Prov_Auto!$E$3:$E1000, Prov_Auto!$A$3:$A1000, $D551, Prov_Auto!$D$3:$D1000,"&gt;="&amp;DATE(P$1,P$2,1),Prov_Auto!$D$3:$D1000, "&lt;="&amp;EOMONTH(DATE(P$1,P$2,1),0)))</f>
        <v/>
      </c>
      <c r="Q551" s="48" t="str">
        <f>IF($D551="","", (SUMIFS(Transacoes!$D$3:$D1000,Transacoes!$C$3:$C1000,$D551,Transacoes!$B$3:$B1000,"C", Transacoes!$A$3:$A1000, "&lt;"&amp;EOMONTH(DATE(Q$1,Q$2,1),0))-SUMIFS(Transacoes!$D$3:$D1000,Transacoes!$C$3:$C1000,$D551,Transacoes!$B$3:$B1000,"V", Transacoes!$A$3:$A1000, "&lt;"&amp;EOMONTH(DATE(Q$1,Q$2,1),0)))*SUMIFS(Prov_Auto!$E$3:$E1000, Prov_Auto!$A$3:$A1000, $D551, Prov_Auto!$D$3:$D1000,"&gt;="&amp;DATE(Q$1,Q$2,1),Prov_Auto!$D$3:$D1000, "&lt;="&amp;EOMONTH(DATE(Q$1,Q$2,1),0)))</f>
        <v/>
      </c>
      <c r="R551" s="47"/>
    </row>
    <row r="552">
      <c r="A552" s="47"/>
      <c r="B552" s="47"/>
      <c r="C552" s="47"/>
      <c r="D552" s="87"/>
      <c r="E552" s="48" t="str">
        <f>IF($D552="","", (SUMIFS(Transacoes!$D$3:$D1000,Transacoes!$C$3:$C1000,$D552,Transacoes!$B$3:$B1000,"C", Transacoes!$A$3:$A1000, "&lt;"&amp;EOMONTH(DATE(E$1,E$2,1),0))-SUMIFS(Transacoes!$D$3:$D1000,Transacoes!$C$3:$C1000,$D552,Transacoes!$B$3:$B1000,"V", Transacoes!$A$3:$A1000, "&lt;"&amp;EOMONTH(DATE(E$1,E$2,1),0)))*SUMIFS(Prov_Auto!$E$3:$E1000, Prov_Auto!$A$3:$A1000, $D552, Prov_Auto!$D$3:$D1000,"&gt;="&amp;DATE(E$1,E$2,1),Prov_Auto!$D$3:$D1000, "&lt;="&amp;EOMONTH(DATE(E$1,E$2,1),0)))</f>
        <v/>
      </c>
      <c r="F552" s="48" t="str">
        <f>IF($D552="","", (SUMIFS(Transacoes!$D$3:$D1000,Transacoes!$C$3:$C1000,$D552,Transacoes!$B$3:$B1000,"C", Transacoes!$A$3:$A1000, "&lt;"&amp;EOMONTH(DATE(F$1,F$2,1),0))-SUMIFS(Transacoes!$D$3:$D1000,Transacoes!$C$3:$C1000,$D552,Transacoes!$B$3:$B1000,"V", Transacoes!$A$3:$A1000, "&lt;"&amp;EOMONTH(DATE(F$1,F$2,1),0)))*SUMIFS(Prov_Auto!$E$3:$E1000, Prov_Auto!$A$3:$A1000, $D552, Prov_Auto!$D$3:$D1000,"&gt;="&amp;DATE(F$1,F$2,1),Prov_Auto!$D$3:$D1000, "&lt;="&amp;EOMONTH(DATE(F$1,F$2,1),0)))</f>
        <v/>
      </c>
      <c r="G552" s="48" t="str">
        <f>IF($D552="","", (SUMIFS(Transacoes!$D$3:$D1000,Transacoes!$C$3:$C1000,$D552,Transacoes!$B$3:$B1000,"C", Transacoes!$A$3:$A1000, "&lt;"&amp;EOMONTH(DATE(G$1,G$2,1),0))-SUMIFS(Transacoes!$D$3:$D1000,Transacoes!$C$3:$C1000,$D552,Transacoes!$B$3:$B1000,"V", Transacoes!$A$3:$A1000, "&lt;"&amp;EOMONTH(DATE(G$1,G$2,1),0)))*SUMIFS(Prov_Auto!$E$3:$E1000, Prov_Auto!$A$3:$A1000, $D552, Prov_Auto!$D$3:$D1000,"&gt;="&amp;DATE(G$1,G$2,1),Prov_Auto!$D$3:$D1000, "&lt;="&amp;EOMONTH(DATE(G$1,G$2,1),0)))</f>
        <v/>
      </c>
      <c r="H552" s="48" t="str">
        <f>IF($D552="","", (SUMIFS(Transacoes!$D$3:$D1000,Transacoes!$C$3:$C1000,$D552,Transacoes!$B$3:$B1000,"C", Transacoes!$A$3:$A1000, "&lt;"&amp;EOMONTH(DATE(H$1,H$2,1),0))-SUMIFS(Transacoes!$D$3:$D1000,Transacoes!$C$3:$C1000,$D552,Transacoes!$B$3:$B1000,"V", Transacoes!$A$3:$A1000, "&lt;"&amp;EOMONTH(DATE(H$1,H$2,1),0)))*SUMIFS(Prov_Auto!$E$3:$E1000, Prov_Auto!$A$3:$A1000, $D552, Prov_Auto!$D$3:$D1000,"&gt;="&amp;DATE(H$1,H$2,1),Prov_Auto!$D$3:$D1000, "&lt;="&amp;EOMONTH(DATE(H$1,H$2,1),0)))</f>
        <v/>
      </c>
      <c r="I552" s="48" t="str">
        <f>IF($D552="","", (SUMIFS(Transacoes!$D$3:$D1000,Transacoes!$C$3:$C1000,$D552,Transacoes!$B$3:$B1000,"C", Transacoes!$A$3:$A1000, "&lt;"&amp;EOMONTH(DATE(I$1,I$2,1),0))-SUMIFS(Transacoes!$D$3:$D1000,Transacoes!$C$3:$C1000,$D552,Transacoes!$B$3:$B1000,"V", Transacoes!$A$3:$A1000, "&lt;"&amp;EOMONTH(DATE(I$1,I$2,1),0)))*SUMIFS(Prov_Auto!$E$3:$E1000, Prov_Auto!$A$3:$A1000, $D552, Prov_Auto!$D$3:$D1000,"&gt;="&amp;DATE(I$1,I$2,1),Prov_Auto!$D$3:$D1000, "&lt;="&amp;EOMONTH(DATE(I$1,I$2,1),0)))</f>
        <v/>
      </c>
      <c r="J552" s="48" t="str">
        <f>IF($D552="","", (SUMIFS(Transacoes!$D$3:$D1000,Transacoes!$C$3:$C1000,$D552,Transacoes!$B$3:$B1000,"C", Transacoes!$A$3:$A1000, "&lt;"&amp;EOMONTH(DATE(J$1,J$2,1),0))-SUMIFS(Transacoes!$D$3:$D1000,Transacoes!$C$3:$C1000,$D552,Transacoes!$B$3:$B1000,"V", Transacoes!$A$3:$A1000, "&lt;"&amp;EOMONTH(DATE(J$1,J$2,1),0)))*SUMIFS(Prov_Auto!$E$3:$E1000, Prov_Auto!$A$3:$A1000, $D552, Prov_Auto!$D$3:$D1000,"&gt;="&amp;DATE(J$1,J$2,1),Prov_Auto!$D$3:$D1000, "&lt;="&amp;EOMONTH(DATE(J$1,J$2,1),0)))</f>
        <v/>
      </c>
      <c r="K552" s="48" t="str">
        <f>IF($D552="","", (SUMIFS(Transacoes!$D$3:$D1000,Transacoes!$C$3:$C1000,$D552,Transacoes!$B$3:$B1000,"C", Transacoes!$A$3:$A1000, "&lt;"&amp;EOMONTH(DATE(K$1,K$2,1),0))-SUMIFS(Transacoes!$D$3:$D1000,Transacoes!$C$3:$C1000,$D552,Transacoes!$B$3:$B1000,"V", Transacoes!$A$3:$A1000, "&lt;"&amp;EOMONTH(DATE(K$1,K$2,1),0)))*SUMIFS(Prov_Auto!$E$3:$E1000, Prov_Auto!$A$3:$A1000, $D552, Prov_Auto!$D$3:$D1000,"&gt;="&amp;DATE(K$1,K$2,1),Prov_Auto!$D$3:$D1000, "&lt;="&amp;EOMONTH(DATE(K$1,K$2,1),0)))</f>
        <v/>
      </c>
      <c r="L552" s="48" t="str">
        <f>IF($D552="","", (SUMIFS(Transacoes!$D$3:$D1000,Transacoes!$C$3:$C1000,$D552,Transacoes!$B$3:$B1000,"C", Transacoes!$A$3:$A1000, "&lt;"&amp;EOMONTH(DATE(L$1,L$2,1),0))-SUMIFS(Transacoes!$D$3:$D1000,Transacoes!$C$3:$C1000,$D552,Transacoes!$B$3:$B1000,"V", Transacoes!$A$3:$A1000, "&lt;"&amp;EOMONTH(DATE(L$1,L$2,1),0)))*SUMIFS(Prov_Auto!$E$3:$E1000, Prov_Auto!$A$3:$A1000, $D552, Prov_Auto!$D$3:$D1000,"&gt;="&amp;DATE(L$1,L$2,1),Prov_Auto!$D$3:$D1000, "&lt;="&amp;EOMONTH(DATE(L$1,L$2,1),0)))</f>
        <v/>
      </c>
      <c r="M552" s="48" t="str">
        <f>IF($D552="","", (SUMIFS(Transacoes!$D$3:$D1000,Transacoes!$C$3:$C1000,$D552,Transacoes!$B$3:$B1000,"C", Transacoes!$A$3:$A1000, "&lt;"&amp;EOMONTH(DATE(M$1,M$2,1),0))-SUMIFS(Transacoes!$D$3:$D1000,Transacoes!$C$3:$C1000,$D552,Transacoes!$B$3:$B1000,"V", Transacoes!$A$3:$A1000, "&lt;"&amp;EOMONTH(DATE(M$1,M$2,1),0)))*SUMIFS(Prov_Auto!$E$3:$E1000, Prov_Auto!$A$3:$A1000, $D552, Prov_Auto!$D$3:$D1000,"&gt;="&amp;DATE(M$1,M$2,1),Prov_Auto!$D$3:$D1000, "&lt;="&amp;EOMONTH(DATE(M$1,M$2,1),0)))</f>
        <v/>
      </c>
      <c r="N552" s="48" t="str">
        <f>IF($D552="","", (SUMIFS(Transacoes!$D$3:$D1000,Transacoes!$C$3:$C1000,$D552,Transacoes!$B$3:$B1000,"C", Transacoes!$A$3:$A1000, "&lt;"&amp;EOMONTH(DATE(N$1,N$2,1),0))-SUMIFS(Transacoes!$D$3:$D1000,Transacoes!$C$3:$C1000,$D552,Transacoes!$B$3:$B1000,"V", Transacoes!$A$3:$A1000, "&lt;"&amp;EOMONTH(DATE(N$1,N$2,1),0)))*SUMIFS(Prov_Auto!$E$3:$E1000, Prov_Auto!$A$3:$A1000, $D552, Prov_Auto!$D$3:$D1000,"&gt;="&amp;DATE(N$1,N$2,1),Prov_Auto!$D$3:$D1000, "&lt;="&amp;EOMONTH(DATE(N$1,N$2,1),0)))</f>
        <v/>
      </c>
      <c r="O552" s="48" t="str">
        <f>IF($D552="","", (SUMIFS(Transacoes!$D$3:$D1000,Transacoes!$C$3:$C1000,$D552,Transacoes!$B$3:$B1000,"C", Transacoes!$A$3:$A1000, "&lt;"&amp;EOMONTH(DATE(O$1,O$2,1),0))-SUMIFS(Transacoes!$D$3:$D1000,Transacoes!$C$3:$C1000,$D552,Transacoes!$B$3:$B1000,"V", Transacoes!$A$3:$A1000, "&lt;"&amp;EOMONTH(DATE(O$1,O$2,1),0)))*SUMIFS(Prov_Auto!$E$3:$E1000, Prov_Auto!$A$3:$A1000, $D552, Prov_Auto!$D$3:$D1000,"&gt;="&amp;DATE(O$1,O$2,1),Prov_Auto!$D$3:$D1000, "&lt;="&amp;EOMONTH(DATE(O$1,O$2,1),0)))</f>
        <v/>
      </c>
      <c r="P552" s="48" t="str">
        <f>IF($D552="","", (SUMIFS(Transacoes!$D$3:$D1000,Transacoes!$C$3:$C1000,$D552,Transacoes!$B$3:$B1000,"C", Transacoes!$A$3:$A1000, "&lt;"&amp;EOMONTH(DATE(P$1,P$2,1),0))-SUMIFS(Transacoes!$D$3:$D1000,Transacoes!$C$3:$C1000,$D552,Transacoes!$B$3:$B1000,"V", Transacoes!$A$3:$A1000, "&lt;"&amp;EOMONTH(DATE(P$1,P$2,1),0)))*SUMIFS(Prov_Auto!$E$3:$E1000, Prov_Auto!$A$3:$A1000, $D552, Prov_Auto!$D$3:$D1000,"&gt;="&amp;DATE(P$1,P$2,1),Prov_Auto!$D$3:$D1000, "&lt;="&amp;EOMONTH(DATE(P$1,P$2,1),0)))</f>
        <v/>
      </c>
      <c r="Q552" s="48" t="str">
        <f>IF($D552="","", (SUMIFS(Transacoes!$D$3:$D1000,Transacoes!$C$3:$C1000,$D552,Transacoes!$B$3:$B1000,"C", Transacoes!$A$3:$A1000, "&lt;"&amp;EOMONTH(DATE(Q$1,Q$2,1),0))-SUMIFS(Transacoes!$D$3:$D1000,Transacoes!$C$3:$C1000,$D552,Transacoes!$B$3:$B1000,"V", Transacoes!$A$3:$A1000, "&lt;"&amp;EOMONTH(DATE(Q$1,Q$2,1),0)))*SUMIFS(Prov_Auto!$E$3:$E1000, Prov_Auto!$A$3:$A1000, $D552, Prov_Auto!$D$3:$D1000,"&gt;="&amp;DATE(Q$1,Q$2,1),Prov_Auto!$D$3:$D1000, "&lt;="&amp;EOMONTH(DATE(Q$1,Q$2,1),0)))</f>
        <v/>
      </c>
      <c r="R552" s="47"/>
    </row>
    <row r="553">
      <c r="A553" s="47"/>
      <c r="B553" s="47"/>
      <c r="C553" s="47"/>
      <c r="D553" s="87"/>
      <c r="E553" s="48" t="str">
        <f>IF($D553="","", (SUMIFS(Transacoes!$D$3:$D1000,Transacoes!$C$3:$C1000,$D553,Transacoes!$B$3:$B1000,"C", Transacoes!$A$3:$A1000, "&lt;"&amp;EOMONTH(DATE(E$1,E$2,1),0))-SUMIFS(Transacoes!$D$3:$D1000,Transacoes!$C$3:$C1000,$D553,Transacoes!$B$3:$B1000,"V", Transacoes!$A$3:$A1000, "&lt;"&amp;EOMONTH(DATE(E$1,E$2,1),0)))*SUMIFS(Prov_Auto!$E$3:$E1000, Prov_Auto!$A$3:$A1000, $D553, Prov_Auto!$D$3:$D1000,"&gt;="&amp;DATE(E$1,E$2,1),Prov_Auto!$D$3:$D1000, "&lt;="&amp;EOMONTH(DATE(E$1,E$2,1),0)))</f>
        <v/>
      </c>
      <c r="F553" s="48" t="str">
        <f>IF($D553="","", (SUMIFS(Transacoes!$D$3:$D1000,Transacoes!$C$3:$C1000,$D553,Transacoes!$B$3:$B1000,"C", Transacoes!$A$3:$A1000, "&lt;"&amp;EOMONTH(DATE(F$1,F$2,1),0))-SUMIFS(Transacoes!$D$3:$D1000,Transacoes!$C$3:$C1000,$D553,Transacoes!$B$3:$B1000,"V", Transacoes!$A$3:$A1000, "&lt;"&amp;EOMONTH(DATE(F$1,F$2,1),0)))*SUMIFS(Prov_Auto!$E$3:$E1000, Prov_Auto!$A$3:$A1000, $D553, Prov_Auto!$D$3:$D1000,"&gt;="&amp;DATE(F$1,F$2,1),Prov_Auto!$D$3:$D1000, "&lt;="&amp;EOMONTH(DATE(F$1,F$2,1),0)))</f>
        <v/>
      </c>
      <c r="G553" s="48" t="str">
        <f>IF($D553="","", (SUMIFS(Transacoes!$D$3:$D1000,Transacoes!$C$3:$C1000,$D553,Transacoes!$B$3:$B1000,"C", Transacoes!$A$3:$A1000, "&lt;"&amp;EOMONTH(DATE(G$1,G$2,1),0))-SUMIFS(Transacoes!$D$3:$D1000,Transacoes!$C$3:$C1000,$D553,Transacoes!$B$3:$B1000,"V", Transacoes!$A$3:$A1000, "&lt;"&amp;EOMONTH(DATE(G$1,G$2,1),0)))*SUMIFS(Prov_Auto!$E$3:$E1000, Prov_Auto!$A$3:$A1000, $D553, Prov_Auto!$D$3:$D1000,"&gt;="&amp;DATE(G$1,G$2,1),Prov_Auto!$D$3:$D1000, "&lt;="&amp;EOMONTH(DATE(G$1,G$2,1),0)))</f>
        <v/>
      </c>
      <c r="H553" s="48" t="str">
        <f>IF($D553="","", (SUMIFS(Transacoes!$D$3:$D1000,Transacoes!$C$3:$C1000,$D553,Transacoes!$B$3:$B1000,"C", Transacoes!$A$3:$A1000, "&lt;"&amp;EOMONTH(DATE(H$1,H$2,1),0))-SUMIFS(Transacoes!$D$3:$D1000,Transacoes!$C$3:$C1000,$D553,Transacoes!$B$3:$B1000,"V", Transacoes!$A$3:$A1000, "&lt;"&amp;EOMONTH(DATE(H$1,H$2,1),0)))*SUMIFS(Prov_Auto!$E$3:$E1000, Prov_Auto!$A$3:$A1000, $D553, Prov_Auto!$D$3:$D1000,"&gt;="&amp;DATE(H$1,H$2,1),Prov_Auto!$D$3:$D1000, "&lt;="&amp;EOMONTH(DATE(H$1,H$2,1),0)))</f>
        <v/>
      </c>
      <c r="I553" s="48" t="str">
        <f>IF($D553="","", (SUMIFS(Transacoes!$D$3:$D1000,Transacoes!$C$3:$C1000,$D553,Transacoes!$B$3:$B1000,"C", Transacoes!$A$3:$A1000, "&lt;"&amp;EOMONTH(DATE(I$1,I$2,1),0))-SUMIFS(Transacoes!$D$3:$D1000,Transacoes!$C$3:$C1000,$D553,Transacoes!$B$3:$B1000,"V", Transacoes!$A$3:$A1000, "&lt;"&amp;EOMONTH(DATE(I$1,I$2,1),0)))*SUMIFS(Prov_Auto!$E$3:$E1000, Prov_Auto!$A$3:$A1000, $D553, Prov_Auto!$D$3:$D1000,"&gt;="&amp;DATE(I$1,I$2,1),Prov_Auto!$D$3:$D1000, "&lt;="&amp;EOMONTH(DATE(I$1,I$2,1),0)))</f>
        <v/>
      </c>
      <c r="J553" s="48" t="str">
        <f>IF($D553="","", (SUMIFS(Transacoes!$D$3:$D1000,Transacoes!$C$3:$C1000,$D553,Transacoes!$B$3:$B1000,"C", Transacoes!$A$3:$A1000, "&lt;"&amp;EOMONTH(DATE(J$1,J$2,1),0))-SUMIFS(Transacoes!$D$3:$D1000,Transacoes!$C$3:$C1000,$D553,Transacoes!$B$3:$B1000,"V", Transacoes!$A$3:$A1000, "&lt;"&amp;EOMONTH(DATE(J$1,J$2,1),0)))*SUMIFS(Prov_Auto!$E$3:$E1000, Prov_Auto!$A$3:$A1000, $D553, Prov_Auto!$D$3:$D1000,"&gt;="&amp;DATE(J$1,J$2,1),Prov_Auto!$D$3:$D1000, "&lt;="&amp;EOMONTH(DATE(J$1,J$2,1),0)))</f>
        <v/>
      </c>
      <c r="K553" s="48" t="str">
        <f>IF($D553="","", (SUMIFS(Transacoes!$D$3:$D1000,Transacoes!$C$3:$C1000,$D553,Transacoes!$B$3:$B1000,"C", Transacoes!$A$3:$A1000, "&lt;"&amp;EOMONTH(DATE(K$1,K$2,1),0))-SUMIFS(Transacoes!$D$3:$D1000,Transacoes!$C$3:$C1000,$D553,Transacoes!$B$3:$B1000,"V", Transacoes!$A$3:$A1000, "&lt;"&amp;EOMONTH(DATE(K$1,K$2,1),0)))*SUMIFS(Prov_Auto!$E$3:$E1000, Prov_Auto!$A$3:$A1000, $D553, Prov_Auto!$D$3:$D1000,"&gt;="&amp;DATE(K$1,K$2,1),Prov_Auto!$D$3:$D1000, "&lt;="&amp;EOMONTH(DATE(K$1,K$2,1),0)))</f>
        <v/>
      </c>
      <c r="L553" s="48" t="str">
        <f>IF($D553="","", (SUMIFS(Transacoes!$D$3:$D1000,Transacoes!$C$3:$C1000,$D553,Transacoes!$B$3:$B1000,"C", Transacoes!$A$3:$A1000, "&lt;"&amp;EOMONTH(DATE(L$1,L$2,1),0))-SUMIFS(Transacoes!$D$3:$D1000,Transacoes!$C$3:$C1000,$D553,Transacoes!$B$3:$B1000,"V", Transacoes!$A$3:$A1000, "&lt;"&amp;EOMONTH(DATE(L$1,L$2,1),0)))*SUMIFS(Prov_Auto!$E$3:$E1000, Prov_Auto!$A$3:$A1000, $D553, Prov_Auto!$D$3:$D1000,"&gt;="&amp;DATE(L$1,L$2,1),Prov_Auto!$D$3:$D1000, "&lt;="&amp;EOMONTH(DATE(L$1,L$2,1),0)))</f>
        <v/>
      </c>
      <c r="M553" s="48" t="str">
        <f>IF($D553="","", (SUMIFS(Transacoes!$D$3:$D1000,Transacoes!$C$3:$C1000,$D553,Transacoes!$B$3:$B1000,"C", Transacoes!$A$3:$A1000, "&lt;"&amp;EOMONTH(DATE(M$1,M$2,1),0))-SUMIFS(Transacoes!$D$3:$D1000,Transacoes!$C$3:$C1000,$D553,Transacoes!$B$3:$B1000,"V", Transacoes!$A$3:$A1000, "&lt;"&amp;EOMONTH(DATE(M$1,M$2,1),0)))*SUMIFS(Prov_Auto!$E$3:$E1000, Prov_Auto!$A$3:$A1000, $D553, Prov_Auto!$D$3:$D1000,"&gt;="&amp;DATE(M$1,M$2,1),Prov_Auto!$D$3:$D1000, "&lt;="&amp;EOMONTH(DATE(M$1,M$2,1),0)))</f>
        <v/>
      </c>
      <c r="N553" s="48" t="str">
        <f>IF($D553="","", (SUMIFS(Transacoes!$D$3:$D1000,Transacoes!$C$3:$C1000,$D553,Transacoes!$B$3:$B1000,"C", Transacoes!$A$3:$A1000, "&lt;"&amp;EOMONTH(DATE(N$1,N$2,1),0))-SUMIFS(Transacoes!$D$3:$D1000,Transacoes!$C$3:$C1000,$D553,Transacoes!$B$3:$B1000,"V", Transacoes!$A$3:$A1000, "&lt;"&amp;EOMONTH(DATE(N$1,N$2,1),0)))*SUMIFS(Prov_Auto!$E$3:$E1000, Prov_Auto!$A$3:$A1000, $D553, Prov_Auto!$D$3:$D1000,"&gt;="&amp;DATE(N$1,N$2,1),Prov_Auto!$D$3:$D1000, "&lt;="&amp;EOMONTH(DATE(N$1,N$2,1),0)))</f>
        <v/>
      </c>
      <c r="O553" s="48" t="str">
        <f>IF($D553="","", (SUMIFS(Transacoes!$D$3:$D1000,Transacoes!$C$3:$C1000,$D553,Transacoes!$B$3:$B1000,"C", Transacoes!$A$3:$A1000, "&lt;"&amp;EOMONTH(DATE(O$1,O$2,1),0))-SUMIFS(Transacoes!$D$3:$D1000,Transacoes!$C$3:$C1000,$D553,Transacoes!$B$3:$B1000,"V", Transacoes!$A$3:$A1000, "&lt;"&amp;EOMONTH(DATE(O$1,O$2,1),0)))*SUMIFS(Prov_Auto!$E$3:$E1000, Prov_Auto!$A$3:$A1000, $D553, Prov_Auto!$D$3:$D1000,"&gt;="&amp;DATE(O$1,O$2,1),Prov_Auto!$D$3:$D1000, "&lt;="&amp;EOMONTH(DATE(O$1,O$2,1),0)))</f>
        <v/>
      </c>
      <c r="P553" s="48" t="str">
        <f>IF($D553="","", (SUMIFS(Transacoes!$D$3:$D1000,Transacoes!$C$3:$C1000,$D553,Transacoes!$B$3:$B1000,"C", Transacoes!$A$3:$A1000, "&lt;"&amp;EOMONTH(DATE(P$1,P$2,1),0))-SUMIFS(Transacoes!$D$3:$D1000,Transacoes!$C$3:$C1000,$D553,Transacoes!$B$3:$B1000,"V", Transacoes!$A$3:$A1000, "&lt;"&amp;EOMONTH(DATE(P$1,P$2,1),0)))*SUMIFS(Prov_Auto!$E$3:$E1000, Prov_Auto!$A$3:$A1000, $D553, Prov_Auto!$D$3:$D1000,"&gt;="&amp;DATE(P$1,P$2,1),Prov_Auto!$D$3:$D1000, "&lt;="&amp;EOMONTH(DATE(P$1,P$2,1),0)))</f>
        <v/>
      </c>
      <c r="Q553" s="48" t="str">
        <f>IF($D553="","", (SUMIFS(Transacoes!$D$3:$D1000,Transacoes!$C$3:$C1000,$D553,Transacoes!$B$3:$B1000,"C", Transacoes!$A$3:$A1000, "&lt;"&amp;EOMONTH(DATE(Q$1,Q$2,1),0))-SUMIFS(Transacoes!$D$3:$D1000,Transacoes!$C$3:$C1000,$D553,Transacoes!$B$3:$B1000,"V", Transacoes!$A$3:$A1000, "&lt;"&amp;EOMONTH(DATE(Q$1,Q$2,1),0)))*SUMIFS(Prov_Auto!$E$3:$E1000, Prov_Auto!$A$3:$A1000, $D553, Prov_Auto!$D$3:$D1000,"&gt;="&amp;DATE(Q$1,Q$2,1),Prov_Auto!$D$3:$D1000, "&lt;="&amp;EOMONTH(DATE(Q$1,Q$2,1),0)))</f>
        <v/>
      </c>
      <c r="R553" s="47"/>
    </row>
    <row r="554">
      <c r="A554" s="47"/>
      <c r="B554" s="47"/>
      <c r="C554" s="47"/>
      <c r="D554" s="87"/>
      <c r="E554" s="48" t="str">
        <f>IF($D554="","", (SUMIFS(Transacoes!$D$3:$D1000,Transacoes!$C$3:$C1000,$D554,Transacoes!$B$3:$B1000,"C", Transacoes!$A$3:$A1000, "&lt;"&amp;EOMONTH(DATE(E$1,E$2,1),0))-SUMIFS(Transacoes!$D$3:$D1000,Transacoes!$C$3:$C1000,$D554,Transacoes!$B$3:$B1000,"V", Transacoes!$A$3:$A1000, "&lt;"&amp;EOMONTH(DATE(E$1,E$2,1),0)))*SUMIFS(Prov_Auto!$E$3:$E1000, Prov_Auto!$A$3:$A1000, $D554, Prov_Auto!$D$3:$D1000,"&gt;="&amp;DATE(E$1,E$2,1),Prov_Auto!$D$3:$D1000, "&lt;="&amp;EOMONTH(DATE(E$1,E$2,1),0)))</f>
        <v/>
      </c>
      <c r="F554" s="48" t="str">
        <f>IF($D554="","", (SUMIFS(Transacoes!$D$3:$D1000,Transacoes!$C$3:$C1000,$D554,Transacoes!$B$3:$B1000,"C", Transacoes!$A$3:$A1000, "&lt;"&amp;EOMONTH(DATE(F$1,F$2,1),0))-SUMIFS(Transacoes!$D$3:$D1000,Transacoes!$C$3:$C1000,$D554,Transacoes!$B$3:$B1000,"V", Transacoes!$A$3:$A1000, "&lt;"&amp;EOMONTH(DATE(F$1,F$2,1),0)))*SUMIFS(Prov_Auto!$E$3:$E1000, Prov_Auto!$A$3:$A1000, $D554, Prov_Auto!$D$3:$D1000,"&gt;="&amp;DATE(F$1,F$2,1),Prov_Auto!$D$3:$D1000, "&lt;="&amp;EOMONTH(DATE(F$1,F$2,1),0)))</f>
        <v/>
      </c>
      <c r="G554" s="48" t="str">
        <f>IF($D554="","", (SUMIFS(Transacoes!$D$3:$D1000,Transacoes!$C$3:$C1000,$D554,Transacoes!$B$3:$B1000,"C", Transacoes!$A$3:$A1000, "&lt;"&amp;EOMONTH(DATE(G$1,G$2,1),0))-SUMIFS(Transacoes!$D$3:$D1000,Transacoes!$C$3:$C1000,$D554,Transacoes!$B$3:$B1000,"V", Transacoes!$A$3:$A1000, "&lt;"&amp;EOMONTH(DATE(G$1,G$2,1),0)))*SUMIFS(Prov_Auto!$E$3:$E1000, Prov_Auto!$A$3:$A1000, $D554, Prov_Auto!$D$3:$D1000,"&gt;="&amp;DATE(G$1,G$2,1),Prov_Auto!$D$3:$D1000, "&lt;="&amp;EOMONTH(DATE(G$1,G$2,1),0)))</f>
        <v/>
      </c>
      <c r="H554" s="48" t="str">
        <f>IF($D554="","", (SUMIFS(Transacoes!$D$3:$D1000,Transacoes!$C$3:$C1000,$D554,Transacoes!$B$3:$B1000,"C", Transacoes!$A$3:$A1000, "&lt;"&amp;EOMONTH(DATE(H$1,H$2,1),0))-SUMIFS(Transacoes!$D$3:$D1000,Transacoes!$C$3:$C1000,$D554,Transacoes!$B$3:$B1000,"V", Transacoes!$A$3:$A1000, "&lt;"&amp;EOMONTH(DATE(H$1,H$2,1),0)))*SUMIFS(Prov_Auto!$E$3:$E1000, Prov_Auto!$A$3:$A1000, $D554, Prov_Auto!$D$3:$D1000,"&gt;="&amp;DATE(H$1,H$2,1),Prov_Auto!$D$3:$D1000, "&lt;="&amp;EOMONTH(DATE(H$1,H$2,1),0)))</f>
        <v/>
      </c>
      <c r="I554" s="48" t="str">
        <f>IF($D554="","", (SUMIFS(Transacoes!$D$3:$D1000,Transacoes!$C$3:$C1000,$D554,Transacoes!$B$3:$B1000,"C", Transacoes!$A$3:$A1000, "&lt;"&amp;EOMONTH(DATE(I$1,I$2,1),0))-SUMIFS(Transacoes!$D$3:$D1000,Transacoes!$C$3:$C1000,$D554,Transacoes!$B$3:$B1000,"V", Transacoes!$A$3:$A1000, "&lt;"&amp;EOMONTH(DATE(I$1,I$2,1),0)))*SUMIFS(Prov_Auto!$E$3:$E1000, Prov_Auto!$A$3:$A1000, $D554, Prov_Auto!$D$3:$D1000,"&gt;="&amp;DATE(I$1,I$2,1),Prov_Auto!$D$3:$D1000, "&lt;="&amp;EOMONTH(DATE(I$1,I$2,1),0)))</f>
        <v/>
      </c>
      <c r="J554" s="48" t="str">
        <f>IF($D554="","", (SUMIFS(Transacoes!$D$3:$D1000,Transacoes!$C$3:$C1000,$D554,Transacoes!$B$3:$B1000,"C", Transacoes!$A$3:$A1000, "&lt;"&amp;EOMONTH(DATE(J$1,J$2,1),0))-SUMIFS(Transacoes!$D$3:$D1000,Transacoes!$C$3:$C1000,$D554,Transacoes!$B$3:$B1000,"V", Transacoes!$A$3:$A1000, "&lt;"&amp;EOMONTH(DATE(J$1,J$2,1),0)))*SUMIFS(Prov_Auto!$E$3:$E1000, Prov_Auto!$A$3:$A1000, $D554, Prov_Auto!$D$3:$D1000,"&gt;="&amp;DATE(J$1,J$2,1),Prov_Auto!$D$3:$D1000, "&lt;="&amp;EOMONTH(DATE(J$1,J$2,1),0)))</f>
        <v/>
      </c>
      <c r="K554" s="48" t="str">
        <f>IF($D554="","", (SUMIFS(Transacoes!$D$3:$D1000,Transacoes!$C$3:$C1000,$D554,Transacoes!$B$3:$B1000,"C", Transacoes!$A$3:$A1000, "&lt;"&amp;EOMONTH(DATE(K$1,K$2,1),0))-SUMIFS(Transacoes!$D$3:$D1000,Transacoes!$C$3:$C1000,$D554,Transacoes!$B$3:$B1000,"V", Transacoes!$A$3:$A1000, "&lt;"&amp;EOMONTH(DATE(K$1,K$2,1),0)))*SUMIFS(Prov_Auto!$E$3:$E1000, Prov_Auto!$A$3:$A1000, $D554, Prov_Auto!$D$3:$D1000,"&gt;="&amp;DATE(K$1,K$2,1),Prov_Auto!$D$3:$D1000, "&lt;="&amp;EOMONTH(DATE(K$1,K$2,1),0)))</f>
        <v/>
      </c>
      <c r="L554" s="48" t="str">
        <f>IF($D554="","", (SUMIFS(Transacoes!$D$3:$D1000,Transacoes!$C$3:$C1000,$D554,Transacoes!$B$3:$B1000,"C", Transacoes!$A$3:$A1000, "&lt;"&amp;EOMONTH(DATE(L$1,L$2,1),0))-SUMIFS(Transacoes!$D$3:$D1000,Transacoes!$C$3:$C1000,$D554,Transacoes!$B$3:$B1000,"V", Transacoes!$A$3:$A1000, "&lt;"&amp;EOMONTH(DATE(L$1,L$2,1),0)))*SUMIFS(Prov_Auto!$E$3:$E1000, Prov_Auto!$A$3:$A1000, $D554, Prov_Auto!$D$3:$D1000,"&gt;="&amp;DATE(L$1,L$2,1),Prov_Auto!$D$3:$D1000, "&lt;="&amp;EOMONTH(DATE(L$1,L$2,1),0)))</f>
        <v/>
      </c>
      <c r="M554" s="48" t="str">
        <f>IF($D554="","", (SUMIFS(Transacoes!$D$3:$D1000,Transacoes!$C$3:$C1000,$D554,Transacoes!$B$3:$B1000,"C", Transacoes!$A$3:$A1000, "&lt;"&amp;EOMONTH(DATE(M$1,M$2,1),0))-SUMIFS(Transacoes!$D$3:$D1000,Transacoes!$C$3:$C1000,$D554,Transacoes!$B$3:$B1000,"V", Transacoes!$A$3:$A1000, "&lt;"&amp;EOMONTH(DATE(M$1,M$2,1),0)))*SUMIFS(Prov_Auto!$E$3:$E1000, Prov_Auto!$A$3:$A1000, $D554, Prov_Auto!$D$3:$D1000,"&gt;="&amp;DATE(M$1,M$2,1),Prov_Auto!$D$3:$D1000, "&lt;="&amp;EOMONTH(DATE(M$1,M$2,1),0)))</f>
        <v/>
      </c>
      <c r="N554" s="48" t="str">
        <f>IF($D554="","", (SUMIFS(Transacoes!$D$3:$D1000,Transacoes!$C$3:$C1000,$D554,Transacoes!$B$3:$B1000,"C", Transacoes!$A$3:$A1000, "&lt;"&amp;EOMONTH(DATE(N$1,N$2,1),0))-SUMIFS(Transacoes!$D$3:$D1000,Transacoes!$C$3:$C1000,$D554,Transacoes!$B$3:$B1000,"V", Transacoes!$A$3:$A1000, "&lt;"&amp;EOMONTH(DATE(N$1,N$2,1),0)))*SUMIFS(Prov_Auto!$E$3:$E1000, Prov_Auto!$A$3:$A1000, $D554, Prov_Auto!$D$3:$D1000,"&gt;="&amp;DATE(N$1,N$2,1),Prov_Auto!$D$3:$D1000, "&lt;="&amp;EOMONTH(DATE(N$1,N$2,1),0)))</f>
        <v/>
      </c>
      <c r="O554" s="48" t="str">
        <f>IF($D554="","", (SUMIFS(Transacoes!$D$3:$D1000,Transacoes!$C$3:$C1000,$D554,Transacoes!$B$3:$B1000,"C", Transacoes!$A$3:$A1000, "&lt;"&amp;EOMONTH(DATE(O$1,O$2,1),0))-SUMIFS(Transacoes!$D$3:$D1000,Transacoes!$C$3:$C1000,$D554,Transacoes!$B$3:$B1000,"V", Transacoes!$A$3:$A1000, "&lt;"&amp;EOMONTH(DATE(O$1,O$2,1),0)))*SUMIFS(Prov_Auto!$E$3:$E1000, Prov_Auto!$A$3:$A1000, $D554, Prov_Auto!$D$3:$D1000,"&gt;="&amp;DATE(O$1,O$2,1),Prov_Auto!$D$3:$D1000, "&lt;="&amp;EOMONTH(DATE(O$1,O$2,1),0)))</f>
        <v/>
      </c>
      <c r="P554" s="48" t="str">
        <f>IF($D554="","", (SUMIFS(Transacoes!$D$3:$D1000,Transacoes!$C$3:$C1000,$D554,Transacoes!$B$3:$B1000,"C", Transacoes!$A$3:$A1000, "&lt;"&amp;EOMONTH(DATE(P$1,P$2,1),0))-SUMIFS(Transacoes!$D$3:$D1000,Transacoes!$C$3:$C1000,$D554,Transacoes!$B$3:$B1000,"V", Transacoes!$A$3:$A1000, "&lt;"&amp;EOMONTH(DATE(P$1,P$2,1),0)))*SUMIFS(Prov_Auto!$E$3:$E1000, Prov_Auto!$A$3:$A1000, $D554, Prov_Auto!$D$3:$D1000,"&gt;="&amp;DATE(P$1,P$2,1),Prov_Auto!$D$3:$D1000, "&lt;="&amp;EOMONTH(DATE(P$1,P$2,1),0)))</f>
        <v/>
      </c>
      <c r="Q554" s="48" t="str">
        <f>IF($D554="","", (SUMIFS(Transacoes!$D$3:$D1000,Transacoes!$C$3:$C1000,$D554,Transacoes!$B$3:$B1000,"C", Transacoes!$A$3:$A1000, "&lt;"&amp;EOMONTH(DATE(Q$1,Q$2,1),0))-SUMIFS(Transacoes!$D$3:$D1000,Transacoes!$C$3:$C1000,$D554,Transacoes!$B$3:$B1000,"V", Transacoes!$A$3:$A1000, "&lt;"&amp;EOMONTH(DATE(Q$1,Q$2,1),0)))*SUMIFS(Prov_Auto!$E$3:$E1000, Prov_Auto!$A$3:$A1000, $D554, Prov_Auto!$D$3:$D1000,"&gt;="&amp;DATE(Q$1,Q$2,1),Prov_Auto!$D$3:$D1000, "&lt;="&amp;EOMONTH(DATE(Q$1,Q$2,1),0)))</f>
        <v/>
      </c>
      <c r="R554" s="47"/>
    </row>
    <row r="555">
      <c r="A555" s="47"/>
      <c r="B555" s="47"/>
      <c r="C555" s="47"/>
      <c r="D555" s="87"/>
      <c r="E555" s="48" t="str">
        <f>IF($D555="","", (SUMIFS(Transacoes!$D$3:$D1000,Transacoes!$C$3:$C1000,$D555,Transacoes!$B$3:$B1000,"C", Transacoes!$A$3:$A1000, "&lt;"&amp;EOMONTH(DATE(E$1,E$2,1),0))-SUMIFS(Transacoes!$D$3:$D1000,Transacoes!$C$3:$C1000,$D555,Transacoes!$B$3:$B1000,"V", Transacoes!$A$3:$A1000, "&lt;"&amp;EOMONTH(DATE(E$1,E$2,1),0)))*SUMIFS(Prov_Auto!$E$3:$E1000, Prov_Auto!$A$3:$A1000, $D555, Prov_Auto!$D$3:$D1000,"&gt;="&amp;DATE(E$1,E$2,1),Prov_Auto!$D$3:$D1000, "&lt;="&amp;EOMONTH(DATE(E$1,E$2,1),0)))</f>
        <v/>
      </c>
      <c r="F555" s="48" t="str">
        <f>IF($D555="","", (SUMIFS(Transacoes!$D$3:$D1000,Transacoes!$C$3:$C1000,$D555,Transacoes!$B$3:$B1000,"C", Transacoes!$A$3:$A1000, "&lt;"&amp;EOMONTH(DATE(F$1,F$2,1),0))-SUMIFS(Transacoes!$D$3:$D1000,Transacoes!$C$3:$C1000,$D555,Transacoes!$B$3:$B1000,"V", Transacoes!$A$3:$A1000, "&lt;"&amp;EOMONTH(DATE(F$1,F$2,1),0)))*SUMIFS(Prov_Auto!$E$3:$E1000, Prov_Auto!$A$3:$A1000, $D555, Prov_Auto!$D$3:$D1000,"&gt;="&amp;DATE(F$1,F$2,1),Prov_Auto!$D$3:$D1000, "&lt;="&amp;EOMONTH(DATE(F$1,F$2,1),0)))</f>
        <v/>
      </c>
      <c r="G555" s="48" t="str">
        <f>IF($D555="","", (SUMIFS(Transacoes!$D$3:$D1000,Transacoes!$C$3:$C1000,$D555,Transacoes!$B$3:$B1000,"C", Transacoes!$A$3:$A1000, "&lt;"&amp;EOMONTH(DATE(G$1,G$2,1),0))-SUMIFS(Transacoes!$D$3:$D1000,Transacoes!$C$3:$C1000,$D555,Transacoes!$B$3:$B1000,"V", Transacoes!$A$3:$A1000, "&lt;"&amp;EOMONTH(DATE(G$1,G$2,1),0)))*SUMIFS(Prov_Auto!$E$3:$E1000, Prov_Auto!$A$3:$A1000, $D555, Prov_Auto!$D$3:$D1000,"&gt;="&amp;DATE(G$1,G$2,1),Prov_Auto!$D$3:$D1000, "&lt;="&amp;EOMONTH(DATE(G$1,G$2,1),0)))</f>
        <v/>
      </c>
      <c r="H555" s="48" t="str">
        <f>IF($D555="","", (SUMIFS(Transacoes!$D$3:$D1000,Transacoes!$C$3:$C1000,$D555,Transacoes!$B$3:$B1000,"C", Transacoes!$A$3:$A1000, "&lt;"&amp;EOMONTH(DATE(H$1,H$2,1),0))-SUMIFS(Transacoes!$D$3:$D1000,Transacoes!$C$3:$C1000,$D555,Transacoes!$B$3:$B1000,"V", Transacoes!$A$3:$A1000, "&lt;"&amp;EOMONTH(DATE(H$1,H$2,1),0)))*SUMIFS(Prov_Auto!$E$3:$E1000, Prov_Auto!$A$3:$A1000, $D555, Prov_Auto!$D$3:$D1000,"&gt;="&amp;DATE(H$1,H$2,1),Prov_Auto!$D$3:$D1000, "&lt;="&amp;EOMONTH(DATE(H$1,H$2,1),0)))</f>
        <v/>
      </c>
      <c r="I555" s="48" t="str">
        <f>IF($D555="","", (SUMIFS(Transacoes!$D$3:$D1000,Transacoes!$C$3:$C1000,$D555,Transacoes!$B$3:$B1000,"C", Transacoes!$A$3:$A1000, "&lt;"&amp;EOMONTH(DATE(I$1,I$2,1),0))-SUMIFS(Transacoes!$D$3:$D1000,Transacoes!$C$3:$C1000,$D555,Transacoes!$B$3:$B1000,"V", Transacoes!$A$3:$A1000, "&lt;"&amp;EOMONTH(DATE(I$1,I$2,1),0)))*SUMIFS(Prov_Auto!$E$3:$E1000, Prov_Auto!$A$3:$A1000, $D555, Prov_Auto!$D$3:$D1000,"&gt;="&amp;DATE(I$1,I$2,1),Prov_Auto!$D$3:$D1000, "&lt;="&amp;EOMONTH(DATE(I$1,I$2,1),0)))</f>
        <v/>
      </c>
      <c r="J555" s="48" t="str">
        <f>IF($D555="","", (SUMIFS(Transacoes!$D$3:$D1000,Transacoes!$C$3:$C1000,$D555,Transacoes!$B$3:$B1000,"C", Transacoes!$A$3:$A1000, "&lt;"&amp;EOMONTH(DATE(J$1,J$2,1),0))-SUMIFS(Transacoes!$D$3:$D1000,Transacoes!$C$3:$C1000,$D555,Transacoes!$B$3:$B1000,"V", Transacoes!$A$3:$A1000, "&lt;"&amp;EOMONTH(DATE(J$1,J$2,1),0)))*SUMIFS(Prov_Auto!$E$3:$E1000, Prov_Auto!$A$3:$A1000, $D555, Prov_Auto!$D$3:$D1000,"&gt;="&amp;DATE(J$1,J$2,1),Prov_Auto!$D$3:$D1000, "&lt;="&amp;EOMONTH(DATE(J$1,J$2,1),0)))</f>
        <v/>
      </c>
      <c r="K555" s="48" t="str">
        <f>IF($D555="","", (SUMIFS(Transacoes!$D$3:$D1000,Transacoes!$C$3:$C1000,$D555,Transacoes!$B$3:$B1000,"C", Transacoes!$A$3:$A1000, "&lt;"&amp;EOMONTH(DATE(K$1,K$2,1),0))-SUMIFS(Transacoes!$D$3:$D1000,Transacoes!$C$3:$C1000,$D555,Transacoes!$B$3:$B1000,"V", Transacoes!$A$3:$A1000, "&lt;"&amp;EOMONTH(DATE(K$1,K$2,1),0)))*SUMIFS(Prov_Auto!$E$3:$E1000, Prov_Auto!$A$3:$A1000, $D555, Prov_Auto!$D$3:$D1000,"&gt;="&amp;DATE(K$1,K$2,1),Prov_Auto!$D$3:$D1000, "&lt;="&amp;EOMONTH(DATE(K$1,K$2,1),0)))</f>
        <v/>
      </c>
      <c r="L555" s="48" t="str">
        <f>IF($D555="","", (SUMIFS(Transacoes!$D$3:$D1000,Transacoes!$C$3:$C1000,$D555,Transacoes!$B$3:$B1000,"C", Transacoes!$A$3:$A1000, "&lt;"&amp;EOMONTH(DATE(L$1,L$2,1),0))-SUMIFS(Transacoes!$D$3:$D1000,Transacoes!$C$3:$C1000,$D555,Transacoes!$B$3:$B1000,"V", Transacoes!$A$3:$A1000, "&lt;"&amp;EOMONTH(DATE(L$1,L$2,1),0)))*SUMIFS(Prov_Auto!$E$3:$E1000, Prov_Auto!$A$3:$A1000, $D555, Prov_Auto!$D$3:$D1000,"&gt;="&amp;DATE(L$1,L$2,1),Prov_Auto!$D$3:$D1000, "&lt;="&amp;EOMONTH(DATE(L$1,L$2,1),0)))</f>
        <v/>
      </c>
      <c r="M555" s="48" t="str">
        <f>IF($D555="","", (SUMIFS(Transacoes!$D$3:$D1000,Transacoes!$C$3:$C1000,$D555,Transacoes!$B$3:$B1000,"C", Transacoes!$A$3:$A1000, "&lt;"&amp;EOMONTH(DATE(M$1,M$2,1),0))-SUMIFS(Transacoes!$D$3:$D1000,Transacoes!$C$3:$C1000,$D555,Transacoes!$B$3:$B1000,"V", Transacoes!$A$3:$A1000, "&lt;"&amp;EOMONTH(DATE(M$1,M$2,1),0)))*SUMIFS(Prov_Auto!$E$3:$E1000, Prov_Auto!$A$3:$A1000, $D555, Prov_Auto!$D$3:$D1000,"&gt;="&amp;DATE(M$1,M$2,1),Prov_Auto!$D$3:$D1000, "&lt;="&amp;EOMONTH(DATE(M$1,M$2,1),0)))</f>
        <v/>
      </c>
      <c r="N555" s="48" t="str">
        <f>IF($D555="","", (SUMIFS(Transacoes!$D$3:$D1000,Transacoes!$C$3:$C1000,$D555,Transacoes!$B$3:$B1000,"C", Transacoes!$A$3:$A1000, "&lt;"&amp;EOMONTH(DATE(N$1,N$2,1),0))-SUMIFS(Transacoes!$D$3:$D1000,Transacoes!$C$3:$C1000,$D555,Transacoes!$B$3:$B1000,"V", Transacoes!$A$3:$A1000, "&lt;"&amp;EOMONTH(DATE(N$1,N$2,1),0)))*SUMIFS(Prov_Auto!$E$3:$E1000, Prov_Auto!$A$3:$A1000, $D555, Prov_Auto!$D$3:$D1000,"&gt;="&amp;DATE(N$1,N$2,1),Prov_Auto!$D$3:$D1000, "&lt;="&amp;EOMONTH(DATE(N$1,N$2,1),0)))</f>
        <v/>
      </c>
      <c r="O555" s="48" t="str">
        <f>IF($D555="","", (SUMIFS(Transacoes!$D$3:$D1000,Transacoes!$C$3:$C1000,$D555,Transacoes!$B$3:$B1000,"C", Transacoes!$A$3:$A1000, "&lt;"&amp;EOMONTH(DATE(O$1,O$2,1),0))-SUMIFS(Transacoes!$D$3:$D1000,Transacoes!$C$3:$C1000,$D555,Transacoes!$B$3:$B1000,"V", Transacoes!$A$3:$A1000, "&lt;"&amp;EOMONTH(DATE(O$1,O$2,1),0)))*SUMIFS(Prov_Auto!$E$3:$E1000, Prov_Auto!$A$3:$A1000, $D555, Prov_Auto!$D$3:$D1000,"&gt;="&amp;DATE(O$1,O$2,1),Prov_Auto!$D$3:$D1000, "&lt;="&amp;EOMONTH(DATE(O$1,O$2,1),0)))</f>
        <v/>
      </c>
      <c r="P555" s="48" t="str">
        <f>IF($D555="","", (SUMIFS(Transacoes!$D$3:$D1000,Transacoes!$C$3:$C1000,$D555,Transacoes!$B$3:$B1000,"C", Transacoes!$A$3:$A1000, "&lt;"&amp;EOMONTH(DATE(P$1,P$2,1),0))-SUMIFS(Transacoes!$D$3:$D1000,Transacoes!$C$3:$C1000,$D555,Transacoes!$B$3:$B1000,"V", Transacoes!$A$3:$A1000, "&lt;"&amp;EOMONTH(DATE(P$1,P$2,1),0)))*SUMIFS(Prov_Auto!$E$3:$E1000, Prov_Auto!$A$3:$A1000, $D555, Prov_Auto!$D$3:$D1000,"&gt;="&amp;DATE(P$1,P$2,1),Prov_Auto!$D$3:$D1000, "&lt;="&amp;EOMONTH(DATE(P$1,P$2,1),0)))</f>
        <v/>
      </c>
      <c r="Q555" s="48" t="str">
        <f>IF($D555="","", (SUMIFS(Transacoes!$D$3:$D1000,Transacoes!$C$3:$C1000,$D555,Transacoes!$B$3:$B1000,"C", Transacoes!$A$3:$A1000, "&lt;"&amp;EOMONTH(DATE(Q$1,Q$2,1),0))-SUMIFS(Transacoes!$D$3:$D1000,Transacoes!$C$3:$C1000,$D555,Transacoes!$B$3:$B1000,"V", Transacoes!$A$3:$A1000, "&lt;"&amp;EOMONTH(DATE(Q$1,Q$2,1),0)))*SUMIFS(Prov_Auto!$E$3:$E1000, Prov_Auto!$A$3:$A1000, $D555, Prov_Auto!$D$3:$D1000,"&gt;="&amp;DATE(Q$1,Q$2,1),Prov_Auto!$D$3:$D1000, "&lt;="&amp;EOMONTH(DATE(Q$1,Q$2,1),0)))</f>
        <v/>
      </c>
      <c r="R555" s="47"/>
    </row>
    <row r="556">
      <c r="A556" s="47"/>
      <c r="B556" s="47"/>
      <c r="C556" s="47"/>
      <c r="D556" s="87"/>
      <c r="E556" s="48" t="str">
        <f>IF($D556="","", (SUMIFS(Transacoes!$D$3:$D1000,Transacoes!$C$3:$C1000,$D556,Transacoes!$B$3:$B1000,"C", Transacoes!$A$3:$A1000, "&lt;"&amp;EOMONTH(DATE(E$1,E$2,1),0))-SUMIFS(Transacoes!$D$3:$D1000,Transacoes!$C$3:$C1000,$D556,Transacoes!$B$3:$B1000,"V", Transacoes!$A$3:$A1000, "&lt;"&amp;EOMONTH(DATE(E$1,E$2,1),0)))*SUMIFS(Prov_Auto!$E$3:$E1000, Prov_Auto!$A$3:$A1000, $D556, Prov_Auto!$D$3:$D1000,"&gt;="&amp;DATE(E$1,E$2,1),Prov_Auto!$D$3:$D1000, "&lt;="&amp;EOMONTH(DATE(E$1,E$2,1),0)))</f>
        <v/>
      </c>
      <c r="F556" s="48" t="str">
        <f>IF($D556="","", (SUMIFS(Transacoes!$D$3:$D1000,Transacoes!$C$3:$C1000,$D556,Transacoes!$B$3:$B1000,"C", Transacoes!$A$3:$A1000, "&lt;"&amp;EOMONTH(DATE(F$1,F$2,1),0))-SUMIFS(Transacoes!$D$3:$D1000,Transacoes!$C$3:$C1000,$D556,Transacoes!$B$3:$B1000,"V", Transacoes!$A$3:$A1000, "&lt;"&amp;EOMONTH(DATE(F$1,F$2,1),0)))*SUMIFS(Prov_Auto!$E$3:$E1000, Prov_Auto!$A$3:$A1000, $D556, Prov_Auto!$D$3:$D1000,"&gt;="&amp;DATE(F$1,F$2,1),Prov_Auto!$D$3:$D1000, "&lt;="&amp;EOMONTH(DATE(F$1,F$2,1),0)))</f>
        <v/>
      </c>
      <c r="G556" s="48" t="str">
        <f>IF($D556="","", (SUMIFS(Transacoes!$D$3:$D1000,Transacoes!$C$3:$C1000,$D556,Transacoes!$B$3:$B1000,"C", Transacoes!$A$3:$A1000, "&lt;"&amp;EOMONTH(DATE(G$1,G$2,1),0))-SUMIFS(Transacoes!$D$3:$D1000,Transacoes!$C$3:$C1000,$D556,Transacoes!$B$3:$B1000,"V", Transacoes!$A$3:$A1000, "&lt;"&amp;EOMONTH(DATE(G$1,G$2,1),0)))*SUMIFS(Prov_Auto!$E$3:$E1000, Prov_Auto!$A$3:$A1000, $D556, Prov_Auto!$D$3:$D1000,"&gt;="&amp;DATE(G$1,G$2,1),Prov_Auto!$D$3:$D1000, "&lt;="&amp;EOMONTH(DATE(G$1,G$2,1),0)))</f>
        <v/>
      </c>
      <c r="H556" s="48" t="str">
        <f>IF($D556="","", (SUMIFS(Transacoes!$D$3:$D1000,Transacoes!$C$3:$C1000,$D556,Transacoes!$B$3:$B1000,"C", Transacoes!$A$3:$A1000, "&lt;"&amp;EOMONTH(DATE(H$1,H$2,1),0))-SUMIFS(Transacoes!$D$3:$D1000,Transacoes!$C$3:$C1000,$D556,Transacoes!$B$3:$B1000,"V", Transacoes!$A$3:$A1000, "&lt;"&amp;EOMONTH(DATE(H$1,H$2,1),0)))*SUMIFS(Prov_Auto!$E$3:$E1000, Prov_Auto!$A$3:$A1000, $D556, Prov_Auto!$D$3:$D1000,"&gt;="&amp;DATE(H$1,H$2,1),Prov_Auto!$D$3:$D1000, "&lt;="&amp;EOMONTH(DATE(H$1,H$2,1),0)))</f>
        <v/>
      </c>
      <c r="I556" s="48" t="str">
        <f>IF($D556="","", (SUMIFS(Transacoes!$D$3:$D1000,Transacoes!$C$3:$C1000,$D556,Transacoes!$B$3:$B1000,"C", Transacoes!$A$3:$A1000, "&lt;"&amp;EOMONTH(DATE(I$1,I$2,1),0))-SUMIFS(Transacoes!$D$3:$D1000,Transacoes!$C$3:$C1000,$D556,Transacoes!$B$3:$B1000,"V", Transacoes!$A$3:$A1000, "&lt;"&amp;EOMONTH(DATE(I$1,I$2,1),0)))*SUMIFS(Prov_Auto!$E$3:$E1000, Prov_Auto!$A$3:$A1000, $D556, Prov_Auto!$D$3:$D1000,"&gt;="&amp;DATE(I$1,I$2,1),Prov_Auto!$D$3:$D1000, "&lt;="&amp;EOMONTH(DATE(I$1,I$2,1),0)))</f>
        <v/>
      </c>
      <c r="J556" s="48" t="str">
        <f>IF($D556="","", (SUMIFS(Transacoes!$D$3:$D1000,Transacoes!$C$3:$C1000,$D556,Transacoes!$B$3:$B1000,"C", Transacoes!$A$3:$A1000, "&lt;"&amp;EOMONTH(DATE(J$1,J$2,1),0))-SUMIFS(Transacoes!$D$3:$D1000,Transacoes!$C$3:$C1000,$D556,Transacoes!$B$3:$B1000,"V", Transacoes!$A$3:$A1000, "&lt;"&amp;EOMONTH(DATE(J$1,J$2,1),0)))*SUMIFS(Prov_Auto!$E$3:$E1000, Prov_Auto!$A$3:$A1000, $D556, Prov_Auto!$D$3:$D1000,"&gt;="&amp;DATE(J$1,J$2,1),Prov_Auto!$D$3:$D1000, "&lt;="&amp;EOMONTH(DATE(J$1,J$2,1),0)))</f>
        <v/>
      </c>
      <c r="K556" s="48" t="str">
        <f>IF($D556="","", (SUMIFS(Transacoes!$D$3:$D1000,Transacoes!$C$3:$C1000,$D556,Transacoes!$B$3:$B1000,"C", Transacoes!$A$3:$A1000, "&lt;"&amp;EOMONTH(DATE(K$1,K$2,1),0))-SUMIFS(Transacoes!$D$3:$D1000,Transacoes!$C$3:$C1000,$D556,Transacoes!$B$3:$B1000,"V", Transacoes!$A$3:$A1000, "&lt;"&amp;EOMONTH(DATE(K$1,K$2,1),0)))*SUMIFS(Prov_Auto!$E$3:$E1000, Prov_Auto!$A$3:$A1000, $D556, Prov_Auto!$D$3:$D1000,"&gt;="&amp;DATE(K$1,K$2,1),Prov_Auto!$D$3:$D1000, "&lt;="&amp;EOMONTH(DATE(K$1,K$2,1),0)))</f>
        <v/>
      </c>
      <c r="L556" s="48" t="str">
        <f>IF($D556="","", (SUMIFS(Transacoes!$D$3:$D1000,Transacoes!$C$3:$C1000,$D556,Transacoes!$B$3:$B1000,"C", Transacoes!$A$3:$A1000, "&lt;"&amp;EOMONTH(DATE(L$1,L$2,1),0))-SUMIFS(Transacoes!$D$3:$D1000,Transacoes!$C$3:$C1000,$D556,Transacoes!$B$3:$B1000,"V", Transacoes!$A$3:$A1000, "&lt;"&amp;EOMONTH(DATE(L$1,L$2,1),0)))*SUMIFS(Prov_Auto!$E$3:$E1000, Prov_Auto!$A$3:$A1000, $D556, Prov_Auto!$D$3:$D1000,"&gt;="&amp;DATE(L$1,L$2,1),Prov_Auto!$D$3:$D1000, "&lt;="&amp;EOMONTH(DATE(L$1,L$2,1),0)))</f>
        <v/>
      </c>
      <c r="M556" s="48" t="str">
        <f>IF($D556="","", (SUMIFS(Transacoes!$D$3:$D1000,Transacoes!$C$3:$C1000,$D556,Transacoes!$B$3:$B1000,"C", Transacoes!$A$3:$A1000, "&lt;"&amp;EOMONTH(DATE(M$1,M$2,1),0))-SUMIFS(Transacoes!$D$3:$D1000,Transacoes!$C$3:$C1000,$D556,Transacoes!$B$3:$B1000,"V", Transacoes!$A$3:$A1000, "&lt;"&amp;EOMONTH(DATE(M$1,M$2,1),0)))*SUMIFS(Prov_Auto!$E$3:$E1000, Prov_Auto!$A$3:$A1000, $D556, Prov_Auto!$D$3:$D1000,"&gt;="&amp;DATE(M$1,M$2,1),Prov_Auto!$D$3:$D1000, "&lt;="&amp;EOMONTH(DATE(M$1,M$2,1),0)))</f>
        <v/>
      </c>
      <c r="N556" s="48" t="str">
        <f>IF($D556="","", (SUMIFS(Transacoes!$D$3:$D1000,Transacoes!$C$3:$C1000,$D556,Transacoes!$B$3:$B1000,"C", Transacoes!$A$3:$A1000, "&lt;"&amp;EOMONTH(DATE(N$1,N$2,1),0))-SUMIFS(Transacoes!$D$3:$D1000,Transacoes!$C$3:$C1000,$D556,Transacoes!$B$3:$B1000,"V", Transacoes!$A$3:$A1000, "&lt;"&amp;EOMONTH(DATE(N$1,N$2,1),0)))*SUMIFS(Prov_Auto!$E$3:$E1000, Prov_Auto!$A$3:$A1000, $D556, Prov_Auto!$D$3:$D1000,"&gt;="&amp;DATE(N$1,N$2,1),Prov_Auto!$D$3:$D1000, "&lt;="&amp;EOMONTH(DATE(N$1,N$2,1),0)))</f>
        <v/>
      </c>
      <c r="O556" s="48" t="str">
        <f>IF($D556="","", (SUMIFS(Transacoes!$D$3:$D1000,Transacoes!$C$3:$C1000,$D556,Transacoes!$B$3:$B1000,"C", Transacoes!$A$3:$A1000, "&lt;"&amp;EOMONTH(DATE(O$1,O$2,1),0))-SUMIFS(Transacoes!$D$3:$D1000,Transacoes!$C$3:$C1000,$D556,Transacoes!$B$3:$B1000,"V", Transacoes!$A$3:$A1000, "&lt;"&amp;EOMONTH(DATE(O$1,O$2,1),0)))*SUMIFS(Prov_Auto!$E$3:$E1000, Prov_Auto!$A$3:$A1000, $D556, Prov_Auto!$D$3:$D1000,"&gt;="&amp;DATE(O$1,O$2,1),Prov_Auto!$D$3:$D1000, "&lt;="&amp;EOMONTH(DATE(O$1,O$2,1),0)))</f>
        <v/>
      </c>
      <c r="P556" s="48" t="str">
        <f>IF($D556="","", (SUMIFS(Transacoes!$D$3:$D1000,Transacoes!$C$3:$C1000,$D556,Transacoes!$B$3:$B1000,"C", Transacoes!$A$3:$A1000, "&lt;"&amp;EOMONTH(DATE(P$1,P$2,1),0))-SUMIFS(Transacoes!$D$3:$D1000,Transacoes!$C$3:$C1000,$D556,Transacoes!$B$3:$B1000,"V", Transacoes!$A$3:$A1000, "&lt;"&amp;EOMONTH(DATE(P$1,P$2,1),0)))*SUMIFS(Prov_Auto!$E$3:$E1000, Prov_Auto!$A$3:$A1000, $D556, Prov_Auto!$D$3:$D1000,"&gt;="&amp;DATE(P$1,P$2,1),Prov_Auto!$D$3:$D1000, "&lt;="&amp;EOMONTH(DATE(P$1,P$2,1),0)))</f>
        <v/>
      </c>
      <c r="Q556" s="48" t="str">
        <f>IF($D556="","", (SUMIFS(Transacoes!$D$3:$D1000,Transacoes!$C$3:$C1000,$D556,Transacoes!$B$3:$B1000,"C", Transacoes!$A$3:$A1000, "&lt;"&amp;EOMONTH(DATE(Q$1,Q$2,1),0))-SUMIFS(Transacoes!$D$3:$D1000,Transacoes!$C$3:$C1000,$D556,Transacoes!$B$3:$B1000,"V", Transacoes!$A$3:$A1000, "&lt;"&amp;EOMONTH(DATE(Q$1,Q$2,1),0)))*SUMIFS(Prov_Auto!$E$3:$E1000, Prov_Auto!$A$3:$A1000, $D556, Prov_Auto!$D$3:$D1000,"&gt;="&amp;DATE(Q$1,Q$2,1),Prov_Auto!$D$3:$D1000, "&lt;="&amp;EOMONTH(DATE(Q$1,Q$2,1),0)))</f>
        <v/>
      </c>
      <c r="R556" s="47"/>
    </row>
    <row r="557">
      <c r="A557" s="47"/>
      <c r="B557" s="47"/>
      <c r="C557" s="47"/>
      <c r="D557" s="87"/>
      <c r="E557" s="48" t="str">
        <f>IF($D557="","", (SUMIFS(Transacoes!$D$3:$D1000,Transacoes!$C$3:$C1000,$D557,Transacoes!$B$3:$B1000,"C", Transacoes!$A$3:$A1000, "&lt;"&amp;EOMONTH(DATE(E$1,E$2,1),0))-SUMIFS(Transacoes!$D$3:$D1000,Transacoes!$C$3:$C1000,$D557,Transacoes!$B$3:$B1000,"V", Transacoes!$A$3:$A1000, "&lt;"&amp;EOMONTH(DATE(E$1,E$2,1),0)))*SUMIFS(Prov_Auto!$E$3:$E1000, Prov_Auto!$A$3:$A1000, $D557, Prov_Auto!$D$3:$D1000,"&gt;="&amp;DATE(E$1,E$2,1),Prov_Auto!$D$3:$D1000, "&lt;="&amp;EOMONTH(DATE(E$1,E$2,1),0)))</f>
        <v/>
      </c>
      <c r="F557" s="48" t="str">
        <f>IF($D557="","", (SUMIFS(Transacoes!$D$3:$D1000,Transacoes!$C$3:$C1000,$D557,Transacoes!$B$3:$B1000,"C", Transacoes!$A$3:$A1000, "&lt;"&amp;EOMONTH(DATE(F$1,F$2,1),0))-SUMIFS(Transacoes!$D$3:$D1000,Transacoes!$C$3:$C1000,$D557,Transacoes!$B$3:$B1000,"V", Transacoes!$A$3:$A1000, "&lt;"&amp;EOMONTH(DATE(F$1,F$2,1),0)))*SUMIFS(Prov_Auto!$E$3:$E1000, Prov_Auto!$A$3:$A1000, $D557, Prov_Auto!$D$3:$D1000,"&gt;="&amp;DATE(F$1,F$2,1),Prov_Auto!$D$3:$D1000, "&lt;="&amp;EOMONTH(DATE(F$1,F$2,1),0)))</f>
        <v/>
      </c>
      <c r="G557" s="48" t="str">
        <f>IF($D557="","", (SUMIFS(Transacoes!$D$3:$D1000,Transacoes!$C$3:$C1000,$D557,Transacoes!$B$3:$B1000,"C", Transacoes!$A$3:$A1000, "&lt;"&amp;EOMONTH(DATE(G$1,G$2,1),0))-SUMIFS(Transacoes!$D$3:$D1000,Transacoes!$C$3:$C1000,$D557,Transacoes!$B$3:$B1000,"V", Transacoes!$A$3:$A1000, "&lt;"&amp;EOMONTH(DATE(G$1,G$2,1),0)))*SUMIFS(Prov_Auto!$E$3:$E1000, Prov_Auto!$A$3:$A1000, $D557, Prov_Auto!$D$3:$D1000,"&gt;="&amp;DATE(G$1,G$2,1),Prov_Auto!$D$3:$D1000, "&lt;="&amp;EOMONTH(DATE(G$1,G$2,1),0)))</f>
        <v/>
      </c>
      <c r="H557" s="48" t="str">
        <f>IF($D557="","", (SUMIFS(Transacoes!$D$3:$D1000,Transacoes!$C$3:$C1000,$D557,Transacoes!$B$3:$B1000,"C", Transacoes!$A$3:$A1000, "&lt;"&amp;EOMONTH(DATE(H$1,H$2,1),0))-SUMIFS(Transacoes!$D$3:$D1000,Transacoes!$C$3:$C1000,$D557,Transacoes!$B$3:$B1000,"V", Transacoes!$A$3:$A1000, "&lt;"&amp;EOMONTH(DATE(H$1,H$2,1),0)))*SUMIFS(Prov_Auto!$E$3:$E1000, Prov_Auto!$A$3:$A1000, $D557, Prov_Auto!$D$3:$D1000,"&gt;="&amp;DATE(H$1,H$2,1),Prov_Auto!$D$3:$D1000, "&lt;="&amp;EOMONTH(DATE(H$1,H$2,1),0)))</f>
        <v/>
      </c>
      <c r="I557" s="48" t="str">
        <f>IF($D557="","", (SUMIFS(Transacoes!$D$3:$D1000,Transacoes!$C$3:$C1000,$D557,Transacoes!$B$3:$B1000,"C", Transacoes!$A$3:$A1000, "&lt;"&amp;EOMONTH(DATE(I$1,I$2,1),0))-SUMIFS(Transacoes!$D$3:$D1000,Transacoes!$C$3:$C1000,$D557,Transacoes!$B$3:$B1000,"V", Transacoes!$A$3:$A1000, "&lt;"&amp;EOMONTH(DATE(I$1,I$2,1),0)))*SUMIFS(Prov_Auto!$E$3:$E1000, Prov_Auto!$A$3:$A1000, $D557, Prov_Auto!$D$3:$D1000,"&gt;="&amp;DATE(I$1,I$2,1),Prov_Auto!$D$3:$D1000, "&lt;="&amp;EOMONTH(DATE(I$1,I$2,1),0)))</f>
        <v/>
      </c>
      <c r="J557" s="48" t="str">
        <f>IF($D557="","", (SUMIFS(Transacoes!$D$3:$D1000,Transacoes!$C$3:$C1000,$D557,Transacoes!$B$3:$B1000,"C", Transacoes!$A$3:$A1000, "&lt;"&amp;EOMONTH(DATE(J$1,J$2,1),0))-SUMIFS(Transacoes!$D$3:$D1000,Transacoes!$C$3:$C1000,$D557,Transacoes!$B$3:$B1000,"V", Transacoes!$A$3:$A1000, "&lt;"&amp;EOMONTH(DATE(J$1,J$2,1),0)))*SUMIFS(Prov_Auto!$E$3:$E1000, Prov_Auto!$A$3:$A1000, $D557, Prov_Auto!$D$3:$D1000,"&gt;="&amp;DATE(J$1,J$2,1),Prov_Auto!$D$3:$D1000, "&lt;="&amp;EOMONTH(DATE(J$1,J$2,1),0)))</f>
        <v/>
      </c>
      <c r="K557" s="48" t="str">
        <f>IF($D557="","", (SUMIFS(Transacoes!$D$3:$D1000,Transacoes!$C$3:$C1000,$D557,Transacoes!$B$3:$B1000,"C", Transacoes!$A$3:$A1000, "&lt;"&amp;EOMONTH(DATE(K$1,K$2,1),0))-SUMIFS(Transacoes!$D$3:$D1000,Transacoes!$C$3:$C1000,$D557,Transacoes!$B$3:$B1000,"V", Transacoes!$A$3:$A1000, "&lt;"&amp;EOMONTH(DATE(K$1,K$2,1),0)))*SUMIFS(Prov_Auto!$E$3:$E1000, Prov_Auto!$A$3:$A1000, $D557, Prov_Auto!$D$3:$D1000,"&gt;="&amp;DATE(K$1,K$2,1),Prov_Auto!$D$3:$D1000, "&lt;="&amp;EOMONTH(DATE(K$1,K$2,1),0)))</f>
        <v/>
      </c>
      <c r="L557" s="48" t="str">
        <f>IF($D557="","", (SUMIFS(Transacoes!$D$3:$D1000,Transacoes!$C$3:$C1000,$D557,Transacoes!$B$3:$B1000,"C", Transacoes!$A$3:$A1000, "&lt;"&amp;EOMONTH(DATE(L$1,L$2,1),0))-SUMIFS(Transacoes!$D$3:$D1000,Transacoes!$C$3:$C1000,$D557,Transacoes!$B$3:$B1000,"V", Transacoes!$A$3:$A1000, "&lt;"&amp;EOMONTH(DATE(L$1,L$2,1),0)))*SUMIFS(Prov_Auto!$E$3:$E1000, Prov_Auto!$A$3:$A1000, $D557, Prov_Auto!$D$3:$D1000,"&gt;="&amp;DATE(L$1,L$2,1),Prov_Auto!$D$3:$D1000, "&lt;="&amp;EOMONTH(DATE(L$1,L$2,1),0)))</f>
        <v/>
      </c>
      <c r="M557" s="48" t="str">
        <f>IF($D557="","", (SUMIFS(Transacoes!$D$3:$D1000,Transacoes!$C$3:$C1000,$D557,Transacoes!$B$3:$B1000,"C", Transacoes!$A$3:$A1000, "&lt;"&amp;EOMONTH(DATE(M$1,M$2,1),0))-SUMIFS(Transacoes!$D$3:$D1000,Transacoes!$C$3:$C1000,$D557,Transacoes!$B$3:$B1000,"V", Transacoes!$A$3:$A1000, "&lt;"&amp;EOMONTH(DATE(M$1,M$2,1),0)))*SUMIFS(Prov_Auto!$E$3:$E1000, Prov_Auto!$A$3:$A1000, $D557, Prov_Auto!$D$3:$D1000,"&gt;="&amp;DATE(M$1,M$2,1),Prov_Auto!$D$3:$D1000, "&lt;="&amp;EOMONTH(DATE(M$1,M$2,1),0)))</f>
        <v/>
      </c>
      <c r="N557" s="48" t="str">
        <f>IF($D557="","", (SUMIFS(Transacoes!$D$3:$D1000,Transacoes!$C$3:$C1000,$D557,Transacoes!$B$3:$B1000,"C", Transacoes!$A$3:$A1000, "&lt;"&amp;EOMONTH(DATE(N$1,N$2,1),0))-SUMIFS(Transacoes!$D$3:$D1000,Transacoes!$C$3:$C1000,$D557,Transacoes!$B$3:$B1000,"V", Transacoes!$A$3:$A1000, "&lt;"&amp;EOMONTH(DATE(N$1,N$2,1),0)))*SUMIFS(Prov_Auto!$E$3:$E1000, Prov_Auto!$A$3:$A1000, $D557, Prov_Auto!$D$3:$D1000,"&gt;="&amp;DATE(N$1,N$2,1),Prov_Auto!$D$3:$D1000, "&lt;="&amp;EOMONTH(DATE(N$1,N$2,1),0)))</f>
        <v/>
      </c>
      <c r="O557" s="48" t="str">
        <f>IF($D557="","", (SUMIFS(Transacoes!$D$3:$D1000,Transacoes!$C$3:$C1000,$D557,Transacoes!$B$3:$B1000,"C", Transacoes!$A$3:$A1000, "&lt;"&amp;EOMONTH(DATE(O$1,O$2,1),0))-SUMIFS(Transacoes!$D$3:$D1000,Transacoes!$C$3:$C1000,$D557,Transacoes!$B$3:$B1000,"V", Transacoes!$A$3:$A1000, "&lt;"&amp;EOMONTH(DATE(O$1,O$2,1),0)))*SUMIFS(Prov_Auto!$E$3:$E1000, Prov_Auto!$A$3:$A1000, $D557, Prov_Auto!$D$3:$D1000,"&gt;="&amp;DATE(O$1,O$2,1),Prov_Auto!$D$3:$D1000, "&lt;="&amp;EOMONTH(DATE(O$1,O$2,1),0)))</f>
        <v/>
      </c>
      <c r="P557" s="48" t="str">
        <f>IF($D557="","", (SUMIFS(Transacoes!$D$3:$D1000,Transacoes!$C$3:$C1000,$D557,Transacoes!$B$3:$B1000,"C", Transacoes!$A$3:$A1000, "&lt;"&amp;EOMONTH(DATE(P$1,P$2,1),0))-SUMIFS(Transacoes!$D$3:$D1000,Transacoes!$C$3:$C1000,$D557,Transacoes!$B$3:$B1000,"V", Transacoes!$A$3:$A1000, "&lt;"&amp;EOMONTH(DATE(P$1,P$2,1),0)))*SUMIFS(Prov_Auto!$E$3:$E1000, Prov_Auto!$A$3:$A1000, $D557, Prov_Auto!$D$3:$D1000,"&gt;="&amp;DATE(P$1,P$2,1),Prov_Auto!$D$3:$D1000, "&lt;="&amp;EOMONTH(DATE(P$1,P$2,1),0)))</f>
        <v/>
      </c>
      <c r="Q557" s="48" t="str">
        <f>IF($D557="","", (SUMIFS(Transacoes!$D$3:$D1000,Transacoes!$C$3:$C1000,$D557,Transacoes!$B$3:$B1000,"C", Transacoes!$A$3:$A1000, "&lt;"&amp;EOMONTH(DATE(Q$1,Q$2,1),0))-SUMIFS(Transacoes!$D$3:$D1000,Transacoes!$C$3:$C1000,$D557,Transacoes!$B$3:$B1000,"V", Transacoes!$A$3:$A1000, "&lt;"&amp;EOMONTH(DATE(Q$1,Q$2,1),0)))*SUMIFS(Prov_Auto!$E$3:$E1000, Prov_Auto!$A$3:$A1000, $D557, Prov_Auto!$D$3:$D1000,"&gt;="&amp;DATE(Q$1,Q$2,1),Prov_Auto!$D$3:$D1000, "&lt;="&amp;EOMONTH(DATE(Q$1,Q$2,1),0)))</f>
        <v/>
      </c>
      <c r="R557" s="47"/>
    </row>
    <row r="558">
      <c r="A558" s="47"/>
      <c r="B558" s="47"/>
      <c r="C558" s="47"/>
      <c r="D558" s="87"/>
      <c r="E558" s="48" t="str">
        <f>IF($D558="","", (SUMIFS(Transacoes!$D$3:$D1000,Transacoes!$C$3:$C1000,$D558,Transacoes!$B$3:$B1000,"C", Transacoes!$A$3:$A1000, "&lt;"&amp;EOMONTH(DATE(E$1,E$2,1),0))-SUMIFS(Transacoes!$D$3:$D1000,Transacoes!$C$3:$C1000,$D558,Transacoes!$B$3:$B1000,"V", Transacoes!$A$3:$A1000, "&lt;"&amp;EOMONTH(DATE(E$1,E$2,1),0)))*SUMIFS(Prov_Auto!$E$3:$E1000, Prov_Auto!$A$3:$A1000, $D558, Prov_Auto!$D$3:$D1000,"&gt;="&amp;DATE(E$1,E$2,1),Prov_Auto!$D$3:$D1000, "&lt;="&amp;EOMONTH(DATE(E$1,E$2,1),0)))</f>
        <v/>
      </c>
      <c r="F558" s="48" t="str">
        <f>IF($D558="","", (SUMIFS(Transacoes!$D$3:$D1000,Transacoes!$C$3:$C1000,$D558,Transacoes!$B$3:$B1000,"C", Transacoes!$A$3:$A1000, "&lt;"&amp;EOMONTH(DATE(F$1,F$2,1),0))-SUMIFS(Transacoes!$D$3:$D1000,Transacoes!$C$3:$C1000,$D558,Transacoes!$B$3:$B1000,"V", Transacoes!$A$3:$A1000, "&lt;"&amp;EOMONTH(DATE(F$1,F$2,1),0)))*SUMIFS(Prov_Auto!$E$3:$E1000, Prov_Auto!$A$3:$A1000, $D558, Prov_Auto!$D$3:$D1000,"&gt;="&amp;DATE(F$1,F$2,1),Prov_Auto!$D$3:$D1000, "&lt;="&amp;EOMONTH(DATE(F$1,F$2,1),0)))</f>
        <v/>
      </c>
      <c r="G558" s="48" t="str">
        <f>IF($D558="","", (SUMIFS(Transacoes!$D$3:$D1000,Transacoes!$C$3:$C1000,$D558,Transacoes!$B$3:$B1000,"C", Transacoes!$A$3:$A1000, "&lt;"&amp;EOMONTH(DATE(G$1,G$2,1),0))-SUMIFS(Transacoes!$D$3:$D1000,Transacoes!$C$3:$C1000,$D558,Transacoes!$B$3:$B1000,"V", Transacoes!$A$3:$A1000, "&lt;"&amp;EOMONTH(DATE(G$1,G$2,1),0)))*SUMIFS(Prov_Auto!$E$3:$E1000, Prov_Auto!$A$3:$A1000, $D558, Prov_Auto!$D$3:$D1000,"&gt;="&amp;DATE(G$1,G$2,1),Prov_Auto!$D$3:$D1000, "&lt;="&amp;EOMONTH(DATE(G$1,G$2,1),0)))</f>
        <v/>
      </c>
      <c r="H558" s="48" t="str">
        <f>IF($D558="","", (SUMIFS(Transacoes!$D$3:$D1000,Transacoes!$C$3:$C1000,$D558,Transacoes!$B$3:$B1000,"C", Transacoes!$A$3:$A1000, "&lt;"&amp;EOMONTH(DATE(H$1,H$2,1),0))-SUMIFS(Transacoes!$D$3:$D1000,Transacoes!$C$3:$C1000,$D558,Transacoes!$B$3:$B1000,"V", Transacoes!$A$3:$A1000, "&lt;"&amp;EOMONTH(DATE(H$1,H$2,1),0)))*SUMIFS(Prov_Auto!$E$3:$E1000, Prov_Auto!$A$3:$A1000, $D558, Prov_Auto!$D$3:$D1000,"&gt;="&amp;DATE(H$1,H$2,1),Prov_Auto!$D$3:$D1000, "&lt;="&amp;EOMONTH(DATE(H$1,H$2,1),0)))</f>
        <v/>
      </c>
      <c r="I558" s="48" t="str">
        <f>IF($D558="","", (SUMIFS(Transacoes!$D$3:$D1000,Transacoes!$C$3:$C1000,$D558,Transacoes!$B$3:$B1000,"C", Transacoes!$A$3:$A1000, "&lt;"&amp;EOMONTH(DATE(I$1,I$2,1),0))-SUMIFS(Transacoes!$D$3:$D1000,Transacoes!$C$3:$C1000,$D558,Transacoes!$B$3:$B1000,"V", Transacoes!$A$3:$A1000, "&lt;"&amp;EOMONTH(DATE(I$1,I$2,1),0)))*SUMIFS(Prov_Auto!$E$3:$E1000, Prov_Auto!$A$3:$A1000, $D558, Prov_Auto!$D$3:$D1000,"&gt;="&amp;DATE(I$1,I$2,1),Prov_Auto!$D$3:$D1000, "&lt;="&amp;EOMONTH(DATE(I$1,I$2,1),0)))</f>
        <v/>
      </c>
      <c r="J558" s="48" t="str">
        <f>IF($D558="","", (SUMIFS(Transacoes!$D$3:$D1000,Transacoes!$C$3:$C1000,$D558,Transacoes!$B$3:$B1000,"C", Transacoes!$A$3:$A1000, "&lt;"&amp;EOMONTH(DATE(J$1,J$2,1),0))-SUMIFS(Transacoes!$D$3:$D1000,Transacoes!$C$3:$C1000,$D558,Transacoes!$B$3:$B1000,"V", Transacoes!$A$3:$A1000, "&lt;"&amp;EOMONTH(DATE(J$1,J$2,1),0)))*SUMIFS(Prov_Auto!$E$3:$E1000, Prov_Auto!$A$3:$A1000, $D558, Prov_Auto!$D$3:$D1000,"&gt;="&amp;DATE(J$1,J$2,1),Prov_Auto!$D$3:$D1000, "&lt;="&amp;EOMONTH(DATE(J$1,J$2,1),0)))</f>
        <v/>
      </c>
      <c r="K558" s="48" t="str">
        <f>IF($D558="","", (SUMIFS(Transacoes!$D$3:$D1000,Transacoes!$C$3:$C1000,$D558,Transacoes!$B$3:$B1000,"C", Transacoes!$A$3:$A1000, "&lt;"&amp;EOMONTH(DATE(K$1,K$2,1),0))-SUMIFS(Transacoes!$D$3:$D1000,Transacoes!$C$3:$C1000,$D558,Transacoes!$B$3:$B1000,"V", Transacoes!$A$3:$A1000, "&lt;"&amp;EOMONTH(DATE(K$1,K$2,1),0)))*SUMIFS(Prov_Auto!$E$3:$E1000, Prov_Auto!$A$3:$A1000, $D558, Prov_Auto!$D$3:$D1000,"&gt;="&amp;DATE(K$1,K$2,1),Prov_Auto!$D$3:$D1000, "&lt;="&amp;EOMONTH(DATE(K$1,K$2,1),0)))</f>
        <v/>
      </c>
      <c r="L558" s="48" t="str">
        <f>IF($D558="","", (SUMIFS(Transacoes!$D$3:$D1000,Transacoes!$C$3:$C1000,$D558,Transacoes!$B$3:$B1000,"C", Transacoes!$A$3:$A1000, "&lt;"&amp;EOMONTH(DATE(L$1,L$2,1),0))-SUMIFS(Transacoes!$D$3:$D1000,Transacoes!$C$3:$C1000,$D558,Transacoes!$B$3:$B1000,"V", Transacoes!$A$3:$A1000, "&lt;"&amp;EOMONTH(DATE(L$1,L$2,1),0)))*SUMIFS(Prov_Auto!$E$3:$E1000, Prov_Auto!$A$3:$A1000, $D558, Prov_Auto!$D$3:$D1000,"&gt;="&amp;DATE(L$1,L$2,1),Prov_Auto!$D$3:$D1000, "&lt;="&amp;EOMONTH(DATE(L$1,L$2,1),0)))</f>
        <v/>
      </c>
      <c r="M558" s="48" t="str">
        <f>IF($D558="","", (SUMIFS(Transacoes!$D$3:$D1000,Transacoes!$C$3:$C1000,$D558,Transacoes!$B$3:$B1000,"C", Transacoes!$A$3:$A1000, "&lt;"&amp;EOMONTH(DATE(M$1,M$2,1),0))-SUMIFS(Transacoes!$D$3:$D1000,Transacoes!$C$3:$C1000,$D558,Transacoes!$B$3:$B1000,"V", Transacoes!$A$3:$A1000, "&lt;"&amp;EOMONTH(DATE(M$1,M$2,1),0)))*SUMIFS(Prov_Auto!$E$3:$E1000, Prov_Auto!$A$3:$A1000, $D558, Prov_Auto!$D$3:$D1000,"&gt;="&amp;DATE(M$1,M$2,1),Prov_Auto!$D$3:$D1000, "&lt;="&amp;EOMONTH(DATE(M$1,M$2,1),0)))</f>
        <v/>
      </c>
      <c r="N558" s="48" t="str">
        <f>IF($D558="","", (SUMIFS(Transacoes!$D$3:$D1000,Transacoes!$C$3:$C1000,$D558,Transacoes!$B$3:$B1000,"C", Transacoes!$A$3:$A1000, "&lt;"&amp;EOMONTH(DATE(N$1,N$2,1),0))-SUMIFS(Transacoes!$D$3:$D1000,Transacoes!$C$3:$C1000,$D558,Transacoes!$B$3:$B1000,"V", Transacoes!$A$3:$A1000, "&lt;"&amp;EOMONTH(DATE(N$1,N$2,1),0)))*SUMIFS(Prov_Auto!$E$3:$E1000, Prov_Auto!$A$3:$A1000, $D558, Prov_Auto!$D$3:$D1000,"&gt;="&amp;DATE(N$1,N$2,1),Prov_Auto!$D$3:$D1000, "&lt;="&amp;EOMONTH(DATE(N$1,N$2,1),0)))</f>
        <v/>
      </c>
      <c r="O558" s="48" t="str">
        <f>IF($D558="","", (SUMIFS(Transacoes!$D$3:$D1000,Transacoes!$C$3:$C1000,$D558,Transacoes!$B$3:$B1000,"C", Transacoes!$A$3:$A1000, "&lt;"&amp;EOMONTH(DATE(O$1,O$2,1),0))-SUMIFS(Transacoes!$D$3:$D1000,Transacoes!$C$3:$C1000,$D558,Transacoes!$B$3:$B1000,"V", Transacoes!$A$3:$A1000, "&lt;"&amp;EOMONTH(DATE(O$1,O$2,1),0)))*SUMIFS(Prov_Auto!$E$3:$E1000, Prov_Auto!$A$3:$A1000, $D558, Prov_Auto!$D$3:$D1000,"&gt;="&amp;DATE(O$1,O$2,1),Prov_Auto!$D$3:$D1000, "&lt;="&amp;EOMONTH(DATE(O$1,O$2,1),0)))</f>
        <v/>
      </c>
      <c r="P558" s="48" t="str">
        <f>IF($D558="","", (SUMIFS(Transacoes!$D$3:$D1000,Transacoes!$C$3:$C1000,$D558,Transacoes!$B$3:$B1000,"C", Transacoes!$A$3:$A1000, "&lt;"&amp;EOMONTH(DATE(P$1,P$2,1),0))-SUMIFS(Transacoes!$D$3:$D1000,Transacoes!$C$3:$C1000,$D558,Transacoes!$B$3:$B1000,"V", Transacoes!$A$3:$A1000, "&lt;"&amp;EOMONTH(DATE(P$1,P$2,1),0)))*SUMIFS(Prov_Auto!$E$3:$E1000, Prov_Auto!$A$3:$A1000, $D558, Prov_Auto!$D$3:$D1000,"&gt;="&amp;DATE(P$1,P$2,1),Prov_Auto!$D$3:$D1000, "&lt;="&amp;EOMONTH(DATE(P$1,P$2,1),0)))</f>
        <v/>
      </c>
      <c r="Q558" s="48" t="str">
        <f>IF($D558="","", (SUMIFS(Transacoes!$D$3:$D1000,Transacoes!$C$3:$C1000,$D558,Transacoes!$B$3:$B1000,"C", Transacoes!$A$3:$A1000, "&lt;"&amp;EOMONTH(DATE(Q$1,Q$2,1),0))-SUMIFS(Transacoes!$D$3:$D1000,Transacoes!$C$3:$C1000,$D558,Transacoes!$B$3:$B1000,"V", Transacoes!$A$3:$A1000, "&lt;"&amp;EOMONTH(DATE(Q$1,Q$2,1),0)))*SUMIFS(Prov_Auto!$E$3:$E1000, Prov_Auto!$A$3:$A1000, $D558, Prov_Auto!$D$3:$D1000,"&gt;="&amp;DATE(Q$1,Q$2,1),Prov_Auto!$D$3:$D1000, "&lt;="&amp;EOMONTH(DATE(Q$1,Q$2,1),0)))</f>
        <v/>
      </c>
      <c r="R558" s="47"/>
    </row>
    <row r="559">
      <c r="A559" s="47"/>
      <c r="B559" s="47"/>
      <c r="C559" s="47"/>
      <c r="D559" s="87"/>
      <c r="E559" s="48" t="str">
        <f>IF($D559="","", (SUMIFS(Transacoes!$D$3:$D1000,Transacoes!$C$3:$C1000,$D559,Transacoes!$B$3:$B1000,"C", Transacoes!$A$3:$A1000, "&lt;"&amp;EOMONTH(DATE(E$1,E$2,1),0))-SUMIFS(Transacoes!$D$3:$D1000,Transacoes!$C$3:$C1000,$D559,Transacoes!$B$3:$B1000,"V", Transacoes!$A$3:$A1000, "&lt;"&amp;EOMONTH(DATE(E$1,E$2,1),0)))*SUMIFS(Prov_Auto!$E$3:$E1000, Prov_Auto!$A$3:$A1000, $D559, Prov_Auto!$D$3:$D1000,"&gt;="&amp;DATE(E$1,E$2,1),Prov_Auto!$D$3:$D1000, "&lt;="&amp;EOMONTH(DATE(E$1,E$2,1),0)))</f>
        <v/>
      </c>
      <c r="F559" s="48" t="str">
        <f>IF($D559="","", (SUMIFS(Transacoes!$D$3:$D1000,Transacoes!$C$3:$C1000,$D559,Transacoes!$B$3:$B1000,"C", Transacoes!$A$3:$A1000, "&lt;"&amp;EOMONTH(DATE(F$1,F$2,1),0))-SUMIFS(Transacoes!$D$3:$D1000,Transacoes!$C$3:$C1000,$D559,Transacoes!$B$3:$B1000,"V", Transacoes!$A$3:$A1000, "&lt;"&amp;EOMONTH(DATE(F$1,F$2,1),0)))*SUMIFS(Prov_Auto!$E$3:$E1000, Prov_Auto!$A$3:$A1000, $D559, Prov_Auto!$D$3:$D1000,"&gt;="&amp;DATE(F$1,F$2,1),Prov_Auto!$D$3:$D1000, "&lt;="&amp;EOMONTH(DATE(F$1,F$2,1),0)))</f>
        <v/>
      </c>
      <c r="G559" s="48" t="str">
        <f>IF($D559="","", (SUMIFS(Transacoes!$D$3:$D1000,Transacoes!$C$3:$C1000,$D559,Transacoes!$B$3:$B1000,"C", Transacoes!$A$3:$A1000, "&lt;"&amp;EOMONTH(DATE(G$1,G$2,1),0))-SUMIFS(Transacoes!$D$3:$D1000,Transacoes!$C$3:$C1000,$D559,Transacoes!$B$3:$B1000,"V", Transacoes!$A$3:$A1000, "&lt;"&amp;EOMONTH(DATE(G$1,G$2,1),0)))*SUMIFS(Prov_Auto!$E$3:$E1000, Prov_Auto!$A$3:$A1000, $D559, Prov_Auto!$D$3:$D1000,"&gt;="&amp;DATE(G$1,G$2,1),Prov_Auto!$D$3:$D1000, "&lt;="&amp;EOMONTH(DATE(G$1,G$2,1),0)))</f>
        <v/>
      </c>
      <c r="H559" s="48" t="str">
        <f>IF($D559="","", (SUMIFS(Transacoes!$D$3:$D1000,Transacoes!$C$3:$C1000,$D559,Transacoes!$B$3:$B1000,"C", Transacoes!$A$3:$A1000, "&lt;"&amp;EOMONTH(DATE(H$1,H$2,1),0))-SUMIFS(Transacoes!$D$3:$D1000,Transacoes!$C$3:$C1000,$D559,Transacoes!$B$3:$B1000,"V", Transacoes!$A$3:$A1000, "&lt;"&amp;EOMONTH(DATE(H$1,H$2,1),0)))*SUMIFS(Prov_Auto!$E$3:$E1000, Prov_Auto!$A$3:$A1000, $D559, Prov_Auto!$D$3:$D1000,"&gt;="&amp;DATE(H$1,H$2,1),Prov_Auto!$D$3:$D1000, "&lt;="&amp;EOMONTH(DATE(H$1,H$2,1),0)))</f>
        <v/>
      </c>
      <c r="I559" s="48" t="str">
        <f>IF($D559="","", (SUMIFS(Transacoes!$D$3:$D1000,Transacoes!$C$3:$C1000,$D559,Transacoes!$B$3:$B1000,"C", Transacoes!$A$3:$A1000, "&lt;"&amp;EOMONTH(DATE(I$1,I$2,1),0))-SUMIFS(Transacoes!$D$3:$D1000,Transacoes!$C$3:$C1000,$D559,Transacoes!$B$3:$B1000,"V", Transacoes!$A$3:$A1000, "&lt;"&amp;EOMONTH(DATE(I$1,I$2,1),0)))*SUMIFS(Prov_Auto!$E$3:$E1000, Prov_Auto!$A$3:$A1000, $D559, Prov_Auto!$D$3:$D1000,"&gt;="&amp;DATE(I$1,I$2,1),Prov_Auto!$D$3:$D1000, "&lt;="&amp;EOMONTH(DATE(I$1,I$2,1),0)))</f>
        <v/>
      </c>
      <c r="J559" s="48" t="str">
        <f>IF($D559="","", (SUMIFS(Transacoes!$D$3:$D1000,Transacoes!$C$3:$C1000,$D559,Transacoes!$B$3:$B1000,"C", Transacoes!$A$3:$A1000, "&lt;"&amp;EOMONTH(DATE(J$1,J$2,1),0))-SUMIFS(Transacoes!$D$3:$D1000,Transacoes!$C$3:$C1000,$D559,Transacoes!$B$3:$B1000,"V", Transacoes!$A$3:$A1000, "&lt;"&amp;EOMONTH(DATE(J$1,J$2,1),0)))*SUMIFS(Prov_Auto!$E$3:$E1000, Prov_Auto!$A$3:$A1000, $D559, Prov_Auto!$D$3:$D1000,"&gt;="&amp;DATE(J$1,J$2,1),Prov_Auto!$D$3:$D1000, "&lt;="&amp;EOMONTH(DATE(J$1,J$2,1),0)))</f>
        <v/>
      </c>
      <c r="K559" s="48" t="str">
        <f>IF($D559="","", (SUMIFS(Transacoes!$D$3:$D1000,Transacoes!$C$3:$C1000,$D559,Transacoes!$B$3:$B1000,"C", Transacoes!$A$3:$A1000, "&lt;"&amp;EOMONTH(DATE(K$1,K$2,1),0))-SUMIFS(Transacoes!$D$3:$D1000,Transacoes!$C$3:$C1000,$D559,Transacoes!$B$3:$B1000,"V", Transacoes!$A$3:$A1000, "&lt;"&amp;EOMONTH(DATE(K$1,K$2,1),0)))*SUMIFS(Prov_Auto!$E$3:$E1000, Prov_Auto!$A$3:$A1000, $D559, Prov_Auto!$D$3:$D1000,"&gt;="&amp;DATE(K$1,K$2,1),Prov_Auto!$D$3:$D1000, "&lt;="&amp;EOMONTH(DATE(K$1,K$2,1),0)))</f>
        <v/>
      </c>
      <c r="L559" s="48" t="str">
        <f>IF($D559="","", (SUMIFS(Transacoes!$D$3:$D1000,Transacoes!$C$3:$C1000,$D559,Transacoes!$B$3:$B1000,"C", Transacoes!$A$3:$A1000, "&lt;"&amp;EOMONTH(DATE(L$1,L$2,1),0))-SUMIFS(Transacoes!$D$3:$D1000,Transacoes!$C$3:$C1000,$D559,Transacoes!$B$3:$B1000,"V", Transacoes!$A$3:$A1000, "&lt;"&amp;EOMONTH(DATE(L$1,L$2,1),0)))*SUMIFS(Prov_Auto!$E$3:$E1000, Prov_Auto!$A$3:$A1000, $D559, Prov_Auto!$D$3:$D1000,"&gt;="&amp;DATE(L$1,L$2,1),Prov_Auto!$D$3:$D1000, "&lt;="&amp;EOMONTH(DATE(L$1,L$2,1),0)))</f>
        <v/>
      </c>
      <c r="M559" s="48" t="str">
        <f>IF($D559="","", (SUMIFS(Transacoes!$D$3:$D1000,Transacoes!$C$3:$C1000,$D559,Transacoes!$B$3:$B1000,"C", Transacoes!$A$3:$A1000, "&lt;"&amp;EOMONTH(DATE(M$1,M$2,1),0))-SUMIFS(Transacoes!$D$3:$D1000,Transacoes!$C$3:$C1000,$D559,Transacoes!$B$3:$B1000,"V", Transacoes!$A$3:$A1000, "&lt;"&amp;EOMONTH(DATE(M$1,M$2,1),0)))*SUMIFS(Prov_Auto!$E$3:$E1000, Prov_Auto!$A$3:$A1000, $D559, Prov_Auto!$D$3:$D1000,"&gt;="&amp;DATE(M$1,M$2,1),Prov_Auto!$D$3:$D1000, "&lt;="&amp;EOMONTH(DATE(M$1,M$2,1),0)))</f>
        <v/>
      </c>
      <c r="N559" s="48" t="str">
        <f>IF($D559="","", (SUMIFS(Transacoes!$D$3:$D1000,Transacoes!$C$3:$C1000,$D559,Transacoes!$B$3:$B1000,"C", Transacoes!$A$3:$A1000, "&lt;"&amp;EOMONTH(DATE(N$1,N$2,1),0))-SUMIFS(Transacoes!$D$3:$D1000,Transacoes!$C$3:$C1000,$D559,Transacoes!$B$3:$B1000,"V", Transacoes!$A$3:$A1000, "&lt;"&amp;EOMONTH(DATE(N$1,N$2,1),0)))*SUMIFS(Prov_Auto!$E$3:$E1000, Prov_Auto!$A$3:$A1000, $D559, Prov_Auto!$D$3:$D1000,"&gt;="&amp;DATE(N$1,N$2,1),Prov_Auto!$D$3:$D1000, "&lt;="&amp;EOMONTH(DATE(N$1,N$2,1),0)))</f>
        <v/>
      </c>
      <c r="O559" s="48" t="str">
        <f>IF($D559="","", (SUMIFS(Transacoes!$D$3:$D1000,Transacoes!$C$3:$C1000,$D559,Transacoes!$B$3:$B1000,"C", Transacoes!$A$3:$A1000, "&lt;"&amp;EOMONTH(DATE(O$1,O$2,1),0))-SUMIFS(Transacoes!$D$3:$D1000,Transacoes!$C$3:$C1000,$D559,Transacoes!$B$3:$B1000,"V", Transacoes!$A$3:$A1000, "&lt;"&amp;EOMONTH(DATE(O$1,O$2,1),0)))*SUMIFS(Prov_Auto!$E$3:$E1000, Prov_Auto!$A$3:$A1000, $D559, Prov_Auto!$D$3:$D1000,"&gt;="&amp;DATE(O$1,O$2,1),Prov_Auto!$D$3:$D1000, "&lt;="&amp;EOMONTH(DATE(O$1,O$2,1),0)))</f>
        <v/>
      </c>
      <c r="P559" s="48" t="str">
        <f>IF($D559="","", (SUMIFS(Transacoes!$D$3:$D1000,Transacoes!$C$3:$C1000,$D559,Transacoes!$B$3:$B1000,"C", Transacoes!$A$3:$A1000, "&lt;"&amp;EOMONTH(DATE(P$1,P$2,1),0))-SUMIFS(Transacoes!$D$3:$D1000,Transacoes!$C$3:$C1000,$D559,Transacoes!$B$3:$B1000,"V", Transacoes!$A$3:$A1000, "&lt;"&amp;EOMONTH(DATE(P$1,P$2,1),0)))*SUMIFS(Prov_Auto!$E$3:$E1000, Prov_Auto!$A$3:$A1000, $D559, Prov_Auto!$D$3:$D1000,"&gt;="&amp;DATE(P$1,P$2,1),Prov_Auto!$D$3:$D1000, "&lt;="&amp;EOMONTH(DATE(P$1,P$2,1),0)))</f>
        <v/>
      </c>
      <c r="Q559" s="48" t="str">
        <f>IF($D559="","", (SUMIFS(Transacoes!$D$3:$D1000,Transacoes!$C$3:$C1000,$D559,Transacoes!$B$3:$B1000,"C", Transacoes!$A$3:$A1000, "&lt;"&amp;EOMONTH(DATE(Q$1,Q$2,1),0))-SUMIFS(Transacoes!$D$3:$D1000,Transacoes!$C$3:$C1000,$D559,Transacoes!$B$3:$B1000,"V", Transacoes!$A$3:$A1000, "&lt;"&amp;EOMONTH(DATE(Q$1,Q$2,1),0)))*SUMIFS(Prov_Auto!$E$3:$E1000, Prov_Auto!$A$3:$A1000, $D559, Prov_Auto!$D$3:$D1000,"&gt;="&amp;DATE(Q$1,Q$2,1),Prov_Auto!$D$3:$D1000, "&lt;="&amp;EOMONTH(DATE(Q$1,Q$2,1),0)))</f>
        <v/>
      </c>
      <c r="R559" s="47"/>
    </row>
    <row r="560">
      <c r="A560" s="47"/>
      <c r="B560" s="47"/>
      <c r="C560" s="47"/>
      <c r="D560" s="87"/>
      <c r="E560" s="48" t="str">
        <f>IF($D560="","", (SUMIFS(Transacoes!$D$3:$D1000,Transacoes!$C$3:$C1000,$D560,Transacoes!$B$3:$B1000,"C", Transacoes!$A$3:$A1000, "&lt;"&amp;EOMONTH(DATE(E$1,E$2,1),0))-SUMIFS(Transacoes!$D$3:$D1000,Transacoes!$C$3:$C1000,$D560,Transacoes!$B$3:$B1000,"V", Transacoes!$A$3:$A1000, "&lt;"&amp;EOMONTH(DATE(E$1,E$2,1),0)))*SUMIFS(Prov_Auto!$E$3:$E1000, Prov_Auto!$A$3:$A1000, $D560, Prov_Auto!$D$3:$D1000,"&gt;="&amp;DATE(E$1,E$2,1),Prov_Auto!$D$3:$D1000, "&lt;="&amp;EOMONTH(DATE(E$1,E$2,1),0)))</f>
        <v/>
      </c>
      <c r="F560" s="48" t="str">
        <f>IF($D560="","", (SUMIFS(Transacoes!$D$3:$D1000,Transacoes!$C$3:$C1000,$D560,Transacoes!$B$3:$B1000,"C", Transacoes!$A$3:$A1000, "&lt;"&amp;EOMONTH(DATE(F$1,F$2,1),0))-SUMIFS(Transacoes!$D$3:$D1000,Transacoes!$C$3:$C1000,$D560,Transacoes!$B$3:$B1000,"V", Transacoes!$A$3:$A1000, "&lt;"&amp;EOMONTH(DATE(F$1,F$2,1),0)))*SUMIFS(Prov_Auto!$E$3:$E1000, Prov_Auto!$A$3:$A1000, $D560, Prov_Auto!$D$3:$D1000,"&gt;="&amp;DATE(F$1,F$2,1),Prov_Auto!$D$3:$D1000, "&lt;="&amp;EOMONTH(DATE(F$1,F$2,1),0)))</f>
        <v/>
      </c>
      <c r="G560" s="48" t="str">
        <f>IF($D560="","", (SUMIFS(Transacoes!$D$3:$D1000,Transacoes!$C$3:$C1000,$D560,Transacoes!$B$3:$B1000,"C", Transacoes!$A$3:$A1000, "&lt;"&amp;EOMONTH(DATE(G$1,G$2,1),0))-SUMIFS(Transacoes!$D$3:$D1000,Transacoes!$C$3:$C1000,$D560,Transacoes!$B$3:$B1000,"V", Transacoes!$A$3:$A1000, "&lt;"&amp;EOMONTH(DATE(G$1,G$2,1),0)))*SUMIFS(Prov_Auto!$E$3:$E1000, Prov_Auto!$A$3:$A1000, $D560, Prov_Auto!$D$3:$D1000,"&gt;="&amp;DATE(G$1,G$2,1),Prov_Auto!$D$3:$D1000, "&lt;="&amp;EOMONTH(DATE(G$1,G$2,1),0)))</f>
        <v/>
      </c>
      <c r="H560" s="48" t="str">
        <f>IF($D560="","", (SUMIFS(Transacoes!$D$3:$D1000,Transacoes!$C$3:$C1000,$D560,Transacoes!$B$3:$B1000,"C", Transacoes!$A$3:$A1000, "&lt;"&amp;EOMONTH(DATE(H$1,H$2,1),0))-SUMIFS(Transacoes!$D$3:$D1000,Transacoes!$C$3:$C1000,$D560,Transacoes!$B$3:$B1000,"V", Transacoes!$A$3:$A1000, "&lt;"&amp;EOMONTH(DATE(H$1,H$2,1),0)))*SUMIFS(Prov_Auto!$E$3:$E1000, Prov_Auto!$A$3:$A1000, $D560, Prov_Auto!$D$3:$D1000,"&gt;="&amp;DATE(H$1,H$2,1),Prov_Auto!$D$3:$D1000, "&lt;="&amp;EOMONTH(DATE(H$1,H$2,1),0)))</f>
        <v/>
      </c>
      <c r="I560" s="48" t="str">
        <f>IF($D560="","", (SUMIFS(Transacoes!$D$3:$D1000,Transacoes!$C$3:$C1000,$D560,Transacoes!$B$3:$B1000,"C", Transacoes!$A$3:$A1000, "&lt;"&amp;EOMONTH(DATE(I$1,I$2,1),0))-SUMIFS(Transacoes!$D$3:$D1000,Transacoes!$C$3:$C1000,$D560,Transacoes!$B$3:$B1000,"V", Transacoes!$A$3:$A1000, "&lt;"&amp;EOMONTH(DATE(I$1,I$2,1),0)))*SUMIFS(Prov_Auto!$E$3:$E1000, Prov_Auto!$A$3:$A1000, $D560, Prov_Auto!$D$3:$D1000,"&gt;="&amp;DATE(I$1,I$2,1),Prov_Auto!$D$3:$D1000, "&lt;="&amp;EOMONTH(DATE(I$1,I$2,1),0)))</f>
        <v/>
      </c>
      <c r="J560" s="48" t="str">
        <f>IF($D560="","", (SUMIFS(Transacoes!$D$3:$D1000,Transacoes!$C$3:$C1000,$D560,Transacoes!$B$3:$B1000,"C", Transacoes!$A$3:$A1000, "&lt;"&amp;EOMONTH(DATE(J$1,J$2,1),0))-SUMIFS(Transacoes!$D$3:$D1000,Transacoes!$C$3:$C1000,$D560,Transacoes!$B$3:$B1000,"V", Transacoes!$A$3:$A1000, "&lt;"&amp;EOMONTH(DATE(J$1,J$2,1),0)))*SUMIFS(Prov_Auto!$E$3:$E1000, Prov_Auto!$A$3:$A1000, $D560, Prov_Auto!$D$3:$D1000,"&gt;="&amp;DATE(J$1,J$2,1),Prov_Auto!$D$3:$D1000, "&lt;="&amp;EOMONTH(DATE(J$1,J$2,1),0)))</f>
        <v/>
      </c>
      <c r="K560" s="48" t="str">
        <f>IF($D560="","", (SUMIFS(Transacoes!$D$3:$D1000,Transacoes!$C$3:$C1000,$D560,Transacoes!$B$3:$B1000,"C", Transacoes!$A$3:$A1000, "&lt;"&amp;EOMONTH(DATE(K$1,K$2,1),0))-SUMIFS(Transacoes!$D$3:$D1000,Transacoes!$C$3:$C1000,$D560,Transacoes!$B$3:$B1000,"V", Transacoes!$A$3:$A1000, "&lt;"&amp;EOMONTH(DATE(K$1,K$2,1),0)))*SUMIFS(Prov_Auto!$E$3:$E1000, Prov_Auto!$A$3:$A1000, $D560, Prov_Auto!$D$3:$D1000,"&gt;="&amp;DATE(K$1,K$2,1),Prov_Auto!$D$3:$D1000, "&lt;="&amp;EOMONTH(DATE(K$1,K$2,1),0)))</f>
        <v/>
      </c>
      <c r="L560" s="48" t="str">
        <f>IF($D560="","", (SUMIFS(Transacoes!$D$3:$D1000,Transacoes!$C$3:$C1000,$D560,Transacoes!$B$3:$B1000,"C", Transacoes!$A$3:$A1000, "&lt;"&amp;EOMONTH(DATE(L$1,L$2,1),0))-SUMIFS(Transacoes!$D$3:$D1000,Transacoes!$C$3:$C1000,$D560,Transacoes!$B$3:$B1000,"V", Transacoes!$A$3:$A1000, "&lt;"&amp;EOMONTH(DATE(L$1,L$2,1),0)))*SUMIFS(Prov_Auto!$E$3:$E1000, Prov_Auto!$A$3:$A1000, $D560, Prov_Auto!$D$3:$D1000,"&gt;="&amp;DATE(L$1,L$2,1),Prov_Auto!$D$3:$D1000, "&lt;="&amp;EOMONTH(DATE(L$1,L$2,1),0)))</f>
        <v/>
      </c>
      <c r="M560" s="48" t="str">
        <f>IF($D560="","", (SUMIFS(Transacoes!$D$3:$D1000,Transacoes!$C$3:$C1000,$D560,Transacoes!$B$3:$B1000,"C", Transacoes!$A$3:$A1000, "&lt;"&amp;EOMONTH(DATE(M$1,M$2,1),0))-SUMIFS(Transacoes!$D$3:$D1000,Transacoes!$C$3:$C1000,$D560,Transacoes!$B$3:$B1000,"V", Transacoes!$A$3:$A1000, "&lt;"&amp;EOMONTH(DATE(M$1,M$2,1),0)))*SUMIFS(Prov_Auto!$E$3:$E1000, Prov_Auto!$A$3:$A1000, $D560, Prov_Auto!$D$3:$D1000,"&gt;="&amp;DATE(M$1,M$2,1),Prov_Auto!$D$3:$D1000, "&lt;="&amp;EOMONTH(DATE(M$1,M$2,1),0)))</f>
        <v/>
      </c>
      <c r="N560" s="48" t="str">
        <f>IF($D560="","", (SUMIFS(Transacoes!$D$3:$D1000,Transacoes!$C$3:$C1000,$D560,Transacoes!$B$3:$B1000,"C", Transacoes!$A$3:$A1000, "&lt;"&amp;EOMONTH(DATE(N$1,N$2,1),0))-SUMIFS(Transacoes!$D$3:$D1000,Transacoes!$C$3:$C1000,$D560,Transacoes!$B$3:$B1000,"V", Transacoes!$A$3:$A1000, "&lt;"&amp;EOMONTH(DATE(N$1,N$2,1),0)))*SUMIFS(Prov_Auto!$E$3:$E1000, Prov_Auto!$A$3:$A1000, $D560, Prov_Auto!$D$3:$D1000,"&gt;="&amp;DATE(N$1,N$2,1),Prov_Auto!$D$3:$D1000, "&lt;="&amp;EOMONTH(DATE(N$1,N$2,1),0)))</f>
        <v/>
      </c>
      <c r="O560" s="48" t="str">
        <f>IF($D560="","", (SUMIFS(Transacoes!$D$3:$D1000,Transacoes!$C$3:$C1000,$D560,Transacoes!$B$3:$B1000,"C", Transacoes!$A$3:$A1000, "&lt;"&amp;EOMONTH(DATE(O$1,O$2,1),0))-SUMIFS(Transacoes!$D$3:$D1000,Transacoes!$C$3:$C1000,$D560,Transacoes!$B$3:$B1000,"V", Transacoes!$A$3:$A1000, "&lt;"&amp;EOMONTH(DATE(O$1,O$2,1),0)))*SUMIFS(Prov_Auto!$E$3:$E1000, Prov_Auto!$A$3:$A1000, $D560, Prov_Auto!$D$3:$D1000,"&gt;="&amp;DATE(O$1,O$2,1),Prov_Auto!$D$3:$D1000, "&lt;="&amp;EOMONTH(DATE(O$1,O$2,1),0)))</f>
        <v/>
      </c>
      <c r="P560" s="48" t="str">
        <f>IF($D560="","", (SUMIFS(Transacoes!$D$3:$D1000,Transacoes!$C$3:$C1000,$D560,Transacoes!$B$3:$B1000,"C", Transacoes!$A$3:$A1000, "&lt;"&amp;EOMONTH(DATE(P$1,P$2,1),0))-SUMIFS(Transacoes!$D$3:$D1000,Transacoes!$C$3:$C1000,$D560,Transacoes!$B$3:$B1000,"V", Transacoes!$A$3:$A1000, "&lt;"&amp;EOMONTH(DATE(P$1,P$2,1),0)))*SUMIFS(Prov_Auto!$E$3:$E1000, Prov_Auto!$A$3:$A1000, $D560, Prov_Auto!$D$3:$D1000,"&gt;="&amp;DATE(P$1,P$2,1),Prov_Auto!$D$3:$D1000, "&lt;="&amp;EOMONTH(DATE(P$1,P$2,1),0)))</f>
        <v/>
      </c>
      <c r="Q560" s="48" t="str">
        <f>IF($D560="","", (SUMIFS(Transacoes!$D$3:$D1000,Transacoes!$C$3:$C1000,$D560,Transacoes!$B$3:$B1000,"C", Transacoes!$A$3:$A1000, "&lt;"&amp;EOMONTH(DATE(Q$1,Q$2,1),0))-SUMIFS(Transacoes!$D$3:$D1000,Transacoes!$C$3:$C1000,$D560,Transacoes!$B$3:$B1000,"V", Transacoes!$A$3:$A1000, "&lt;"&amp;EOMONTH(DATE(Q$1,Q$2,1),0)))*SUMIFS(Prov_Auto!$E$3:$E1000, Prov_Auto!$A$3:$A1000, $D560, Prov_Auto!$D$3:$D1000,"&gt;="&amp;DATE(Q$1,Q$2,1),Prov_Auto!$D$3:$D1000, "&lt;="&amp;EOMONTH(DATE(Q$1,Q$2,1),0)))</f>
        <v/>
      </c>
      <c r="R560" s="47"/>
    </row>
    <row r="561">
      <c r="A561" s="47"/>
      <c r="B561" s="47"/>
      <c r="C561" s="47"/>
      <c r="D561" s="87"/>
      <c r="E561" s="48" t="str">
        <f>IF($D561="","", (SUMIFS(Transacoes!$D$3:$D1000,Transacoes!$C$3:$C1000,$D561,Transacoes!$B$3:$B1000,"C", Transacoes!$A$3:$A1000, "&lt;"&amp;EOMONTH(DATE(E$1,E$2,1),0))-SUMIFS(Transacoes!$D$3:$D1000,Transacoes!$C$3:$C1000,$D561,Transacoes!$B$3:$B1000,"V", Transacoes!$A$3:$A1000, "&lt;"&amp;EOMONTH(DATE(E$1,E$2,1),0)))*SUMIFS(Prov_Auto!$E$3:$E1000, Prov_Auto!$A$3:$A1000, $D561, Prov_Auto!$D$3:$D1000,"&gt;="&amp;DATE(E$1,E$2,1),Prov_Auto!$D$3:$D1000, "&lt;="&amp;EOMONTH(DATE(E$1,E$2,1),0)))</f>
        <v/>
      </c>
      <c r="F561" s="48" t="str">
        <f>IF($D561="","", (SUMIFS(Transacoes!$D$3:$D1000,Transacoes!$C$3:$C1000,$D561,Transacoes!$B$3:$B1000,"C", Transacoes!$A$3:$A1000, "&lt;"&amp;EOMONTH(DATE(F$1,F$2,1),0))-SUMIFS(Transacoes!$D$3:$D1000,Transacoes!$C$3:$C1000,$D561,Transacoes!$B$3:$B1000,"V", Transacoes!$A$3:$A1000, "&lt;"&amp;EOMONTH(DATE(F$1,F$2,1),0)))*SUMIFS(Prov_Auto!$E$3:$E1000, Prov_Auto!$A$3:$A1000, $D561, Prov_Auto!$D$3:$D1000,"&gt;="&amp;DATE(F$1,F$2,1),Prov_Auto!$D$3:$D1000, "&lt;="&amp;EOMONTH(DATE(F$1,F$2,1),0)))</f>
        <v/>
      </c>
      <c r="G561" s="48" t="str">
        <f>IF($D561="","", (SUMIFS(Transacoes!$D$3:$D1000,Transacoes!$C$3:$C1000,$D561,Transacoes!$B$3:$B1000,"C", Transacoes!$A$3:$A1000, "&lt;"&amp;EOMONTH(DATE(G$1,G$2,1),0))-SUMIFS(Transacoes!$D$3:$D1000,Transacoes!$C$3:$C1000,$D561,Transacoes!$B$3:$B1000,"V", Transacoes!$A$3:$A1000, "&lt;"&amp;EOMONTH(DATE(G$1,G$2,1),0)))*SUMIFS(Prov_Auto!$E$3:$E1000, Prov_Auto!$A$3:$A1000, $D561, Prov_Auto!$D$3:$D1000,"&gt;="&amp;DATE(G$1,G$2,1),Prov_Auto!$D$3:$D1000, "&lt;="&amp;EOMONTH(DATE(G$1,G$2,1),0)))</f>
        <v/>
      </c>
      <c r="H561" s="48" t="str">
        <f>IF($D561="","", (SUMIFS(Transacoes!$D$3:$D1000,Transacoes!$C$3:$C1000,$D561,Transacoes!$B$3:$B1000,"C", Transacoes!$A$3:$A1000, "&lt;"&amp;EOMONTH(DATE(H$1,H$2,1),0))-SUMIFS(Transacoes!$D$3:$D1000,Transacoes!$C$3:$C1000,$D561,Transacoes!$B$3:$B1000,"V", Transacoes!$A$3:$A1000, "&lt;"&amp;EOMONTH(DATE(H$1,H$2,1),0)))*SUMIFS(Prov_Auto!$E$3:$E1000, Prov_Auto!$A$3:$A1000, $D561, Prov_Auto!$D$3:$D1000,"&gt;="&amp;DATE(H$1,H$2,1),Prov_Auto!$D$3:$D1000, "&lt;="&amp;EOMONTH(DATE(H$1,H$2,1),0)))</f>
        <v/>
      </c>
      <c r="I561" s="48" t="str">
        <f>IF($D561="","", (SUMIFS(Transacoes!$D$3:$D1000,Transacoes!$C$3:$C1000,$D561,Transacoes!$B$3:$B1000,"C", Transacoes!$A$3:$A1000, "&lt;"&amp;EOMONTH(DATE(I$1,I$2,1),0))-SUMIFS(Transacoes!$D$3:$D1000,Transacoes!$C$3:$C1000,$D561,Transacoes!$B$3:$B1000,"V", Transacoes!$A$3:$A1000, "&lt;"&amp;EOMONTH(DATE(I$1,I$2,1),0)))*SUMIFS(Prov_Auto!$E$3:$E1000, Prov_Auto!$A$3:$A1000, $D561, Prov_Auto!$D$3:$D1000,"&gt;="&amp;DATE(I$1,I$2,1),Prov_Auto!$D$3:$D1000, "&lt;="&amp;EOMONTH(DATE(I$1,I$2,1),0)))</f>
        <v/>
      </c>
      <c r="J561" s="48" t="str">
        <f>IF($D561="","", (SUMIFS(Transacoes!$D$3:$D1000,Transacoes!$C$3:$C1000,$D561,Transacoes!$B$3:$B1000,"C", Transacoes!$A$3:$A1000, "&lt;"&amp;EOMONTH(DATE(J$1,J$2,1),0))-SUMIFS(Transacoes!$D$3:$D1000,Transacoes!$C$3:$C1000,$D561,Transacoes!$B$3:$B1000,"V", Transacoes!$A$3:$A1000, "&lt;"&amp;EOMONTH(DATE(J$1,J$2,1),0)))*SUMIFS(Prov_Auto!$E$3:$E1000, Prov_Auto!$A$3:$A1000, $D561, Prov_Auto!$D$3:$D1000,"&gt;="&amp;DATE(J$1,J$2,1),Prov_Auto!$D$3:$D1000, "&lt;="&amp;EOMONTH(DATE(J$1,J$2,1),0)))</f>
        <v/>
      </c>
      <c r="K561" s="48" t="str">
        <f>IF($D561="","", (SUMIFS(Transacoes!$D$3:$D1000,Transacoes!$C$3:$C1000,$D561,Transacoes!$B$3:$B1000,"C", Transacoes!$A$3:$A1000, "&lt;"&amp;EOMONTH(DATE(K$1,K$2,1),0))-SUMIFS(Transacoes!$D$3:$D1000,Transacoes!$C$3:$C1000,$D561,Transacoes!$B$3:$B1000,"V", Transacoes!$A$3:$A1000, "&lt;"&amp;EOMONTH(DATE(K$1,K$2,1),0)))*SUMIFS(Prov_Auto!$E$3:$E1000, Prov_Auto!$A$3:$A1000, $D561, Prov_Auto!$D$3:$D1000,"&gt;="&amp;DATE(K$1,K$2,1),Prov_Auto!$D$3:$D1000, "&lt;="&amp;EOMONTH(DATE(K$1,K$2,1),0)))</f>
        <v/>
      </c>
      <c r="L561" s="48" t="str">
        <f>IF($D561="","", (SUMIFS(Transacoes!$D$3:$D1000,Transacoes!$C$3:$C1000,$D561,Transacoes!$B$3:$B1000,"C", Transacoes!$A$3:$A1000, "&lt;"&amp;EOMONTH(DATE(L$1,L$2,1),0))-SUMIFS(Transacoes!$D$3:$D1000,Transacoes!$C$3:$C1000,$D561,Transacoes!$B$3:$B1000,"V", Transacoes!$A$3:$A1000, "&lt;"&amp;EOMONTH(DATE(L$1,L$2,1),0)))*SUMIFS(Prov_Auto!$E$3:$E1000, Prov_Auto!$A$3:$A1000, $D561, Prov_Auto!$D$3:$D1000,"&gt;="&amp;DATE(L$1,L$2,1),Prov_Auto!$D$3:$D1000, "&lt;="&amp;EOMONTH(DATE(L$1,L$2,1),0)))</f>
        <v/>
      </c>
      <c r="M561" s="48" t="str">
        <f>IF($D561="","", (SUMIFS(Transacoes!$D$3:$D1000,Transacoes!$C$3:$C1000,$D561,Transacoes!$B$3:$B1000,"C", Transacoes!$A$3:$A1000, "&lt;"&amp;EOMONTH(DATE(M$1,M$2,1),0))-SUMIFS(Transacoes!$D$3:$D1000,Transacoes!$C$3:$C1000,$D561,Transacoes!$B$3:$B1000,"V", Transacoes!$A$3:$A1000, "&lt;"&amp;EOMONTH(DATE(M$1,M$2,1),0)))*SUMIFS(Prov_Auto!$E$3:$E1000, Prov_Auto!$A$3:$A1000, $D561, Prov_Auto!$D$3:$D1000,"&gt;="&amp;DATE(M$1,M$2,1),Prov_Auto!$D$3:$D1000, "&lt;="&amp;EOMONTH(DATE(M$1,M$2,1),0)))</f>
        <v/>
      </c>
      <c r="N561" s="48" t="str">
        <f>IF($D561="","", (SUMIFS(Transacoes!$D$3:$D1000,Transacoes!$C$3:$C1000,$D561,Transacoes!$B$3:$B1000,"C", Transacoes!$A$3:$A1000, "&lt;"&amp;EOMONTH(DATE(N$1,N$2,1),0))-SUMIFS(Transacoes!$D$3:$D1000,Transacoes!$C$3:$C1000,$D561,Transacoes!$B$3:$B1000,"V", Transacoes!$A$3:$A1000, "&lt;"&amp;EOMONTH(DATE(N$1,N$2,1),0)))*SUMIFS(Prov_Auto!$E$3:$E1000, Prov_Auto!$A$3:$A1000, $D561, Prov_Auto!$D$3:$D1000,"&gt;="&amp;DATE(N$1,N$2,1),Prov_Auto!$D$3:$D1000, "&lt;="&amp;EOMONTH(DATE(N$1,N$2,1),0)))</f>
        <v/>
      </c>
      <c r="O561" s="48" t="str">
        <f>IF($D561="","", (SUMIFS(Transacoes!$D$3:$D1000,Transacoes!$C$3:$C1000,$D561,Transacoes!$B$3:$B1000,"C", Transacoes!$A$3:$A1000, "&lt;"&amp;EOMONTH(DATE(O$1,O$2,1),0))-SUMIFS(Transacoes!$D$3:$D1000,Transacoes!$C$3:$C1000,$D561,Transacoes!$B$3:$B1000,"V", Transacoes!$A$3:$A1000, "&lt;"&amp;EOMONTH(DATE(O$1,O$2,1),0)))*SUMIFS(Prov_Auto!$E$3:$E1000, Prov_Auto!$A$3:$A1000, $D561, Prov_Auto!$D$3:$D1000,"&gt;="&amp;DATE(O$1,O$2,1),Prov_Auto!$D$3:$D1000, "&lt;="&amp;EOMONTH(DATE(O$1,O$2,1),0)))</f>
        <v/>
      </c>
      <c r="P561" s="48" t="str">
        <f>IF($D561="","", (SUMIFS(Transacoes!$D$3:$D1000,Transacoes!$C$3:$C1000,$D561,Transacoes!$B$3:$B1000,"C", Transacoes!$A$3:$A1000, "&lt;"&amp;EOMONTH(DATE(P$1,P$2,1),0))-SUMIFS(Transacoes!$D$3:$D1000,Transacoes!$C$3:$C1000,$D561,Transacoes!$B$3:$B1000,"V", Transacoes!$A$3:$A1000, "&lt;"&amp;EOMONTH(DATE(P$1,P$2,1),0)))*SUMIFS(Prov_Auto!$E$3:$E1000, Prov_Auto!$A$3:$A1000, $D561, Prov_Auto!$D$3:$D1000,"&gt;="&amp;DATE(P$1,P$2,1),Prov_Auto!$D$3:$D1000, "&lt;="&amp;EOMONTH(DATE(P$1,P$2,1),0)))</f>
        <v/>
      </c>
      <c r="Q561" s="48" t="str">
        <f>IF($D561="","", (SUMIFS(Transacoes!$D$3:$D1000,Transacoes!$C$3:$C1000,$D561,Transacoes!$B$3:$B1000,"C", Transacoes!$A$3:$A1000, "&lt;"&amp;EOMONTH(DATE(Q$1,Q$2,1),0))-SUMIFS(Transacoes!$D$3:$D1000,Transacoes!$C$3:$C1000,$D561,Transacoes!$B$3:$B1000,"V", Transacoes!$A$3:$A1000, "&lt;"&amp;EOMONTH(DATE(Q$1,Q$2,1),0)))*SUMIFS(Prov_Auto!$E$3:$E1000, Prov_Auto!$A$3:$A1000, $D561, Prov_Auto!$D$3:$D1000,"&gt;="&amp;DATE(Q$1,Q$2,1),Prov_Auto!$D$3:$D1000, "&lt;="&amp;EOMONTH(DATE(Q$1,Q$2,1),0)))</f>
        <v/>
      </c>
      <c r="R561" s="47"/>
    </row>
    <row r="562">
      <c r="A562" s="47"/>
      <c r="B562" s="47"/>
      <c r="C562" s="47"/>
      <c r="D562" s="87"/>
      <c r="E562" s="48" t="str">
        <f>IF($D562="","", (SUMIFS(Transacoes!$D$3:$D1000,Transacoes!$C$3:$C1000,$D562,Transacoes!$B$3:$B1000,"C", Transacoes!$A$3:$A1000, "&lt;"&amp;EOMONTH(DATE(E$1,E$2,1),0))-SUMIFS(Transacoes!$D$3:$D1000,Transacoes!$C$3:$C1000,$D562,Transacoes!$B$3:$B1000,"V", Transacoes!$A$3:$A1000, "&lt;"&amp;EOMONTH(DATE(E$1,E$2,1),0)))*SUMIFS(Prov_Auto!$E$3:$E1000, Prov_Auto!$A$3:$A1000, $D562, Prov_Auto!$D$3:$D1000,"&gt;="&amp;DATE(E$1,E$2,1),Prov_Auto!$D$3:$D1000, "&lt;="&amp;EOMONTH(DATE(E$1,E$2,1),0)))</f>
        <v/>
      </c>
      <c r="F562" s="48" t="str">
        <f>IF($D562="","", (SUMIFS(Transacoes!$D$3:$D1000,Transacoes!$C$3:$C1000,$D562,Transacoes!$B$3:$B1000,"C", Transacoes!$A$3:$A1000, "&lt;"&amp;EOMONTH(DATE(F$1,F$2,1),0))-SUMIFS(Transacoes!$D$3:$D1000,Transacoes!$C$3:$C1000,$D562,Transacoes!$B$3:$B1000,"V", Transacoes!$A$3:$A1000, "&lt;"&amp;EOMONTH(DATE(F$1,F$2,1),0)))*SUMIFS(Prov_Auto!$E$3:$E1000, Prov_Auto!$A$3:$A1000, $D562, Prov_Auto!$D$3:$D1000,"&gt;="&amp;DATE(F$1,F$2,1),Prov_Auto!$D$3:$D1000, "&lt;="&amp;EOMONTH(DATE(F$1,F$2,1),0)))</f>
        <v/>
      </c>
      <c r="G562" s="48" t="str">
        <f>IF($D562="","", (SUMIFS(Transacoes!$D$3:$D1000,Transacoes!$C$3:$C1000,$D562,Transacoes!$B$3:$B1000,"C", Transacoes!$A$3:$A1000, "&lt;"&amp;EOMONTH(DATE(G$1,G$2,1),0))-SUMIFS(Transacoes!$D$3:$D1000,Transacoes!$C$3:$C1000,$D562,Transacoes!$B$3:$B1000,"V", Transacoes!$A$3:$A1000, "&lt;"&amp;EOMONTH(DATE(G$1,G$2,1),0)))*SUMIFS(Prov_Auto!$E$3:$E1000, Prov_Auto!$A$3:$A1000, $D562, Prov_Auto!$D$3:$D1000,"&gt;="&amp;DATE(G$1,G$2,1),Prov_Auto!$D$3:$D1000, "&lt;="&amp;EOMONTH(DATE(G$1,G$2,1),0)))</f>
        <v/>
      </c>
      <c r="H562" s="48" t="str">
        <f>IF($D562="","", (SUMIFS(Transacoes!$D$3:$D1000,Transacoes!$C$3:$C1000,$D562,Transacoes!$B$3:$B1000,"C", Transacoes!$A$3:$A1000, "&lt;"&amp;EOMONTH(DATE(H$1,H$2,1),0))-SUMIFS(Transacoes!$D$3:$D1000,Transacoes!$C$3:$C1000,$D562,Transacoes!$B$3:$B1000,"V", Transacoes!$A$3:$A1000, "&lt;"&amp;EOMONTH(DATE(H$1,H$2,1),0)))*SUMIFS(Prov_Auto!$E$3:$E1000, Prov_Auto!$A$3:$A1000, $D562, Prov_Auto!$D$3:$D1000,"&gt;="&amp;DATE(H$1,H$2,1),Prov_Auto!$D$3:$D1000, "&lt;="&amp;EOMONTH(DATE(H$1,H$2,1),0)))</f>
        <v/>
      </c>
      <c r="I562" s="48" t="str">
        <f>IF($D562="","", (SUMIFS(Transacoes!$D$3:$D1000,Transacoes!$C$3:$C1000,$D562,Transacoes!$B$3:$B1000,"C", Transacoes!$A$3:$A1000, "&lt;"&amp;EOMONTH(DATE(I$1,I$2,1),0))-SUMIFS(Transacoes!$D$3:$D1000,Transacoes!$C$3:$C1000,$D562,Transacoes!$B$3:$B1000,"V", Transacoes!$A$3:$A1000, "&lt;"&amp;EOMONTH(DATE(I$1,I$2,1),0)))*SUMIFS(Prov_Auto!$E$3:$E1000, Prov_Auto!$A$3:$A1000, $D562, Prov_Auto!$D$3:$D1000,"&gt;="&amp;DATE(I$1,I$2,1),Prov_Auto!$D$3:$D1000, "&lt;="&amp;EOMONTH(DATE(I$1,I$2,1),0)))</f>
        <v/>
      </c>
      <c r="J562" s="48" t="str">
        <f>IF($D562="","", (SUMIFS(Transacoes!$D$3:$D1000,Transacoes!$C$3:$C1000,$D562,Transacoes!$B$3:$B1000,"C", Transacoes!$A$3:$A1000, "&lt;"&amp;EOMONTH(DATE(J$1,J$2,1),0))-SUMIFS(Transacoes!$D$3:$D1000,Transacoes!$C$3:$C1000,$D562,Transacoes!$B$3:$B1000,"V", Transacoes!$A$3:$A1000, "&lt;"&amp;EOMONTH(DATE(J$1,J$2,1),0)))*SUMIFS(Prov_Auto!$E$3:$E1000, Prov_Auto!$A$3:$A1000, $D562, Prov_Auto!$D$3:$D1000,"&gt;="&amp;DATE(J$1,J$2,1),Prov_Auto!$D$3:$D1000, "&lt;="&amp;EOMONTH(DATE(J$1,J$2,1),0)))</f>
        <v/>
      </c>
      <c r="K562" s="48" t="str">
        <f>IF($D562="","", (SUMIFS(Transacoes!$D$3:$D1000,Transacoes!$C$3:$C1000,$D562,Transacoes!$B$3:$B1000,"C", Transacoes!$A$3:$A1000, "&lt;"&amp;EOMONTH(DATE(K$1,K$2,1),0))-SUMIFS(Transacoes!$D$3:$D1000,Transacoes!$C$3:$C1000,$D562,Transacoes!$B$3:$B1000,"V", Transacoes!$A$3:$A1000, "&lt;"&amp;EOMONTH(DATE(K$1,K$2,1),0)))*SUMIFS(Prov_Auto!$E$3:$E1000, Prov_Auto!$A$3:$A1000, $D562, Prov_Auto!$D$3:$D1000,"&gt;="&amp;DATE(K$1,K$2,1),Prov_Auto!$D$3:$D1000, "&lt;="&amp;EOMONTH(DATE(K$1,K$2,1),0)))</f>
        <v/>
      </c>
      <c r="L562" s="48" t="str">
        <f>IF($D562="","", (SUMIFS(Transacoes!$D$3:$D1000,Transacoes!$C$3:$C1000,$D562,Transacoes!$B$3:$B1000,"C", Transacoes!$A$3:$A1000, "&lt;"&amp;EOMONTH(DATE(L$1,L$2,1),0))-SUMIFS(Transacoes!$D$3:$D1000,Transacoes!$C$3:$C1000,$D562,Transacoes!$B$3:$B1000,"V", Transacoes!$A$3:$A1000, "&lt;"&amp;EOMONTH(DATE(L$1,L$2,1),0)))*SUMIFS(Prov_Auto!$E$3:$E1000, Prov_Auto!$A$3:$A1000, $D562, Prov_Auto!$D$3:$D1000,"&gt;="&amp;DATE(L$1,L$2,1),Prov_Auto!$D$3:$D1000, "&lt;="&amp;EOMONTH(DATE(L$1,L$2,1),0)))</f>
        <v/>
      </c>
      <c r="M562" s="48" t="str">
        <f>IF($D562="","", (SUMIFS(Transacoes!$D$3:$D1000,Transacoes!$C$3:$C1000,$D562,Transacoes!$B$3:$B1000,"C", Transacoes!$A$3:$A1000, "&lt;"&amp;EOMONTH(DATE(M$1,M$2,1),0))-SUMIFS(Transacoes!$D$3:$D1000,Transacoes!$C$3:$C1000,$D562,Transacoes!$B$3:$B1000,"V", Transacoes!$A$3:$A1000, "&lt;"&amp;EOMONTH(DATE(M$1,M$2,1),0)))*SUMIFS(Prov_Auto!$E$3:$E1000, Prov_Auto!$A$3:$A1000, $D562, Prov_Auto!$D$3:$D1000,"&gt;="&amp;DATE(M$1,M$2,1),Prov_Auto!$D$3:$D1000, "&lt;="&amp;EOMONTH(DATE(M$1,M$2,1),0)))</f>
        <v/>
      </c>
      <c r="N562" s="48" t="str">
        <f>IF($D562="","", (SUMIFS(Transacoes!$D$3:$D1000,Transacoes!$C$3:$C1000,$D562,Transacoes!$B$3:$B1000,"C", Transacoes!$A$3:$A1000, "&lt;"&amp;EOMONTH(DATE(N$1,N$2,1),0))-SUMIFS(Transacoes!$D$3:$D1000,Transacoes!$C$3:$C1000,$D562,Transacoes!$B$3:$B1000,"V", Transacoes!$A$3:$A1000, "&lt;"&amp;EOMONTH(DATE(N$1,N$2,1),0)))*SUMIFS(Prov_Auto!$E$3:$E1000, Prov_Auto!$A$3:$A1000, $D562, Prov_Auto!$D$3:$D1000,"&gt;="&amp;DATE(N$1,N$2,1),Prov_Auto!$D$3:$D1000, "&lt;="&amp;EOMONTH(DATE(N$1,N$2,1),0)))</f>
        <v/>
      </c>
      <c r="O562" s="48" t="str">
        <f>IF($D562="","", (SUMIFS(Transacoes!$D$3:$D1000,Transacoes!$C$3:$C1000,$D562,Transacoes!$B$3:$B1000,"C", Transacoes!$A$3:$A1000, "&lt;"&amp;EOMONTH(DATE(O$1,O$2,1),0))-SUMIFS(Transacoes!$D$3:$D1000,Transacoes!$C$3:$C1000,$D562,Transacoes!$B$3:$B1000,"V", Transacoes!$A$3:$A1000, "&lt;"&amp;EOMONTH(DATE(O$1,O$2,1),0)))*SUMIFS(Prov_Auto!$E$3:$E1000, Prov_Auto!$A$3:$A1000, $D562, Prov_Auto!$D$3:$D1000,"&gt;="&amp;DATE(O$1,O$2,1),Prov_Auto!$D$3:$D1000, "&lt;="&amp;EOMONTH(DATE(O$1,O$2,1),0)))</f>
        <v/>
      </c>
      <c r="P562" s="48" t="str">
        <f>IF($D562="","", (SUMIFS(Transacoes!$D$3:$D1000,Transacoes!$C$3:$C1000,$D562,Transacoes!$B$3:$B1000,"C", Transacoes!$A$3:$A1000, "&lt;"&amp;EOMONTH(DATE(P$1,P$2,1),0))-SUMIFS(Transacoes!$D$3:$D1000,Transacoes!$C$3:$C1000,$D562,Transacoes!$B$3:$B1000,"V", Transacoes!$A$3:$A1000, "&lt;"&amp;EOMONTH(DATE(P$1,P$2,1),0)))*SUMIFS(Prov_Auto!$E$3:$E1000, Prov_Auto!$A$3:$A1000, $D562, Prov_Auto!$D$3:$D1000,"&gt;="&amp;DATE(P$1,P$2,1),Prov_Auto!$D$3:$D1000, "&lt;="&amp;EOMONTH(DATE(P$1,P$2,1),0)))</f>
        <v/>
      </c>
      <c r="Q562" s="48" t="str">
        <f>IF($D562="","", (SUMIFS(Transacoes!$D$3:$D1000,Transacoes!$C$3:$C1000,$D562,Transacoes!$B$3:$B1000,"C", Transacoes!$A$3:$A1000, "&lt;"&amp;EOMONTH(DATE(Q$1,Q$2,1),0))-SUMIFS(Transacoes!$D$3:$D1000,Transacoes!$C$3:$C1000,$D562,Transacoes!$B$3:$B1000,"V", Transacoes!$A$3:$A1000, "&lt;"&amp;EOMONTH(DATE(Q$1,Q$2,1),0)))*SUMIFS(Prov_Auto!$E$3:$E1000, Prov_Auto!$A$3:$A1000, $D562, Prov_Auto!$D$3:$D1000,"&gt;="&amp;DATE(Q$1,Q$2,1),Prov_Auto!$D$3:$D1000, "&lt;="&amp;EOMONTH(DATE(Q$1,Q$2,1),0)))</f>
        <v/>
      </c>
      <c r="R562" s="47"/>
    </row>
    <row r="563">
      <c r="A563" s="47"/>
      <c r="B563" s="47"/>
      <c r="C563" s="47"/>
      <c r="D563" s="87"/>
      <c r="E563" s="48" t="str">
        <f>IF($D563="","", (SUMIFS(Transacoes!$D$3:$D1000,Transacoes!$C$3:$C1000,$D563,Transacoes!$B$3:$B1000,"C", Transacoes!$A$3:$A1000, "&lt;"&amp;EOMONTH(DATE(E$1,E$2,1),0))-SUMIFS(Transacoes!$D$3:$D1000,Transacoes!$C$3:$C1000,$D563,Transacoes!$B$3:$B1000,"V", Transacoes!$A$3:$A1000, "&lt;"&amp;EOMONTH(DATE(E$1,E$2,1),0)))*SUMIFS(Prov_Auto!$E$3:$E1000, Prov_Auto!$A$3:$A1000, $D563, Prov_Auto!$D$3:$D1000,"&gt;="&amp;DATE(E$1,E$2,1),Prov_Auto!$D$3:$D1000, "&lt;="&amp;EOMONTH(DATE(E$1,E$2,1),0)))</f>
        <v/>
      </c>
      <c r="F563" s="48" t="str">
        <f>IF($D563="","", (SUMIFS(Transacoes!$D$3:$D1000,Transacoes!$C$3:$C1000,$D563,Transacoes!$B$3:$B1000,"C", Transacoes!$A$3:$A1000, "&lt;"&amp;EOMONTH(DATE(F$1,F$2,1),0))-SUMIFS(Transacoes!$D$3:$D1000,Transacoes!$C$3:$C1000,$D563,Transacoes!$B$3:$B1000,"V", Transacoes!$A$3:$A1000, "&lt;"&amp;EOMONTH(DATE(F$1,F$2,1),0)))*SUMIFS(Prov_Auto!$E$3:$E1000, Prov_Auto!$A$3:$A1000, $D563, Prov_Auto!$D$3:$D1000,"&gt;="&amp;DATE(F$1,F$2,1),Prov_Auto!$D$3:$D1000, "&lt;="&amp;EOMONTH(DATE(F$1,F$2,1),0)))</f>
        <v/>
      </c>
      <c r="G563" s="48" t="str">
        <f>IF($D563="","", (SUMIFS(Transacoes!$D$3:$D1000,Transacoes!$C$3:$C1000,$D563,Transacoes!$B$3:$B1000,"C", Transacoes!$A$3:$A1000, "&lt;"&amp;EOMONTH(DATE(G$1,G$2,1),0))-SUMIFS(Transacoes!$D$3:$D1000,Transacoes!$C$3:$C1000,$D563,Transacoes!$B$3:$B1000,"V", Transacoes!$A$3:$A1000, "&lt;"&amp;EOMONTH(DATE(G$1,G$2,1),0)))*SUMIFS(Prov_Auto!$E$3:$E1000, Prov_Auto!$A$3:$A1000, $D563, Prov_Auto!$D$3:$D1000,"&gt;="&amp;DATE(G$1,G$2,1),Prov_Auto!$D$3:$D1000, "&lt;="&amp;EOMONTH(DATE(G$1,G$2,1),0)))</f>
        <v/>
      </c>
      <c r="H563" s="48" t="str">
        <f>IF($D563="","", (SUMIFS(Transacoes!$D$3:$D1000,Transacoes!$C$3:$C1000,$D563,Transacoes!$B$3:$B1000,"C", Transacoes!$A$3:$A1000, "&lt;"&amp;EOMONTH(DATE(H$1,H$2,1),0))-SUMIFS(Transacoes!$D$3:$D1000,Transacoes!$C$3:$C1000,$D563,Transacoes!$B$3:$B1000,"V", Transacoes!$A$3:$A1000, "&lt;"&amp;EOMONTH(DATE(H$1,H$2,1),0)))*SUMIFS(Prov_Auto!$E$3:$E1000, Prov_Auto!$A$3:$A1000, $D563, Prov_Auto!$D$3:$D1000,"&gt;="&amp;DATE(H$1,H$2,1),Prov_Auto!$D$3:$D1000, "&lt;="&amp;EOMONTH(DATE(H$1,H$2,1),0)))</f>
        <v/>
      </c>
      <c r="I563" s="48" t="str">
        <f>IF($D563="","", (SUMIFS(Transacoes!$D$3:$D1000,Transacoes!$C$3:$C1000,$D563,Transacoes!$B$3:$B1000,"C", Transacoes!$A$3:$A1000, "&lt;"&amp;EOMONTH(DATE(I$1,I$2,1),0))-SUMIFS(Transacoes!$D$3:$D1000,Transacoes!$C$3:$C1000,$D563,Transacoes!$B$3:$B1000,"V", Transacoes!$A$3:$A1000, "&lt;"&amp;EOMONTH(DATE(I$1,I$2,1),0)))*SUMIFS(Prov_Auto!$E$3:$E1000, Prov_Auto!$A$3:$A1000, $D563, Prov_Auto!$D$3:$D1000,"&gt;="&amp;DATE(I$1,I$2,1),Prov_Auto!$D$3:$D1000, "&lt;="&amp;EOMONTH(DATE(I$1,I$2,1),0)))</f>
        <v/>
      </c>
      <c r="J563" s="48" t="str">
        <f>IF($D563="","", (SUMIFS(Transacoes!$D$3:$D1000,Transacoes!$C$3:$C1000,$D563,Transacoes!$B$3:$B1000,"C", Transacoes!$A$3:$A1000, "&lt;"&amp;EOMONTH(DATE(J$1,J$2,1),0))-SUMIFS(Transacoes!$D$3:$D1000,Transacoes!$C$3:$C1000,$D563,Transacoes!$B$3:$B1000,"V", Transacoes!$A$3:$A1000, "&lt;"&amp;EOMONTH(DATE(J$1,J$2,1),0)))*SUMIFS(Prov_Auto!$E$3:$E1000, Prov_Auto!$A$3:$A1000, $D563, Prov_Auto!$D$3:$D1000,"&gt;="&amp;DATE(J$1,J$2,1),Prov_Auto!$D$3:$D1000, "&lt;="&amp;EOMONTH(DATE(J$1,J$2,1),0)))</f>
        <v/>
      </c>
      <c r="K563" s="48" t="str">
        <f>IF($D563="","", (SUMIFS(Transacoes!$D$3:$D1000,Transacoes!$C$3:$C1000,$D563,Transacoes!$B$3:$B1000,"C", Transacoes!$A$3:$A1000, "&lt;"&amp;EOMONTH(DATE(K$1,K$2,1),0))-SUMIFS(Transacoes!$D$3:$D1000,Transacoes!$C$3:$C1000,$D563,Transacoes!$B$3:$B1000,"V", Transacoes!$A$3:$A1000, "&lt;"&amp;EOMONTH(DATE(K$1,K$2,1),0)))*SUMIFS(Prov_Auto!$E$3:$E1000, Prov_Auto!$A$3:$A1000, $D563, Prov_Auto!$D$3:$D1000,"&gt;="&amp;DATE(K$1,K$2,1),Prov_Auto!$D$3:$D1000, "&lt;="&amp;EOMONTH(DATE(K$1,K$2,1),0)))</f>
        <v/>
      </c>
      <c r="L563" s="48" t="str">
        <f>IF($D563="","", (SUMIFS(Transacoes!$D$3:$D1000,Transacoes!$C$3:$C1000,$D563,Transacoes!$B$3:$B1000,"C", Transacoes!$A$3:$A1000, "&lt;"&amp;EOMONTH(DATE(L$1,L$2,1),0))-SUMIFS(Transacoes!$D$3:$D1000,Transacoes!$C$3:$C1000,$D563,Transacoes!$B$3:$B1000,"V", Transacoes!$A$3:$A1000, "&lt;"&amp;EOMONTH(DATE(L$1,L$2,1),0)))*SUMIFS(Prov_Auto!$E$3:$E1000, Prov_Auto!$A$3:$A1000, $D563, Prov_Auto!$D$3:$D1000,"&gt;="&amp;DATE(L$1,L$2,1),Prov_Auto!$D$3:$D1000, "&lt;="&amp;EOMONTH(DATE(L$1,L$2,1),0)))</f>
        <v/>
      </c>
      <c r="M563" s="48" t="str">
        <f>IF($D563="","", (SUMIFS(Transacoes!$D$3:$D1000,Transacoes!$C$3:$C1000,$D563,Transacoes!$B$3:$B1000,"C", Transacoes!$A$3:$A1000, "&lt;"&amp;EOMONTH(DATE(M$1,M$2,1),0))-SUMIFS(Transacoes!$D$3:$D1000,Transacoes!$C$3:$C1000,$D563,Transacoes!$B$3:$B1000,"V", Transacoes!$A$3:$A1000, "&lt;"&amp;EOMONTH(DATE(M$1,M$2,1),0)))*SUMIFS(Prov_Auto!$E$3:$E1000, Prov_Auto!$A$3:$A1000, $D563, Prov_Auto!$D$3:$D1000,"&gt;="&amp;DATE(M$1,M$2,1),Prov_Auto!$D$3:$D1000, "&lt;="&amp;EOMONTH(DATE(M$1,M$2,1),0)))</f>
        <v/>
      </c>
      <c r="N563" s="48" t="str">
        <f>IF($D563="","", (SUMIFS(Transacoes!$D$3:$D1000,Transacoes!$C$3:$C1000,$D563,Transacoes!$B$3:$B1000,"C", Transacoes!$A$3:$A1000, "&lt;"&amp;EOMONTH(DATE(N$1,N$2,1),0))-SUMIFS(Transacoes!$D$3:$D1000,Transacoes!$C$3:$C1000,$D563,Transacoes!$B$3:$B1000,"V", Transacoes!$A$3:$A1000, "&lt;"&amp;EOMONTH(DATE(N$1,N$2,1),0)))*SUMIFS(Prov_Auto!$E$3:$E1000, Prov_Auto!$A$3:$A1000, $D563, Prov_Auto!$D$3:$D1000,"&gt;="&amp;DATE(N$1,N$2,1),Prov_Auto!$D$3:$D1000, "&lt;="&amp;EOMONTH(DATE(N$1,N$2,1),0)))</f>
        <v/>
      </c>
      <c r="O563" s="48" t="str">
        <f>IF($D563="","", (SUMIFS(Transacoes!$D$3:$D1000,Transacoes!$C$3:$C1000,$D563,Transacoes!$B$3:$B1000,"C", Transacoes!$A$3:$A1000, "&lt;"&amp;EOMONTH(DATE(O$1,O$2,1),0))-SUMIFS(Transacoes!$D$3:$D1000,Transacoes!$C$3:$C1000,$D563,Transacoes!$B$3:$B1000,"V", Transacoes!$A$3:$A1000, "&lt;"&amp;EOMONTH(DATE(O$1,O$2,1),0)))*SUMIFS(Prov_Auto!$E$3:$E1000, Prov_Auto!$A$3:$A1000, $D563, Prov_Auto!$D$3:$D1000,"&gt;="&amp;DATE(O$1,O$2,1),Prov_Auto!$D$3:$D1000, "&lt;="&amp;EOMONTH(DATE(O$1,O$2,1),0)))</f>
        <v/>
      </c>
      <c r="P563" s="48" t="str">
        <f>IF($D563="","", (SUMIFS(Transacoes!$D$3:$D1000,Transacoes!$C$3:$C1000,$D563,Transacoes!$B$3:$B1000,"C", Transacoes!$A$3:$A1000, "&lt;"&amp;EOMONTH(DATE(P$1,P$2,1),0))-SUMIFS(Transacoes!$D$3:$D1000,Transacoes!$C$3:$C1000,$D563,Transacoes!$B$3:$B1000,"V", Transacoes!$A$3:$A1000, "&lt;"&amp;EOMONTH(DATE(P$1,P$2,1),0)))*SUMIFS(Prov_Auto!$E$3:$E1000, Prov_Auto!$A$3:$A1000, $D563, Prov_Auto!$D$3:$D1000,"&gt;="&amp;DATE(P$1,P$2,1),Prov_Auto!$D$3:$D1000, "&lt;="&amp;EOMONTH(DATE(P$1,P$2,1),0)))</f>
        <v/>
      </c>
      <c r="Q563" s="48" t="str">
        <f>IF($D563="","", (SUMIFS(Transacoes!$D$3:$D1000,Transacoes!$C$3:$C1000,$D563,Transacoes!$B$3:$B1000,"C", Transacoes!$A$3:$A1000, "&lt;"&amp;EOMONTH(DATE(Q$1,Q$2,1),0))-SUMIFS(Transacoes!$D$3:$D1000,Transacoes!$C$3:$C1000,$D563,Transacoes!$B$3:$B1000,"V", Transacoes!$A$3:$A1000, "&lt;"&amp;EOMONTH(DATE(Q$1,Q$2,1),0)))*SUMIFS(Prov_Auto!$E$3:$E1000, Prov_Auto!$A$3:$A1000, $D563, Prov_Auto!$D$3:$D1000,"&gt;="&amp;DATE(Q$1,Q$2,1),Prov_Auto!$D$3:$D1000, "&lt;="&amp;EOMONTH(DATE(Q$1,Q$2,1),0)))</f>
        <v/>
      </c>
      <c r="R563" s="47"/>
    </row>
    <row r="564">
      <c r="A564" s="47"/>
      <c r="B564" s="47"/>
      <c r="C564" s="47"/>
      <c r="D564" s="87"/>
      <c r="E564" s="48" t="str">
        <f>IF($D564="","", (SUMIFS(Transacoes!$D$3:$D1000,Transacoes!$C$3:$C1000,$D564,Transacoes!$B$3:$B1000,"C", Transacoes!$A$3:$A1000, "&lt;"&amp;EOMONTH(DATE(E$1,E$2,1),0))-SUMIFS(Transacoes!$D$3:$D1000,Transacoes!$C$3:$C1000,$D564,Transacoes!$B$3:$B1000,"V", Transacoes!$A$3:$A1000, "&lt;"&amp;EOMONTH(DATE(E$1,E$2,1),0)))*SUMIFS(Prov_Auto!$E$3:$E1000, Prov_Auto!$A$3:$A1000, $D564, Prov_Auto!$D$3:$D1000,"&gt;="&amp;DATE(E$1,E$2,1),Prov_Auto!$D$3:$D1000, "&lt;="&amp;EOMONTH(DATE(E$1,E$2,1),0)))</f>
        <v/>
      </c>
      <c r="F564" s="48" t="str">
        <f>IF($D564="","", (SUMIFS(Transacoes!$D$3:$D1000,Transacoes!$C$3:$C1000,$D564,Transacoes!$B$3:$B1000,"C", Transacoes!$A$3:$A1000, "&lt;"&amp;EOMONTH(DATE(F$1,F$2,1),0))-SUMIFS(Transacoes!$D$3:$D1000,Transacoes!$C$3:$C1000,$D564,Transacoes!$B$3:$B1000,"V", Transacoes!$A$3:$A1000, "&lt;"&amp;EOMONTH(DATE(F$1,F$2,1),0)))*SUMIFS(Prov_Auto!$E$3:$E1000, Prov_Auto!$A$3:$A1000, $D564, Prov_Auto!$D$3:$D1000,"&gt;="&amp;DATE(F$1,F$2,1),Prov_Auto!$D$3:$D1000, "&lt;="&amp;EOMONTH(DATE(F$1,F$2,1),0)))</f>
        <v/>
      </c>
      <c r="G564" s="48" t="str">
        <f>IF($D564="","", (SUMIFS(Transacoes!$D$3:$D1000,Transacoes!$C$3:$C1000,$D564,Transacoes!$B$3:$B1000,"C", Transacoes!$A$3:$A1000, "&lt;"&amp;EOMONTH(DATE(G$1,G$2,1),0))-SUMIFS(Transacoes!$D$3:$D1000,Transacoes!$C$3:$C1000,$D564,Transacoes!$B$3:$B1000,"V", Transacoes!$A$3:$A1000, "&lt;"&amp;EOMONTH(DATE(G$1,G$2,1),0)))*SUMIFS(Prov_Auto!$E$3:$E1000, Prov_Auto!$A$3:$A1000, $D564, Prov_Auto!$D$3:$D1000,"&gt;="&amp;DATE(G$1,G$2,1),Prov_Auto!$D$3:$D1000, "&lt;="&amp;EOMONTH(DATE(G$1,G$2,1),0)))</f>
        <v/>
      </c>
      <c r="H564" s="48" t="str">
        <f>IF($D564="","", (SUMIFS(Transacoes!$D$3:$D1000,Transacoes!$C$3:$C1000,$D564,Transacoes!$B$3:$B1000,"C", Transacoes!$A$3:$A1000, "&lt;"&amp;EOMONTH(DATE(H$1,H$2,1),0))-SUMIFS(Transacoes!$D$3:$D1000,Transacoes!$C$3:$C1000,$D564,Transacoes!$B$3:$B1000,"V", Transacoes!$A$3:$A1000, "&lt;"&amp;EOMONTH(DATE(H$1,H$2,1),0)))*SUMIFS(Prov_Auto!$E$3:$E1000, Prov_Auto!$A$3:$A1000, $D564, Prov_Auto!$D$3:$D1000,"&gt;="&amp;DATE(H$1,H$2,1),Prov_Auto!$D$3:$D1000, "&lt;="&amp;EOMONTH(DATE(H$1,H$2,1),0)))</f>
        <v/>
      </c>
      <c r="I564" s="48" t="str">
        <f>IF($D564="","", (SUMIFS(Transacoes!$D$3:$D1000,Transacoes!$C$3:$C1000,$D564,Transacoes!$B$3:$B1000,"C", Transacoes!$A$3:$A1000, "&lt;"&amp;EOMONTH(DATE(I$1,I$2,1),0))-SUMIFS(Transacoes!$D$3:$D1000,Transacoes!$C$3:$C1000,$D564,Transacoes!$B$3:$B1000,"V", Transacoes!$A$3:$A1000, "&lt;"&amp;EOMONTH(DATE(I$1,I$2,1),0)))*SUMIFS(Prov_Auto!$E$3:$E1000, Prov_Auto!$A$3:$A1000, $D564, Prov_Auto!$D$3:$D1000,"&gt;="&amp;DATE(I$1,I$2,1),Prov_Auto!$D$3:$D1000, "&lt;="&amp;EOMONTH(DATE(I$1,I$2,1),0)))</f>
        <v/>
      </c>
      <c r="J564" s="48" t="str">
        <f>IF($D564="","", (SUMIFS(Transacoes!$D$3:$D1000,Transacoes!$C$3:$C1000,$D564,Transacoes!$B$3:$B1000,"C", Transacoes!$A$3:$A1000, "&lt;"&amp;EOMONTH(DATE(J$1,J$2,1),0))-SUMIFS(Transacoes!$D$3:$D1000,Transacoes!$C$3:$C1000,$D564,Transacoes!$B$3:$B1000,"V", Transacoes!$A$3:$A1000, "&lt;"&amp;EOMONTH(DATE(J$1,J$2,1),0)))*SUMIFS(Prov_Auto!$E$3:$E1000, Prov_Auto!$A$3:$A1000, $D564, Prov_Auto!$D$3:$D1000,"&gt;="&amp;DATE(J$1,J$2,1),Prov_Auto!$D$3:$D1000, "&lt;="&amp;EOMONTH(DATE(J$1,J$2,1),0)))</f>
        <v/>
      </c>
      <c r="K564" s="48" t="str">
        <f>IF($D564="","", (SUMIFS(Transacoes!$D$3:$D1000,Transacoes!$C$3:$C1000,$D564,Transacoes!$B$3:$B1000,"C", Transacoes!$A$3:$A1000, "&lt;"&amp;EOMONTH(DATE(K$1,K$2,1),0))-SUMIFS(Transacoes!$D$3:$D1000,Transacoes!$C$3:$C1000,$D564,Transacoes!$B$3:$B1000,"V", Transacoes!$A$3:$A1000, "&lt;"&amp;EOMONTH(DATE(K$1,K$2,1),0)))*SUMIFS(Prov_Auto!$E$3:$E1000, Prov_Auto!$A$3:$A1000, $D564, Prov_Auto!$D$3:$D1000,"&gt;="&amp;DATE(K$1,K$2,1),Prov_Auto!$D$3:$D1000, "&lt;="&amp;EOMONTH(DATE(K$1,K$2,1),0)))</f>
        <v/>
      </c>
      <c r="L564" s="48" t="str">
        <f>IF($D564="","", (SUMIFS(Transacoes!$D$3:$D1000,Transacoes!$C$3:$C1000,$D564,Transacoes!$B$3:$B1000,"C", Transacoes!$A$3:$A1000, "&lt;"&amp;EOMONTH(DATE(L$1,L$2,1),0))-SUMIFS(Transacoes!$D$3:$D1000,Transacoes!$C$3:$C1000,$D564,Transacoes!$B$3:$B1000,"V", Transacoes!$A$3:$A1000, "&lt;"&amp;EOMONTH(DATE(L$1,L$2,1),0)))*SUMIFS(Prov_Auto!$E$3:$E1000, Prov_Auto!$A$3:$A1000, $D564, Prov_Auto!$D$3:$D1000,"&gt;="&amp;DATE(L$1,L$2,1),Prov_Auto!$D$3:$D1000, "&lt;="&amp;EOMONTH(DATE(L$1,L$2,1),0)))</f>
        <v/>
      </c>
      <c r="M564" s="48" t="str">
        <f>IF($D564="","", (SUMIFS(Transacoes!$D$3:$D1000,Transacoes!$C$3:$C1000,$D564,Transacoes!$B$3:$B1000,"C", Transacoes!$A$3:$A1000, "&lt;"&amp;EOMONTH(DATE(M$1,M$2,1),0))-SUMIFS(Transacoes!$D$3:$D1000,Transacoes!$C$3:$C1000,$D564,Transacoes!$B$3:$B1000,"V", Transacoes!$A$3:$A1000, "&lt;"&amp;EOMONTH(DATE(M$1,M$2,1),0)))*SUMIFS(Prov_Auto!$E$3:$E1000, Prov_Auto!$A$3:$A1000, $D564, Prov_Auto!$D$3:$D1000,"&gt;="&amp;DATE(M$1,M$2,1),Prov_Auto!$D$3:$D1000, "&lt;="&amp;EOMONTH(DATE(M$1,M$2,1),0)))</f>
        <v/>
      </c>
      <c r="N564" s="48" t="str">
        <f>IF($D564="","", (SUMIFS(Transacoes!$D$3:$D1000,Transacoes!$C$3:$C1000,$D564,Transacoes!$B$3:$B1000,"C", Transacoes!$A$3:$A1000, "&lt;"&amp;EOMONTH(DATE(N$1,N$2,1),0))-SUMIFS(Transacoes!$D$3:$D1000,Transacoes!$C$3:$C1000,$D564,Transacoes!$B$3:$B1000,"V", Transacoes!$A$3:$A1000, "&lt;"&amp;EOMONTH(DATE(N$1,N$2,1),0)))*SUMIFS(Prov_Auto!$E$3:$E1000, Prov_Auto!$A$3:$A1000, $D564, Prov_Auto!$D$3:$D1000,"&gt;="&amp;DATE(N$1,N$2,1),Prov_Auto!$D$3:$D1000, "&lt;="&amp;EOMONTH(DATE(N$1,N$2,1),0)))</f>
        <v/>
      </c>
      <c r="O564" s="48" t="str">
        <f>IF($D564="","", (SUMIFS(Transacoes!$D$3:$D1000,Transacoes!$C$3:$C1000,$D564,Transacoes!$B$3:$B1000,"C", Transacoes!$A$3:$A1000, "&lt;"&amp;EOMONTH(DATE(O$1,O$2,1),0))-SUMIFS(Transacoes!$D$3:$D1000,Transacoes!$C$3:$C1000,$D564,Transacoes!$B$3:$B1000,"V", Transacoes!$A$3:$A1000, "&lt;"&amp;EOMONTH(DATE(O$1,O$2,1),0)))*SUMIFS(Prov_Auto!$E$3:$E1000, Prov_Auto!$A$3:$A1000, $D564, Prov_Auto!$D$3:$D1000,"&gt;="&amp;DATE(O$1,O$2,1),Prov_Auto!$D$3:$D1000, "&lt;="&amp;EOMONTH(DATE(O$1,O$2,1),0)))</f>
        <v/>
      </c>
      <c r="P564" s="48" t="str">
        <f>IF($D564="","", (SUMIFS(Transacoes!$D$3:$D1000,Transacoes!$C$3:$C1000,$D564,Transacoes!$B$3:$B1000,"C", Transacoes!$A$3:$A1000, "&lt;"&amp;EOMONTH(DATE(P$1,P$2,1),0))-SUMIFS(Transacoes!$D$3:$D1000,Transacoes!$C$3:$C1000,$D564,Transacoes!$B$3:$B1000,"V", Transacoes!$A$3:$A1000, "&lt;"&amp;EOMONTH(DATE(P$1,P$2,1),0)))*SUMIFS(Prov_Auto!$E$3:$E1000, Prov_Auto!$A$3:$A1000, $D564, Prov_Auto!$D$3:$D1000,"&gt;="&amp;DATE(P$1,P$2,1),Prov_Auto!$D$3:$D1000, "&lt;="&amp;EOMONTH(DATE(P$1,P$2,1),0)))</f>
        <v/>
      </c>
      <c r="Q564" s="48" t="str">
        <f>IF($D564="","", (SUMIFS(Transacoes!$D$3:$D1000,Transacoes!$C$3:$C1000,$D564,Transacoes!$B$3:$B1000,"C", Transacoes!$A$3:$A1000, "&lt;"&amp;EOMONTH(DATE(Q$1,Q$2,1),0))-SUMIFS(Transacoes!$D$3:$D1000,Transacoes!$C$3:$C1000,$D564,Transacoes!$B$3:$B1000,"V", Transacoes!$A$3:$A1000, "&lt;"&amp;EOMONTH(DATE(Q$1,Q$2,1),0)))*SUMIFS(Prov_Auto!$E$3:$E1000, Prov_Auto!$A$3:$A1000, $D564, Prov_Auto!$D$3:$D1000,"&gt;="&amp;DATE(Q$1,Q$2,1),Prov_Auto!$D$3:$D1000, "&lt;="&amp;EOMONTH(DATE(Q$1,Q$2,1),0)))</f>
        <v/>
      </c>
      <c r="R564" s="47"/>
    </row>
    <row r="565">
      <c r="A565" s="47"/>
      <c r="B565" s="47"/>
      <c r="C565" s="47"/>
      <c r="D565" s="87"/>
      <c r="E565" s="48" t="str">
        <f>IF($D565="","", (SUMIFS(Transacoes!$D$3:$D1000,Transacoes!$C$3:$C1000,$D565,Transacoes!$B$3:$B1000,"C", Transacoes!$A$3:$A1000, "&lt;"&amp;EOMONTH(DATE(E$1,E$2,1),0))-SUMIFS(Transacoes!$D$3:$D1000,Transacoes!$C$3:$C1000,$D565,Transacoes!$B$3:$B1000,"V", Transacoes!$A$3:$A1000, "&lt;"&amp;EOMONTH(DATE(E$1,E$2,1),0)))*SUMIFS(Prov_Auto!$E$3:$E1000, Prov_Auto!$A$3:$A1000, $D565, Prov_Auto!$D$3:$D1000,"&gt;="&amp;DATE(E$1,E$2,1),Prov_Auto!$D$3:$D1000, "&lt;="&amp;EOMONTH(DATE(E$1,E$2,1),0)))</f>
        <v/>
      </c>
      <c r="F565" s="48" t="str">
        <f>IF($D565="","", (SUMIFS(Transacoes!$D$3:$D1000,Transacoes!$C$3:$C1000,$D565,Transacoes!$B$3:$B1000,"C", Transacoes!$A$3:$A1000, "&lt;"&amp;EOMONTH(DATE(F$1,F$2,1),0))-SUMIFS(Transacoes!$D$3:$D1000,Transacoes!$C$3:$C1000,$D565,Transacoes!$B$3:$B1000,"V", Transacoes!$A$3:$A1000, "&lt;"&amp;EOMONTH(DATE(F$1,F$2,1),0)))*SUMIFS(Prov_Auto!$E$3:$E1000, Prov_Auto!$A$3:$A1000, $D565, Prov_Auto!$D$3:$D1000,"&gt;="&amp;DATE(F$1,F$2,1),Prov_Auto!$D$3:$D1000, "&lt;="&amp;EOMONTH(DATE(F$1,F$2,1),0)))</f>
        <v/>
      </c>
      <c r="G565" s="48" t="str">
        <f>IF($D565="","", (SUMIFS(Transacoes!$D$3:$D1000,Transacoes!$C$3:$C1000,$D565,Transacoes!$B$3:$B1000,"C", Transacoes!$A$3:$A1000, "&lt;"&amp;EOMONTH(DATE(G$1,G$2,1),0))-SUMIFS(Transacoes!$D$3:$D1000,Transacoes!$C$3:$C1000,$D565,Transacoes!$B$3:$B1000,"V", Transacoes!$A$3:$A1000, "&lt;"&amp;EOMONTH(DATE(G$1,G$2,1),0)))*SUMIFS(Prov_Auto!$E$3:$E1000, Prov_Auto!$A$3:$A1000, $D565, Prov_Auto!$D$3:$D1000,"&gt;="&amp;DATE(G$1,G$2,1),Prov_Auto!$D$3:$D1000, "&lt;="&amp;EOMONTH(DATE(G$1,G$2,1),0)))</f>
        <v/>
      </c>
      <c r="H565" s="48" t="str">
        <f>IF($D565="","", (SUMIFS(Transacoes!$D$3:$D1000,Transacoes!$C$3:$C1000,$D565,Transacoes!$B$3:$B1000,"C", Transacoes!$A$3:$A1000, "&lt;"&amp;EOMONTH(DATE(H$1,H$2,1),0))-SUMIFS(Transacoes!$D$3:$D1000,Transacoes!$C$3:$C1000,$D565,Transacoes!$B$3:$B1000,"V", Transacoes!$A$3:$A1000, "&lt;"&amp;EOMONTH(DATE(H$1,H$2,1),0)))*SUMIFS(Prov_Auto!$E$3:$E1000, Prov_Auto!$A$3:$A1000, $D565, Prov_Auto!$D$3:$D1000,"&gt;="&amp;DATE(H$1,H$2,1),Prov_Auto!$D$3:$D1000, "&lt;="&amp;EOMONTH(DATE(H$1,H$2,1),0)))</f>
        <v/>
      </c>
      <c r="I565" s="48" t="str">
        <f>IF($D565="","", (SUMIFS(Transacoes!$D$3:$D1000,Transacoes!$C$3:$C1000,$D565,Transacoes!$B$3:$B1000,"C", Transacoes!$A$3:$A1000, "&lt;"&amp;EOMONTH(DATE(I$1,I$2,1),0))-SUMIFS(Transacoes!$D$3:$D1000,Transacoes!$C$3:$C1000,$D565,Transacoes!$B$3:$B1000,"V", Transacoes!$A$3:$A1000, "&lt;"&amp;EOMONTH(DATE(I$1,I$2,1),0)))*SUMIFS(Prov_Auto!$E$3:$E1000, Prov_Auto!$A$3:$A1000, $D565, Prov_Auto!$D$3:$D1000,"&gt;="&amp;DATE(I$1,I$2,1),Prov_Auto!$D$3:$D1000, "&lt;="&amp;EOMONTH(DATE(I$1,I$2,1),0)))</f>
        <v/>
      </c>
      <c r="J565" s="48" t="str">
        <f>IF($D565="","", (SUMIFS(Transacoes!$D$3:$D1000,Transacoes!$C$3:$C1000,$D565,Transacoes!$B$3:$B1000,"C", Transacoes!$A$3:$A1000, "&lt;"&amp;EOMONTH(DATE(J$1,J$2,1),0))-SUMIFS(Transacoes!$D$3:$D1000,Transacoes!$C$3:$C1000,$D565,Transacoes!$B$3:$B1000,"V", Transacoes!$A$3:$A1000, "&lt;"&amp;EOMONTH(DATE(J$1,J$2,1),0)))*SUMIFS(Prov_Auto!$E$3:$E1000, Prov_Auto!$A$3:$A1000, $D565, Prov_Auto!$D$3:$D1000,"&gt;="&amp;DATE(J$1,J$2,1),Prov_Auto!$D$3:$D1000, "&lt;="&amp;EOMONTH(DATE(J$1,J$2,1),0)))</f>
        <v/>
      </c>
      <c r="K565" s="48" t="str">
        <f>IF($D565="","", (SUMIFS(Transacoes!$D$3:$D1000,Transacoes!$C$3:$C1000,$D565,Transacoes!$B$3:$B1000,"C", Transacoes!$A$3:$A1000, "&lt;"&amp;EOMONTH(DATE(K$1,K$2,1),0))-SUMIFS(Transacoes!$D$3:$D1000,Transacoes!$C$3:$C1000,$D565,Transacoes!$B$3:$B1000,"V", Transacoes!$A$3:$A1000, "&lt;"&amp;EOMONTH(DATE(K$1,K$2,1),0)))*SUMIFS(Prov_Auto!$E$3:$E1000, Prov_Auto!$A$3:$A1000, $D565, Prov_Auto!$D$3:$D1000,"&gt;="&amp;DATE(K$1,K$2,1),Prov_Auto!$D$3:$D1000, "&lt;="&amp;EOMONTH(DATE(K$1,K$2,1),0)))</f>
        <v/>
      </c>
      <c r="L565" s="48" t="str">
        <f>IF($D565="","", (SUMIFS(Transacoes!$D$3:$D1000,Transacoes!$C$3:$C1000,$D565,Transacoes!$B$3:$B1000,"C", Transacoes!$A$3:$A1000, "&lt;"&amp;EOMONTH(DATE(L$1,L$2,1),0))-SUMIFS(Transacoes!$D$3:$D1000,Transacoes!$C$3:$C1000,$D565,Transacoes!$B$3:$B1000,"V", Transacoes!$A$3:$A1000, "&lt;"&amp;EOMONTH(DATE(L$1,L$2,1),0)))*SUMIFS(Prov_Auto!$E$3:$E1000, Prov_Auto!$A$3:$A1000, $D565, Prov_Auto!$D$3:$D1000,"&gt;="&amp;DATE(L$1,L$2,1),Prov_Auto!$D$3:$D1000, "&lt;="&amp;EOMONTH(DATE(L$1,L$2,1),0)))</f>
        <v/>
      </c>
      <c r="M565" s="48" t="str">
        <f>IF($D565="","", (SUMIFS(Transacoes!$D$3:$D1000,Transacoes!$C$3:$C1000,$D565,Transacoes!$B$3:$B1000,"C", Transacoes!$A$3:$A1000, "&lt;"&amp;EOMONTH(DATE(M$1,M$2,1),0))-SUMIFS(Transacoes!$D$3:$D1000,Transacoes!$C$3:$C1000,$D565,Transacoes!$B$3:$B1000,"V", Transacoes!$A$3:$A1000, "&lt;"&amp;EOMONTH(DATE(M$1,M$2,1),0)))*SUMIFS(Prov_Auto!$E$3:$E1000, Prov_Auto!$A$3:$A1000, $D565, Prov_Auto!$D$3:$D1000,"&gt;="&amp;DATE(M$1,M$2,1),Prov_Auto!$D$3:$D1000, "&lt;="&amp;EOMONTH(DATE(M$1,M$2,1),0)))</f>
        <v/>
      </c>
      <c r="N565" s="48" t="str">
        <f>IF($D565="","", (SUMIFS(Transacoes!$D$3:$D1000,Transacoes!$C$3:$C1000,$D565,Transacoes!$B$3:$B1000,"C", Transacoes!$A$3:$A1000, "&lt;"&amp;EOMONTH(DATE(N$1,N$2,1),0))-SUMIFS(Transacoes!$D$3:$D1000,Transacoes!$C$3:$C1000,$D565,Transacoes!$B$3:$B1000,"V", Transacoes!$A$3:$A1000, "&lt;"&amp;EOMONTH(DATE(N$1,N$2,1),0)))*SUMIFS(Prov_Auto!$E$3:$E1000, Prov_Auto!$A$3:$A1000, $D565, Prov_Auto!$D$3:$D1000,"&gt;="&amp;DATE(N$1,N$2,1),Prov_Auto!$D$3:$D1000, "&lt;="&amp;EOMONTH(DATE(N$1,N$2,1),0)))</f>
        <v/>
      </c>
      <c r="O565" s="48" t="str">
        <f>IF($D565="","", (SUMIFS(Transacoes!$D$3:$D1000,Transacoes!$C$3:$C1000,$D565,Transacoes!$B$3:$B1000,"C", Transacoes!$A$3:$A1000, "&lt;"&amp;EOMONTH(DATE(O$1,O$2,1),0))-SUMIFS(Transacoes!$D$3:$D1000,Transacoes!$C$3:$C1000,$D565,Transacoes!$B$3:$B1000,"V", Transacoes!$A$3:$A1000, "&lt;"&amp;EOMONTH(DATE(O$1,O$2,1),0)))*SUMIFS(Prov_Auto!$E$3:$E1000, Prov_Auto!$A$3:$A1000, $D565, Prov_Auto!$D$3:$D1000,"&gt;="&amp;DATE(O$1,O$2,1),Prov_Auto!$D$3:$D1000, "&lt;="&amp;EOMONTH(DATE(O$1,O$2,1),0)))</f>
        <v/>
      </c>
      <c r="P565" s="48" t="str">
        <f>IF($D565="","", (SUMIFS(Transacoes!$D$3:$D1000,Transacoes!$C$3:$C1000,$D565,Transacoes!$B$3:$B1000,"C", Transacoes!$A$3:$A1000, "&lt;"&amp;EOMONTH(DATE(P$1,P$2,1),0))-SUMIFS(Transacoes!$D$3:$D1000,Transacoes!$C$3:$C1000,$D565,Transacoes!$B$3:$B1000,"V", Transacoes!$A$3:$A1000, "&lt;"&amp;EOMONTH(DATE(P$1,P$2,1),0)))*SUMIFS(Prov_Auto!$E$3:$E1000, Prov_Auto!$A$3:$A1000, $D565, Prov_Auto!$D$3:$D1000,"&gt;="&amp;DATE(P$1,P$2,1),Prov_Auto!$D$3:$D1000, "&lt;="&amp;EOMONTH(DATE(P$1,P$2,1),0)))</f>
        <v/>
      </c>
      <c r="Q565" s="48" t="str">
        <f>IF($D565="","", (SUMIFS(Transacoes!$D$3:$D1000,Transacoes!$C$3:$C1000,$D565,Transacoes!$B$3:$B1000,"C", Transacoes!$A$3:$A1000, "&lt;"&amp;EOMONTH(DATE(Q$1,Q$2,1),0))-SUMIFS(Transacoes!$D$3:$D1000,Transacoes!$C$3:$C1000,$D565,Transacoes!$B$3:$B1000,"V", Transacoes!$A$3:$A1000, "&lt;"&amp;EOMONTH(DATE(Q$1,Q$2,1),0)))*SUMIFS(Prov_Auto!$E$3:$E1000, Prov_Auto!$A$3:$A1000, $D565, Prov_Auto!$D$3:$D1000,"&gt;="&amp;DATE(Q$1,Q$2,1),Prov_Auto!$D$3:$D1000, "&lt;="&amp;EOMONTH(DATE(Q$1,Q$2,1),0)))</f>
        <v/>
      </c>
      <c r="R565" s="47"/>
    </row>
    <row r="566">
      <c r="A566" s="47"/>
      <c r="B566" s="47"/>
      <c r="C566" s="47"/>
      <c r="D566" s="87"/>
      <c r="E566" s="48" t="str">
        <f>IF($D566="","", (SUMIFS(Transacoes!$D$3:$D1000,Transacoes!$C$3:$C1000,$D566,Transacoes!$B$3:$B1000,"C", Transacoes!$A$3:$A1000, "&lt;"&amp;EOMONTH(DATE(E$1,E$2,1),0))-SUMIFS(Transacoes!$D$3:$D1000,Transacoes!$C$3:$C1000,$D566,Transacoes!$B$3:$B1000,"V", Transacoes!$A$3:$A1000, "&lt;"&amp;EOMONTH(DATE(E$1,E$2,1),0)))*SUMIFS(Prov_Auto!$E$3:$E1000, Prov_Auto!$A$3:$A1000, $D566, Prov_Auto!$D$3:$D1000,"&gt;="&amp;DATE(E$1,E$2,1),Prov_Auto!$D$3:$D1000, "&lt;="&amp;EOMONTH(DATE(E$1,E$2,1),0)))</f>
        <v/>
      </c>
      <c r="F566" s="48" t="str">
        <f>IF($D566="","", (SUMIFS(Transacoes!$D$3:$D1000,Transacoes!$C$3:$C1000,$D566,Transacoes!$B$3:$B1000,"C", Transacoes!$A$3:$A1000, "&lt;"&amp;EOMONTH(DATE(F$1,F$2,1),0))-SUMIFS(Transacoes!$D$3:$D1000,Transacoes!$C$3:$C1000,$D566,Transacoes!$B$3:$B1000,"V", Transacoes!$A$3:$A1000, "&lt;"&amp;EOMONTH(DATE(F$1,F$2,1),0)))*SUMIFS(Prov_Auto!$E$3:$E1000, Prov_Auto!$A$3:$A1000, $D566, Prov_Auto!$D$3:$D1000,"&gt;="&amp;DATE(F$1,F$2,1),Prov_Auto!$D$3:$D1000, "&lt;="&amp;EOMONTH(DATE(F$1,F$2,1),0)))</f>
        <v/>
      </c>
      <c r="G566" s="48" t="str">
        <f>IF($D566="","", (SUMIFS(Transacoes!$D$3:$D1000,Transacoes!$C$3:$C1000,$D566,Transacoes!$B$3:$B1000,"C", Transacoes!$A$3:$A1000, "&lt;"&amp;EOMONTH(DATE(G$1,G$2,1),0))-SUMIFS(Transacoes!$D$3:$D1000,Transacoes!$C$3:$C1000,$D566,Transacoes!$B$3:$B1000,"V", Transacoes!$A$3:$A1000, "&lt;"&amp;EOMONTH(DATE(G$1,G$2,1),0)))*SUMIFS(Prov_Auto!$E$3:$E1000, Prov_Auto!$A$3:$A1000, $D566, Prov_Auto!$D$3:$D1000,"&gt;="&amp;DATE(G$1,G$2,1),Prov_Auto!$D$3:$D1000, "&lt;="&amp;EOMONTH(DATE(G$1,G$2,1),0)))</f>
        <v/>
      </c>
      <c r="H566" s="48" t="str">
        <f>IF($D566="","", (SUMIFS(Transacoes!$D$3:$D1000,Transacoes!$C$3:$C1000,$D566,Transacoes!$B$3:$B1000,"C", Transacoes!$A$3:$A1000, "&lt;"&amp;EOMONTH(DATE(H$1,H$2,1),0))-SUMIFS(Transacoes!$D$3:$D1000,Transacoes!$C$3:$C1000,$D566,Transacoes!$B$3:$B1000,"V", Transacoes!$A$3:$A1000, "&lt;"&amp;EOMONTH(DATE(H$1,H$2,1),0)))*SUMIFS(Prov_Auto!$E$3:$E1000, Prov_Auto!$A$3:$A1000, $D566, Prov_Auto!$D$3:$D1000,"&gt;="&amp;DATE(H$1,H$2,1),Prov_Auto!$D$3:$D1000, "&lt;="&amp;EOMONTH(DATE(H$1,H$2,1),0)))</f>
        <v/>
      </c>
      <c r="I566" s="48" t="str">
        <f>IF($D566="","", (SUMIFS(Transacoes!$D$3:$D1000,Transacoes!$C$3:$C1000,$D566,Transacoes!$B$3:$B1000,"C", Transacoes!$A$3:$A1000, "&lt;"&amp;EOMONTH(DATE(I$1,I$2,1),0))-SUMIFS(Transacoes!$D$3:$D1000,Transacoes!$C$3:$C1000,$D566,Transacoes!$B$3:$B1000,"V", Transacoes!$A$3:$A1000, "&lt;"&amp;EOMONTH(DATE(I$1,I$2,1),0)))*SUMIFS(Prov_Auto!$E$3:$E1000, Prov_Auto!$A$3:$A1000, $D566, Prov_Auto!$D$3:$D1000,"&gt;="&amp;DATE(I$1,I$2,1),Prov_Auto!$D$3:$D1000, "&lt;="&amp;EOMONTH(DATE(I$1,I$2,1),0)))</f>
        <v/>
      </c>
      <c r="J566" s="48" t="str">
        <f>IF($D566="","", (SUMIFS(Transacoes!$D$3:$D1000,Transacoes!$C$3:$C1000,$D566,Transacoes!$B$3:$B1000,"C", Transacoes!$A$3:$A1000, "&lt;"&amp;EOMONTH(DATE(J$1,J$2,1),0))-SUMIFS(Transacoes!$D$3:$D1000,Transacoes!$C$3:$C1000,$D566,Transacoes!$B$3:$B1000,"V", Transacoes!$A$3:$A1000, "&lt;"&amp;EOMONTH(DATE(J$1,J$2,1),0)))*SUMIFS(Prov_Auto!$E$3:$E1000, Prov_Auto!$A$3:$A1000, $D566, Prov_Auto!$D$3:$D1000,"&gt;="&amp;DATE(J$1,J$2,1),Prov_Auto!$D$3:$D1000, "&lt;="&amp;EOMONTH(DATE(J$1,J$2,1),0)))</f>
        <v/>
      </c>
      <c r="K566" s="48" t="str">
        <f>IF($D566="","", (SUMIFS(Transacoes!$D$3:$D1000,Transacoes!$C$3:$C1000,$D566,Transacoes!$B$3:$B1000,"C", Transacoes!$A$3:$A1000, "&lt;"&amp;EOMONTH(DATE(K$1,K$2,1),0))-SUMIFS(Transacoes!$D$3:$D1000,Transacoes!$C$3:$C1000,$D566,Transacoes!$B$3:$B1000,"V", Transacoes!$A$3:$A1000, "&lt;"&amp;EOMONTH(DATE(K$1,K$2,1),0)))*SUMIFS(Prov_Auto!$E$3:$E1000, Prov_Auto!$A$3:$A1000, $D566, Prov_Auto!$D$3:$D1000,"&gt;="&amp;DATE(K$1,K$2,1),Prov_Auto!$D$3:$D1000, "&lt;="&amp;EOMONTH(DATE(K$1,K$2,1),0)))</f>
        <v/>
      </c>
      <c r="L566" s="48" t="str">
        <f>IF($D566="","", (SUMIFS(Transacoes!$D$3:$D1000,Transacoes!$C$3:$C1000,$D566,Transacoes!$B$3:$B1000,"C", Transacoes!$A$3:$A1000, "&lt;"&amp;EOMONTH(DATE(L$1,L$2,1),0))-SUMIFS(Transacoes!$D$3:$D1000,Transacoes!$C$3:$C1000,$D566,Transacoes!$B$3:$B1000,"V", Transacoes!$A$3:$A1000, "&lt;"&amp;EOMONTH(DATE(L$1,L$2,1),0)))*SUMIFS(Prov_Auto!$E$3:$E1000, Prov_Auto!$A$3:$A1000, $D566, Prov_Auto!$D$3:$D1000,"&gt;="&amp;DATE(L$1,L$2,1),Prov_Auto!$D$3:$D1000, "&lt;="&amp;EOMONTH(DATE(L$1,L$2,1),0)))</f>
        <v/>
      </c>
      <c r="M566" s="48" t="str">
        <f>IF($D566="","", (SUMIFS(Transacoes!$D$3:$D1000,Transacoes!$C$3:$C1000,$D566,Transacoes!$B$3:$B1000,"C", Transacoes!$A$3:$A1000, "&lt;"&amp;EOMONTH(DATE(M$1,M$2,1),0))-SUMIFS(Transacoes!$D$3:$D1000,Transacoes!$C$3:$C1000,$D566,Transacoes!$B$3:$B1000,"V", Transacoes!$A$3:$A1000, "&lt;"&amp;EOMONTH(DATE(M$1,M$2,1),0)))*SUMIFS(Prov_Auto!$E$3:$E1000, Prov_Auto!$A$3:$A1000, $D566, Prov_Auto!$D$3:$D1000,"&gt;="&amp;DATE(M$1,M$2,1),Prov_Auto!$D$3:$D1000, "&lt;="&amp;EOMONTH(DATE(M$1,M$2,1),0)))</f>
        <v/>
      </c>
      <c r="N566" s="48" t="str">
        <f>IF($D566="","", (SUMIFS(Transacoes!$D$3:$D1000,Transacoes!$C$3:$C1000,$D566,Transacoes!$B$3:$B1000,"C", Transacoes!$A$3:$A1000, "&lt;"&amp;EOMONTH(DATE(N$1,N$2,1),0))-SUMIFS(Transacoes!$D$3:$D1000,Transacoes!$C$3:$C1000,$D566,Transacoes!$B$3:$B1000,"V", Transacoes!$A$3:$A1000, "&lt;"&amp;EOMONTH(DATE(N$1,N$2,1),0)))*SUMIFS(Prov_Auto!$E$3:$E1000, Prov_Auto!$A$3:$A1000, $D566, Prov_Auto!$D$3:$D1000,"&gt;="&amp;DATE(N$1,N$2,1),Prov_Auto!$D$3:$D1000, "&lt;="&amp;EOMONTH(DATE(N$1,N$2,1),0)))</f>
        <v/>
      </c>
      <c r="O566" s="48" t="str">
        <f>IF($D566="","", (SUMIFS(Transacoes!$D$3:$D1000,Transacoes!$C$3:$C1000,$D566,Transacoes!$B$3:$B1000,"C", Transacoes!$A$3:$A1000, "&lt;"&amp;EOMONTH(DATE(O$1,O$2,1),0))-SUMIFS(Transacoes!$D$3:$D1000,Transacoes!$C$3:$C1000,$D566,Transacoes!$B$3:$B1000,"V", Transacoes!$A$3:$A1000, "&lt;"&amp;EOMONTH(DATE(O$1,O$2,1),0)))*SUMIFS(Prov_Auto!$E$3:$E1000, Prov_Auto!$A$3:$A1000, $D566, Prov_Auto!$D$3:$D1000,"&gt;="&amp;DATE(O$1,O$2,1),Prov_Auto!$D$3:$D1000, "&lt;="&amp;EOMONTH(DATE(O$1,O$2,1),0)))</f>
        <v/>
      </c>
      <c r="P566" s="48" t="str">
        <f>IF($D566="","", (SUMIFS(Transacoes!$D$3:$D1000,Transacoes!$C$3:$C1000,$D566,Transacoes!$B$3:$B1000,"C", Transacoes!$A$3:$A1000, "&lt;"&amp;EOMONTH(DATE(P$1,P$2,1),0))-SUMIFS(Transacoes!$D$3:$D1000,Transacoes!$C$3:$C1000,$D566,Transacoes!$B$3:$B1000,"V", Transacoes!$A$3:$A1000, "&lt;"&amp;EOMONTH(DATE(P$1,P$2,1),0)))*SUMIFS(Prov_Auto!$E$3:$E1000, Prov_Auto!$A$3:$A1000, $D566, Prov_Auto!$D$3:$D1000,"&gt;="&amp;DATE(P$1,P$2,1),Prov_Auto!$D$3:$D1000, "&lt;="&amp;EOMONTH(DATE(P$1,P$2,1),0)))</f>
        <v/>
      </c>
      <c r="Q566" s="48" t="str">
        <f>IF($D566="","", (SUMIFS(Transacoes!$D$3:$D1000,Transacoes!$C$3:$C1000,$D566,Transacoes!$B$3:$B1000,"C", Transacoes!$A$3:$A1000, "&lt;"&amp;EOMONTH(DATE(Q$1,Q$2,1),0))-SUMIFS(Transacoes!$D$3:$D1000,Transacoes!$C$3:$C1000,$D566,Transacoes!$B$3:$B1000,"V", Transacoes!$A$3:$A1000, "&lt;"&amp;EOMONTH(DATE(Q$1,Q$2,1),0)))*SUMIFS(Prov_Auto!$E$3:$E1000, Prov_Auto!$A$3:$A1000, $D566, Prov_Auto!$D$3:$D1000,"&gt;="&amp;DATE(Q$1,Q$2,1),Prov_Auto!$D$3:$D1000, "&lt;="&amp;EOMONTH(DATE(Q$1,Q$2,1),0)))</f>
        <v/>
      </c>
      <c r="R566" s="47"/>
    </row>
    <row r="567">
      <c r="A567" s="47"/>
      <c r="B567" s="47"/>
      <c r="C567" s="47"/>
      <c r="D567" s="87"/>
      <c r="E567" s="48" t="str">
        <f>IF($D567="","", (SUMIFS(Transacoes!$D$3:$D1000,Transacoes!$C$3:$C1000,$D567,Transacoes!$B$3:$B1000,"C", Transacoes!$A$3:$A1000, "&lt;"&amp;EOMONTH(DATE(E$1,E$2,1),0))-SUMIFS(Transacoes!$D$3:$D1000,Transacoes!$C$3:$C1000,$D567,Transacoes!$B$3:$B1000,"V", Transacoes!$A$3:$A1000, "&lt;"&amp;EOMONTH(DATE(E$1,E$2,1),0)))*SUMIFS(Prov_Auto!$E$3:$E1000, Prov_Auto!$A$3:$A1000, $D567, Prov_Auto!$D$3:$D1000,"&gt;="&amp;DATE(E$1,E$2,1),Prov_Auto!$D$3:$D1000, "&lt;="&amp;EOMONTH(DATE(E$1,E$2,1),0)))</f>
        <v/>
      </c>
      <c r="F567" s="48" t="str">
        <f>IF($D567="","", (SUMIFS(Transacoes!$D$3:$D1000,Transacoes!$C$3:$C1000,$D567,Transacoes!$B$3:$B1000,"C", Transacoes!$A$3:$A1000, "&lt;"&amp;EOMONTH(DATE(F$1,F$2,1),0))-SUMIFS(Transacoes!$D$3:$D1000,Transacoes!$C$3:$C1000,$D567,Transacoes!$B$3:$B1000,"V", Transacoes!$A$3:$A1000, "&lt;"&amp;EOMONTH(DATE(F$1,F$2,1),0)))*SUMIFS(Prov_Auto!$E$3:$E1000, Prov_Auto!$A$3:$A1000, $D567, Prov_Auto!$D$3:$D1000,"&gt;="&amp;DATE(F$1,F$2,1),Prov_Auto!$D$3:$D1000, "&lt;="&amp;EOMONTH(DATE(F$1,F$2,1),0)))</f>
        <v/>
      </c>
      <c r="G567" s="48" t="str">
        <f>IF($D567="","", (SUMIFS(Transacoes!$D$3:$D1000,Transacoes!$C$3:$C1000,$D567,Transacoes!$B$3:$B1000,"C", Transacoes!$A$3:$A1000, "&lt;"&amp;EOMONTH(DATE(G$1,G$2,1),0))-SUMIFS(Transacoes!$D$3:$D1000,Transacoes!$C$3:$C1000,$D567,Transacoes!$B$3:$B1000,"V", Transacoes!$A$3:$A1000, "&lt;"&amp;EOMONTH(DATE(G$1,G$2,1),0)))*SUMIFS(Prov_Auto!$E$3:$E1000, Prov_Auto!$A$3:$A1000, $D567, Prov_Auto!$D$3:$D1000,"&gt;="&amp;DATE(G$1,G$2,1),Prov_Auto!$D$3:$D1000, "&lt;="&amp;EOMONTH(DATE(G$1,G$2,1),0)))</f>
        <v/>
      </c>
      <c r="H567" s="48" t="str">
        <f>IF($D567="","", (SUMIFS(Transacoes!$D$3:$D1000,Transacoes!$C$3:$C1000,$D567,Transacoes!$B$3:$B1000,"C", Transacoes!$A$3:$A1000, "&lt;"&amp;EOMONTH(DATE(H$1,H$2,1),0))-SUMIFS(Transacoes!$D$3:$D1000,Transacoes!$C$3:$C1000,$D567,Transacoes!$B$3:$B1000,"V", Transacoes!$A$3:$A1000, "&lt;"&amp;EOMONTH(DATE(H$1,H$2,1),0)))*SUMIFS(Prov_Auto!$E$3:$E1000, Prov_Auto!$A$3:$A1000, $D567, Prov_Auto!$D$3:$D1000,"&gt;="&amp;DATE(H$1,H$2,1),Prov_Auto!$D$3:$D1000, "&lt;="&amp;EOMONTH(DATE(H$1,H$2,1),0)))</f>
        <v/>
      </c>
      <c r="I567" s="48" t="str">
        <f>IF($D567="","", (SUMIFS(Transacoes!$D$3:$D1000,Transacoes!$C$3:$C1000,$D567,Transacoes!$B$3:$B1000,"C", Transacoes!$A$3:$A1000, "&lt;"&amp;EOMONTH(DATE(I$1,I$2,1),0))-SUMIFS(Transacoes!$D$3:$D1000,Transacoes!$C$3:$C1000,$D567,Transacoes!$B$3:$B1000,"V", Transacoes!$A$3:$A1000, "&lt;"&amp;EOMONTH(DATE(I$1,I$2,1),0)))*SUMIFS(Prov_Auto!$E$3:$E1000, Prov_Auto!$A$3:$A1000, $D567, Prov_Auto!$D$3:$D1000,"&gt;="&amp;DATE(I$1,I$2,1),Prov_Auto!$D$3:$D1000, "&lt;="&amp;EOMONTH(DATE(I$1,I$2,1),0)))</f>
        <v/>
      </c>
      <c r="J567" s="48" t="str">
        <f>IF($D567="","", (SUMIFS(Transacoes!$D$3:$D1000,Transacoes!$C$3:$C1000,$D567,Transacoes!$B$3:$B1000,"C", Transacoes!$A$3:$A1000, "&lt;"&amp;EOMONTH(DATE(J$1,J$2,1),0))-SUMIFS(Transacoes!$D$3:$D1000,Transacoes!$C$3:$C1000,$D567,Transacoes!$B$3:$B1000,"V", Transacoes!$A$3:$A1000, "&lt;"&amp;EOMONTH(DATE(J$1,J$2,1),0)))*SUMIFS(Prov_Auto!$E$3:$E1000, Prov_Auto!$A$3:$A1000, $D567, Prov_Auto!$D$3:$D1000,"&gt;="&amp;DATE(J$1,J$2,1),Prov_Auto!$D$3:$D1000, "&lt;="&amp;EOMONTH(DATE(J$1,J$2,1),0)))</f>
        <v/>
      </c>
      <c r="K567" s="48" t="str">
        <f>IF($D567="","", (SUMIFS(Transacoes!$D$3:$D1000,Transacoes!$C$3:$C1000,$D567,Transacoes!$B$3:$B1000,"C", Transacoes!$A$3:$A1000, "&lt;"&amp;EOMONTH(DATE(K$1,K$2,1),0))-SUMIFS(Transacoes!$D$3:$D1000,Transacoes!$C$3:$C1000,$D567,Transacoes!$B$3:$B1000,"V", Transacoes!$A$3:$A1000, "&lt;"&amp;EOMONTH(DATE(K$1,K$2,1),0)))*SUMIFS(Prov_Auto!$E$3:$E1000, Prov_Auto!$A$3:$A1000, $D567, Prov_Auto!$D$3:$D1000,"&gt;="&amp;DATE(K$1,K$2,1),Prov_Auto!$D$3:$D1000, "&lt;="&amp;EOMONTH(DATE(K$1,K$2,1),0)))</f>
        <v/>
      </c>
      <c r="L567" s="48" t="str">
        <f>IF($D567="","", (SUMIFS(Transacoes!$D$3:$D1000,Transacoes!$C$3:$C1000,$D567,Transacoes!$B$3:$B1000,"C", Transacoes!$A$3:$A1000, "&lt;"&amp;EOMONTH(DATE(L$1,L$2,1),0))-SUMIFS(Transacoes!$D$3:$D1000,Transacoes!$C$3:$C1000,$D567,Transacoes!$B$3:$B1000,"V", Transacoes!$A$3:$A1000, "&lt;"&amp;EOMONTH(DATE(L$1,L$2,1),0)))*SUMIFS(Prov_Auto!$E$3:$E1000, Prov_Auto!$A$3:$A1000, $D567, Prov_Auto!$D$3:$D1000,"&gt;="&amp;DATE(L$1,L$2,1),Prov_Auto!$D$3:$D1000, "&lt;="&amp;EOMONTH(DATE(L$1,L$2,1),0)))</f>
        <v/>
      </c>
      <c r="M567" s="48" t="str">
        <f>IF($D567="","", (SUMIFS(Transacoes!$D$3:$D1000,Transacoes!$C$3:$C1000,$D567,Transacoes!$B$3:$B1000,"C", Transacoes!$A$3:$A1000, "&lt;"&amp;EOMONTH(DATE(M$1,M$2,1),0))-SUMIFS(Transacoes!$D$3:$D1000,Transacoes!$C$3:$C1000,$D567,Transacoes!$B$3:$B1000,"V", Transacoes!$A$3:$A1000, "&lt;"&amp;EOMONTH(DATE(M$1,M$2,1),0)))*SUMIFS(Prov_Auto!$E$3:$E1000, Prov_Auto!$A$3:$A1000, $D567, Prov_Auto!$D$3:$D1000,"&gt;="&amp;DATE(M$1,M$2,1),Prov_Auto!$D$3:$D1000, "&lt;="&amp;EOMONTH(DATE(M$1,M$2,1),0)))</f>
        <v/>
      </c>
      <c r="N567" s="48" t="str">
        <f>IF($D567="","", (SUMIFS(Transacoes!$D$3:$D1000,Transacoes!$C$3:$C1000,$D567,Transacoes!$B$3:$B1000,"C", Transacoes!$A$3:$A1000, "&lt;"&amp;EOMONTH(DATE(N$1,N$2,1),0))-SUMIFS(Transacoes!$D$3:$D1000,Transacoes!$C$3:$C1000,$D567,Transacoes!$B$3:$B1000,"V", Transacoes!$A$3:$A1000, "&lt;"&amp;EOMONTH(DATE(N$1,N$2,1),0)))*SUMIFS(Prov_Auto!$E$3:$E1000, Prov_Auto!$A$3:$A1000, $D567, Prov_Auto!$D$3:$D1000,"&gt;="&amp;DATE(N$1,N$2,1),Prov_Auto!$D$3:$D1000, "&lt;="&amp;EOMONTH(DATE(N$1,N$2,1),0)))</f>
        <v/>
      </c>
      <c r="O567" s="48" t="str">
        <f>IF($D567="","", (SUMIFS(Transacoes!$D$3:$D1000,Transacoes!$C$3:$C1000,$D567,Transacoes!$B$3:$B1000,"C", Transacoes!$A$3:$A1000, "&lt;"&amp;EOMONTH(DATE(O$1,O$2,1),0))-SUMIFS(Transacoes!$D$3:$D1000,Transacoes!$C$3:$C1000,$D567,Transacoes!$B$3:$B1000,"V", Transacoes!$A$3:$A1000, "&lt;"&amp;EOMONTH(DATE(O$1,O$2,1),0)))*SUMIFS(Prov_Auto!$E$3:$E1000, Prov_Auto!$A$3:$A1000, $D567, Prov_Auto!$D$3:$D1000,"&gt;="&amp;DATE(O$1,O$2,1),Prov_Auto!$D$3:$D1000, "&lt;="&amp;EOMONTH(DATE(O$1,O$2,1),0)))</f>
        <v/>
      </c>
      <c r="P567" s="48" t="str">
        <f>IF($D567="","", (SUMIFS(Transacoes!$D$3:$D1000,Transacoes!$C$3:$C1000,$D567,Transacoes!$B$3:$B1000,"C", Transacoes!$A$3:$A1000, "&lt;"&amp;EOMONTH(DATE(P$1,P$2,1),0))-SUMIFS(Transacoes!$D$3:$D1000,Transacoes!$C$3:$C1000,$D567,Transacoes!$B$3:$B1000,"V", Transacoes!$A$3:$A1000, "&lt;"&amp;EOMONTH(DATE(P$1,P$2,1),0)))*SUMIFS(Prov_Auto!$E$3:$E1000, Prov_Auto!$A$3:$A1000, $D567, Prov_Auto!$D$3:$D1000,"&gt;="&amp;DATE(P$1,P$2,1),Prov_Auto!$D$3:$D1000, "&lt;="&amp;EOMONTH(DATE(P$1,P$2,1),0)))</f>
        <v/>
      </c>
      <c r="Q567" s="48" t="str">
        <f>IF($D567="","", (SUMIFS(Transacoes!$D$3:$D1000,Transacoes!$C$3:$C1000,$D567,Transacoes!$B$3:$B1000,"C", Transacoes!$A$3:$A1000, "&lt;"&amp;EOMONTH(DATE(Q$1,Q$2,1),0))-SUMIFS(Transacoes!$D$3:$D1000,Transacoes!$C$3:$C1000,$D567,Transacoes!$B$3:$B1000,"V", Transacoes!$A$3:$A1000, "&lt;"&amp;EOMONTH(DATE(Q$1,Q$2,1),0)))*SUMIFS(Prov_Auto!$E$3:$E1000, Prov_Auto!$A$3:$A1000, $D567, Prov_Auto!$D$3:$D1000,"&gt;="&amp;DATE(Q$1,Q$2,1),Prov_Auto!$D$3:$D1000, "&lt;="&amp;EOMONTH(DATE(Q$1,Q$2,1),0)))</f>
        <v/>
      </c>
      <c r="R567" s="47"/>
    </row>
    <row r="568">
      <c r="A568" s="47"/>
      <c r="B568" s="47"/>
      <c r="C568" s="47"/>
      <c r="D568" s="87"/>
      <c r="E568" s="48" t="str">
        <f>IF($D568="","", (SUMIFS(Transacoes!$D$3:$D1000,Transacoes!$C$3:$C1000,$D568,Transacoes!$B$3:$B1000,"C", Transacoes!$A$3:$A1000, "&lt;"&amp;EOMONTH(DATE(E$1,E$2,1),0))-SUMIFS(Transacoes!$D$3:$D1000,Transacoes!$C$3:$C1000,$D568,Transacoes!$B$3:$B1000,"V", Transacoes!$A$3:$A1000, "&lt;"&amp;EOMONTH(DATE(E$1,E$2,1),0)))*SUMIFS(Prov_Auto!$E$3:$E1000, Prov_Auto!$A$3:$A1000, $D568, Prov_Auto!$D$3:$D1000,"&gt;="&amp;DATE(E$1,E$2,1),Prov_Auto!$D$3:$D1000, "&lt;="&amp;EOMONTH(DATE(E$1,E$2,1),0)))</f>
        <v/>
      </c>
      <c r="F568" s="48" t="str">
        <f>IF($D568="","", (SUMIFS(Transacoes!$D$3:$D1000,Transacoes!$C$3:$C1000,$D568,Transacoes!$B$3:$B1000,"C", Transacoes!$A$3:$A1000, "&lt;"&amp;EOMONTH(DATE(F$1,F$2,1),0))-SUMIFS(Transacoes!$D$3:$D1000,Transacoes!$C$3:$C1000,$D568,Transacoes!$B$3:$B1000,"V", Transacoes!$A$3:$A1000, "&lt;"&amp;EOMONTH(DATE(F$1,F$2,1),0)))*SUMIFS(Prov_Auto!$E$3:$E1000, Prov_Auto!$A$3:$A1000, $D568, Prov_Auto!$D$3:$D1000,"&gt;="&amp;DATE(F$1,F$2,1),Prov_Auto!$D$3:$D1000, "&lt;="&amp;EOMONTH(DATE(F$1,F$2,1),0)))</f>
        <v/>
      </c>
      <c r="G568" s="48" t="str">
        <f>IF($D568="","", (SUMIFS(Transacoes!$D$3:$D1000,Transacoes!$C$3:$C1000,$D568,Transacoes!$B$3:$B1000,"C", Transacoes!$A$3:$A1000, "&lt;"&amp;EOMONTH(DATE(G$1,G$2,1),0))-SUMIFS(Transacoes!$D$3:$D1000,Transacoes!$C$3:$C1000,$D568,Transacoes!$B$3:$B1000,"V", Transacoes!$A$3:$A1000, "&lt;"&amp;EOMONTH(DATE(G$1,G$2,1),0)))*SUMIFS(Prov_Auto!$E$3:$E1000, Prov_Auto!$A$3:$A1000, $D568, Prov_Auto!$D$3:$D1000,"&gt;="&amp;DATE(G$1,G$2,1),Prov_Auto!$D$3:$D1000, "&lt;="&amp;EOMONTH(DATE(G$1,G$2,1),0)))</f>
        <v/>
      </c>
      <c r="H568" s="48" t="str">
        <f>IF($D568="","", (SUMIFS(Transacoes!$D$3:$D1000,Transacoes!$C$3:$C1000,$D568,Transacoes!$B$3:$B1000,"C", Transacoes!$A$3:$A1000, "&lt;"&amp;EOMONTH(DATE(H$1,H$2,1),0))-SUMIFS(Transacoes!$D$3:$D1000,Transacoes!$C$3:$C1000,$D568,Transacoes!$B$3:$B1000,"V", Transacoes!$A$3:$A1000, "&lt;"&amp;EOMONTH(DATE(H$1,H$2,1),0)))*SUMIFS(Prov_Auto!$E$3:$E1000, Prov_Auto!$A$3:$A1000, $D568, Prov_Auto!$D$3:$D1000,"&gt;="&amp;DATE(H$1,H$2,1),Prov_Auto!$D$3:$D1000, "&lt;="&amp;EOMONTH(DATE(H$1,H$2,1),0)))</f>
        <v/>
      </c>
      <c r="I568" s="48" t="str">
        <f>IF($D568="","", (SUMIFS(Transacoes!$D$3:$D1000,Transacoes!$C$3:$C1000,$D568,Transacoes!$B$3:$B1000,"C", Transacoes!$A$3:$A1000, "&lt;"&amp;EOMONTH(DATE(I$1,I$2,1),0))-SUMIFS(Transacoes!$D$3:$D1000,Transacoes!$C$3:$C1000,$D568,Transacoes!$B$3:$B1000,"V", Transacoes!$A$3:$A1000, "&lt;"&amp;EOMONTH(DATE(I$1,I$2,1),0)))*SUMIFS(Prov_Auto!$E$3:$E1000, Prov_Auto!$A$3:$A1000, $D568, Prov_Auto!$D$3:$D1000,"&gt;="&amp;DATE(I$1,I$2,1),Prov_Auto!$D$3:$D1000, "&lt;="&amp;EOMONTH(DATE(I$1,I$2,1),0)))</f>
        <v/>
      </c>
      <c r="J568" s="48" t="str">
        <f>IF($D568="","", (SUMIFS(Transacoes!$D$3:$D1000,Transacoes!$C$3:$C1000,$D568,Transacoes!$B$3:$B1000,"C", Transacoes!$A$3:$A1000, "&lt;"&amp;EOMONTH(DATE(J$1,J$2,1),0))-SUMIFS(Transacoes!$D$3:$D1000,Transacoes!$C$3:$C1000,$D568,Transacoes!$B$3:$B1000,"V", Transacoes!$A$3:$A1000, "&lt;"&amp;EOMONTH(DATE(J$1,J$2,1),0)))*SUMIFS(Prov_Auto!$E$3:$E1000, Prov_Auto!$A$3:$A1000, $D568, Prov_Auto!$D$3:$D1000,"&gt;="&amp;DATE(J$1,J$2,1),Prov_Auto!$D$3:$D1000, "&lt;="&amp;EOMONTH(DATE(J$1,J$2,1),0)))</f>
        <v/>
      </c>
      <c r="K568" s="48" t="str">
        <f>IF($D568="","", (SUMIFS(Transacoes!$D$3:$D1000,Transacoes!$C$3:$C1000,$D568,Transacoes!$B$3:$B1000,"C", Transacoes!$A$3:$A1000, "&lt;"&amp;EOMONTH(DATE(K$1,K$2,1),0))-SUMIFS(Transacoes!$D$3:$D1000,Transacoes!$C$3:$C1000,$D568,Transacoes!$B$3:$B1000,"V", Transacoes!$A$3:$A1000, "&lt;"&amp;EOMONTH(DATE(K$1,K$2,1),0)))*SUMIFS(Prov_Auto!$E$3:$E1000, Prov_Auto!$A$3:$A1000, $D568, Prov_Auto!$D$3:$D1000,"&gt;="&amp;DATE(K$1,K$2,1),Prov_Auto!$D$3:$D1000, "&lt;="&amp;EOMONTH(DATE(K$1,K$2,1),0)))</f>
        <v/>
      </c>
      <c r="L568" s="48" t="str">
        <f>IF($D568="","", (SUMIFS(Transacoes!$D$3:$D1000,Transacoes!$C$3:$C1000,$D568,Transacoes!$B$3:$B1000,"C", Transacoes!$A$3:$A1000, "&lt;"&amp;EOMONTH(DATE(L$1,L$2,1),0))-SUMIFS(Transacoes!$D$3:$D1000,Transacoes!$C$3:$C1000,$D568,Transacoes!$B$3:$B1000,"V", Transacoes!$A$3:$A1000, "&lt;"&amp;EOMONTH(DATE(L$1,L$2,1),0)))*SUMIFS(Prov_Auto!$E$3:$E1000, Prov_Auto!$A$3:$A1000, $D568, Prov_Auto!$D$3:$D1000,"&gt;="&amp;DATE(L$1,L$2,1),Prov_Auto!$D$3:$D1000, "&lt;="&amp;EOMONTH(DATE(L$1,L$2,1),0)))</f>
        <v/>
      </c>
      <c r="M568" s="48" t="str">
        <f>IF($D568="","", (SUMIFS(Transacoes!$D$3:$D1000,Transacoes!$C$3:$C1000,$D568,Transacoes!$B$3:$B1000,"C", Transacoes!$A$3:$A1000, "&lt;"&amp;EOMONTH(DATE(M$1,M$2,1),0))-SUMIFS(Transacoes!$D$3:$D1000,Transacoes!$C$3:$C1000,$D568,Transacoes!$B$3:$B1000,"V", Transacoes!$A$3:$A1000, "&lt;"&amp;EOMONTH(DATE(M$1,M$2,1),0)))*SUMIFS(Prov_Auto!$E$3:$E1000, Prov_Auto!$A$3:$A1000, $D568, Prov_Auto!$D$3:$D1000,"&gt;="&amp;DATE(M$1,M$2,1),Prov_Auto!$D$3:$D1000, "&lt;="&amp;EOMONTH(DATE(M$1,M$2,1),0)))</f>
        <v/>
      </c>
      <c r="N568" s="48" t="str">
        <f>IF($D568="","", (SUMIFS(Transacoes!$D$3:$D1000,Transacoes!$C$3:$C1000,$D568,Transacoes!$B$3:$B1000,"C", Transacoes!$A$3:$A1000, "&lt;"&amp;EOMONTH(DATE(N$1,N$2,1),0))-SUMIFS(Transacoes!$D$3:$D1000,Transacoes!$C$3:$C1000,$D568,Transacoes!$B$3:$B1000,"V", Transacoes!$A$3:$A1000, "&lt;"&amp;EOMONTH(DATE(N$1,N$2,1),0)))*SUMIFS(Prov_Auto!$E$3:$E1000, Prov_Auto!$A$3:$A1000, $D568, Prov_Auto!$D$3:$D1000,"&gt;="&amp;DATE(N$1,N$2,1),Prov_Auto!$D$3:$D1000, "&lt;="&amp;EOMONTH(DATE(N$1,N$2,1),0)))</f>
        <v/>
      </c>
      <c r="O568" s="48" t="str">
        <f>IF($D568="","", (SUMIFS(Transacoes!$D$3:$D1000,Transacoes!$C$3:$C1000,$D568,Transacoes!$B$3:$B1000,"C", Transacoes!$A$3:$A1000, "&lt;"&amp;EOMONTH(DATE(O$1,O$2,1),0))-SUMIFS(Transacoes!$D$3:$D1000,Transacoes!$C$3:$C1000,$D568,Transacoes!$B$3:$B1000,"V", Transacoes!$A$3:$A1000, "&lt;"&amp;EOMONTH(DATE(O$1,O$2,1),0)))*SUMIFS(Prov_Auto!$E$3:$E1000, Prov_Auto!$A$3:$A1000, $D568, Prov_Auto!$D$3:$D1000,"&gt;="&amp;DATE(O$1,O$2,1),Prov_Auto!$D$3:$D1000, "&lt;="&amp;EOMONTH(DATE(O$1,O$2,1),0)))</f>
        <v/>
      </c>
      <c r="P568" s="48" t="str">
        <f>IF($D568="","", (SUMIFS(Transacoes!$D$3:$D1000,Transacoes!$C$3:$C1000,$D568,Transacoes!$B$3:$B1000,"C", Transacoes!$A$3:$A1000, "&lt;"&amp;EOMONTH(DATE(P$1,P$2,1),0))-SUMIFS(Transacoes!$D$3:$D1000,Transacoes!$C$3:$C1000,$D568,Transacoes!$B$3:$B1000,"V", Transacoes!$A$3:$A1000, "&lt;"&amp;EOMONTH(DATE(P$1,P$2,1),0)))*SUMIFS(Prov_Auto!$E$3:$E1000, Prov_Auto!$A$3:$A1000, $D568, Prov_Auto!$D$3:$D1000,"&gt;="&amp;DATE(P$1,P$2,1),Prov_Auto!$D$3:$D1000, "&lt;="&amp;EOMONTH(DATE(P$1,P$2,1),0)))</f>
        <v/>
      </c>
      <c r="Q568" s="48" t="str">
        <f>IF($D568="","", (SUMIFS(Transacoes!$D$3:$D1000,Transacoes!$C$3:$C1000,$D568,Transacoes!$B$3:$B1000,"C", Transacoes!$A$3:$A1000, "&lt;"&amp;EOMONTH(DATE(Q$1,Q$2,1),0))-SUMIFS(Transacoes!$D$3:$D1000,Transacoes!$C$3:$C1000,$D568,Transacoes!$B$3:$B1000,"V", Transacoes!$A$3:$A1000, "&lt;"&amp;EOMONTH(DATE(Q$1,Q$2,1),0)))*SUMIFS(Prov_Auto!$E$3:$E1000, Prov_Auto!$A$3:$A1000, $D568, Prov_Auto!$D$3:$D1000,"&gt;="&amp;DATE(Q$1,Q$2,1),Prov_Auto!$D$3:$D1000, "&lt;="&amp;EOMONTH(DATE(Q$1,Q$2,1),0)))</f>
        <v/>
      </c>
      <c r="R568" s="47"/>
    </row>
    <row r="569">
      <c r="A569" s="47"/>
      <c r="B569" s="47"/>
      <c r="C569" s="47"/>
      <c r="D569" s="87"/>
      <c r="E569" s="48" t="str">
        <f>IF($D569="","", (SUMIFS(Transacoes!$D$3:$D1000,Transacoes!$C$3:$C1000,$D569,Transacoes!$B$3:$B1000,"C", Transacoes!$A$3:$A1000, "&lt;"&amp;EOMONTH(DATE(E$1,E$2,1),0))-SUMIFS(Transacoes!$D$3:$D1000,Transacoes!$C$3:$C1000,$D569,Transacoes!$B$3:$B1000,"V", Transacoes!$A$3:$A1000, "&lt;"&amp;EOMONTH(DATE(E$1,E$2,1),0)))*SUMIFS(Prov_Auto!$E$3:$E1000, Prov_Auto!$A$3:$A1000, $D569, Prov_Auto!$D$3:$D1000,"&gt;="&amp;DATE(E$1,E$2,1),Prov_Auto!$D$3:$D1000, "&lt;="&amp;EOMONTH(DATE(E$1,E$2,1),0)))</f>
        <v/>
      </c>
      <c r="F569" s="48" t="str">
        <f>IF($D569="","", (SUMIFS(Transacoes!$D$3:$D1000,Transacoes!$C$3:$C1000,$D569,Transacoes!$B$3:$B1000,"C", Transacoes!$A$3:$A1000, "&lt;"&amp;EOMONTH(DATE(F$1,F$2,1),0))-SUMIFS(Transacoes!$D$3:$D1000,Transacoes!$C$3:$C1000,$D569,Transacoes!$B$3:$B1000,"V", Transacoes!$A$3:$A1000, "&lt;"&amp;EOMONTH(DATE(F$1,F$2,1),0)))*SUMIFS(Prov_Auto!$E$3:$E1000, Prov_Auto!$A$3:$A1000, $D569, Prov_Auto!$D$3:$D1000,"&gt;="&amp;DATE(F$1,F$2,1),Prov_Auto!$D$3:$D1000, "&lt;="&amp;EOMONTH(DATE(F$1,F$2,1),0)))</f>
        <v/>
      </c>
      <c r="G569" s="48" t="str">
        <f>IF($D569="","", (SUMIFS(Transacoes!$D$3:$D1000,Transacoes!$C$3:$C1000,$D569,Transacoes!$B$3:$B1000,"C", Transacoes!$A$3:$A1000, "&lt;"&amp;EOMONTH(DATE(G$1,G$2,1),0))-SUMIFS(Transacoes!$D$3:$D1000,Transacoes!$C$3:$C1000,$D569,Transacoes!$B$3:$B1000,"V", Transacoes!$A$3:$A1000, "&lt;"&amp;EOMONTH(DATE(G$1,G$2,1),0)))*SUMIFS(Prov_Auto!$E$3:$E1000, Prov_Auto!$A$3:$A1000, $D569, Prov_Auto!$D$3:$D1000,"&gt;="&amp;DATE(G$1,G$2,1),Prov_Auto!$D$3:$D1000, "&lt;="&amp;EOMONTH(DATE(G$1,G$2,1),0)))</f>
        <v/>
      </c>
      <c r="H569" s="48" t="str">
        <f>IF($D569="","", (SUMIFS(Transacoes!$D$3:$D1000,Transacoes!$C$3:$C1000,$D569,Transacoes!$B$3:$B1000,"C", Transacoes!$A$3:$A1000, "&lt;"&amp;EOMONTH(DATE(H$1,H$2,1),0))-SUMIFS(Transacoes!$D$3:$D1000,Transacoes!$C$3:$C1000,$D569,Transacoes!$B$3:$B1000,"V", Transacoes!$A$3:$A1000, "&lt;"&amp;EOMONTH(DATE(H$1,H$2,1),0)))*SUMIFS(Prov_Auto!$E$3:$E1000, Prov_Auto!$A$3:$A1000, $D569, Prov_Auto!$D$3:$D1000,"&gt;="&amp;DATE(H$1,H$2,1),Prov_Auto!$D$3:$D1000, "&lt;="&amp;EOMONTH(DATE(H$1,H$2,1),0)))</f>
        <v/>
      </c>
      <c r="I569" s="48" t="str">
        <f>IF($D569="","", (SUMIFS(Transacoes!$D$3:$D1000,Transacoes!$C$3:$C1000,$D569,Transacoes!$B$3:$B1000,"C", Transacoes!$A$3:$A1000, "&lt;"&amp;EOMONTH(DATE(I$1,I$2,1),0))-SUMIFS(Transacoes!$D$3:$D1000,Transacoes!$C$3:$C1000,$D569,Transacoes!$B$3:$B1000,"V", Transacoes!$A$3:$A1000, "&lt;"&amp;EOMONTH(DATE(I$1,I$2,1),0)))*SUMIFS(Prov_Auto!$E$3:$E1000, Prov_Auto!$A$3:$A1000, $D569, Prov_Auto!$D$3:$D1000,"&gt;="&amp;DATE(I$1,I$2,1),Prov_Auto!$D$3:$D1000, "&lt;="&amp;EOMONTH(DATE(I$1,I$2,1),0)))</f>
        <v/>
      </c>
      <c r="J569" s="48" t="str">
        <f>IF($D569="","", (SUMIFS(Transacoes!$D$3:$D1000,Transacoes!$C$3:$C1000,$D569,Transacoes!$B$3:$B1000,"C", Transacoes!$A$3:$A1000, "&lt;"&amp;EOMONTH(DATE(J$1,J$2,1),0))-SUMIFS(Transacoes!$D$3:$D1000,Transacoes!$C$3:$C1000,$D569,Transacoes!$B$3:$B1000,"V", Transacoes!$A$3:$A1000, "&lt;"&amp;EOMONTH(DATE(J$1,J$2,1),0)))*SUMIFS(Prov_Auto!$E$3:$E1000, Prov_Auto!$A$3:$A1000, $D569, Prov_Auto!$D$3:$D1000,"&gt;="&amp;DATE(J$1,J$2,1),Prov_Auto!$D$3:$D1000, "&lt;="&amp;EOMONTH(DATE(J$1,J$2,1),0)))</f>
        <v/>
      </c>
      <c r="K569" s="48" t="str">
        <f>IF($D569="","", (SUMIFS(Transacoes!$D$3:$D1000,Transacoes!$C$3:$C1000,$D569,Transacoes!$B$3:$B1000,"C", Transacoes!$A$3:$A1000, "&lt;"&amp;EOMONTH(DATE(K$1,K$2,1),0))-SUMIFS(Transacoes!$D$3:$D1000,Transacoes!$C$3:$C1000,$D569,Transacoes!$B$3:$B1000,"V", Transacoes!$A$3:$A1000, "&lt;"&amp;EOMONTH(DATE(K$1,K$2,1),0)))*SUMIFS(Prov_Auto!$E$3:$E1000, Prov_Auto!$A$3:$A1000, $D569, Prov_Auto!$D$3:$D1000,"&gt;="&amp;DATE(K$1,K$2,1),Prov_Auto!$D$3:$D1000, "&lt;="&amp;EOMONTH(DATE(K$1,K$2,1),0)))</f>
        <v/>
      </c>
      <c r="L569" s="48" t="str">
        <f>IF($D569="","", (SUMIFS(Transacoes!$D$3:$D1000,Transacoes!$C$3:$C1000,$D569,Transacoes!$B$3:$B1000,"C", Transacoes!$A$3:$A1000, "&lt;"&amp;EOMONTH(DATE(L$1,L$2,1),0))-SUMIFS(Transacoes!$D$3:$D1000,Transacoes!$C$3:$C1000,$D569,Transacoes!$B$3:$B1000,"V", Transacoes!$A$3:$A1000, "&lt;"&amp;EOMONTH(DATE(L$1,L$2,1),0)))*SUMIFS(Prov_Auto!$E$3:$E1000, Prov_Auto!$A$3:$A1000, $D569, Prov_Auto!$D$3:$D1000,"&gt;="&amp;DATE(L$1,L$2,1),Prov_Auto!$D$3:$D1000, "&lt;="&amp;EOMONTH(DATE(L$1,L$2,1),0)))</f>
        <v/>
      </c>
      <c r="M569" s="48" t="str">
        <f>IF($D569="","", (SUMIFS(Transacoes!$D$3:$D1000,Transacoes!$C$3:$C1000,$D569,Transacoes!$B$3:$B1000,"C", Transacoes!$A$3:$A1000, "&lt;"&amp;EOMONTH(DATE(M$1,M$2,1),0))-SUMIFS(Transacoes!$D$3:$D1000,Transacoes!$C$3:$C1000,$D569,Transacoes!$B$3:$B1000,"V", Transacoes!$A$3:$A1000, "&lt;"&amp;EOMONTH(DATE(M$1,M$2,1),0)))*SUMIFS(Prov_Auto!$E$3:$E1000, Prov_Auto!$A$3:$A1000, $D569, Prov_Auto!$D$3:$D1000,"&gt;="&amp;DATE(M$1,M$2,1),Prov_Auto!$D$3:$D1000, "&lt;="&amp;EOMONTH(DATE(M$1,M$2,1),0)))</f>
        <v/>
      </c>
      <c r="N569" s="48" t="str">
        <f>IF($D569="","", (SUMIFS(Transacoes!$D$3:$D1000,Transacoes!$C$3:$C1000,$D569,Transacoes!$B$3:$B1000,"C", Transacoes!$A$3:$A1000, "&lt;"&amp;EOMONTH(DATE(N$1,N$2,1),0))-SUMIFS(Transacoes!$D$3:$D1000,Transacoes!$C$3:$C1000,$D569,Transacoes!$B$3:$B1000,"V", Transacoes!$A$3:$A1000, "&lt;"&amp;EOMONTH(DATE(N$1,N$2,1),0)))*SUMIFS(Prov_Auto!$E$3:$E1000, Prov_Auto!$A$3:$A1000, $D569, Prov_Auto!$D$3:$D1000,"&gt;="&amp;DATE(N$1,N$2,1),Prov_Auto!$D$3:$D1000, "&lt;="&amp;EOMONTH(DATE(N$1,N$2,1),0)))</f>
        <v/>
      </c>
      <c r="O569" s="48" t="str">
        <f>IF($D569="","", (SUMIFS(Transacoes!$D$3:$D1000,Transacoes!$C$3:$C1000,$D569,Transacoes!$B$3:$B1000,"C", Transacoes!$A$3:$A1000, "&lt;"&amp;EOMONTH(DATE(O$1,O$2,1),0))-SUMIFS(Transacoes!$D$3:$D1000,Transacoes!$C$3:$C1000,$D569,Transacoes!$B$3:$B1000,"V", Transacoes!$A$3:$A1000, "&lt;"&amp;EOMONTH(DATE(O$1,O$2,1),0)))*SUMIFS(Prov_Auto!$E$3:$E1000, Prov_Auto!$A$3:$A1000, $D569, Prov_Auto!$D$3:$D1000,"&gt;="&amp;DATE(O$1,O$2,1),Prov_Auto!$D$3:$D1000, "&lt;="&amp;EOMONTH(DATE(O$1,O$2,1),0)))</f>
        <v/>
      </c>
      <c r="P569" s="48" t="str">
        <f>IF($D569="","", (SUMIFS(Transacoes!$D$3:$D1000,Transacoes!$C$3:$C1000,$D569,Transacoes!$B$3:$B1000,"C", Transacoes!$A$3:$A1000, "&lt;"&amp;EOMONTH(DATE(P$1,P$2,1),0))-SUMIFS(Transacoes!$D$3:$D1000,Transacoes!$C$3:$C1000,$D569,Transacoes!$B$3:$B1000,"V", Transacoes!$A$3:$A1000, "&lt;"&amp;EOMONTH(DATE(P$1,P$2,1),0)))*SUMIFS(Prov_Auto!$E$3:$E1000, Prov_Auto!$A$3:$A1000, $D569, Prov_Auto!$D$3:$D1000,"&gt;="&amp;DATE(P$1,P$2,1),Prov_Auto!$D$3:$D1000, "&lt;="&amp;EOMONTH(DATE(P$1,P$2,1),0)))</f>
        <v/>
      </c>
      <c r="Q569" s="48" t="str">
        <f>IF($D569="","", (SUMIFS(Transacoes!$D$3:$D1000,Transacoes!$C$3:$C1000,$D569,Transacoes!$B$3:$B1000,"C", Transacoes!$A$3:$A1000, "&lt;"&amp;EOMONTH(DATE(Q$1,Q$2,1),0))-SUMIFS(Transacoes!$D$3:$D1000,Transacoes!$C$3:$C1000,$D569,Transacoes!$B$3:$B1000,"V", Transacoes!$A$3:$A1000, "&lt;"&amp;EOMONTH(DATE(Q$1,Q$2,1),0)))*SUMIFS(Prov_Auto!$E$3:$E1000, Prov_Auto!$A$3:$A1000, $D569, Prov_Auto!$D$3:$D1000,"&gt;="&amp;DATE(Q$1,Q$2,1),Prov_Auto!$D$3:$D1000, "&lt;="&amp;EOMONTH(DATE(Q$1,Q$2,1),0)))</f>
        <v/>
      </c>
      <c r="R569" s="47"/>
    </row>
    <row r="570">
      <c r="A570" s="47"/>
      <c r="B570" s="47"/>
      <c r="C570" s="47"/>
      <c r="D570" s="87"/>
      <c r="E570" s="48" t="str">
        <f>IF($D570="","", (SUMIFS(Transacoes!$D$3:$D1000,Transacoes!$C$3:$C1000,$D570,Transacoes!$B$3:$B1000,"C", Transacoes!$A$3:$A1000, "&lt;"&amp;EOMONTH(DATE(E$1,E$2,1),0))-SUMIFS(Transacoes!$D$3:$D1000,Transacoes!$C$3:$C1000,$D570,Transacoes!$B$3:$B1000,"V", Transacoes!$A$3:$A1000, "&lt;"&amp;EOMONTH(DATE(E$1,E$2,1),0)))*SUMIFS(Prov_Auto!$E$3:$E1000, Prov_Auto!$A$3:$A1000, $D570, Prov_Auto!$D$3:$D1000,"&gt;="&amp;DATE(E$1,E$2,1),Prov_Auto!$D$3:$D1000, "&lt;="&amp;EOMONTH(DATE(E$1,E$2,1),0)))</f>
        <v/>
      </c>
      <c r="F570" s="48" t="str">
        <f>IF($D570="","", (SUMIFS(Transacoes!$D$3:$D1000,Transacoes!$C$3:$C1000,$D570,Transacoes!$B$3:$B1000,"C", Transacoes!$A$3:$A1000, "&lt;"&amp;EOMONTH(DATE(F$1,F$2,1),0))-SUMIFS(Transacoes!$D$3:$D1000,Transacoes!$C$3:$C1000,$D570,Transacoes!$B$3:$B1000,"V", Transacoes!$A$3:$A1000, "&lt;"&amp;EOMONTH(DATE(F$1,F$2,1),0)))*SUMIFS(Prov_Auto!$E$3:$E1000, Prov_Auto!$A$3:$A1000, $D570, Prov_Auto!$D$3:$D1000,"&gt;="&amp;DATE(F$1,F$2,1),Prov_Auto!$D$3:$D1000, "&lt;="&amp;EOMONTH(DATE(F$1,F$2,1),0)))</f>
        <v/>
      </c>
      <c r="G570" s="48" t="str">
        <f>IF($D570="","", (SUMIFS(Transacoes!$D$3:$D1000,Transacoes!$C$3:$C1000,$D570,Transacoes!$B$3:$B1000,"C", Transacoes!$A$3:$A1000, "&lt;"&amp;EOMONTH(DATE(G$1,G$2,1),0))-SUMIFS(Transacoes!$D$3:$D1000,Transacoes!$C$3:$C1000,$D570,Transacoes!$B$3:$B1000,"V", Transacoes!$A$3:$A1000, "&lt;"&amp;EOMONTH(DATE(G$1,G$2,1),0)))*SUMIFS(Prov_Auto!$E$3:$E1000, Prov_Auto!$A$3:$A1000, $D570, Prov_Auto!$D$3:$D1000,"&gt;="&amp;DATE(G$1,G$2,1),Prov_Auto!$D$3:$D1000, "&lt;="&amp;EOMONTH(DATE(G$1,G$2,1),0)))</f>
        <v/>
      </c>
      <c r="H570" s="48" t="str">
        <f>IF($D570="","", (SUMIFS(Transacoes!$D$3:$D1000,Transacoes!$C$3:$C1000,$D570,Transacoes!$B$3:$B1000,"C", Transacoes!$A$3:$A1000, "&lt;"&amp;EOMONTH(DATE(H$1,H$2,1),0))-SUMIFS(Transacoes!$D$3:$D1000,Transacoes!$C$3:$C1000,$D570,Transacoes!$B$3:$B1000,"V", Transacoes!$A$3:$A1000, "&lt;"&amp;EOMONTH(DATE(H$1,H$2,1),0)))*SUMIFS(Prov_Auto!$E$3:$E1000, Prov_Auto!$A$3:$A1000, $D570, Prov_Auto!$D$3:$D1000,"&gt;="&amp;DATE(H$1,H$2,1),Prov_Auto!$D$3:$D1000, "&lt;="&amp;EOMONTH(DATE(H$1,H$2,1),0)))</f>
        <v/>
      </c>
      <c r="I570" s="48" t="str">
        <f>IF($D570="","", (SUMIFS(Transacoes!$D$3:$D1000,Transacoes!$C$3:$C1000,$D570,Transacoes!$B$3:$B1000,"C", Transacoes!$A$3:$A1000, "&lt;"&amp;EOMONTH(DATE(I$1,I$2,1),0))-SUMIFS(Transacoes!$D$3:$D1000,Transacoes!$C$3:$C1000,$D570,Transacoes!$B$3:$B1000,"V", Transacoes!$A$3:$A1000, "&lt;"&amp;EOMONTH(DATE(I$1,I$2,1),0)))*SUMIFS(Prov_Auto!$E$3:$E1000, Prov_Auto!$A$3:$A1000, $D570, Prov_Auto!$D$3:$D1000,"&gt;="&amp;DATE(I$1,I$2,1),Prov_Auto!$D$3:$D1000, "&lt;="&amp;EOMONTH(DATE(I$1,I$2,1),0)))</f>
        <v/>
      </c>
      <c r="J570" s="48" t="str">
        <f>IF($D570="","", (SUMIFS(Transacoes!$D$3:$D1000,Transacoes!$C$3:$C1000,$D570,Transacoes!$B$3:$B1000,"C", Transacoes!$A$3:$A1000, "&lt;"&amp;EOMONTH(DATE(J$1,J$2,1),0))-SUMIFS(Transacoes!$D$3:$D1000,Transacoes!$C$3:$C1000,$D570,Transacoes!$B$3:$B1000,"V", Transacoes!$A$3:$A1000, "&lt;"&amp;EOMONTH(DATE(J$1,J$2,1),0)))*SUMIFS(Prov_Auto!$E$3:$E1000, Prov_Auto!$A$3:$A1000, $D570, Prov_Auto!$D$3:$D1000,"&gt;="&amp;DATE(J$1,J$2,1),Prov_Auto!$D$3:$D1000, "&lt;="&amp;EOMONTH(DATE(J$1,J$2,1),0)))</f>
        <v/>
      </c>
      <c r="K570" s="48" t="str">
        <f>IF($D570="","", (SUMIFS(Transacoes!$D$3:$D1000,Transacoes!$C$3:$C1000,$D570,Transacoes!$B$3:$B1000,"C", Transacoes!$A$3:$A1000, "&lt;"&amp;EOMONTH(DATE(K$1,K$2,1),0))-SUMIFS(Transacoes!$D$3:$D1000,Transacoes!$C$3:$C1000,$D570,Transacoes!$B$3:$B1000,"V", Transacoes!$A$3:$A1000, "&lt;"&amp;EOMONTH(DATE(K$1,K$2,1),0)))*SUMIFS(Prov_Auto!$E$3:$E1000, Prov_Auto!$A$3:$A1000, $D570, Prov_Auto!$D$3:$D1000,"&gt;="&amp;DATE(K$1,K$2,1),Prov_Auto!$D$3:$D1000, "&lt;="&amp;EOMONTH(DATE(K$1,K$2,1),0)))</f>
        <v/>
      </c>
      <c r="L570" s="48" t="str">
        <f>IF($D570="","", (SUMIFS(Transacoes!$D$3:$D1000,Transacoes!$C$3:$C1000,$D570,Transacoes!$B$3:$B1000,"C", Transacoes!$A$3:$A1000, "&lt;"&amp;EOMONTH(DATE(L$1,L$2,1),0))-SUMIFS(Transacoes!$D$3:$D1000,Transacoes!$C$3:$C1000,$D570,Transacoes!$B$3:$B1000,"V", Transacoes!$A$3:$A1000, "&lt;"&amp;EOMONTH(DATE(L$1,L$2,1),0)))*SUMIFS(Prov_Auto!$E$3:$E1000, Prov_Auto!$A$3:$A1000, $D570, Prov_Auto!$D$3:$D1000,"&gt;="&amp;DATE(L$1,L$2,1),Prov_Auto!$D$3:$D1000, "&lt;="&amp;EOMONTH(DATE(L$1,L$2,1),0)))</f>
        <v/>
      </c>
      <c r="M570" s="48" t="str">
        <f>IF($D570="","", (SUMIFS(Transacoes!$D$3:$D1000,Transacoes!$C$3:$C1000,$D570,Transacoes!$B$3:$B1000,"C", Transacoes!$A$3:$A1000, "&lt;"&amp;EOMONTH(DATE(M$1,M$2,1),0))-SUMIFS(Transacoes!$D$3:$D1000,Transacoes!$C$3:$C1000,$D570,Transacoes!$B$3:$B1000,"V", Transacoes!$A$3:$A1000, "&lt;"&amp;EOMONTH(DATE(M$1,M$2,1),0)))*SUMIFS(Prov_Auto!$E$3:$E1000, Prov_Auto!$A$3:$A1000, $D570, Prov_Auto!$D$3:$D1000,"&gt;="&amp;DATE(M$1,M$2,1),Prov_Auto!$D$3:$D1000, "&lt;="&amp;EOMONTH(DATE(M$1,M$2,1),0)))</f>
        <v/>
      </c>
      <c r="N570" s="48" t="str">
        <f>IF($D570="","", (SUMIFS(Transacoes!$D$3:$D1000,Transacoes!$C$3:$C1000,$D570,Transacoes!$B$3:$B1000,"C", Transacoes!$A$3:$A1000, "&lt;"&amp;EOMONTH(DATE(N$1,N$2,1),0))-SUMIFS(Transacoes!$D$3:$D1000,Transacoes!$C$3:$C1000,$D570,Transacoes!$B$3:$B1000,"V", Transacoes!$A$3:$A1000, "&lt;"&amp;EOMONTH(DATE(N$1,N$2,1),0)))*SUMIFS(Prov_Auto!$E$3:$E1000, Prov_Auto!$A$3:$A1000, $D570, Prov_Auto!$D$3:$D1000,"&gt;="&amp;DATE(N$1,N$2,1),Prov_Auto!$D$3:$D1000, "&lt;="&amp;EOMONTH(DATE(N$1,N$2,1),0)))</f>
        <v/>
      </c>
      <c r="O570" s="48" t="str">
        <f>IF($D570="","", (SUMIFS(Transacoes!$D$3:$D1000,Transacoes!$C$3:$C1000,$D570,Transacoes!$B$3:$B1000,"C", Transacoes!$A$3:$A1000, "&lt;"&amp;EOMONTH(DATE(O$1,O$2,1),0))-SUMIFS(Transacoes!$D$3:$D1000,Transacoes!$C$3:$C1000,$D570,Transacoes!$B$3:$B1000,"V", Transacoes!$A$3:$A1000, "&lt;"&amp;EOMONTH(DATE(O$1,O$2,1),0)))*SUMIFS(Prov_Auto!$E$3:$E1000, Prov_Auto!$A$3:$A1000, $D570, Prov_Auto!$D$3:$D1000,"&gt;="&amp;DATE(O$1,O$2,1),Prov_Auto!$D$3:$D1000, "&lt;="&amp;EOMONTH(DATE(O$1,O$2,1),0)))</f>
        <v/>
      </c>
      <c r="P570" s="48" t="str">
        <f>IF($D570="","", (SUMIFS(Transacoes!$D$3:$D1000,Transacoes!$C$3:$C1000,$D570,Transacoes!$B$3:$B1000,"C", Transacoes!$A$3:$A1000, "&lt;"&amp;EOMONTH(DATE(P$1,P$2,1),0))-SUMIFS(Transacoes!$D$3:$D1000,Transacoes!$C$3:$C1000,$D570,Transacoes!$B$3:$B1000,"V", Transacoes!$A$3:$A1000, "&lt;"&amp;EOMONTH(DATE(P$1,P$2,1),0)))*SUMIFS(Prov_Auto!$E$3:$E1000, Prov_Auto!$A$3:$A1000, $D570, Prov_Auto!$D$3:$D1000,"&gt;="&amp;DATE(P$1,P$2,1),Prov_Auto!$D$3:$D1000, "&lt;="&amp;EOMONTH(DATE(P$1,P$2,1),0)))</f>
        <v/>
      </c>
      <c r="Q570" s="48" t="str">
        <f>IF($D570="","", (SUMIFS(Transacoes!$D$3:$D1000,Transacoes!$C$3:$C1000,$D570,Transacoes!$B$3:$B1000,"C", Transacoes!$A$3:$A1000, "&lt;"&amp;EOMONTH(DATE(Q$1,Q$2,1),0))-SUMIFS(Transacoes!$D$3:$D1000,Transacoes!$C$3:$C1000,$D570,Transacoes!$B$3:$B1000,"V", Transacoes!$A$3:$A1000, "&lt;"&amp;EOMONTH(DATE(Q$1,Q$2,1),0)))*SUMIFS(Prov_Auto!$E$3:$E1000, Prov_Auto!$A$3:$A1000, $D570, Prov_Auto!$D$3:$D1000,"&gt;="&amp;DATE(Q$1,Q$2,1),Prov_Auto!$D$3:$D1000, "&lt;="&amp;EOMONTH(DATE(Q$1,Q$2,1),0)))</f>
        <v/>
      </c>
      <c r="R570" s="47"/>
    </row>
    <row r="571">
      <c r="A571" s="47"/>
      <c r="B571" s="47"/>
      <c r="C571" s="47"/>
      <c r="D571" s="87"/>
      <c r="E571" s="48" t="str">
        <f>IF($D571="","", (SUMIFS(Transacoes!$D$3:$D1000,Transacoes!$C$3:$C1000,$D571,Transacoes!$B$3:$B1000,"C", Transacoes!$A$3:$A1000, "&lt;"&amp;EOMONTH(DATE(E$1,E$2,1),0))-SUMIFS(Transacoes!$D$3:$D1000,Transacoes!$C$3:$C1000,$D571,Transacoes!$B$3:$B1000,"V", Transacoes!$A$3:$A1000, "&lt;"&amp;EOMONTH(DATE(E$1,E$2,1),0)))*SUMIFS(Prov_Auto!$E$3:$E1000, Prov_Auto!$A$3:$A1000, $D571, Prov_Auto!$D$3:$D1000,"&gt;="&amp;DATE(E$1,E$2,1),Prov_Auto!$D$3:$D1000, "&lt;="&amp;EOMONTH(DATE(E$1,E$2,1),0)))</f>
        <v/>
      </c>
      <c r="F571" s="48" t="str">
        <f>IF($D571="","", (SUMIFS(Transacoes!$D$3:$D1000,Transacoes!$C$3:$C1000,$D571,Transacoes!$B$3:$B1000,"C", Transacoes!$A$3:$A1000, "&lt;"&amp;EOMONTH(DATE(F$1,F$2,1),0))-SUMIFS(Transacoes!$D$3:$D1000,Transacoes!$C$3:$C1000,$D571,Transacoes!$B$3:$B1000,"V", Transacoes!$A$3:$A1000, "&lt;"&amp;EOMONTH(DATE(F$1,F$2,1),0)))*SUMIFS(Prov_Auto!$E$3:$E1000, Prov_Auto!$A$3:$A1000, $D571, Prov_Auto!$D$3:$D1000,"&gt;="&amp;DATE(F$1,F$2,1),Prov_Auto!$D$3:$D1000, "&lt;="&amp;EOMONTH(DATE(F$1,F$2,1),0)))</f>
        <v/>
      </c>
      <c r="G571" s="48" t="str">
        <f>IF($D571="","", (SUMIFS(Transacoes!$D$3:$D1000,Transacoes!$C$3:$C1000,$D571,Transacoes!$B$3:$B1000,"C", Transacoes!$A$3:$A1000, "&lt;"&amp;EOMONTH(DATE(G$1,G$2,1),0))-SUMIFS(Transacoes!$D$3:$D1000,Transacoes!$C$3:$C1000,$D571,Transacoes!$B$3:$B1000,"V", Transacoes!$A$3:$A1000, "&lt;"&amp;EOMONTH(DATE(G$1,G$2,1),0)))*SUMIFS(Prov_Auto!$E$3:$E1000, Prov_Auto!$A$3:$A1000, $D571, Prov_Auto!$D$3:$D1000,"&gt;="&amp;DATE(G$1,G$2,1),Prov_Auto!$D$3:$D1000, "&lt;="&amp;EOMONTH(DATE(G$1,G$2,1),0)))</f>
        <v/>
      </c>
      <c r="H571" s="48" t="str">
        <f>IF($D571="","", (SUMIFS(Transacoes!$D$3:$D1000,Transacoes!$C$3:$C1000,$D571,Transacoes!$B$3:$B1000,"C", Transacoes!$A$3:$A1000, "&lt;"&amp;EOMONTH(DATE(H$1,H$2,1),0))-SUMIFS(Transacoes!$D$3:$D1000,Transacoes!$C$3:$C1000,$D571,Transacoes!$B$3:$B1000,"V", Transacoes!$A$3:$A1000, "&lt;"&amp;EOMONTH(DATE(H$1,H$2,1),0)))*SUMIFS(Prov_Auto!$E$3:$E1000, Prov_Auto!$A$3:$A1000, $D571, Prov_Auto!$D$3:$D1000,"&gt;="&amp;DATE(H$1,H$2,1),Prov_Auto!$D$3:$D1000, "&lt;="&amp;EOMONTH(DATE(H$1,H$2,1),0)))</f>
        <v/>
      </c>
      <c r="I571" s="48" t="str">
        <f>IF($D571="","", (SUMIFS(Transacoes!$D$3:$D1000,Transacoes!$C$3:$C1000,$D571,Transacoes!$B$3:$B1000,"C", Transacoes!$A$3:$A1000, "&lt;"&amp;EOMONTH(DATE(I$1,I$2,1),0))-SUMIFS(Transacoes!$D$3:$D1000,Transacoes!$C$3:$C1000,$D571,Transacoes!$B$3:$B1000,"V", Transacoes!$A$3:$A1000, "&lt;"&amp;EOMONTH(DATE(I$1,I$2,1),0)))*SUMIFS(Prov_Auto!$E$3:$E1000, Prov_Auto!$A$3:$A1000, $D571, Prov_Auto!$D$3:$D1000,"&gt;="&amp;DATE(I$1,I$2,1),Prov_Auto!$D$3:$D1000, "&lt;="&amp;EOMONTH(DATE(I$1,I$2,1),0)))</f>
        <v/>
      </c>
      <c r="J571" s="48" t="str">
        <f>IF($D571="","", (SUMIFS(Transacoes!$D$3:$D1000,Transacoes!$C$3:$C1000,$D571,Transacoes!$B$3:$B1000,"C", Transacoes!$A$3:$A1000, "&lt;"&amp;EOMONTH(DATE(J$1,J$2,1),0))-SUMIFS(Transacoes!$D$3:$D1000,Transacoes!$C$3:$C1000,$D571,Transacoes!$B$3:$B1000,"V", Transacoes!$A$3:$A1000, "&lt;"&amp;EOMONTH(DATE(J$1,J$2,1),0)))*SUMIFS(Prov_Auto!$E$3:$E1000, Prov_Auto!$A$3:$A1000, $D571, Prov_Auto!$D$3:$D1000,"&gt;="&amp;DATE(J$1,J$2,1),Prov_Auto!$D$3:$D1000, "&lt;="&amp;EOMONTH(DATE(J$1,J$2,1),0)))</f>
        <v/>
      </c>
      <c r="K571" s="48" t="str">
        <f>IF($D571="","", (SUMIFS(Transacoes!$D$3:$D1000,Transacoes!$C$3:$C1000,$D571,Transacoes!$B$3:$B1000,"C", Transacoes!$A$3:$A1000, "&lt;"&amp;EOMONTH(DATE(K$1,K$2,1),0))-SUMIFS(Transacoes!$D$3:$D1000,Transacoes!$C$3:$C1000,$D571,Transacoes!$B$3:$B1000,"V", Transacoes!$A$3:$A1000, "&lt;"&amp;EOMONTH(DATE(K$1,K$2,1),0)))*SUMIFS(Prov_Auto!$E$3:$E1000, Prov_Auto!$A$3:$A1000, $D571, Prov_Auto!$D$3:$D1000,"&gt;="&amp;DATE(K$1,K$2,1),Prov_Auto!$D$3:$D1000, "&lt;="&amp;EOMONTH(DATE(K$1,K$2,1),0)))</f>
        <v/>
      </c>
      <c r="L571" s="48" t="str">
        <f>IF($D571="","", (SUMIFS(Transacoes!$D$3:$D1000,Transacoes!$C$3:$C1000,$D571,Transacoes!$B$3:$B1000,"C", Transacoes!$A$3:$A1000, "&lt;"&amp;EOMONTH(DATE(L$1,L$2,1),0))-SUMIFS(Transacoes!$D$3:$D1000,Transacoes!$C$3:$C1000,$D571,Transacoes!$B$3:$B1000,"V", Transacoes!$A$3:$A1000, "&lt;"&amp;EOMONTH(DATE(L$1,L$2,1),0)))*SUMIFS(Prov_Auto!$E$3:$E1000, Prov_Auto!$A$3:$A1000, $D571, Prov_Auto!$D$3:$D1000,"&gt;="&amp;DATE(L$1,L$2,1),Prov_Auto!$D$3:$D1000, "&lt;="&amp;EOMONTH(DATE(L$1,L$2,1),0)))</f>
        <v/>
      </c>
      <c r="M571" s="48" t="str">
        <f>IF($D571="","", (SUMIFS(Transacoes!$D$3:$D1000,Transacoes!$C$3:$C1000,$D571,Transacoes!$B$3:$B1000,"C", Transacoes!$A$3:$A1000, "&lt;"&amp;EOMONTH(DATE(M$1,M$2,1),0))-SUMIFS(Transacoes!$D$3:$D1000,Transacoes!$C$3:$C1000,$D571,Transacoes!$B$3:$B1000,"V", Transacoes!$A$3:$A1000, "&lt;"&amp;EOMONTH(DATE(M$1,M$2,1),0)))*SUMIFS(Prov_Auto!$E$3:$E1000, Prov_Auto!$A$3:$A1000, $D571, Prov_Auto!$D$3:$D1000,"&gt;="&amp;DATE(M$1,M$2,1),Prov_Auto!$D$3:$D1000, "&lt;="&amp;EOMONTH(DATE(M$1,M$2,1),0)))</f>
        <v/>
      </c>
      <c r="N571" s="48" t="str">
        <f>IF($D571="","", (SUMIFS(Transacoes!$D$3:$D1000,Transacoes!$C$3:$C1000,$D571,Transacoes!$B$3:$B1000,"C", Transacoes!$A$3:$A1000, "&lt;"&amp;EOMONTH(DATE(N$1,N$2,1),0))-SUMIFS(Transacoes!$D$3:$D1000,Transacoes!$C$3:$C1000,$D571,Transacoes!$B$3:$B1000,"V", Transacoes!$A$3:$A1000, "&lt;"&amp;EOMONTH(DATE(N$1,N$2,1),0)))*SUMIFS(Prov_Auto!$E$3:$E1000, Prov_Auto!$A$3:$A1000, $D571, Prov_Auto!$D$3:$D1000,"&gt;="&amp;DATE(N$1,N$2,1),Prov_Auto!$D$3:$D1000, "&lt;="&amp;EOMONTH(DATE(N$1,N$2,1),0)))</f>
        <v/>
      </c>
      <c r="O571" s="48" t="str">
        <f>IF($D571="","", (SUMIFS(Transacoes!$D$3:$D1000,Transacoes!$C$3:$C1000,$D571,Transacoes!$B$3:$B1000,"C", Transacoes!$A$3:$A1000, "&lt;"&amp;EOMONTH(DATE(O$1,O$2,1),0))-SUMIFS(Transacoes!$D$3:$D1000,Transacoes!$C$3:$C1000,$D571,Transacoes!$B$3:$B1000,"V", Transacoes!$A$3:$A1000, "&lt;"&amp;EOMONTH(DATE(O$1,O$2,1),0)))*SUMIFS(Prov_Auto!$E$3:$E1000, Prov_Auto!$A$3:$A1000, $D571, Prov_Auto!$D$3:$D1000,"&gt;="&amp;DATE(O$1,O$2,1),Prov_Auto!$D$3:$D1000, "&lt;="&amp;EOMONTH(DATE(O$1,O$2,1),0)))</f>
        <v/>
      </c>
      <c r="P571" s="48" t="str">
        <f>IF($D571="","", (SUMIFS(Transacoes!$D$3:$D1000,Transacoes!$C$3:$C1000,$D571,Transacoes!$B$3:$B1000,"C", Transacoes!$A$3:$A1000, "&lt;"&amp;EOMONTH(DATE(P$1,P$2,1),0))-SUMIFS(Transacoes!$D$3:$D1000,Transacoes!$C$3:$C1000,$D571,Transacoes!$B$3:$B1000,"V", Transacoes!$A$3:$A1000, "&lt;"&amp;EOMONTH(DATE(P$1,P$2,1),0)))*SUMIFS(Prov_Auto!$E$3:$E1000, Prov_Auto!$A$3:$A1000, $D571, Prov_Auto!$D$3:$D1000,"&gt;="&amp;DATE(P$1,P$2,1),Prov_Auto!$D$3:$D1000, "&lt;="&amp;EOMONTH(DATE(P$1,P$2,1),0)))</f>
        <v/>
      </c>
      <c r="Q571" s="48" t="str">
        <f>IF($D571="","", (SUMIFS(Transacoes!$D$3:$D1000,Transacoes!$C$3:$C1000,$D571,Transacoes!$B$3:$B1000,"C", Transacoes!$A$3:$A1000, "&lt;"&amp;EOMONTH(DATE(Q$1,Q$2,1),0))-SUMIFS(Transacoes!$D$3:$D1000,Transacoes!$C$3:$C1000,$D571,Transacoes!$B$3:$B1000,"V", Transacoes!$A$3:$A1000, "&lt;"&amp;EOMONTH(DATE(Q$1,Q$2,1),0)))*SUMIFS(Prov_Auto!$E$3:$E1000, Prov_Auto!$A$3:$A1000, $D571, Prov_Auto!$D$3:$D1000,"&gt;="&amp;DATE(Q$1,Q$2,1),Prov_Auto!$D$3:$D1000, "&lt;="&amp;EOMONTH(DATE(Q$1,Q$2,1),0)))</f>
        <v/>
      </c>
      <c r="R571" s="47"/>
    </row>
    <row r="572">
      <c r="A572" s="47"/>
      <c r="B572" s="47"/>
      <c r="C572" s="47"/>
      <c r="D572" s="87"/>
      <c r="E572" s="48" t="str">
        <f>IF($D572="","", (SUMIFS(Transacoes!$D$3:$D1000,Transacoes!$C$3:$C1000,$D572,Transacoes!$B$3:$B1000,"C", Transacoes!$A$3:$A1000, "&lt;"&amp;EOMONTH(DATE(E$1,E$2,1),0))-SUMIFS(Transacoes!$D$3:$D1000,Transacoes!$C$3:$C1000,$D572,Transacoes!$B$3:$B1000,"V", Transacoes!$A$3:$A1000, "&lt;"&amp;EOMONTH(DATE(E$1,E$2,1),0)))*SUMIFS(Prov_Auto!$E$3:$E1000, Prov_Auto!$A$3:$A1000, $D572, Prov_Auto!$D$3:$D1000,"&gt;="&amp;DATE(E$1,E$2,1),Prov_Auto!$D$3:$D1000, "&lt;="&amp;EOMONTH(DATE(E$1,E$2,1),0)))</f>
        <v/>
      </c>
      <c r="F572" s="48" t="str">
        <f>IF($D572="","", (SUMIFS(Transacoes!$D$3:$D1000,Transacoes!$C$3:$C1000,$D572,Transacoes!$B$3:$B1000,"C", Transacoes!$A$3:$A1000, "&lt;"&amp;EOMONTH(DATE(F$1,F$2,1),0))-SUMIFS(Transacoes!$D$3:$D1000,Transacoes!$C$3:$C1000,$D572,Transacoes!$B$3:$B1000,"V", Transacoes!$A$3:$A1000, "&lt;"&amp;EOMONTH(DATE(F$1,F$2,1),0)))*SUMIFS(Prov_Auto!$E$3:$E1000, Prov_Auto!$A$3:$A1000, $D572, Prov_Auto!$D$3:$D1000,"&gt;="&amp;DATE(F$1,F$2,1),Prov_Auto!$D$3:$D1000, "&lt;="&amp;EOMONTH(DATE(F$1,F$2,1),0)))</f>
        <v/>
      </c>
      <c r="G572" s="48" t="str">
        <f>IF($D572="","", (SUMIFS(Transacoes!$D$3:$D1000,Transacoes!$C$3:$C1000,$D572,Transacoes!$B$3:$B1000,"C", Transacoes!$A$3:$A1000, "&lt;"&amp;EOMONTH(DATE(G$1,G$2,1),0))-SUMIFS(Transacoes!$D$3:$D1000,Transacoes!$C$3:$C1000,$D572,Transacoes!$B$3:$B1000,"V", Transacoes!$A$3:$A1000, "&lt;"&amp;EOMONTH(DATE(G$1,G$2,1),0)))*SUMIFS(Prov_Auto!$E$3:$E1000, Prov_Auto!$A$3:$A1000, $D572, Prov_Auto!$D$3:$D1000,"&gt;="&amp;DATE(G$1,G$2,1),Prov_Auto!$D$3:$D1000, "&lt;="&amp;EOMONTH(DATE(G$1,G$2,1),0)))</f>
        <v/>
      </c>
      <c r="H572" s="48" t="str">
        <f>IF($D572="","", (SUMIFS(Transacoes!$D$3:$D1000,Transacoes!$C$3:$C1000,$D572,Transacoes!$B$3:$B1000,"C", Transacoes!$A$3:$A1000, "&lt;"&amp;EOMONTH(DATE(H$1,H$2,1),0))-SUMIFS(Transacoes!$D$3:$D1000,Transacoes!$C$3:$C1000,$D572,Transacoes!$B$3:$B1000,"V", Transacoes!$A$3:$A1000, "&lt;"&amp;EOMONTH(DATE(H$1,H$2,1),0)))*SUMIFS(Prov_Auto!$E$3:$E1000, Prov_Auto!$A$3:$A1000, $D572, Prov_Auto!$D$3:$D1000,"&gt;="&amp;DATE(H$1,H$2,1),Prov_Auto!$D$3:$D1000, "&lt;="&amp;EOMONTH(DATE(H$1,H$2,1),0)))</f>
        <v/>
      </c>
      <c r="I572" s="48" t="str">
        <f>IF($D572="","", (SUMIFS(Transacoes!$D$3:$D1000,Transacoes!$C$3:$C1000,$D572,Transacoes!$B$3:$B1000,"C", Transacoes!$A$3:$A1000, "&lt;"&amp;EOMONTH(DATE(I$1,I$2,1),0))-SUMIFS(Transacoes!$D$3:$D1000,Transacoes!$C$3:$C1000,$D572,Transacoes!$B$3:$B1000,"V", Transacoes!$A$3:$A1000, "&lt;"&amp;EOMONTH(DATE(I$1,I$2,1),0)))*SUMIFS(Prov_Auto!$E$3:$E1000, Prov_Auto!$A$3:$A1000, $D572, Prov_Auto!$D$3:$D1000,"&gt;="&amp;DATE(I$1,I$2,1),Prov_Auto!$D$3:$D1000, "&lt;="&amp;EOMONTH(DATE(I$1,I$2,1),0)))</f>
        <v/>
      </c>
      <c r="J572" s="48" t="str">
        <f>IF($D572="","", (SUMIFS(Transacoes!$D$3:$D1000,Transacoes!$C$3:$C1000,$D572,Transacoes!$B$3:$B1000,"C", Transacoes!$A$3:$A1000, "&lt;"&amp;EOMONTH(DATE(J$1,J$2,1),0))-SUMIFS(Transacoes!$D$3:$D1000,Transacoes!$C$3:$C1000,$D572,Transacoes!$B$3:$B1000,"V", Transacoes!$A$3:$A1000, "&lt;"&amp;EOMONTH(DATE(J$1,J$2,1),0)))*SUMIFS(Prov_Auto!$E$3:$E1000, Prov_Auto!$A$3:$A1000, $D572, Prov_Auto!$D$3:$D1000,"&gt;="&amp;DATE(J$1,J$2,1),Prov_Auto!$D$3:$D1000, "&lt;="&amp;EOMONTH(DATE(J$1,J$2,1),0)))</f>
        <v/>
      </c>
      <c r="K572" s="48" t="str">
        <f>IF($D572="","", (SUMIFS(Transacoes!$D$3:$D1000,Transacoes!$C$3:$C1000,$D572,Transacoes!$B$3:$B1000,"C", Transacoes!$A$3:$A1000, "&lt;"&amp;EOMONTH(DATE(K$1,K$2,1),0))-SUMIFS(Transacoes!$D$3:$D1000,Transacoes!$C$3:$C1000,$D572,Transacoes!$B$3:$B1000,"V", Transacoes!$A$3:$A1000, "&lt;"&amp;EOMONTH(DATE(K$1,K$2,1),0)))*SUMIFS(Prov_Auto!$E$3:$E1000, Prov_Auto!$A$3:$A1000, $D572, Prov_Auto!$D$3:$D1000,"&gt;="&amp;DATE(K$1,K$2,1),Prov_Auto!$D$3:$D1000, "&lt;="&amp;EOMONTH(DATE(K$1,K$2,1),0)))</f>
        <v/>
      </c>
      <c r="L572" s="48" t="str">
        <f>IF($D572="","", (SUMIFS(Transacoes!$D$3:$D1000,Transacoes!$C$3:$C1000,$D572,Transacoes!$B$3:$B1000,"C", Transacoes!$A$3:$A1000, "&lt;"&amp;EOMONTH(DATE(L$1,L$2,1),0))-SUMIFS(Transacoes!$D$3:$D1000,Transacoes!$C$3:$C1000,$D572,Transacoes!$B$3:$B1000,"V", Transacoes!$A$3:$A1000, "&lt;"&amp;EOMONTH(DATE(L$1,L$2,1),0)))*SUMIFS(Prov_Auto!$E$3:$E1000, Prov_Auto!$A$3:$A1000, $D572, Prov_Auto!$D$3:$D1000,"&gt;="&amp;DATE(L$1,L$2,1),Prov_Auto!$D$3:$D1000, "&lt;="&amp;EOMONTH(DATE(L$1,L$2,1),0)))</f>
        <v/>
      </c>
      <c r="M572" s="48" t="str">
        <f>IF($D572="","", (SUMIFS(Transacoes!$D$3:$D1000,Transacoes!$C$3:$C1000,$D572,Transacoes!$B$3:$B1000,"C", Transacoes!$A$3:$A1000, "&lt;"&amp;EOMONTH(DATE(M$1,M$2,1),0))-SUMIFS(Transacoes!$D$3:$D1000,Transacoes!$C$3:$C1000,$D572,Transacoes!$B$3:$B1000,"V", Transacoes!$A$3:$A1000, "&lt;"&amp;EOMONTH(DATE(M$1,M$2,1),0)))*SUMIFS(Prov_Auto!$E$3:$E1000, Prov_Auto!$A$3:$A1000, $D572, Prov_Auto!$D$3:$D1000,"&gt;="&amp;DATE(M$1,M$2,1),Prov_Auto!$D$3:$D1000, "&lt;="&amp;EOMONTH(DATE(M$1,M$2,1),0)))</f>
        <v/>
      </c>
      <c r="N572" s="48" t="str">
        <f>IF($D572="","", (SUMIFS(Transacoes!$D$3:$D1000,Transacoes!$C$3:$C1000,$D572,Transacoes!$B$3:$B1000,"C", Transacoes!$A$3:$A1000, "&lt;"&amp;EOMONTH(DATE(N$1,N$2,1),0))-SUMIFS(Transacoes!$D$3:$D1000,Transacoes!$C$3:$C1000,$D572,Transacoes!$B$3:$B1000,"V", Transacoes!$A$3:$A1000, "&lt;"&amp;EOMONTH(DATE(N$1,N$2,1),0)))*SUMIFS(Prov_Auto!$E$3:$E1000, Prov_Auto!$A$3:$A1000, $D572, Prov_Auto!$D$3:$D1000,"&gt;="&amp;DATE(N$1,N$2,1),Prov_Auto!$D$3:$D1000, "&lt;="&amp;EOMONTH(DATE(N$1,N$2,1),0)))</f>
        <v/>
      </c>
      <c r="O572" s="48" t="str">
        <f>IF($D572="","", (SUMIFS(Transacoes!$D$3:$D1000,Transacoes!$C$3:$C1000,$D572,Transacoes!$B$3:$B1000,"C", Transacoes!$A$3:$A1000, "&lt;"&amp;EOMONTH(DATE(O$1,O$2,1),0))-SUMIFS(Transacoes!$D$3:$D1000,Transacoes!$C$3:$C1000,$D572,Transacoes!$B$3:$B1000,"V", Transacoes!$A$3:$A1000, "&lt;"&amp;EOMONTH(DATE(O$1,O$2,1),0)))*SUMIFS(Prov_Auto!$E$3:$E1000, Prov_Auto!$A$3:$A1000, $D572, Prov_Auto!$D$3:$D1000,"&gt;="&amp;DATE(O$1,O$2,1),Prov_Auto!$D$3:$D1000, "&lt;="&amp;EOMONTH(DATE(O$1,O$2,1),0)))</f>
        <v/>
      </c>
      <c r="P572" s="48" t="str">
        <f>IF($D572="","", (SUMIFS(Transacoes!$D$3:$D1000,Transacoes!$C$3:$C1000,$D572,Transacoes!$B$3:$B1000,"C", Transacoes!$A$3:$A1000, "&lt;"&amp;EOMONTH(DATE(P$1,P$2,1),0))-SUMIFS(Transacoes!$D$3:$D1000,Transacoes!$C$3:$C1000,$D572,Transacoes!$B$3:$B1000,"V", Transacoes!$A$3:$A1000, "&lt;"&amp;EOMONTH(DATE(P$1,P$2,1),0)))*SUMIFS(Prov_Auto!$E$3:$E1000, Prov_Auto!$A$3:$A1000, $D572, Prov_Auto!$D$3:$D1000,"&gt;="&amp;DATE(P$1,P$2,1),Prov_Auto!$D$3:$D1000, "&lt;="&amp;EOMONTH(DATE(P$1,P$2,1),0)))</f>
        <v/>
      </c>
      <c r="Q572" s="48" t="str">
        <f>IF($D572="","", (SUMIFS(Transacoes!$D$3:$D1000,Transacoes!$C$3:$C1000,$D572,Transacoes!$B$3:$B1000,"C", Transacoes!$A$3:$A1000, "&lt;"&amp;EOMONTH(DATE(Q$1,Q$2,1),0))-SUMIFS(Transacoes!$D$3:$D1000,Transacoes!$C$3:$C1000,$D572,Transacoes!$B$3:$B1000,"V", Transacoes!$A$3:$A1000, "&lt;"&amp;EOMONTH(DATE(Q$1,Q$2,1),0)))*SUMIFS(Prov_Auto!$E$3:$E1000, Prov_Auto!$A$3:$A1000, $D572, Prov_Auto!$D$3:$D1000,"&gt;="&amp;DATE(Q$1,Q$2,1),Prov_Auto!$D$3:$D1000, "&lt;="&amp;EOMONTH(DATE(Q$1,Q$2,1),0)))</f>
        <v/>
      </c>
      <c r="R572" s="47"/>
    </row>
    <row r="573">
      <c r="A573" s="47"/>
      <c r="B573" s="47"/>
      <c r="C573" s="47"/>
      <c r="D573" s="87"/>
      <c r="E573" s="48" t="str">
        <f>IF($D573="","", (SUMIFS(Transacoes!$D$3:$D1000,Transacoes!$C$3:$C1000,$D573,Transacoes!$B$3:$B1000,"C", Transacoes!$A$3:$A1000, "&lt;"&amp;EOMONTH(DATE(E$1,E$2,1),0))-SUMIFS(Transacoes!$D$3:$D1000,Transacoes!$C$3:$C1000,$D573,Transacoes!$B$3:$B1000,"V", Transacoes!$A$3:$A1000, "&lt;"&amp;EOMONTH(DATE(E$1,E$2,1),0)))*SUMIFS(Prov_Auto!$E$3:$E1000, Prov_Auto!$A$3:$A1000, $D573, Prov_Auto!$D$3:$D1000,"&gt;="&amp;DATE(E$1,E$2,1),Prov_Auto!$D$3:$D1000, "&lt;="&amp;EOMONTH(DATE(E$1,E$2,1),0)))</f>
        <v/>
      </c>
      <c r="F573" s="48" t="str">
        <f>IF($D573="","", (SUMIFS(Transacoes!$D$3:$D1000,Transacoes!$C$3:$C1000,$D573,Transacoes!$B$3:$B1000,"C", Transacoes!$A$3:$A1000, "&lt;"&amp;EOMONTH(DATE(F$1,F$2,1),0))-SUMIFS(Transacoes!$D$3:$D1000,Transacoes!$C$3:$C1000,$D573,Transacoes!$B$3:$B1000,"V", Transacoes!$A$3:$A1000, "&lt;"&amp;EOMONTH(DATE(F$1,F$2,1),0)))*SUMIFS(Prov_Auto!$E$3:$E1000, Prov_Auto!$A$3:$A1000, $D573, Prov_Auto!$D$3:$D1000,"&gt;="&amp;DATE(F$1,F$2,1),Prov_Auto!$D$3:$D1000, "&lt;="&amp;EOMONTH(DATE(F$1,F$2,1),0)))</f>
        <v/>
      </c>
      <c r="G573" s="48" t="str">
        <f>IF($D573="","", (SUMIFS(Transacoes!$D$3:$D1000,Transacoes!$C$3:$C1000,$D573,Transacoes!$B$3:$B1000,"C", Transacoes!$A$3:$A1000, "&lt;"&amp;EOMONTH(DATE(G$1,G$2,1),0))-SUMIFS(Transacoes!$D$3:$D1000,Transacoes!$C$3:$C1000,$D573,Transacoes!$B$3:$B1000,"V", Transacoes!$A$3:$A1000, "&lt;"&amp;EOMONTH(DATE(G$1,G$2,1),0)))*SUMIFS(Prov_Auto!$E$3:$E1000, Prov_Auto!$A$3:$A1000, $D573, Prov_Auto!$D$3:$D1000,"&gt;="&amp;DATE(G$1,G$2,1),Prov_Auto!$D$3:$D1000, "&lt;="&amp;EOMONTH(DATE(G$1,G$2,1),0)))</f>
        <v/>
      </c>
      <c r="H573" s="48" t="str">
        <f>IF($D573="","", (SUMIFS(Transacoes!$D$3:$D1000,Transacoes!$C$3:$C1000,$D573,Transacoes!$B$3:$B1000,"C", Transacoes!$A$3:$A1000, "&lt;"&amp;EOMONTH(DATE(H$1,H$2,1),0))-SUMIFS(Transacoes!$D$3:$D1000,Transacoes!$C$3:$C1000,$D573,Transacoes!$B$3:$B1000,"V", Transacoes!$A$3:$A1000, "&lt;"&amp;EOMONTH(DATE(H$1,H$2,1),0)))*SUMIFS(Prov_Auto!$E$3:$E1000, Prov_Auto!$A$3:$A1000, $D573, Prov_Auto!$D$3:$D1000,"&gt;="&amp;DATE(H$1,H$2,1),Prov_Auto!$D$3:$D1000, "&lt;="&amp;EOMONTH(DATE(H$1,H$2,1),0)))</f>
        <v/>
      </c>
      <c r="I573" s="48" t="str">
        <f>IF($D573="","", (SUMIFS(Transacoes!$D$3:$D1000,Transacoes!$C$3:$C1000,$D573,Transacoes!$B$3:$B1000,"C", Transacoes!$A$3:$A1000, "&lt;"&amp;EOMONTH(DATE(I$1,I$2,1),0))-SUMIFS(Transacoes!$D$3:$D1000,Transacoes!$C$3:$C1000,$D573,Transacoes!$B$3:$B1000,"V", Transacoes!$A$3:$A1000, "&lt;"&amp;EOMONTH(DATE(I$1,I$2,1),0)))*SUMIFS(Prov_Auto!$E$3:$E1000, Prov_Auto!$A$3:$A1000, $D573, Prov_Auto!$D$3:$D1000,"&gt;="&amp;DATE(I$1,I$2,1),Prov_Auto!$D$3:$D1000, "&lt;="&amp;EOMONTH(DATE(I$1,I$2,1),0)))</f>
        <v/>
      </c>
      <c r="J573" s="48" t="str">
        <f>IF($D573="","", (SUMIFS(Transacoes!$D$3:$D1000,Transacoes!$C$3:$C1000,$D573,Transacoes!$B$3:$B1000,"C", Transacoes!$A$3:$A1000, "&lt;"&amp;EOMONTH(DATE(J$1,J$2,1),0))-SUMIFS(Transacoes!$D$3:$D1000,Transacoes!$C$3:$C1000,$D573,Transacoes!$B$3:$B1000,"V", Transacoes!$A$3:$A1000, "&lt;"&amp;EOMONTH(DATE(J$1,J$2,1),0)))*SUMIFS(Prov_Auto!$E$3:$E1000, Prov_Auto!$A$3:$A1000, $D573, Prov_Auto!$D$3:$D1000,"&gt;="&amp;DATE(J$1,J$2,1),Prov_Auto!$D$3:$D1000, "&lt;="&amp;EOMONTH(DATE(J$1,J$2,1),0)))</f>
        <v/>
      </c>
      <c r="K573" s="48" t="str">
        <f>IF($D573="","", (SUMIFS(Transacoes!$D$3:$D1000,Transacoes!$C$3:$C1000,$D573,Transacoes!$B$3:$B1000,"C", Transacoes!$A$3:$A1000, "&lt;"&amp;EOMONTH(DATE(K$1,K$2,1),0))-SUMIFS(Transacoes!$D$3:$D1000,Transacoes!$C$3:$C1000,$D573,Transacoes!$B$3:$B1000,"V", Transacoes!$A$3:$A1000, "&lt;"&amp;EOMONTH(DATE(K$1,K$2,1),0)))*SUMIFS(Prov_Auto!$E$3:$E1000, Prov_Auto!$A$3:$A1000, $D573, Prov_Auto!$D$3:$D1000,"&gt;="&amp;DATE(K$1,K$2,1),Prov_Auto!$D$3:$D1000, "&lt;="&amp;EOMONTH(DATE(K$1,K$2,1),0)))</f>
        <v/>
      </c>
      <c r="L573" s="48" t="str">
        <f>IF($D573="","", (SUMIFS(Transacoes!$D$3:$D1000,Transacoes!$C$3:$C1000,$D573,Transacoes!$B$3:$B1000,"C", Transacoes!$A$3:$A1000, "&lt;"&amp;EOMONTH(DATE(L$1,L$2,1),0))-SUMIFS(Transacoes!$D$3:$D1000,Transacoes!$C$3:$C1000,$D573,Transacoes!$B$3:$B1000,"V", Transacoes!$A$3:$A1000, "&lt;"&amp;EOMONTH(DATE(L$1,L$2,1),0)))*SUMIFS(Prov_Auto!$E$3:$E1000, Prov_Auto!$A$3:$A1000, $D573, Prov_Auto!$D$3:$D1000,"&gt;="&amp;DATE(L$1,L$2,1),Prov_Auto!$D$3:$D1000, "&lt;="&amp;EOMONTH(DATE(L$1,L$2,1),0)))</f>
        <v/>
      </c>
      <c r="M573" s="48" t="str">
        <f>IF($D573="","", (SUMIFS(Transacoes!$D$3:$D1000,Transacoes!$C$3:$C1000,$D573,Transacoes!$B$3:$B1000,"C", Transacoes!$A$3:$A1000, "&lt;"&amp;EOMONTH(DATE(M$1,M$2,1),0))-SUMIFS(Transacoes!$D$3:$D1000,Transacoes!$C$3:$C1000,$D573,Transacoes!$B$3:$B1000,"V", Transacoes!$A$3:$A1000, "&lt;"&amp;EOMONTH(DATE(M$1,M$2,1),0)))*SUMIFS(Prov_Auto!$E$3:$E1000, Prov_Auto!$A$3:$A1000, $D573, Prov_Auto!$D$3:$D1000,"&gt;="&amp;DATE(M$1,M$2,1),Prov_Auto!$D$3:$D1000, "&lt;="&amp;EOMONTH(DATE(M$1,M$2,1),0)))</f>
        <v/>
      </c>
      <c r="N573" s="48" t="str">
        <f>IF($D573="","", (SUMIFS(Transacoes!$D$3:$D1000,Transacoes!$C$3:$C1000,$D573,Transacoes!$B$3:$B1000,"C", Transacoes!$A$3:$A1000, "&lt;"&amp;EOMONTH(DATE(N$1,N$2,1),0))-SUMIFS(Transacoes!$D$3:$D1000,Transacoes!$C$3:$C1000,$D573,Transacoes!$B$3:$B1000,"V", Transacoes!$A$3:$A1000, "&lt;"&amp;EOMONTH(DATE(N$1,N$2,1),0)))*SUMIFS(Prov_Auto!$E$3:$E1000, Prov_Auto!$A$3:$A1000, $D573, Prov_Auto!$D$3:$D1000,"&gt;="&amp;DATE(N$1,N$2,1),Prov_Auto!$D$3:$D1000, "&lt;="&amp;EOMONTH(DATE(N$1,N$2,1),0)))</f>
        <v/>
      </c>
      <c r="O573" s="48" t="str">
        <f>IF($D573="","", (SUMIFS(Transacoes!$D$3:$D1000,Transacoes!$C$3:$C1000,$D573,Transacoes!$B$3:$B1000,"C", Transacoes!$A$3:$A1000, "&lt;"&amp;EOMONTH(DATE(O$1,O$2,1),0))-SUMIFS(Transacoes!$D$3:$D1000,Transacoes!$C$3:$C1000,$D573,Transacoes!$B$3:$B1000,"V", Transacoes!$A$3:$A1000, "&lt;"&amp;EOMONTH(DATE(O$1,O$2,1),0)))*SUMIFS(Prov_Auto!$E$3:$E1000, Prov_Auto!$A$3:$A1000, $D573, Prov_Auto!$D$3:$D1000,"&gt;="&amp;DATE(O$1,O$2,1),Prov_Auto!$D$3:$D1000, "&lt;="&amp;EOMONTH(DATE(O$1,O$2,1),0)))</f>
        <v/>
      </c>
      <c r="P573" s="48" t="str">
        <f>IF($D573="","", (SUMIFS(Transacoes!$D$3:$D1000,Transacoes!$C$3:$C1000,$D573,Transacoes!$B$3:$B1000,"C", Transacoes!$A$3:$A1000, "&lt;"&amp;EOMONTH(DATE(P$1,P$2,1),0))-SUMIFS(Transacoes!$D$3:$D1000,Transacoes!$C$3:$C1000,$D573,Transacoes!$B$3:$B1000,"V", Transacoes!$A$3:$A1000, "&lt;"&amp;EOMONTH(DATE(P$1,P$2,1),0)))*SUMIFS(Prov_Auto!$E$3:$E1000, Prov_Auto!$A$3:$A1000, $D573, Prov_Auto!$D$3:$D1000,"&gt;="&amp;DATE(P$1,P$2,1),Prov_Auto!$D$3:$D1000, "&lt;="&amp;EOMONTH(DATE(P$1,P$2,1),0)))</f>
        <v/>
      </c>
      <c r="Q573" s="48" t="str">
        <f>IF($D573="","", (SUMIFS(Transacoes!$D$3:$D1000,Transacoes!$C$3:$C1000,$D573,Transacoes!$B$3:$B1000,"C", Transacoes!$A$3:$A1000, "&lt;"&amp;EOMONTH(DATE(Q$1,Q$2,1),0))-SUMIFS(Transacoes!$D$3:$D1000,Transacoes!$C$3:$C1000,$D573,Transacoes!$B$3:$B1000,"V", Transacoes!$A$3:$A1000, "&lt;"&amp;EOMONTH(DATE(Q$1,Q$2,1),0)))*SUMIFS(Prov_Auto!$E$3:$E1000, Prov_Auto!$A$3:$A1000, $D573, Prov_Auto!$D$3:$D1000,"&gt;="&amp;DATE(Q$1,Q$2,1),Prov_Auto!$D$3:$D1000, "&lt;="&amp;EOMONTH(DATE(Q$1,Q$2,1),0)))</f>
        <v/>
      </c>
      <c r="R573" s="47"/>
    </row>
    <row r="574">
      <c r="A574" s="47"/>
      <c r="B574" s="47"/>
      <c r="C574" s="47"/>
      <c r="D574" s="87"/>
      <c r="E574" s="48" t="str">
        <f>IF($D574="","", (SUMIFS(Transacoes!$D$3:$D1000,Transacoes!$C$3:$C1000,$D574,Transacoes!$B$3:$B1000,"C", Transacoes!$A$3:$A1000, "&lt;"&amp;EOMONTH(DATE(E$1,E$2,1),0))-SUMIFS(Transacoes!$D$3:$D1000,Transacoes!$C$3:$C1000,$D574,Transacoes!$B$3:$B1000,"V", Transacoes!$A$3:$A1000, "&lt;"&amp;EOMONTH(DATE(E$1,E$2,1),0)))*SUMIFS(Prov_Auto!$E$3:$E1000, Prov_Auto!$A$3:$A1000, $D574, Prov_Auto!$D$3:$D1000,"&gt;="&amp;DATE(E$1,E$2,1),Prov_Auto!$D$3:$D1000, "&lt;="&amp;EOMONTH(DATE(E$1,E$2,1),0)))</f>
        <v/>
      </c>
      <c r="F574" s="48" t="str">
        <f>IF($D574="","", (SUMIFS(Transacoes!$D$3:$D1000,Transacoes!$C$3:$C1000,$D574,Transacoes!$B$3:$B1000,"C", Transacoes!$A$3:$A1000, "&lt;"&amp;EOMONTH(DATE(F$1,F$2,1),0))-SUMIFS(Transacoes!$D$3:$D1000,Transacoes!$C$3:$C1000,$D574,Transacoes!$B$3:$B1000,"V", Transacoes!$A$3:$A1000, "&lt;"&amp;EOMONTH(DATE(F$1,F$2,1),0)))*SUMIFS(Prov_Auto!$E$3:$E1000, Prov_Auto!$A$3:$A1000, $D574, Prov_Auto!$D$3:$D1000,"&gt;="&amp;DATE(F$1,F$2,1),Prov_Auto!$D$3:$D1000, "&lt;="&amp;EOMONTH(DATE(F$1,F$2,1),0)))</f>
        <v/>
      </c>
      <c r="G574" s="48" t="str">
        <f>IF($D574="","", (SUMIFS(Transacoes!$D$3:$D1000,Transacoes!$C$3:$C1000,$D574,Transacoes!$B$3:$B1000,"C", Transacoes!$A$3:$A1000, "&lt;"&amp;EOMONTH(DATE(G$1,G$2,1),0))-SUMIFS(Transacoes!$D$3:$D1000,Transacoes!$C$3:$C1000,$D574,Transacoes!$B$3:$B1000,"V", Transacoes!$A$3:$A1000, "&lt;"&amp;EOMONTH(DATE(G$1,G$2,1),0)))*SUMIFS(Prov_Auto!$E$3:$E1000, Prov_Auto!$A$3:$A1000, $D574, Prov_Auto!$D$3:$D1000,"&gt;="&amp;DATE(G$1,G$2,1),Prov_Auto!$D$3:$D1000, "&lt;="&amp;EOMONTH(DATE(G$1,G$2,1),0)))</f>
        <v/>
      </c>
      <c r="H574" s="48" t="str">
        <f>IF($D574="","", (SUMIFS(Transacoes!$D$3:$D1000,Transacoes!$C$3:$C1000,$D574,Transacoes!$B$3:$B1000,"C", Transacoes!$A$3:$A1000, "&lt;"&amp;EOMONTH(DATE(H$1,H$2,1),0))-SUMIFS(Transacoes!$D$3:$D1000,Transacoes!$C$3:$C1000,$D574,Transacoes!$B$3:$B1000,"V", Transacoes!$A$3:$A1000, "&lt;"&amp;EOMONTH(DATE(H$1,H$2,1),0)))*SUMIFS(Prov_Auto!$E$3:$E1000, Prov_Auto!$A$3:$A1000, $D574, Prov_Auto!$D$3:$D1000,"&gt;="&amp;DATE(H$1,H$2,1),Prov_Auto!$D$3:$D1000, "&lt;="&amp;EOMONTH(DATE(H$1,H$2,1),0)))</f>
        <v/>
      </c>
      <c r="I574" s="48" t="str">
        <f>IF($D574="","", (SUMIFS(Transacoes!$D$3:$D1000,Transacoes!$C$3:$C1000,$D574,Transacoes!$B$3:$B1000,"C", Transacoes!$A$3:$A1000, "&lt;"&amp;EOMONTH(DATE(I$1,I$2,1),0))-SUMIFS(Transacoes!$D$3:$D1000,Transacoes!$C$3:$C1000,$D574,Transacoes!$B$3:$B1000,"V", Transacoes!$A$3:$A1000, "&lt;"&amp;EOMONTH(DATE(I$1,I$2,1),0)))*SUMIFS(Prov_Auto!$E$3:$E1000, Prov_Auto!$A$3:$A1000, $D574, Prov_Auto!$D$3:$D1000,"&gt;="&amp;DATE(I$1,I$2,1),Prov_Auto!$D$3:$D1000, "&lt;="&amp;EOMONTH(DATE(I$1,I$2,1),0)))</f>
        <v/>
      </c>
      <c r="J574" s="48" t="str">
        <f>IF($D574="","", (SUMIFS(Transacoes!$D$3:$D1000,Transacoes!$C$3:$C1000,$D574,Transacoes!$B$3:$B1000,"C", Transacoes!$A$3:$A1000, "&lt;"&amp;EOMONTH(DATE(J$1,J$2,1),0))-SUMIFS(Transacoes!$D$3:$D1000,Transacoes!$C$3:$C1000,$D574,Transacoes!$B$3:$B1000,"V", Transacoes!$A$3:$A1000, "&lt;"&amp;EOMONTH(DATE(J$1,J$2,1),0)))*SUMIFS(Prov_Auto!$E$3:$E1000, Prov_Auto!$A$3:$A1000, $D574, Prov_Auto!$D$3:$D1000,"&gt;="&amp;DATE(J$1,J$2,1),Prov_Auto!$D$3:$D1000, "&lt;="&amp;EOMONTH(DATE(J$1,J$2,1),0)))</f>
        <v/>
      </c>
      <c r="K574" s="48" t="str">
        <f>IF($D574="","", (SUMIFS(Transacoes!$D$3:$D1000,Transacoes!$C$3:$C1000,$D574,Transacoes!$B$3:$B1000,"C", Transacoes!$A$3:$A1000, "&lt;"&amp;EOMONTH(DATE(K$1,K$2,1),0))-SUMIFS(Transacoes!$D$3:$D1000,Transacoes!$C$3:$C1000,$D574,Transacoes!$B$3:$B1000,"V", Transacoes!$A$3:$A1000, "&lt;"&amp;EOMONTH(DATE(K$1,K$2,1),0)))*SUMIFS(Prov_Auto!$E$3:$E1000, Prov_Auto!$A$3:$A1000, $D574, Prov_Auto!$D$3:$D1000,"&gt;="&amp;DATE(K$1,K$2,1),Prov_Auto!$D$3:$D1000, "&lt;="&amp;EOMONTH(DATE(K$1,K$2,1),0)))</f>
        <v/>
      </c>
      <c r="L574" s="48" t="str">
        <f>IF($D574="","", (SUMIFS(Transacoes!$D$3:$D1000,Transacoes!$C$3:$C1000,$D574,Transacoes!$B$3:$B1000,"C", Transacoes!$A$3:$A1000, "&lt;"&amp;EOMONTH(DATE(L$1,L$2,1),0))-SUMIFS(Transacoes!$D$3:$D1000,Transacoes!$C$3:$C1000,$D574,Transacoes!$B$3:$B1000,"V", Transacoes!$A$3:$A1000, "&lt;"&amp;EOMONTH(DATE(L$1,L$2,1),0)))*SUMIFS(Prov_Auto!$E$3:$E1000, Prov_Auto!$A$3:$A1000, $D574, Prov_Auto!$D$3:$D1000,"&gt;="&amp;DATE(L$1,L$2,1),Prov_Auto!$D$3:$D1000, "&lt;="&amp;EOMONTH(DATE(L$1,L$2,1),0)))</f>
        <v/>
      </c>
      <c r="M574" s="48" t="str">
        <f>IF($D574="","", (SUMIFS(Transacoes!$D$3:$D1000,Transacoes!$C$3:$C1000,$D574,Transacoes!$B$3:$B1000,"C", Transacoes!$A$3:$A1000, "&lt;"&amp;EOMONTH(DATE(M$1,M$2,1),0))-SUMIFS(Transacoes!$D$3:$D1000,Transacoes!$C$3:$C1000,$D574,Transacoes!$B$3:$B1000,"V", Transacoes!$A$3:$A1000, "&lt;"&amp;EOMONTH(DATE(M$1,M$2,1),0)))*SUMIFS(Prov_Auto!$E$3:$E1000, Prov_Auto!$A$3:$A1000, $D574, Prov_Auto!$D$3:$D1000,"&gt;="&amp;DATE(M$1,M$2,1),Prov_Auto!$D$3:$D1000, "&lt;="&amp;EOMONTH(DATE(M$1,M$2,1),0)))</f>
        <v/>
      </c>
      <c r="N574" s="48" t="str">
        <f>IF($D574="","", (SUMIFS(Transacoes!$D$3:$D1000,Transacoes!$C$3:$C1000,$D574,Transacoes!$B$3:$B1000,"C", Transacoes!$A$3:$A1000, "&lt;"&amp;EOMONTH(DATE(N$1,N$2,1),0))-SUMIFS(Transacoes!$D$3:$D1000,Transacoes!$C$3:$C1000,$D574,Transacoes!$B$3:$B1000,"V", Transacoes!$A$3:$A1000, "&lt;"&amp;EOMONTH(DATE(N$1,N$2,1),0)))*SUMIFS(Prov_Auto!$E$3:$E1000, Prov_Auto!$A$3:$A1000, $D574, Prov_Auto!$D$3:$D1000,"&gt;="&amp;DATE(N$1,N$2,1),Prov_Auto!$D$3:$D1000, "&lt;="&amp;EOMONTH(DATE(N$1,N$2,1),0)))</f>
        <v/>
      </c>
      <c r="O574" s="48" t="str">
        <f>IF($D574="","", (SUMIFS(Transacoes!$D$3:$D1000,Transacoes!$C$3:$C1000,$D574,Transacoes!$B$3:$B1000,"C", Transacoes!$A$3:$A1000, "&lt;"&amp;EOMONTH(DATE(O$1,O$2,1),0))-SUMIFS(Transacoes!$D$3:$D1000,Transacoes!$C$3:$C1000,$D574,Transacoes!$B$3:$B1000,"V", Transacoes!$A$3:$A1000, "&lt;"&amp;EOMONTH(DATE(O$1,O$2,1),0)))*SUMIFS(Prov_Auto!$E$3:$E1000, Prov_Auto!$A$3:$A1000, $D574, Prov_Auto!$D$3:$D1000,"&gt;="&amp;DATE(O$1,O$2,1),Prov_Auto!$D$3:$D1000, "&lt;="&amp;EOMONTH(DATE(O$1,O$2,1),0)))</f>
        <v/>
      </c>
      <c r="P574" s="48" t="str">
        <f>IF($D574="","", (SUMIFS(Transacoes!$D$3:$D1000,Transacoes!$C$3:$C1000,$D574,Transacoes!$B$3:$B1000,"C", Transacoes!$A$3:$A1000, "&lt;"&amp;EOMONTH(DATE(P$1,P$2,1),0))-SUMIFS(Transacoes!$D$3:$D1000,Transacoes!$C$3:$C1000,$D574,Transacoes!$B$3:$B1000,"V", Transacoes!$A$3:$A1000, "&lt;"&amp;EOMONTH(DATE(P$1,P$2,1),0)))*SUMIFS(Prov_Auto!$E$3:$E1000, Prov_Auto!$A$3:$A1000, $D574, Prov_Auto!$D$3:$D1000,"&gt;="&amp;DATE(P$1,P$2,1),Prov_Auto!$D$3:$D1000, "&lt;="&amp;EOMONTH(DATE(P$1,P$2,1),0)))</f>
        <v/>
      </c>
      <c r="Q574" s="48" t="str">
        <f>IF($D574="","", (SUMIFS(Transacoes!$D$3:$D1000,Transacoes!$C$3:$C1000,$D574,Transacoes!$B$3:$B1000,"C", Transacoes!$A$3:$A1000, "&lt;"&amp;EOMONTH(DATE(Q$1,Q$2,1),0))-SUMIFS(Transacoes!$D$3:$D1000,Transacoes!$C$3:$C1000,$D574,Transacoes!$B$3:$B1000,"V", Transacoes!$A$3:$A1000, "&lt;"&amp;EOMONTH(DATE(Q$1,Q$2,1),0)))*SUMIFS(Prov_Auto!$E$3:$E1000, Prov_Auto!$A$3:$A1000, $D574, Prov_Auto!$D$3:$D1000,"&gt;="&amp;DATE(Q$1,Q$2,1),Prov_Auto!$D$3:$D1000, "&lt;="&amp;EOMONTH(DATE(Q$1,Q$2,1),0)))</f>
        <v/>
      </c>
      <c r="R574" s="47"/>
    </row>
    <row r="575">
      <c r="A575" s="47"/>
      <c r="B575" s="47"/>
      <c r="C575" s="47"/>
      <c r="D575" s="87"/>
      <c r="E575" s="48" t="str">
        <f>IF($D575="","", (SUMIFS(Transacoes!$D$3:$D1000,Transacoes!$C$3:$C1000,$D575,Transacoes!$B$3:$B1000,"C", Transacoes!$A$3:$A1000, "&lt;"&amp;EOMONTH(DATE(E$1,E$2,1),0))-SUMIFS(Transacoes!$D$3:$D1000,Transacoes!$C$3:$C1000,$D575,Transacoes!$B$3:$B1000,"V", Transacoes!$A$3:$A1000, "&lt;"&amp;EOMONTH(DATE(E$1,E$2,1),0)))*SUMIFS(Prov_Auto!$E$3:$E1000, Prov_Auto!$A$3:$A1000, $D575, Prov_Auto!$D$3:$D1000,"&gt;="&amp;DATE(E$1,E$2,1),Prov_Auto!$D$3:$D1000, "&lt;="&amp;EOMONTH(DATE(E$1,E$2,1),0)))</f>
        <v/>
      </c>
      <c r="F575" s="48" t="str">
        <f>IF($D575="","", (SUMIFS(Transacoes!$D$3:$D1000,Transacoes!$C$3:$C1000,$D575,Transacoes!$B$3:$B1000,"C", Transacoes!$A$3:$A1000, "&lt;"&amp;EOMONTH(DATE(F$1,F$2,1),0))-SUMIFS(Transacoes!$D$3:$D1000,Transacoes!$C$3:$C1000,$D575,Transacoes!$B$3:$B1000,"V", Transacoes!$A$3:$A1000, "&lt;"&amp;EOMONTH(DATE(F$1,F$2,1),0)))*SUMIFS(Prov_Auto!$E$3:$E1000, Prov_Auto!$A$3:$A1000, $D575, Prov_Auto!$D$3:$D1000,"&gt;="&amp;DATE(F$1,F$2,1),Prov_Auto!$D$3:$D1000, "&lt;="&amp;EOMONTH(DATE(F$1,F$2,1),0)))</f>
        <v/>
      </c>
      <c r="G575" s="48" t="str">
        <f>IF($D575="","", (SUMIFS(Transacoes!$D$3:$D1000,Transacoes!$C$3:$C1000,$D575,Transacoes!$B$3:$B1000,"C", Transacoes!$A$3:$A1000, "&lt;"&amp;EOMONTH(DATE(G$1,G$2,1),0))-SUMIFS(Transacoes!$D$3:$D1000,Transacoes!$C$3:$C1000,$D575,Transacoes!$B$3:$B1000,"V", Transacoes!$A$3:$A1000, "&lt;"&amp;EOMONTH(DATE(G$1,G$2,1),0)))*SUMIFS(Prov_Auto!$E$3:$E1000, Prov_Auto!$A$3:$A1000, $D575, Prov_Auto!$D$3:$D1000,"&gt;="&amp;DATE(G$1,G$2,1),Prov_Auto!$D$3:$D1000, "&lt;="&amp;EOMONTH(DATE(G$1,G$2,1),0)))</f>
        <v/>
      </c>
      <c r="H575" s="48" t="str">
        <f>IF($D575="","", (SUMIFS(Transacoes!$D$3:$D1000,Transacoes!$C$3:$C1000,$D575,Transacoes!$B$3:$B1000,"C", Transacoes!$A$3:$A1000, "&lt;"&amp;EOMONTH(DATE(H$1,H$2,1),0))-SUMIFS(Transacoes!$D$3:$D1000,Transacoes!$C$3:$C1000,$D575,Transacoes!$B$3:$B1000,"V", Transacoes!$A$3:$A1000, "&lt;"&amp;EOMONTH(DATE(H$1,H$2,1),0)))*SUMIFS(Prov_Auto!$E$3:$E1000, Prov_Auto!$A$3:$A1000, $D575, Prov_Auto!$D$3:$D1000,"&gt;="&amp;DATE(H$1,H$2,1),Prov_Auto!$D$3:$D1000, "&lt;="&amp;EOMONTH(DATE(H$1,H$2,1),0)))</f>
        <v/>
      </c>
      <c r="I575" s="48" t="str">
        <f>IF($D575="","", (SUMIFS(Transacoes!$D$3:$D1000,Transacoes!$C$3:$C1000,$D575,Transacoes!$B$3:$B1000,"C", Transacoes!$A$3:$A1000, "&lt;"&amp;EOMONTH(DATE(I$1,I$2,1),0))-SUMIFS(Transacoes!$D$3:$D1000,Transacoes!$C$3:$C1000,$D575,Transacoes!$B$3:$B1000,"V", Transacoes!$A$3:$A1000, "&lt;"&amp;EOMONTH(DATE(I$1,I$2,1),0)))*SUMIFS(Prov_Auto!$E$3:$E1000, Prov_Auto!$A$3:$A1000, $D575, Prov_Auto!$D$3:$D1000,"&gt;="&amp;DATE(I$1,I$2,1),Prov_Auto!$D$3:$D1000, "&lt;="&amp;EOMONTH(DATE(I$1,I$2,1),0)))</f>
        <v/>
      </c>
      <c r="J575" s="48" t="str">
        <f>IF($D575="","", (SUMIFS(Transacoes!$D$3:$D1000,Transacoes!$C$3:$C1000,$D575,Transacoes!$B$3:$B1000,"C", Transacoes!$A$3:$A1000, "&lt;"&amp;EOMONTH(DATE(J$1,J$2,1),0))-SUMIFS(Transacoes!$D$3:$D1000,Transacoes!$C$3:$C1000,$D575,Transacoes!$B$3:$B1000,"V", Transacoes!$A$3:$A1000, "&lt;"&amp;EOMONTH(DATE(J$1,J$2,1),0)))*SUMIFS(Prov_Auto!$E$3:$E1000, Prov_Auto!$A$3:$A1000, $D575, Prov_Auto!$D$3:$D1000,"&gt;="&amp;DATE(J$1,J$2,1),Prov_Auto!$D$3:$D1000, "&lt;="&amp;EOMONTH(DATE(J$1,J$2,1),0)))</f>
        <v/>
      </c>
      <c r="K575" s="48" t="str">
        <f>IF($D575="","", (SUMIFS(Transacoes!$D$3:$D1000,Transacoes!$C$3:$C1000,$D575,Transacoes!$B$3:$B1000,"C", Transacoes!$A$3:$A1000, "&lt;"&amp;EOMONTH(DATE(K$1,K$2,1),0))-SUMIFS(Transacoes!$D$3:$D1000,Transacoes!$C$3:$C1000,$D575,Transacoes!$B$3:$B1000,"V", Transacoes!$A$3:$A1000, "&lt;"&amp;EOMONTH(DATE(K$1,K$2,1),0)))*SUMIFS(Prov_Auto!$E$3:$E1000, Prov_Auto!$A$3:$A1000, $D575, Prov_Auto!$D$3:$D1000,"&gt;="&amp;DATE(K$1,K$2,1),Prov_Auto!$D$3:$D1000, "&lt;="&amp;EOMONTH(DATE(K$1,K$2,1),0)))</f>
        <v/>
      </c>
      <c r="L575" s="48" t="str">
        <f>IF($D575="","", (SUMIFS(Transacoes!$D$3:$D1000,Transacoes!$C$3:$C1000,$D575,Transacoes!$B$3:$B1000,"C", Transacoes!$A$3:$A1000, "&lt;"&amp;EOMONTH(DATE(L$1,L$2,1),0))-SUMIFS(Transacoes!$D$3:$D1000,Transacoes!$C$3:$C1000,$D575,Transacoes!$B$3:$B1000,"V", Transacoes!$A$3:$A1000, "&lt;"&amp;EOMONTH(DATE(L$1,L$2,1),0)))*SUMIFS(Prov_Auto!$E$3:$E1000, Prov_Auto!$A$3:$A1000, $D575, Prov_Auto!$D$3:$D1000,"&gt;="&amp;DATE(L$1,L$2,1),Prov_Auto!$D$3:$D1000, "&lt;="&amp;EOMONTH(DATE(L$1,L$2,1),0)))</f>
        <v/>
      </c>
      <c r="M575" s="48" t="str">
        <f>IF($D575="","", (SUMIFS(Transacoes!$D$3:$D1000,Transacoes!$C$3:$C1000,$D575,Transacoes!$B$3:$B1000,"C", Transacoes!$A$3:$A1000, "&lt;"&amp;EOMONTH(DATE(M$1,M$2,1),0))-SUMIFS(Transacoes!$D$3:$D1000,Transacoes!$C$3:$C1000,$D575,Transacoes!$B$3:$B1000,"V", Transacoes!$A$3:$A1000, "&lt;"&amp;EOMONTH(DATE(M$1,M$2,1),0)))*SUMIFS(Prov_Auto!$E$3:$E1000, Prov_Auto!$A$3:$A1000, $D575, Prov_Auto!$D$3:$D1000,"&gt;="&amp;DATE(M$1,M$2,1),Prov_Auto!$D$3:$D1000, "&lt;="&amp;EOMONTH(DATE(M$1,M$2,1),0)))</f>
        <v/>
      </c>
      <c r="N575" s="48" t="str">
        <f>IF($D575="","", (SUMIFS(Transacoes!$D$3:$D1000,Transacoes!$C$3:$C1000,$D575,Transacoes!$B$3:$B1000,"C", Transacoes!$A$3:$A1000, "&lt;"&amp;EOMONTH(DATE(N$1,N$2,1),0))-SUMIFS(Transacoes!$D$3:$D1000,Transacoes!$C$3:$C1000,$D575,Transacoes!$B$3:$B1000,"V", Transacoes!$A$3:$A1000, "&lt;"&amp;EOMONTH(DATE(N$1,N$2,1),0)))*SUMIFS(Prov_Auto!$E$3:$E1000, Prov_Auto!$A$3:$A1000, $D575, Prov_Auto!$D$3:$D1000,"&gt;="&amp;DATE(N$1,N$2,1),Prov_Auto!$D$3:$D1000, "&lt;="&amp;EOMONTH(DATE(N$1,N$2,1),0)))</f>
        <v/>
      </c>
      <c r="O575" s="48" t="str">
        <f>IF($D575="","", (SUMIFS(Transacoes!$D$3:$D1000,Transacoes!$C$3:$C1000,$D575,Transacoes!$B$3:$B1000,"C", Transacoes!$A$3:$A1000, "&lt;"&amp;EOMONTH(DATE(O$1,O$2,1),0))-SUMIFS(Transacoes!$D$3:$D1000,Transacoes!$C$3:$C1000,$D575,Transacoes!$B$3:$B1000,"V", Transacoes!$A$3:$A1000, "&lt;"&amp;EOMONTH(DATE(O$1,O$2,1),0)))*SUMIFS(Prov_Auto!$E$3:$E1000, Prov_Auto!$A$3:$A1000, $D575, Prov_Auto!$D$3:$D1000,"&gt;="&amp;DATE(O$1,O$2,1),Prov_Auto!$D$3:$D1000, "&lt;="&amp;EOMONTH(DATE(O$1,O$2,1),0)))</f>
        <v/>
      </c>
      <c r="P575" s="48" t="str">
        <f>IF($D575="","", (SUMIFS(Transacoes!$D$3:$D1000,Transacoes!$C$3:$C1000,$D575,Transacoes!$B$3:$B1000,"C", Transacoes!$A$3:$A1000, "&lt;"&amp;EOMONTH(DATE(P$1,P$2,1),0))-SUMIFS(Transacoes!$D$3:$D1000,Transacoes!$C$3:$C1000,$D575,Transacoes!$B$3:$B1000,"V", Transacoes!$A$3:$A1000, "&lt;"&amp;EOMONTH(DATE(P$1,P$2,1),0)))*SUMIFS(Prov_Auto!$E$3:$E1000, Prov_Auto!$A$3:$A1000, $D575, Prov_Auto!$D$3:$D1000,"&gt;="&amp;DATE(P$1,P$2,1),Prov_Auto!$D$3:$D1000, "&lt;="&amp;EOMONTH(DATE(P$1,P$2,1),0)))</f>
        <v/>
      </c>
      <c r="Q575" s="48" t="str">
        <f>IF($D575="","", (SUMIFS(Transacoes!$D$3:$D1000,Transacoes!$C$3:$C1000,$D575,Transacoes!$B$3:$B1000,"C", Transacoes!$A$3:$A1000, "&lt;"&amp;EOMONTH(DATE(Q$1,Q$2,1),0))-SUMIFS(Transacoes!$D$3:$D1000,Transacoes!$C$3:$C1000,$D575,Transacoes!$B$3:$B1000,"V", Transacoes!$A$3:$A1000, "&lt;"&amp;EOMONTH(DATE(Q$1,Q$2,1),0)))*SUMIFS(Prov_Auto!$E$3:$E1000, Prov_Auto!$A$3:$A1000, $D575, Prov_Auto!$D$3:$D1000,"&gt;="&amp;DATE(Q$1,Q$2,1),Prov_Auto!$D$3:$D1000, "&lt;="&amp;EOMONTH(DATE(Q$1,Q$2,1),0)))</f>
        <v/>
      </c>
      <c r="R575" s="47"/>
    </row>
    <row r="576">
      <c r="A576" s="47"/>
      <c r="B576" s="47"/>
      <c r="C576" s="47"/>
      <c r="D576" s="87"/>
      <c r="E576" s="48" t="str">
        <f>IF($D576="","", (SUMIFS(Transacoes!$D$3:$D1000,Transacoes!$C$3:$C1000,$D576,Transacoes!$B$3:$B1000,"C", Transacoes!$A$3:$A1000, "&lt;"&amp;EOMONTH(DATE(E$1,E$2,1),0))-SUMIFS(Transacoes!$D$3:$D1000,Transacoes!$C$3:$C1000,$D576,Transacoes!$B$3:$B1000,"V", Transacoes!$A$3:$A1000, "&lt;"&amp;EOMONTH(DATE(E$1,E$2,1),0)))*SUMIFS(Prov_Auto!$E$3:$E1000, Prov_Auto!$A$3:$A1000, $D576, Prov_Auto!$D$3:$D1000,"&gt;="&amp;DATE(E$1,E$2,1),Prov_Auto!$D$3:$D1000, "&lt;="&amp;EOMONTH(DATE(E$1,E$2,1),0)))</f>
        <v/>
      </c>
      <c r="F576" s="48" t="str">
        <f>IF($D576="","", (SUMIFS(Transacoes!$D$3:$D1000,Transacoes!$C$3:$C1000,$D576,Transacoes!$B$3:$B1000,"C", Transacoes!$A$3:$A1000, "&lt;"&amp;EOMONTH(DATE(F$1,F$2,1),0))-SUMIFS(Transacoes!$D$3:$D1000,Transacoes!$C$3:$C1000,$D576,Transacoes!$B$3:$B1000,"V", Transacoes!$A$3:$A1000, "&lt;"&amp;EOMONTH(DATE(F$1,F$2,1),0)))*SUMIFS(Prov_Auto!$E$3:$E1000, Prov_Auto!$A$3:$A1000, $D576, Prov_Auto!$D$3:$D1000,"&gt;="&amp;DATE(F$1,F$2,1),Prov_Auto!$D$3:$D1000, "&lt;="&amp;EOMONTH(DATE(F$1,F$2,1),0)))</f>
        <v/>
      </c>
      <c r="G576" s="48" t="str">
        <f>IF($D576="","", (SUMIFS(Transacoes!$D$3:$D1000,Transacoes!$C$3:$C1000,$D576,Transacoes!$B$3:$B1000,"C", Transacoes!$A$3:$A1000, "&lt;"&amp;EOMONTH(DATE(G$1,G$2,1),0))-SUMIFS(Transacoes!$D$3:$D1000,Transacoes!$C$3:$C1000,$D576,Transacoes!$B$3:$B1000,"V", Transacoes!$A$3:$A1000, "&lt;"&amp;EOMONTH(DATE(G$1,G$2,1),0)))*SUMIFS(Prov_Auto!$E$3:$E1000, Prov_Auto!$A$3:$A1000, $D576, Prov_Auto!$D$3:$D1000,"&gt;="&amp;DATE(G$1,G$2,1),Prov_Auto!$D$3:$D1000, "&lt;="&amp;EOMONTH(DATE(G$1,G$2,1),0)))</f>
        <v/>
      </c>
      <c r="H576" s="48" t="str">
        <f>IF($D576="","", (SUMIFS(Transacoes!$D$3:$D1000,Transacoes!$C$3:$C1000,$D576,Transacoes!$B$3:$B1000,"C", Transacoes!$A$3:$A1000, "&lt;"&amp;EOMONTH(DATE(H$1,H$2,1),0))-SUMIFS(Transacoes!$D$3:$D1000,Transacoes!$C$3:$C1000,$D576,Transacoes!$B$3:$B1000,"V", Transacoes!$A$3:$A1000, "&lt;"&amp;EOMONTH(DATE(H$1,H$2,1),0)))*SUMIFS(Prov_Auto!$E$3:$E1000, Prov_Auto!$A$3:$A1000, $D576, Prov_Auto!$D$3:$D1000,"&gt;="&amp;DATE(H$1,H$2,1),Prov_Auto!$D$3:$D1000, "&lt;="&amp;EOMONTH(DATE(H$1,H$2,1),0)))</f>
        <v/>
      </c>
      <c r="I576" s="48" t="str">
        <f>IF($D576="","", (SUMIFS(Transacoes!$D$3:$D1000,Transacoes!$C$3:$C1000,$D576,Transacoes!$B$3:$B1000,"C", Transacoes!$A$3:$A1000, "&lt;"&amp;EOMONTH(DATE(I$1,I$2,1),0))-SUMIFS(Transacoes!$D$3:$D1000,Transacoes!$C$3:$C1000,$D576,Transacoes!$B$3:$B1000,"V", Transacoes!$A$3:$A1000, "&lt;"&amp;EOMONTH(DATE(I$1,I$2,1),0)))*SUMIFS(Prov_Auto!$E$3:$E1000, Prov_Auto!$A$3:$A1000, $D576, Prov_Auto!$D$3:$D1000,"&gt;="&amp;DATE(I$1,I$2,1),Prov_Auto!$D$3:$D1000, "&lt;="&amp;EOMONTH(DATE(I$1,I$2,1),0)))</f>
        <v/>
      </c>
      <c r="J576" s="48" t="str">
        <f>IF($D576="","", (SUMIFS(Transacoes!$D$3:$D1000,Transacoes!$C$3:$C1000,$D576,Transacoes!$B$3:$B1000,"C", Transacoes!$A$3:$A1000, "&lt;"&amp;EOMONTH(DATE(J$1,J$2,1),0))-SUMIFS(Transacoes!$D$3:$D1000,Transacoes!$C$3:$C1000,$D576,Transacoes!$B$3:$B1000,"V", Transacoes!$A$3:$A1000, "&lt;"&amp;EOMONTH(DATE(J$1,J$2,1),0)))*SUMIFS(Prov_Auto!$E$3:$E1000, Prov_Auto!$A$3:$A1000, $D576, Prov_Auto!$D$3:$D1000,"&gt;="&amp;DATE(J$1,J$2,1),Prov_Auto!$D$3:$D1000, "&lt;="&amp;EOMONTH(DATE(J$1,J$2,1),0)))</f>
        <v/>
      </c>
      <c r="K576" s="48" t="str">
        <f>IF($D576="","", (SUMIFS(Transacoes!$D$3:$D1000,Transacoes!$C$3:$C1000,$D576,Transacoes!$B$3:$B1000,"C", Transacoes!$A$3:$A1000, "&lt;"&amp;EOMONTH(DATE(K$1,K$2,1),0))-SUMIFS(Transacoes!$D$3:$D1000,Transacoes!$C$3:$C1000,$D576,Transacoes!$B$3:$B1000,"V", Transacoes!$A$3:$A1000, "&lt;"&amp;EOMONTH(DATE(K$1,K$2,1),0)))*SUMIFS(Prov_Auto!$E$3:$E1000, Prov_Auto!$A$3:$A1000, $D576, Prov_Auto!$D$3:$D1000,"&gt;="&amp;DATE(K$1,K$2,1),Prov_Auto!$D$3:$D1000, "&lt;="&amp;EOMONTH(DATE(K$1,K$2,1),0)))</f>
        <v/>
      </c>
      <c r="L576" s="48" t="str">
        <f>IF($D576="","", (SUMIFS(Transacoes!$D$3:$D1000,Transacoes!$C$3:$C1000,$D576,Transacoes!$B$3:$B1000,"C", Transacoes!$A$3:$A1000, "&lt;"&amp;EOMONTH(DATE(L$1,L$2,1),0))-SUMIFS(Transacoes!$D$3:$D1000,Transacoes!$C$3:$C1000,$D576,Transacoes!$B$3:$B1000,"V", Transacoes!$A$3:$A1000, "&lt;"&amp;EOMONTH(DATE(L$1,L$2,1),0)))*SUMIFS(Prov_Auto!$E$3:$E1000, Prov_Auto!$A$3:$A1000, $D576, Prov_Auto!$D$3:$D1000,"&gt;="&amp;DATE(L$1,L$2,1),Prov_Auto!$D$3:$D1000, "&lt;="&amp;EOMONTH(DATE(L$1,L$2,1),0)))</f>
        <v/>
      </c>
      <c r="M576" s="48" t="str">
        <f>IF($D576="","", (SUMIFS(Transacoes!$D$3:$D1000,Transacoes!$C$3:$C1000,$D576,Transacoes!$B$3:$B1000,"C", Transacoes!$A$3:$A1000, "&lt;"&amp;EOMONTH(DATE(M$1,M$2,1),0))-SUMIFS(Transacoes!$D$3:$D1000,Transacoes!$C$3:$C1000,$D576,Transacoes!$B$3:$B1000,"V", Transacoes!$A$3:$A1000, "&lt;"&amp;EOMONTH(DATE(M$1,M$2,1),0)))*SUMIFS(Prov_Auto!$E$3:$E1000, Prov_Auto!$A$3:$A1000, $D576, Prov_Auto!$D$3:$D1000,"&gt;="&amp;DATE(M$1,M$2,1),Prov_Auto!$D$3:$D1000, "&lt;="&amp;EOMONTH(DATE(M$1,M$2,1),0)))</f>
        <v/>
      </c>
      <c r="N576" s="48" t="str">
        <f>IF($D576="","", (SUMIFS(Transacoes!$D$3:$D1000,Transacoes!$C$3:$C1000,$D576,Transacoes!$B$3:$B1000,"C", Transacoes!$A$3:$A1000, "&lt;"&amp;EOMONTH(DATE(N$1,N$2,1),0))-SUMIFS(Transacoes!$D$3:$D1000,Transacoes!$C$3:$C1000,$D576,Transacoes!$B$3:$B1000,"V", Transacoes!$A$3:$A1000, "&lt;"&amp;EOMONTH(DATE(N$1,N$2,1),0)))*SUMIFS(Prov_Auto!$E$3:$E1000, Prov_Auto!$A$3:$A1000, $D576, Prov_Auto!$D$3:$D1000,"&gt;="&amp;DATE(N$1,N$2,1),Prov_Auto!$D$3:$D1000, "&lt;="&amp;EOMONTH(DATE(N$1,N$2,1),0)))</f>
        <v/>
      </c>
      <c r="O576" s="48" t="str">
        <f>IF($D576="","", (SUMIFS(Transacoes!$D$3:$D1000,Transacoes!$C$3:$C1000,$D576,Transacoes!$B$3:$B1000,"C", Transacoes!$A$3:$A1000, "&lt;"&amp;EOMONTH(DATE(O$1,O$2,1),0))-SUMIFS(Transacoes!$D$3:$D1000,Transacoes!$C$3:$C1000,$D576,Transacoes!$B$3:$B1000,"V", Transacoes!$A$3:$A1000, "&lt;"&amp;EOMONTH(DATE(O$1,O$2,1),0)))*SUMIFS(Prov_Auto!$E$3:$E1000, Prov_Auto!$A$3:$A1000, $D576, Prov_Auto!$D$3:$D1000,"&gt;="&amp;DATE(O$1,O$2,1),Prov_Auto!$D$3:$D1000, "&lt;="&amp;EOMONTH(DATE(O$1,O$2,1),0)))</f>
        <v/>
      </c>
      <c r="P576" s="48" t="str">
        <f>IF($D576="","", (SUMIFS(Transacoes!$D$3:$D1000,Transacoes!$C$3:$C1000,$D576,Transacoes!$B$3:$B1000,"C", Transacoes!$A$3:$A1000, "&lt;"&amp;EOMONTH(DATE(P$1,P$2,1),0))-SUMIFS(Transacoes!$D$3:$D1000,Transacoes!$C$3:$C1000,$D576,Transacoes!$B$3:$B1000,"V", Transacoes!$A$3:$A1000, "&lt;"&amp;EOMONTH(DATE(P$1,P$2,1),0)))*SUMIFS(Prov_Auto!$E$3:$E1000, Prov_Auto!$A$3:$A1000, $D576, Prov_Auto!$D$3:$D1000,"&gt;="&amp;DATE(P$1,P$2,1),Prov_Auto!$D$3:$D1000, "&lt;="&amp;EOMONTH(DATE(P$1,P$2,1),0)))</f>
        <v/>
      </c>
      <c r="Q576" s="48" t="str">
        <f>IF($D576="","", (SUMIFS(Transacoes!$D$3:$D1000,Transacoes!$C$3:$C1000,$D576,Transacoes!$B$3:$B1000,"C", Transacoes!$A$3:$A1000, "&lt;"&amp;EOMONTH(DATE(Q$1,Q$2,1),0))-SUMIFS(Transacoes!$D$3:$D1000,Transacoes!$C$3:$C1000,$D576,Transacoes!$B$3:$B1000,"V", Transacoes!$A$3:$A1000, "&lt;"&amp;EOMONTH(DATE(Q$1,Q$2,1),0)))*SUMIFS(Prov_Auto!$E$3:$E1000, Prov_Auto!$A$3:$A1000, $D576, Prov_Auto!$D$3:$D1000,"&gt;="&amp;DATE(Q$1,Q$2,1),Prov_Auto!$D$3:$D1000, "&lt;="&amp;EOMONTH(DATE(Q$1,Q$2,1),0)))</f>
        <v/>
      </c>
      <c r="R576" s="47"/>
    </row>
    <row r="577">
      <c r="A577" s="47"/>
      <c r="B577" s="47"/>
      <c r="C577" s="47"/>
      <c r="D577" s="87"/>
      <c r="E577" s="48" t="str">
        <f>IF($D577="","", (SUMIFS(Transacoes!$D$3:$D1000,Transacoes!$C$3:$C1000,$D577,Transacoes!$B$3:$B1000,"C", Transacoes!$A$3:$A1000, "&lt;"&amp;EOMONTH(DATE(E$1,E$2,1),0))-SUMIFS(Transacoes!$D$3:$D1000,Transacoes!$C$3:$C1000,$D577,Transacoes!$B$3:$B1000,"V", Transacoes!$A$3:$A1000, "&lt;"&amp;EOMONTH(DATE(E$1,E$2,1),0)))*SUMIFS(Prov_Auto!$E$3:$E1000, Prov_Auto!$A$3:$A1000, $D577, Prov_Auto!$D$3:$D1000,"&gt;="&amp;DATE(E$1,E$2,1),Prov_Auto!$D$3:$D1000, "&lt;="&amp;EOMONTH(DATE(E$1,E$2,1),0)))</f>
        <v/>
      </c>
      <c r="F577" s="48" t="str">
        <f>IF($D577="","", (SUMIFS(Transacoes!$D$3:$D1000,Transacoes!$C$3:$C1000,$D577,Transacoes!$B$3:$B1000,"C", Transacoes!$A$3:$A1000, "&lt;"&amp;EOMONTH(DATE(F$1,F$2,1),0))-SUMIFS(Transacoes!$D$3:$D1000,Transacoes!$C$3:$C1000,$D577,Transacoes!$B$3:$B1000,"V", Transacoes!$A$3:$A1000, "&lt;"&amp;EOMONTH(DATE(F$1,F$2,1),0)))*SUMIFS(Prov_Auto!$E$3:$E1000, Prov_Auto!$A$3:$A1000, $D577, Prov_Auto!$D$3:$D1000,"&gt;="&amp;DATE(F$1,F$2,1),Prov_Auto!$D$3:$D1000, "&lt;="&amp;EOMONTH(DATE(F$1,F$2,1),0)))</f>
        <v/>
      </c>
      <c r="G577" s="48" t="str">
        <f>IF($D577="","", (SUMIFS(Transacoes!$D$3:$D1000,Transacoes!$C$3:$C1000,$D577,Transacoes!$B$3:$B1000,"C", Transacoes!$A$3:$A1000, "&lt;"&amp;EOMONTH(DATE(G$1,G$2,1),0))-SUMIFS(Transacoes!$D$3:$D1000,Transacoes!$C$3:$C1000,$D577,Transacoes!$B$3:$B1000,"V", Transacoes!$A$3:$A1000, "&lt;"&amp;EOMONTH(DATE(G$1,G$2,1),0)))*SUMIFS(Prov_Auto!$E$3:$E1000, Prov_Auto!$A$3:$A1000, $D577, Prov_Auto!$D$3:$D1000,"&gt;="&amp;DATE(G$1,G$2,1),Prov_Auto!$D$3:$D1000, "&lt;="&amp;EOMONTH(DATE(G$1,G$2,1),0)))</f>
        <v/>
      </c>
      <c r="H577" s="48" t="str">
        <f>IF($D577="","", (SUMIFS(Transacoes!$D$3:$D1000,Transacoes!$C$3:$C1000,$D577,Transacoes!$B$3:$B1000,"C", Transacoes!$A$3:$A1000, "&lt;"&amp;EOMONTH(DATE(H$1,H$2,1),0))-SUMIFS(Transacoes!$D$3:$D1000,Transacoes!$C$3:$C1000,$D577,Transacoes!$B$3:$B1000,"V", Transacoes!$A$3:$A1000, "&lt;"&amp;EOMONTH(DATE(H$1,H$2,1),0)))*SUMIFS(Prov_Auto!$E$3:$E1000, Prov_Auto!$A$3:$A1000, $D577, Prov_Auto!$D$3:$D1000,"&gt;="&amp;DATE(H$1,H$2,1),Prov_Auto!$D$3:$D1000, "&lt;="&amp;EOMONTH(DATE(H$1,H$2,1),0)))</f>
        <v/>
      </c>
      <c r="I577" s="48" t="str">
        <f>IF($D577="","", (SUMIFS(Transacoes!$D$3:$D1000,Transacoes!$C$3:$C1000,$D577,Transacoes!$B$3:$B1000,"C", Transacoes!$A$3:$A1000, "&lt;"&amp;EOMONTH(DATE(I$1,I$2,1),0))-SUMIFS(Transacoes!$D$3:$D1000,Transacoes!$C$3:$C1000,$D577,Transacoes!$B$3:$B1000,"V", Transacoes!$A$3:$A1000, "&lt;"&amp;EOMONTH(DATE(I$1,I$2,1),0)))*SUMIFS(Prov_Auto!$E$3:$E1000, Prov_Auto!$A$3:$A1000, $D577, Prov_Auto!$D$3:$D1000,"&gt;="&amp;DATE(I$1,I$2,1),Prov_Auto!$D$3:$D1000, "&lt;="&amp;EOMONTH(DATE(I$1,I$2,1),0)))</f>
        <v/>
      </c>
      <c r="J577" s="48" t="str">
        <f>IF($D577="","", (SUMIFS(Transacoes!$D$3:$D1000,Transacoes!$C$3:$C1000,$D577,Transacoes!$B$3:$B1000,"C", Transacoes!$A$3:$A1000, "&lt;"&amp;EOMONTH(DATE(J$1,J$2,1),0))-SUMIFS(Transacoes!$D$3:$D1000,Transacoes!$C$3:$C1000,$D577,Transacoes!$B$3:$B1000,"V", Transacoes!$A$3:$A1000, "&lt;"&amp;EOMONTH(DATE(J$1,J$2,1),0)))*SUMIFS(Prov_Auto!$E$3:$E1000, Prov_Auto!$A$3:$A1000, $D577, Prov_Auto!$D$3:$D1000,"&gt;="&amp;DATE(J$1,J$2,1),Prov_Auto!$D$3:$D1000, "&lt;="&amp;EOMONTH(DATE(J$1,J$2,1),0)))</f>
        <v/>
      </c>
      <c r="K577" s="48" t="str">
        <f>IF($D577="","", (SUMIFS(Transacoes!$D$3:$D1000,Transacoes!$C$3:$C1000,$D577,Transacoes!$B$3:$B1000,"C", Transacoes!$A$3:$A1000, "&lt;"&amp;EOMONTH(DATE(K$1,K$2,1),0))-SUMIFS(Transacoes!$D$3:$D1000,Transacoes!$C$3:$C1000,$D577,Transacoes!$B$3:$B1000,"V", Transacoes!$A$3:$A1000, "&lt;"&amp;EOMONTH(DATE(K$1,K$2,1),0)))*SUMIFS(Prov_Auto!$E$3:$E1000, Prov_Auto!$A$3:$A1000, $D577, Prov_Auto!$D$3:$D1000,"&gt;="&amp;DATE(K$1,K$2,1),Prov_Auto!$D$3:$D1000, "&lt;="&amp;EOMONTH(DATE(K$1,K$2,1),0)))</f>
        <v/>
      </c>
      <c r="L577" s="48" t="str">
        <f>IF($D577="","", (SUMIFS(Transacoes!$D$3:$D1000,Transacoes!$C$3:$C1000,$D577,Transacoes!$B$3:$B1000,"C", Transacoes!$A$3:$A1000, "&lt;"&amp;EOMONTH(DATE(L$1,L$2,1),0))-SUMIFS(Transacoes!$D$3:$D1000,Transacoes!$C$3:$C1000,$D577,Transacoes!$B$3:$B1000,"V", Transacoes!$A$3:$A1000, "&lt;"&amp;EOMONTH(DATE(L$1,L$2,1),0)))*SUMIFS(Prov_Auto!$E$3:$E1000, Prov_Auto!$A$3:$A1000, $D577, Prov_Auto!$D$3:$D1000,"&gt;="&amp;DATE(L$1,L$2,1),Prov_Auto!$D$3:$D1000, "&lt;="&amp;EOMONTH(DATE(L$1,L$2,1),0)))</f>
        <v/>
      </c>
      <c r="M577" s="48" t="str">
        <f>IF($D577="","", (SUMIFS(Transacoes!$D$3:$D1000,Transacoes!$C$3:$C1000,$D577,Transacoes!$B$3:$B1000,"C", Transacoes!$A$3:$A1000, "&lt;"&amp;EOMONTH(DATE(M$1,M$2,1),0))-SUMIFS(Transacoes!$D$3:$D1000,Transacoes!$C$3:$C1000,$D577,Transacoes!$B$3:$B1000,"V", Transacoes!$A$3:$A1000, "&lt;"&amp;EOMONTH(DATE(M$1,M$2,1),0)))*SUMIFS(Prov_Auto!$E$3:$E1000, Prov_Auto!$A$3:$A1000, $D577, Prov_Auto!$D$3:$D1000,"&gt;="&amp;DATE(M$1,M$2,1),Prov_Auto!$D$3:$D1000, "&lt;="&amp;EOMONTH(DATE(M$1,M$2,1),0)))</f>
        <v/>
      </c>
      <c r="N577" s="48" t="str">
        <f>IF($D577="","", (SUMIFS(Transacoes!$D$3:$D1000,Transacoes!$C$3:$C1000,$D577,Transacoes!$B$3:$B1000,"C", Transacoes!$A$3:$A1000, "&lt;"&amp;EOMONTH(DATE(N$1,N$2,1),0))-SUMIFS(Transacoes!$D$3:$D1000,Transacoes!$C$3:$C1000,$D577,Transacoes!$B$3:$B1000,"V", Transacoes!$A$3:$A1000, "&lt;"&amp;EOMONTH(DATE(N$1,N$2,1),0)))*SUMIFS(Prov_Auto!$E$3:$E1000, Prov_Auto!$A$3:$A1000, $D577, Prov_Auto!$D$3:$D1000,"&gt;="&amp;DATE(N$1,N$2,1),Prov_Auto!$D$3:$D1000, "&lt;="&amp;EOMONTH(DATE(N$1,N$2,1),0)))</f>
        <v/>
      </c>
      <c r="O577" s="48" t="str">
        <f>IF($D577="","", (SUMIFS(Transacoes!$D$3:$D1000,Transacoes!$C$3:$C1000,$D577,Transacoes!$B$3:$B1000,"C", Transacoes!$A$3:$A1000, "&lt;"&amp;EOMONTH(DATE(O$1,O$2,1),0))-SUMIFS(Transacoes!$D$3:$D1000,Transacoes!$C$3:$C1000,$D577,Transacoes!$B$3:$B1000,"V", Transacoes!$A$3:$A1000, "&lt;"&amp;EOMONTH(DATE(O$1,O$2,1),0)))*SUMIFS(Prov_Auto!$E$3:$E1000, Prov_Auto!$A$3:$A1000, $D577, Prov_Auto!$D$3:$D1000,"&gt;="&amp;DATE(O$1,O$2,1),Prov_Auto!$D$3:$D1000, "&lt;="&amp;EOMONTH(DATE(O$1,O$2,1),0)))</f>
        <v/>
      </c>
      <c r="P577" s="48" t="str">
        <f>IF($D577="","", (SUMIFS(Transacoes!$D$3:$D1000,Transacoes!$C$3:$C1000,$D577,Transacoes!$B$3:$B1000,"C", Transacoes!$A$3:$A1000, "&lt;"&amp;EOMONTH(DATE(P$1,P$2,1),0))-SUMIFS(Transacoes!$D$3:$D1000,Transacoes!$C$3:$C1000,$D577,Transacoes!$B$3:$B1000,"V", Transacoes!$A$3:$A1000, "&lt;"&amp;EOMONTH(DATE(P$1,P$2,1),0)))*SUMIFS(Prov_Auto!$E$3:$E1000, Prov_Auto!$A$3:$A1000, $D577, Prov_Auto!$D$3:$D1000,"&gt;="&amp;DATE(P$1,P$2,1),Prov_Auto!$D$3:$D1000, "&lt;="&amp;EOMONTH(DATE(P$1,P$2,1),0)))</f>
        <v/>
      </c>
      <c r="Q577" s="48" t="str">
        <f>IF($D577="","", (SUMIFS(Transacoes!$D$3:$D1000,Transacoes!$C$3:$C1000,$D577,Transacoes!$B$3:$B1000,"C", Transacoes!$A$3:$A1000, "&lt;"&amp;EOMONTH(DATE(Q$1,Q$2,1),0))-SUMIFS(Transacoes!$D$3:$D1000,Transacoes!$C$3:$C1000,$D577,Transacoes!$B$3:$B1000,"V", Transacoes!$A$3:$A1000, "&lt;"&amp;EOMONTH(DATE(Q$1,Q$2,1),0)))*SUMIFS(Prov_Auto!$E$3:$E1000, Prov_Auto!$A$3:$A1000, $D577, Prov_Auto!$D$3:$D1000,"&gt;="&amp;DATE(Q$1,Q$2,1),Prov_Auto!$D$3:$D1000, "&lt;="&amp;EOMONTH(DATE(Q$1,Q$2,1),0)))</f>
        <v/>
      </c>
      <c r="R577" s="47"/>
    </row>
    <row r="578">
      <c r="A578" s="47"/>
      <c r="B578" s="47"/>
      <c r="C578" s="47"/>
      <c r="D578" s="87"/>
      <c r="E578" s="48" t="str">
        <f>IF($D578="","", (SUMIFS(Transacoes!$D$3:$D1000,Transacoes!$C$3:$C1000,$D578,Transacoes!$B$3:$B1000,"C", Transacoes!$A$3:$A1000, "&lt;"&amp;EOMONTH(DATE(E$1,E$2,1),0))-SUMIFS(Transacoes!$D$3:$D1000,Transacoes!$C$3:$C1000,$D578,Transacoes!$B$3:$B1000,"V", Transacoes!$A$3:$A1000, "&lt;"&amp;EOMONTH(DATE(E$1,E$2,1),0)))*SUMIFS(Prov_Auto!$E$3:$E1000, Prov_Auto!$A$3:$A1000, $D578, Prov_Auto!$D$3:$D1000,"&gt;="&amp;DATE(E$1,E$2,1),Prov_Auto!$D$3:$D1000, "&lt;="&amp;EOMONTH(DATE(E$1,E$2,1),0)))</f>
        <v/>
      </c>
      <c r="F578" s="48" t="str">
        <f>IF($D578="","", (SUMIFS(Transacoes!$D$3:$D1000,Transacoes!$C$3:$C1000,$D578,Transacoes!$B$3:$B1000,"C", Transacoes!$A$3:$A1000, "&lt;"&amp;EOMONTH(DATE(F$1,F$2,1),0))-SUMIFS(Transacoes!$D$3:$D1000,Transacoes!$C$3:$C1000,$D578,Transacoes!$B$3:$B1000,"V", Transacoes!$A$3:$A1000, "&lt;"&amp;EOMONTH(DATE(F$1,F$2,1),0)))*SUMIFS(Prov_Auto!$E$3:$E1000, Prov_Auto!$A$3:$A1000, $D578, Prov_Auto!$D$3:$D1000,"&gt;="&amp;DATE(F$1,F$2,1),Prov_Auto!$D$3:$D1000, "&lt;="&amp;EOMONTH(DATE(F$1,F$2,1),0)))</f>
        <v/>
      </c>
      <c r="G578" s="48" t="str">
        <f>IF($D578="","", (SUMIFS(Transacoes!$D$3:$D1000,Transacoes!$C$3:$C1000,$D578,Transacoes!$B$3:$B1000,"C", Transacoes!$A$3:$A1000, "&lt;"&amp;EOMONTH(DATE(G$1,G$2,1),0))-SUMIFS(Transacoes!$D$3:$D1000,Transacoes!$C$3:$C1000,$D578,Transacoes!$B$3:$B1000,"V", Transacoes!$A$3:$A1000, "&lt;"&amp;EOMONTH(DATE(G$1,G$2,1),0)))*SUMIFS(Prov_Auto!$E$3:$E1000, Prov_Auto!$A$3:$A1000, $D578, Prov_Auto!$D$3:$D1000,"&gt;="&amp;DATE(G$1,G$2,1),Prov_Auto!$D$3:$D1000, "&lt;="&amp;EOMONTH(DATE(G$1,G$2,1),0)))</f>
        <v/>
      </c>
      <c r="H578" s="48" t="str">
        <f>IF($D578="","", (SUMIFS(Transacoes!$D$3:$D1000,Transacoes!$C$3:$C1000,$D578,Transacoes!$B$3:$B1000,"C", Transacoes!$A$3:$A1000, "&lt;"&amp;EOMONTH(DATE(H$1,H$2,1),0))-SUMIFS(Transacoes!$D$3:$D1000,Transacoes!$C$3:$C1000,$D578,Transacoes!$B$3:$B1000,"V", Transacoes!$A$3:$A1000, "&lt;"&amp;EOMONTH(DATE(H$1,H$2,1),0)))*SUMIFS(Prov_Auto!$E$3:$E1000, Prov_Auto!$A$3:$A1000, $D578, Prov_Auto!$D$3:$D1000,"&gt;="&amp;DATE(H$1,H$2,1),Prov_Auto!$D$3:$D1000, "&lt;="&amp;EOMONTH(DATE(H$1,H$2,1),0)))</f>
        <v/>
      </c>
      <c r="I578" s="48" t="str">
        <f>IF($D578="","", (SUMIFS(Transacoes!$D$3:$D1000,Transacoes!$C$3:$C1000,$D578,Transacoes!$B$3:$B1000,"C", Transacoes!$A$3:$A1000, "&lt;"&amp;EOMONTH(DATE(I$1,I$2,1),0))-SUMIFS(Transacoes!$D$3:$D1000,Transacoes!$C$3:$C1000,$D578,Transacoes!$B$3:$B1000,"V", Transacoes!$A$3:$A1000, "&lt;"&amp;EOMONTH(DATE(I$1,I$2,1),0)))*SUMIFS(Prov_Auto!$E$3:$E1000, Prov_Auto!$A$3:$A1000, $D578, Prov_Auto!$D$3:$D1000,"&gt;="&amp;DATE(I$1,I$2,1),Prov_Auto!$D$3:$D1000, "&lt;="&amp;EOMONTH(DATE(I$1,I$2,1),0)))</f>
        <v/>
      </c>
      <c r="J578" s="48" t="str">
        <f>IF($D578="","", (SUMIFS(Transacoes!$D$3:$D1000,Transacoes!$C$3:$C1000,$D578,Transacoes!$B$3:$B1000,"C", Transacoes!$A$3:$A1000, "&lt;"&amp;EOMONTH(DATE(J$1,J$2,1),0))-SUMIFS(Transacoes!$D$3:$D1000,Transacoes!$C$3:$C1000,$D578,Transacoes!$B$3:$B1000,"V", Transacoes!$A$3:$A1000, "&lt;"&amp;EOMONTH(DATE(J$1,J$2,1),0)))*SUMIFS(Prov_Auto!$E$3:$E1000, Prov_Auto!$A$3:$A1000, $D578, Prov_Auto!$D$3:$D1000,"&gt;="&amp;DATE(J$1,J$2,1),Prov_Auto!$D$3:$D1000, "&lt;="&amp;EOMONTH(DATE(J$1,J$2,1),0)))</f>
        <v/>
      </c>
      <c r="K578" s="48" t="str">
        <f>IF($D578="","", (SUMIFS(Transacoes!$D$3:$D1000,Transacoes!$C$3:$C1000,$D578,Transacoes!$B$3:$B1000,"C", Transacoes!$A$3:$A1000, "&lt;"&amp;EOMONTH(DATE(K$1,K$2,1),0))-SUMIFS(Transacoes!$D$3:$D1000,Transacoes!$C$3:$C1000,$D578,Transacoes!$B$3:$B1000,"V", Transacoes!$A$3:$A1000, "&lt;"&amp;EOMONTH(DATE(K$1,K$2,1),0)))*SUMIFS(Prov_Auto!$E$3:$E1000, Prov_Auto!$A$3:$A1000, $D578, Prov_Auto!$D$3:$D1000,"&gt;="&amp;DATE(K$1,K$2,1),Prov_Auto!$D$3:$D1000, "&lt;="&amp;EOMONTH(DATE(K$1,K$2,1),0)))</f>
        <v/>
      </c>
      <c r="L578" s="48" t="str">
        <f>IF($D578="","", (SUMIFS(Transacoes!$D$3:$D1000,Transacoes!$C$3:$C1000,$D578,Transacoes!$B$3:$B1000,"C", Transacoes!$A$3:$A1000, "&lt;"&amp;EOMONTH(DATE(L$1,L$2,1),0))-SUMIFS(Transacoes!$D$3:$D1000,Transacoes!$C$3:$C1000,$D578,Transacoes!$B$3:$B1000,"V", Transacoes!$A$3:$A1000, "&lt;"&amp;EOMONTH(DATE(L$1,L$2,1),0)))*SUMIFS(Prov_Auto!$E$3:$E1000, Prov_Auto!$A$3:$A1000, $D578, Prov_Auto!$D$3:$D1000,"&gt;="&amp;DATE(L$1,L$2,1),Prov_Auto!$D$3:$D1000, "&lt;="&amp;EOMONTH(DATE(L$1,L$2,1),0)))</f>
        <v/>
      </c>
      <c r="M578" s="48" t="str">
        <f>IF($D578="","", (SUMIFS(Transacoes!$D$3:$D1000,Transacoes!$C$3:$C1000,$D578,Transacoes!$B$3:$B1000,"C", Transacoes!$A$3:$A1000, "&lt;"&amp;EOMONTH(DATE(M$1,M$2,1),0))-SUMIFS(Transacoes!$D$3:$D1000,Transacoes!$C$3:$C1000,$D578,Transacoes!$B$3:$B1000,"V", Transacoes!$A$3:$A1000, "&lt;"&amp;EOMONTH(DATE(M$1,M$2,1),0)))*SUMIFS(Prov_Auto!$E$3:$E1000, Prov_Auto!$A$3:$A1000, $D578, Prov_Auto!$D$3:$D1000,"&gt;="&amp;DATE(M$1,M$2,1),Prov_Auto!$D$3:$D1000, "&lt;="&amp;EOMONTH(DATE(M$1,M$2,1),0)))</f>
        <v/>
      </c>
      <c r="N578" s="48" t="str">
        <f>IF($D578="","", (SUMIFS(Transacoes!$D$3:$D1000,Transacoes!$C$3:$C1000,$D578,Transacoes!$B$3:$B1000,"C", Transacoes!$A$3:$A1000, "&lt;"&amp;EOMONTH(DATE(N$1,N$2,1),0))-SUMIFS(Transacoes!$D$3:$D1000,Transacoes!$C$3:$C1000,$D578,Transacoes!$B$3:$B1000,"V", Transacoes!$A$3:$A1000, "&lt;"&amp;EOMONTH(DATE(N$1,N$2,1),0)))*SUMIFS(Prov_Auto!$E$3:$E1000, Prov_Auto!$A$3:$A1000, $D578, Prov_Auto!$D$3:$D1000,"&gt;="&amp;DATE(N$1,N$2,1),Prov_Auto!$D$3:$D1000, "&lt;="&amp;EOMONTH(DATE(N$1,N$2,1),0)))</f>
        <v/>
      </c>
      <c r="O578" s="48" t="str">
        <f>IF($D578="","", (SUMIFS(Transacoes!$D$3:$D1000,Transacoes!$C$3:$C1000,$D578,Transacoes!$B$3:$B1000,"C", Transacoes!$A$3:$A1000, "&lt;"&amp;EOMONTH(DATE(O$1,O$2,1),0))-SUMIFS(Transacoes!$D$3:$D1000,Transacoes!$C$3:$C1000,$D578,Transacoes!$B$3:$B1000,"V", Transacoes!$A$3:$A1000, "&lt;"&amp;EOMONTH(DATE(O$1,O$2,1),0)))*SUMIFS(Prov_Auto!$E$3:$E1000, Prov_Auto!$A$3:$A1000, $D578, Prov_Auto!$D$3:$D1000,"&gt;="&amp;DATE(O$1,O$2,1),Prov_Auto!$D$3:$D1000, "&lt;="&amp;EOMONTH(DATE(O$1,O$2,1),0)))</f>
        <v/>
      </c>
      <c r="P578" s="48" t="str">
        <f>IF($D578="","", (SUMIFS(Transacoes!$D$3:$D1000,Transacoes!$C$3:$C1000,$D578,Transacoes!$B$3:$B1000,"C", Transacoes!$A$3:$A1000, "&lt;"&amp;EOMONTH(DATE(P$1,P$2,1),0))-SUMIFS(Transacoes!$D$3:$D1000,Transacoes!$C$3:$C1000,$D578,Transacoes!$B$3:$B1000,"V", Transacoes!$A$3:$A1000, "&lt;"&amp;EOMONTH(DATE(P$1,P$2,1),0)))*SUMIFS(Prov_Auto!$E$3:$E1000, Prov_Auto!$A$3:$A1000, $D578, Prov_Auto!$D$3:$D1000,"&gt;="&amp;DATE(P$1,P$2,1),Prov_Auto!$D$3:$D1000, "&lt;="&amp;EOMONTH(DATE(P$1,P$2,1),0)))</f>
        <v/>
      </c>
      <c r="Q578" s="48" t="str">
        <f>IF($D578="","", (SUMIFS(Transacoes!$D$3:$D1000,Transacoes!$C$3:$C1000,$D578,Transacoes!$B$3:$B1000,"C", Transacoes!$A$3:$A1000, "&lt;"&amp;EOMONTH(DATE(Q$1,Q$2,1),0))-SUMIFS(Transacoes!$D$3:$D1000,Transacoes!$C$3:$C1000,$D578,Transacoes!$B$3:$B1000,"V", Transacoes!$A$3:$A1000, "&lt;"&amp;EOMONTH(DATE(Q$1,Q$2,1),0)))*SUMIFS(Prov_Auto!$E$3:$E1000, Prov_Auto!$A$3:$A1000, $D578, Prov_Auto!$D$3:$D1000,"&gt;="&amp;DATE(Q$1,Q$2,1),Prov_Auto!$D$3:$D1000, "&lt;="&amp;EOMONTH(DATE(Q$1,Q$2,1),0)))</f>
        <v/>
      </c>
      <c r="R578" s="47"/>
    </row>
    <row r="579">
      <c r="A579" s="47"/>
      <c r="B579" s="47"/>
      <c r="C579" s="47"/>
      <c r="D579" s="87"/>
      <c r="E579" s="48" t="str">
        <f>IF($D579="","", (SUMIFS(Transacoes!$D$3:$D1000,Transacoes!$C$3:$C1000,$D579,Transacoes!$B$3:$B1000,"C", Transacoes!$A$3:$A1000, "&lt;"&amp;EOMONTH(DATE(E$1,E$2,1),0))-SUMIFS(Transacoes!$D$3:$D1000,Transacoes!$C$3:$C1000,$D579,Transacoes!$B$3:$B1000,"V", Transacoes!$A$3:$A1000, "&lt;"&amp;EOMONTH(DATE(E$1,E$2,1),0)))*SUMIFS(Prov_Auto!$E$3:$E1000, Prov_Auto!$A$3:$A1000, $D579, Prov_Auto!$D$3:$D1000,"&gt;="&amp;DATE(E$1,E$2,1),Prov_Auto!$D$3:$D1000, "&lt;="&amp;EOMONTH(DATE(E$1,E$2,1),0)))</f>
        <v/>
      </c>
      <c r="F579" s="48" t="str">
        <f>IF($D579="","", (SUMIFS(Transacoes!$D$3:$D1000,Transacoes!$C$3:$C1000,$D579,Transacoes!$B$3:$B1000,"C", Transacoes!$A$3:$A1000, "&lt;"&amp;EOMONTH(DATE(F$1,F$2,1),0))-SUMIFS(Transacoes!$D$3:$D1000,Transacoes!$C$3:$C1000,$D579,Transacoes!$B$3:$B1000,"V", Transacoes!$A$3:$A1000, "&lt;"&amp;EOMONTH(DATE(F$1,F$2,1),0)))*SUMIFS(Prov_Auto!$E$3:$E1000, Prov_Auto!$A$3:$A1000, $D579, Prov_Auto!$D$3:$D1000,"&gt;="&amp;DATE(F$1,F$2,1),Prov_Auto!$D$3:$D1000, "&lt;="&amp;EOMONTH(DATE(F$1,F$2,1),0)))</f>
        <v/>
      </c>
      <c r="G579" s="48" t="str">
        <f>IF($D579="","", (SUMIFS(Transacoes!$D$3:$D1000,Transacoes!$C$3:$C1000,$D579,Transacoes!$B$3:$B1000,"C", Transacoes!$A$3:$A1000, "&lt;"&amp;EOMONTH(DATE(G$1,G$2,1),0))-SUMIFS(Transacoes!$D$3:$D1000,Transacoes!$C$3:$C1000,$D579,Transacoes!$B$3:$B1000,"V", Transacoes!$A$3:$A1000, "&lt;"&amp;EOMONTH(DATE(G$1,G$2,1),0)))*SUMIFS(Prov_Auto!$E$3:$E1000, Prov_Auto!$A$3:$A1000, $D579, Prov_Auto!$D$3:$D1000,"&gt;="&amp;DATE(G$1,G$2,1),Prov_Auto!$D$3:$D1000, "&lt;="&amp;EOMONTH(DATE(G$1,G$2,1),0)))</f>
        <v/>
      </c>
      <c r="H579" s="48" t="str">
        <f>IF($D579="","", (SUMIFS(Transacoes!$D$3:$D1000,Transacoes!$C$3:$C1000,$D579,Transacoes!$B$3:$B1000,"C", Transacoes!$A$3:$A1000, "&lt;"&amp;EOMONTH(DATE(H$1,H$2,1),0))-SUMIFS(Transacoes!$D$3:$D1000,Transacoes!$C$3:$C1000,$D579,Transacoes!$B$3:$B1000,"V", Transacoes!$A$3:$A1000, "&lt;"&amp;EOMONTH(DATE(H$1,H$2,1),0)))*SUMIFS(Prov_Auto!$E$3:$E1000, Prov_Auto!$A$3:$A1000, $D579, Prov_Auto!$D$3:$D1000,"&gt;="&amp;DATE(H$1,H$2,1),Prov_Auto!$D$3:$D1000, "&lt;="&amp;EOMONTH(DATE(H$1,H$2,1),0)))</f>
        <v/>
      </c>
      <c r="I579" s="48" t="str">
        <f>IF($D579="","", (SUMIFS(Transacoes!$D$3:$D1000,Transacoes!$C$3:$C1000,$D579,Transacoes!$B$3:$B1000,"C", Transacoes!$A$3:$A1000, "&lt;"&amp;EOMONTH(DATE(I$1,I$2,1),0))-SUMIFS(Transacoes!$D$3:$D1000,Transacoes!$C$3:$C1000,$D579,Transacoes!$B$3:$B1000,"V", Transacoes!$A$3:$A1000, "&lt;"&amp;EOMONTH(DATE(I$1,I$2,1),0)))*SUMIFS(Prov_Auto!$E$3:$E1000, Prov_Auto!$A$3:$A1000, $D579, Prov_Auto!$D$3:$D1000,"&gt;="&amp;DATE(I$1,I$2,1),Prov_Auto!$D$3:$D1000, "&lt;="&amp;EOMONTH(DATE(I$1,I$2,1),0)))</f>
        <v/>
      </c>
      <c r="J579" s="48" t="str">
        <f>IF($D579="","", (SUMIFS(Transacoes!$D$3:$D1000,Transacoes!$C$3:$C1000,$D579,Transacoes!$B$3:$B1000,"C", Transacoes!$A$3:$A1000, "&lt;"&amp;EOMONTH(DATE(J$1,J$2,1),0))-SUMIFS(Transacoes!$D$3:$D1000,Transacoes!$C$3:$C1000,$D579,Transacoes!$B$3:$B1000,"V", Transacoes!$A$3:$A1000, "&lt;"&amp;EOMONTH(DATE(J$1,J$2,1),0)))*SUMIFS(Prov_Auto!$E$3:$E1000, Prov_Auto!$A$3:$A1000, $D579, Prov_Auto!$D$3:$D1000,"&gt;="&amp;DATE(J$1,J$2,1),Prov_Auto!$D$3:$D1000, "&lt;="&amp;EOMONTH(DATE(J$1,J$2,1),0)))</f>
        <v/>
      </c>
      <c r="K579" s="48" t="str">
        <f>IF($D579="","", (SUMIFS(Transacoes!$D$3:$D1000,Transacoes!$C$3:$C1000,$D579,Transacoes!$B$3:$B1000,"C", Transacoes!$A$3:$A1000, "&lt;"&amp;EOMONTH(DATE(K$1,K$2,1),0))-SUMIFS(Transacoes!$D$3:$D1000,Transacoes!$C$3:$C1000,$D579,Transacoes!$B$3:$B1000,"V", Transacoes!$A$3:$A1000, "&lt;"&amp;EOMONTH(DATE(K$1,K$2,1),0)))*SUMIFS(Prov_Auto!$E$3:$E1000, Prov_Auto!$A$3:$A1000, $D579, Prov_Auto!$D$3:$D1000,"&gt;="&amp;DATE(K$1,K$2,1),Prov_Auto!$D$3:$D1000, "&lt;="&amp;EOMONTH(DATE(K$1,K$2,1),0)))</f>
        <v/>
      </c>
      <c r="L579" s="48" t="str">
        <f>IF($D579="","", (SUMIFS(Transacoes!$D$3:$D1000,Transacoes!$C$3:$C1000,$D579,Transacoes!$B$3:$B1000,"C", Transacoes!$A$3:$A1000, "&lt;"&amp;EOMONTH(DATE(L$1,L$2,1),0))-SUMIFS(Transacoes!$D$3:$D1000,Transacoes!$C$3:$C1000,$D579,Transacoes!$B$3:$B1000,"V", Transacoes!$A$3:$A1000, "&lt;"&amp;EOMONTH(DATE(L$1,L$2,1),0)))*SUMIFS(Prov_Auto!$E$3:$E1000, Prov_Auto!$A$3:$A1000, $D579, Prov_Auto!$D$3:$D1000,"&gt;="&amp;DATE(L$1,L$2,1),Prov_Auto!$D$3:$D1000, "&lt;="&amp;EOMONTH(DATE(L$1,L$2,1),0)))</f>
        <v/>
      </c>
      <c r="M579" s="48" t="str">
        <f>IF($D579="","", (SUMIFS(Transacoes!$D$3:$D1000,Transacoes!$C$3:$C1000,$D579,Transacoes!$B$3:$B1000,"C", Transacoes!$A$3:$A1000, "&lt;"&amp;EOMONTH(DATE(M$1,M$2,1),0))-SUMIFS(Transacoes!$D$3:$D1000,Transacoes!$C$3:$C1000,$D579,Transacoes!$B$3:$B1000,"V", Transacoes!$A$3:$A1000, "&lt;"&amp;EOMONTH(DATE(M$1,M$2,1),0)))*SUMIFS(Prov_Auto!$E$3:$E1000, Prov_Auto!$A$3:$A1000, $D579, Prov_Auto!$D$3:$D1000,"&gt;="&amp;DATE(M$1,M$2,1),Prov_Auto!$D$3:$D1000, "&lt;="&amp;EOMONTH(DATE(M$1,M$2,1),0)))</f>
        <v/>
      </c>
      <c r="N579" s="48" t="str">
        <f>IF($D579="","", (SUMIFS(Transacoes!$D$3:$D1000,Transacoes!$C$3:$C1000,$D579,Transacoes!$B$3:$B1000,"C", Transacoes!$A$3:$A1000, "&lt;"&amp;EOMONTH(DATE(N$1,N$2,1),0))-SUMIFS(Transacoes!$D$3:$D1000,Transacoes!$C$3:$C1000,$D579,Transacoes!$B$3:$B1000,"V", Transacoes!$A$3:$A1000, "&lt;"&amp;EOMONTH(DATE(N$1,N$2,1),0)))*SUMIFS(Prov_Auto!$E$3:$E1000, Prov_Auto!$A$3:$A1000, $D579, Prov_Auto!$D$3:$D1000,"&gt;="&amp;DATE(N$1,N$2,1),Prov_Auto!$D$3:$D1000, "&lt;="&amp;EOMONTH(DATE(N$1,N$2,1),0)))</f>
        <v/>
      </c>
      <c r="O579" s="48" t="str">
        <f>IF($D579="","", (SUMIFS(Transacoes!$D$3:$D1000,Transacoes!$C$3:$C1000,$D579,Transacoes!$B$3:$B1000,"C", Transacoes!$A$3:$A1000, "&lt;"&amp;EOMONTH(DATE(O$1,O$2,1),0))-SUMIFS(Transacoes!$D$3:$D1000,Transacoes!$C$3:$C1000,$D579,Transacoes!$B$3:$B1000,"V", Transacoes!$A$3:$A1000, "&lt;"&amp;EOMONTH(DATE(O$1,O$2,1),0)))*SUMIFS(Prov_Auto!$E$3:$E1000, Prov_Auto!$A$3:$A1000, $D579, Prov_Auto!$D$3:$D1000,"&gt;="&amp;DATE(O$1,O$2,1),Prov_Auto!$D$3:$D1000, "&lt;="&amp;EOMONTH(DATE(O$1,O$2,1),0)))</f>
        <v/>
      </c>
      <c r="P579" s="48" t="str">
        <f>IF($D579="","", (SUMIFS(Transacoes!$D$3:$D1000,Transacoes!$C$3:$C1000,$D579,Transacoes!$B$3:$B1000,"C", Transacoes!$A$3:$A1000, "&lt;"&amp;EOMONTH(DATE(P$1,P$2,1),0))-SUMIFS(Transacoes!$D$3:$D1000,Transacoes!$C$3:$C1000,$D579,Transacoes!$B$3:$B1000,"V", Transacoes!$A$3:$A1000, "&lt;"&amp;EOMONTH(DATE(P$1,P$2,1),0)))*SUMIFS(Prov_Auto!$E$3:$E1000, Prov_Auto!$A$3:$A1000, $D579, Prov_Auto!$D$3:$D1000,"&gt;="&amp;DATE(P$1,P$2,1),Prov_Auto!$D$3:$D1000, "&lt;="&amp;EOMONTH(DATE(P$1,P$2,1),0)))</f>
        <v/>
      </c>
      <c r="Q579" s="48" t="str">
        <f>IF($D579="","", (SUMIFS(Transacoes!$D$3:$D1000,Transacoes!$C$3:$C1000,$D579,Transacoes!$B$3:$B1000,"C", Transacoes!$A$3:$A1000, "&lt;"&amp;EOMONTH(DATE(Q$1,Q$2,1),0))-SUMIFS(Transacoes!$D$3:$D1000,Transacoes!$C$3:$C1000,$D579,Transacoes!$B$3:$B1000,"V", Transacoes!$A$3:$A1000, "&lt;"&amp;EOMONTH(DATE(Q$1,Q$2,1),0)))*SUMIFS(Prov_Auto!$E$3:$E1000, Prov_Auto!$A$3:$A1000, $D579, Prov_Auto!$D$3:$D1000,"&gt;="&amp;DATE(Q$1,Q$2,1),Prov_Auto!$D$3:$D1000, "&lt;="&amp;EOMONTH(DATE(Q$1,Q$2,1),0)))</f>
        <v/>
      </c>
      <c r="R579" s="47"/>
    </row>
    <row r="580">
      <c r="A580" s="47"/>
      <c r="B580" s="47"/>
      <c r="C580" s="47"/>
      <c r="D580" s="87"/>
      <c r="E580" s="48" t="str">
        <f>IF($D580="","", (SUMIFS(Transacoes!$D$3:$D1000,Transacoes!$C$3:$C1000,$D580,Transacoes!$B$3:$B1000,"C", Transacoes!$A$3:$A1000, "&lt;"&amp;EOMONTH(DATE(E$1,E$2,1),0))-SUMIFS(Transacoes!$D$3:$D1000,Transacoes!$C$3:$C1000,$D580,Transacoes!$B$3:$B1000,"V", Transacoes!$A$3:$A1000, "&lt;"&amp;EOMONTH(DATE(E$1,E$2,1),0)))*SUMIFS(Prov_Auto!$E$3:$E1000, Prov_Auto!$A$3:$A1000, $D580, Prov_Auto!$D$3:$D1000,"&gt;="&amp;DATE(E$1,E$2,1),Prov_Auto!$D$3:$D1000, "&lt;="&amp;EOMONTH(DATE(E$1,E$2,1),0)))</f>
        <v/>
      </c>
      <c r="F580" s="48" t="str">
        <f>IF($D580="","", (SUMIFS(Transacoes!$D$3:$D1000,Transacoes!$C$3:$C1000,$D580,Transacoes!$B$3:$B1000,"C", Transacoes!$A$3:$A1000, "&lt;"&amp;EOMONTH(DATE(F$1,F$2,1),0))-SUMIFS(Transacoes!$D$3:$D1000,Transacoes!$C$3:$C1000,$D580,Transacoes!$B$3:$B1000,"V", Transacoes!$A$3:$A1000, "&lt;"&amp;EOMONTH(DATE(F$1,F$2,1),0)))*SUMIFS(Prov_Auto!$E$3:$E1000, Prov_Auto!$A$3:$A1000, $D580, Prov_Auto!$D$3:$D1000,"&gt;="&amp;DATE(F$1,F$2,1),Prov_Auto!$D$3:$D1000, "&lt;="&amp;EOMONTH(DATE(F$1,F$2,1),0)))</f>
        <v/>
      </c>
      <c r="G580" s="48" t="str">
        <f>IF($D580="","", (SUMIFS(Transacoes!$D$3:$D1000,Transacoes!$C$3:$C1000,$D580,Transacoes!$B$3:$B1000,"C", Transacoes!$A$3:$A1000, "&lt;"&amp;EOMONTH(DATE(G$1,G$2,1),0))-SUMIFS(Transacoes!$D$3:$D1000,Transacoes!$C$3:$C1000,$D580,Transacoes!$B$3:$B1000,"V", Transacoes!$A$3:$A1000, "&lt;"&amp;EOMONTH(DATE(G$1,G$2,1),0)))*SUMIFS(Prov_Auto!$E$3:$E1000, Prov_Auto!$A$3:$A1000, $D580, Prov_Auto!$D$3:$D1000,"&gt;="&amp;DATE(G$1,G$2,1),Prov_Auto!$D$3:$D1000, "&lt;="&amp;EOMONTH(DATE(G$1,G$2,1),0)))</f>
        <v/>
      </c>
      <c r="H580" s="48" t="str">
        <f>IF($D580="","", (SUMIFS(Transacoes!$D$3:$D1000,Transacoes!$C$3:$C1000,$D580,Transacoes!$B$3:$B1000,"C", Transacoes!$A$3:$A1000, "&lt;"&amp;EOMONTH(DATE(H$1,H$2,1),0))-SUMIFS(Transacoes!$D$3:$D1000,Transacoes!$C$3:$C1000,$D580,Transacoes!$B$3:$B1000,"V", Transacoes!$A$3:$A1000, "&lt;"&amp;EOMONTH(DATE(H$1,H$2,1),0)))*SUMIFS(Prov_Auto!$E$3:$E1000, Prov_Auto!$A$3:$A1000, $D580, Prov_Auto!$D$3:$D1000,"&gt;="&amp;DATE(H$1,H$2,1),Prov_Auto!$D$3:$D1000, "&lt;="&amp;EOMONTH(DATE(H$1,H$2,1),0)))</f>
        <v/>
      </c>
      <c r="I580" s="48" t="str">
        <f>IF($D580="","", (SUMIFS(Transacoes!$D$3:$D1000,Transacoes!$C$3:$C1000,$D580,Transacoes!$B$3:$B1000,"C", Transacoes!$A$3:$A1000, "&lt;"&amp;EOMONTH(DATE(I$1,I$2,1),0))-SUMIFS(Transacoes!$D$3:$D1000,Transacoes!$C$3:$C1000,$D580,Transacoes!$B$3:$B1000,"V", Transacoes!$A$3:$A1000, "&lt;"&amp;EOMONTH(DATE(I$1,I$2,1),0)))*SUMIFS(Prov_Auto!$E$3:$E1000, Prov_Auto!$A$3:$A1000, $D580, Prov_Auto!$D$3:$D1000,"&gt;="&amp;DATE(I$1,I$2,1),Prov_Auto!$D$3:$D1000, "&lt;="&amp;EOMONTH(DATE(I$1,I$2,1),0)))</f>
        <v/>
      </c>
      <c r="J580" s="48" t="str">
        <f>IF($D580="","", (SUMIFS(Transacoes!$D$3:$D1000,Transacoes!$C$3:$C1000,$D580,Transacoes!$B$3:$B1000,"C", Transacoes!$A$3:$A1000, "&lt;"&amp;EOMONTH(DATE(J$1,J$2,1),0))-SUMIFS(Transacoes!$D$3:$D1000,Transacoes!$C$3:$C1000,$D580,Transacoes!$B$3:$B1000,"V", Transacoes!$A$3:$A1000, "&lt;"&amp;EOMONTH(DATE(J$1,J$2,1),0)))*SUMIFS(Prov_Auto!$E$3:$E1000, Prov_Auto!$A$3:$A1000, $D580, Prov_Auto!$D$3:$D1000,"&gt;="&amp;DATE(J$1,J$2,1),Prov_Auto!$D$3:$D1000, "&lt;="&amp;EOMONTH(DATE(J$1,J$2,1),0)))</f>
        <v/>
      </c>
      <c r="K580" s="48" t="str">
        <f>IF($D580="","", (SUMIFS(Transacoes!$D$3:$D1000,Transacoes!$C$3:$C1000,$D580,Transacoes!$B$3:$B1000,"C", Transacoes!$A$3:$A1000, "&lt;"&amp;EOMONTH(DATE(K$1,K$2,1),0))-SUMIFS(Transacoes!$D$3:$D1000,Transacoes!$C$3:$C1000,$D580,Transacoes!$B$3:$B1000,"V", Transacoes!$A$3:$A1000, "&lt;"&amp;EOMONTH(DATE(K$1,K$2,1),0)))*SUMIFS(Prov_Auto!$E$3:$E1000, Prov_Auto!$A$3:$A1000, $D580, Prov_Auto!$D$3:$D1000,"&gt;="&amp;DATE(K$1,K$2,1),Prov_Auto!$D$3:$D1000, "&lt;="&amp;EOMONTH(DATE(K$1,K$2,1),0)))</f>
        <v/>
      </c>
      <c r="L580" s="48" t="str">
        <f>IF($D580="","", (SUMIFS(Transacoes!$D$3:$D1000,Transacoes!$C$3:$C1000,$D580,Transacoes!$B$3:$B1000,"C", Transacoes!$A$3:$A1000, "&lt;"&amp;EOMONTH(DATE(L$1,L$2,1),0))-SUMIFS(Transacoes!$D$3:$D1000,Transacoes!$C$3:$C1000,$D580,Transacoes!$B$3:$B1000,"V", Transacoes!$A$3:$A1000, "&lt;"&amp;EOMONTH(DATE(L$1,L$2,1),0)))*SUMIFS(Prov_Auto!$E$3:$E1000, Prov_Auto!$A$3:$A1000, $D580, Prov_Auto!$D$3:$D1000,"&gt;="&amp;DATE(L$1,L$2,1),Prov_Auto!$D$3:$D1000, "&lt;="&amp;EOMONTH(DATE(L$1,L$2,1),0)))</f>
        <v/>
      </c>
      <c r="M580" s="48" t="str">
        <f>IF($D580="","", (SUMIFS(Transacoes!$D$3:$D1000,Transacoes!$C$3:$C1000,$D580,Transacoes!$B$3:$B1000,"C", Transacoes!$A$3:$A1000, "&lt;"&amp;EOMONTH(DATE(M$1,M$2,1),0))-SUMIFS(Transacoes!$D$3:$D1000,Transacoes!$C$3:$C1000,$D580,Transacoes!$B$3:$B1000,"V", Transacoes!$A$3:$A1000, "&lt;"&amp;EOMONTH(DATE(M$1,M$2,1),0)))*SUMIFS(Prov_Auto!$E$3:$E1000, Prov_Auto!$A$3:$A1000, $D580, Prov_Auto!$D$3:$D1000,"&gt;="&amp;DATE(M$1,M$2,1),Prov_Auto!$D$3:$D1000, "&lt;="&amp;EOMONTH(DATE(M$1,M$2,1),0)))</f>
        <v/>
      </c>
      <c r="N580" s="48" t="str">
        <f>IF($D580="","", (SUMIFS(Transacoes!$D$3:$D1000,Transacoes!$C$3:$C1000,$D580,Transacoes!$B$3:$B1000,"C", Transacoes!$A$3:$A1000, "&lt;"&amp;EOMONTH(DATE(N$1,N$2,1),0))-SUMIFS(Transacoes!$D$3:$D1000,Transacoes!$C$3:$C1000,$D580,Transacoes!$B$3:$B1000,"V", Transacoes!$A$3:$A1000, "&lt;"&amp;EOMONTH(DATE(N$1,N$2,1),0)))*SUMIFS(Prov_Auto!$E$3:$E1000, Prov_Auto!$A$3:$A1000, $D580, Prov_Auto!$D$3:$D1000,"&gt;="&amp;DATE(N$1,N$2,1),Prov_Auto!$D$3:$D1000, "&lt;="&amp;EOMONTH(DATE(N$1,N$2,1),0)))</f>
        <v/>
      </c>
      <c r="O580" s="48" t="str">
        <f>IF($D580="","", (SUMIFS(Transacoes!$D$3:$D1000,Transacoes!$C$3:$C1000,$D580,Transacoes!$B$3:$B1000,"C", Transacoes!$A$3:$A1000, "&lt;"&amp;EOMONTH(DATE(O$1,O$2,1),0))-SUMIFS(Transacoes!$D$3:$D1000,Transacoes!$C$3:$C1000,$D580,Transacoes!$B$3:$B1000,"V", Transacoes!$A$3:$A1000, "&lt;"&amp;EOMONTH(DATE(O$1,O$2,1),0)))*SUMIFS(Prov_Auto!$E$3:$E1000, Prov_Auto!$A$3:$A1000, $D580, Prov_Auto!$D$3:$D1000,"&gt;="&amp;DATE(O$1,O$2,1),Prov_Auto!$D$3:$D1000, "&lt;="&amp;EOMONTH(DATE(O$1,O$2,1),0)))</f>
        <v/>
      </c>
      <c r="P580" s="48" t="str">
        <f>IF($D580="","", (SUMIFS(Transacoes!$D$3:$D1000,Transacoes!$C$3:$C1000,$D580,Transacoes!$B$3:$B1000,"C", Transacoes!$A$3:$A1000, "&lt;"&amp;EOMONTH(DATE(P$1,P$2,1),0))-SUMIFS(Transacoes!$D$3:$D1000,Transacoes!$C$3:$C1000,$D580,Transacoes!$B$3:$B1000,"V", Transacoes!$A$3:$A1000, "&lt;"&amp;EOMONTH(DATE(P$1,P$2,1),0)))*SUMIFS(Prov_Auto!$E$3:$E1000, Prov_Auto!$A$3:$A1000, $D580, Prov_Auto!$D$3:$D1000,"&gt;="&amp;DATE(P$1,P$2,1),Prov_Auto!$D$3:$D1000, "&lt;="&amp;EOMONTH(DATE(P$1,P$2,1),0)))</f>
        <v/>
      </c>
      <c r="Q580" s="48" t="str">
        <f>IF($D580="","", (SUMIFS(Transacoes!$D$3:$D1000,Transacoes!$C$3:$C1000,$D580,Transacoes!$B$3:$B1000,"C", Transacoes!$A$3:$A1000, "&lt;"&amp;EOMONTH(DATE(Q$1,Q$2,1),0))-SUMIFS(Transacoes!$D$3:$D1000,Transacoes!$C$3:$C1000,$D580,Transacoes!$B$3:$B1000,"V", Transacoes!$A$3:$A1000, "&lt;"&amp;EOMONTH(DATE(Q$1,Q$2,1),0)))*SUMIFS(Prov_Auto!$E$3:$E1000, Prov_Auto!$A$3:$A1000, $D580, Prov_Auto!$D$3:$D1000,"&gt;="&amp;DATE(Q$1,Q$2,1),Prov_Auto!$D$3:$D1000, "&lt;="&amp;EOMONTH(DATE(Q$1,Q$2,1),0)))</f>
        <v/>
      </c>
      <c r="R580" s="47"/>
    </row>
    <row r="581">
      <c r="A581" s="47"/>
      <c r="B581" s="47"/>
      <c r="C581" s="47"/>
      <c r="D581" s="87"/>
      <c r="E581" s="48" t="str">
        <f>IF($D581="","", (SUMIFS(Transacoes!$D$3:$D1000,Transacoes!$C$3:$C1000,$D581,Transacoes!$B$3:$B1000,"C", Transacoes!$A$3:$A1000, "&lt;"&amp;EOMONTH(DATE(E$1,E$2,1),0))-SUMIFS(Transacoes!$D$3:$D1000,Transacoes!$C$3:$C1000,$D581,Transacoes!$B$3:$B1000,"V", Transacoes!$A$3:$A1000, "&lt;"&amp;EOMONTH(DATE(E$1,E$2,1),0)))*SUMIFS(Prov_Auto!$E$3:$E1000, Prov_Auto!$A$3:$A1000, $D581, Prov_Auto!$D$3:$D1000,"&gt;="&amp;DATE(E$1,E$2,1),Prov_Auto!$D$3:$D1000, "&lt;="&amp;EOMONTH(DATE(E$1,E$2,1),0)))</f>
        <v/>
      </c>
      <c r="F581" s="48" t="str">
        <f>IF($D581="","", (SUMIFS(Transacoes!$D$3:$D1000,Transacoes!$C$3:$C1000,$D581,Transacoes!$B$3:$B1000,"C", Transacoes!$A$3:$A1000, "&lt;"&amp;EOMONTH(DATE(F$1,F$2,1),0))-SUMIFS(Transacoes!$D$3:$D1000,Transacoes!$C$3:$C1000,$D581,Transacoes!$B$3:$B1000,"V", Transacoes!$A$3:$A1000, "&lt;"&amp;EOMONTH(DATE(F$1,F$2,1),0)))*SUMIFS(Prov_Auto!$E$3:$E1000, Prov_Auto!$A$3:$A1000, $D581, Prov_Auto!$D$3:$D1000,"&gt;="&amp;DATE(F$1,F$2,1),Prov_Auto!$D$3:$D1000, "&lt;="&amp;EOMONTH(DATE(F$1,F$2,1),0)))</f>
        <v/>
      </c>
      <c r="G581" s="48" t="str">
        <f>IF($D581="","", (SUMIFS(Transacoes!$D$3:$D1000,Transacoes!$C$3:$C1000,$D581,Transacoes!$B$3:$B1000,"C", Transacoes!$A$3:$A1000, "&lt;"&amp;EOMONTH(DATE(G$1,G$2,1),0))-SUMIFS(Transacoes!$D$3:$D1000,Transacoes!$C$3:$C1000,$D581,Transacoes!$B$3:$B1000,"V", Transacoes!$A$3:$A1000, "&lt;"&amp;EOMONTH(DATE(G$1,G$2,1),0)))*SUMIFS(Prov_Auto!$E$3:$E1000, Prov_Auto!$A$3:$A1000, $D581, Prov_Auto!$D$3:$D1000,"&gt;="&amp;DATE(G$1,G$2,1),Prov_Auto!$D$3:$D1000, "&lt;="&amp;EOMONTH(DATE(G$1,G$2,1),0)))</f>
        <v/>
      </c>
      <c r="H581" s="48" t="str">
        <f>IF($D581="","", (SUMIFS(Transacoes!$D$3:$D1000,Transacoes!$C$3:$C1000,$D581,Transacoes!$B$3:$B1000,"C", Transacoes!$A$3:$A1000, "&lt;"&amp;EOMONTH(DATE(H$1,H$2,1),0))-SUMIFS(Transacoes!$D$3:$D1000,Transacoes!$C$3:$C1000,$D581,Transacoes!$B$3:$B1000,"V", Transacoes!$A$3:$A1000, "&lt;"&amp;EOMONTH(DATE(H$1,H$2,1),0)))*SUMIFS(Prov_Auto!$E$3:$E1000, Prov_Auto!$A$3:$A1000, $D581, Prov_Auto!$D$3:$D1000,"&gt;="&amp;DATE(H$1,H$2,1),Prov_Auto!$D$3:$D1000, "&lt;="&amp;EOMONTH(DATE(H$1,H$2,1),0)))</f>
        <v/>
      </c>
      <c r="I581" s="48" t="str">
        <f>IF($D581="","", (SUMIFS(Transacoes!$D$3:$D1000,Transacoes!$C$3:$C1000,$D581,Transacoes!$B$3:$B1000,"C", Transacoes!$A$3:$A1000, "&lt;"&amp;EOMONTH(DATE(I$1,I$2,1),0))-SUMIFS(Transacoes!$D$3:$D1000,Transacoes!$C$3:$C1000,$D581,Transacoes!$B$3:$B1000,"V", Transacoes!$A$3:$A1000, "&lt;"&amp;EOMONTH(DATE(I$1,I$2,1),0)))*SUMIFS(Prov_Auto!$E$3:$E1000, Prov_Auto!$A$3:$A1000, $D581, Prov_Auto!$D$3:$D1000,"&gt;="&amp;DATE(I$1,I$2,1),Prov_Auto!$D$3:$D1000, "&lt;="&amp;EOMONTH(DATE(I$1,I$2,1),0)))</f>
        <v/>
      </c>
      <c r="J581" s="48" t="str">
        <f>IF($D581="","", (SUMIFS(Transacoes!$D$3:$D1000,Transacoes!$C$3:$C1000,$D581,Transacoes!$B$3:$B1000,"C", Transacoes!$A$3:$A1000, "&lt;"&amp;EOMONTH(DATE(J$1,J$2,1),0))-SUMIFS(Transacoes!$D$3:$D1000,Transacoes!$C$3:$C1000,$D581,Transacoes!$B$3:$B1000,"V", Transacoes!$A$3:$A1000, "&lt;"&amp;EOMONTH(DATE(J$1,J$2,1),0)))*SUMIFS(Prov_Auto!$E$3:$E1000, Prov_Auto!$A$3:$A1000, $D581, Prov_Auto!$D$3:$D1000,"&gt;="&amp;DATE(J$1,J$2,1),Prov_Auto!$D$3:$D1000, "&lt;="&amp;EOMONTH(DATE(J$1,J$2,1),0)))</f>
        <v/>
      </c>
      <c r="K581" s="48" t="str">
        <f>IF($D581="","", (SUMIFS(Transacoes!$D$3:$D1000,Transacoes!$C$3:$C1000,$D581,Transacoes!$B$3:$B1000,"C", Transacoes!$A$3:$A1000, "&lt;"&amp;EOMONTH(DATE(K$1,K$2,1),0))-SUMIFS(Transacoes!$D$3:$D1000,Transacoes!$C$3:$C1000,$D581,Transacoes!$B$3:$B1000,"V", Transacoes!$A$3:$A1000, "&lt;"&amp;EOMONTH(DATE(K$1,K$2,1),0)))*SUMIFS(Prov_Auto!$E$3:$E1000, Prov_Auto!$A$3:$A1000, $D581, Prov_Auto!$D$3:$D1000,"&gt;="&amp;DATE(K$1,K$2,1),Prov_Auto!$D$3:$D1000, "&lt;="&amp;EOMONTH(DATE(K$1,K$2,1),0)))</f>
        <v/>
      </c>
      <c r="L581" s="48" t="str">
        <f>IF($D581="","", (SUMIFS(Transacoes!$D$3:$D1000,Transacoes!$C$3:$C1000,$D581,Transacoes!$B$3:$B1000,"C", Transacoes!$A$3:$A1000, "&lt;"&amp;EOMONTH(DATE(L$1,L$2,1),0))-SUMIFS(Transacoes!$D$3:$D1000,Transacoes!$C$3:$C1000,$D581,Transacoes!$B$3:$B1000,"V", Transacoes!$A$3:$A1000, "&lt;"&amp;EOMONTH(DATE(L$1,L$2,1),0)))*SUMIFS(Prov_Auto!$E$3:$E1000, Prov_Auto!$A$3:$A1000, $D581, Prov_Auto!$D$3:$D1000,"&gt;="&amp;DATE(L$1,L$2,1),Prov_Auto!$D$3:$D1000, "&lt;="&amp;EOMONTH(DATE(L$1,L$2,1),0)))</f>
        <v/>
      </c>
      <c r="M581" s="48" t="str">
        <f>IF($D581="","", (SUMIFS(Transacoes!$D$3:$D1000,Transacoes!$C$3:$C1000,$D581,Transacoes!$B$3:$B1000,"C", Transacoes!$A$3:$A1000, "&lt;"&amp;EOMONTH(DATE(M$1,M$2,1),0))-SUMIFS(Transacoes!$D$3:$D1000,Transacoes!$C$3:$C1000,$D581,Transacoes!$B$3:$B1000,"V", Transacoes!$A$3:$A1000, "&lt;"&amp;EOMONTH(DATE(M$1,M$2,1),0)))*SUMIFS(Prov_Auto!$E$3:$E1000, Prov_Auto!$A$3:$A1000, $D581, Prov_Auto!$D$3:$D1000,"&gt;="&amp;DATE(M$1,M$2,1),Prov_Auto!$D$3:$D1000, "&lt;="&amp;EOMONTH(DATE(M$1,M$2,1),0)))</f>
        <v/>
      </c>
      <c r="N581" s="48" t="str">
        <f>IF($D581="","", (SUMIFS(Transacoes!$D$3:$D1000,Transacoes!$C$3:$C1000,$D581,Transacoes!$B$3:$B1000,"C", Transacoes!$A$3:$A1000, "&lt;"&amp;EOMONTH(DATE(N$1,N$2,1),0))-SUMIFS(Transacoes!$D$3:$D1000,Transacoes!$C$3:$C1000,$D581,Transacoes!$B$3:$B1000,"V", Transacoes!$A$3:$A1000, "&lt;"&amp;EOMONTH(DATE(N$1,N$2,1),0)))*SUMIFS(Prov_Auto!$E$3:$E1000, Prov_Auto!$A$3:$A1000, $D581, Prov_Auto!$D$3:$D1000,"&gt;="&amp;DATE(N$1,N$2,1),Prov_Auto!$D$3:$D1000, "&lt;="&amp;EOMONTH(DATE(N$1,N$2,1),0)))</f>
        <v/>
      </c>
      <c r="O581" s="48" t="str">
        <f>IF($D581="","", (SUMIFS(Transacoes!$D$3:$D1000,Transacoes!$C$3:$C1000,$D581,Transacoes!$B$3:$B1000,"C", Transacoes!$A$3:$A1000, "&lt;"&amp;EOMONTH(DATE(O$1,O$2,1),0))-SUMIFS(Transacoes!$D$3:$D1000,Transacoes!$C$3:$C1000,$D581,Transacoes!$B$3:$B1000,"V", Transacoes!$A$3:$A1000, "&lt;"&amp;EOMONTH(DATE(O$1,O$2,1),0)))*SUMIFS(Prov_Auto!$E$3:$E1000, Prov_Auto!$A$3:$A1000, $D581, Prov_Auto!$D$3:$D1000,"&gt;="&amp;DATE(O$1,O$2,1),Prov_Auto!$D$3:$D1000, "&lt;="&amp;EOMONTH(DATE(O$1,O$2,1),0)))</f>
        <v/>
      </c>
      <c r="P581" s="48" t="str">
        <f>IF($D581="","", (SUMIFS(Transacoes!$D$3:$D1000,Transacoes!$C$3:$C1000,$D581,Transacoes!$B$3:$B1000,"C", Transacoes!$A$3:$A1000, "&lt;"&amp;EOMONTH(DATE(P$1,P$2,1),0))-SUMIFS(Transacoes!$D$3:$D1000,Transacoes!$C$3:$C1000,$D581,Transacoes!$B$3:$B1000,"V", Transacoes!$A$3:$A1000, "&lt;"&amp;EOMONTH(DATE(P$1,P$2,1),0)))*SUMIFS(Prov_Auto!$E$3:$E1000, Prov_Auto!$A$3:$A1000, $D581, Prov_Auto!$D$3:$D1000,"&gt;="&amp;DATE(P$1,P$2,1),Prov_Auto!$D$3:$D1000, "&lt;="&amp;EOMONTH(DATE(P$1,P$2,1),0)))</f>
        <v/>
      </c>
      <c r="Q581" s="48" t="str">
        <f>IF($D581="","", (SUMIFS(Transacoes!$D$3:$D1000,Transacoes!$C$3:$C1000,$D581,Transacoes!$B$3:$B1000,"C", Transacoes!$A$3:$A1000, "&lt;"&amp;EOMONTH(DATE(Q$1,Q$2,1),0))-SUMIFS(Transacoes!$D$3:$D1000,Transacoes!$C$3:$C1000,$D581,Transacoes!$B$3:$B1000,"V", Transacoes!$A$3:$A1000, "&lt;"&amp;EOMONTH(DATE(Q$1,Q$2,1),0)))*SUMIFS(Prov_Auto!$E$3:$E1000, Prov_Auto!$A$3:$A1000, $D581, Prov_Auto!$D$3:$D1000,"&gt;="&amp;DATE(Q$1,Q$2,1),Prov_Auto!$D$3:$D1000, "&lt;="&amp;EOMONTH(DATE(Q$1,Q$2,1),0)))</f>
        <v/>
      </c>
      <c r="R581" s="47"/>
    </row>
    <row r="582">
      <c r="A582" s="47"/>
      <c r="B582" s="47"/>
      <c r="C582" s="47"/>
      <c r="D582" s="87"/>
      <c r="E582" s="48" t="str">
        <f>IF($D582="","", (SUMIFS(Transacoes!$D$3:$D1000,Transacoes!$C$3:$C1000,$D582,Transacoes!$B$3:$B1000,"C", Transacoes!$A$3:$A1000, "&lt;"&amp;EOMONTH(DATE(E$1,E$2,1),0))-SUMIFS(Transacoes!$D$3:$D1000,Transacoes!$C$3:$C1000,$D582,Transacoes!$B$3:$B1000,"V", Transacoes!$A$3:$A1000, "&lt;"&amp;EOMONTH(DATE(E$1,E$2,1),0)))*SUMIFS(Prov_Auto!$E$3:$E1000, Prov_Auto!$A$3:$A1000, $D582, Prov_Auto!$D$3:$D1000,"&gt;="&amp;DATE(E$1,E$2,1),Prov_Auto!$D$3:$D1000, "&lt;="&amp;EOMONTH(DATE(E$1,E$2,1),0)))</f>
        <v/>
      </c>
      <c r="F582" s="48" t="str">
        <f>IF($D582="","", (SUMIFS(Transacoes!$D$3:$D1000,Transacoes!$C$3:$C1000,$D582,Transacoes!$B$3:$B1000,"C", Transacoes!$A$3:$A1000, "&lt;"&amp;EOMONTH(DATE(F$1,F$2,1),0))-SUMIFS(Transacoes!$D$3:$D1000,Transacoes!$C$3:$C1000,$D582,Transacoes!$B$3:$B1000,"V", Transacoes!$A$3:$A1000, "&lt;"&amp;EOMONTH(DATE(F$1,F$2,1),0)))*SUMIFS(Prov_Auto!$E$3:$E1000, Prov_Auto!$A$3:$A1000, $D582, Prov_Auto!$D$3:$D1000,"&gt;="&amp;DATE(F$1,F$2,1),Prov_Auto!$D$3:$D1000, "&lt;="&amp;EOMONTH(DATE(F$1,F$2,1),0)))</f>
        <v/>
      </c>
      <c r="G582" s="48" t="str">
        <f>IF($D582="","", (SUMIFS(Transacoes!$D$3:$D1000,Transacoes!$C$3:$C1000,$D582,Transacoes!$B$3:$B1000,"C", Transacoes!$A$3:$A1000, "&lt;"&amp;EOMONTH(DATE(G$1,G$2,1),0))-SUMIFS(Transacoes!$D$3:$D1000,Transacoes!$C$3:$C1000,$D582,Transacoes!$B$3:$B1000,"V", Transacoes!$A$3:$A1000, "&lt;"&amp;EOMONTH(DATE(G$1,G$2,1),0)))*SUMIFS(Prov_Auto!$E$3:$E1000, Prov_Auto!$A$3:$A1000, $D582, Prov_Auto!$D$3:$D1000,"&gt;="&amp;DATE(G$1,G$2,1),Prov_Auto!$D$3:$D1000, "&lt;="&amp;EOMONTH(DATE(G$1,G$2,1),0)))</f>
        <v/>
      </c>
      <c r="H582" s="48" t="str">
        <f>IF($D582="","", (SUMIFS(Transacoes!$D$3:$D1000,Transacoes!$C$3:$C1000,$D582,Transacoes!$B$3:$B1000,"C", Transacoes!$A$3:$A1000, "&lt;"&amp;EOMONTH(DATE(H$1,H$2,1),0))-SUMIFS(Transacoes!$D$3:$D1000,Transacoes!$C$3:$C1000,$D582,Transacoes!$B$3:$B1000,"V", Transacoes!$A$3:$A1000, "&lt;"&amp;EOMONTH(DATE(H$1,H$2,1),0)))*SUMIFS(Prov_Auto!$E$3:$E1000, Prov_Auto!$A$3:$A1000, $D582, Prov_Auto!$D$3:$D1000,"&gt;="&amp;DATE(H$1,H$2,1),Prov_Auto!$D$3:$D1000, "&lt;="&amp;EOMONTH(DATE(H$1,H$2,1),0)))</f>
        <v/>
      </c>
      <c r="I582" s="48" t="str">
        <f>IF($D582="","", (SUMIFS(Transacoes!$D$3:$D1000,Transacoes!$C$3:$C1000,$D582,Transacoes!$B$3:$B1000,"C", Transacoes!$A$3:$A1000, "&lt;"&amp;EOMONTH(DATE(I$1,I$2,1),0))-SUMIFS(Transacoes!$D$3:$D1000,Transacoes!$C$3:$C1000,$D582,Transacoes!$B$3:$B1000,"V", Transacoes!$A$3:$A1000, "&lt;"&amp;EOMONTH(DATE(I$1,I$2,1),0)))*SUMIFS(Prov_Auto!$E$3:$E1000, Prov_Auto!$A$3:$A1000, $D582, Prov_Auto!$D$3:$D1000,"&gt;="&amp;DATE(I$1,I$2,1),Prov_Auto!$D$3:$D1000, "&lt;="&amp;EOMONTH(DATE(I$1,I$2,1),0)))</f>
        <v/>
      </c>
      <c r="J582" s="48" t="str">
        <f>IF($D582="","", (SUMIFS(Transacoes!$D$3:$D1000,Transacoes!$C$3:$C1000,$D582,Transacoes!$B$3:$B1000,"C", Transacoes!$A$3:$A1000, "&lt;"&amp;EOMONTH(DATE(J$1,J$2,1),0))-SUMIFS(Transacoes!$D$3:$D1000,Transacoes!$C$3:$C1000,$D582,Transacoes!$B$3:$B1000,"V", Transacoes!$A$3:$A1000, "&lt;"&amp;EOMONTH(DATE(J$1,J$2,1),0)))*SUMIFS(Prov_Auto!$E$3:$E1000, Prov_Auto!$A$3:$A1000, $D582, Prov_Auto!$D$3:$D1000,"&gt;="&amp;DATE(J$1,J$2,1),Prov_Auto!$D$3:$D1000, "&lt;="&amp;EOMONTH(DATE(J$1,J$2,1),0)))</f>
        <v/>
      </c>
      <c r="K582" s="48" t="str">
        <f>IF($D582="","", (SUMIFS(Transacoes!$D$3:$D1000,Transacoes!$C$3:$C1000,$D582,Transacoes!$B$3:$B1000,"C", Transacoes!$A$3:$A1000, "&lt;"&amp;EOMONTH(DATE(K$1,K$2,1),0))-SUMIFS(Transacoes!$D$3:$D1000,Transacoes!$C$3:$C1000,$D582,Transacoes!$B$3:$B1000,"V", Transacoes!$A$3:$A1000, "&lt;"&amp;EOMONTH(DATE(K$1,K$2,1),0)))*SUMIFS(Prov_Auto!$E$3:$E1000, Prov_Auto!$A$3:$A1000, $D582, Prov_Auto!$D$3:$D1000,"&gt;="&amp;DATE(K$1,K$2,1),Prov_Auto!$D$3:$D1000, "&lt;="&amp;EOMONTH(DATE(K$1,K$2,1),0)))</f>
        <v/>
      </c>
      <c r="L582" s="48" t="str">
        <f>IF($D582="","", (SUMIFS(Transacoes!$D$3:$D1000,Transacoes!$C$3:$C1000,$D582,Transacoes!$B$3:$B1000,"C", Transacoes!$A$3:$A1000, "&lt;"&amp;EOMONTH(DATE(L$1,L$2,1),0))-SUMIFS(Transacoes!$D$3:$D1000,Transacoes!$C$3:$C1000,$D582,Transacoes!$B$3:$B1000,"V", Transacoes!$A$3:$A1000, "&lt;"&amp;EOMONTH(DATE(L$1,L$2,1),0)))*SUMIFS(Prov_Auto!$E$3:$E1000, Prov_Auto!$A$3:$A1000, $D582, Prov_Auto!$D$3:$D1000,"&gt;="&amp;DATE(L$1,L$2,1),Prov_Auto!$D$3:$D1000, "&lt;="&amp;EOMONTH(DATE(L$1,L$2,1),0)))</f>
        <v/>
      </c>
      <c r="M582" s="48" t="str">
        <f>IF($D582="","", (SUMIFS(Transacoes!$D$3:$D1000,Transacoes!$C$3:$C1000,$D582,Transacoes!$B$3:$B1000,"C", Transacoes!$A$3:$A1000, "&lt;"&amp;EOMONTH(DATE(M$1,M$2,1),0))-SUMIFS(Transacoes!$D$3:$D1000,Transacoes!$C$3:$C1000,$D582,Transacoes!$B$3:$B1000,"V", Transacoes!$A$3:$A1000, "&lt;"&amp;EOMONTH(DATE(M$1,M$2,1),0)))*SUMIFS(Prov_Auto!$E$3:$E1000, Prov_Auto!$A$3:$A1000, $D582, Prov_Auto!$D$3:$D1000,"&gt;="&amp;DATE(M$1,M$2,1),Prov_Auto!$D$3:$D1000, "&lt;="&amp;EOMONTH(DATE(M$1,M$2,1),0)))</f>
        <v/>
      </c>
      <c r="N582" s="48" t="str">
        <f>IF($D582="","", (SUMIFS(Transacoes!$D$3:$D1000,Transacoes!$C$3:$C1000,$D582,Transacoes!$B$3:$B1000,"C", Transacoes!$A$3:$A1000, "&lt;"&amp;EOMONTH(DATE(N$1,N$2,1),0))-SUMIFS(Transacoes!$D$3:$D1000,Transacoes!$C$3:$C1000,$D582,Transacoes!$B$3:$B1000,"V", Transacoes!$A$3:$A1000, "&lt;"&amp;EOMONTH(DATE(N$1,N$2,1),0)))*SUMIFS(Prov_Auto!$E$3:$E1000, Prov_Auto!$A$3:$A1000, $D582, Prov_Auto!$D$3:$D1000,"&gt;="&amp;DATE(N$1,N$2,1),Prov_Auto!$D$3:$D1000, "&lt;="&amp;EOMONTH(DATE(N$1,N$2,1),0)))</f>
        <v/>
      </c>
      <c r="O582" s="48" t="str">
        <f>IF($D582="","", (SUMIFS(Transacoes!$D$3:$D1000,Transacoes!$C$3:$C1000,$D582,Transacoes!$B$3:$B1000,"C", Transacoes!$A$3:$A1000, "&lt;"&amp;EOMONTH(DATE(O$1,O$2,1),0))-SUMIFS(Transacoes!$D$3:$D1000,Transacoes!$C$3:$C1000,$D582,Transacoes!$B$3:$B1000,"V", Transacoes!$A$3:$A1000, "&lt;"&amp;EOMONTH(DATE(O$1,O$2,1),0)))*SUMIFS(Prov_Auto!$E$3:$E1000, Prov_Auto!$A$3:$A1000, $D582, Prov_Auto!$D$3:$D1000,"&gt;="&amp;DATE(O$1,O$2,1),Prov_Auto!$D$3:$D1000, "&lt;="&amp;EOMONTH(DATE(O$1,O$2,1),0)))</f>
        <v/>
      </c>
      <c r="P582" s="48" t="str">
        <f>IF($D582="","", (SUMIFS(Transacoes!$D$3:$D1000,Transacoes!$C$3:$C1000,$D582,Transacoes!$B$3:$B1000,"C", Transacoes!$A$3:$A1000, "&lt;"&amp;EOMONTH(DATE(P$1,P$2,1),0))-SUMIFS(Transacoes!$D$3:$D1000,Transacoes!$C$3:$C1000,$D582,Transacoes!$B$3:$B1000,"V", Transacoes!$A$3:$A1000, "&lt;"&amp;EOMONTH(DATE(P$1,P$2,1),0)))*SUMIFS(Prov_Auto!$E$3:$E1000, Prov_Auto!$A$3:$A1000, $D582, Prov_Auto!$D$3:$D1000,"&gt;="&amp;DATE(P$1,P$2,1),Prov_Auto!$D$3:$D1000, "&lt;="&amp;EOMONTH(DATE(P$1,P$2,1),0)))</f>
        <v/>
      </c>
      <c r="Q582" s="48" t="str">
        <f>IF($D582="","", (SUMIFS(Transacoes!$D$3:$D1000,Transacoes!$C$3:$C1000,$D582,Transacoes!$B$3:$B1000,"C", Transacoes!$A$3:$A1000, "&lt;"&amp;EOMONTH(DATE(Q$1,Q$2,1),0))-SUMIFS(Transacoes!$D$3:$D1000,Transacoes!$C$3:$C1000,$D582,Transacoes!$B$3:$B1000,"V", Transacoes!$A$3:$A1000, "&lt;"&amp;EOMONTH(DATE(Q$1,Q$2,1),0)))*SUMIFS(Prov_Auto!$E$3:$E1000, Prov_Auto!$A$3:$A1000, $D582, Prov_Auto!$D$3:$D1000,"&gt;="&amp;DATE(Q$1,Q$2,1),Prov_Auto!$D$3:$D1000, "&lt;="&amp;EOMONTH(DATE(Q$1,Q$2,1),0)))</f>
        <v/>
      </c>
      <c r="R582" s="47"/>
    </row>
    <row r="583">
      <c r="A583" s="47"/>
      <c r="B583" s="47"/>
      <c r="C583" s="47"/>
      <c r="D583" s="87"/>
      <c r="E583" s="48" t="str">
        <f>IF($D583="","", (SUMIFS(Transacoes!$D$3:$D1000,Transacoes!$C$3:$C1000,$D583,Transacoes!$B$3:$B1000,"C", Transacoes!$A$3:$A1000, "&lt;"&amp;EOMONTH(DATE(E$1,E$2,1),0))-SUMIFS(Transacoes!$D$3:$D1000,Transacoes!$C$3:$C1000,$D583,Transacoes!$B$3:$B1000,"V", Transacoes!$A$3:$A1000, "&lt;"&amp;EOMONTH(DATE(E$1,E$2,1),0)))*SUMIFS(Prov_Auto!$E$3:$E1000, Prov_Auto!$A$3:$A1000, $D583, Prov_Auto!$D$3:$D1000,"&gt;="&amp;DATE(E$1,E$2,1),Prov_Auto!$D$3:$D1000, "&lt;="&amp;EOMONTH(DATE(E$1,E$2,1),0)))</f>
        <v/>
      </c>
      <c r="F583" s="48" t="str">
        <f>IF($D583="","", (SUMIFS(Transacoes!$D$3:$D1000,Transacoes!$C$3:$C1000,$D583,Transacoes!$B$3:$B1000,"C", Transacoes!$A$3:$A1000, "&lt;"&amp;EOMONTH(DATE(F$1,F$2,1),0))-SUMIFS(Transacoes!$D$3:$D1000,Transacoes!$C$3:$C1000,$D583,Transacoes!$B$3:$B1000,"V", Transacoes!$A$3:$A1000, "&lt;"&amp;EOMONTH(DATE(F$1,F$2,1),0)))*SUMIFS(Prov_Auto!$E$3:$E1000, Prov_Auto!$A$3:$A1000, $D583, Prov_Auto!$D$3:$D1000,"&gt;="&amp;DATE(F$1,F$2,1),Prov_Auto!$D$3:$D1000, "&lt;="&amp;EOMONTH(DATE(F$1,F$2,1),0)))</f>
        <v/>
      </c>
      <c r="G583" s="48" t="str">
        <f>IF($D583="","", (SUMIFS(Transacoes!$D$3:$D1000,Transacoes!$C$3:$C1000,$D583,Transacoes!$B$3:$B1000,"C", Transacoes!$A$3:$A1000, "&lt;"&amp;EOMONTH(DATE(G$1,G$2,1),0))-SUMIFS(Transacoes!$D$3:$D1000,Transacoes!$C$3:$C1000,$D583,Transacoes!$B$3:$B1000,"V", Transacoes!$A$3:$A1000, "&lt;"&amp;EOMONTH(DATE(G$1,G$2,1),0)))*SUMIFS(Prov_Auto!$E$3:$E1000, Prov_Auto!$A$3:$A1000, $D583, Prov_Auto!$D$3:$D1000,"&gt;="&amp;DATE(G$1,G$2,1),Prov_Auto!$D$3:$D1000, "&lt;="&amp;EOMONTH(DATE(G$1,G$2,1),0)))</f>
        <v/>
      </c>
      <c r="H583" s="48" t="str">
        <f>IF($D583="","", (SUMIFS(Transacoes!$D$3:$D1000,Transacoes!$C$3:$C1000,$D583,Transacoes!$B$3:$B1000,"C", Transacoes!$A$3:$A1000, "&lt;"&amp;EOMONTH(DATE(H$1,H$2,1),0))-SUMIFS(Transacoes!$D$3:$D1000,Transacoes!$C$3:$C1000,$D583,Transacoes!$B$3:$B1000,"V", Transacoes!$A$3:$A1000, "&lt;"&amp;EOMONTH(DATE(H$1,H$2,1),0)))*SUMIFS(Prov_Auto!$E$3:$E1000, Prov_Auto!$A$3:$A1000, $D583, Prov_Auto!$D$3:$D1000,"&gt;="&amp;DATE(H$1,H$2,1),Prov_Auto!$D$3:$D1000, "&lt;="&amp;EOMONTH(DATE(H$1,H$2,1),0)))</f>
        <v/>
      </c>
      <c r="I583" s="48" t="str">
        <f>IF($D583="","", (SUMIFS(Transacoes!$D$3:$D1000,Transacoes!$C$3:$C1000,$D583,Transacoes!$B$3:$B1000,"C", Transacoes!$A$3:$A1000, "&lt;"&amp;EOMONTH(DATE(I$1,I$2,1),0))-SUMIFS(Transacoes!$D$3:$D1000,Transacoes!$C$3:$C1000,$D583,Transacoes!$B$3:$B1000,"V", Transacoes!$A$3:$A1000, "&lt;"&amp;EOMONTH(DATE(I$1,I$2,1),0)))*SUMIFS(Prov_Auto!$E$3:$E1000, Prov_Auto!$A$3:$A1000, $D583, Prov_Auto!$D$3:$D1000,"&gt;="&amp;DATE(I$1,I$2,1),Prov_Auto!$D$3:$D1000, "&lt;="&amp;EOMONTH(DATE(I$1,I$2,1),0)))</f>
        <v/>
      </c>
      <c r="J583" s="48" t="str">
        <f>IF($D583="","", (SUMIFS(Transacoes!$D$3:$D1000,Transacoes!$C$3:$C1000,$D583,Transacoes!$B$3:$B1000,"C", Transacoes!$A$3:$A1000, "&lt;"&amp;EOMONTH(DATE(J$1,J$2,1),0))-SUMIFS(Transacoes!$D$3:$D1000,Transacoes!$C$3:$C1000,$D583,Transacoes!$B$3:$B1000,"V", Transacoes!$A$3:$A1000, "&lt;"&amp;EOMONTH(DATE(J$1,J$2,1),0)))*SUMIFS(Prov_Auto!$E$3:$E1000, Prov_Auto!$A$3:$A1000, $D583, Prov_Auto!$D$3:$D1000,"&gt;="&amp;DATE(J$1,J$2,1),Prov_Auto!$D$3:$D1000, "&lt;="&amp;EOMONTH(DATE(J$1,J$2,1),0)))</f>
        <v/>
      </c>
      <c r="K583" s="48" t="str">
        <f>IF($D583="","", (SUMIFS(Transacoes!$D$3:$D1000,Transacoes!$C$3:$C1000,$D583,Transacoes!$B$3:$B1000,"C", Transacoes!$A$3:$A1000, "&lt;"&amp;EOMONTH(DATE(K$1,K$2,1),0))-SUMIFS(Transacoes!$D$3:$D1000,Transacoes!$C$3:$C1000,$D583,Transacoes!$B$3:$B1000,"V", Transacoes!$A$3:$A1000, "&lt;"&amp;EOMONTH(DATE(K$1,K$2,1),0)))*SUMIFS(Prov_Auto!$E$3:$E1000, Prov_Auto!$A$3:$A1000, $D583, Prov_Auto!$D$3:$D1000,"&gt;="&amp;DATE(K$1,K$2,1),Prov_Auto!$D$3:$D1000, "&lt;="&amp;EOMONTH(DATE(K$1,K$2,1),0)))</f>
        <v/>
      </c>
      <c r="L583" s="48" t="str">
        <f>IF($D583="","", (SUMIFS(Transacoes!$D$3:$D1000,Transacoes!$C$3:$C1000,$D583,Transacoes!$B$3:$B1000,"C", Transacoes!$A$3:$A1000, "&lt;"&amp;EOMONTH(DATE(L$1,L$2,1),0))-SUMIFS(Transacoes!$D$3:$D1000,Transacoes!$C$3:$C1000,$D583,Transacoes!$B$3:$B1000,"V", Transacoes!$A$3:$A1000, "&lt;"&amp;EOMONTH(DATE(L$1,L$2,1),0)))*SUMIFS(Prov_Auto!$E$3:$E1000, Prov_Auto!$A$3:$A1000, $D583, Prov_Auto!$D$3:$D1000,"&gt;="&amp;DATE(L$1,L$2,1),Prov_Auto!$D$3:$D1000, "&lt;="&amp;EOMONTH(DATE(L$1,L$2,1),0)))</f>
        <v/>
      </c>
      <c r="M583" s="48" t="str">
        <f>IF($D583="","", (SUMIFS(Transacoes!$D$3:$D1000,Transacoes!$C$3:$C1000,$D583,Transacoes!$B$3:$B1000,"C", Transacoes!$A$3:$A1000, "&lt;"&amp;EOMONTH(DATE(M$1,M$2,1),0))-SUMIFS(Transacoes!$D$3:$D1000,Transacoes!$C$3:$C1000,$D583,Transacoes!$B$3:$B1000,"V", Transacoes!$A$3:$A1000, "&lt;"&amp;EOMONTH(DATE(M$1,M$2,1),0)))*SUMIFS(Prov_Auto!$E$3:$E1000, Prov_Auto!$A$3:$A1000, $D583, Prov_Auto!$D$3:$D1000,"&gt;="&amp;DATE(M$1,M$2,1),Prov_Auto!$D$3:$D1000, "&lt;="&amp;EOMONTH(DATE(M$1,M$2,1),0)))</f>
        <v/>
      </c>
      <c r="N583" s="48" t="str">
        <f>IF($D583="","", (SUMIFS(Transacoes!$D$3:$D1000,Transacoes!$C$3:$C1000,$D583,Transacoes!$B$3:$B1000,"C", Transacoes!$A$3:$A1000, "&lt;"&amp;EOMONTH(DATE(N$1,N$2,1),0))-SUMIFS(Transacoes!$D$3:$D1000,Transacoes!$C$3:$C1000,$D583,Transacoes!$B$3:$B1000,"V", Transacoes!$A$3:$A1000, "&lt;"&amp;EOMONTH(DATE(N$1,N$2,1),0)))*SUMIFS(Prov_Auto!$E$3:$E1000, Prov_Auto!$A$3:$A1000, $D583, Prov_Auto!$D$3:$D1000,"&gt;="&amp;DATE(N$1,N$2,1),Prov_Auto!$D$3:$D1000, "&lt;="&amp;EOMONTH(DATE(N$1,N$2,1),0)))</f>
        <v/>
      </c>
      <c r="O583" s="48" t="str">
        <f>IF($D583="","", (SUMIFS(Transacoes!$D$3:$D1000,Transacoes!$C$3:$C1000,$D583,Transacoes!$B$3:$B1000,"C", Transacoes!$A$3:$A1000, "&lt;"&amp;EOMONTH(DATE(O$1,O$2,1),0))-SUMIFS(Transacoes!$D$3:$D1000,Transacoes!$C$3:$C1000,$D583,Transacoes!$B$3:$B1000,"V", Transacoes!$A$3:$A1000, "&lt;"&amp;EOMONTH(DATE(O$1,O$2,1),0)))*SUMIFS(Prov_Auto!$E$3:$E1000, Prov_Auto!$A$3:$A1000, $D583, Prov_Auto!$D$3:$D1000,"&gt;="&amp;DATE(O$1,O$2,1),Prov_Auto!$D$3:$D1000, "&lt;="&amp;EOMONTH(DATE(O$1,O$2,1),0)))</f>
        <v/>
      </c>
      <c r="P583" s="48" t="str">
        <f>IF($D583="","", (SUMIFS(Transacoes!$D$3:$D1000,Transacoes!$C$3:$C1000,$D583,Transacoes!$B$3:$B1000,"C", Transacoes!$A$3:$A1000, "&lt;"&amp;EOMONTH(DATE(P$1,P$2,1),0))-SUMIFS(Transacoes!$D$3:$D1000,Transacoes!$C$3:$C1000,$D583,Transacoes!$B$3:$B1000,"V", Transacoes!$A$3:$A1000, "&lt;"&amp;EOMONTH(DATE(P$1,P$2,1),0)))*SUMIFS(Prov_Auto!$E$3:$E1000, Prov_Auto!$A$3:$A1000, $D583, Prov_Auto!$D$3:$D1000,"&gt;="&amp;DATE(P$1,P$2,1),Prov_Auto!$D$3:$D1000, "&lt;="&amp;EOMONTH(DATE(P$1,P$2,1),0)))</f>
        <v/>
      </c>
      <c r="Q583" s="48" t="str">
        <f>IF($D583="","", (SUMIFS(Transacoes!$D$3:$D1000,Transacoes!$C$3:$C1000,$D583,Transacoes!$B$3:$B1000,"C", Transacoes!$A$3:$A1000, "&lt;"&amp;EOMONTH(DATE(Q$1,Q$2,1),0))-SUMIFS(Transacoes!$D$3:$D1000,Transacoes!$C$3:$C1000,$D583,Transacoes!$B$3:$B1000,"V", Transacoes!$A$3:$A1000, "&lt;"&amp;EOMONTH(DATE(Q$1,Q$2,1),0)))*SUMIFS(Prov_Auto!$E$3:$E1000, Prov_Auto!$A$3:$A1000, $D583, Prov_Auto!$D$3:$D1000,"&gt;="&amp;DATE(Q$1,Q$2,1),Prov_Auto!$D$3:$D1000, "&lt;="&amp;EOMONTH(DATE(Q$1,Q$2,1),0)))</f>
        <v/>
      </c>
      <c r="R583" s="47"/>
    </row>
    <row r="584">
      <c r="A584" s="47"/>
      <c r="B584" s="47"/>
      <c r="C584" s="47"/>
      <c r="D584" s="87"/>
      <c r="E584" s="48" t="str">
        <f>IF($D584="","", (SUMIFS(Transacoes!$D$3:$D1000,Transacoes!$C$3:$C1000,$D584,Transacoes!$B$3:$B1000,"C", Transacoes!$A$3:$A1000, "&lt;"&amp;EOMONTH(DATE(E$1,E$2,1),0))-SUMIFS(Transacoes!$D$3:$D1000,Transacoes!$C$3:$C1000,$D584,Transacoes!$B$3:$B1000,"V", Transacoes!$A$3:$A1000, "&lt;"&amp;EOMONTH(DATE(E$1,E$2,1),0)))*SUMIFS(Prov_Auto!$E$3:$E1000, Prov_Auto!$A$3:$A1000, $D584, Prov_Auto!$D$3:$D1000,"&gt;="&amp;DATE(E$1,E$2,1),Prov_Auto!$D$3:$D1000, "&lt;="&amp;EOMONTH(DATE(E$1,E$2,1),0)))</f>
        <v/>
      </c>
      <c r="F584" s="48" t="str">
        <f>IF($D584="","", (SUMIFS(Transacoes!$D$3:$D1000,Transacoes!$C$3:$C1000,$D584,Transacoes!$B$3:$B1000,"C", Transacoes!$A$3:$A1000, "&lt;"&amp;EOMONTH(DATE(F$1,F$2,1),0))-SUMIFS(Transacoes!$D$3:$D1000,Transacoes!$C$3:$C1000,$D584,Transacoes!$B$3:$B1000,"V", Transacoes!$A$3:$A1000, "&lt;"&amp;EOMONTH(DATE(F$1,F$2,1),0)))*SUMIFS(Prov_Auto!$E$3:$E1000, Prov_Auto!$A$3:$A1000, $D584, Prov_Auto!$D$3:$D1000,"&gt;="&amp;DATE(F$1,F$2,1),Prov_Auto!$D$3:$D1000, "&lt;="&amp;EOMONTH(DATE(F$1,F$2,1),0)))</f>
        <v/>
      </c>
      <c r="G584" s="48" t="str">
        <f>IF($D584="","", (SUMIFS(Transacoes!$D$3:$D1000,Transacoes!$C$3:$C1000,$D584,Transacoes!$B$3:$B1000,"C", Transacoes!$A$3:$A1000, "&lt;"&amp;EOMONTH(DATE(G$1,G$2,1),0))-SUMIFS(Transacoes!$D$3:$D1000,Transacoes!$C$3:$C1000,$D584,Transacoes!$B$3:$B1000,"V", Transacoes!$A$3:$A1000, "&lt;"&amp;EOMONTH(DATE(G$1,G$2,1),0)))*SUMIFS(Prov_Auto!$E$3:$E1000, Prov_Auto!$A$3:$A1000, $D584, Prov_Auto!$D$3:$D1000,"&gt;="&amp;DATE(G$1,G$2,1),Prov_Auto!$D$3:$D1000, "&lt;="&amp;EOMONTH(DATE(G$1,G$2,1),0)))</f>
        <v/>
      </c>
      <c r="H584" s="48" t="str">
        <f>IF($D584="","", (SUMIFS(Transacoes!$D$3:$D1000,Transacoes!$C$3:$C1000,$D584,Transacoes!$B$3:$B1000,"C", Transacoes!$A$3:$A1000, "&lt;"&amp;EOMONTH(DATE(H$1,H$2,1),0))-SUMIFS(Transacoes!$D$3:$D1000,Transacoes!$C$3:$C1000,$D584,Transacoes!$B$3:$B1000,"V", Transacoes!$A$3:$A1000, "&lt;"&amp;EOMONTH(DATE(H$1,H$2,1),0)))*SUMIFS(Prov_Auto!$E$3:$E1000, Prov_Auto!$A$3:$A1000, $D584, Prov_Auto!$D$3:$D1000,"&gt;="&amp;DATE(H$1,H$2,1),Prov_Auto!$D$3:$D1000, "&lt;="&amp;EOMONTH(DATE(H$1,H$2,1),0)))</f>
        <v/>
      </c>
      <c r="I584" s="48" t="str">
        <f>IF($D584="","", (SUMIFS(Transacoes!$D$3:$D1000,Transacoes!$C$3:$C1000,$D584,Transacoes!$B$3:$B1000,"C", Transacoes!$A$3:$A1000, "&lt;"&amp;EOMONTH(DATE(I$1,I$2,1),0))-SUMIFS(Transacoes!$D$3:$D1000,Transacoes!$C$3:$C1000,$D584,Transacoes!$B$3:$B1000,"V", Transacoes!$A$3:$A1000, "&lt;"&amp;EOMONTH(DATE(I$1,I$2,1),0)))*SUMIFS(Prov_Auto!$E$3:$E1000, Prov_Auto!$A$3:$A1000, $D584, Prov_Auto!$D$3:$D1000,"&gt;="&amp;DATE(I$1,I$2,1),Prov_Auto!$D$3:$D1000, "&lt;="&amp;EOMONTH(DATE(I$1,I$2,1),0)))</f>
        <v/>
      </c>
      <c r="J584" s="48" t="str">
        <f>IF($D584="","", (SUMIFS(Transacoes!$D$3:$D1000,Transacoes!$C$3:$C1000,$D584,Transacoes!$B$3:$B1000,"C", Transacoes!$A$3:$A1000, "&lt;"&amp;EOMONTH(DATE(J$1,J$2,1),0))-SUMIFS(Transacoes!$D$3:$D1000,Transacoes!$C$3:$C1000,$D584,Transacoes!$B$3:$B1000,"V", Transacoes!$A$3:$A1000, "&lt;"&amp;EOMONTH(DATE(J$1,J$2,1),0)))*SUMIFS(Prov_Auto!$E$3:$E1000, Prov_Auto!$A$3:$A1000, $D584, Prov_Auto!$D$3:$D1000,"&gt;="&amp;DATE(J$1,J$2,1),Prov_Auto!$D$3:$D1000, "&lt;="&amp;EOMONTH(DATE(J$1,J$2,1),0)))</f>
        <v/>
      </c>
      <c r="K584" s="48" t="str">
        <f>IF($D584="","", (SUMIFS(Transacoes!$D$3:$D1000,Transacoes!$C$3:$C1000,$D584,Transacoes!$B$3:$B1000,"C", Transacoes!$A$3:$A1000, "&lt;"&amp;EOMONTH(DATE(K$1,K$2,1),0))-SUMIFS(Transacoes!$D$3:$D1000,Transacoes!$C$3:$C1000,$D584,Transacoes!$B$3:$B1000,"V", Transacoes!$A$3:$A1000, "&lt;"&amp;EOMONTH(DATE(K$1,K$2,1),0)))*SUMIFS(Prov_Auto!$E$3:$E1000, Prov_Auto!$A$3:$A1000, $D584, Prov_Auto!$D$3:$D1000,"&gt;="&amp;DATE(K$1,K$2,1),Prov_Auto!$D$3:$D1000, "&lt;="&amp;EOMONTH(DATE(K$1,K$2,1),0)))</f>
        <v/>
      </c>
      <c r="L584" s="48" t="str">
        <f>IF($D584="","", (SUMIFS(Transacoes!$D$3:$D1000,Transacoes!$C$3:$C1000,$D584,Transacoes!$B$3:$B1000,"C", Transacoes!$A$3:$A1000, "&lt;"&amp;EOMONTH(DATE(L$1,L$2,1),0))-SUMIFS(Transacoes!$D$3:$D1000,Transacoes!$C$3:$C1000,$D584,Transacoes!$B$3:$B1000,"V", Transacoes!$A$3:$A1000, "&lt;"&amp;EOMONTH(DATE(L$1,L$2,1),0)))*SUMIFS(Prov_Auto!$E$3:$E1000, Prov_Auto!$A$3:$A1000, $D584, Prov_Auto!$D$3:$D1000,"&gt;="&amp;DATE(L$1,L$2,1),Prov_Auto!$D$3:$D1000, "&lt;="&amp;EOMONTH(DATE(L$1,L$2,1),0)))</f>
        <v/>
      </c>
      <c r="M584" s="48" t="str">
        <f>IF($D584="","", (SUMIFS(Transacoes!$D$3:$D1000,Transacoes!$C$3:$C1000,$D584,Transacoes!$B$3:$B1000,"C", Transacoes!$A$3:$A1000, "&lt;"&amp;EOMONTH(DATE(M$1,M$2,1),0))-SUMIFS(Transacoes!$D$3:$D1000,Transacoes!$C$3:$C1000,$D584,Transacoes!$B$3:$B1000,"V", Transacoes!$A$3:$A1000, "&lt;"&amp;EOMONTH(DATE(M$1,M$2,1),0)))*SUMIFS(Prov_Auto!$E$3:$E1000, Prov_Auto!$A$3:$A1000, $D584, Prov_Auto!$D$3:$D1000,"&gt;="&amp;DATE(M$1,M$2,1),Prov_Auto!$D$3:$D1000, "&lt;="&amp;EOMONTH(DATE(M$1,M$2,1),0)))</f>
        <v/>
      </c>
      <c r="N584" s="48" t="str">
        <f>IF($D584="","", (SUMIFS(Transacoes!$D$3:$D1000,Transacoes!$C$3:$C1000,$D584,Transacoes!$B$3:$B1000,"C", Transacoes!$A$3:$A1000, "&lt;"&amp;EOMONTH(DATE(N$1,N$2,1),0))-SUMIFS(Transacoes!$D$3:$D1000,Transacoes!$C$3:$C1000,$D584,Transacoes!$B$3:$B1000,"V", Transacoes!$A$3:$A1000, "&lt;"&amp;EOMONTH(DATE(N$1,N$2,1),0)))*SUMIFS(Prov_Auto!$E$3:$E1000, Prov_Auto!$A$3:$A1000, $D584, Prov_Auto!$D$3:$D1000,"&gt;="&amp;DATE(N$1,N$2,1),Prov_Auto!$D$3:$D1000, "&lt;="&amp;EOMONTH(DATE(N$1,N$2,1),0)))</f>
        <v/>
      </c>
      <c r="O584" s="48" t="str">
        <f>IF($D584="","", (SUMIFS(Transacoes!$D$3:$D1000,Transacoes!$C$3:$C1000,$D584,Transacoes!$B$3:$B1000,"C", Transacoes!$A$3:$A1000, "&lt;"&amp;EOMONTH(DATE(O$1,O$2,1),0))-SUMIFS(Transacoes!$D$3:$D1000,Transacoes!$C$3:$C1000,$D584,Transacoes!$B$3:$B1000,"V", Transacoes!$A$3:$A1000, "&lt;"&amp;EOMONTH(DATE(O$1,O$2,1),0)))*SUMIFS(Prov_Auto!$E$3:$E1000, Prov_Auto!$A$3:$A1000, $D584, Prov_Auto!$D$3:$D1000,"&gt;="&amp;DATE(O$1,O$2,1),Prov_Auto!$D$3:$D1000, "&lt;="&amp;EOMONTH(DATE(O$1,O$2,1),0)))</f>
        <v/>
      </c>
      <c r="P584" s="48" t="str">
        <f>IF($D584="","", (SUMIFS(Transacoes!$D$3:$D1000,Transacoes!$C$3:$C1000,$D584,Transacoes!$B$3:$B1000,"C", Transacoes!$A$3:$A1000, "&lt;"&amp;EOMONTH(DATE(P$1,P$2,1),0))-SUMIFS(Transacoes!$D$3:$D1000,Transacoes!$C$3:$C1000,$D584,Transacoes!$B$3:$B1000,"V", Transacoes!$A$3:$A1000, "&lt;"&amp;EOMONTH(DATE(P$1,P$2,1),0)))*SUMIFS(Prov_Auto!$E$3:$E1000, Prov_Auto!$A$3:$A1000, $D584, Prov_Auto!$D$3:$D1000,"&gt;="&amp;DATE(P$1,P$2,1),Prov_Auto!$D$3:$D1000, "&lt;="&amp;EOMONTH(DATE(P$1,P$2,1),0)))</f>
        <v/>
      </c>
      <c r="Q584" s="48" t="str">
        <f>IF($D584="","", (SUMIFS(Transacoes!$D$3:$D1000,Transacoes!$C$3:$C1000,$D584,Transacoes!$B$3:$B1000,"C", Transacoes!$A$3:$A1000, "&lt;"&amp;EOMONTH(DATE(Q$1,Q$2,1),0))-SUMIFS(Transacoes!$D$3:$D1000,Transacoes!$C$3:$C1000,$D584,Transacoes!$B$3:$B1000,"V", Transacoes!$A$3:$A1000, "&lt;"&amp;EOMONTH(DATE(Q$1,Q$2,1),0)))*SUMIFS(Prov_Auto!$E$3:$E1000, Prov_Auto!$A$3:$A1000, $D584, Prov_Auto!$D$3:$D1000,"&gt;="&amp;DATE(Q$1,Q$2,1),Prov_Auto!$D$3:$D1000, "&lt;="&amp;EOMONTH(DATE(Q$1,Q$2,1),0)))</f>
        <v/>
      </c>
      <c r="R584" s="47"/>
    </row>
    <row r="585">
      <c r="A585" s="47"/>
      <c r="B585" s="47"/>
      <c r="C585" s="47"/>
      <c r="D585" s="87"/>
      <c r="E585" s="48" t="str">
        <f>IF($D585="","", (SUMIFS(Transacoes!$D$3:$D1000,Transacoes!$C$3:$C1000,$D585,Transacoes!$B$3:$B1000,"C", Transacoes!$A$3:$A1000, "&lt;"&amp;EOMONTH(DATE(E$1,E$2,1),0))-SUMIFS(Transacoes!$D$3:$D1000,Transacoes!$C$3:$C1000,$D585,Transacoes!$B$3:$B1000,"V", Transacoes!$A$3:$A1000, "&lt;"&amp;EOMONTH(DATE(E$1,E$2,1),0)))*SUMIFS(Prov_Auto!$E$3:$E1000, Prov_Auto!$A$3:$A1000, $D585, Prov_Auto!$D$3:$D1000,"&gt;="&amp;DATE(E$1,E$2,1),Prov_Auto!$D$3:$D1000, "&lt;="&amp;EOMONTH(DATE(E$1,E$2,1),0)))</f>
        <v/>
      </c>
      <c r="F585" s="48" t="str">
        <f>IF($D585="","", (SUMIFS(Transacoes!$D$3:$D1000,Transacoes!$C$3:$C1000,$D585,Transacoes!$B$3:$B1000,"C", Transacoes!$A$3:$A1000, "&lt;"&amp;EOMONTH(DATE(F$1,F$2,1),0))-SUMIFS(Transacoes!$D$3:$D1000,Transacoes!$C$3:$C1000,$D585,Transacoes!$B$3:$B1000,"V", Transacoes!$A$3:$A1000, "&lt;"&amp;EOMONTH(DATE(F$1,F$2,1),0)))*SUMIFS(Prov_Auto!$E$3:$E1000, Prov_Auto!$A$3:$A1000, $D585, Prov_Auto!$D$3:$D1000,"&gt;="&amp;DATE(F$1,F$2,1),Prov_Auto!$D$3:$D1000, "&lt;="&amp;EOMONTH(DATE(F$1,F$2,1),0)))</f>
        <v/>
      </c>
      <c r="G585" s="48" t="str">
        <f>IF($D585="","", (SUMIFS(Transacoes!$D$3:$D1000,Transacoes!$C$3:$C1000,$D585,Transacoes!$B$3:$B1000,"C", Transacoes!$A$3:$A1000, "&lt;"&amp;EOMONTH(DATE(G$1,G$2,1),0))-SUMIFS(Transacoes!$D$3:$D1000,Transacoes!$C$3:$C1000,$D585,Transacoes!$B$3:$B1000,"V", Transacoes!$A$3:$A1000, "&lt;"&amp;EOMONTH(DATE(G$1,G$2,1),0)))*SUMIFS(Prov_Auto!$E$3:$E1000, Prov_Auto!$A$3:$A1000, $D585, Prov_Auto!$D$3:$D1000,"&gt;="&amp;DATE(G$1,G$2,1),Prov_Auto!$D$3:$D1000, "&lt;="&amp;EOMONTH(DATE(G$1,G$2,1),0)))</f>
        <v/>
      </c>
      <c r="H585" s="48" t="str">
        <f>IF($D585="","", (SUMIFS(Transacoes!$D$3:$D1000,Transacoes!$C$3:$C1000,$D585,Transacoes!$B$3:$B1000,"C", Transacoes!$A$3:$A1000, "&lt;"&amp;EOMONTH(DATE(H$1,H$2,1),0))-SUMIFS(Transacoes!$D$3:$D1000,Transacoes!$C$3:$C1000,$D585,Transacoes!$B$3:$B1000,"V", Transacoes!$A$3:$A1000, "&lt;"&amp;EOMONTH(DATE(H$1,H$2,1),0)))*SUMIFS(Prov_Auto!$E$3:$E1000, Prov_Auto!$A$3:$A1000, $D585, Prov_Auto!$D$3:$D1000,"&gt;="&amp;DATE(H$1,H$2,1),Prov_Auto!$D$3:$D1000, "&lt;="&amp;EOMONTH(DATE(H$1,H$2,1),0)))</f>
        <v/>
      </c>
      <c r="I585" s="48" t="str">
        <f>IF($D585="","", (SUMIFS(Transacoes!$D$3:$D1000,Transacoes!$C$3:$C1000,$D585,Transacoes!$B$3:$B1000,"C", Transacoes!$A$3:$A1000, "&lt;"&amp;EOMONTH(DATE(I$1,I$2,1),0))-SUMIFS(Transacoes!$D$3:$D1000,Transacoes!$C$3:$C1000,$D585,Transacoes!$B$3:$B1000,"V", Transacoes!$A$3:$A1000, "&lt;"&amp;EOMONTH(DATE(I$1,I$2,1),0)))*SUMIFS(Prov_Auto!$E$3:$E1000, Prov_Auto!$A$3:$A1000, $D585, Prov_Auto!$D$3:$D1000,"&gt;="&amp;DATE(I$1,I$2,1),Prov_Auto!$D$3:$D1000, "&lt;="&amp;EOMONTH(DATE(I$1,I$2,1),0)))</f>
        <v/>
      </c>
      <c r="J585" s="48" t="str">
        <f>IF($D585="","", (SUMIFS(Transacoes!$D$3:$D1000,Transacoes!$C$3:$C1000,$D585,Transacoes!$B$3:$B1000,"C", Transacoes!$A$3:$A1000, "&lt;"&amp;EOMONTH(DATE(J$1,J$2,1),0))-SUMIFS(Transacoes!$D$3:$D1000,Transacoes!$C$3:$C1000,$D585,Transacoes!$B$3:$B1000,"V", Transacoes!$A$3:$A1000, "&lt;"&amp;EOMONTH(DATE(J$1,J$2,1),0)))*SUMIFS(Prov_Auto!$E$3:$E1000, Prov_Auto!$A$3:$A1000, $D585, Prov_Auto!$D$3:$D1000,"&gt;="&amp;DATE(J$1,J$2,1),Prov_Auto!$D$3:$D1000, "&lt;="&amp;EOMONTH(DATE(J$1,J$2,1),0)))</f>
        <v/>
      </c>
      <c r="K585" s="48" t="str">
        <f>IF($D585="","", (SUMIFS(Transacoes!$D$3:$D1000,Transacoes!$C$3:$C1000,$D585,Transacoes!$B$3:$B1000,"C", Transacoes!$A$3:$A1000, "&lt;"&amp;EOMONTH(DATE(K$1,K$2,1),0))-SUMIFS(Transacoes!$D$3:$D1000,Transacoes!$C$3:$C1000,$D585,Transacoes!$B$3:$B1000,"V", Transacoes!$A$3:$A1000, "&lt;"&amp;EOMONTH(DATE(K$1,K$2,1),0)))*SUMIFS(Prov_Auto!$E$3:$E1000, Prov_Auto!$A$3:$A1000, $D585, Prov_Auto!$D$3:$D1000,"&gt;="&amp;DATE(K$1,K$2,1),Prov_Auto!$D$3:$D1000, "&lt;="&amp;EOMONTH(DATE(K$1,K$2,1),0)))</f>
        <v/>
      </c>
      <c r="L585" s="48" t="str">
        <f>IF($D585="","", (SUMIFS(Transacoes!$D$3:$D1000,Transacoes!$C$3:$C1000,$D585,Transacoes!$B$3:$B1000,"C", Transacoes!$A$3:$A1000, "&lt;"&amp;EOMONTH(DATE(L$1,L$2,1),0))-SUMIFS(Transacoes!$D$3:$D1000,Transacoes!$C$3:$C1000,$D585,Transacoes!$B$3:$B1000,"V", Transacoes!$A$3:$A1000, "&lt;"&amp;EOMONTH(DATE(L$1,L$2,1),0)))*SUMIFS(Prov_Auto!$E$3:$E1000, Prov_Auto!$A$3:$A1000, $D585, Prov_Auto!$D$3:$D1000,"&gt;="&amp;DATE(L$1,L$2,1),Prov_Auto!$D$3:$D1000, "&lt;="&amp;EOMONTH(DATE(L$1,L$2,1),0)))</f>
        <v/>
      </c>
      <c r="M585" s="48" t="str">
        <f>IF($D585="","", (SUMIFS(Transacoes!$D$3:$D1000,Transacoes!$C$3:$C1000,$D585,Transacoes!$B$3:$B1000,"C", Transacoes!$A$3:$A1000, "&lt;"&amp;EOMONTH(DATE(M$1,M$2,1),0))-SUMIFS(Transacoes!$D$3:$D1000,Transacoes!$C$3:$C1000,$D585,Transacoes!$B$3:$B1000,"V", Transacoes!$A$3:$A1000, "&lt;"&amp;EOMONTH(DATE(M$1,M$2,1),0)))*SUMIFS(Prov_Auto!$E$3:$E1000, Prov_Auto!$A$3:$A1000, $D585, Prov_Auto!$D$3:$D1000,"&gt;="&amp;DATE(M$1,M$2,1),Prov_Auto!$D$3:$D1000, "&lt;="&amp;EOMONTH(DATE(M$1,M$2,1),0)))</f>
        <v/>
      </c>
      <c r="N585" s="48" t="str">
        <f>IF($D585="","", (SUMIFS(Transacoes!$D$3:$D1000,Transacoes!$C$3:$C1000,$D585,Transacoes!$B$3:$B1000,"C", Transacoes!$A$3:$A1000, "&lt;"&amp;EOMONTH(DATE(N$1,N$2,1),0))-SUMIFS(Transacoes!$D$3:$D1000,Transacoes!$C$3:$C1000,$D585,Transacoes!$B$3:$B1000,"V", Transacoes!$A$3:$A1000, "&lt;"&amp;EOMONTH(DATE(N$1,N$2,1),0)))*SUMIFS(Prov_Auto!$E$3:$E1000, Prov_Auto!$A$3:$A1000, $D585, Prov_Auto!$D$3:$D1000,"&gt;="&amp;DATE(N$1,N$2,1),Prov_Auto!$D$3:$D1000, "&lt;="&amp;EOMONTH(DATE(N$1,N$2,1),0)))</f>
        <v/>
      </c>
      <c r="O585" s="48" t="str">
        <f>IF($D585="","", (SUMIFS(Transacoes!$D$3:$D1000,Transacoes!$C$3:$C1000,$D585,Transacoes!$B$3:$B1000,"C", Transacoes!$A$3:$A1000, "&lt;"&amp;EOMONTH(DATE(O$1,O$2,1),0))-SUMIFS(Transacoes!$D$3:$D1000,Transacoes!$C$3:$C1000,$D585,Transacoes!$B$3:$B1000,"V", Transacoes!$A$3:$A1000, "&lt;"&amp;EOMONTH(DATE(O$1,O$2,1),0)))*SUMIFS(Prov_Auto!$E$3:$E1000, Prov_Auto!$A$3:$A1000, $D585, Prov_Auto!$D$3:$D1000,"&gt;="&amp;DATE(O$1,O$2,1),Prov_Auto!$D$3:$D1000, "&lt;="&amp;EOMONTH(DATE(O$1,O$2,1),0)))</f>
        <v/>
      </c>
      <c r="P585" s="48" t="str">
        <f>IF($D585="","", (SUMIFS(Transacoes!$D$3:$D1000,Transacoes!$C$3:$C1000,$D585,Transacoes!$B$3:$B1000,"C", Transacoes!$A$3:$A1000, "&lt;"&amp;EOMONTH(DATE(P$1,P$2,1),0))-SUMIFS(Transacoes!$D$3:$D1000,Transacoes!$C$3:$C1000,$D585,Transacoes!$B$3:$B1000,"V", Transacoes!$A$3:$A1000, "&lt;"&amp;EOMONTH(DATE(P$1,P$2,1),0)))*SUMIFS(Prov_Auto!$E$3:$E1000, Prov_Auto!$A$3:$A1000, $D585, Prov_Auto!$D$3:$D1000,"&gt;="&amp;DATE(P$1,P$2,1),Prov_Auto!$D$3:$D1000, "&lt;="&amp;EOMONTH(DATE(P$1,P$2,1),0)))</f>
        <v/>
      </c>
      <c r="Q585" s="48" t="str">
        <f>IF($D585="","", (SUMIFS(Transacoes!$D$3:$D1000,Transacoes!$C$3:$C1000,$D585,Transacoes!$B$3:$B1000,"C", Transacoes!$A$3:$A1000, "&lt;"&amp;EOMONTH(DATE(Q$1,Q$2,1),0))-SUMIFS(Transacoes!$D$3:$D1000,Transacoes!$C$3:$C1000,$D585,Transacoes!$B$3:$B1000,"V", Transacoes!$A$3:$A1000, "&lt;"&amp;EOMONTH(DATE(Q$1,Q$2,1),0)))*SUMIFS(Prov_Auto!$E$3:$E1000, Prov_Auto!$A$3:$A1000, $D585, Prov_Auto!$D$3:$D1000,"&gt;="&amp;DATE(Q$1,Q$2,1),Prov_Auto!$D$3:$D1000, "&lt;="&amp;EOMONTH(DATE(Q$1,Q$2,1),0)))</f>
        <v/>
      </c>
      <c r="R585" s="47"/>
    </row>
    <row r="586">
      <c r="A586" s="47"/>
      <c r="B586" s="47"/>
      <c r="C586" s="47"/>
      <c r="D586" s="87"/>
      <c r="E586" s="48" t="str">
        <f>IF($D586="","", (SUMIFS(Transacoes!$D$3:$D1000,Transacoes!$C$3:$C1000,$D586,Transacoes!$B$3:$B1000,"C", Transacoes!$A$3:$A1000, "&lt;"&amp;EOMONTH(DATE(E$1,E$2,1),0))-SUMIFS(Transacoes!$D$3:$D1000,Transacoes!$C$3:$C1000,$D586,Transacoes!$B$3:$B1000,"V", Transacoes!$A$3:$A1000, "&lt;"&amp;EOMONTH(DATE(E$1,E$2,1),0)))*SUMIFS(Prov_Auto!$E$3:$E1000, Prov_Auto!$A$3:$A1000, $D586, Prov_Auto!$D$3:$D1000,"&gt;="&amp;DATE(E$1,E$2,1),Prov_Auto!$D$3:$D1000, "&lt;="&amp;EOMONTH(DATE(E$1,E$2,1),0)))</f>
        <v/>
      </c>
      <c r="F586" s="48" t="str">
        <f>IF($D586="","", (SUMIFS(Transacoes!$D$3:$D1000,Transacoes!$C$3:$C1000,$D586,Transacoes!$B$3:$B1000,"C", Transacoes!$A$3:$A1000, "&lt;"&amp;EOMONTH(DATE(F$1,F$2,1),0))-SUMIFS(Transacoes!$D$3:$D1000,Transacoes!$C$3:$C1000,$D586,Transacoes!$B$3:$B1000,"V", Transacoes!$A$3:$A1000, "&lt;"&amp;EOMONTH(DATE(F$1,F$2,1),0)))*SUMIFS(Prov_Auto!$E$3:$E1000, Prov_Auto!$A$3:$A1000, $D586, Prov_Auto!$D$3:$D1000,"&gt;="&amp;DATE(F$1,F$2,1),Prov_Auto!$D$3:$D1000, "&lt;="&amp;EOMONTH(DATE(F$1,F$2,1),0)))</f>
        <v/>
      </c>
      <c r="G586" s="48" t="str">
        <f>IF($D586="","", (SUMIFS(Transacoes!$D$3:$D1000,Transacoes!$C$3:$C1000,$D586,Transacoes!$B$3:$B1000,"C", Transacoes!$A$3:$A1000, "&lt;"&amp;EOMONTH(DATE(G$1,G$2,1),0))-SUMIFS(Transacoes!$D$3:$D1000,Transacoes!$C$3:$C1000,$D586,Transacoes!$B$3:$B1000,"V", Transacoes!$A$3:$A1000, "&lt;"&amp;EOMONTH(DATE(G$1,G$2,1),0)))*SUMIFS(Prov_Auto!$E$3:$E1000, Prov_Auto!$A$3:$A1000, $D586, Prov_Auto!$D$3:$D1000,"&gt;="&amp;DATE(G$1,G$2,1),Prov_Auto!$D$3:$D1000, "&lt;="&amp;EOMONTH(DATE(G$1,G$2,1),0)))</f>
        <v/>
      </c>
      <c r="H586" s="48" t="str">
        <f>IF($D586="","", (SUMIFS(Transacoes!$D$3:$D1000,Transacoes!$C$3:$C1000,$D586,Transacoes!$B$3:$B1000,"C", Transacoes!$A$3:$A1000, "&lt;"&amp;EOMONTH(DATE(H$1,H$2,1),0))-SUMIFS(Transacoes!$D$3:$D1000,Transacoes!$C$3:$C1000,$D586,Transacoes!$B$3:$B1000,"V", Transacoes!$A$3:$A1000, "&lt;"&amp;EOMONTH(DATE(H$1,H$2,1),0)))*SUMIFS(Prov_Auto!$E$3:$E1000, Prov_Auto!$A$3:$A1000, $D586, Prov_Auto!$D$3:$D1000,"&gt;="&amp;DATE(H$1,H$2,1),Prov_Auto!$D$3:$D1000, "&lt;="&amp;EOMONTH(DATE(H$1,H$2,1),0)))</f>
        <v/>
      </c>
      <c r="I586" s="48" t="str">
        <f>IF($D586="","", (SUMIFS(Transacoes!$D$3:$D1000,Transacoes!$C$3:$C1000,$D586,Transacoes!$B$3:$B1000,"C", Transacoes!$A$3:$A1000, "&lt;"&amp;EOMONTH(DATE(I$1,I$2,1),0))-SUMIFS(Transacoes!$D$3:$D1000,Transacoes!$C$3:$C1000,$D586,Transacoes!$B$3:$B1000,"V", Transacoes!$A$3:$A1000, "&lt;"&amp;EOMONTH(DATE(I$1,I$2,1),0)))*SUMIFS(Prov_Auto!$E$3:$E1000, Prov_Auto!$A$3:$A1000, $D586, Prov_Auto!$D$3:$D1000,"&gt;="&amp;DATE(I$1,I$2,1),Prov_Auto!$D$3:$D1000, "&lt;="&amp;EOMONTH(DATE(I$1,I$2,1),0)))</f>
        <v/>
      </c>
      <c r="J586" s="48" t="str">
        <f>IF($D586="","", (SUMIFS(Transacoes!$D$3:$D1000,Transacoes!$C$3:$C1000,$D586,Transacoes!$B$3:$B1000,"C", Transacoes!$A$3:$A1000, "&lt;"&amp;EOMONTH(DATE(J$1,J$2,1),0))-SUMIFS(Transacoes!$D$3:$D1000,Transacoes!$C$3:$C1000,$D586,Transacoes!$B$3:$B1000,"V", Transacoes!$A$3:$A1000, "&lt;"&amp;EOMONTH(DATE(J$1,J$2,1),0)))*SUMIFS(Prov_Auto!$E$3:$E1000, Prov_Auto!$A$3:$A1000, $D586, Prov_Auto!$D$3:$D1000,"&gt;="&amp;DATE(J$1,J$2,1),Prov_Auto!$D$3:$D1000, "&lt;="&amp;EOMONTH(DATE(J$1,J$2,1),0)))</f>
        <v/>
      </c>
      <c r="K586" s="48" t="str">
        <f>IF($D586="","", (SUMIFS(Transacoes!$D$3:$D1000,Transacoes!$C$3:$C1000,$D586,Transacoes!$B$3:$B1000,"C", Transacoes!$A$3:$A1000, "&lt;"&amp;EOMONTH(DATE(K$1,K$2,1),0))-SUMIFS(Transacoes!$D$3:$D1000,Transacoes!$C$3:$C1000,$D586,Transacoes!$B$3:$B1000,"V", Transacoes!$A$3:$A1000, "&lt;"&amp;EOMONTH(DATE(K$1,K$2,1),0)))*SUMIFS(Prov_Auto!$E$3:$E1000, Prov_Auto!$A$3:$A1000, $D586, Prov_Auto!$D$3:$D1000,"&gt;="&amp;DATE(K$1,K$2,1),Prov_Auto!$D$3:$D1000, "&lt;="&amp;EOMONTH(DATE(K$1,K$2,1),0)))</f>
        <v/>
      </c>
      <c r="L586" s="48" t="str">
        <f>IF($D586="","", (SUMIFS(Transacoes!$D$3:$D1000,Transacoes!$C$3:$C1000,$D586,Transacoes!$B$3:$B1000,"C", Transacoes!$A$3:$A1000, "&lt;"&amp;EOMONTH(DATE(L$1,L$2,1),0))-SUMIFS(Transacoes!$D$3:$D1000,Transacoes!$C$3:$C1000,$D586,Transacoes!$B$3:$B1000,"V", Transacoes!$A$3:$A1000, "&lt;"&amp;EOMONTH(DATE(L$1,L$2,1),0)))*SUMIFS(Prov_Auto!$E$3:$E1000, Prov_Auto!$A$3:$A1000, $D586, Prov_Auto!$D$3:$D1000,"&gt;="&amp;DATE(L$1,L$2,1),Prov_Auto!$D$3:$D1000, "&lt;="&amp;EOMONTH(DATE(L$1,L$2,1),0)))</f>
        <v/>
      </c>
      <c r="M586" s="48" t="str">
        <f>IF($D586="","", (SUMIFS(Transacoes!$D$3:$D1000,Transacoes!$C$3:$C1000,$D586,Transacoes!$B$3:$B1000,"C", Transacoes!$A$3:$A1000, "&lt;"&amp;EOMONTH(DATE(M$1,M$2,1),0))-SUMIFS(Transacoes!$D$3:$D1000,Transacoes!$C$3:$C1000,$D586,Transacoes!$B$3:$B1000,"V", Transacoes!$A$3:$A1000, "&lt;"&amp;EOMONTH(DATE(M$1,M$2,1),0)))*SUMIFS(Prov_Auto!$E$3:$E1000, Prov_Auto!$A$3:$A1000, $D586, Prov_Auto!$D$3:$D1000,"&gt;="&amp;DATE(M$1,M$2,1),Prov_Auto!$D$3:$D1000, "&lt;="&amp;EOMONTH(DATE(M$1,M$2,1),0)))</f>
        <v/>
      </c>
      <c r="N586" s="48" t="str">
        <f>IF($D586="","", (SUMIFS(Transacoes!$D$3:$D1000,Transacoes!$C$3:$C1000,$D586,Transacoes!$B$3:$B1000,"C", Transacoes!$A$3:$A1000, "&lt;"&amp;EOMONTH(DATE(N$1,N$2,1),0))-SUMIFS(Transacoes!$D$3:$D1000,Transacoes!$C$3:$C1000,$D586,Transacoes!$B$3:$B1000,"V", Transacoes!$A$3:$A1000, "&lt;"&amp;EOMONTH(DATE(N$1,N$2,1),0)))*SUMIFS(Prov_Auto!$E$3:$E1000, Prov_Auto!$A$3:$A1000, $D586, Prov_Auto!$D$3:$D1000,"&gt;="&amp;DATE(N$1,N$2,1),Prov_Auto!$D$3:$D1000, "&lt;="&amp;EOMONTH(DATE(N$1,N$2,1),0)))</f>
        <v/>
      </c>
      <c r="O586" s="48" t="str">
        <f>IF($D586="","", (SUMIFS(Transacoes!$D$3:$D1000,Transacoes!$C$3:$C1000,$D586,Transacoes!$B$3:$B1000,"C", Transacoes!$A$3:$A1000, "&lt;"&amp;EOMONTH(DATE(O$1,O$2,1),0))-SUMIFS(Transacoes!$D$3:$D1000,Transacoes!$C$3:$C1000,$D586,Transacoes!$B$3:$B1000,"V", Transacoes!$A$3:$A1000, "&lt;"&amp;EOMONTH(DATE(O$1,O$2,1),0)))*SUMIFS(Prov_Auto!$E$3:$E1000, Prov_Auto!$A$3:$A1000, $D586, Prov_Auto!$D$3:$D1000,"&gt;="&amp;DATE(O$1,O$2,1),Prov_Auto!$D$3:$D1000, "&lt;="&amp;EOMONTH(DATE(O$1,O$2,1),0)))</f>
        <v/>
      </c>
      <c r="P586" s="48" t="str">
        <f>IF($D586="","", (SUMIFS(Transacoes!$D$3:$D1000,Transacoes!$C$3:$C1000,$D586,Transacoes!$B$3:$B1000,"C", Transacoes!$A$3:$A1000, "&lt;"&amp;EOMONTH(DATE(P$1,P$2,1),0))-SUMIFS(Transacoes!$D$3:$D1000,Transacoes!$C$3:$C1000,$D586,Transacoes!$B$3:$B1000,"V", Transacoes!$A$3:$A1000, "&lt;"&amp;EOMONTH(DATE(P$1,P$2,1),0)))*SUMIFS(Prov_Auto!$E$3:$E1000, Prov_Auto!$A$3:$A1000, $D586, Prov_Auto!$D$3:$D1000,"&gt;="&amp;DATE(P$1,P$2,1),Prov_Auto!$D$3:$D1000, "&lt;="&amp;EOMONTH(DATE(P$1,P$2,1),0)))</f>
        <v/>
      </c>
      <c r="Q586" s="48" t="str">
        <f>IF($D586="","", (SUMIFS(Transacoes!$D$3:$D1000,Transacoes!$C$3:$C1000,$D586,Transacoes!$B$3:$B1000,"C", Transacoes!$A$3:$A1000, "&lt;"&amp;EOMONTH(DATE(Q$1,Q$2,1),0))-SUMIFS(Transacoes!$D$3:$D1000,Transacoes!$C$3:$C1000,$D586,Transacoes!$B$3:$B1000,"V", Transacoes!$A$3:$A1000, "&lt;"&amp;EOMONTH(DATE(Q$1,Q$2,1),0)))*SUMIFS(Prov_Auto!$E$3:$E1000, Prov_Auto!$A$3:$A1000, $D586, Prov_Auto!$D$3:$D1000,"&gt;="&amp;DATE(Q$1,Q$2,1),Prov_Auto!$D$3:$D1000, "&lt;="&amp;EOMONTH(DATE(Q$1,Q$2,1),0)))</f>
        <v/>
      </c>
      <c r="R586" s="47"/>
    </row>
    <row r="587">
      <c r="A587" s="47"/>
      <c r="B587" s="47"/>
      <c r="C587" s="47"/>
      <c r="D587" s="87"/>
      <c r="E587" s="48" t="str">
        <f>IF($D587="","", (SUMIFS(Transacoes!$D$3:$D1000,Transacoes!$C$3:$C1000,$D587,Transacoes!$B$3:$B1000,"C", Transacoes!$A$3:$A1000, "&lt;"&amp;EOMONTH(DATE(E$1,E$2,1),0))-SUMIFS(Transacoes!$D$3:$D1000,Transacoes!$C$3:$C1000,$D587,Transacoes!$B$3:$B1000,"V", Transacoes!$A$3:$A1000, "&lt;"&amp;EOMONTH(DATE(E$1,E$2,1),0)))*SUMIFS(Prov_Auto!$E$3:$E1000, Prov_Auto!$A$3:$A1000, $D587, Prov_Auto!$D$3:$D1000,"&gt;="&amp;DATE(E$1,E$2,1),Prov_Auto!$D$3:$D1000, "&lt;="&amp;EOMONTH(DATE(E$1,E$2,1),0)))</f>
        <v/>
      </c>
      <c r="F587" s="48" t="str">
        <f>IF($D587="","", (SUMIFS(Transacoes!$D$3:$D1000,Transacoes!$C$3:$C1000,$D587,Transacoes!$B$3:$B1000,"C", Transacoes!$A$3:$A1000, "&lt;"&amp;EOMONTH(DATE(F$1,F$2,1),0))-SUMIFS(Transacoes!$D$3:$D1000,Transacoes!$C$3:$C1000,$D587,Transacoes!$B$3:$B1000,"V", Transacoes!$A$3:$A1000, "&lt;"&amp;EOMONTH(DATE(F$1,F$2,1),0)))*SUMIFS(Prov_Auto!$E$3:$E1000, Prov_Auto!$A$3:$A1000, $D587, Prov_Auto!$D$3:$D1000,"&gt;="&amp;DATE(F$1,F$2,1),Prov_Auto!$D$3:$D1000, "&lt;="&amp;EOMONTH(DATE(F$1,F$2,1),0)))</f>
        <v/>
      </c>
      <c r="G587" s="48" t="str">
        <f>IF($D587="","", (SUMIFS(Transacoes!$D$3:$D1000,Transacoes!$C$3:$C1000,$D587,Transacoes!$B$3:$B1000,"C", Transacoes!$A$3:$A1000, "&lt;"&amp;EOMONTH(DATE(G$1,G$2,1),0))-SUMIFS(Transacoes!$D$3:$D1000,Transacoes!$C$3:$C1000,$D587,Transacoes!$B$3:$B1000,"V", Transacoes!$A$3:$A1000, "&lt;"&amp;EOMONTH(DATE(G$1,G$2,1),0)))*SUMIFS(Prov_Auto!$E$3:$E1000, Prov_Auto!$A$3:$A1000, $D587, Prov_Auto!$D$3:$D1000,"&gt;="&amp;DATE(G$1,G$2,1),Prov_Auto!$D$3:$D1000, "&lt;="&amp;EOMONTH(DATE(G$1,G$2,1),0)))</f>
        <v/>
      </c>
      <c r="H587" s="48" t="str">
        <f>IF($D587="","", (SUMIFS(Transacoes!$D$3:$D1000,Transacoes!$C$3:$C1000,$D587,Transacoes!$B$3:$B1000,"C", Transacoes!$A$3:$A1000, "&lt;"&amp;EOMONTH(DATE(H$1,H$2,1),0))-SUMIFS(Transacoes!$D$3:$D1000,Transacoes!$C$3:$C1000,$D587,Transacoes!$B$3:$B1000,"V", Transacoes!$A$3:$A1000, "&lt;"&amp;EOMONTH(DATE(H$1,H$2,1),0)))*SUMIFS(Prov_Auto!$E$3:$E1000, Prov_Auto!$A$3:$A1000, $D587, Prov_Auto!$D$3:$D1000,"&gt;="&amp;DATE(H$1,H$2,1),Prov_Auto!$D$3:$D1000, "&lt;="&amp;EOMONTH(DATE(H$1,H$2,1),0)))</f>
        <v/>
      </c>
      <c r="I587" s="48" t="str">
        <f>IF($D587="","", (SUMIFS(Transacoes!$D$3:$D1000,Transacoes!$C$3:$C1000,$D587,Transacoes!$B$3:$B1000,"C", Transacoes!$A$3:$A1000, "&lt;"&amp;EOMONTH(DATE(I$1,I$2,1),0))-SUMIFS(Transacoes!$D$3:$D1000,Transacoes!$C$3:$C1000,$D587,Transacoes!$B$3:$B1000,"V", Transacoes!$A$3:$A1000, "&lt;"&amp;EOMONTH(DATE(I$1,I$2,1),0)))*SUMIFS(Prov_Auto!$E$3:$E1000, Prov_Auto!$A$3:$A1000, $D587, Prov_Auto!$D$3:$D1000,"&gt;="&amp;DATE(I$1,I$2,1),Prov_Auto!$D$3:$D1000, "&lt;="&amp;EOMONTH(DATE(I$1,I$2,1),0)))</f>
        <v/>
      </c>
      <c r="J587" s="48" t="str">
        <f>IF($D587="","", (SUMIFS(Transacoes!$D$3:$D1000,Transacoes!$C$3:$C1000,$D587,Transacoes!$B$3:$B1000,"C", Transacoes!$A$3:$A1000, "&lt;"&amp;EOMONTH(DATE(J$1,J$2,1),0))-SUMIFS(Transacoes!$D$3:$D1000,Transacoes!$C$3:$C1000,$D587,Transacoes!$B$3:$B1000,"V", Transacoes!$A$3:$A1000, "&lt;"&amp;EOMONTH(DATE(J$1,J$2,1),0)))*SUMIFS(Prov_Auto!$E$3:$E1000, Prov_Auto!$A$3:$A1000, $D587, Prov_Auto!$D$3:$D1000,"&gt;="&amp;DATE(J$1,J$2,1),Prov_Auto!$D$3:$D1000, "&lt;="&amp;EOMONTH(DATE(J$1,J$2,1),0)))</f>
        <v/>
      </c>
      <c r="K587" s="48" t="str">
        <f>IF($D587="","", (SUMIFS(Transacoes!$D$3:$D1000,Transacoes!$C$3:$C1000,$D587,Transacoes!$B$3:$B1000,"C", Transacoes!$A$3:$A1000, "&lt;"&amp;EOMONTH(DATE(K$1,K$2,1),0))-SUMIFS(Transacoes!$D$3:$D1000,Transacoes!$C$3:$C1000,$D587,Transacoes!$B$3:$B1000,"V", Transacoes!$A$3:$A1000, "&lt;"&amp;EOMONTH(DATE(K$1,K$2,1),0)))*SUMIFS(Prov_Auto!$E$3:$E1000, Prov_Auto!$A$3:$A1000, $D587, Prov_Auto!$D$3:$D1000,"&gt;="&amp;DATE(K$1,K$2,1),Prov_Auto!$D$3:$D1000, "&lt;="&amp;EOMONTH(DATE(K$1,K$2,1),0)))</f>
        <v/>
      </c>
      <c r="L587" s="48" t="str">
        <f>IF($D587="","", (SUMIFS(Transacoes!$D$3:$D1000,Transacoes!$C$3:$C1000,$D587,Transacoes!$B$3:$B1000,"C", Transacoes!$A$3:$A1000, "&lt;"&amp;EOMONTH(DATE(L$1,L$2,1),0))-SUMIFS(Transacoes!$D$3:$D1000,Transacoes!$C$3:$C1000,$D587,Transacoes!$B$3:$B1000,"V", Transacoes!$A$3:$A1000, "&lt;"&amp;EOMONTH(DATE(L$1,L$2,1),0)))*SUMIFS(Prov_Auto!$E$3:$E1000, Prov_Auto!$A$3:$A1000, $D587, Prov_Auto!$D$3:$D1000,"&gt;="&amp;DATE(L$1,L$2,1),Prov_Auto!$D$3:$D1000, "&lt;="&amp;EOMONTH(DATE(L$1,L$2,1),0)))</f>
        <v/>
      </c>
      <c r="M587" s="48" t="str">
        <f>IF($D587="","", (SUMIFS(Transacoes!$D$3:$D1000,Transacoes!$C$3:$C1000,$D587,Transacoes!$B$3:$B1000,"C", Transacoes!$A$3:$A1000, "&lt;"&amp;EOMONTH(DATE(M$1,M$2,1),0))-SUMIFS(Transacoes!$D$3:$D1000,Transacoes!$C$3:$C1000,$D587,Transacoes!$B$3:$B1000,"V", Transacoes!$A$3:$A1000, "&lt;"&amp;EOMONTH(DATE(M$1,M$2,1),0)))*SUMIFS(Prov_Auto!$E$3:$E1000, Prov_Auto!$A$3:$A1000, $D587, Prov_Auto!$D$3:$D1000,"&gt;="&amp;DATE(M$1,M$2,1),Prov_Auto!$D$3:$D1000, "&lt;="&amp;EOMONTH(DATE(M$1,M$2,1),0)))</f>
        <v/>
      </c>
      <c r="N587" s="48" t="str">
        <f>IF($D587="","", (SUMIFS(Transacoes!$D$3:$D1000,Transacoes!$C$3:$C1000,$D587,Transacoes!$B$3:$B1000,"C", Transacoes!$A$3:$A1000, "&lt;"&amp;EOMONTH(DATE(N$1,N$2,1),0))-SUMIFS(Transacoes!$D$3:$D1000,Transacoes!$C$3:$C1000,$D587,Transacoes!$B$3:$B1000,"V", Transacoes!$A$3:$A1000, "&lt;"&amp;EOMONTH(DATE(N$1,N$2,1),0)))*SUMIFS(Prov_Auto!$E$3:$E1000, Prov_Auto!$A$3:$A1000, $D587, Prov_Auto!$D$3:$D1000,"&gt;="&amp;DATE(N$1,N$2,1),Prov_Auto!$D$3:$D1000, "&lt;="&amp;EOMONTH(DATE(N$1,N$2,1),0)))</f>
        <v/>
      </c>
      <c r="O587" s="48" t="str">
        <f>IF($D587="","", (SUMIFS(Transacoes!$D$3:$D1000,Transacoes!$C$3:$C1000,$D587,Transacoes!$B$3:$B1000,"C", Transacoes!$A$3:$A1000, "&lt;"&amp;EOMONTH(DATE(O$1,O$2,1),0))-SUMIFS(Transacoes!$D$3:$D1000,Transacoes!$C$3:$C1000,$D587,Transacoes!$B$3:$B1000,"V", Transacoes!$A$3:$A1000, "&lt;"&amp;EOMONTH(DATE(O$1,O$2,1),0)))*SUMIFS(Prov_Auto!$E$3:$E1000, Prov_Auto!$A$3:$A1000, $D587, Prov_Auto!$D$3:$D1000,"&gt;="&amp;DATE(O$1,O$2,1),Prov_Auto!$D$3:$D1000, "&lt;="&amp;EOMONTH(DATE(O$1,O$2,1),0)))</f>
        <v/>
      </c>
      <c r="P587" s="48" t="str">
        <f>IF($D587="","", (SUMIFS(Transacoes!$D$3:$D1000,Transacoes!$C$3:$C1000,$D587,Transacoes!$B$3:$B1000,"C", Transacoes!$A$3:$A1000, "&lt;"&amp;EOMONTH(DATE(P$1,P$2,1),0))-SUMIFS(Transacoes!$D$3:$D1000,Transacoes!$C$3:$C1000,$D587,Transacoes!$B$3:$B1000,"V", Transacoes!$A$3:$A1000, "&lt;"&amp;EOMONTH(DATE(P$1,P$2,1),0)))*SUMIFS(Prov_Auto!$E$3:$E1000, Prov_Auto!$A$3:$A1000, $D587, Prov_Auto!$D$3:$D1000,"&gt;="&amp;DATE(P$1,P$2,1),Prov_Auto!$D$3:$D1000, "&lt;="&amp;EOMONTH(DATE(P$1,P$2,1),0)))</f>
        <v/>
      </c>
      <c r="Q587" s="48" t="str">
        <f>IF($D587="","", (SUMIFS(Transacoes!$D$3:$D1000,Transacoes!$C$3:$C1000,$D587,Transacoes!$B$3:$B1000,"C", Transacoes!$A$3:$A1000, "&lt;"&amp;EOMONTH(DATE(Q$1,Q$2,1),0))-SUMIFS(Transacoes!$D$3:$D1000,Transacoes!$C$3:$C1000,$D587,Transacoes!$B$3:$B1000,"V", Transacoes!$A$3:$A1000, "&lt;"&amp;EOMONTH(DATE(Q$1,Q$2,1),0)))*SUMIFS(Prov_Auto!$E$3:$E1000, Prov_Auto!$A$3:$A1000, $D587, Prov_Auto!$D$3:$D1000,"&gt;="&amp;DATE(Q$1,Q$2,1),Prov_Auto!$D$3:$D1000, "&lt;="&amp;EOMONTH(DATE(Q$1,Q$2,1),0)))</f>
        <v/>
      </c>
      <c r="R587" s="47"/>
    </row>
    <row r="588">
      <c r="A588" s="47"/>
      <c r="B588" s="47"/>
      <c r="C588" s="47"/>
      <c r="D588" s="87"/>
      <c r="E588" s="48" t="str">
        <f>IF($D588="","", (SUMIFS(Transacoes!$D$3:$D1000,Transacoes!$C$3:$C1000,$D588,Transacoes!$B$3:$B1000,"C", Transacoes!$A$3:$A1000, "&lt;"&amp;EOMONTH(DATE(E$1,E$2,1),0))-SUMIFS(Transacoes!$D$3:$D1000,Transacoes!$C$3:$C1000,$D588,Transacoes!$B$3:$B1000,"V", Transacoes!$A$3:$A1000, "&lt;"&amp;EOMONTH(DATE(E$1,E$2,1),0)))*SUMIFS(Prov_Auto!$E$3:$E1000, Prov_Auto!$A$3:$A1000, $D588, Prov_Auto!$D$3:$D1000,"&gt;="&amp;DATE(E$1,E$2,1),Prov_Auto!$D$3:$D1000, "&lt;="&amp;EOMONTH(DATE(E$1,E$2,1),0)))</f>
        <v/>
      </c>
      <c r="F588" s="48" t="str">
        <f>IF($D588="","", (SUMIFS(Transacoes!$D$3:$D1000,Transacoes!$C$3:$C1000,$D588,Transacoes!$B$3:$B1000,"C", Transacoes!$A$3:$A1000, "&lt;"&amp;EOMONTH(DATE(F$1,F$2,1),0))-SUMIFS(Transacoes!$D$3:$D1000,Transacoes!$C$3:$C1000,$D588,Transacoes!$B$3:$B1000,"V", Transacoes!$A$3:$A1000, "&lt;"&amp;EOMONTH(DATE(F$1,F$2,1),0)))*SUMIFS(Prov_Auto!$E$3:$E1000, Prov_Auto!$A$3:$A1000, $D588, Prov_Auto!$D$3:$D1000,"&gt;="&amp;DATE(F$1,F$2,1),Prov_Auto!$D$3:$D1000, "&lt;="&amp;EOMONTH(DATE(F$1,F$2,1),0)))</f>
        <v/>
      </c>
      <c r="G588" s="48" t="str">
        <f>IF($D588="","", (SUMIFS(Transacoes!$D$3:$D1000,Transacoes!$C$3:$C1000,$D588,Transacoes!$B$3:$B1000,"C", Transacoes!$A$3:$A1000, "&lt;"&amp;EOMONTH(DATE(G$1,G$2,1),0))-SUMIFS(Transacoes!$D$3:$D1000,Transacoes!$C$3:$C1000,$D588,Transacoes!$B$3:$B1000,"V", Transacoes!$A$3:$A1000, "&lt;"&amp;EOMONTH(DATE(G$1,G$2,1),0)))*SUMIFS(Prov_Auto!$E$3:$E1000, Prov_Auto!$A$3:$A1000, $D588, Prov_Auto!$D$3:$D1000,"&gt;="&amp;DATE(G$1,G$2,1),Prov_Auto!$D$3:$D1000, "&lt;="&amp;EOMONTH(DATE(G$1,G$2,1),0)))</f>
        <v/>
      </c>
      <c r="H588" s="48" t="str">
        <f>IF($D588="","", (SUMIFS(Transacoes!$D$3:$D1000,Transacoes!$C$3:$C1000,$D588,Transacoes!$B$3:$B1000,"C", Transacoes!$A$3:$A1000, "&lt;"&amp;EOMONTH(DATE(H$1,H$2,1),0))-SUMIFS(Transacoes!$D$3:$D1000,Transacoes!$C$3:$C1000,$D588,Transacoes!$B$3:$B1000,"V", Transacoes!$A$3:$A1000, "&lt;"&amp;EOMONTH(DATE(H$1,H$2,1),0)))*SUMIFS(Prov_Auto!$E$3:$E1000, Prov_Auto!$A$3:$A1000, $D588, Prov_Auto!$D$3:$D1000,"&gt;="&amp;DATE(H$1,H$2,1),Prov_Auto!$D$3:$D1000, "&lt;="&amp;EOMONTH(DATE(H$1,H$2,1),0)))</f>
        <v/>
      </c>
      <c r="I588" s="48" t="str">
        <f>IF($D588="","", (SUMIFS(Transacoes!$D$3:$D1000,Transacoes!$C$3:$C1000,$D588,Transacoes!$B$3:$B1000,"C", Transacoes!$A$3:$A1000, "&lt;"&amp;EOMONTH(DATE(I$1,I$2,1),0))-SUMIFS(Transacoes!$D$3:$D1000,Transacoes!$C$3:$C1000,$D588,Transacoes!$B$3:$B1000,"V", Transacoes!$A$3:$A1000, "&lt;"&amp;EOMONTH(DATE(I$1,I$2,1),0)))*SUMIFS(Prov_Auto!$E$3:$E1000, Prov_Auto!$A$3:$A1000, $D588, Prov_Auto!$D$3:$D1000,"&gt;="&amp;DATE(I$1,I$2,1),Prov_Auto!$D$3:$D1000, "&lt;="&amp;EOMONTH(DATE(I$1,I$2,1),0)))</f>
        <v/>
      </c>
      <c r="J588" s="48" t="str">
        <f>IF($D588="","", (SUMIFS(Transacoes!$D$3:$D1000,Transacoes!$C$3:$C1000,$D588,Transacoes!$B$3:$B1000,"C", Transacoes!$A$3:$A1000, "&lt;"&amp;EOMONTH(DATE(J$1,J$2,1),0))-SUMIFS(Transacoes!$D$3:$D1000,Transacoes!$C$3:$C1000,$D588,Transacoes!$B$3:$B1000,"V", Transacoes!$A$3:$A1000, "&lt;"&amp;EOMONTH(DATE(J$1,J$2,1),0)))*SUMIFS(Prov_Auto!$E$3:$E1000, Prov_Auto!$A$3:$A1000, $D588, Prov_Auto!$D$3:$D1000,"&gt;="&amp;DATE(J$1,J$2,1),Prov_Auto!$D$3:$D1000, "&lt;="&amp;EOMONTH(DATE(J$1,J$2,1),0)))</f>
        <v/>
      </c>
      <c r="K588" s="48" t="str">
        <f>IF($D588="","", (SUMIFS(Transacoes!$D$3:$D1000,Transacoes!$C$3:$C1000,$D588,Transacoes!$B$3:$B1000,"C", Transacoes!$A$3:$A1000, "&lt;"&amp;EOMONTH(DATE(K$1,K$2,1),0))-SUMIFS(Transacoes!$D$3:$D1000,Transacoes!$C$3:$C1000,$D588,Transacoes!$B$3:$B1000,"V", Transacoes!$A$3:$A1000, "&lt;"&amp;EOMONTH(DATE(K$1,K$2,1),0)))*SUMIFS(Prov_Auto!$E$3:$E1000, Prov_Auto!$A$3:$A1000, $D588, Prov_Auto!$D$3:$D1000,"&gt;="&amp;DATE(K$1,K$2,1),Prov_Auto!$D$3:$D1000, "&lt;="&amp;EOMONTH(DATE(K$1,K$2,1),0)))</f>
        <v/>
      </c>
      <c r="L588" s="48" t="str">
        <f>IF($D588="","", (SUMIFS(Transacoes!$D$3:$D1000,Transacoes!$C$3:$C1000,$D588,Transacoes!$B$3:$B1000,"C", Transacoes!$A$3:$A1000, "&lt;"&amp;EOMONTH(DATE(L$1,L$2,1),0))-SUMIFS(Transacoes!$D$3:$D1000,Transacoes!$C$3:$C1000,$D588,Transacoes!$B$3:$B1000,"V", Transacoes!$A$3:$A1000, "&lt;"&amp;EOMONTH(DATE(L$1,L$2,1),0)))*SUMIFS(Prov_Auto!$E$3:$E1000, Prov_Auto!$A$3:$A1000, $D588, Prov_Auto!$D$3:$D1000,"&gt;="&amp;DATE(L$1,L$2,1),Prov_Auto!$D$3:$D1000, "&lt;="&amp;EOMONTH(DATE(L$1,L$2,1),0)))</f>
        <v/>
      </c>
      <c r="M588" s="48" t="str">
        <f>IF($D588="","", (SUMIFS(Transacoes!$D$3:$D1000,Transacoes!$C$3:$C1000,$D588,Transacoes!$B$3:$B1000,"C", Transacoes!$A$3:$A1000, "&lt;"&amp;EOMONTH(DATE(M$1,M$2,1),0))-SUMIFS(Transacoes!$D$3:$D1000,Transacoes!$C$3:$C1000,$D588,Transacoes!$B$3:$B1000,"V", Transacoes!$A$3:$A1000, "&lt;"&amp;EOMONTH(DATE(M$1,M$2,1),0)))*SUMIFS(Prov_Auto!$E$3:$E1000, Prov_Auto!$A$3:$A1000, $D588, Prov_Auto!$D$3:$D1000,"&gt;="&amp;DATE(M$1,M$2,1),Prov_Auto!$D$3:$D1000, "&lt;="&amp;EOMONTH(DATE(M$1,M$2,1),0)))</f>
        <v/>
      </c>
      <c r="N588" s="48" t="str">
        <f>IF($D588="","", (SUMIFS(Transacoes!$D$3:$D1000,Transacoes!$C$3:$C1000,$D588,Transacoes!$B$3:$B1000,"C", Transacoes!$A$3:$A1000, "&lt;"&amp;EOMONTH(DATE(N$1,N$2,1),0))-SUMIFS(Transacoes!$D$3:$D1000,Transacoes!$C$3:$C1000,$D588,Transacoes!$B$3:$B1000,"V", Transacoes!$A$3:$A1000, "&lt;"&amp;EOMONTH(DATE(N$1,N$2,1),0)))*SUMIFS(Prov_Auto!$E$3:$E1000, Prov_Auto!$A$3:$A1000, $D588, Prov_Auto!$D$3:$D1000,"&gt;="&amp;DATE(N$1,N$2,1),Prov_Auto!$D$3:$D1000, "&lt;="&amp;EOMONTH(DATE(N$1,N$2,1),0)))</f>
        <v/>
      </c>
      <c r="O588" s="48" t="str">
        <f>IF($D588="","", (SUMIFS(Transacoes!$D$3:$D1000,Transacoes!$C$3:$C1000,$D588,Transacoes!$B$3:$B1000,"C", Transacoes!$A$3:$A1000, "&lt;"&amp;EOMONTH(DATE(O$1,O$2,1),0))-SUMIFS(Transacoes!$D$3:$D1000,Transacoes!$C$3:$C1000,$D588,Transacoes!$B$3:$B1000,"V", Transacoes!$A$3:$A1000, "&lt;"&amp;EOMONTH(DATE(O$1,O$2,1),0)))*SUMIFS(Prov_Auto!$E$3:$E1000, Prov_Auto!$A$3:$A1000, $D588, Prov_Auto!$D$3:$D1000,"&gt;="&amp;DATE(O$1,O$2,1),Prov_Auto!$D$3:$D1000, "&lt;="&amp;EOMONTH(DATE(O$1,O$2,1),0)))</f>
        <v/>
      </c>
      <c r="P588" s="48" t="str">
        <f>IF($D588="","", (SUMIFS(Transacoes!$D$3:$D1000,Transacoes!$C$3:$C1000,$D588,Transacoes!$B$3:$B1000,"C", Transacoes!$A$3:$A1000, "&lt;"&amp;EOMONTH(DATE(P$1,P$2,1),0))-SUMIFS(Transacoes!$D$3:$D1000,Transacoes!$C$3:$C1000,$D588,Transacoes!$B$3:$B1000,"V", Transacoes!$A$3:$A1000, "&lt;"&amp;EOMONTH(DATE(P$1,P$2,1),0)))*SUMIFS(Prov_Auto!$E$3:$E1000, Prov_Auto!$A$3:$A1000, $D588, Prov_Auto!$D$3:$D1000,"&gt;="&amp;DATE(P$1,P$2,1),Prov_Auto!$D$3:$D1000, "&lt;="&amp;EOMONTH(DATE(P$1,P$2,1),0)))</f>
        <v/>
      </c>
      <c r="Q588" s="48" t="str">
        <f>IF($D588="","", (SUMIFS(Transacoes!$D$3:$D1000,Transacoes!$C$3:$C1000,$D588,Transacoes!$B$3:$B1000,"C", Transacoes!$A$3:$A1000, "&lt;"&amp;EOMONTH(DATE(Q$1,Q$2,1),0))-SUMIFS(Transacoes!$D$3:$D1000,Transacoes!$C$3:$C1000,$D588,Transacoes!$B$3:$B1000,"V", Transacoes!$A$3:$A1000, "&lt;"&amp;EOMONTH(DATE(Q$1,Q$2,1),0)))*SUMIFS(Prov_Auto!$E$3:$E1000, Prov_Auto!$A$3:$A1000, $D588, Prov_Auto!$D$3:$D1000,"&gt;="&amp;DATE(Q$1,Q$2,1),Prov_Auto!$D$3:$D1000, "&lt;="&amp;EOMONTH(DATE(Q$1,Q$2,1),0)))</f>
        <v/>
      </c>
      <c r="R588" s="47"/>
    </row>
    <row r="589">
      <c r="A589" s="47"/>
      <c r="B589" s="47"/>
      <c r="C589" s="47"/>
      <c r="D589" s="87"/>
      <c r="E589" s="48" t="str">
        <f>IF($D589="","", (SUMIFS(Transacoes!$D$3:$D1000,Transacoes!$C$3:$C1000,$D589,Transacoes!$B$3:$B1000,"C", Transacoes!$A$3:$A1000, "&lt;"&amp;EOMONTH(DATE(E$1,E$2,1),0))-SUMIFS(Transacoes!$D$3:$D1000,Transacoes!$C$3:$C1000,$D589,Transacoes!$B$3:$B1000,"V", Transacoes!$A$3:$A1000, "&lt;"&amp;EOMONTH(DATE(E$1,E$2,1),0)))*SUMIFS(Prov_Auto!$E$3:$E1000, Prov_Auto!$A$3:$A1000, $D589, Prov_Auto!$D$3:$D1000,"&gt;="&amp;DATE(E$1,E$2,1),Prov_Auto!$D$3:$D1000, "&lt;="&amp;EOMONTH(DATE(E$1,E$2,1),0)))</f>
        <v/>
      </c>
      <c r="F589" s="48" t="str">
        <f>IF($D589="","", (SUMIFS(Transacoes!$D$3:$D1000,Transacoes!$C$3:$C1000,$D589,Transacoes!$B$3:$B1000,"C", Transacoes!$A$3:$A1000, "&lt;"&amp;EOMONTH(DATE(F$1,F$2,1),0))-SUMIFS(Transacoes!$D$3:$D1000,Transacoes!$C$3:$C1000,$D589,Transacoes!$B$3:$B1000,"V", Transacoes!$A$3:$A1000, "&lt;"&amp;EOMONTH(DATE(F$1,F$2,1),0)))*SUMIFS(Prov_Auto!$E$3:$E1000, Prov_Auto!$A$3:$A1000, $D589, Prov_Auto!$D$3:$D1000,"&gt;="&amp;DATE(F$1,F$2,1),Prov_Auto!$D$3:$D1000, "&lt;="&amp;EOMONTH(DATE(F$1,F$2,1),0)))</f>
        <v/>
      </c>
      <c r="G589" s="48" t="str">
        <f>IF($D589="","", (SUMIFS(Transacoes!$D$3:$D1000,Transacoes!$C$3:$C1000,$D589,Transacoes!$B$3:$B1000,"C", Transacoes!$A$3:$A1000, "&lt;"&amp;EOMONTH(DATE(G$1,G$2,1),0))-SUMIFS(Transacoes!$D$3:$D1000,Transacoes!$C$3:$C1000,$D589,Transacoes!$B$3:$B1000,"V", Transacoes!$A$3:$A1000, "&lt;"&amp;EOMONTH(DATE(G$1,G$2,1),0)))*SUMIFS(Prov_Auto!$E$3:$E1000, Prov_Auto!$A$3:$A1000, $D589, Prov_Auto!$D$3:$D1000,"&gt;="&amp;DATE(G$1,G$2,1),Prov_Auto!$D$3:$D1000, "&lt;="&amp;EOMONTH(DATE(G$1,G$2,1),0)))</f>
        <v/>
      </c>
      <c r="H589" s="48" t="str">
        <f>IF($D589="","", (SUMIFS(Transacoes!$D$3:$D1000,Transacoes!$C$3:$C1000,$D589,Transacoes!$B$3:$B1000,"C", Transacoes!$A$3:$A1000, "&lt;"&amp;EOMONTH(DATE(H$1,H$2,1),0))-SUMIFS(Transacoes!$D$3:$D1000,Transacoes!$C$3:$C1000,$D589,Transacoes!$B$3:$B1000,"V", Transacoes!$A$3:$A1000, "&lt;"&amp;EOMONTH(DATE(H$1,H$2,1),0)))*SUMIFS(Prov_Auto!$E$3:$E1000, Prov_Auto!$A$3:$A1000, $D589, Prov_Auto!$D$3:$D1000,"&gt;="&amp;DATE(H$1,H$2,1),Prov_Auto!$D$3:$D1000, "&lt;="&amp;EOMONTH(DATE(H$1,H$2,1),0)))</f>
        <v/>
      </c>
      <c r="I589" s="48" t="str">
        <f>IF($D589="","", (SUMIFS(Transacoes!$D$3:$D1000,Transacoes!$C$3:$C1000,$D589,Transacoes!$B$3:$B1000,"C", Transacoes!$A$3:$A1000, "&lt;"&amp;EOMONTH(DATE(I$1,I$2,1),0))-SUMIFS(Transacoes!$D$3:$D1000,Transacoes!$C$3:$C1000,$D589,Transacoes!$B$3:$B1000,"V", Transacoes!$A$3:$A1000, "&lt;"&amp;EOMONTH(DATE(I$1,I$2,1),0)))*SUMIFS(Prov_Auto!$E$3:$E1000, Prov_Auto!$A$3:$A1000, $D589, Prov_Auto!$D$3:$D1000,"&gt;="&amp;DATE(I$1,I$2,1),Prov_Auto!$D$3:$D1000, "&lt;="&amp;EOMONTH(DATE(I$1,I$2,1),0)))</f>
        <v/>
      </c>
      <c r="J589" s="48" t="str">
        <f>IF($D589="","", (SUMIFS(Transacoes!$D$3:$D1000,Transacoes!$C$3:$C1000,$D589,Transacoes!$B$3:$B1000,"C", Transacoes!$A$3:$A1000, "&lt;"&amp;EOMONTH(DATE(J$1,J$2,1),0))-SUMIFS(Transacoes!$D$3:$D1000,Transacoes!$C$3:$C1000,$D589,Transacoes!$B$3:$B1000,"V", Transacoes!$A$3:$A1000, "&lt;"&amp;EOMONTH(DATE(J$1,J$2,1),0)))*SUMIFS(Prov_Auto!$E$3:$E1000, Prov_Auto!$A$3:$A1000, $D589, Prov_Auto!$D$3:$D1000,"&gt;="&amp;DATE(J$1,J$2,1),Prov_Auto!$D$3:$D1000, "&lt;="&amp;EOMONTH(DATE(J$1,J$2,1),0)))</f>
        <v/>
      </c>
      <c r="K589" s="48" t="str">
        <f>IF($D589="","", (SUMIFS(Transacoes!$D$3:$D1000,Transacoes!$C$3:$C1000,$D589,Transacoes!$B$3:$B1000,"C", Transacoes!$A$3:$A1000, "&lt;"&amp;EOMONTH(DATE(K$1,K$2,1),0))-SUMIFS(Transacoes!$D$3:$D1000,Transacoes!$C$3:$C1000,$D589,Transacoes!$B$3:$B1000,"V", Transacoes!$A$3:$A1000, "&lt;"&amp;EOMONTH(DATE(K$1,K$2,1),0)))*SUMIFS(Prov_Auto!$E$3:$E1000, Prov_Auto!$A$3:$A1000, $D589, Prov_Auto!$D$3:$D1000,"&gt;="&amp;DATE(K$1,K$2,1),Prov_Auto!$D$3:$D1000, "&lt;="&amp;EOMONTH(DATE(K$1,K$2,1),0)))</f>
        <v/>
      </c>
      <c r="L589" s="48" t="str">
        <f>IF($D589="","", (SUMIFS(Transacoes!$D$3:$D1000,Transacoes!$C$3:$C1000,$D589,Transacoes!$B$3:$B1000,"C", Transacoes!$A$3:$A1000, "&lt;"&amp;EOMONTH(DATE(L$1,L$2,1),0))-SUMIFS(Transacoes!$D$3:$D1000,Transacoes!$C$3:$C1000,$D589,Transacoes!$B$3:$B1000,"V", Transacoes!$A$3:$A1000, "&lt;"&amp;EOMONTH(DATE(L$1,L$2,1),0)))*SUMIFS(Prov_Auto!$E$3:$E1000, Prov_Auto!$A$3:$A1000, $D589, Prov_Auto!$D$3:$D1000,"&gt;="&amp;DATE(L$1,L$2,1),Prov_Auto!$D$3:$D1000, "&lt;="&amp;EOMONTH(DATE(L$1,L$2,1),0)))</f>
        <v/>
      </c>
      <c r="M589" s="48" t="str">
        <f>IF($D589="","", (SUMIFS(Transacoes!$D$3:$D1000,Transacoes!$C$3:$C1000,$D589,Transacoes!$B$3:$B1000,"C", Transacoes!$A$3:$A1000, "&lt;"&amp;EOMONTH(DATE(M$1,M$2,1),0))-SUMIFS(Transacoes!$D$3:$D1000,Transacoes!$C$3:$C1000,$D589,Transacoes!$B$3:$B1000,"V", Transacoes!$A$3:$A1000, "&lt;"&amp;EOMONTH(DATE(M$1,M$2,1),0)))*SUMIFS(Prov_Auto!$E$3:$E1000, Prov_Auto!$A$3:$A1000, $D589, Prov_Auto!$D$3:$D1000,"&gt;="&amp;DATE(M$1,M$2,1),Prov_Auto!$D$3:$D1000, "&lt;="&amp;EOMONTH(DATE(M$1,M$2,1),0)))</f>
        <v/>
      </c>
      <c r="N589" s="48" t="str">
        <f>IF($D589="","", (SUMIFS(Transacoes!$D$3:$D1000,Transacoes!$C$3:$C1000,$D589,Transacoes!$B$3:$B1000,"C", Transacoes!$A$3:$A1000, "&lt;"&amp;EOMONTH(DATE(N$1,N$2,1),0))-SUMIFS(Transacoes!$D$3:$D1000,Transacoes!$C$3:$C1000,$D589,Transacoes!$B$3:$B1000,"V", Transacoes!$A$3:$A1000, "&lt;"&amp;EOMONTH(DATE(N$1,N$2,1),0)))*SUMIFS(Prov_Auto!$E$3:$E1000, Prov_Auto!$A$3:$A1000, $D589, Prov_Auto!$D$3:$D1000,"&gt;="&amp;DATE(N$1,N$2,1),Prov_Auto!$D$3:$D1000, "&lt;="&amp;EOMONTH(DATE(N$1,N$2,1),0)))</f>
        <v/>
      </c>
      <c r="O589" s="48" t="str">
        <f>IF($D589="","", (SUMIFS(Transacoes!$D$3:$D1000,Transacoes!$C$3:$C1000,$D589,Transacoes!$B$3:$B1000,"C", Transacoes!$A$3:$A1000, "&lt;"&amp;EOMONTH(DATE(O$1,O$2,1),0))-SUMIFS(Transacoes!$D$3:$D1000,Transacoes!$C$3:$C1000,$D589,Transacoes!$B$3:$B1000,"V", Transacoes!$A$3:$A1000, "&lt;"&amp;EOMONTH(DATE(O$1,O$2,1),0)))*SUMIFS(Prov_Auto!$E$3:$E1000, Prov_Auto!$A$3:$A1000, $D589, Prov_Auto!$D$3:$D1000,"&gt;="&amp;DATE(O$1,O$2,1),Prov_Auto!$D$3:$D1000, "&lt;="&amp;EOMONTH(DATE(O$1,O$2,1),0)))</f>
        <v/>
      </c>
      <c r="P589" s="48" t="str">
        <f>IF($D589="","", (SUMIFS(Transacoes!$D$3:$D1000,Transacoes!$C$3:$C1000,$D589,Transacoes!$B$3:$B1000,"C", Transacoes!$A$3:$A1000, "&lt;"&amp;EOMONTH(DATE(P$1,P$2,1),0))-SUMIFS(Transacoes!$D$3:$D1000,Transacoes!$C$3:$C1000,$D589,Transacoes!$B$3:$B1000,"V", Transacoes!$A$3:$A1000, "&lt;"&amp;EOMONTH(DATE(P$1,P$2,1),0)))*SUMIFS(Prov_Auto!$E$3:$E1000, Prov_Auto!$A$3:$A1000, $D589, Prov_Auto!$D$3:$D1000,"&gt;="&amp;DATE(P$1,P$2,1),Prov_Auto!$D$3:$D1000, "&lt;="&amp;EOMONTH(DATE(P$1,P$2,1),0)))</f>
        <v/>
      </c>
      <c r="Q589" s="48" t="str">
        <f>IF($D589="","", (SUMIFS(Transacoes!$D$3:$D1000,Transacoes!$C$3:$C1000,$D589,Transacoes!$B$3:$B1000,"C", Transacoes!$A$3:$A1000, "&lt;"&amp;EOMONTH(DATE(Q$1,Q$2,1),0))-SUMIFS(Transacoes!$D$3:$D1000,Transacoes!$C$3:$C1000,$D589,Transacoes!$B$3:$B1000,"V", Transacoes!$A$3:$A1000, "&lt;"&amp;EOMONTH(DATE(Q$1,Q$2,1),0)))*SUMIFS(Prov_Auto!$E$3:$E1000, Prov_Auto!$A$3:$A1000, $D589, Prov_Auto!$D$3:$D1000,"&gt;="&amp;DATE(Q$1,Q$2,1),Prov_Auto!$D$3:$D1000, "&lt;="&amp;EOMONTH(DATE(Q$1,Q$2,1),0)))</f>
        <v/>
      </c>
      <c r="R589" s="47"/>
    </row>
    <row r="590">
      <c r="A590" s="47"/>
      <c r="B590" s="47"/>
      <c r="C590" s="47"/>
      <c r="D590" s="87"/>
      <c r="E590" s="48" t="str">
        <f>IF($D590="","", (SUMIFS(Transacoes!$D$3:$D1000,Transacoes!$C$3:$C1000,$D590,Transacoes!$B$3:$B1000,"C", Transacoes!$A$3:$A1000, "&lt;"&amp;EOMONTH(DATE(E$1,E$2,1),0))-SUMIFS(Transacoes!$D$3:$D1000,Transacoes!$C$3:$C1000,$D590,Transacoes!$B$3:$B1000,"V", Transacoes!$A$3:$A1000, "&lt;"&amp;EOMONTH(DATE(E$1,E$2,1),0)))*SUMIFS(Prov_Auto!$E$3:$E1000, Prov_Auto!$A$3:$A1000, $D590, Prov_Auto!$D$3:$D1000,"&gt;="&amp;DATE(E$1,E$2,1),Prov_Auto!$D$3:$D1000, "&lt;="&amp;EOMONTH(DATE(E$1,E$2,1),0)))</f>
        <v/>
      </c>
      <c r="F590" s="48" t="str">
        <f>IF($D590="","", (SUMIFS(Transacoes!$D$3:$D1000,Transacoes!$C$3:$C1000,$D590,Transacoes!$B$3:$B1000,"C", Transacoes!$A$3:$A1000, "&lt;"&amp;EOMONTH(DATE(F$1,F$2,1),0))-SUMIFS(Transacoes!$D$3:$D1000,Transacoes!$C$3:$C1000,$D590,Transacoes!$B$3:$B1000,"V", Transacoes!$A$3:$A1000, "&lt;"&amp;EOMONTH(DATE(F$1,F$2,1),0)))*SUMIFS(Prov_Auto!$E$3:$E1000, Prov_Auto!$A$3:$A1000, $D590, Prov_Auto!$D$3:$D1000,"&gt;="&amp;DATE(F$1,F$2,1),Prov_Auto!$D$3:$D1000, "&lt;="&amp;EOMONTH(DATE(F$1,F$2,1),0)))</f>
        <v/>
      </c>
      <c r="G590" s="48" t="str">
        <f>IF($D590="","", (SUMIFS(Transacoes!$D$3:$D1000,Transacoes!$C$3:$C1000,$D590,Transacoes!$B$3:$B1000,"C", Transacoes!$A$3:$A1000, "&lt;"&amp;EOMONTH(DATE(G$1,G$2,1),0))-SUMIFS(Transacoes!$D$3:$D1000,Transacoes!$C$3:$C1000,$D590,Transacoes!$B$3:$B1000,"V", Transacoes!$A$3:$A1000, "&lt;"&amp;EOMONTH(DATE(G$1,G$2,1),0)))*SUMIFS(Prov_Auto!$E$3:$E1000, Prov_Auto!$A$3:$A1000, $D590, Prov_Auto!$D$3:$D1000,"&gt;="&amp;DATE(G$1,G$2,1),Prov_Auto!$D$3:$D1000, "&lt;="&amp;EOMONTH(DATE(G$1,G$2,1),0)))</f>
        <v/>
      </c>
      <c r="H590" s="48" t="str">
        <f>IF($D590="","", (SUMIFS(Transacoes!$D$3:$D1000,Transacoes!$C$3:$C1000,$D590,Transacoes!$B$3:$B1000,"C", Transacoes!$A$3:$A1000, "&lt;"&amp;EOMONTH(DATE(H$1,H$2,1),0))-SUMIFS(Transacoes!$D$3:$D1000,Transacoes!$C$3:$C1000,$D590,Transacoes!$B$3:$B1000,"V", Transacoes!$A$3:$A1000, "&lt;"&amp;EOMONTH(DATE(H$1,H$2,1),0)))*SUMIFS(Prov_Auto!$E$3:$E1000, Prov_Auto!$A$3:$A1000, $D590, Prov_Auto!$D$3:$D1000,"&gt;="&amp;DATE(H$1,H$2,1),Prov_Auto!$D$3:$D1000, "&lt;="&amp;EOMONTH(DATE(H$1,H$2,1),0)))</f>
        <v/>
      </c>
      <c r="I590" s="48" t="str">
        <f>IF($D590="","", (SUMIFS(Transacoes!$D$3:$D1000,Transacoes!$C$3:$C1000,$D590,Transacoes!$B$3:$B1000,"C", Transacoes!$A$3:$A1000, "&lt;"&amp;EOMONTH(DATE(I$1,I$2,1),0))-SUMIFS(Transacoes!$D$3:$D1000,Transacoes!$C$3:$C1000,$D590,Transacoes!$B$3:$B1000,"V", Transacoes!$A$3:$A1000, "&lt;"&amp;EOMONTH(DATE(I$1,I$2,1),0)))*SUMIFS(Prov_Auto!$E$3:$E1000, Prov_Auto!$A$3:$A1000, $D590, Prov_Auto!$D$3:$D1000,"&gt;="&amp;DATE(I$1,I$2,1),Prov_Auto!$D$3:$D1000, "&lt;="&amp;EOMONTH(DATE(I$1,I$2,1),0)))</f>
        <v/>
      </c>
      <c r="J590" s="48" t="str">
        <f>IF($D590="","", (SUMIFS(Transacoes!$D$3:$D1000,Transacoes!$C$3:$C1000,$D590,Transacoes!$B$3:$B1000,"C", Transacoes!$A$3:$A1000, "&lt;"&amp;EOMONTH(DATE(J$1,J$2,1),0))-SUMIFS(Transacoes!$D$3:$D1000,Transacoes!$C$3:$C1000,$D590,Transacoes!$B$3:$B1000,"V", Transacoes!$A$3:$A1000, "&lt;"&amp;EOMONTH(DATE(J$1,J$2,1),0)))*SUMIFS(Prov_Auto!$E$3:$E1000, Prov_Auto!$A$3:$A1000, $D590, Prov_Auto!$D$3:$D1000,"&gt;="&amp;DATE(J$1,J$2,1),Prov_Auto!$D$3:$D1000, "&lt;="&amp;EOMONTH(DATE(J$1,J$2,1),0)))</f>
        <v/>
      </c>
      <c r="K590" s="48" t="str">
        <f>IF($D590="","", (SUMIFS(Transacoes!$D$3:$D1000,Transacoes!$C$3:$C1000,$D590,Transacoes!$B$3:$B1000,"C", Transacoes!$A$3:$A1000, "&lt;"&amp;EOMONTH(DATE(K$1,K$2,1),0))-SUMIFS(Transacoes!$D$3:$D1000,Transacoes!$C$3:$C1000,$D590,Transacoes!$B$3:$B1000,"V", Transacoes!$A$3:$A1000, "&lt;"&amp;EOMONTH(DATE(K$1,K$2,1),0)))*SUMIFS(Prov_Auto!$E$3:$E1000, Prov_Auto!$A$3:$A1000, $D590, Prov_Auto!$D$3:$D1000,"&gt;="&amp;DATE(K$1,K$2,1),Prov_Auto!$D$3:$D1000, "&lt;="&amp;EOMONTH(DATE(K$1,K$2,1),0)))</f>
        <v/>
      </c>
      <c r="L590" s="48" t="str">
        <f>IF($D590="","", (SUMIFS(Transacoes!$D$3:$D1000,Transacoes!$C$3:$C1000,$D590,Transacoes!$B$3:$B1000,"C", Transacoes!$A$3:$A1000, "&lt;"&amp;EOMONTH(DATE(L$1,L$2,1),0))-SUMIFS(Transacoes!$D$3:$D1000,Transacoes!$C$3:$C1000,$D590,Transacoes!$B$3:$B1000,"V", Transacoes!$A$3:$A1000, "&lt;"&amp;EOMONTH(DATE(L$1,L$2,1),0)))*SUMIFS(Prov_Auto!$E$3:$E1000, Prov_Auto!$A$3:$A1000, $D590, Prov_Auto!$D$3:$D1000,"&gt;="&amp;DATE(L$1,L$2,1),Prov_Auto!$D$3:$D1000, "&lt;="&amp;EOMONTH(DATE(L$1,L$2,1),0)))</f>
        <v/>
      </c>
      <c r="M590" s="48" t="str">
        <f>IF($D590="","", (SUMIFS(Transacoes!$D$3:$D1000,Transacoes!$C$3:$C1000,$D590,Transacoes!$B$3:$B1000,"C", Transacoes!$A$3:$A1000, "&lt;"&amp;EOMONTH(DATE(M$1,M$2,1),0))-SUMIFS(Transacoes!$D$3:$D1000,Transacoes!$C$3:$C1000,$D590,Transacoes!$B$3:$B1000,"V", Transacoes!$A$3:$A1000, "&lt;"&amp;EOMONTH(DATE(M$1,M$2,1),0)))*SUMIFS(Prov_Auto!$E$3:$E1000, Prov_Auto!$A$3:$A1000, $D590, Prov_Auto!$D$3:$D1000,"&gt;="&amp;DATE(M$1,M$2,1),Prov_Auto!$D$3:$D1000, "&lt;="&amp;EOMONTH(DATE(M$1,M$2,1),0)))</f>
        <v/>
      </c>
      <c r="N590" s="48" t="str">
        <f>IF($D590="","", (SUMIFS(Transacoes!$D$3:$D1000,Transacoes!$C$3:$C1000,$D590,Transacoes!$B$3:$B1000,"C", Transacoes!$A$3:$A1000, "&lt;"&amp;EOMONTH(DATE(N$1,N$2,1),0))-SUMIFS(Transacoes!$D$3:$D1000,Transacoes!$C$3:$C1000,$D590,Transacoes!$B$3:$B1000,"V", Transacoes!$A$3:$A1000, "&lt;"&amp;EOMONTH(DATE(N$1,N$2,1),0)))*SUMIFS(Prov_Auto!$E$3:$E1000, Prov_Auto!$A$3:$A1000, $D590, Prov_Auto!$D$3:$D1000,"&gt;="&amp;DATE(N$1,N$2,1),Prov_Auto!$D$3:$D1000, "&lt;="&amp;EOMONTH(DATE(N$1,N$2,1),0)))</f>
        <v/>
      </c>
      <c r="O590" s="48" t="str">
        <f>IF($D590="","", (SUMIFS(Transacoes!$D$3:$D1000,Transacoes!$C$3:$C1000,$D590,Transacoes!$B$3:$B1000,"C", Transacoes!$A$3:$A1000, "&lt;"&amp;EOMONTH(DATE(O$1,O$2,1),0))-SUMIFS(Transacoes!$D$3:$D1000,Transacoes!$C$3:$C1000,$D590,Transacoes!$B$3:$B1000,"V", Transacoes!$A$3:$A1000, "&lt;"&amp;EOMONTH(DATE(O$1,O$2,1),0)))*SUMIFS(Prov_Auto!$E$3:$E1000, Prov_Auto!$A$3:$A1000, $D590, Prov_Auto!$D$3:$D1000,"&gt;="&amp;DATE(O$1,O$2,1),Prov_Auto!$D$3:$D1000, "&lt;="&amp;EOMONTH(DATE(O$1,O$2,1),0)))</f>
        <v/>
      </c>
      <c r="P590" s="48" t="str">
        <f>IF($D590="","", (SUMIFS(Transacoes!$D$3:$D1000,Transacoes!$C$3:$C1000,$D590,Transacoes!$B$3:$B1000,"C", Transacoes!$A$3:$A1000, "&lt;"&amp;EOMONTH(DATE(P$1,P$2,1),0))-SUMIFS(Transacoes!$D$3:$D1000,Transacoes!$C$3:$C1000,$D590,Transacoes!$B$3:$B1000,"V", Transacoes!$A$3:$A1000, "&lt;"&amp;EOMONTH(DATE(P$1,P$2,1),0)))*SUMIFS(Prov_Auto!$E$3:$E1000, Prov_Auto!$A$3:$A1000, $D590, Prov_Auto!$D$3:$D1000,"&gt;="&amp;DATE(P$1,P$2,1),Prov_Auto!$D$3:$D1000, "&lt;="&amp;EOMONTH(DATE(P$1,P$2,1),0)))</f>
        <v/>
      </c>
      <c r="Q590" s="48" t="str">
        <f>IF($D590="","", (SUMIFS(Transacoes!$D$3:$D1000,Transacoes!$C$3:$C1000,$D590,Transacoes!$B$3:$B1000,"C", Transacoes!$A$3:$A1000, "&lt;"&amp;EOMONTH(DATE(Q$1,Q$2,1),0))-SUMIFS(Transacoes!$D$3:$D1000,Transacoes!$C$3:$C1000,$D590,Transacoes!$B$3:$B1000,"V", Transacoes!$A$3:$A1000, "&lt;"&amp;EOMONTH(DATE(Q$1,Q$2,1),0)))*SUMIFS(Prov_Auto!$E$3:$E1000, Prov_Auto!$A$3:$A1000, $D590, Prov_Auto!$D$3:$D1000,"&gt;="&amp;DATE(Q$1,Q$2,1),Prov_Auto!$D$3:$D1000, "&lt;="&amp;EOMONTH(DATE(Q$1,Q$2,1),0)))</f>
        <v/>
      </c>
      <c r="R590" s="47"/>
    </row>
    <row r="591">
      <c r="A591" s="47"/>
      <c r="B591" s="47"/>
      <c r="C591" s="47"/>
      <c r="D591" s="87"/>
      <c r="E591" s="48" t="str">
        <f>IF($D591="","", (SUMIFS(Transacoes!$D$3:$D1000,Transacoes!$C$3:$C1000,$D591,Transacoes!$B$3:$B1000,"C", Transacoes!$A$3:$A1000, "&lt;"&amp;EOMONTH(DATE(E$1,E$2,1),0))-SUMIFS(Transacoes!$D$3:$D1000,Transacoes!$C$3:$C1000,$D591,Transacoes!$B$3:$B1000,"V", Transacoes!$A$3:$A1000, "&lt;"&amp;EOMONTH(DATE(E$1,E$2,1),0)))*SUMIFS(Prov_Auto!$E$3:$E1000, Prov_Auto!$A$3:$A1000, $D591, Prov_Auto!$D$3:$D1000,"&gt;="&amp;DATE(E$1,E$2,1),Prov_Auto!$D$3:$D1000, "&lt;="&amp;EOMONTH(DATE(E$1,E$2,1),0)))</f>
        <v/>
      </c>
      <c r="F591" s="48" t="str">
        <f>IF($D591="","", (SUMIFS(Transacoes!$D$3:$D1000,Transacoes!$C$3:$C1000,$D591,Transacoes!$B$3:$B1000,"C", Transacoes!$A$3:$A1000, "&lt;"&amp;EOMONTH(DATE(F$1,F$2,1),0))-SUMIFS(Transacoes!$D$3:$D1000,Transacoes!$C$3:$C1000,$D591,Transacoes!$B$3:$B1000,"V", Transacoes!$A$3:$A1000, "&lt;"&amp;EOMONTH(DATE(F$1,F$2,1),0)))*SUMIFS(Prov_Auto!$E$3:$E1000, Prov_Auto!$A$3:$A1000, $D591, Prov_Auto!$D$3:$D1000,"&gt;="&amp;DATE(F$1,F$2,1),Prov_Auto!$D$3:$D1000, "&lt;="&amp;EOMONTH(DATE(F$1,F$2,1),0)))</f>
        <v/>
      </c>
      <c r="G591" s="48" t="str">
        <f>IF($D591="","", (SUMIFS(Transacoes!$D$3:$D1000,Transacoes!$C$3:$C1000,$D591,Transacoes!$B$3:$B1000,"C", Transacoes!$A$3:$A1000, "&lt;"&amp;EOMONTH(DATE(G$1,G$2,1),0))-SUMIFS(Transacoes!$D$3:$D1000,Transacoes!$C$3:$C1000,$D591,Transacoes!$B$3:$B1000,"V", Transacoes!$A$3:$A1000, "&lt;"&amp;EOMONTH(DATE(G$1,G$2,1),0)))*SUMIFS(Prov_Auto!$E$3:$E1000, Prov_Auto!$A$3:$A1000, $D591, Prov_Auto!$D$3:$D1000,"&gt;="&amp;DATE(G$1,G$2,1),Prov_Auto!$D$3:$D1000, "&lt;="&amp;EOMONTH(DATE(G$1,G$2,1),0)))</f>
        <v/>
      </c>
      <c r="H591" s="48" t="str">
        <f>IF($D591="","", (SUMIFS(Transacoes!$D$3:$D1000,Transacoes!$C$3:$C1000,$D591,Transacoes!$B$3:$B1000,"C", Transacoes!$A$3:$A1000, "&lt;"&amp;EOMONTH(DATE(H$1,H$2,1),0))-SUMIFS(Transacoes!$D$3:$D1000,Transacoes!$C$3:$C1000,$D591,Transacoes!$B$3:$B1000,"V", Transacoes!$A$3:$A1000, "&lt;"&amp;EOMONTH(DATE(H$1,H$2,1),0)))*SUMIFS(Prov_Auto!$E$3:$E1000, Prov_Auto!$A$3:$A1000, $D591, Prov_Auto!$D$3:$D1000,"&gt;="&amp;DATE(H$1,H$2,1),Prov_Auto!$D$3:$D1000, "&lt;="&amp;EOMONTH(DATE(H$1,H$2,1),0)))</f>
        <v/>
      </c>
      <c r="I591" s="48" t="str">
        <f>IF($D591="","", (SUMIFS(Transacoes!$D$3:$D1000,Transacoes!$C$3:$C1000,$D591,Transacoes!$B$3:$B1000,"C", Transacoes!$A$3:$A1000, "&lt;"&amp;EOMONTH(DATE(I$1,I$2,1),0))-SUMIFS(Transacoes!$D$3:$D1000,Transacoes!$C$3:$C1000,$D591,Transacoes!$B$3:$B1000,"V", Transacoes!$A$3:$A1000, "&lt;"&amp;EOMONTH(DATE(I$1,I$2,1),0)))*SUMIFS(Prov_Auto!$E$3:$E1000, Prov_Auto!$A$3:$A1000, $D591, Prov_Auto!$D$3:$D1000,"&gt;="&amp;DATE(I$1,I$2,1),Prov_Auto!$D$3:$D1000, "&lt;="&amp;EOMONTH(DATE(I$1,I$2,1),0)))</f>
        <v/>
      </c>
      <c r="J591" s="48" t="str">
        <f>IF($D591="","", (SUMIFS(Transacoes!$D$3:$D1000,Transacoes!$C$3:$C1000,$D591,Transacoes!$B$3:$B1000,"C", Transacoes!$A$3:$A1000, "&lt;"&amp;EOMONTH(DATE(J$1,J$2,1),0))-SUMIFS(Transacoes!$D$3:$D1000,Transacoes!$C$3:$C1000,$D591,Transacoes!$B$3:$B1000,"V", Transacoes!$A$3:$A1000, "&lt;"&amp;EOMONTH(DATE(J$1,J$2,1),0)))*SUMIFS(Prov_Auto!$E$3:$E1000, Prov_Auto!$A$3:$A1000, $D591, Prov_Auto!$D$3:$D1000,"&gt;="&amp;DATE(J$1,J$2,1),Prov_Auto!$D$3:$D1000, "&lt;="&amp;EOMONTH(DATE(J$1,J$2,1),0)))</f>
        <v/>
      </c>
      <c r="K591" s="48" t="str">
        <f>IF($D591="","", (SUMIFS(Transacoes!$D$3:$D1000,Transacoes!$C$3:$C1000,$D591,Transacoes!$B$3:$B1000,"C", Transacoes!$A$3:$A1000, "&lt;"&amp;EOMONTH(DATE(K$1,K$2,1),0))-SUMIFS(Transacoes!$D$3:$D1000,Transacoes!$C$3:$C1000,$D591,Transacoes!$B$3:$B1000,"V", Transacoes!$A$3:$A1000, "&lt;"&amp;EOMONTH(DATE(K$1,K$2,1),0)))*SUMIFS(Prov_Auto!$E$3:$E1000, Prov_Auto!$A$3:$A1000, $D591, Prov_Auto!$D$3:$D1000,"&gt;="&amp;DATE(K$1,K$2,1),Prov_Auto!$D$3:$D1000, "&lt;="&amp;EOMONTH(DATE(K$1,K$2,1),0)))</f>
        <v/>
      </c>
      <c r="L591" s="48" t="str">
        <f>IF($D591="","", (SUMIFS(Transacoes!$D$3:$D1000,Transacoes!$C$3:$C1000,$D591,Transacoes!$B$3:$B1000,"C", Transacoes!$A$3:$A1000, "&lt;"&amp;EOMONTH(DATE(L$1,L$2,1),0))-SUMIFS(Transacoes!$D$3:$D1000,Transacoes!$C$3:$C1000,$D591,Transacoes!$B$3:$B1000,"V", Transacoes!$A$3:$A1000, "&lt;"&amp;EOMONTH(DATE(L$1,L$2,1),0)))*SUMIFS(Prov_Auto!$E$3:$E1000, Prov_Auto!$A$3:$A1000, $D591, Prov_Auto!$D$3:$D1000,"&gt;="&amp;DATE(L$1,L$2,1),Prov_Auto!$D$3:$D1000, "&lt;="&amp;EOMONTH(DATE(L$1,L$2,1),0)))</f>
        <v/>
      </c>
      <c r="M591" s="48" t="str">
        <f>IF($D591="","", (SUMIFS(Transacoes!$D$3:$D1000,Transacoes!$C$3:$C1000,$D591,Transacoes!$B$3:$B1000,"C", Transacoes!$A$3:$A1000, "&lt;"&amp;EOMONTH(DATE(M$1,M$2,1),0))-SUMIFS(Transacoes!$D$3:$D1000,Transacoes!$C$3:$C1000,$D591,Transacoes!$B$3:$B1000,"V", Transacoes!$A$3:$A1000, "&lt;"&amp;EOMONTH(DATE(M$1,M$2,1),0)))*SUMIFS(Prov_Auto!$E$3:$E1000, Prov_Auto!$A$3:$A1000, $D591, Prov_Auto!$D$3:$D1000,"&gt;="&amp;DATE(M$1,M$2,1),Prov_Auto!$D$3:$D1000, "&lt;="&amp;EOMONTH(DATE(M$1,M$2,1),0)))</f>
        <v/>
      </c>
      <c r="N591" s="48" t="str">
        <f>IF($D591="","", (SUMIFS(Transacoes!$D$3:$D1000,Transacoes!$C$3:$C1000,$D591,Transacoes!$B$3:$B1000,"C", Transacoes!$A$3:$A1000, "&lt;"&amp;EOMONTH(DATE(N$1,N$2,1),0))-SUMIFS(Transacoes!$D$3:$D1000,Transacoes!$C$3:$C1000,$D591,Transacoes!$B$3:$B1000,"V", Transacoes!$A$3:$A1000, "&lt;"&amp;EOMONTH(DATE(N$1,N$2,1),0)))*SUMIFS(Prov_Auto!$E$3:$E1000, Prov_Auto!$A$3:$A1000, $D591, Prov_Auto!$D$3:$D1000,"&gt;="&amp;DATE(N$1,N$2,1),Prov_Auto!$D$3:$D1000, "&lt;="&amp;EOMONTH(DATE(N$1,N$2,1),0)))</f>
        <v/>
      </c>
      <c r="O591" s="48" t="str">
        <f>IF($D591="","", (SUMIFS(Transacoes!$D$3:$D1000,Transacoes!$C$3:$C1000,$D591,Transacoes!$B$3:$B1000,"C", Transacoes!$A$3:$A1000, "&lt;"&amp;EOMONTH(DATE(O$1,O$2,1),0))-SUMIFS(Transacoes!$D$3:$D1000,Transacoes!$C$3:$C1000,$D591,Transacoes!$B$3:$B1000,"V", Transacoes!$A$3:$A1000, "&lt;"&amp;EOMONTH(DATE(O$1,O$2,1),0)))*SUMIFS(Prov_Auto!$E$3:$E1000, Prov_Auto!$A$3:$A1000, $D591, Prov_Auto!$D$3:$D1000,"&gt;="&amp;DATE(O$1,O$2,1),Prov_Auto!$D$3:$D1000, "&lt;="&amp;EOMONTH(DATE(O$1,O$2,1),0)))</f>
        <v/>
      </c>
      <c r="P591" s="48" t="str">
        <f>IF($D591="","", (SUMIFS(Transacoes!$D$3:$D1000,Transacoes!$C$3:$C1000,$D591,Transacoes!$B$3:$B1000,"C", Transacoes!$A$3:$A1000, "&lt;"&amp;EOMONTH(DATE(P$1,P$2,1),0))-SUMIFS(Transacoes!$D$3:$D1000,Transacoes!$C$3:$C1000,$D591,Transacoes!$B$3:$B1000,"V", Transacoes!$A$3:$A1000, "&lt;"&amp;EOMONTH(DATE(P$1,P$2,1),0)))*SUMIFS(Prov_Auto!$E$3:$E1000, Prov_Auto!$A$3:$A1000, $D591, Prov_Auto!$D$3:$D1000,"&gt;="&amp;DATE(P$1,P$2,1),Prov_Auto!$D$3:$D1000, "&lt;="&amp;EOMONTH(DATE(P$1,P$2,1),0)))</f>
        <v/>
      </c>
      <c r="Q591" s="48" t="str">
        <f>IF($D591="","", (SUMIFS(Transacoes!$D$3:$D1000,Transacoes!$C$3:$C1000,$D591,Transacoes!$B$3:$B1000,"C", Transacoes!$A$3:$A1000, "&lt;"&amp;EOMONTH(DATE(Q$1,Q$2,1),0))-SUMIFS(Transacoes!$D$3:$D1000,Transacoes!$C$3:$C1000,$D591,Transacoes!$B$3:$B1000,"V", Transacoes!$A$3:$A1000, "&lt;"&amp;EOMONTH(DATE(Q$1,Q$2,1),0)))*SUMIFS(Prov_Auto!$E$3:$E1000, Prov_Auto!$A$3:$A1000, $D591, Prov_Auto!$D$3:$D1000,"&gt;="&amp;DATE(Q$1,Q$2,1),Prov_Auto!$D$3:$D1000, "&lt;="&amp;EOMONTH(DATE(Q$1,Q$2,1),0)))</f>
        <v/>
      </c>
      <c r="R591" s="47"/>
    </row>
    <row r="592">
      <c r="A592" s="47"/>
      <c r="B592" s="47"/>
      <c r="C592" s="47"/>
      <c r="D592" s="87"/>
      <c r="E592" s="48" t="str">
        <f>IF($D592="","", (SUMIFS(Transacoes!$D$3:$D1000,Transacoes!$C$3:$C1000,$D592,Transacoes!$B$3:$B1000,"C", Transacoes!$A$3:$A1000, "&lt;"&amp;EOMONTH(DATE(E$1,E$2,1),0))-SUMIFS(Transacoes!$D$3:$D1000,Transacoes!$C$3:$C1000,$D592,Transacoes!$B$3:$B1000,"V", Transacoes!$A$3:$A1000, "&lt;"&amp;EOMONTH(DATE(E$1,E$2,1),0)))*SUMIFS(Prov_Auto!$E$3:$E1000, Prov_Auto!$A$3:$A1000, $D592, Prov_Auto!$D$3:$D1000,"&gt;="&amp;DATE(E$1,E$2,1),Prov_Auto!$D$3:$D1000, "&lt;="&amp;EOMONTH(DATE(E$1,E$2,1),0)))</f>
        <v/>
      </c>
      <c r="F592" s="48" t="str">
        <f>IF($D592="","", (SUMIFS(Transacoes!$D$3:$D1000,Transacoes!$C$3:$C1000,$D592,Transacoes!$B$3:$B1000,"C", Transacoes!$A$3:$A1000, "&lt;"&amp;EOMONTH(DATE(F$1,F$2,1),0))-SUMIFS(Transacoes!$D$3:$D1000,Transacoes!$C$3:$C1000,$D592,Transacoes!$B$3:$B1000,"V", Transacoes!$A$3:$A1000, "&lt;"&amp;EOMONTH(DATE(F$1,F$2,1),0)))*SUMIFS(Prov_Auto!$E$3:$E1000, Prov_Auto!$A$3:$A1000, $D592, Prov_Auto!$D$3:$D1000,"&gt;="&amp;DATE(F$1,F$2,1),Prov_Auto!$D$3:$D1000, "&lt;="&amp;EOMONTH(DATE(F$1,F$2,1),0)))</f>
        <v/>
      </c>
      <c r="G592" s="48" t="str">
        <f>IF($D592="","", (SUMIFS(Transacoes!$D$3:$D1000,Transacoes!$C$3:$C1000,$D592,Transacoes!$B$3:$B1000,"C", Transacoes!$A$3:$A1000, "&lt;"&amp;EOMONTH(DATE(G$1,G$2,1),0))-SUMIFS(Transacoes!$D$3:$D1000,Transacoes!$C$3:$C1000,$D592,Transacoes!$B$3:$B1000,"V", Transacoes!$A$3:$A1000, "&lt;"&amp;EOMONTH(DATE(G$1,G$2,1),0)))*SUMIFS(Prov_Auto!$E$3:$E1000, Prov_Auto!$A$3:$A1000, $D592, Prov_Auto!$D$3:$D1000,"&gt;="&amp;DATE(G$1,G$2,1),Prov_Auto!$D$3:$D1000, "&lt;="&amp;EOMONTH(DATE(G$1,G$2,1),0)))</f>
        <v/>
      </c>
      <c r="H592" s="48" t="str">
        <f>IF($D592="","", (SUMIFS(Transacoes!$D$3:$D1000,Transacoes!$C$3:$C1000,$D592,Transacoes!$B$3:$B1000,"C", Transacoes!$A$3:$A1000, "&lt;"&amp;EOMONTH(DATE(H$1,H$2,1),0))-SUMIFS(Transacoes!$D$3:$D1000,Transacoes!$C$3:$C1000,$D592,Transacoes!$B$3:$B1000,"V", Transacoes!$A$3:$A1000, "&lt;"&amp;EOMONTH(DATE(H$1,H$2,1),0)))*SUMIFS(Prov_Auto!$E$3:$E1000, Prov_Auto!$A$3:$A1000, $D592, Prov_Auto!$D$3:$D1000,"&gt;="&amp;DATE(H$1,H$2,1),Prov_Auto!$D$3:$D1000, "&lt;="&amp;EOMONTH(DATE(H$1,H$2,1),0)))</f>
        <v/>
      </c>
      <c r="I592" s="48" t="str">
        <f>IF($D592="","", (SUMIFS(Transacoes!$D$3:$D1000,Transacoes!$C$3:$C1000,$D592,Transacoes!$B$3:$B1000,"C", Transacoes!$A$3:$A1000, "&lt;"&amp;EOMONTH(DATE(I$1,I$2,1),0))-SUMIFS(Transacoes!$D$3:$D1000,Transacoes!$C$3:$C1000,$D592,Transacoes!$B$3:$B1000,"V", Transacoes!$A$3:$A1000, "&lt;"&amp;EOMONTH(DATE(I$1,I$2,1),0)))*SUMIFS(Prov_Auto!$E$3:$E1000, Prov_Auto!$A$3:$A1000, $D592, Prov_Auto!$D$3:$D1000,"&gt;="&amp;DATE(I$1,I$2,1),Prov_Auto!$D$3:$D1000, "&lt;="&amp;EOMONTH(DATE(I$1,I$2,1),0)))</f>
        <v/>
      </c>
      <c r="J592" s="48" t="str">
        <f>IF($D592="","", (SUMIFS(Transacoes!$D$3:$D1000,Transacoes!$C$3:$C1000,$D592,Transacoes!$B$3:$B1000,"C", Transacoes!$A$3:$A1000, "&lt;"&amp;EOMONTH(DATE(J$1,J$2,1),0))-SUMIFS(Transacoes!$D$3:$D1000,Transacoes!$C$3:$C1000,$D592,Transacoes!$B$3:$B1000,"V", Transacoes!$A$3:$A1000, "&lt;"&amp;EOMONTH(DATE(J$1,J$2,1),0)))*SUMIFS(Prov_Auto!$E$3:$E1000, Prov_Auto!$A$3:$A1000, $D592, Prov_Auto!$D$3:$D1000,"&gt;="&amp;DATE(J$1,J$2,1),Prov_Auto!$D$3:$D1000, "&lt;="&amp;EOMONTH(DATE(J$1,J$2,1),0)))</f>
        <v/>
      </c>
      <c r="K592" s="48" t="str">
        <f>IF($D592="","", (SUMIFS(Transacoes!$D$3:$D1000,Transacoes!$C$3:$C1000,$D592,Transacoes!$B$3:$B1000,"C", Transacoes!$A$3:$A1000, "&lt;"&amp;EOMONTH(DATE(K$1,K$2,1),0))-SUMIFS(Transacoes!$D$3:$D1000,Transacoes!$C$3:$C1000,$D592,Transacoes!$B$3:$B1000,"V", Transacoes!$A$3:$A1000, "&lt;"&amp;EOMONTH(DATE(K$1,K$2,1),0)))*SUMIFS(Prov_Auto!$E$3:$E1000, Prov_Auto!$A$3:$A1000, $D592, Prov_Auto!$D$3:$D1000,"&gt;="&amp;DATE(K$1,K$2,1),Prov_Auto!$D$3:$D1000, "&lt;="&amp;EOMONTH(DATE(K$1,K$2,1),0)))</f>
        <v/>
      </c>
      <c r="L592" s="48" t="str">
        <f>IF($D592="","", (SUMIFS(Transacoes!$D$3:$D1000,Transacoes!$C$3:$C1000,$D592,Transacoes!$B$3:$B1000,"C", Transacoes!$A$3:$A1000, "&lt;"&amp;EOMONTH(DATE(L$1,L$2,1),0))-SUMIFS(Transacoes!$D$3:$D1000,Transacoes!$C$3:$C1000,$D592,Transacoes!$B$3:$B1000,"V", Transacoes!$A$3:$A1000, "&lt;"&amp;EOMONTH(DATE(L$1,L$2,1),0)))*SUMIFS(Prov_Auto!$E$3:$E1000, Prov_Auto!$A$3:$A1000, $D592, Prov_Auto!$D$3:$D1000,"&gt;="&amp;DATE(L$1,L$2,1),Prov_Auto!$D$3:$D1000, "&lt;="&amp;EOMONTH(DATE(L$1,L$2,1),0)))</f>
        <v/>
      </c>
      <c r="M592" s="48" t="str">
        <f>IF($D592="","", (SUMIFS(Transacoes!$D$3:$D1000,Transacoes!$C$3:$C1000,$D592,Transacoes!$B$3:$B1000,"C", Transacoes!$A$3:$A1000, "&lt;"&amp;EOMONTH(DATE(M$1,M$2,1),0))-SUMIFS(Transacoes!$D$3:$D1000,Transacoes!$C$3:$C1000,$D592,Transacoes!$B$3:$B1000,"V", Transacoes!$A$3:$A1000, "&lt;"&amp;EOMONTH(DATE(M$1,M$2,1),0)))*SUMIFS(Prov_Auto!$E$3:$E1000, Prov_Auto!$A$3:$A1000, $D592, Prov_Auto!$D$3:$D1000,"&gt;="&amp;DATE(M$1,M$2,1),Prov_Auto!$D$3:$D1000, "&lt;="&amp;EOMONTH(DATE(M$1,M$2,1),0)))</f>
        <v/>
      </c>
      <c r="N592" s="48" t="str">
        <f>IF($D592="","", (SUMIFS(Transacoes!$D$3:$D1000,Transacoes!$C$3:$C1000,$D592,Transacoes!$B$3:$B1000,"C", Transacoes!$A$3:$A1000, "&lt;"&amp;EOMONTH(DATE(N$1,N$2,1),0))-SUMIFS(Transacoes!$D$3:$D1000,Transacoes!$C$3:$C1000,$D592,Transacoes!$B$3:$B1000,"V", Transacoes!$A$3:$A1000, "&lt;"&amp;EOMONTH(DATE(N$1,N$2,1),0)))*SUMIFS(Prov_Auto!$E$3:$E1000, Prov_Auto!$A$3:$A1000, $D592, Prov_Auto!$D$3:$D1000,"&gt;="&amp;DATE(N$1,N$2,1),Prov_Auto!$D$3:$D1000, "&lt;="&amp;EOMONTH(DATE(N$1,N$2,1),0)))</f>
        <v/>
      </c>
      <c r="O592" s="48" t="str">
        <f>IF($D592="","", (SUMIFS(Transacoes!$D$3:$D1000,Transacoes!$C$3:$C1000,$D592,Transacoes!$B$3:$B1000,"C", Transacoes!$A$3:$A1000, "&lt;"&amp;EOMONTH(DATE(O$1,O$2,1),0))-SUMIFS(Transacoes!$D$3:$D1000,Transacoes!$C$3:$C1000,$D592,Transacoes!$B$3:$B1000,"V", Transacoes!$A$3:$A1000, "&lt;"&amp;EOMONTH(DATE(O$1,O$2,1),0)))*SUMIFS(Prov_Auto!$E$3:$E1000, Prov_Auto!$A$3:$A1000, $D592, Prov_Auto!$D$3:$D1000,"&gt;="&amp;DATE(O$1,O$2,1),Prov_Auto!$D$3:$D1000, "&lt;="&amp;EOMONTH(DATE(O$1,O$2,1),0)))</f>
        <v/>
      </c>
      <c r="P592" s="48" t="str">
        <f>IF($D592="","", (SUMIFS(Transacoes!$D$3:$D1000,Transacoes!$C$3:$C1000,$D592,Transacoes!$B$3:$B1000,"C", Transacoes!$A$3:$A1000, "&lt;"&amp;EOMONTH(DATE(P$1,P$2,1),0))-SUMIFS(Transacoes!$D$3:$D1000,Transacoes!$C$3:$C1000,$D592,Transacoes!$B$3:$B1000,"V", Transacoes!$A$3:$A1000, "&lt;"&amp;EOMONTH(DATE(P$1,P$2,1),0)))*SUMIFS(Prov_Auto!$E$3:$E1000, Prov_Auto!$A$3:$A1000, $D592, Prov_Auto!$D$3:$D1000,"&gt;="&amp;DATE(P$1,P$2,1),Prov_Auto!$D$3:$D1000, "&lt;="&amp;EOMONTH(DATE(P$1,P$2,1),0)))</f>
        <v/>
      </c>
      <c r="Q592" s="48" t="str">
        <f>IF($D592="","", (SUMIFS(Transacoes!$D$3:$D1000,Transacoes!$C$3:$C1000,$D592,Transacoes!$B$3:$B1000,"C", Transacoes!$A$3:$A1000, "&lt;"&amp;EOMONTH(DATE(Q$1,Q$2,1),0))-SUMIFS(Transacoes!$D$3:$D1000,Transacoes!$C$3:$C1000,$D592,Transacoes!$B$3:$B1000,"V", Transacoes!$A$3:$A1000, "&lt;"&amp;EOMONTH(DATE(Q$1,Q$2,1),0)))*SUMIFS(Prov_Auto!$E$3:$E1000, Prov_Auto!$A$3:$A1000, $D592, Prov_Auto!$D$3:$D1000,"&gt;="&amp;DATE(Q$1,Q$2,1),Prov_Auto!$D$3:$D1000, "&lt;="&amp;EOMONTH(DATE(Q$1,Q$2,1),0)))</f>
        <v/>
      </c>
      <c r="R592" s="47"/>
    </row>
    <row r="593">
      <c r="A593" s="47"/>
      <c r="B593" s="47"/>
      <c r="C593" s="47"/>
      <c r="D593" s="87"/>
      <c r="E593" s="48" t="str">
        <f>IF($D593="","", (SUMIFS(Transacoes!$D$3:$D1000,Transacoes!$C$3:$C1000,$D593,Transacoes!$B$3:$B1000,"C", Transacoes!$A$3:$A1000, "&lt;"&amp;EOMONTH(DATE(E$1,E$2,1),0))-SUMIFS(Transacoes!$D$3:$D1000,Transacoes!$C$3:$C1000,$D593,Transacoes!$B$3:$B1000,"V", Transacoes!$A$3:$A1000, "&lt;"&amp;EOMONTH(DATE(E$1,E$2,1),0)))*SUMIFS(Prov_Auto!$E$3:$E1000, Prov_Auto!$A$3:$A1000, $D593, Prov_Auto!$D$3:$D1000,"&gt;="&amp;DATE(E$1,E$2,1),Prov_Auto!$D$3:$D1000, "&lt;="&amp;EOMONTH(DATE(E$1,E$2,1),0)))</f>
        <v/>
      </c>
      <c r="F593" s="48" t="str">
        <f>IF($D593="","", (SUMIFS(Transacoes!$D$3:$D1000,Transacoes!$C$3:$C1000,$D593,Transacoes!$B$3:$B1000,"C", Transacoes!$A$3:$A1000, "&lt;"&amp;EOMONTH(DATE(F$1,F$2,1),0))-SUMIFS(Transacoes!$D$3:$D1000,Transacoes!$C$3:$C1000,$D593,Transacoes!$B$3:$B1000,"V", Transacoes!$A$3:$A1000, "&lt;"&amp;EOMONTH(DATE(F$1,F$2,1),0)))*SUMIFS(Prov_Auto!$E$3:$E1000, Prov_Auto!$A$3:$A1000, $D593, Prov_Auto!$D$3:$D1000,"&gt;="&amp;DATE(F$1,F$2,1),Prov_Auto!$D$3:$D1000, "&lt;="&amp;EOMONTH(DATE(F$1,F$2,1),0)))</f>
        <v/>
      </c>
      <c r="G593" s="48" t="str">
        <f>IF($D593="","", (SUMIFS(Transacoes!$D$3:$D1000,Transacoes!$C$3:$C1000,$D593,Transacoes!$B$3:$B1000,"C", Transacoes!$A$3:$A1000, "&lt;"&amp;EOMONTH(DATE(G$1,G$2,1),0))-SUMIFS(Transacoes!$D$3:$D1000,Transacoes!$C$3:$C1000,$D593,Transacoes!$B$3:$B1000,"V", Transacoes!$A$3:$A1000, "&lt;"&amp;EOMONTH(DATE(G$1,G$2,1),0)))*SUMIFS(Prov_Auto!$E$3:$E1000, Prov_Auto!$A$3:$A1000, $D593, Prov_Auto!$D$3:$D1000,"&gt;="&amp;DATE(G$1,G$2,1),Prov_Auto!$D$3:$D1000, "&lt;="&amp;EOMONTH(DATE(G$1,G$2,1),0)))</f>
        <v/>
      </c>
      <c r="H593" s="48" t="str">
        <f>IF($D593="","", (SUMIFS(Transacoes!$D$3:$D1000,Transacoes!$C$3:$C1000,$D593,Transacoes!$B$3:$B1000,"C", Transacoes!$A$3:$A1000, "&lt;"&amp;EOMONTH(DATE(H$1,H$2,1),0))-SUMIFS(Transacoes!$D$3:$D1000,Transacoes!$C$3:$C1000,$D593,Transacoes!$B$3:$B1000,"V", Transacoes!$A$3:$A1000, "&lt;"&amp;EOMONTH(DATE(H$1,H$2,1),0)))*SUMIFS(Prov_Auto!$E$3:$E1000, Prov_Auto!$A$3:$A1000, $D593, Prov_Auto!$D$3:$D1000,"&gt;="&amp;DATE(H$1,H$2,1),Prov_Auto!$D$3:$D1000, "&lt;="&amp;EOMONTH(DATE(H$1,H$2,1),0)))</f>
        <v/>
      </c>
      <c r="I593" s="48" t="str">
        <f>IF($D593="","", (SUMIFS(Transacoes!$D$3:$D1000,Transacoes!$C$3:$C1000,$D593,Transacoes!$B$3:$B1000,"C", Transacoes!$A$3:$A1000, "&lt;"&amp;EOMONTH(DATE(I$1,I$2,1),0))-SUMIFS(Transacoes!$D$3:$D1000,Transacoes!$C$3:$C1000,$D593,Transacoes!$B$3:$B1000,"V", Transacoes!$A$3:$A1000, "&lt;"&amp;EOMONTH(DATE(I$1,I$2,1),0)))*SUMIFS(Prov_Auto!$E$3:$E1000, Prov_Auto!$A$3:$A1000, $D593, Prov_Auto!$D$3:$D1000,"&gt;="&amp;DATE(I$1,I$2,1),Prov_Auto!$D$3:$D1000, "&lt;="&amp;EOMONTH(DATE(I$1,I$2,1),0)))</f>
        <v/>
      </c>
      <c r="J593" s="48" t="str">
        <f>IF($D593="","", (SUMIFS(Transacoes!$D$3:$D1000,Transacoes!$C$3:$C1000,$D593,Transacoes!$B$3:$B1000,"C", Transacoes!$A$3:$A1000, "&lt;"&amp;EOMONTH(DATE(J$1,J$2,1),0))-SUMIFS(Transacoes!$D$3:$D1000,Transacoes!$C$3:$C1000,$D593,Transacoes!$B$3:$B1000,"V", Transacoes!$A$3:$A1000, "&lt;"&amp;EOMONTH(DATE(J$1,J$2,1),0)))*SUMIFS(Prov_Auto!$E$3:$E1000, Prov_Auto!$A$3:$A1000, $D593, Prov_Auto!$D$3:$D1000,"&gt;="&amp;DATE(J$1,J$2,1),Prov_Auto!$D$3:$D1000, "&lt;="&amp;EOMONTH(DATE(J$1,J$2,1),0)))</f>
        <v/>
      </c>
      <c r="K593" s="48" t="str">
        <f>IF($D593="","", (SUMIFS(Transacoes!$D$3:$D1000,Transacoes!$C$3:$C1000,$D593,Transacoes!$B$3:$B1000,"C", Transacoes!$A$3:$A1000, "&lt;"&amp;EOMONTH(DATE(K$1,K$2,1),0))-SUMIFS(Transacoes!$D$3:$D1000,Transacoes!$C$3:$C1000,$D593,Transacoes!$B$3:$B1000,"V", Transacoes!$A$3:$A1000, "&lt;"&amp;EOMONTH(DATE(K$1,K$2,1),0)))*SUMIFS(Prov_Auto!$E$3:$E1000, Prov_Auto!$A$3:$A1000, $D593, Prov_Auto!$D$3:$D1000,"&gt;="&amp;DATE(K$1,K$2,1),Prov_Auto!$D$3:$D1000, "&lt;="&amp;EOMONTH(DATE(K$1,K$2,1),0)))</f>
        <v/>
      </c>
      <c r="L593" s="48" t="str">
        <f>IF($D593="","", (SUMIFS(Transacoes!$D$3:$D1000,Transacoes!$C$3:$C1000,$D593,Transacoes!$B$3:$B1000,"C", Transacoes!$A$3:$A1000, "&lt;"&amp;EOMONTH(DATE(L$1,L$2,1),0))-SUMIFS(Transacoes!$D$3:$D1000,Transacoes!$C$3:$C1000,$D593,Transacoes!$B$3:$B1000,"V", Transacoes!$A$3:$A1000, "&lt;"&amp;EOMONTH(DATE(L$1,L$2,1),0)))*SUMIFS(Prov_Auto!$E$3:$E1000, Prov_Auto!$A$3:$A1000, $D593, Prov_Auto!$D$3:$D1000,"&gt;="&amp;DATE(L$1,L$2,1),Prov_Auto!$D$3:$D1000, "&lt;="&amp;EOMONTH(DATE(L$1,L$2,1),0)))</f>
        <v/>
      </c>
      <c r="M593" s="48" t="str">
        <f>IF($D593="","", (SUMIFS(Transacoes!$D$3:$D1000,Transacoes!$C$3:$C1000,$D593,Transacoes!$B$3:$B1000,"C", Transacoes!$A$3:$A1000, "&lt;"&amp;EOMONTH(DATE(M$1,M$2,1),0))-SUMIFS(Transacoes!$D$3:$D1000,Transacoes!$C$3:$C1000,$D593,Transacoes!$B$3:$B1000,"V", Transacoes!$A$3:$A1000, "&lt;"&amp;EOMONTH(DATE(M$1,M$2,1),0)))*SUMIFS(Prov_Auto!$E$3:$E1000, Prov_Auto!$A$3:$A1000, $D593, Prov_Auto!$D$3:$D1000,"&gt;="&amp;DATE(M$1,M$2,1),Prov_Auto!$D$3:$D1000, "&lt;="&amp;EOMONTH(DATE(M$1,M$2,1),0)))</f>
        <v/>
      </c>
      <c r="N593" s="48" t="str">
        <f>IF($D593="","", (SUMIFS(Transacoes!$D$3:$D1000,Transacoes!$C$3:$C1000,$D593,Transacoes!$B$3:$B1000,"C", Transacoes!$A$3:$A1000, "&lt;"&amp;EOMONTH(DATE(N$1,N$2,1),0))-SUMIFS(Transacoes!$D$3:$D1000,Transacoes!$C$3:$C1000,$D593,Transacoes!$B$3:$B1000,"V", Transacoes!$A$3:$A1000, "&lt;"&amp;EOMONTH(DATE(N$1,N$2,1),0)))*SUMIFS(Prov_Auto!$E$3:$E1000, Prov_Auto!$A$3:$A1000, $D593, Prov_Auto!$D$3:$D1000,"&gt;="&amp;DATE(N$1,N$2,1),Prov_Auto!$D$3:$D1000, "&lt;="&amp;EOMONTH(DATE(N$1,N$2,1),0)))</f>
        <v/>
      </c>
      <c r="O593" s="48" t="str">
        <f>IF($D593="","", (SUMIFS(Transacoes!$D$3:$D1000,Transacoes!$C$3:$C1000,$D593,Transacoes!$B$3:$B1000,"C", Transacoes!$A$3:$A1000, "&lt;"&amp;EOMONTH(DATE(O$1,O$2,1),0))-SUMIFS(Transacoes!$D$3:$D1000,Transacoes!$C$3:$C1000,$D593,Transacoes!$B$3:$B1000,"V", Transacoes!$A$3:$A1000, "&lt;"&amp;EOMONTH(DATE(O$1,O$2,1),0)))*SUMIFS(Prov_Auto!$E$3:$E1000, Prov_Auto!$A$3:$A1000, $D593, Prov_Auto!$D$3:$D1000,"&gt;="&amp;DATE(O$1,O$2,1),Prov_Auto!$D$3:$D1000, "&lt;="&amp;EOMONTH(DATE(O$1,O$2,1),0)))</f>
        <v/>
      </c>
      <c r="P593" s="48" t="str">
        <f>IF($D593="","", (SUMIFS(Transacoes!$D$3:$D1000,Transacoes!$C$3:$C1000,$D593,Transacoes!$B$3:$B1000,"C", Transacoes!$A$3:$A1000, "&lt;"&amp;EOMONTH(DATE(P$1,P$2,1),0))-SUMIFS(Transacoes!$D$3:$D1000,Transacoes!$C$3:$C1000,$D593,Transacoes!$B$3:$B1000,"V", Transacoes!$A$3:$A1000, "&lt;"&amp;EOMONTH(DATE(P$1,P$2,1),0)))*SUMIFS(Prov_Auto!$E$3:$E1000, Prov_Auto!$A$3:$A1000, $D593, Prov_Auto!$D$3:$D1000,"&gt;="&amp;DATE(P$1,P$2,1),Prov_Auto!$D$3:$D1000, "&lt;="&amp;EOMONTH(DATE(P$1,P$2,1),0)))</f>
        <v/>
      </c>
      <c r="Q593" s="48" t="str">
        <f>IF($D593="","", (SUMIFS(Transacoes!$D$3:$D1000,Transacoes!$C$3:$C1000,$D593,Transacoes!$B$3:$B1000,"C", Transacoes!$A$3:$A1000, "&lt;"&amp;EOMONTH(DATE(Q$1,Q$2,1),0))-SUMIFS(Transacoes!$D$3:$D1000,Transacoes!$C$3:$C1000,$D593,Transacoes!$B$3:$B1000,"V", Transacoes!$A$3:$A1000, "&lt;"&amp;EOMONTH(DATE(Q$1,Q$2,1),0)))*SUMIFS(Prov_Auto!$E$3:$E1000, Prov_Auto!$A$3:$A1000, $D593, Prov_Auto!$D$3:$D1000,"&gt;="&amp;DATE(Q$1,Q$2,1),Prov_Auto!$D$3:$D1000, "&lt;="&amp;EOMONTH(DATE(Q$1,Q$2,1),0)))</f>
        <v/>
      </c>
      <c r="R593" s="47"/>
    </row>
    <row r="594">
      <c r="A594" s="47"/>
      <c r="B594" s="47"/>
      <c r="C594" s="47"/>
      <c r="D594" s="87"/>
      <c r="E594" s="48" t="str">
        <f>IF($D594="","", (SUMIFS(Transacoes!$D$3:$D1000,Transacoes!$C$3:$C1000,$D594,Transacoes!$B$3:$B1000,"C", Transacoes!$A$3:$A1000, "&lt;"&amp;EOMONTH(DATE(E$1,E$2,1),0))-SUMIFS(Transacoes!$D$3:$D1000,Transacoes!$C$3:$C1000,$D594,Transacoes!$B$3:$B1000,"V", Transacoes!$A$3:$A1000, "&lt;"&amp;EOMONTH(DATE(E$1,E$2,1),0)))*SUMIFS(Prov_Auto!$E$3:$E1000, Prov_Auto!$A$3:$A1000, $D594, Prov_Auto!$D$3:$D1000,"&gt;="&amp;DATE(E$1,E$2,1),Prov_Auto!$D$3:$D1000, "&lt;="&amp;EOMONTH(DATE(E$1,E$2,1),0)))</f>
        <v/>
      </c>
      <c r="F594" s="48" t="str">
        <f>IF($D594="","", (SUMIFS(Transacoes!$D$3:$D1000,Transacoes!$C$3:$C1000,$D594,Transacoes!$B$3:$B1000,"C", Transacoes!$A$3:$A1000, "&lt;"&amp;EOMONTH(DATE(F$1,F$2,1),0))-SUMIFS(Transacoes!$D$3:$D1000,Transacoes!$C$3:$C1000,$D594,Transacoes!$B$3:$B1000,"V", Transacoes!$A$3:$A1000, "&lt;"&amp;EOMONTH(DATE(F$1,F$2,1),0)))*SUMIFS(Prov_Auto!$E$3:$E1000, Prov_Auto!$A$3:$A1000, $D594, Prov_Auto!$D$3:$D1000,"&gt;="&amp;DATE(F$1,F$2,1),Prov_Auto!$D$3:$D1000, "&lt;="&amp;EOMONTH(DATE(F$1,F$2,1),0)))</f>
        <v/>
      </c>
      <c r="G594" s="48" t="str">
        <f>IF($D594="","", (SUMIFS(Transacoes!$D$3:$D1000,Transacoes!$C$3:$C1000,$D594,Transacoes!$B$3:$B1000,"C", Transacoes!$A$3:$A1000, "&lt;"&amp;EOMONTH(DATE(G$1,G$2,1),0))-SUMIFS(Transacoes!$D$3:$D1000,Transacoes!$C$3:$C1000,$D594,Transacoes!$B$3:$B1000,"V", Transacoes!$A$3:$A1000, "&lt;"&amp;EOMONTH(DATE(G$1,G$2,1),0)))*SUMIFS(Prov_Auto!$E$3:$E1000, Prov_Auto!$A$3:$A1000, $D594, Prov_Auto!$D$3:$D1000,"&gt;="&amp;DATE(G$1,G$2,1),Prov_Auto!$D$3:$D1000, "&lt;="&amp;EOMONTH(DATE(G$1,G$2,1),0)))</f>
        <v/>
      </c>
      <c r="H594" s="48" t="str">
        <f>IF($D594="","", (SUMIFS(Transacoes!$D$3:$D1000,Transacoes!$C$3:$C1000,$D594,Transacoes!$B$3:$B1000,"C", Transacoes!$A$3:$A1000, "&lt;"&amp;EOMONTH(DATE(H$1,H$2,1),0))-SUMIFS(Transacoes!$D$3:$D1000,Transacoes!$C$3:$C1000,$D594,Transacoes!$B$3:$B1000,"V", Transacoes!$A$3:$A1000, "&lt;"&amp;EOMONTH(DATE(H$1,H$2,1),0)))*SUMIFS(Prov_Auto!$E$3:$E1000, Prov_Auto!$A$3:$A1000, $D594, Prov_Auto!$D$3:$D1000,"&gt;="&amp;DATE(H$1,H$2,1),Prov_Auto!$D$3:$D1000, "&lt;="&amp;EOMONTH(DATE(H$1,H$2,1),0)))</f>
        <v/>
      </c>
      <c r="I594" s="48" t="str">
        <f>IF($D594="","", (SUMIFS(Transacoes!$D$3:$D1000,Transacoes!$C$3:$C1000,$D594,Transacoes!$B$3:$B1000,"C", Transacoes!$A$3:$A1000, "&lt;"&amp;EOMONTH(DATE(I$1,I$2,1),0))-SUMIFS(Transacoes!$D$3:$D1000,Transacoes!$C$3:$C1000,$D594,Transacoes!$B$3:$B1000,"V", Transacoes!$A$3:$A1000, "&lt;"&amp;EOMONTH(DATE(I$1,I$2,1),0)))*SUMIFS(Prov_Auto!$E$3:$E1000, Prov_Auto!$A$3:$A1000, $D594, Prov_Auto!$D$3:$D1000,"&gt;="&amp;DATE(I$1,I$2,1),Prov_Auto!$D$3:$D1000, "&lt;="&amp;EOMONTH(DATE(I$1,I$2,1),0)))</f>
        <v/>
      </c>
      <c r="J594" s="48" t="str">
        <f>IF($D594="","", (SUMIFS(Transacoes!$D$3:$D1000,Transacoes!$C$3:$C1000,$D594,Transacoes!$B$3:$B1000,"C", Transacoes!$A$3:$A1000, "&lt;"&amp;EOMONTH(DATE(J$1,J$2,1),0))-SUMIFS(Transacoes!$D$3:$D1000,Transacoes!$C$3:$C1000,$D594,Transacoes!$B$3:$B1000,"V", Transacoes!$A$3:$A1000, "&lt;"&amp;EOMONTH(DATE(J$1,J$2,1),0)))*SUMIFS(Prov_Auto!$E$3:$E1000, Prov_Auto!$A$3:$A1000, $D594, Prov_Auto!$D$3:$D1000,"&gt;="&amp;DATE(J$1,J$2,1),Prov_Auto!$D$3:$D1000, "&lt;="&amp;EOMONTH(DATE(J$1,J$2,1),0)))</f>
        <v/>
      </c>
      <c r="K594" s="48" t="str">
        <f>IF($D594="","", (SUMIFS(Transacoes!$D$3:$D1000,Transacoes!$C$3:$C1000,$D594,Transacoes!$B$3:$B1000,"C", Transacoes!$A$3:$A1000, "&lt;"&amp;EOMONTH(DATE(K$1,K$2,1),0))-SUMIFS(Transacoes!$D$3:$D1000,Transacoes!$C$3:$C1000,$D594,Transacoes!$B$3:$B1000,"V", Transacoes!$A$3:$A1000, "&lt;"&amp;EOMONTH(DATE(K$1,K$2,1),0)))*SUMIFS(Prov_Auto!$E$3:$E1000, Prov_Auto!$A$3:$A1000, $D594, Prov_Auto!$D$3:$D1000,"&gt;="&amp;DATE(K$1,K$2,1),Prov_Auto!$D$3:$D1000, "&lt;="&amp;EOMONTH(DATE(K$1,K$2,1),0)))</f>
        <v/>
      </c>
      <c r="L594" s="48" t="str">
        <f>IF($D594="","", (SUMIFS(Transacoes!$D$3:$D1000,Transacoes!$C$3:$C1000,$D594,Transacoes!$B$3:$B1000,"C", Transacoes!$A$3:$A1000, "&lt;"&amp;EOMONTH(DATE(L$1,L$2,1),0))-SUMIFS(Transacoes!$D$3:$D1000,Transacoes!$C$3:$C1000,$D594,Transacoes!$B$3:$B1000,"V", Transacoes!$A$3:$A1000, "&lt;"&amp;EOMONTH(DATE(L$1,L$2,1),0)))*SUMIFS(Prov_Auto!$E$3:$E1000, Prov_Auto!$A$3:$A1000, $D594, Prov_Auto!$D$3:$D1000,"&gt;="&amp;DATE(L$1,L$2,1),Prov_Auto!$D$3:$D1000, "&lt;="&amp;EOMONTH(DATE(L$1,L$2,1),0)))</f>
        <v/>
      </c>
      <c r="M594" s="48" t="str">
        <f>IF($D594="","", (SUMIFS(Transacoes!$D$3:$D1000,Transacoes!$C$3:$C1000,$D594,Transacoes!$B$3:$B1000,"C", Transacoes!$A$3:$A1000, "&lt;"&amp;EOMONTH(DATE(M$1,M$2,1),0))-SUMIFS(Transacoes!$D$3:$D1000,Transacoes!$C$3:$C1000,$D594,Transacoes!$B$3:$B1000,"V", Transacoes!$A$3:$A1000, "&lt;"&amp;EOMONTH(DATE(M$1,M$2,1),0)))*SUMIFS(Prov_Auto!$E$3:$E1000, Prov_Auto!$A$3:$A1000, $D594, Prov_Auto!$D$3:$D1000,"&gt;="&amp;DATE(M$1,M$2,1),Prov_Auto!$D$3:$D1000, "&lt;="&amp;EOMONTH(DATE(M$1,M$2,1),0)))</f>
        <v/>
      </c>
      <c r="N594" s="48" t="str">
        <f>IF($D594="","", (SUMIFS(Transacoes!$D$3:$D1000,Transacoes!$C$3:$C1000,$D594,Transacoes!$B$3:$B1000,"C", Transacoes!$A$3:$A1000, "&lt;"&amp;EOMONTH(DATE(N$1,N$2,1),0))-SUMIFS(Transacoes!$D$3:$D1000,Transacoes!$C$3:$C1000,$D594,Transacoes!$B$3:$B1000,"V", Transacoes!$A$3:$A1000, "&lt;"&amp;EOMONTH(DATE(N$1,N$2,1),0)))*SUMIFS(Prov_Auto!$E$3:$E1000, Prov_Auto!$A$3:$A1000, $D594, Prov_Auto!$D$3:$D1000,"&gt;="&amp;DATE(N$1,N$2,1),Prov_Auto!$D$3:$D1000, "&lt;="&amp;EOMONTH(DATE(N$1,N$2,1),0)))</f>
        <v/>
      </c>
      <c r="O594" s="48" t="str">
        <f>IF($D594="","", (SUMIFS(Transacoes!$D$3:$D1000,Transacoes!$C$3:$C1000,$D594,Transacoes!$B$3:$B1000,"C", Transacoes!$A$3:$A1000, "&lt;"&amp;EOMONTH(DATE(O$1,O$2,1),0))-SUMIFS(Transacoes!$D$3:$D1000,Transacoes!$C$3:$C1000,$D594,Transacoes!$B$3:$B1000,"V", Transacoes!$A$3:$A1000, "&lt;"&amp;EOMONTH(DATE(O$1,O$2,1),0)))*SUMIFS(Prov_Auto!$E$3:$E1000, Prov_Auto!$A$3:$A1000, $D594, Prov_Auto!$D$3:$D1000,"&gt;="&amp;DATE(O$1,O$2,1),Prov_Auto!$D$3:$D1000, "&lt;="&amp;EOMONTH(DATE(O$1,O$2,1),0)))</f>
        <v/>
      </c>
      <c r="P594" s="48" t="str">
        <f>IF($D594="","", (SUMIFS(Transacoes!$D$3:$D1000,Transacoes!$C$3:$C1000,$D594,Transacoes!$B$3:$B1000,"C", Transacoes!$A$3:$A1000, "&lt;"&amp;EOMONTH(DATE(P$1,P$2,1),0))-SUMIFS(Transacoes!$D$3:$D1000,Transacoes!$C$3:$C1000,$D594,Transacoes!$B$3:$B1000,"V", Transacoes!$A$3:$A1000, "&lt;"&amp;EOMONTH(DATE(P$1,P$2,1),0)))*SUMIFS(Prov_Auto!$E$3:$E1000, Prov_Auto!$A$3:$A1000, $D594, Prov_Auto!$D$3:$D1000,"&gt;="&amp;DATE(P$1,P$2,1),Prov_Auto!$D$3:$D1000, "&lt;="&amp;EOMONTH(DATE(P$1,P$2,1),0)))</f>
        <v/>
      </c>
      <c r="Q594" s="48" t="str">
        <f>IF($D594="","", (SUMIFS(Transacoes!$D$3:$D1000,Transacoes!$C$3:$C1000,$D594,Transacoes!$B$3:$B1000,"C", Transacoes!$A$3:$A1000, "&lt;"&amp;EOMONTH(DATE(Q$1,Q$2,1),0))-SUMIFS(Transacoes!$D$3:$D1000,Transacoes!$C$3:$C1000,$D594,Transacoes!$B$3:$B1000,"V", Transacoes!$A$3:$A1000, "&lt;"&amp;EOMONTH(DATE(Q$1,Q$2,1),0)))*SUMIFS(Prov_Auto!$E$3:$E1000, Prov_Auto!$A$3:$A1000, $D594, Prov_Auto!$D$3:$D1000,"&gt;="&amp;DATE(Q$1,Q$2,1),Prov_Auto!$D$3:$D1000, "&lt;="&amp;EOMONTH(DATE(Q$1,Q$2,1),0)))</f>
        <v/>
      </c>
      <c r="R594" s="47"/>
    </row>
    <row r="595">
      <c r="A595" s="47"/>
      <c r="B595" s="47"/>
      <c r="C595" s="47"/>
      <c r="D595" s="87"/>
      <c r="E595" s="48" t="str">
        <f>IF($D595="","", (SUMIFS(Transacoes!$D$3:$D1000,Transacoes!$C$3:$C1000,$D595,Transacoes!$B$3:$B1000,"C", Transacoes!$A$3:$A1000, "&lt;"&amp;EOMONTH(DATE(E$1,E$2,1),0))-SUMIFS(Transacoes!$D$3:$D1000,Transacoes!$C$3:$C1000,$D595,Transacoes!$B$3:$B1000,"V", Transacoes!$A$3:$A1000, "&lt;"&amp;EOMONTH(DATE(E$1,E$2,1),0)))*SUMIFS(Prov_Auto!$E$3:$E1000, Prov_Auto!$A$3:$A1000, $D595, Prov_Auto!$D$3:$D1000,"&gt;="&amp;DATE(E$1,E$2,1),Prov_Auto!$D$3:$D1000, "&lt;="&amp;EOMONTH(DATE(E$1,E$2,1),0)))</f>
        <v/>
      </c>
      <c r="F595" s="48" t="str">
        <f>IF($D595="","", (SUMIFS(Transacoes!$D$3:$D1000,Transacoes!$C$3:$C1000,$D595,Transacoes!$B$3:$B1000,"C", Transacoes!$A$3:$A1000, "&lt;"&amp;EOMONTH(DATE(F$1,F$2,1),0))-SUMIFS(Transacoes!$D$3:$D1000,Transacoes!$C$3:$C1000,$D595,Transacoes!$B$3:$B1000,"V", Transacoes!$A$3:$A1000, "&lt;"&amp;EOMONTH(DATE(F$1,F$2,1),0)))*SUMIFS(Prov_Auto!$E$3:$E1000, Prov_Auto!$A$3:$A1000, $D595, Prov_Auto!$D$3:$D1000,"&gt;="&amp;DATE(F$1,F$2,1),Prov_Auto!$D$3:$D1000, "&lt;="&amp;EOMONTH(DATE(F$1,F$2,1),0)))</f>
        <v/>
      </c>
      <c r="G595" s="48" t="str">
        <f>IF($D595="","", (SUMIFS(Transacoes!$D$3:$D1000,Transacoes!$C$3:$C1000,$D595,Transacoes!$B$3:$B1000,"C", Transacoes!$A$3:$A1000, "&lt;"&amp;EOMONTH(DATE(G$1,G$2,1),0))-SUMIFS(Transacoes!$D$3:$D1000,Transacoes!$C$3:$C1000,$D595,Transacoes!$B$3:$B1000,"V", Transacoes!$A$3:$A1000, "&lt;"&amp;EOMONTH(DATE(G$1,G$2,1),0)))*SUMIFS(Prov_Auto!$E$3:$E1000, Prov_Auto!$A$3:$A1000, $D595, Prov_Auto!$D$3:$D1000,"&gt;="&amp;DATE(G$1,G$2,1),Prov_Auto!$D$3:$D1000, "&lt;="&amp;EOMONTH(DATE(G$1,G$2,1),0)))</f>
        <v/>
      </c>
      <c r="H595" s="48" t="str">
        <f>IF($D595="","", (SUMIFS(Transacoes!$D$3:$D1000,Transacoes!$C$3:$C1000,$D595,Transacoes!$B$3:$B1000,"C", Transacoes!$A$3:$A1000, "&lt;"&amp;EOMONTH(DATE(H$1,H$2,1),0))-SUMIFS(Transacoes!$D$3:$D1000,Transacoes!$C$3:$C1000,$D595,Transacoes!$B$3:$B1000,"V", Transacoes!$A$3:$A1000, "&lt;"&amp;EOMONTH(DATE(H$1,H$2,1),0)))*SUMIFS(Prov_Auto!$E$3:$E1000, Prov_Auto!$A$3:$A1000, $D595, Prov_Auto!$D$3:$D1000,"&gt;="&amp;DATE(H$1,H$2,1),Prov_Auto!$D$3:$D1000, "&lt;="&amp;EOMONTH(DATE(H$1,H$2,1),0)))</f>
        <v/>
      </c>
      <c r="I595" s="48" t="str">
        <f>IF($D595="","", (SUMIFS(Transacoes!$D$3:$D1000,Transacoes!$C$3:$C1000,$D595,Transacoes!$B$3:$B1000,"C", Transacoes!$A$3:$A1000, "&lt;"&amp;EOMONTH(DATE(I$1,I$2,1),0))-SUMIFS(Transacoes!$D$3:$D1000,Transacoes!$C$3:$C1000,$D595,Transacoes!$B$3:$B1000,"V", Transacoes!$A$3:$A1000, "&lt;"&amp;EOMONTH(DATE(I$1,I$2,1),0)))*SUMIFS(Prov_Auto!$E$3:$E1000, Prov_Auto!$A$3:$A1000, $D595, Prov_Auto!$D$3:$D1000,"&gt;="&amp;DATE(I$1,I$2,1),Prov_Auto!$D$3:$D1000, "&lt;="&amp;EOMONTH(DATE(I$1,I$2,1),0)))</f>
        <v/>
      </c>
      <c r="J595" s="48" t="str">
        <f>IF($D595="","", (SUMIFS(Transacoes!$D$3:$D1000,Transacoes!$C$3:$C1000,$D595,Transacoes!$B$3:$B1000,"C", Transacoes!$A$3:$A1000, "&lt;"&amp;EOMONTH(DATE(J$1,J$2,1),0))-SUMIFS(Transacoes!$D$3:$D1000,Transacoes!$C$3:$C1000,$D595,Transacoes!$B$3:$B1000,"V", Transacoes!$A$3:$A1000, "&lt;"&amp;EOMONTH(DATE(J$1,J$2,1),0)))*SUMIFS(Prov_Auto!$E$3:$E1000, Prov_Auto!$A$3:$A1000, $D595, Prov_Auto!$D$3:$D1000,"&gt;="&amp;DATE(J$1,J$2,1),Prov_Auto!$D$3:$D1000, "&lt;="&amp;EOMONTH(DATE(J$1,J$2,1),0)))</f>
        <v/>
      </c>
      <c r="K595" s="48" t="str">
        <f>IF($D595="","", (SUMIFS(Transacoes!$D$3:$D1000,Transacoes!$C$3:$C1000,$D595,Transacoes!$B$3:$B1000,"C", Transacoes!$A$3:$A1000, "&lt;"&amp;EOMONTH(DATE(K$1,K$2,1),0))-SUMIFS(Transacoes!$D$3:$D1000,Transacoes!$C$3:$C1000,$D595,Transacoes!$B$3:$B1000,"V", Transacoes!$A$3:$A1000, "&lt;"&amp;EOMONTH(DATE(K$1,K$2,1),0)))*SUMIFS(Prov_Auto!$E$3:$E1000, Prov_Auto!$A$3:$A1000, $D595, Prov_Auto!$D$3:$D1000,"&gt;="&amp;DATE(K$1,K$2,1),Prov_Auto!$D$3:$D1000, "&lt;="&amp;EOMONTH(DATE(K$1,K$2,1),0)))</f>
        <v/>
      </c>
      <c r="L595" s="48" t="str">
        <f>IF($D595="","", (SUMIFS(Transacoes!$D$3:$D1000,Transacoes!$C$3:$C1000,$D595,Transacoes!$B$3:$B1000,"C", Transacoes!$A$3:$A1000, "&lt;"&amp;EOMONTH(DATE(L$1,L$2,1),0))-SUMIFS(Transacoes!$D$3:$D1000,Transacoes!$C$3:$C1000,$D595,Transacoes!$B$3:$B1000,"V", Transacoes!$A$3:$A1000, "&lt;"&amp;EOMONTH(DATE(L$1,L$2,1),0)))*SUMIFS(Prov_Auto!$E$3:$E1000, Prov_Auto!$A$3:$A1000, $D595, Prov_Auto!$D$3:$D1000,"&gt;="&amp;DATE(L$1,L$2,1),Prov_Auto!$D$3:$D1000, "&lt;="&amp;EOMONTH(DATE(L$1,L$2,1),0)))</f>
        <v/>
      </c>
      <c r="M595" s="48" t="str">
        <f>IF($D595="","", (SUMIFS(Transacoes!$D$3:$D1000,Transacoes!$C$3:$C1000,$D595,Transacoes!$B$3:$B1000,"C", Transacoes!$A$3:$A1000, "&lt;"&amp;EOMONTH(DATE(M$1,M$2,1),0))-SUMIFS(Transacoes!$D$3:$D1000,Transacoes!$C$3:$C1000,$D595,Transacoes!$B$3:$B1000,"V", Transacoes!$A$3:$A1000, "&lt;"&amp;EOMONTH(DATE(M$1,M$2,1),0)))*SUMIFS(Prov_Auto!$E$3:$E1000, Prov_Auto!$A$3:$A1000, $D595, Prov_Auto!$D$3:$D1000,"&gt;="&amp;DATE(M$1,M$2,1),Prov_Auto!$D$3:$D1000, "&lt;="&amp;EOMONTH(DATE(M$1,M$2,1),0)))</f>
        <v/>
      </c>
      <c r="N595" s="48" t="str">
        <f>IF($D595="","", (SUMIFS(Transacoes!$D$3:$D1000,Transacoes!$C$3:$C1000,$D595,Transacoes!$B$3:$B1000,"C", Transacoes!$A$3:$A1000, "&lt;"&amp;EOMONTH(DATE(N$1,N$2,1),0))-SUMIFS(Transacoes!$D$3:$D1000,Transacoes!$C$3:$C1000,$D595,Transacoes!$B$3:$B1000,"V", Transacoes!$A$3:$A1000, "&lt;"&amp;EOMONTH(DATE(N$1,N$2,1),0)))*SUMIFS(Prov_Auto!$E$3:$E1000, Prov_Auto!$A$3:$A1000, $D595, Prov_Auto!$D$3:$D1000,"&gt;="&amp;DATE(N$1,N$2,1),Prov_Auto!$D$3:$D1000, "&lt;="&amp;EOMONTH(DATE(N$1,N$2,1),0)))</f>
        <v/>
      </c>
      <c r="O595" s="48" t="str">
        <f>IF($D595="","", (SUMIFS(Transacoes!$D$3:$D1000,Transacoes!$C$3:$C1000,$D595,Transacoes!$B$3:$B1000,"C", Transacoes!$A$3:$A1000, "&lt;"&amp;EOMONTH(DATE(O$1,O$2,1),0))-SUMIFS(Transacoes!$D$3:$D1000,Transacoes!$C$3:$C1000,$D595,Transacoes!$B$3:$B1000,"V", Transacoes!$A$3:$A1000, "&lt;"&amp;EOMONTH(DATE(O$1,O$2,1),0)))*SUMIFS(Prov_Auto!$E$3:$E1000, Prov_Auto!$A$3:$A1000, $D595, Prov_Auto!$D$3:$D1000,"&gt;="&amp;DATE(O$1,O$2,1),Prov_Auto!$D$3:$D1000, "&lt;="&amp;EOMONTH(DATE(O$1,O$2,1),0)))</f>
        <v/>
      </c>
      <c r="P595" s="48" t="str">
        <f>IF($D595="","", (SUMIFS(Transacoes!$D$3:$D1000,Transacoes!$C$3:$C1000,$D595,Transacoes!$B$3:$B1000,"C", Transacoes!$A$3:$A1000, "&lt;"&amp;EOMONTH(DATE(P$1,P$2,1),0))-SUMIFS(Transacoes!$D$3:$D1000,Transacoes!$C$3:$C1000,$D595,Transacoes!$B$3:$B1000,"V", Transacoes!$A$3:$A1000, "&lt;"&amp;EOMONTH(DATE(P$1,P$2,1),0)))*SUMIFS(Prov_Auto!$E$3:$E1000, Prov_Auto!$A$3:$A1000, $D595, Prov_Auto!$D$3:$D1000,"&gt;="&amp;DATE(P$1,P$2,1),Prov_Auto!$D$3:$D1000, "&lt;="&amp;EOMONTH(DATE(P$1,P$2,1),0)))</f>
        <v/>
      </c>
      <c r="Q595" s="48" t="str">
        <f>IF($D595="","", (SUMIFS(Transacoes!$D$3:$D1000,Transacoes!$C$3:$C1000,$D595,Transacoes!$B$3:$B1000,"C", Transacoes!$A$3:$A1000, "&lt;"&amp;EOMONTH(DATE(Q$1,Q$2,1),0))-SUMIFS(Transacoes!$D$3:$D1000,Transacoes!$C$3:$C1000,$D595,Transacoes!$B$3:$B1000,"V", Transacoes!$A$3:$A1000, "&lt;"&amp;EOMONTH(DATE(Q$1,Q$2,1),0)))*SUMIFS(Prov_Auto!$E$3:$E1000, Prov_Auto!$A$3:$A1000, $D595, Prov_Auto!$D$3:$D1000,"&gt;="&amp;DATE(Q$1,Q$2,1),Prov_Auto!$D$3:$D1000, "&lt;="&amp;EOMONTH(DATE(Q$1,Q$2,1),0)))</f>
        <v/>
      </c>
      <c r="R595" s="47"/>
    </row>
    <row r="596">
      <c r="A596" s="47"/>
      <c r="B596" s="47"/>
      <c r="C596" s="47"/>
      <c r="D596" s="87"/>
      <c r="E596" s="48" t="str">
        <f>IF($D596="","", (SUMIFS(Transacoes!$D$3:$D1000,Transacoes!$C$3:$C1000,$D596,Transacoes!$B$3:$B1000,"C", Transacoes!$A$3:$A1000, "&lt;"&amp;EOMONTH(DATE(E$1,E$2,1),0))-SUMIFS(Transacoes!$D$3:$D1000,Transacoes!$C$3:$C1000,$D596,Transacoes!$B$3:$B1000,"V", Transacoes!$A$3:$A1000, "&lt;"&amp;EOMONTH(DATE(E$1,E$2,1),0)))*SUMIFS(Prov_Auto!$E$3:$E1000, Prov_Auto!$A$3:$A1000, $D596, Prov_Auto!$D$3:$D1000,"&gt;="&amp;DATE(E$1,E$2,1),Prov_Auto!$D$3:$D1000, "&lt;="&amp;EOMONTH(DATE(E$1,E$2,1),0)))</f>
        <v/>
      </c>
      <c r="F596" s="48" t="str">
        <f>IF($D596="","", (SUMIFS(Transacoes!$D$3:$D1000,Transacoes!$C$3:$C1000,$D596,Transacoes!$B$3:$B1000,"C", Transacoes!$A$3:$A1000, "&lt;"&amp;EOMONTH(DATE(F$1,F$2,1),0))-SUMIFS(Transacoes!$D$3:$D1000,Transacoes!$C$3:$C1000,$D596,Transacoes!$B$3:$B1000,"V", Transacoes!$A$3:$A1000, "&lt;"&amp;EOMONTH(DATE(F$1,F$2,1),0)))*SUMIFS(Prov_Auto!$E$3:$E1000, Prov_Auto!$A$3:$A1000, $D596, Prov_Auto!$D$3:$D1000,"&gt;="&amp;DATE(F$1,F$2,1),Prov_Auto!$D$3:$D1000, "&lt;="&amp;EOMONTH(DATE(F$1,F$2,1),0)))</f>
        <v/>
      </c>
      <c r="G596" s="48" t="str">
        <f>IF($D596="","", (SUMIFS(Transacoes!$D$3:$D1000,Transacoes!$C$3:$C1000,$D596,Transacoes!$B$3:$B1000,"C", Transacoes!$A$3:$A1000, "&lt;"&amp;EOMONTH(DATE(G$1,G$2,1),0))-SUMIFS(Transacoes!$D$3:$D1000,Transacoes!$C$3:$C1000,$D596,Transacoes!$B$3:$B1000,"V", Transacoes!$A$3:$A1000, "&lt;"&amp;EOMONTH(DATE(G$1,G$2,1),0)))*SUMIFS(Prov_Auto!$E$3:$E1000, Prov_Auto!$A$3:$A1000, $D596, Prov_Auto!$D$3:$D1000,"&gt;="&amp;DATE(G$1,G$2,1),Prov_Auto!$D$3:$D1000, "&lt;="&amp;EOMONTH(DATE(G$1,G$2,1),0)))</f>
        <v/>
      </c>
      <c r="H596" s="48" t="str">
        <f>IF($D596="","", (SUMIFS(Transacoes!$D$3:$D1000,Transacoes!$C$3:$C1000,$D596,Transacoes!$B$3:$B1000,"C", Transacoes!$A$3:$A1000, "&lt;"&amp;EOMONTH(DATE(H$1,H$2,1),0))-SUMIFS(Transacoes!$D$3:$D1000,Transacoes!$C$3:$C1000,$D596,Transacoes!$B$3:$B1000,"V", Transacoes!$A$3:$A1000, "&lt;"&amp;EOMONTH(DATE(H$1,H$2,1),0)))*SUMIFS(Prov_Auto!$E$3:$E1000, Prov_Auto!$A$3:$A1000, $D596, Prov_Auto!$D$3:$D1000,"&gt;="&amp;DATE(H$1,H$2,1),Prov_Auto!$D$3:$D1000, "&lt;="&amp;EOMONTH(DATE(H$1,H$2,1),0)))</f>
        <v/>
      </c>
      <c r="I596" s="48" t="str">
        <f>IF($D596="","", (SUMIFS(Transacoes!$D$3:$D1000,Transacoes!$C$3:$C1000,$D596,Transacoes!$B$3:$B1000,"C", Transacoes!$A$3:$A1000, "&lt;"&amp;EOMONTH(DATE(I$1,I$2,1),0))-SUMIFS(Transacoes!$D$3:$D1000,Transacoes!$C$3:$C1000,$D596,Transacoes!$B$3:$B1000,"V", Transacoes!$A$3:$A1000, "&lt;"&amp;EOMONTH(DATE(I$1,I$2,1),0)))*SUMIFS(Prov_Auto!$E$3:$E1000, Prov_Auto!$A$3:$A1000, $D596, Prov_Auto!$D$3:$D1000,"&gt;="&amp;DATE(I$1,I$2,1),Prov_Auto!$D$3:$D1000, "&lt;="&amp;EOMONTH(DATE(I$1,I$2,1),0)))</f>
        <v/>
      </c>
      <c r="J596" s="48" t="str">
        <f>IF($D596="","", (SUMIFS(Transacoes!$D$3:$D1000,Transacoes!$C$3:$C1000,$D596,Transacoes!$B$3:$B1000,"C", Transacoes!$A$3:$A1000, "&lt;"&amp;EOMONTH(DATE(J$1,J$2,1),0))-SUMIFS(Transacoes!$D$3:$D1000,Transacoes!$C$3:$C1000,$D596,Transacoes!$B$3:$B1000,"V", Transacoes!$A$3:$A1000, "&lt;"&amp;EOMONTH(DATE(J$1,J$2,1),0)))*SUMIFS(Prov_Auto!$E$3:$E1000, Prov_Auto!$A$3:$A1000, $D596, Prov_Auto!$D$3:$D1000,"&gt;="&amp;DATE(J$1,J$2,1),Prov_Auto!$D$3:$D1000, "&lt;="&amp;EOMONTH(DATE(J$1,J$2,1),0)))</f>
        <v/>
      </c>
      <c r="K596" s="48" t="str">
        <f>IF($D596="","", (SUMIFS(Transacoes!$D$3:$D1000,Transacoes!$C$3:$C1000,$D596,Transacoes!$B$3:$B1000,"C", Transacoes!$A$3:$A1000, "&lt;"&amp;EOMONTH(DATE(K$1,K$2,1),0))-SUMIFS(Transacoes!$D$3:$D1000,Transacoes!$C$3:$C1000,$D596,Transacoes!$B$3:$B1000,"V", Transacoes!$A$3:$A1000, "&lt;"&amp;EOMONTH(DATE(K$1,K$2,1),0)))*SUMIFS(Prov_Auto!$E$3:$E1000, Prov_Auto!$A$3:$A1000, $D596, Prov_Auto!$D$3:$D1000,"&gt;="&amp;DATE(K$1,K$2,1),Prov_Auto!$D$3:$D1000, "&lt;="&amp;EOMONTH(DATE(K$1,K$2,1),0)))</f>
        <v/>
      </c>
      <c r="L596" s="48" t="str">
        <f>IF($D596="","", (SUMIFS(Transacoes!$D$3:$D1000,Transacoes!$C$3:$C1000,$D596,Transacoes!$B$3:$B1000,"C", Transacoes!$A$3:$A1000, "&lt;"&amp;EOMONTH(DATE(L$1,L$2,1),0))-SUMIFS(Transacoes!$D$3:$D1000,Transacoes!$C$3:$C1000,$D596,Transacoes!$B$3:$B1000,"V", Transacoes!$A$3:$A1000, "&lt;"&amp;EOMONTH(DATE(L$1,L$2,1),0)))*SUMIFS(Prov_Auto!$E$3:$E1000, Prov_Auto!$A$3:$A1000, $D596, Prov_Auto!$D$3:$D1000,"&gt;="&amp;DATE(L$1,L$2,1),Prov_Auto!$D$3:$D1000, "&lt;="&amp;EOMONTH(DATE(L$1,L$2,1),0)))</f>
        <v/>
      </c>
      <c r="M596" s="48" t="str">
        <f>IF($D596="","", (SUMIFS(Transacoes!$D$3:$D1000,Transacoes!$C$3:$C1000,$D596,Transacoes!$B$3:$B1000,"C", Transacoes!$A$3:$A1000, "&lt;"&amp;EOMONTH(DATE(M$1,M$2,1),0))-SUMIFS(Transacoes!$D$3:$D1000,Transacoes!$C$3:$C1000,$D596,Transacoes!$B$3:$B1000,"V", Transacoes!$A$3:$A1000, "&lt;"&amp;EOMONTH(DATE(M$1,M$2,1),0)))*SUMIFS(Prov_Auto!$E$3:$E1000, Prov_Auto!$A$3:$A1000, $D596, Prov_Auto!$D$3:$D1000,"&gt;="&amp;DATE(M$1,M$2,1),Prov_Auto!$D$3:$D1000, "&lt;="&amp;EOMONTH(DATE(M$1,M$2,1),0)))</f>
        <v/>
      </c>
      <c r="N596" s="48" t="str">
        <f>IF($D596="","", (SUMIFS(Transacoes!$D$3:$D1000,Transacoes!$C$3:$C1000,$D596,Transacoes!$B$3:$B1000,"C", Transacoes!$A$3:$A1000, "&lt;"&amp;EOMONTH(DATE(N$1,N$2,1),0))-SUMIFS(Transacoes!$D$3:$D1000,Transacoes!$C$3:$C1000,$D596,Transacoes!$B$3:$B1000,"V", Transacoes!$A$3:$A1000, "&lt;"&amp;EOMONTH(DATE(N$1,N$2,1),0)))*SUMIFS(Prov_Auto!$E$3:$E1000, Prov_Auto!$A$3:$A1000, $D596, Prov_Auto!$D$3:$D1000,"&gt;="&amp;DATE(N$1,N$2,1),Prov_Auto!$D$3:$D1000, "&lt;="&amp;EOMONTH(DATE(N$1,N$2,1),0)))</f>
        <v/>
      </c>
      <c r="O596" s="48" t="str">
        <f>IF($D596="","", (SUMIFS(Transacoes!$D$3:$D1000,Transacoes!$C$3:$C1000,$D596,Transacoes!$B$3:$B1000,"C", Transacoes!$A$3:$A1000, "&lt;"&amp;EOMONTH(DATE(O$1,O$2,1),0))-SUMIFS(Transacoes!$D$3:$D1000,Transacoes!$C$3:$C1000,$D596,Transacoes!$B$3:$B1000,"V", Transacoes!$A$3:$A1000, "&lt;"&amp;EOMONTH(DATE(O$1,O$2,1),0)))*SUMIFS(Prov_Auto!$E$3:$E1000, Prov_Auto!$A$3:$A1000, $D596, Prov_Auto!$D$3:$D1000,"&gt;="&amp;DATE(O$1,O$2,1),Prov_Auto!$D$3:$D1000, "&lt;="&amp;EOMONTH(DATE(O$1,O$2,1),0)))</f>
        <v/>
      </c>
      <c r="P596" s="48" t="str">
        <f>IF($D596="","", (SUMIFS(Transacoes!$D$3:$D1000,Transacoes!$C$3:$C1000,$D596,Transacoes!$B$3:$B1000,"C", Transacoes!$A$3:$A1000, "&lt;"&amp;EOMONTH(DATE(P$1,P$2,1),0))-SUMIFS(Transacoes!$D$3:$D1000,Transacoes!$C$3:$C1000,$D596,Transacoes!$B$3:$B1000,"V", Transacoes!$A$3:$A1000, "&lt;"&amp;EOMONTH(DATE(P$1,P$2,1),0)))*SUMIFS(Prov_Auto!$E$3:$E1000, Prov_Auto!$A$3:$A1000, $D596, Prov_Auto!$D$3:$D1000,"&gt;="&amp;DATE(P$1,P$2,1),Prov_Auto!$D$3:$D1000, "&lt;="&amp;EOMONTH(DATE(P$1,P$2,1),0)))</f>
        <v/>
      </c>
      <c r="Q596" s="48" t="str">
        <f>IF($D596="","", (SUMIFS(Transacoes!$D$3:$D1000,Transacoes!$C$3:$C1000,$D596,Transacoes!$B$3:$B1000,"C", Transacoes!$A$3:$A1000, "&lt;"&amp;EOMONTH(DATE(Q$1,Q$2,1),0))-SUMIFS(Transacoes!$D$3:$D1000,Transacoes!$C$3:$C1000,$D596,Transacoes!$B$3:$B1000,"V", Transacoes!$A$3:$A1000, "&lt;"&amp;EOMONTH(DATE(Q$1,Q$2,1),0)))*SUMIFS(Prov_Auto!$E$3:$E1000, Prov_Auto!$A$3:$A1000, $D596, Prov_Auto!$D$3:$D1000,"&gt;="&amp;DATE(Q$1,Q$2,1),Prov_Auto!$D$3:$D1000, "&lt;="&amp;EOMONTH(DATE(Q$1,Q$2,1),0)))</f>
        <v/>
      </c>
      <c r="R596" s="47"/>
    </row>
    <row r="597">
      <c r="A597" s="47"/>
      <c r="B597" s="47"/>
      <c r="C597" s="47"/>
      <c r="D597" s="87"/>
      <c r="E597" s="48" t="str">
        <f>IF($D597="","", (SUMIFS(Transacoes!$D$3:$D1000,Transacoes!$C$3:$C1000,$D597,Transacoes!$B$3:$B1000,"C", Transacoes!$A$3:$A1000, "&lt;"&amp;EOMONTH(DATE(E$1,E$2,1),0))-SUMIFS(Transacoes!$D$3:$D1000,Transacoes!$C$3:$C1000,$D597,Transacoes!$B$3:$B1000,"V", Transacoes!$A$3:$A1000, "&lt;"&amp;EOMONTH(DATE(E$1,E$2,1),0)))*SUMIFS(Prov_Auto!$E$3:$E1000, Prov_Auto!$A$3:$A1000, $D597, Prov_Auto!$D$3:$D1000,"&gt;="&amp;DATE(E$1,E$2,1),Prov_Auto!$D$3:$D1000, "&lt;="&amp;EOMONTH(DATE(E$1,E$2,1),0)))</f>
        <v/>
      </c>
      <c r="F597" s="48" t="str">
        <f>IF($D597="","", (SUMIFS(Transacoes!$D$3:$D1000,Transacoes!$C$3:$C1000,$D597,Transacoes!$B$3:$B1000,"C", Transacoes!$A$3:$A1000, "&lt;"&amp;EOMONTH(DATE(F$1,F$2,1),0))-SUMIFS(Transacoes!$D$3:$D1000,Transacoes!$C$3:$C1000,$D597,Transacoes!$B$3:$B1000,"V", Transacoes!$A$3:$A1000, "&lt;"&amp;EOMONTH(DATE(F$1,F$2,1),0)))*SUMIFS(Prov_Auto!$E$3:$E1000, Prov_Auto!$A$3:$A1000, $D597, Prov_Auto!$D$3:$D1000,"&gt;="&amp;DATE(F$1,F$2,1),Prov_Auto!$D$3:$D1000, "&lt;="&amp;EOMONTH(DATE(F$1,F$2,1),0)))</f>
        <v/>
      </c>
      <c r="G597" s="48" t="str">
        <f>IF($D597="","", (SUMIFS(Transacoes!$D$3:$D1000,Transacoes!$C$3:$C1000,$D597,Transacoes!$B$3:$B1000,"C", Transacoes!$A$3:$A1000, "&lt;"&amp;EOMONTH(DATE(G$1,G$2,1),0))-SUMIFS(Transacoes!$D$3:$D1000,Transacoes!$C$3:$C1000,$D597,Transacoes!$B$3:$B1000,"V", Transacoes!$A$3:$A1000, "&lt;"&amp;EOMONTH(DATE(G$1,G$2,1),0)))*SUMIFS(Prov_Auto!$E$3:$E1000, Prov_Auto!$A$3:$A1000, $D597, Prov_Auto!$D$3:$D1000,"&gt;="&amp;DATE(G$1,G$2,1),Prov_Auto!$D$3:$D1000, "&lt;="&amp;EOMONTH(DATE(G$1,G$2,1),0)))</f>
        <v/>
      </c>
      <c r="H597" s="48" t="str">
        <f>IF($D597="","", (SUMIFS(Transacoes!$D$3:$D1000,Transacoes!$C$3:$C1000,$D597,Transacoes!$B$3:$B1000,"C", Transacoes!$A$3:$A1000, "&lt;"&amp;EOMONTH(DATE(H$1,H$2,1),0))-SUMIFS(Transacoes!$D$3:$D1000,Transacoes!$C$3:$C1000,$D597,Transacoes!$B$3:$B1000,"V", Transacoes!$A$3:$A1000, "&lt;"&amp;EOMONTH(DATE(H$1,H$2,1),0)))*SUMIFS(Prov_Auto!$E$3:$E1000, Prov_Auto!$A$3:$A1000, $D597, Prov_Auto!$D$3:$D1000,"&gt;="&amp;DATE(H$1,H$2,1),Prov_Auto!$D$3:$D1000, "&lt;="&amp;EOMONTH(DATE(H$1,H$2,1),0)))</f>
        <v/>
      </c>
      <c r="I597" s="48" t="str">
        <f>IF($D597="","", (SUMIFS(Transacoes!$D$3:$D1000,Transacoes!$C$3:$C1000,$D597,Transacoes!$B$3:$B1000,"C", Transacoes!$A$3:$A1000, "&lt;"&amp;EOMONTH(DATE(I$1,I$2,1),0))-SUMIFS(Transacoes!$D$3:$D1000,Transacoes!$C$3:$C1000,$D597,Transacoes!$B$3:$B1000,"V", Transacoes!$A$3:$A1000, "&lt;"&amp;EOMONTH(DATE(I$1,I$2,1),0)))*SUMIFS(Prov_Auto!$E$3:$E1000, Prov_Auto!$A$3:$A1000, $D597, Prov_Auto!$D$3:$D1000,"&gt;="&amp;DATE(I$1,I$2,1),Prov_Auto!$D$3:$D1000, "&lt;="&amp;EOMONTH(DATE(I$1,I$2,1),0)))</f>
        <v/>
      </c>
      <c r="J597" s="48" t="str">
        <f>IF($D597="","", (SUMIFS(Transacoes!$D$3:$D1000,Transacoes!$C$3:$C1000,$D597,Transacoes!$B$3:$B1000,"C", Transacoes!$A$3:$A1000, "&lt;"&amp;EOMONTH(DATE(J$1,J$2,1),0))-SUMIFS(Transacoes!$D$3:$D1000,Transacoes!$C$3:$C1000,$D597,Transacoes!$B$3:$B1000,"V", Transacoes!$A$3:$A1000, "&lt;"&amp;EOMONTH(DATE(J$1,J$2,1),0)))*SUMIFS(Prov_Auto!$E$3:$E1000, Prov_Auto!$A$3:$A1000, $D597, Prov_Auto!$D$3:$D1000,"&gt;="&amp;DATE(J$1,J$2,1),Prov_Auto!$D$3:$D1000, "&lt;="&amp;EOMONTH(DATE(J$1,J$2,1),0)))</f>
        <v/>
      </c>
      <c r="K597" s="48" t="str">
        <f>IF($D597="","", (SUMIFS(Transacoes!$D$3:$D1000,Transacoes!$C$3:$C1000,$D597,Transacoes!$B$3:$B1000,"C", Transacoes!$A$3:$A1000, "&lt;"&amp;EOMONTH(DATE(K$1,K$2,1),0))-SUMIFS(Transacoes!$D$3:$D1000,Transacoes!$C$3:$C1000,$D597,Transacoes!$B$3:$B1000,"V", Transacoes!$A$3:$A1000, "&lt;"&amp;EOMONTH(DATE(K$1,K$2,1),0)))*SUMIFS(Prov_Auto!$E$3:$E1000, Prov_Auto!$A$3:$A1000, $D597, Prov_Auto!$D$3:$D1000,"&gt;="&amp;DATE(K$1,K$2,1),Prov_Auto!$D$3:$D1000, "&lt;="&amp;EOMONTH(DATE(K$1,K$2,1),0)))</f>
        <v/>
      </c>
      <c r="L597" s="48" t="str">
        <f>IF($D597="","", (SUMIFS(Transacoes!$D$3:$D1000,Transacoes!$C$3:$C1000,$D597,Transacoes!$B$3:$B1000,"C", Transacoes!$A$3:$A1000, "&lt;"&amp;EOMONTH(DATE(L$1,L$2,1),0))-SUMIFS(Transacoes!$D$3:$D1000,Transacoes!$C$3:$C1000,$D597,Transacoes!$B$3:$B1000,"V", Transacoes!$A$3:$A1000, "&lt;"&amp;EOMONTH(DATE(L$1,L$2,1),0)))*SUMIFS(Prov_Auto!$E$3:$E1000, Prov_Auto!$A$3:$A1000, $D597, Prov_Auto!$D$3:$D1000,"&gt;="&amp;DATE(L$1,L$2,1),Prov_Auto!$D$3:$D1000, "&lt;="&amp;EOMONTH(DATE(L$1,L$2,1),0)))</f>
        <v/>
      </c>
      <c r="M597" s="48" t="str">
        <f>IF($D597="","", (SUMIFS(Transacoes!$D$3:$D1000,Transacoes!$C$3:$C1000,$D597,Transacoes!$B$3:$B1000,"C", Transacoes!$A$3:$A1000, "&lt;"&amp;EOMONTH(DATE(M$1,M$2,1),0))-SUMIFS(Transacoes!$D$3:$D1000,Transacoes!$C$3:$C1000,$D597,Transacoes!$B$3:$B1000,"V", Transacoes!$A$3:$A1000, "&lt;"&amp;EOMONTH(DATE(M$1,M$2,1),0)))*SUMIFS(Prov_Auto!$E$3:$E1000, Prov_Auto!$A$3:$A1000, $D597, Prov_Auto!$D$3:$D1000,"&gt;="&amp;DATE(M$1,M$2,1),Prov_Auto!$D$3:$D1000, "&lt;="&amp;EOMONTH(DATE(M$1,M$2,1),0)))</f>
        <v/>
      </c>
      <c r="N597" s="48" t="str">
        <f>IF($D597="","", (SUMIFS(Transacoes!$D$3:$D1000,Transacoes!$C$3:$C1000,$D597,Transacoes!$B$3:$B1000,"C", Transacoes!$A$3:$A1000, "&lt;"&amp;EOMONTH(DATE(N$1,N$2,1),0))-SUMIFS(Transacoes!$D$3:$D1000,Transacoes!$C$3:$C1000,$D597,Transacoes!$B$3:$B1000,"V", Transacoes!$A$3:$A1000, "&lt;"&amp;EOMONTH(DATE(N$1,N$2,1),0)))*SUMIFS(Prov_Auto!$E$3:$E1000, Prov_Auto!$A$3:$A1000, $D597, Prov_Auto!$D$3:$D1000,"&gt;="&amp;DATE(N$1,N$2,1),Prov_Auto!$D$3:$D1000, "&lt;="&amp;EOMONTH(DATE(N$1,N$2,1),0)))</f>
        <v/>
      </c>
      <c r="O597" s="48" t="str">
        <f>IF($D597="","", (SUMIFS(Transacoes!$D$3:$D1000,Transacoes!$C$3:$C1000,$D597,Transacoes!$B$3:$B1000,"C", Transacoes!$A$3:$A1000, "&lt;"&amp;EOMONTH(DATE(O$1,O$2,1),0))-SUMIFS(Transacoes!$D$3:$D1000,Transacoes!$C$3:$C1000,$D597,Transacoes!$B$3:$B1000,"V", Transacoes!$A$3:$A1000, "&lt;"&amp;EOMONTH(DATE(O$1,O$2,1),0)))*SUMIFS(Prov_Auto!$E$3:$E1000, Prov_Auto!$A$3:$A1000, $D597, Prov_Auto!$D$3:$D1000,"&gt;="&amp;DATE(O$1,O$2,1),Prov_Auto!$D$3:$D1000, "&lt;="&amp;EOMONTH(DATE(O$1,O$2,1),0)))</f>
        <v/>
      </c>
      <c r="P597" s="48" t="str">
        <f>IF($D597="","", (SUMIFS(Transacoes!$D$3:$D1000,Transacoes!$C$3:$C1000,$D597,Transacoes!$B$3:$B1000,"C", Transacoes!$A$3:$A1000, "&lt;"&amp;EOMONTH(DATE(P$1,P$2,1),0))-SUMIFS(Transacoes!$D$3:$D1000,Transacoes!$C$3:$C1000,$D597,Transacoes!$B$3:$B1000,"V", Transacoes!$A$3:$A1000, "&lt;"&amp;EOMONTH(DATE(P$1,P$2,1),0)))*SUMIFS(Prov_Auto!$E$3:$E1000, Prov_Auto!$A$3:$A1000, $D597, Prov_Auto!$D$3:$D1000,"&gt;="&amp;DATE(P$1,P$2,1),Prov_Auto!$D$3:$D1000, "&lt;="&amp;EOMONTH(DATE(P$1,P$2,1),0)))</f>
        <v/>
      </c>
      <c r="Q597" s="48" t="str">
        <f>IF($D597="","", (SUMIFS(Transacoes!$D$3:$D1000,Transacoes!$C$3:$C1000,$D597,Transacoes!$B$3:$B1000,"C", Transacoes!$A$3:$A1000, "&lt;"&amp;EOMONTH(DATE(Q$1,Q$2,1),0))-SUMIFS(Transacoes!$D$3:$D1000,Transacoes!$C$3:$C1000,$D597,Transacoes!$B$3:$B1000,"V", Transacoes!$A$3:$A1000, "&lt;"&amp;EOMONTH(DATE(Q$1,Q$2,1),0)))*SUMIFS(Prov_Auto!$E$3:$E1000, Prov_Auto!$A$3:$A1000, $D597, Prov_Auto!$D$3:$D1000,"&gt;="&amp;DATE(Q$1,Q$2,1),Prov_Auto!$D$3:$D1000, "&lt;="&amp;EOMONTH(DATE(Q$1,Q$2,1),0)))</f>
        <v/>
      </c>
      <c r="R597" s="47"/>
    </row>
    <row r="598">
      <c r="A598" s="47"/>
      <c r="B598" s="47"/>
      <c r="C598" s="47"/>
      <c r="D598" s="87"/>
      <c r="E598" s="48" t="str">
        <f>IF($D598="","", (SUMIFS(Transacoes!$D$3:$D1000,Transacoes!$C$3:$C1000,$D598,Transacoes!$B$3:$B1000,"C", Transacoes!$A$3:$A1000, "&lt;"&amp;EOMONTH(DATE(E$1,E$2,1),0))-SUMIFS(Transacoes!$D$3:$D1000,Transacoes!$C$3:$C1000,$D598,Transacoes!$B$3:$B1000,"V", Transacoes!$A$3:$A1000, "&lt;"&amp;EOMONTH(DATE(E$1,E$2,1),0)))*SUMIFS(Prov_Auto!$E$3:$E1000, Prov_Auto!$A$3:$A1000, $D598, Prov_Auto!$D$3:$D1000,"&gt;="&amp;DATE(E$1,E$2,1),Prov_Auto!$D$3:$D1000, "&lt;="&amp;EOMONTH(DATE(E$1,E$2,1),0)))</f>
        <v/>
      </c>
      <c r="F598" s="48" t="str">
        <f>IF($D598="","", (SUMIFS(Transacoes!$D$3:$D1000,Transacoes!$C$3:$C1000,$D598,Transacoes!$B$3:$B1000,"C", Transacoes!$A$3:$A1000, "&lt;"&amp;EOMONTH(DATE(F$1,F$2,1),0))-SUMIFS(Transacoes!$D$3:$D1000,Transacoes!$C$3:$C1000,$D598,Transacoes!$B$3:$B1000,"V", Transacoes!$A$3:$A1000, "&lt;"&amp;EOMONTH(DATE(F$1,F$2,1),0)))*SUMIFS(Prov_Auto!$E$3:$E1000, Prov_Auto!$A$3:$A1000, $D598, Prov_Auto!$D$3:$D1000,"&gt;="&amp;DATE(F$1,F$2,1),Prov_Auto!$D$3:$D1000, "&lt;="&amp;EOMONTH(DATE(F$1,F$2,1),0)))</f>
        <v/>
      </c>
      <c r="G598" s="48" t="str">
        <f>IF($D598="","", (SUMIFS(Transacoes!$D$3:$D1000,Transacoes!$C$3:$C1000,$D598,Transacoes!$B$3:$B1000,"C", Transacoes!$A$3:$A1000, "&lt;"&amp;EOMONTH(DATE(G$1,G$2,1),0))-SUMIFS(Transacoes!$D$3:$D1000,Transacoes!$C$3:$C1000,$D598,Transacoes!$B$3:$B1000,"V", Transacoes!$A$3:$A1000, "&lt;"&amp;EOMONTH(DATE(G$1,G$2,1),0)))*SUMIFS(Prov_Auto!$E$3:$E1000, Prov_Auto!$A$3:$A1000, $D598, Prov_Auto!$D$3:$D1000,"&gt;="&amp;DATE(G$1,G$2,1),Prov_Auto!$D$3:$D1000, "&lt;="&amp;EOMONTH(DATE(G$1,G$2,1),0)))</f>
        <v/>
      </c>
      <c r="H598" s="48" t="str">
        <f>IF($D598="","", (SUMIFS(Transacoes!$D$3:$D1000,Transacoes!$C$3:$C1000,$D598,Transacoes!$B$3:$B1000,"C", Transacoes!$A$3:$A1000, "&lt;"&amp;EOMONTH(DATE(H$1,H$2,1),0))-SUMIFS(Transacoes!$D$3:$D1000,Transacoes!$C$3:$C1000,$D598,Transacoes!$B$3:$B1000,"V", Transacoes!$A$3:$A1000, "&lt;"&amp;EOMONTH(DATE(H$1,H$2,1),0)))*SUMIFS(Prov_Auto!$E$3:$E1000, Prov_Auto!$A$3:$A1000, $D598, Prov_Auto!$D$3:$D1000,"&gt;="&amp;DATE(H$1,H$2,1),Prov_Auto!$D$3:$D1000, "&lt;="&amp;EOMONTH(DATE(H$1,H$2,1),0)))</f>
        <v/>
      </c>
      <c r="I598" s="48" t="str">
        <f>IF($D598="","", (SUMIFS(Transacoes!$D$3:$D1000,Transacoes!$C$3:$C1000,$D598,Transacoes!$B$3:$B1000,"C", Transacoes!$A$3:$A1000, "&lt;"&amp;EOMONTH(DATE(I$1,I$2,1),0))-SUMIFS(Transacoes!$D$3:$D1000,Transacoes!$C$3:$C1000,$D598,Transacoes!$B$3:$B1000,"V", Transacoes!$A$3:$A1000, "&lt;"&amp;EOMONTH(DATE(I$1,I$2,1),0)))*SUMIFS(Prov_Auto!$E$3:$E1000, Prov_Auto!$A$3:$A1000, $D598, Prov_Auto!$D$3:$D1000,"&gt;="&amp;DATE(I$1,I$2,1),Prov_Auto!$D$3:$D1000, "&lt;="&amp;EOMONTH(DATE(I$1,I$2,1),0)))</f>
        <v/>
      </c>
      <c r="J598" s="48" t="str">
        <f>IF($D598="","", (SUMIFS(Transacoes!$D$3:$D1000,Transacoes!$C$3:$C1000,$D598,Transacoes!$B$3:$B1000,"C", Transacoes!$A$3:$A1000, "&lt;"&amp;EOMONTH(DATE(J$1,J$2,1),0))-SUMIFS(Transacoes!$D$3:$D1000,Transacoes!$C$3:$C1000,$D598,Transacoes!$B$3:$B1000,"V", Transacoes!$A$3:$A1000, "&lt;"&amp;EOMONTH(DATE(J$1,J$2,1),0)))*SUMIFS(Prov_Auto!$E$3:$E1000, Prov_Auto!$A$3:$A1000, $D598, Prov_Auto!$D$3:$D1000,"&gt;="&amp;DATE(J$1,J$2,1),Prov_Auto!$D$3:$D1000, "&lt;="&amp;EOMONTH(DATE(J$1,J$2,1),0)))</f>
        <v/>
      </c>
      <c r="K598" s="48" t="str">
        <f>IF($D598="","", (SUMIFS(Transacoes!$D$3:$D1000,Transacoes!$C$3:$C1000,$D598,Transacoes!$B$3:$B1000,"C", Transacoes!$A$3:$A1000, "&lt;"&amp;EOMONTH(DATE(K$1,K$2,1),0))-SUMIFS(Transacoes!$D$3:$D1000,Transacoes!$C$3:$C1000,$D598,Transacoes!$B$3:$B1000,"V", Transacoes!$A$3:$A1000, "&lt;"&amp;EOMONTH(DATE(K$1,K$2,1),0)))*SUMIFS(Prov_Auto!$E$3:$E1000, Prov_Auto!$A$3:$A1000, $D598, Prov_Auto!$D$3:$D1000,"&gt;="&amp;DATE(K$1,K$2,1),Prov_Auto!$D$3:$D1000, "&lt;="&amp;EOMONTH(DATE(K$1,K$2,1),0)))</f>
        <v/>
      </c>
      <c r="L598" s="48" t="str">
        <f>IF($D598="","", (SUMIFS(Transacoes!$D$3:$D1000,Transacoes!$C$3:$C1000,$D598,Transacoes!$B$3:$B1000,"C", Transacoes!$A$3:$A1000, "&lt;"&amp;EOMONTH(DATE(L$1,L$2,1),0))-SUMIFS(Transacoes!$D$3:$D1000,Transacoes!$C$3:$C1000,$D598,Transacoes!$B$3:$B1000,"V", Transacoes!$A$3:$A1000, "&lt;"&amp;EOMONTH(DATE(L$1,L$2,1),0)))*SUMIFS(Prov_Auto!$E$3:$E1000, Prov_Auto!$A$3:$A1000, $D598, Prov_Auto!$D$3:$D1000,"&gt;="&amp;DATE(L$1,L$2,1),Prov_Auto!$D$3:$D1000, "&lt;="&amp;EOMONTH(DATE(L$1,L$2,1),0)))</f>
        <v/>
      </c>
      <c r="M598" s="48" t="str">
        <f>IF($D598="","", (SUMIFS(Transacoes!$D$3:$D1000,Transacoes!$C$3:$C1000,$D598,Transacoes!$B$3:$B1000,"C", Transacoes!$A$3:$A1000, "&lt;"&amp;EOMONTH(DATE(M$1,M$2,1),0))-SUMIFS(Transacoes!$D$3:$D1000,Transacoes!$C$3:$C1000,$D598,Transacoes!$B$3:$B1000,"V", Transacoes!$A$3:$A1000, "&lt;"&amp;EOMONTH(DATE(M$1,M$2,1),0)))*SUMIFS(Prov_Auto!$E$3:$E1000, Prov_Auto!$A$3:$A1000, $D598, Prov_Auto!$D$3:$D1000,"&gt;="&amp;DATE(M$1,M$2,1),Prov_Auto!$D$3:$D1000, "&lt;="&amp;EOMONTH(DATE(M$1,M$2,1),0)))</f>
        <v/>
      </c>
      <c r="N598" s="48" t="str">
        <f>IF($D598="","", (SUMIFS(Transacoes!$D$3:$D1000,Transacoes!$C$3:$C1000,$D598,Transacoes!$B$3:$B1000,"C", Transacoes!$A$3:$A1000, "&lt;"&amp;EOMONTH(DATE(N$1,N$2,1),0))-SUMIFS(Transacoes!$D$3:$D1000,Transacoes!$C$3:$C1000,$D598,Transacoes!$B$3:$B1000,"V", Transacoes!$A$3:$A1000, "&lt;"&amp;EOMONTH(DATE(N$1,N$2,1),0)))*SUMIFS(Prov_Auto!$E$3:$E1000, Prov_Auto!$A$3:$A1000, $D598, Prov_Auto!$D$3:$D1000,"&gt;="&amp;DATE(N$1,N$2,1),Prov_Auto!$D$3:$D1000, "&lt;="&amp;EOMONTH(DATE(N$1,N$2,1),0)))</f>
        <v/>
      </c>
      <c r="O598" s="48" t="str">
        <f>IF($D598="","", (SUMIFS(Transacoes!$D$3:$D1000,Transacoes!$C$3:$C1000,$D598,Transacoes!$B$3:$B1000,"C", Transacoes!$A$3:$A1000, "&lt;"&amp;EOMONTH(DATE(O$1,O$2,1),0))-SUMIFS(Transacoes!$D$3:$D1000,Transacoes!$C$3:$C1000,$D598,Transacoes!$B$3:$B1000,"V", Transacoes!$A$3:$A1000, "&lt;"&amp;EOMONTH(DATE(O$1,O$2,1),0)))*SUMIFS(Prov_Auto!$E$3:$E1000, Prov_Auto!$A$3:$A1000, $D598, Prov_Auto!$D$3:$D1000,"&gt;="&amp;DATE(O$1,O$2,1),Prov_Auto!$D$3:$D1000, "&lt;="&amp;EOMONTH(DATE(O$1,O$2,1),0)))</f>
        <v/>
      </c>
      <c r="P598" s="48" t="str">
        <f>IF($D598="","", (SUMIFS(Transacoes!$D$3:$D1000,Transacoes!$C$3:$C1000,$D598,Transacoes!$B$3:$B1000,"C", Transacoes!$A$3:$A1000, "&lt;"&amp;EOMONTH(DATE(P$1,P$2,1),0))-SUMIFS(Transacoes!$D$3:$D1000,Transacoes!$C$3:$C1000,$D598,Transacoes!$B$3:$B1000,"V", Transacoes!$A$3:$A1000, "&lt;"&amp;EOMONTH(DATE(P$1,P$2,1),0)))*SUMIFS(Prov_Auto!$E$3:$E1000, Prov_Auto!$A$3:$A1000, $D598, Prov_Auto!$D$3:$D1000,"&gt;="&amp;DATE(P$1,P$2,1),Prov_Auto!$D$3:$D1000, "&lt;="&amp;EOMONTH(DATE(P$1,P$2,1),0)))</f>
        <v/>
      </c>
      <c r="Q598" s="48" t="str">
        <f>IF($D598="","", (SUMIFS(Transacoes!$D$3:$D1000,Transacoes!$C$3:$C1000,$D598,Transacoes!$B$3:$B1000,"C", Transacoes!$A$3:$A1000, "&lt;"&amp;EOMONTH(DATE(Q$1,Q$2,1),0))-SUMIFS(Transacoes!$D$3:$D1000,Transacoes!$C$3:$C1000,$D598,Transacoes!$B$3:$B1000,"V", Transacoes!$A$3:$A1000, "&lt;"&amp;EOMONTH(DATE(Q$1,Q$2,1),0)))*SUMIFS(Prov_Auto!$E$3:$E1000, Prov_Auto!$A$3:$A1000, $D598, Prov_Auto!$D$3:$D1000,"&gt;="&amp;DATE(Q$1,Q$2,1),Prov_Auto!$D$3:$D1000, "&lt;="&amp;EOMONTH(DATE(Q$1,Q$2,1),0)))</f>
        <v/>
      </c>
      <c r="R598" s="47"/>
    </row>
    <row r="599">
      <c r="A599" s="47"/>
      <c r="B599" s="47"/>
      <c r="C599" s="47"/>
      <c r="D599" s="87"/>
      <c r="E599" s="48" t="str">
        <f>IF($D599="","", (SUMIFS(Transacoes!$D$3:$D1000,Transacoes!$C$3:$C1000,$D599,Transacoes!$B$3:$B1000,"C", Transacoes!$A$3:$A1000, "&lt;"&amp;EOMONTH(DATE(E$1,E$2,1),0))-SUMIFS(Transacoes!$D$3:$D1000,Transacoes!$C$3:$C1000,$D599,Transacoes!$B$3:$B1000,"V", Transacoes!$A$3:$A1000, "&lt;"&amp;EOMONTH(DATE(E$1,E$2,1),0)))*SUMIFS(Prov_Auto!$E$3:$E1000, Prov_Auto!$A$3:$A1000, $D599, Prov_Auto!$D$3:$D1000,"&gt;="&amp;DATE(E$1,E$2,1),Prov_Auto!$D$3:$D1000, "&lt;="&amp;EOMONTH(DATE(E$1,E$2,1),0)))</f>
        <v/>
      </c>
      <c r="F599" s="48" t="str">
        <f>IF($D599="","", (SUMIFS(Transacoes!$D$3:$D1000,Transacoes!$C$3:$C1000,$D599,Transacoes!$B$3:$B1000,"C", Transacoes!$A$3:$A1000, "&lt;"&amp;EOMONTH(DATE(F$1,F$2,1),0))-SUMIFS(Transacoes!$D$3:$D1000,Transacoes!$C$3:$C1000,$D599,Transacoes!$B$3:$B1000,"V", Transacoes!$A$3:$A1000, "&lt;"&amp;EOMONTH(DATE(F$1,F$2,1),0)))*SUMIFS(Prov_Auto!$E$3:$E1000, Prov_Auto!$A$3:$A1000, $D599, Prov_Auto!$D$3:$D1000,"&gt;="&amp;DATE(F$1,F$2,1),Prov_Auto!$D$3:$D1000, "&lt;="&amp;EOMONTH(DATE(F$1,F$2,1),0)))</f>
        <v/>
      </c>
      <c r="G599" s="48" t="str">
        <f>IF($D599="","", (SUMIFS(Transacoes!$D$3:$D1000,Transacoes!$C$3:$C1000,$D599,Transacoes!$B$3:$B1000,"C", Transacoes!$A$3:$A1000, "&lt;"&amp;EOMONTH(DATE(G$1,G$2,1),0))-SUMIFS(Transacoes!$D$3:$D1000,Transacoes!$C$3:$C1000,$D599,Transacoes!$B$3:$B1000,"V", Transacoes!$A$3:$A1000, "&lt;"&amp;EOMONTH(DATE(G$1,G$2,1),0)))*SUMIFS(Prov_Auto!$E$3:$E1000, Prov_Auto!$A$3:$A1000, $D599, Prov_Auto!$D$3:$D1000,"&gt;="&amp;DATE(G$1,G$2,1),Prov_Auto!$D$3:$D1000, "&lt;="&amp;EOMONTH(DATE(G$1,G$2,1),0)))</f>
        <v/>
      </c>
      <c r="H599" s="48" t="str">
        <f>IF($D599="","", (SUMIFS(Transacoes!$D$3:$D1000,Transacoes!$C$3:$C1000,$D599,Transacoes!$B$3:$B1000,"C", Transacoes!$A$3:$A1000, "&lt;"&amp;EOMONTH(DATE(H$1,H$2,1),0))-SUMIFS(Transacoes!$D$3:$D1000,Transacoes!$C$3:$C1000,$D599,Transacoes!$B$3:$B1000,"V", Transacoes!$A$3:$A1000, "&lt;"&amp;EOMONTH(DATE(H$1,H$2,1),0)))*SUMIFS(Prov_Auto!$E$3:$E1000, Prov_Auto!$A$3:$A1000, $D599, Prov_Auto!$D$3:$D1000,"&gt;="&amp;DATE(H$1,H$2,1),Prov_Auto!$D$3:$D1000, "&lt;="&amp;EOMONTH(DATE(H$1,H$2,1),0)))</f>
        <v/>
      </c>
      <c r="I599" s="48" t="str">
        <f>IF($D599="","", (SUMIFS(Transacoes!$D$3:$D1000,Transacoes!$C$3:$C1000,$D599,Transacoes!$B$3:$B1000,"C", Transacoes!$A$3:$A1000, "&lt;"&amp;EOMONTH(DATE(I$1,I$2,1),0))-SUMIFS(Transacoes!$D$3:$D1000,Transacoes!$C$3:$C1000,$D599,Transacoes!$B$3:$B1000,"V", Transacoes!$A$3:$A1000, "&lt;"&amp;EOMONTH(DATE(I$1,I$2,1),0)))*SUMIFS(Prov_Auto!$E$3:$E1000, Prov_Auto!$A$3:$A1000, $D599, Prov_Auto!$D$3:$D1000,"&gt;="&amp;DATE(I$1,I$2,1),Prov_Auto!$D$3:$D1000, "&lt;="&amp;EOMONTH(DATE(I$1,I$2,1),0)))</f>
        <v/>
      </c>
      <c r="J599" s="48" t="str">
        <f>IF($D599="","", (SUMIFS(Transacoes!$D$3:$D1000,Transacoes!$C$3:$C1000,$D599,Transacoes!$B$3:$B1000,"C", Transacoes!$A$3:$A1000, "&lt;"&amp;EOMONTH(DATE(J$1,J$2,1),0))-SUMIFS(Transacoes!$D$3:$D1000,Transacoes!$C$3:$C1000,$D599,Transacoes!$B$3:$B1000,"V", Transacoes!$A$3:$A1000, "&lt;"&amp;EOMONTH(DATE(J$1,J$2,1),0)))*SUMIFS(Prov_Auto!$E$3:$E1000, Prov_Auto!$A$3:$A1000, $D599, Prov_Auto!$D$3:$D1000,"&gt;="&amp;DATE(J$1,J$2,1),Prov_Auto!$D$3:$D1000, "&lt;="&amp;EOMONTH(DATE(J$1,J$2,1),0)))</f>
        <v/>
      </c>
      <c r="K599" s="48" t="str">
        <f>IF($D599="","", (SUMIFS(Transacoes!$D$3:$D1000,Transacoes!$C$3:$C1000,$D599,Transacoes!$B$3:$B1000,"C", Transacoes!$A$3:$A1000, "&lt;"&amp;EOMONTH(DATE(K$1,K$2,1),0))-SUMIFS(Transacoes!$D$3:$D1000,Transacoes!$C$3:$C1000,$D599,Transacoes!$B$3:$B1000,"V", Transacoes!$A$3:$A1000, "&lt;"&amp;EOMONTH(DATE(K$1,K$2,1),0)))*SUMIFS(Prov_Auto!$E$3:$E1000, Prov_Auto!$A$3:$A1000, $D599, Prov_Auto!$D$3:$D1000,"&gt;="&amp;DATE(K$1,K$2,1),Prov_Auto!$D$3:$D1000, "&lt;="&amp;EOMONTH(DATE(K$1,K$2,1),0)))</f>
        <v/>
      </c>
      <c r="L599" s="48" t="str">
        <f>IF($D599="","", (SUMIFS(Transacoes!$D$3:$D1000,Transacoes!$C$3:$C1000,$D599,Transacoes!$B$3:$B1000,"C", Transacoes!$A$3:$A1000, "&lt;"&amp;EOMONTH(DATE(L$1,L$2,1),0))-SUMIFS(Transacoes!$D$3:$D1000,Transacoes!$C$3:$C1000,$D599,Transacoes!$B$3:$B1000,"V", Transacoes!$A$3:$A1000, "&lt;"&amp;EOMONTH(DATE(L$1,L$2,1),0)))*SUMIFS(Prov_Auto!$E$3:$E1000, Prov_Auto!$A$3:$A1000, $D599, Prov_Auto!$D$3:$D1000,"&gt;="&amp;DATE(L$1,L$2,1),Prov_Auto!$D$3:$D1000, "&lt;="&amp;EOMONTH(DATE(L$1,L$2,1),0)))</f>
        <v/>
      </c>
      <c r="M599" s="48" t="str">
        <f>IF($D599="","", (SUMIFS(Transacoes!$D$3:$D1000,Transacoes!$C$3:$C1000,$D599,Transacoes!$B$3:$B1000,"C", Transacoes!$A$3:$A1000, "&lt;"&amp;EOMONTH(DATE(M$1,M$2,1),0))-SUMIFS(Transacoes!$D$3:$D1000,Transacoes!$C$3:$C1000,$D599,Transacoes!$B$3:$B1000,"V", Transacoes!$A$3:$A1000, "&lt;"&amp;EOMONTH(DATE(M$1,M$2,1),0)))*SUMIFS(Prov_Auto!$E$3:$E1000, Prov_Auto!$A$3:$A1000, $D599, Prov_Auto!$D$3:$D1000,"&gt;="&amp;DATE(M$1,M$2,1),Prov_Auto!$D$3:$D1000, "&lt;="&amp;EOMONTH(DATE(M$1,M$2,1),0)))</f>
        <v/>
      </c>
      <c r="N599" s="48" t="str">
        <f>IF($D599="","", (SUMIFS(Transacoes!$D$3:$D1000,Transacoes!$C$3:$C1000,$D599,Transacoes!$B$3:$B1000,"C", Transacoes!$A$3:$A1000, "&lt;"&amp;EOMONTH(DATE(N$1,N$2,1),0))-SUMIFS(Transacoes!$D$3:$D1000,Transacoes!$C$3:$C1000,$D599,Transacoes!$B$3:$B1000,"V", Transacoes!$A$3:$A1000, "&lt;"&amp;EOMONTH(DATE(N$1,N$2,1),0)))*SUMIFS(Prov_Auto!$E$3:$E1000, Prov_Auto!$A$3:$A1000, $D599, Prov_Auto!$D$3:$D1000,"&gt;="&amp;DATE(N$1,N$2,1),Prov_Auto!$D$3:$D1000, "&lt;="&amp;EOMONTH(DATE(N$1,N$2,1),0)))</f>
        <v/>
      </c>
      <c r="O599" s="48" t="str">
        <f>IF($D599="","", (SUMIFS(Transacoes!$D$3:$D1000,Transacoes!$C$3:$C1000,$D599,Transacoes!$B$3:$B1000,"C", Transacoes!$A$3:$A1000, "&lt;"&amp;EOMONTH(DATE(O$1,O$2,1),0))-SUMIFS(Transacoes!$D$3:$D1000,Transacoes!$C$3:$C1000,$D599,Transacoes!$B$3:$B1000,"V", Transacoes!$A$3:$A1000, "&lt;"&amp;EOMONTH(DATE(O$1,O$2,1),0)))*SUMIFS(Prov_Auto!$E$3:$E1000, Prov_Auto!$A$3:$A1000, $D599, Prov_Auto!$D$3:$D1000,"&gt;="&amp;DATE(O$1,O$2,1),Prov_Auto!$D$3:$D1000, "&lt;="&amp;EOMONTH(DATE(O$1,O$2,1),0)))</f>
        <v/>
      </c>
      <c r="P599" s="48" t="str">
        <f>IF($D599="","", (SUMIFS(Transacoes!$D$3:$D1000,Transacoes!$C$3:$C1000,$D599,Transacoes!$B$3:$B1000,"C", Transacoes!$A$3:$A1000, "&lt;"&amp;EOMONTH(DATE(P$1,P$2,1),0))-SUMIFS(Transacoes!$D$3:$D1000,Transacoes!$C$3:$C1000,$D599,Transacoes!$B$3:$B1000,"V", Transacoes!$A$3:$A1000, "&lt;"&amp;EOMONTH(DATE(P$1,P$2,1),0)))*SUMIFS(Prov_Auto!$E$3:$E1000, Prov_Auto!$A$3:$A1000, $D599, Prov_Auto!$D$3:$D1000,"&gt;="&amp;DATE(P$1,P$2,1),Prov_Auto!$D$3:$D1000, "&lt;="&amp;EOMONTH(DATE(P$1,P$2,1),0)))</f>
        <v/>
      </c>
      <c r="Q599" s="48" t="str">
        <f>IF($D599="","", (SUMIFS(Transacoes!$D$3:$D1000,Transacoes!$C$3:$C1000,$D599,Transacoes!$B$3:$B1000,"C", Transacoes!$A$3:$A1000, "&lt;"&amp;EOMONTH(DATE(Q$1,Q$2,1),0))-SUMIFS(Transacoes!$D$3:$D1000,Transacoes!$C$3:$C1000,$D599,Transacoes!$B$3:$B1000,"V", Transacoes!$A$3:$A1000, "&lt;"&amp;EOMONTH(DATE(Q$1,Q$2,1),0)))*SUMIFS(Prov_Auto!$E$3:$E1000, Prov_Auto!$A$3:$A1000, $D599, Prov_Auto!$D$3:$D1000,"&gt;="&amp;DATE(Q$1,Q$2,1),Prov_Auto!$D$3:$D1000, "&lt;="&amp;EOMONTH(DATE(Q$1,Q$2,1),0)))</f>
        <v/>
      </c>
      <c r="R599" s="47"/>
    </row>
    <row r="600">
      <c r="A600" s="47"/>
      <c r="B600" s="47"/>
      <c r="C600" s="47"/>
      <c r="D600" s="87"/>
      <c r="E600" s="48" t="str">
        <f>IF($D600="","", (SUMIFS(Transacoes!$D$3:$D1000,Transacoes!$C$3:$C1000,$D600,Transacoes!$B$3:$B1000,"C", Transacoes!$A$3:$A1000, "&lt;"&amp;EOMONTH(DATE(E$1,E$2,1),0))-SUMIFS(Transacoes!$D$3:$D1000,Transacoes!$C$3:$C1000,$D600,Transacoes!$B$3:$B1000,"V", Transacoes!$A$3:$A1000, "&lt;"&amp;EOMONTH(DATE(E$1,E$2,1),0)))*SUMIFS(Prov_Auto!$E$3:$E1000, Prov_Auto!$A$3:$A1000, $D600, Prov_Auto!$D$3:$D1000,"&gt;="&amp;DATE(E$1,E$2,1),Prov_Auto!$D$3:$D1000, "&lt;="&amp;EOMONTH(DATE(E$1,E$2,1),0)))</f>
        <v/>
      </c>
      <c r="F600" s="48" t="str">
        <f>IF($D600="","", (SUMIFS(Transacoes!$D$3:$D1000,Transacoes!$C$3:$C1000,$D600,Transacoes!$B$3:$B1000,"C", Transacoes!$A$3:$A1000, "&lt;"&amp;EOMONTH(DATE(F$1,F$2,1),0))-SUMIFS(Transacoes!$D$3:$D1000,Transacoes!$C$3:$C1000,$D600,Transacoes!$B$3:$B1000,"V", Transacoes!$A$3:$A1000, "&lt;"&amp;EOMONTH(DATE(F$1,F$2,1),0)))*SUMIFS(Prov_Auto!$E$3:$E1000, Prov_Auto!$A$3:$A1000, $D600, Prov_Auto!$D$3:$D1000,"&gt;="&amp;DATE(F$1,F$2,1),Prov_Auto!$D$3:$D1000, "&lt;="&amp;EOMONTH(DATE(F$1,F$2,1),0)))</f>
        <v/>
      </c>
      <c r="G600" s="48" t="str">
        <f>IF($D600="","", (SUMIFS(Transacoes!$D$3:$D1000,Transacoes!$C$3:$C1000,$D600,Transacoes!$B$3:$B1000,"C", Transacoes!$A$3:$A1000, "&lt;"&amp;EOMONTH(DATE(G$1,G$2,1),0))-SUMIFS(Transacoes!$D$3:$D1000,Transacoes!$C$3:$C1000,$D600,Transacoes!$B$3:$B1000,"V", Transacoes!$A$3:$A1000, "&lt;"&amp;EOMONTH(DATE(G$1,G$2,1),0)))*SUMIFS(Prov_Auto!$E$3:$E1000, Prov_Auto!$A$3:$A1000, $D600, Prov_Auto!$D$3:$D1000,"&gt;="&amp;DATE(G$1,G$2,1),Prov_Auto!$D$3:$D1000, "&lt;="&amp;EOMONTH(DATE(G$1,G$2,1),0)))</f>
        <v/>
      </c>
      <c r="H600" s="48" t="str">
        <f>IF($D600="","", (SUMIFS(Transacoes!$D$3:$D1000,Transacoes!$C$3:$C1000,$D600,Transacoes!$B$3:$B1000,"C", Transacoes!$A$3:$A1000, "&lt;"&amp;EOMONTH(DATE(H$1,H$2,1),0))-SUMIFS(Transacoes!$D$3:$D1000,Transacoes!$C$3:$C1000,$D600,Transacoes!$B$3:$B1000,"V", Transacoes!$A$3:$A1000, "&lt;"&amp;EOMONTH(DATE(H$1,H$2,1),0)))*SUMIFS(Prov_Auto!$E$3:$E1000, Prov_Auto!$A$3:$A1000, $D600, Prov_Auto!$D$3:$D1000,"&gt;="&amp;DATE(H$1,H$2,1),Prov_Auto!$D$3:$D1000, "&lt;="&amp;EOMONTH(DATE(H$1,H$2,1),0)))</f>
        <v/>
      </c>
      <c r="I600" s="48" t="str">
        <f>IF($D600="","", (SUMIFS(Transacoes!$D$3:$D1000,Transacoes!$C$3:$C1000,$D600,Transacoes!$B$3:$B1000,"C", Transacoes!$A$3:$A1000, "&lt;"&amp;EOMONTH(DATE(I$1,I$2,1),0))-SUMIFS(Transacoes!$D$3:$D1000,Transacoes!$C$3:$C1000,$D600,Transacoes!$B$3:$B1000,"V", Transacoes!$A$3:$A1000, "&lt;"&amp;EOMONTH(DATE(I$1,I$2,1),0)))*SUMIFS(Prov_Auto!$E$3:$E1000, Prov_Auto!$A$3:$A1000, $D600, Prov_Auto!$D$3:$D1000,"&gt;="&amp;DATE(I$1,I$2,1),Prov_Auto!$D$3:$D1000, "&lt;="&amp;EOMONTH(DATE(I$1,I$2,1),0)))</f>
        <v/>
      </c>
      <c r="J600" s="48" t="str">
        <f>IF($D600="","", (SUMIFS(Transacoes!$D$3:$D1000,Transacoes!$C$3:$C1000,$D600,Transacoes!$B$3:$B1000,"C", Transacoes!$A$3:$A1000, "&lt;"&amp;EOMONTH(DATE(J$1,J$2,1),0))-SUMIFS(Transacoes!$D$3:$D1000,Transacoes!$C$3:$C1000,$D600,Transacoes!$B$3:$B1000,"V", Transacoes!$A$3:$A1000, "&lt;"&amp;EOMONTH(DATE(J$1,J$2,1),0)))*SUMIFS(Prov_Auto!$E$3:$E1000, Prov_Auto!$A$3:$A1000, $D600, Prov_Auto!$D$3:$D1000,"&gt;="&amp;DATE(J$1,J$2,1),Prov_Auto!$D$3:$D1000, "&lt;="&amp;EOMONTH(DATE(J$1,J$2,1),0)))</f>
        <v/>
      </c>
      <c r="K600" s="48" t="str">
        <f>IF($D600="","", (SUMIFS(Transacoes!$D$3:$D1000,Transacoes!$C$3:$C1000,$D600,Transacoes!$B$3:$B1000,"C", Transacoes!$A$3:$A1000, "&lt;"&amp;EOMONTH(DATE(K$1,K$2,1),0))-SUMIFS(Transacoes!$D$3:$D1000,Transacoes!$C$3:$C1000,$D600,Transacoes!$B$3:$B1000,"V", Transacoes!$A$3:$A1000, "&lt;"&amp;EOMONTH(DATE(K$1,K$2,1),0)))*SUMIFS(Prov_Auto!$E$3:$E1000, Prov_Auto!$A$3:$A1000, $D600, Prov_Auto!$D$3:$D1000,"&gt;="&amp;DATE(K$1,K$2,1),Prov_Auto!$D$3:$D1000, "&lt;="&amp;EOMONTH(DATE(K$1,K$2,1),0)))</f>
        <v/>
      </c>
      <c r="L600" s="48" t="str">
        <f>IF($D600="","", (SUMIFS(Transacoes!$D$3:$D1000,Transacoes!$C$3:$C1000,$D600,Transacoes!$B$3:$B1000,"C", Transacoes!$A$3:$A1000, "&lt;"&amp;EOMONTH(DATE(L$1,L$2,1),0))-SUMIFS(Transacoes!$D$3:$D1000,Transacoes!$C$3:$C1000,$D600,Transacoes!$B$3:$B1000,"V", Transacoes!$A$3:$A1000, "&lt;"&amp;EOMONTH(DATE(L$1,L$2,1),0)))*SUMIFS(Prov_Auto!$E$3:$E1000, Prov_Auto!$A$3:$A1000, $D600, Prov_Auto!$D$3:$D1000,"&gt;="&amp;DATE(L$1,L$2,1),Prov_Auto!$D$3:$D1000, "&lt;="&amp;EOMONTH(DATE(L$1,L$2,1),0)))</f>
        <v/>
      </c>
      <c r="M600" s="48" t="str">
        <f>IF($D600="","", (SUMIFS(Transacoes!$D$3:$D1000,Transacoes!$C$3:$C1000,$D600,Transacoes!$B$3:$B1000,"C", Transacoes!$A$3:$A1000, "&lt;"&amp;EOMONTH(DATE(M$1,M$2,1),0))-SUMIFS(Transacoes!$D$3:$D1000,Transacoes!$C$3:$C1000,$D600,Transacoes!$B$3:$B1000,"V", Transacoes!$A$3:$A1000, "&lt;"&amp;EOMONTH(DATE(M$1,M$2,1),0)))*SUMIFS(Prov_Auto!$E$3:$E1000, Prov_Auto!$A$3:$A1000, $D600, Prov_Auto!$D$3:$D1000,"&gt;="&amp;DATE(M$1,M$2,1),Prov_Auto!$D$3:$D1000, "&lt;="&amp;EOMONTH(DATE(M$1,M$2,1),0)))</f>
        <v/>
      </c>
      <c r="N600" s="48" t="str">
        <f>IF($D600="","", (SUMIFS(Transacoes!$D$3:$D1000,Transacoes!$C$3:$C1000,$D600,Transacoes!$B$3:$B1000,"C", Transacoes!$A$3:$A1000, "&lt;"&amp;EOMONTH(DATE(N$1,N$2,1),0))-SUMIFS(Transacoes!$D$3:$D1000,Transacoes!$C$3:$C1000,$D600,Transacoes!$B$3:$B1000,"V", Transacoes!$A$3:$A1000, "&lt;"&amp;EOMONTH(DATE(N$1,N$2,1),0)))*SUMIFS(Prov_Auto!$E$3:$E1000, Prov_Auto!$A$3:$A1000, $D600, Prov_Auto!$D$3:$D1000,"&gt;="&amp;DATE(N$1,N$2,1),Prov_Auto!$D$3:$D1000, "&lt;="&amp;EOMONTH(DATE(N$1,N$2,1),0)))</f>
        <v/>
      </c>
      <c r="O600" s="48" t="str">
        <f>IF($D600="","", (SUMIFS(Transacoes!$D$3:$D1000,Transacoes!$C$3:$C1000,$D600,Transacoes!$B$3:$B1000,"C", Transacoes!$A$3:$A1000, "&lt;"&amp;EOMONTH(DATE(O$1,O$2,1),0))-SUMIFS(Transacoes!$D$3:$D1000,Transacoes!$C$3:$C1000,$D600,Transacoes!$B$3:$B1000,"V", Transacoes!$A$3:$A1000, "&lt;"&amp;EOMONTH(DATE(O$1,O$2,1),0)))*SUMIFS(Prov_Auto!$E$3:$E1000, Prov_Auto!$A$3:$A1000, $D600, Prov_Auto!$D$3:$D1000,"&gt;="&amp;DATE(O$1,O$2,1),Prov_Auto!$D$3:$D1000, "&lt;="&amp;EOMONTH(DATE(O$1,O$2,1),0)))</f>
        <v/>
      </c>
      <c r="P600" s="48" t="str">
        <f>IF($D600="","", (SUMIFS(Transacoes!$D$3:$D1000,Transacoes!$C$3:$C1000,$D600,Transacoes!$B$3:$B1000,"C", Transacoes!$A$3:$A1000, "&lt;"&amp;EOMONTH(DATE(P$1,P$2,1),0))-SUMIFS(Transacoes!$D$3:$D1000,Transacoes!$C$3:$C1000,$D600,Transacoes!$B$3:$B1000,"V", Transacoes!$A$3:$A1000, "&lt;"&amp;EOMONTH(DATE(P$1,P$2,1),0)))*SUMIFS(Prov_Auto!$E$3:$E1000, Prov_Auto!$A$3:$A1000, $D600, Prov_Auto!$D$3:$D1000,"&gt;="&amp;DATE(P$1,P$2,1),Prov_Auto!$D$3:$D1000, "&lt;="&amp;EOMONTH(DATE(P$1,P$2,1),0)))</f>
        <v/>
      </c>
      <c r="Q600" s="48" t="str">
        <f>IF($D600="","", (SUMIFS(Transacoes!$D$3:$D1000,Transacoes!$C$3:$C1000,$D600,Transacoes!$B$3:$B1000,"C", Transacoes!$A$3:$A1000, "&lt;"&amp;EOMONTH(DATE(Q$1,Q$2,1),0))-SUMIFS(Transacoes!$D$3:$D1000,Transacoes!$C$3:$C1000,$D600,Transacoes!$B$3:$B1000,"V", Transacoes!$A$3:$A1000, "&lt;"&amp;EOMONTH(DATE(Q$1,Q$2,1),0)))*SUMIFS(Prov_Auto!$E$3:$E1000, Prov_Auto!$A$3:$A1000, $D600, Prov_Auto!$D$3:$D1000,"&gt;="&amp;DATE(Q$1,Q$2,1),Prov_Auto!$D$3:$D1000, "&lt;="&amp;EOMONTH(DATE(Q$1,Q$2,1),0)))</f>
        <v/>
      </c>
      <c r="R600" s="47"/>
    </row>
    <row r="601">
      <c r="A601" s="47"/>
      <c r="B601" s="47"/>
      <c r="C601" s="47"/>
      <c r="D601" s="87"/>
      <c r="E601" s="48" t="str">
        <f>IF($D601="","", (SUMIFS(Transacoes!$D$3:$D1000,Transacoes!$C$3:$C1000,$D601,Transacoes!$B$3:$B1000,"C", Transacoes!$A$3:$A1000, "&lt;"&amp;EOMONTH(DATE(E$1,E$2,1),0))-SUMIFS(Transacoes!$D$3:$D1000,Transacoes!$C$3:$C1000,$D601,Transacoes!$B$3:$B1000,"V", Transacoes!$A$3:$A1000, "&lt;"&amp;EOMONTH(DATE(E$1,E$2,1),0)))*SUMIFS(Prov_Auto!$E$3:$E1000, Prov_Auto!$A$3:$A1000, $D601, Prov_Auto!$D$3:$D1000,"&gt;="&amp;DATE(E$1,E$2,1),Prov_Auto!$D$3:$D1000, "&lt;="&amp;EOMONTH(DATE(E$1,E$2,1),0)))</f>
        <v/>
      </c>
      <c r="F601" s="48" t="str">
        <f>IF($D601="","", (SUMIFS(Transacoes!$D$3:$D1000,Transacoes!$C$3:$C1000,$D601,Transacoes!$B$3:$B1000,"C", Transacoes!$A$3:$A1000, "&lt;"&amp;EOMONTH(DATE(F$1,F$2,1),0))-SUMIFS(Transacoes!$D$3:$D1000,Transacoes!$C$3:$C1000,$D601,Transacoes!$B$3:$B1000,"V", Transacoes!$A$3:$A1000, "&lt;"&amp;EOMONTH(DATE(F$1,F$2,1),0)))*SUMIFS(Prov_Auto!$E$3:$E1000, Prov_Auto!$A$3:$A1000, $D601, Prov_Auto!$D$3:$D1000,"&gt;="&amp;DATE(F$1,F$2,1),Prov_Auto!$D$3:$D1000, "&lt;="&amp;EOMONTH(DATE(F$1,F$2,1),0)))</f>
        <v/>
      </c>
      <c r="G601" s="48" t="str">
        <f>IF($D601="","", (SUMIFS(Transacoes!$D$3:$D1000,Transacoes!$C$3:$C1000,$D601,Transacoes!$B$3:$B1000,"C", Transacoes!$A$3:$A1000, "&lt;"&amp;EOMONTH(DATE(G$1,G$2,1),0))-SUMIFS(Transacoes!$D$3:$D1000,Transacoes!$C$3:$C1000,$D601,Transacoes!$B$3:$B1000,"V", Transacoes!$A$3:$A1000, "&lt;"&amp;EOMONTH(DATE(G$1,G$2,1),0)))*SUMIFS(Prov_Auto!$E$3:$E1000, Prov_Auto!$A$3:$A1000, $D601, Prov_Auto!$D$3:$D1000,"&gt;="&amp;DATE(G$1,G$2,1),Prov_Auto!$D$3:$D1000, "&lt;="&amp;EOMONTH(DATE(G$1,G$2,1),0)))</f>
        <v/>
      </c>
      <c r="H601" s="48" t="str">
        <f>IF($D601="","", (SUMIFS(Transacoes!$D$3:$D1000,Transacoes!$C$3:$C1000,$D601,Transacoes!$B$3:$B1000,"C", Transacoes!$A$3:$A1000, "&lt;"&amp;EOMONTH(DATE(H$1,H$2,1),0))-SUMIFS(Transacoes!$D$3:$D1000,Transacoes!$C$3:$C1000,$D601,Transacoes!$B$3:$B1000,"V", Transacoes!$A$3:$A1000, "&lt;"&amp;EOMONTH(DATE(H$1,H$2,1),0)))*SUMIFS(Prov_Auto!$E$3:$E1000, Prov_Auto!$A$3:$A1000, $D601, Prov_Auto!$D$3:$D1000,"&gt;="&amp;DATE(H$1,H$2,1),Prov_Auto!$D$3:$D1000, "&lt;="&amp;EOMONTH(DATE(H$1,H$2,1),0)))</f>
        <v/>
      </c>
      <c r="I601" s="48" t="str">
        <f>IF($D601="","", (SUMIFS(Transacoes!$D$3:$D1000,Transacoes!$C$3:$C1000,$D601,Transacoes!$B$3:$B1000,"C", Transacoes!$A$3:$A1000, "&lt;"&amp;EOMONTH(DATE(I$1,I$2,1),0))-SUMIFS(Transacoes!$D$3:$D1000,Transacoes!$C$3:$C1000,$D601,Transacoes!$B$3:$B1000,"V", Transacoes!$A$3:$A1000, "&lt;"&amp;EOMONTH(DATE(I$1,I$2,1),0)))*SUMIFS(Prov_Auto!$E$3:$E1000, Prov_Auto!$A$3:$A1000, $D601, Prov_Auto!$D$3:$D1000,"&gt;="&amp;DATE(I$1,I$2,1),Prov_Auto!$D$3:$D1000, "&lt;="&amp;EOMONTH(DATE(I$1,I$2,1),0)))</f>
        <v/>
      </c>
      <c r="J601" s="48" t="str">
        <f>IF($D601="","", (SUMIFS(Transacoes!$D$3:$D1000,Transacoes!$C$3:$C1000,$D601,Transacoes!$B$3:$B1000,"C", Transacoes!$A$3:$A1000, "&lt;"&amp;EOMONTH(DATE(J$1,J$2,1),0))-SUMIFS(Transacoes!$D$3:$D1000,Transacoes!$C$3:$C1000,$D601,Transacoes!$B$3:$B1000,"V", Transacoes!$A$3:$A1000, "&lt;"&amp;EOMONTH(DATE(J$1,J$2,1),0)))*SUMIFS(Prov_Auto!$E$3:$E1000, Prov_Auto!$A$3:$A1000, $D601, Prov_Auto!$D$3:$D1000,"&gt;="&amp;DATE(J$1,J$2,1),Prov_Auto!$D$3:$D1000, "&lt;="&amp;EOMONTH(DATE(J$1,J$2,1),0)))</f>
        <v/>
      </c>
      <c r="K601" s="48" t="str">
        <f>IF($D601="","", (SUMIFS(Transacoes!$D$3:$D1000,Transacoes!$C$3:$C1000,$D601,Transacoes!$B$3:$B1000,"C", Transacoes!$A$3:$A1000, "&lt;"&amp;EOMONTH(DATE(K$1,K$2,1),0))-SUMIFS(Transacoes!$D$3:$D1000,Transacoes!$C$3:$C1000,$D601,Transacoes!$B$3:$B1000,"V", Transacoes!$A$3:$A1000, "&lt;"&amp;EOMONTH(DATE(K$1,K$2,1),0)))*SUMIFS(Prov_Auto!$E$3:$E1000, Prov_Auto!$A$3:$A1000, $D601, Prov_Auto!$D$3:$D1000,"&gt;="&amp;DATE(K$1,K$2,1),Prov_Auto!$D$3:$D1000, "&lt;="&amp;EOMONTH(DATE(K$1,K$2,1),0)))</f>
        <v/>
      </c>
      <c r="L601" s="48" t="str">
        <f>IF($D601="","", (SUMIFS(Transacoes!$D$3:$D1000,Transacoes!$C$3:$C1000,$D601,Transacoes!$B$3:$B1000,"C", Transacoes!$A$3:$A1000, "&lt;"&amp;EOMONTH(DATE(L$1,L$2,1),0))-SUMIFS(Transacoes!$D$3:$D1000,Transacoes!$C$3:$C1000,$D601,Transacoes!$B$3:$B1000,"V", Transacoes!$A$3:$A1000, "&lt;"&amp;EOMONTH(DATE(L$1,L$2,1),0)))*SUMIFS(Prov_Auto!$E$3:$E1000, Prov_Auto!$A$3:$A1000, $D601, Prov_Auto!$D$3:$D1000,"&gt;="&amp;DATE(L$1,L$2,1),Prov_Auto!$D$3:$D1000, "&lt;="&amp;EOMONTH(DATE(L$1,L$2,1),0)))</f>
        <v/>
      </c>
      <c r="M601" s="48" t="str">
        <f>IF($D601="","", (SUMIFS(Transacoes!$D$3:$D1000,Transacoes!$C$3:$C1000,$D601,Transacoes!$B$3:$B1000,"C", Transacoes!$A$3:$A1000, "&lt;"&amp;EOMONTH(DATE(M$1,M$2,1),0))-SUMIFS(Transacoes!$D$3:$D1000,Transacoes!$C$3:$C1000,$D601,Transacoes!$B$3:$B1000,"V", Transacoes!$A$3:$A1000, "&lt;"&amp;EOMONTH(DATE(M$1,M$2,1),0)))*SUMIFS(Prov_Auto!$E$3:$E1000, Prov_Auto!$A$3:$A1000, $D601, Prov_Auto!$D$3:$D1000,"&gt;="&amp;DATE(M$1,M$2,1),Prov_Auto!$D$3:$D1000, "&lt;="&amp;EOMONTH(DATE(M$1,M$2,1),0)))</f>
        <v/>
      </c>
      <c r="N601" s="48" t="str">
        <f>IF($D601="","", (SUMIFS(Transacoes!$D$3:$D1000,Transacoes!$C$3:$C1000,$D601,Transacoes!$B$3:$B1000,"C", Transacoes!$A$3:$A1000, "&lt;"&amp;EOMONTH(DATE(N$1,N$2,1),0))-SUMIFS(Transacoes!$D$3:$D1000,Transacoes!$C$3:$C1000,$D601,Transacoes!$B$3:$B1000,"V", Transacoes!$A$3:$A1000, "&lt;"&amp;EOMONTH(DATE(N$1,N$2,1),0)))*SUMIFS(Prov_Auto!$E$3:$E1000, Prov_Auto!$A$3:$A1000, $D601, Prov_Auto!$D$3:$D1000,"&gt;="&amp;DATE(N$1,N$2,1),Prov_Auto!$D$3:$D1000, "&lt;="&amp;EOMONTH(DATE(N$1,N$2,1),0)))</f>
        <v/>
      </c>
      <c r="O601" s="48" t="str">
        <f>IF($D601="","", (SUMIFS(Transacoes!$D$3:$D1000,Transacoes!$C$3:$C1000,$D601,Transacoes!$B$3:$B1000,"C", Transacoes!$A$3:$A1000, "&lt;"&amp;EOMONTH(DATE(O$1,O$2,1),0))-SUMIFS(Transacoes!$D$3:$D1000,Transacoes!$C$3:$C1000,$D601,Transacoes!$B$3:$B1000,"V", Transacoes!$A$3:$A1000, "&lt;"&amp;EOMONTH(DATE(O$1,O$2,1),0)))*SUMIFS(Prov_Auto!$E$3:$E1000, Prov_Auto!$A$3:$A1000, $D601, Prov_Auto!$D$3:$D1000,"&gt;="&amp;DATE(O$1,O$2,1),Prov_Auto!$D$3:$D1000, "&lt;="&amp;EOMONTH(DATE(O$1,O$2,1),0)))</f>
        <v/>
      </c>
      <c r="P601" s="48" t="str">
        <f>IF($D601="","", (SUMIFS(Transacoes!$D$3:$D1000,Transacoes!$C$3:$C1000,$D601,Transacoes!$B$3:$B1000,"C", Transacoes!$A$3:$A1000, "&lt;"&amp;EOMONTH(DATE(P$1,P$2,1),0))-SUMIFS(Transacoes!$D$3:$D1000,Transacoes!$C$3:$C1000,$D601,Transacoes!$B$3:$B1000,"V", Transacoes!$A$3:$A1000, "&lt;"&amp;EOMONTH(DATE(P$1,P$2,1),0)))*SUMIFS(Prov_Auto!$E$3:$E1000, Prov_Auto!$A$3:$A1000, $D601, Prov_Auto!$D$3:$D1000,"&gt;="&amp;DATE(P$1,P$2,1),Prov_Auto!$D$3:$D1000, "&lt;="&amp;EOMONTH(DATE(P$1,P$2,1),0)))</f>
        <v/>
      </c>
      <c r="Q601" s="48" t="str">
        <f>IF($D601="","", (SUMIFS(Transacoes!$D$3:$D1000,Transacoes!$C$3:$C1000,$D601,Transacoes!$B$3:$B1000,"C", Transacoes!$A$3:$A1000, "&lt;"&amp;EOMONTH(DATE(Q$1,Q$2,1),0))-SUMIFS(Transacoes!$D$3:$D1000,Transacoes!$C$3:$C1000,$D601,Transacoes!$B$3:$B1000,"V", Transacoes!$A$3:$A1000, "&lt;"&amp;EOMONTH(DATE(Q$1,Q$2,1),0)))*SUMIFS(Prov_Auto!$E$3:$E1000, Prov_Auto!$A$3:$A1000, $D601, Prov_Auto!$D$3:$D1000,"&gt;="&amp;DATE(Q$1,Q$2,1),Prov_Auto!$D$3:$D1000, "&lt;="&amp;EOMONTH(DATE(Q$1,Q$2,1),0)))</f>
        <v/>
      </c>
      <c r="R601" s="47"/>
    </row>
    <row r="602">
      <c r="A602" s="47"/>
      <c r="B602" s="47"/>
      <c r="C602" s="47"/>
      <c r="D602" s="87"/>
      <c r="E602" s="48" t="str">
        <f>IF($D602="","", (SUMIFS(Transacoes!$D$3:$D1000,Transacoes!$C$3:$C1000,$D602,Transacoes!$B$3:$B1000,"C", Transacoes!$A$3:$A1000, "&lt;"&amp;EOMONTH(DATE(E$1,E$2,1),0))-SUMIFS(Transacoes!$D$3:$D1000,Transacoes!$C$3:$C1000,$D602,Transacoes!$B$3:$B1000,"V", Transacoes!$A$3:$A1000, "&lt;"&amp;EOMONTH(DATE(E$1,E$2,1),0)))*SUMIFS(Prov_Auto!$E$3:$E1000, Prov_Auto!$A$3:$A1000, $D602, Prov_Auto!$D$3:$D1000,"&gt;="&amp;DATE(E$1,E$2,1),Prov_Auto!$D$3:$D1000, "&lt;="&amp;EOMONTH(DATE(E$1,E$2,1),0)))</f>
        <v/>
      </c>
      <c r="F602" s="48" t="str">
        <f>IF($D602="","", (SUMIFS(Transacoes!$D$3:$D1000,Transacoes!$C$3:$C1000,$D602,Transacoes!$B$3:$B1000,"C", Transacoes!$A$3:$A1000, "&lt;"&amp;EOMONTH(DATE(F$1,F$2,1),0))-SUMIFS(Transacoes!$D$3:$D1000,Transacoes!$C$3:$C1000,$D602,Transacoes!$B$3:$B1000,"V", Transacoes!$A$3:$A1000, "&lt;"&amp;EOMONTH(DATE(F$1,F$2,1),0)))*SUMIFS(Prov_Auto!$E$3:$E1000, Prov_Auto!$A$3:$A1000, $D602, Prov_Auto!$D$3:$D1000,"&gt;="&amp;DATE(F$1,F$2,1),Prov_Auto!$D$3:$D1000, "&lt;="&amp;EOMONTH(DATE(F$1,F$2,1),0)))</f>
        <v/>
      </c>
      <c r="G602" s="48" t="str">
        <f>IF($D602="","", (SUMIFS(Transacoes!$D$3:$D1000,Transacoes!$C$3:$C1000,$D602,Transacoes!$B$3:$B1000,"C", Transacoes!$A$3:$A1000, "&lt;"&amp;EOMONTH(DATE(G$1,G$2,1),0))-SUMIFS(Transacoes!$D$3:$D1000,Transacoes!$C$3:$C1000,$D602,Transacoes!$B$3:$B1000,"V", Transacoes!$A$3:$A1000, "&lt;"&amp;EOMONTH(DATE(G$1,G$2,1),0)))*SUMIFS(Prov_Auto!$E$3:$E1000, Prov_Auto!$A$3:$A1000, $D602, Prov_Auto!$D$3:$D1000,"&gt;="&amp;DATE(G$1,G$2,1),Prov_Auto!$D$3:$D1000, "&lt;="&amp;EOMONTH(DATE(G$1,G$2,1),0)))</f>
        <v/>
      </c>
      <c r="H602" s="48" t="str">
        <f>IF($D602="","", (SUMIFS(Transacoes!$D$3:$D1000,Transacoes!$C$3:$C1000,$D602,Transacoes!$B$3:$B1000,"C", Transacoes!$A$3:$A1000, "&lt;"&amp;EOMONTH(DATE(H$1,H$2,1),0))-SUMIFS(Transacoes!$D$3:$D1000,Transacoes!$C$3:$C1000,$D602,Transacoes!$B$3:$B1000,"V", Transacoes!$A$3:$A1000, "&lt;"&amp;EOMONTH(DATE(H$1,H$2,1),0)))*SUMIFS(Prov_Auto!$E$3:$E1000, Prov_Auto!$A$3:$A1000, $D602, Prov_Auto!$D$3:$D1000,"&gt;="&amp;DATE(H$1,H$2,1),Prov_Auto!$D$3:$D1000, "&lt;="&amp;EOMONTH(DATE(H$1,H$2,1),0)))</f>
        <v/>
      </c>
      <c r="I602" s="48" t="str">
        <f>IF($D602="","", (SUMIFS(Transacoes!$D$3:$D1000,Transacoes!$C$3:$C1000,$D602,Transacoes!$B$3:$B1000,"C", Transacoes!$A$3:$A1000, "&lt;"&amp;EOMONTH(DATE(I$1,I$2,1),0))-SUMIFS(Transacoes!$D$3:$D1000,Transacoes!$C$3:$C1000,$D602,Transacoes!$B$3:$B1000,"V", Transacoes!$A$3:$A1000, "&lt;"&amp;EOMONTH(DATE(I$1,I$2,1),0)))*SUMIFS(Prov_Auto!$E$3:$E1000, Prov_Auto!$A$3:$A1000, $D602, Prov_Auto!$D$3:$D1000,"&gt;="&amp;DATE(I$1,I$2,1),Prov_Auto!$D$3:$D1000, "&lt;="&amp;EOMONTH(DATE(I$1,I$2,1),0)))</f>
        <v/>
      </c>
      <c r="J602" s="48" t="str">
        <f>IF($D602="","", (SUMIFS(Transacoes!$D$3:$D1000,Transacoes!$C$3:$C1000,$D602,Transacoes!$B$3:$B1000,"C", Transacoes!$A$3:$A1000, "&lt;"&amp;EOMONTH(DATE(J$1,J$2,1),0))-SUMIFS(Transacoes!$D$3:$D1000,Transacoes!$C$3:$C1000,$D602,Transacoes!$B$3:$B1000,"V", Transacoes!$A$3:$A1000, "&lt;"&amp;EOMONTH(DATE(J$1,J$2,1),0)))*SUMIFS(Prov_Auto!$E$3:$E1000, Prov_Auto!$A$3:$A1000, $D602, Prov_Auto!$D$3:$D1000,"&gt;="&amp;DATE(J$1,J$2,1),Prov_Auto!$D$3:$D1000, "&lt;="&amp;EOMONTH(DATE(J$1,J$2,1),0)))</f>
        <v/>
      </c>
      <c r="K602" s="48" t="str">
        <f>IF($D602="","", (SUMIFS(Transacoes!$D$3:$D1000,Transacoes!$C$3:$C1000,$D602,Transacoes!$B$3:$B1000,"C", Transacoes!$A$3:$A1000, "&lt;"&amp;EOMONTH(DATE(K$1,K$2,1),0))-SUMIFS(Transacoes!$D$3:$D1000,Transacoes!$C$3:$C1000,$D602,Transacoes!$B$3:$B1000,"V", Transacoes!$A$3:$A1000, "&lt;"&amp;EOMONTH(DATE(K$1,K$2,1),0)))*SUMIFS(Prov_Auto!$E$3:$E1000, Prov_Auto!$A$3:$A1000, $D602, Prov_Auto!$D$3:$D1000,"&gt;="&amp;DATE(K$1,K$2,1),Prov_Auto!$D$3:$D1000, "&lt;="&amp;EOMONTH(DATE(K$1,K$2,1),0)))</f>
        <v/>
      </c>
      <c r="L602" s="48" t="str">
        <f>IF($D602="","", (SUMIFS(Transacoes!$D$3:$D1000,Transacoes!$C$3:$C1000,$D602,Transacoes!$B$3:$B1000,"C", Transacoes!$A$3:$A1000, "&lt;"&amp;EOMONTH(DATE(L$1,L$2,1),0))-SUMIFS(Transacoes!$D$3:$D1000,Transacoes!$C$3:$C1000,$D602,Transacoes!$B$3:$B1000,"V", Transacoes!$A$3:$A1000, "&lt;"&amp;EOMONTH(DATE(L$1,L$2,1),0)))*SUMIFS(Prov_Auto!$E$3:$E1000, Prov_Auto!$A$3:$A1000, $D602, Prov_Auto!$D$3:$D1000,"&gt;="&amp;DATE(L$1,L$2,1),Prov_Auto!$D$3:$D1000, "&lt;="&amp;EOMONTH(DATE(L$1,L$2,1),0)))</f>
        <v/>
      </c>
      <c r="M602" s="48" t="str">
        <f>IF($D602="","", (SUMIFS(Transacoes!$D$3:$D1000,Transacoes!$C$3:$C1000,$D602,Transacoes!$B$3:$B1000,"C", Transacoes!$A$3:$A1000, "&lt;"&amp;EOMONTH(DATE(M$1,M$2,1),0))-SUMIFS(Transacoes!$D$3:$D1000,Transacoes!$C$3:$C1000,$D602,Transacoes!$B$3:$B1000,"V", Transacoes!$A$3:$A1000, "&lt;"&amp;EOMONTH(DATE(M$1,M$2,1),0)))*SUMIFS(Prov_Auto!$E$3:$E1000, Prov_Auto!$A$3:$A1000, $D602, Prov_Auto!$D$3:$D1000,"&gt;="&amp;DATE(M$1,M$2,1),Prov_Auto!$D$3:$D1000, "&lt;="&amp;EOMONTH(DATE(M$1,M$2,1),0)))</f>
        <v/>
      </c>
      <c r="N602" s="48" t="str">
        <f>IF($D602="","", (SUMIFS(Transacoes!$D$3:$D1000,Transacoes!$C$3:$C1000,$D602,Transacoes!$B$3:$B1000,"C", Transacoes!$A$3:$A1000, "&lt;"&amp;EOMONTH(DATE(N$1,N$2,1),0))-SUMIFS(Transacoes!$D$3:$D1000,Transacoes!$C$3:$C1000,$D602,Transacoes!$B$3:$B1000,"V", Transacoes!$A$3:$A1000, "&lt;"&amp;EOMONTH(DATE(N$1,N$2,1),0)))*SUMIFS(Prov_Auto!$E$3:$E1000, Prov_Auto!$A$3:$A1000, $D602, Prov_Auto!$D$3:$D1000,"&gt;="&amp;DATE(N$1,N$2,1),Prov_Auto!$D$3:$D1000, "&lt;="&amp;EOMONTH(DATE(N$1,N$2,1),0)))</f>
        <v/>
      </c>
      <c r="O602" s="48" t="str">
        <f>IF($D602="","", (SUMIFS(Transacoes!$D$3:$D1000,Transacoes!$C$3:$C1000,$D602,Transacoes!$B$3:$B1000,"C", Transacoes!$A$3:$A1000, "&lt;"&amp;EOMONTH(DATE(O$1,O$2,1),0))-SUMIFS(Transacoes!$D$3:$D1000,Transacoes!$C$3:$C1000,$D602,Transacoes!$B$3:$B1000,"V", Transacoes!$A$3:$A1000, "&lt;"&amp;EOMONTH(DATE(O$1,O$2,1),0)))*SUMIFS(Prov_Auto!$E$3:$E1000, Prov_Auto!$A$3:$A1000, $D602, Prov_Auto!$D$3:$D1000,"&gt;="&amp;DATE(O$1,O$2,1),Prov_Auto!$D$3:$D1000, "&lt;="&amp;EOMONTH(DATE(O$1,O$2,1),0)))</f>
        <v/>
      </c>
      <c r="P602" s="48" t="str">
        <f>IF($D602="","", (SUMIFS(Transacoes!$D$3:$D1000,Transacoes!$C$3:$C1000,$D602,Transacoes!$B$3:$B1000,"C", Transacoes!$A$3:$A1000, "&lt;"&amp;EOMONTH(DATE(P$1,P$2,1),0))-SUMIFS(Transacoes!$D$3:$D1000,Transacoes!$C$3:$C1000,$D602,Transacoes!$B$3:$B1000,"V", Transacoes!$A$3:$A1000, "&lt;"&amp;EOMONTH(DATE(P$1,P$2,1),0)))*SUMIFS(Prov_Auto!$E$3:$E1000, Prov_Auto!$A$3:$A1000, $D602, Prov_Auto!$D$3:$D1000,"&gt;="&amp;DATE(P$1,P$2,1),Prov_Auto!$D$3:$D1000, "&lt;="&amp;EOMONTH(DATE(P$1,P$2,1),0)))</f>
        <v/>
      </c>
      <c r="Q602" s="48" t="str">
        <f>IF($D602="","", (SUMIFS(Transacoes!$D$3:$D1000,Transacoes!$C$3:$C1000,$D602,Transacoes!$B$3:$B1000,"C", Transacoes!$A$3:$A1000, "&lt;"&amp;EOMONTH(DATE(Q$1,Q$2,1),0))-SUMIFS(Transacoes!$D$3:$D1000,Transacoes!$C$3:$C1000,$D602,Transacoes!$B$3:$B1000,"V", Transacoes!$A$3:$A1000, "&lt;"&amp;EOMONTH(DATE(Q$1,Q$2,1),0)))*SUMIFS(Prov_Auto!$E$3:$E1000, Prov_Auto!$A$3:$A1000, $D602, Prov_Auto!$D$3:$D1000,"&gt;="&amp;DATE(Q$1,Q$2,1),Prov_Auto!$D$3:$D1000, "&lt;="&amp;EOMONTH(DATE(Q$1,Q$2,1),0)))</f>
        <v/>
      </c>
      <c r="R602" s="47"/>
    </row>
    <row r="603">
      <c r="A603" s="47"/>
      <c r="B603" s="47"/>
      <c r="C603" s="47"/>
      <c r="D603" s="87"/>
      <c r="E603" s="48" t="str">
        <f>IF($D603="","", (SUMIFS(Transacoes!$D$3:$D1000,Transacoes!$C$3:$C1000,$D603,Transacoes!$B$3:$B1000,"C", Transacoes!$A$3:$A1000, "&lt;"&amp;EOMONTH(DATE(E$1,E$2,1),0))-SUMIFS(Transacoes!$D$3:$D1000,Transacoes!$C$3:$C1000,$D603,Transacoes!$B$3:$B1000,"V", Transacoes!$A$3:$A1000, "&lt;"&amp;EOMONTH(DATE(E$1,E$2,1),0)))*SUMIFS(Prov_Auto!$E$3:$E1000, Prov_Auto!$A$3:$A1000, $D603, Prov_Auto!$D$3:$D1000,"&gt;="&amp;DATE(E$1,E$2,1),Prov_Auto!$D$3:$D1000, "&lt;="&amp;EOMONTH(DATE(E$1,E$2,1),0)))</f>
        <v/>
      </c>
      <c r="F603" s="48" t="str">
        <f>IF($D603="","", (SUMIFS(Transacoes!$D$3:$D1000,Transacoes!$C$3:$C1000,$D603,Transacoes!$B$3:$B1000,"C", Transacoes!$A$3:$A1000, "&lt;"&amp;EOMONTH(DATE(F$1,F$2,1),0))-SUMIFS(Transacoes!$D$3:$D1000,Transacoes!$C$3:$C1000,$D603,Transacoes!$B$3:$B1000,"V", Transacoes!$A$3:$A1000, "&lt;"&amp;EOMONTH(DATE(F$1,F$2,1),0)))*SUMIFS(Prov_Auto!$E$3:$E1000, Prov_Auto!$A$3:$A1000, $D603, Prov_Auto!$D$3:$D1000,"&gt;="&amp;DATE(F$1,F$2,1),Prov_Auto!$D$3:$D1000, "&lt;="&amp;EOMONTH(DATE(F$1,F$2,1),0)))</f>
        <v/>
      </c>
      <c r="G603" s="48" t="str">
        <f>IF($D603="","", (SUMIFS(Transacoes!$D$3:$D1000,Transacoes!$C$3:$C1000,$D603,Transacoes!$B$3:$B1000,"C", Transacoes!$A$3:$A1000, "&lt;"&amp;EOMONTH(DATE(G$1,G$2,1),0))-SUMIFS(Transacoes!$D$3:$D1000,Transacoes!$C$3:$C1000,$D603,Transacoes!$B$3:$B1000,"V", Transacoes!$A$3:$A1000, "&lt;"&amp;EOMONTH(DATE(G$1,G$2,1),0)))*SUMIFS(Prov_Auto!$E$3:$E1000, Prov_Auto!$A$3:$A1000, $D603, Prov_Auto!$D$3:$D1000,"&gt;="&amp;DATE(G$1,G$2,1),Prov_Auto!$D$3:$D1000, "&lt;="&amp;EOMONTH(DATE(G$1,G$2,1),0)))</f>
        <v/>
      </c>
      <c r="H603" s="48" t="str">
        <f>IF($D603="","", (SUMIFS(Transacoes!$D$3:$D1000,Transacoes!$C$3:$C1000,$D603,Transacoes!$B$3:$B1000,"C", Transacoes!$A$3:$A1000, "&lt;"&amp;EOMONTH(DATE(H$1,H$2,1),0))-SUMIFS(Transacoes!$D$3:$D1000,Transacoes!$C$3:$C1000,$D603,Transacoes!$B$3:$B1000,"V", Transacoes!$A$3:$A1000, "&lt;"&amp;EOMONTH(DATE(H$1,H$2,1),0)))*SUMIFS(Prov_Auto!$E$3:$E1000, Prov_Auto!$A$3:$A1000, $D603, Prov_Auto!$D$3:$D1000,"&gt;="&amp;DATE(H$1,H$2,1),Prov_Auto!$D$3:$D1000, "&lt;="&amp;EOMONTH(DATE(H$1,H$2,1),0)))</f>
        <v/>
      </c>
      <c r="I603" s="48" t="str">
        <f>IF($D603="","", (SUMIFS(Transacoes!$D$3:$D1000,Transacoes!$C$3:$C1000,$D603,Transacoes!$B$3:$B1000,"C", Transacoes!$A$3:$A1000, "&lt;"&amp;EOMONTH(DATE(I$1,I$2,1),0))-SUMIFS(Transacoes!$D$3:$D1000,Transacoes!$C$3:$C1000,$D603,Transacoes!$B$3:$B1000,"V", Transacoes!$A$3:$A1000, "&lt;"&amp;EOMONTH(DATE(I$1,I$2,1),0)))*SUMIFS(Prov_Auto!$E$3:$E1000, Prov_Auto!$A$3:$A1000, $D603, Prov_Auto!$D$3:$D1000,"&gt;="&amp;DATE(I$1,I$2,1),Prov_Auto!$D$3:$D1000, "&lt;="&amp;EOMONTH(DATE(I$1,I$2,1),0)))</f>
        <v/>
      </c>
      <c r="J603" s="48" t="str">
        <f>IF($D603="","", (SUMIFS(Transacoes!$D$3:$D1000,Transacoes!$C$3:$C1000,$D603,Transacoes!$B$3:$B1000,"C", Transacoes!$A$3:$A1000, "&lt;"&amp;EOMONTH(DATE(J$1,J$2,1),0))-SUMIFS(Transacoes!$D$3:$D1000,Transacoes!$C$3:$C1000,$D603,Transacoes!$B$3:$B1000,"V", Transacoes!$A$3:$A1000, "&lt;"&amp;EOMONTH(DATE(J$1,J$2,1),0)))*SUMIFS(Prov_Auto!$E$3:$E1000, Prov_Auto!$A$3:$A1000, $D603, Prov_Auto!$D$3:$D1000,"&gt;="&amp;DATE(J$1,J$2,1),Prov_Auto!$D$3:$D1000, "&lt;="&amp;EOMONTH(DATE(J$1,J$2,1),0)))</f>
        <v/>
      </c>
      <c r="K603" s="48" t="str">
        <f>IF($D603="","", (SUMIFS(Transacoes!$D$3:$D1000,Transacoes!$C$3:$C1000,$D603,Transacoes!$B$3:$B1000,"C", Transacoes!$A$3:$A1000, "&lt;"&amp;EOMONTH(DATE(K$1,K$2,1),0))-SUMIFS(Transacoes!$D$3:$D1000,Transacoes!$C$3:$C1000,$D603,Transacoes!$B$3:$B1000,"V", Transacoes!$A$3:$A1000, "&lt;"&amp;EOMONTH(DATE(K$1,K$2,1),0)))*SUMIFS(Prov_Auto!$E$3:$E1000, Prov_Auto!$A$3:$A1000, $D603, Prov_Auto!$D$3:$D1000,"&gt;="&amp;DATE(K$1,K$2,1),Prov_Auto!$D$3:$D1000, "&lt;="&amp;EOMONTH(DATE(K$1,K$2,1),0)))</f>
        <v/>
      </c>
      <c r="L603" s="48" t="str">
        <f>IF($D603="","", (SUMIFS(Transacoes!$D$3:$D1000,Transacoes!$C$3:$C1000,$D603,Transacoes!$B$3:$B1000,"C", Transacoes!$A$3:$A1000, "&lt;"&amp;EOMONTH(DATE(L$1,L$2,1),0))-SUMIFS(Transacoes!$D$3:$D1000,Transacoes!$C$3:$C1000,$D603,Transacoes!$B$3:$B1000,"V", Transacoes!$A$3:$A1000, "&lt;"&amp;EOMONTH(DATE(L$1,L$2,1),0)))*SUMIFS(Prov_Auto!$E$3:$E1000, Prov_Auto!$A$3:$A1000, $D603, Prov_Auto!$D$3:$D1000,"&gt;="&amp;DATE(L$1,L$2,1),Prov_Auto!$D$3:$D1000, "&lt;="&amp;EOMONTH(DATE(L$1,L$2,1),0)))</f>
        <v/>
      </c>
      <c r="M603" s="48" t="str">
        <f>IF($D603="","", (SUMIFS(Transacoes!$D$3:$D1000,Transacoes!$C$3:$C1000,$D603,Transacoes!$B$3:$B1000,"C", Transacoes!$A$3:$A1000, "&lt;"&amp;EOMONTH(DATE(M$1,M$2,1),0))-SUMIFS(Transacoes!$D$3:$D1000,Transacoes!$C$3:$C1000,$D603,Transacoes!$B$3:$B1000,"V", Transacoes!$A$3:$A1000, "&lt;"&amp;EOMONTH(DATE(M$1,M$2,1),0)))*SUMIFS(Prov_Auto!$E$3:$E1000, Prov_Auto!$A$3:$A1000, $D603, Prov_Auto!$D$3:$D1000,"&gt;="&amp;DATE(M$1,M$2,1),Prov_Auto!$D$3:$D1000, "&lt;="&amp;EOMONTH(DATE(M$1,M$2,1),0)))</f>
        <v/>
      </c>
      <c r="N603" s="48" t="str">
        <f>IF($D603="","", (SUMIFS(Transacoes!$D$3:$D1000,Transacoes!$C$3:$C1000,$D603,Transacoes!$B$3:$B1000,"C", Transacoes!$A$3:$A1000, "&lt;"&amp;EOMONTH(DATE(N$1,N$2,1),0))-SUMIFS(Transacoes!$D$3:$D1000,Transacoes!$C$3:$C1000,$D603,Transacoes!$B$3:$B1000,"V", Transacoes!$A$3:$A1000, "&lt;"&amp;EOMONTH(DATE(N$1,N$2,1),0)))*SUMIFS(Prov_Auto!$E$3:$E1000, Prov_Auto!$A$3:$A1000, $D603, Prov_Auto!$D$3:$D1000,"&gt;="&amp;DATE(N$1,N$2,1),Prov_Auto!$D$3:$D1000, "&lt;="&amp;EOMONTH(DATE(N$1,N$2,1),0)))</f>
        <v/>
      </c>
      <c r="O603" s="48" t="str">
        <f>IF($D603="","", (SUMIFS(Transacoes!$D$3:$D1000,Transacoes!$C$3:$C1000,$D603,Transacoes!$B$3:$B1000,"C", Transacoes!$A$3:$A1000, "&lt;"&amp;EOMONTH(DATE(O$1,O$2,1),0))-SUMIFS(Transacoes!$D$3:$D1000,Transacoes!$C$3:$C1000,$D603,Transacoes!$B$3:$B1000,"V", Transacoes!$A$3:$A1000, "&lt;"&amp;EOMONTH(DATE(O$1,O$2,1),0)))*SUMIFS(Prov_Auto!$E$3:$E1000, Prov_Auto!$A$3:$A1000, $D603, Prov_Auto!$D$3:$D1000,"&gt;="&amp;DATE(O$1,O$2,1),Prov_Auto!$D$3:$D1000, "&lt;="&amp;EOMONTH(DATE(O$1,O$2,1),0)))</f>
        <v/>
      </c>
      <c r="P603" s="48" t="str">
        <f>IF($D603="","", (SUMIFS(Transacoes!$D$3:$D1000,Transacoes!$C$3:$C1000,$D603,Transacoes!$B$3:$B1000,"C", Transacoes!$A$3:$A1000, "&lt;"&amp;EOMONTH(DATE(P$1,P$2,1),0))-SUMIFS(Transacoes!$D$3:$D1000,Transacoes!$C$3:$C1000,$D603,Transacoes!$B$3:$B1000,"V", Transacoes!$A$3:$A1000, "&lt;"&amp;EOMONTH(DATE(P$1,P$2,1),0)))*SUMIFS(Prov_Auto!$E$3:$E1000, Prov_Auto!$A$3:$A1000, $D603, Prov_Auto!$D$3:$D1000,"&gt;="&amp;DATE(P$1,P$2,1),Prov_Auto!$D$3:$D1000, "&lt;="&amp;EOMONTH(DATE(P$1,P$2,1),0)))</f>
        <v/>
      </c>
      <c r="Q603" s="48" t="str">
        <f>IF($D603="","", (SUMIFS(Transacoes!$D$3:$D1000,Transacoes!$C$3:$C1000,$D603,Transacoes!$B$3:$B1000,"C", Transacoes!$A$3:$A1000, "&lt;"&amp;EOMONTH(DATE(Q$1,Q$2,1),0))-SUMIFS(Transacoes!$D$3:$D1000,Transacoes!$C$3:$C1000,$D603,Transacoes!$B$3:$B1000,"V", Transacoes!$A$3:$A1000, "&lt;"&amp;EOMONTH(DATE(Q$1,Q$2,1),0)))*SUMIFS(Prov_Auto!$E$3:$E1000, Prov_Auto!$A$3:$A1000, $D603, Prov_Auto!$D$3:$D1000,"&gt;="&amp;DATE(Q$1,Q$2,1),Prov_Auto!$D$3:$D1000, "&lt;="&amp;EOMONTH(DATE(Q$1,Q$2,1),0)))</f>
        <v/>
      </c>
      <c r="R603" s="47"/>
    </row>
    <row r="604">
      <c r="A604" s="47"/>
      <c r="B604" s="47"/>
      <c r="C604" s="47"/>
      <c r="D604" s="87"/>
      <c r="E604" s="48" t="str">
        <f>IF($D604="","", (SUMIFS(Transacoes!$D$3:$D1000,Transacoes!$C$3:$C1000,$D604,Transacoes!$B$3:$B1000,"C", Transacoes!$A$3:$A1000, "&lt;"&amp;EOMONTH(DATE(E$1,E$2,1),0))-SUMIFS(Transacoes!$D$3:$D1000,Transacoes!$C$3:$C1000,$D604,Transacoes!$B$3:$B1000,"V", Transacoes!$A$3:$A1000, "&lt;"&amp;EOMONTH(DATE(E$1,E$2,1),0)))*SUMIFS(Prov_Auto!$E$3:$E1000, Prov_Auto!$A$3:$A1000, $D604, Prov_Auto!$D$3:$D1000,"&gt;="&amp;DATE(E$1,E$2,1),Prov_Auto!$D$3:$D1000, "&lt;="&amp;EOMONTH(DATE(E$1,E$2,1),0)))</f>
        <v/>
      </c>
      <c r="F604" s="48" t="str">
        <f>IF($D604="","", (SUMIFS(Transacoes!$D$3:$D1000,Transacoes!$C$3:$C1000,$D604,Transacoes!$B$3:$B1000,"C", Transacoes!$A$3:$A1000, "&lt;"&amp;EOMONTH(DATE(F$1,F$2,1),0))-SUMIFS(Transacoes!$D$3:$D1000,Transacoes!$C$3:$C1000,$D604,Transacoes!$B$3:$B1000,"V", Transacoes!$A$3:$A1000, "&lt;"&amp;EOMONTH(DATE(F$1,F$2,1),0)))*SUMIFS(Prov_Auto!$E$3:$E1000, Prov_Auto!$A$3:$A1000, $D604, Prov_Auto!$D$3:$D1000,"&gt;="&amp;DATE(F$1,F$2,1),Prov_Auto!$D$3:$D1000, "&lt;="&amp;EOMONTH(DATE(F$1,F$2,1),0)))</f>
        <v/>
      </c>
      <c r="G604" s="48" t="str">
        <f>IF($D604="","", (SUMIFS(Transacoes!$D$3:$D1000,Transacoes!$C$3:$C1000,$D604,Transacoes!$B$3:$B1000,"C", Transacoes!$A$3:$A1000, "&lt;"&amp;EOMONTH(DATE(G$1,G$2,1),0))-SUMIFS(Transacoes!$D$3:$D1000,Transacoes!$C$3:$C1000,$D604,Transacoes!$B$3:$B1000,"V", Transacoes!$A$3:$A1000, "&lt;"&amp;EOMONTH(DATE(G$1,G$2,1),0)))*SUMIFS(Prov_Auto!$E$3:$E1000, Prov_Auto!$A$3:$A1000, $D604, Prov_Auto!$D$3:$D1000,"&gt;="&amp;DATE(G$1,G$2,1),Prov_Auto!$D$3:$D1000, "&lt;="&amp;EOMONTH(DATE(G$1,G$2,1),0)))</f>
        <v/>
      </c>
      <c r="H604" s="48" t="str">
        <f>IF($D604="","", (SUMIFS(Transacoes!$D$3:$D1000,Transacoes!$C$3:$C1000,$D604,Transacoes!$B$3:$B1000,"C", Transacoes!$A$3:$A1000, "&lt;"&amp;EOMONTH(DATE(H$1,H$2,1),0))-SUMIFS(Transacoes!$D$3:$D1000,Transacoes!$C$3:$C1000,$D604,Transacoes!$B$3:$B1000,"V", Transacoes!$A$3:$A1000, "&lt;"&amp;EOMONTH(DATE(H$1,H$2,1),0)))*SUMIFS(Prov_Auto!$E$3:$E1000, Prov_Auto!$A$3:$A1000, $D604, Prov_Auto!$D$3:$D1000,"&gt;="&amp;DATE(H$1,H$2,1),Prov_Auto!$D$3:$D1000, "&lt;="&amp;EOMONTH(DATE(H$1,H$2,1),0)))</f>
        <v/>
      </c>
      <c r="I604" s="48" t="str">
        <f>IF($D604="","", (SUMIFS(Transacoes!$D$3:$D1000,Transacoes!$C$3:$C1000,$D604,Transacoes!$B$3:$B1000,"C", Transacoes!$A$3:$A1000, "&lt;"&amp;EOMONTH(DATE(I$1,I$2,1),0))-SUMIFS(Transacoes!$D$3:$D1000,Transacoes!$C$3:$C1000,$D604,Transacoes!$B$3:$B1000,"V", Transacoes!$A$3:$A1000, "&lt;"&amp;EOMONTH(DATE(I$1,I$2,1),0)))*SUMIFS(Prov_Auto!$E$3:$E1000, Prov_Auto!$A$3:$A1000, $D604, Prov_Auto!$D$3:$D1000,"&gt;="&amp;DATE(I$1,I$2,1),Prov_Auto!$D$3:$D1000, "&lt;="&amp;EOMONTH(DATE(I$1,I$2,1),0)))</f>
        <v/>
      </c>
      <c r="J604" s="48" t="str">
        <f>IF($D604="","", (SUMIFS(Transacoes!$D$3:$D1000,Transacoes!$C$3:$C1000,$D604,Transacoes!$B$3:$B1000,"C", Transacoes!$A$3:$A1000, "&lt;"&amp;EOMONTH(DATE(J$1,J$2,1),0))-SUMIFS(Transacoes!$D$3:$D1000,Transacoes!$C$3:$C1000,$D604,Transacoes!$B$3:$B1000,"V", Transacoes!$A$3:$A1000, "&lt;"&amp;EOMONTH(DATE(J$1,J$2,1),0)))*SUMIFS(Prov_Auto!$E$3:$E1000, Prov_Auto!$A$3:$A1000, $D604, Prov_Auto!$D$3:$D1000,"&gt;="&amp;DATE(J$1,J$2,1),Prov_Auto!$D$3:$D1000, "&lt;="&amp;EOMONTH(DATE(J$1,J$2,1),0)))</f>
        <v/>
      </c>
      <c r="K604" s="48" t="str">
        <f>IF($D604="","", (SUMIFS(Transacoes!$D$3:$D1000,Transacoes!$C$3:$C1000,$D604,Transacoes!$B$3:$B1000,"C", Transacoes!$A$3:$A1000, "&lt;"&amp;EOMONTH(DATE(K$1,K$2,1),0))-SUMIFS(Transacoes!$D$3:$D1000,Transacoes!$C$3:$C1000,$D604,Transacoes!$B$3:$B1000,"V", Transacoes!$A$3:$A1000, "&lt;"&amp;EOMONTH(DATE(K$1,K$2,1),0)))*SUMIFS(Prov_Auto!$E$3:$E1000, Prov_Auto!$A$3:$A1000, $D604, Prov_Auto!$D$3:$D1000,"&gt;="&amp;DATE(K$1,K$2,1),Prov_Auto!$D$3:$D1000, "&lt;="&amp;EOMONTH(DATE(K$1,K$2,1),0)))</f>
        <v/>
      </c>
      <c r="L604" s="48" t="str">
        <f>IF($D604="","", (SUMIFS(Transacoes!$D$3:$D1000,Transacoes!$C$3:$C1000,$D604,Transacoes!$B$3:$B1000,"C", Transacoes!$A$3:$A1000, "&lt;"&amp;EOMONTH(DATE(L$1,L$2,1),0))-SUMIFS(Transacoes!$D$3:$D1000,Transacoes!$C$3:$C1000,$D604,Transacoes!$B$3:$B1000,"V", Transacoes!$A$3:$A1000, "&lt;"&amp;EOMONTH(DATE(L$1,L$2,1),0)))*SUMIFS(Prov_Auto!$E$3:$E1000, Prov_Auto!$A$3:$A1000, $D604, Prov_Auto!$D$3:$D1000,"&gt;="&amp;DATE(L$1,L$2,1),Prov_Auto!$D$3:$D1000, "&lt;="&amp;EOMONTH(DATE(L$1,L$2,1),0)))</f>
        <v/>
      </c>
      <c r="M604" s="48" t="str">
        <f>IF($D604="","", (SUMIFS(Transacoes!$D$3:$D1000,Transacoes!$C$3:$C1000,$D604,Transacoes!$B$3:$B1000,"C", Transacoes!$A$3:$A1000, "&lt;"&amp;EOMONTH(DATE(M$1,M$2,1),0))-SUMIFS(Transacoes!$D$3:$D1000,Transacoes!$C$3:$C1000,$D604,Transacoes!$B$3:$B1000,"V", Transacoes!$A$3:$A1000, "&lt;"&amp;EOMONTH(DATE(M$1,M$2,1),0)))*SUMIFS(Prov_Auto!$E$3:$E1000, Prov_Auto!$A$3:$A1000, $D604, Prov_Auto!$D$3:$D1000,"&gt;="&amp;DATE(M$1,M$2,1),Prov_Auto!$D$3:$D1000, "&lt;="&amp;EOMONTH(DATE(M$1,M$2,1),0)))</f>
        <v/>
      </c>
      <c r="N604" s="48" t="str">
        <f>IF($D604="","", (SUMIFS(Transacoes!$D$3:$D1000,Transacoes!$C$3:$C1000,$D604,Transacoes!$B$3:$B1000,"C", Transacoes!$A$3:$A1000, "&lt;"&amp;EOMONTH(DATE(N$1,N$2,1),0))-SUMIFS(Transacoes!$D$3:$D1000,Transacoes!$C$3:$C1000,$D604,Transacoes!$B$3:$B1000,"V", Transacoes!$A$3:$A1000, "&lt;"&amp;EOMONTH(DATE(N$1,N$2,1),0)))*SUMIFS(Prov_Auto!$E$3:$E1000, Prov_Auto!$A$3:$A1000, $D604, Prov_Auto!$D$3:$D1000,"&gt;="&amp;DATE(N$1,N$2,1),Prov_Auto!$D$3:$D1000, "&lt;="&amp;EOMONTH(DATE(N$1,N$2,1),0)))</f>
        <v/>
      </c>
      <c r="O604" s="48" t="str">
        <f>IF($D604="","", (SUMIFS(Transacoes!$D$3:$D1000,Transacoes!$C$3:$C1000,$D604,Transacoes!$B$3:$B1000,"C", Transacoes!$A$3:$A1000, "&lt;"&amp;EOMONTH(DATE(O$1,O$2,1),0))-SUMIFS(Transacoes!$D$3:$D1000,Transacoes!$C$3:$C1000,$D604,Transacoes!$B$3:$B1000,"V", Transacoes!$A$3:$A1000, "&lt;"&amp;EOMONTH(DATE(O$1,O$2,1),0)))*SUMIFS(Prov_Auto!$E$3:$E1000, Prov_Auto!$A$3:$A1000, $D604, Prov_Auto!$D$3:$D1000,"&gt;="&amp;DATE(O$1,O$2,1),Prov_Auto!$D$3:$D1000, "&lt;="&amp;EOMONTH(DATE(O$1,O$2,1),0)))</f>
        <v/>
      </c>
      <c r="P604" s="48" t="str">
        <f>IF($D604="","", (SUMIFS(Transacoes!$D$3:$D1000,Transacoes!$C$3:$C1000,$D604,Transacoes!$B$3:$B1000,"C", Transacoes!$A$3:$A1000, "&lt;"&amp;EOMONTH(DATE(P$1,P$2,1),0))-SUMIFS(Transacoes!$D$3:$D1000,Transacoes!$C$3:$C1000,$D604,Transacoes!$B$3:$B1000,"V", Transacoes!$A$3:$A1000, "&lt;"&amp;EOMONTH(DATE(P$1,P$2,1),0)))*SUMIFS(Prov_Auto!$E$3:$E1000, Prov_Auto!$A$3:$A1000, $D604, Prov_Auto!$D$3:$D1000,"&gt;="&amp;DATE(P$1,P$2,1),Prov_Auto!$D$3:$D1000, "&lt;="&amp;EOMONTH(DATE(P$1,P$2,1),0)))</f>
        <v/>
      </c>
      <c r="Q604" s="48" t="str">
        <f>IF($D604="","", (SUMIFS(Transacoes!$D$3:$D1000,Transacoes!$C$3:$C1000,$D604,Transacoes!$B$3:$B1000,"C", Transacoes!$A$3:$A1000, "&lt;"&amp;EOMONTH(DATE(Q$1,Q$2,1),0))-SUMIFS(Transacoes!$D$3:$D1000,Transacoes!$C$3:$C1000,$D604,Transacoes!$B$3:$B1000,"V", Transacoes!$A$3:$A1000, "&lt;"&amp;EOMONTH(DATE(Q$1,Q$2,1),0)))*SUMIFS(Prov_Auto!$E$3:$E1000, Prov_Auto!$A$3:$A1000, $D604, Prov_Auto!$D$3:$D1000,"&gt;="&amp;DATE(Q$1,Q$2,1),Prov_Auto!$D$3:$D1000, "&lt;="&amp;EOMONTH(DATE(Q$1,Q$2,1),0)))</f>
        <v/>
      </c>
      <c r="R604" s="47"/>
    </row>
    <row r="605">
      <c r="A605" s="47"/>
      <c r="B605" s="47"/>
      <c r="C605" s="47"/>
      <c r="D605" s="87"/>
      <c r="E605" s="48" t="str">
        <f>IF($D605="","", (SUMIFS(Transacoes!$D$3:$D1000,Transacoes!$C$3:$C1000,$D605,Transacoes!$B$3:$B1000,"C", Transacoes!$A$3:$A1000, "&lt;"&amp;EOMONTH(DATE(E$1,E$2,1),0))-SUMIFS(Transacoes!$D$3:$D1000,Transacoes!$C$3:$C1000,$D605,Transacoes!$B$3:$B1000,"V", Transacoes!$A$3:$A1000, "&lt;"&amp;EOMONTH(DATE(E$1,E$2,1),0)))*SUMIFS(Prov_Auto!$E$3:$E1000, Prov_Auto!$A$3:$A1000, $D605, Prov_Auto!$D$3:$D1000,"&gt;="&amp;DATE(E$1,E$2,1),Prov_Auto!$D$3:$D1000, "&lt;="&amp;EOMONTH(DATE(E$1,E$2,1),0)))</f>
        <v/>
      </c>
      <c r="F605" s="48" t="str">
        <f>IF($D605="","", (SUMIFS(Transacoes!$D$3:$D1000,Transacoes!$C$3:$C1000,$D605,Transacoes!$B$3:$B1000,"C", Transacoes!$A$3:$A1000, "&lt;"&amp;EOMONTH(DATE(F$1,F$2,1),0))-SUMIFS(Transacoes!$D$3:$D1000,Transacoes!$C$3:$C1000,$D605,Transacoes!$B$3:$B1000,"V", Transacoes!$A$3:$A1000, "&lt;"&amp;EOMONTH(DATE(F$1,F$2,1),0)))*SUMIFS(Prov_Auto!$E$3:$E1000, Prov_Auto!$A$3:$A1000, $D605, Prov_Auto!$D$3:$D1000,"&gt;="&amp;DATE(F$1,F$2,1),Prov_Auto!$D$3:$D1000, "&lt;="&amp;EOMONTH(DATE(F$1,F$2,1),0)))</f>
        <v/>
      </c>
      <c r="G605" s="48" t="str">
        <f>IF($D605="","", (SUMIFS(Transacoes!$D$3:$D1000,Transacoes!$C$3:$C1000,$D605,Transacoes!$B$3:$B1000,"C", Transacoes!$A$3:$A1000, "&lt;"&amp;EOMONTH(DATE(G$1,G$2,1),0))-SUMIFS(Transacoes!$D$3:$D1000,Transacoes!$C$3:$C1000,$D605,Transacoes!$B$3:$B1000,"V", Transacoes!$A$3:$A1000, "&lt;"&amp;EOMONTH(DATE(G$1,G$2,1),0)))*SUMIFS(Prov_Auto!$E$3:$E1000, Prov_Auto!$A$3:$A1000, $D605, Prov_Auto!$D$3:$D1000,"&gt;="&amp;DATE(G$1,G$2,1),Prov_Auto!$D$3:$D1000, "&lt;="&amp;EOMONTH(DATE(G$1,G$2,1),0)))</f>
        <v/>
      </c>
      <c r="H605" s="48" t="str">
        <f>IF($D605="","", (SUMIFS(Transacoes!$D$3:$D1000,Transacoes!$C$3:$C1000,$D605,Transacoes!$B$3:$B1000,"C", Transacoes!$A$3:$A1000, "&lt;"&amp;EOMONTH(DATE(H$1,H$2,1),0))-SUMIFS(Transacoes!$D$3:$D1000,Transacoes!$C$3:$C1000,$D605,Transacoes!$B$3:$B1000,"V", Transacoes!$A$3:$A1000, "&lt;"&amp;EOMONTH(DATE(H$1,H$2,1),0)))*SUMIFS(Prov_Auto!$E$3:$E1000, Prov_Auto!$A$3:$A1000, $D605, Prov_Auto!$D$3:$D1000,"&gt;="&amp;DATE(H$1,H$2,1),Prov_Auto!$D$3:$D1000, "&lt;="&amp;EOMONTH(DATE(H$1,H$2,1),0)))</f>
        <v/>
      </c>
      <c r="I605" s="48" t="str">
        <f>IF($D605="","", (SUMIFS(Transacoes!$D$3:$D1000,Transacoes!$C$3:$C1000,$D605,Transacoes!$B$3:$B1000,"C", Transacoes!$A$3:$A1000, "&lt;"&amp;EOMONTH(DATE(I$1,I$2,1),0))-SUMIFS(Transacoes!$D$3:$D1000,Transacoes!$C$3:$C1000,$D605,Transacoes!$B$3:$B1000,"V", Transacoes!$A$3:$A1000, "&lt;"&amp;EOMONTH(DATE(I$1,I$2,1),0)))*SUMIFS(Prov_Auto!$E$3:$E1000, Prov_Auto!$A$3:$A1000, $D605, Prov_Auto!$D$3:$D1000,"&gt;="&amp;DATE(I$1,I$2,1),Prov_Auto!$D$3:$D1000, "&lt;="&amp;EOMONTH(DATE(I$1,I$2,1),0)))</f>
        <v/>
      </c>
      <c r="J605" s="48" t="str">
        <f>IF($D605="","", (SUMIFS(Transacoes!$D$3:$D1000,Transacoes!$C$3:$C1000,$D605,Transacoes!$B$3:$B1000,"C", Transacoes!$A$3:$A1000, "&lt;"&amp;EOMONTH(DATE(J$1,J$2,1),0))-SUMIFS(Transacoes!$D$3:$D1000,Transacoes!$C$3:$C1000,$D605,Transacoes!$B$3:$B1000,"V", Transacoes!$A$3:$A1000, "&lt;"&amp;EOMONTH(DATE(J$1,J$2,1),0)))*SUMIFS(Prov_Auto!$E$3:$E1000, Prov_Auto!$A$3:$A1000, $D605, Prov_Auto!$D$3:$D1000,"&gt;="&amp;DATE(J$1,J$2,1),Prov_Auto!$D$3:$D1000, "&lt;="&amp;EOMONTH(DATE(J$1,J$2,1),0)))</f>
        <v/>
      </c>
      <c r="K605" s="48" t="str">
        <f>IF($D605="","", (SUMIFS(Transacoes!$D$3:$D1000,Transacoes!$C$3:$C1000,$D605,Transacoes!$B$3:$B1000,"C", Transacoes!$A$3:$A1000, "&lt;"&amp;EOMONTH(DATE(K$1,K$2,1),0))-SUMIFS(Transacoes!$D$3:$D1000,Transacoes!$C$3:$C1000,$D605,Transacoes!$B$3:$B1000,"V", Transacoes!$A$3:$A1000, "&lt;"&amp;EOMONTH(DATE(K$1,K$2,1),0)))*SUMIFS(Prov_Auto!$E$3:$E1000, Prov_Auto!$A$3:$A1000, $D605, Prov_Auto!$D$3:$D1000,"&gt;="&amp;DATE(K$1,K$2,1),Prov_Auto!$D$3:$D1000, "&lt;="&amp;EOMONTH(DATE(K$1,K$2,1),0)))</f>
        <v/>
      </c>
      <c r="L605" s="48" t="str">
        <f>IF($D605="","", (SUMIFS(Transacoes!$D$3:$D1000,Transacoes!$C$3:$C1000,$D605,Transacoes!$B$3:$B1000,"C", Transacoes!$A$3:$A1000, "&lt;"&amp;EOMONTH(DATE(L$1,L$2,1),0))-SUMIFS(Transacoes!$D$3:$D1000,Transacoes!$C$3:$C1000,$D605,Transacoes!$B$3:$B1000,"V", Transacoes!$A$3:$A1000, "&lt;"&amp;EOMONTH(DATE(L$1,L$2,1),0)))*SUMIFS(Prov_Auto!$E$3:$E1000, Prov_Auto!$A$3:$A1000, $D605, Prov_Auto!$D$3:$D1000,"&gt;="&amp;DATE(L$1,L$2,1),Prov_Auto!$D$3:$D1000, "&lt;="&amp;EOMONTH(DATE(L$1,L$2,1),0)))</f>
        <v/>
      </c>
      <c r="M605" s="48" t="str">
        <f>IF($D605="","", (SUMIFS(Transacoes!$D$3:$D1000,Transacoes!$C$3:$C1000,$D605,Transacoes!$B$3:$B1000,"C", Transacoes!$A$3:$A1000, "&lt;"&amp;EOMONTH(DATE(M$1,M$2,1),0))-SUMIFS(Transacoes!$D$3:$D1000,Transacoes!$C$3:$C1000,$D605,Transacoes!$B$3:$B1000,"V", Transacoes!$A$3:$A1000, "&lt;"&amp;EOMONTH(DATE(M$1,M$2,1),0)))*SUMIFS(Prov_Auto!$E$3:$E1000, Prov_Auto!$A$3:$A1000, $D605, Prov_Auto!$D$3:$D1000,"&gt;="&amp;DATE(M$1,M$2,1),Prov_Auto!$D$3:$D1000, "&lt;="&amp;EOMONTH(DATE(M$1,M$2,1),0)))</f>
        <v/>
      </c>
      <c r="N605" s="48" t="str">
        <f>IF($D605="","", (SUMIFS(Transacoes!$D$3:$D1000,Transacoes!$C$3:$C1000,$D605,Transacoes!$B$3:$B1000,"C", Transacoes!$A$3:$A1000, "&lt;"&amp;EOMONTH(DATE(N$1,N$2,1),0))-SUMIFS(Transacoes!$D$3:$D1000,Transacoes!$C$3:$C1000,$D605,Transacoes!$B$3:$B1000,"V", Transacoes!$A$3:$A1000, "&lt;"&amp;EOMONTH(DATE(N$1,N$2,1),0)))*SUMIFS(Prov_Auto!$E$3:$E1000, Prov_Auto!$A$3:$A1000, $D605, Prov_Auto!$D$3:$D1000,"&gt;="&amp;DATE(N$1,N$2,1),Prov_Auto!$D$3:$D1000, "&lt;="&amp;EOMONTH(DATE(N$1,N$2,1),0)))</f>
        <v/>
      </c>
      <c r="O605" s="48" t="str">
        <f>IF($D605="","", (SUMIFS(Transacoes!$D$3:$D1000,Transacoes!$C$3:$C1000,$D605,Transacoes!$B$3:$B1000,"C", Transacoes!$A$3:$A1000, "&lt;"&amp;EOMONTH(DATE(O$1,O$2,1),0))-SUMIFS(Transacoes!$D$3:$D1000,Transacoes!$C$3:$C1000,$D605,Transacoes!$B$3:$B1000,"V", Transacoes!$A$3:$A1000, "&lt;"&amp;EOMONTH(DATE(O$1,O$2,1),0)))*SUMIFS(Prov_Auto!$E$3:$E1000, Prov_Auto!$A$3:$A1000, $D605, Prov_Auto!$D$3:$D1000,"&gt;="&amp;DATE(O$1,O$2,1),Prov_Auto!$D$3:$D1000, "&lt;="&amp;EOMONTH(DATE(O$1,O$2,1),0)))</f>
        <v/>
      </c>
      <c r="P605" s="48" t="str">
        <f>IF($D605="","", (SUMIFS(Transacoes!$D$3:$D1000,Transacoes!$C$3:$C1000,$D605,Transacoes!$B$3:$B1000,"C", Transacoes!$A$3:$A1000, "&lt;"&amp;EOMONTH(DATE(P$1,P$2,1),0))-SUMIFS(Transacoes!$D$3:$D1000,Transacoes!$C$3:$C1000,$D605,Transacoes!$B$3:$B1000,"V", Transacoes!$A$3:$A1000, "&lt;"&amp;EOMONTH(DATE(P$1,P$2,1),0)))*SUMIFS(Prov_Auto!$E$3:$E1000, Prov_Auto!$A$3:$A1000, $D605, Prov_Auto!$D$3:$D1000,"&gt;="&amp;DATE(P$1,P$2,1),Prov_Auto!$D$3:$D1000, "&lt;="&amp;EOMONTH(DATE(P$1,P$2,1),0)))</f>
        <v/>
      </c>
      <c r="Q605" s="48" t="str">
        <f>IF($D605="","", (SUMIFS(Transacoes!$D$3:$D1000,Transacoes!$C$3:$C1000,$D605,Transacoes!$B$3:$B1000,"C", Transacoes!$A$3:$A1000, "&lt;"&amp;EOMONTH(DATE(Q$1,Q$2,1),0))-SUMIFS(Transacoes!$D$3:$D1000,Transacoes!$C$3:$C1000,$D605,Transacoes!$B$3:$B1000,"V", Transacoes!$A$3:$A1000, "&lt;"&amp;EOMONTH(DATE(Q$1,Q$2,1),0)))*SUMIFS(Prov_Auto!$E$3:$E1000, Prov_Auto!$A$3:$A1000, $D605, Prov_Auto!$D$3:$D1000,"&gt;="&amp;DATE(Q$1,Q$2,1),Prov_Auto!$D$3:$D1000, "&lt;="&amp;EOMONTH(DATE(Q$1,Q$2,1),0)))</f>
        <v/>
      </c>
      <c r="R605" s="47"/>
    </row>
    <row r="606">
      <c r="A606" s="47"/>
      <c r="B606" s="47"/>
      <c r="C606" s="47"/>
      <c r="D606" s="87"/>
      <c r="E606" s="48" t="str">
        <f>IF($D606="","", (SUMIFS(Transacoes!$D$3:$D1000,Transacoes!$C$3:$C1000,$D606,Transacoes!$B$3:$B1000,"C", Transacoes!$A$3:$A1000, "&lt;"&amp;EOMONTH(DATE(E$1,E$2,1),0))-SUMIFS(Transacoes!$D$3:$D1000,Transacoes!$C$3:$C1000,$D606,Transacoes!$B$3:$B1000,"V", Transacoes!$A$3:$A1000, "&lt;"&amp;EOMONTH(DATE(E$1,E$2,1),0)))*SUMIFS(Prov_Auto!$E$3:$E1000, Prov_Auto!$A$3:$A1000, $D606, Prov_Auto!$D$3:$D1000,"&gt;="&amp;DATE(E$1,E$2,1),Prov_Auto!$D$3:$D1000, "&lt;="&amp;EOMONTH(DATE(E$1,E$2,1),0)))</f>
        <v/>
      </c>
      <c r="F606" s="48" t="str">
        <f>IF($D606="","", (SUMIFS(Transacoes!$D$3:$D1000,Transacoes!$C$3:$C1000,$D606,Transacoes!$B$3:$B1000,"C", Transacoes!$A$3:$A1000, "&lt;"&amp;EOMONTH(DATE(F$1,F$2,1),0))-SUMIFS(Transacoes!$D$3:$D1000,Transacoes!$C$3:$C1000,$D606,Transacoes!$B$3:$B1000,"V", Transacoes!$A$3:$A1000, "&lt;"&amp;EOMONTH(DATE(F$1,F$2,1),0)))*SUMIFS(Prov_Auto!$E$3:$E1000, Prov_Auto!$A$3:$A1000, $D606, Prov_Auto!$D$3:$D1000,"&gt;="&amp;DATE(F$1,F$2,1),Prov_Auto!$D$3:$D1000, "&lt;="&amp;EOMONTH(DATE(F$1,F$2,1),0)))</f>
        <v/>
      </c>
      <c r="G606" s="48" t="str">
        <f>IF($D606="","", (SUMIFS(Transacoes!$D$3:$D1000,Transacoes!$C$3:$C1000,$D606,Transacoes!$B$3:$B1000,"C", Transacoes!$A$3:$A1000, "&lt;"&amp;EOMONTH(DATE(G$1,G$2,1),0))-SUMIFS(Transacoes!$D$3:$D1000,Transacoes!$C$3:$C1000,$D606,Transacoes!$B$3:$B1000,"V", Transacoes!$A$3:$A1000, "&lt;"&amp;EOMONTH(DATE(G$1,G$2,1),0)))*SUMIFS(Prov_Auto!$E$3:$E1000, Prov_Auto!$A$3:$A1000, $D606, Prov_Auto!$D$3:$D1000,"&gt;="&amp;DATE(G$1,G$2,1),Prov_Auto!$D$3:$D1000, "&lt;="&amp;EOMONTH(DATE(G$1,G$2,1),0)))</f>
        <v/>
      </c>
      <c r="H606" s="48" t="str">
        <f>IF($D606="","", (SUMIFS(Transacoes!$D$3:$D1000,Transacoes!$C$3:$C1000,$D606,Transacoes!$B$3:$B1000,"C", Transacoes!$A$3:$A1000, "&lt;"&amp;EOMONTH(DATE(H$1,H$2,1),0))-SUMIFS(Transacoes!$D$3:$D1000,Transacoes!$C$3:$C1000,$D606,Transacoes!$B$3:$B1000,"V", Transacoes!$A$3:$A1000, "&lt;"&amp;EOMONTH(DATE(H$1,H$2,1),0)))*SUMIFS(Prov_Auto!$E$3:$E1000, Prov_Auto!$A$3:$A1000, $D606, Prov_Auto!$D$3:$D1000,"&gt;="&amp;DATE(H$1,H$2,1),Prov_Auto!$D$3:$D1000, "&lt;="&amp;EOMONTH(DATE(H$1,H$2,1),0)))</f>
        <v/>
      </c>
      <c r="I606" s="48" t="str">
        <f>IF($D606="","", (SUMIFS(Transacoes!$D$3:$D1000,Transacoes!$C$3:$C1000,$D606,Transacoes!$B$3:$B1000,"C", Transacoes!$A$3:$A1000, "&lt;"&amp;EOMONTH(DATE(I$1,I$2,1),0))-SUMIFS(Transacoes!$D$3:$D1000,Transacoes!$C$3:$C1000,$D606,Transacoes!$B$3:$B1000,"V", Transacoes!$A$3:$A1000, "&lt;"&amp;EOMONTH(DATE(I$1,I$2,1),0)))*SUMIFS(Prov_Auto!$E$3:$E1000, Prov_Auto!$A$3:$A1000, $D606, Prov_Auto!$D$3:$D1000,"&gt;="&amp;DATE(I$1,I$2,1),Prov_Auto!$D$3:$D1000, "&lt;="&amp;EOMONTH(DATE(I$1,I$2,1),0)))</f>
        <v/>
      </c>
      <c r="J606" s="48" t="str">
        <f>IF($D606="","", (SUMIFS(Transacoes!$D$3:$D1000,Transacoes!$C$3:$C1000,$D606,Transacoes!$B$3:$B1000,"C", Transacoes!$A$3:$A1000, "&lt;"&amp;EOMONTH(DATE(J$1,J$2,1),0))-SUMIFS(Transacoes!$D$3:$D1000,Transacoes!$C$3:$C1000,$D606,Transacoes!$B$3:$B1000,"V", Transacoes!$A$3:$A1000, "&lt;"&amp;EOMONTH(DATE(J$1,J$2,1),0)))*SUMIFS(Prov_Auto!$E$3:$E1000, Prov_Auto!$A$3:$A1000, $D606, Prov_Auto!$D$3:$D1000,"&gt;="&amp;DATE(J$1,J$2,1),Prov_Auto!$D$3:$D1000, "&lt;="&amp;EOMONTH(DATE(J$1,J$2,1),0)))</f>
        <v/>
      </c>
      <c r="K606" s="48" t="str">
        <f>IF($D606="","", (SUMIFS(Transacoes!$D$3:$D1000,Transacoes!$C$3:$C1000,$D606,Transacoes!$B$3:$B1000,"C", Transacoes!$A$3:$A1000, "&lt;"&amp;EOMONTH(DATE(K$1,K$2,1),0))-SUMIFS(Transacoes!$D$3:$D1000,Transacoes!$C$3:$C1000,$D606,Transacoes!$B$3:$B1000,"V", Transacoes!$A$3:$A1000, "&lt;"&amp;EOMONTH(DATE(K$1,K$2,1),0)))*SUMIFS(Prov_Auto!$E$3:$E1000, Prov_Auto!$A$3:$A1000, $D606, Prov_Auto!$D$3:$D1000,"&gt;="&amp;DATE(K$1,K$2,1),Prov_Auto!$D$3:$D1000, "&lt;="&amp;EOMONTH(DATE(K$1,K$2,1),0)))</f>
        <v/>
      </c>
      <c r="L606" s="48" t="str">
        <f>IF($D606="","", (SUMIFS(Transacoes!$D$3:$D1000,Transacoes!$C$3:$C1000,$D606,Transacoes!$B$3:$B1000,"C", Transacoes!$A$3:$A1000, "&lt;"&amp;EOMONTH(DATE(L$1,L$2,1),0))-SUMIFS(Transacoes!$D$3:$D1000,Transacoes!$C$3:$C1000,$D606,Transacoes!$B$3:$B1000,"V", Transacoes!$A$3:$A1000, "&lt;"&amp;EOMONTH(DATE(L$1,L$2,1),0)))*SUMIFS(Prov_Auto!$E$3:$E1000, Prov_Auto!$A$3:$A1000, $D606, Prov_Auto!$D$3:$D1000,"&gt;="&amp;DATE(L$1,L$2,1),Prov_Auto!$D$3:$D1000, "&lt;="&amp;EOMONTH(DATE(L$1,L$2,1),0)))</f>
        <v/>
      </c>
      <c r="M606" s="48" t="str">
        <f>IF($D606="","", (SUMIFS(Transacoes!$D$3:$D1000,Transacoes!$C$3:$C1000,$D606,Transacoes!$B$3:$B1000,"C", Transacoes!$A$3:$A1000, "&lt;"&amp;EOMONTH(DATE(M$1,M$2,1),0))-SUMIFS(Transacoes!$D$3:$D1000,Transacoes!$C$3:$C1000,$D606,Transacoes!$B$3:$B1000,"V", Transacoes!$A$3:$A1000, "&lt;"&amp;EOMONTH(DATE(M$1,M$2,1),0)))*SUMIFS(Prov_Auto!$E$3:$E1000, Prov_Auto!$A$3:$A1000, $D606, Prov_Auto!$D$3:$D1000,"&gt;="&amp;DATE(M$1,M$2,1),Prov_Auto!$D$3:$D1000, "&lt;="&amp;EOMONTH(DATE(M$1,M$2,1),0)))</f>
        <v/>
      </c>
      <c r="N606" s="48" t="str">
        <f>IF($D606="","", (SUMIFS(Transacoes!$D$3:$D1000,Transacoes!$C$3:$C1000,$D606,Transacoes!$B$3:$B1000,"C", Transacoes!$A$3:$A1000, "&lt;"&amp;EOMONTH(DATE(N$1,N$2,1),0))-SUMIFS(Transacoes!$D$3:$D1000,Transacoes!$C$3:$C1000,$D606,Transacoes!$B$3:$B1000,"V", Transacoes!$A$3:$A1000, "&lt;"&amp;EOMONTH(DATE(N$1,N$2,1),0)))*SUMIFS(Prov_Auto!$E$3:$E1000, Prov_Auto!$A$3:$A1000, $D606, Prov_Auto!$D$3:$D1000,"&gt;="&amp;DATE(N$1,N$2,1),Prov_Auto!$D$3:$D1000, "&lt;="&amp;EOMONTH(DATE(N$1,N$2,1),0)))</f>
        <v/>
      </c>
      <c r="O606" s="48" t="str">
        <f>IF($D606="","", (SUMIFS(Transacoes!$D$3:$D1000,Transacoes!$C$3:$C1000,$D606,Transacoes!$B$3:$B1000,"C", Transacoes!$A$3:$A1000, "&lt;"&amp;EOMONTH(DATE(O$1,O$2,1),0))-SUMIFS(Transacoes!$D$3:$D1000,Transacoes!$C$3:$C1000,$D606,Transacoes!$B$3:$B1000,"V", Transacoes!$A$3:$A1000, "&lt;"&amp;EOMONTH(DATE(O$1,O$2,1),0)))*SUMIFS(Prov_Auto!$E$3:$E1000, Prov_Auto!$A$3:$A1000, $D606, Prov_Auto!$D$3:$D1000,"&gt;="&amp;DATE(O$1,O$2,1),Prov_Auto!$D$3:$D1000, "&lt;="&amp;EOMONTH(DATE(O$1,O$2,1),0)))</f>
        <v/>
      </c>
      <c r="P606" s="48" t="str">
        <f>IF($D606="","", (SUMIFS(Transacoes!$D$3:$D1000,Transacoes!$C$3:$C1000,$D606,Transacoes!$B$3:$B1000,"C", Transacoes!$A$3:$A1000, "&lt;"&amp;EOMONTH(DATE(P$1,P$2,1),0))-SUMIFS(Transacoes!$D$3:$D1000,Transacoes!$C$3:$C1000,$D606,Transacoes!$B$3:$B1000,"V", Transacoes!$A$3:$A1000, "&lt;"&amp;EOMONTH(DATE(P$1,P$2,1),0)))*SUMIFS(Prov_Auto!$E$3:$E1000, Prov_Auto!$A$3:$A1000, $D606, Prov_Auto!$D$3:$D1000,"&gt;="&amp;DATE(P$1,P$2,1),Prov_Auto!$D$3:$D1000, "&lt;="&amp;EOMONTH(DATE(P$1,P$2,1),0)))</f>
        <v/>
      </c>
      <c r="Q606" s="48" t="str">
        <f>IF($D606="","", (SUMIFS(Transacoes!$D$3:$D1000,Transacoes!$C$3:$C1000,$D606,Transacoes!$B$3:$B1000,"C", Transacoes!$A$3:$A1000, "&lt;"&amp;EOMONTH(DATE(Q$1,Q$2,1),0))-SUMIFS(Transacoes!$D$3:$D1000,Transacoes!$C$3:$C1000,$D606,Transacoes!$B$3:$B1000,"V", Transacoes!$A$3:$A1000, "&lt;"&amp;EOMONTH(DATE(Q$1,Q$2,1),0)))*SUMIFS(Prov_Auto!$E$3:$E1000, Prov_Auto!$A$3:$A1000, $D606, Prov_Auto!$D$3:$D1000,"&gt;="&amp;DATE(Q$1,Q$2,1),Prov_Auto!$D$3:$D1000, "&lt;="&amp;EOMONTH(DATE(Q$1,Q$2,1),0)))</f>
        <v/>
      </c>
      <c r="R606" s="47"/>
    </row>
    <row r="607">
      <c r="A607" s="47"/>
      <c r="B607" s="47"/>
      <c r="C607" s="47"/>
      <c r="D607" s="87"/>
      <c r="E607" s="48" t="str">
        <f>IF($D607="","", (SUMIFS(Transacoes!$D$3:$D1000,Transacoes!$C$3:$C1000,$D607,Transacoes!$B$3:$B1000,"C", Transacoes!$A$3:$A1000, "&lt;"&amp;EOMONTH(DATE(E$1,E$2,1),0))-SUMIFS(Transacoes!$D$3:$D1000,Transacoes!$C$3:$C1000,$D607,Transacoes!$B$3:$B1000,"V", Transacoes!$A$3:$A1000, "&lt;"&amp;EOMONTH(DATE(E$1,E$2,1),0)))*SUMIFS(Prov_Auto!$E$3:$E1000, Prov_Auto!$A$3:$A1000, $D607, Prov_Auto!$D$3:$D1000,"&gt;="&amp;DATE(E$1,E$2,1),Prov_Auto!$D$3:$D1000, "&lt;="&amp;EOMONTH(DATE(E$1,E$2,1),0)))</f>
        <v/>
      </c>
      <c r="F607" s="48" t="str">
        <f>IF($D607="","", (SUMIFS(Transacoes!$D$3:$D1000,Transacoes!$C$3:$C1000,$D607,Transacoes!$B$3:$B1000,"C", Transacoes!$A$3:$A1000, "&lt;"&amp;EOMONTH(DATE(F$1,F$2,1),0))-SUMIFS(Transacoes!$D$3:$D1000,Transacoes!$C$3:$C1000,$D607,Transacoes!$B$3:$B1000,"V", Transacoes!$A$3:$A1000, "&lt;"&amp;EOMONTH(DATE(F$1,F$2,1),0)))*SUMIFS(Prov_Auto!$E$3:$E1000, Prov_Auto!$A$3:$A1000, $D607, Prov_Auto!$D$3:$D1000,"&gt;="&amp;DATE(F$1,F$2,1),Prov_Auto!$D$3:$D1000, "&lt;="&amp;EOMONTH(DATE(F$1,F$2,1),0)))</f>
        <v/>
      </c>
      <c r="G607" s="48" t="str">
        <f>IF($D607="","", (SUMIFS(Transacoes!$D$3:$D1000,Transacoes!$C$3:$C1000,$D607,Transacoes!$B$3:$B1000,"C", Transacoes!$A$3:$A1000, "&lt;"&amp;EOMONTH(DATE(G$1,G$2,1),0))-SUMIFS(Transacoes!$D$3:$D1000,Transacoes!$C$3:$C1000,$D607,Transacoes!$B$3:$B1000,"V", Transacoes!$A$3:$A1000, "&lt;"&amp;EOMONTH(DATE(G$1,G$2,1),0)))*SUMIFS(Prov_Auto!$E$3:$E1000, Prov_Auto!$A$3:$A1000, $D607, Prov_Auto!$D$3:$D1000,"&gt;="&amp;DATE(G$1,G$2,1),Prov_Auto!$D$3:$D1000, "&lt;="&amp;EOMONTH(DATE(G$1,G$2,1),0)))</f>
        <v/>
      </c>
      <c r="H607" s="48" t="str">
        <f>IF($D607="","", (SUMIFS(Transacoes!$D$3:$D1000,Transacoes!$C$3:$C1000,$D607,Transacoes!$B$3:$B1000,"C", Transacoes!$A$3:$A1000, "&lt;"&amp;EOMONTH(DATE(H$1,H$2,1),0))-SUMIFS(Transacoes!$D$3:$D1000,Transacoes!$C$3:$C1000,$D607,Transacoes!$B$3:$B1000,"V", Transacoes!$A$3:$A1000, "&lt;"&amp;EOMONTH(DATE(H$1,H$2,1),0)))*SUMIFS(Prov_Auto!$E$3:$E1000, Prov_Auto!$A$3:$A1000, $D607, Prov_Auto!$D$3:$D1000,"&gt;="&amp;DATE(H$1,H$2,1),Prov_Auto!$D$3:$D1000, "&lt;="&amp;EOMONTH(DATE(H$1,H$2,1),0)))</f>
        <v/>
      </c>
      <c r="I607" s="48" t="str">
        <f>IF($D607="","", (SUMIFS(Transacoes!$D$3:$D1000,Transacoes!$C$3:$C1000,$D607,Transacoes!$B$3:$B1000,"C", Transacoes!$A$3:$A1000, "&lt;"&amp;EOMONTH(DATE(I$1,I$2,1),0))-SUMIFS(Transacoes!$D$3:$D1000,Transacoes!$C$3:$C1000,$D607,Transacoes!$B$3:$B1000,"V", Transacoes!$A$3:$A1000, "&lt;"&amp;EOMONTH(DATE(I$1,I$2,1),0)))*SUMIFS(Prov_Auto!$E$3:$E1000, Prov_Auto!$A$3:$A1000, $D607, Prov_Auto!$D$3:$D1000,"&gt;="&amp;DATE(I$1,I$2,1),Prov_Auto!$D$3:$D1000, "&lt;="&amp;EOMONTH(DATE(I$1,I$2,1),0)))</f>
        <v/>
      </c>
      <c r="J607" s="48" t="str">
        <f>IF($D607="","", (SUMIFS(Transacoes!$D$3:$D1000,Transacoes!$C$3:$C1000,$D607,Transacoes!$B$3:$B1000,"C", Transacoes!$A$3:$A1000, "&lt;"&amp;EOMONTH(DATE(J$1,J$2,1),0))-SUMIFS(Transacoes!$D$3:$D1000,Transacoes!$C$3:$C1000,$D607,Transacoes!$B$3:$B1000,"V", Transacoes!$A$3:$A1000, "&lt;"&amp;EOMONTH(DATE(J$1,J$2,1),0)))*SUMIFS(Prov_Auto!$E$3:$E1000, Prov_Auto!$A$3:$A1000, $D607, Prov_Auto!$D$3:$D1000,"&gt;="&amp;DATE(J$1,J$2,1),Prov_Auto!$D$3:$D1000, "&lt;="&amp;EOMONTH(DATE(J$1,J$2,1),0)))</f>
        <v/>
      </c>
      <c r="K607" s="48" t="str">
        <f>IF($D607="","", (SUMIFS(Transacoes!$D$3:$D1000,Transacoes!$C$3:$C1000,$D607,Transacoes!$B$3:$B1000,"C", Transacoes!$A$3:$A1000, "&lt;"&amp;EOMONTH(DATE(K$1,K$2,1),0))-SUMIFS(Transacoes!$D$3:$D1000,Transacoes!$C$3:$C1000,$D607,Transacoes!$B$3:$B1000,"V", Transacoes!$A$3:$A1000, "&lt;"&amp;EOMONTH(DATE(K$1,K$2,1),0)))*SUMIFS(Prov_Auto!$E$3:$E1000, Prov_Auto!$A$3:$A1000, $D607, Prov_Auto!$D$3:$D1000,"&gt;="&amp;DATE(K$1,K$2,1),Prov_Auto!$D$3:$D1000, "&lt;="&amp;EOMONTH(DATE(K$1,K$2,1),0)))</f>
        <v/>
      </c>
      <c r="L607" s="48" t="str">
        <f>IF($D607="","", (SUMIFS(Transacoes!$D$3:$D1000,Transacoes!$C$3:$C1000,$D607,Transacoes!$B$3:$B1000,"C", Transacoes!$A$3:$A1000, "&lt;"&amp;EOMONTH(DATE(L$1,L$2,1),0))-SUMIFS(Transacoes!$D$3:$D1000,Transacoes!$C$3:$C1000,$D607,Transacoes!$B$3:$B1000,"V", Transacoes!$A$3:$A1000, "&lt;"&amp;EOMONTH(DATE(L$1,L$2,1),0)))*SUMIFS(Prov_Auto!$E$3:$E1000, Prov_Auto!$A$3:$A1000, $D607, Prov_Auto!$D$3:$D1000,"&gt;="&amp;DATE(L$1,L$2,1),Prov_Auto!$D$3:$D1000, "&lt;="&amp;EOMONTH(DATE(L$1,L$2,1),0)))</f>
        <v/>
      </c>
      <c r="M607" s="48" t="str">
        <f>IF($D607="","", (SUMIFS(Transacoes!$D$3:$D1000,Transacoes!$C$3:$C1000,$D607,Transacoes!$B$3:$B1000,"C", Transacoes!$A$3:$A1000, "&lt;"&amp;EOMONTH(DATE(M$1,M$2,1),0))-SUMIFS(Transacoes!$D$3:$D1000,Transacoes!$C$3:$C1000,$D607,Transacoes!$B$3:$B1000,"V", Transacoes!$A$3:$A1000, "&lt;"&amp;EOMONTH(DATE(M$1,M$2,1),0)))*SUMIFS(Prov_Auto!$E$3:$E1000, Prov_Auto!$A$3:$A1000, $D607, Prov_Auto!$D$3:$D1000,"&gt;="&amp;DATE(M$1,M$2,1),Prov_Auto!$D$3:$D1000, "&lt;="&amp;EOMONTH(DATE(M$1,M$2,1),0)))</f>
        <v/>
      </c>
      <c r="N607" s="48" t="str">
        <f>IF($D607="","", (SUMIFS(Transacoes!$D$3:$D1000,Transacoes!$C$3:$C1000,$D607,Transacoes!$B$3:$B1000,"C", Transacoes!$A$3:$A1000, "&lt;"&amp;EOMONTH(DATE(N$1,N$2,1),0))-SUMIFS(Transacoes!$D$3:$D1000,Transacoes!$C$3:$C1000,$D607,Transacoes!$B$3:$B1000,"V", Transacoes!$A$3:$A1000, "&lt;"&amp;EOMONTH(DATE(N$1,N$2,1),0)))*SUMIFS(Prov_Auto!$E$3:$E1000, Prov_Auto!$A$3:$A1000, $D607, Prov_Auto!$D$3:$D1000,"&gt;="&amp;DATE(N$1,N$2,1),Prov_Auto!$D$3:$D1000, "&lt;="&amp;EOMONTH(DATE(N$1,N$2,1),0)))</f>
        <v/>
      </c>
      <c r="O607" s="48" t="str">
        <f>IF($D607="","", (SUMIFS(Transacoes!$D$3:$D1000,Transacoes!$C$3:$C1000,$D607,Transacoes!$B$3:$B1000,"C", Transacoes!$A$3:$A1000, "&lt;"&amp;EOMONTH(DATE(O$1,O$2,1),0))-SUMIFS(Transacoes!$D$3:$D1000,Transacoes!$C$3:$C1000,$D607,Transacoes!$B$3:$B1000,"V", Transacoes!$A$3:$A1000, "&lt;"&amp;EOMONTH(DATE(O$1,O$2,1),0)))*SUMIFS(Prov_Auto!$E$3:$E1000, Prov_Auto!$A$3:$A1000, $D607, Prov_Auto!$D$3:$D1000,"&gt;="&amp;DATE(O$1,O$2,1),Prov_Auto!$D$3:$D1000, "&lt;="&amp;EOMONTH(DATE(O$1,O$2,1),0)))</f>
        <v/>
      </c>
      <c r="P607" s="48" t="str">
        <f>IF($D607="","", (SUMIFS(Transacoes!$D$3:$D1000,Transacoes!$C$3:$C1000,$D607,Transacoes!$B$3:$B1000,"C", Transacoes!$A$3:$A1000, "&lt;"&amp;EOMONTH(DATE(P$1,P$2,1),0))-SUMIFS(Transacoes!$D$3:$D1000,Transacoes!$C$3:$C1000,$D607,Transacoes!$B$3:$B1000,"V", Transacoes!$A$3:$A1000, "&lt;"&amp;EOMONTH(DATE(P$1,P$2,1),0)))*SUMIFS(Prov_Auto!$E$3:$E1000, Prov_Auto!$A$3:$A1000, $D607, Prov_Auto!$D$3:$D1000,"&gt;="&amp;DATE(P$1,P$2,1),Prov_Auto!$D$3:$D1000, "&lt;="&amp;EOMONTH(DATE(P$1,P$2,1),0)))</f>
        <v/>
      </c>
      <c r="Q607" s="48" t="str">
        <f>IF($D607="","", (SUMIFS(Transacoes!$D$3:$D1000,Transacoes!$C$3:$C1000,$D607,Transacoes!$B$3:$B1000,"C", Transacoes!$A$3:$A1000, "&lt;"&amp;EOMONTH(DATE(Q$1,Q$2,1),0))-SUMIFS(Transacoes!$D$3:$D1000,Transacoes!$C$3:$C1000,$D607,Transacoes!$B$3:$B1000,"V", Transacoes!$A$3:$A1000, "&lt;"&amp;EOMONTH(DATE(Q$1,Q$2,1),0)))*SUMIFS(Prov_Auto!$E$3:$E1000, Prov_Auto!$A$3:$A1000, $D607, Prov_Auto!$D$3:$D1000,"&gt;="&amp;DATE(Q$1,Q$2,1),Prov_Auto!$D$3:$D1000, "&lt;="&amp;EOMONTH(DATE(Q$1,Q$2,1),0)))</f>
        <v/>
      </c>
      <c r="R607" s="47"/>
    </row>
    <row r="608">
      <c r="A608" s="47"/>
      <c r="B608" s="47"/>
      <c r="C608" s="47"/>
      <c r="D608" s="87"/>
      <c r="E608" s="48" t="str">
        <f>IF($D608="","", (SUMIFS(Transacoes!$D$3:$D1000,Transacoes!$C$3:$C1000,$D608,Transacoes!$B$3:$B1000,"C", Transacoes!$A$3:$A1000, "&lt;"&amp;EOMONTH(DATE(E$1,E$2,1),0))-SUMIFS(Transacoes!$D$3:$D1000,Transacoes!$C$3:$C1000,$D608,Transacoes!$B$3:$B1000,"V", Transacoes!$A$3:$A1000, "&lt;"&amp;EOMONTH(DATE(E$1,E$2,1),0)))*SUMIFS(Prov_Auto!$E$3:$E1000, Prov_Auto!$A$3:$A1000, $D608, Prov_Auto!$D$3:$D1000,"&gt;="&amp;DATE(E$1,E$2,1),Prov_Auto!$D$3:$D1000, "&lt;="&amp;EOMONTH(DATE(E$1,E$2,1),0)))</f>
        <v/>
      </c>
      <c r="F608" s="48" t="str">
        <f>IF($D608="","", (SUMIFS(Transacoes!$D$3:$D1000,Transacoes!$C$3:$C1000,$D608,Transacoes!$B$3:$B1000,"C", Transacoes!$A$3:$A1000, "&lt;"&amp;EOMONTH(DATE(F$1,F$2,1),0))-SUMIFS(Transacoes!$D$3:$D1000,Transacoes!$C$3:$C1000,$D608,Transacoes!$B$3:$B1000,"V", Transacoes!$A$3:$A1000, "&lt;"&amp;EOMONTH(DATE(F$1,F$2,1),0)))*SUMIFS(Prov_Auto!$E$3:$E1000, Prov_Auto!$A$3:$A1000, $D608, Prov_Auto!$D$3:$D1000,"&gt;="&amp;DATE(F$1,F$2,1),Prov_Auto!$D$3:$D1000, "&lt;="&amp;EOMONTH(DATE(F$1,F$2,1),0)))</f>
        <v/>
      </c>
      <c r="G608" s="48" t="str">
        <f>IF($D608="","", (SUMIFS(Transacoes!$D$3:$D1000,Transacoes!$C$3:$C1000,$D608,Transacoes!$B$3:$B1000,"C", Transacoes!$A$3:$A1000, "&lt;"&amp;EOMONTH(DATE(G$1,G$2,1),0))-SUMIFS(Transacoes!$D$3:$D1000,Transacoes!$C$3:$C1000,$D608,Transacoes!$B$3:$B1000,"V", Transacoes!$A$3:$A1000, "&lt;"&amp;EOMONTH(DATE(G$1,G$2,1),0)))*SUMIFS(Prov_Auto!$E$3:$E1000, Prov_Auto!$A$3:$A1000, $D608, Prov_Auto!$D$3:$D1000,"&gt;="&amp;DATE(G$1,G$2,1),Prov_Auto!$D$3:$D1000, "&lt;="&amp;EOMONTH(DATE(G$1,G$2,1),0)))</f>
        <v/>
      </c>
      <c r="H608" s="48" t="str">
        <f>IF($D608="","", (SUMIFS(Transacoes!$D$3:$D1000,Transacoes!$C$3:$C1000,$D608,Transacoes!$B$3:$B1000,"C", Transacoes!$A$3:$A1000, "&lt;"&amp;EOMONTH(DATE(H$1,H$2,1),0))-SUMIFS(Transacoes!$D$3:$D1000,Transacoes!$C$3:$C1000,$D608,Transacoes!$B$3:$B1000,"V", Transacoes!$A$3:$A1000, "&lt;"&amp;EOMONTH(DATE(H$1,H$2,1),0)))*SUMIFS(Prov_Auto!$E$3:$E1000, Prov_Auto!$A$3:$A1000, $D608, Prov_Auto!$D$3:$D1000,"&gt;="&amp;DATE(H$1,H$2,1),Prov_Auto!$D$3:$D1000, "&lt;="&amp;EOMONTH(DATE(H$1,H$2,1),0)))</f>
        <v/>
      </c>
      <c r="I608" s="48" t="str">
        <f>IF($D608="","", (SUMIFS(Transacoes!$D$3:$D1000,Transacoes!$C$3:$C1000,$D608,Transacoes!$B$3:$B1000,"C", Transacoes!$A$3:$A1000, "&lt;"&amp;EOMONTH(DATE(I$1,I$2,1),0))-SUMIFS(Transacoes!$D$3:$D1000,Transacoes!$C$3:$C1000,$D608,Transacoes!$B$3:$B1000,"V", Transacoes!$A$3:$A1000, "&lt;"&amp;EOMONTH(DATE(I$1,I$2,1),0)))*SUMIFS(Prov_Auto!$E$3:$E1000, Prov_Auto!$A$3:$A1000, $D608, Prov_Auto!$D$3:$D1000,"&gt;="&amp;DATE(I$1,I$2,1),Prov_Auto!$D$3:$D1000, "&lt;="&amp;EOMONTH(DATE(I$1,I$2,1),0)))</f>
        <v/>
      </c>
      <c r="J608" s="48" t="str">
        <f>IF($D608="","", (SUMIFS(Transacoes!$D$3:$D1000,Transacoes!$C$3:$C1000,$D608,Transacoes!$B$3:$B1000,"C", Transacoes!$A$3:$A1000, "&lt;"&amp;EOMONTH(DATE(J$1,J$2,1),0))-SUMIFS(Transacoes!$D$3:$D1000,Transacoes!$C$3:$C1000,$D608,Transacoes!$B$3:$B1000,"V", Transacoes!$A$3:$A1000, "&lt;"&amp;EOMONTH(DATE(J$1,J$2,1),0)))*SUMIFS(Prov_Auto!$E$3:$E1000, Prov_Auto!$A$3:$A1000, $D608, Prov_Auto!$D$3:$D1000,"&gt;="&amp;DATE(J$1,J$2,1),Prov_Auto!$D$3:$D1000, "&lt;="&amp;EOMONTH(DATE(J$1,J$2,1),0)))</f>
        <v/>
      </c>
      <c r="K608" s="48" t="str">
        <f>IF($D608="","", (SUMIFS(Transacoes!$D$3:$D1000,Transacoes!$C$3:$C1000,$D608,Transacoes!$B$3:$B1000,"C", Transacoes!$A$3:$A1000, "&lt;"&amp;EOMONTH(DATE(K$1,K$2,1),0))-SUMIFS(Transacoes!$D$3:$D1000,Transacoes!$C$3:$C1000,$D608,Transacoes!$B$3:$B1000,"V", Transacoes!$A$3:$A1000, "&lt;"&amp;EOMONTH(DATE(K$1,K$2,1),0)))*SUMIFS(Prov_Auto!$E$3:$E1000, Prov_Auto!$A$3:$A1000, $D608, Prov_Auto!$D$3:$D1000,"&gt;="&amp;DATE(K$1,K$2,1),Prov_Auto!$D$3:$D1000, "&lt;="&amp;EOMONTH(DATE(K$1,K$2,1),0)))</f>
        <v/>
      </c>
      <c r="L608" s="48" t="str">
        <f>IF($D608="","", (SUMIFS(Transacoes!$D$3:$D1000,Transacoes!$C$3:$C1000,$D608,Transacoes!$B$3:$B1000,"C", Transacoes!$A$3:$A1000, "&lt;"&amp;EOMONTH(DATE(L$1,L$2,1),0))-SUMIFS(Transacoes!$D$3:$D1000,Transacoes!$C$3:$C1000,$D608,Transacoes!$B$3:$B1000,"V", Transacoes!$A$3:$A1000, "&lt;"&amp;EOMONTH(DATE(L$1,L$2,1),0)))*SUMIFS(Prov_Auto!$E$3:$E1000, Prov_Auto!$A$3:$A1000, $D608, Prov_Auto!$D$3:$D1000,"&gt;="&amp;DATE(L$1,L$2,1),Prov_Auto!$D$3:$D1000, "&lt;="&amp;EOMONTH(DATE(L$1,L$2,1),0)))</f>
        <v/>
      </c>
      <c r="M608" s="48" t="str">
        <f>IF($D608="","", (SUMIFS(Transacoes!$D$3:$D1000,Transacoes!$C$3:$C1000,$D608,Transacoes!$B$3:$B1000,"C", Transacoes!$A$3:$A1000, "&lt;"&amp;EOMONTH(DATE(M$1,M$2,1),0))-SUMIFS(Transacoes!$D$3:$D1000,Transacoes!$C$3:$C1000,$D608,Transacoes!$B$3:$B1000,"V", Transacoes!$A$3:$A1000, "&lt;"&amp;EOMONTH(DATE(M$1,M$2,1),0)))*SUMIFS(Prov_Auto!$E$3:$E1000, Prov_Auto!$A$3:$A1000, $D608, Prov_Auto!$D$3:$D1000,"&gt;="&amp;DATE(M$1,M$2,1),Prov_Auto!$D$3:$D1000, "&lt;="&amp;EOMONTH(DATE(M$1,M$2,1),0)))</f>
        <v/>
      </c>
      <c r="N608" s="48" t="str">
        <f>IF($D608="","", (SUMIFS(Transacoes!$D$3:$D1000,Transacoes!$C$3:$C1000,$D608,Transacoes!$B$3:$B1000,"C", Transacoes!$A$3:$A1000, "&lt;"&amp;EOMONTH(DATE(N$1,N$2,1),0))-SUMIFS(Transacoes!$D$3:$D1000,Transacoes!$C$3:$C1000,$D608,Transacoes!$B$3:$B1000,"V", Transacoes!$A$3:$A1000, "&lt;"&amp;EOMONTH(DATE(N$1,N$2,1),0)))*SUMIFS(Prov_Auto!$E$3:$E1000, Prov_Auto!$A$3:$A1000, $D608, Prov_Auto!$D$3:$D1000,"&gt;="&amp;DATE(N$1,N$2,1),Prov_Auto!$D$3:$D1000, "&lt;="&amp;EOMONTH(DATE(N$1,N$2,1),0)))</f>
        <v/>
      </c>
      <c r="O608" s="48" t="str">
        <f>IF($D608="","", (SUMIFS(Transacoes!$D$3:$D1000,Transacoes!$C$3:$C1000,$D608,Transacoes!$B$3:$B1000,"C", Transacoes!$A$3:$A1000, "&lt;"&amp;EOMONTH(DATE(O$1,O$2,1),0))-SUMIFS(Transacoes!$D$3:$D1000,Transacoes!$C$3:$C1000,$D608,Transacoes!$B$3:$B1000,"V", Transacoes!$A$3:$A1000, "&lt;"&amp;EOMONTH(DATE(O$1,O$2,1),0)))*SUMIFS(Prov_Auto!$E$3:$E1000, Prov_Auto!$A$3:$A1000, $D608, Prov_Auto!$D$3:$D1000,"&gt;="&amp;DATE(O$1,O$2,1),Prov_Auto!$D$3:$D1000, "&lt;="&amp;EOMONTH(DATE(O$1,O$2,1),0)))</f>
        <v/>
      </c>
      <c r="P608" s="48" t="str">
        <f>IF($D608="","", (SUMIFS(Transacoes!$D$3:$D1000,Transacoes!$C$3:$C1000,$D608,Transacoes!$B$3:$B1000,"C", Transacoes!$A$3:$A1000, "&lt;"&amp;EOMONTH(DATE(P$1,P$2,1),0))-SUMIFS(Transacoes!$D$3:$D1000,Transacoes!$C$3:$C1000,$D608,Transacoes!$B$3:$B1000,"V", Transacoes!$A$3:$A1000, "&lt;"&amp;EOMONTH(DATE(P$1,P$2,1),0)))*SUMIFS(Prov_Auto!$E$3:$E1000, Prov_Auto!$A$3:$A1000, $D608, Prov_Auto!$D$3:$D1000,"&gt;="&amp;DATE(P$1,P$2,1),Prov_Auto!$D$3:$D1000, "&lt;="&amp;EOMONTH(DATE(P$1,P$2,1),0)))</f>
        <v/>
      </c>
      <c r="Q608" s="48" t="str">
        <f>IF($D608="","", (SUMIFS(Transacoes!$D$3:$D1000,Transacoes!$C$3:$C1000,$D608,Transacoes!$B$3:$B1000,"C", Transacoes!$A$3:$A1000, "&lt;"&amp;EOMONTH(DATE(Q$1,Q$2,1),0))-SUMIFS(Transacoes!$D$3:$D1000,Transacoes!$C$3:$C1000,$D608,Transacoes!$B$3:$B1000,"V", Transacoes!$A$3:$A1000, "&lt;"&amp;EOMONTH(DATE(Q$1,Q$2,1),0)))*SUMIFS(Prov_Auto!$E$3:$E1000, Prov_Auto!$A$3:$A1000, $D608, Prov_Auto!$D$3:$D1000,"&gt;="&amp;DATE(Q$1,Q$2,1),Prov_Auto!$D$3:$D1000, "&lt;="&amp;EOMONTH(DATE(Q$1,Q$2,1),0)))</f>
        <v/>
      </c>
      <c r="R608" s="47"/>
    </row>
    <row r="609">
      <c r="A609" s="47"/>
      <c r="B609" s="47"/>
      <c r="C609" s="47"/>
      <c r="D609" s="87"/>
      <c r="E609" s="48" t="str">
        <f>IF($D609="","", (SUMIFS(Transacoes!$D$3:$D1000,Transacoes!$C$3:$C1000,$D609,Transacoes!$B$3:$B1000,"C", Transacoes!$A$3:$A1000, "&lt;"&amp;EOMONTH(DATE(E$1,E$2,1),0))-SUMIFS(Transacoes!$D$3:$D1000,Transacoes!$C$3:$C1000,$D609,Transacoes!$B$3:$B1000,"V", Transacoes!$A$3:$A1000, "&lt;"&amp;EOMONTH(DATE(E$1,E$2,1),0)))*SUMIFS(Prov_Auto!$E$3:$E1000, Prov_Auto!$A$3:$A1000, $D609, Prov_Auto!$D$3:$D1000,"&gt;="&amp;DATE(E$1,E$2,1),Prov_Auto!$D$3:$D1000, "&lt;="&amp;EOMONTH(DATE(E$1,E$2,1),0)))</f>
        <v/>
      </c>
      <c r="F609" s="48" t="str">
        <f>IF($D609="","", (SUMIFS(Transacoes!$D$3:$D1000,Transacoes!$C$3:$C1000,$D609,Transacoes!$B$3:$B1000,"C", Transacoes!$A$3:$A1000, "&lt;"&amp;EOMONTH(DATE(F$1,F$2,1),0))-SUMIFS(Transacoes!$D$3:$D1000,Transacoes!$C$3:$C1000,$D609,Transacoes!$B$3:$B1000,"V", Transacoes!$A$3:$A1000, "&lt;"&amp;EOMONTH(DATE(F$1,F$2,1),0)))*SUMIFS(Prov_Auto!$E$3:$E1000, Prov_Auto!$A$3:$A1000, $D609, Prov_Auto!$D$3:$D1000,"&gt;="&amp;DATE(F$1,F$2,1),Prov_Auto!$D$3:$D1000, "&lt;="&amp;EOMONTH(DATE(F$1,F$2,1),0)))</f>
        <v/>
      </c>
      <c r="G609" s="48" t="str">
        <f>IF($D609="","", (SUMIFS(Transacoes!$D$3:$D1000,Transacoes!$C$3:$C1000,$D609,Transacoes!$B$3:$B1000,"C", Transacoes!$A$3:$A1000, "&lt;"&amp;EOMONTH(DATE(G$1,G$2,1),0))-SUMIFS(Transacoes!$D$3:$D1000,Transacoes!$C$3:$C1000,$D609,Transacoes!$B$3:$B1000,"V", Transacoes!$A$3:$A1000, "&lt;"&amp;EOMONTH(DATE(G$1,G$2,1),0)))*SUMIFS(Prov_Auto!$E$3:$E1000, Prov_Auto!$A$3:$A1000, $D609, Prov_Auto!$D$3:$D1000,"&gt;="&amp;DATE(G$1,G$2,1),Prov_Auto!$D$3:$D1000, "&lt;="&amp;EOMONTH(DATE(G$1,G$2,1),0)))</f>
        <v/>
      </c>
      <c r="H609" s="48" t="str">
        <f>IF($D609="","", (SUMIFS(Transacoes!$D$3:$D1000,Transacoes!$C$3:$C1000,$D609,Transacoes!$B$3:$B1000,"C", Transacoes!$A$3:$A1000, "&lt;"&amp;EOMONTH(DATE(H$1,H$2,1),0))-SUMIFS(Transacoes!$D$3:$D1000,Transacoes!$C$3:$C1000,$D609,Transacoes!$B$3:$B1000,"V", Transacoes!$A$3:$A1000, "&lt;"&amp;EOMONTH(DATE(H$1,H$2,1),0)))*SUMIFS(Prov_Auto!$E$3:$E1000, Prov_Auto!$A$3:$A1000, $D609, Prov_Auto!$D$3:$D1000,"&gt;="&amp;DATE(H$1,H$2,1),Prov_Auto!$D$3:$D1000, "&lt;="&amp;EOMONTH(DATE(H$1,H$2,1),0)))</f>
        <v/>
      </c>
      <c r="I609" s="48" t="str">
        <f>IF($D609="","", (SUMIFS(Transacoes!$D$3:$D1000,Transacoes!$C$3:$C1000,$D609,Transacoes!$B$3:$B1000,"C", Transacoes!$A$3:$A1000, "&lt;"&amp;EOMONTH(DATE(I$1,I$2,1),0))-SUMIFS(Transacoes!$D$3:$D1000,Transacoes!$C$3:$C1000,$D609,Transacoes!$B$3:$B1000,"V", Transacoes!$A$3:$A1000, "&lt;"&amp;EOMONTH(DATE(I$1,I$2,1),0)))*SUMIFS(Prov_Auto!$E$3:$E1000, Prov_Auto!$A$3:$A1000, $D609, Prov_Auto!$D$3:$D1000,"&gt;="&amp;DATE(I$1,I$2,1),Prov_Auto!$D$3:$D1000, "&lt;="&amp;EOMONTH(DATE(I$1,I$2,1),0)))</f>
        <v/>
      </c>
      <c r="J609" s="48" t="str">
        <f>IF($D609="","", (SUMIFS(Transacoes!$D$3:$D1000,Transacoes!$C$3:$C1000,$D609,Transacoes!$B$3:$B1000,"C", Transacoes!$A$3:$A1000, "&lt;"&amp;EOMONTH(DATE(J$1,J$2,1),0))-SUMIFS(Transacoes!$D$3:$D1000,Transacoes!$C$3:$C1000,$D609,Transacoes!$B$3:$B1000,"V", Transacoes!$A$3:$A1000, "&lt;"&amp;EOMONTH(DATE(J$1,J$2,1),0)))*SUMIFS(Prov_Auto!$E$3:$E1000, Prov_Auto!$A$3:$A1000, $D609, Prov_Auto!$D$3:$D1000,"&gt;="&amp;DATE(J$1,J$2,1),Prov_Auto!$D$3:$D1000, "&lt;="&amp;EOMONTH(DATE(J$1,J$2,1),0)))</f>
        <v/>
      </c>
      <c r="K609" s="48" t="str">
        <f>IF($D609="","", (SUMIFS(Transacoes!$D$3:$D1000,Transacoes!$C$3:$C1000,$D609,Transacoes!$B$3:$B1000,"C", Transacoes!$A$3:$A1000, "&lt;"&amp;EOMONTH(DATE(K$1,K$2,1),0))-SUMIFS(Transacoes!$D$3:$D1000,Transacoes!$C$3:$C1000,$D609,Transacoes!$B$3:$B1000,"V", Transacoes!$A$3:$A1000, "&lt;"&amp;EOMONTH(DATE(K$1,K$2,1),0)))*SUMIFS(Prov_Auto!$E$3:$E1000, Prov_Auto!$A$3:$A1000, $D609, Prov_Auto!$D$3:$D1000,"&gt;="&amp;DATE(K$1,K$2,1),Prov_Auto!$D$3:$D1000, "&lt;="&amp;EOMONTH(DATE(K$1,K$2,1),0)))</f>
        <v/>
      </c>
      <c r="L609" s="48" t="str">
        <f>IF($D609="","", (SUMIFS(Transacoes!$D$3:$D1000,Transacoes!$C$3:$C1000,$D609,Transacoes!$B$3:$B1000,"C", Transacoes!$A$3:$A1000, "&lt;"&amp;EOMONTH(DATE(L$1,L$2,1),0))-SUMIFS(Transacoes!$D$3:$D1000,Transacoes!$C$3:$C1000,$D609,Transacoes!$B$3:$B1000,"V", Transacoes!$A$3:$A1000, "&lt;"&amp;EOMONTH(DATE(L$1,L$2,1),0)))*SUMIFS(Prov_Auto!$E$3:$E1000, Prov_Auto!$A$3:$A1000, $D609, Prov_Auto!$D$3:$D1000,"&gt;="&amp;DATE(L$1,L$2,1),Prov_Auto!$D$3:$D1000, "&lt;="&amp;EOMONTH(DATE(L$1,L$2,1),0)))</f>
        <v/>
      </c>
      <c r="M609" s="48" t="str">
        <f>IF($D609="","", (SUMIFS(Transacoes!$D$3:$D1000,Transacoes!$C$3:$C1000,$D609,Transacoes!$B$3:$B1000,"C", Transacoes!$A$3:$A1000, "&lt;"&amp;EOMONTH(DATE(M$1,M$2,1),0))-SUMIFS(Transacoes!$D$3:$D1000,Transacoes!$C$3:$C1000,$D609,Transacoes!$B$3:$B1000,"V", Transacoes!$A$3:$A1000, "&lt;"&amp;EOMONTH(DATE(M$1,M$2,1),0)))*SUMIFS(Prov_Auto!$E$3:$E1000, Prov_Auto!$A$3:$A1000, $D609, Prov_Auto!$D$3:$D1000,"&gt;="&amp;DATE(M$1,M$2,1),Prov_Auto!$D$3:$D1000, "&lt;="&amp;EOMONTH(DATE(M$1,M$2,1),0)))</f>
        <v/>
      </c>
      <c r="N609" s="48" t="str">
        <f>IF($D609="","", (SUMIFS(Transacoes!$D$3:$D1000,Transacoes!$C$3:$C1000,$D609,Transacoes!$B$3:$B1000,"C", Transacoes!$A$3:$A1000, "&lt;"&amp;EOMONTH(DATE(N$1,N$2,1),0))-SUMIFS(Transacoes!$D$3:$D1000,Transacoes!$C$3:$C1000,$D609,Transacoes!$B$3:$B1000,"V", Transacoes!$A$3:$A1000, "&lt;"&amp;EOMONTH(DATE(N$1,N$2,1),0)))*SUMIFS(Prov_Auto!$E$3:$E1000, Prov_Auto!$A$3:$A1000, $D609, Prov_Auto!$D$3:$D1000,"&gt;="&amp;DATE(N$1,N$2,1),Prov_Auto!$D$3:$D1000, "&lt;="&amp;EOMONTH(DATE(N$1,N$2,1),0)))</f>
        <v/>
      </c>
      <c r="O609" s="48" t="str">
        <f>IF($D609="","", (SUMIFS(Transacoes!$D$3:$D1000,Transacoes!$C$3:$C1000,$D609,Transacoes!$B$3:$B1000,"C", Transacoes!$A$3:$A1000, "&lt;"&amp;EOMONTH(DATE(O$1,O$2,1),0))-SUMIFS(Transacoes!$D$3:$D1000,Transacoes!$C$3:$C1000,$D609,Transacoes!$B$3:$B1000,"V", Transacoes!$A$3:$A1000, "&lt;"&amp;EOMONTH(DATE(O$1,O$2,1),0)))*SUMIFS(Prov_Auto!$E$3:$E1000, Prov_Auto!$A$3:$A1000, $D609, Prov_Auto!$D$3:$D1000,"&gt;="&amp;DATE(O$1,O$2,1),Prov_Auto!$D$3:$D1000, "&lt;="&amp;EOMONTH(DATE(O$1,O$2,1),0)))</f>
        <v/>
      </c>
      <c r="P609" s="48" t="str">
        <f>IF($D609="","", (SUMIFS(Transacoes!$D$3:$D1000,Transacoes!$C$3:$C1000,$D609,Transacoes!$B$3:$B1000,"C", Transacoes!$A$3:$A1000, "&lt;"&amp;EOMONTH(DATE(P$1,P$2,1),0))-SUMIFS(Transacoes!$D$3:$D1000,Transacoes!$C$3:$C1000,$D609,Transacoes!$B$3:$B1000,"V", Transacoes!$A$3:$A1000, "&lt;"&amp;EOMONTH(DATE(P$1,P$2,1),0)))*SUMIFS(Prov_Auto!$E$3:$E1000, Prov_Auto!$A$3:$A1000, $D609, Prov_Auto!$D$3:$D1000,"&gt;="&amp;DATE(P$1,P$2,1),Prov_Auto!$D$3:$D1000, "&lt;="&amp;EOMONTH(DATE(P$1,P$2,1),0)))</f>
        <v/>
      </c>
      <c r="Q609" s="48" t="str">
        <f>IF($D609="","", (SUMIFS(Transacoes!$D$3:$D1000,Transacoes!$C$3:$C1000,$D609,Transacoes!$B$3:$B1000,"C", Transacoes!$A$3:$A1000, "&lt;"&amp;EOMONTH(DATE(Q$1,Q$2,1),0))-SUMIFS(Transacoes!$D$3:$D1000,Transacoes!$C$3:$C1000,$D609,Transacoes!$B$3:$B1000,"V", Transacoes!$A$3:$A1000, "&lt;"&amp;EOMONTH(DATE(Q$1,Q$2,1),0)))*SUMIFS(Prov_Auto!$E$3:$E1000, Prov_Auto!$A$3:$A1000, $D609, Prov_Auto!$D$3:$D1000,"&gt;="&amp;DATE(Q$1,Q$2,1),Prov_Auto!$D$3:$D1000, "&lt;="&amp;EOMONTH(DATE(Q$1,Q$2,1),0)))</f>
        <v/>
      </c>
      <c r="R609" s="47"/>
    </row>
    <row r="610">
      <c r="A610" s="47"/>
      <c r="B610" s="47"/>
      <c r="C610" s="47"/>
      <c r="D610" s="87"/>
      <c r="E610" s="48" t="str">
        <f>IF($D610="","", (SUMIFS(Transacoes!$D$3:$D1000,Transacoes!$C$3:$C1000,$D610,Transacoes!$B$3:$B1000,"C", Transacoes!$A$3:$A1000, "&lt;"&amp;EOMONTH(DATE(E$1,E$2,1),0))-SUMIFS(Transacoes!$D$3:$D1000,Transacoes!$C$3:$C1000,$D610,Transacoes!$B$3:$B1000,"V", Transacoes!$A$3:$A1000, "&lt;"&amp;EOMONTH(DATE(E$1,E$2,1),0)))*SUMIFS(Prov_Auto!$E$3:$E1000, Prov_Auto!$A$3:$A1000, $D610, Prov_Auto!$D$3:$D1000,"&gt;="&amp;DATE(E$1,E$2,1),Prov_Auto!$D$3:$D1000, "&lt;="&amp;EOMONTH(DATE(E$1,E$2,1),0)))</f>
        <v/>
      </c>
      <c r="F610" s="48" t="str">
        <f>IF($D610="","", (SUMIFS(Transacoes!$D$3:$D1000,Transacoes!$C$3:$C1000,$D610,Transacoes!$B$3:$B1000,"C", Transacoes!$A$3:$A1000, "&lt;"&amp;EOMONTH(DATE(F$1,F$2,1),0))-SUMIFS(Transacoes!$D$3:$D1000,Transacoes!$C$3:$C1000,$D610,Transacoes!$B$3:$B1000,"V", Transacoes!$A$3:$A1000, "&lt;"&amp;EOMONTH(DATE(F$1,F$2,1),0)))*SUMIFS(Prov_Auto!$E$3:$E1000, Prov_Auto!$A$3:$A1000, $D610, Prov_Auto!$D$3:$D1000,"&gt;="&amp;DATE(F$1,F$2,1),Prov_Auto!$D$3:$D1000, "&lt;="&amp;EOMONTH(DATE(F$1,F$2,1),0)))</f>
        <v/>
      </c>
      <c r="G610" s="48" t="str">
        <f>IF($D610="","", (SUMIFS(Transacoes!$D$3:$D1000,Transacoes!$C$3:$C1000,$D610,Transacoes!$B$3:$B1000,"C", Transacoes!$A$3:$A1000, "&lt;"&amp;EOMONTH(DATE(G$1,G$2,1),0))-SUMIFS(Transacoes!$D$3:$D1000,Transacoes!$C$3:$C1000,$D610,Transacoes!$B$3:$B1000,"V", Transacoes!$A$3:$A1000, "&lt;"&amp;EOMONTH(DATE(G$1,G$2,1),0)))*SUMIFS(Prov_Auto!$E$3:$E1000, Prov_Auto!$A$3:$A1000, $D610, Prov_Auto!$D$3:$D1000,"&gt;="&amp;DATE(G$1,G$2,1),Prov_Auto!$D$3:$D1000, "&lt;="&amp;EOMONTH(DATE(G$1,G$2,1),0)))</f>
        <v/>
      </c>
      <c r="H610" s="48" t="str">
        <f>IF($D610="","", (SUMIFS(Transacoes!$D$3:$D1000,Transacoes!$C$3:$C1000,$D610,Transacoes!$B$3:$B1000,"C", Transacoes!$A$3:$A1000, "&lt;"&amp;EOMONTH(DATE(H$1,H$2,1),0))-SUMIFS(Transacoes!$D$3:$D1000,Transacoes!$C$3:$C1000,$D610,Transacoes!$B$3:$B1000,"V", Transacoes!$A$3:$A1000, "&lt;"&amp;EOMONTH(DATE(H$1,H$2,1),0)))*SUMIFS(Prov_Auto!$E$3:$E1000, Prov_Auto!$A$3:$A1000, $D610, Prov_Auto!$D$3:$D1000,"&gt;="&amp;DATE(H$1,H$2,1),Prov_Auto!$D$3:$D1000, "&lt;="&amp;EOMONTH(DATE(H$1,H$2,1),0)))</f>
        <v/>
      </c>
      <c r="I610" s="48" t="str">
        <f>IF($D610="","", (SUMIFS(Transacoes!$D$3:$D1000,Transacoes!$C$3:$C1000,$D610,Transacoes!$B$3:$B1000,"C", Transacoes!$A$3:$A1000, "&lt;"&amp;EOMONTH(DATE(I$1,I$2,1),0))-SUMIFS(Transacoes!$D$3:$D1000,Transacoes!$C$3:$C1000,$D610,Transacoes!$B$3:$B1000,"V", Transacoes!$A$3:$A1000, "&lt;"&amp;EOMONTH(DATE(I$1,I$2,1),0)))*SUMIFS(Prov_Auto!$E$3:$E1000, Prov_Auto!$A$3:$A1000, $D610, Prov_Auto!$D$3:$D1000,"&gt;="&amp;DATE(I$1,I$2,1),Prov_Auto!$D$3:$D1000, "&lt;="&amp;EOMONTH(DATE(I$1,I$2,1),0)))</f>
        <v/>
      </c>
      <c r="J610" s="48" t="str">
        <f>IF($D610="","", (SUMIFS(Transacoes!$D$3:$D1000,Transacoes!$C$3:$C1000,$D610,Transacoes!$B$3:$B1000,"C", Transacoes!$A$3:$A1000, "&lt;"&amp;EOMONTH(DATE(J$1,J$2,1),0))-SUMIFS(Transacoes!$D$3:$D1000,Transacoes!$C$3:$C1000,$D610,Transacoes!$B$3:$B1000,"V", Transacoes!$A$3:$A1000, "&lt;"&amp;EOMONTH(DATE(J$1,J$2,1),0)))*SUMIFS(Prov_Auto!$E$3:$E1000, Prov_Auto!$A$3:$A1000, $D610, Prov_Auto!$D$3:$D1000,"&gt;="&amp;DATE(J$1,J$2,1),Prov_Auto!$D$3:$D1000, "&lt;="&amp;EOMONTH(DATE(J$1,J$2,1),0)))</f>
        <v/>
      </c>
      <c r="K610" s="48" t="str">
        <f>IF($D610="","", (SUMIFS(Transacoes!$D$3:$D1000,Transacoes!$C$3:$C1000,$D610,Transacoes!$B$3:$B1000,"C", Transacoes!$A$3:$A1000, "&lt;"&amp;EOMONTH(DATE(K$1,K$2,1),0))-SUMIFS(Transacoes!$D$3:$D1000,Transacoes!$C$3:$C1000,$D610,Transacoes!$B$3:$B1000,"V", Transacoes!$A$3:$A1000, "&lt;"&amp;EOMONTH(DATE(K$1,K$2,1),0)))*SUMIFS(Prov_Auto!$E$3:$E1000, Prov_Auto!$A$3:$A1000, $D610, Prov_Auto!$D$3:$D1000,"&gt;="&amp;DATE(K$1,K$2,1),Prov_Auto!$D$3:$D1000, "&lt;="&amp;EOMONTH(DATE(K$1,K$2,1),0)))</f>
        <v/>
      </c>
      <c r="L610" s="48" t="str">
        <f>IF($D610="","", (SUMIFS(Transacoes!$D$3:$D1000,Transacoes!$C$3:$C1000,$D610,Transacoes!$B$3:$B1000,"C", Transacoes!$A$3:$A1000, "&lt;"&amp;EOMONTH(DATE(L$1,L$2,1),0))-SUMIFS(Transacoes!$D$3:$D1000,Transacoes!$C$3:$C1000,$D610,Transacoes!$B$3:$B1000,"V", Transacoes!$A$3:$A1000, "&lt;"&amp;EOMONTH(DATE(L$1,L$2,1),0)))*SUMIFS(Prov_Auto!$E$3:$E1000, Prov_Auto!$A$3:$A1000, $D610, Prov_Auto!$D$3:$D1000,"&gt;="&amp;DATE(L$1,L$2,1),Prov_Auto!$D$3:$D1000, "&lt;="&amp;EOMONTH(DATE(L$1,L$2,1),0)))</f>
        <v/>
      </c>
      <c r="M610" s="48" t="str">
        <f>IF($D610="","", (SUMIFS(Transacoes!$D$3:$D1000,Transacoes!$C$3:$C1000,$D610,Transacoes!$B$3:$B1000,"C", Transacoes!$A$3:$A1000, "&lt;"&amp;EOMONTH(DATE(M$1,M$2,1),0))-SUMIFS(Transacoes!$D$3:$D1000,Transacoes!$C$3:$C1000,$D610,Transacoes!$B$3:$B1000,"V", Transacoes!$A$3:$A1000, "&lt;"&amp;EOMONTH(DATE(M$1,M$2,1),0)))*SUMIFS(Prov_Auto!$E$3:$E1000, Prov_Auto!$A$3:$A1000, $D610, Prov_Auto!$D$3:$D1000,"&gt;="&amp;DATE(M$1,M$2,1),Prov_Auto!$D$3:$D1000, "&lt;="&amp;EOMONTH(DATE(M$1,M$2,1),0)))</f>
        <v/>
      </c>
      <c r="N610" s="48" t="str">
        <f>IF($D610="","", (SUMIFS(Transacoes!$D$3:$D1000,Transacoes!$C$3:$C1000,$D610,Transacoes!$B$3:$B1000,"C", Transacoes!$A$3:$A1000, "&lt;"&amp;EOMONTH(DATE(N$1,N$2,1),0))-SUMIFS(Transacoes!$D$3:$D1000,Transacoes!$C$3:$C1000,$D610,Transacoes!$B$3:$B1000,"V", Transacoes!$A$3:$A1000, "&lt;"&amp;EOMONTH(DATE(N$1,N$2,1),0)))*SUMIFS(Prov_Auto!$E$3:$E1000, Prov_Auto!$A$3:$A1000, $D610, Prov_Auto!$D$3:$D1000,"&gt;="&amp;DATE(N$1,N$2,1),Prov_Auto!$D$3:$D1000, "&lt;="&amp;EOMONTH(DATE(N$1,N$2,1),0)))</f>
        <v/>
      </c>
      <c r="O610" s="48" t="str">
        <f>IF($D610="","", (SUMIFS(Transacoes!$D$3:$D1000,Transacoes!$C$3:$C1000,$D610,Transacoes!$B$3:$B1000,"C", Transacoes!$A$3:$A1000, "&lt;"&amp;EOMONTH(DATE(O$1,O$2,1),0))-SUMIFS(Transacoes!$D$3:$D1000,Transacoes!$C$3:$C1000,$D610,Transacoes!$B$3:$B1000,"V", Transacoes!$A$3:$A1000, "&lt;"&amp;EOMONTH(DATE(O$1,O$2,1),0)))*SUMIFS(Prov_Auto!$E$3:$E1000, Prov_Auto!$A$3:$A1000, $D610, Prov_Auto!$D$3:$D1000,"&gt;="&amp;DATE(O$1,O$2,1),Prov_Auto!$D$3:$D1000, "&lt;="&amp;EOMONTH(DATE(O$1,O$2,1),0)))</f>
        <v/>
      </c>
      <c r="P610" s="48" t="str">
        <f>IF($D610="","", (SUMIFS(Transacoes!$D$3:$D1000,Transacoes!$C$3:$C1000,$D610,Transacoes!$B$3:$B1000,"C", Transacoes!$A$3:$A1000, "&lt;"&amp;EOMONTH(DATE(P$1,P$2,1),0))-SUMIFS(Transacoes!$D$3:$D1000,Transacoes!$C$3:$C1000,$D610,Transacoes!$B$3:$B1000,"V", Transacoes!$A$3:$A1000, "&lt;"&amp;EOMONTH(DATE(P$1,P$2,1),0)))*SUMIFS(Prov_Auto!$E$3:$E1000, Prov_Auto!$A$3:$A1000, $D610, Prov_Auto!$D$3:$D1000,"&gt;="&amp;DATE(P$1,P$2,1),Prov_Auto!$D$3:$D1000, "&lt;="&amp;EOMONTH(DATE(P$1,P$2,1),0)))</f>
        <v/>
      </c>
      <c r="Q610" s="48" t="str">
        <f>IF($D610="","", (SUMIFS(Transacoes!$D$3:$D1000,Transacoes!$C$3:$C1000,$D610,Transacoes!$B$3:$B1000,"C", Transacoes!$A$3:$A1000, "&lt;"&amp;EOMONTH(DATE(Q$1,Q$2,1),0))-SUMIFS(Transacoes!$D$3:$D1000,Transacoes!$C$3:$C1000,$D610,Transacoes!$B$3:$B1000,"V", Transacoes!$A$3:$A1000, "&lt;"&amp;EOMONTH(DATE(Q$1,Q$2,1),0)))*SUMIFS(Prov_Auto!$E$3:$E1000, Prov_Auto!$A$3:$A1000, $D610, Prov_Auto!$D$3:$D1000,"&gt;="&amp;DATE(Q$1,Q$2,1),Prov_Auto!$D$3:$D1000, "&lt;="&amp;EOMONTH(DATE(Q$1,Q$2,1),0)))</f>
        <v/>
      </c>
      <c r="R610" s="47"/>
    </row>
    <row r="611">
      <c r="A611" s="47"/>
      <c r="B611" s="47"/>
      <c r="C611" s="47"/>
      <c r="D611" s="87"/>
      <c r="E611" s="48" t="str">
        <f>IF($D611="","", (SUMIFS(Transacoes!$D$3:$D1000,Transacoes!$C$3:$C1000,$D611,Transacoes!$B$3:$B1000,"C", Transacoes!$A$3:$A1000, "&lt;"&amp;EOMONTH(DATE(E$1,E$2,1),0))-SUMIFS(Transacoes!$D$3:$D1000,Transacoes!$C$3:$C1000,$D611,Transacoes!$B$3:$B1000,"V", Transacoes!$A$3:$A1000, "&lt;"&amp;EOMONTH(DATE(E$1,E$2,1),0)))*SUMIFS(Prov_Auto!$E$3:$E1000, Prov_Auto!$A$3:$A1000, $D611, Prov_Auto!$D$3:$D1000,"&gt;="&amp;DATE(E$1,E$2,1),Prov_Auto!$D$3:$D1000, "&lt;="&amp;EOMONTH(DATE(E$1,E$2,1),0)))</f>
        <v/>
      </c>
      <c r="F611" s="48" t="str">
        <f>IF($D611="","", (SUMIFS(Transacoes!$D$3:$D1000,Transacoes!$C$3:$C1000,$D611,Transacoes!$B$3:$B1000,"C", Transacoes!$A$3:$A1000, "&lt;"&amp;EOMONTH(DATE(F$1,F$2,1),0))-SUMIFS(Transacoes!$D$3:$D1000,Transacoes!$C$3:$C1000,$D611,Transacoes!$B$3:$B1000,"V", Transacoes!$A$3:$A1000, "&lt;"&amp;EOMONTH(DATE(F$1,F$2,1),0)))*SUMIFS(Prov_Auto!$E$3:$E1000, Prov_Auto!$A$3:$A1000, $D611, Prov_Auto!$D$3:$D1000,"&gt;="&amp;DATE(F$1,F$2,1),Prov_Auto!$D$3:$D1000, "&lt;="&amp;EOMONTH(DATE(F$1,F$2,1),0)))</f>
        <v/>
      </c>
      <c r="G611" s="48" t="str">
        <f>IF($D611="","", (SUMIFS(Transacoes!$D$3:$D1000,Transacoes!$C$3:$C1000,$D611,Transacoes!$B$3:$B1000,"C", Transacoes!$A$3:$A1000, "&lt;"&amp;EOMONTH(DATE(G$1,G$2,1),0))-SUMIFS(Transacoes!$D$3:$D1000,Transacoes!$C$3:$C1000,$D611,Transacoes!$B$3:$B1000,"V", Transacoes!$A$3:$A1000, "&lt;"&amp;EOMONTH(DATE(G$1,G$2,1),0)))*SUMIFS(Prov_Auto!$E$3:$E1000, Prov_Auto!$A$3:$A1000, $D611, Prov_Auto!$D$3:$D1000,"&gt;="&amp;DATE(G$1,G$2,1),Prov_Auto!$D$3:$D1000, "&lt;="&amp;EOMONTH(DATE(G$1,G$2,1),0)))</f>
        <v/>
      </c>
      <c r="H611" s="48" t="str">
        <f>IF($D611="","", (SUMIFS(Transacoes!$D$3:$D1000,Transacoes!$C$3:$C1000,$D611,Transacoes!$B$3:$B1000,"C", Transacoes!$A$3:$A1000, "&lt;"&amp;EOMONTH(DATE(H$1,H$2,1),0))-SUMIFS(Transacoes!$D$3:$D1000,Transacoes!$C$3:$C1000,$D611,Transacoes!$B$3:$B1000,"V", Transacoes!$A$3:$A1000, "&lt;"&amp;EOMONTH(DATE(H$1,H$2,1),0)))*SUMIFS(Prov_Auto!$E$3:$E1000, Prov_Auto!$A$3:$A1000, $D611, Prov_Auto!$D$3:$D1000,"&gt;="&amp;DATE(H$1,H$2,1),Prov_Auto!$D$3:$D1000, "&lt;="&amp;EOMONTH(DATE(H$1,H$2,1),0)))</f>
        <v/>
      </c>
      <c r="I611" s="48" t="str">
        <f>IF($D611="","", (SUMIFS(Transacoes!$D$3:$D1000,Transacoes!$C$3:$C1000,$D611,Transacoes!$B$3:$B1000,"C", Transacoes!$A$3:$A1000, "&lt;"&amp;EOMONTH(DATE(I$1,I$2,1),0))-SUMIFS(Transacoes!$D$3:$D1000,Transacoes!$C$3:$C1000,$D611,Transacoes!$B$3:$B1000,"V", Transacoes!$A$3:$A1000, "&lt;"&amp;EOMONTH(DATE(I$1,I$2,1),0)))*SUMIFS(Prov_Auto!$E$3:$E1000, Prov_Auto!$A$3:$A1000, $D611, Prov_Auto!$D$3:$D1000,"&gt;="&amp;DATE(I$1,I$2,1),Prov_Auto!$D$3:$D1000, "&lt;="&amp;EOMONTH(DATE(I$1,I$2,1),0)))</f>
        <v/>
      </c>
      <c r="J611" s="48" t="str">
        <f>IF($D611="","", (SUMIFS(Transacoes!$D$3:$D1000,Transacoes!$C$3:$C1000,$D611,Transacoes!$B$3:$B1000,"C", Transacoes!$A$3:$A1000, "&lt;"&amp;EOMONTH(DATE(J$1,J$2,1),0))-SUMIFS(Transacoes!$D$3:$D1000,Transacoes!$C$3:$C1000,$D611,Transacoes!$B$3:$B1000,"V", Transacoes!$A$3:$A1000, "&lt;"&amp;EOMONTH(DATE(J$1,J$2,1),0)))*SUMIFS(Prov_Auto!$E$3:$E1000, Prov_Auto!$A$3:$A1000, $D611, Prov_Auto!$D$3:$D1000,"&gt;="&amp;DATE(J$1,J$2,1),Prov_Auto!$D$3:$D1000, "&lt;="&amp;EOMONTH(DATE(J$1,J$2,1),0)))</f>
        <v/>
      </c>
      <c r="K611" s="48" t="str">
        <f>IF($D611="","", (SUMIFS(Transacoes!$D$3:$D1000,Transacoes!$C$3:$C1000,$D611,Transacoes!$B$3:$B1000,"C", Transacoes!$A$3:$A1000, "&lt;"&amp;EOMONTH(DATE(K$1,K$2,1),0))-SUMIFS(Transacoes!$D$3:$D1000,Transacoes!$C$3:$C1000,$D611,Transacoes!$B$3:$B1000,"V", Transacoes!$A$3:$A1000, "&lt;"&amp;EOMONTH(DATE(K$1,K$2,1),0)))*SUMIFS(Prov_Auto!$E$3:$E1000, Prov_Auto!$A$3:$A1000, $D611, Prov_Auto!$D$3:$D1000,"&gt;="&amp;DATE(K$1,K$2,1),Prov_Auto!$D$3:$D1000, "&lt;="&amp;EOMONTH(DATE(K$1,K$2,1),0)))</f>
        <v/>
      </c>
      <c r="L611" s="48" t="str">
        <f>IF($D611="","", (SUMIFS(Transacoes!$D$3:$D1000,Transacoes!$C$3:$C1000,$D611,Transacoes!$B$3:$B1000,"C", Transacoes!$A$3:$A1000, "&lt;"&amp;EOMONTH(DATE(L$1,L$2,1),0))-SUMIFS(Transacoes!$D$3:$D1000,Transacoes!$C$3:$C1000,$D611,Transacoes!$B$3:$B1000,"V", Transacoes!$A$3:$A1000, "&lt;"&amp;EOMONTH(DATE(L$1,L$2,1),0)))*SUMIFS(Prov_Auto!$E$3:$E1000, Prov_Auto!$A$3:$A1000, $D611, Prov_Auto!$D$3:$D1000,"&gt;="&amp;DATE(L$1,L$2,1),Prov_Auto!$D$3:$D1000, "&lt;="&amp;EOMONTH(DATE(L$1,L$2,1),0)))</f>
        <v/>
      </c>
      <c r="M611" s="48" t="str">
        <f>IF($D611="","", (SUMIFS(Transacoes!$D$3:$D1000,Transacoes!$C$3:$C1000,$D611,Transacoes!$B$3:$B1000,"C", Transacoes!$A$3:$A1000, "&lt;"&amp;EOMONTH(DATE(M$1,M$2,1),0))-SUMIFS(Transacoes!$D$3:$D1000,Transacoes!$C$3:$C1000,$D611,Transacoes!$B$3:$B1000,"V", Transacoes!$A$3:$A1000, "&lt;"&amp;EOMONTH(DATE(M$1,M$2,1),0)))*SUMIFS(Prov_Auto!$E$3:$E1000, Prov_Auto!$A$3:$A1000, $D611, Prov_Auto!$D$3:$D1000,"&gt;="&amp;DATE(M$1,M$2,1),Prov_Auto!$D$3:$D1000, "&lt;="&amp;EOMONTH(DATE(M$1,M$2,1),0)))</f>
        <v/>
      </c>
      <c r="N611" s="48" t="str">
        <f>IF($D611="","", (SUMIFS(Transacoes!$D$3:$D1000,Transacoes!$C$3:$C1000,$D611,Transacoes!$B$3:$B1000,"C", Transacoes!$A$3:$A1000, "&lt;"&amp;EOMONTH(DATE(N$1,N$2,1),0))-SUMIFS(Transacoes!$D$3:$D1000,Transacoes!$C$3:$C1000,$D611,Transacoes!$B$3:$B1000,"V", Transacoes!$A$3:$A1000, "&lt;"&amp;EOMONTH(DATE(N$1,N$2,1),0)))*SUMIFS(Prov_Auto!$E$3:$E1000, Prov_Auto!$A$3:$A1000, $D611, Prov_Auto!$D$3:$D1000,"&gt;="&amp;DATE(N$1,N$2,1),Prov_Auto!$D$3:$D1000, "&lt;="&amp;EOMONTH(DATE(N$1,N$2,1),0)))</f>
        <v/>
      </c>
      <c r="O611" s="48" t="str">
        <f>IF($D611="","", (SUMIFS(Transacoes!$D$3:$D1000,Transacoes!$C$3:$C1000,$D611,Transacoes!$B$3:$B1000,"C", Transacoes!$A$3:$A1000, "&lt;"&amp;EOMONTH(DATE(O$1,O$2,1),0))-SUMIFS(Transacoes!$D$3:$D1000,Transacoes!$C$3:$C1000,$D611,Transacoes!$B$3:$B1000,"V", Transacoes!$A$3:$A1000, "&lt;"&amp;EOMONTH(DATE(O$1,O$2,1),0)))*SUMIFS(Prov_Auto!$E$3:$E1000, Prov_Auto!$A$3:$A1000, $D611, Prov_Auto!$D$3:$D1000,"&gt;="&amp;DATE(O$1,O$2,1),Prov_Auto!$D$3:$D1000, "&lt;="&amp;EOMONTH(DATE(O$1,O$2,1),0)))</f>
        <v/>
      </c>
      <c r="P611" s="48" t="str">
        <f>IF($D611="","", (SUMIFS(Transacoes!$D$3:$D1000,Transacoes!$C$3:$C1000,$D611,Transacoes!$B$3:$B1000,"C", Transacoes!$A$3:$A1000, "&lt;"&amp;EOMONTH(DATE(P$1,P$2,1),0))-SUMIFS(Transacoes!$D$3:$D1000,Transacoes!$C$3:$C1000,$D611,Transacoes!$B$3:$B1000,"V", Transacoes!$A$3:$A1000, "&lt;"&amp;EOMONTH(DATE(P$1,P$2,1),0)))*SUMIFS(Prov_Auto!$E$3:$E1000, Prov_Auto!$A$3:$A1000, $D611, Prov_Auto!$D$3:$D1000,"&gt;="&amp;DATE(P$1,P$2,1),Prov_Auto!$D$3:$D1000, "&lt;="&amp;EOMONTH(DATE(P$1,P$2,1),0)))</f>
        <v/>
      </c>
      <c r="Q611" s="48" t="str">
        <f>IF($D611="","", (SUMIFS(Transacoes!$D$3:$D1000,Transacoes!$C$3:$C1000,$D611,Transacoes!$B$3:$B1000,"C", Transacoes!$A$3:$A1000, "&lt;"&amp;EOMONTH(DATE(Q$1,Q$2,1),0))-SUMIFS(Transacoes!$D$3:$D1000,Transacoes!$C$3:$C1000,$D611,Transacoes!$B$3:$B1000,"V", Transacoes!$A$3:$A1000, "&lt;"&amp;EOMONTH(DATE(Q$1,Q$2,1),0)))*SUMIFS(Prov_Auto!$E$3:$E1000, Prov_Auto!$A$3:$A1000, $D611, Prov_Auto!$D$3:$D1000,"&gt;="&amp;DATE(Q$1,Q$2,1),Prov_Auto!$D$3:$D1000, "&lt;="&amp;EOMONTH(DATE(Q$1,Q$2,1),0)))</f>
        <v/>
      </c>
      <c r="R611" s="47"/>
    </row>
    <row r="612">
      <c r="A612" s="47"/>
      <c r="B612" s="47"/>
      <c r="C612" s="47"/>
      <c r="D612" s="87"/>
      <c r="E612" s="48" t="str">
        <f>IF($D612="","", (SUMIFS(Transacoes!$D$3:$D1000,Transacoes!$C$3:$C1000,$D612,Transacoes!$B$3:$B1000,"C", Transacoes!$A$3:$A1000, "&lt;"&amp;EOMONTH(DATE(E$1,E$2,1),0))-SUMIFS(Transacoes!$D$3:$D1000,Transacoes!$C$3:$C1000,$D612,Transacoes!$B$3:$B1000,"V", Transacoes!$A$3:$A1000, "&lt;"&amp;EOMONTH(DATE(E$1,E$2,1),0)))*SUMIFS(Prov_Auto!$E$3:$E1000, Prov_Auto!$A$3:$A1000, $D612, Prov_Auto!$D$3:$D1000,"&gt;="&amp;DATE(E$1,E$2,1),Prov_Auto!$D$3:$D1000, "&lt;="&amp;EOMONTH(DATE(E$1,E$2,1),0)))</f>
        <v/>
      </c>
      <c r="F612" s="48" t="str">
        <f>IF($D612="","", (SUMIFS(Transacoes!$D$3:$D1000,Transacoes!$C$3:$C1000,$D612,Transacoes!$B$3:$B1000,"C", Transacoes!$A$3:$A1000, "&lt;"&amp;EOMONTH(DATE(F$1,F$2,1),0))-SUMIFS(Transacoes!$D$3:$D1000,Transacoes!$C$3:$C1000,$D612,Transacoes!$B$3:$B1000,"V", Transacoes!$A$3:$A1000, "&lt;"&amp;EOMONTH(DATE(F$1,F$2,1),0)))*SUMIFS(Prov_Auto!$E$3:$E1000, Prov_Auto!$A$3:$A1000, $D612, Prov_Auto!$D$3:$D1000,"&gt;="&amp;DATE(F$1,F$2,1),Prov_Auto!$D$3:$D1000, "&lt;="&amp;EOMONTH(DATE(F$1,F$2,1),0)))</f>
        <v/>
      </c>
      <c r="G612" s="48" t="str">
        <f>IF($D612="","", (SUMIFS(Transacoes!$D$3:$D1000,Transacoes!$C$3:$C1000,$D612,Transacoes!$B$3:$B1000,"C", Transacoes!$A$3:$A1000, "&lt;"&amp;EOMONTH(DATE(G$1,G$2,1),0))-SUMIFS(Transacoes!$D$3:$D1000,Transacoes!$C$3:$C1000,$D612,Transacoes!$B$3:$B1000,"V", Transacoes!$A$3:$A1000, "&lt;"&amp;EOMONTH(DATE(G$1,G$2,1),0)))*SUMIFS(Prov_Auto!$E$3:$E1000, Prov_Auto!$A$3:$A1000, $D612, Prov_Auto!$D$3:$D1000,"&gt;="&amp;DATE(G$1,G$2,1),Prov_Auto!$D$3:$D1000, "&lt;="&amp;EOMONTH(DATE(G$1,G$2,1),0)))</f>
        <v/>
      </c>
      <c r="H612" s="48" t="str">
        <f>IF($D612="","", (SUMIFS(Transacoes!$D$3:$D1000,Transacoes!$C$3:$C1000,$D612,Transacoes!$B$3:$B1000,"C", Transacoes!$A$3:$A1000, "&lt;"&amp;EOMONTH(DATE(H$1,H$2,1),0))-SUMIFS(Transacoes!$D$3:$D1000,Transacoes!$C$3:$C1000,$D612,Transacoes!$B$3:$B1000,"V", Transacoes!$A$3:$A1000, "&lt;"&amp;EOMONTH(DATE(H$1,H$2,1),0)))*SUMIFS(Prov_Auto!$E$3:$E1000, Prov_Auto!$A$3:$A1000, $D612, Prov_Auto!$D$3:$D1000,"&gt;="&amp;DATE(H$1,H$2,1),Prov_Auto!$D$3:$D1000, "&lt;="&amp;EOMONTH(DATE(H$1,H$2,1),0)))</f>
        <v/>
      </c>
      <c r="I612" s="48" t="str">
        <f>IF($D612="","", (SUMIFS(Transacoes!$D$3:$D1000,Transacoes!$C$3:$C1000,$D612,Transacoes!$B$3:$B1000,"C", Transacoes!$A$3:$A1000, "&lt;"&amp;EOMONTH(DATE(I$1,I$2,1),0))-SUMIFS(Transacoes!$D$3:$D1000,Transacoes!$C$3:$C1000,$D612,Transacoes!$B$3:$B1000,"V", Transacoes!$A$3:$A1000, "&lt;"&amp;EOMONTH(DATE(I$1,I$2,1),0)))*SUMIFS(Prov_Auto!$E$3:$E1000, Prov_Auto!$A$3:$A1000, $D612, Prov_Auto!$D$3:$D1000,"&gt;="&amp;DATE(I$1,I$2,1),Prov_Auto!$D$3:$D1000, "&lt;="&amp;EOMONTH(DATE(I$1,I$2,1),0)))</f>
        <v/>
      </c>
      <c r="J612" s="48" t="str">
        <f>IF($D612="","", (SUMIFS(Transacoes!$D$3:$D1000,Transacoes!$C$3:$C1000,$D612,Transacoes!$B$3:$B1000,"C", Transacoes!$A$3:$A1000, "&lt;"&amp;EOMONTH(DATE(J$1,J$2,1),0))-SUMIFS(Transacoes!$D$3:$D1000,Transacoes!$C$3:$C1000,$D612,Transacoes!$B$3:$B1000,"V", Transacoes!$A$3:$A1000, "&lt;"&amp;EOMONTH(DATE(J$1,J$2,1),0)))*SUMIFS(Prov_Auto!$E$3:$E1000, Prov_Auto!$A$3:$A1000, $D612, Prov_Auto!$D$3:$D1000,"&gt;="&amp;DATE(J$1,J$2,1),Prov_Auto!$D$3:$D1000, "&lt;="&amp;EOMONTH(DATE(J$1,J$2,1),0)))</f>
        <v/>
      </c>
      <c r="K612" s="48" t="str">
        <f>IF($D612="","", (SUMIFS(Transacoes!$D$3:$D1000,Transacoes!$C$3:$C1000,$D612,Transacoes!$B$3:$B1000,"C", Transacoes!$A$3:$A1000, "&lt;"&amp;EOMONTH(DATE(K$1,K$2,1),0))-SUMIFS(Transacoes!$D$3:$D1000,Transacoes!$C$3:$C1000,$D612,Transacoes!$B$3:$B1000,"V", Transacoes!$A$3:$A1000, "&lt;"&amp;EOMONTH(DATE(K$1,K$2,1),0)))*SUMIFS(Prov_Auto!$E$3:$E1000, Prov_Auto!$A$3:$A1000, $D612, Prov_Auto!$D$3:$D1000,"&gt;="&amp;DATE(K$1,K$2,1),Prov_Auto!$D$3:$D1000, "&lt;="&amp;EOMONTH(DATE(K$1,K$2,1),0)))</f>
        <v/>
      </c>
      <c r="L612" s="48" t="str">
        <f>IF($D612="","", (SUMIFS(Transacoes!$D$3:$D1000,Transacoes!$C$3:$C1000,$D612,Transacoes!$B$3:$B1000,"C", Transacoes!$A$3:$A1000, "&lt;"&amp;EOMONTH(DATE(L$1,L$2,1),0))-SUMIFS(Transacoes!$D$3:$D1000,Transacoes!$C$3:$C1000,$D612,Transacoes!$B$3:$B1000,"V", Transacoes!$A$3:$A1000, "&lt;"&amp;EOMONTH(DATE(L$1,L$2,1),0)))*SUMIFS(Prov_Auto!$E$3:$E1000, Prov_Auto!$A$3:$A1000, $D612, Prov_Auto!$D$3:$D1000,"&gt;="&amp;DATE(L$1,L$2,1),Prov_Auto!$D$3:$D1000, "&lt;="&amp;EOMONTH(DATE(L$1,L$2,1),0)))</f>
        <v/>
      </c>
      <c r="M612" s="48" t="str">
        <f>IF($D612="","", (SUMIFS(Transacoes!$D$3:$D1000,Transacoes!$C$3:$C1000,$D612,Transacoes!$B$3:$B1000,"C", Transacoes!$A$3:$A1000, "&lt;"&amp;EOMONTH(DATE(M$1,M$2,1),0))-SUMIFS(Transacoes!$D$3:$D1000,Transacoes!$C$3:$C1000,$D612,Transacoes!$B$3:$B1000,"V", Transacoes!$A$3:$A1000, "&lt;"&amp;EOMONTH(DATE(M$1,M$2,1),0)))*SUMIFS(Prov_Auto!$E$3:$E1000, Prov_Auto!$A$3:$A1000, $D612, Prov_Auto!$D$3:$D1000,"&gt;="&amp;DATE(M$1,M$2,1),Prov_Auto!$D$3:$D1000, "&lt;="&amp;EOMONTH(DATE(M$1,M$2,1),0)))</f>
        <v/>
      </c>
      <c r="N612" s="48" t="str">
        <f>IF($D612="","", (SUMIFS(Transacoes!$D$3:$D1000,Transacoes!$C$3:$C1000,$D612,Transacoes!$B$3:$B1000,"C", Transacoes!$A$3:$A1000, "&lt;"&amp;EOMONTH(DATE(N$1,N$2,1),0))-SUMIFS(Transacoes!$D$3:$D1000,Transacoes!$C$3:$C1000,$D612,Transacoes!$B$3:$B1000,"V", Transacoes!$A$3:$A1000, "&lt;"&amp;EOMONTH(DATE(N$1,N$2,1),0)))*SUMIFS(Prov_Auto!$E$3:$E1000, Prov_Auto!$A$3:$A1000, $D612, Prov_Auto!$D$3:$D1000,"&gt;="&amp;DATE(N$1,N$2,1),Prov_Auto!$D$3:$D1000, "&lt;="&amp;EOMONTH(DATE(N$1,N$2,1),0)))</f>
        <v/>
      </c>
      <c r="O612" s="48" t="str">
        <f>IF($D612="","", (SUMIFS(Transacoes!$D$3:$D1000,Transacoes!$C$3:$C1000,$D612,Transacoes!$B$3:$B1000,"C", Transacoes!$A$3:$A1000, "&lt;"&amp;EOMONTH(DATE(O$1,O$2,1),0))-SUMIFS(Transacoes!$D$3:$D1000,Transacoes!$C$3:$C1000,$D612,Transacoes!$B$3:$B1000,"V", Transacoes!$A$3:$A1000, "&lt;"&amp;EOMONTH(DATE(O$1,O$2,1),0)))*SUMIFS(Prov_Auto!$E$3:$E1000, Prov_Auto!$A$3:$A1000, $D612, Prov_Auto!$D$3:$D1000,"&gt;="&amp;DATE(O$1,O$2,1),Prov_Auto!$D$3:$D1000, "&lt;="&amp;EOMONTH(DATE(O$1,O$2,1),0)))</f>
        <v/>
      </c>
      <c r="P612" s="48" t="str">
        <f>IF($D612="","", (SUMIFS(Transacoes!$D$3:$D1000,Transacoes!$C$3:$C1000,$D612,Transacoes!$B$3:$B1000,"C", Transacoes!$A$3:$A1000, "&lt;"&amp;EOMONTH(DATE(P$1,P$2,1),0))-SUMIFS(Transacoes!$D$3:$D1000,Transacoes!$C$3:$C1000,$D612,Transacoes!$B$3:$B1000,"V", Transacoes!$A$3:$A1000, "&lt;"&amp;EOMONTH(DATE(P$1,P$2,1),0)))*SUMIFS(Prov_Auto!$E$3:$E1000, Prov_Auto!$A$3:$A1000, $D612, Prov_Auto!$D$3:$D1000,"&gt;="&amp;DATE(P$1,P$2,1),Prov_Auto!$D$3:$D1000, "&lt;="&amp;EOMONTH(DATE(P$1,P$2,1),0)))</f>
        <v/>
      </c>
      <c r="Q612" s="48" t="str">
        <f>IF($D612="","", (SUMIFS(Transacoes!$D$3:$D1000,Transacoes!$C$3:$C1000,$D612,Transacoes!$B$3:$B1000,"C", Transacoes!$A$3:$A1000, "&lt;"&amp;EOMONTH(DATE(Q$1,Q$2,1),0))-SUMIFS(Transacoes!$D$3:$D1000,Transacoes!$C$3:$C1000,$D612,Transacoes!$B$3:$B1000,"V", Transacoes!$A$3:$A1000, "&lt;"&amp;EOMONTH(DATE(Q$1,Q$2,1),0)))*SUMIFS(Prov_Auto!$E$3:$E1000, Prov_Auto!$A$3:$A1000, $D612, Prov_Auto!$D$3:$D1000,"&gt;="&amp;DATE(Q$1,Q$2,1),Prov_Auto!$D$3:$D1000, "&lt;="&amp;EOMONTH(DATE(Q$1,Q$2,1),0)))</f>
        <v/>
      </c>
      <c r="R612" s="47"/>
    </row>
    <row r="613">
      <c r="A613" s="47"/>
      <c r="B613" s="47"/>
      <c r="C613" s="47"/>
      <c r="D613" s="87"/>
      <c r="E613" s="48" t="str">
        <f>IF($D613="","", (SUMIFS(Transacoes!$D$3:$D1000,Transacoes!$C$3:$C1000,$D613,Transacoes!$B$3:$B1000,"C", Transacoes!$A$3:$A1000, "&lt;"&amp;EOMONTH(DATE(E$1,E$2,1),0))-SUMIFS(Transacoes!$D$3:$D1000,Transacoes!$C$3:$C1000,$D613,Transacoes!$B$3:$B1000,"V", Transacoes!$A$3:$A1000, "&lt;"&amp;EOMONTH(DATE(E$1,E$2,1),0)))*SUMIFS(Prov_Auto!$E$3:$E1000, Prov_Auto!$A$3:$A1000, $D613, Prov_Auto!$D$3:$D1000,"&gt;="&amp;DATE(E$1,E$2,1),Prov_Auto!$D$3:$D1000, "&lt;="&amp;EOMONTH(DATE(E$1,E$2,1),0)))</f>
        <v/>
      </c>
      <c r="F613" s="48" t="str">
        <f>IF($D613="","", (SUMIFS(Transacoes!$D$3:$D1000,Transacoes!$C$3:$C1000,$D613,Transacoes!$B$3:$B1000,"C", Transacoes!$A$3:$A1000, "&lt;"&amp;EOMONTH(DATE(F$1,F$2,1),0))-SUMIFS(Transacoes!$D$3:$D1000,Transacoes!$C$3:$C1000,$D613,Transacoes!$B$3:$B1000,"V", Transacoes!$A$3:$A1000, "&lt;"&amp;EOMONTH(DATE(F$1,F$2,1),0)))*SUMIFS(Prov_Auto!$E$3:$E1000, Prov_Auto!$A$3:$A1000, $D613, Prov_Auto!$D$3:$D1000,"&gt;="&amp;DATE(F$1,F$2,1),Prov_Auto!$D$3:$D1000, "&lt;="&amp;EOMONTH(DATE(F$1,F$2,1),0)))</f>
        <v/>
      </c>
      <c r="G613" s="48" t="str">
        <f>IF($D613="","", (SUMIFS(Transacoes!$D$3:$D1000,Transacoes!$C$3:$C1000,$D613,Transacoes!$B$3:$B1000,"C", Transacoes!$A$3:$A1000, "&lt;"&amp;EOMONTH(DATE(G$1,G$2,1),0))-SUMIFS(Transacoes!$D$3:$D1000,Transacoes!$C$3:$C1000,$D613,Transacoes!$B$3:$B1000,"V", Transacoes!$A$3:$A1000, "&lt;"&amp;EOMONTH(DATE(G$1,G$2,1),0)))*SUMIFS(Prov_Auto!$E$3:$E1000, Prov_Auto!$A$3:$A1000, $D613, Prov_Auto!$D$3:$D1000,"&gt;="&amp;DATE(G$1,G$2,1),Prov_Auto!$D$3:$D1000, "&lt;="&amp;EOMONTH(DATE(G$1,G$2,1),0)))</f>
        <v/>
      </c>
      <c r="H613" s="48" t="str">
        <f>IF($D613="","", (SUMIFS(Transacoes!$D$3:$D1000,Transacoes!$C$3:$C1000,$D613,Transacoes!$B$3:$B1000,"C", Transacoes!$A$3:$A1000, "&lt;"&amp;EOMONTH(DATE(H$1,H$2,1),0))-SUMIFS(Transacoes!$D$3:$D1000,Transacoes!$C$3:$C1000,$D613,Transacoes!$B$3:$B1000,"V", Transacoes!$A$3:$A1000, "&lt;"&amp;EOMONTH(DATE(H$1,H$2,1),0)))*SUMIFS(Prov_Auto!$E$3:$E1000, Prov_Auto!$A$3:$A1000, $D613, Prov_Auto!$D$3:$D1000,"&gt;="&amp;DATE(H$1,H$2,1),Prov_Auto!$D$3:$D1000, "&lt;="&amp;EOMONTH(DATE(H$1,H$2,1),0)))</f>
        <v/>
      </c>
      <c r="I613" s="48" t="str">
        <f>IF($D613="","", (SUMIFS(Transacoes!$D$3:$D1000,Transacoes!$C$3:$C1000,$D613,Transacoes!$B$3:$B1000,"C", Transacoes!$A$3:$A1000, "&lt;"&amp;EOMONTH(DATE(I$1,I$2,1),0))-SUMIFS(Transacoes!$D$3:$D1000,Transacoes!$C$3:$C1000,$D613,Transacoes!$B$3:$B1000,"V", Transacoes!$A$3:$A1000, "&lt;"&amp;EOMONTH(DATE(I$1,I$2,1),0)))*SUMIFS(Prov_Auto!$E$3:$E1000, Prov_Auto!$A$3:$A1000, $D613, Prov_Auto!$D$3:$D1000,"&gt;="&amp;DATE(I$1,I$2,1),Prov_Auto!$D$3:$D1000, "&lt;="&amp;EOMONTH(DATE(I$1,I$2,1),0)))</f>
        <v/>
      </c>
      <c r="J613" s="48" t="str">
        <f>IF($D613="","", (SUMIFS(Transacoes!$D$3:$D1000,Transacoes!$C$3:$C1000,$D613,Transacoes!$B$3:$B1000,"C", Transacoes!$A$3:$A1000, "&lt;"&amp;EOMONTH(DATE(J$1,J$2,1),0))-SUMIFS(Transacoes!$D$3:$D1000,Transacoes!$C$3:$C1000,$D613,Transacoes!$B$3:$B1000,"V", Transacoes!$A$3:$A1000, "&lt;"&amp;EOMONTH(DATE(J$1,J$2,1),0)))*SUMIFS(Prov_Auto!$E$3:$E1000, Prov_Auto!$A$3:$A1000, $D613, Prov_Auto!$D$3:$D1000,"&gt;="&amp;DATE(J$1,J$2,1),Prov_Auto!$D$3:$D1000, "&lt;="&amp;EOMONTH(DATE(J$1,J$2,1),0)))</f>
        <v/>
      </c>
      <c r="K613" s="48" t="str">
        <f>IF($D613="","", (SUMIFS(Transacoes!$D$3:$D1000,Transacoes!$C$3:$C1000,$D613,Transacoes!$B$3:$B1000,"C", Transacoes!$A$3:$A1000, "&lt;"&amp;EOMONTH(DATE(K$1,K$2,1),0))-SUMIFS(Transacoes!$D$3:$D1000,Transacoes!$C$3:$C1000,$D613,Transacoes!$B$3:$B1000,"V", Transacoes!$A$3:$A1000, "&lt;"&amp;EOMONTH(DATE(K$1,K$2,1),0)))*SUMIFS(Prov_Auto!$E$3:$E1000, Prov_Auto!$A$3:$A1000, $D613, Prov_Auto!$D$3:$D1000,"&gt;="&amp;DATE(K$1,K$2,1),Prov_Auto!$D$3:$D1000, "&lt;="&amp;EOMONTH(DATE(K$1,K$2,1),0)))</f>
        <v/>
      </c>
      <c r="L613" s="48" t="str">
        <f>IF($D613="","", (SUMIFS(Transacoes!$D$3:$D1000,Transacoes!$C$3:$C1000,$D613,Transacoes!$B$3:$B1000,"C", Transacoes!$A$3:$A1000, "&lt;"&amp;EOMONTH(DATE(L$1,L$2,1),0))-SUMIFS(Transacoes!$D$3:$D1000,Transacoes!$C$3:$C1000,$D613,Transacoes!$B$3:$B1000,"V", Transacoes!$A$3:$A1000, "&lt;"&amp;EOMONTH(DATE(L$1,L$2,1),0)))*SUMIFS(Prov_Auto!$E$3:$E1000, Prov_Auto!$A$3:$A1000, $D613, Prov_Auto!$D$3:$D1000,"&gt;="&amp;DATE(L$1,L$2,1),Prov_Auto!$D$3:$D1000, "&lt;="&amp;EOMONTH(DATE(L$1,L$2,1),0)))</f>
        <v/>
      </c>
      <c r="M613" s="48" t="str">
        <f>IF($D613="","", (SUMIFS(Transacoes!$D$3:$D1000,Transacoes!$C$3:$C1000,$D613,Transacoes!$B$3:$B1000,"C", Transacoes!$A$3:$A1000, "&lt;"&amp;EOMONTH(DATE(M$1,M$2,1),0))-SUMIFS(Transacoes!$D$3:$D1000,Transacoes!$C$3:$C1000,$D613,Transacoes!$B$3:$B1000,"V", Transacoes!$A$3:$A1000, "&lt;"&amp;EOMONTH(DATE(M$1,M$2,1),0)))*SUMIFS(Prov_Auto!$E$3:$E1000, Prov_Auto!$A$3:$A1000, $D613, Prov_Auto!$D$3:$D1000,"&gt;="&amp;DATE(M$1,M$2,1),Prov_Auto!$D$3:$D1000, "&lt;="&amp;EOMONTH(DATE(M$1,M$2,1),0)))</f>
        <v/>
      </c>
      <c r="N613" s="48" t="str">
        <f>IF($D613="","", (SUMIFS(Transacoes!$D$3:$D1000,Transacoes!$C$3:$C1000,$D613,Transacoes!$B$3:$B1000,"C", Transacoes!$A$3:$A1000, "&lt;"&amp;EOMONTH(DATE(N$1,N$2,1),0))-SUMIFS(Transacoes!$D$3:$D1000,Transacoes!$C$3:$C1000,$D613,Transacoes!$B$3:$B1000,"V", Transacoes!$A$3:$A1000, "&lt;"&amp;EOMONTH(DATE(N$1,N$2,1),0)))*SUMIFS(Prov_Auto!$E$3:$E1000, Prov_Auto!$A$3:$A1000, $D613, Prov_Auto!$D$3:$D1000,"&gt;="&amp;DATE(N$1,N$2,1),Prov_Auto!$D$3:$D1000, "&lt;="&amp;EOMONTH(DATE(N$1,N$2,1),0)))</f>
        <v/>
      </c>
      <c r="O613" s="48" t="str">
        <f>IF($D613="","", (SUMIFS(Transacoes!$D$3:$D1000,Transacoes!$C$3:$C1000,$D613,Transacoes!$B$3:$B1000,"C", Transacoes!$A$3:$A1000, "&lt;"&amp;EOMONTH(DATE(O$1,O$2,1),0))-SUMIFS(Transacoes!$D$3:$D1000,Transacoes!$C$3:$C1000,$D613,Transacoes!$B$3:$B1000,"V", Transacoes!$A$3:$A1000, "&lt;"&amp;EOMONTH(DATE(O$1,O$2,1),0)))*SUMIFS(Prov_Auto!$E$3:$E1000, Prov_Auto!$A$3:$A1000, $D613, Prov_Auto!$D$3:$D1000,"&gt;="&amp;DATE(O$1,O$2,1),Prov_Auto!$D$3:$D1000, "&lt;="&amp;EOMONTH(DATE(O$1,O$2,1),0)))</f>
        <v/>
      </c>
      <c r="P613" s="48" t="str">
        <f>IF($D613="","", (SUMIFS(Transacoes!$D$3:$D1000,Transacoes!$C$3:$C1000,$D613,Transacoes!$B$3:$B1000,"C", Transacoes!$A$3:$A1000, "&lt;"&amp;EOMONTH(DATE(P$1,P$2,1),0))-SUMIFS(Transacoes!$D$3:$D1000,Transacoes!$C$3:$C1000,$D613,Transacoes!$B$3:$B1000,"V", Transacoes!$A$3:$A1000, "&lt;"&amp;EOMONTH(DATE(P$1,P$2,1),0)))*SUMIFS(Prov_Auto!$E$3:$E1000, Prov_Auto!$A$3:$A1000, $D613, Prov_Auto!$D$3:$D1000,"&gt;="&amp;DATE(P$1,P$2,1),Prov_Auto!$D$3:$D1000, "&lt;="&amp;EOMONTH(DATE(P$1,P$2,1),0)))</f>
        <v/>
      </c>
      <c r="Q613" s="48" t="str">
        <f>IF($D613="","", (SUMIFS(Transacoes!$D$3:$D1000,Transacoes!$C$3:$C1000,$D613,Transacoes!$B$3:$B1000,"C", Transacoes!$A$3:$A1000, "&lt;"&amp;EOMONTH(DATE(Q$1,Q$2,1),0))-SUMIFS(Transacoes!$D$3:$D1000,Transacoes!$C$3:$C1000,$D613,Transacoes!$B$3:$B1000,"V", Transacoes!$A$3:$A1000, "&lt;"&amp;EOMONTH(DATE(Q$1,Q$2,1),0)))*SUMIFS(Prov_Auto!$E$3:$E1000, Prov_Auto!$A$3:$A1000, $D613, Prov_Auto!$D$3:$D1000,"&gt;="&amp;DATE(Q$1,Q$2,1),Prov_Auto!$D$3:$D1000, "&lt;="&amp;EOMONTH(DATE(Q$1,Q$2,1),0)))</f>
        <v/>
      </c>
      <c r="R613" s="47"/>
    </row>
    <row r="614">
      <c r="A614" s="47"/>
      <c r="B614" s="47"/>
      <c r="C614" s="47"/>
      <c r="D614" s="87"/>
      <c r="E614" s="48" t="str">
        <f>IF($D614="","", (SUMIFS(Transacoes!$D$3:$D1000,Transacoes!$C$3:$C1000,$D614,Transacoes!$B$3:$B1000,"C", Transacoes!$A$3:$A1000, "&lt;"&amp;EOMONTH(DATE(E$1,E$2,1),0))-SUMIFS(Transacoes!$D$3:$D1000,Transacoes!$C$3:$C1000,$D614,Transacoes!$B$3:$B1000,"V", Transacoes!$A$3:$A1000, "&lt;"&amp;EOMONTH(DATE(E$1,E$2,1),0)))*SUMIFS(Prov_Auto!$E$3:$E1000, Prov_Auto!$A$3:$A1000, $D614, Prov_Auto!$D$3:$D1000,"&gt;="&amp;DATE(E$1,E$2,1),Prov_Auto!$D$3:$D1000, "&lt;="&amp;EOMONTH(DATE(E$1,E$2,1),0)))</f>
        <v/>
      </c>
      <c r="F614" s="48" t="str">
        <f>IF($D614="","", (SUMIFS(Transacoes!$D$3:$D1000,Transacoes!$C$3:$C1000,$D614,Transacoes!$B$3:$B1000,"C", Transacoes!$A$3:$A1000, "&lt;"&amp;EOMONTH(DATE(F$1,F$2,1),0))-SUMIFS(Transacoes!$D$3:$D1000,Transacoes!$C$3:$C1000,$D614,Transacoes!$B$3:$B1000,"V", Transacoes!$A$3:$A1000, "&lt;"&amp;EOMONTH(DATE(F$1,F$2,1),0)))*SUMIFS(Prov_Auto!$E$3:$E1000, Prov_Auto!$A$3:$A1000, $D614, Prov_Auto!$D$3:$D1000,"&gt;="&amp;DATE(F$1,F$2,1),Prov_Auto!$D$3:$D1000, "&lt;="&amp;EOMONTH(DATE(F$1,F$2,1),0)))</f>
        <v/>
      </c>
      <c r="G614" s="48" t="str">
        <f>IF($D614="","", (SUMIFS(Transacoes!$D$3:$D1000,Transacoes!$C$3:$C1000,$D614,Transacoes!$B$3:$B1000,"C", Transacoes!$A$3:$A1000, "&lt;"&amp;EOMONTH(DATE(G$1,G$2,1),0))-SUMIFS(Transacoes!$D$3:$D1000,Transacoes!$C$3:$C1000,$D614,Transacoes!$B$3:$B1000,"V", Transacoes!$A$3:$A1000, "&lt;"&amp;EOMONTH(DATE(G$1,G$2,1),0)))*SUMIFS(Prov_Auto!$E$3:$E1000, Prov_Auto!$A$3:$A1000, $D614, Prov_Auto!$D$3:$D1000,"&gt;="&amp;DATE(G$1,G$2,1),Prov_Auto!$D$3:$D1000, "&lt;="&amp;EOMONTH(DATE(G$1,G$2,1),0)))</f>
        <v/>
      </c>
      <c r="H614" s="48" t="str">
        <f>IF($D614="","", (SUMIFS(Transacoes!$D$3:$D1000,Transacoes!$C$3:$C1000,$D614,Transacoes!$B$3:$B1000,"C", Transacoes!$A$3:$A1000, "&lt;"&amp;EOMONTH(DATE(H$1,H$2,1),0))-SUMIFS(Transacoes!$D$3:$D1000,Transacoes!$C$3:$C1000,$D614,Transacoes!$B$3:$B1000,"V", Transacoes!$A$3:$A1000, "&lt;"&amp;EOMONTH(DATE(H$1,H$2,1),0)))*SUMIFS(Prov_Auto!$E$3:$E1000, Prov_Auto!$A$3:$A1000, $D614, Prov_Auto!$D$3:$D1000,"&gt;="&amp;DATE(H$1,H$2,1),Prov_Auto!$D$3:$D1000, "&lt;="&amp;EOMONTH(DATE(H$1,H$2,1),0)))</f>
        <v/>
      </c>
      <c r="I614" s="48" t="str">
        <f>IF($D614="","", (SUMIFS(Transacoes!$D$3:$D1000,Transacoes!$C$3:$C1000,$D614,Transacoes!$B$3:$B1000,"C", Transacoes!$A$3:$A1000, "&lt;"&amp;EOMONTH(DATE(I$1,I$2,1),0))-SUMIFS(Transacoes!$D$3:$D1000,Transacoes!$C$3:$C1000,$D614,Transacoes!$B$3:$B1000,"V", Transacoes!$A$3:$A1000, "&lt;"&amp;EOMONTH(DATE(I$1,I$2,1),0)))*SUMIFS(Prov_Auto!$E$3:$E1000, Prov_Auto!$A$3:$A1000, $D614, Prov_Auto!$D$3:$D1000,"&gt;="&amp;DATE(I$1,I$2,1),Prov_Auto!$D$3:$D1000, "&lt;="&amp;EOMONTH(DATE(I$1,I$2,1),0)))</f>
        <v/>
      </c>
      <c r="J614" s="48" t="str">
        <f>IF($D614="","", (SUMIFS(Transacoes!$D$3:$D1000,Transacoes!$C$3:$C1000,$D614,Transacoes!$B$3:$B1000,"C", Transacoes!$A$3:$A1000, "&lt;"&amp;EOMONTH(DATE(J$1,J$2,1),0))-SUMIFS(Transacoes!$D$3:$D1000,Transacoes!$C$3:$C1000,$D614,Transacoes!$B$3:$B1000,"V", Transacoes!$A$3:$A1000, "&lt;"&amp;EOMONTH(DATE(J$1,J$2,1),0)))*SUMIFS(Prov_Auto!$E$3:$E1000, Prov_Auto!$A$3:$A1000, $D614, Prov_Auto!$D$3:$D1000,"&gt;="&amp;DATE(J$1,J$2,1),Prov_Auto!$D$3:$D1000, "&lt;="&amp;EOMONTH(DATE(J$1,J$2,1),0)))</f>
        <v/>
      </c>
      <c r="K614" s="48" t="str">
        <f>IF($D614="","", (SUMIFS(Transacoes!$D$3:$D1000,Transacoes!$C$3:$C1000,$D614,Transacoes!$B$3:$B1000,"C", Transacoes!$A$3:$A1000, "&lt;"&amp;EOMONTH(DATE(K$1,K$2,1),0))-SUMIFS(Transacoes!$D$3:$D1000,Transacoes!$C$3:$C1000,$D614,Transacoes!$B$3:$B1000,"V", Transacoes!$A$3:$A1000, "&lt;"&amp;EOMONTH(DATE(K$1,K$2,1),0)))*SUMIFS(Prov_Auto!$E$3:$E1000, Prov_Auto!$A$3:$A1000, $D614, Prov_Auto!$D$3:$D1000,"&gt;="&amp;DATE(K$1,K$2,1),Prov_Auto!$D$3:$D1000, "&lt;="&amp;EOMONTH(DATE(K$1,K$2,1),0)))</f>
        <v/>
      </c>
      <c r="L614" s="48" t="str">
        <f>IF($D614="","", (SUMIFS(Transacoes!$D$3:$D1000,Transacoes!$C$3:$C1000,$D614,Transacoes!$B$3:$B1000,"C", Transacoes!$A$3:$A1000, "&lt;"&amp;EOMONTH(DATE(L$1,L$2,1),0))-SUMIFS(Transacoes!$D$3:$D1000,Transacoes!$C$3:$C1000,$D614,Transacoes!$B$3:$B1000,"V", Transacoes!$A$3:$A1000, "&lt;"&amp;EOMONTH(DATE(L$1,L$2,1),0)))*SUMIFS(Prov_Auto!$E$3:$E1000, Prov_Auto!$A$3:$A1000, $D614, Prov_Auto!$D$3:$D1000,"&gt;="&amp;DATE(L$1,L$2,1),Prov_Auto!$D$3:$D1000, "&lt;="&amp;EOMONTH(DATE(L$1,L$2,1),0)))</f>
        <v/>
      </c>
      <c r="M614" s="48" t="str">
        <f>IF($D614="","", (SUMIFS(Transacoes!$D$3:$D1000,Transacoes!$C$3:$C1000,$D614,Transacoes!$B$3:$B1000,"C", Transacoes!$A$3:$A1000, "&lt;"&amp;EOMONTH(DATE(M$1,M$2,1),0))-SUMIFS(Transacoes!$D$3:$D1000,Transacoes!$C$3:$C1000,$D614,Transacoes!$B$3:$B1000,"V", Transacoes!$A$3:$A1000, "&lt;"&amp;EOMONTH(DATE(M$1,M$2,1),0)))*SUMIFS(Prov_Auto!$E$3:$E1000, Prov_Auto!$A$3:$A1000, $D614, Prov_Auto!$D$3:$D1000,"&gt;="&amp;DATE(M$1,M$2,1),Prov_Auto!$D$3:$D1000, "&lt;="&amp;EOMONTH(DATE(M$1,M$2,1),0)))</f>
        <v/>
      </c>
      <c r="N614" s="48" t="str">
        <f>IF($D614="","", (SUMIFS(Transacoes!$D$3:$D1000,Transacoes!$C$3:$C1000,$D614,Transacoes!$B$3:$B1000,"C", Transacoes!$A$3:$A1000, "&lt;"&amp;EOMONTH(DATE(N$1,N$2,1),0))-SUMIFS(Transacoes!$D$3:$D1000,Transacoes!$C$3:$C1000,$D614,Transacoes!$B$3:$B1000,"V", Transacoes!$A$3:$A1000, "&lt;"&amp;EOMONTH(DATE(N$1,N$2,1),0)))*SUMIFS(Prov_Auto!$E$3:$E1000, Prov_Auto!$A$3:$A1000, $D614, Prov_Auto!$D$3:$D1000,"&gt;="&amp;DATE(N$1,N$2,1),Prov_Auto!$D$3:$D1000, "&lt;="&amp;EOMONTH(DATE(N$1,N$2,1),0)))</f>
        <v/>
      </c>
      <c r="O614" s="48" t="str">
        <f>IF($D614="","", (SUMIFS(Transacoes!$D$3:$D1000,Transacoes!$C$3:$C1000,$D614,Transacoes!$B$3:$B1000,"C", Transacoes!$A$3:$A1000, "&lt;"&amp;EOMONTH(DATE(O$1,O$2,1),0))-SUMIFS(Transacoes!$D$3:$D1000,Transacoes!$C$3:$C1000,$D614,Transacoes!$B$3:$B1000,"V", Transacoes!$A$3:$A1000, "&lt;"&amp;EOMONTH(DATE(O$1,O$2,1),0)))*SUMIFS(Prov_Auto!$E$3:$E1000, Prov_Auto!$A$3:$A1000, $D614, Prov_Auto!$D$3:$D1000,"&gt;="&amp;DATE(O$1,O$2,1),Prov_Auto!$D$3:$D1000, "&lt;="&amp;EOMONTH(DATE(O$1,O$2,1),0)))</f>
        <v/>
      </c>
      <c r="P614" s="48" t="str">
        <f>IF($D614="","", (SUMIFS(Transacoes!$D$3:$D1000,Transacoes!$C$3:$C1000,$D614,Transacoes!$B$3:$B1000,"C", Transacoes!$A$3:$A1000, "&lt;"&amp;EOMONTH(DATE(P$1,P$2,1),0))-SUMIFS(Transacoes!$D$3:$D1000,Transacoes!$C$3:$C1000,$D614,Transacoes!$B$3:$B1000,"V", Transacoes!$A$3:$A1000, "&lt;"&amp;EOMONTH(DATE(P$1,P$2,1),0)))*SUMIFS(Prov_Auto!$E$3:$E1000, Prov_Auto!$A$3:$A1000, $D614, Prov_Auto!$D$3:$D1000,"&gt;="&amp;DATE(P$1,P$2,1),Prov_Auto!$D$3:$D1000, "&lt;="&amp;EOMONTH(DATE(P$1,P$2,1),0)))</f>
        <v/>
      </c>
      <c r="Q614" s="48" t="str">
        <f>IF($D614="","", (SUMIFS(Transacoes!$D$3:$D1000,Transacoes!$C$3:$C1000,$D614,Transacoes!$B$3:$B1000,"C", Transacoes!$A$3:$A1000, "&lt;"&amp;EOMONTH(DATE(Q$1,Q$2,1),0))-SUMIFS(Transacoes!$D$3:$D1000,Transacoes!$C$3:$C1000,$D614,Transacoes!$B$3:$B1000,"V", Transacoes!$A$3:$A1000, "&lt;"&amp;EOMONTH(DATE(Q$1,Q$2,1),0)))*SUMIFS(Prov_Auto!$E$3:$E1000, Prov_Auto!$A$3:$A1000, $D614, Prov_Auto!$D$3:$D1000,"&gt;="&amp;DATE(Q$1,Q$2,1),Prov_Auto!$D$3:$D1000, "&lt;="&amp;EOMONTH(DATE(Q$1,Q$2,1),0)))</f>
        <v/>
      </c>
      <c r="R614" s="47"/>
    </row>
    <row r="615">
      <c r="A615" s="47"/>
      <c r="B615" s="47"/>
      <c r="C615" s="47"/>
      <c r="D615" s="87"/>
      <c r="E615" s="48" t="str">
        <f>IF($D615="","", (SUMIFS(Transacoes!$D$3:$D1000,Transacoes!$C$3:$C1000,$D615,Transacoes!$B$3:$B1000,"C", Transacoes!$A$3:$A1000, "&lt;"&amp;EOMONTH(DATE(E$1,E$2,1),0))-SUMIFS(Transacoes!$D$3:$D1000,Transacoes!$C$3:$C1000,$D615,Transacoes!$B$3:$B1000,"V", Transacoes!$A$3:$A1000, "&lt;"&amp;EOMONTH(DATE(E$1,E$2,1),0)))*SUMIFS(Prov_Auto!$E$3:$E1000, Prov_Auto!$A$3:$A1000, $D615, Prov_Auto!$D$3:$D1000,"&gt;="&amp;DATE(E$1,E$2,1),Prov_Auto!$D$3:$D1000, "&lt;="&amp;EOMONTH(DATE(E$1,E$2,1),0)))</f>
        <v/>
      </c>
      <c r="F615" s="48" t="str">
        <f>IF($D615="","", (SUMIFS(Transacoes!$D$3:$D1000,Transacoes!$C$3:$C1000,$D615,Transacoes!$B$3:$B1000,"C", Transacoes!$A$3:$A1000, "&lt;"&amp;EOMONTH(DATE(F$1,F$2,1),0))-SUMIFS(Transacoes!$D$3:$D1000,Transacoes!$C$3:$C1000,$D615,Transacoes!$B$3:$B1000,"V", Transacoes!$A$3:$A1000, "&lt;"&amp;EOMONTH(DATE(F$1,F$2,1),0)))*SUMIFS(Prov_Auto!$E$3:$E1000, Prov_Auto!$A$3:$A1000, $D615, Prov_Auto!$D$3:$D1000,"&gt;="&amp;DATE(F$1,F$2,1),Prov_Auto!$D$3:$D1000, "&lt;="&amp;EOMONTH(DATE(F$1,F$2,1),0)))</f>
        <v/>
      </c>
      <c r="G615" s="48" t="str">
        <f>IF($D615="","", (SUMIFS(Transacoes!$D$3:$D1000,Transacoes!$C$3:$C1000,$D615,Transacoes!$B$3:$B1000,"C", Transacoes!$A$3:$A1000, "&lt;"&amp;EOMONTH(DATE(G$1,G$2,1),0))-SUMIFS(Transacoes!$D$3:$D1000,Transacoes!$C$3:$C1000,$D615,Transacoes!$B$3:$B1000,"V", Transacoes!$A$3:$A1000, "&lt;"&amp;EOMONTH(DATE(G$1,G$2,1),0)))*SUMIFS(Prov_Auto!$E$3:$E1000, Prov_Auto!$A$3:$A1000, $D615, Prov_Auto!$D$3:$D1000,"&gt;="&amp;DATE(G$1,G$2,1),Prov_Auto!$D$3:$D1000, "&lt;="&amp;EOMONTH(DATE(G$1,G$2,1),0)))</f>
        <v/>
      </c>
      <c r="H615" s="48" t="str">
        <f>IF($D615="","", (SUMIFS(Transacoes!$D$3:$D1000,Transacoes!$C$3:$C1000,$D615,Transacoes!$B$3:$B1000,"C", Transacoes!$A$3:$A1000, "&lt;"&amp;EOMONTH(DATE(H$1,H$2,1),0))-SUMIFS(Transacoes!$D$3:$D1000,Transacoes!$C$3:$C1000,$D615,Transacoes!$B$3:$B1000,"V", Transacoes!$A$3:$A1000, "&lt;"&amp;EOMONTH(DATE(H$1,H$2,1),0)))*SUMIFS(Prov_Auto!$E$3:$E1000, Prov_Auto!$A$3:$A1000, $D615, Prov_Auto!$D$3:$D1000,"&gt;="&amp;DATE(H$1,H$2,1),Prov_Auto!$D$3:$D1000, "&lt;="&amp;EOMONTH(DATE(H$1,H$2,1),0)))</f>
        <v/>
      </c>
      <c r="I615" s="48" t="str">
        <f>IF($D615="","", (SUMIFS(Transacoes!$D$3:$D1000,Transacoes!$C$3:$C1000,$D615,Transacoes!$B$3:$B1000,"C", Transacoes!$A$3:$A1000, "&lt;"&amp;EOMONTH(DATE(I$1,I$2,1),0))-SUMIFS(Transacoes!$D$3:$D1000,Transacoes!$C$3:$C1000,$D615,Transacoes!$B$3:$B1000,"V", Transacoes!$A$3:$A1000, "&lt;"&amp;EOMONTH(DATE(I$1,I$2,1),0)))*SUMIFS(Prov_Auto!$E$3:$E1000, Prov_Auto!$A$3:$A1000, $D615, Prov_Auto!$D$3:$D1000,"&gt;="&amp;DATE(I$1,I$2,1),Prov_Auto!$D$3:$D1000, "&lt;="&amp;EOMONTH(DATE(I$1,I$2,1),0)))</f>
        <v/>
      </c>
      <c r="J615" s="48" t="str">
        <f>IF($D615="","", (SUMIFS(Transacoes!$D$3:$D1000,Transacoes!$C$3:$C1000,$D615,Transacoes!$B$3:$B1000,"C", Transacoes!$A$3:$A1000, "&lt;"&amp;EOMONTH(DATE(J$1,J$2,1),0))-SUMIFS(Transacoes!$D$3:$D1000,Transacoes!$C$3:$C1000,$D615,Transacoes!$B$3:$B1000,"V", Transacoes!$A$3:$A1000, "&lt;"&amp;EOMONTH(DATE(J$1,J$2,1),0)))*SUMIFS(Prov_Auto!$E$3:$E1000, Prov_Auto!$A$3:$A1000, $D615, Prov_Auto!$D$3:$D1000,"&gt;="&amp;DATE(J$1,J$2,1),Prov_Auto!$D$3:$D1000, "&lt;="&amp;EOMONTH(DATE(J$1,J$2,1),0)))</f>
        <v/>
      </c>
      <c r="K615" s="48" t="str">
        <f>IF($D615="","", (SUMIFS(Transacoes!$D$3:$D1000,Transacoes!$C$3:$C1000,$D615,Transacoes!$B$3:$B1000,"C", Transacoes!$A$3:$A1000, "&lt;"&amp;EOMONTH(DATE(K$1,K$2,1),0))-SUMIFS(Transacoes!$D$3:$D1000,Transacoes!$C$3:$C1000,$D615,Transacoes!$B$3:$B1000,"V", Transacoes!$A$3:$A1000, "&lt;"&amp;EOMONTH(DATE(K$1,K$2,1),0)))*SUMIFS(Prov_Auto!$E$3:$E1000, Prov_Auto!$A$3:$A1000, $D615, Prov_Auto!$D$3:$D1000,"&gt;="&amp;DATE(K$1,K$2,1),Prov_Auto!$D$3:$D1000, "&lt;="&amp;EOMONTH(DATE(K$1,K$2,1),0)))</f>
        <v/>
      </c>
      <c r="L615" s="48" t="str">
        <f>IF($D615="","", (SUMIFS(Transacoes!$D$3:$D1000,Transacoes!$C$3:$C1000,$D615,Transacoes!$B$3:$B1000,"C", Transacoes!$A$3:$A1000, "&lt;"&amp;EOMONTH(DATE(L$1,L$2,1),0))-SUMIFS(Transacoes!$D$3:$D1000,Transacoes!$C$3:$C1000,$D615,Transacoes!$B$3:$B1000,"V", Transacoes!$A$3:$A1000, "&lt;"&amp;EOMONTH(DATE(L$1,L$2,1),0)))*SUMIFS(Prov_Auto!$E$3:$E1000, Prov_Auto!$A$3:$A1000, $D615, Prov_Auto!$D$3:$D1000,"&gt;="&amp;DATE(L$1,L$2,1),Prov_Auto!$D$3:$D1000, "&lt;="&amp;EOMONTH(DATE(L$1,L$2,1),0)))</f>
        <v/>
      </c>
      <c r="M615" s="48" t="str">
        <f>IF($D615="","", (SUMIFS(Transacoes!$D$3:$D1000,Transacoes!$C$3:$C1000,$D615,Transacoes!$B$3:$B1000,"C", Transacoes!$A$3:$A1000, "&lt;"&amp;EOMONTH(DATE(M$1,M$2,1),0))-SUMIFS(Transacoes!$D$3:$D1000,Transacoes!$C$3:$C1000,$D615,Transacoes!$B$3:$B1000,"V", Transacoes!$A$3:$A1000, "&lt;"&amp;EOMONTH(DATE(M$1,M$2,1),0)))*SUMIFS(Prov_Auto!$E$3:$E1000, Prov_Auto!$A$3:$A1000, $D615, Prov_Auto!$D$3:$D1000,"&gt;="&amp;DATE(M$1,M$2,1),Prov_Auto!$D$3:$D1000, "&lt;="&amp;EOMONTH(DATE(M$1,M$2,1),0)))</f>
        <v/>
      </c>
      <c r="N615" s="48" t="str">
        <f>IF($D615="","", (SUMIFS(Transacoes!$D$3:$D1000,Transacoes!$C$3:$C1000,$D615,Transacoes!$B$3:$B1000,"C", Transacoes!$A$3:$A1000, "&lt;"&amp;EOMONTH(DATE(N$1,N$2,1),0))-SUMIFS(Transacoes!$D$3:$D1000,Transacoes!$C$3:$C1000,$D615,Transacoes!$B$3:$B1000,"V", Transacoes!$A$3:$A1000, "&lt;"&amp;EOMONTH(DATE(N$1,N$2,1),0)))*SUMIFS(Prov_Auto!$E$3:$E1000, Prov_Auto!$A$3:$A1000, $D615, Prov_Auto!$D$3:$D1000,"&gt;="&amp;DATE(N$1,N$2,1),Prov_Auto!$D$3:$D1000, "&lt;="&amp;EOMONTH(DATE(N$1,N$2,1),0)))</f>
        <v/>
      </c>
      <c r="O615" s="48" t="str">
        <f>IF($D615="","", (SUMIFS(Transacoes!$D$3:$D1000,Transacoes!$C$3:$C1000,$D615,Transacoes!$B$3:$B1000,"C", Transacoes!$A$3:$A1000, "&lt;"&amp;EOMONTH(DATE(O$1,O$2,1),0))-SUMIFS(Transacoes!$D$3:$D1000,Transacoes!$C$3:$C1000,$D615,Transacoes!$B$3:$B1000,"V", Transacoes!$A$3:$A1000, "&lt;"&amp;EOMONTH(DATE(O$1,O$2,1),0)))*SUMIFS(Prov_Auto!$E$3:$E1000, Prov_Auto!$A$3:$A1000, $D615, Prov_Auto!$D$3:$D1000,"&gt;="&amp;DATE(O$1,O$2,1),Prov_Auto!$D$3:$D1000, "&lt;="&amp;EOMONTH(DATE(O$1,O$2,1),0)))</f>
        <v/>
      </c>
      <c r="P615" s="48" t="str">
        <f>IF($D615="","", (SUMIFS(Transacoes!$D$3:$D1000,Transacoes!$C$3:$C1000,$D615,Transacoes!$B$3:$B1000,"C", Transacoes!$A$3:$A1000, "&lt;"&amp;EOMONTH(DATE(P$1,P$2,1),0))-SUMIFS(Transacoes!$D$3:$D1000,Transacoes!$C$3:$C1000,$D615,Transacoes!$B$3:$B1000,"V", Transacoes!$A$3:$A1000, "&lt;"&amp;EOMONTH(DATE(P$1,P$2,1),0)))*SUMIFS(Prov_Auto!$E$3:$E1000, Prov_Auto!$A$3:$A1000, $D615, Prov_Auto!$D$3:$D1000,"&gt;="&amp;DATE(P$1,P$2,1),Prov_Auto!$D$3:$D1000, "&lt;="&amp;EOMONTH(DATE(P$1,P$2,1),0)))</f>
        <v/>
      </c>
      <c r="Q615" s="48" t="str">
        <f>IF($D615="","", (SUMIFS(Transacoes!$D$3:$D1000,Transacoes!$C$3:$C1000,$D615,Transacoes!$B$3:$B1000,"C", Transacoes!$A$3:$A1000, "&lt;"&amp;EOMONTH(DATE(Q$1,Q$2,1),0))-SUMIFS(Transacoes!$D$3:$D1000,Transacoes!$C$3:$C1000,$D615,Transacoes!$B$3:$B1000,"V", Transacoes!$A$3:$A1000, "&lt;"&amp;EOMONTH(DATE(Q$1,Q$2,1),0)))*SUMIFS(Prov_Auto!$E$3:$E1000, Prov_Auto!$A$3:$A1000, $D615, Prov_Auto!$D$3:$D1000,"&gt;="&amp;DATE(Q$1,Q$2,1),Prov_Auto!$D$3:$D1000, "&lt;="&amp;EOMONTH(DATE(Q$1,Q$2,1),0)))</f>
        <v/>
      </c>
      <c r="R615" s="47"/>
    </row>
    <row r="616">
      <c r="A616" s="47"/>
      <c r="B616" s="47"/>
      <c r="C616" s="47"/>
      <c r="D616" s="87"/>
      <c r="E616" s="48" t="str">
        <f>IF($D616="","", (SUMIFS(Transacoes!$D$3:$D1000,Transacoes!$C$3:$C1000,$D616,Transacoes!$B$3:$B1000,"C", Transacoes!$A$3:$A1000, "&lt;"&amp;EOMONTH(DATE(E$1,E$2,1),0))-SUMIFS(Transacoes!$D$3:$D1000,Transacoes!$C$3:$C1000,$D616,Transacoes!$B$3:$B1000,"V", Transacoes!$A$3:$A1000, "&lt;"&amp;EOMONTH(DATE(E$1,E$2,1),0)))*SUMIFS(Prov_Auto!$E$3:$E1000, Prov_Auto!$A$3:$A1000, $D616, Prov_Auto!$D$3:$D1000,"&gt;="&amp;DATE(E$1,E$2,1),Prov_Auto!$D$3:$D1000, "&lt;="&amp;EOMONTH(DATE(E$1,E$2,1),0)))</f>
        <v/>
      </c>
      <c r="F616" s="48" t="str">
        <f>IF($D616="","", (SUMIFS(Transacoes!$D$3:$D1000,Transacoes!$C$3:$C1000,$D616,Transacoes!$B$3:$B1000,"C", Transacoes!$A$3:$A1000, "&lt;"&amp;EOMONTH(DATE(F$1,F$2,1),0))-SUMIFS(Transacoes!$D$3:$D1000,Transacoes!$C$3:$C1000,$D616,Transacoes!$B$3:$B1000,"V", Transacoes!$A$3:$A1000, "&lt;"&amp;EOMONTH(DATE(F$1,F$2,1),0)))*SUMIFS(Prov_Auto!$E$3:$E1000, Prov_Auto!$A$3:$A1000, $D616, Prov_Auto!$D$3:$D1000,"&gt;="&amp;DATE(F$1,F$2,1),Prov_Auto!$D$3:$D1000, "&lt;="&amp;EOMONTH(DATE(F$1,F$2,1),0)))</f>
        <v/>
      </c>
      <c r="G616" s="48" t="str">
        <f>IF($D616="","", (SUMIFS(Transacoes!$D$3:$D1000,Transacoes!$C$3:$C1000,$D616,Transacoes!$B$3:$B1000,"C", Transacoes!$A$3:$A1000, "&lt;"&amp;EOMONTH(DATE(G$1,G$2,1),0))-SUMIFS(Transacoes!$D$3:$D1000,Transacoes!$C$3:$C1000,$D616,Transacoes!$B$3:$B1000,"V", Transacoes!$A$3:$A1000, "&lt;"&amp;EOMONTH(DATE(G$1,G$2,1),0)))*SUMIFS(Prov_Auto!$E$3:$E1000, Prov_Auto!$A$3:$A1000, $D616, Prov_Auto!$D$3:$D1000,"&gt;="&amp;DATE(G$1,G$2,1),Prov_Auto!$D$3:$D1000, "&lt;="&amp;EOMONTH(DATE(G$1,G$2,1),0)))</f>
        <v/>
      </c>
      <c r="H616" s="48" t="str">
        <f>IF($D616="","", (SUMIFS(Transacoes!$D$3:$D1000,Transacoes!$C$3:$C1000,$D616,Transacoes!$B$3:$B1000,"C", Transacoes!$A$3:$A1000, "&lt;"&amp;EOMONTH(DATE(H$1,H$2,1),0))-SUMIFS(Transacoes!$D$3:$D1000,Transacoes!$C$3:$C1000,$D616,Transacoes!$B$3:$B1000,"V", Transacoes!$A$3:$A1000, "&lt;"&amp;EOMONTH(DATE(H$1,H$2,1),0)))*SUMIFS(Prov_Auto!$E$3:$E1000, Prov_Auto!$A$3:$A1000, $D616, Prov_Auto!$D$3:$D1000,"&gt;="&amp;DATE(H$1,H$2,1),Prov_Auto!$D$3:$D1000, "&lt;="&amp;EOMONTH(DATE(H$1,H$2,1),0)))</f>
        <v/>
      </c>
      <c r="I616" s="48" t="str">
        <f>IF($D616="","", (SUMIFS(Transacoes!$D$3:$D1000,Transacoes!$C$3:$C1000,$D616,Transacoes!$B$3:$B1000,"C", Transacoes!$A$3:$A1000, "&lt;"&amp;EOMONTH(DATE(I$1,I$2,1),0))-SUMIFS(Transacoes!$D$3:$D1000,Transacoes!$C$3:$C1000,$D616,Transacoes!$B$3:$B1000,"V", Transacoes!$A$3:$A1000, "&lt;"&amp;EOMONTH(DATE(I$1,I$2,1),0)))*SUMIFS(Prov_Auto!$E$3:$E1000, Prov_Auto!$A$3:$A1000, $D616, Prov_Auto!$D$3:$D1000,"&gt;="&amp;DATE(I$1,I$2,1),Prov_Auto!$D$3:$D1000, "&lt;="&amp;EOMONTH(DATE(I$1,I$2,1),0)))</f>
        <v/>
      </c>
      <c r="J616" s="48" t="str">
        <f>IF($D616="","", (SUMIFS(Transacoes!$D$3:$D1000,Transacoes!$C$3:$C1000,$D616,Transacoes!$B$3:$B1000,"C", Transacoes!$A$3:$A1000, "&lt;"&amp;EOMONTH(DATE(J$1,J$2,1),0))-SUMIFS(Transacoes!$D$3:$D1000,Transacoes!$C$3:$C1000,$D616,Transacoes!$B$3:$B1000,"V", Transacoes!$A$3:$A1000, "&lt;"&amp;EOMONTH(DATE(J$1,J$2,1),0)))*SUMIFS(Prov_Auto!$E$3:$E1000, Prov_Auto!$A$3:$A1000, $D616, Prov_Auto!$D$3:$D1000,"&gt;="&amp;DATE(J$1,J$2,1),Prov_Auto!$D$3:$D1000, "&lt;="&amp;EOMONTH(DATE(J$1,J$2,1),0)))</f>
        <v/>
      </c>
      <c r="K616" s="48" t="str">
        <f>IF($D616="","", (SUMIFS(Transacoes!$D$3:$D1000,Transacoes!$C$3:$C1000,$D616,Transacoes!$B$3:$B1000,"C", Transacoes!$A$3:$A1000, "&lt;"&amp;EOMONTH(DATE(K$1,K$2,1),0))-SUMIFS(Transacoes!$D$3:$D1000,Transacoes!$C$3:$C1000,$D616,Transacoes!$B$3:$B1000,"V", Transacoes!$A$3:$A1000, "&lt;"&amp;EOMONTH(DATE(K$1,K$2,1),0)))*SUMIFS(Prov_Auto!$E$3:$E1000, Prov_Auto!$A$3:$A1000, $D616, Prov_Auto!$D$3:$D1000,"&gt;="&amp;DATE(K$1,K$2,1),Prov_Auto!$D$3:$D1000, "&lt;="&amp;EOMONTH(DATE(K$1,K$2,1),0)))</f>
        <v/>
      </c>
      <c r="L616" s="48" t="str">
        <f>IF($D616="","", (SUMIFS(Transacoes!$D$3:$D1000,Transacoes!$C$3:$C1000,$D616,Transacoes!$B$3:$B1000,"C", Transacoes!$A$3:$A1000, "&lt;"&amp;EOMONTH(DATE(L$1,L$2,1),0))-SUMIFS(Transacoes!$D$3:$D1000,Transacoes!$C$3:$C1000,$D616,Transacoes!$B$3:$B1000,"V", Transacoes!$A$3:$A1000, "&lt;"&amp;EOMONTH(DATE(L$1,L$2,1),0)))*SUMIFS(Prov_Auto!$E$3:$E1000, Prov_Auto!$A$3:$A1000, $D616, Prov_Auto!$D$3:$D1000,"&gt;="&amp;DATE(L$1,L$2,1),Prov_Auto!$D$3:$D1000, "&lt;="&amp;EOMONTH(DATE(L$1,L$2,1),0)))</f>
        <v/>
      </c>
      <c r="M616" s="48" t="str">
        <f>IF($D616="","", (SUMIFS(Transacoes!$D$3:$D1000,Transacoes!$C$3:$C1000,$D616,Transacoes!$B$3:$B1000,"C", Transacoes!$A$3:$A1000, "&lt;"&amp;EOMONTH(DATE(M$1,M$2,1),0))-SUMIFS(Transacoes!$D$3:$D1000,Transacoes!$C$3:$C1000,$D616,Transacoes!$B$3:$B1000,"V", Transacoes!$A$3:$A1000, "&lt;"&amp;EOMONTH(DATE(M$1,M$2,1),0)))*SUMIFS(Prov_Auto!$E$3:$E1000, Prov_Auto!$A$3:$A1000, $D616, Prov_Auto!$D$3:$D1000,"&gt;="&amp;DATE(M$1,M$2,1),Prov_Auto!$D$3:$D1000, "&lt;="&amp;EOMONTH(DATE(M$1,M$2,1),0)))</f>
        <v/>
      </c>
      <c r="N616" s="48" t="str">
        <f>IF($D616="","", (SUMIFS(Transacoes!$D$3:$D1000,Transacoes!$C$3:$C1000,$D616,Transacoes!$B$3:$B1000,"C", Transacoes!$A$3:$A1000, "&lt;"&amp;EOMONTH(DATE(N$1,N$2,1),0))-SUMIFS(Transacoes!$D$3:$D1000,Transacoes!$C$3:$C1000,$D616,Transacoes!$B$3:$B1000,"V", Transacoes!$A$3:$A1000, "&lt;"&amp;EOMONTH(DATE(N$1,N$2,1),0)))*SUMIFS(Prov_Auto!$E$3:$E1000, Prov_Auto!$A$3:$A1000, $D616, Prov_Auto!$D$3:$D1000,"&gt;="&amp;DATE(N$1,N$2,1),Prov_Auto!$D$3:$D1000, "&lt;="&amp;EOMONTH(DATE(N$1,N$2,1),0)))</f>
        <v/>
      </c>
      <c r="O616" s="48" t="str">
        <f>IF($D616="","", (SUMIFS(Transacoes!$D$3:$D1000,Transacoes!$C$3:$C1000,$D616,Transacoes!$B$3:$B1000,"C", Transacoes!$A$3:$A1000, "&lt;"&amp;EOMONTH(DATE(O$1,O$2,1),0))-SUMIFS(Transacoes!$D$3:$D1000,Transacoes!$C$3:$C1000,$D616,Transacoes!$B$3:$B1000,"V", Transacoes!$A$3:$A1000, "&lt;"&amp;EOMONTH(DATE(O$1,O$2,1),0)))*SUMIFS(Prov_Auto!$E$3:$E1000, Prov_Auto!$A$3:$A1000, $D616, Prov_Auto!$D$3:$D1000,"&gt;="&amp;DATE(O$1,O$2,1),Prov_Auto!$D$3:$D1000, "&lt;="&amp;EOMONTH(DATE(O$1,O$2,1),0)))</f>
        <v/>
      </c>
      <c r="P616" s="48" t="str">
        <f>IF($D616="","", (SUMIFS(Transacoes!$D$3:$D1000,Transacoes!$C$3:$C1000,$D616,Transacoes!$B$3:$B1000,"C", Transacoes!$A$3:$A1000, "&lt;"&amp;EOMONTH(DATE(P$1,P$2,1),0))-SUMIFS(Transacoes!$D$3:$D1000,Transacoes!$C$3:$C1000,$D616,Transacoes!$B$3:$B1000,"V", Transacoes!$A$3:$A1000, "&lt;"&amp;EOMONTH(DATE(P$1,P$2,1),0)))*SUMIFS(Prov_Auto!$E$3:$E1000, Prov_Auto!$A$3:$A1000, $D616, Prov_Auto!$D$3:$D1000,"&gt;="&amp;DATE(P$1,P$2,1),Prov_Auto!$D$3:$D1000, "&lt;="&amp;EOMONTH(DATE(P$1,P$2,1),0)))</f>
        <v/>
      </c>
      <c r="Q616" s="48" t="str">
        <f>IF($D616="","", (SUMIFS(Transacoes!$D$3:$D1000,Transacoes!$C$3:$C1000,$D616,Transacoes!$B$3:$B1000,"C", Transacoes!$A$3:$A1000, "&lt;"&amp;EOMONTH(DATE(Q$1,Q$2,1),0))-SUMIFS(Transacoes!$D$3:$D1000,Transacoes!$C$3:$C1000,$D616,Transacoes!$B$3:$B1000,"V", Transacoes!$A$3:$A1000, "&lt;"&amp;EOMONTH(DATE(Q$1,Q$2,1),0)))*SUMIFS(Prov_Auto!$E$3:$E1000, Prov_Auto!$A$3:$A1000, $D616, Prov_Auto!$D$3:$D1000,"&gt;="&amp;DATE(Q$1,Q$2,1),Prov_Auto!$D$3:$D1000, "&lt;="&amp;EOMONTH(DATE(Q$1,Q$2,1),0)))</f>
        <v/>
      </c>
      <c r="R616" s="47"/>
    </row>
    <row r="617">
      <c r="A617" s="47"/>
      <c r="B617" s="47"/>
      <c r="C617" s="47"/>
      <c r="D617" s="87"/>
      <c r="E617" s="48" t="str">
        <f>IF($D617="","", (SUMIFS(Transacoes!$D$3:$D1000,Transacoes!$C$3:$C1000,$D617,Transacoes!$B$3:$B1000,"C", Transacoes!$A$3:$A1000, "&lt;"&amp;EOMONTH(DATE(E$1,E$2,1),0))-SUMIFS(Transacoes!$D$3:$D1000,Transacoes!$C$3:$C1000,$D617,Transacoes!$B$3:$B1000,"V", Transacoes!$A$3:$A1000, "&lt;"&amp;EOMONTH(DATE(E$1,E$2,1),0)))*SUMIFS(Prov_Auto!$E$3:$E1000, Prov_Auto!$A$3:$A1000, $D617, Prov_Auto!$D$3:$D1000,"&gt;="&amp;DATE(E$1,E$2,1),Prov_Auto!$D$3:$D1000, "&lt;="&amp;EOMONTH(DATE(E$1,E$2,1),0)))</f>
        <v/>
      </c>
      <c r="F617" s="48" t="str">
        <f>IF($D617="","", (SUMIFS(Transacoes!$D$3:$D1000,Transacoes!$C$3:$C1000,$D617,Transacoes!$B$3:$B1000,"C", Transacoes!$A$3:$A1000, "&lt;"&amp;EOMONTH(DATE(F$1,F$2,1),0))-SUMIFS(Transacoes!$D$3:$D1000,Transacoes!$C$3:$C1000,$D617,Transacoes!$B$3:$B1000,"V", Transacoes!$A$3:$A1000, "&lt;"&amp;EOMONTH(DATE(F$1,F$2,1),0)))*SUMIFS(Prov_Auto!$E$3:$E1000, Prov_Auto!$A$3:$A1000, $D617, Prov_Auto!$D$3:$D1000,"&gt;="&amp;DATE(F$1,F$2,1),Prov_Auto!$D$3:$D1000, "&lt;="&amp;EOMONTH(DATE(F$1,F$2,1),0)))</f>
        <v/>
      </c>
      <c r="G617" s="48" t="str">
        <f>IF($D617="","", (SUMIFS(Transacoes!$D$3:$D1000,Transacoes!$C$3:$C1000,$D617,Transacoes!$B$3:$B1000,"C", Transacoes!$A$3:$A1000, "&lt;"&amp;EOMONTH(DATE(G$1,G$2,1),0))-SUMIFS(Transacoes!$D$3:$D1000,Transacoes!$C$3:$C1000,$D617,Transacoes!$B$3:$B1000,"V", Transacoes!$A$3:$A1000, "&lt;"&amp;EOMONTH(DATE(G$1,G$2,1),0)))*SUMIFS(Prov_Auto!$E$3:$E1000, Prov_Auto!$A$3:$A1000, $D617, Prov_Auto!$D$3:$D1000,"&gt;="&amp;DATE(G$1,G$2,1),Prov_Auto!$D$3:$D1000, "&lt;="&amp;EOMONTH(DATE(G$1,G$2,1),0)))</f>
        <v/>
      </c>
      <c r="H617" s="48" t="str">
        <f>IF($D617="","", (SUMIFS(Transacoes!$D$3:$D1000,Transacoes!$C$3:$C1000,$D617,Transacoes!$B$3:$B1000,"C", Transacoes!$A$3:$A1000, "&lt;"&amp;EOMONTH(DATE(H$1,H$2,1),0))-SUMIFS(Transacoes!$D$3:$D1000,Transacoes!$C$3:$C1000,$D617,Transacoes!$B$3:$B1000,"V", Transacoes!$A$3:$A1000, "&lt;"&amp;EOMONTH(DATE(H$1,H$2,1),0)))*SUMIFS(Prov_Auto!$E$3:$E1000, Prov_Auto!$A$3:$A1000, $D617, Prov_Auto!$D$3:$D1000,"&gt;="&amp;DATE(H$1,H$2,1),Prov_Auto!$D$3:$D1000, "&lt;="&amp;EOMONTH(DATE(H$1,H$2,1),0)))</f>
        <v/>
      </c>
      <c r="I617" s="48" t="str">
        <f>IF($D617="","", (SUMIFS(Transacoes!$D$3:$D1000,Transacoes!$C$3:$C1000,$D617,Transacoes!$B$3:$B1000,"C", Transacoes!$A$3:$A1000, "&lt;"&amp;EOMONTH(DATE(I$1,I$2,1),0))-SUMIFS(Transacoes!$D$3:$D1000,Transacoes!$C$3:$C1000,$D617,Transacoes!$B$3:$B1000,"V", Transacoes!$A$3:$A1000, "&lt;"&amp;EOMONTH(DATE(I$1,I$2,1),0)))*SUMIFS(Prov_Auto!$E$3:$E1000, Prov_Auto!$A$3:$A1000, $D617, Prov_Auto!$D$3:$D1000,"&gt;="&amp;DATE(I$1,I$2,1),Prov_Auto!$D$3:$D1000, "&lt;="&amp;EOMONTH(DATE(I$1,I$2,1),0)))</f>
        <v/>
      </c>
      <c r="J617" s="48" t="str">
        <f>IF($D617="","", (SUMIFS(Transacoes!$D$3:$D1000,Transacoes!$C$3:$C1000,$D617,Transacoes!$B$3:$B1000,"C", Transacoes!$A$3:$A1000, "&lt;"&amp;EOMONTH(DATE(J$1,J$2,1),0))-SUMIFS(Transacoes!$D$3:$D1000,Transacoes!$C$3:$C1000,$D617,Transacoes!$B$3:$B1000,"V", Transacoes!$A$3:$A1000, "&lt;"&amp;EOMONTH(DATE(J$1,J$2,1),0)))*SUMIFS(Prov_Auto!$E$3:$E1000, Prov_Auto!$A$3:$A1000, $D617, Prov_Auto!$D$3:$D1000,"&gt;="&amp;DATE(J$1,J$2,1),Prov_Auto!$D$3:$D1000, "&lt;="&amp;EOMONTH(DATE(J$1,J$2,1),0)))</f>
        <v/>
      </c>
      <c r="K617" s="48" t="str">
        <f>IF($D617="","", (SUMIFS(Transacoes!$D$3:$D1000,Transacoes!$C$3:$C1000,$D617,Transacoes!$B$3:$B1000,"C", Transacoes!$A$3:$A1000, "&lt;"&amp;EOMONTH(DATE(K$1,K$2,1),0))-SUMIFS(Transacoes!$D$3:$D1000,Transacoes!$C$3:$C1000,$D617,Transacoes!$B$3:$B1000,"V", Transacoes!$A$3:$A1000, "&lt;"&amp;EOMONTH(DATE(K$1,K$2,1),0)))*SUMIFS(Prov_Auto!$E$3:$E1000, Prov_Auto!$A$3:$A1000, $D617, Prov_Auto!$D$3:$D1000,"&gt;="&amp;DATE(K$1,K$2,1),Prov_Auto!$D$3:$D1000, "&lt;="&amp;EOMONTH(DATE(K$1,K$2,1),0)))</f>
        <v/>
      </c>
      <c r="L617" s="48" t="str">
        <f>IF($D617="","", (SUMIFS(Transacoes!$D$3:$D1000,Transacoes!$C$3:$C1000,$D617,Transacoes!$B$3:$B1000,"C", Transacoes!$A$3:$A1000, "&lt;"&amp;EOMONTH(DATE(L$1,L$2,1),0))-SUMIFS(Transacoes!$D$3:$D1000,Transacoes!$C$3:$C1000,$D617,Transacoes!$B$3:$B1000,"V", Transacoes!$A$3:$A1000, "&lt;"&amp;EOMONTH(DATE(L$1,L$2,1),0)))*SUMIFS(Prov_Auto!$E$3:$E1000, Prov_Auto!$A$3:$A1000, $D617, Prov_Auto!$D$3:$D1000,"&gt;="&amp;DATE(L$1,L$2,1),Prov_Auto!$D$3:$D1000, "&lt;="&amp;EOMONTH(DATE(L$1,L$2,1),0)))</f>
        <v/>
      </c>
      <c r="M617" s="48" t="str">
        <f>IF($D617="","", (SUMIFS(Transacoes!$D$3:$D1000,Transacoes!$C$3:$C1000,$D617,Transacoes!$B$3:$B1000,"C", Transacoes!$A$3:$A1000, "&lt;"&amp;EOMONTH(DATE(M$1,M$2,1),0))-SUMIFS(Transacoes!$D$3:$D1000,Transacoes!$C$3:$C1000,$D617,Transacoes!$B$3:$B1000,"V", Transacoes!$A$3:$A1000, "&lt;"&amp;EOMONTH(DATE(M$1,M$2,1),0)))*SUMIFS(Prov_Auto!$E$3:$E1000, Prov_Auto!$A$3:$A1000, $D617, Prov_Auto!$D$3:$D1000,"&gt;="&amp;DATE(M$1,M$2,1),Prov_Auto!$D$3:$D1000, "&lt;="&amp;EOMONTH(DATE(M$1,M$2,1),0)))</f>
        <v/>
      </c>
      <c r="N617" s="48" t="str">
        <f>IF($D617="","", (SUMIFS(Transacoes!$D$3:$D1000,Transacoes!$C$3:$C1000,$D617,Transacoes!$B$3:$B1000,"C", Transacoes!$A$3:$A1000, "&lt;"&amp;EOMONTH(DATE(N$1,N$2,1),0))-SUMIFS(Transacoes!$D$3:$D1000,Transacoes!$C$3:$C1000,$D617,Transacoes!$B$3:$B1000,"V", Transacoes!$A$3:$A1000, "&lt;"&amp;EOMONTH(DATE(N$1,N$2,1),0)))*SUMIFS(Prov_Auto!$E$3:$E1000, Prov_Auto!$A$3:$A1000, $D617, Prov_Auto!$D$3:$D1000,"&gt;="&amp;DATE(N$1,N$2,1),Prov_Auto!$D$3:$D1000, "&lt;="&amp;EOMONTH(DATE(N$1,N$2,1),0)))</f>
        <v/>
      </c>
      <c r="O617" s="48" t="str">
        <f>IF($D617="","", (SUMIFS(Transacoes!$D$3:$D1000,Transacoes!$C$3:$C1000,$D617,Transacoes!$B$3:$B1000,"C", Transacoes!$A$3:$A1000, "&lt;"&amp;EOMONTH(DATE(O$1,O$2,1),0))-SUMIFS(Transacoes!$D$3:$D1000,Transacoes!$C$3:$C1000,$D617,Transacoes!$B$3:$B1000,"V", Transacoes!$A$3:$A1000, "&lt;"&amp;EOMONTH(DATE(O$1,O$2,1),0)))*SUMIFS(Prov_Auto!$E$3:$E1000, Prov_Auto!$A$3:$A1000, $D617, Prov_Auto!$D$3:$D1000,"&gt;="&amp;DATE(O$1,O$2,1),Prov_Auto!$D$3:$D1000, "&lt;="&amp;EOMONTH(DATE(O$1,O$2,1),0)))</f>
        <v/>
      </c>
      <c r="P617" s="48" t="str">
        <f>IF($D617="","", (SUMIFS(Transacoes!$D$3:$D1000,Transacoes!$C$3:$C1000,$D617,Transacoes!$B$3:$B1000,"C", Transacoes!$A$3:$A1000, "&lt;"&amp;EOMONTH(DATE(P$1,P$2,1),0))-SUMIFS(Transacoes!$D$3:$D1000,Transacoes!$C$3:$C1000,$D617,Transacoes!$B$3:$B1000,"V", Transacoes!$A$3:$A1000, "&lt;"&amp;EOMONTH(DATE(P$1,P$2,1),0)))*SUMIFS(Prov_Auto!$E$3:$E1000, Prov_Auto!$A$3:$A1000, $D617, Prov_Auto!$D$3:$D1000,"&gt;="&amp;DATE(P$1,P$2,1),Prov_Auto!$D$3:$D1000, "&lt;="&amp;EOMONTH(DATE(P$1,P$2,1),0)))</f>
        <v/>
      </c>
      <c r="Q617" s="48" t="str">
        <f>IF($D617="","", (SUMIFS(Transacoes!$D$3:$D1000,Transacoes!$C$3:$C1000,$D617,Transacoes!$B$3:$B1000,"C", Transacoes!$A$3:$A1000, "&lt;"&amp;EOMONTH(DATE(Q$1,Q$2,1),0))-SUMIFS(Transacoes!$D$3:$D1000,Transacoes!$C$3:$C1000,$D617,Transacoes!$B$3:$B1000,"V", Transacoes!$A$3:$A1000, "&lt;"&amp;EOMONTH(DATE(Q$1,Q$2,1),0)))*SUMIFS(Prov_Auto!$E$3:$E1000, Prov_Auto!$A$3:$A1000, $D617, Prov_Auto!$D$3:$D1000,"&gt;="&amp;DATE(Q$1,Q$2,1),Prov_Auto!$D$3:$D1000, "&lt;="&amp;EOMONTH(DATE(Q$1,Q$2,1),0)))</f>
        <v/>
      </c>
      <c r="R617" s="47"/>
    </row>
    <row r="618">
      <c r="A618" s="47"/>
      <c r="B618" s="47"/>
      <c r="C618" s="47"/>
      <c r="D618" s="87"/>
      <c r="E618" s="48" t="str">
        <f>IF($D618="","", (SUMIFS(Transacoes!$D$3:$D1000,Transacoes!$C$3:$C1000,$D618,Transacoes!$B$3:$B1000,"C", Transacoes!$A$3:$A1000, "&lt;"&amp;EOMONTH(DATE(E$1,E$2,1),0))-SUMIFS(Transacoes!$D$3:$D1000,Transacoes!$C$3:$C1000,$D618,Transacoes!$B$3:$B1000,"V", Transacoes!$A$3:$A1000, "&lt;"&amp;EOMONTH(DATE(E$1,E$2,1),0)))*SUMIFS(Prov_Auto!$E$3:$E1000, Prov_Auto!$A$3:$A1000, $D618, Prov_Auto!$D$3:$D1000,"&gt;="&amp;DATE(E$1,E$2,1),Prov_Auto!$D$3:$D1000, "&lt;="&amp;EOMONTH(DATE(E$1,E$2,1),0)))</f>
        <v/>
      </c>
      <c r="F618" s="48" t="str">
        <f>IF($D618="","", (SUMIFS(Transacoes!$D$3:$D1000,Transacoes!$C$3:$C1000,$D618,Transacoes!$B$3:$B1000,"C", Transacoes!$A$3:$A1000, "&lt;"&amp;EOMONTH(DATE(F$1,F$2,1),0))-SUMIFS(Transacoes!$D$3:$D1000,Transacoes!$C$3:$C1000,$D618,Transacoes!$B$3:$B1000,"V", Transacoes!$A$3:$A1000, "&lt;"&amp;EOMONTH(DATE(F$1,F$2,1),0)))*SUMIFS(Prov_Auto!$E$3:$E1000, Prov_Auto!$A$3:$A1000, $D618, Prov_Auto!$D$3:$D1000,"&gt;="&amp;DATE(F$1,F$2,1),Prov_Auto!$D$3:$D1000, "&lt;="&amp;EOMONTH(DATE(F$1,F$2,1),0)))</f>
        <v/>
      </c>
      <c r="G618" s="48" t="str">
        <f>IF($D618="","", (SUMIFS(Transacoes!$D$3:$D1000,Transacoes!$C$3:$C1000,$D618,Transacoes!$B$3:$B1000,"C", Transacoes!$A$3:$A1000, "&lt;"&amp;EOMONTH(DATE(G$1,G$2,1),0))-SUMIFS(Transacoes!$D$3:$D1000,Transacoes!$C$3:$C1000,$D618,Transacoes!$B$3:$B1000,"V", Transacoes!$A$3:$A1000, "&lt;"&amp;EOMONTH(DATE(G$1,G$2,1),0)))*SUMIFS(Prov_Auto!$E$3:$E1000, Prov_Auto!$A$3:$A1000, $D618, Prov_Auto!$D$3:$D1000,"&gt;="&amp;DATE(G$1,G$2,1),Prov_Auto!$D$3:$D1000, "&lt;="&amp;EOMONTH(DATE(G$1,G$2,1),0)))</f>
        <v/>
      </c>
      <c r="H618" s="48" t="str">
        <f>IF($D618="","", (SUMIFS(Transacoes!$D$3:$D1000,Transacoes!$C$3:$C1000,$D618,Transacoes!$B$3:$B1000,"C", Transacoes!$A$3:$A1000, "&lt;"&amp;EOMONTH(DATE(H$1,H$2,1),0))-SUMIFS(Transacoes!$D$3:$D1000,Transacoes!$C$3:$C1000,$D618,Transacoes!$B$3:$B1000,"V", Transacoes!$A$3:$A1000, "&lt;"&amp;EOMONTH(DATE(H$1,H$2,1),0)))*SUMIFS(Prov_Auto!$E$3:$E1000, Prov_Auto!$A$3:$A1000, $D618, Prov_Auto!$D$3:$D1000,"&gt;="&amp;DATE(H$1,H$2,1),Prov_Auto!$D$3:$D1000, "&lt;="&amp;EOMONTH(DATE(H$1,H$2,1),0)))</f>
        <v/>
      </c>
      <c r="I618" s="48" t="str">
        <f>IF($D618="","", (SUMIFS(Transacoes!$D$3:$D1000,Transacoes!$C$3:$C1000,$D618,Transacoes!$B$3:$B1000,"C", Transacoes!$A$3:$A1000, "&lt;"&amp;EOMONTH(DATE(I$1,I$2,1),0))-SUMIFS(Transacoes!$D$3:$D1000,Transacoes!$C$3:$C1000,$D618,Transacoes!$B$3:$B1000,"V", Transacoes!$A$3:$A1000, "&lt;"&amp;EOMONTH(DATE(I$1,I$2,1),0)))*SUMIFS(Prov_Auto!$E$3:$E1000, Prov_Auto!$A$3:$A1000, $D618, Prov_Auto!$D$3:$D1000,"&gt;="&amp;DATE(I$1,I$2,1),Prov_Auto!$D$3:$D1000, "&lt;="&amp;EOMONTH(DATE(I$1,I$2,1),0)))</f>
        <v/>
      </c>
      <c r="J618" s="48" t="str">
        <f>IF($D618="","", (SUMIFS(Transacoes!$D$3:$D1000,Transacoes!$C$3:$C1000,$D618,Transacoes!$B$3:$B1000,"C", Transacoes!$A$3:$A1000, "&lt;"&amp;EOMONTH(DATE(J$1,J$2,1),0))-SUMIFS(Transacoes!$D$3:$D1000,Transacoes!$C$3:$C1000,$D618,Transacoes!$B$3:$B1000,"V", Transacoes!$A$3:$A1000, "&lt;"&amp;EOMONTH(DATE(J$1,J$2,1),0)))*SUMIFS(Prov_Auto!$E$3:$E1000, Prov_Auto!$A$3:$A1000, $D618, Prov_Auto!$D$3:$D1000,"&gt;="&amp;DATE(J$1,J$2,1),Prov_Auto!$D$3:$D1000, "&lt;="&amp;EOMONTH(DATE(J$1,J$2,1),0)))</f>
        <v/>
      </c>
      <c r="K618" s="48" t="str">
        <f>IF($D618="","", (SUMIFS(Transacoes!$D$3:$D1000,Transacoes!$C$3:$C1000,$D618,Transacoes!$B$3:$B1000,"C", Transacoes!$A$3:$A1000, "&lt;"&amp;EOMONTH(DATE(K$1,K$2,1),0))-SUMIFS(Transacoes!$D$3:$D1000,Transacoes!$C$3:$C1000,$D618,Transacoes!$B$3:$B1000,"V", Transacoes!$A$3:$A1000, "&lt;"&amp;EOMONTH(DATE(K$1,K$2,1),0)))*SUMIFS(Prov_Auto!$E$3:$E1000, Prov_Auto!$A$3:$A1000, $D618, Prov_Auto!$D$3:$D1000,"&gt;="&amp;DATE(K$1,K$2,1),Prov_Auto!$D$3:$D1000, "&lt;="&amp;EOMONTH(DATE(K$1,K$2,1),0)))</f>
        <v/>
      </c>
      <c r="L618" s="48" t="str">
        <f>IF($D618="","", (SUMIFS(Transacoes!$D$3:$D1000,Transacoes!$C$3:$C1000,$D618,Transacoes!$B$3:$B1000,"C", Transacoes!$A$3:$A1000, "&lt;"&amp;EOMONTH(DATE(L$1,L$2,1),0))-SUMIFS(Transacoes!$D$3:$D1000,Transacoes!$C$3:$C1000,$D618,Transacoes!$B$3:$B1000,"V", Transacoes!$A$3:$A1000, "&lt;"&amp;EOMONTH(DATE(L$1,L$2,1),0)))*SUMIFS(Prov_Auto!$E$3:$E1000, Prov_Auto!$A$3:$A1000, $D618, Prov_Auto!$D$3:$D1000,"&gt;="&amp;DATE(L$1,L$2,1),Prov_Auto!$D$3:$D1000, "&lt;="&amp;EOMONTH(DATE(L$1,L$2,1),0)))</f>
        <v/>
      </c>
      <c r="M618" s="48" t="str">
        <f>IF($D618="","", (SUMIFS(Transacoes!$D$3:$D1000,Transacoes!$C$3:$C1000,$D618,Transacoes!$B$3:$B1000,"C", Transacoes!$A$3:$A1000, "&lt;"&amp;EOMONTH(DATE(M$1,M$2,1),0))-SUMIFS(Transacoes!$D$3:$D1000,Transacoes!$C$3:$C1000,$D618,Transacoes!$B$3:$B1000,"V", Transacoes!$A$3:$A1000, "&lt;"&amp;EOMONTH(DATE(M$1,M$2,1),0)))*SUMIFS(Prov_Auto!$E$3:$E1000, Prov_Auto!$A$3:$A1000, $D618, Prov_Auto!$D$3:$D1000,"&gt;="&amp;DATE(M$1,M$2,1),Prov_Auto!$D$3:$D1000, "&lt;="&amp;EOMONTH(DATE(M$1,M$2,1),0)))</f>
        <v/>
      </c>
      <c r="N618" s="48" t="str">
        <f>IF($D618="","", (SUMIFS(Transacoes!$D$3:$D1000,Transacoes!$C$3:$C1000,$D618,Transacoes!$B$3:$B1000,"C", Transacoes!$A$3:$A1000, "&lt;"&amp;EOMONTH(DATE(N$1,N$2,1),0))-SUMIFS(Transacoes!$D$3:$D1000,Transacoes!$C$3:$C1000,$D618,Transacoes!$B$3:$B1000,"V", Transacoes!$A$3:$A1000, "&lt;"&amp;EOMONTH(DATE(N$1,N$2,1),0)))*SUMIFS(Prov_Auto!$E$3:$E1000, Prov_Auto!$A$3:$A1000, $D618, Prov_Auto!$D$3:$D1000,"&gt;="&amp;DATE(N$1,N$2,1),Prov_Auto!$D$3:$D1000, "&lt;="&amp;EOMONTH(DATE(N$1,N$2,1),0)))</f>
        <v/>
      </c>
      <c r="O618" s="48" t="str">
        <f>IF($D618="","", (SUMIFS(Transacoes!$D$3:$D1000,Transacoes!$C$3:$C1000,$D618,Transacoes!$B$3:$B1000,"C", Transacoes!$A$3:$A1000, "&lt;"&amp;EOMONTH(DATE(O$1,O$2,1),0))-SUMIFS(Transacoes!$D$3:$D1000,Transacoes!$C$3:$C1000,$D618,Transacoes!$B$3:$B1000,"V", Transacoes!$A$3:$A1000, "&lt;"&amp;EOMONTH(DATE(O$1,O$2,1),0)))*SUMIFS(Prov_Auto!$E$3:$E1000, Prov_Auto!$A$3:$A1000, $D618, Prov_Auto!$D$3:$D1000,"&gt;="&amp;DATE(O$1,O$2,1),Prov_Auto!$D$3:$D1000, "&lt;="&amp;EOMONTH(DATE(O$1,O$2,1),0)))</f>
        <v/>
      </c>
      <c r="P618" s="48" t="str">
        <f>IF($D618="","", (SUMIFS(Transacoes!$D$3:$D1000,Transacoes!$C$3:$C1000,$D618,Transacoes!$B$3:$B1000,"C", Transacoes!$A$3:$A1000, "&lt;"&amp;EOMONTH(DATE(P$1,P$2,1),0))-SUMIFS(Transacoes!$D$3:$D1000,Transacoes!$C$3:$C1000,$D618,Transacoes!$B$3:$B1000,"V", Transacoes!$A$3:$A1000, "&lt;"&amp;EOMONTH(DATE(P$1,P$2,1),0)))*SUMIFS(Prov_Auto!$E$3:$E1000, Prov_Auto!$A$3:$A1000, $D618, Prov_Auto!$D$3:$D1000,"&gt;="&amp;DATE(P$1,P$2,1),Prov_Auto!$D$3:$D1000, "&lt;="&amp;EOMONTH(DATE(P$1,P$2,1),0)))</f>
        <v/>
      </c>
      <c r="Q618" s="48" t="str">
        <f>IF($D618="","", (SUMIFS(Transacoes!$D$3:$D1000,Transacoes!$C$3:$C1000,$D618,Transacoes!$B$3:$B1000,"C", Transacoes!$A$3:$A1000, "&lt;"&amp;EOMONTH(DATE(Q$1,Q$2,1),0))-SUMIFS(Transacoes!$D$3:$D1000,Transacoes!$C$3:$C1000,$D618,Transacoes!$B$3:$B1000,"V", Transacoes!$A$3:$A1000, "&lt;"&amp;EOMONTH(DATE(Q$1,Q$2,1),0)))*SUMIFS(Prov_Auto!$E$3:$E1000, Prov_Auto!$A$3:$A1000, $D618, Prov_Auto!$D$3:$D1000,"&gt;="&amp;DATE(Q$1,Q$2,1),Prov_Auto!$D$3:$D1000, "&lt;="&amp;EOMONTH(DATE(Q$1,Q$2,1),0)))</f>
        <v/>
      </c>
      <c r="R618" s="47"/>
    </row>
    <row r="619">
      <c r="A619" s="47"/>
      <c r="B619" s="47"/>
      <c r="C619" s="47"/>
      <c r="D619" s="87"/>
      <c r="E619" s="48" t="str">
        <f>IF($D619="","", (SUMIFS(Transacoes!$D$3:$D1000,Transacoes!$C$3:$C1000,$D619,Transacoes!$B$3:$B1000,"C", Transacoes!$A$3:$A1000, "&lt;"&amp;EOMONTH(DATE(E$1,E$2,1),0))-SUMIFS(Transacoes!$D$3:$D1000,Transacoes!$C$3:$C1000,$D619,Transacoes!$B$3:$B1000,"V", Transacoes!$A$3:$A1000, "&lt;"&amp;EOMONTH(DATE(E$1,E$2,1),0)))*SUMIFS(Prov_Auto!$E$3:$E1000, Prov_Auto!$A$3:$A1000, $D619, Prov_Auto!$D$3:$D1000,"&gt;="&amp;DATE(E$1,E$2,1),Prov_Auto!$D$3:$D1000, "&lt;="&amp;EOMONTH(DATE(E$1,E$2,1),0)))</f>
        <v/>
      </c>
      <c r="F619" s="48" t="str">
        <f>IF($D619="","", (SUMIFS(Transacoes!$D$3:$D1000,Transacoes!$C$3:$C1000,$D619,Transacoes!$B$3:$B1000,"C", Transacoes!$A$3:$A1000, "&lt;"&amp;EOMONTH(DATE(F$1,F$2,1),0))-SUMIFS(Transacoes!$D$3:$D1000,Transacoes!$C$3:$C1000,$D619,Transacoes!$B$3:$B1000,"V", Transacoes!$A$3:$A1000, "&lt;"&amp;EOMONTH(DATE(F$1,F$2,1),0)))*SUMIFS(Prov_Auto!$E$3:$E1000, Prov_Auto!$A$3:$A1000, $D619, Prov_Auto!$D$3:$D1000,"&gt;="&amp;DATE(F$1,F$2,1),Prov_Auto!$D$3:$D1000, "&lt;="&amp;EOMONTH(DATE(F$1,F$2,1),0)))</f>
        <v/>
      </c>
      <c r="G619" s="48" t="str">
        <f>IF($D619="","", (SUMIFS(Transacoes!$D$3:$D1000,Transacoes!$C$3:$C1000,$D619,Transacoes!$B$3:$B1000,"C", Transacoes!$A$3:$A1000, "&lt;"&amp;EOMONTH(DATE(G$1,G$2,1),0))-SUMIFS(Transacoes!$D$3:$D1000,Transacoes!$C$3:$C1000,$D619,Transacoes!$B$3:$B1000,"V", Transacoes!$A$3:$A1000, "&lt;"&amp;EOMONTH(DATE(G$1,G$2,1),0)))*SUMIFS(Prov_Auto!$E$3:$E1000, Prov_Auto!$A$3:$A1000, $D619, Prov_Auto!$D$3:$D1000,"&gt;="&amp;DATE(G$1,G$2,1),Prov_Auto!$D$3:$D1000, "&lt;="&amp;EOMONTH(DATE(G$1,G$2,1),0)))</f>
        <v/>
      </c>
      <c r="H619" s="48" t="str">
        <f>IF($D619="","", (SUMIFS(Transacoes!$D$3:$D1000,Transacoes!$C$3:$C1000,$D619,Transacoes!$B$3:$B1000,"C", Transacoes!$A$3:$A1000, "&lt;"&amp;EOMONTH(DATE(H$1,H$2,1),0))-SUMIFS(Transacoes!$D$3:$D1000,Transacoes!$C$3:$C1000,$D619,Transacoes!$B$3:$B1000,"V", Transacoes!$A$3:$A1000, "&lt;"&amp;EOMONTH(DATE(H$1,H$2,1),0)))*SUMIFS(Prov_Auto!$E$3:$E1000, Prov_Auto!$A$3:$A1000, $D619, Prov_Auto!$D$3:$D1000,"&gt;="&amp;DATE(H$1,H$2,1),Prov_Auto!$D$3:$D1000, "&lt;="&amp;EOMONTH(DATE(H$1,H$2,1),0)))</f>
        <v/>
      </c>
      <c r="I619" s="48" t="str">
        <f>IF($D619="","", (SUMIFS(Transacoes!$D$3:$D1000,Transacoes!$C$3:$C1000,$D619,Transacoes!$B$3:$B1000,"C", Transacoes!$A$3:$A1000, "&lt;"&amp;EOMONTH(DATE(I$1,I$2,1),0))-SUMIFS(Transacoes!$D$3:$D1000,Transacoes!$C$3:$C1000,$D619,Transacoes!$B$3:$B1000,"V", Transacoes!$A$3:$A1000, "&lt;"&amp;EOMONTH(DATE(I$1,I$2,1),0)))*SUMIFS(Prov_Auto!$E$3:$E1000, Prov_Auto!$A$3:$A1000, $D619, Prov_Auto!$D$3:$D1000,"&gt;="&amp;DATE(I$1,I$2,1),Prov_Auto!$D$3:$D1000, "&lt;="&amp;EOMONTH(DATE(I$1,I$2,1),0)))</f>
        <v/>
      </c>
      <c r="J619" s="48" t="str">
        <f>IF($D619="","", (SUMIFS(Transacoes!$D$3:$D1000,Transacoes!$C$3:$C1000,$D619,Transacoes!$B$3:$B1000,"C", Transacoes!$A$3:$A1000, "&lt;"&amp;EOMONTH(DATE(J$1,J$2,1),0))-SUMIFS(Transacoes!$D$3:$D1000,Transacoes!$C$3:$C1000,$D619,Transacoes!$B$3:$B1000,"V", Transacoes!$A$3:$A1000, "&lt;"&amp;EOMONTH(DATE(J$1,J$2,1),0)))*SUMIFS(Prov_Auto!$E$3:$E1000, Prov_Auto!$A$3:$A1000, $D619, Prov_Auto!$D$3:$D1000,"&gt;="&amp;DATE(J$1,J$2,1),Prov_Auto!$D$3:$D1000, "&lt;="&amp;EOMONTH(DATE(J$1,J$2,1),0)))</f>
        <v/>
      </c>
      <c r="K619" s="48" t="str">
        <f>IF($D619="","", (SUMIFS(Transacoes!$D$3:$D1000,Transacoes!$C$3:$C1000,$D619,Transacoes!$B$3:$B1000,"C", Transacoes!$A$3:$A1000, "&lt;"&amp;EOMONTH(DATE(K$1,K$2,1),0))-SUMIFS(Transacoes!$D$3:$D1000,Transacoes!$C$3:$C1000,$D619,Transacoes!$B$3:$B1000,"V", Transacoes!$A$3:$A1000, "&lt;"&amp;EOMONTH(DATE(K$1,K$2,1),0)))*SUMIFS(Prov_Auto!$E$3:$E1000, Prov_Auto!$A$3:$A1000, $D619, Prov_Auto!$D$3:$D1000,"&gt;="&amp;DATE(K$1,K$2,1),Prov_Auto!$D$3:$D1000, "&lt;="&amp;EOMONTH(DATE(K$1,K$2,1),0)))</f>
        <v/>
      </c>
      <c r="L619" s="48" t="str">
        <f>IF($D619="","", (SUMIFS(Transacoes!$D$3:$D1000,Transacoes!$C$3:$C1000,$D619,Transacoes!$B$3:$B1000,"C", Transacoes!$A$3:$A1000, "&lt;"&amp;EOMONTH(DATE(L$1,L$2,1),0))-SUMIFS(Transacoes!$D$3:$D1000,Transacoes!$C$3:$C1000,$D619,Transacoes!$B$3:$B1000,"V", Transacoes!$A$3:$A1000, "&lt;"&amp;EOMONTH(DATE(L$1,L$2,1),0)))*SUMIFS(Prov_Auto!$E$3:$E1000, Prov_Auto!$A$3:$A1000, $D619, Prov_Auto!$D$3:$D1000,"&gt;="&amp;DATE(L$1,L$2,1),Prov_Auto!$D$3:$D1000, "&lt;="&amp;EOMONTH(DATE(L$1,L$2,1),0)))</f>
        <v/>
      </c>
      <c r="M619" s="48" t="str">
        <f>IF($D619="","", (SUMIFS(Transacoes!$D$3:$D1000,Transacoes!$C$3:$C1000,$D619,Transacoes!$B$3:$B1000,"C", Transacoes!$A$3:$A1000, "&lt;"&amp;EOMONTH(DATE(M$1,M$2,1),0))-SUMIFS(Transacoes!$D$3:$D1000,Transacoes!$C$3:$C1000,$D619,Transacoes!$B$3:$B1000,"V", Transacoes!$A$3:$A1000, "&lt;"&amp;EOMONTH(DATE(M$1,M$2,1),0)))*SUMIFS(Prov_Auto!$E$3:$E1000, Prov_Auto!$A$3:$A1000, $D619, Prov_Auto!$D$3:$D1000,"&gt;="&amp;DATE(M$1,M$2,1),Prov_Auto!$D$3:$D1000, "&lt;="&amp;EOMONTH(DATE(M$1,M$2,1),0)))</f>
        <v/>
      </c>
      <c r="N619" s="48" t="str">
        <f>IF($D619="","", (SUMIFS(Transacoes!$D$3:$D1000,Transacoes!$C$3:$C1000,$D619,Transacoes!$B$3:$B1000,"C", Transacoes!$A$3:$A1000, "&lt;"&amp;EOMONTH(DATE(N$1,N$2,1),0))-SUMIFS(Transacoes!$D$3:$D1000,Transacoes!$C$3:$C1000,$D619,Transacoes!$B$3:$B1000,"V", Transacoes!$A$3:$A1000, "&lt;"&amp;EOMONTH(DATE(N$1,N$2,1),0)))*SUMIFS(Prov_Auto!$E$3:$E1000, Prov_Auto!$A$3:$A1000, $D619, Prov_Auto!$D$3:$D1000,"&gt;="&amp;DATE(N$1,N$2,1),Prov_Auto!$D$3:$D1000, "&lt;="&amp;EOMONTH(DATE(N$1,N$2,1),0)))</f>
        <v/>
      </c>
      <c r="O619" s="48" t="str">
        <f>IF($D619="","", (SUMIFS(Transacoes!$D$3:$D1000,Transacoes!$C$3:$C1000,$D619,Transacoes!$B$3:$B1000,"C", Transacoes!$A$3:$A1000, "&lt;"&amp;EOMONTH(DATE(O$1,O$2,1),0))-SUMIFS(Transacoes!$D$3:$D1000,Transacoes!$C$3:$C1000,$D619,Transacoes!$B$3:$B1000,"V", Transacoes!$A$3:$A1000, "&lt;"&amp;EOMONTH(DATE(O$1,O$2,1),0)))*SUMIFS(Prov_Auto!$E$3:$E1000, Prov_Auto!$A$3:$A1000, $D619, Prov_Auto!$D$3:$D1000,"&gt;="&amp;DATE(O$1,O$2,1),Prov_Auto!$D$3:$D1000, "&lt;="&amp;EOMONTH(DATE(O$1,O$2,1),0)))</f>
        <v/>
      </c>
      <c r="P619" s="48" t="str">
        <f>IF($D619="","", (SUMIFS(Transacoes!$D$3:$D1000,Transacoes!$C$3:$C1000,$D619,Transacoes!$B$3:$B1000,"C", Transacoes!$A$3:$A1000, "&lt;"&amp;EOMONTH(DATE(P$1,P$2,1),0))-SUMIFS(Transacoes!$D$3:$D1000,Transacoes!$C$3:$C1000,$D619,Transacoes!$B$3:$B1000,"V", Transacoes!$A$3:$A1000, "&lt;"&amp;EOMONTH(DATE(P$1,P$2,1),0)))*SUMIFS(Prov_Auto!$E$3:$E1000, Prov_Auto!$A$3:$A1000, $D619, Prov_Auto!$D$3:$D1000,"&gt;="&amp;DATE(P$1,P$2,1),Prov_Auto!$D$3:$D1000, "&lt;="&amp;EOMONTH(DATE(P$1,P$2,1),0)))</f>
        <v/>
      </c>
      <c r="Q619" s="48" t="str">
        <f>IF($D619="","", (SUMIFS(Transacoes!$D$3:$D1000,Transacoes!$C$3:$C1000,$D619,Transacoes!$B$3:$B1000,"C", Transacoes!$A$3:$A1000, "&lt;"&amp;EOMONTH(DATE(Q$1,Q$2,1),0))-SUMIFS(Transacoes!$D$3:$D1000,Transacoes!$C$3:$C1000,$D619,Transacoes!$B$3:$B1000,"V", Transacoes!$A$3:$A1000, "&lt;"&amp;EOMONTH(DATE(Q$1,Q$2,1),0)))*SUMIFS(Prov_Auto!$E$3:$E1000, Prov_Auto!$A$3:$A1000, $D619, Prov_Auto!$D$3:$D1000,"&gt;="&amp;DATE(Q$1,Q$2,1),Prov_Auto!$D$3:$D1000, "&lt;="&amp;EOMONTH(DATE(Q$1,Q$2,1),0)))</f>
        <v/>
      </c>
      <c r="R619" s="47"/>
    </row>
    <row r="620">
      <c r="A620" s="47"/>
      <c r="B620" s="47"/>
      <c r="C620" s="47"/>
      <c r="D620" s="87"/>
      <c r="E620" s="48" t="str">
        <f>IF($D620="","", (SUMIFS(Transacoes!$D$3:$D1000,Transacoes!$C$3:$C1000,$D620,Transacoes!$B$3:$B1000,"C", Transacoes!$A$3:$A1000, "&lt;"&amp;EOMONTH(DATE(E$1,E$2,1),0))-SUMIFS(Transacoes!$D$3:$D1000,Transacoes!$C$3:$C1000,$D620,Transacoes!$B$3:$B1000,"V", Transacoes!$A$3:$A1000, "&lt;"&amp;EOMONTH(DATE(E$1,E$2,1),0)))*SUMIFS(Prov_Auto!$E$3:$E1000, Prov_Auto!$A$3:$A1000, $D620, Prov_Auto!$D$3:$D1000,"&gt;="&amp;DATE(E$1,E$2,1),Prov_Auto!$D$3:$D1000, "&lt;="&amp;EOMONTH(DATE(E$1,E$2,1),0)))</f>
        <v/>
      </c>
      <c r="F620" s="48" t="str">
        <f>IF($D620="","", (SUMIFS(Transacoes!$D$3:$D1000,Transacoes!$C$3:$C1000,$D620,Transacoes!$B$3:$B1000,"C", Transacoes!$A$3:$A1000, "&lt;"&amp;EOMONTH(DATE(F$1,F$2,1),0))-SUMIFS(Transacoes!$D$3:$D1000,Transacoes!$C$3:$C1000,$D620,Transacoes!$B$3:$B1000,"V", Transacoes!$A$3:$A1000, "&lt;"&amp;EOMONTH(DATE(F$1,F$2,1),0)))*SUMIFS(Prov_Auto!$E$3:$E1000, Prov_Auto!$A$3:$A1000, $D620, Prov_Auto!$D$3:$D1000,"&gt;="&amp;DATE(F$1,F$2,1),Prov_Auto!$D$3:$D1000, "&lt;="&amp;EOMONTH(DATE(F$1,F$2,1),0)))</f>
        <v/>
      </c>
      <c r="G620" s="48" t="str">
        <f>IF($D620="","", (SUMIFS(Transacoes!$D$3:$D1000,Transacoes!$C$3:$C1000,$D620,Transacoes!$B$3:$B1000,"C", Transacoes!$A$3:$A1000, "&lt;"&amp;EOMONTH(DATE(G$1,G$2,1),0))-SUMIFS(Transacoes!$D$3:$D1000,Transacoes!$C$3:$C1000,$D620,Transacoes!$B$3:$B1000,"V", Transacoes!$A$3:$A1000, "&lt;"&amp;EOMONTH(DATE(G$1,G$2,1),0)))*SUMIFS(Prov_Auto!$E$3:$E1000, Prov_Auto!$A$3:$A1000, $D620, Prov_Auto!$D$3:$D1000,"&gt;="&amp;DATE(G$1,G$2,1),Prov_Auto!$D$3:$D1000, "&lt;="&amp;EOMONTH(DATE(G$1,G$2,1),0)))</f>
        <v/>
      </c>
      <c r="H620" s="48" t="str">
        <f>IF($D620="","", (SUMIFS(Transacoes!$D$3:$D1000,Transacoes!$C$3:$C1000,$D620,Transacoes!$B$3:$B1000,"C", Transacoes!$A$3:$A1000, "&lt;"&amp;EOMONTH(DATE(H$1,H$2,1),0))-SUMIFS(Transacoes!$D$3:$D1000,Transacoes!$C$3:$C1000,$D620,Transacoes!$B$3:$B1000,"V", Transacoes!$A$3:$A1000, "&lt;"&amp;EOMONTH(DATE(H$1,H$2,1),0)))*SUMIFS(Prov_Auto!$E$3:$E1000, Prov_Auto!$A$3:$A1000, $D620, Prov_Auto!$D$3:$D1000,"&gt;="&amp;DATE(H$1,H$2,1),Prov_Auto!$D$3:$D1000, "&lt;="&amp;EOMONTH(DATE(H$1,H$2,1),0)))</f>
        <v/>
      </c>
      <c r="I620" s="48" t="str">
        <f>IF($D620="","", (SUMIFS(Transacoes!$D$3:$D1000,Transacoes!$C$3:$C1000,$D620,Transacoes!$B$3:$B1000,"C", Transacoes!$A$3:$A1000, "&lt;"&amp;EOMONTH(DATE(I$1,I$2,1),0))-SUMIFS(Transacoes!$D$3:$D1000,Transacoes!$C$3:$C1000,$D620,Transacoes!$B$3:$B1000,"V", Transacoes!$A$3:$A1000, "&lt;"&amp;EOMONTH(DATE(I$1,I$2,1),0)))*SUMIFS(Prov_Auto!$E$3:$E1000, Prov_Auto!$A$3:$A1000, $D620, Prov_Auto!$D$3:$D1000,"&gt;="&amp;DATE(I$1,I$2,1),Prov_Auto!$D$3:$D1000, "&lt;="&amp;EOMONTH(DATE(I$1,I$2,1),0)))</f>
        <v/>
      </c>
      <c r="J620" s="48" t="str">
        <f>IF($D620="","", (SUMIFS(Transacoes!$D$3:$D1000,Transacoes!$C$3:$C1000,$D620,Transacoes!$B$3:$B1000,"C", Transacoes!$A$3:$A1000, "&lt;"&amp;EOMONTH(DATE(J$1,J$2,1),0))-SUMIFS(Transacoes!$D$3:$D1000,Transacoes!$C$3:$C1000,$D620,Transacoes!$B$3:$B1000,"V", Transacoes!$A$3:$A1000, "&lt;"&amp;EOMONTH(DATE(J$1,J$2,1),0)))*SUMIFS(Prov_Auto!$E$3:$E1000, Prov_Auto!$A$3:$A1000, $D620, Prov_Auto!$D$3:$D1000,"&gt;="&amp;DATE(J$1,J$2,1),Prov_Auto!$D$3:$D1000, "&lt;="&amp;EOMONTH(DATE(J$1,J$2,1),0)))</f>
        <v/>
      </c>
      <c r="K620" s="48" t="str">
        <f>IF($D620="","", (SUMIFS(Transacoes!$D$3:$D1000,Transacoes!$C$3:$C1000,$D620,Transacoes!$B$3:$B1000,"C", Transacoes!$A$3:$A1000, "&lt;"&amp;EOMONTH(DATE(K$1,K$2,1),0))-SUMIFS(Transacoes!$D$3:$D1000,Transacoes!$C$3:$C1000,$D620,Transacoes!$B$3:$B1000,"V", Transacoes!$A$3:$A1000, "&lt;"&amp;EOMONTH(DATE(K$1,K$2,1),0)))*SUMIFS(Prov_Auto!$E$3:$E1000, Prov_Auto!$A$3:$A1000, $D620, Prov_Auto!$D$3:$D1000,"&gt;="&amp;DATE(K$1,K$2,1),Prov_Auto!$D$3:$D1000, "&lt;="&amp;EOMONTH(DATE(K$1,K$2,1),0)))</f>
        <v/>
      </c>
      <c r="L620" s="48" t="str">
        <f>IF($D620="","", (SUMIFS(Transacoes!$D$3:$D1000,Transacoes!$C$3:$C1000,$D620,Transacoes!$B$3:$B1000,"C", Transacoes!$A$3:$A1000, "&lt;"&amp;EOMONTH(DATE(L$1,L$2,1),0))-SUMIFS(Transacoes!$D$3:$D1000,Transacoes!$C$3:$C1000,$D620,Transacoes!$B$3:$B1000,"V", Transacoes!$A$3:$A1000, "&lt;"&amp;EOMONTH(DATE(L$1,L$2,1),0)))*SUMIFS(Prov_Auto!$E$3:$E1000, Prov_Auto!$A$3:$A1000, $D620, Prov_Auto!$D$3:$D1000,"&gt;="&amp;DATE(L$1,L$2,1),Prov_Auto!$D$3:$D1000, "&lt;="&amp;EOMONTH(DATE(L$1,L$2,1),0)))</f>
        <v/>
      </c>
      <c r="M620" s="48" t="str">
        <f>IF($D620="","", (SUMIFS(Transacoes!$D$3:$D1000,Transacoes!$C$3:$C1000,$D620,Transacoes!$B$3:$B1000,"C", Transacoes!$A$3:$A1000, "&lt;"&amp;EOMONTH(DATE(M$1,M$2,1),0))-SUMIFS(Transacoes!$D$3:$D1000,Transacoes!$C$3:$C1000,$D620,Transacoes!$B$3:$B1000,"V", Transacoes!$A$3:$A1000, "&lt;"&amp;EOMONTH(DATE(M$1,M$2,1),0)))*SUMIFS(Prov_Auto!$E$3:$E1000, Prov_Auto!$A$3:$A1000, $D620, Prov_Auto!$D$3:$D1000,"&gt;="&amp;DATE(M$1,M$2,1),Prov_Auto!$D$3:$D1000, "&lt;="&amp;EOMONTH(DATE(M$1,M$2,1),0)))</f>
        <v/>
      </c>
      <c r="N620" s="48" t="str">
        <f>IF($D620="","", (SUMIFS(Transacoes!$D$3:$D1000,Transacoes!$C$3:$C1000,$D620,Transacoes!$B$3:$B1000,"C", Transacoes!$A$3:$A1000, "&lt;"&amp;EOMONTH(DATE(N$1,N$2,1),0))-SUMIFS(Transacoes!$D$3:$D1000,Transacoes!$C$3:$C1000,$D620,Transacoes!$B$3:$B1000,"V", Transacoes!$A$3:$A1000, "&lt;"&amp;EOMONTH(DATE(N$1,N$2,1),0)))*SUMIFS(Prov_Auto!$E$3:$E1000, Prov_Auto!$A$3:$A1000, $D620, Prov_Auto!$D$3:$D1000,"&gt;="&amp;DATE(N$1,N$2,1),Prov_Auto!$D$3:$D1000, "&lt;="&amp;EOMONTH(DATE(N$1,N$2,1),0)))</f>
        <v/>
      </c>
      <c r="O620" s="48" t="str">
        <f>IF($D620="","", (SUMIFS(Transacoes!$D$3:$D1000,Transacoes!$C$3:$C1000,$D620,Transacoes!$B$3:$B1000,"C", Transacoes!$A$3:$A1000, "&lt;"&amp;EOMONTH(DATE(O$1,O$2,1),0))-SUMIFS(Transacoes!$D$3:$D1000,Transacoes!$C$3:$C1000,$D620,Transacoes!$B$3:$B1000,"V", Transacoes!$A$3:$A1000, "&lt;"&amp;EOMONTH(DATE(O$1,O$2,1),0)))*SUMIFS(Prov_Auto!$E$3:$E1000, Prov_Auto!$A$3:$A1000, $D620, Prov_Auto!$D$3:$D1000,"&gt;="&amp;DATE(O$1,O$2,1),Prov_Auto!$D$3:$D1000, "&lt;="&amp;EOMONTH(DATE(O$1,O$2,1),0)))</f>
        <v/>
      </c>
      <c r="P620" s="48" t="str">
        <f>IF($D620="","", (SUMIFS(Transacoes!$D$3:$D1000,Transacoes!$C$3:$C1000,$D620,Transacoes!$B$3:$B1000,"C", Transacoes!$A$3:$A1000, "&lt;"&amp;EOMONTH(DATE(P$1,P$2,1),0))-SUMIFS(Transacoes!$D$3:$D1000,Transacoes!$C$3:$C1000,$D620,Transacoes!$B$3:$B1000,"V", Transacoes!$A$3:$A1000, "&lt;"&amp;EOMONTH(DATE(P$1,P$2,1),0)))*SUMIFS(Prov_Auto!$E$3:$E1000, Prov_Auto!$A$3:$A1000, $D620, Prov_Auto!$D$3:$D1000,"&gt;="&amp;DATE(P$1,P$2,1),Prov_Auto!$D$3:$D1000, "&lt;="&amp;EOMONTH(DATE(P$1,P$2,1),0)))</f>
        <v/>
      </c>
      <c r="Q620" s="48" t="str">
        <f>IF($D620="","", (SUMIFS(Transacoes!$D$3:$D1000,Transacoes!$C$3:$C1000,$D620,Transacoes!$B$3:$B1000,"C", Transacoes!$A$3:$A1000, "&lt;"&amp;EOMONTH(DATE(Q$1,Q$2,1),0))-SUMIFS(Transacoes!$D$3:$D1000,Transacoes!$C$3:$C1000,$D620,Transacoes!$B$3:$B1000,"V", Transacoes!$A$3:$A1000, "&lt;"&amp;EOMONTH(DATE(Q$1,Q$2,1),0)))*SUMIFS(Prov_Auto!$E$3:$E1000, Prov_Auto!$A$3:$A1000, $D620, Prov_Auto!$D$3:$D1000,"&gt;="&amp;DATE(Q$1,Q$2,1),Prov_Auto!$D$3:$D1000, "&lt;="&amp;EOMONTH(DATE(Q$1,Q$2,1),0)))</f>
        <v/>
      </c>
      <c r="R620" s="47"/>
    </row>
    <row r="621">
      <c r="A621" s="47"/>
      <c r="B621" s="47"/>
      <c r="C621" s="47"/>
      <c r="D621" s="87"/>
      <c r="E621" s="48" t="str">
        <f>IF($D621="","", (SUMIFS(Transacoes!$D$3:$D1000,Transacoes!$C$3:$C1000,$D621,Transacoes!$B$3:$B1000,"C", Transacoes!$A$3:$A1000, "&lt;"&amp;EOMONTH(DATE(E$1,E$2,1),0))-SUMIFS(Transacoes!$D$3:$D1000,Transacoes!$C$3:$C1000,$D621,Transacoes!$B$3:$B1000,"V", Transacoes!$A$3:$A1000, "&lt;"&amp;EOMONTH(DATE(E$1,E$2,1),0)))*SUMIFS(Prov_Auto!$E$3:$E1000, Prov_Auto!$A$3:$A1000, $D621, Prov_Auto!$D$3:$D1000,"&gt;="&amp;DATE(E$1,E$2,1),Prov_Auto!$D$3:$D1000, "&lt;="&amp;EOMONTH(DATE(E$1,E$2,1),0)))</f>
        <v/>
      </c>
      <c r="F621" s="48" t="str">
        <f>IF($D621="","", (SUMIFS(Transacoes!$D$3:$D1000,Transacoes!$C$3:$C1000,$D621,Transacoes!$B$3:$B1000,"C", Transacoes!$A$3:$A1000, "&lt;"&amp;EOMONTH(DATE(F$1,F$2,1),0))-SUMIFS(Transacoes!$D$3:$D1000,Transacoes!$C$3:$C1000,$D621,Transacoes!$B$3:$B1000,"V", Transacoes!$A$3:$A1000, "&lt;"&amp;EOMONTH(DATE(F$1,F$2,1),0)))*SUMIFS(Prov_Auto!$E$3:$E1000, Prov_Auto!$A$3:$A1000, $D621, Prov_Auto!$D$3:$D1000,"&gt;="&amp;DATE(F$1,F$2,1),Prov_Auto!$D$3:$D1000, "&lt;="&amp;EOMONTH(DATE(F$1,F$2,1),0)))</f>
        <v/>
      </c>
      <c r="G621" s="48" t="str">
        <f>IF($D621="","", (SUMIFS(Transacoes!$D$3:$D1000,Transacoes!$C$3:$C1000,$D621,Transacoes!$B$3:$B1000,"C", Transacoes!$A$3:$A1000, "&lt;"&amp;EOMONTH(DATE(G$1,G$2,1),0))-SUMIFS(Transacoes!$D$3:$D1000,Transacoes!$C$3:$C1000,$D621,Transacoes!$B$3:$B1000,"V", Transacoes!$A$3:$A1000, "&lt;"&amp;EOMONTH(DATE(G$1,G$2,1),0)))*SUMIFS(Prov_Auto!$E$3:$E1000, Prov_Auto!$A$3:$A1000, $D621, Prov_Auto!$D$3:$D1000,"&gt;="&amp;DATE(G$1,G$2,1),Prov_Auto!$D$3:$D1000, "&lt;="&amp;EOMONTH(DATE(G$1,G$2,1),0)))</f>
        <v/>
      </c>
      <c r="H621" s="48" t="str">
        <f>IF($D621="","", (SUMIFS(Transacoes!$D$3:$D1000,Transacoes!$C$3:$C1000,$D621,Transacoes!$B$3:$B1000,"C", Transacoes!$A$3:$A1000, "&lt;"&amp;EOMONTH(DATE(H$1,H$2,1),0))-SUMIFS(Transacoes!$D$3:$D1000,Transacoes!$C$3:$C1000,$D621,Transacoes!$B$3:$B1000,"V", Transacoes!$A$3:$A1000, "&lt;"&amp;EOMONTH(DATE(H$1,H$2,1),0)))*SUMIFS(Prov_Auto!$E$3:$E1000, Prov_Auto!$A$3:$A1000, $D621, Prov_Auto!$D$3:$D1000,"&gt;="&amp;DATE(H$1,H$2,1),Prov_Auto!$D$3:$D1000, "&lt;="&amp;EOMONTH(DATE(H$1,H$2,1),0)))</f>
        <v/>
      </c>
      <c r="I621" s="48" t="str">
        <f>IF($D621="","", (SUMIFS(Transacoes!$D$3:$D1000,Transacoes!$C$3:$C1000,$D621,Transacoes!$B$3:$B1000,"C", Transacoes!$A$3:$A1000, "&lt;"&amp;EOMONTH(DATE(I$1,I$2,1),0))-SUMIFS(Transacoes!$D$3:$D1000,Transacoes!$C$3:$C1000,$D621,Transacoes!$B$3:$B1000,"V", Transacoes!$A$3:$A1000, "&lt;"&amp;EOMONTH(DATE(I$1,I$2,1),0)))*SUMIFS(Prov_Auto!$E$3:$E1000, Prov_Auto!$A$3:$A1000, $D621, Prov_Auto!$D$3:$D1000,"&gt;="&amp;DATE(I$1,I$2,1),Prov_Auto!$D$3:$D1000, "&lt;="&amp;EOMONTH(DATE(I$1,I$2,1),0)))</f>
        <v/>
      </c>
      <c r="J621" s="48" t="str">
        <f>IF($D621="","", (SUMIFS(Transacoes!$D$3:$D1000,Transacoes!$C$3:$C1000,$D621,Transacoes!$B$3:$B1000,"C", Transacoes!$A$3:$A1000, "&lt;"&amp;EOMONTH(DATE(J$1,J$2,1),0))-SUMIFS(Transacoes!$D$3:$D1000,Transacoes!$C$3:$C1000,$D621,Transacoes!$B$3:$B1000,"V", Transacoes!$A$3:$A1000, "&lt;"&amp;EOMONTH(DATE(J$1,J$2,1),0)))*SUMIFS(Prov_Auto!$E$3:$E1000, Prov_Auto!$A$3:$A1000, $D621, Prov_Auto!$D$3:$D1000,"&gt;="&amp;DATE(J$1,J$2,1),Prov_Auto!$D$3:$D1000, "&lt;="&amp;EOMONTH(DATE(J$1,J$2,1),0)))</f>
        <v/>
      </c>
      <c r="K621" s="48" t="str">
        <f>IF($D621="","", (SUMIFS(Transacoes!$D$3:$D1000,Transacoes!$C$3:$C1000,$D621,Transacoes!$B$3:$B1000,"C", Transacoes!$A$3:$A1000, "&lt;"&amp;EOMONTH(DATE(K$1,K$2,1),0))-SUMIFS(Transacoes!$D$3:$D1000,Transacoes!$C$3:$C1000,$D621,Transacoes!$B$3:$B1000,"V", Transacoes!$A$3:$A1000, "&lt;"&amp;EOMONTH(DATE(K$1,K$2,1),0)))*SUMIFS(Prov_Auto!$E$3:$E1000, Prov_Auto!$A$3:$A1000, $D621, Prov_Auto!$D$3:$D1000,"&gt;="&amp;DATE(K$1,K$2,1),Prov_Auto!$D$3:$D1000, "&lt;="&amp;EOMONTH(DATE(K$1,K$2,1),0)))</f>
        <v/>
      </c>
      <c r="L621" s="48" t="str">
        <f>IF($D621="","", (SUMIFS(Transacoes!$D$3:$D1000,Transacoes!$C$3:$C1000,$D621,Transacoes!$B$3:$B1000,"C", Transacoes!$A$3:$A1000, "&lt;"&amp;EOMONTH(DATE(L$1,L$2,1),0))-SUMIFS(Transacoes!$D$3:$D1000,Transacoes!$C$3:$C1000,$D621,Transacoes!$B$3:$B1000,"V", Transacoes!$A$3:$A1000, "&lt;"&amp;EOMONTH(DATE(L$1,L$2,1),0)))*SUMIFS(Prov_Auto!$E$3:$E1000, Prov_Auto!$A$3:$A1000, $D621, Prov_Auto!$D$3:$D1000,"&gt;="&amp;DATE(L$1,L$2,1),Prov_Auto!$D$3:$D1000, "&lt;="&amp;EOMONTH(DATE(L$1,L$2,1),0)))</f>
        <v/>
      </c>
      <c r="M621" s="48" t="str">
        <f>IF($D621="","", (SUMIFS(Transacoes!$D$3:$D1000,Transacoes!$C$3:$C1000,$D621,Transacoes!$B$3:$B1000,"C", Transacoes!$A$3:$A1000, "&lt;"&amp;EOMONTH(DATE(M$1,M$2,1),0))-SUMIFS(Transacoes!$D$3:$D1000,Transacoes!$C$3:$C1000,$D621,Transacoes!$B$3:$B1000,"V", Transacoes!$A$3:$A1000, "&lt;"&amp;EOMONTH(DATE(M$1,M$2,1),0)))*SUMIFS(Prov_Auto!$E$3:$E1000, Prov_Auto!$A$3:$A1000, $D621, Prov_Auto!$D$3:$D1000,"&gt;="&amp;DATE(M$1,M$2,1),Prov_Auto!$D$3:$D1000, "&lt;="&amp;EOMONTH(DATE(M$1,M$2,1),0)))</f>
        <v/>
      </c>
      <c r="N621" s="48" t="str">
        <f>IF($D621="","", (SUMIFS(Transacoes!$D$3:$D1000,Transacoes!$C$3:$C1000,$D621,Transacoes!$B$3:$B1000,"C", Transacoes!$A$3:$A1000, "&lt;"&amp;EOMONTH(DATE(N$1,N$2,1),0))-SUMIFS(Transacoes!$D$3:$D1000,Transacoes!$C$3:$C1000,$D621,Transacoes!$B$3:$B1000,"V", Transacoes!$A$3:$A1000, "&lt;"&amp;EOMONTH(DATE(N$1,N$2,1),0)))*SUMIFS(Prov_Auto!$E$3:$E1000, Prov_Auto!$A$3:$A1000, $D621, Prov_Auto!$D$3:$D1000,"&gt;="&amp;DATE(N$1,N$2,1),Prov_Auto!$D$3:$D1000, "&lt;="&amp;EOMONTH(DATE(N$1,N$2,1),0)))</f>
        <v/>
      </c>
      <c r="O621" s="48" t="str">
        <f>IF($D621="","", (SUMIFS(Transacoes!$D$3:$D1000,Transacoes!$C$3:$C1000,$D621,Transacoes!$B$3:$B1000,"C", Transacoes!$A$3:$A1000, "&lt;"&amp;EOMONTH(DATE(O$1,O$2,1),0))-SUMIFS(Transacoes!$D$3:$D1000,Transacoes!$C$3:$C1000,$D621,Transacoes!$B$3:$B1000,"V", Transacoes!$A$3:$A1000, "&lt;"&amp;EOMONTH(DATE(O$1,O$2,1),0)))*SUMIFS(Prov_Auto!$E$3:$E1000, Prov_Auto!$A$3:$A1000, $D621, Prov_Auto!$D$3:$D1000,"&gt;="&amp;DATE(O$1,O$2,1),Prov_Auto!$D$3:$D1000, "&lt;="&amp;EOMONTH(DATE(O$1,O$2,1),0)))</f>
        <v/>
      </c>
      <c r="P621" s="48" t="str">
        <f>IF($D621="","", (SUMIFS(Transacoes!$D$3:$D1000,Transacoes!$C$3:$C1000,$D621,Transacoes!$B$3:$B1000,"C", Transacoes!$A$3:$A1000, "&lt;"&amp;EOMONTH(DATE(P$1,P$2,1),0))-SUMIFS(Transacoes!$D$3:$D1000,Transacoes!$C$3:$C1000,$D621,Transacoes!$B$3:$B1000,"V", Transacoes!$A$3:$A1000, "&lt;"&amp;EOMONTH(DATE(P$1,P$2,1),0)))*SUMIFS(Prov_Auto!$E$3:$E1000, Prov_Auto!$A$3:$A1000, $D621, Prov_Auto!$D$3:$D1000,"&gt;="&amp;DATE(P$1,P$2,1),Prov_Auto!$D$3:$D1000, "&lt;="&amp;EOMONTH(DATE(P$1,P$2,1),0)))</f>
        <v/>
      </c>
      <c r="Q621" s="48" t="str">
        <f>IF($D621="","", (SUMIFS(Transacoes!$D$3:$D1000,Transacoes!$C$3:$C1000,$D621,Transacoes!$B$3:$B1000,"C", Transacoes!$A$3:$A1000, "&lt;"&amp;EOMONTH(DATE(Q$1,Q$2,1),0))-SUMIFS(Transacoes!$D$3:$D1000,Transacoes!$C$3:$C1000,$D621,Transacoes!$B$3:$B1000,"V", Transacoes!$A$3:$A1000, "&lt;"&amp;EOMONTH(DATE(Q$1,Q$2,1),0)))*SUMIFS(Prov_Auto!$E$3:$E1000, Prov_Auto!$A$3:$A1000, $D621, Prov_Auto!$D$3:$D1000,"&gt;="&amp;DATE(Q$1,Q$2,1),Prov_Auto!$D$3:$D1000, "&lt;="&amp;EOMONTH(DATE(Q$1,Q$2,1),0)))</f>
        <v/>
      </c>
      <c r="R621" s="47"/>
    </row>
    <row r="622">
      <c r="A622" s="47"/>
      <c r="B622" s="47"/>
      <c r="C622" s="47"/>
      <c r="D622" s="87"/>
      <c r="E622" s="48" t="str">
        <f>IF($D622="","", (SUMIFS(Transacoes!$D$3:$D1000,Transacoes!$C$3:$C1000,$D622,Transacoes!$B$3:$B1000,"C", Transacoes!$A$3:$A1000, "&lt;"&amp;EOMONTH(DATE(E$1,E$2,1),0))-SUMIFS(Transacoes!$D$3:$D1000,Transacoes!$C$3:$C1000,$D622,Transacoes!$B$3:$B1000,"V", Transacoes!$A$3:$A1000, "&lt;"&amp;EOMONTH(DATE(E$1,E$2,1),0)))*SUMIFS(Prov_Auto!$E$3:$E1000, Prov_Auto!$A$3:$A1000, $D622, Prov_Auto!$D$3:$D1000,"&gt;="&amp;DATE(E$1,E$2,1),Prov_Auto!$D$3:$D1000, "&lt;="&amp;EOMONTH(DATE(E$1,E$2,1),0)))</f>
        <v/>
      </c>
      <c r="F622" s="48" t="str">
        <f>IF($D622="","", (SUMIFS(Transacoes!$D$3:$D1000,Transacoes!$C$3:$C1000,$D622,Transacoes!$B$3:$B1000,"C", Transacoes!$A$3:$A1000, "&lt;"&amp;EOMONTH(DATE(F$1,F$2,1),0))-SUMIFS(Transacoes!$D$3:$D1000,Transacoes!$C$3:$C1000,$D622,Transacoes!$B$3:$B1000,"V", Transacoes!$A$3:$A1000, "&lt;"&amp;EOMONTH(DATE(F$1,F$2,1),0)))*SUMIFS(Prov_Auto!$E$3:$E1000, Prov_Auto!$A$3:$A1000, $D622, Prov_Auto!$D$3:$D1000,"&gt;="&amp;DATE(F$1,F$2,1),Prov_Auto!$D$3:$D1000, "&lt;="&amp;EOMONTH(DATE(F$1,F$2,1),0)))</f>
        <v/>
      </c>
      <c r="G622" s="48" t="str">
        <f>IF($D622="","", (SUMIFS(Transacoes!$D$3:$D1000,Transacoes!$C$3:$C1000,$D622,Transacoes!$B$3:$B1000,"C", Transacoes!$A$3:$A1000, "&lt;"&amp;EOMONTH(DATE(G$1,G$2,1),0))-SUMIFS(Transacoes!$D$3:$D1000,Transacoes!$C$3:$C1000,$D622,Transacoes!$B$3:$B1000,"V", Transacoes!$A$3:$A1000, "&lt;"&amp;EOMONTH(DATE(G$1,G$2,1),0)))*SUMIFS(Prov_Auto!$E$3:$E1000, Prov_Auto!$A$3:$A1000, $D622, Prov_Auto!$D$3:$D1000,"&gt;="&amp;DATE(G$1,G$2,1),Prov_Auto!$D$3:$D1000, "&lt;="&amp;EOMONTH(DATE(G$1,G$2,1),0)))</f>
        <v/>
      </c>
      <c r="H622" s="48" t="str">
        <f>IF($D622="","", (SUMIFS(Transacoes!$D$3:$D1000,Transacoes!$C$3:$C1000,$D622,Transacoes!$B$3:$B1000,"C", Transacoes!$A$3:$A1000, "&lt;"&amp;EOMONTH(DATE(H$1,H$2,1),0))-SUMIFS(Transacoes!$D$3:$D1000,Transacoes!$C$3:$C1000,$D622,Transacoes!$B$3:$B1000,"V", Transacoes!$A$3:$A1000, "&lt;"&amp;EOMONTH(DATE(H$1,H$2,1),0)))*SUMIFS(Prov_Auto!$E$3:$E1000, Prov_Auto!$A$3:$A1000, $D622, Prov_Auto!$D$3:$D1000,"&gt;="&amp;DATE(H$1,H$2,1),Prov_Auto!$D$3:$D1000, "&lt;="&amp;EOMONTH(DATE(H$1,H$2,1),0)))</f>
        <v/>
      </c>
      <c r="I622" s="48" t="str">
        <f>IF($D622="","", (SUMIFS(Transacoes!$D$3:$D1000,Transacoes!$C$3:$C1000,$D622,Transacoes!$B$3:$B1000,"C", Transacoes!$A$3:$A1000, "&lt;"&amp;EOMONTH(DATE(I$1,I$2,1),0))-SUMIFS(Transacoes!$D$3:$D1000,Transacoes!$C$3:$C1000,$D622,Transacoes!$B$3:$B1000,"V", Transacoes!$A$3:$A1000, "&lt;"&amp;EOMONTH(DATE(I$1,I$2,1),0)))*SUMIFS(Prov_Auto!$E$3:$E1000, Prov_Auto!$A$3:$A1000, $D622, Prov_Auto!$D$3:$D1000,"&gt;="&amp;DATE(I$1,I$2,1),Prov_Auto!$D$3:$D1000, "&lt;="&amp;EOMONTH(DATE(I$1,I$2,1),0)))</f>
        <v/>
      </c>
      <c r="J622" s="48" t="str">
        <f>IF($D622="","", (SUMIFS(Transacoes!$D$3:$D1000,Transacoes!$C$3:$C1000,$D622,Transacoes!$B$3:$B1000,"C", Transacoes!$A$3:$A1000, "&lt;"&amp;EOMONTH(DATE(J$1,J$2,1),0))-SUMIFS(Transacoes!$D$3:$D1000,Transacoes!$C$3:$C1000,$D622,Transacoes!$B$3:$B1000,"V", Transacoes!$A$3:$A1000, "&lt;"&amp;EOMONTH(DATE(J$1,J$2,1),0)))*SUMIFS(Prov_Auto!$E$3:$E1000, Prov_Auto!$A$3:$A1000, $D622, Prov_Auto!$D$3:$D1000,"&gt;="&amp;DATE(J$1,J$2,1),Prov_Auto!$D$3:$D1000, "&lt;="&amp;EOMONTH(DATE(J$1,J$2,1),0)))</f>
        <v/>
      </c>
      <c r="K622" s="48" t="str">
        <f>IF($D622="","", (SUMIFS(Transacoes!$D$3:$D1000,Transacoes!$C$3:$C1000,$D622,Transacoes!$B$3:$B1000,"C", Transacoes!$A$3:$A1000, "&lt;"&amp;EOMONTH(DATE(K$1,K$2,1),0))-SUMIFS(Transacoes!$D$3:$D1000,Transacoes!$C$3:$C1000,$D622,Transacoes!$B$3:$B1000,"V", Transacoes!$A$3:$A1000, "&lt;"&amp;EOMONTH(DATE(K$1,K$2,1),0)))*SUMIFS(Prov_Auto!$E$3:$E1000, Prov_Auto!$A$3:$A1000, $D622, Prov_Auto!$D$3:$D1000,"&gt;="&amp;DATE(K$1,K$2,1),Prov_Auto!$D$3:$D1000, "&lt;="&amp;EOMONTH(DATE(K$1,K$2,1),0)))</f>
        <v/>
      </c>
      <c r="L622" s="48" t="str">
        <f>IF($D622="","", (SUMIFS(Transacoes!$D$3:$D1000,Transacoes!$C$3:$C1000,$D622,Transacoes!$B$3:$B1000,"C", Transacoes!$A$3:$A1000, "&lt;"&amp;EOMONTH(DATE(L$1,L$2,1),0))-SUMIFS(Transacoes!$D$3:$D1000,Transacoes!$C$3:$C1000,$D622,Transacoes!$B$3:$B1000,"V", Transacoes!$A$3:$A1000, "&lt;"&amp;EOMONTH(DATE(L$1,L$2,1),0)))*SUMIFS(Prov_Auto!$E$3:$E1000, Prov_Auto!$A$3:$A1000, $D622, Prov_Auto!$D$3:$D1000,"&gt;="&amp;DATE(L$1,L$2,1),Prov_Auto!$D$3:$D1000, "&lt;="&amp;EOMONTH(DATE(L$1,L$2,1),0)))</f>
        <v/>
      </c>
      <c r="M622" s="48" t="str">
        <f>IF($D622="","", (SUMIFS(Transacoes!$D$3:$D1000,Transacoes!$C$3:$C1000,$D622,Transacoes!$B$3:$B1000,"C", Transacoes!$A$3:$A1000, "&lt;"&amp;EOMONTH(DATE(M$1,M$2,1),0))-SUMIFS(Transacoes!$D$3:$D1000,Transacoes!$C$3:$C1000,$D622,Transacoes!$B$3:$B1000,"V", Transacoes!$A$3:$A1000, "&lt;"&amp;EOMONTH(DATE(M$1,M$2,1),0)))*SUMIFS(Prov_Auto!$E$3:$E1000, Prov_Auto!$A$3:$A1000, $D622, Prov_Auto!$D$3:$D1000,"&gt;="&amp;DATE(M$1,M$2,1),Prov_Auto!$D$3:$D1000, "&lt;="&amp;EOMONTH(DATE(M$1,M$2,1),0)))</f>
        <v/>
      </c>
      <c r="N622" s="48" t="str">
        <f>IF($D622="","", (SUMIFS(Transacoes!$D$3:$D1000,Transacoes!$C$3:$C1000,$D622,Transacoes!$B$3:$B1000,"C", Transacoes!$A$3:$A1000, "&lt;"&amp;EOMONTH(DATE(N$1,N$2,1),0))-SUMIFS(Transacoes!$D$3:$D1000,Transacoes!$C$3:$C1000,$D622,Transacoes!$B$3:$B1000,"V", Transacoes!$A$3:$A1000, "&lt;"&amp;EOMONTH(DATE(N$1,N$2,1),0)))*SUMIFS(Prov_Auto!$E$3:$E1000, Prov_Auto!$A$3:$A1000, $D622, Prov_Auto!$D$3:$D1000,"&gt;="&amp;DATE(N$1,N$2,1),Prov_Auto!$D$3:$D1000, "&lt;="&amp;EOMONTH(DATE(N$1,N$2,1),0)))</f>
        <v/>
      </c>
      <c r="O622" s="48" t="str">
        <f>IF($D622="","", (SUMIFS(Transacoes!$D$3:$D1000,Transacoes!$C$3:$C1000,$D622,Transacoes!$B$3:$B1000,"C", Transacoes!$A$3:$A1000, "&lt;"&amp;EOMONTH(DATE(O$1,O$2,1),0))-SUMIFS(Transacoes!$D$3:$D1000,Transacoes!$C$3:$C1000,$D622,Transacoes!$B$3:$B1000,"V", Transacoes!$A$3:$A1000, "&lt;"&amp;EOMONTH(DATE(O$1,O$2,1),0)))*SUMIFS(Prov_Auto!$E$3:$E1000, Prov_Auto!$A$3:$A1000, $D622, Prov_Auto!$D$3:$D1000,"&gt;="&amp;DATE(O$1,O$2,1),Prov_Auto!$D$3:$D1000, "&lt;="&amp;EOMONTH(DATE(O$1,O$2,1),0)))</f>
        <v/>
      </c>
      <c r="P622" s="48" t="str">
        <f>IF($D622="","", (SUMIFS(Transacoes!$D$3:$D1000,Transacoes!$C$3:$C1000,$D622,Transacoes!$B$3:$B1000,"C", Transacoes!$A$3:$A1000, "&lt;"&amp;EOMONTH(DATE(P$1,P$2,1),0))-SUMIFS(Transacoes!$D$3:$D1000,Transacoes!$C$3:$C1000,$D622,Transacoes!$B$3:$B1000,"V", Transacoes!$A$3:$A1000, "&lt;"&amp;EOMONTH(DATE(P$1,P$2,1),0)))*SUMIFS(Prov_Auto!$E$3:$E1000, Prov_Auto!$A$3:$A1000, $D622, Prov_Auto!$D$3:$D1000,"&gt;="&amp;DATE(P$1,P$2,1),Prov_Auto!$D$3:$D1000, "&lt;="&amp;EOMONTH(DATE(P$1,P$2,1),0)))</f>
        <v/>
      </c>
      <c r="Q622" s="48" t="str">
        <f>IF($D622="","", (SUMIFS(Transacoes!$D$3:$D1000,Transacoes!$C$3:$C1000,$D622,Transacoes!$B$3:$B1000,"C", Transacoes!$A$3:$A1000, "&lt;"&amp;EOMONTH(DATE(Q$1,Q$2,1),0))-SUMIFS(Transacoes!$D$3:$D1000,Transacoes!$C$3:$C1000,$D622,Transacoes!$B$3:$B1000,"V", Transacoes!$A$3:$A1000, "&lt;"&amp;EOMONTH(DATE(Q$1,Q$2,1),0)))*SUMIFS(Prov_Auto!$E$3:$E1000, Prov_Auto!$A$3:$A1000, $D622, Prov_Auto!$D$3:$D1000,"&gt;="&amp;DATE(Q$1,Q$2,1),Prov_Auto!$D$3:$D1000, "&lt;="&amp;EOMONTH(DATE(Q$1,Q$2,1),0)))</f>
        <v/>
      </c>
      <c r="R622" s="47"/>
    </row>
    <row r="623">
      <c r="A623" s="47"/>
      <c r="B623" s="47"/>
      <c r="C623" s="47"/>
      <c r="D623" s="87"/>
      <c r="E623" s="48" t="str">
        <f>IF($D623="","", (SUMIFS(Transacoes!$D$3:$D1000,Transacoes!$C$3:$C1000,$D623,Transacoes!$B$3:$B1000,"C", Transacoes!$A$3:$A1000, "&lt;"&amp;EOMONTH(DATE(E$1,E$2,1),0))-SUMIFS(Transacoes!$D$3:$D1000,Transacoes!$C$3:$C1000,$D623,Transacoes!$B$3:$B1000,"V", Transacoes!$A$3:$A1000, "&lt;"&amp;EOMONTH(DATE(E$1,E$2,1),0)))*SUMIFS(Prov_Auto!$E$3:$E1000, Prov_Auto!$A$3:$A1000, $D623, Prov_Auto!$D$3:$D1000,"&gt;="&amp;DATE(E$1,E$2,1),Prov_Auto!$D$3:$D1000, "&lt;="&amp;EOMONTH(DATE(E$1,E$2,1),0)))</f>
        <v/>
      </c>
      <c r="F623" s="48" t="str">
        <f>IF($D623="","", (SUMIFS(Transacoes!$D$3:$D1000,Transacoes!$C$3:$C1000,$D623,Transacoes!$B$3:$B1000,"C", Transacoes!$A$3:$A1000, "&lt;"&amp;EOMONTH(DATE(F$1,F$2,1),0))-SUMIFS(Transacoes!$D$3:$D1000,Transacoes!$C$3:$C1000,$D623,Transacoes!$B$3:$B1000,"V", Transacoes!$A$3:$A1000, "&lt;"&amp;EOMONTH(DATE(F$1,F$2,1),0)))*SUMIFS(Prov_Auto!$E$3:$E1000, Prov_Auto!$A$3:$A1000, $D623, Prov_Auto!$D$3:$D1000,"&gt;="&amp;DATE(F$1,F$2,1),Prov_Auto!$D$3:$D1000, "&lt;="&amp;EOMONTH(DATE(F$1,F$2,1),0)))</f>
        <v/>
      </c>
      <c r="G623" s="48" t="str">
        <f>IF($D623="","", (SUMIFS(Transacoes!$D$3:$D1000,Transacoes!$C$3:$C1000,$D623,Transacoes!$B$3:$B1000,"C", Transacoes!$A$3:$A1000, "&lt;"&amp;EOMONTH(DATE(G$1,G$2,1),0))-SUMIFS(Transacoes!$D$3:$D1000,Transacoes!$C$3:$C1000,$D623,Transacoes!$B$3:$B1000,"V", Transacoes!$A$3:$A1000, "&lt;"&amp;EOMONTH(DATE(G$1,G$2,1),0)))*SUMIFS(Prov_Auto!$E$3:$E1000, Prov_Auto!$A$3:$A1000, $D623, Prov_Auto!$D$3:$D1000,"&gt;="&amp;DATE(G$1,G$2,1),Prov_Auto!$D$3:$D1000, "&lt;="&amp;EOMONTH(DATE(G$1,G$2,1),0)))</f>
        <v/>
      </c>
      <c r="H623" s="48" t="str">
        <f>IF($D623="","", (SUMIFS(Transacoes!$D$3:$D1000,Transacoes!$C$3:$C1000,$D623,Transacoes!$B$3:$B1000,"C", Transacoes!$A$3:$A1000, "&lt;"&amp;EOMONTH(DATE(H$1,H$2,1),0))-SUMIFS(Transacoes!$D$3:$D1000,Transacoes!$C$3:$C1000,$D623,Transacoes!$B$3:$B1000,"V", Transacoes!$A$3:$A1000, "&lt;"&amp;EOMONTH(DATE(H$1,H$2,1),0)))*SUMIFS(Prov_Auto!$E$3:$E1000, Prov_Auto!$A$3:$A1000, $D623, Prov_Auto!$D$3:$D1000,"&gt;="&amp;DATE(H$1,H$2,1),Prov_Auto!$D$3:$D1000, "&lt;="&amp;EOMONTH(DATE(H$1,H$2,1),0)))</f>
        <v/>
      </c>
      <c r="I623" s="48" t="str">
        <f>IF($D623="","", (SUMIFS(Transacoes!$D$3:$D1000,Transacoes!$C$3:$C1000,$D623,Transacoes!$B$3:$B1000,"C", Transacoes!$A$3:$A1000, "&lt;"&amp;EOMONTH(DATE(I$1,I$2,1),0))-SUMIFS(Transacoes!$D$3:$D1000,Transacoes!$C$3:$C1000,$D623,Transacoes!$B$3:$B1000,"V", Transacoes!$A$3:$A1000, "&lt;"&amp;EOMONTH(DATE(I$1,I$2,1),0)))*SUMIFS(Prov_Auto!$E$3:$E1000, Prov_Auto!$A$3:$A1000, $D623, Prov_Auto!$D$3:$D1000,"&gt;="&amp;DATE(I$1,I$2,1),Prov_Auto!$D$3:$D1000, "&lt;="&amp;EOMONTH(DATE(I$1,I$2,1),0)))</f>
        <v/>
      </c>
      <c r="J623" s="48" t="str">
        <f>IF($D623="","", (SUMIFS(Transacoes!$D$3:$D1000,Transacoes!$C$3:$C1000,$D623,Transacoes!$B$3:$B1000,"C", Transacoes!$A$3:$A1000, "&lt;"&amp;EOMONTH(DATE(J$1,J$2,1),0))-SUMIFS(Transacoes!$D$3:$D1000,Transacoes!$C$3:$C1000,$D623,Transacoes!$B$3:$B1000,"V", Transacoes!$A$3:$A1000, "&lt;"&amp;EOMONTH(DATE(J$1,J$2,1),0)))*SUMIFS(Prov_Auto!$E$3:$E1000, Prov_Auto!$A$3:$A1000, $D623, Prov_Auto!$D$3:$D1000,"&gt;="&amp;DATE(J$1,J$2,1),Prov_Auto!$D$3:$D1000, "&lt;="&amp;EOMONTH(DATE(J$1,J$2,1),0)))</f>
        <v/>
      </c>
      <c r="K623" s="48" t="str">
        <f>IF($D623="","", (SUMIFS(Transacoes!$D$3:$D1000,Transacoes!$C$3:$C1000,$D623,Transacoes!$B$3:$B1000,"C", Transacoes!$A$3:$A1000, "&lt;"&amp;EOMONTH(DATE(K$1,K$2,1),0))-SUMIFS(Transacoes!$D$3:$D1000,Transacoes!$C$3:$C1000,$D623,Transacoes!$B$3:$B1000,"V", Transacoes!$A$3:$A1000, "&lt;"&amp;EOMONTH(DATE(K$1,K$2,1),0)))*SUMIFS(Prov_Auto!$E$3:$E1000, Prov_Auto!$A$3:$A1000, $D623, Prov_Auto!$D$3:$D1000,"&gt;="&amp;DATE(K$1,K$2,1),Prov_Auto!$D$3:$D1000, "&lt;="&amp;EOMONTH(DATE(K$1,K$2,1),0)))</f>
        <v/>
      </c>
      <c r="L623" s="48" t="str">
        <f>IF($D623="","", (SUMIFS(Transacoes!$D$3:$D1000,Transacoes!$C$3:$C1000,$D623,Transacoes!$B$3:$B1000,"C", Transacoes!$A$3:$A1000, "&lt;"&amp;EOMONTH(DATE(L$1,L$2,1),0))-SUMIFS(Transacoes!$D$3:$D1000,Transacoes!$C$3:$C1000,$D623,Transacoes!$B$3:$B1000,"V", Transacoes!$A$3:$A1000, "&lt;"&amp;EOMONTH(DATE(L$1,L$2,1),0)))*SUMIFS(Prov_Auto!$E$3:$E1000, Prov_Auto!$A$3:$A1000, $D623, Prov_Auto!$D$3:$D1000,"&gt;="&amp;DATE(L$1,L$2,1),Prov_Auto!$D$3:$D1000, "&lt;="&amp;EOMONTH(DATE(L$1,L$2,1),0)))</f>
        <v/>
      </c>
      <c r="M623" s="48" t="str">
        <f>IF($D623="","", (SUMIFS(Transacoes!$D$3:$D1000,Transacoes!$C$3:$C1000,$D623,Transacoes!$B$3:$B1000,"C", Transacoes!$A$3:$A1000, "&lt;"&amp;EOMONTH(DATE(M$1,M$2,1),0))-SUMIFS(Transacoes!$D$3:$D1000,Transacoes!$C$3:$C1000,$D623,Transacoes!$B$3:$B1000,"V", Transacoes!$A$3:$A1000, "&lt;"&amp;EOMONTH(DATE(M$1,M$2,1),0)))*SUMIFS(Prov_Auto!$E$3:$E1000, Prov_Auto!$A$3:$A1000, $D623, Prov_Auto!$D$3:$D1000,"&gt;="&amp;DATE(M$1,M$2,1),Prov_Auto!$D$3:$D1000, "&lt;="&amp;EOMONTH(DATE(M$1,M$2,1),0)))</f>
        <v/>
      </c>
      <c r="N623" s="48" t="str">
        <f>IF($D623="","", (SUMIFS(Transacoes!$D$3:$D1000,Transacoes!$C$3:$C1000,$D623,Transacoes!$B$3:$B1000,"C", Transacoes!$A$3:$A1000, "&lt;"&amp;EOMONTH(DATE(N$1,N$2,1),0))-SUMIFS(Transacoes!$D$3:$D1000,Transacoes!$C$3:$C1000,$D623,Transacoes!$B$3:$B1000,"V", Transacoes!$A$3:$A1000, "&lt;"&amp;EOMONTH(DATE(N$1,N$2,1),0)))*SUMIFS(Prov_Auto!$E$3:$E1000, Prov_Auto!$A$3:$A1000, $D623, Prov_Auto!$D$3:$D1000,"&gt;="&amp;DATE(N$1,N$2,1),Prov_Auto!$D$3:$D1000, "&lt;="&amp;EOMONTH(DATE(N$1,N$2,1),0)))</f>
        <v/>
      </c>
      <c r="O623" s="48" t="str">
        <f>IF($D623="","", (SUMIFS(Transacoes!$D$3:$D1000,Transacoes!$C$3:$C1000,$D623,Transacoes!$B$3:$B1000,"C", Transacoes!$A$3:$A1000, "&lt;"&amp;EOMONTH(DATE(O$1,O$2,1),0))-SUMIFS(Transacoes!$D$3:$D1000,Transacoes!$C$3:$C1000,$D623,Transacoes!$B$3:$B1000,"V", Transacoes!$A$3:$A1000, "&lt;"&amp;EOMONTH(DATE(O$1,O$2,1),0)))*SUMIFS(Prov_Auto!$E$3:$E1000, Prov_Auto!$A$3:$A1000, $D623, Prov_Auto!$D$3:$D1000,"&gt;="&amp;DATE(O$1,O$2,1),Prov_Auto!$D$3:$D1000, "&lt;="&amp;EOMONTH(DATE(O$1,O$2,1),0)))</f>
        <v/>
      </c>
      <c r="P623" s="48" t="str">
        <f>IF($D623="","", (SUMIFS(Transacoes!$D$3:$D1000,Transacoes!$C$3:$C1000,$D623,Transacoes!$B$3:$B1000,"C", Transacoes!$A$3:$A1000, "&lt;"&amp;EOMONTH(DATE(P$1,P$2,1),0))-SUMIFS(Transacoes!$D$3:$D1000,Transacoes!$C$3:$C1000,$D623,Transacoes!$B$3:$B1000,"V", Transacoes!$A$3:$A1000, "&lt;"&amp;EOMONTH(DATE(P$1,P$2,1),0)))*SUMIFS(Prov_Auto!$E$3:$E1000, Prov_Auto!$A$3:$A1000, $D623, Prov_Auto!$D$3:$D1000,"&gt;="&amp;DATE(P$1,P$2,1),Prov_Auto!$D$3:$D1000, "&lt;="&amp;EOMONTH(DATE(P$1,P$2,1),0)))</f>
        <v/>
      </c>
      <c r="Q623" s="48" t="str">
        <f>IF($D623="","", (SUMIFS(Transacoes!$D$3:$D1000,Transacoes!$C$3:$C1000,$D623,Transacoes!$B$3:$B1000,"C", Transacoes!$A$3:$A1000, "&lt;"&amp;EOMONTH(DATE(Q$1,Q$2,1),0))-SUMIFS(Transacoes!$D$3:$D1000,Transacoes!$C$3:$C1000,$D623,Transacoes!$B$3:$B1000,"V", Transacoes!$A$3:$A1000, "&lt;"&amp;EOMONTH(DATE(Q$1,Q$2,1),0)))*SUMIFS(Prov_Auto!$E$3:$E1000, Prov_Auto!$A$3:$A1000, $D623, Prov_Auto!$D$3:$D1000,"&gt;="&amp;DATE(Q$1,Q$2,1),Prov_Auto!$D$3:$D1000, "&lt;="&amp;EOMONTH(DATE(Q$1,Q$2,1),0)))</f>
        <v/>
      </c>
      <c r="R623" s="47"/>
    </row>
    <row r="624">
      <c r="A624" s="47"/>
      <c r="B624" s="47"/>
      <c r="C624" s="47"/>
      <c r="D624" s="87"/>
      <c r="E624" s="48" t="str">
        <f>IF($D624="","", (SUMIFS(Transacoes!$D$3:$D1000,Transacoes!$C$3:$C1000,$D624,Transacoes!$B$3:$B1000,"C", Transacoes!$A$3:$A1000, "&lt;"&amp;EOMONTH(DATE(E$1,E$2,1),0))-SUMIFS(Transacoes!$D$3:$D1000,Transacoes!$C$3:$C1000,$D624,Transacoes!$B$3:$B1000,"V", Transacoes!$A$3:$A1000, "&lt;"&amp;EOMONTH(DATE(E$1,E$2,1),0)))*SUMIFS(Prov_Auto!$E$3:$E1000, Prov_Auto!$A$3:$A1000, $D624, Prov_Auto!$D$3:$D1000,"&gt;="&amp;DATE(E$1,E$2,1),Prov_Auto!$D$3:$D1000, "&lt;="&amp;EOMONTH(DATE(E$1,E$2,1),0)))</f>
        <v/>
      </c>
      <c r="F624" s="48" t="str">
        <f>IF($D624="","", (SUMIFS(Transacoes!$D$3:$D1000,Transacoes!$C$3:$C1000,$D624,Transacoes!$B$3:$B1000,"C", Transacoes!$A$3:$A1000, "&lt;"&amp;EOMONTH(DATE(F$1,F$2,1),0))-SUMIFS(Transacoes!$D$3:$D1000,Transacoes!$C$3:$C1000,$D624,Transacoes!$B$3:$B1000,"V", Transacoes!$A$3:$A1000, "&lt;"&amp;EOMONTH(DATE(F$1,F$2,1),0)))*SUMIFS(Prov_Auto!$E$3:$E1000, Prov_Auto!$A$3:$A1000, $D624, Prov_Auto!$D$3:$D1000,"&gt;="&amp;DATE(F$1,F$2,1),Prov_Auto!$D$3:$D1000, "&lt;="&amp;EOMONTH(DATE(F$1,F$2,1),0)))</f>
        <v/>
      </c>
      <c r="G624" s="48" t="str">
        <f>IF($D624="","", (SUMIFS(Transacoes!$D$3:$D1000,Transacoes!$C$3:$C1000,$D624,Transacoes!$B$3:$B1000,"C", Transacoes!$A$3:$A1000, "&lt;"&amp;EOMONTH(DATE(G$1,G$2,1),0))-SUMIFS(Transacoes!$D$3:$D1000,Transacoes!$C$3:$C1000,$D624,Transacoes!$B$3:$B1000,"V", Transacoes!$A$3:$A1000, "&lt;"&amp;EOMONTH(DATE(G$1,G$2,1),0)))*SUMIFS(Prov_Auto!$E$3:$E1000, Prov_Auto!$A$3:$A1000, $D624, Prov_Auto!$D$3:$D1000,"&gt;="&amp;DATE(G$1,G$2,1),Prov_Auto!$D$3:$D1000, "&lt;="&amp;EOMONTH(DATE(G$1,G$2,1),0)))</f>
        <v/>
      </c>
      <c r="H624" s="48" t="str">
        <f>IF($D624="","", (SUMIFS(Transacoes!$D$3:$D1000,Transacoes!$C$3:$C1000,$D624,Transacoes!$B$3:$B1000,"C", Transacoes!$A$3:$A1000, "&lt;"&amp;EOMONTH(DATE(H$1,H$2,1),0))-SUMIFS(Transacoes!$D$3:$D1000,Transacoes!$C$3:$C1000,$D624,Transacoes!$B$3:$B1000,"V", Transacoes!$A$3:$A1000, "&lt;"&amp;EOMONTH(DATE(H$1,H$2,1),0)))*SUMIFS(Prov_Auto!$E$3:$E1000, Prov_Auto!$A$3:$A1000, $D624, Prov_Auto!$D$3:$D1000,"&gt;="&amp;DATE(H$1,H$2,1),Prov_Auto!$D$3:$D1000, "&lt;="&amp;EOMONTH(DATE(H$1,H$2,1),0)))</f>
        <v/>
      </c>
      <c r="I624" s="48" t="str">
        <f>IF($D624="","", (SUMIFS(Transacoes!$D$3:$D1000,Transacoes!$C$3:$C1000,$D624,Transacoes!$B$3:$B1000,"C", Transacoes!$A$3:$A1000, "&lt;"&amp;EOMONTH(DATE(I$1,I$2,1),0))-SUMIFS(Transacoes!$D$3:$D1000,Transacoes!$C$3:$C1000,$D624,Transacoes!$B$3:$B1000,"V", Transacoes!$A$3:$A1000, "&lt;"&amp;EOMONTH(DATE(I$1,I$2,1),0)))*SUMIFS(Prov_Auto!$E$3:$E1000, Prov_Auto!$A$3:$A1000, $D624, Prov_Auto!$D$3:$D1000,"&gt;="&amp;DATE(I$1,I$2,1),Prov_Auto!$D$3:$D1000, "&lt;="&amp;EOMONTH(DATE(I$1,I$2,1),0)))</f>
        <v/>
      </c>
      <c r="J624" s="48" t="str">
        <f>IF($D624="","", (SUMIFS(Transacoes!$D$3:$D1000,Transacoes!$C$3:$C1000,$D624,Transacoes!$B$3:$B1000,"C", Transacoes!$A$3:$A1000, "&lt;"&amp;EOMONTH(DATE(J$1,J$2,1),0))-SUMIFS(Transacoes!$D$3:$D1000,Transacoes!$C$3:$C1000,$D624,Transacoes!$B$3:$B1000,"V", Transacoes!$A$3:$A1000, "&lt;"&amp;EOMONTH(DATE(J$1,J$2,1),0)))*SUMIFS(Prov_Auto!$E$3:$E1000, Prov_Auto!$A$3:$A1000, $D624, Prov_Auto!$D$3:$D1000,"&gt;="&amp;DATE(J$1,J$2,1),Prov_Auto!$D$3:$D1000, "&lt;="&amp;EOMONTH(DATE(J$1,J$2,1),0)))</f>
        <v/>
      </c>
      <c r="K624" s="48" t="str">
        <f>IF($D624="","", (SUMIFS(Transacoes!$D$3:$D1000,Transacoes!$C$3:$C1000,$D624,Transacoes!$B$3:$B1000,"C", Transacoes!$A$3:$A1000, "&lt;"&amp;EOMONTH(DATE(K$1,K$2,1),0))-SUMIFS(Transacoes!$D$3:$D1000,Transacoes!$C$3:$C1000,$D624,Transacoes!$B$3:$B1000,"V", Transacoes!$A$3:$A1000, "&lt;"&amp;EOMONTH(DATE(K$1,K$2,1),0)))*SUMIFS(Prov_Auto!$E$3:$E1000, Prov_Auto!$A$3:$A1000, $D624, Prov_Auto!$D$3:$D1000,"&gt;="&amp;DATE(K$1,K$2,1),Prov_Auto!$D$3:$D1000, "&lt;="&amp;EOMONTH(DATE(K$1,K$2,1),0)))</f>
        <v/>
      </c>
      <c r="L624" s="48" t="str">
        <f>IF($D624="","", (SUMIFS(Transacoes!$D$3:$D1000,Transacoes!$C$3:$C1000,$D624,Transacoes!$B$3:$B1000,"C", Transacoes!$A$3:$A1000, "&lt;"&amp;EOMONTH(DATE(L$1,L$2,1),0))-SUMIFS(Transacoes!$D$3:$D1000,Transacoes!$C$3:$C1000,$D624,Transacoes!$B$3:$B1000,"V", Transacoes!$A$3:$A1000, "&lt;"&amp;EOMONTH(DATE(L$1,L$2,1),0)))*SUMIFS(Prov_Auto!$E$3:$E1000, Prov_Auto!$A$3:$A1000, $D624, Prov_Auto!$D$3:$D1000,"&gt;="&amp;DATE(L$1,L$2,1),Prov_Auto!$D$3:$D1000, "&lt;="&amp;EOMONTH(DATE(L$1,L$2,1),0)))</f>
        <v/>
      </c>
      <c r="M624" s="48" t="str">
        <f>IF($D624="","", (SUMIFS(Transacoes!$D$3:$D1000,Transacoes!$C$3:$C1000,$D624,Transacoes!$B$3:$B1000,"C", Transacoes!$A$3:$A1000, "&lt;"&amp;EOMONTH(DATE(M$1,M$2,1),0))-SUMIFS(Transacoes!$D$3:$D1000,Transacoes!$C$3:$C1000,$D624,Transacoes!$B$3:$B1000,"V", Transacoes!$A$3:$A1000, "&lt;"&amp;EOMONTH(DATE(M$1,M$2,1),0)))*SUMIFS(Prov_Auto!$E$3:$E1000, Prov_Auto!$A$3:$A1000, $D624, Prov_Auto!$D$3:$D1000,"&gt;="&amp;DATE(M$1,M$2,1),Prov_Auto!$D$3:$D1000, "&lt;="&amp;EOMONTH(DATE(M$1,M$2,1),0)))</f>
        <v/>
      </c>
      <c r="N624" s="48" t="str">
        <f>IF($D624="","", (SUMIFS(Transacoes!$D$3:$D1000,Transacoes!$C$3:$C1000,$D624,Transacoes!$B$3:$B1000,"C", Transacoes!$A$3:$A1000, "&lt;"&amp;EOMONTH(DATE(N$1,N$2,1),0))-SUMIFS(Transacoes!$D$3:$D1000,Transacoes!$C$3:$C1000,$D624,Transacoes!$B$3:$B1000,"V", Transacoes!$A$3:$A1000, "&lt;"&amp;EOMONTH(DATE(N$1,N$2,1),0)))*SUMIFS(Prov_Auto!$E$3:$E1000, Prov_Auto!$A$3:$A1000, $D624, Prov_Auto!$D$3:$D1000,"&gt;="&amp;DATE(N$1,N$2,1),Prov_Auto!$D$3:$D1000, "&lt;="&amp;EOMONTH(DATE(N$1,N$2,1),0)))</f>
        <v/>
      </c>
      <c r="O624" s="48" t="str">
        <f>IF($D624="","", (SUMIFS(Transacoes!$D$3:$D1000,Transacoes!$C$3:$C1000,$D624,Transacoes!$B$3:$B1000,"C", Transacoes!$A$3:$A1000, "&lt;"&amp;EOMONTH(DATE(O$1,O$2,1),0))-SUMIFS(Transacoes!$D$3:$D1000,Transacoes!$C$3:$C1000,$D624,Transacoes!$B$3:$B1000,"V", Transacoes!$A$3:$A1000, "&lt;"&amp;EOMONTH(DATE(O$1,O$2,1),0)))*SUMIFS(Prov_Auto!$E$3:$E1000, Prov_Auto!$A$3:$A1000, $D624, Prov_Auto!$D$3:$D1000,"&gt;="&amp;DATE(O$1,O$2,1),Prov_Auto!$D$3:$D1000, "&lt;="&amp;EOMONTH(DATE(O$1,O$2,1),0)))</f>
        <v/>
      </c>
      <c r="P624" s="48" t="str">
        <f>IF($D624="","", (SUMIFS(Transacoes!$D$3:$D1000,Transacoes!$C$3:$C1000,$D624,Transacoes!$B$3:$B1000,"C", Transacoes!$A$3:$A1000, "&lt;"&amp;EOMONTH(DATE(P$1,P$2,1),0))-SUMIFS(Transacoes!$D$3:$D1000,Transacoes!$C$3:$C1000,$D624,Transacoes!$B$3:$B1000,"V", Transacoes!$A$3:$A1000, "&lt;"&amp;EOMONTH(DATE(P$1,P$2,1),0)))*SUMIFS(Prov_Auto!$E$3:$E1000, Prov_Auto!$A$3:$A1000, $D624, Prov_Auto!$D$3:$D1000,"&gt;="&amp;DATE(P$1,P$2,1),Prov_Auto!$D$3:$D1000, "&lt;="&amp;EOMONTH(DATE(P$1,P$2,1),0)))</f>
        <v/>
      </c>
      <c r="Q624" s="48" t="str">
        <f>IF($D624="","", (SUMIFS(Transacoes!$D$3:$D1000,Transacoes!$C$3:$C1000,$D624,Transacoes!$B$3:$B1000,"C", Transacoes!$A$3:$A1000, "&lt;"&amp;EOMONTH(DATE(Q$1,Q$2,1),0))-SUMIFS(Transacoes!$D$3:$D1000,Transacoes!$C$3:$C1000,$D624,Transacoes!$B$3:$B1000,"V", Transacoes!$A$3:$A1000, "&lt;"&amp;EOMONTH(DATE(Q$1,Q$2,1),0)))*SUMIFS(Prov_Auto!$E$3:$E1000, Prov_Auto!$A$3:$A1000, $D624, Prov_Auto!$D$3:$D1000,"&gt;="&amp;DATE(Q$1,Q$2,1),Prov_Auto!$D$3:$D1000, "&lt;="&amp;EOMONTH(DATE(Q$1,Q$2,1),0)))</f>
        <v/>
      </c>
      <c r="R624" s="47"/>
    </row>
    <row r="625">
      <c r="A625" s="47"/>
      <c r="B625" s="47"/>
      <c r="C625" s="47"/>
      <c r="D625" s="87"/>
      <c r="E625" s="48" t="str">
        <f>IF($D625="","", (SUMIFS(Transacoes!$D$3:$D1000,Transacoes!$C$3:$C1000,$D625,Transacoes!$B$3:$B1000,"C", Transacoes!$A$3:$A1000, "&lt;"&amp;EOMONTH(DATE(E$1,E$2,1),0))-SUMIFS(Transacoes!$D$3:$D1000,Transacoes!$C$3:$C1000,$D625,Transacoes!$B$3:$B1000,"V", Transacoes!$A$3:$A1000, "&lt;"&amp;EOMONTH(DATE(E$1,E$2,1),0)))*SUMIFS(Prov_Auto!$E$3:$E1000, Prov_Auto!$A$3:$A1000, $D625, Prov_Auto!$D$3:$D1000,"&gt;="&amp;DATE(E$1,E$2,1),Prov_Auto!$D$3:$D1000, "&lt;="&amp;EOMONTH(DATE(E$1,E$2,1),0)))</f>
        <v/>
      </c>
      <c r="F625" s="48" t="str">
        <f>IF($D625="","", (SUMIFS(Transacoes!$D$3:$D1000,Transacoes!$C$3:$C1000,$D625,Transacoes!$B$3:$B1000,"C", Transacoes!$A$3:$A1000, "&lt;"&amp;EOMONTH(DATE(F$1,F$2,1),0))-SUMIFS(Transacoes!$D$3:$D1000,Transacoes!$C$3:$C1000,$D625,Transacoes!$B$3:$B1000,"V", Transacoes!$A$3:$A1000, "&lt;"&amp;EOMONTH(DATE(F$1,F$2,1),0)))*SUMIFS(Prov_Auto!$E$3:$E1000, Prov_Auto!$A$3:$A1000, $D625, Prov_Auto!$D$3:$D1000,"&gt;="&amp;DATE(F$1,F$2,1),Prov_Auto!$D$3:$D1000, "&lt;="&amp;EOMONTH(DATE(F$1,F$2,1),0)))</f>
        <v/>
      </c>
      <c r="G625" s="48" t="str">
        <f>IF($D625="","", (SUMIFS(Transacoes!$D$3:$D1000,Transacoes!$C$3:$C1000,$D625,Transacoes!$B$3:$B1000,"C", Transacoes!$A$3:$A1000, "&lt;"&amp;EOMONTH(DATE(G$1,G$2,1),0))-SUMIFS(Transacoes!$D$3:$D1000,Transacoes!$C$3:$C1000,$D625,Transacoes!$B$3:$B1000,"V", Transacoes!$A$3:$A1000, "&lt;"&amp;EOMONTH(DATE(G$1,G$2,1),0)))*SUMIFS(Prov_Auto!$E$3:$E1000, Prov_Auto!$A$3:$A1000, $D625, Prov_Auto!$D$3:$D1000,"&gt;="&amp;DATE(G$1,G$2,1),Prov_Auto!$D$3:$D1000, "&lt;="&amp;EOMONTH(DATE(G$1,G$2,1),0)))</f>
        <v/>
      </c>
      <c r="H625" s="48" t="str">
        <f>IF($D625="","", (SUMIFS(Transacoes!$D$3:$D1000,Transacoes!$C$3:$C1000,$D625,Transacoes!$B$3:$B1000,"C", Transacoes!$A$3:$A1000, "&lt;"&amp;EOMONTH(DATE(H$1,H$2,1),0))-SUMIFS(Transacoes!$D$3:$D1000,Transacoes!$C$3:$C1000,$D625,Transacoes!$B$3:$B1000,"V", Transacoes!$A$3:$A1000, "&lt;"&amp;EOMONTH(DATE(H$1,H$2,1),0)))*SUMIFS(Prov_Auto!$E$3:$E1000, Prov_Auto!$A$3:$A1000, $D625, Prov_Auto!$D$3:$D1000,"&gt;="&amp;DATE(H$1,H$2,1),Prov_Auto!$D$3:$D1000, "&lt;="&amp;EOMONTH(DATE(H$1,H$2,1),0)))</f>
        <v/>
      </c>
      <c r="I625" s="48" t="str">
        <f>IF($D625="","", (SUMIFS(Transacoes!$D$3:$D1000,Transacoes!$C$3:$C1000,$D625,Transacoes!$B$3:$B1000,"C", Transacoes!$A$3:$A1000, "&lt;"&amp;EOMONTH(DATE(I$1,I$2,1),0))-SUMIFS(Transacoes!$D$3:$D1000,Transacoes!$C$3:$C1000,$D625,Transacoes!$B$3:$B1000,"V", Transacoes!$A$3:$A1000, "&lt;"&amp;EOMONTH(DATE(I$1,I$2,1),0)))*SUMIFS(Prov_Auto!$E$3:$E1000, Prov_Auto!$A$3:$A1000, $D625, Prov_Auto!$D$3:$D1000,"&gt;="&amp;DATE(I$1,I$2,1),Prov_Auto!$D$3:$D1000, "&lt;="&amp;EOMONTH(DATE(I$1,I$2,1),0)))</f>
        <v/>
      </c>
      <c r="J625" s="48" t="str">
        <f>IF($D625="","", (SUMIFS(Transacoes!$D$3:$D1000,Transacoes!$C$3:$C1000,$D625,Transacoes!$B$3:$B1000,"C", Transacoes!$A$3:$A1000, "&lt;"&amp;EOMONTH(DATE(J$1,J$2,1),0))-SUMIFS(Transacoes!$D$3:$D1000,Transacoes!$C$3:$C1000,$D625,Transacoes!$B$3:$B1000,"V", Transacoes!$A$3:$A1000, "&lt;"&amp;EOMONTH(DATE(J$1,J$2,1),0)))*SUMIFS(Prov_Auto!$E$3:$E1000, Prov_Auto!$A$3:$A1000, $D625, Prov_Auto!$D$3:$D1000,"&gt;="&amp;DATE(J$1,J$2,1),Prov_Auto!$D$3:$D1000, "&lt;="&amp;EOMONTH(DATE(J$1,J$2,1),0)))</f>
        <v/>
      </c>
      <c r="K625" s="48" t="str">
        <f>IF($D625="","", (SUMIFS(Transacoes!$D$3:$D1000,Transacoes!$C$3:$C1000,$D625,Transacoes!$B$3:$B1000,"C", Transacoes!$A$3:$A1000, "&lt;"&amp;EOMONTH(DATE(K$1,K$2,1),0))-SUMIFS(Transacoes!$D$3:$D1000,Transacoes!$C$3:$C1000,$D625,Transacoes!$B$3:$B1000,"V", Transacoes!$A$3:$A1000, "&lt;"&amp;EOMONTH(DATE(K$1,K$2,1),0)))*SUMIFS(Prov_Auto!$E$3:$E1000, Prov_Auto!$A$3:$A1000, $D625, Prov_Auto!$D$3:$D1000,"&gt;="&amp;DATE(K$1,K$2,1),Prov_Auto!$D$3:$D1000, "&lt;="&amp;EOMONTH(DATE(K$1,K$2,1),0)))</f>
        <v/>
      </c>
      <c r="L625" s="48" t="str">
        <f>IF($D625="","", (SUMIFS(Transacoes!$D$3:$D1000,Transacoes!$C$3:$C1000,$D625,Transacoes!$B$3:$B1000,"C", Transacoes!$A$3:$A1000, "&lt;"&amp;EOMONTH(DATE(L$1,L$2,1),0))-SUMIFS(Transacoes!$D$3:$D1000,Transacoes!$C$3:$C1000,$D625,Transacoes!$B$3:$B1000,"V", Transacoes!$A$3:$A1000, "&lt;"&amp;EOMONTH(DATE(L$1,L$2,1),0)))*SUMIFS(Prov_Auto!$E$3:$E1000, Prov_Auto!$A$3:$A1000, $D625, Prov_Auto!$D$3:$D1000,"&gt;="&amp;DATE(L$1,L$2,1),Prov_Auto!$D$3:$D1000, "&lt;="&amp;EOMONTH(DATE(L$1,L$2,1),0)))</f>
        <v/>
      </c>
      <c r="M625" s="48" t="str">
        <f>IF($D625="","", (SUMIFS(Transacoes!$D$3:$D1000,Transacoes!$C$3:$C1000,$D625,Transacoes!$B$3:$B1000,"C", Transacoes!$A$3:$A1000, "&lt;"&amp;EOMONTH(DATE(M$1,M$2,1),0))-SUMIFS(Transacoes!$D$3:$D1000,Transacoes!$C$3:$C1000,$D625,Transacoes!$B$3:$B1000,"V", Transacoes!$A$3:$A1000, "&lt;"&amp;EOMONTH(DATE(M$1,M$2,1),0)))*SUMIFS(Prov_Auto!$E$3:$E1000, Prov_Auto!$A$3:$A1000, $D625, Prov_Auto!$D$3:$D1000,"&gt;="&amp;DATE(M$1,M$2,1),Prov_Auto!$D$3:$D1000, "&lt;="&amp;EOMONTH(DATE(M$1,M$2,1),0)))</f>
        <v/>
      </c>
      <c r="N625" s="48" t="str">
        <f>IF($D625="","", (SUMIFS(Transacoes!$D$3:$D1000,Transacoes!$C$3:$C1000,$D625,Transacoes!$B$3:$B1000,"C", Transacoes!$A$3:$A1000, "&lt;"&amp;EOMONTH(DATE(N$1,N$2,1),0))-SUMIFS(Transacoes!$D$3:$D1000,Transacoes!$C$3:$C1000,$D625,Transacoes!$B$3:$B1000,"V", Transacoes!$A$3:$A1000, "&lt;"&amp;EOMONTH(DATE(N$1,N$2,1),0)))*SUMIFS(Prov_Auto!$E$3:$E1000, Prov_Auto!$A$3:$A1000, $D625, Prov_Auto!$D$3:$D1000,"&gt;="&amp;DATE(N$1,N$2,1),Prov_Auto!$D$3:$D1000, "&lt;="&amp;EOMONTH(DATE(N$1,N$2,1),0)))</f>
        <v/>
      </c>
      <c r="O625" s="48" t="str">
        <f>IF($D625="","", (SUMIFS(Transacoes!$D$3:$D1000,Transacoes!$C$3:$C1000,$D625,Transacoes!$B$3:$B1000,"C", Transacoes!$A$3:$A1000, "&lt;"&amp;EOMONTH(DATE(O$1,O$2,1),0))-SUMIFS(Transacoes!$D$3:$D1000,Transacoes!$C$3:$C1000,$D625,Transacoes!$B$3:$B1000,"V", Transacoes!$A$3:$A1000, "&lt;"&amp;EOMONTH(DATE(O$1,O$2,1),0)))*SUMIFS(Prov_Auto!$E$3:$E1000, Prov_Auto!$A$3:$A1000, $D625, Prov_Auto!$D$3:$D1000,"&gt;="&amp;DATE(O$1,O$2,1),Prov_Auto!$D$3:$D1000, "&lt;="&amp;EOMONTH(DATE(O$1,O$2,1),0)))</f>
        <v/>
      </c>
      <c r="P625" s="48" t="str">
        <f>IF($D625="","", (SUMIFS(Transacoes!$D$3:$D1000,Transacoes!$C$3:$C1000,$D625,Transacoes!$B$3:$B1000,"C", Transacoes!$A$3:$A1000, "&lt;"&amp;EOMONTH(DATE(P$1,P$2,1),0))-SUMIFS(Transacoes!$D$3:$D1000,Transacoes!$C$3:$C1000,$D625,Transacoes!$B$3:$B1000,"V", Transacoes!$A$3:$A1000, "&lt;"&amp;EOMONTH(DATE(P$1,P$2,1),0)))*SUMIFS(Prov_Auto!$E$3:$E1000, Prov_Auto!$A$3:$A1000, $D625, Prov_Auto!$D$3:$D1000,"&gt;="&amp;DATE(P$1,P$2,1),Prov_Auto!$D$3:$D1000, "&lt;="&amp;EOMONTH(DATE(P$1,P$2,1),0)))</f>
        <v/>
      </c>
      <c r="Q625" s="48" t="str">
        <f>IF($D625="","", (SUMIFS(Transacoes!$D$3:$D1000,Transacoes!$C$3:$C1000,$D625,Transacoes!$B$3:$B1000,"C", Transacoes!$A$3:$A1000, "&lt;"&amp;EOMONTH(DATE(Q$1,Q$2,1),0))-SUMIFS(Transacoes!$D$3:$D1000,Transacoes!$C$3:$C1000,$D625,Transacoes!$B$3:$B1000,"V", Transacoes!$A$3:$A1000, "&lt;"&amp;EOMONTH(DATE(Q$1,Q$2,1),0)))*SUMIFS(Prov_Auto!$E$3:$E1000, Prov_Auto!$A$3:$A1000, $D625, Prov_Auto!$D$3:$D1000,"&gt;="&amp;DATE(Q$1,Q$2,1),Prov_Auto!$D$3:$D1000, "&lt;="&amp;EOMONTH(DATE(Q$1,Q$2,1),0)))</f>
        <v/>
      </c>
      <c r="R625" s="47"/>
    </row>
    <row r="626">
      <c r="A626" s="47"/>
      <c r="B626" s="47"/>
      <c r="C626" s="47"/>
      <c r="D626" s="87"/>
      <c r="E626" s="48" t="str">
        <f>IF($D626="","", (SUMIFS(Transacoes!$D$3:$D1000,Transacoes!$C$3:$C1000,$D626,Transacoes!$B$3:$B1000,"C", Transacoes!$A$3:$A1000, "&lt;"&amp;EOMONTH(DATE(E$1,E$2,1),0))-SUMIFS(Transacoes!$D$3:$D1000,Transacoes!$C$3:$C1000,$D626,Transacoes!$B$3:$B1000,"V", Transacoes!$A$3:$A1000, "&lt;"&amp;EOMONTH(DATE(E$1,E$2,1),0)))*SUMIFS(Prov_Auto!$E$3:$E1000, Prov_Auto!$A$3:$A1000, $D626, Prov_Auto!$D$3:$D1000,"&gt;="&amp;DATE(E$1,E$2,1),Prov_Auto!$D$3:$D1000, "&lt;="&amp;EOMONTH(DATE(E$1,E$2,1),0)))</f>
        <v/>
      </c>
      <c r="F626" s="48" t="str">
        <f>IF($D626="","", (SUMIFS(Transacoes!$D$3:$D1000,Transacoes!$C$3:$C1000,$D626,Transacoes!$B$3:$B1000,"C", Transacoes!$A$3:$A1000, "&lt;"&amp;EOMONTH(DATE(F$1,F$2,1),0))-SUMIFS(Transacoes!$D$3:$D1000,Transacoes!$C$3:$C1000,$D626,Transacoes!$B$3:$B1000,"V", Transacoes!$A$3:$A1000, "&lt;"&amp;EOMONTH(DATE(F$1,F$2,1),0)))*SUMIFS(Prov_Auto!$E$3:$E1000, Prov_Auto!$A$3:$A1000, $D626, Prov_Auto!$D$3:$D1000,"&gt;="&amp;DATE(F$1,F$2,1),Prov_Auto!$D$3:$D1000, "&lt;="&amp;EOMONTH(DATE(F$1,F$2,1),0)))</f>
        <v/>
      </c>
      <c r="G626" s="48" t="str">
        <f>IF($D626="","", (SUMIFS(Transacoes!$D$3:$D1000,Transacoes!$C$3:$C1000,$D626,Transacoes!$B$3:$B1000,"C", Transacoes!$A$3:$A1000, "&lt;"&amp;EOMONTH(DATE(G$1,G$2,1),0))-SUMIFS(Transacoes!$D$3:$D1000,Transacoes!$C$3:$C1000,$D626,Transacoes!$B$3:$B1000,"V", Transacoes!$A$3:$A1000, "&lt;"&amp;EOMONTH(DATE(G$1,G$2,1),0)))*SUMIFS(Prov_Auto!$E$3:$E1000, Prov_Auto!$A$3:$A1000, $D626, Prov_Auto!$D$3:$D1000,"&gt;="&amp;DATE(G$1,G$2,1),Prov_Auto!$D$3:$D1000, "&lt;="&amp;EOMONTH(DATE(G$1,G$2,1),0)))</f>
        <v/>
      </c>
      <c r="H626" s="48" t="str">
        <f>IF($D626="","", (SUMIFS(Transacoes!$D$3:$D1000,Transacoes!$C$3:$C1000,$D626,Transacoes!$B$3:$B1000,"C", Transacoes!$A$3:$A1000, "&lt;"&amp;EOMONTH(DATE(H$1,H$2,1),0))-SUMIFS(Transacoes!$D$3:$D1000,Transacoes!$C$3:$C1000,$D626,Transacoes!$B$3:$B1000,"V", Transacoes!$A$3:$A1000, "&lt;"&amp;EOMONTH(DATE(H$1,H$2,1),0)))*SUMIFS(Prov_Auto!$E$3:$E1000, Prov_Auto!$A$3:$A1000, $D626, Prov_Auto!$D$3:$D1000,"&gt;="&amp;DATE(H$1,H$2,1),Prov_Auto!$D$3:$D1000, "&lt;="&amp;EOMONTH(DATE(H$1,H$2,1),0)))</f>
        <v/>
      </c>
      <c r="I626" s="48" t="str">
        <f>IF($D626="","", (SUMIFS(Transacoes!$D$3:$D1000,Transacoes!$C$3:$C1000,$D626,Transacoes!$B$3:$B1000,"C", Transacoes!$A$3:$A1000, "&lt;"&amp;EOMONTH(DATE(I$1,I$2,1),0))-SUMIFS(Transacoes!$D$3:$D1000,Transacoes!$C$3:$C1000,$D626,Transacoes!$B$3:$B1000,"V", Transacoes!$A$3:$A1000, "&lt;"&amp;EOMONTH(DATE(I$1,I$2,1),0)))*SUMIFS(Prov_Auto!$E$3:$E1000, Prov_Auto!$A$3:$A1000, $D626, Prov_Auto!$D$3:$D1000,"&gt;="&amp;DATE(I$1,I$2,1),Prov_Auto!$D$3:$D1000, "&lt;="&amp;EOMONTH(DATE(I$1,I$2,1),0)))</f>
        <v/>
      </c>
      <c r="J626" s="48" t="str">
        <f>IF($D626="","", (SUMIFS(Transacoes!$D$3:$D1000,Transacoes!$C$3:$C1000,$D626,Transacoes!$B$3:$B1000,"C", Transacoes!$A$3:$A1000, "&lt;"&amp;EOMONTH(DATE(J$1,J$2,1),0))-SUMIFS(Transacoes!$D$3:$D1000,Transacoes!$C$3:$C1000,$D626,Transacoes!$B$3:$B1000,"V", Transacoes!$A$3:$A1000, "&lt;"&amp;EOMONTH(DATE(J$1,J$2,1),0)))*SUMIFS(Prov_Auto!$E$3:$E1000, Prov_Auto!$A$3:$A1000, $D626, Prov_Auto!$D$3:$D1000,"&gt;="&amp;DATE(J$1,J$2,1),Prov_Auto!$D$3:$D1000, "&lt;="&amp;EOMONTH(DATE(J$1,J$2,1),0)))</f>
        <v/>
      </c>
      <c r="K626" s="48" t="str">
        <f>IF($D626="","", (SUMIFS(Transacoes!$D$3:$D1000,Transacoes!$C$3:$C1000,$D626,Transacoes!$B$3:$B1000,"C", Transacoes!$A$3:$A1000, "&lt;"&amp;EOMONTH(DATE(K$1,K$2,1),0))-SUMIFS(Transacoes!$D$3:$D1000,Transacoes!$C$3:$C1000,$D626,Transacoes!$B$3:$B1000,"V", Transacoes!$A$3:$A1000, "&lt;"&amp;EOMONTH(DATE(K$1,K$2,1),0)))*SUMIFS(Prov_Auto!$E$3:$E1000, Prov_Auto!$A$3:$A1000, $D626, Prov_Auto!$D$3:$D1000,"&gt;="&amp;DATE(K$1,K$2,1),Prov_Auto!$D$3:$D1000, "&lt;="&amp;EOMONTH(DATE(K$1,K$2,1),0)))</f>
        <v/>
      </c>
      <c r="L626" s="48" t="str">
        <f>IF($D626="","", (SUMIFS(Transacoes!$D$3:$D1000,Transacoes!$C$3:$C1000,$D626,Transacoes!$B$3:$B1000,"C", Transacoes!$A$3:$A1000, "&lt;"&amp;EOMONTH(DATE(L$1,L$2,1),0))-SUMIFS(Transacoes!$D$3:$D1000,Transacoes!$C$3:$C1000,$D626,Transacoes!$B$3:$B1000,"V", Transacoes!$A$3:$A1000, "&lt;"&amp;EOMONTH(DATE(L$1,L$2,1),0)))*SUMIFS(Prov_Auto!$E$3:$E1000, Prov_Auto!$A$3:$A1000, $D626, Prov_Auto!$D$3:$D1000,"&gt;="&amp;DATE(L$1,L$2,1),Prov_Auto!$D$3:$D1000, "&lt;="&amp;EOMONTH(DATE(L$1,L$2,1),0)))</f>
        <v/>
      </c>
      <c r="M626" s="48" t="str">
        <f>IF($D626="","", (SUMIFS(Transacoes!$D$3:$D1000,Transacoes!$C$3:$C1000,$D626,Transacoes!$B$3:$B1000,"C", Transacoes!$A$3:$A1000, "&lt;"&amp;EOMONTH(DATE(M$1,M$2,1),0))-SUMIFS(Transacoes!$D$3:$D1000,Transacoes!$C$3:$C1000,$D626,Transacoes!$B$3:$B1000,"V", Transacoes!$A$3:$A1000, "&lt;"&amp;EOMONTH(DATE(M$1,M$2,1),0)))*SUMIFS(Prov_Auto!$E$3:$E1000, Prov_Auto!$A$3:$A1000, $D626, Prov_Auto!$D$3:$D1000,"&gt;="&amp;DATE(M$1,M$2,1),Prov_Auto!$D$3:$D1000, "&lt;="&amp;EOMONTH(DATE(M$1,M$2,1),0)))</f>
        <v/>
      </c>
      <c r="N626" s="48" t="str">
        <f>IF($D626="","", (SUMIFS(Transacoes!$D$3:$D1000,Transacoes!$C$3:$C1000,$D626,Transacoes!$B$3:$B1000,"C", Transacoes!$A$3:$A1000, "&lt;"&amp;EOMONTH(DATE(N$1,N$2,1),0))-SUMIFS(Transacoes!$D$3:$D1000,Transacoes!$C$3:$C1000,$D626,Transacoes!$B$3:$B1000,"V", Transacoes!$A$3:$A1000, "&lt;"&amp;EOMONTH(DATE(N$1,N$2,1),0)))*SUMIFS(Prov_Auto!$E$3:$E1000, Prov_Auto!$A$3:$A1000, $D626, Prov_Auto!$D$3:$D1000,"&gt;="&amp;DATE(N$1,N$2,1),Prov_Auto!$D$3:$D1000, "&lt;="&amp;EOMONTH(DATE(N$1,N$2,1),0)))</f>
        <v/>
      </c>
      <c r="O626" s="48" t="str">
        <f>IF($D626="","", (SUMIFS(Transacoes!$D$3:$D1000,Transacoes!$C$3:$C1000,$D626,Transacoes!$B$3:$B1000,"C", Transacoes!$A$3:$A1000, "&lt;"&amp;EOMONTH(DATE(O$1,O$2,1),0))-SUMIFS(Transacoes!$D$3:$D1000,Transacoes!$C$3:$C1000,$D626,Transacoes!$B$3:$B1000,"V", Transacoes!$A$3:$A1000, "&lt;"&amp;EOMONTH(DATE(O$1,O$2,1),0)))*SUMIFS(Prov_Auto!$E$3:$E1000, Prov_Auto!$A$3:$A1000, $D626, Prov_Auto!$D$3:$D1000,"&gt;="&amp;DATE(O$1,O$2,1),Prov_Auto!$D$3:$D1000, "&lt;="&amp;EOMONTH(DATE(O$1,O$2,1),0)))</f>
        <v/>
      </c>
      <c r="P626" s="48" t="str">
        <f>IF($D626="","", (SUMIFS(Transacoes!$D$3:$D1000,Transacoes!$C$3:$C1000,$D626,Transacoes!$B$3:$B1000,"C", Transacoes!$A$3:$A1000, "&lt;"&amp;EOMONTH(DATE(P$1,P$2,1),0))-SUMIFS(Transacoes!$D$3:$D1000,Transacoes!$C$3:$C1000,$D626,Transacoes!$B$3:$B1000,"V", Transacoes!$A$3:$A1000, "&lt;"&amp;EOMONTH(DATE(P$1,P$2,1),0)))*SUMIFS(Prov_Auto!$E$3:$E1000, Prov_Auto!$A$3:$A1000, $D626, Prov_Auto!$D$3:$D1000,"&gt;="&amp;DATE(P$1,P$2,1),Prov_Auto!$D$3:$D1000, "&lt;="&amp;EOMONTH(DATE(P$1,P$2,1),0)))</f>
        <v/>
      </c>
      <c r="Q626" s="48" t="str">
        <f>IF($D626="","", (SUMIFS(Transacoes!$D$3:$D1000,Transacoes!$C$3:$C1000,$D626,Transacoes!$B$3:$B1000,"C", Transacoes!$A$3:$A1000, "&lt;"&amp;EOMONTH(DATE(Q$1,Q$2,1),0))-SUMIFS(Transacoes!$D$3:$D1000,Transacoes!$C$3:$C1000,$D626,Transacoes!$B$3:$B1000,"V", Transacoes!$A$3:$A1000, "&lt;"&amp;EOMONTH(DATE(Q$1,Q$2,1),0)))*SUMIFS(Prov_Auto!$E$3:$E1000, Prov_Auto!$A$3:$A1000, $D626, Prov_Auto!$D$3:$D1000,"&gt;="&amp;DATE(Q$1,Q$2,1),Prov_Auto!$D$3:$D1000, "&lt;="&amp;EOMONTH(DATE(Q$1,Q$2,1),0)))</f>
        <v/>
      </c>
      <c r="R626" s="47"/>
    </row>
    <row r="627">
      <c r="A627" s="47"/>
      <c r="B627" s="47"/>
      <c r="C627" s="47"/>
      <c r="D627" s="87"/>
      <c r="E627" s="48" t="str">
        <f>IF($D627="","", (SUMIFS(Transacoes!$D$3:$D1000,Transacoes!$C$3:$C1000,$D627,Transacoes!$B$3:$B1000,"C", Transacoes!$A$3:$A1000, "&lt;"&amp;EOMONTH(DATE(E$1,E$2,1),0))-SUMIFS(Transacoes!$D$3:$D1000,Transacoes!$C$3:$C1000,$D627,Transacoes!$B$3:$B1000,"V", Transacoes!$A$3:$A1000, "&lt;"&amp;EOMONTH(DATE(E$1,E$2,1),0)))*SUMIFS(Prov_Auto!$E$3:$E1000, Prov_Auto!$A$3:$A1000, $D627, Prov_Auto!$D$3:$D1000,"&gt;="&amp;DATE(E$1,E$2,1),Prov_Auto!$D$3:$D1000, "&lt;="&amp;EOMONTH(DATE(E$1,E$2,1),0)))</f>
        <v/>
      </c>
      <c r="F627" s="48" t="str">
        <f>IF($D627="","", (SUMIFS(Transacoes!$D$3:$D1000,Transacoes!$C$3:$C1000,$D627,Transacoes!$B$3:$B1000,"C", Transacoes!$A$3:$A1000, "&lt;"&amp;EOMONTH(DATE(F$1,F$2,1),0))-SUMIFS(Transacoes!$D$3:$D1000,Transacoes!$C$3:$C1000,$D627,Transacoes!$B$3:$B1000,"V", Transacoes!$A$3:$A1000, "&lt;"&amp;EOMONTH(DATE(F$1,F$2,1),0)))*SUMIFS(Prov_Auto!$E$3:$E1000, Prov_Auto!$A$3:$A1000, $D627, Prov_Auto!$D$3:$D1000,"&gt;="&amp;DATE(F$1,F$2,1),Prov_Auto!$D$3:$D1000, "&lt;="&amp;EOMONTH(DATE(F$1,F$2,1),0)))</f>
        <v/>
      </c>
      <c r="G627" s="48" t="str">
        <f>IF($D627="","", (SUMIFS(Transacoes!$D$3:$D1000,Transacoes!$C$3:$C1000,$D627,Transacoes!$B$3:$B1000,"C", Transacoes!$A$3:$A1000, "&lt;"&amp;EOMONTH(DATE(G$1,G$2,1),0))-SUMIFS(Transacoes!$D$3:$D1000,Transacoes!$C$3:$C1000,$D627,Transacoes!$B$3:$B1000,"V", Transacoes!$A$3:$A1000, "&lt;"&amp;EOMONTH(DATE(G$1,G$2,1),0)))*SUMIFS(Prov_Auto!$E$3:$E1000, Prov_Auto!$A$3:$A1000, $D627, Prov_Auto!$D$3:$D1000,"&gt;="&amp;DATE(G$1,G$2,1),Prov_Auto!$D$3:$D1000, "&lt;="&amp;EOMONTH(DATE(G$1,G$2,1),0)))</f>
        <v/>
      </c>
      <c r="H627" s="48" t="str">
        <f>IF($D627="","", (SUMIFS(Transacoes!$D$3:$D1000,Transacoes!$C$3:$C1000,$D627,Transacoes!$B$3:$B1000,"C", Transacoes!$A$3:$A1000, "&lt;"&amp;EOMONTH(DATE(H$1,H$2,1),0))-SUMIFS(Transacoes!$D$3:$D1000,Transacoes!$C$3:$C1000,$D627,Transacoes!$B$3:$B1000,"V", Transacoes!$A$3:$A1000, "&lt;"&amp;EOMONTH(DATE(H$1,H$2,1),0)))*SUMIFS(Prov_Auto!$E$3:$E1000, Prov_Auto!$A$3:$A1000, $D627, Prov_Auto!$D$3:$D1000,"&gt;="&amp;DATE(H$1,H$2,1),Prov_Auto!$D$3:$D1000, "&lt;="&amp;EOMONTH(DATE(H$1,H$2,1),0)))</f>
        <v/>
      </c>
      <c r="I627" s="48" t="str">
        <f>IF($D627="","", (SUMIFS(Transacoes!$D$3:$D1000,Transacoes!$C$3:$C1000,$D627,Transacoes!$B$3:$B1000,"C", Transacoes!$A$3:$A1000, "&lt;"&amp;EOMONTH(DATE(I$1,I$2,1),0))-SUMIFS(Transacoes!$D$3:$D1000,Transacoes!$C$3:$C1000,$D627,Transacoes!$B$3:$B1000,"V", Transacoes!$A$3:$A1000, "&lt;"&amp;EOMONTH(DATE(I$1,I$2,1),0)))*SUMIFS(Prov_Auto!$E$3:$E1000, Prov_Auto!$A$3:$A1000, $D627, Prov_Auto!$D$3:$D1000,"&gt;="&amp;DATE(I$1,I$2,1),Prov_Auto!$D$3:$D1000, "&lt;="&amp;EOMONTH(DATE(I$1,I$2,1),0)))</f>
        <v/>
      </c>
      <c r="J627" s="48" t="str">
        <f>IF($D627="","", (SUMIFS(Transacoes!$D$3:$D1000,Transacoes!$C$3:$C1000,$D627,Transacoes!$B$3:$B1000,"C", Transacoes!$A$3:$A1000, "&lt;"&amp;EOMONTH(DATE(J$1,J$2,1),0))-SUMIFS(Transacoes!$D$3:$D1000,Transacoes!$C$3:$C1000,$D627,Transacoes!$B$3:$B1000,"V", Transacoes!$A$3:$A1000, "&lt;"&amp;EOMONTH(DATE(J$1,J$2,1),0)))*SUMIFS(Prov_Auto!$E$3:$E1000, Prov_Auto!$A$3:$A1000, $D627, Prov_Auto!$D$3:$D1000,"&gt;="&amp;DATE(J$1,J$2,1),Prov_Auto!$D$3:$D1000, "&lt;="&amp;EOMONTH(DATE(J$1,J$2,1),0)))</f>
        <v/>
      </c>
      <c r="K627" s="48" t="str">
        <f>IF($D627="","", (SUMIFS(Transacoes!$D$3:$D1000,Transacoes!$C$3:$C1000,$D627,Transacoes!$B$3:$B1000,"C", Transacoes!$A$3:$A1000, "&lt;"&amp;EOMONTH(DATE(K$1,K$2,1),0))-SUMIFS(Transacoes!$D$3:$D1000,Transacoes!$C$3:$C1000,$D627,Transacoes!$B$3:$B1000,"V", Transacoes!$A$3:$A1000, "&lt;"&amp;EOMONTH(DATE(K$1,K$2,1),0)))*SUMIFS(Prov_Auto!$E$3:$E1000, Prov_Auto!$A$3:$A1000, $D627, Prov_Auto!$D$3:$D1000,"&gt;="&amp;DATE(K$1,K$2,1),Prov_Auto!$D$3:$D1000, "&lt;="&amp;EOMONTH(DATE(K$1,K$2,1),0)))</f>
        <v/>
      </c>
      <c r="L627" s="48" t="str">
        <f>IF($D627="","", (SUMIFS(Transacoes!$D$3:$D1000,Transacoes!$C$3:$C1000,$D627,Transacoes!$B$3:$B1000,"C", Transacoes!$A$3:$A1000, "&lt;"&amp;EOMONTH(DATE(L$1,L$2,1),0))-SUMIFS(Transacoes!$D$3:$D1000,Transacoes!$C$3:$C1000,$D627,Transacoes!$B$3:$B1000,"V", Transacoes!$A$3:$A1000, "&lt;"&amp;EOMONTH(DATE(L$1,L$2,1),0)))*SUMIFS(Prov_Auto!$E$3:$E1000, Prov_Auto!$A$3:$A1000, $D627, Prov_Auto!$D$3:$D1000,"&gt;="&amp;DATE(L$1,L$2,1),Prov_Auto!$D$3:$D1000, "&lt;="&amp;EOMONTH(DATE(L$1,L$2,1),0)))</f>
        <v/>
      </c>
      <c r="M627" s="48" t="str">
        <f>IF($D627="","", (SUMIFS(Transacoes!$D$3:$D1000,Transacoes!$C$3:$C1000,$D627,Transacoes!$B$3:$B1000,"C", Transacoes!$A$3:$A1000, "&lt;"&amp;EOMONTH(DATE(M$1,M$2,1),0))-SUMIFS(Transacoes!$D$3:$D1000,Transacoes!$C$3:$C1000,$D627,Transacoes!$B$3:$B1000,"V", Transacoes!$A$3:$A1000, "&lt;"&amp;EOMONTH(DATE(M$1,M$2,1),0)))*SUMIFS(Prov_Auto!$E$3:$E1000, Prov_Auto!$A$3:$A1000, $D627, Prov_Auto!$D$3:$D1000,"&gt;="&amp;DATE(M$1,M$2,1),Prov_Auto!$D$3:$D1000, "&lt;="&amp;EOMONTH(DATE(M$1,M$2,1),0)))</f>
        <v/>
      </c>
      <c r="N627" s="48" t="str">
        <f>IF($D627="","", (SUMIFS(Transacoes!$D$3:$D1000,Transacoes!$C$3:$C1000,$D627,Transacoes!$B$3:$B1000,"C", Transacoes!$A$3:$A1000, "&lt;"&amp;EOMONTH(DATE(N$1,N$2,1),0))-SUMIFS(Transacoes!$D$3:$D1000,Transacoes!$C$3:$C1000,$D627,Transacoes!$B$3:$B1000,"V", Transacoes!$A$3:$A1000, "&lt;"&amp;EOMONTH(DATE(N$1,N$2,1),0)))*SUMIFS(Prov_Auto!$E$3:$E1000, Prov_Auto!$A$3:$A1000, $D627, Prov_Auto!$D$3:$D1000,"&gt;="&amp;DATE(N$1,N$2,1),Prov_Auto!$D$3:$D1000, "&lt;="&amp;EOMONTH(DATE(N$1,N$2,1),0)))</f>
        <v/>
      </c>
      <c r="O627" s="48" t="str">
        <f>IF($D627="","", (SUMIFS(Transacoes!$D$3:$D1000,Transacoes!$C$3:$C1000,$D627,Transacoes!$B$3:$B1000,"C", Transacoes!$A$3:$A1000, "&lt;"&amp;EOMONTH(DATE(O$1,O$2,1),0))-SUMIFS(Transacoes!$D$3:$D1000,Transacoes!$C$3:$C1000,$D627,Transacoes!$B$3:$B1000,"V", Transacoes!$A$3:$A1000, "&lt;"&amp;EOMONTH(DATE(O$1,O$2,1),0)))*SUMIFS(Prov_Auto!$E$3:$E1000, Prov_Auto!$A$3:$A1000, $D627, Prov_Auto!$D$3:$D1000,"&gt;="&amp;DATE(O$1,O$2,1),Prov_Auto!$D$3:$D1000, "&lt;="&amp;EOMONTH(DATE(O$1,O$2,1),0)))</f>
        <v/>
      </c>
      <c r="P627" s="48" t="str">
        <f>IF($D627="","", (SUMIFS(Transacoes!$D$3:$D1000,Transacoes!$C$3:$C1000,$D627,Transacoes!$B$3:$B1000,"C", Transacoes!$A$3:$A1000, "&lt;"&amp;EOMONTH(DATE(P$1,P$2,1),0))-SUMIFS(Transacoes!$D$3:$D1000,Transacoes!$C$3:$C1000,$D627,Transacoes!$B$3:$B1000,"V", Transacoes!$A$3:$A1000, "&lt;"&amp;EOMONTH(DATE(P$1,P$2,1),0)))*SUMIFS(Prov_Auto!$E$3:$E1000, Prov_Auto!$A$3:$A1000, $D627, Prov_Auto!$D$3:$D1000,"&gt;="&amp;DATE(P$1,P$2,1),Prov_Auto!$D$3:$D1000, "&lt;="&amp;EOMONTH(DATE(P$1,P$2,1),0)))</f>
        <v/>
      </c>
      <c r="Q627" s="48" t="str">
        <f>IF($D627="","", (SUMIFS(Transacoes!$D$3:$D1000,Transacoes!$C$3:$C1000,$D627,Transacoes!$B$3:$B1000,"C", Transacoes!$A$3:$A1000, "&lt;"&amp;EOMONTH(DATE(Q$1,Q$2,1),0))-SUMIFS(Transacoes!$D$3:$D1000,Transacoes!$C$3:$C1000,$D627,Transacoes!$B$3:$B1000,"V", Transacoes!$A$3:$A1000, "&lt;"&amp;EOMONTH(DATE(Q$1,Q$2,1),0)))*SUMIFS(Prov_Auto!$E$3:$E1000, Prov_Auto!$A$3:$A1000, $D627, Prov_Auto!$D$3:$D1000,"&gt;="&amp;DATE(Q$1,Q$2,1),Prov_Auto!$D$3:$D1000, "&lt;="&amp;EOMONTH(DATE(Q$1,Q$2,1),0)))</f>
        <v/>
      </c>
      <c r="R627" s="47"/>
    </row>
    <row r="628">
      <c r="A628" s="47"/>
      <c r="B628" s="47"/>
      <c r="C628" s="47"/>
      <c r="D628" s="87"/>
      <c r="E628" s="48" t="str">
        <f>IF($D628="","", (SUMIFS(Transacoes!$D$3:$D1000,Transacoes!$C$3:$C1000,$D628,Transacoes!$B$3:$B1000,"C", Transacoes!$A$3:$A1000, "&lt;"&amp;EOMONTH(DATE(E$1,E$2,1),0))-SUMIFS(Transacoes!$D$3:$D1000,Transacoes!$C$3:$C1000,$D628,Transacoes!$B$3:$B1000,"V", Transacoes!$A$3:$A1000, "&lt;"&amp;EOMONTH(DATE(E$1,E$2,1),0)))*SUMIFS(Prov_Auto!$E$3:$E1000, Prov_Auto!$A$3:$A1000, $D628, Prov_Auto!$D$3:$D1000,"&gt;="&amp;DATE(E$1,E$2,1),Prov_Auto!$D$3:$D1000, "&lt;="&amp;EOMONTH(DATE(E$1,E$2,1),0)))</f>
        <v/>
      </c>
      <c r="F628" s="48" t="str">
        <f>IF($D628="","", (SUMIFS(Transacoes!$D$3:$D1000,Transacoes!$C$3:$C1000,$D628,Transacoes!$B$3:$B1000,"C", Transacoes!$A$3:$A1000, "&lt;"&amp;EOMONTH(DATE(F$1,F$2,1),0))-SUMIFS(Transacoes!$D$3:$D1000,Transacoes!$C$3:$C1000,$D628,Transacoes!$B$3:$B1000,"V", Transacoes!$A$3:$A1000, "&lt;"&amp;EOMONTH(DATE(F$1,F$2,1),0)))*SUMIFS(Prov_Auto!$E$3:$E1000, Prov_Auto!$A$3:$A1000, $D628, Prov_Auto!$D$3:$D1000,"&gt;="&amp;DATE(F$1,F$2,1),Prov_Auto!$D$3:$D1000, "&lt;="&amp;EOMONTH(DATE(F$1,F$2,1),0)))</f>
        <v/>
      </c>
      <c r="G628" s="48" t="str">
        <f>IF($D628="","", (SUMIFS(Transacoes!$D$3:$D1000,Transacoes!$C$3:$C1000,$D628,Transacoes!$B$3:$B1000,"C", Transacoes!$A$3:$A1000, "&lt;"&amp;EOMONTH(DATE(G$1,G$2,1),0))-SUMIFS(Transacoes!$D$3:$D1000,Transacoes!$C$3:$C1000,$D628,Transacoes!$B$3:$B1000,"V", Transacoes!$A$3:$A1000, "&lt;"&amp;EOMONTH(DATE(G$1,G$2,1),0)))*SUMIFS(Prov_Auto!$E$3:$E1000, Prov_Auto!$A$3:$A1000, $D628, Prov_Auto!$D$3:$D1000,"&gt;="&amp;DATE(G$1,G$2,1),Prov_Auto!$D$3:$D1000, "&lt;="&amp;EOMONTH(DATE(G$1,G$2,1),0)))</f>
        <v/>
      </c>
      <c r="H628" s="48" t="str">
        <f>IF($D628="","", (SUMIFS(Transacoes!$D$3:$D1000,Transacoes!$C$3:$C1000,$D628,Transacoes!$B$3:$B1000,"C", Transacoes!$A$3:$A1000, "&lt;"&amp;EOMONTH(DATE(H$1,H$2,1),0))-SUMIFS(Transacoes!$D$3:$D1000,Transacoes!$C$3:$C1000,$D628,Transacoes!$B$3:$B1000,"V", Transacoes!$A$3:$A1000, "&lt;"&amp;EOMONTH(DATE(H$1,H$2,1),0)))*SUMIFS(Prov_Auto!$E$3:$E1000, Prov_Auto!$A$3:$A1000, $D628, Prov_Auto!$D$3:$D1000,"&gt;="&amp;DATE(H$1,H$2,1),Prov_Auto!$D$3:$D1000, "&lt;="&amp;EOMONTH(DATE(H$1,H$2,1),0)))</f>
        <v/>
      </c>
      <c r="I628" s="48" t="str">
        <f>IF($D628="","", (SUMIFS(Transacoes!$D$3:$D1000,Transacoes!$C$3:$C1000,$D628,Transacoes!$B$3:$B1000,"C", Transacoes!$A$3:$A1000, "&lt;"&amp;EOMONTH(DATE(I$1,I$2,1),0))-SUMIFS(Transacoes!$D$3:$D1000,Transacoes!$C$3:$C1000,$D628,Transacoes!$B$3:$B1000,"V", Transacoes!$A$3:$A1000, "&lt;"&amp;EOMONTH(DATE(I$1,I$2,1),0)))*SUMIFS(Prov_Auto!$E$3:$E1000, Prov_Auto!$A$3:$A1000, $D628, Prov_Auto!$D$3:$D1000,"&gt;="&amp;DATE(I$1,I$2,1),Prov_Auto!$D$3:$D1000, "&lt;="&amp;EOMONTH(DATE(I$1,I$2,1),0)))</f>
        <v/>
      </c>
      <c r="J628" s="48" t="str">
        <f>IF($D628="","", (SUMIFS(Transacoes!$D$3:$D1000,Transacoes!$C$3:$C1000,$D628,Transacoes!$B$3:$B1000,"C", Transacoes!$A$3:$A1000, "&lt;"&amp;EOMONTH(DATE(J$1,J$2,1),0))-SUMIFS(Transacoes!$D$3:$D1000,Transacoes!$C$3:$C1000,$D628,Transacoes!$B$3:$B1000,"V", Transacoes!$A$3:$A1000, "&lt;"&amp;EOMONTH(DATE(J$1,J$2,1),0)))*SUMIFS(Prov_Auto!$E$3:$E1000, Prov_Auto!$A$3:$A1000, $D628, Prov_Auto!$D$3:$D1000,"&gt;="&amp;DATE(J$1,J$2,1),Prov_Auto!$D$3:$D1000, "&lt;="&amp;EOMONTH(DATE(J$1,J$2,1),0)))</f>
        <v/>
      </c>
      <c r="K628" s="48" t="str">
        <f>IF($D628="","", (SUMIFS(Transacoes!$D$3:$D1000,Transacoes!$C$3:$C1000,$D628,Transacoes!$B$3:$B1000,"C", Transacoes!$A$3:$A1000, "&lt;"&amp;EOMONTH(DATE(K$1,K$2,1),0))-SUMIFS(Transacoes!$D$3:$D1000,Transacoes!$C$3:$C1000,$D628,Transacoes!$B$3:$B1000,"V", Transacoes!$A$3:$A1000, "&lt;"&amp;EOMONTH(DATE(K$1,K$2,1),0)))*SUMIFS(Prov_Auto!$E$3:$E1000, Prov_Auto!$A$3:$A1000, $D628, Prov_Auto!$D$3:$D1000,"&gt;="&amp;DATE(K$1,K$2,1),Prov_Auto!$D$3:$D1000, "&lt;="&amp;EOMONTH(DATE(K$1,K$2,1),0)))</f>
        <v/>
      </c>
      <c r="L628" s="48" t="str">
        <f>IF($D628="","", (SUMIFS(Transacoes!$D$3:$D1000,Transacoes!$C$3:$C1000,$D628,Transacoes!$B$3:$B1000,"C", Transacoes!$A$3:$A1000, "&lt;"&amp;EOMONTH(DATE(L$1,L$2,1),0))-SUMIFS(Transacoes!$D$3:$D1000,Transacoes!$C$3:$C1000,$D628,Transacoes!$B$3:$B1000,"V", Transacoes!$A$3:$A1000, "&lt;"&amp;EOMONTH(DATE(L$1,L$2,1),0)))*SUMIFS(Prov_Auto!$E$3:$E1000, Prov_Auto!$A$3:$A1000, $D628, Prov_Auto!$D$3:$D1000,"&gt;="&amp;DATE(L$1,L$2,1),Prov_Auto!$D$3:$D1000, "&lt;="&amp;EOMONTH(DATE(L$1,L$2,1),0)))</f>
        <v/>
      </c>
      <c r="M628" s="48" t="str">
        <f>IF($D628="","", (SUMIFS(Transacoes!$D$3:$D1000,Transacoes!$C$3:$C1000,$D628,Transacoes!$B$3:$B1000,"C", Transacoes!$A$3:$A1000, "&lt;"&amp;EOMONTH(DATE(M$1,M$2,1),0))-SUMIFS(Transacoes!$D$3:$D1000,Transacoes!$C$3:$C1000,$D628,Transacoes!$B$3:$B1000,"V", Transacoes!$A$3:$A1000, "&lt;"&amp;EOMONTH(DATE(M$1,M$2,1),0)))*SUMIFS(Prov_Auto!$E$3:$E1000, Prov_Auto!$A$3:$A1000, $D628, Prov_Auto!$D$3:$D1000,"&gt;="&amp;DATE(M$1,M$2,1),Prov_Auto!$D$3:$D1000, "&lt;="&amp;EOMONTH(DATE(M$1,M$2,1),0)))</f>
        <v/>
      </c>
      <c r="N628" s="48" t="str">
        <f>IF($D628="","", (SUMIFS(Transacoes!$D$3:$D1000,Transacoes!$C$3:$C1000,$D628,Transacoes!$B$3:$B1000,"C", Transacoes!$A$3:$A1000, "&lt;"&amp;EOMONTH(DATE(N$1,N$2,1),0))-SUMIFS(Transacoes!$D$3:$D1000,Transacoes!$C$3:$C1000,$D628,Transacoes!$B$3:$B1000,"V", Transacoes!$A$3:$A1000, "&lt;"&amp;EOMONTH(DATE(N$1,N$2,1),0)))*SUMIFS(Prov_Auto!$E$3:$E1000, Prov_Auto!$A$3:$A1000, $D628, Prov_Auto!$D$3:$D1000,"&gt;="&amp;DATE(N$1,N$2,1),Prov_Auto!$D$3:$D1000, "&lt;="&amp;EOMONTH(DATE(N$1,N$2,1),0)))</f>
        <v/>
      </c>
      <c r="O628" s="48" t="str">
        <f>IF($D628="","", (SUMIFS(Transacoes!$D$3:$D1000,Transacoes!$C$3:$C1000,$D628,Transacoes!$B$3:$B1000,"C", Transacoes!$A$3:$A1000, "&lt;"&amp;EOMONTH(DATE(O$1,O$2,1),0))-SUMIFS(Transacoes!$D$3:$D1000,Transacoes!$C$3:$C1000,$D628,Transacoes!$B$3:$B1000,"V", Transacoes!$A$3:$A1000, "&lt;"&amp;EOMONTH(DATE(O$1,O$2,1),0)))*SUMIFS(Prov_Auto!$E$3:$E1000, Prov_Auto!$A$3:$A1000, $D628, Prov_Auto!$D$3:$D1000,"&gt;="&amp;DATE(O$1,O$2,1),Prov_Auto!$D$3:$D1000, "&lt;="&amp;EOMONTH(DATE(O$1,O$2,1),0)))</f>
        <v/>
      </c>
      <c r="P628" s="48" t="str">
        <f>IF($D628="","", (SUMIFS(Transacoes!$D$3:$D1000,Transacoes!$C$3:$C1000,$D628,Transacoes!$B$3:$B1000,"C", Transacoes!$A$3:$A1000, "&lt;"&amp;EOMONTH(DATE(P$1,P$2,1),0))-SUMIFS(Transacoes!$D$3:$D1000,Transacoes!$C$3:$C1000,$D628,Transacoes!$B$3:$B1000,"V", Transacoes!$A$3:$A1000, "&lt;"&amp;EOMONTH(DATE(P$1,P$2,1),0)))*SUMIFS(Prov_Auto!$E$3:$E1000, Prov_Auto!$A$3:$A1000, $D628, Prov_Auto!$D$3:$D1000,"&gt;="&amp;DATE(P$1,P$2,1),Prov_Auto!$D$3:$D1000, "&lt;="&amp;EOMONTH(DATE(P$1,P$2,1),0)))</f>
        <v/>
      </c>
      <c r="Q628" s="48" t="str">
        <f>IF($D628="","", (SUMIFS(Transacoes!$D$3:$D1000,Transacoes!$C$3:$C1000,$D628,Transacoes!$B$3:$B1000,"C", Transacoes!$A$3:$A1000, "&lt;"&amp;EOMONTH(DATE(Q$1,Q$2,1),0))-SUMIFS(Transacoes!$D$3:$D1000,Transacoes!$C$3:$C1000,$D628,Transacoes!$B$3:$B1000,"V", Transacoes!$A$3:$A1000, "&lt;"&amp;EOMONTH(DATE(Q$1,Q$2,1),0)))*SUMIFS(Prov_Auto!$E$3:$E1000, Prov_Auto!$A$3:$A1000, $D628, Prov_Auto!$D$3:$D1000,"&gt;="&amp;DATE(Q$1,Q$2,1),Prov_Auto!$D$3:$D1000, "&lt;="&amp;EOMONTH(DATE(Q$1,Q$2,1),0)))</f>
        <v/>
      </c>
      <c r="R628" s="47"/>
    </row>
    <row r="629">
      <c r="A629" s="47"/>
      <c r="B629" s="47"/>
      <c r="C629" s="47"/>
      <c r="D629" s="87"/>
      <c r="E629" s="48" t="str">
        <f>IF($D629="","", (SUMIFS(Transacoes!$D$3:$D1000,Transacoes!$C$3:$C1000,$D629,Transacoes!$B$3:$B1000,"C", Transacoes!$A$3:$A1000, "&lt;"&amp;EOMONTH(DATE(E$1,E$2,1),0))-SUMIFS(Transacoes!$D$3:$D1000,Transacoes!$C$3:$C1000,$D629,Transacoes!$B$3:$B1000,"V", Transacoes!$A$3:$A1000, "&lt;"&amp;EOMONTH(DATE(E$1,E$2,1),0)))*SUMIFS(Prov_Auto!$E$3:$E1000, Prov_Auto!$A$3:$A1000, $D629, Prov_Auto!$D$3:$D1000,"&gt;="&amp;DATE(E$1,E$2,1),Prov_Auto!$D$3:$D1000, "&lt;="&amp;EOMONTH(DATE(E$1,E$2,1),0)))</f>
        <v/>
      </c>
      <c r="F629" s="48" t="str">
        <f>IF($D629="","", (SUMIFS(Transacoes!$D$3:$D1000,Transacoes!$C$3:$C1000,$D629,Transacoes!$B$3:$B1000,"C", Transacoes!$A$3:$A1000, "&lt;"&amp;EOMONTH(DATE(F$1,F$2,1),0))-SUMIFS(Transacoes!$D$3:$D1000,Transacoes!$C$3:$C1000,$D629,Transacoes!$B$3:$B1000,"V", Transacoes!$A$3:$A1000, "&lt;"&amp;EOMONTH(DATE(F$1,F$2,1),0)))*SUMIFS(Prov_Auto!$E$3:$E1000, Prov_Auto!$A$3:$A1000, $D629, Prov_Auto!$D$3:$D1000,"&gt;="&amp;DATE(F$1,F$2,1),Prov_Auto!$D$3:$D1000, "&lt;="&amp;EOMONTH(DATE(F$1,F$2,1),0)))</f>
        <v/>
      </c>
      <c r="G629" s="48" t="str">
        <f>IF($D629="","", (SUMIFS(Transacoes!$D$3:$D1000,Transacoes!$C$3:$C1000,$D629,Transacoes!$B$3:$B1000,"C", Transacoes!$A$3:$A1000, "&lt;"&amp;EOMONTH(DATE(G$1,G$2,1),0))-SUMIFS(Transacoes!$D$3:$D1000,Transacoes!$C$3:$C1000,$D629,Transacoes!$B$3:$B1000,"V", Transacoes!$A$3:$A1000, "&lt;"&amp;EOMONTH(DATE(G$1,G$2,1),0)))*SUMIFS(Prov_Auto!$E$3:$E1000, Prov_Auto!$A$3:$A1000, $D629, Prov_Auto!$D$3:$D1000,"&gt;="&amp;DATE(G$1,G$2,1),Prov_Auto!$D$3:$D1000, "&lt;="&amp;EOMONTH(DATE(G$1,G$2,1),0)))</f>
        <v/>
      </c>
      <c r="H629" s="48" t="str">
        <f>IF($D629="","", (SUMIFS(Transacoes!$D$3:$D1000,Transacoes!$C$3:$C1000,$D629,Transacoes!$B$3:$B1000,"C", Transacoes!$A$3:$A1000, "&lt;"&amp;EOMONTH(DATE(H$1,H$2,1),0))-SUMIFS(Transacoes!$D$3:$D1000,Transacoes!$C$3:$C1000,$D629,Transacoes!$B$3:$B1000,"V", Transacoes!$A$3:$A1000, "&lt;"&amp;EOMONTH(DATE(H$1,H$2,1),0)))*SUMIFS(Prov_Auto!$E$3:$E1000, Prov_Auto!$A$3:$A1000, $D629, Prov_Auto!$D$3:$D1000,"&gt;="&amp;DATE(H$1,H$2,1),Prov_Auto!$D$3:$D1000, "&lt;="&amp;EOMONTH(DATE(H$1,H$2,1),0)))</f>
        <v/>
      </c>
      <c r="I629" s="48" t="str">
        <f>IF($D629="","", (SUMIFS(Transacoes!$D$3:$D1000,Transacoes!$C$3:$C1000,$D629,Transacoes!$B$3:$B1000,"C", Transacoes!$A$3:$A1000, "&lt;"&amp;EOMONTH(DATE(I$1,I$2,1),0))-SUMIFS(Transacoes!$D$3:$D1000,Transacoes!$C$3:$C1000,$D629,Transacoes!$B$3:$B1000,"V", Transacoes!$A$3:$A1000, "&lt;"&amp;EOMONTH(DATE(I$1,I$2,1),0)))*SUMIFS(Prov_Auto!$E$3:$E1000, Prov_Auto!$A$3:$A1000, $D629, Prov_Auto!$D$3:$D1000,"&gt;="&amp;DATE(I$1,I$2,1),Prov_Auto!$D$3:$D1000, "&lt;="&amp;EOMONTH(DATE(I$1,I$2,1),0)))</f>
        <v/>
      </c>
      <c r="J629" s="48" t="str">
        <f>IF($D629="","", (SUMIFS(Transacoes!$D$3:$D1000,Transacoes!$C$3:$C1000,$D629,Transacoes!$B$3:$B1000,"C", Transacoes!$A$3:$A1000, "&lt;"&amp;EOMONTH(DATE(J$1,J$2,1),0))-SUMIFS(Transacoes!$D$3:$D1000,Transacoes!$C$3:$C1000,$D629,Transacoes!$B$3:$B1000,"V", Transacoes!$A$3:$A1000, "&lt;"&amp;EOMONTH(DATE(J$1,J$2,1),0)))*SUMIFS(Prov_Auto!$E$3:$E1000, Prov_Auto!$A$3:$A1000, $D629, Prov_Auto!$D$3:$D1000,"&gt;="&amp;DATE(J$1,J$2,1),Prov_Auto!$D$3:$D1000, "&lt;="&amp;EOMONTH(DATE(J$1,J$2,1),0)))</f>
        <v/>
      </c>
      <c r="K629" s="48" t="str">
        <f>IF($D629="","", (SUMIFS(Transacoes!$D$3:$D1000,Transacoes!$C$3:$C1000,$D629,Transacoes!$B$3:$B1000,"C", Transacoes!$A$3:$A1000, "&lt;"&amp;EOMONTH(DATE(K$1,K$2,1),0))-SUMIFS(Transacoes!$D$3:$D1000,Transacoes!$C$3:$C1000,$D629,Transacoes!$B$3:$B1000,"V", Transacoes!$A$3:$A1000, "&lt;"&amp;EOMONTH(DATE(K$1,K$2,1),0)))*SUMIFS(Prov_Auto!$E$3:$E1000, Prov_Auto!$A$3:$A1000, $D629, Prov_Auto!$D$3:$D1000,"&gt;="&amp;DATE(K$1,K$2,1),Prov_Auto!$D$3:$D1000, "&lt;="&amp;EOMONTH(DATE(K$1,K$2,1),0)))</f>
        <v/>
      </c>
      <c r="L629" s="48" t="str">
        <f>IF($D629="","", (SUMIFS(Transacoes!$D$3:$D1000,Transacoes!$C$3:$C1000,$D629,Transacoes!$B$3:$B1000,"C", Transacoes!$A$3:$A1000, "&lt;"&amp;EOMONTH(DATE(L$1,L$2,1),0))-SUMIFS(Transacoes!$D$3:$D1000,Transacoes!$C$3:$C1000,$D629,Transacoes!$B$3:$B1000,"V", Transacoes!$A$3:$A1000, "&lt;"&amp;EOMONTH(DATE(L$1,L$2,1),0)))*SUMIFS(Prov_Auto!$E$3:$E1000, Prov_Auto!$A$3:$A1000, $D629, Prov_Auto!$D$3:$D1000,"&gt;="&amp;DATE(L$1,L$2,1),Prov_Auto!$D$3:$D1000, "&lt;="&amp;EOMONTH(DATE(L$1,L$2,1),0)))</f>
        <v/>
      </c>
      <c r="M629" s="48" t="str">
        <f>IF($D629="","", (SUMIFS(Transacoes!$D$3:$D1000,Transacoes!$C$3:$C1000,$D629,Transacoes!$B$3:$B1000,"C", Transacoes!$A$3:$A1000, "&lt;"&amp;EOMONTH(DATE(M$1,M$2,1),0))-SUMIFS(Transacoes!$D$3:$D1000,Transacoes!$C$3:$C1000,$D629,Transacoes!$B$3:$B1000,"V", Transacoes!$A$3:$A1000, "&lt;"&amp;EOMONTH(DATE(M$1,M$2,1),0)))*SUMIFS(Prov_Auto!$E$3:$E1000, Prov_Auto!$A$3:$A1000, $D629, Prov_Auto!$D$3:$D1000,"&gt;="&amp;DATE(M$1,M$2,1),Prov_Auto!$D$3:$D1000, "&lt;="&amp;EOMONTH(DATE(M$1,M$2,1),0)))</f>
        <v/>
      </c>
      <c r="N629" s="48" t="str">
        <f>IF($D629="","", (SUMIFS(Transacoes!$D$3:$D1000,Transacoes!$C$3:$C1000,$D629,Transacoes!$B$3:$B1000,"C", Transacoes!$A$3:$A1000, "&lt;"&amp;EOMONTH(DATE(N$1,N$2,1),0))-SUMIFS(Transacoes!$D$3:$D1000,Transacoes!$C$3:$C1000,$D629,Transacoes!$B$3:$B1000,"V", Transacoes!$A$3:$A1000, "&lt;"&amp;EOMONTH(DATE(N$1,N$2,1),0)))*SUMIFS(Prov_Auto!$E$3:$E1000, Prov_Auto!$A$3:$A1000, $D629, Prov_Auto!$D$3:$D1000,"&gt;="&amp;DATE(N$1,N$2,1),Prov_Auto!$D$3:$D1000, "&lt;="&amp;EOMONTH(DATE(N$1,N$2,1),0)))</f>
        <v/>
      </c>
      <c r="O629" s="48" t="str">
        <f>IF($D629="","", (SUMIFS(Transacoes!$D$3:$D1000,Transacoes!$C$3:$C1000,$D629,Transacoes!$B$3:$B1000,"C", Transacoes!$A$3:$A1000, "&lt;"&amp;EOMONTH(DATE(O$1,O$2,1),0))-SUMIFS(Transacoes!$D$3:$D1000,Transacoes!$C$3:$C1000,$D629,Transacoes!$B$3:$B1000,"V", Transacoes!$A$3:$A1000, "&lt;"&amp;EOMONTH(DATE(O$1,O$2,1),0)))*SUMIFS(Prov_Auto!$E$3:$E1000, Prov_Auto!$A$3:$A1000, $D629, Prov_Auto!$D$3:$D1000,"&gt;="&amp;DATE(O$1,O$2,1),Prov_Auto!$D$3:$D1000, "&lt;="&amp;EOMONTH(DATE(O$1,O$2,1),0)))</f>
        <v/>
      </c>
      <c r="P629" s="48" t="str">
        <f>IF($D629="","", (SUMIFS(Transacoes!$D$3:$D1000,Transacoes!$C$3:$C1000,$D629,Transacoes!$B$3:$B1000,"C", Transacoes!$A$3:$A1000, "&lt;"&amp;EOMONTH(DATE(P$1,P$2,1),0))-SUMIFS(Transacoes!$D$3:$D1000,Transacoes!$C$3:$C1000,$D629,Transacoes!$B$3:$B1000,"V", Transacoes!$A$3:$A1000, "&lt;"&amp;EOMONTH(DATE(P$1,P$2,1),0)))*SUMIFS(Prov_Auto!$E$3:$E1000, Prov_Auto!$A$3:$A1000, $D629, Prov_Auto!$D$3:$D1000,"&gt;="&amp;DATE(P$1,P$2,1),Prov_Auto!$D$3:$D1000, "&lt;="&amp;EOMONTH(DATE(P$1,P$2,1),0)))</f>
        <v/>
      </c>
      <c r="Q629" s="48" t="str">
        <f>IF($D629="","", (SUMIFS(Transacoes!$D$3:$D1000,Transacoes!$C$3:$C1000,$D629,Transacoes!$B$3:$B1000,"C", Transacoes!$A$3:$A1000, "&lt;"&amp;EOMONTH(DATE(Q$1,Q$2,1),0))-SUMIFS(Transacoes!$D$3:$D1000,Transacoes!$C$3:$C1000,$D629,Transacoes!$B$3:$B1000,"V", Transacoes!$A$3:$A1000, "&lt;"&amp;EOMONTH(DATE(Q$1,Q$2,1),0)))*SUMIFS(Prov_Auto!$E$3:$E1000, Prov_Auto!$A$3:$A1000, $D629, Prov_Auto!$D$3:$D1000,"&gt;="&amp;DATE(Q$1,Q$2,1),Prov_Auto!$D$3:$D1000, "&lt;="&amp;EOMONTH(DATE(Q$1,Q$2,1),0)))</f>
        <v/>
      </c>
      <c r="R629" s="47"/>
    </row>
    <row r="630">
      <c r="A630" s="47"/>
      <c r="B630" s="47"/>
      <c r="C630" s="47"/>
      <c r="D630" s="87"/>
      <c r="E630" s="48" t="str">
        <f>IF($D630="","", (SUMIFS(Transacoes!$D$3:$D1000,Transacoes!$C$3:$C1000,$D630,Transacoes!$B$3:$B1000,"C", Transacoes!$A$3:$A1000, "&lt;"&amp;EOMONTH(DATE(E$1,E$2,1),0))-SUMIFS(Transacoes!$D$3:$D1000,Transacoes!$C$3:$C1000,$D630,Transacoes!$B$3:$B1000,"V", Transacoes!$A$3:$A1000, "&lt;"&amp;EOMONTH(DATE(E$1,E$2,1),0)))*SUMIFS(Prov_Auto!$E$3:$E1000, Prov_Auto!$A$3:$A1000, $D630, Prov_Auto!$D$3:$D1000,"&gt;="&amp;DATE(E$1,E$2,1),Prov_Auto!$D$3:$D1000, "&lt;="&amp;EOMONTH(DATE(E$1,E$2,1),0)))</f>
        <v/>
      </c>
      <c r="F630" s="48" t="str">
        <f>IF($D630="","", (SUMIFS(Transacoes!$D$3:$D1000,Transacoes!$C$3:$C1000,$D630,Transacoes!$B$3:$B1000,"C", Transacoes!$A$3:$A1000, "&lt;"&amp;EOMONTH(DATE(F$1,F$2,1),0))-SUMIFS(Transacoes!$D$3:$D1000,Transacoes!$C$3:$C1000,$D630,Transacoes!$B$3:$B1000,"V", Transacoes!$A$3:$A1000, "&lt;"&amp;EOMONTH(DATE(F$1,F$2,1),0)))*SUMIFS(Prov_Auto!$E$3:$E1000, Prov_Auto!$A$3:$A1000, $D630, Prov_Auto!$D$3:$D1000,"&gt;="&amp;DATE(F$1,F$2,1),Prov_Auto!$D$3:$D1000, "&lt;="&amp;EOMONTH(DATE(F$1,F$2,1),0)))</f>
        <v/>
      </c>
      <c r="G630" s="48" t="str">
        <f>IF($D630="","", (SUMIFS(Transacoes!$D$3:$D1000,Transacoes!$C$3:$C1000,$D630,Transacoes!$B$3:$B1000,"C", Transacoes!$A$3:$A1000, "&lt;"&amp;EOMONTH(DATE(G$1,G$2,1),0))-SUMIFS(Transacoes!$D$3:$D1000,Transacoes!$C$3:$C1000,$D630,Transacoes!$B$3:$B1000,"V", Transacoes!$A$3:$A1000, "&lt;"&amp;EOMONTH(DATE(G$1,G$2,1),0)))*SUMIFS(Prov_Auto!$E$3:$E1000, Prov_Auto!$A$3:$A1000, $D630, Prov_Auto!$D$3:$D1000,"&gt;="&amp;DATE(G$1,G$2,1),Prov_Auto!$D$3:$D1000, "&lt;="&amp;EOMONTH(DATE(G$1,G$2,1),0)))</f>
        <v/>
      </c>
      <c r="H630" s="48" t="str">
        <f>IF($D630="","", (SUMIFS(Transacoes!$D$3:$D1000,Transacoes!$C$3:$C1000,$D630,Transacoes!$B$3:$B1000,"C", Transacoes!$A$3:$A1000, "&lt;"&amp;EOMONTH(DATE(H$1,H$2,1),0))-SUMIFS(Transacoes!$D$3:$D1000,Transacoes!$C$3:$C1000,$D630,Transacoes!$B$3:$B1000,"V", Transacoes!$A$3:$A1000, "&lt;"&amp;EOMONTH(DATE(H$1,H$2,1),0)))*SUMIFS(Prov_Auto!$E$3:$E1000, Prov_Auto!$A$3:$A1000, $D630, Prov_Auto!$D$3:$D1000,"&gt;="&amp;DATE(H$1,H$2,1),Prov_Auto!$D$3:$D1000, "&lt;="&amp;EOMONTH(DATE(H$1,H$2,1),0)))</f>
        <v/>
      </c>
      <c r="I630" s="48" t="str">
        <f>IF($D630="","", (SUMIFS(Transacoes!$D$3:$D1000,Transacoes!$C$3:$C1000,$D630,Transacoes!$B$3:$B1000,"C", Transacoes!$A$3:$A1000, "&lt;"&amp;EOMONTH(DATE(I$1,I$2,1),0))-SUMIFS(Transacoes!$D$3:$D1000,Transacoes!$C$3:$C1000,$D630,Transacoes!$B$3:$B1000,"V", Transacoes!$A$3:$A1000, "&lt;"&amp;EOMONTH(DATE(I$1,I$2,1),0)))*SUMIFS(Prov_Auto!$E$3:$E1000, Prov_Auto!$A$3:$A1000, $D630, Prov_Auto!$D$3:$D1000,"&gt;="&amp;DATE(I$1,I$2,1),Prov_Auto!$D$3:$D1000, "&lt;="&amp;EOMONTH(DATE(I$1,I$2,1),0)))</f>
        <v/>
      </c>
      <c r="J630" s="48" t="str">
        <f>IF($D630="","", (SUMIFS(Transacoes!$D$3:$D1000,Transacoes!$C$3:$C1000,$D630,Transacoes!$B$3:$B1000,"C", Transacoes!$A$3:$A1000, "&lt;"&amp;EOMONTH(DATE(J$1,J$2,1),0))-SUMIFS(Transacoes!$D$3:$D1000,Transacoes!$C$3:$C1000,$D630,Transacoes!$B$3:$B1000,"V", Transacoes!$A$3:$A1000, "&lt;"&amp;EOMONTH(DATE(J$1,J$2,1),0)))*SUMIFS(Prov_Auto!$E$3:$E1000, Prov_Auto!$A$3:$A1000, $D630, Prov_Auto!$D$3:$D1000,"&gt;="&amp;DATE(J$1,J$2,1),Prov_Auto!$D$3:$D1000, "&lt;="&amp;EOMONTH(DATE(J$1,J$2,1),0)))</f>
        <v/>
      </c>
      <c r="K630" s="48" t="str">
        <f>IF($D630="","", (SUMIFS(Transacoes!$D$3:$D1000,Transacoes!$C$3:$C1000,$D630,Transacoes!$B$3:$B1000,"C", Transacoes!$A$3:$A1000, "&lt;"&amp;EOMONTH(DATE(K$1,K$2,1),0))-SUMIFS(Transacoes!$D$3:$D1000,Transacoes!$C$3:$C1000,$D630,Transacoes!$B$3:$B1000,"V", Transacoes!$A$3:$A1000, "&lt;"&amp;EOMONTH(DATE(K$1,K$2,1),0)))*SUMIFS(Prov_Auto!$E$3:$E1000, Prov_Auto!$A$3:$A1000, $D630, Prov_Auto!$D$3:$D1000,"&gt;="&amp;DATE(K$1,K$2,1),Prov_Auto!$D$3:$D1000, "&lt;="&amp;EOMONTH(DATE(K$1,K$2,1),0)))</f>
        <v/>
      </c>
      <c r="L630" s="48" t="str">
        <f>IF($D630="","", (SUMIFS(Transacoes!$D$3:$D1000,Transacoes!$C$3:$C1000,$D630,Transacoes!$B$3:$B1000,"C", Transacoes!$A$3:$A1000, "&lt;"&amp;EOMONTH(DATE(L$1,L$2,1),0))-SUMIFS(Transacoes!$D$3:$D1000,Transacoes!$C$3:$C1000,$D630,Transacoes!$B$3:$B1000,"V", Transacoes!$A$3:$A1000, "&lt;"&amp;EOMONTH(DATE(L$1,L$2,1),0)))*SUMIFS(Prov_Auto!$E$3:$E1000, Prov_Auto!$A$3:$A1000, $D630, Prov_Auto!$D$3:$D1000,"&gt;="&amp;DATE(L$1,L$2,1),Prov_Auto!$D$3:$D1000, "&lt;="&amp;EOMONTH(DATE(L$1,L$2,1),0)))</f>
        <v/>
      </c>
      <c r="M630" s="48" t="str">
        <f>IF($D630="","", (SUMIFS(Transacoes!$D$3:$D1000,Transacoes!$C$3:$C1000,$D630,Transacoes!$B$3:$B1000,"C", Transacoes!$A$3:$A1000, "&lt;"&amp;EOMONTH(DATE(M$1,M$2,1),0))-SUMIFS(Transacoes!$D$3:$D1000,Transacoes!$C$3:$C1000,$D630,Transacoes!$B$3:$B1000,"V", Transacoes!$A$3:$A1000, "&lt;"&amp;EOMONTH(DATE(M$1,M$2,1),0)))*SUMIFS(Prov_Auto!$E$3:$E1000, Prov_Auto!$A$3:$A1000, $D630, Prov_Auto!$D$3:$D1000,"&gt;="&amp;DATE(M$1,M$2,1),Prov_Auto!$D$3:$D1000, "&lt;="&amp;EOMONTH(DATE(M$1,M$2,1),0)))</f>
        <v/>
      </c>
      <c r="N630" s="48" t="str">
        <f>IF($D630="","", (SUMIFS(Transacoes!$D$3:$D1000,Transacoes!$C$3:$C1000,$D630,Transacoes!$B$3:$B1000,"C", Transacoes!$A$3:$A1000, "&lt;"&amp;EOMONTH(DATE(N$1,N$2,1),0))-SUMIFS(Transacoes!$D$3:$D1000,Transacoes!$C$3:$C1000,$D630,Transacoes!$B$3:$B1000,"V", Transacoes!$A$3:$A1000, "&lt;"&amp;EOMONTH(DATE(N$1,N$2,1),0)))*SUMIFS(Prov_Auto!$E$3:$E1000, Prov_Auto!$A$3:$A1000, $D630, Prov_Auto!$D$3:$D1000,"&gt;="&amp;DATE(N$1,N$2,1),Prov_Auto!$D$3:$D1000, "&lt;="&amp;EOMONTH(DATE(N$1,N$2,1),0)))</f>
        <v/>
      </c>
      <c r="O630" s="48" t="str">
        <f>IF($D630="","", (SUMIFS(Transacoes!$D$3:$D1000,Transacoes!$C$3:$C1000,$D630,Transacoes!$B$3:$B1000,"C", Transacoes!$A$3:$A1000, "&lt;"&amp;EOMONTH(DATE(O$1,O$2,1),0))-SUMIFS(Transacoes!$D$3:$D1000,Transacoes!$C$3:$C1000,$D630,Transacoes!$B$3:$B1000,"V", Transacoes!$A$3:$A1000, "&lt;"&amp;EOMONTH(DATE(O$1,O$2,1),0)))*SUMIFS(Prov_Auto!$E$3:$E1000, Prov_Auto!$A$3:$A1000, $D630, Prov_Auto!$D$3:$D1000,"&gt;="&amp;DATE(O$1,O$2,1),Prov_Auto!$D$3:$D1000, "&lt;="&amp;EOMONTH(DATE(O$1,O$2,1),0)))</f>
        <v/>
      </c>
      <c r="P630" s="48" t="str">
        <f>IF($D630="","", (SUMIFS(Transacoes!$D$3:$D1000,Transacoes!$C$3:$C1000,$D630,Transacoes!$B$3:$B1000,"C", Transacoes!$A$3:$A1000, "&lt;"&amp;EOMONTH(DATE(P$1,P$2,1),0))-SUMIFS(Transacoes!$D$3:$D1000,Transacoes!$C$3:$C1000,$D630,Transacoes!$B$3:$B1000,"V", Transacoes!$A$3:$A1000, "&lt;"&amp;EOMONTH(DATE(P$1,P$2,1),0)))*SUMIFS(Prov_Auto!$E$3:$E1000, Prov_Auto!$A$3:$A1000, $D630, Prov_Auto!$D$3:$D1000,"&gt;="&amp;DATE(P$1,P$2,1),Prov_Auto!$D$3:$D1000, "&lt;="&amp;EOMONTH(DATE(P$1,P$2,1),0)))</f>
        <v/>
      </c>
      <c r="Q630" s="48" t="str">
        <f>IF($D630="","", (SUMIFS(Transacoes!$D$3:$D1000,Transacoes!$C$3:$C1000,$D630,Transacoes!$B$3:$B1000,"C", Transacoes!$A$3:$A1000, "&lt;"&amp;EOMONTH(DATE(Q$1,Q$2,1),0))-SUMIFS(Transacoes!$D$3:$D1000,Transacoes!$C$3:$C1000,$D630,Transacoes!$B$3:$B1000,"V", Transacoes!$A$3:$A1000, "&lt;"&amp;EOMONTH(DATE(Q$1,Q$2,1),0)))*SUMIFS(Prov_Auto!$E$3:$E1000, Prov_Auto!$A$3:$A1000, $D630, Prov_Auto!$D$3:$D1000,"&gt;="&amp;DATE(Q$1,Q$2,1),Prov_Auto!$D$3:$D1000, "&lt;="&amp;EOMONTH(DATE(Q$1,Q$2,1),0)))</f>
        <v/>
      </c>
      <c r="R630" s="47"/>
    </row>
    <row r="631">
      <c r="A631" s="47"/>
      <c r="B631" s="47"/>
      <c r="C631" s="47"/>
      <c r="D631" s="87"/>
      <c r="E631" s="48" t="str">
        <f>IF($D631="","", (SUMIFS(Transacoes!$D$3:$D1000,Transacoes!$C$3:$C1000,$D631,Transacoes!$B$3:$B1000,"C", Transacoes!$A$3:$A1000, "&lt;"&amp;EOMONTH(DATE(E$1,E$2,1),0))-SUMIFS(Transacoes!$D$3:$D1000,Transacoes!$C$3:$C1000,$D631,Transacoes!$B$3:$B1000,"V", Transacoes!$A$3:$A1000, "&lt;"&amp;EOMONTH(DATE(E$1,E$2,1),0)))*SUMIFS(Prov_Auto!$E$3:$E1000, Prov_Auto!$A$3:$A1000, $D631, Prov_Auto!$D$3:$D1000,"&gt;="&amp;DATE(E$1,E$2,1),Prov_Auto!$D$3:$D1000, "&lt;="&amp;EOMONTH(DATE(E$1,E$2,1),0)))</f>
        <v/>
      </c>
      <c r="F631" s="48" t="str">
        <f>IF($D631="","", (SUMIFS(Transacoes!$D$3:$D1000,Transacoes!$C$3:$C1000,$D631,Transacoes!$B$3:$B1000,"C", Transacoes!$A$3:$A1000, "&lt;"&amp;EOMONTH(DATE(F$1,F$2,1),0))-SUMIFS(Transacoes!$D$3:$D1000,Transacoes!$C$3:$C1000,$D631,Transacoes!$B$3:$B1000,"V", Transacoes!$A$3:$A1000, "&lt;"&amp;EOMONTH(DATE(F$1,F$2,1),0)))*SUMIFS(Prov_Auto!$E$3:$E1000, Prov_Auto!$A$3:$A1000, $D631, Prov_Auto!$D$3:$D1000,"&gt;="&amp;DATE(F$1,F$2,1),Prov_Auto!$D$3:$D1000, "&lt;="&amp;EOMONTH(DATE(F$1,F$2,1),0)))</f>
        <v/>
      </c>
      <c r="G631" s="48" t="str">
        <f>IF($D631="","", (SUMIFS(Transacoes!$D$3:$D1000,Transacoes!$C$3:$C1000,$D631,Transacoes!$B$3:$B1000,"C", Transacoes!$A$3:$A1000, "&lt;"&amp;EOMONTH(DATE(G$1,G$2,1),0))-SUMIFS(Transacoes!$D$3:$D1000,Transacoes!$C$3:$C1000,$D631,Transacoes!$B$3:$B1000,"V", Transacoes!$A$3:$A1000, "&lt;"&amp;EOMONTH(DATE(G$1,G$2,1),0)))*SUMIFS(Prov_Auto!$E$3:$E1000, Prov_Auto!$A$3:$A1000, $D631, Prov_Auto!$D$3:$D1000,"&gt;="&amp;DATE(G$1,G$2,1),Prov_Auto!$D$3:$D1000, "&lt;="&amp;EOMONTH(DATE(G$1,G$2,1),0)))</f>
        <v/>
      </c>
      <c r="H631" s="48" t="str">
        <f>IF($D631="","", (SUMIFS(Transacoes!$D$3:$D1000,Transacoes!$C$3:$C1000,$D631,Transacoes!$B$3:$B1000,"C", Transacoes!$A$3:$A1000, "&lt;"&amp;EOMONTH(DATE(H$1,H$2,1),0))-SUMIFS(Transacoes!$D$3:$D1000,Transacoes!$C$3:$C1000,$D631,Transacoes!$B$3:$B1000,"V", Transacoes!$A$3:$A1000, "&lt;"&amp;EOMONTH(DATE(H$1,H$2,1),0)))*SUMIFS(Prov_Auto!$E$3:$E1000, Prov_Auto!$A$3:$A1000, $D631, Prov_Auto!$D$3:$D1000,"&gt;="&amp;DATE(H$1,H$2,1),Prov_Auto!$D$3:$D1000, "&lt;="&amp;EOMONTH(DATE(H$1,H$2,1),0)))</f>
        <v/>
      </c>
      <c r="I631" s="48" t="str">
        <f>IF($D631="","", (SUMIFS(Transacoes!$D$3:$D1000,Transacoes!$C$3:$C1000,$D631,Transacoes!$B$3:$B1000,"C", Transacoes!$A$3:$A1000, "&lt;"&amp;EOMONTH(DATE(I$1,I$2,1),0))-SUMIFS(Transacoes!$D$3:$D1000,Transacoes!$C$3:$C1000,$D631,Transacoes!$B$3:$B1000,"V", Transacoes!$A$3:$A1000, "&lt;"&amp;EOMONTH(DATE(I$1,I$2,1),0)))*SUMIFS(Prov_Auto!$E$3:$E1000, Prov_Auto!$A$3:$A1000, $D631, Prov_Auto!$D$3:$D1000,"&gt;="&amp;DATE(I$1,I$2,1),Prov_Auto!$D$3:$D1000, "&lt;="&amp;EOMONTH(DATE(I$1,I$2,1),0)))</f>
        <v/>
      </c>
      <c r="J631" s="48" t="str">
        <f>IF($D631="","", (SUMIFS(Transacoes!$D$3:$D1000,Transacoes!$C$3:$C1000,$D631,Transacoes!$B$3:$B1000,"C", Transacoes!$A$3:$A1000, "&lt;"&amp;EOMONTH(DATE(J$1,J$2,1),0))-SUMIFS(Transacoes!$D$3:$D1000,Transacoes!$C$3:$C1000,$D631,Transacoes!$B$3:$B1000,"V", Transacoes!$A$3:$A1000, "&lt;"&amp;EOMONTH(DATE(J$1,J$2,1),0)))*SUMIFS(Prov_Auto!$E$3:$E1000, Prov_Auto!$A$3:$A1000, $D631, Prov_Auto!$D$3:$D1000,"&gt;="&amp;DATE(J$1,J$2,1),Prov_Auto!$D$3:$D1000, "&lt;="&amp;EOMONTH(DATE(J$1,J$2,1),0)))</f>
        <v/>
      </c>
      <c r="K631" s="48" t="str">
        <f>IF($D631="","", (SUMIFS(Transacoes!$D$3:$D1000,Transacoes!$C$3:$C1000,$D631,Transacoes!$B$3:$B1000,"C", Transacoes!$A$3:$A1000, "&lt;"&amp;EOMONTH(DATE(K$1,K$2,1),0))-SUMIFS(Transacoes!$D$3:$D1000,Transacoes!$C$3:$C1000,$D631,Transacoes!$B$3:$B1000,"V", Transacoes!$A$3:$A1000, "&lt;"&amp;EOMONTH(DATE(K$1,K$2,1),0)))*SUMIFS(Prov_Auto!$E$3:$E1000, Prov_Auto!$A$3:$A1000, $D631, Prov_Auto!$D$3:$D1000,"&gt;="&amp;DATE(K$1,K$2,1),Prov_Auto!$D$3:$D1000, "&lt;="&amp;EOMONTH(DATE(K$1,K$2,1),0)))</f>
        <v/>
      </c>
      <c r="L631" s="48" t="str">
        <f>IF($D631="","", (SUMIFS(Transacoes!$D$3:$D1000,Transacoes!$C$3:$C1000,$D631,Transacoes!$B$3:$B1000,"C", Transacoes!$A$3:$A1000, "&lt;"&amp;EOMONTH(DATE(L$1,L$2,1),0))-SUMIFS(Transacoes!$D$3:$D1000,Transacoes!$C$3:$C1000,$D631,Transacoes!$B$3:$B1000,"V", Transacoes!$A$3:$A1000, "&lt;"&amp;EOMONTH(DATE(L$1,L$2,1),0)))*SUMIFS(Prov_Auto!$E$3:$E1000, Prov_Auto!$A$3:$A1000, $D631, Prov_Auto!$D$3:$D1000,"&gt;="&amp;DATE(L$1,L$2,1),Prov_Auto!$D$3:$D1000, "&lt;="&amp;EOMONTH(DATE(L$1,L$2,1),0)))</f>
        <v/>
      </c>
      <c r="M631" s="48" t="str">
        <f>IF($D631="","", (SUMIFS(Transacoes!$D$3:$D1000,Transacoes!$C$3:$C1000,$D631,Transacoes!$B$3:$B1000,"C", Transacoes!$A$3:$A1000, "&lt;"&amp;EOMONTH(DATE(M$1,M$2,1),0))-SUMIFS(Transacoes!$D$3:$D1000,Transacoes!$C$3:$C1000,$D631,Transacoes!$B$3:$B1000,"V", Transacoes!$A$3:$A1000, "&lt;"&amp;EOMONTH(DATE(M$1,M$2,1),0)))*SUMIFS(Prov_Auto!$E$3:$E1000, Prov_Auto!$A$3:$A1000, $D631, Prov_Auto!$D$3:$D1000,"&gt;="&amp;DATE(M$1,M$2,1),Prov_Auto!$D$3:$D1000, "&lt;="&amp;EOMONTH(DATE(M$1,M$2,1),0)))</f>
        <v/>
      </c>
      <c r="N631" s="48" t="str">
        <f>IF($D631="","", (SUMIFS(Transacoes!$D$3:$D1000,Transacoes!$C$3:$C1000,$D631,Transacoes!$B$3:$B1000,"C", Transacoes!$A$3:$A1000, "&lt;"&amp;EOMONTH(DATE(N$1,N$2,1),0))-SUMIFS(Transacoes!$D$3:$D1000,Transacoes!$C$3:$C1000,$D631,Transacoes!$B$3:$B1000,"V", Transacoes!$A$3:$A1000, "&lt;"&amp;EOMONTH(DATE(N$1,N$2,1),0)))*SUMIFS(Prov_Auto!$E$3:$E1000, Prov_Auto!$A$3:$A1000, $D631, Prov_Auto!$D$3:$D1000,"&gt;="&amp;DATE(N$1,N$2,1),Prov_Auto!$D$3:$D1000, "&lt;="&amp;EOMONTH(DATE(N$1,N$2,1),0)))</f>
        <v/>
      </c>
      <c r="O631" s="48" t="str">
        <f>IF($D631="","", (SUMIFS(Transacoes!$D$3:$D1000,Transacoes!$C$3:$C1000,$D631,Transacoes!$B$3:$B1000,"C", Transacoes!$A$3:$A1000, "&lt;"&amp;EOMONTH(DATE(O$1,O$2,1),0))-SUMIFS(Transacoes!$D$3:$D1000,Transacoes!$C$3:$C1000,$D631,Transacoes!$B$3:$B1000,"V", Transacoes!$A$3:$A1000, "&lt;"&amp;EOMONTH(DATE(O$1,O$2,1),0)))*SUMIFS(Prov_Auto!$E$3:$E1000, Prov_Auto!$A$3:$A1000, $D631, Prov_Auto!$D$3:$D1000,"&gt;="&amp;DATE(O$1,O$2,1),Prov_Auto!$D$3:$D1000, "&lt;="&amp;EOMONTH(DATE(O$1,O$2,1),0)))</f>
        <v/>
      </c>
      <c r="P631" s="48" t="str">
        <f>IF($D631="","", (SUMIFS(Transacoes!$D$3:$D1000,Transacoes!$C$3:$C1000,$D631,Transacoes!$B$3:$B1000,"C", Transacoes!$A$3:$A1000, "&lt;"&amp;EOMONTH(DATE(P$1,P$2,1),0))-SUMIFS(Transacoes!$D$3:$D1000,Transacoes!$C$3:$C1000,$D631,Transacoes!$B$3:$B1000,"V", Transacoes!$A$3:$A1000, "&lt;"&amp;EOMONTH(DATE(P$1,P$2,1),0)))*SUMIFS(Prov_Auto!$E$3:$E1000, Prov_Auto!$A$3:$A1000, $D631, Prov_Auto!$D$3:$D1000,"&gt;="&amp;DATE(P$1,P$2,1),Prov_Auto!$D$3:$D1000, "&lt;="&amp;EOMONTH(DATE(P$1,P$2,1),0)))</f>
        <v/>
      </c>
      <c r="Q631" s="48" t="str">
        <f>IF($D631="","", (SUMIFS(Transacoes!$D$3:$D1000,Transacoes!$C$3:$C1000,$D631,Transacoes!$B$3:$B1000,"C", Transacoes!$A$3:$A1000, "&lt;"&amp;EOMONTH(DATE(Q$1,Q$2,1),0))-SUMIFS(Transacoes!$D$3:$D1000,Transacoes!$C$3:$C1000,$D631,Transacoes!$B$3:$B1000,"V", Transacoes!$A$3:$A1000, "&lt;"&amp;EOMONTH(DATE(Q$1,Q$2,1),0)))*SUMIFS(Prov_Auto!$E$3:$E1000, Prov_Auto!$A$3:$A1000, $D631, Prov_Auto!$D$3:$D1000,"&gt;="&amp;DATE(Q$1,Q$2,1),Prov_Auto!$D$3:$D1000, "&lt;="&amp;EOMONTH(DATE(Q$1,Q$2,1),0)))</f>
        <v/>
      </c>
      <c r="R631" s="47"/>
    </row>
    <row r="632">
      <c r="A632" s="47"/>
      <c r="B632" s="47"/>
      <c r="C632" s="47"/>
      <c r="D632" s="87"/>
      <c r="E632" s="48" t="str">
        <f>IF($D632="","", (SUMIFS(Transacoes!$D$3:$D1000,Transacoes!$C$3:$C1000,$D632,Transacoes!$B$3:$B1000,"C", Transacoes!$A$3:$A1000, "&lt;"&amp;EOMONTH(DATE(E$1,E$2,1),0))-SUMIFS(Transacoes!$D$3:$D1000,Transacoes!$C$3:$C1000,$D632,Transacoes!$B$3:$B1000,"V", Transacoes!$A$3:$A1000, "&lt;"&amp;EOMONTH(DATE(E$1,E$2,1),0)))*SUMIFS(Prov_Auto!$E$3:$E1000, Prov_Auto!$A$3:$A1000, $D632, Prov_Auto!$D$3:$D1000,"&gt;="&amp;DATE(E$1,E$2,1),Prov_Auto!$D$3:$D1000, "&lt;="&amp;EOMONTH(DATE(E$1,E$2,1),0)))</f>
        <v/>
      </c>
      <c r="F632" s="48" t="str">
        <f>IF($D632="","", (SUMIFS(Transacoes!$D$3:$D1000,Transacoes!$C$3:$C1000,$D632,Transacoes!$B$3:$B1000,"C", Transacoes!$A$3:$A1000, "&lt;"&amp;EOMONTH(DATE(F$1,F$2,1),0))-SUMIFS(Transacoes!$D$3:$D1000,Transacoes!$C$3:$C1000,$D632,Transacoes!$B$3:$B1000,"V", Transacoes!$A$3:$A1000, "&lt;"&amp;EOMONTH(DATE(F$1,F$2,1),0)))*SUMIFS(Prov_Auto!$E$3:$E1000, Prov_Auto!$A$3:$A1000, $D632, Prov_Auto!$D$3:$D1000,"&gt;="&amp;DATE(F$1,F$2,1),Prov_Auto!$D$3:$D1000, "&lt;="&amp;EOMONTH(DATE(F$1,F$2,1),0)))</f>
        <v/>
      </c>
      <c r="G632" s="48" t="str">
        <f>IF($D632="","", (SUMIFS(Transacoes!$D$3:$D1000,Transacoes!$C$3:$C1000,$D632,Transacoes!$B$3:$B1000,"C", Transacoes!$A$3:$A1000, "&lt;"&amp;EOMONTH(DATE(G$1,G$2,1),0))-SUMIFS(Transacoes!$D$3:$D1000,Transacoes!$C$3:$C1000,$D632,Transacoes!$B$3:$B1000,"V", Transacoes!$A$3:$A1000, "&lt;"&amp;EOMONTH(DATE(G$1,G$2,1),0)))*SUMIFS(Prov_Auto!$E$3:$E1000, Prov_Auto!$A$3:$A1000, $D632, Prov_Auto!$D$3:$D1000,"&gt;="&amp;DATE(G$1,G$2,1),Prov_Auto!$D$3:$D1000, "&lt;="&amp;EOMONTH(DATE(G$1,G$2,1),0)))</f>
        <v/>
      </c>
      <c r="H632" s="48" t="str">
        <f>IF($D632="","", (SUMIFS(Transacoes!$D$3:$D1000,Transacoes!$C$3:$C1000,$D632,Transacoes!$B$3:$B1000,"C", Transacoes!$A$3:$A1000, "&lt;"&amp;EOMONTH(DATE(H$1,H$2,1),0))-SUMIFS(Transacoes!$D$3:$D1000,Transacoes!$C$3:$C1000,$D632,Transacoes!$B$3:$B1000,"V", Transacoes!$A$3:$A1000, "&lt;"&amp;EOMONTH(DATE(H$1,H$2,1),0)))*SUMIFS(Prov_Auto!$E$3:$E1000, Prov_Auto!$A$3:$A1000, $D632, Prov_Auto!$D$3:$D1000,"&gt;="&amp;DATE(H$1,H$2,1),Prov_Auto!$D$3:$D1000, "&lt;="&amp;EOMONTH(DATE(H$1,H$2,1),0)))</f>
        <v/>
      </c>
      <c r="I632" s="48" t="str">
        <f>IF($D632="","", (SUMIFS(Transacoes!$D$3:$D1000,Transacoes!$C$3:$C1000,$D632,Transacoes!$B$3:$B1000,"C", Transacoes!$A$3:$A1000, "&lt;"&amp;EOMONTH(DATE(I$1,I$2,1),0))-SUMIFS(Transacoes!$D$3:$D1000,Transacoes!$C$3:$C1000,$D632,Transacoes!$B$3:$B1000,"V", Transacoes!$A$3:$A1000, "&lt;"&amp;EOMONTH(DATE(I$1,I$2,1),0)))*SUMIFS(Prov_Auto!$E$3:$E1000, Prov_Auto!$A$3:$A1000, $D632, Prov_Auto!$D$3:$D1000,"&gt;="&amp;DATE(I$1,I$2,1),Prov_Auto!$D$3:$D1000, "&lt;="&amp;EOMONTH(DATE(I$1,I$2,1),0)))</f>
        <v/>
      </c>
      <c r="J632" s="48" t="str">
        <f>IF($D632="","", (SUMIFS(Transacoes!$D$3:$D1000,Transacoes!$C$3:$C1000,$D632,Transacoes!$B$3:$B1000,"C", Transacoes!$A$3:$A1000, "&lt;"&amp;EOMONTH(DATE(J$1,J$2,1),0))-SUMIFS(Transacoes!$D$3:$D1000,Transacoes!$C$3:$C1000,$D632,Transacoes!$B$3:$B1000,"V", Transacoes!$A$3:$A1000, "&lt;"&amp;EOMONTH(DATE(J$1,J$2,1),0)))*SUMIFS(Prov_Auto!$E$3:$E1000, Prov_Auto!$A$3:$A1000, $D632, Prov_Auto!$D$3:$D1000,"&gt;="&amp;DATE(J$1,J$2,1),Prov_Auto!$D$3:$D1000, "&lt;="&amp;EOMONTH(DATE(J$1,J$2,1),0)))</f>
        <v/>
      </c>
      <c r="K632" s="48" t="str">
        <f>IF($D632="","", (SUMIFS(Transacoes!$D$3:$D1000,Transacoes!$C$3:$C1000,$D632,Transacoes!$B$3:$B1000,"C", Transacoes!$A$3:$A1000, "&lt;"&amp;EOMONTH(DATE(K$1,K$2,1),0))-SUMIFS(Transacoes!$D$3:$D1000,Transacoes!$C$3:$C1000,$D632,Transacoes!$B$3:$B1000,"V", Transacoes!$A$3:$A1000, "&lt;"&amp;EOMONTH(DATE(K$1,K$2,1),0)))*SUMIFS(Prov_Auto!$E$3:$E1000, Prov_Auto!$A$3:$A1000, $D632, Prov_Auto!$D$3:$D1000,"&gt;="&amp;DATE(K$1,K$2,1),Prov_Auto!$D$3:$D1000, "&lt;="&amp;EOMONTH(DATE(K$1,K$2,1),0)))</f>
        <v/>
      </c>
      <c r="L632" s="48" t="str">
        <f>IF($D632="","", (SUMIFS(Transacoes!$D$3:$D1000,Transacoes!$C$3:$C1000,$D632,Transacoes!$B$3:$B1000,"C", Transacoes!$A$3:$A1000, "&lt;"&amp;EOMONTH(DATE(L$1,L$2,1),0))-SUMIFS(Transacoes!$D$3:$D1000,Transacoes!$C$3:$C1000,$D632,Transacoes!$B$3:$B1000,"V", Transacoes!$A$3:$A1000, "&lt;"&amp;EOMONTH(DATE(L$1,L$2,1),0)))*SUMIFS(Prov_Auto!$E$3:$E1000, Prov_Auto!$A$3:$A1000, $D632, Prov_Auto!$D$3:$D1000,"&gt;="&amp;DATE(L$1,L$2,1),Prov_Auto!$D$3:$D1000, "&lt;="&amp;EOMONTH(DATE(L$1,L$2,1),0)))</f>
        <v/>
      </c>
      <c r="M632" s="48" t="str">
        <f>IF($D632="","", (SUMIFS(Transacoes!$D$3:$D1000,Transacoes!$C$3:$C1000,$D632,Transacoes!$B$3:$B1000,"C", Transacoes!$A$3:$A1000, "&lt;"&amp;EOMONTH(DATE(M$1,M$2,1),0))-SUMIFS(Transacoes!$D$3:$D1000,Transacoes!$C$3:$C1000,$D632,Transacoes!$B$3:$B1000,"V", Transacoes!$A$3:$A1000, "&lt;"&amp;EOMONTH(DATE(M$1,M$2,1),0)))*SUMIFS(Prov_Auto!$E$3:$E1000, Prov_Auto!$A$3:$A1000, $D632, Prov_Auto!$D$3:$D1000,"&gt;="&amp;DATE(M$1,M$2,1),Prov_Auto!$D$3:$D1000, "&lt;="&amp;EOMONTH(DATE(M$1,M$2,1),0)))</f>
        <v/>
      </c>
      <c r="N632" s="48" t="str">
        <f>IF($D632="","", (SUMIFS(Transacoes!$D$3:$D1000,Transacoes!$C$3:$C1000,$D632,Transacoes!$B$3:$B1000,"C", Transacoes!$A$3:$A1000, "&lt;"&amp;EOMONTH(DATE(N$1,N$2,1),0))-SUMIFS(Transacoes!$D$3:$D1000,Transacoes!$C$3:$C1000,$D632,Transacoes!$B$3:$B1000,"V", Transacoes!$A$3:$A1000, "&lt;"&amp;EOMONTH(DATE(N$1,N$2,1),0)))*SUMIFS(Prov_Auto!$E$3:$E1000, Prov_Auto!$A$3:$A1000, $D632, Prov_Auto!$D$3:$D1000,"&gt;="&amp;DATE(N$1,N$2,1),Prov_Auto!$D$3:$D1000, "&lt;="&amp;EOMONTH(DATE(N$1,N$2,1),0)))</f>
        <v/>
      </c>
      <c r="O632" s="48" t="str">
        <f>IF($D632="","", (SUMIFS(Transacoes!$D$3:$D1000,Transacoes!$C$3:$C1000,$D632,Transacoes!$B$3:$B1000,"C", Transacoes!$A$3:$A1000, "&lt;"&amp;EOMONTH(DATE(O$1,O$2,1),0))-SUMIFS(Transacoes!$D$3:$D1000,Transacoes!$C$3:$C1000,$D632,Transacoes!$B$3:$B1000,"V", Transacoes!$A$3:$A1000, "&lt;"&amp;EOMONTH(DATE(O$1,O$2,1),0)))*SUMIFS(Prov_Auto!$E$3:$E1000, Prov_Auto!$A$3:$A1000, $D632, Prov_Auto!$D$3:$D1000,"&gt;="&amp;DATE(O$1,O$2,1),Prov_Auto!$D$3:$D1000, "&lt;="&amp;EOMONTH(DATE(O$1,O$2,1),0)))</f>
        <v/>
      </c>
      <c r="P632" s="48" t="str">
        <f>IF($D632="","", (SUMIFS(Transacoes!$D$3:$D1000,Transacoes!$C$3:$C1000,$D632,Transacoes!$B$3:$B1000,"C", Transacoes!$A$3:$A1000, "&lt;"&amp;EOMONTH(DATE(P$1,P$2,1),0))-SUMIFS(Transacoes!$D$3:$D1000,Transacoes!$C$3:$C1000,$D632,Transacoes!$B$3:$B1000,"V", Transacoes!$A$3:$A1000, "&lt;"&amp;EOMONTH(DATE(P$1,P$2,1),0)))*SUMIFS(Prov_Auto!$E$3:$E1000, Prov_Auto!$A$3:$A1000, $D632, Prov_Auto!$D$3:$D1000,"&gt;="&amp;DATE(P$1,P$2,1),Prov_Auto!$D$3:$D1000, "&lt;="&amp;EOMONTH(DATE(P$1,P$2,1),0)))</f>
        <v/>
      </c>
      <c r="Q632" s="48" t="str">
        <f>IF($D632="","", (SUMIFS(Transacoes!$D$3:$D1000,Transacoes!$C$3:$C1000,$D632,Transacoes!$B$3:$B1000,"C", Transacoes!$A$3:$A1000, "&lt;"&amp;EOMONTH(DATE(Q$1,Q$2,1),0))-SUMIFS(Transacoes!$D$3:$D1000,Transacoes!$C$3:$C1000,$D632,Transacoes!$B$3:$B1000,"V", Transacoes!$A$3:$A1000, "&lt;"&amp;EOMONTH(DATE(Q$1,Q$2,1),0)))*SUMIFS(Prov_Auto!$E$3:$E1000, Prov_Auto!$A$3:$A1000, $D632, Prov_Auto!$D$3:$D1000,"&gt;="&amp;DATE(Q$1,Q$2,1),Prov_Auto!$D$3:$D1000, "&lt;="&amp;EOMONTH(DATE(Q$1,Q$2,1),0)))</f>
        <v/>
      </c>
      <c r="R632" s="47"/>
    </row>
    <row r="633">
      <c r="A633" s="47"/>
      <c r="B633" s="47"/>
      <c r="C633" s="47"/>
      <c r="D633" s="87"/>
      <c r="E633" s="48" t="str">
        <f>IF($D633="","", (SUMIFS(Transacoes!$D$3:$D1000,Transacoes!$C$3:$C1000,$D633,Transacoes!$B$3:$B1000,"C", Transacoes!$A$3:$A1000, "&lt;"&amp;EOMONTH(DATE(E$1,E$2,1),0))-SUMIFS(Transacoes!$D$3:$D1000,Transacoes!$C$3:$C1000,$D633,Transacoes!$B$3:$B1000,"V", Transacoes!$A$3:$A1000, "&lt;"&amp;EOMONTH(DATE(E$1,E$2,1),0)))*SUMIFS(Prov_Auto!$E$3:$E1000, Prov_Auto!$A$3:$A1000, $D633, Prov_Auto!$D$3:$D1000,"&gt;="&amp;DATE(E$1,E$2,1),Prov_Auto!$D$3:$D1000, "&lt;="&amp;EOMONTH(DATE(E$1,E$2,1),0)))</f>
        <v/>
      </c>
      <c r="F633" s="48" t="str">
        <f>IF($D633="","", (SUMIFS(Transacoes!$D$3:$D1000,Transacoes!$C$3:$C1000,$D633,Transacoes!$B$3:$B1000,"C", Transacoes!$A$3:$A1000, "&lt;"&amp;EOMONTH(DATE(F$1,F$2,1),0))-SUMIFS(Transacoes!$D$3:$D1000,Transacoes!$C$3:$C1000,$D633,Transacoes!$B$3:$B1000,"V", Transacoes!$A$3:$A1000, "&lt;"&amp;EOMONTH(DATE(F$1,F$2,1),0)))*SUMIFS(Prov_Auto!$E$3:$E1000, Prov_Auto!$A$3:$A1000, $D633, Prov_Auto!$D$3:$D1000,"&gt;="&amp;DATE(F$1,F$2,1),Prov_Auto!$D$3:$D1000, "&lt;="&amp;EOMONTH(DATE(F$1,F$2,1),0)))</f>
        <v/>
      </c>
      <c r="G633" s="48" t="str">
        <f>IF($D633="","", (SUMIFS(Transacoes!$D$3:$D1000,Transacoes!$C$3:$C1000,$D633,Transacoes!$B$3:$B1000,"C", Transacoes!$A$3:$A1000, "&lt;"&amp;EOMONTH(DATE(G$1,G$2,1),0))-SUMIFS(Transacoes!$D$3:$D1000,Transacoes!$C$3:$C1000,$D633,Transacoes!$B$3:$B1000,"V", Transacoes!$A$3:$A1000, "&lt;"&amp;EOMONTH(DATE(G$1,G$2,1),0)))*SUMIFS(Prov_Auto!$E$3:$E1000, Prov_Auto!$A$3:$A1000, $D633, Prov_Auto!$D$3:$D1000,"&gt;="&amp;DATE(G$1,G$2,1),Prov_Auto!$D$3:$D1000, "&lt;="&amp;EOMONTH(DATE(G$1,G$2,1),0)))</f>
        <v/>
      </c>
      <c r="H633" s="48" t="str">
        <f>IF($D633="","", (SUMIFS(Transacoes!$D$3:$D1000,Transacoes!$C$3:$C1000,$D633,Transacoes!$B$3:$B1000,"C", Transacoes!$A$3:$A1000, "&lt;"&amp;EOMONTH(DATE(H$1,H$2,1),0))-SUMIFS(Transacoes!$D$3:$D1000,Transacoes!$C$3:$C1000,$D633,Transacoes!$B$3:$B1000,"V", Transacoes!$A$3:$A1000, "&lt;"&amp;EOMONTH(DATE(H$1,H$2,1),0)))*SUMIFS(Prov_Auto!$E$3:$E1000, Prov_Auto!$A$3:$A1000, $D633, Prov_Auto!$D$3:$D1000,"&gt;="&amp;DATE(H$1,H$2,1),Prov_Auto!$D$3:$D1000, "&lt;="&amp;EOMONTH(DATE(H$1,H$2,1),0)))</f>
        <v/>
      </c>
      <c r="I633" s="48" t="str">
        <f>IF($D633="","", (SUMIFS(Transacoes!$D$3:$D1000,Transacoes!$C$3:$C1000,$D633,Transacoes!$B$3:$B1000,"C", Transacoes!$A$3:$A1000, "&lt;"&amp;EOMONTH(DATE(I$1,I$2,1),0))-SUMIFS(Transacoes!$D$3:$D1000,Transacoes!$C$3:$C1000,$D633,Transacoes!$B$3:$B1000,"V", Transacoes!$A$3:$A1000, "&lt;"&amp;EOMONTH(DATE(I$1,I$2,1),0)))*SUMIFS(Prov_Auto!$E$3:$E1000, Prov_Auto!$A$3:$A1000, $D633, Prov_Auto!$D$3:$D1000,"&gt;="&amp;DATE(I$1,I$2,1),Prov_Auto!$D$3:$D1000, "&lt;="&amp;EOMONTH(DATE(I$1,I$2,1),0)))</f>
        <v/>
      </c>
      <c r="J633" s="48" t="str">
        <f>IF($D633="","", (SUMIFS(Transacoes!$D$3:$D1000,Transacoes!$C$3:$C1000,$D633,Transacoes!$B$3:$B1000,"C", Transacoes!$A$3:$A1000, "&lt;"&amp;EOMONTH(DATE(J$1,J$2,1),0))-SUMIFS(Transacoes!$D$3:$D1000,Transacoes!$C$3:$C1000,$D633,Transacoes!$B$3:$B1000,"V", Transacoes!$A$3:$A1000, "&lt;"&amp;EOMONTH(DATE(J$1,J$2,1),0)))*SUMIFS(Prov_Auto!$E$3:$E1000, Prov_Auto!$A$3:$A1000, $D633, Prov_Auto!$D$3:$D1000,"&gt;="&amp;DATE(J$1,J$2,1),Prov_Auto!$D$3:$D1000, "&lt;="&amp;EOMONTH(DATE(J$1,J$2,1),0)))</f>
        <v/>
      </c>
      <c r="K633" s="48" t="str">
        <f>IF($D633="","", (SUMIFS(Transacoes!$D$3:$D1000,Transacoes!$C$3:$C1000,$D633,Transacoes!$B$3:$B1000,"C", Transacoes!$A$3:$A1000, "&lt;"&amp;EOMONTH(DATE(K$1,K$2,1),0))-SUMIFS(Transacoes!$D$3:$D1000,Transacoes!$C$3:$C1000,$D633,Transacoes!$B$3:$B1000,"V", Transacoes!$A$3:$A1000, "&lt;"&amp;EOMONTH(DATE(K$1,K$2,1),0)))*SUMIFS(Prov_Auto!$E$3:$E1000, Prov_Auto!$A$3:$A1000, $D633, Prov_Auto!$D$3:$D1000,"&gt;="&amp;DATE(K$1,K$2,1),Prov_Auto!$D$3:$D1000, "&lt;="&amp;EOMONTH(DATE(K$1,K$2,1),0)))</f>
        <v/>
      </c>
      <c r="L633" s="48" t="str">
        <f>IF($D633="","", (SUMIFS(Transacoes!$D$3:$D1000,Transacoes!$C$3:$C1000,$D633,Transacoes!$B$3:$B1000,"C", Transacoes!$A$3:$A1000, "&lt;"&amp;EOMONTH(DATE(L$1,L$2,1),0))-SUMIFS(Transacoes!$D$3:$D1000,Transacoes!$C$3:$C1000,$D633,Transacoes!$B$3:$B1000,"V", Transacoes!$A$3:$A1000, "&lt;"&amp;EOMONTH(DATE(L$1,L$2,1),0)))*SUMIFS(Prov_Auto!$E$3:$E1000, Prov_Auto!$A$3:$A1000, $D633, Prov_Auto!$D$3:$D1000,"&gt;="&amp;DATE(L$1,L$2,1),Prov_Auto!$D$3:$D1000, "&lt;="&amp;EOMONTH(DATE(L$1,L$2,1),0)))</f>
        <v/>
      </c>
      <c r="M633" s="48" t="str">
        <f>IF($D633="","", (SUMIFS(Transacoes!$D$3:$D1000,Transacoes!$C$3:$C1000,$D633,Transacoes!$B$3:$B1000,"C", Transacoes!$A$3:$A1000, "&lt;"&amp;EOMONTH(DATE(M$1,M$2,1),0))-SUMIFS(Transacoes!$D$3:$D1000,Transacoes!$C$3:$C1000,$D633,Transacoes!$B$3:$B1000,"V", Transacoes!$A$3:$A1000, "&lt;"&amp;EOMONTH(DATE(M$1,M$2,1),0)))*SUMIFS(Prov_Auto!$E$3:$E1000, Prov_Auto!$A$3:$A1000, $D633, Prov_Auto!$D$3:$D1000,"&gt;="&amp;DATE(M$1,M$2,1),Prov_Auto!$D$3:$D1000, "&lt;="&amp;EOMONTH(DATE(M$1,M$2,1),0)))</f>
        <v/>
      </c>
      <c r="N633" s="48" t="str">
        <f>IF($D633="","", (SUMIFS(Transacoes!$D$3:$D1000,Transacoes!$C$3:$C1000,$D633,Transacoes!$B$3:$B1000,"C", Transacoes!$A$3:$A1000, "&lt;"&amp;EOMONTH(DATE(N$1,N$2,1),0))-SUMIFS(Transacoes!$D$3:$D1000,Transacoes!$C$3:$C1000,$D633,Transacoes!$B$3:$B1000,"V", Transacoes!$A$3:$A1000, "&lt;"&amp;EOMONTH(DATE(N$1,N$2,1),0)))*SUMIFS(Prov_Auto!$E$3:$E1000, Prov_Auto!$A$3:$A1000, $D633, Prov_Auto!$D$3:$D1000,"&gt;="&amp;DATE(N$1,N$2,1),Prov_Auto!$D$3:$D1000, "&lt;="&amp;EOMONTH(DATE(N$1,N$2,1),0)))</f>
        <v/>
      </c>
      <c r="O633" s="48" t="str">
        <f>IF($D633="","", (SUMIFS(Transacoes!$D$3:$D1000,Transacoes!$C$3:$C1000,$D633,Transacoes!$B$3:$B1000,"C", Transacoes!$A$3:$A1000, "&lt;"&amp;EOMONTH(DATE(O$1,O$2,1),0))-SUMIFS(Transacoes!$D$3:$D1000,Transacoes!$C$3:$C1000,$D633,Transacoes!$B$3:$B1000,"V", Transacoes!$A$3:$A1000, "&lt;"&amp;EOMONTH(DATE(O$1,O$2,1),0)))*SUMIFS(Prov_Auto!$E$3:$E1000, Prov_Auto!$A$3:$A1000, $D633, Prov_Auto!$D$3:$D1000,"&gt;="&amp;DATE(O$1,O$2,1),Prov_Auto!$D$3:$D1000, "&lt;="&amp;EOMONTH(DATE(O$1,O$2,1),0)))</f>
        <v/>
      </c>
      <c r="P633" s="48" t="str">
        <f>IF($D633="","", (SUMIFS(Transacoes!$D$3:$D1000,Transacoes!$C$3:$C1000,$D633,Transacoes!$B$3:$B1000,"C", Transacoes!$A$3:$A1000, "&lt;"&amp;EOMONTH(DATE(P$1,P$2,1),0))-SUMIFS(Transacoes!$D$3:$D1000,Transacoes!$C$3:$C1000,$D633,Transacoes!$B$3:$B1000,"V", Transacoes!$A$3:$A1000, "&lt;"&amp;EOMONTH(DATE(P$1,P$2,1),0)))*SUMIFS(Prov_Auto!$E$3:$E1000, Prov_Auto!$A$3:$A1000, $D633, Prov_Auto!$D$3:$D1000,"&gt;="&amp;DATE(P$1,P$2,1),Prov_Auto!$D$3:$D1000, "&lt;="&amp;EOMONTH(DATE(P$1,P$2,1),0)))</f>
        <v/>
      </c>
      <c r="Q633" s="48" t="str">
        <f>IF($D633="","", (SUMIFS(Transacoes!$D$3:$D1000,Transacoes!$C$3:$C1000,$D633,Transacoes!$B$3:$B1000,"C", Transacoes!$A$3:$A1000, "&lt;"&amp;EOMONTH(DATE(Q$1,Q$2,1),0))-SUMIFS(Transacoes!$D$3:$D1000,Transacoes!$C$3:$C1000,$D633,Transacoes!$B$3:$B1000,"V", Transacoes!$A$3:$A1000, "&lt;"&amp;EOMONTH(DATE(Q$1,Q$2,1),0)))*SUMIFS(Prov_Auto!$E$3:$E1000, Prov_Auto!$A$3:$A1000, $D633, Prov_Auto!$D$3:$D1000,"&gt;="&amp;DATE(Q$1,Q$2,1),Prov_Auto!$D$3:$D1000, "&lt;="&amp;EOMONTH(DATE(Q$1,Q$2,1),0)))</f>
        <v/>
      </c>
      <c r="R633" s="47"/>
    </row>
    <row r="634">
      <c r="A634" s="47"/>
      <c r="B634" s="47"/>
      <c r="C634" s="47"/>
      <c r="D634" s="87"/>
      <c r="E634" s="48" t="str">
        <f>IF($D634="","", (SUMIFS(Transacoes!$D$3:$D1000,Transacoes!$C$3:$C1000,$D634,Transacoes!$B$3:$B1000,"C", Transacoes!$A$3:$A1000, "&lt;"&amp;EOMONTH(DATE(E$1,E$2,1),0))-SUMIFS(Transacoes!$D$3:$D1000,Transacoes!$C$3:$C1000,$D634,Transacoes!$B$3:$B1000,"V", Transacoes!$A$3:$A1000, "&lt;"&amp;EOMONTH(DATE(E$1,E$2,1),0)))*SUMIFS(Prov_Auto!$E$3:$E1000, Prov_Auto!$A$3:$A1000, $D634, Prov_Auto!$D$3:$D1000,"&gt;="&amp;DATE(E$1,E$2,1),Prov_Auto!$D$3:$D1000, "&lt;="&amp;EOMONTH(DATE(E$1,E$2,1),0)))</f>
        <v/>
      </c>
      <c r="F634" s="48" t="str">
        <f>IF($D634="","", (SUMIFS(Transacoes!$D$3:$D1000,Transacoes!$C$3:$C1000,$D634,Transacoes!$B$3:$B1000,"C", Transacoes!$A$3:$A1000, "&lt;"&amp;EOMONTH(DATE(F$1,F$2,1),0))-SUMIFS(Transacoes!$D$3:$D1000,Transacoes!$C$3:$C1000,$D634,Transacoes!$B$3:$B1000,"V", Transacoes!$A$3:$A1000, "&lt;"&amp;EOMONTH(DATE(F$1,F$2,1),0)))*SUMIFS(Prov_Auto!$E$3:$E1000, Prov_Auto!$A$3:$A1000, $D634, Prov_Auto!$D$3:$D1000,"&gt;="&amp;DATE(F$1,F$2,1),Prov_Auto!$D$3:$D1000, "&lt;="&amp;EOMONTH(DATE(F$1,F$2,1),0)))</f>
        <v/>
      </c>
      <c r="G634" s="48" t="str">
        <f>IF($D634="","", (SUMIFS(Transacoes!$D$3:$D1000,Transacoes!$C$3:$C1000,$D634,Transacoes!$B$3:$B1000,"C", Transacoes!$A$3:$A1000, "&lt;"&amp;EOMONTH(DATE(G$1,G$2,1),0))-SUMIFS(Transacoes!$D$3:$D1000,Transacoes!$C$3:$C1000,$D634,Transacoes!$B$3:$B1000,"V", Transacoes!$A$3:$A1000, "&lt;"&amp;EOMONTH(DATE(G$1,G$2,1),0)))*SUMIFS(Prov_Auto!$E$3:$E1000, Prov_Auto!$A$3:$A1000, $D634, Prov_Auto!$D$3:$D1000,"&gt;="&amp;DATE(G$1,G$2,1),Prov_Auto!$D$3:$D1000, "&lt;="&amp;EOMONTH(DATE(G$1,G$2,1),0)))</f>
        <v/>
      </c>
      <c r="H634" s="48" t="str">
        <f>IF($D634="","", (SUMIFS(Transacoes!$D$3:$D1000,Transacoes!$C$3:$C1000,$D634,Transacoes!$B$3:$B1000,"C", Transacoes!$A$3:$A1000, "&lt;"&amp;EOMONTH(DATE(H$1,H$2,1),0))-SUMIFS(Transacoes!$D$3:$D1000,Transacoes!$C$3:$C1000,$D634,Transacoes!$B$3:$B1000,"V", Transacoes!$A$3:$A1000, "&lt;"&amp;EOMONTH(DATE(H$1,H$2,1),0)))*SUMIFS(Prov_Auto!$E$3:$E1000, Prov_Auto!$A$3:$A1000, $D634, Prov_Auto!$D$3:$D1000,"&gt;="&amp;DATE(H$1,H$2,1),Prov_Auto!$D$3:$D1000, "&lt;="&amp;EOMONTH(DATE(H$1,H$2,1),0)))</f>
        <v/>
      </c>
      <c r="I634" s="48" t="str">
        <f>IF($D634="","", (SUMIFS(Transacoes!$D$3:$D1000,Transacoes!$C$3:$C1000,$D634,Transacoes!$B$3:$B1000,"C", Transacoes!$A$3:$A1000, "&lt;"&amp;EOMONTH(DATE(I$1,I$2,1),0))-SUMIFS(Transacoes!$D$3:$D1000,Transacoes!$C$3:$C1000,$D634,Transacoes!$B$3:$B1000,"V", Transacoes!$A$3:$A1000, "&lt;"&amp;EOMONTH(DATE(I$1,I$2,1),0)))*SUMIFS(Prov_Auto!$E$3:$E1000, Prov_Auto!$A$3:$A1000, $D634, Prov_Auto!$D$3:$D1000,"&gt;="&amp;DATE(I$1,I$2,1),Prov_Auto!$D$3:$D1000, "&lt;="&amp;EOMONTH(DATE(I$1,I$2,1),0)))</f>
        <v/>
      </c>
      <c r="J634" s="48" t="str">
        <f>IF($D634="","", (SUMIFS(Transacoes!$D$3:$D1000,Transacoes!$C$3:$C1000,$D634,Transacoes!$B$3:$B1000,"C", Transacoes!$A$3:$A1000, "&lt;"&amp;EOMONTH(DATE(J$1,J$2,1),0))-SUMIFS(Transacoes!$D$3:$D1000,Transacoes!$C$3:$C1000,$D634,Transacoes!$B$3:$B1000,"V", Transacoes!$A$3:$A1000, "&lt;"&amp;EOMONTH(DATE(J$1,J$2,1),0)))*SUMIFS(Prov_Auto!$E$3:$E1000, Prov_Auto!$A$3:$A1000, $D634, Prov_Auto!$D$3:$D1000,"&gt;="&amp;DATE(J$1,J$2,1),Prov_Auto!$D$3:$D1000, "&lt;="&amp;EOMONTH(DATE(J$1,J$2,1),0)))</f>
        <v/>
      </c>
      <c r="K634" s="48" t="str">
        <f>IF($D634="","", (SUMIFS(Transacoes!$D$3:$D1000,Transacoes!$C$3:$C1000,$D634,Transacoes!$B$3:$B1000,"C", Transacoes!$A$3:$A1000, "&lt;"&amp;EOMONTH(DATE(K$1,K$2,1),0))-SUMIFS(Transacoes!$D$3:$D1000,Transacoes!$C$3:$C1000,$D634,Transacoes!$B$3:$B1000,"V", Transacoes!$A$3:$A1000, "&lt;"&amp;EOMONTH(DATE(K$1,K$2,1),0)))*SUMIFS(Prov_Auto!$E$3:$E1000, Prov_Auto!$A$3:$A1000, $D634, Prov_Auto!$D$3:$D1000,"&gt;="&amp;DATE(K$1,K$2,1),Prov_Auto!$D$3:$D1000, "&lt;="&amp;EOMONTH(DATE(K$1,K$2,1),0)))</f>
        <v/>
      </c>
      <c r="L634" s="48" t="str">
        <f>IF($D634="","", (SUMIFS(Transacoes!$D$3:$D1000,Transacoes!$C$3:$C1000,$D634,Transacoes!$B$3:$B1000,"C", Transacoes!$A$3:$A1000, "&lt;"&amp;EOMONTH(DATE(L$1,L$2,1),0))-SUMIFS(Transacoes!$D$3:$D1000,Transacoes!$C$3:$C1000,$D634,Transacoes!$B$3:$B1000,"V", Transacoes!$A$3:$A1000, "&lt;"&amp;EOMONTH(DATE(L$1,L$2,1),0)))*SUMIFS(Prov_Auto!$E$3:$E1000, Prov_Auto!$A$3:$A1000, $D634, Prov_Auto!$D$3:$D1000,"&gt;="&amp;DATE(L$1,L$2,1),Prov_Auto!$D$3:$D1000, "&lt;="&amp;EOMONTH(DATE(L$1,L$2,1),0)))</f>
        <v/>
      </c>
      <c r="M634" s="48" t="str">
        <f>IF($D634="","", (SUMIFS(Transacoes!$D$3:$D1000,Transacoes!$C$3:$C1000,$D634,Transacoes!$B$3:$B1000,"C", Transacoes!$A$3:$A1000, "&lt;"&amp;EOMONTH(DATE(M$1,M$2,1),0))-SUMIFS(Transacoes!$D$3:$D1000,Transacoes!$C$3:$C1000,$D634,Transacoes!$B$3:$B1000,"V", Transacoes!$A$3:$A1000, "&lt;"&amp;EOMONTH(DATE(M$1,M$2,1),0)))*SUMIFS(Prov_Auto!$E$3:$E1000, Prov_Auto!$A$3:$A1000, $D634, Prov_Auto!$D$3:$D1000,"&gt;="&amp;DATE(M$1,M$2,1),Prov_Auto!$D$3:$D1000, "&lt;="&amp;EOMONTH(DATE(M$1,M$2,1),0)))</f>
        <v/>
      </c>
      <c r="N634" s="48" t="str">
        <f>IF($D634="","", (SUMIFS(Transacoes!$D$3:$D1000,Transacoes!$C$3:$C1000,$D634,Transacoes!$B$3:$B1000,"C", Transacoes!$A$3:$A1000, "&lt;"&amp;EOMONTH(DATE(N$1,N$2,1),0))-SUMIFS(Transacoes!$D$3:$D1000,Transacoes!$C$3:$C1000,$D634,Transacoes!$B$3:$B1000,"V", Transacoes!$A$3:$A1000, "&lt;"&amp;EOMONTH(DATE(N$1,N$2,1),0)))*SUMIFS(Prov_Auto!$E$3:$E1000, Prov_Auto!$A$3:$A1000, $D634, Prov_Auto!$D$3:$D1000,"&gt;="&amp;DATE(N$1,N$2,1),Prov_Auto!$D$3:$D1000, "&lt;="&amp;EOMONTH(DATE(N$1,N$2,1),0)))</f>
        <v/>
      </c>
      <c r="O634" s="48" t="str">
        <f>IF($D634="","", (SUMIFS(Transacoes!$D$3:$D1000,Transacoes!$C$3:$C1000,$D634,Transacoes!$B$3:$B1000,"C", Transacoes!$A$3:$A1000, "&lt;"&amp;EOMONTH(DATE(O$1,O$2,1),0))-SUMIFS(Transacoes!$D$3:$D1000,Transacoes!$C$3:$C1000,$D634,Transacoes!$B$3:$B1000,"V", Transacoes!$A$3:$A1000, "&lt;"&amp;EOMONTH(DATE(O$1,O$2,1),0)))*SUMIFS(Prov_Auto!$E$3:$E1000, Prov_Auto!$A$3:$A1000, $D634, Prov_Auto!$D$3:$D1000,"&gt;="&amp;DATE(O$1,O$2,1),Prov_Auto!$D$3:$D1000, "&lt;="&amp;EOMONTH(DATE(O$1,O$2,1),0)))</f>
        <v/>
      </c>
      <c r="P634" s="48" t="str">
        <f>IF($D634="","", (SUMIFS(Transacoes!$D$3:$D1000,Transacoes!$C$3:$C1000,$D634,Transacoes!$B$3:$B1000,"C", Transacoes!$A$3:$A1000, "&lt;"&amp;EOMONTH(DATE(P$1,P$2,1),0))-SUMIFS(Transacoes!$D$3:$D1000,Transacoes!$C$3:$C1000,$D634,Transacoes!$B$3:$B1000,"V", Transacoes!$A$3:$A1000, "&lt;"&amp;EOMONTH(DATE(P$1,P$2,1),0)))*SUMIFS(Prov_Auto!$E$3:$E1000, Prov_Auto!$A$3:$A1000, $D634, Prov_Auto!$D$3:$D1000,"&gt;="&amp;DATE(P$1,P$2,1),Prov_Auto!$D$3:$D1000, "&lt;="&amp;EOMONTH(DATE(P$1,P$2,1),0)))</f>
        <v/>
      </c>
      <c r="Q634" s="48" t="str">
        <f>IF($D634="","", (SUMIFS(Transacoes!$D$3:$D1000,Transacoes!$C$3:$C1000,$D634,Transacoes!$B$3:$B1000,"C", Transacoes!$A$3:$A1000, "&lt;"&amp;EOMONTH(DATE(Q$1,Q$2,1),0))-SUMIFS(Transacoes!$D$3:$D1000,Transacoes!$C$3:$C1000,$D634,Transacoes!$B$3:$B1000,"V", Transacoes!$A$3:$A1000, "&lt;"&amp;EOMONTH(DATE(Q$1,Q$2,1),0)))*SUMIFS(Prov_Auto!$E$3:$E1000, Prov_Auto!$A$3:$A1000, $D634, Prov_Auto!$D$3:$D1000,"&gt;="&amp;DATE(Q$1,Q$2,1),Prov_Auto!$D$3:$D1000, "&lt;="&amp;EOMONTH(DATE(Q$1,Q$2,1),0)))</f>
        <v/>
      </c>
      <c r="R634" s="47"/>
    </row>
    <row r="635">
      <c r="A635" s="47"/>
      <c r="B635" s="47"/>
      <c r="C635" s="47"/>
      <c r="D635" s="87"/>
      <c r="E635" s="48" t="str">
        <f>IF($D635="","", (SUMIFS(Transacoes!$D$3:$D1000,Transacoes!$C$3:$C1000,$D635,Transacoes!$B$3:$B1000,"C", Transacoes!$A$3:$A1000, "&lt;"&amp;EOMONTH(DATE(E$1,E$2,1),0))-SUMIFS(Transacoes!$D$3:$D1000,Transacoes!$C$3:$C1000,$D635,Transacoes!$B$3:$B1000,"V", Transacoes!$A$3:$A1000, "&lt;"&amp;EOMONTH(DATE(E$1,E$2,1),0)))*SUMIFS(Prov_Auto!$E$3:$E1000, Prov_Auto!$A$3:$A1000, $D635, Prov_Auto!$D$3:$D1000,"&gt;="&amp;DATE(E$1,E$2,1),Prov_Auto!$D$3:$D1000, "&lt;="&amp;EOMONTH(DATE(E$1,E$2,1),0)))</f>
        <v/>
      </c>
      <c r="F635" s="48" t="str">
        <f>IF($D635="","", (SUMIFS(Transacoes!$D$3:$D1000,Transacoes!$C$3:$C1000,$D635,Transacoes!$B$3:$B1000,"C", Transacoes!$A$3:$A1000, "&lt;"&amp;EOMONTH(DATE(F$1,F$2,1),0))-SUMIFS(Transacoes!$D$3:$D1000,Transacoes!$C$3:$C1000,$D635,Transacoes!$B$3:$B1000,"V", Transacoes!$A$3:$A1000, "&lt;"&amp;EOMONTH(DATE(F$1,F$2,1),0)))*SUMIFS(Prov_Auto!$E$3:$E1000, Prov_Auto!$A$3:$A1000, $D635, Prov_Auto!$D$3:$D1000,"&gt;="&amp;DATE(F$1,F$2,1),Prov_Auto!$D$3:$D1000, "&lt;="&amp;EOMONTH(DATE(F$1,F$2,1),0)))</f>
        <v/>
      </c>
      <c r="G635" s="48" t="str">
        <f>IF($D635="","", (SUMIFS(Transacoes!$D$3:$D1000,Transacoes!$C$3:$C1000,$D635,Transacoes!$B$3:$B1000,"C", Transacoes!$A$3:$A1000, "&lt;"&amp;EOMONTH(DATE(G$1,G$2,1),0))-SUMIFS(Transacoes!$D$3:$D1000,Transacoes!$C$3:$C1000,$D635,Transacoes!$B$3:$B1000,"V", Transacoes!$A$3:$A1000, "&lt;"&amp;EOMONTH(DATE(G$1,G$2,1),0)))*SUMIFS(Prov_Auto!$E$3:$E1000, Prov_Auto!$A$3:$A1000, $D635, Prov_Auto!$D$3:$D1000,"&gt;="&amp;DATE(G$1,G$2,1),Prov_Auto!$D$3:$D1000, "&lt;="&amp;EOMONTH(DATE(G$1,G$2,1),0)))</f>
        <v/>
      </c>
      <c r="H635" s="48" t="str">
        <f>IF($D635="","", (SUMIFS(Transacoes!$D$3:$D1000,Transacoes!$C$3:$C1000,$D635,Transacoes!$B$3:$B1000,"C", Transacoes!$A$3:$A1000, "&lt;"&amp;EOMONTH(DATE(H$1,H$2,1),0))-SUMIFS(Transacoes!$D$3:$D1000,Transacoes!$C$3:$C1000,$D635,Transacoes!$B$3:$B1000,"V", Transacoes!$A$3:$A1000, "&lt;"&amp;EOMONTH(DATE(H$1,H$2,1),0)))*SUMIFS(Prov_Auto!$E$3:$E1000, Prov_Auto!$A$3:$A1000, $D635, Prov_Auto!$D$3:$D1000,"&gt;="&amp;DATE(H$1,H$2,1),Prov_Auto!$D$3:$D1000, "&lt;="&amp;EOMONTH(DATE(H$1,H$2,1),0)))</f>
        <v/>
      </c>
      <c r="I635" s="48" t="str">
        <f>IF($D635="","", (SUMIFS(Transacoes!$D$3:$D1000,Transacoes!$C$3:$C1000,$D635,Transacoes!$B$3:$B1000,"C", Transacoes!$A$3:$A1000, "&lt;"&amp;EOMONTH(DATE(I$1,I$2,1),0))-SUMIFS(Transacoes!$D$3:$D1000,Transacoes!$C$3:$C1000,$D635,Transacoes!$B$3:$B1000,"V", Transacoes!$A$3:$A1000, "&lt;"&amp;EOMONTH(DATE(I$1,I$2,1),0)))*SUMIFS(Prov_Auto!$E$3:$E1000, Prov_Auto!$A$3:$A1000, $D635, Prov_Auto!$D$3:$D1000,"&gt;="&amp;DATE(I$1,I$2,1),Prov_Auto!$D$3:$D1000, "&lt;="&amp;EOMONTH(DATE(I$1,I$2,1),0)))</f>
        <v/>
      </c>
      <c r="J635" s="48" t="str">
        <f>IF($D635="","", (SUMIFS(Transacoes!$D$3:$D1000,Transacoes!$C$3:$C1000,$D635,Transacoes!$B$3:$B1000,"C", Transacoes!$A$3:$A1000, "&lt;"&amp;EOMONTH(DATE(J$1,J$2,1),0))-SUMIFS(Transacoes!$D$3:$D1000,Transacoes!$C$3:$C1000,$D635,Transacoes!$B$3:$B1000,"V", Transacoes!$A$3:$A1000, "&lt;"&amp;EOMONTH(DATE(J$1,J$2,1),0)))*SUMIFS(Prov_Auto!$E$3:$E1000, Prov_Auto!$A$3:$A1000, $D635, Prov_Auto!$D$3:$D1000,"&gt;="&amp;DATE(J$1,J$2,1),Prov_Auto!$D$3:$D1000, "&lt;="&amp;EOMONTH(DATE(J$1,J$2,1),0)))</f>
        <v/>
      </c>
      <c r="K635" s="48" t="str">
        <f>IF($D635="","", (SUMIFS(Transacoes!$D$3:$D1000,Transacoes!$C$3:$C1000,$D635,Transacoes!$B$3:$B1000,"C", Transacoes!$A$3:$A1000, "&lt;"&amp;EOMONTH(DATE(K$1,K$2,1),0))-SUMIFS(Transacoes!$D$3:$D1000,Transacoes!$C$3:$C1000,$D635,Transacoes!$B$3:$B1000,"V", Transacoes!$A$3:$A1000, "&lt;"&amp;EOMONTH(DATE(K$1,K$2,1),0)))*SUMIFS(Prov_Auto!$E$3:$E1000, Prov_Auto!$A$3:$A1000, $D635, Prov_Auto!$D$3:$D1000,"&gt;="&amp;DATE(K$1,K$2,1),Prov_Auto!$D$3:$D1000, "&lt;="&amp;EOMONTH(DATE(K$1,K$2,1),0)))</f>
        <v/>
      </c>
      <c r="L635" s="48" t="str">
        <f>IF($D635="","", (SUMIFS(Transacoes!$D$3:$D1000,Transacoes!$C$3:$C1000,$D635,Transacoes!$B$3:$B1000,"C", Transacoes!$A$3:$A1000, "&lt;"&amp;EOMONTH(DATE(L$1,L$2,1),0))-SUMIFS(Transacoes!$D$3:$D1000,Transacoes!$C$3:$C1000,$D635,Transacoes!$B$3:$B1000,"V", Transacoes!$A$3:$A1000, "&lt;"&amp;EOMONTH(DATE(L$1,L$2,1),0)))*SUMIFS(Prov_Auto!$E$3:$E1000, Prov_Auto!$A$3:$A1000, $D635, Prov_Auto!$D$3:$D1000,"&gt;="&amp;DATE(L$1,L$2,1),Prov_Auto!$D$3:$D1000, "&lt;="&amp;EOMONTH(DATE(L$1,L$2,1),0)))</f>
        <v/>
      </c>
      <c r="M635" s="48" t="str">
        <f>IF($D635="","", (SUMIFS(Transacoes!$D$3:$D1000,Transacoes!$C$3:$C1000,$D635,Transacoes!$B$3:$B1000,"C", Transacoes!$A$3:$A1000, "&lt;"&amp;EOMONTH(DATE(M$1,M$2,1),0))-SUMIFS(Transacoes!$D$3:$D1000,Transacoes!$C$3:$C1000,$D635,Transacoes!$B$3:$B1000,"V", Transacoes!$A$3:$A1000, "&lt;"&amp;EOMONTH(DATE(M$1,M$2,1),0)))*SUMIFS(Prov_Auto!$E$3:$E1000, Prov_Auto!$A$3:$A1000, $D635, Prov_Auto!$D$3:$D1000,"&gt;="&amp;DATE(M$1,M$2,1),Prov_Auto!$D$3:$D1000, "&lt;="&amp;EOMONTH(DATE(M$1,M$2,1),0)))</f>
        <v/>
      </c>
      <c r="N635" s="48" t="str">
        <f>IF($D635="","", (SUMIFS(Transacoes!$D$3:$D1000,Transacoes!$C$3:$C1000,$D635,Transacoes!$B$3:$B1000,"C", Transacoes!$A$3:$A1000, "&lt;"&amp;EOMONTH(DATE(N$1,N$2,1),0))-SUMIFS(Transacoes!$D$3:$D1000,Transacoes!$C$3:$C1000,$D635,Transacoes!$B$3:$B1000,"V", Transacoes!$A$3:$A1000, "&lt;"&amp;EOMONTH(DATE(N$1,N$2,1),0)))*SUMIFS(Prov_Auto!$E$3:$E1000, Prov_Auto!$A$3:$A1000, $D635, Prov_Auto!$D$3:$D1000,"&gt;="&amp;DATE(N$1,N$2,1),Prov_Auto!$D$3:$D1000, "&lt;="&amp;EOMONTH(DATE(N$1,N$2,1),0)))</f>
        <v/>
      </c>
      <c r="O635" s="48" t="str">
        <f>IF($D635="","", (SUMIFS(Transacoes!$D$3:$D1000,Transacoes!$C$3:$C1000,$D635,Transacoes!$B$3:$B1000,"C", Transacoes!$A$3:$A1000, "&lt;"&amp;EOMONTH(DATE(O$1,O$2,1),0))-SUMIFS(Transacoes!$D$3:$D1000,Transacoes!$C$3:$C1000,$D635,Transacoes!$B$3:$B1000,"V", Transacoes!$A$3:$A1000, "&lt;"&amp;EOMONTH(DATE(O$1,O$2,1),0)))*SUMIFS(Prov_Auto!$E$3:$E1000, Prov_Auto!$A$3:$A1000, $D635, Prov_Auto!$D$3:$D1000,"&gt;="&amp;DATE(O$1,O$2,1),Prov_Auto!$D$3:$D1000, "&lt;="&amp;EOMONTH(DATE(O$1,O$2,1),0)))</f>
        <v/>
      </c>
      <c r="P635" s="48" t="str">
        <f>IF($D635="","", (SUMIFS(Transacoes!$D$3:$D1000,Transacoes!$C$3:$C1000,$D635,Transacoes!$B$3:$B1000,"C", Transacoes!$A$3:$A1000, "&lt;"&amp;EOMONTH(DATE(P$1,P$2,1),0))-SUMIFS(Transacoes!$D$3:$D1000,Transacoes!$C$3:$C1000,$D635,Transacoes!$B$3:$B1000,"V", Transacoes!$A$3:$A1000, "&lt;"&amp;EOMONTH(DATE(P$1,P$2,1),0)))*SUMIFS(Prov_Auto!$E$3:$E1000, Prov_Auto!$A$3:$A1000, $D635, Prov_Auto!$D$3:$D1000,"&gt;="&amp;DATE(P$1,P$2,1),Prov_Auto!$D$3:$D1000, "&lt;="&amp;EOMONTH(DATE(P$1,P$2,1),0)))</f>
        <v/>
      </c>
      <c r="Q635" s="48" t="str">
        <f>IF($D635="","", (SUMIFS(Transacoes!$D$3:$D1000,Transacoes!$C$3:$C1000,$D635,Transacoes!$B$3:$B1000,"C", Transacoes!$A$3:$A1000, "&lt;"&amp;EOMONTH(DATE(Q$1,Q$2,1),0))-SUMIFS(Transacoes!$D$3:$D1000,Transacoes!$C$3:$C1000,$D635,Transacoes!$B$3:$B1000,"V", Transacoes!$A$3:$A1000, "&lt;"&amp;EOMONTH(DATE(Q$1,Q$2,1),0)))*SUMIFS(Prov_Auto!$E$3:$E1000, Prov_Auto!$A$3:$A1000, $D635, Prov_Auto!$D$3:$D1000,"&gt;="&amp;DATE(Q$1,Q$2,1),Prov_Auto!$D$3:$D1000, "&lt;="&amp;EOMONTH(DATE(Q$1,Q$2,1),0)))</f>
        <v/>
      </c>
      <c r="R635" s="47"/>
    </row>
    <row r="636">
      <c r="A636" s="47"/>
      <c r="B636" s="47"/>
      <c r="C636" s="47"/>
      <c r="D636" s="87"/>
      <c r="E636" s="48" t="str">
        <f>IF($D636="","", (SUMIFS(Transacoes!$D$3:$D1000,Transacoes!$C$3:$C1000,$D636,Transacoes!$B$3:$B1000,"C", Transacoes!$A$3:$A1000, "&lt;"&amp;EOMONTH(DATE(E$1,E$2,1),0))-SUMIFS(Transacoes!$D$3:$D1000,Transacoes!$C$3:$C1000,$D636,Transacoes!$B$3:$B1000,"V", Transacoes!$A$3:$A1000, "&lt;"&amp;EOMONTH(DATE(E$1,E$2,1),0)))*SUMIFS(Prov_Auto!$E$3:$E1000, Prov_Auto!$A$3:$A1000, $D636, Prov_Auto!$D$3:$D1000,"&gt;="&amp;DATE(E$1,E$2,1),Prov_Auto!$D$3:$D1000, "&lt;="&amp;EOMONTH(DATE(E$1,E$2,1),0)))</f>
        <v/>
      </c>
      <c r="F636" s="48" t="str">
        <f>IF($D636="","", (SUMIFS(Transacoes!$D$3:$D1000,Transacoes!$C$3:$C1000,$D636,Transacoes!$B$3:$B1000,"C", Transacoes!$A$3:$A1000, "&lt;"&amp;EOMONTH(DATE(F$1,F$2,1),0))-SUMIFS(Transacoes!$D$3:$D1000,Transacoes!$C$3:$C1000,$D636,Transacoes!$B$3:$B1000,"V", Transacoes!$A$3:$A1000, "&lt;"&amp;EOMONTH(DATE(F$1,F$2,1),0)))*SUMIFS(Prov_Auto!$E$3:$E1000, Prov_Auto!$A$3:$A1000, $D636, Prov_Auto!$D$3:$D1000,"&gt;="&amp;DATE(F$1,F$2,1),Prov_Auto!$D$3:$D1000, "&lt;="&amp;EOMONTH(DATE(F$1,F$2,1),0)))</f>
        <v/>
      </c>
      <c r="G636" s="48" t="str">
        <f>IF($D636="","", (SUMIFS(Transacoes!$D$3:$D1000,Transacoes!$C$3:$C1000,$D636,Transacoes!$B$3:$B1000,"C", Transacoes!$A$3:$A1000, "&lt;"&amp;EOMONTH(DATE(G$1,G$2,1),0))-SUMIFS(Transacoes!$D$3:$D1000,Transacoes!$C$3:$C1000,$D636,Transacoes!$B$3:$B1000,"V", Transacoes!$A$3:$A1000, "&lt;"&amp;EOMONTH(DATE(G$1,G$2,1),0)))*SUMIFS(Prov_Auto!$E$3:$E1000, Prov_Auto!$A$3:$A1000, $D636, Prov_Auto!$D$3:$D1000,"&gt;="&amp;DATE(G$1,G$2,1),Prov_Auto!$D$3:$D1000, "&lt;="&amp;EOMONTH(DATE(G$1,G$2,1),0)))</f>
        <v/>
      </c>
      <c r="H636" s="48" t="str">
        <f>IF($D636="","", (SUMIFS(Transacoes!$D$3:$D1000,Transacoes!$C$3:$C1000,$D636,Transacoes!$B$3:$B1000,"C", Transacoes!$A$3:$A1000, "&lt;"&amp;EOMONTH(DATE(H$1,H$2,1),0))-SUMIFS(Transacoes!$D$3:$D1000,Transacoes!$C$3:$C1000,$D636,Transacoes!$B$3:$B1000,"V", Transacoes!$A$3:$A1000, "&lt;"&amp;EOMONTH(DATE(H$1,H$2,1),0)))*SUMIFS(Prov_Auto!$E$3:$E1000, Prov_Auto!$A$3:$A1000, $D636, Prov_Auto!$D$3:$D1000,"&gt;="&amp;DATE(H$1,H$2,1),Prov_Auto!$D$3:$D1000, "&lt;="&amp;EOMONTH(DATE(H$1,H$2,1),0)))</f>
        <v/>
      </c>
      <c r="I636" s="48" t="str">
        <f>IF($D636="","", (SUMIFS(Transacoes!$D$3:$D1000,Transacoes!$C$3:$C1000,$D636,Transacoes!$B$3:$B1000,"C", Transacoes!$A$3:$A1000, "&lt;"&amp;EOMONTH(DATE(I$1,I$2,1),0))-SUMIFS(Transacoes!$D$3:$D1000,Transacoes!$C$3:$C1000,$D636,Transacoes!$B$3:$B1000,"V", Transacoes!$A$3:$A1000, "&lt;"&amp;EOMONTH(DATE(I$1,I$2,1),0)))*SUMIFS(Prov_Auto!$E$3:$E1000, Prov_Auto!$A$3:$A1000, $D636, Prov_Auto!$D$3:$D1000,"&gt;="&amp;DATE(I$1,I$2,1),Prov_Auto!$D$3:$D1000, "&lt;="&amp;EOMONTH(DATE(I$1,I$2,1),0)))</f>
        <v/>
      </c>
      <c r="J636" s="48" t="str">
        <f>IF($D636="","", (SUMIFS(Transacoes!$D$3:$D1000,Transacoes!$C$3:$C1000,$D636,Transacoes!$B$3:$B1000,"C", Transacoes!$A$3:$A1000, "&lt;"&amp;EOMONTH(DATE(J$1,J$2,1),0))-SUMIFS(Transacoes!$D$3:$D1000,Transacoes!$C$3:$C1000,$D636,Transacoes!$B$3:$B1000,"V", Transacoes!$A$3:$A1000, "&lt;"&amp;EOMONTH(DATE(J$1,J$2,1),0)))*SUMIFS(Prov_Auto!$E$3:$E1000, Prov_Auto!$A$3:$A1000, $D636, Prov_Auto!$D$3:$D1000,"&gt;="&amp;DATE(J$1,J$2,1),Prov_Auto!$D$3:$D1000, "&lt;="&amp;EOMONTH(DATE(J$1,J$2,1),0)))</f>
        <v/>
      </c>
      <c r="K636" s="48" t="str">
        <f>IF($D636="","", (SUMIFS(Transacoes!$D$3:$D1000,Transacoes!$C$3:$C1000,$D636,Transacoes!$B$3:$B1000,"C", Transacoes!$A$3:$A1000, "&lt;"&amp;EOMONTH(DATE(K$1,K$2,1),0))-SUMIFS(Transacoes!$D$3:$D1000,Transacoes!$C$3:$C1000,$D636,Transacoes!$B$3:$B1000,"V", Transacoes!$A$3:$A1000, "&lt;"&amp;EOMONTH(DATE(K$1,K$2,1),0)))*SUMIFS(Prov_Auto!$E$3:$E1000, Prov_Auto!$A$3:$A1000, $D636, Prov_Auto!$D$3:$D1000,"&gt;="&amp;DATE(K$1,K$2,1),Prov_Auto!$D$3:$D1000, "&lt;="&amp;EOMONTH(DATE(K$1,K$2,1),0)))</f>
        <v/>
      </c>
      <c r="L636" s="48" t="str">
        <f>IF($D636="","", (SUMIFS(Transacoes!$D$3:$D1000,Transacoes!$C$3:$C1000,$D636,Transacoes!$B$3:$B1000,"C", Transacoes!$A$3:$A1000, "&lt;"&amp;EOMONTH(DATE(L$1,L$2,1),0))-SUMIFS(Transacoes!$D$3:$D1000,Transacoes!$C$3:$C1000,$D636,Transacoes!$B$3:$B1000,"V", Transacoes!$A$3:$A1000, "&lt;"&amp;EOMONTH(DATE(L$1,L$2,1),0)))*SUMIFS(Prov_Auto!$E$3:$E1000, Prov_Auto!$A$3:$A1000, $D636, Prov_Auto!$D$3:$D1000,"&gt;="&amp;DATE(L$1,L$2,1),Prov_Auto!$D$3:$D1000, "&lt;="&amp;EOMONTH(DATE(L$1,L$2,1),0)))</f>
        <v/>
      </c>
      <c r="M636" s="48" t="str">
        <f>IF($D636="","", (SUMIFS(Transacoes!$D$3:$D1000,Transacoes!$C$3:$C1000,$D636,Transacoes!$B$3:$B1000,"C", Transacoes!$A$3:$A1000, "&lt;"&amp;EOMONTH(DATE(M$1,M$2,1),0))-SUMIFS(Transacoes!$D$3:$D1000,Transacoes!$C$3:$C1000,$D636,Transacoes!$B$3:$B1000,"V", Transacoes!$A$3:$A1000, "&lt;"&amp;EOMONTH(DATE(M$1,M$2,1),0)))*SUMIFS(Prov_Auto!$E$3:$E1000, Prov_Auto!$A$3:$A1000, $D636, Prov_Auto!$D$3:$D1000,"&gt;="&amp;DATE(M$1,M$2,1),Prov_Auto!$D$3:$D1000, "&lt;="&amp;EOMONTH(DATE(M$1,M$2,1),0)))</f>
        <v/>
      </c>
      <c r="N636" s="48" t="str">
        <f>IF($D636="","", (SUMIFS(Transacoes!$D$3:$D1000,Transacoes!$C$3:$C1000,$D636,Transacoes!$B$3:$B1000,"C", Transacoes!$A$3:$A1000, "&lt;"&amp;EOMONTH(DATE(N$1,N$2,1),0))-SUMIFS(Transacoes!$D$3:$D1000,Transacoes!$C$3:$C1000,$D636,Transacoes!$B$3:$B1000,"V", Transacoes!$A$3:$A1000, "&lt;"&amp;EOMONTH(DATE(N$1,N$2,1),0)))*SUMIFS(Prov_Auto!$E$3:$E1000, Prov_Auto!$A$3:$A1000, $D636, Prov_Auto!$D$3:$D1000,"&gt;="&amp;DATE(N$1,N$2,1),Prov_Auto!$D$3:$D1000, "&lt;="&amp;EOMONTH(DATE(N$1,N$2,1),0)))</f>
        <v/>
      </c>
      <c r="O636" s="48" t="str">
        <f>IF($D636="","", (SUMIFS(Transacoes!$D$3:$D1000,Transacoes!$C$3:$C1000,$D636,Transacoes!$B$3:$B1000,"C", Transacoes!$A$3:$A1000, "&lt;"&amp;EOMONTH(DATE(O$1,O$2,1),0))-SUMIFS(Transacoes!$D$3:$D1000,Transacoes!$C$3:$C1000,$D636,Transacoes!$B$3:$B1000,"V", Transacoes!$A$3:$A1000, "&lt;"&amp;EOMONTH(DATE(O$1,O$2,1),0)))*SUMIFS(Prov_Auto!$E$3:$E1000, Prov_Auto!$A$3:$A1000, $D636, Prov_Auto!$D$3:$D1000,"&gt;="&amp;DATE(O$1,O$2,1),Prov_Auto!$D$3:$D1000, "&lt;="&amp;EOMONTH(DATE(O$1,O$2,1),0)))</f>
        <v/>
      </c>
      <c r="P636" s="48" t="str">
        <f>IF($D636="","", (SUMIFS(Transacoes!$D$3:$D1000,Transacoes!$C$3:$C1000,$D636,Transacoes!$B$3:$B1000,"C", Transacoes!$A$3:$A1000, "&lt;"&amp;EOMONTH(DATE(P$1,P$2,1),0))-SUMIFS(Transacoes!$D$3:$D1000,Transacoes!$C$3:$C1000,$D636,Transacoes!$B$3:$B1000,"V", Transacoes!$A$3:$A1000, "&lt;"&amp;EOMONTH(DATE(P$1,P$2,1),0)))*SUMIFS(Prov_Auto!$E$3:$E1000, Prov_Auto!$A$3:$A1000, $D636, Prov_Auto!$D$3:$D1000,"&gt;="&amp;DATE(P$1,P$2,1),Prov_Auto!$D$3:$D1000, "&lt;="&amp;EOMONTH(DATE(P$1,P$2,1),0)))</f>
        <v/>
      </c>
      <c r="Q636" s="48" t="str">
        <f>IF($D636="","", (SUMIFS(Transacoes!$D$3:$D1000,Transacoes!$C$3:$C1000,$D636,Transacoes!$B$3:$B1000,"C", Transacoes!$A$3:$A1000, "&lt;"&amp;EOMONTH(DATE(Q$1,Q$2,1),0))-SUMIFS(Transacoes!$D$3:$D1000,Transacoes!$C$3:$C1000,$D636,Transacoes!$B$3:$B1000,"V", Transacoes!$A$3:$A1000, "&lt;"&amp;EOMONTH(DATE(Q$1,Q$2,1),0)))*SUMIFS(Prov_Auto!$E$3:$E1000, Prov_Auto!$A$3:$A1000, $D636, Prov_Auto!$D$3:$D1000,"&gt;="&amp;DATE(Q$1,Q$2,1),Prov_Auto!$D$3:$D1000, "&lt;="&amp;EOMONTH(DATE(Q$1,Q$2,1),0)))</f>
        <v/>
      </c>
      <c r="R636" s="47"/>
    </row>
    <row r="637">
      <c r="A637" s="47"/>
      <c r="B637" s="47"/>
      <c r="C637" s="47"/>
      <c r="D637" s="87"/>
      <c r="E637" s="48" t="str">
        <f>IF($D637="","", (SUMIFS(Transacoes!$D$3:$D1000,Transacoes!$C$3:$C1000,$D637,Transacoes!$B$3:$B1000,"C", Transacoes!$A$3:$A1000, "&lt;"&amp;EOMONTH(DATE(E$1,E$2,1),0))-SUMIFS(Transacoes!$D$3:$D1000,Transacoes!$C$3:$C1000,$D637,Transacoes!$B$3:$B1000,"V", Transacoes!$A$3:$A1000, "&lt;"&amp;EOMONTH(DATE(E$1,E$2,1),0)))*SUMIFS(Prov_Auto!$E$3:$E1000, Prov_Auto!$A$3:$A1000, $D637, Prov_Auto!$D$3:$D1000,"&gt;="&amp;DATE(E$1,E$2,1),Prov_Auto!$D$3:$D1000, "&lt;="&amp;EOMONTH(DATE(E$1,E$2,1),0)))</f>
        <v/>
      </c>
      <c r="F637" s="48" t="str">
        <f>IF($D637="","", (SUMIFS(Transacoes!$D$3:$D1000,Transacoes!$C$3:$C1000,$D637,Transacoes!$B$3:$B1000,"C", Transacoes!$A$3:$A1000, "&lt;"&amp;EOMONTH(DATE(F$1,F$2,1),0))-SUMIFS(Transacoes!$D$3:$D1000,Transacoes!$C$3:$C1000,$D637,Transacoes!$B$3:$B1000,"V", Transacoes!$A$3:$A1000, "&lt;"&amp;EOMONTH(DATE(F$1,F$2,1),0)))*SUMIFS(Prov_Auto!$E$3:$E1000, Prov_Auto!$A$3:$A1000, $D637, Prov_Auto!$D$3:$D1000,"&gt;="&amp;DATE(F$1,F$2,1),Prov_Auto!$D$3:$D1000, "&lt;="&amp;EOMONTH(DATE(F$1,F$2,1),0)))</f>
        <v/>
      </c>
      <c r="G637" s="48" t="str">
        <f>IF($D637="","", (SUMIFS(Transacoes!$D$3:$D1000,Transacoes!$C$3:$C1000,$D637,Transacoes!$B$3:$B1000,"C", Transacoes!$A$3:$A1000, "&lt;"&amp;EOMONTH(DATE(G$1,G$2,1),0))-SUMIFS(Transacoes!$D$3:$D1000,Transacoes!$C$3:$C1000,$D637,Transacoes!$B$3:$B1000,"V", Transacoes!$A$3:$A1000, "&lt;"&amp;EOMONTH(DATE(G$1,G$2,1),0)))*SUMIFS(Prov_Auto!$E$3:$E1000, Prov_Auto!$A$3:$A1000, $D637, Prov_Auto!$D$3:$D1000,"&gt;="&amp;DATE(G$1,G$2,1),Prov_Auto!$D$3:$D1000, "&lt;="&amp;EOMONTH(DATE(G$1,G$2,1),0)))</f>
        <v/>
      </c>
      <c r="H637" s="48" t="str">
        <f>IF($D637="","", (SUMIFS(Transacoes!$D$3:$D1000,Transacoes!$C$3:$C1000,$D637,Transacoes!$B$3:$B1000,"C", Transacoes!$A$3:$A1000, "&lt;"&amp;EOMONTH(DATE(H$1,H$2,1),0))-SUMIFS(Transacoes!$D$3:$D1000,Transacoes!$C$3:$C1000,$D637,Transacoes!$B$3:$B1000,"V", Transacoes!$A$3:$A1000, "&lt;"&amp;EOMONTH(DATE(H$1,H$2,1),0)))*SUMIFS(Prov_Auto!$E$3:$E1000, Prov_Auto!$A$3:$A1000, $D637, Prov_Auto!$D$3:$D1000,"&gt;="&amp;DATE(H$1,H$2,1),Prov_Auto!$D$3:$D1000, "&lt;="&amp;EOMONTH(DATE(H$1,H$2,1),0)))</f>
        <v/>
      </c>
      <c r="I637" s="48" t="str">
        <f>IF($D637="","", (SUMIFS(Transacoes!$D$3:$D1000,Transacoes!$C$3:$C1000,$D637,Transacoes!$B$3:$B1000,"C", Transacoes!$A$3:$A1000, "&lt;"&amp;EOMONTH(DATE(I$1,I$2,1),0))-SUMIFS(Transacoes!$D$3:$D1000,Transacoes!$C$3:$C1000,$D637,Transacoes!$B$3:$B1000,"V", Transacoes!$A$3:$A1000, "&lt;"&amp;EOMONTH(DATE(I$1,I$2,1),0)))*SUMIFS(Prov_Auto!$E$3:$E1000, Prov_Auto!$A$3:$A1000, $D637, Prov_Auto!$D$3:$D1000,"&gt;="&amp;DATE(I$1,I$2,1),Prov_Auto!$D$3:$D1000, "&lt;="&amp;EOMONTH(DATE(I$1,I$2,1),0)))</f>
        <v/>
      </c>
      <c r="J637" s="48" t="str">
        <f>IF($D637="","", (SUMIFS(Transacoes!$D$3:$D1000,Transacoes!$C$3:$C1000,$D637,Transacoes!$B$3:$B1000,"C", Transacoes!$A$3:$A1000, "&lt;"&amp;EOMONTH(DATE(J$1,J$2,1),0))-SUMIFS(Transacoes!$D$3:$D1000,Transacoes!$C$3:$C1000,$D637,Transacoes!$B$3:$B1000,"V", Transacoes!$A$3:$A1000, "&lt;"&amp;EOMONTH(DATE(J$1,J$2,1),0)))*SUMIFS(Prov_Auto!$E$3:$E1000, Prov_Auto!$A$3:$A1000, $D637, Prov_Auto!$D$3:$D1000,"&gt;="&amp;DATE(J$1,J$2,1),Prov_Auto!$D$3:$D1000, "&lt;="&amp;EOMONTH(DATE(J$1,J$2,1),0)))</f>
        <v/>
      </c>
      <c r="K637" s="48" t="str">
        <f>IF($D637="","", (SUMIFS(Transacoes!$D$3:$D1000,Transacoes!$C$3:$C1000,$D637,Transacoes!$B$3:$B1000,"C", Transacoes!$A$3:$A1000, "&lt;"&amp;EOMONTH(DATE(K$1,K$2,1),0))-SUMIFS(Transacoes!$D$3:$D1000,Transacoes!$C$3:$C1000,$D637,Transacoes!$B$3:$B1000,"V", Transacoes!$A$3:$A1000, "&lt;"&amp;EOMONTH(DATE(K$1,K$2,1),0)))*SUMIFS(Prov_Auto!$E$3:$E1000, Prov_Auto!$A$3:$A1000, $D637, Prov_Auto!$D$3:$D1000,"&gt;="&amp;DATE(K$1,K$2,1),Prov_Auto!$D$3:$D1000, "&lt;="&amp;EOMONTH(DATE(K$1,K$2,1),0)))</f>
        <v/>
      </c>
      <c r="L637" s="48" t="str">
        <f>IF($D637="","", (SUMIFS(Transacoes!$D$3:$D1000,Transacoes!$C$3:$C1000,$D637,Transacoes!$B$3:$B1000,"C", Transacoes!$A$3:$A1000, "&lt;"&amp;EOMONTH(DATE(L$1,L$2,1),0))-SUMIFS(Transacoes!$D$3:$D1000,Transacoes!$C$3:$C1000,$D637,Transacoes!$B$3:$B1000,"V", Transacoes!$A$3:$A1000, "&lt;"&amp;EOMONTH(DATE(L$1,L$2,1),0)))*SUMIFS(Prov_Auto!$E$3:$E1000, Prov_Auto!$A$3:$A1000, $D637, Prov_Auto!$D$3:$D1000,"&gt;="&amp;DATE(L$1,L$2,1),Prov_Auto!$D$3:$D1000, "&lt;="&amp;EOMONTH(DATE(L$1,L$2,1),0)))</f>
        <v/>
      </c>
      <c r="M637" s="48" t="str">
        <f>IF($D637="","", (SUMIFS(Transacoes!$D$3:$D1000,Transacoes!$C$3:$C1000,$D637,Transacoes!$B$3:$B1000,"C", Transacoes!$A$3:$A1000, "&lt;"&amp;EOMONTH(DATE(M$1,M$2,1),0))-SUMIFS(Transacoes!$D$3:$D1000,Transacoes!$C$3:$C1000,$D637,Transacoes!$B$3:$B1000,"V", Transacoes!$A$3:$A1000, "&lt;"&amp;EOMONTH(DATE(M$1,M$2,1),0)))*SUMIFS(Prov_Auto!$E$3:$E1000, Prov_Auto!$A$3:$A1000, $D637, Prov_Auto!$D$3:$D1000,"&gt;="&amp;DATE(M$1,M$2,1),Prov_Auto!$D$3:$D1000, "&lt;="&amp;EOMONTH(DATE(M$1,M$2,1),0)))</f>
        <v/>
      </c>
      <c r="N637" s="48" t="str">
        <f>IF($D637="","", (SUMIFS(Transacoes!$D$3:$D1000,Transacoes!$C$3:$C1000,$D637,Transacoes!$B$3:$B1000,"C", Transacoes!$A$3:$A1000, "&lt;"&amp;EOMONTH(DATE(N$1,N$2,1),0))-SUMIFS(Transacoes!$D$3:$D1000,Transacoes!$C$3:$C1000,$D637,Transacoes!$B$3:$B1000,"V", Transacoes!$A$3:$A1000, "&lt;"&amp;EOMONTH(DATE(N$1,N$2,1),0)))*SUMIFS(Prov_Auto!$E$3:$E1000, Prov_Auto!$A$3:$A1000, $D637, Prov_Auto!$D$3:$D1000,"&gt;="&amp;DATE(N$1,N$2,1),Prov_Auto!$D$3:$D1000, "&lt;="&amp;EOMONTH(DATE(N$1,N$2,1),0)))</f>
        <v/>
      </c>
      <c r="O637" s="48" t="str">
        <f>IF($D637="","", (SUMIFS(Transacoes!$D$3:$D1000,Transacoes!$C$3:$C1000,$D637,Transacoes!$B$3:$B1000,"C", Transacoes!$A$3:$A1000, "&lt;"&amp;EOMONTH(DATE(O$1,O$2,1),0))-SUMIFS(Transacoes!$D$3:$D1000,Transacoes!$C$3:$C1000,$D637,Transacoes!$B$3:$B1000,"V", Transacoes!$A$3:$A1000, "&lt;"&amp;EOMONTH(DATE(O$1,O$2,1),0)))*SUMIFS(Prov_Auto!$E$3:$E1000, Prov_Auto!$A$3:$A1000, $D637, Prov_Auto!$D$3:$D1000,"&gt;="&amp;DATE(O$1,O$2,1),Prov_Auto!$D$3:$D1000, "&lt;="&amp;EOMONTH(DATE(O$1,O$2,1),0)))</f>
        <v/>
      </c>
      <c r="P637" s="48" t="str">
        <f>IF($D637="","", (SUMIFS(Transacoes!$D$3:$D1000,Transacoes!$C$3:$C1000,$D637,Transacoes!$B$3:$B1000,"C", Transacoes!$A$3:$A1000, "&lt;"&amp;EOMONTH(DATE(P$1,P$2,1),0))-SUMIFS(Transacoes!$D$3:$D1000,Transacoes!$C$3:$C1000,$D637,Transacoes!$B$3:$B1000,"V", Transacoes!$A$3:$A1000, "&lt;"&amp;EOMONTH(DATE(P$1,P$2,1),0)))*SUMIFS(Prov_Auto!$E$3:$E1000, Prov_Auto!$A$3:$A1000, $D637, Prov_Auto!$D$3:$D1000,"&gt;="&amp;DATE(P$1,P$2,1),Prov_Auto!$D$3:$D1000, "&lt;="&amp;EOMONTH(DATE(P$1,P$2,1),0)))</f>
        <v/>
      </c>
      <c r="Q637" s="48" t="str">
        <f>IF($D637="","", (SUMIFS(Transacoes!$D$3:$D1000,Transacoes!$C$3:$C1000,$D637,Transacoes!$B$3:$B1000,"C", Transacoes!$A$3:$A1000, "&lt;"&amp;EOMONTH(DATE(Q$1,Q$2,1),0))-SUMIFS(Transacoes!$D$3:$D1000,Transacoes!$C$3:$C1000,$D637,Transacoes!$B$3:$B1000,"V", Transacoes!$A$3:$A1000, "&lt;"&amp;EOMONTH(DATE(Q$1,Q$2,1),0)))*SUMIFS(Prov_Auto!$E$3:$E1000, Prov_Auto!$A$3:$A1000, $D637, Prov_Auto!$D$3:$D1000,"&gt;="&amp;DATE(Q$1,Q$2,1),Prov_Auto!$D$3:$D1000, "&lt;="&amp;EOMONTH(DATE(Q$1,Q$2,1),0)))</f>
        <v/>
      </c>
      <c r="R637" s="47"/>
    </row>
    <row r="638">
      <c r="A638" s="47"/>
      <c r="B638" s="47"/>
      <c r="C638" s="47"/>
      <c r="D638" s="87"/>
      <c r="E638" s="48" t="str">
        <f>IF($D638="","", (SUMIFS(Transacoes!$D$3:$D1000,Transacoes!$C$3:$C1000,$D638,Transacoes!$B$3:$B1000,"C", Transacoes!$A$3:$A1000, "&lt;"&amp;EOMONTH(DATE(E$1,E$2,1),0))-SUMIFS(Transacoes!$D$3:$D1000,Transacoes!$C$3:$C1000,$D638,Transacoes!$B$3:$B1000,"V", Transacoes!$A$3:$A1000, "&lt;"&amp;EOMONTH(DATE(E$1,E$2,1),0)))*SUMIFS(Prov_Auto!$E$3:$E1000, Prov_Auto!$A$3:$A1000, $D638, Prov_Auto!$D$3:$D1000,"&gt;="&amp;DATE(E$1,E$2,1),Prov_Auto!$D$3:$D1000, "&lt;="&amp;EOMONTH(DATE(E$1,E$2,1),0)))</f>
        <v/>
      </c>
      <c r="F638" s="48" t="str">
        <f>IF($D638="","", (SUMIFS(Transacoes!$D$3:$D1000,Transacoes!$C$3:$C1000,$D638,Transacoes!$B$3:$B1000,"C", Transacoes!$A$3:$A1000, "&lt;"&amp;EOMONTH(DATE(F$1,F$2,1),0))-SUMIFS(Transacoes!$D$3:$D1000,Transacoes!$C$3:$C1000,$D638,Transacoes!$B$3:$B1000,"V", Transacoes!$A$3:$A1000, "&lt;"&amp;EOMONTH(DATE(F$1,F$2,1),0)))*SUMIFS(Prov_Auto!$E$3:$E1000, Prov_Auto!$A$3:$A1000, $D638, Prov_Auto!$D$3:$D1000,"&gt;="&amp;DATE(F$1,F$2,1),Prov_Auto!$D$3:$D1000, "&lt;="&amp;EOMONTH(DATE(F$1,F$2,1),0)))</f>
        <v/>
      </c>
      <c r="G638" s="48" t="str">
        <f>IF($D638="","", (SUMIFS(Transacoes!$D$3:$D1000,Transacoes!$C$3:$C1000,$D638,Transacoes!$B$3:$B1000,"C", Transacoes!$A$3:$A1000, "&lt;"&amp;EOMONTH(DATE(G$1,G$2,1),0))-SUMIFS(Transacoes!$D$3:$D1000,Transacoes!$C$3:$C1000,$D638,Transacoes!$B$3:$B1000,"V", Transacoes!$A$3:$A1000, "&lt;"&amp;EOMONTH(DATE(G$1,G$2,1),0)))*SUMIFS(Prov_Auto!$E$3:$E1000, Prov_Auto!$A$3:$A1000, $D638, Prov_Auto!$D$3:$D1000,"&gt;="&amp;DATE(G$1,G$2,1),Prov_Auto!$D$3:$D1000, "&lt;="&amp;EOMONTH(DATE(G$1,G$2,1),0)))</f>
        <v/>
      </c>
      <c r="H638" s="48" t="str">
        <f>IF($D638="","", (SUMIFS(Transacoes!$D$3:$D1000,Transacoes!$C$3:$C1000,$D638,Transacoes!$B$3:$B1000,"C", Transacoes!$A$3:$A1000, "&lt;"&amp;EOMONTH(DATE(H$1,H$2,1),0))-SUMIFS(Transacoes!$D$3:$D1000,Transacoes!$C$3:$C1000,$D638,Transacoes!$B$3:$B1000,"V", Transacoes!$A$3:$A1000, "&lt;"&amp;EOMONTH(DATE(H$1,H$2,1),0)))*SUMIFS(Prov_Auto!$E$3:$E1000, Prov_Auto!$A$3:$A1000, $D638, Prov_Auto!$D$3:$D1000,"&gt;="&amp;DATE(H$1,H$2,1),Prov_Auto!$D$3:$D1000, "&lt;="&amp;EOMONTH(DATE(H$1,H$2,1),0)))</f>
        <v/>
      </c>
      <c r="I638" s="48" t="str">
        <f>IF($D638="","", (SUMIFS(Transacoes!$D$3:$D1000,Transacoes!$C$3:$C1000,$D638,Transacoes!$B$3:$B1000,"C", Transacoes!$A$3:$A1000, "&lt;"&amp;EOMONTH(DATE(I$1,I$2,1),0))-SUMIFS(Transacoes!$D$3:$D1000,Transacoes!$C$3:$C1000,$D638,Transacoes!$B$3:$B1000,"V", Transacoes!$A$3:$A1000, "&lt;"&amp;EOMONTH(DATE(I$1,I$2,1),0)))*SUMIFS(Prov_Auto!$E$3:$E1000, Prov_Auto!$A$3:$A1000, $D638, Prov_Auto!$D$3:$D1000,"&gt;="&amp;DATE(I$1,I$2,1),Prov_Auto!$D$3:$D1000, "&lt;="&amp;EOMONTH(DATE(I$1,I$2,1),0)))</f>
        <v/>
      </c>
      <c r="J638" s="48" t="str">
        <f>IF($D638="","", (SUMIFS(Transacoes!$D$3:$D1000,Transacoes!$C$3:$C1000,$D638,Transacoes!$B$3:$B1000,"C", Transacoes!$A$3:$A1000, "&lt;"&amp;EOMONTH(DATE(J$1,J$2,1),0))-SUMIFS(Transacoes!$D$3:$D1000,Transacoes!$C$3:$C1000,$D638,Transacoes!$B$3:$B1000,"V", Transacoes!$A$3:$A1000, "&lt;"&amp;EOMONTH(DATE(J$1,J$2,1),0)))*SUMIFS(Prov_Auto!$E$3:$E1000, Prov_Auto!$A$3:$A1000, $D638, Prov_Auto!$D$3:$D1000,"&gt;="&amp;DATE(J$1,J$2,1),Prov_Auto!$D$3:$D1000, "&lt;="&amp;EOMONTH(DATE(J$1,J$2,1),0)))</f>
        <v/>
      </c>
      <c r="K638" s="48" t="str">
        <f>IF($D638="","", (SUMIFS(Transacoes!$D$3:$D1000,Transacoes!$C$3:$C1000,$D638,Transacoes!$B$3:$B1000,"C", Transacoes!$A$3:$A1000, "&lt;"&amp;EOMONTH(DATE(K$1,K$2,1),0))-SUMIFS(Transacoes!$D$3:$D1000,Transacoes!$C$3:$C1000,$D638,Transacoes!$B$3:$B1000,"V", Transacoes!$A$3:$A1000, "&lt;"&amp;EOMONTH(DATE(K$1,K$2,1),0)))*SUMIFS(Prov_Auto!$E$3:$E1000, Prov_Auto!$A$3:$A1000, $D638, Prov_Auto!$D$3:$D1000,"&gt;="&amp;DATE(K$1,K$2,1),Prov_Auto!$D$3:$D1000, "&lt;="&amp;EOMONTH(DATE(K$1,K$2,1),0)))</f>
        <v/>
      </c>
      <c r="L638" s="48" t="str">
        <f>IF($D638="","", (SUMIFS(Transacoes!$D$3:$D1000,Transacoes!$C$3:$C1000,$D638,Transacoes!$B$3:$B1000,"C", Transacoes!$A$3:$A1000, "&lt;"&amp;EOMONTH(DATE(L$1,L$2,1),0))-SUMIFS(Transacoes!$D$3:$D1000,Transacoes!$C$3:$C1000,$D638,Transacoes!$B$3:$B1000,"V", Transacoes!$A$3:$A1000, "&lt;"&amp;EOMONTH(DATE(L$1,L$2,1),0)))*SUMIFS(Prov_Auto!$E$3:$E1000, Prov_Auto!$A$3:$A1000, $D638, Prov_Auto!$D$3:$D1000,"&gt;="&amp;DATE(L$1,L$2,1),Prov_Auto!$D$3:$D1000, "&lt;="&amp;EOMONTH(DATE(L$1,L$2,1),0)))</f>
        <v/>
      </c>
      <c r="M638" s="48" t="str">
        <f>IF($D638="","", (SUMIFS(Transacoes!$D$3:$D1000,Transacoes!$C$3:$C1000,$D638,Transacoes!$B$3:$B1000,"C", Transacoes!$A$3:$A1000, "&lt;"&amp;EOMONTH(DATE(M$1,M$2,1),0))-SUMIFS(Transacoes!$D$3:$D1000,Transacoes!$C$3:$C1000,$D638,Transacoes!$B$3:$B1000,"V", Transacoes!$A$3:$A1000, "&lt;"&amp;EOMONTH(DATE(M$1,M$2,1),0)))*SUMIFS(Prov_Auto!$E$3:$E1000, Prov_Auto!$A$3:$A1000, $D638, Prov_Auto!$D$3:$D1000,"&gt;="&amp;DATE(M$1,M$2,1),Prov_Auto!$D$3:$D1000, "&lt;="&amp;EOMONTH(DATE(M$1,M$2,1),0)))</f>
        <v/>
      </c>
      <c r="N638" s="48" t="str">
        <f>IF($D638="","", (SUMIFS(Transacoes!$D$3:$D1000,Transacoes!$C$3:$C1000,$D638,Transacoes!$B$3:$B1000,"C", Transacoes!$A$3:$A1000, "&lt;"&amp;EOMONTH(DATE(N$1,N$2,1),0))-SUMIFS(Transacoes!$D$3:$D1000,Transacoes!$C$3:$C1000,$D638,Transacoes!$B$3:$B1000,"V", Transacoes!$A$3:$A1000, "&lt;"&amp;EOMONTH(DATE(N$1,N$2,1),0)))*SUMIFS(Prov_Auto!$E$3:$E1000, Prov_Auto!$A$3:$A1000, $D638, Prov_Auto!$D$3:$D1000,"&gt;="&amp;DATE(N$1,N$2,1),Prov_Auto!$D$3:$D1000, "&lt;="&amp;EOMONTH(DATE(N$1,N$2,1),0)))</f>
        <v/>
      </c>
      <c r="O638" s="48" t="str">
        <f>IF($D638="","", (SUMIFS(Transacoes!$D$3:$D1000,Transacoes!$C$3:$C1000,$D638,Transacoes!$B$3:$B1000,"C", Transacoes!$A$3:$A1000, "&lt;"&amp;EOMONTH(DATE(O$1,O$2,1),0))-SUMIFS(Transacoes!$D$3:$D1000,Transacoes!$C$3:$C1000,$D638,Transacoes!$B$3:$B1000,"V", Transacoes!$A$3:$A1000, "&lt;"&amp;EOMONTH(DATE(O$1,O$2,1),0)))*SUMIFS(Prov_Auto!$E$3:$E1000, Prov_Auto!$A$3:$A1000, $D638, Prov_Auto!$D$3:$D1000,"&gt;="&amp;DATE(O$1,O$2,1),Prov_Auto!$D$3:$D1000, "&lt;="&amp;EOMONTH(DATE(O$1,O$2,1),0)))</f>
        <v/>
      </c>
      <c r="P638" s="48" t="str">
        <f>IF($D638="","", (SUMIFS(Transacoes!$D$3:$D1000,Transacoes!$C$3:$C1000,$D638,Transacoes!$B$3:$B1000,"C", Transacoes!$A$3:$A1000, "&lt;"&amp;EOMONTH(DATE(P$1,P$2,1),0))-SUMIFS(Transacoes!$D$3:$D1000,Transacoes!$C$3:$C1000,$D638,Transacoes!$B$3:$B1000,"V", Transacoes!$A$3:$A1000, "&lt;"&amp;EOMONTH(DATE(P$1,P$2,1),0)))*SUMIFS(Prov_Auto!$E$3:$E1000, Prov_Auto!$A$3:$A1000, $D638, Prov_Auto!$D$3:$D1000,"&gt;="&amp;DATE(P$1,P$2,1),Prov_Auto!$D$3:$D1000, "&lt;="&amp;EOMONTH(DATE(P$1,P$2,1),0)))</f>
        <v/>
      </c>
      <c r="Q638" s="48" t="str">
        <f>IF($D638="","", (SUMIFS(Transacoes!$D$3:$D1000,Transacoes!$C$3:$C1000,$D638,Transacoes!$B$3:$B1000,"C", Transacoes!$A$3:$A1000, "&lt;"&amp;EOMONTH(DATE(Q$1,Q$2,1),0))-SUMIFS(Transacoes!$D$3:$D1000,Transacoes!$C$3:$C1000,$D638,Transacoes!$B$3:$B1000,"V", Transacoes!$A$3:$A1000, "&lt;"&amp;EOMONTH(DATE(Q$1,Q$2,1),0)))*SUMIFS(Prov_Auto!$E$3:$E1000, Prov_Auto!$A$3:$A1000, $D638, Prov_Auto!$D$3:$D1000,"&gt;="&amp;DATE(Q$1,Q$2,1),Prov_Auto!$D$3:$D1000, "&lt;="&amp;EOMONTH(DATE(Q$1,Q$2,1),0)))</f>
        <v/>
      </c>
      <c r="R638" s="47"/>
    </row>
    <row r="639">
      <c r="A639" s="47"/>
      <c r="B639" s="47"/>
      <c r="C639" s="47"/>
      <c r="D639" s="87"/>
      <c r="E639" s="48" t="str">
        <f>IF($D639="","", (SUMIFS(Transacoes!$D$3:$D1000,Transacoes!$C$3:$C1000,$D639,Transacoes!$B$3:$B1000,"C", Transacoes!$A$3:$A1000, "&lt;"&amp;EOMONTH(DATE(E$1,E$2,1),0))-SUMIFS(Transacoes!$D$3:$D1000,Transacoes!$C$3:$C1000,$D639,Transacoes!$B$3:$B1000,"V", Transacoes!$A$3:$A1000, "&lt;"&amp;EOMONTH(DATE(E$1,E$2,1),0)))*SUMIFS(Prov_Auto!$E$3:$E1000, Prov_Auto!$A$3:$A1000, $D639, Prov_Auto!$D$3:$D1000,"&gt;="&amp;DATE(E$1,E$2,1),Prov_Auto!$D$3:$D1000, "&lt;="&amp;EOMONTH(DATE(E$1,E$2,1),0)))</f>
        <v/>
      </c>
      <c r="F639" s="48" t="str">
        <f>IF($D639="","", (SUMIFS(Transacoes!$D$3:$D1000,Transacoes!$C$3:$C1000,$D639,Transacoes!$B$3:$B1000,"C", Transacoes!$A$3:$A1000, "&lt;"&amp;EOMONTH(DATE(F$1,F$2,1),0))-SUMIFS(Transacoes!$D$3:$D1000,Transacoes!$C$3:$C1000,$D639,Transacoes!$B$3:$B1000,"V", Transacoes!$A$3:$A1000, "&lt;"&amp;EOMONTH(DATE(F$1,F$2,1),0)))*SUMIFS(Prov_Auto!$E$3:$E1000, Prov_Auto!$A$3:$A1000, $D639, Prov_Auto!$D$3:$D1000,"&gt;="&amp;DATE(F$1,F$2,1),Prov_Auto!$D$3:$D1000, "&lt;="&amp;EOMONTH(DATE(F$1,F$2,1),0)))</f>
        <v/>
      </c>
      <c r="G639" s="48" t="str">
        <f>IF($D639="","", (SUMIFS(Transacoes!$D$3:$D1000,Transacoes!$C$3:$C1000,$D639,Transacoes!$B$3:$B1000,"C", Transacoes!$A$3:$A1000, "&lt;"&amp;EOMONTH(DATE(G$1,G$2,1),0))-SUMIFS(Transacoes!$D$3:$D1000,Transacoes!$C$3:$C1000,$D639,Transacoes!$B$3:$B1000,"V", Transacoes!$A$3:$A1000, "&lt;"&amp;EOMONTH(DATE(G$1,G$2,1),0)))*SUMIFS(Prov_Auto!$E$3:$E1000, Prov_Auto!$A$3:$A1000, $D639, Prov_Auto!$D$3:$D1000,"&gt;="&amp;DATE(G$1,G$2,1),Prov_Auto!$D$3:$D1000, "&lt;="&amp;EOMONTH(DATE(G$1,G$2,1),0)))</f>
        <v/>
      </c>
      <c r="H639" s="48" t="str">
        <f>IF($D639="","", (SUMIFS(Transacoes!$D$3:$D1000,Transacoes!$C$3:$C1000,$D639,Transacoes!$B$3:$B1000,"C", Transacoes!$A$3:$A1000, "&lt;"&amp;EOMONTH(DATE(H$1,H$2,1),0))-SUMIFS(Transacoes!$D$3:$D1000,Transacoes!$C$3:$C1000,$D639,Transacoes!$B$3:$B1000,"V", Transacoes!$A$3:$A1000, "&lt;"&amp;EOMONTH(DATE(H$1,H$2,1),0)))*SUMIFS(Prov_Auto!$E$3:$E1000, Prov_Auto!$A$3:$A1000, $D639, Prov_Auto!$D$3:$D1000,"&gt;="&amp;DATE(H$1,H$2,1),Prov_Auto!$D$3:$D1000, "&lt;="&amp;EOMONTH(DATE(H$1,H$2,1),0)))</f>
        <v/>
      </c>
      <c r="I639" s="48" t="str">
        <f>IF($D639="","", (SUMIFS(Transacoes!$D$3:$D1000,Transacoes!$C$3:$C1000,$D639,Transacoes!$B$3:$B1000,"C", Transacoes!$A$3:$A1000, "&lt;"&amp;EOMONTH(DATE(I$1,I$2,1),0))-SUMIFS(Transacoes!$D$3:$D1000,Transacoes!$C$3:$C1000,$D639,Transacoes!$B$3:$B1000,"V", Transacoes!$A$3:$A1000, "&lt;"&amp;EOMONTH(DATE(I$1,I$2,1),0)))*SUMIFS(Prov_Auto!$E$3:$E1000, Prov_Auto!$A$3:$A1000, $D639, Prov_Auto!$D$3:$D1000,"&gt;="&amp;DATE(I$1,I$2,1),Prov_Auto!$D$3:$D1000, "&lt;="&amp;EOMONTH(DATE(I$1,I$2,1),0)))</f>
        <v/>
      </c>
      <c r="J639" s="48" t="str">
        <f>IF($D639="","", (SUMIFS(Transacoes!$D$3:$D1000,Transacoes!$C$3:$C1000,$D639,Transacoes!$B$3:$B1000,"C", Transacoes!$A$3:$A1000, "&lt;"&amp;EOMONTH(DATE(J$1,J$2,1),0))-SUMIFS(Transacoes!$D$3:$D1000,Transacoes!$C$3:$C1000,$D639,Transacoes!$B$3:$B1000,"V", Transacoes!$A$3:$A1000, "&lt;"&amp;EOMONTH(DATE(J$1,J$2,1),0)))*SUMIFS(Prov_Auto!$E$3:$E1000, Prov_Auto!$A$3:$A1000, $D639, Prov_Auto!$D$3:$D1000,"&gt;="&amp;DATE(J$1,J$2,1),Prov_Auto!$D$3:$D1000, "&lt;="&amp;EOMONTH(DATE(J$1,J$2,1),0)))</f>
        <v/>
      </c>
      <c r="K639" s="48" t="str">
        <f>IF($D639="","", (SUMIFS(Transacoes!$D$3:$D1000,Transacoes!$C$3:$C1000,$D639,Transacoes!$B$3:$B1000,"C", Transacoes!$A$3:$A1000, "&lt;"&amp;EOMONTH(DATE(K$1,K$2,1),0))-SUMIFS(Transacoes!$D$3:$D1000,Transacoes!$C$3:$C1000,$D639,Transacoes!$B$3:$B1000,"V", Transacoes!$A$3:$A1000, "&lt;"&amp;EOMONTH(DATE(K$1,K$2,1),0)))*SUMIFS(Prov_Auto!$E$3:$E1000, Prov_Auto!$A$3:$A1000, $D639, Prov_Auto!$D$3:$D1000,"&gt;="&amp;DATE(K$1,K$2,1),Prov_Auto!$D$3:$D1000, "&lt;="&amp;EOMONTH(DATE(K$1,K$2,1),0)))</f>
        <v/>
      </c>
      <c r="L639" s="48" t="str">
        <f>IF($D639="","", (SUMIFS(Transacoes!$D$3:$D1000,Transacoes!$C$3:$C1000,$D639,Transacoes!$B$3:$B1000,"C", Transacoes!$A$3:$A1000, "&lt;"&amp;EOMONTH(DATE(L$1,L$2,1),0))-SUMIFS(Transacoes!$D$3:$D1000,Transacoes!$C$3:$C1000,$D639,Transacoes!$B$3:$B1000,"V", Transacoes!$A$3:$A1000, "&lt;"&amp;EOMONTH(DATE(L$1,L$2,1),0)))*SUMIFS(Prov_Auto!$E$3:$E1000, Prov_Auto!$A$3:$A1000, $D639, Prov_Auto!$D$3:$D1000,"&gt;="&amp;DATE(L$1,L$2,1),Prov_Auto!$D$3:$D1000, "&lt;="&amp;EOMONTH(DATE(L$1,L$2,1),0)))</f>
        <v/>
      </c>
      <c r="M639" s="48" t="str">
        <f>IF($D639="","", (SUMIFS(Transacoes!$D$3:$D1000,Transacoes!$C$3:$C1000,$D639,Transacoes!$B$3:$B1000,"C", Transacoes!$A$3:$A1000, "&lt;"&amp;EOMONTH(DATE(M$1,M$2,1),0))-SUMIFS(Transacoes!$D$3:$D1000,Transacoes!$C$3:$C1000,$D639,Transacoes!$B$3:$B1000,"V", Transacoes!$A$3:$A1000, "&lt;"&amp;EOMONTH(DATE(M$1,M$2,1),0)))*SUMIFS(Prov_Auto!$E$3:$E1000, Prov_Auto!$A$3:$A1000, $D639, Prov_Auto!$D$3:$D1000,"&gt;="&amp;DATE(M$1,M$2,1),Prov_Auto!$D$3:$D1000, "&lt;="&amp;EOMONTH(DATE(M$1,M$2,1),0)))</f>
        <v/>
      </c>
      <c r="N639" s="48" t="str">
        <f>IF($D639="","", (SUMIFS(Transacoes!$D$3:$D1000,Transacoes!$C$3:$C1000,$D639,Transacoes!$B$3:$B1000,"C", Transacoes!$A$3:$A1000, "&lt;"&amp;EOMONTH(DATE(N$1,N$2,1),0))-SUMIFS(Transacoes!$D$3:$D1000,Transacoes!$C$3:$C1000,$D639,Transacoes!$B$3:$B1000,"V", Transacoes!$A$3:$A1000, "&lt;"&amp;EOMONTH(DATE(N$1,N$2,1),0)))*SUMIFS(Prov_Auto!$E$3:$E1000, Prov_Auto!$A$3:$A1000, $D639, Prov_Auto!$D$3:$D1000,"&gt;="&amp;DATE(N$1,N$2,1),Prov_Auto!$D$3:$D1000, "&lt;="&amp;EOMONTH(DATE(N$1,N$2,1),0)))</f>
        <v/>
      </c>
      <c r="O639" s="48" t="str">
        <f>IF($D639="","", (SUMIFS(Transacoes!$D$3:$D1000,Transacoes!$C$3:$C1000,$D639,Transacoes!$B$3:$B1000,"C", Transacoes!$A$3:$A1000, "&lt;"&amp;EOMONTH(DATE(O$1,O$2,1),0))-SUMIFS(Transacoes!$D$3:$D1000,Transacoes!$C$3:$C1000,$D639,Transacoes!$B$3:$B1000,"V", Transacoes!$A$3:$A1000, "&lt;"&amp;EOMONTH(DATE(O$1,O$2,1),0)))*SUMIFS(Prov_Auto!$E$3:$E1000, Prov_Auto!$A$3:$A1000, $D639, Prov_Auto!$D$3:$D1000,"&gt;="&amp;DATE(O$1,O$2,1),Prov_Auto!$D$3:$D1000, "&lt;="&amp;EOMONTH(DATE(O$1,O$2,1),0)))</f>
        <v/>
      </c>
      <c r="P639" s="48" t="str">
        <f>IF($D639="","", (SUMIFS(Transacoes!$D$3:$D1000,Transacoes!$C$3:$C1000,$D639,Transacoes!$B$3:$B1000,"C", Transacoes!$A$3:$A1000, "&lt;"&amp;EOMONTH(DATE(P$1,P$2,1),0))-SUMIFS(Transacoes!$D$3:$D1000,Transacoes!$C$3:$C1000,$D639,Transacoes!$B$3:$B1000,"V", Transacoes!$A$3:$A1000, "&lt;"&amp;EOMONTH(DATE(P$1,P$2,1),0)))*SUMIFS(Prov_Auto!$E$3:$E1000, Prov_Auto!$A$3:$A1000, $D639, Prov_Auto!$D$3:$D1000,"&gt;="&amp;DATE(P$1,P$2,1),Prov_Auto!$D$3:$D1000, "&lt;="&amp;EOMONTH(DATE(P$1,P$2,1),0)))</f>
        <v/>
      </c>
      <c r="Q639" s="48" t="str">
        <f>IF($D639="","", (SUMIFS(Transacoes!$D$3:$D1000,Transacoes!$C$3:$C1000,$D639,Transacoes!$B$3:$B1000,"C", Transacoes!$A$3:$A1000, "&lt;"&amp;EOMONTH(DATE(Q$1,Q$2,1),0))-SUMIFS(Transacoes!$D$3:$D1000,Transacoes!$C$3:$C1000,$D639,Transacoes!$B$3:$B1000,"V", Transacoes!$A$3:$A1000, "&lt;"&amp;EOMONTH(DATE(Q$1,Q$2,1),0)))*SUMIFS(Prov_Auto!$E$3:$E1000, Prov_Auto!$A$3:$A1000, $D639, Prov_Auto!$D$3:$D1000,"&gt;="&amp;DATE(Q$1,Q$2,1),Prov_Auto!$D$3:$D1000, "&lt;="&amp;EOMONTH(DATE(Q$1,Q$2,1),0)))</f>
        <v/>
      </c>
      <c r="R639" s="47"/>
    </row>
    <row r="640">
      <c r="A640" s="47"/>
      <c r="B640" s="47"/>
      <c r="C640" s="47"/>
      <c r="D640" s="87"/>
      <c r="E640" s="48" t="str">
        <f>IF($D640="","", (SUMIFS(Transacoes!$D$3:$D1000,Transacoes!$C$3:$C1000,$D640,Transacoes!$B$3:$B1000,"C", Transacoes!$A$3:$A1000, "&lt;"&amp;EOMONTH(DATE(E$1,E$2,1),0))-SUMIFS(Transacoes!$D$3:$D1000,Transacoes!$C$3:$C1000,$D640,Transacoes!$B$3:$B1000,"V", Transacoes!$A$3:$A1000, "&lt;"&amp;EOMONTH(DATE(E$1,E$2,1),0)))*SUMIFS(Prov_Auto!$E$3:$E1000, Prov_Auto!$A$3:$A1000, $D640, Prov_Auto!$D$3:$D1000,"&gt;="&amp;DATE(E$1,E$2,1),Prov_Auto!$D$3:$D1000, "&lt;="&amp;EOMONTH(DATE(E$1,E$2,1),0)))</f>
        <v/>
      </c>
      <c r="F640" s="48" t="str">
        <f>IF($D640="","", (SUMIFS(Transacoes!$D$3:$D1000,Transacoes!$C$3:$C1000,$D640,Transacoes!$B$3:$B1000,"C", Transacoes!$A$3:$A1000, "&lt;"&amp;EOMONTH(DATE(F$1,F$2,1),0))-SUMIFS(Transacoes!$D$3:$D1000,Transacoes!$C$3:$C1000,$D640,Transacoes!$B$3:$B1000,"V", Transacoes!$A$3:$A1000, "&lt;"&amp;EOMONTH(DATE(F$1,F$2,1),0)))*SUMIFS(Prov_Auto!$E$3:$E1000, Prov_Auto!$A$3:$A1000, $D640, Prov_Auto!$D$3:$D1000,"&gt;="&amp;DATE(F$1,F$2,1),Prov_Auto!$D$3:$D1000, "&lt;="&amp;EOMONTH(DATE(F$1,F$2,1),0)))</f>
        <v/>
      </c>
      <c r="G640" s="48" t="str">
        <f>IF($D640="","", (SUMIFS(Transacoes!$D$3:$D1000,Transacoes!$C$3:$C1000,$D640,Transacoes!$B$3:$B1000,"C", Transacoes!$A$3:$A1000, "&lt;"&amp;EOMONTH(DATE(G$1,G$2,1),0))-SUMIFS(Transacoes!$D$3:$D1000,Transacoes!$C$3:$C1000,$D640,Transacoes!$B$3:$B1000,"V", Transacoes!$A$3:$A1000, "&lt;"&amp;EOMONTH(DATE(G$1,G$2,1),0)))*SUMIFS(Prov_Auto!$E$3:$E1000, Prov_Auto!$A$3:$A1000, $D640, Prov_Auto!$D$3:$D1000,"&gt;="&amp;DATE(G$1,G$2,1),Prov_Auto!$D$3:$D1000, "&lt;="&amp;EOMONTH(DATE(G$1,G$2,1),0)))</f>
        <v/>
      </c>
      <c r="H640" s="48" t="str">
        <f>IF($D640="","", (SUMIFS(Transacoes!$D$3:$D1000,Transacoes!$C$3:$C1000,$D640,Transacoes!$B$3:$B1000,"C", Transacoes!$A$3:$A1000, "&lt;"&amp;EOMONTH(DATE(H$1,H$2,1),0))-SUMIFS(Transacoes!$D$3:$D1000,Transacoes!$C$3:$C1000,$D640,Transacoes!$B$3:$B1000,"V", Transacoes!$A$3:$A1000, "&lt;"&amp;EOMONTH(DATE(H$1,H$2,1),0)))*SUMIFS(Prov_Auto!$E$3:$E1000, Prov_Auto!$A$3:$A1000, $D640, Prov_Auto!$D$3:$D1000,"&gt;="&amp;DATE(H$1,H$2,1),Prov_Auto!$D$3:$D1000, "&lt;="&amp;EOMONTH(DATE(H$1,H$2,1),0)))</f>
        <v/>
      </c>
      <c r="I640" s="48" t="str">
        <f>IF($D640="","", (SUMIFS(Transacoes!$D$3:$D1000,Transacoes!$C$3:$C1000,$D640,Transacoes!$B$3:$B1000,"C", Transacoes!$A$3:$A1000, "&lt;"&amp;EOMONTH(DATE(I$1,I$2,1),0))-SUMIFS(Transacoes!$D$3:$D1000,Transacoes!$C$3:$C1000,$D640,Transacoes!$B$3:$B1000,"V", Transacoes!$A$3:$A1000, "&lt;"&amp;EOMONTH(DATE(I$1,I$2,1),0)))*SUMIFS(Prov_Auto!$E$3:$E1000, Prov_Auto!$A$3:$A1000, $D640, Prov_Auto!$D$3:$D1000,"&gt;="&amp;DATE(I$1,I$2,1),Prov_Auto!$D$3:$D1000, "&lt;="&amp;EOMONTH(DATE(I$1,I$2,1),0)))</f>
        <v/>
      </c>
      <c r="J640" s="48" t="str">
        <f>IF($D640="","", (SUMIFS(Transacoes!$D$3:$D1000,Transacoes!$C$3:$C1000,$D640,Transacoes!$B$3:$B1000,"C", Transacoes!$A$3:$A1000, "&lt;"&amp;EOMONTH(DATE(J$1,J$2,1),0))-SUMIFS(Transacoes!$D$3:$D1000,Transacoes!$C$3:$C1000,$D640,Transacoes!$B$3:$B1000,"V", Transacoes!$A$3:$A1000, "&lt;"&amp;EOMONTH(DATE(J$1,J$2,1),0)))*SUMIFS(Prov_Auto!$E$3:$E1000, Prov_Auto!$A$3:$A1000, $D640, Prov_Auto!$D$3:$D1000,"&gt;="&amp;DATE(J$1,J$2,1),Prov_Auto!$D$3:$D1000, "&lt;="&amp;EOMONTH(DATE(J$1,J$2,1),0)))</f>
        <v/>
      </c>
      <c r="K640" s="48" t="str">
        <f>IF($D640="","", (SUMIFS(Transacoes!$D$3:$D1000,Transacoes!$C$3:$C1000,$D640,Transacoes!$B$3:$B1000,"C", Transacoes!$A$3:$A1000, "&lt;"&amp;EOMONTH(DATE(K$1,K$2,1),0))-SUMIFS(Transacoes!$D$3:$D1000,Transacoes!$C$3:$C1000,$D640,Transacoes!$B$3:$B1000,"V", Transacoes!$A$3:$A1000, "&lt;"&amp;EOMONTH(DATE(K$1,K$2,1),0)))*SUMIFS(Prov_Auto!$E$3:$E1000, Prov_Auto!$A$3:$A1000, $D640, Prov_Auto!$D$3:$D1000,"&gt;="&amp;DATE(K$1,K$2,1),Prov_Auto!$D$3:$D1000, "&lt;="&amp;EOMONTH(DATE(K$1,K$2,1),0)))</f>
        <v/>
      </c>
      <c r="L640" s="48" t="str">
        <f>IF($D640="","", (SUMIFS(Transacoes!$D$3:$D1000,Transacoes!$C$3:$C1000,$D640,Transacoes!$B$3:$B1000,"C", Transacoes!$A$3:$A1000, "&lt;"&amp;EOMONTH(DATE(L$1,L$2,1),0))-SUMIFS(Transacoes!$D$3:$D1000,Transacoes!$C$3:$C1000,$D640,Transacoes!$B$3:$B1000,"V", Transacoes!$A$3:$A1000, "&lt;"&amp;EOMONTH(DATE(L$1,L$2,1),0)))*SUMIFS(Prov_Auto!$E$3:$E1000, Prov_Auto!$A$3:$A1000, $D640, Prov_Auto!$D$3:$D1000,"&gt;="&amp;DATE(L$1,L$2,1),Prov_Auto!$D$3:$D1000, "&lt;="&amp;EOMONTH(DATE(L$1,L$2,1),0)))</f>
        <v/>
      </c>
      <c r="M640" s="48" t="str">
        <f>IF($D640="","", (SUMIFS(Transacoes!$D$3:$D1000,Transacoes!$C$3:$C1000,$D640,Transacoes!$B$3:$B1000,"C", Transacoes!$A$3:$A1000, "&lt;"&amp;EOMONTH(DATE(M$1,M$2,1),0))-SUMIFS(Transacoes!$D$3:$D1000,Transacoes!$C$3:$C1000,$D640,Transacoes!$B$3:$B1000,"V", Transacoes!$A$3:$A1000, "&lt;"&amp;EOMONTH(DATE(M$1,M$2,1),0)))*SUMIFS(Prov_Auto!$E$3:$E1000, Prov_Auto!$A$3:$A1000, $D640, Prov_Auto!$D$3:$D1000,"&gt;="&amp;DATE(M$1,M$2,1),Prov_Auto!$D$3:$D1000, "&lt;="&amp;EOMONTH(DATE(M$1,M$2,1),0)))</f>
        <v/>
      </c>
      <c r="N640" s="48" t="str">
        <f>IF($D640="","", (SUMIFS(Transacoes!$D$3:$D1000,Transacoes!$C$3:$C1000,$D640,Transacoes!$B$3:$B1000,"C", Transacoes!$A$3:$A1000, "&lt;"&amp;EOMONTH(DATE(N$1,N$2,1),0))-SUMIFS(Transacoes!$D$3:$D1000,Transacoes!$C$3:$C1000,$D640,Transacoes!$B$3:$B1000,"V", Transacoes!$A$3:$A1000, "&lt;"&amp;EOMONTH(DATE(N$1,N$2,1),0)))*SUMIFS(Prov_Auto!$E$3:$E1000, Prov_Auto!$A$3:$A1000, $D640, Prov_Auto!$D$3:$D1000,"&gt;="&amp;DATE(N$1,N$2,1),Prov_Auto!$D$3:$D1000, "&lt;="&amp;EOMONTH(DATE(N$1,N$2,1),0)))</f>
        <v/>
      </c>
      <c r="O640" s="48" t="str">
        <f>IF($D640="","", (SUMIFS(Transacoes!$D$3:$D1000,Transacoes!$C$3:$C1000,$D640,Transacoes!$B$3:$B1000,"C", Transacoes!$A$3:$A1000, "&lt;"&amp;EOMONTH(DATE(O$1,O$2,1),0))-SUMIFS(Transacoes!$D$3:$D1000,Transacoes!$C$3:$C1000,$D640,Transacoes!$B$3:$B1000,"V", Transacoes!$A$3:$A1000, "&lt;"&amp;EOMONTH(DATE(O$1,O$2,1),0)))*SUMIFS(Prov_Auto!$E$3:$E1000, Prov_Auto!$A$3:$A1000, $D640, Prov_Auto!$D$3:$D1000,"&gt;="&amp;DATE(O$1,O$2,1),Prov_Auto!$D$3:$D1000, "&lt;="&amp;EOMONTH(DATE(O$1,O$2,1),0)))</f>
        <v/>
      </c>
      <c r="P640" s="48" t="str">
        <f>IF($D640="","", (SUMIFS(Transacoes!$D$3:$D1000,Transacoes!$C$3:$C1000,$D640,Transacoes!$B$3:$B1000,"C", Transacoes!$A$3:$A1000, "&lt;"&amp;EOMONTH(DATE(P$1,P$2,1),0))-SUMIFS(Transacoes!$D$3:$D1000,Transacoes!$C$3:$C1000,$D640,Transacoes!$B$3:$B1000,"V", Transacoes!$A$3:$A1000, "&lt;"&amp;EOMONTH(DATE(P$1,P$2,1),0)))*SUMIFS(Prov_Auto!$E$3:$E1000, Prov_Auto!$A$3:$A1000, $D640, Prov_Auto!$D$3:$D1000,"&gt;="&amp;DATE(P$1,P$2,1),Prov_Auto!$D$3:$D1000, "&lt;="&amp;EOMONTH(DATE(P$1,P$2,1),0)))</f>
        <v/>
      </c>
      <c r="Q640" s="48" t="str">
        <f>IF($D640="","", (SUMIFS(Transacoes!$D$3:$D1000,Transacoes!$C$3:$C1000,$D640,Transacoes!$B$3:$B1000,"C", Transacoes!$A$3:$A1000, "&lt;"&amp;EOMONTH(DATE(Q$1,Q$2,1),0))-SUMIFS(Transacoes!$D$3:$D1000,Transacoes!$C$3:$C1000,$D640,Transacoes!$B$3:$B1000,"V", Transacoes!$A$3:$A1000, "&lt;"&amp;EOMONTH(DATE(Q$1,Q$2,1),0)))*SUMIFS(Prov_Auto!$E$3:$E1000, Prov_Auto!$A$3:$A1000, $D640, Prov_Auto!$D$3:$D1000,"&gt;="&amp;DATE(Q$1,Q$2,1),Prov_Auto!$D$3:$D1000, "&lt;="&amp;EOMONTH(DATE(Q$1,Q$2,1),0)))</f>
        <v/>
      </c>
      <c r="R640" s="47"/>
    </row>
    <row r="641">
      <c r="A641" s="47"/>
      <c r="B641" s="47"/>
      <c r="C641" s="47"/>
      <c r="D641" s="87"/>
      <c r="E641" s="48" t="str">
        <f>IF($D641="","", (SUMIFS(Transacoes!$D$3:$D1000,Transacoes!$C$3:$C1000,$D641,Transacoes!$B$3:$B1000,"C", Transacoes!$A$3:$A1000, "&lt;"&amp;EOMONTH(DATE(E$1,E$2,1),0))-SUMIFS(Transacoes!$D$3:$D1000,Transacoes!$C$3:$C1000,$D641,Transacoes!$B$3:$B1000,"V", Transacoes!$A$3:$A1000, "&lt;"&amp;EOMONTH(DATE(E$1,E$2,1),0)))*SUMIFS(Prov_Auto!$E$3:$E1000, Prov_Auto!$A$3:$A1000, $D641, Prov_Auto!$D$3:$D1000,"&gt;="&amp;DATE(E$1,E$2,1),Prov_Auto!$D$3:$D1000, "&lt;="&amp;EOMONTH(DATE(E$1,E$2,1),0)))</f>
        <v/>
      </c>
      <c r="F641" s="48" t="str">
        <f>IF($D641="","", (SUMIFS(Transacoes!$D$3:$D1000,Transacoes!$C$3:$C1000,$D641,Transacoes!$B$3:$B1000,"C", Transacoes!$A$3:$A1000, "&lt;"&amp;EOMONTH(DATE(F$1,F$2,1),0))-SUMIFS(Transacoes!$D$3:$D1000,Transacoes!$C$3:$C1000,$D641,Transacoes!$B$3:$B1000,"V", Transacoes!$A$3:$A1000, "&lt;"&amp;EOMONTH(DATE(F$1,F$2,1),0)))*SUMIFS(Prov_Auto!$E$3:$E1000, Prov_Auto!$A$3:$A1000, $D641, Prov_Auto!$D$3:$D1000,"&gt;="&amp;DATE(F$1,F$2,1),Prov_Auto!$D$3:$D1000, "&lt;="&amp;EOMONTH(DATE(F$1,F$2,1),0)))</f>
        <v/>
      </c>
      <c r="G641" s="48" t="str">
        <f>IF($D641="","", (SUMIFS(Transacoes!$D$3:$D1000,Transacoes!$C$3:$C1000,$D641,Transacoes!$B$3:$B1000,"C", Transacoes!$A$3:$A1000, "&lt;"&amp;EOMONTH(DATE(G$1,G$2,1),0))-SUMIFS(Transacoes!$D$3:$D1000,Transacoes!$C$3:$C1000,$D641,Transacoes!$B$3:$B1000,"V", Transacoes!$A$3:$A1000, "&lt;"&amp;EOMONTH(DATE(G$1,G$2,1),0)))*SUMIFS(Prov_Auto!$E$3:$E1000, Prov_Auto!$A$3:$A1000, $D641, Prov_Auto!$D$3:$D1000,"&gt;="&amp;DATE(G$1,G$2,1),Prov_Auto!$D$3:$D1000, "&lt;="&amp;EOMONTH(DATE(G$1,G$2,1),0)))</f>
        <v/>
      </c>
      <c r="H641" s="48" t="str">
        <f>IF($D641="","", (SUMIFS(Transacoes!$D$3:$D1000,Transacoes!$C$3:$C1000,$D641,Transacoes!$B$3:$B1000,"C", Transacoes!$A$3:$A1000, "&lt;"&amp;EOMONTH(DATE(H$1,H$2,1),0))-SUMIFS(Transacoes!$D$3:$D1000,Transacoes!$C$3:$C1000,$D641,Transacoes!$B$3:$B1000,"V", Transacoes!$A$3:$A1000, "&lt;"&amp;EOMONTH(DATE(H$1,H$2,1),0)))*SUMIFS(Prov_Auto!$E$3:$E1000, Prov_Auto!$A$3:$A1000, $D641, Prov_Auto!$D$3:$D1000,"&gt;="&amp;DATE(H$1,H$2,1),Prov_Auto!$D$3:$D1000, "&lt;="&amp;EOMONTH(DATE(H$1,H$2,1),0)))</f>
        <v/>
      </c>
      <c r="I641" s="48" t="str">
        <f>IF($D641="","", (SUMIFS(Transacoes!$D$3:$D1000,Transacoes!$C$3:$C1000,$D641,Transacoes!$B$3:$B1000,"C", Transacoes!$A$3:$A1000, "&lt;"&amp;EOMONTH(DATE(I$1,I$2,1),0))-SUMIFS(Transacoes!$D$3:$D1000,Transacoes!$C$3:$C1000,$D641,Transacoes!$B$3:$B1000,"V", Transacoes!$A$3:$A1000, "&lt;"&amp;EOMONTH(DATE(I$1,I$2,1),0)))*SUMIFS(Prov_Auto!$E$3:$E1000, Prov_Auto!$A$3:$A1000, $D641, Prov_Auto!$D$3:$D1000,"&gt;="&amp;DATE(I$1,I$2,1),Prov_Auto!$D$3:$D1000, "&lt;="&amp;EOMONTH(DATE(I$1,I$2,1),0)))</f>
        <v/>
      </c>
      <c r="J641" s="48" t="str">
        <f>IF($D641="","", (SUMIFS(Transacoes!$D$3:$D1000,Transacoes!$C$3:$C1000,$D641,Transacoes!$B$3:$B1000,"C", Transacoes!$A$3:$A1000, "&lt;"&amp;EOMONTH(DATE(J$1,J$2,1),0))-SUMIFS(Transacoes!$D$3:$D1000,Transacoes!$C$3:$C1000,$D641,Transacoes!$B$3:$B1000,"V", Transacoes!$A$3:$A1000, "&lt;"&amp;EOMONTH(DATE(J$1,J$2,1),0)))*SUMIFS(Prov_Auto!$E$3:$E1000, Prov_Auto!$A$3:$A1000, $D641, Prov_Auto!$D$3:$D1000,"&gt;="&amp;DATE(J$1,J$2,1),Prov_Auto!$D$3:$D1000, "&lt;="&amp;EOMONTH(DATE(J$1,J$2,1),0)))</f>
        <v/>
      </c>
      <c r="K641" s="48" t="str">
        <f>IF($D641="","", (SUMIFS(Transacoes!$D$3:$D1000,Transacoes!$C$3:$C1000,$D641,Transacoes!$B$3:$B1000,"C", Transacoes!$A$3:$A1000, "&lt;"&amp;EOMONTH(DATE(K$1,K$2,1),0))-SUMIFS(Transacoes!$D$3:$D1000,Transacoes!$C$3:$C1000,$D641,Transacoes!$B$3:$B1000,"V", Transacoes!$A$3:$A1000, "&lt;"&amp;EOMONTH(DATE(K$1,K$2,1),0)))*SUMIFS(Prov_Auto!$E$3:$E1000, Prov_Auto!$A$3:$A1000, $D641, Prov_Auto!$D$3:$D1000,"&gt;="&amp;DATE(K$1,K$2,1),Prov_Auto!$D$3:$D1000, "&lt;="&amp;EOMONTH(DATE(K$1,K$2,1),0)))</f>
        <v/>
      </c>
      <c r="L641" s="48" t="str">
        <f>IF($D641="","", (SUMIFS(Transacoes!$D$3:$D1000,Transacoes!$C$3:$C1000,$D641,Transacoes!$B$3:$B1000,"C", Transacoes!$A$3:$A1000, "&lt;"&amp;EOMONTH(DATE(L$1,L$2,1),0))-SUMIFS(Transacoes!$D$3:$D1000,Transacoes!$C$3:$C1000,$D641,Transacoes!$B$3:$B1000,"V", Transacoes!$A$3:$A1000, "&lt;"&amp;EOMONTH(DATE(L$1,L$2,1),0)))*SUMIFS(Prov_Auto!$E$3:$E1000, Prov_Auto!$A$3:$A1000, $D641, Prov_Auto!$D$3:$D1000,"&gt;="&amp;DATE(L$1,L$2,1),Prov_Auto!$D$3:$D1000, "&lt;="&amp;EOMONTH(DATE(L$1,L$2,1),0)))</f>
        <v/>
      </c>
      <c r="M641" s="48" t="str">
        <f>IF($D641="","", (SUMIFS(Transacoes!$D$3:$D1000,Transacoes!$C$3:$C1000,$D641,Transacoes!$B$3:$B1000,"C", Transacoes!$A$3:$A1000, "&lt;"&amp;EOMONTH(DATE(M$1,M$2,1),0))-SUMIFS(Transacoes!$D$3:$D1000,Transacoes!$C$3:$C1000,$D641,Transacoes!$B$3:$B1000,"V", Transacoes!$A$3:$A1000, "&lt;"&amp;EOMONTH(DATE(M$1,M$2,1),0)))*SUMIFS(Prov_Auto!$E$3:$E1000, Prov_Auto!$A$3:$A1000, $D641, Prov_Auto!$D$3:$D1000,"&gt;="&amp;DATE(M$1,M$2,1),Prov_Auto!$D$3:$D1000, "&lt;="&amp;EOMONTH(DATE(M$1,M$2,1),0)))</f>
        <v/>
      </c>
      <c r="N641" s="48" t="str">
        <f>IF($D641="","", (SUMIFS(Transacoes!$D$3:$D1000,Transacoes!$C$3:$C1000,$D641,Transacoes!$B$3:$B1000,"C", Transacoes!$A$3:$A1000, "&lt;"&amp;EOMONTH(DATE(N$1,N$2,1),0))-SUMIFS(Transacoes!$D$3:$D1000,Transacoes!$C$3:$C1000,$D641,Transacoes!$B$3:$B1000,"V", Transacoes!$A$3:$A1000, "&lt;"&amp;EOMONTH(DATE(N$1,N$2,1),0)))*SUMIFS(Prov_Auto!$E$3:$E1000, Prov_Auto!$A$3:$A1000, $D641, Prov_Auto!$D$3:$D1000,"&gt;="&amp;DATE(N$1,N$2,1),Prov_Auto!$D$3:$D1000, "&lt;="&amp;EOMONTH(DATE(N$1,N$2,1),0)))</f>
        <v/>
      </c>
      <c r="O641" s="48" t="str">
        <f>IF($D641="","", (SUMIFS(Transacoes!$D$3:$D1000,Transacoes!$C$3:$C1000,$D641,Transacoes!$B$3:$B1000,"C", Transacoes!$A$3:$A1000, "&lt;"&amp;EOMONTH(DATE(O$1,O$2,1),0))-SUMIFS(Transacoes!$D$3:$D1000,Transacoes!$C$3:$C1000,$D641,Transacoes!$B$3:$B1000,"V", Transacoes!$A$3:$A1000, "&lt;"&amp;EOMONTH(DATE(O$1,O$2,1),0)))*SUMIFS(Prov_Auto!$E$3:$E1000, Prov_Auto!$A$3:$A1000, $D641, Prov_Auto!$D$3:$D1000,"&gt;="&amp;DATE(O$1,O$2,1),Prov_Auto!$D$3:$D1000, "&lt;="&amp;EOMONTH(DATE(O$1,O$2,1),0)))</f>
        <v/>
      </c>
      <c r="P641" s="48" t="str">
        <f>IF($D641="","", (SUMIFS(Transacoes!$D$3:$D1000,Transacoes!$C$3:$C1000,$D641,Transacoes!$B$3:$B1000,"C", Transacoes!$A$3:$A1000, "&lt;"&amp;EOMONTH(DATE(P$1,P$2,1),0))-SUMIFS(Transacoes!$D$3:$D1000,Transacoes!$C$3:$C1000,$D641,Transacoes!$B$3:$B1000,"V", Transacoes!$A$3:$A1000, "&lt;"&amp;EOMONTH(DATE(P$1,P$2,1),0)))*SUMIFS(Prov_Auto!$E$3:$E1000, Prov_Auto!$A$3:$A1000, $D641, Prov_Auto!$D$3:$D1000,"&gt;="&amp;DATE(P$1,P$2,1),Prov_Auto!$D$3:$D1000, "&lt;="&amp;EOMONTH(DATE(P$1,P$2,1),0)))</f>
        <v/>
      </c>
      <c r="Q641" s="48" t="str">
        <f>IF($D641="","", (SUMIFS(Transacoes!$D$3:$D1000,Transacoes!$C$3:$C1000,$D641,Transacoes!$B$3:$B1000,"C", Transacoes!$A$3:$A1000, "&lt;"&amp;EOMONTH(DATE(Q$1,Q$2,1),0))-SUMIFS(Transacoes!$D$3:$D1000,Transacoes!$C$3:$C1000,$D641,Transacoes!$B$3:$B1000,"V", Transacoes!$A$3:$A1000, "&lt;"&amp;EOMONTH(DATE(Q$1,Q$2,1),0)))*SUMIFS(Prov_Auto!$E$3:$E1000, Prov_Auto!$A$3:$A1000, $D641, Prov_Auto!$D$3:$D1000,"&gt;="&amp;DATE(Q$1,Q$2,1),Prov_Auto!$D$3:$D1000, "&lt;="&amp;EOMONTH(DATE(Q$1,Q$2,1),0)))</f>
        <v/>
      </c>
      <c r="R641" s="47"/>
    </row>
    <row r="642">
      <c r="A642" s="47"/>
      <c r="B642" s="47"/>
      <c r="C642" s="47"/>
      <c r="D642" s="87"/>
      <c r="E642" s="48" t="str">
        <f>IF($D642="","", (SUMIFS(Transacoes!$D$3:$D1000,Transacoes!$C$3:$C1000,$D642,Transacoes!$B$3:$B1000,"C", Transacoes!$A$3:$A1000, "&lt;"&amp;EOMONTH(DATE(E$1,E$2,1),0))-SUMIFS(Transacoes!$D$3:$D1000,Transacoes!$C$3:$C1000,$D642,Transacoes!$B$3:$B1000,"V", Transacoes!$A$3:$A1000, "&lt;"&amp;EOMONTH(DATE(E$1,E$2,1),0)))*SUMIFS(Prov_Auto!$E$3:$E1000, Prov_Auto!$A$3:$A1000, $D642, Prov_Auto!$D$3:$D1000,"&gt;="&amp;DATE(E$1,E$2,1),Prov_Auto!$D$3:$D1000, "&lt;="&amp;EOMONTH(DATE(E$1,E$2,1),0)))</f>
        <v/>
      </c>
      <c r="F642" s="48" t="str">
        <f>IF($D642="","", (SUMIFS(Transacoes!$D$3:$D1000,Transacoes!$C$3:$C1000,$D642,Transacoes!$B$3:$B1000,"C", Transacoes!$A$3:$A1000, "&lt;"&amp;EOMONTH(DATE(F$1,F$2,1),0))-SUMIFS(Transacoes!$D$3:$D1000,Transacoes!$C$3:$C1000,$D642,Transacoes!$B$3:$B1000,"V", Transacoes!$A$3:$A1000, "&lt;"&amp;EOMONTH(DATE(F$1,F$2,1),0)))*SUMIFS(Prov_Auto!$E$3:$E1000, Prov_Auto!$A$3:$A1000, $D642, Prov_Auto!$D$3:$D1000,"&gt;="&amp;DATE(F$1,F$2,1),Prov_Auto!$D$3:$D1000, "&lt;="&amp;EOMONTH(DATE(F$1,F$2,1),0)))</f>
        <v/>
      </c>
      <c r="G642" s="48" t="str">
        <f>IF($D642="","", (SUMIFS(Transacoes!$D$3:$D1000,Transacoes!$C$3:$C1000,$D642,Transacoes!$B$3:$B1000,"C", Transacoes!$A$3:$A1000, "&lt;"&amp;EOMONTH(DATE(G$1,G$2,1),0))-SUMIFS(Transacoes!$D$3:$D1000,Transacoes!$C$3:$C1000,$D642,Transacoes!$B$3:$B1000,"V", Transacoes!$A$3:$A1000, "&lt;"&amp;EOMONTH(DATE(G$1,G$2,1),0)))*SUMIFS(Prov_Auto!$E$3:$E1000, Prov_Auto!$A$3:$A1000, $D642, Prov_Auto!$D$3:$D1000,"&gt;="&amp;DATE(G$1,G$2,1),Prov_Auto!$D$3:$D1000, "&lt;="&amp;EOMONTH(DATE(G$1,G$2,1),0)))</f>
        <v/>
      </c>
      <c r="H642" s="48" t="str">
        <f>IF($D642="","", (SUMIFS(Transacoes!$D$3:$D1000,Transacoes!$C$3:$C1000,$D642,Transacoes!$B$3:$B1000,"C", Transacoes!$A$3:$A1000, "&lt;"&amp;EOMONTH(DATE(H$1,H$2,1),0))-SUMIFS(Transacoes!$D$3:$D1000,Transacoes!$C$3:$C1000,$D642,Transacoes!$B$3:$B1000,"V", Transacoes!$A$3:$A1000, "&lt;"&amp;EOMONTH(DATE(H$1,H$2,1),0)))*SUMIFS(Prov_Auto!$E$3:$E1000, Prov_Auto!$A$3:$A1000, $D642, Prov_Auto!$D$3:$D1000,"&gt;="&amp;DATE(H$1,H$2,1),Prov_Auto!$D$3:$D1000, "&lt;="&amp;EOMONTH(DATE(H$1,H$2,1),0)))</f>
        <v/>
      </c>
      <c r="I642" s="48" t="str">
        <f>IF($D642="","", (SUMIFS(Transacoes!$D$3:$D1000,Transacoes!$C$3:$C1000,$D642,Transacoes!$B$3:$B1000,"C", Transacoes!$A$3:$A1000, "&lt;"&amp;EOMONTH(DATE(I$1,I$2,1),0))-SUMIFS(Transacoes!$D$3:$D1000,Transacoes!$C$3:$C1000,$D642,Transacoes!$B$3:$B1000,"V", Transacoes!$A$3:$A1000, "&lt;"&amp;EOMONTH(DATE(I$1,I$2,1),0)))*SUMIFS(Prov_Auto!$E$3:$E1000, Prov_Auto!$A$3:$A1000, $D642, Prov_Auto!$D$3:$D1000,"&gt;="&amp;DATE(I$1,I$2,1),Prov_Auto!$D$3:$D1000, "&lt;="&amp;EOMONTH(DATE(I$1,I$2,1),0)))</f>
        <v/>
      </c>
      <c r="J642" s="48" t="str">
        <f>IF($D642="","", (SUMIFS(Transacoes!$D$3:$D1000,Transacoes!$C$3:$C1000,$D642,Transacoes!$B$3:$B1000,"C", Transacoes!$A$3:$A1000, "&lt;"&amp;EOMONTH(DATE(J$1,J$2,1),0))-SUMIFS(Transacoes!$D$3:$D1000,Transacoes!$C$3:$C1000,$D642,Transacoes!$B$3:$B1000,"V", Transacoes!$A$3:$A1000, "&lt;"&amp;EOMONTH(DATE(J$1,J$2,1),0)))*SUMIFS(Prov_Auto!$E$3:$E1000, Prov_Auto!$A$3:$A1000, $D642, Prov_Auto!$D$3:$D1000,"&gt;="&amp;DATE(J$1,J$2,1),Prov_Auto!$D$3:$D1000, "&lt;="&amp;EOMONTH(DATE(J$1,J$2,1),0)))</f>
        <v/>
      </c>
      <c r="K642" s="48" t="str">
        <f>IF($D642="","", (SUMIFS(Transacoes!$D$3:$D1000,Transacoes!$C$3:$C1000,$D642,Transacoes!$B$3:$B1000,"C", Transacoes!$A$3:$A1000, "&lt;"&amp;EOMONTH(DATE(K$1,K$2,1),0))-SUMIFS(Transacoes!$D$3:$D1000,Transacoes!$C$3:$C1000,$D642,Transacoes!$B$3:$B1000,"V", Transacoes!$A$3:$A1000, "&lt;"&amp;EOMONTH(DATE(K$1,K$2,1),0)))*SUMIFS(Prov_Auto!$E$3:$E1000, Prov_Auto!$A$3:$A1000, $D642, Prov_Auto!$D$3:$D1000,"&gt;="&amp;DATE(K$1,K$2,1),Prov_Auto!$D$3:$D1000, "&lt;="&amp;EOMONTH(DATE(K$1,K$2,1),0)))</f>
        <v/>
      </c>
      <c r="L642" s="48" t="str">
        <f>IF($D642="","", (SUMIFS(Transacoes!$D$3:$D1000,Transacoes!$C$3:$C1000,$D642,Transacoes!$B$3:$B1000,"C", Transacoes!$A$3:$A1000, "&lt;"&amp;EOMONTH(DATE(L$1,L$2,1),0))-SUMIFS(Transacoes!$D$3:$D1000,Transacoes!$C$3:$C1000,$D642,Transacoes!$B$3:$B1000,"V", Transacoes!$A$3:$A1000, "&lt;"&amp;EOMONTH(DATE(L$1,L$2,1),0)))*SUMIFS(Prov_Auto!$E$3:$E1000, Prov_Auto!$A$3:$A1000, $D642, Prov_Auto!$D$3:$D1000,"&gt;="&amp;DATE(L$1,L$2,1),Prov_Auto!$D$3:$D1000, "&lt;="&amp;EOMONTH(DATE(L$1,L$2,1),0)))</f>
        <v/>
      </c>
      <c r="M642" s="48" t="str">
        <f>IF($D642="","", (SUMIFS(Transacoes!$D$3:$D1000,Transacoes!$C$3:$C1000,$D642,Transacoes!$B$3:$B1000,"C", Transacoes!$A$3:$A1000, "&lt;"&amp;EOMONTH(DATE(M$1,M$2,1),0))-SUMIFS(Transacoes!$D$3:$D1000,Transacoes!$C$3:$C1000,$D642,Transacoes!$B$3:$B1000,"V", Transacoes!$A$3:$A1000, "&lt;"&amp;EOMONTH(DATE(M$1,M$2,1),0)))*SUMIFS(Prov_Auto!$E$3:$E1000, Prov_Auto!$A$3:$A1000, $D642, Prov_Auto!$D$3:$D1000,"&gt;="&amp;DATE(M$1,M$2,1),Prov_Auto!$D$3:$D1000, "&lt;="&amp;EOMONTH(DATE(M$1,M$2,1),0)))</f>
        <v/>
      </c>
      <c r="N642" s="48" t="str">
        <f>IF($D642="","", (SUMIFS(Transacoes!$D$3:$D1000,Transacoes!$C$3:$C1000,$D642,Transacoes!$B$3:$B1000,"C", Transacoes!$A$3:$A1000, "&lt;"&amp;EOMONTH(DATE(N$1,N$2,1),0))-SUMIFS(Transacoes!$D$3:$D1000,Transacoes!$C$3:$C1000,$D642,Transacoes!$B$3:$B1000,"V", Transacoes!$A$3:$A1000, "&lt;"&amp;EOMONTH(DATE(N$1,N$2,1),0)))*SUMIFS(Prov_Auto!$E$3:$E1000, Prov_Auto!$A$3:$A1000, $D642, Prov_Auto!$D$3:$D1000,"&gt;="&amp;DATE(N$1,N$2,1),Prov_Auto!$D$3:$D1000, "&lt;="&amp;EOMONTH(DATE(N$1,N$2,1),0)))</f>
        <v/>
      </c>
      <c r="O642" s="48" t="str">
        <f>IF($D642="","", (SUMIFS(Transacoes!$D$3:$D1000,Transacoes!$C$3:$C1000,$D642,Transacoes!$B$3:$B1000,"C", Transacoes!$A$3:$A1000, "&lt;"&amp;EOMONTH(DATE(O$1,O$2,1),0))-SUMIFS(Transacoes!$D$3:$D1000,Transacoes!$C$3:$C1000,$D642,Transacoes!$B$3:$B1000,"V", Transacoes!$A$3:$A1000, "&lt;"&amp;EOMONTH(DATE(O$1,O$2,1),0)))*SUMIFS(Prov_Auto!$E$3:$E1000, Prov_Auto!$A$3:$A1000, $D642, Prov_Auto!$D$3:$D1000,"&gt;="&amp;DATE(O$1,O$2,1),Prov_Auto!$D$3:$D1000, "&lt;="&amp;EOMONTH(DATE(O$1,O$2,1),0)))</f>
        <v/>
      </c>
      <c r="P642" s="48" t="str">
        <f>IF($D642="","", (SUMIFS(Transacoes!$D$3:$D1000,Transacoes!$C$3:$C1000,$D642,Transacoes!$B$3:$B1000,"C", Transacoes!$A$3:$A1000, "&lt;"&amp;EOMONTH(DATE(P$1,P$2,1),0))-SUMIFS(Transacoes!$D$3:$D1000,Transacoes!$C$3:$C1000,$D642,Transacoes!$B$3:$B1000,"V", Transacoes!$A$3:$A1000, "&lt;"&amp;EOMONTH(DATE(P$1,P$2,1),0)))*SUMIFS(Prov_Auto!$E$3:$E1000, Prov_Auto!$A$3:$A1000, $D642, Prov_Auto!$D$3:$D1000,"&gt;="&amp;DATE(P$1,P$2,1),Prov_Auto!$D$3:$D1000, "&lt;="&amp;EOMONTH(DATE(P$1,P$2,1),0)))</f>
        <v/>
      </c>
      <c r="Q642" s="48" t="str">
        <f>IF($D642="","", (SUMIFS(Transacoes!$D$3:$D1000,Transacoes!$C$3:$C1000,$D642,Transacoes!$B$3:$B1000,"C", Transacoes!$A$3:$A1000, "&lt;"&amp;EOMONTH(DATE(Q$1,Q$2,1),0))-SUMIFS(Transacoes!$D$3:$D1000,Transacoes!$C$3:$C1000,$D642,Transacoes!$B$3:$B1000,"V", Transacoes!$A$3:$A1000, "&lt;"&amp;EOMONTH(DATE(Q$1,Q$2,1),0)))*SUMIFS(Prov_Auto!$E$3:$E1000, Prov_Auto!$A$3:$A1000, $D642, Prov_Auto!$D$3:$D1000,"&gt;="&amp;DATE(Q$1,Q$2,1),Prov_Auto!$D$3:$D1000, "&lt;="&amp;EOMONTH(DATE(Q$1,Q$2,1),0)))</f>
        <v/>
      </c>
      <c r="R642" s="47"/>
    </row>
    <row r="643">
      <c r="A643" s="47"/>
      <c r="B643" s="47"/>
      <c r="C643" s="47"/>
      <c r="D643" s="87"/>
      <c r="E643" s="48" t="str">
        <f>IF($D643="","", (SUMIFS(Transacoes!$D$3:$D1000,Transacoes!$C$3:$C1000,$D643,Transacoes!$B$3:$B1000,"C", Transacoes!$A$3:$A1000, "&lt;"&amp;EOMONTH(DATE(E$1,E$2,1),0))-SUMIFS(Transacoes!$D$3:$D1000,Transacoes!$C$3:$C1000,$D643,Transacoes!$B$3:$B1000,"V", Transacoes!$A$3:$A1000, "&lt;"&amp;EOMONTH(DATE(E$1,E$2,1),0)))*SUMIFS(Prov_Auto!$E$3:$E1000, Prov_Auto!$A$3:$A1000, $D643, Prov_Auto!$D$3:$D1000,"&gt;="&amp;DATE(E$1,E$2,1),Prov_Auto!$D$3:$D1000, "&lt;="&amp;EOMONTH(DATE(E$1,E$2,1),0)))</f>
        <v/>
      </c>
      <c r="F643" s="48" t="str">
        <f>IF($D643="","", (SUMIFS(Transacoes!$D$3:$D1000,Transacoes!$C$3:$C1000,$D643,Transacoes!$B$3:$B1000,"C", Transacoes!$A$3:$A1000, "&lt;"&amp;EOMONTH(DATE(F$1,F$2,1),0))-SUMIFS(Transacoes!$D$3:$D1000,Transacoes!$C$3:$C1000,$D643,Transacoes!$B$3:$B1000,"V", Transacoes!$A$3:$A1000, "&lt;"&amp;EOMONTH(DATE(F$1,F$2,1),0)))*SUMIFS(Prov_Auto!$E$3:$E1000, Prov_Auto!$A$3:$A1000, $D643, Prov_Auto!$D$3:$D1000,"&gt;="&amp;DATE(F$1,F$2,1),Prov_Auto!$D$3:$D1000, "&lt;="&amp;EOMONTH(DATE(F$1,F$2,1),0)))</f>
        <v/>
      </c>
      <c r="G643" s="48" t="str">
        <f>IF($D643="","", (SUMIFS(Transacoes!$D$3:$D1000,Transacoes!$C$3:$C1000,$D643,Transacoes!$B$3:$B1000,"C", Transacoes!$A$3:$A1000, "&lt;"&amp;EOMONTH(DATE(G$1,G$2,1),0))-SUMIFS(Transacoes!$D$3:$D1000,Transacoes!$C$3:$C1000,$D643,Transacoes!$B$3:$B1000,"V", Transacoes!$A$3:$A1000, "&lt;"&amp;EOMONTH(DATE(G$1,G$2,1),0)))*SUMIFS(Prov_Auto!$E$3:$E1000, Prov_Auto!$A$3:$A1000, $D643, Prov_Auto!$D$3:$D1000,"&gt;="&amp;DATE(G$1,G$2,1),Prov_Auto!$D$3:$D1000, "&lt;="&amp;EOMONTH(DATE(G$1,G$2,1),0)))</f>
        <v/>
      </c>
      <c r="H643" s="48" t="str">
        <f>IF($D643="","", (SUMIFS(Transacoes!$D$3:$D1000,Transacoes!$C$3:$C1000,$D643,Transacoes!$B$3:$B1000,"C", Transacoes!$A$3:$A1000, "&lt;"&amp;EOMONTH(DATE(H$1,H$2,1),0))-SUMIFS(Transacoes!$D$3:$D1000,Transacoes!$C$3:$C1000,$D643,Transacoes!$B$3:$B1000,"V", Transacoes!$A$3:$A1000, "&lt;"&amp;EOMONTH(DATE(H$1,H$2,1),0)))*SUMIFS(Prov_Auto!$E$3:$E1000, Prov_Auto!$A$3:$A1000, $D643, Prov_Auto!$D$3:$D1000,"&gt;="&amp;DATE(H$1,H$2,1),Prov_Auto!$D$3:$D1000, "&lt;="&amp;EOMONTH(DATE(H$1,H$2,1),0)))</f>
        <v/>
      </c>
      <c r="I643" s="48" t="str">
        <f>IF($D643="","", (SUMIFS(Transacoes!$D$3:$D1000,Transacoes!$C$3:$C1000,$D643,Transacoes!$B$3:$B1000,"C", Transacoes!$A$3:$A1000, "&lt;"&amp;EOMONTH(DATE(I$1,I$2,1),0))-SUMIFS(Transacoes!$D$3:$D1000,Transacoes!$C$3:$C1000,$D643,Transacoes!$B$3:$B1000,"V", Transacoes!$A$3:$A1000, "&lt;"&amp;EOMONTH(DATE(I$1,I$2,1),0)))*SUMIFS(Prov_Auto!$E$3:$E1000, Prov_Auto!$A$3:$A1000, $D643, Prov_Auto!$D$3:$D1000,"&gt;="&amp;DATE(I$1,I$2,1),Prov_Auto!$D$3:$D1000, "&lt;="&amp;EOMONTH(DATE(I$1,I$2,1),0)))</f>
        <v/>
      </c>
      <c r="J643" s="48" t="str">
        <f>IF($D643="","", (SUMIFS(Transacoes!$D$3:$D1000,Transacoes!$C$3:$C1000,$D643,Transacoes!$B$3:$B1000,"C", Transacoes!$A$3:$A1000, "&lt;"&amp;EOMONTH(DATE(J$1,J$2,1),0))-SUMIFS(Transacoes!$D$3:$D1000,Transacoes!$C$3:$C1000,$D643,Transacoes!$B$3:$B1000,"V", Transacoes!$A$3:$A1000, "&lt;"&amp;EOMONTH(DATE(J$1,J$2,1),0)))*SUMIFS(Prov_Auto!$E$3:$E1000, Prov_Auto!$A$3:$A1000, $D643, Prov_Auto!$D$3:$D1000,"&gt;="&amp;DATE(J$1,J$2,1),Prov_Auto!$D$3:$D1000, "&lt;="&amp;EOMONTH(DATE(J$1,J$2,1),0)))</f>
        <v/>
      </c>
      <c r="K643" s="48" t="str">
        <f>IF($D643="","", (SUMIFS(Transacoes!$D$3:$D1000,Transacoes!$C$3:$C1000,$D643,Transacoes!$B$3:$B1000,"C", Transacoes!$A$3:$A1000, "&lt;"&amp;EOMONTH(DATE(K$1,K$2,1),0))-SUMIFS(Transacoes!$D$3:$D1000,Transacoes!$C$3:$C1000,$D643,Transacoes!$B$3:$B1000,"V", Transacoes!$A$3:$A1000, "&lt;"&amp;EOMONTH(DATE(K$1,K$2,1),0)))*SUMIFS(Prov_Auto!$E$3:$E1000, Prov_Auto!$A$3:$A1000, $D643, Prov_Auto!$D$3:$D1000,"&gt;="&amp;DATE(K$1,K$2,1),Prov_Auto!$D$3:$D1000, "&lt;="&amp;EOMONTH(DATE(K$1,K$2,1),0)))</f>
        <v/>
      </c>
      <c r="L643" s="48" t="str">
        <f>IF($D643="","", (SUMIFS(Transacoes!$D$3:$D1000,Transacoes!$C$3:$C1000,$D643,Transacoes!$B$3:$B1000,"C", Transacoes!$A$3:$A1000, "&lt;"&amp;EOMONTH(DATE(L$1,L$2,1),0))-SUMIFS(Transacoes!$D$3:$D1000,Transacoes!$C$3:$C1000,$D643,Transacoes!$B$3:$B1000,"V", Transacoes!$A$3:$A1000, "&lt;"&amp;EOMONTH(DATE(L$1,L$2,1),0)))*SUMIFS(Prov_Auto!$E$3:$E1000, Prov_Auto!$A$3:$A1000, $D643, Prov_Auto!$D$3:$D1000,"&gt;="&amp;DATE(L$1,L$2,1),Prov_Auto!$D$3:$D1000, "&lt;="&amp;EOMONTH(DATE(L$1,L$2,1),0)))</f>
        <v/>
      </c>
      <c r="M643" s="48" t="str">
        <f>IF($D643="","", (SUMIFS(Transacoes!$D$3:$D1000,Transacoes!$C$3:$C1000,$D643,Transacoes!$B$3:$B1000,"C", Transacoes!$A$3:$A1000, "&lt;"&amp;EOMONTH(DATE(M$1,M$2,1),0))-SUMIFS(Transacoes!$D$3:$D1000,Transacoes!$C$3:$C1000,$D643,Transacoes!$B$3:$B1000,"V", Transacoes!$A$3:$A1000, "&lt;"&amp;EOMONTH(DATE(M$1,M$2,1),0)))*SUMIFS(Prov_Auto!$E$3:$E1000, Prov_Auto!$A$3:$A1000, $D643, Prov_Auto!$D$3:$D1000,"&gt;="&amp;DATE(M$1,M$2,1),Prov_Auto!$D$3:$D1000, "&lt;="&amp;EOMONTH(DATE(M$1,M$2,1),0)))</f>
        <v/>
      </c>
      <c r="N643" s="48" t="str">
        <f>IF($D643="","", (SUMIFS(Transacoes!$D$3:$D1000,Transacoes!$C$3:$C1000,$D643,Transacoes!$B$3:$B1000,"C", Transacoes!$A$3:$A1000, "&lt;"&amp;EOMONTH(DATE(N$1,N$2,1),0))-SUMIFS(Transacoes!$D$3:$D1000,Transacoes!$C$3:$C1000,$D643,Transacoes!$B$3:$B1000,"V", Transacoes!$A$3:$A1000, "&lt;"&amp;EOMONTH(DATE(N$1,N$2,1),0)))*SUMIFS(Prov_Auto!$E$3:$E1000, Prov_Auto!$A$3:$A1000, $D643, Prov_Auto!$D$3:$D1000,"&gt;="&amp;DATE(N$1,N$2,1),Prov_Auto!$D$3:$D1000, "&lt;="&amp;EOMONTH(DATE(N$1,N$2,1),0)))</f>
        <v/>
      </c>
      <c r="O643" s="48" t="str">
        <f>IF($D643="","", (SUMIFS(Transacoes!$D$3:$D1000,Transacoes!$C$3:$C1000,$D643,Transacoes!$B$3:$B1000,"C", Transacoes!$A$3:$A1000, "&lt;"&amp;EOMONTH(DATE(O$1,O$2,1),0))-SUMIFS(Transacoes!$D$3:$D1000,Transacoes!$C$3:$C1000,$D643,Transacoes!$B$3:$B1000,"V", Transacoes!$A$3:$A1000, "&lt;"&amp;EOMONTH(DATE(O$1,O$2,1),0)))*SUMIFS(Prov_Auto!$E$3:$E1000, Prov_Auto!$A$3:$A1000, $D643, Prov_Auto!$D$3:$D1000,"&gt;="&amp;DATE(O$1,O$2,1),Prov_Auto!$D$3:$D1000, "&lt;="&amp;EOMONTH(DATE(O$1,O$2,1),0)))</f>
        <v/>
      </c>
      <c r="P643" s="48" t="str">
        <f>IF($D643="","", (SUMIFS(Transacoes!$D$3:$D1000,Transacoes!$C$3:$C1000,$D643,Transacoes!$B$3:$B1000,"C", Transacoes!$A$3:$A1000, "&lt;"&amp;EOMONTH(DATE(P$1,P$2,1),0))-SUMIFS(Transacoes!$D$3:$D1000,Transacoes!$C$3:$C1000,$D643,Transacoes!$B$3:$B1000,"V", Transacoes!$A$3:$A1000, "&lt;"&amp;EOMONTH(DATE(P$1,P$2,1),0)))*SUMIFS(Prov_Auto!$E$3:$E1000, Prov_Auto!$A$3:$A1000, $D643, Prov_Auto!$D$3:$D1000,"&gt;="&amp;DATE(P$1,P$2,1),Prov_Auto!$D$3:$D1000, "&lt;="&amp;EOMONTH(DATE(P$1,P$2,1),0)))</f>
        <v/>
      </c>
      <c r="Q643" s="48" t="str">
        <f>IF($D643="","", (SUMIFS(Transacoes!$D$3:$D1000,Transacoes!$C$3:$C1000,$D643,Transacoes!$B$3:$B1000,"C", Transacoes!$A$3:$A1000, "&lt;"&amp;EOMONTH(DATE(Q$1,Q$2,1),0))-SUMIFS(Transacoes!$D$3:$D1000,Transacoes!$C$3:$C1000,$D643,Transacoes!$B$3:$B1000,"V", Transacoes!$A$3:$A1000, "&lt;"&amp;EOMONTH(DATE(Q$1,Q$2,1),0)))*SUMIFS(Prov_Auto!$E$3:$E1000, Prov_Auto!$A$3:$A1000, $D643, Prov_Auto!$D$3:$D1000,"&gt;="&amp;DATE(Q$1,Q$2,1),Prov_Auto!$D$3:$D1000, "&lt;="&amp;EOMONTH(DATE(Q$1,Q$2,1),0)))</f>
        <v/>
      </c>
      <c r="R643" s="47"/>
    </row>
    <row r="644">
      <c r="A644" s="47"/>
      <c r="B644" s="47"/>
      <c r="C644" s="47"/>
      <c r="D644" s="87"/>
      <c r="E644" s="48" t="str">
        <f>IF($D644="","", (SUMIFS(Transacoes!$D$3:$D1000,Transacoes!$C$3:$C1000,$D644,Transacoes!$B$3:$B1000,"C", Transacoes!$A$3:$A1000, "&lt;"&amp;EOMONTH(DATE(E$1,E$2,1),0))-SUMIFS(Transacoes!$D$3:$D1000,Transacoes!$C$3:$C1000,$D644,Transacoes!$B$3:$B1000,"V", Transacoes!$A$3:$A1000, "&lt;"&amp;EOMONTH(DATE(E$1,E$2,1),0)))*SUMIFS(Prov_Auto!$E$3:$E1000, Prov_Auto!$A$3:$A1000, $D644, Prov_Auto!$D$3:$D1000,"&gt;="&amp;DATE(E$1,E$2,1),Prov_Auto!$D$3:$D1000, "&lt;="&amp;EOMONTH(DATE(E$1,E$2,1),0)))</f>
        <v/>
      </c>
      <c r="F644" s="48" t="str">
        <f>IF($D644="","", (SUMIFS(Transacoes!$D$3:$D1000,Transacoes!$C$3:$C1000,$D644,Transacoes!$B$3:$B1000,"C", Transacoes!$A$3:$A1000, "&lt;"&amp;EOMONTH(DATE(F$1,F$2,1),0))-SUMIFS(Transacoes!$D$3:$D1000,Transacoes!$C$3:$C1000,$D644,Transacoes!$B$3:$B1000,"V", Transacoes!$A$3:$A1000, "&lt;"&amp;EOMONTH(DATE(F$1,F$2,1),0)))*SUMIFS(Prov_Auto!$E$3:$E1000, Prov_Auto!$A$3:$A1000, $D644, Prov_Auto!$D$3:$D1000,"&gt;="&amp;DATE(F$1,F$2,1),Prov_Auto!$D$3:$D1000, "&lt;="&amp;EOMONTH(DATE(F$1,F$2,1),0)))</f>
        <v/>
      </c>
      <c r="G644" s="48" t="str">
        <f>IF($D644="","", (SUMIFS(Transacoes!$D$3:$D1000,Transacoes!$C$3:$C1000,$D644,Transacoes!$B$3:$B1000,"C", Transacoes!$A$3:$A1000, "&lt;"&amp;EOMONTH(DATE(G$1,G$2,1),0))-SUMIFS(Transacoes!$D$3:$D1000,Transacoes!$C$3:$C1000,$D644,Transacoes!$B$3:$B1000,"V", Transacoes!$A$3:$A1000, "&lt;"&amp;EOMONTH(DATE(G$1,G$2,1),0)))*SUMIFS(Prov_Auto!$E$3:$E1000, Prov_Auto!$A$3:$A1000, $D644, Prov_Auto!$D$3:$D1000,"&gt;="&amp;DATE(G$1,G$2,1),Prov_Auto!$D$3:$D1000, "&lt;="&amp;EOMONTH(DATE(G$1,G$2,1),0)))</f>
        <v/>
      </c>
      <c r="H644" s="48" t="str">
        <f>IF($D644="","", (SUMIFS(Transacoes!$D$3:$D1000,Transacoes!$C$3:$C1000,$D644,Transacoes!$B$3:$B1000,"C", Transacoes!$A$3:$A1000, "&lt;"&amp;EOMONTH(DATE(H$1,H$2,1),0))-SUMIFS(Transacoes!$D$3:$D1000,Transacoes!$C$3:$C1000,$D644,Transacoes!$B$3:$B1000,"V", Transacoes!$A$3:$A1000, "&lt;"&amp;EOMONTH(DATE(H$1,H$2,1),0)))*SUMIFS(Prov_Auto!$E$3:$E1000, Prov_Auto!$A$3:$A1000, $D644, Prov_Auto!$D$3:$D1000,"&gt;="&amp;DATE(H$1,H$2,1),Prov_Auto!$D$3:$D1000, "&lt;="&amp;EOMONTH(DATE(H$1,H$2,1),0)))</f>
        <v/>
      </c>
      <c r="I644" s="48" t="str">
        <f>IF($D644="","", (SUMIFS(Transacoes!$D$3:$D1000,Transacoes!$C$3:$C1000,$D644,Transacoes!$B$3:$B1000,"C", Transacoes!$A$3:$A1000, "&lt;"&amp;EOMONTH(DATE(I$1,I$2,1),0))-SUMIFS(Transacoes!$D$3:$D1000,Transacoes!$C$3:$C1000,$D644,Transacoes!$B$3:$B1000,"V", Transacoes!$A$3:$A1000, "&lt;"&amp;EOMONTH(DATE(I$1,I$2,1),0)))*SUMIFS(Prov_Auto!$E$3:$E1000, Prov_Auto!$A$3:$A1000, $D644, Prov_Auto!$D$3:$D1000,"&gt;="&amp;DATE(I$1,I$2,1),Prov_Auto!$D$3:$D1000, "&lt;="&amp;EOMONTH(DATE(I$1,I$2,1),0)))</f>
        <v/>
      </c>
      <c r="J644" s="48" t="str">
        <f>IF($D644="","", (SUMIFS(Transacoes!$D$3:$D1000,Transacoes!$C$3:$C1000,$D644,Transacoes!$B$3:$B1000,"C", Transacoes!$A$3:$A1000, "&lt;"&amp;EOMONTH(DATE(J$1,J$2,1),0))-SUMIFS(Transacoes!$D$3:$D1000,Transacoes!$C$3:$C1000,$D644,Transacoes!$B$3:$B1000,"V", Transacoes!$A$3:$A1000, "&lt;"&amp;EOMONTH(DATE(J$1,J$2,1),0)))*SUMIFS(Prov_Auto!$E$3:$E1000, Prov_Auto!$A$3:$A1000, $D644, Prov_Auto!$D$3:$D1000,"&gt;="&amp;DATE(J$1,J$2,1),Prov_Auto!$D$3:$D1000, "&lt;="&amp;EOMONTH(DATE(J$1,J$2,1),0)))</f>
        <v/>
      </c>
      <c r="K644" s="48" t="str">
        <f>IF($D644="","", (SUMIFS(Transacoes!$D$3:$D1000,Transacoes!$C$3:$C1000,$D644,Transacoes!$B$3:$B1000,"C", Transacoes!$A$3:$A1000, "&lt;"&amp;EOMONTH(DATE(K$1,K$2,1),0))-SUMIFS(Transacoes!$D$3:$D1000,Transacoes!$C$3:$C1000,$D644,Transacoes!$B$3:$B1000,"V", Transacoes!$A$3:$A1000, "&lt;"&amp;EOMONTH(DATE(K$1,K$2,1),0)))*SUMIFS(Prov_Auto!$E$3:$E1000, Prov_Auto!$A$3:$A1000, $D644, Prov_Auto!$D$3:$D1000,"&gt;="&amp;DATE(K$1,K$2,1),Prov_Auto!$D$3:$D1000, "&lt;="&amp;EOMONTH(DATE(K$1,K$2,1),0)))</f>
        <v/>
      </c>
      <c r="L644" s="48" t="str">
        <f>IF($D644="","", (SUMIFS(Transacoes!$D$3:$D1000,Transacoes!$C$3:$C1000,$D644,Transacoes!$B$3:$B1000,"C", Transacoes!$A$3:$A1000, "&lt;"&amp;EOMONTH(DATE(L$1,L$2,1),0))-SUMIFS(Transacoes!$D$3:$D1000,Transacoes!$C$3:$C1000,$D644,Transacoes!$B$3:$B1000,"V", Transacoes!$A$3:$A1000, "&lt;"&amp;EOMONTH(DATE(L$1,L$2,1),0)))*SUMIFS(Prov_Auto!$E$3:$E1000, Prov_Auto!$A$3:$A1000, $D644, Prov_Auto!$D$3:$D1000,"&gt;="&amp;DATE(L$1,L$2,1),Prov_Auto!$D$3:$D1000, "&lt;="&amp;EOMONTH(DATE(L$1,L$2,1),0)))</f>
        <v/>
      </c>
      <c r="M644" s="48" t="str">
        <f>IF($D644="","", (SUMIFS(Transacoes!$D$3:$D1000,Transacoes!$C$3:$C1000,$D644,Transacoes!$B$3:$B1000,"C", Transacoes!$A$3:$A1000, "&lt;"&amp;EOMONTH(DATE(M$1,M$2,1),0))-SUMIFS(Transacoes!$D$3:$D1000,Transacoes!$C$3:$C1000,$D644,Transacoes!$B$3:$B1000,"V", Transacoes!$A$3:$A1000, "&lt;"&amp;EOMONTH(DATE(M$1,M$2,1),0)))*SUMIFS(Prov_Auto!$E$3:$E1000, Prov_Auto!$A$3:$A1000, $D644, Prov_Auto!$D$3:$D1000,"&gt;="&amp;DATE(M$1,M$2,1),Prov_Auto!$D$3:$D1000, "&lt;="&amp;EOMONTH(DATE(M$1,M$2,1),0)))</f>
        <v/>
      </c>
      <c r="N644" s="48" t="str">
        <f>IF($D644="","", (SUMIFS(Transacoes!$D$3:$D1000,Transacoes!$C$3:$C1000,$D644,Transacoes!$B$3:$B1000,"C", Transacoes!$A$3:$A1000, "&lt;"&amp;EOMONTH(DATE(N$1,N$2,1),0))-SUMIFS(Transacoes!$D$3:$D1000,Transacoes!$C$3:$C1000,$D644,Transacoes!$B$3:$B1000,"V", Transacoes!$A$3:$A1000, "&lt;"&amp;EOMONTH(DATE(N$1,N$2,1),0)))*SUMIFS(Prov_Auto!$E$3:$E1000, Prov_Auto!$A$3:$A1000, $D644, Prov_Auto!$D$3:$D1000,"&gt;="&amp;DATE(N$1,N$2,1),Prov_Auto!$D$3:$D1000, "&lt;="&amp;EOMONTH(DATE(N$1,N$2,1),0)))</f>
        <v/>
      </c>
      <c r="O644" s="48" t="str">
        <f>IF($D644="","", (SUMIFS(Transacoes!$D$3:$D1000,Transacoes!$C$3:$C1000,$D644,Transacoes!$B$3:$B1000,"C", Transacoes!$A$3:$A1000, "&lt;"&amp;EOMONTH(DATE(O$1,O$2,1),0))-SUMIFS(Transacoes!$D$3:$D1000,Transacoes!$C$3:$C1000,$D644,Transacoes!$B$3:$B1000,"V", Transacoes!$A$3:$A1000, "&lt;"&amp;EOMONTH(DATE(O$1,O$2,1),0)))*SUMIFS(Prov_Auto!$E$3:$E1000, Prov_Auto!$A$3:$A1000, $D644, Prov_Auto!$D$3:$D1000,"&gt;="&amp;DATE(O$1,O$2,1),Prov_Auto!$D$3:$D1000, "&lt;="&amp;EOMONTH(DATE(O$1,O$2,1),0)))</f>
        <v/>
      </c>
      <c r="P644" s="48" t="str">
        <f>IF($D644="","", (SUMIFS(Transacoes!$D$3:$D1000,Transacoes!$C$3:$C1000,$D644,Transacoes!$B$3:$B1000,"C", Transacoes!$A$3:$A1000, "&lt;"&amp;EOMONTH(DATE(P$1,P$2,1),0))-SUMIFS(Transacoes!$D$3:$D1000,Transacoes!$C$3:$C1000,$D644,Transacoes!$B$3:$B1000,"V", Transacoes!$A$3:$A1000, "&lt;"&amp;EOMONTH(DATE(P$1,P$2,1),0)))*SUMIFS(Prov_Auto!$E$3:$E1000, Prov_Auto!$A$3:$A1000, $D644, Prov_Auto!$D$3:$D1000,"&gt;="&amp;DATE(P$1,P$2,1),Prov_Auto!$D$3:$D1000, "&lt;="&amp;EOMONTH(DATE(P$1,P$2,1),0)))</f>
        <v/>
      </c>
      <c r="Q644" s="48" t="str">
        <f>IF($D644="","", (SUMIFS(Transacoes!$D$3:$D1000,Transacoes!$C$3:$C1000,$D644,Transacoes!$B$3:$B1000,"C", Transacoes!$A$3:$A1000, "&lt;"&amp;EOMONTH(DATE(Q$1,Q$2,1),0))-SUMIFS(Transacoes!$D$3:$D1000,Transacoes!$C$3:$C1000,$D644,Transacoes!$B$3:$B1000,"V", Transacoes!$A$3:$A1000, "&lt;"&amp;EOMONTH(DATE(Q$1,Q$2,1),0)))*SUMIFS(Prov_Auto!$E$3:$E1000, Prov_Auto!$A$3:$A1000, $D644, Prov_Auto!$D$3:$D1000,"&gt;="&amp;DATE(Q$1,Q$2,1),Prov_Auto!$D$3:$D1000, "&lt;="&amp;EOMONTH(DATE(Q$1,Q$2,1),0)))</f>
        <v/>
      </c>
      <c r="R644" s="47"/>
    </row>
    <row r="645">
      <c r="A645" s="47"/>
      <c r="B645" s="47"/>
      <c r="C645" s="47"/>
      <c r="D645" s="87"/>
      <c r="E645" s="48" t="str">
        <f>IF($D645="","", (SUMIFS(Transacoes!$D$3:$D1000,Transacoes!$C$3:$C1000,$D645,Transacoes!$B$3:$B1000,"C", Transacoes!$A$3:$A1000, "&lt;"&amp;EOMONTH(DATE(E$1,E$2,1),0))-SUMIFS(Transacoes!$D$3:$D1000,Transacoes!$C$3:$C1000,$D645,Transacoes!$B$3:$B1000,"V", Transacoes!$A$3:$A1000, "&lt;"&amp;EOMONTH(DATE(E$1,E$2,1),0)))*SUMIFS(Prov_Auto!$E$3:$E1000, Prov_Auto!$A$3:$A1000, $D645, Prov_Auto!$D$3:$D1000,"&gt;="&amp;DATE(E$1,E$2,1),Prov_Auto!$D$3:$D1000, "&lt;="&amp;EOMONTH(DATE(E$1,E$2,1),0)))</f>
        <v/>
      </c>
      <c r="F645" s="48" t="str">
        <f>IF($D645="","", (SUMIFS(Transacoes!$D$3:$D1000,Transacoes!$C$3:$C1000,$D645,Transacoes!$B$3:$B1000,"C", Transacoes!$A$3:$A1000, "&lt;"&amp;EOMONTH(DATE(F$1,F$2,1),0))-SUMIFS(Transacoes!$D$3:$D1000,Transacoes!$C$3:$C1000,$D645,Transacoes!$B$3:$B1000,"V", Transacoes!$A$3:$A1000, "&lt;"&amp;EOMONTH(DATE(F$1,F$2,1),0)))*SUMIFS(Prov_Auto!$E$3:$E1000, Prov_Auto!$A$3:$A1000, $D645, Prov_Auto!$D$3:$D1000,"&gt;="&amp;DATE(F$1,F$2,1),Prov_Auto!$D$3:$D1000, "&lt;="&amp;EOMONTH(DATE(F$1,F$2,1),0)))</f>
        <v/>
      </c>
      <c r="G645" s="48" t="str">
        <f>IF($D645="","", (SUMIFS(Transacoes!$D$3:$D1000,Transacoes!$C$3:$C1000,$D645,Transacoes!$B$3:$B1000,"C", Transacoes!$A$3:$A1000, "&lt;"&amp;EOMONTH(DATE(G$1,G$2,1),0))-SUMIFS(Transacoes!$D$3:$D1000,Transacoes!$C$3:$C1000,$D645,Transacoes!$B$3:$B1000,"V", Transacoes!$A$3:$A1000, "&lt;"&amp;EOMONTH(DATE(G$1,G$2,1),0)))*SUMIFS(Prov_Auto!$E$3:$E1000, Prov_Auto!$A$3:$A1000, $D645, Prov_Auto!$D$3:$D1000,"&gt;="&amp;DATE(G$1,G$2,1),Prov_Auto!$D$3:$D1000, "&lt;="&amp;EOMONTH(DATE(G$1,G$2,1),0)))</f>
        <v/>
      </c>
      <c r="H645" s="48" t="str">
        <f>IF($D645="","", (SUMIFS(Transacoes!$D$3:$D1000,Transacoes!$C$3:$C1000,$D645,Transacoes!$B$3:$B1000,"C", Transacoes!$A$3:$A1000, "&lt;"&amp;EOMONTH(DATE(H$1,H$2,1),0))-SUMIFS(Transacoes!$D$3:$D1000,Transacoes!$C$3:$C1000,$D645,Transacoes!$B$3:$B1000,"V", Transacoes!$A$3:$A1000, "&lt;"&amp;EOMONTH(DATE(H$1,H$2,1),0)))*SUMIFS(Prov_Auto!$E$3:$E1000, Prov_Auto!$A$3:$A1000, $D645, Prov_Auto!$D$3:$D1000,"&gt;="&amp;DATE(H$1,H$2,1),Prov_Auto!$D$3:$D1000, "&lt;="&amp;EOMONTH(DATE(H$1,H$2,1),0)))</f>
        <v/>
      </c>
      <c r="I645" s="48" t="str">
        <f>IF($D645="","", (SUMIFS(Transacoes!$D$3:$D1000,Transacoes!$C$3:$C1000,$D645,Transacoes!$B$3:$B1000,"C", Transacoes!$A$3:$A1000, "&lt;"&amp;EOMONTH(DATE(I$1,I$2,1),0))-SUMIFS(Transacoes!$D$3:$D1000,Transacoes!$C$3:$C1000,$D645,Transacoes!$B$3:$B1000,"V", Transacoes!$A$3:$A1000, "&lt;"&amp;EOMONTH(DATE(I$1,I$2,1),0)))*SUMIFS(Prov_Auto!$E$3:$E1000, Prov_Auto!$A$3:$A1000, $D645, Prov_Auto!$D$3:$D1000,"&gt;="&amp;DATE(I$1,I$2,1),Prov_Auto!$D$3:$D1000, "&lt;="&amp;EOMONTH(DATE(I$1,I$2,1),0)))</f>
        <v/>
      </c>
      <c r="J645" s="48" t="str">
        <f>IF($D645="","", (SUMIFS(Transacoes!$D$3:$D1000,Transacoes!$C$3:$C1000,$D645,Transacoes!$B$3:$B1000,"C", Transacoes!$A$3:$A1000, "&lt;"&amp;EOMONTH(DATE(J$1,J$2,1),0))-SUMIFS(Transacoes!$D$3:$D1000,Transacoes!$C$3:$C1000,$D645,Transacoes!$B$3:$B1000,"V", Transacoes!$A$3:$A1000, "&lt;"&amp;EOMONTH(DATE(J$1,J$2,1),0)))*SUMIFS(Prov_Auto!$E$3:$E1000, Prov_Auto!$A$3:$A1000, $D645, Prov_Auto!$D$3:$D1000,"&gt;="&amp;DATE(J$1,J$2,1),Prov_Auto!$D$3:$D1000, "&lt;="&amp;EOMONTH(DATE(J$1,J$2,1),0)))</f>
        <v/>
      </c>
      <c r="K645" s="48" t="str">
        <f>IF($D645="","", (SUMIFS(Transacoes!$D$3:$D1000,Transacoes!$C$3:$C1000,$D645,Transacoes!$B$3:$B1000,"C", Transacoes!$A$3:$A1000, "&lt;"&amp;EOMONTH(DATE(K$1,K$2,1),0))-SUMIFS(Transacoes!$D$3:$D1000,Transacoes!$C$3:$C1000,$D645,Transacoes!$B$3:$B1000,"V", Transacoes!$A$3:$A1000, "&lt;"&amp;EOMONTH(DATE(K$1,K$2,1),0)))*SUMIFS(Prov_Auto!$E$3:$E1000, Prov_Auto!$A$3:$A1000, $D645, Prov_Auto!$D$3:$D1000,"&gt;="&amp;DATE(K$1,K$2,1),Prov_Auto!$D$3:$D1000, "&lt;="&amp;EOMONTH(DATE(K$1,K$2,1),0)))</f>
        <v/>
      </c>
      <c r="L645" s="48" t="str">
        <f>IF($D645="","", (SUMIFS(Transacoes!$D$3:$D1000,Transacoes!$C$3:$C1000,$D645,Transacoes!$B$3:$B1000,"C", Transacoes!$A$3:$A1000, "&lt;"&amp;EOMONTH(DATE(L$1,L$2,1),0))-SUMIFS(Transacoes!$D$3:$D1000,Transacoes!$C$3:$C1000,$D645,Transacoes!$B$3:$B1000,"V", Transacoes!$A$3:$A1000, "&lt;"&amp;EOMONTH(DATE(L$1,L$2,1),0)))*SUMIFS(Prov_Auto!$E$3:$E1000, Prov_Auto!$A$3:$A1000, $D645, Prov_Auto!$D$3:$D1000,"&gt;="&amp;DATE(L$1,L$2,1),Prov_Auto!$D$3:$D1000, "&lt;="&amp;EOMONTH(DATE(L$1,L$2,1),0)))</f>
        <v/>
      </c>
      <c r="M645" s="48" t="str">
        <f>IF($D645="","", (SUMIFS(Transacoes!$D$3:$D1000,Transacoes!$C$3:$C1000,$D645,Transacoes!$B$3:$B1000,"C", Transacoes!$A$3:$A1000, "&lt;"&amp;EOMONTH(DATE(M$1,M$2,1),0))-SUMIFS(Transacoes!$D$3:$D1000,Transacoes!$C$3:$C1000,$D645,Transacoes!$B$3:$B1000,"V", Transacoes!$A$3:$A1000, "&lt;"&amp;EOMONTH(DATE(M$1,M$2,1),0)))*SUMIFS(Prov_Auto!$E$3:$E1000, Prov_Auto!$A$3:$A1000, $D645, Prov_Auto!$D$3:$D1000,"&gt;="&amp;DATE(M$1,M$2,1),Prov_Auto!$D$3:$D1000, "&lt;="&amp;EOMONTH(DATE(M$1,M$2,1),0)))</f>
        <v/>
      </c>
      <c r="N645" s="48" t="str">
        <f>IF($D645="","", (SUMIFS(Transacoes!$D$3:$D1000,Transacoes!$C$3:$C1000,$D645,Transacoes!$B$3:$B1000,"C", Transacoes!$A$3:$A1000, "&lt;"&amp;EOMONTH(DATE(N$1,N$2,1),0))-SUMIFS(Transacoes!$D$3:$D1000,Transacoes!$C$3:$C1000,$D645,Transacoes!$B$3:$B1000,"V", Transacoes!$A$3:$A1000, "&lt;"&amp;EOMONTH(DATE(N$1,N$2,1),0)))*SUMIFS(Prov_Auto!$E$3:$E1000, Prov_Auto!$A$3:$A1000, $D645, Prov_Auto!$D$3:$D1000,"&gt;="&amp;DATE(N$1,N$2,1),Prov_Auto!$D$3:$D1000, "&lt;="&amp;EOMONTH(DATE(N$1,N$2,1),0)))</f>
        <v/>
      </c>
      <c r="O645" s="48" t="str">
        <f>IF($D645="","", (SUMIFS(Transacoes!$D$3:$D1000,Transacoes!$C$3:$C1000,$D645,Transacoes!$B$3:$B1000,"C", Transacoes!$A$3:$A1000, "&lt;"&amp;EOMONTH(DATE(O$1,O$2,1),0))-SUMIFS(Transacoes!$D$3:$D1000,Transacoes!$C$3:$C1000,$D645,Transacoes!$B$3:$B1000,"V", Transacoes!$A$3:$A1000, "&lt;"&amp;EOMONTH(DATE(O$1,O$2,1),0)))*SUMIFS(Prov_Auto!$E$3:$E1000, Prov_Auto!$A$3:$A1000, $D645, Prov_Auto!$D$3:$D1000,"&gt;="&amp;DATE(O$1,O$2,1),Prov_Auto!$D$3:$D1000, "&lt;="&amp;EOMONTH(DATE(O$1,O$2,1),0)))</f>
        <v/>
      </c>
      <c r="P645" s="48" t="str">
        <f>IF($D645="","", (SUMIFS(Transacoes!$D$3:$D1000,Transacoes!$C$3:$C1000,$D645,Transacoes!$B$3:$B1000,"C", Transacoes!$A$3:$A1000, "&lt;"&amp;EOMONTH(DATE(P$1,P$2,1),0))-SUMIFS(Transacoes!$D$3:$D1000,Transacoes!$C$3:$C1000,$D645,Transacoes!$B$3:$B1000,"V", Transacoes!$A$3:$A1000, "&lt;"&amp;EOMONTH(DATE(P$1,P$2,1),0)))*SUMIFS(Prov_Auto!$E$3:$E1000, Prov_Auto!$A$3:$A1000, $D645, Prov_Auto!$D$3:$D1000,"&gt;="&amp;DATE(P$1,P$2,1),Prov_Auto!$D$3:$D1000, "&lt;="&amp;EOMONTH(DATE(P$1,P$2,1),0)))</f>
        <v/>
      </c>
      <c r="Q645" s="48" t="str">
        <f>IF($D645="","", (SUMIFS(Transacoes!$D$3:$D1000,Transacoes!$C$3:$C1000,$D645,Transacoes!$B$3:$B1000,"C", Transacoes!$A$3:$A1000, "&lt;"&amp;EOMONTH(DATE(Q$1,Q$2,1),0))-SUMIFS(Transacoes!$D$3:$D1000,Transacoes!$C$3:$C1000,$D645,Transacoes!$B$3:$B1000,"V", Transacoes!$A$3:$A1000, "&lt;"&amp;EOMONTH(DATE(Q$1,Q$2,1),0)))*SUMIFS(Prov_Auto!$E$3:$E1000, Prov_Auto!$A$3:$A1000, $D645, Prov_Auto!$D$3:$D1000,"&gt;="&amp;DATE(Q$1,Q$2,1),Prov_Auto!$D$3:$D1000, "&lt;="&amp;EOMONTH(DATE(Q$1,Q$2,1),0)))</f>
        <v/>
      </c>
      <c r="R645" s="47"/>
    </row>
    <row r="646">
      <c r="A646" s="47"/>
      <c r="B646" s="47"/>
      <c r="C646" s="47"/>
      <c r="D646" s="87"/>
      <c r="E646" s="48" t="str">
        <f>IF($D646="","", (SUMIFS(Transacoes!$D$3:$D1000,Transacoes!$C$3:$C1000,$D646,Transacoes!$B$3:$B1000,"C", Transacoes!$A$3:$A1000, "&lt;"&amp;EOMONTH(DATE(E$1,E$2,1),0))-SUMIFS(Transacoes!$D$3:$D1000,Transacoes!$C$3:$C1000,$D646,Transacoes!$B$3:$B1000,"V", Transacoes!$A$3:$A1000, "&lt;"&amp;EOMONTH(DATE(E$1,E$2,1),0)))*SUMIFS(Prov_Auto!$E$3:$E1000, Prov_Auto!$A$3:$A1000, $D646, Prov_Auto!$D$3:$D1000,"&gt;="&amp;DATE(E$1,E$2,1),Prov_Auto!$D$3:$D1000, "&lt;="&amp;EOMONTH(DATE(E$1,E$2,1),0)))</f>
        <v/>
      </c>
      <c r="F646" s="48" t="str">
        <f>IF($D646="","", (SUMIFS(Transacoes!$D$3:$D1000,Transacoes!$C$3:$C1000,$D646,Transacoes!$B$3:$B1000,"C", Transacoes!$A$3:$A1000, "&lt;"&amp;EOMONTH(DATE(F$1,F$2,1),0))-SUMIFS(Transacoes!$D$3:$D1000,Transacoes!$C$3:$C1000,$D646,Transacoes!$B$3:$B1000,"V", Transacoes!$A$3:$A1000, "&lt;"&amp;EOMONTH(DATE(F$1,F$2,1),0)))*SUMIFS(Prov_Auto!$E$3:$E1000, Prov_Auto!$A$3:$A1000, $D646, Prov_Auto!$D$3:$D1000,"&gt;="&amp;DATE(F$1,F$2,1),Prov_Auto!$D$3:$D1000, "&lt;="&amp;EOMONTH(DATE(F$1,F$2,1),0)))</f>
        <v/>
      </c>
      <c r="G646" s="48" t="str">
        <f>IF($D646="","", (SUMIFS(Transacoes!$D$3:$D1000,Transacoes!$C$3:$C1000,$D646,Transacoes!$B$3:$B1000,"C", Transacoes!$A$3:$A1000, "&lt;"&amp;EOMONTH(DATE(G$1,G$2,1),0))-SUMIFS(Transacoes!$D$3:$D1000,Transacoes!$C$3:$C1000,$D646,Transacoes!$B$3:$B1000,"V", Transacoes!$A$3:$A1000, "&lt;"&amp;EOMONTH(DATE(G$1,G$2,1),0)))*SUMIFS(Prov_Auto!$E$3:$E1000, Prov_Auto!$A$3:$A1000, $D646, Prov_Auto!$D$3:$D1000,"&gt;="&amp;DATE(G$1,G$2,1),Prov_Auto!$D$3:$D1000, "&lt;="&amp;EOMONTH(DATE(G$1,G$2,1),0)))</f>
        <v/>
      </c>
      <c r="H646" s="48" t="str">
        <f>IF($D646="","", (SUMIFS(Transacoes!$D$3:$D1000,Transacoes!$C$3:$C1000,$D646,Transacoes!$B$3:$B1000,"C", Transacoes!$A$3:$A1000, "&lt;"&amp;EOMONTH(DATE(H$1,H$2,1),0))-SUMIFS(Transacoes!$D$3:$D1000,Transacoes!$C$3:$C1000,$D646,Transacoes!$B$3:$B1000,"V", Transacoes!$A$3:$A1000, "&lt;"&amp;EOMONTH(DATE(H$1,H$2,1),0)))*SUMIFS(Prov_Auto!$E$3:$E1000, Prov_Auto!$A$3:$A1000, $D646, Prov_Auto!$D$3:$D1000,"&gt;="&amp;DATE(H$1,H$2,1),Prov_Auto!$D$3:$D1000, "&lt;="&amp;EOMONTH(DATE(H$1,H$2,1),0)))</f>
        <v/>
      </c>
      <c r="I646" s="48" t="str">
        <f>IF($D646="","", (SUMIFS(Transacoes!$D$3:$D1000,Transacoes!$C$3:$C1000,$D646,Transacoes!$B$3:$B1000,"C", Transacoes!$A$3:$A1000, "&lt;"&amp;EOMONTH(DATE(I$1,I$2,1),0))-SUMIFS(Transacoes!$D$3:$D1000,Transacoes!$C$3:$C1000,$D646,Transacoes!$B$3:$B1000,"V", Transacoes!$A$3:$A1000, "&lt;"&amp;EOMONTH(DATE(I$1,I$2,1),0)))*SUMIFS(Prov_Auto!$E$3:$E1000, Prov_Auto!$A$3:$A1000, $D646, Prov_Auto!$D$3:$D1000,"&gt;="&amp;DATE(I$1,I$2,1),Prov_Auto!$D$3:$D1000, "&lt;="&amp;EOMONTH(DATE(I$1,I$2,1),0)))</f>
        <v/>
      </c>
      <c r="J646" s="48" t="str">
        <f>IF($D646="","", (SUMIFS(Transacoes!$D$3:$D1000,Transacoes!$C$3:$C1000,$D646,Transacoes!$B$3:$B1000,"C", Transacoes!$A$3:$A1000, "&lt;"&amp;EOMONTH(DATE(J$1,J$2,1),0))-SUMIFS(Transacoes!$D$3:$D1000,Transacoes!$C$3:$C1000,$D646,Transacoes!$B$3:$B1000,"V", Transacoes!$A$3:$A1000, "&lt;"&amp;EOMONTH(DATE(J$1,J$2,1),0)))*SUMIFS(Prov_Auto!$E$3:$E1000, Prov_Auto!$A$3:$A1000, $D646, Prov_Auto!$D$3:$D1000,"&gt;="&amp;DATE(J$1,J$2,1),Prov_Auto!$D$3:$D1000, "&lt;="&amp;EOMONTH(DATE(J$1,J$2,1),0)))</f>
        <v/>
      </c>
      <c r="K646" s="48" t="str">
        <f>IF($D646="","", (SUMIFS(Transacoes!$D$3:$D1000,Transacoes!$C$3:$C1000,$D646,Transacoes!$B$3:$B1000,"C", Transacoes!$A$3:$A1000, "&lt;"&amp;EOMONTH(DATE(K$1,K$2,1),0))-SUMIFS(Transacoes!$D$3:$D1000,Transacoes!$C$3:$C1000,$D646,Transacoes!$B$3:$B1000,"V", Transacoes!$A$3:$A1000, "&lt;"&amp;EOMONTH(DATE(K$1,K$2,1),0)))*SUMIFS(Prov_Auto!$E$3:$E1000, Prov_Auto!$A$3:$A1000, $D646, Prov_Auto!$D$3:$D1000,"&gt;="&amp;DATE(K$1,K$2,1),Prov_Auto!$D$3:$D1000, "&lt;="&amp;EOMONTH(DATE(K$1,K$2,1),0)))</f>
        <v/>
      </c>
      <c r="L646" s="48" t="str">
        <f>IF($D646="","", (SUMIFS(Transacoes!$D$3:$D1000,Transacoes!$C$3:$C1000,$D646,Transacoes!$B$3:$B1000,"C", Transacoes!$A$3:$A1000, "&lt;"&amp;EOMONTH(DATE(L$1,L$2,1),0))-SUMIFS(Transacoes!$D$3:$D1000,Transacoes!$C$3:$C1000,$D646,Transacoes!$B$3:$B1000,"V", Transacoes!$A$3:$A1000, "&lt;"&amp;EOMONTH(DATE(L$1,L$2,1),0)))*SUMIFS(Prov_Auto!$E$3:$E1000, Prov_Auto!$A$3:$A1000, $D646, Prov_Auto!$D$3:$D1000,"&gt;="&amp;DATE(L$1,L$2,1),Prov_Auto!$D$3:$D1000, "&lt;="&amp;EOMONTH(DATE(L$1,L$2,1),0)))</f>
        <v/>
      </c>
      <c r="M646" s="48" t="str">
        <f>IF($D646="","", (SUMIFS(Transacoes!$D$3:$D1000,Transacoes!$C$3:$C1000,$D646,Transacoes!$B$3:$B1000,"C", Transacoes!$A$3:$A1000, "&lt;"&amp;EOMONTH(DATE(M$1,M$2,1),0))-SUMIFS(Transacoes!$D$3:$D1000,Transacoes!$C$3:$C1000,$D646,Transacoes!$B$3:$B1000,"V", Transacoes!$A$3:$A1000, "&lt;"&amp;EOMONTH(DATE(M$1,M$2,1),0)))*SUMIFS(Prov_Auto!$E$3:$E1000, Prov_Auto!$A$3:$A1000, $D646, Prov_Auto!$D$3:$D1000,"&gt;="&amp;DATE(M$1,M$2,1),Prov_Auto!$D$3:$D1000, "&lt;="&amp;EOMONTH(DATE(M$1,M$2,1),0)))</f>
        <v/>
      </c>
      <c r="N646" s="48" t="str">
        <f>IF($D646="","", (SUMIFS(Transacoes!$D$3:$D1000,Transacoes!$C$3:$C1000,$D646,Transacoes!$B$3:$B1000,"C", Transacoes!$A$3:$A1000, "&lt;"&amp;EOMONTH(DATE(N$1,N$2,1),0))-SUMIFS(Transacoes!$D$3:$D1000,Transacoes!$C$3:$C1000,$D646,Transacoes!$B$3:$B1000,"V", Transacoes!$A$3:$A1000, "&lt;"&amp;EOMONTH(DATE(N$1,N$2,1),0)))*SUMIFS(Prov_Auto!$E$3:$E1000, Prov_Auto!$A$3:$A1000, $D646, Prov_Auto!$D$3:$D1000,"&gt;="&amp;DATE(N$1,N$2,1),Prov_Auto!$D$3:$D1000, "&lt;="&amp;EOMONTH(DATE(N$1,N$2,1),0)))</f>
        <v/>
      </c>
      <c r="O646" s="48" t="str">
        <f>IF($D646="","", (SUMIFS(Transacoes!$D$3:$D1000,Transacoes!$C$3:$C1000,$D646,Transacoes!$B$3:$B1000,"C", Transacoes!$A$3:$A1000, "&lt;"&amp;EOMONTH(DATE(O$1,O$2,1),0))-SUMIFS(Transacoes!$D$3:$D1000,Transacoes!$C$3:$C1000,$D646,Transacoes!$B$3:$B1000,"V", Transacoes!$A$3:$A1000, "&lt;"&amp;EOMONTH(DATE(O$1,O$2,1),0)))*SUMIFS(Prov_Auto!$E$3:$E1000, Prov_Auto!$A$3:$A1000, $D646, Prov_Auto!$D$3:$D1000,"&gt;="&amp;DATE(O$1,O$2,1),Prov_Auto!$D$3:$D1000, "&lt;="&amp;EOMONTH(DATE(O$1,O$2,1),0)))</f>
        <v/>
      </c>
      <c r="P646" s="48" t="str">
        <f>IF($D646="","", (SUMIFS(Transacoes!$D$3:$D1000,Transacoes!$C$3:$C1000,$D646,Transacoes!$B$3:$B1000,"C", Transacoes!$A$3:$A1000, "&lt;"&amp;EOMONTH(DATE(P$1,P$2,1),0))-SUMIFS(Transacoes!$D$3:$D1000,Transacoes!$C$3:$C1000,$D646,Transacoes!$B$3:$B1000,"V", Transacoes!$A$3:$A1000, "&lt;"&amp;EOMONTH(DATE(P$1,P$2,1),0)))*SUMIFS(Prov_Auto!$E$3:$E1000, Prov_Auto!$A$3:$A1000, $D646, Prov_Auto!$D$3:$D1000,"&gt;="&amp;DATE(P$1,P$2,1),Prov_Auto!$D$3:$D1000, "&lt;="&amp;EOMONTH(DATE(P$1,P$2,1),0)))</f>
        <v/>
      </c>
      <c r="Q646" s="48" t="str">
        <f>IF($D646="","", (SUMIFS(Transacoes!$D$3:$D1000,Transacoes!$C$3:$C1000,$D646,Transacoes!$B$3:$B1000,"C", Transacoes!$A$3:$A1000, "&lt;"&amp;EOMONTH(DATE(Q$1,Q$2,1),0))-SUMIFS(Transacoes!$D$3:$D1000,Transacoes!$C$3:$C1000,$D646,Transacoes!$B$3:$B1000,"V", Transacoes!$A$3:$A1000, "&lt;"&amp;EOMONTH(DATE(Q$1,Q$2,1),0)))*SUMIFS(Prov_Auto!$E$3:$E1000, Prov_Auto!$A$3:$A1000, $D646, Prov_Auto!$D$3:$D1000,"&gt;="&amp;DATE(Q$1,Q$2,1),Prov_Auto!$D$3:$D1000, "&lt;="&amp;EOMONTH(DATE(Q$1,Q$2,1),0)))</f>
        <v/>
      </c>
      <c r="R646" s="47"/>
    </row>
    <row r="647">
      <c r="A647" s="47"/>
      <c r="B647" s="47"/>
      <c r="C647" s="47"/>
      <c r="D647" s="87"/>
      <c r="E647" s="48" t="str">
        <f>IF($D647="","", (SUMIFS(Transacoes!$D$3:$D1000,Transacoes!$C$3:$C1000,$D647,Transacoes!$B$3:$B1000,"C", Transacoes!$A$3:$A1000, "&lt;"&amp;EOMONTH(DATE(E$1,E$2,1),0))-SUMIFS(Transacoes!$D$3:$D1000,Transacoes!$C$3:$C1000,$D647,Transacoes!$B$3:$B1000,"V", Transacoes!$A$3:$A1000, "&lt;"&amp;EOMONTH(DATE(E$1,E$2,1),0)))*SUMIFS(Prov_Auto!$E$3:$E1000, Prov_Auto!$A$3:$A1000, $D647, Prov_Auto!$D$3:$D1000,"&gt;="&amp;DATE(E$1,E$2,1),Prov_Auto!$D$3:$D1000, "&lt;="&amp;EOMONTH(DATE(E$1,E$2,1),0)))</f>
        <v/>
      </c>
      <c r="F647" s="48" t="str">
        <f>IF($D647="","", (SUMIFS(Transacoes!$D$3:$D1000,Transacoes!$C$3:$C1000,$D647,Transacoes!$B$3:$B1000,"C", Transacoes!$A$3:$A1000, "&lt;"&amp;EOMONTH(DATE(F$1,F$2,1),0))-SUMIFS(Transacoes!$D$3:$D1000,Transacoes!$C$3:$C1000,$D647,Transacoes!$B$3:$B1000,"V", Transacoes!$A$3:$A1000, "&lt;"&amp;EOMONTH(DATE(F$1,F$2,1),0)))*SUMIFS(Prov_Auto!$E$3:$E1000, Prov_Auto!$A$3:$A1000, $D647, Prov_Auto!$D$3:$D1000,"&gt;="&amp;DATE(F$1,F$2,1),Prov_Auto!$D$3:$D1000, "&lt;="&amp;EOMONTH(DATE(F$1,F$2,1),0)))</f>
        <v/>
      </c>
      <c r="G647" s="48" t="str">
        <f>IF($D647="","", (SUMIFS(Transacoes!$D$3:$D1000,Transacoes!$C$3:$C1000,$D647,Transacoes!$B$3:$B1000,"C", Transacoes!$A$3:$A1000, "&lt;"&amp;EOMONTH(DATE(G$1,G$2,1),0))-SUMIFS(Transacoes!$D$3:$D1000,Transacoes!$C$3:$C1000,$D647,Transacoes!$B$3:$B1000,"V", Transacoes!$A$3:$A1000, "&lt;"&amp;EOMONTH(DATE(G$1,G$2,1),0)))*SUMIFS(Prov_Auto!$E$3:$E1000, Prov_Auto!$A$3:$A1000, $D647, Prov_Auto!$D$3:$D1000,"&gt;="&amp;DATE(G$1,G$2,1),Prov_Auto!$D$3:$D1000, "&lt;="&amp;EOMONTH(DATE(G$1,G$2,1),0)))</f>
        <v/>
      </c>
      <c r="H647" s="48" t="str">
        <f>IF($D647="","", (SUMIFS(Transacoes!$D$3:$D1000,Transacoes!$C$3:$C1000,$D647,Transacoes!$B$3:$B1000,"C", Transacoes!$A$3:$A1000, "&lt;"&amp;EOMONTH(DATE(H$1,H$2,1),0))-SUMIFS(Transacoes!$D$3:$D1000,Transacoes!$C$3:$C1000,$D647,Transacoes!$B$3:$B1000,"V", Transacoes!$A$3:$A1000, "&lt;"&amp;EOMONTH(DATE(H$1,H$2,1),0)))*SUMIFS(Prov_Auto!$E$3:$E1000, Prov_Auto!$A$3:$A1000, $D647, Prov_Auto!$D$3:$D1000,"&gt;="&amp;DATE(H$1,H$2,1),Prov_Auto!$D$3:$D1000, "&lt;="&amp;EOMONTH(DATE(H$1,H$2,1),0)))</f>
        <v/>
      </c>
      <c r="I647" s="48" t="str">
        <f>IF($D647="","", (SUMIFS(Transacoes!$D$3:$D1000,Transacoes!$C$3:$C1000,$D647,Transacoes!$B$3:$B1000,"C", Transacoes!$A$3:$A1000, "&lt;"&amp;EOMONTH(DATE(I$1,I$2,1),0))-SUMIFS(Transacoes!$D$3:$D1000,Transacoes!$C$3:$C1000,$D647,Transacoes!$B$3:$B1000,"V", Transacoes!$A$3:$A1000, "&lt;"&amp;EOMONTH(DATE(I$1,I$2,1),0)))*SUMIFS(Prov_Auto!$E$3:$E1000, Prov_Auto!$A$3:$A1000, $D647, Prov_Auto!$D$3:$D1000,"&gt;="&amp;DATE(I$1,I$2,1),Prov_Auto!$D$3:$D1000, "&lt;="&amp;EOMONTH(DATE(I$1,I$2,1),0)))</f>
        <v/>
      </c>
      <c r="J647" s="48" t="str">
        <f>IF($D647="","", (SUMIFS(Transacoes!$D$3:$D1000,Transacoes!$C$3:$C1000,$D647,Transacoes!$B$3:$B1000,"C", Transacoes!$A$3:$A1000, "&lt;"&amp;EOMONTH(DATE(J$1,J$2,1),0))-SUMIFS(Transacoes!$D$3:$D1000,Transacoes!$C$3:$C1000,$D647,Transacoes!$B$3:$B1000,"V", Transacoes!$A$3:$A1000, "&lt;"&amp;EOMONTH(DATE(J$1,J$2,1),0)))*SUMIFS(Prov_Auto!$E$3:$E1000, Prov_Auto!$A$3:$A1000, $D647, Prov_Auto!$D$3:$D1000,"&gt;="&amp;DATE(J$1,J$2,1),Prov_Auto!$D$3:$D1000, "&lt;="&amp;EOMONTH(DATE(J$1,J$2,1),0)))</f>
        <v/>
      </c>
      <c r="K647" s="48" t="str">
        <f>IF($D647="","", (SUMIFS(Transacoes!$D$3:$D1000,Transacoes!$C$3:$C1000,$D647,Transacoes!$B$3:$B1000,"C", Transacoes!$A$3:$A1000, "&lt;"&amp;EOMONTH(DATE(K$1,K$2,1),0))-SUMIFS(Transacoes!$D$3:$D1000,Transacoes!$C$3:$C1000,$D647,Transacoes!$B$3:$B1000,"V", Transacoes!$A$3:$A1000, "&lt;"&amp;EOMONTH(DATE(K$1,K$2,1),0)))*SUMIFS(Prov_Auto!$E$3:$E1000, Prov_Auto!$A$3:$A1000, $D647, Prov_Auto!$D$3:$D1000,"&gt;="&amp;DATE(K$1,K$2,1),Prov_Auto!$D$3:$D1000, "&lt;="&amp;EOMONTH(DATE(K$1,K$2,1),0)))</f>
        <v/>
      </c>
      <c r="L647" s="48" t="str">
        <f>IF($D647="","", (SUMIFS(Transacoes!$D$3:$D1000,Transacoes!$C$3:$C1000,$D647,Transacoes!$B$3:$B1000,"C", Transacoes!$A$3:$A1000, "&lt;"&amp;EOMONTH(DATE(L$1,L$2,1),0))-SUMIFS(Transacoes!$D$3:$D1000,Transacoes!$C$3:$C1000,$D647,Transacoes!$B$3:$B1000,"V", Transacoes!$A$3:$A1000, "&lt;"&amp;EOMONTH(DATE(L$1,L$2,1),0)))*SUMIFS(Prov_Auto!$E$3:$E1000, Prov_Auto!$A$3:$A1000, $D647, Prov_Auto!$D$3:$D1000,"&gt;="&amp;DATE(L$1,L$2,1),Prov_Auto!$D$3:$D1000, "&lt;="&amp;EOMONTH(DATE(L$1,L$2,1),0)))</f>
        <v/>
      </c>
      <c r="M647" s="48" t="str">
        <f>IF($D647="","", (SUMIFS(Transacoes!$D$3:$D1000,Transacoes!$C$3:$C1000,$D647,Transacoes!$B$3:$B1000,"C", Transacoes!$A$3:$A1000, "&lt;"&amp;EOMONTH(DATE(M$1,M$2,1),0))-SUMIFS(Transacoes!$D$3:$D1000,Transacoes!$C$3:$C1000,$D647,Transacoes!$B$3:$B1000,"V", Transacoes!$A$3:$A1000, "&lt;"&amp;EOMONTH(DATE(M$1,M$2,1),0)))*SUMIFS(Prov_Auto!$E$3:$E1000, Prov_Auto!$A$3:$A1000, $D647, Prov_Auto!$D$3:$D1000,"&gt;="&amp;DATE(M$1,M$2,1),Prov_Auto!$D$3:$D1000, "&lt;="&amp;EOMONTH(DATE(M$1,M$2,1),0)))</f>
        <v/>
      </c>
      <c r="N647" s="48" t="str">
        <f>IF($D647="","", (SUMIFS(Transacoes!$D$3:$D1000,Transacoes!$C$3:$C1000,$D647,Transacoes!$B$3:$B1000,"C", Transacoes!$A$3:$A1000, "&lt;"&amp;EOMONTH(DATE(N$1,N$2,1),0))-SUMIFS(Transacoes!$D$3:$D1000,Transacoes!$C$3:$C1000,$D647,Transacoes!$B$3:$B1000,"V", Transacoes!$A$3:$A1000, "&lt;"&amp;EOMONTH(DATE(N$1,N$2,1),0)))*SUMIFS(Prov_Auto!$E$3:$E1000, Prov_Auto!$A$3:$A1000, $D647, Prov_Auto!$D$3:$D1000,"&gt;="&amp;DATE(N$1,N$2,1),Prov_Auto!$D$3:$D1000, "&lt;="&amp;EOMONTH(DATE(N$1,N$2,1),0)))</f>
        <v/>
      </c>
      <c r="O647" s="48" t="str">
        <f>IF($D647="","", (SUMIFS(Transacoes!$D$3:$D1000,Transacoes!$C$3:$C1000,$D647,Transacoes!$B$3:$B1000,"C", Transacoes!$A$3:$A1000, "&lt;"&amp;EOMONTH(DATE(O$1,O$2,1),0))-SUMIFS(Transacoes!$D$3:$D1000,Transacoes!$C$3:$C1000,$D647,Transacoes!$B$3:$B1000,"V", Transacoes!$A$3:$A1000, "&lt;"&amp;EOMONTH(DATE(O$1,O$2,1),0)))*SUMIFS(Prov_Auto!$E$3:$E1000, Prov_Auto!$A$3:$A1000, $D647, Prov_Auto!$D$3:$D1000,"&gt;="&amp;DATE(O$1,O$2,1),Prov_Auto!$D$3:$D1000, "&lt;="&amp;EOMONTH(DATE(O$1,O$2,1),0)))</f>
        <v/>
      </c>
      <c r="P647" s="48" t="str">
        <f>IF($D647="","", (SUMIFS(Transacoes!$D$3:$D1000,Transacoes!$C$3:$C1000,$D647,Transacoes!$B$3:$B1000,"C", Transacoes!$A$3:$A1000, "&lt;"&amp;EOMONTH(DATE(P$1,P$2,1),0))-SUMIFS(Transacoes!$D$3:$D1000,Transacoes!$C$3:$C1000,$D647,Transacoes!$B$3:$B1000,"V", Transacoes!$A$3:$A1000, "&lt;"&amp;EOMONTH(DATE(P$1,P$2,1),0)))*SUMIFS(Prov_Auto!$E$3:$E1000, Prov_Auto!$A$3:$A1000, $D647, Prov_Auto!$D$3:$D1000,"&gt;="&amp;DATE(P$1,P$2,1),Prov_Auto!$D$3:$D1000, "&lt;="&amp;EOMONTH(DATE(P$1,P$2,1),0)))</f>
        <v/>
      </c>
      <c r="Q647" s="48" t="str">
        <f>IF($D647="","", (SUMIFS(Transacoes!$D$3:$D1000,Transacoes!$C$3:$C1000,$D647,Transacoes!$B$3:$B1000,"C", Transacoes!$A$3:$A1000, "&lt;"&amp;EOMONTH(DATE(Q$1,Q$2,1),0))-SUMIFS(Transacoes!$D$3:$D1000,Transacoes!$C$3:$C1000,$D647,Transacoes!$B$3:$B1000,"V", Transacoes!$A$3:$A1000, "&lt;"&amp;EOMONTH(DATE(Q$1,Q$2,1),0)))*SUMIFS(Prov_Auto!$E$3:$E1000, Prov_Auto!$A$3:$A1000, $D647, Prov_Auto!$D$3:$D1000,"&gt;="&amp;DATE(Q$1,Q$2,1),Prov_Auto!$D$3:$D1000, "&lt;="&amp;EOMONTH(DATE(Q$1,Q$2,1),0)))</f>
        <v/>
      </c>
      <c r="R647" s="47"/>
    </row>
    <row r="648">
      <c r="A648" s="47"/>
      <c r="B648" s="47"/>
      <c r="C648" s="47"/>
      <c r="D648" s="87"/>
      <c r="E648" s="48" t="str">
        <f>IF($D648="","", (SUMIFS(Transacoes!$D$3:$D1000,Transacoes!$C$3:$C1000,$D648,Transacoes!$B$3:$B1000,"C", Transacoes!$A$3:$A1000, "&lt;"&amp;EOMONTH(DATE(E$1,E$2,1),0))-SUMIFS(Transacoes!$D$3:$D1000,Transacoes!$C$3:$C1000,$D648,Transacoes!$B$3:$B1000,"V", Transacoes!$A$3:$A1000, "&lt;"&amp;EOMONTH(DATE(E$1,E$2,1),0)))*SUMIFS(Prov_Auto!$E$3:$E1000, Prov_Auto!$A$3:$A1000, $D648, Prov_Auto!$D$3:$D1000,"&gt;="&amp;DATE(E$1,E$2,1),Prov_Auto!$D$3:$D1000, "&lt;="&amp;EOMONTH(DATE(E$1,E$2,1),0)))</f>
        <v/>
      </c>
      <c r="F648" s="48" t="str">
        <f>IF($D648="","", (SUMIFS(Transacoes!$D$3:$D1000,Transacoes!$C$3:$C1000,$D648,Transacoes!$B$3:$B1000,"C", Transacoes!$A$3:$A1000, "&lt;"&amp;EOMONTH(DATE(F$1,F$2,1),0))-SUMIFS(Transacoes!$D$3:$D1000,Transacoes!$C$3:$C1000,$D648,Transacoes!$B$3:$B1000,"V", Transacoes!$A$3:$A1000, "&lt;"&amp;EOMONTH(DATE(F$1,F$2,1),0)))*SUMIFS(Prov_Auto!$E$3:$E1000, Prov_Auto!$A$3:$A1000, $D648, Prov_Auto!$D$3:$D1000,"&gt;="&amp;DATE(F$1,F$2,1),Prov_Auto!$D$3:$D1000, "&lt;="&amp;EOMONTH(DATE(F$1,F$2,1),0)))</f>
        <v/>
      </c>
      <c r="G648" s="48" t="str">
        <f>IF($D648="","", (SUMIFS(Transacoes!$D$3:$D1000,Transacoes!$C$3:$C1000,$D648,Transacoes!$B$3:$B1000,"C", Transacoes!$A$3:$A1000, "&lt;"&amp;EOMONTH(DATE(G$1,G$2,1),0))-SUMIFS(Transacoes!$D$3:$D1000,Transacoes!$C$3:$C1000,$D648,Transacoes!$B$3:$B1000,"V", Transacoes!$A$3:$A1000, "&lt;"&amp;EOMONTH(DATE(G$1,G$2,1),0)))*SUMIFS(Prov_Auto!$E$3:$E1000, Prov_Auto!$A$3:$A1000, $D648, Prov_Auto!$D$3:$D1000,"&gt;="&amp;DATE(G$1,G$2,1),Prov_Auto!$D$3:$D1000, "&lt;="&amp;EOMONTH(DATE(G$1,G$2,1),0)))</f>
        <v/>
      </c>
      <c r="H648" s="48" t="str">
        <f>IF($D648="","", (SUMIFS(Transacoes!$D$3:$D1000,Transacoes!$C$3:$C1000,$D648,Transacoes!$B$3:$B1000,"C", Transacoes!$A$3:$A1000, "&lt;"&amp;EOMONTH(DATE(H$1,H$2,1),0))-SUMIFS(Transacoes!$D$3:$D1000,Transacoes!$C$3:$C1000,$D648,Transacoes!$B$3:$B1000,"V", Transacoes!$A$3:$A1000, "&lt;"&amp;EOMONTH(DATE(H$1,H$2,1),0)))*SUMIFS(Prov_Auto!$E$3:$E1000, Prov_Auto!$A$3:$A1000, $D648, Prov_Auto!$D$3:$D1000,"&gt;="&amp;DATE(H$1,H$2,1),Prov_Auto!$D$3:$D1000, "&lt;="&amp;EOMONTH(DATE(H$1,H$2,1),0)))</f>
        <v/>
      </c>
      <c r="I648" s="48" t="str">
        <f>IF($D648="","", (SUMIFS(Transacoes!$D$3:$D1000,Transacoes!$C$3:$C1000,$D648,Transacoes!$B$3:$B1000,"C", Transacoes!$A$3:$A1000, "&lt;"&amp;EOMONTH(DATE(I$1,I$2,1),0))-SUMIFS(Transacoes!$D$3:$D1000,Transacoes!$C$3:$C1000,$D648,Transacoes!$B$3:$B1000,"V", Transacoes!$A$3:$A1000, "&lt;"&amp;EOMONTH(DATE(I$1,I$2,1),0)))*SUMIFS(Prov_Auto!$E$3:$E1000, Prov_Auto!$A$3:$A1000, $D648, Prov_Auto!$D$3:$D1000,"&gt;="&amp;DATE(I$1,I$2,1),Prov_Auto!$D$3:$D1000, "&lt;="&amp;EOMONTH(DATE(I$1,I$2,1),0)))</f>
        <v/>
      </c>
      <c r="J648" s="48" t="str">
        <f>IF($D648="","", (SUMIFS(Transacoes!$D$3:$D1000,Transacoes!$C$3:$C1000,$D648,Transacoes!$B$3:$B1000,"C", Transacoes!$A$3:$A1000, "&lt;"&amp;EOMONTH(DATE(J$1,J$2,1),0))-SUMIFS(Transacoes!$D$3:$D1000,Transacoes!$C$3:$C1000,$D648,Transacoes!$B$3:$B1000,"V", Transacoes!$A$3:$A1000, "&lt;"&amp;EOMONTH(DATE(J$1,J$2,1),0)))*SUMIFS(Prov_Auto!$E$3:$E1000, Prov_Auto!$A$3:$A1000, $D648, Prov_Auto!$D$3:$D1000,"&gt;="&amp;DATE(J$1,J$2,1),Prov_Auto!$D$3:$D1000, "&lt;="&amp;EOMONTH(DATE(J$1,J$2,1),0)))</f>
        <v/>
      </c>
      <c r="K648" s="48" t="str">
        <f>IF($D648="","", (SUMIFS(Transacoes!$D$3:$D1000,Transacoes!$C$3:$C1000,$D648,Transacoes!$B$3:$B1000,"C", Transacoes!$A$3:$A1000, "&lt;"&amp;EOMONTH(DATE(K$1,K$2,1),0))-SUMIFS(Transacoes!$D$3:$D1000,Transacoes!$C$3:$C1000,$D648,Transacoes!$B$3:$B1000,"V", Transacoes!$A$3:$A1000, "&lt;"&amp;EOMONTH(DATE(K$1,K$2,1),0)))*SUMIFS(Prov_Auto!$E$3:$E1000, Prov_Auto!$A$3:$A1000, $D648, Prov_Auto!$D$3:$D1000,"&gt;="&amp;DATE(K$1,K$2,1),Prov_Auto!$D$3:$D1000, "&lt;="&amp;EOMONTH(DATE(K$1,K$2,1),0)))</f>
        <v/>
      </c>
      <c r="L648" s="48" t="str">
        <f>IF($D648="","", (SUMIFS(Transacoes!$D$3:$D1000,Transacoes!$C$3:$C1000,$D648,Transacoes!$B$3:$B1000,"C", Transacoes!$A$3:$A1000, "&lt;"&amp;EOMONTH(DATE(L$1,L$2,1),0))-SUMIFS(Transacoes!$D$3:$D1000,Transacoes!$C$3:$C1000,$D648,Transacoes!$B$3:$B1000,"V", Transacoes!$A$3:$A1000, "&lt;"&amp;EOMONTH(DATE(L$1,L$2,1),0)))*SUMIFS(Prov_Auto!$E$3:$E1000, Prov_Auto!$A$3:$A1000, $D648, Prov_Auto!$D$3:$D1000,"&gt;="&amp;DATE(L$1,L$2,1),Prov_Auto!$D$3:$D1000, "&lt;="&amp;EOMONTH(DATE(L$1,L$2,1),0)))</f>
        <v/>
      </c>
      <c r="M648" s="48" t="str">
        <f>IF($D648="","", (SUMIFS(Transacoes!$D$3:$D1000,Transacoes!$C$3:$C1000,$D648,Transacoes!$B$3:$B1000,"C", Transacoes!$A$3:$A1000, "&lt;"&amp;EOMONTH(DATE(M$1,M$2,1),0))-SUMIFS(Transacoes!$D$3:$D1000,Transacoes!$C$3:$C1000,$D648,Transacoes!$B$3:$B1000,"V", Transacoes!$A$3:$A1000, "&lt;"&amp;EOMONTH(DATE(M$1,M$2,1),0)))*SUMIFS(Prov_Auto!$E$3:$E1000, Prov_Auto!$A$3:$A1000, $D648, Prov_Auto!$D$3:$D1000,"&gt;="&amp;DATE(M$1,M$2,1),Prov_Auto!$D$3:$D1000, "&lt;="&amp;EOMONTH(DATE(M$1,M$2,1),0)))</f>
        <v/>
      </c>
      <c r="N648" s="48" t="str">
        <f>IF($D648="","", (SUMIFS(Transacoes!$D$3:$D1000,Transacoes!$C$3:$C1000,$D648,Transacoes!$B$3:$B1000,"C", Transacoes!$A$3:$A1000, "&lt;"&amp;EOMONTH(DATE(N$1,N$2,1),0))-SUMIFS(Transacoes!$D$3:$D1000,Transacoes!$C$3:$C1000,$D648,Transacoes!$B$3:$B1000,"V", Transacoes!$A$3:$A1000, "&lt;"&amp;EOMONTH(DATE(N$1,N$2,1),0)))*SUMIFS(Prov_Auto!$E$3:$E1000, Prov_Auto!$A$3:$A1000, $D648, Prov_Auto!$D$3:$D1000,"&gt;="&amp;DATE(N$1,N$2,1),Prov_Auto!$D$3:$D1000, "&lt;="&amp;EOMONTH(DATE(N$1,N$2,1),0)))</f>
        <v/>
      </c>
      <c r="O648" s="48" t="str">
        <f>IF($D648="","", (SUMIFS(Transacoes!$D$3:$D1000,Transacoes!$C$3:$C1000,$D648,Transacoes!$B$3:$B1000,"C", Transacoes!$A$3:$A1000, "&lt;"&amp;EOMONTH(DATE(O$1,O$2,1),0))-SUMIFS(Transacoes!$D$3:$D1000,Transacoes!$C$3:$C1000,$D648,Transacoes!$B$3:$B1000,"V", Transacoes!$A$3:$A1000, "&lt;"&amp;EOMONTH(DATE(O$1,O$2,1),0)))*SUMIFS(Prov_Auto!$E$3:$E1000, Prov_Auto!$A$3:$A1000, $D648, Prov_Auto!$D$3:$D1000,"&gt;="&amp;DATE(O$1,O$2,1),Prov_Auto!$D$3:$D1000, "&lt;="&amp;EOMONTH(DATE(O$1,O$2,1),0)))</f>
        <v/>
      </c>
      <c r="P648" s="48" t="str">
        <f>IF($D648="","", (SUMIFS(Transacoes!$D$3:$D1000,Transacoes!$C$3:$C1000,$D648,Transacoes!$B$3:$B1000,"C", Transacoes!$A$3:$A1000, "&lt;"&amp;EOMONTH(DATE(P$1,P$2,1),0))-SUMIFS(Transacoes!$D$3:$D1000,Transacoes!$C$3:$C1000,$D648,Transacoes!$B$3:$B1000,"V", Transacoes!$A$3:$A1000, "&lt;"&amp;EOMONTH(DATE(P$1,P$2,1),0)))*SUMIFS(Prov_Auto!$E$3:$E1000, Prov_Auto!$A$3:$A1000, $D648, Prov_Auto!$D$3:$D1000,"&gt;="&amp;DATE(P$1,P$2,1),Prov_Auto!$D$3:$D1000, "&lt;="&amp;EOMONTH(DATE(P$1,P$2,1),0)))</f>
        <v/>
      </c>
      <c r="Q648" s="48" t="str">
        <f>IF($D648="","", (SUMIFS(Transacoes!$D$3:$D1000,Transacoes!$C$3:$C1000,$D648,Transacoes!$B$3:$B1000,"C", Transacoes!$A$3:$A1000, "&lt;"&amp;EOMONTH(DATE(Q$1,Q$2,1),0))-SUMIFS(Transacoes!$D$3:$D1000,Transacoes!$C$3:$C1000,$D648,Transacoes!$B$3:$B1000,"V", Transacoes!$A$3:$A1000, "&lt;"&amp;EOMONTH(DATE(Q$1,Q$2,1),0)))*SUMIFS(Prov_Auto!$E$3:$E1000, Prov_Auto!$A$3:$A1000, $D648, Prov_Auto!$D$3:$D1000,"&gt;="&amp;DATE(Q$1,Q$2,1),Prov_Auto!$D$3:$D1000, "&lt;="&amp;EOMONTH(DATE(Q$1,Q$2,1),0)))</f>
        <v/>
      </c>
      <c r="R648" s="47"/>
    </row>
    <row r="649">
      <c r="A649" s="47"/>
      <c r="B649" s="47"/>
      <c r="C649" s="47"/>
      <c r="D649" s="87"/>
      <c r="E649" s="48" t="str">
        <f>IF($D649="","", (SUMIFS(Transacoes!$D$3:$D1000,Transacoes!$C$3:$C1000,$D649,Transacoes!$B$3:$B1000,"C", Transacoes!$A$3:$A1000, "&lt;"&amp;EOMONTH(DATE(E$1,E$2,1),0))-SUMIFS(Transacoes!$D$3:$D1000,Transacoes!$C$3:$C1000,$D649,Transacoes!$B$3:$B1000,"V", Transacoes!$A$3:$A1000, "&lt;"&amp;EOMONTH(DATE(E$1,E$2,1),0)))*SUMIFS(Prov_Auto!$E$3:$E1000, Prov_Auto!$A$3:$A1000, $D649, Prov_Auto!$D$3:$D1000,"&gt;="&amp;DATE(E$1,E$2,1),Prov_Auto!$D$3:$D1000, "&lt;="&amp;EOMONTH(DATE(E$1,E$2,1),0)))</f>
        <v/>
      </c>
      <c r="F649" s="48" t="str">
        <f>IF($D649="","", (SUMIFS(Transacoes!$D$3:$D1000,Transacoes!$C$3:$C1000,$D649,Transacoes!$B$3:$B1000,"C", Transacoes!$A$3:$A1000, "&lt;"&amp;EOMONTH(DATE(F$1,F$2,1),0))-SUMIFS(Transacoes!$D$3:$D1000,Transacoes!$C$3:$C1000,$D649,Transacoes!$B$3:$B1000,"V", Transacoes!$A$3:$A1000, "&lt;"&amp;EOMONTH(DATE(F$1,F$2,1),0)))*SUMIFS(Prov_Auto!$E$3:$E1000, Prov_Auto!$A$3:$A1000, $D649, Prov_Auto!$D$3:$D1000,"&gt;="&amp;DATE(F$1,F$2,1),Prov_Auto!$D$3:$D1000, "&lt;="&amp;EOMONTH(DATE(F$1,F$2,1),0)))</f>
        <v/>
      </c>
      <c r="G649" s="48" t="str">
        <f>IF($D649="","", (SUMIFS(Transacoes!$D$3:$D1000,Transacoes!$C$3:$C1000,$D649,Transacoes!$B$3:$B1000,"C", Transacoes!$A$3:$A1000, "&lt;"&amp;EOMONTH(DATE(G$1,G$2,1),0))-SUMIFS(Transacoes!$D$3:$D1000,Transacoes!$C$3:$C1000,$D649,Transacoes!$B$3:$B1000,"V", Transacoes!$A$3:$A1000, "&lt;"&amp;EOMONTH(DATE(G$1,G$2,1),0)))*SUMIFS(Prov_Auto!$E$3:$E1000, Prov_Auto!$A$3:$A1000, $D649, Prov_Auto!$D$3:$D1000,"&gt;="&amp;DATE(G$1,G$2,1),Prov_Auto!$D$3:$D1000, "&lt;="&amp;EOMONTH(DATE(G$1,G$2,1),0)))</f>
        <v/>
      </c>
      <c r="H649" s="48" t="str">
        <f>IF($D649="","", (SUMIFS(Transacoes!$D$3:$D1000,Transacoes!$C$3:$C1000,$D649,Transacoes!$B$3:$B1000,"C", Transacoes!$A$3:$A1000, "&lt;"&amp;EOMONTH(DATE(H$1,H$2,1),0))-SUMIFS(Transacoes!$D$3:$D1000,Transacoes!$C$3:$C1000,$D649,Transacoes!$B$3:$B1000,"V", Transacoes!$A$3:$A1000, "&lt;"&amp;EOMONTH(DATE(H$1,H$2,1),0)))*SUMIFS(Prov_Auto!$E$3:$E1000, Prov_Auto!$A$3:$A1000, $D649, Prov_Auto!$D$3:$D1000,"&gt;="&amp;DATE(H$1,H$2,1),Prov_Auto!$D$3:$D1000, "&lt;="&amp;EOMONTH(DATE(H$1,H$2,1),0)))</f>
        <v/>
      </c>
      <c r="I649" s="48" t="str">
        <f>IF($D649="","", (SUMIFS(Transacoes!$D$3:$D1000,Transacoes!$C$3:$C1000,$D649,Transacoes!$B$3:$B1000,"C", Transacoes!$A$3:$A1000, "&lt;"&amp;EOMONTH(DATE(I$1,I$2,1),0))-SUMIFS(Transacoes!$D$3:$D1000,Transacoes!$C$3:$C1000,$D649,Transacoes!$B$3:$B1000,"V", Transacoes!$A$3:$A1000, "&lt;"&amp;EOMONTH(DATE(I$1,I$2,1),0)))*SUMIFS(Prov_Auto!$E$3:$E1000, Prov_Auto!$A$3:$A1000, $D649, Prov_Auto!$D$3:$D1000,"&gt;="&amp;DATE(I$1,I$2,1),Prov_Auto!$D$3:$D1000, "&lt;="&amp;EOMONTH(DATE(I$1,I$2,1),0)))</f>
        <v/>
      </c>
      <c r="J649" s="48" t="str">
        <f>IF($D649="","", (SUMIFS(Transacoes!$D$3:$D1000,Transacoes!$C$3:$C1000,$D649,Transacoes!$B$3:$B1000,"C", Transacoes!$A$3:$A1000, "&lt;"&amp;EOMONTH(DATE(J$1,J$2,1),0))-SUMIFS(Transacoes!$D$3:$D1000,Transacoes!$C$3:$C1000,$D649,Transacoes!$B$3:$B1000,"V", Transacoes!$A$3:$A1000, "&lt;"&amp;EOMONTH(DATE(J$1,J$2,1),0)))*SUMIFS(Prov_Auto!$E$3:$E1000, Prov_Auto!$A$3:$A1000, $D649, Prov_Auto!$D$3:$D1000,"&gt;="&amp;DATE(J$1,J$2,1),Prov_Auto!$D$3:$D1000, "&lt;="&amp;EOMONTH(DATE(J$1,J$2,1),0)))</f>
        <v/>
      </c>
      <c r="K649" s="48" t="str">
        <f>IF($D649="","", (SUMIFS(Transacoes!$D$3:$D1000,Transacoes!$C$3:$C1000,$D649,Transacoes!$B$3:$B1000,"C", Transacoes!$A$3:$A1000, "&lt;"&amp;EOMONTH(DATE(K$1,K$2,1),0))-SUMIFS(Transacoes!$D$3:$D1000,Transacoes!$C$3:$C1000,$D649,Transacoes!$B$3:$B1000,"V", Transacoes!$A$3:$A1000, "&lt;"&amp;EOMONTH(DATE(K$1,K$2,1),0)))*SUMIFS(Prov_Auto!$E$3:$E1000, Prov_Auto!$A$3:$A1000, $D649, Prov_Auto!$D$3:$D1000,"&gt;="&amp;DATE(K$1,K$2,1),Prov_Auto!$D$3:$D1000, "&lt;="&amp;EOMONTH(DATE(K$1,K$2,1),0)))</f>
        <v/>
      </c>
      <c r="L649" s="48" t="str">
        <f>IF($D649="","", (SUMIFS(Transacoes!$D$3:$D1000,Transacoes!$C$3:$C1000,$D649,Transacoes!$B$3:$B1000,"C", Transacoes!$A$3:$A1000, "&lt;"&amp;EOMONTH(DATE(L$1,L$2,1),0))-SUMIFS(Transacoes!$D$3:$D1000,Transacoes!$C$3:$C1000,$D649,Transacoes!$B$3:$B1000,"V", Transacoes!$A$3:$A1000, "&lt;"&amp;EOMONTH(DATE(L$1,L$2,1),0)))*SUMIFS(Prov_Auto!$E$3:$E1000, Prov_Auto!$A$3:$A1000, $D649, Prov_Auto!$D$3:$D1000,"&gt;="&amp;DATE(L$1,L$2,1),Prov_Auto!$D$3:$D1000, "&lt;="&amp;EOMONTH(DATE(L$1,L$2,1),0)))</f>
        <v/>
      </c>
      <c r="M649" s="48" t="str">
        <f>IF($D649="","", (SUMIFS(Transacoes!$D$3:$D1000,Transacoes!$C$3:$C1000,$D649,Transacoes!$B$3:$B1000,"C", Transacoes!$A$3:$A1000, "&lt;"&amp;EOMONTH(DATE(M$1,M$2,1),0))-SUMIFS(Transacoes!$D$3:$D1000,Transacoes!$C$3:$C1000,$D649,Transacoes!$B$3:$B1000,"V", Transacoes!$A$3:$A1000, "&lt;"&amp;EOMONTH(DATE(M$1,M$2,1),0)))*SUMIFS(Prov_Auto!$E$3:$E1000, Prov_Auto!$A$3:$A1000, $D649, Prov_Auto!$D$3:$D1000,"&gt;="&amp;DATE(M$1,M$2,1),Prov_Auto!$D$3:$D1000, "&lt;="&amp;EOMONTH(DATE(M$1,M$2,1),0)))</f>
        <v/>
      </c>
      <c r="N649" s="48" t="str">
        <f>IF($D649="","", (SUMIFS(Transacoes!$D$3:$D1000,Transacoes!$C$3:$C1000,$D649,Transacoes!$B$3:$B1000,"C", Transacoes!$A$3:$A1000, "&lt;"&amp;EOMONTH(DATE(N$1,N$2,1),0))-SUMIFS(Transacoes!$D$3:$D1000,Transacoes!$C$3:$C1000,$D649,Transacoes!$B$3:$B1000,"V", Transacoes!$A$3:$A1000, "&lt;"&amp;EOMONTH(DATE(N$1,N$2,1),0)))*SUMIFS(Prov_Auto!$E$3:$E1000, Prov_Auto!$A$3:$A1000, $D649, Prov_Auto!$D$3:$D1000,"&gt;="&amp;DATE(N$1,N$2,1),Prov_Auto!$D$3:$D1000, "&lt;="&amp;EOMONTH(DATE(N$1,N$2,1),0)))</f>
        <v/>
      </c>
      <c r="O649" s="48" t="str">
        <f>IF($D649="","", (SUMIFS(Transacoes!$D$3:$D1000,Transacoes!$C$3:$C1000,$D649,Transacoes!$B$3:$B1000,"C", Transacoes!$A$3:$A1000, "&lt;"&amp;EOMONTH(DATE(O$1,O$2,1),0))-SUMIFS(Transacoes!$D$3:$D1000,Transacoes!$C$3:$C1000,$D649,Transacoes!$B$3:$B1000,"V", Transacoes!$A$3:$A1000, "&lt;"&amp;EOMONTH(DATE(O$1,O$2,1),0)))*SUMIFS(Prov_Auto!$E$3:$E1000, Prov_Auto!$A$3:$A1000, $D649, Prov_Auto!$D$3:$D1000,"&gt;="&amp;DATE(O$1,O$2,1),Prov_Auto!$D$3:$D1000, "&lt;="&amp;EOMONTH(DATE(O$1,O$2,1),0)))</f>
        <v/>
      </c>
      <c r="P649" s="48" t="str">
        <f>IF($D649="","", (SUMIFS(Transacoes!$D$3:$D1000,Transacoes!$C$3:$C1000,$D649,Transacoes!$B$3:$B1000,"C", Transacoes!$A$3:$A1000, "&lt;"&amp;EOMONTH(DATE(P$1,P$2,1),0))-SUMIFS(Transacoes!$D$3:$D1000,Transacoes!$C$3:$C1000,$D649,Transacoes!$B$3:$B1000,"V", Transacoes!$A$3:$A1000, "&lt;"&amp;EOMONTH(DATE(P$1,P$2,1),0)))*SUMIFS(Prov_Auto!$E$3:$E1000, Prov_Auto!$A$3:$A1000, $D649, Prov_Auto!$D$3:$D1000,"&gt;="&amp;DATE(P$1,P$2,1),Prov_Auto!$D$3:$D1000, "&lt;="&amp;EOMONTH(DATE(P$1,P$2,1),0)))</f>
        <v/>
      </c>
      <c r="Q649" s="48" t="str">
        <f>IF($D649="","", (SUMIFS(Transacoes!$D$3:$D1000,Transacoes!$C$3:$C1000,$D649,Transacoes!$B$3:$B1000,"C", Transacoes!$A$3:$A1000, "&lt;"&amp;EOMONTH(DATE(Q$1,Q$2,1),0))-SUMIFS(Transacoes!$D$3:$D1000,Transacoes!$C$3:$C1000,$D649,Transacoes!$B$3:$B1000,"V", Transacoes!$A$3:$A1000, "&lt;"&amp;EOMONTH(DATE(Q$1,Q$2,1),0)))*SUMIFS(Prov_Auto!$E$3:$E1000, Prov_Auto!$A$3:$A1000, $D649, Prov_Auto!$D$3:$D1000,"&gt;="&amp;DATE(Q$1,Q$2,1),Prov_Auto!$D$3:$D1000, "&lt;="&amp;EOMONTH(DATE(Q$1,Q$2,1),0)))</f>
        <v/>
      </c>
      <c r="R649" s="47"/>
    </row>
    <row r="650">
      <c r="A650" s="47"/>
      <c r="B650" s="47"/>
      <c r="C650" s="47"/>
      <c r="D650" s="87"/>
      <c r="E650" s="48" t="str">
        <f>IF($D650="","", (SUMIFS(Transacoes!$D$3:$D1000,Transacoes!$C$3:$C1000,$D650,Transacoes!$B$3:$B1000,"C", Transacoes!$A$3:$A1000, "&lt;"&amp;EOMONTH(DATE(E$1,E$2,1),0))-SUMIFS(Transacoes!$D$3:$D1000,Transacoes!$C$3:$C1000,$D650,Transacoes!$B$3:$B1000,"V", Transacoes!$A$3:$A1000, "&lt;"&amp;EOMONTH(DATE(E$1,E$2,1),0)))*SUMIFS(Prov_Auto!$E$3:$E1000, Prov_Auto!$A$3:$A1000, $D650, Prov_Auto!$D$3:$D1000,"&gt;="&amp;DATE(E$1,E$2,1),Prov_Auto!$D$3:$D1000, "&lt;="&amp;EOMONTH(DATE(E$1,E$2,1),0)))</f>
        <v/>
      </c>
      <c r="F650" s="48" t="str">
        <f>IF($D650="","", (SUMIFS(Transacoes!$D$3:$D1000,Transacoes!$C$3:$C1000,$D650,Transacoes!$B$3:$B1000,"C", Transacoes!$A$3:$A1000, "&lt;"&amp;EOMONTH(DATE(F$1,F$2,1),0))-SUMIFS(Transacoes!$D$3:$D1000,Transacoes!$C$3:$C1000,$D650,Transacoes!$B$3:$B1000,"V", Transacoes!$A$3:$A1000, "&lt;"&amp;EOMONTH(DATE(F$1,F$2,1),0)))*SUMIFS(Prov_Auto!$E$3:$E1000, Prov_Auto!$A$3:$A1000, $D650, Prov_Auto!$D$3:$D1000,"&gt;="&amp;DATE(F$1,F$2,1),Prov_Auto!$D$3:$D1000, "&lt;="&amp;EOMONTH(DATE(F$1,F$2,1),0)))</f>
        <v/>
      </c>
      <c r="G650" s="48" t="str">
        <f>IF($D650="","", (SUMIFS(Transacoes!$D$3:$D1000,Transacoes!$C$3:$C1000,$D650,Transacoes!$B$3:$B1000,"C", Transacoes!$A$3:$A1000, "&lt;"&amp;EOMONTH(DATE(G$1,G$2,1),0))-SUMIFS(Transacoes!$D$3:$D1000,Transacoes!$C$3:$C1000,$D650,Transacoes!$B$3:$B1000,"V", Transacoes!$A$3:$A1000, "&lt;"&amp;EOMONTH(DATE(G$1,G$2,1),0)))*SUMIFS(Prov_Auto!$E$3:$E1000, Prov_Auto!$A$3:$A1000, $D650, Prov_Auto!$D$3:$D1000,"&gt;="&amp;DATE(G$1,G$2,1),Prov_Auto!$D$3:$D1000, "&lt;="&amp;EOMONTH(DATE(G$1,G$2,1),0)))</f>
        <v/>
      </c>
      <c r="H650" s="48" t="str">
        <f>IF($D650="","", (SUMIFS(Transacoes!$D$3:$D1000,Transacoes!$C$3:$C1000,$D650,Transacoes!$B$3:$B1000,"C", Transacoes!$A$3:$A1000, "&lt;"&amp;EOMONTH(DATE(H$1,H$2,1),0))-SUMIFS(Transacoes!$D$3:$D1000,Transacoes!$C$3:$C1000,$D650,Transacoes!$B$3:$B1000,"V", Transacoes!$A$3:$A1000, "&lt;"&amp;EOMONTH(DATE(H$1,H$2,1),0)))*SUMIFS(Prov_Auto!$E$3:$E1000, Prov_Auto!$A$3:$A1000, $D650, Prov_Auto!$D$3:$D1000,"&gt;="&amp;DATE(H$1,H$2,1),Prov_Auto!$D$3:$D1000, "&lt;="&amp;EOMONTH(DATE(H$1,H$2,1),0)))</f>
        <v/>
      </c>
      <c r="I650" s="48" t="str">
        <f>IF($D650="","", (SUMIFS(Transacoes!$D$3:$D1000,Transacoes!$C$3:$C1000,$D650,Transacoes!$B$3:$B1000,"C", Transacoes!$A$3:$A1000, "&lt;"&amp;EOMONTH(DATE(I$1,I$2,1),0))-SUMIFS(Transacoes!$D$3:$D1000,Transacoes!$C$3:$C1000,$D650,Transacoes!$B$3:$B1000,"V", Transacoes!$A$3:$A1000, "&lt;"&amp;EOMONTH(DATE(I$1,I$2,1),0)))*SUMIFS(Prov_Auto!$E$3:$E1000, Prov_Auto!$A$3:$A1000, $D650, Prov_Auto!$D$3:$D1000,"&gt;="&amp;DATE(I$1,I$2,1),Prov_Auto!$D$3:$D1000, "&lt;="&amp;EOMONTH(DATE(I$1,I$2,1),0)))</f>
        <v/>
      </c>
      <c r="J650" s="48" t="str">
        <f>IF($D650="","", (SUMIFS(Transacoes!$D$3:$D1000,Transacoes!$C$3:$C1000,$D650,Transacoes!$B$3:$B1000,"C", Transacoes!$A$3:$A1000, "&lt;"&amp;EOMONTH(DATE(J$1,J$2,1),0))-SUMIFS(Transacoes!$D$3:$D1000,Transacoes!$C$3:$C1000,$D650,Transacoes!$B$3:$B1000,"V", Transacoes!$A$3:$A1000, "&lt;"&amp;EOMONTH(DATE(J$1,J$2,1),0)))*SUMIFS(Prov_Auto!$E$3:$E1000, Prov_Auto!$A$3:$A1000, $D650, Prov_Auto!$D$3:$D1000,"&gt;="&amp;DATE(J$1,J$2,1),Prov_Auto!$D$3:$D1000, "&lt;="&amp;EOMONTH(DATE(J$1,J$2,1),0)))</f>
        <v/>
      </c>
      <c r="K650" s="48" t="str">
        <f>IF($D650="","", (SUMIFS(Transacoes!$D$3:$D1000,Transacoes!$C$3:$C1000,$D650,Transacoes!$B$3:$B1000,"C", Transacoes!$A$3:$A1000, "&lt;"&amp;EOMONTH(DATE(K$1,K$2,1),0))-SUMIFS(Transacoes!$D$3:$D1000,Transacoes!$C$3:$C1000,$D650,Transacoes!$B$3:$B1000,"V", Transacoes!$A$3:$A1000, "&lt;"&amp;EOMONTH(DATE(K$1,K$2,1),0)))*SUMIFS(Prov_Auto!$E$3:$E1000, Prov_Auto!$A$3:$A1000, $D650, Prov_Auto!$D$3:$D1000,"&gt;="&amp;DATE(K$1,K$2,1),Prov_Auto!$D$3:$D1000, "&lt;="&amp;EOMONTH(DATE(K$1,K$2,1),0)))</f>
        <v/>
      </c>
      <c r="L650" s="48" t="str">
        <f>IF($D650="","", (SUMIFS(Transacoes!$D$3:$D1000,Transacoes!$C$3:$C1000,$D650,Transacoes!$B$3:$B1000,"C", Transacoes!$A$3:$A1000, "&lt;"&amp;EOMONTH(DATE(L$1,L$2,1),0))-SUMIFS(Transacoes!$D$3:$D1000,Transacoes!$C$3:$C1000,$D650,Transacoes!$B$3:$B1000,"V", Transacoes!$A$3:$A1000, "&lt;"&amp;EOMONTH(DATE(L$1,L$2,1),0)))*SUMIFS(Prov_Auto!$E$3:$E1000, Prov_Auto!$A$3:$A1000, $D650, Prov_Auto!$D$3:$D1000,"&gt;="&amp;DATE(L$1,L$2,1),Prov_Auto!$D$3:$D1000, "&lt;="&amp;EOMONTH(DATE(L$1,L$2,1),0)))</f>
        <v/>
      </c>
      <c r="M650" s="48" t="str">
        <f>IF($D650="","", (SUMIFS(Transacoes!$D$3:$D1000,Transacoes!$C$3:$C1000,$D650,Transacoes!$B$3:$B1000,"C", Transacoes!$A$3:$A1000, "&lt;"&amp;EOMONTH(DATE(M$1,M$2,1),0))-SUMIFS(Transacoes!$D$3:$D1000,Transacoes!$C$3:$C1000,$D650,Transacoes!$B$3:$B1000,"V", Transacoes!$A$3:$A1000, "&lt;"&amp;EOMONTH(DATE(M$1,M$2,1),0)))*SUMIFS(Prov_Auto!$E$3:$E1000, Prov_Auto!$A$3:$A1000, $D650, Prov_Auto!$D$3:$D1000,"&gt;="&amp;DATE(M$1,M$2,1),Prov_Auto!$D$3:$D1000, "&lt;="&amp;EOMONTH(DATE(M$1,M$2,1),0)))</f>
        <v/>
      </c>
      <c r="N650" s="48" t="str">
        <f>IF($D650="","", (SUMIFS(Transacoes!$D$3:$D1000,Transacoes!$C$3:$C1000,$D650,Transacoes!$B$3:$B1000,"C", Transacoes!$A$3:$A1000, "&lt;"&amp;EOMONTH(DATE(N$1,N$2,1),0))-SUMIFS(Transacoes!$D$3:$D1000,Transacoes!$C$3:$C1000,$D650,Transacoes!$B$3:$B1000,"V", Transacoes!$A$3:$A1000, "&lt;"&amp;EOMONTH(DATE(N$1,N$2,1),0)))*SUMIFS(Prov_Auto!$E$3:$E1000, Prov_Auto!$A$3:$A1000, $D650, Prov_Auto!$D$3:$D1000,"&gt;="&amp;DATE(N$1,N$2,1),Prov_Auto!$D$3:$D1000, "&lt;="&amp;EOMONTH(DATE(N$1,N$2,1),0)))</f>
        <v/>
      </c>
      <c r="O650" s="48" t="str">
        <f>IF($D650="","", (SUMIFS(Transacoes!$D$3:$D1000,Transacoes!$C$3:$C1000,$D650,Transacoes!$B$3:$B1000,"C", Transacoes!$A$3:$A1000, "&lt;"&amp;EOMONTH(DATE(O$1,O$2,1),0))-SUMIFS(Transacoes!$D$3:$D1000,Transacoes!$C$3:$C1000,$D650,Transacoes!$B$3:$B1000,"V", Transacoes!$A$3:$A1000, "&lt;"&amp;EOMONTH(DATE(O$1,O$2,1),0)))*SUMIFS(Prov_Auto!$E$3:$E1000, Prov_Auto!$A$3:$A1000, $D650, Prov_Auto!$D$3:$D1000,"&gt;="&amp;DATE(O$1,O$2,1),Prov_Auto!$D$3:$D1000, "&lt;="&amp;EOMONTH(DATE(O$1,O$2,1),0)))</f>
        <v/>
      </c>
      <c r="P650" s="48" t="str">
        <f>IF($D650="","", (SUMIFS(Transacoes!$D$3:$D1000,Transacoes!$C$3:$C1000,$D650,Transacoes!$B$3:$B1000,"C", Transacoes!$A$3:$A1000, "&lt;"&amp;EOMONTH(DATE(P$1,P$2,1),0))-SUMIFS(Transacoes!$D$3:$D1000,Transacoes!$C$3:$C1000,$D650,Transacoes!$B$3:$B1000,"V", Transacoes!$A$3:$A1000, "&lt;"&amp;EOMONTH(DATE(P$1,P$2,1),0)))*SUMIFS(Prov_Auto!$E$3:$E1000, Prov_Auto!$A$3:$A1000, $D650, Prov_Auto!$D$3:$D1000,"&gt;="&amp;DATE(P$1,P$2,1),Prov_Auto!$D$3:$D1000, "&lt;="&amp;EOMONTH(DATE(P$1,P$2,1),0)))</f>
        <v/>
      </c>
      <c r="Q650" s="48" t="str">
        <f>IF($D650="","", (SUMIFS(Transacoes!$D$3:$D1000,Transacoes!$C$3:$C1000,$D650,Transacoes!$B$3:$B1000,"C", Transacoes!$A$3:$A1000, "&lt;"&amp;EOMONTH(DATE(Q$1,Q$2,1),0))-SUMIFS(Transacoes!$D$3:$D1000,Transacoes!$C$3:$C1000,$D650,Transacoes!$B$3:$B1000,"V", Transacoes!$A$3:$A1000, "&lt;"&amp;EOMONTH(DATE(Q$1,Q$2,1),0)))*SUMIFS(Prov_Auto!$E$3:$E1000, Prov_Auto!$A$3:$A1000, $D650, Prov_Auto!$D$3:$D1000,"&gt;="&amp;DATE(Q$1,Q$2,1),Prov_Auto!$D$3:$D1000, "&lt;="&amp;EOMONTH(DATE(Q$1,Q$2,1),0)))</f>
        <v/>
      </c>
      <c r="R650" s="47"/>
    </row>
    <row r="651">
      <c r="A651" s="47"/>
      <c r="B651" s="47"/>
      <c r="C651" s="47"/>
      <c r="D651" s="87"/>
      <c r="E651" s="48" t="str">
        <f>IF($D651="","", (SUMIFS(Transacoes!$D$3:$D1000,Transacoes!$C$3:$C1000,$D651,Transacoes!$B$3:$B1000,"C", Transacoes!$A$3:$A1000, "&lt;"&amp;EOMONTH(DATE(E$1,E$2,1),0))-SUMIFS(Transacoes!$D$3:$D1000,Transacoes!$C$3:$C1000,$D651,Transacoes!$B$3:$B1000,"V", Transacoes!$A$3:$A1000, "&lt;"&amp;EOMONTH(DATE(E$1,E$2,1),0)))*SUMIFS(Prov_Auto!$E$3:$E1000, Prov_Auto!$A$3:$A1000, $D651, Prov_Auto!$D$3:$D1000,"&gt;="&amp;DATE(E$1,E$2,1),Prov_Auto!$D$3:$D1000, "&lt;="&amp;EOMONTH(DATE(E$1,E$2,1),0)))</f>
        <v/>
      </c>
      <c r="F651" s="48" t="str">
        <f>IF($D651="","", (SUMIFS(Transacoes!$D$3:$D1000,Transacoes!$C$3:$C1000,$D651,Transacoes!$B$3:$B1000,"C", Transacoes!$A$3:$A1000, "&lt;"&amp;EOMONTH(DATE(F$1,F$2,1),0))-SUMIFS(Transacoes!$D$3:$D1000,Transacoes!$C$3:$C1000,$D651,Transacoes!$B$3:$B1000,"V", Transacoes!$A$3:$A1000, "&lt;"&amp;EOMONTH(DATE(F$1,F$2,1),0)))*SUMIFS(Prov_Auto!$E$3:$E1000, Prov_Auto!$A$3:$A1000, $D651, Prov_Auto!$D$3:$D1000,"&gt;="&amp;DATE(F$1,F$2,1),Prov_Auto!$D$3:$D1000, "&lt;="&amp;EOMONTH(DATE(F$1,F$2,1),0)))</f>
        <v/>
      </c>
      <c r="G651" s="48" t="str">
        <f>IF($D651="","", (SUMIFS(Transacoes!$D$3:$D1000,Transacoes!$C$3:$C1000,$D651,Transacoes!$B$3:$B1000,"C", Transacoes!$A$3:$A1000, "&lt;"&amp;EOMONTH(DATE(G$1,G$2,1),0))-SUMIFS(Transacoes!$D$3:$D1000,Transacoes!$C$3:$C1000,$D651,Transacoes!$B$3:$B1000,"V", Transacoes!$A$3:$A1000, "&lt;"&amp;EOMONTH(DATE(G$1,G$2,1),0)))*SUMIFS(Prov_Auto!$E$3:$E1000, Prov_Auto!$A$3:$A1000, $D651, Prov_Auto!$D$3:$D1000,"&gt;="&amp;DATE(G$1,G$2,1),Prov_Auto!$D$3:$D1000, "&lt;="&amp;EOMONTH(DATE(G$1,G$2,1),0)))</f>
        <v/>
      </c>
      <c r="H651" s="48" t="str">
        <f>IF($D651="","", (SUMIFS(Transacoes!$D$3:$D1000,Transacoes!$C$3:$C1000,$D651,Transacoes!$B$3:$B1000,"C", Transacoes!$A$3:$A1000, "&lt;"&amp;EOMONTH(DATE(H$1,H$2,1),0))-SUMIFS(Transacoes!$D$3:$D1000,Transacoes!$C$3:$C1000,$D651,Transacoes!$B$3:$B1000,"V", Transacoes!$A$3:$A1000, "&lt;"&amp;EOMONTH(DATE(H$1,H$2,1),0)))*SUMIFS(Prov_Auto!$E$3:$E1000, Prov_Auto!$A$3:$A1000, $D651, Prov_Auto!$D$3:$D1000,"&gt;="&amp;DATE(H$1,H$2,1),Prov_Auto!$D$3:$D1000, "&lt;="&amp;EOMONTH(DATE(H$1,H$2,1),0)))</f>
        <v/>
      </c>
      <c r="I651" s="48" t="str">
        <f>IF($D651="","", (SUMIFS(Transacoes!$D$3:$D1000,Transacoes!$C$3:$C1000,$D651,Transacoes!$B$3:$B1000,"C", Transacoes!$A$3:$A1000, "&lt;"&amp;EOMONTH(DATE(I$1,I$2,1),0))-SUMIFS(Transacoes!$D$3:$D1000,Transacoes!$C$3:$C1000,$D651,Transacoes!$B$3:$B1000,"V", Transacoes!$A$3:$A1000, "&lt;"&amp;EOMONTH(DATE(I$1,I$2,1),0)))*SUMIFS(Prov_Auto!$E$3:$E1000, Prov_Auto!$A$3:$A1000, $D651, Prov_Auto!$D$3:$D1000,"&gt;="&amp;DATE(I$1,I$2,1),Prov_Auto!$D$3:$D1000, "&lt;="&amp;EOMONTH(DATE(I$1,I$2,1),0)))</f>
        <v/>
      </c>
      <c r="J651" s="48" t="str">
        <f>IF($D651="","", (SUMIFS(Transacoes!$D$3:$D1000,Transacoes!$C$3:$C1000,$D651,Transacoes!$B$3:$B1000,"C", Transacoes!$A$3:$A1000, "&lt;"&amp;EOMONTH(DATE(J$1,J$2,1),0))-SUMIFS(Transacoes!$D$3:$D1000,Transacoes!$C$3:$C1000,$D651,Transacoes!$B$3:$B1000,"V", Transacoes!$A$3:$A1000, "&lt;"&amp;EOMONTH(DATE(J$1,J$2,1),0)))*SUMIFS(Prov_Auto!$E$3:$E1000, Prov_Auto!$A$3:$A1000, $D651, Prov_Auto!$D$3:$D1000,"&gt;="&amp;DATE(J$1,J$2,1),Prov_Auto!$D$3:$D1000, "&lt;="&amp;EOMONTH(DATE(J$1,J$2,1),0)))</f>
        <v/>
      </c>
      <c r="K651" s="48" t="str">
        <f>IF($D651="","", (SUMIFS(Transacoes!$D$3:$D1000,Transacoes!$C$3:$C1000,$D651,Transacoes!$B$3:$B1000,"C", Transacoes!$A$3:$A1000, "&lt;"&amp;EOMONTH(DATE(K$1,K$2,1),0))-SUMIFS(Transacoes!$D$3:$D1000,Transacoes!$C$3:$C1000,$D651,Transacoes!$B$3:$B1000,"V", Transacoes!$A$3:$A1000, "&lt;"&amp;EOMONTH(DATE(K$1,K$2,1),0)))*SUMIFS(Prov_Auto!$E$3:$E1000, Prov_Auto!$A$3:$A1000, $D651, Prov_Auto!$D$3:$D1000,"&gt;="&amp;DATE(K$1,K$2,1),Prov_Auto!$D$3:$D1000, "&lt;="&amp;EOMONTH(DATE(K$1,K$2,1),0)))</f>
        <v/>
      </c>
      <c r="L651" s="48" t="str">
        <f>IF($D651="","", (SUMIFS(Transacoes!$D$3:$D1000,Transacoes!$C$3:$C1000,$D651,Transacoes!$B$3:$B1000,"C", Transacoes!$A$3:$A1000, "&lt;"&amp;EOMONTH(DATE(L$1,L$2,1),0))-SUMIFS(Transacoes!$D$3:$D1000,Transacoes!$C$3:$C1000,$D651,Transacoes!$B$3:$B1000,"V", Transacoes!$A$3:$A1000, "&lt;"&amp;EOMONTH(DATE(L$1,L$2,1),0)))*SUMIFS(Prov_Auto!$E$3:$E1000, Prov_Auto!$A$3:$A1000, $D651, Prov_Auto!$D$3:$D1000,"&gt;="&amp;DATE(L$1,L$2,1),Prov_Auto!$D$3:$D1000, "&lt;="&amp;EOMONTH(DATE(L$1,L$2,1),0)))</f>
        <v/>
      </c>
      <c r="M651" s="48" t="str">
        <f>IF($D651="","", (SUMIFS(Transacoes!$D$3:$D1000,Transacoes!$C$3:$C1000,$D651,Transacoes!$B$3:$B1000,"C", Transacoes!$A$3:$A1000, "&lt;"&amp;EOMONTH(DATE(M$1,M$2,1),0))-SUMIFS(Transacoes!$D$3:$D1000,Transacoes!$C$3:$C1000,$D651,Transacoes!$B$3:$B1000,"V", Transacoes!$A$3:$A1000, "&lt;"&amp;EOMONTH(DATE(M$1,M$2,1),0)))*SUMIFS(Prov_Auto!$E$3:$E1000, Prov_Auto!$A$3:$A1000, $D651, Prov_Auto!$D$3:$D1000,"&gt;="&amp;DATE(M$1,M$2,1),Prov_Auto!$D$3:$D1000, "&lt;="&amp;EOMONTH(DATE(M$1,M$2,1),0)))</f>
        <v/>
      </c>
      <c r="N651" s="48" t="str">
        <f>IF($D651="","", (SUMIFS(Transacoes!$D$3:$D1000,Transacoes!$C$3:$C1000,$D651,Transacoes!$B$3:$B1000,"C", Transacoes!$A$3:$A1000, "&lt;"&amp;EOMONTH(DATE(N$1,N$2,1),0))-SUMIFS(Transacoes!$D$3:$D1000,Transacoes!$C$3:$C1000,$D651,Transacoes!$B$3:$B1000,"V", Transacoes!$A$3:$A1000, "&lt;"&amp;EOMONTH(DATE(N$1,N$2,1),0)))*SUMIFS(Prov_Auto!$E$3:$E1000, Prov_Auto!$A$3:$A1000, $D651, Prov_Auto!$D$3:$D1000,"&gt;="&amp;DATE(N$1,N$2,1),Prov_Auto!$D$3:$D1000, "&lt;="&amp;EOMONTH(DATE(N$1,N$2,1),0)))</f>
        <v/>
      </c>
      <c r="O651" s="48" t="str">
        <f>IF($D651="","", (SUMIFS(Transacoes!$D$3:$D1000,Transacoes!$C$3:$C1000,$D651,Transacoes!$B$3:$B1000,"C", Transacoes!$A$3:$A1000, "&lt;"&amp;EOMONTH(DATE(O$1,O$2,1),0))-SUMIFS(Transacoes!$D$3:$D1000,Transacoes!$C$3:$C1000,$D651,Transacoes!$B$3:$B1000,"V", Transacoes!$A$3:$A1000, "&lt;"&amp;EOMONTH(DATE(O$1,O$2,1),0)))*SUMIFS(Prov_Auto!$E$3:$E1000, Prov_Auto!$A$3:$A1000, $D651, Prov_Auto!$D$3:$D1000,"&gt;="&amp;DATE(O$1,O$2,1),Prov_Auto!$D$3:$D1000, "&lt;="&amp;EOMONTH(DATE(O$1,O$2,1),0)))</f>
        <v/>
      </c>
      <c r="P651" s="48" t="str">
        <f>IF($D651="","", (SUMIFS(Transacoes!$D$3:$D1000,Transacoes!$C$3:$C1000,$D651,Transacoes!$B$3:$B1000,"C", Transacoes!$A$3:$A1000, "&lt;"&amp;EOMONTH(DATE(P$1,P$2,1),0))-SUMIFS(Transacoes!$D$3:$D1000,Transacoes!$C$3:$C1000,$D651,Transacoes!$B$3:$B1000,"V", Transacoes!$A$3:$A1000, "&lt;"&amp;EOMONTH(DATE(P$1,P$2,1),0)))*SUMIFS(Prov_Auto!$E$3:$E1000, Prov_Auto!$A$3:$A1000, $D651, Prov_Auto!$D$3:$D1000,"&gt;="&amp;DATE(P$1,P$2,1),Prov_Auto!$D$3:$D1000, "&lt;="&amp;EOMONTH(DATE(P$1,P$2,1),0)))</f>
        <v/>
      </c>
      <c r="Q651" s="48" t="str">
        <f>IF($D651="","", (SUMIFS(Transacoes!$D$3:$D1000,Transacoes!$C$3:$C1000,$D651,Transacoes!$B$3:$B1000,"C", Transacoes!$A$3:$A1000, "&lt;"&amp;EOMONTH(DATE(Q$1,Q$2,1),0))-SUMIFS(Transacoes!$D$3:$D1000,Transacoes!$C$3:$C1000,$D651,Transacoes!$B$3:$B1000,"V", Transacoes!$A$3:$A1000, "&lt;"&amp;EOMONTH(DATE(Q$1,Q$2,1),0)))*SUMIFS(Prov_Auto!$E$3:$E1000, Prov_Auto!$A$3:$A1000, $D651, Prov_Auto!$D$3:$D1000,"&gt;="&amp;DATE(Q$1,Q$2,1),Prov_Auto!$D$3:$D1000, "&lt;="&amp;EOMONTH(DATE(Q$1,Q$2,1),0)))</f>
        <v/>
      </c>
      <c r="R651" s="47"/>
    </row>
    <row r="652">
      <c r="A652" s="47"/>
      <c r="B652" s="47"/>
      <c r="C652" s="47"/>
      <c r="D652" s="87"/>
      <c r="E652" s="48" t="str">
        <f>IF($D652="","", (SUMIFS(Transacoes!$D$3:$D1000,Transacoes!$C$3:$C1000,$D652,Transacoes!$B$3:$B1000,"C", Transacoes!$A$3:$A1000, "&lt;"&amp;EOMONTH(DATE(E$1,E$2,1),0))-SUMIFS(Transacoes!$D$3:$D1000,Transacoes!$C$3:$C1000,$D652,Transacoes!$B$3:$B1000,"V", Transacoes!$A$3:$A1000, "&lt;"&amp;EOMONTH(DATE(E$1,E$2,1),0)))*SUMIFS(Prov_Auto!$E$3:$E1000, Prov_Auto!$A$3:$A1000, $D652, Prov_Auto!$D$3:$D1000,"&gt;="&amp;DATE(E$1,E$2,1),Prov_Auto!$D$3:$D1000, "&lt;="&amp;EOMONTH(DATE(E$1,E$2,1),0)))</f>
        <v/>
      </c>
      <c r="F652" s="48" t="str">
        <f>IF($D652="","", (SUMIFS(Transacoes!$D$3:$D1000,Transacoes!$C$3:$C1000,$D652,Transacoes!$B$3:$B1000,"C", Transacoes!$A$3:$A1000, "&lt;"&amp;EOMONTH(DATE(F$1,F$2,1),0))-SUMIFS(Transacoes!$D$3:$D1000,Transacoes!$C$3:$C1000,$D652,Transacoes!$B$3:$B1000,"V", Transacoes!$A$3:$A1000, "&lt;"&amp;EOMONTH(DATE(F$1,F$2,1),0)))*SUMIFS(Prov_Auto!$E$3:$E1000, Prov_Auto!$A$3:$A1000, $D652, Prov_Auto!$D$3:$D1000,"&gt;="&amp;DATE(F$1,F$2,1),Prov_Auto!$D$3:$D1000, "&lt;="&amp;EOMONTH(DATE(F$1,F$2,1),0)))</f>
        <v/>
      </c>
      <c r="G652" s="48" t="str">
        <f>IF($D652="","", (SUMIFS(Transacoes!$D$3:$D1000,Transacoes!$C$3:$C1000,$D652,Transacoes!$B$3:$B1000,"C", Transacoes!$A$3:$A1000, "&lt;"&amp;EOMONTH(DATE(G$1,G$2,1),0))-SUMIFS(Transacoes!$D$3:$D1000,Transacoes!$C$3:$C1000,$D652,Transacoes!$B$3:$B1000,"V", Transacoes!$A$3:$A1000, "&lt;"&amp;EOMONTH(DATE(G$1,G$2,1),0)))*SUMIFS(Prov_Auto!$E$3:$E1000, Prov_Auto!$A$3:$A1000, $D652, Prov_Auto!$D$3:$D1000,"&gt;="&amp;DATE(G$1,G$2,1),Prov_Auto!$D$3:$D1000, "&lt;="&amp;EOMONTH(DATE(G$1,G$2,1),0)))</f>
        <v/>
      </c>
      <c r="H652" s="48" t="str">
        <f>IF($D652="","", (SUMIFS(Transacoes!$D$3:$D1000,Transacoes!$C$3:$C1000,$D652,Transacoes!$B$3:$B1000,"C", Transacoes!$A$3:$A1000, "&lt;"&amp;EOMONTH(DATE(H$1,H$2,1),0))-SUMIFS(Transacoes!$D$3:$D1000,Transacoes!$C$3:$C1000,$D652,Transacoes!$B$3:$B1000,"V", Transacoes!$A$3:$A1000, "&lt;"&amp;EOMONTH(DATE(H$1,H$2,1),0)))*SUMIFS(Prov_Auto!$E$3:$E1000, Prov_Auto!$A$3:$A1000, $D652, Prov_Auto!$D$3:$D1000,"&gt;="&amp;DATE(H$1,H$2,1),Prov_Auto!$D$3:$D1000, "&lt;="&amp;EOMONTH(DATE(H$1,H$2,1),0)))</f>
        <v/>
      </c>
      <c r="I652" s="48" t="str">
        <f>IF($D652="","", (SUMIFS(Transacoes!$D$3:$D1000,Transacoes!$C$3:$C1000,$D652,Transacoes!$B$3:$B1000,"C", Transacoes!$A$3:$A1000, "&lt;"&amp;EOMONTH(DATE(I$1,I$2,1),0))-SUMIFS(Transacoes!$D$3:$D1000,Transacoes!$C$3:$C1000,$D652,Transacoes!$B$3:$B1000,"V", Transacoes!$A$3:$A1000, "&lt;"&amp;EOMONTH(DATE(I$1,I$2,1),0)))*SUMIFS(Prov_Auto!$E$3:$E1000, Prov_Auto!$A$3:$A1000, $D652, Prov_Auto!$D$3:$D1000,"&gt;="&amp;DATE(I$1,I$2,1),Prov_Auto!$D$3:$D1000, "&lt;="&amp;EOMONTH(DATE(I$1,I$2,1),0)))</f>
        <v/>
      </c>
      <c r="J652" s="48" t="str">
        <f>IF($D652="","", (SUMIFS(Transacoes!$D$3:$D1000,Transacoes!$C$3:$C1000,$D652,Transacoes!$B$3:$B1000,"C", Transacoes!$A$3:$A1000, "&lt;"&amp;EOMONTH(DATE(J$1,J$2,1),0))-SUMIFS(Transacoes!$D$3:$D1000,Transacoes!$C$3:$C1000,$D652,Transacoes!$B$3:$B1000,"V", Transacoes!$A$3:$A1000, "&lt;"&amp;EOMONTH(DATE(J$1,J$2,1),0)))*SUMIFS(Prov_Auto!$E$3:$E1000, Prov_Auto!$A$3:$A1000, $D652, Prov_Auto!$D$3:$D1000,"&gt;="&amp;DATE(J$1,J$2,1),Prov_Auto!$D$3:$D1000, "&lt;="&amp;EOMONTH(DATE(J$1,J$2,1),0)))</f>
        <v/>
      </c>
      <c r="K652" s="48" t="str">
        <f>IF($D652="","", (SUMIFS(Transacoes!$D$3:$D1000,Transacoes!$C$3:$C1000,$D652,Transacoes!$B$3:$B1000,"C", Transacoes!$A$3:$A1000, "&lt;"&amp;EOMONTH(DATE(K$1,K$2,1),0))-SUMIFS(Transacoes!$D$3:$D1000,Transacoes!$C$3:$C1000,$D652,Transacoes!$B$3:$B1000,"V", Transacoes!$A$3:$A1000, "&lt;"&amp;EOMONTH(DATE(K$1,K$2,1),0)))*SUMIFS(Prov_Auto!$E$3:$E1000, Prov_Auto!$A$3:$A1000, $D652, Prov_Auto!$D$3:$D1000,"&gt;="&amp;DATE(K$1,K$2,1),Prov_Auto!$D$3:$D1000, "&lt;="&amp;EOMONTH(DATE(K$1,K$2,1),0)))</f>
        <v/>
      </c>
      <c r="L652" s="48" t="str">
        <f>IF($D652="","", (SUMIFS(Transacoes!$D$3:$D1000,Transacoes!$C$3:$C1000,$D652,Transacoes!$B$3:$B1000,"C", Transacoes!$A$3:$A1000, "&lt;"&amp;EOMONTH(DATE(L$1,L$2,1),0))-SUMIFS(Transacoes!$D$3:$D1000,Transacoes!$C$3:$C1000,$D652,Transacoes!$B$3:$B1000,"V", Transacoes!$A$3:$A1000, "&lt;"&amp;EOMONTH(DATE(L$1,L$2,1),0)))*SUMIFS(Prov_Auto!$E$3:$E1000, Prov_Auto!$A$3:$A1000, $D652, Prov_Auto!$D$3:$D1000,"&gt;="&amp;DATE(L$1,L$2,1),Prov_Auto!$D$3:$D1000, "&lt;="&amp;EOMONTH(DATE(L$1,L$2,1),0)))</f>
        <v/>
      </c>
      <c r="M652" s="48" t="str">
        <f>IF($D652="","", (SUMIFS(Transacoes!$D$3:$D1000,Transacoes!$C$3:$C1000,$D652,Transacoes!$B$3:$B1000,"C", Transacoes!$A$3:$A1000, "&lt;"&amp;EOMONTH(DATE(M$1,M$2,1),0))-SUMIFS(Transacoes!$D$3:$D1000,Transacoes!$C$3:$C1000,$D652,Transacoes!$B$3:$B1000,"V", Transacoes!$A$3:$A1000, "&lt;"&amp;EOMONTH(DATE(M$1,M$2,1),0)))*SUMIFS(Prov_Auto!$E$3:$E1000, Prov_Auto!$A$3:$A1000, $D652, Prov_Auto!$D$3:$D1000,"&gt;="&amp;DATE(M$1,M$2,1),Prov_Auto!$D$3:$D1000, "&lt;="&amp;EOMONTH(DATE(M$1,M$2,1),0)))</f>
        <v/>
      </c>
      <c r="N652" s="48" t="str">
        <f>IF($D652="","", (SUMIFS(Transacoes!$D$3:$D1000,Transacoes!$C$3:$C1000,$D652,Transacoes!$B$3:$B1000,"C", Transacoes!$A$3:$A1000, "&lt;"&amp;EOMONTH(DATE(N$1,N$2,1),0))-SUMIFS(Transacoes!$D$3:$D1000,Transacoes!$C$3:$C1000,$D652,Transacoes!$B$3:$B1000,"V", Transacoes!$A$3:$A1000, "&lt;"&amp;EOMONTH(DATE(N$1,N$2,1),0)))*SUMIFS(Prov_Auto!$E$3:$E1000, Prov_Auto!$A$3:$A1000, $D652, Prov_Auto!$D$3:$D1000,"&gt;="&amp;DATE(N$1,N$2,1),Prov_Auto!$D$3:$D1000, "&lt;="&amp;EOMONTH(DATE(N$1,N$2,1),0)))</f>
        <v/>
      </c>
      <c r="O652" s="48" t="str">
        <f>IF($D652="","", (SUMIFS(Transacoes!$D$3:$D1000,Transacoes!$C$3:$C1000,$D652,Transacoes!$B$3:$B1000,"C", Transacoes!$A$3:$A1000, "&lt;"&amp;EOMONTH(DATE(O$1,O$2,1),0))-SUMIFS(Transacoes!$D$3:$D1000,Transacoes!$C$3:$C1000,$D652,Transacoes!$B$3:$B1000,"V", Transacoes!$A$3:$A1000, "&lt;"&amp;EOMONTH(DATE(O$1,O$2,1),0)))*SUMIFS(Prov_Auto!$E$3:$E1000, Prov_Auto!$A$3:$A1000, $D652, Prov_Auto!$D$3:$D1000,"&gt;="&amp;DATE(O$1,O$2,1),Prov_Auto!$D$3:$D1000, "&lt;="&amp;EOMONTH(DATE(O$1,O$2,1),0)))</f>
        <v/>
      </c>
      <c r="P652" s="48" t="str">
        <f>IF($D652="","", (SUMIFS(Transacoes!$D$3:$D1000,Transacoes!$C$3:$C1000,$D652,Transacoes!$B$3:$B1000,"C", Transacoes!$A$3:$A1000, "&lt;"&amp;EOMONTH(DATE(P$1,P$2,1),0))-SUMIFS(Transacoes!$D$3:$D1000,Transacoes!$C$3:$C1000,$D652,Transacoes!$B$3:$B1000,"V", Transacoes!$A$3:$A1000, "&lt;"&amp;EOMONTH(DATE(P$1,P$2,1),0)))*SUMIFS(Prov_Auto!$E$3:$E1000, Prov_Auto!$A$3:$A1000, $D652, Prov_Auto!$D$3:$D1000,"&gt;="&amp;DATE(P$1,P$2,1),Prov_Auto!$D$3:$D1000, "&lt;="&amp;EOMONTH(DATE(P$1,P$2,1),0)))</f>
        <v/>
      </c>
      <c r="Q652" s="48" t="str">
        <f>IF($D652="","", (SUMIFS(Transacoes!$D$3:$D1000,Transacoes!$C$3:$C1000,$D652,Transacoes!$B$3:$B1000,"C", Transacoes!$A$3:$A1000, "&lt;"&amp;EOMONTH(DATE(Q$1,Q$2,1),0))-SUMIFS(Transacoes!$D$3:$D1000,Transacoes!$C$3:$C1000,$D652,Transacoes!$B$3:$B1000,"V", Transacoes!$A$3:$A1000, "&lt;"&amp;EOMONTH(DATE(Q$1,Q$2,1),0)))*SUMIFS(Prov_Auto!$E$3:$E1000, Prov_Auto!$A$3:$A1000, $D652, Prov_Auto!$D$3:$D1000,"&gt;="&amp;DATE(Q$1,Q$2,1),Prov_Auto!$D$3:$D1000, "&lt;="&amp;EOMONTH(DATE(Q$1,Q$2,1),0)))</f>
        <v/>
      </c>
      <c r="R652" s="47"/>
    </row>
    <row r="653">
      <c r="A653" s="47"/>
      <c r="B653" s="47"/>
      <c r="C653" s="47"/>
      <c r="D653" s="87"/>
      <c r="E653" s="48" t="str">
        <f>IF($D653="","", (SUMIFS(Transacoes!$D$3:$D1000,Transacoes!$C$3:$C1000,$D653,Transacoes!$B$3:$B1000,"C", Transacoes!$A$3:$A1000, "&lt;"&amp;EOMONTH(DATE(E$1,E$2,1),0))-SUMIFS(Transacoes!$D$3:$D1000,Transacoes!$C$3:$C1000,$D653,Transacoes!$B$3:$B1000,"V", Transacoes!$A$3:$A1000, "&lt;"&amp;EOMONTH(DATE(E$1,E$2,1),0)))*SUMIFS(Prov_Auto!$E$3:$E1000, Prov_Auto!$A$3:$A1000, $D653, Prov_Auto!$D$3:$D1000,"&gt;="&amp;DATE(E$1,E$2,1),Prov_Auto!$D$3:$D1000, "&lt;="&amp;EOMONTH(DATE(E$1,E$2,1),0)))</f>
        <v/>
      </c>
      <c r="F653" s="48" t="str">
        <f>IF($D653="","", (SUMIFS(Transacoes!$D$3:$D1000,Transacoes!$C$3:$C1000,$D653,Transacoes!$B$3:$B1000,"C", Transacoes!$A$3:$A1000, "&lt;"&amp;EOMONTH(DATE(F$1,F$2,1),0))-SUMIFS(Transacoes!$D$3:$D1000,Transacoes!$C$3:$C1000,$D653,Transacoes!$B$3:$B1000,"V", Transacoes!$A$3:$A1000, "&lt;"&amp;EOMONTH(DATE(F$1,F$2,1),0)))*SUMIFS(Prov_Auto!$E$3:$E1000, Prov_Auto!$A$3:$A1000, $D653, Prov_Auto!$D$3:$D1000,"&gt;="&amp;DATE(F$1,F$2,1),Prov_Auto!$D$3:$D1000, "&lt;="&amp;EOMONTH(DATE(F$1,F$2,1),0)))</f>
        <v/>
      </c>
      <c r="G653" s="48" t="str">
        <f>IF($D653="","", (SUMIFS(Transacoes!$D$3:$D1000,Transacoes!$C$3:$C1000,$D653,Transacoes!$B$3:$B1000,"C", Transacoes!$A$3:$A1000, "&lt;"&amp;EOMONTH(DATE(G$1,G$2,1),0))-SUMIFS(Transacoes!$D$3:$D1000,Transacoes!$C$3:$C1000,$D653,Transacoes!$B$3:$B1000,"V", Transacoes!$A$3:$A1000, "&lt;"&amp;EOMONTH(DATE(G$1,G$2,1),0)))*SUMIFS(Prov_Auto!$E$3:$E1000, Prov_Auto!$A$3:$A1000, $D653, Prov_Auto!$D$3:$D1000,"&gt;="&amp;DATE(G$1,G$2,1),Prov_Auto!$D$3:$D1000, "&lt;="&amp;EOMONTH(DATE(G$1,G$2,1),0)))</f>
        <v/>
      </c>
      <c r="H653" s="48" t="str">
        <f>IF($D653="","", (SUMIFS(Transacoes!$D$3:$D1000,Transacoes!$C$3:$C1000,$D653,Transacoes!$B$3:$B1000,"C", Transacoes!$A$3:$A1000, "&lt;"&amp;EOMONTH(DATE(H$1,H$2,1),0))-SUMIFS(Transacoes!$D$3:$D1000,Transacoes!$C$3:$C1000,$D653,Transacoes!$B$3:$B1000,"V", Transacoes!$A$3:$A1000, "&lt;"&amp;EOMONTH(DATE(H$1,H$2,1),0)))*SUMIFS(Prov_Auto!$E$3:$E1000, Prov_Auto!$A$3:$A1000, $D653, Prov_Auto!$D$3:$D1000,"&gt;="&amp;DATE(H$1,H$2,1),Prov_Auto!$D$3:$D1000, "&lt;="&amp;EOMONTH(DATE(H$1,H$2,1),0)))</f>
        <v/>
      </c>
      <c r="I653" s="48" t="str">
        <f>IF($D653="","", (SUMIFS(Transacoes!$D$3:$D1000,Transacoes!$C$3:$C1000,$D653,Transacoes!$B$3:$B1000,"C", Transacoes!$A$3:$A1000, "&lt;"&amp;EOMONTH(DATE(I$1,I$2,1),0))-SUMIFS(Transacoes!$D$3:$D1000,Transacoes!$C$3:$C1000,$D653,Transacoes!$B$3:$B1000,"V", Transacoes!$A$3:$A1000, "&lt;"&amp;EOMONTH(DATE(I$1,I$2,1),0)))*SUMIFS(Prov_Auto!$E$3:$E1000, Prov_Auto!$A$3:$A1000, $D653, Prov_Auto!$D$3:$D1000,"&gt;="&amp;DATE(I$1,I$2,1),Prov_Auto!$D$3:$D1000, "&lt;="&amp;EOMONTH(DATE(I$1,I$2,1),0)))</f>
        <v/>
      </c>
      <c r="J653" s="48" t="str">
        <f>IF($D653="","", (SUMIFS(Transacoes!$D$3:$D1000,Transacoes!$C$3:$C1000,$D653,Transacoes!$B$3:$B1000,"C", Transacoes!$A$3:$A1000, "&lt;"&amp;EOMONTH(DATE(J$1,J$2,1),0))-SUMIFS(Transacoes!$D$3:$D1000,Transacoes!$C$3:$C1000,$D653,Transacoes!$B$3:$B1000,"V", Transacoes!$A$3:$A1000, "&lt;"&amp;EOMONTH(DATE(J$1,J$2,1),0)))*SUMIFS(Prov_Auto!$E$3:$E1000, Prov_Auto!$A$3:$A1000, $D653, Prov_Auto!$D$3:$D1000,"&gt;="&amp;DATE(J$1,J$2,1),Prov_Auto!$D$3:$D1000, "&lt;="&amp;EOMONTH(DATE(J$1,J$2,1),0)))</f>
        <v/>
      </c>
      <c r="K653" s="48" t="str">
        <f>IF($D653="","", (SUMIFS(Transacoes!$D$3:$D1000,Transacoes!$C$3:$C1000,$D653,Transacoes!$B$3:$B1000,"C", Transacoes!$A$3:$A1000, "&lt;"&amp;EOMONTH(DATE(K$1,K$2,1),0))-SUMIFS(Transacoes!$D$3:$D1000,Transacoes!$C$3:$C1000,$D653,Transacoes!$B$3:$B1000,"V", Transacoes!$A$3:$A1000, "&lt;"&amp;EOMONTH(DATE(K$1,K$2,1),0)))*SUMIFS(Prov_Auto!$E$3:$E1000, Prov_Auto!$A$3:$A1000, $D653, Prov_Auto!$D$3:$D1000,"&gt;="&amp;DATE(K$1,K$2,1),Prov_Auto!$D$3:$D1000, "&lt;="&amp;EOMONTH(DATE(K$1,K$2,1),0)))</f>
        <v/>
      </c>
      <c r="L653" s="48" t="str">
        <f>IF($D653="","", (SUMIFS(Transacoes!$D$3:$D1000,Transacoes!$C$3:$C1000,$D653,Transacoes!$B$3:$B1000,"C", Transacoes!$A$3:$A1000, "&lt;"&amp;EOMONTH(DATE(L$1,L$2,1),0))-SUMIFS(Transacoes!$D$3:$D1000,Transacoes!$C$3:$C1000,$D653,Transacoes!$B$3:$B1000,"V", Transacoes!$A$3:$A1000, "&lt;"&amp;EOMONTH(DATE(L$1,L$2,1),0)))*SUMIFS(Prov_Auto!$E$3:$E1000, Prov_Auto!$A$3:$A1000, $D653, Prov_Auto!$D$3:$D1000,"&gt;="&amp;DATE(L$1,L$2,1),Prov_Auto!$D$3:$D1000, "&lt;="&amp;EOMONTH(DATE(L$1,L$2,1),0)))</f>
        <v/>
      </c>
      <c r="M653" s="48" t="str">
        <f>IF($D653="","", (SUMIFS(Transacoes!$D$3:$D1000,Transacoes!$C$3:$C1000,$D653,Transacoes!$B$3:$B1000,"C", Transacoes!$A$3:$A1000, "&lt;"&amp;EOMONTH(DATE(M$1,M$2,1),0))-SUMIFS(Transacoes!$D$3:$D1000,Transacoes!$C$3:$C1000,$D653,Transacoes!$B$3:$B1000,"V", Transacoes!$A$3:$A1000, "&lt;"&amp;EOMONTH(DATE(M$1,M$2,1),0)))*SUMIFS(Prov_Auto!$E$3:$E1000, Prov_Auto!$A$3:$A1000, $D653, Prov_Auto!$D$3:$D1000,"&gt;="&amp;DATE(M$1,M$2,1),Prov_Auto!$D$3:$D1000, "&lt;="&amp;EOMONTH(DATE(M$1,M$2,1),0)))</f>
        <v/>
      </c>
      <c r="N653" s="48" t="str">
        <f>IF($D653="","", (SUMIFS(Transacoes!$D$3:$D1000,Transacoes!$C$3:$C1000,$D653,Transacoes!$B$3:$B1000,"C", Transacoes!$A$3:$A1000, "&lt;"&amp;EOMONTH(DATE(N$1,N$2,1),0))-SUMIFS(Transacoes!$D$3:$D1000,Transacoes!$C$3:$C1000,$D653,Transacoes!$B$3:$B1000,"V", Transacoes!$A$3:$A1000, "&lt;"&amp;EOMONTH(DATE(N$1,N$2,1),0)))*SUMIFS(Prov_Auto!$E$3:$E1000, Prov_Auto!$A$3:$A1000, $D653, Prov_Auto!$D$3:$D1000,"&gt;="&amp;DATE(N$1,N$2,1),Prov_Auto!$D$3:$D1000, "&lt;="&amp;EOMONTH(DATE(N$1,N$2,1),0)))</f>
        <v/>
      </c>
      <c r="O653" s="48" t="str">
        <f>IF($D653="","", (SUMIFS(Transacoes!$D$3:$D1000,Transacoes!$C$3:$C1000,$D653,Transacoes!$B$3:$B1000,"C", Transacoes!$A$3:$A1000, "&lt;"&amp;EOMONTH(DATE(O$1,O$2,1),0))-SUMIFS(Transacoes!$D$3:$D1000,Transacoes!$C$3:$C1000,$D653,Transacoes!$B$3:$B1000,"V", Transacoes!$A$3:$A1000, "&lt;"&amp;EOMONTH(DATE(O$1,O$2,1),0)))*SUMIFS(Prov_Auto!$E$3:$E1000, Prov_Auto!$A$3:$A1000, $D653, Prov_Auto!$D$3:$D1000,"&gt;="&amp;DATE(O$1,O$2,1),Prov_Auto!$D$3:$D1000, "&lt;="&amp;EOMONTH(DATE(O$1,O$2,1),0)))</f>
        <v/>
      </c>
      <c r="P653" s="48" t="str">
        <f>IF($D653="","", (SUMIFS(Transacoes!$D$3:$D1000,Transacoes!$C$3:$C1000,$D653,Transacoes!$B$3:$B1000,"C", Transacoes!$A$3:$A1000, "&lt;"&amp;EOMONTH(DATE(P$1,P$2,1),0))-SUMIFS(Transacoes!$D$3:$D1000,Transacoes!$C$3:$C1000,$D653,Transacoes!$B$3:$B1000,"V", Transacoes!$A$3:$A1000, "&lt;"&amp;EOMONTH(DATE(P$1,P$2,1),0)))*SUMIFS(Prov_Auto!$E$3:$E1000, Prov_Auto!$A$3:$A1000, $D653, Prov_Auto!$D$3:$D1000,"&gt;="&amp;DATE(P$1,P$2,1),Prov_Auto!$D$3:$D1000, "&lt;="&amp;EOMONTH(DATE(P$1,P$2,1),0)))</f>
        <v/>
      </c>
      <c r="Q653" s="48" t="str">
        <f>IF($D653="","", (SUMIFS(Transacoes!$D$3:$D1000,Transacoes!$C$3:$C1000,$D653,Transacoes!$B$3:$B1000,"C", Transacoes!$A$3:$A1000, "&lt;"&amp;EOMONTH(DATE(Q$1,Q$2,1),0))-SUMIFS(Transacoes!$D$3:$D1000,Transacoes!$C$3:$C1000,$D653,Transacoes!$B$3:$B1000,"V", Transacoes!$A$3:$A1000, "&lt;"&amp;EOMONTH(DATE(Q$1,Q$2,1),0)))*SUMIFS(Prov_Auto!$E$3:$E1000, Prov_Auto!$A$3:$A1000, $D653, Prov_Auto!$D$3:$D1000,"&gt;="&amp;DATE(Q$1,Q$2,1),Prov_Auto!$D$3:$D1000, "&lt;="&amp;EOMONTH(DATE(Q$1,Q$2,1),0)))</f>
        <v/>
      </c>
      <c r="R653" s="47"/>
    </row>
    <row r="654">
      <c r="A654" s="47"/>
      <c r="B654" s="47"/>
      <c r="C654" s="47"/>
      <c r="D654" s="87"/>
      <c r="E654" s="48" t="str">
        <f>IF($D654="","", (SUMIFS(Transacoes!$D$3:$D1000,Transacoes!$C$3:$C1000,$D654,Transacoes!$B$3:$B1000,"C", Transacoes!$A$3:$A1000, "&lt;"&amp;EOMONTH(DATE(E$1,E$2,1),0))-SUMIFS(Transacoes!$D$3:$D1000,Transacoes!$C$3:$C1000,$D654,Transacoes!$B$3:$B1000,"V", Transacoes!$A$3:$A1000, "&lt;"&amp;EOMONTH(DATE(E$1,E$2,1),0)))*SUMIFS(Prov_Auto!$E$3:$E1000, Prov_Auto!$A$3:$A1000, $D654, Prov_Auto!$D$3:$D1000,"&gt;="&amp;DATE(E$1,E$2,1),Prov_Auto!$D$3:$D1000, "&lt;="&amp;EOMONTH(DATE(E$1,E$2,1),0)))</f>
        <v/>
      </c>
      <c r="F654" s="48" t="str">
        <f>IF($D654="","", (SUMIFS(Transacoes!$D$3:$D1000,Transacoes!$C$3:$C1000,$D654,Transacoes!$B$3:$B1000,"C", Transacoes!$A$3:$A1000, "&lt;"&amp;EOMONTH(DATE(F$1,F$2,1),0))-SUMIFS(Transacoes!$D$3:$D1000,Transacoes!$C$3:$C1000,$D654,Transacoes!$B$3:$B1000,"V", Transacoes!$A$3:$A1000, "&lt;"&amp;EOMONTH(DATE(F$1,F$2,1),0)))*SUMIFS(Prov_Auto!$E$3:$E1000, Prov_Auto!$A$3:$A1000, $D654, Prov_Auto!$D$3:$D1000,"&gt;="&amp;DATE(F$1,F$2,1),Prov_Auto!$D$3:$D1000, "&lt;="&amp;EOMONTH(DATE(F$1,F$2,1),0)))</f>
        <v/>
      </c>
      <c r="G654" s="48" t="str">
        <f>IF($D654="","", (SUMIFS(Transacoes!$D$3:$D1000,Transacoes!$C$3:$C1000,$D654,Transacoes!$B$3:$B1000,"C", Transacoes!$A$3:$A1000, "&lt;"&amp;EOMONTH(DATE(G$1,G$2,1),0))-SUMIFS(Transacoes!$D$3:$D1000,Transacoes!$C$3:$C1000,$D654,Transacoes!$B$3:$B1000,"V", Transacoes!$A$3:$A1000, "&lt;"&amp;EOMONTH(DATE(G$1,G$2,1),0)))*SUMIFS(Prov_Auto!$E$3:$E1000, Prov_Auto!$A$3:$A1000, $D654, Prov_Auto!$D$3:$D1000,"&gt;="&amp;DATE(G$1,G$2,1),Prov_Auto!$D$3:$D1000, "&lt;="&amp;EOMONTH(DATE(G$1,G$2,1),0)))</f>
        <v/>
      </c>
      <c r="H654" s="48" t="str">
        <f>IF($D654="","", (SUMIFS(Transacoes!$D$3:$D1000,Transacoes!$C$3:$C1000,$D654,Transacoes!$B$3:$B1000,"C", Transacoes!$A$3:$A1000, "&lt;"&amp;EOMONTH(DATE(H$1,H$2,1),0))-SUMIFS(Transacoes!$D$3:$D1000,Transacoes!$C$3:$C1000,$D654,Transacoes!$B$3:$B1000,"V", Transacoes!$A$3:$A1000, "&lt;"&amp;EOMONTH(DATE(H$1,H$2,1),0)))*SUMIFS(Prov_Auto!$E$3:$E1000, Prov_Auto!$A$3:$A1000, $D654, Prov_Auto!$D$3:$D1000,"&gt;="&amp;DATE(H$1,H$2,1),Prov_Auto!$D$3:$D1000, "&lt;="&amp;EOMONTH(DATE(H$1,H$2,1),0)))</f>
        <v/>
      </c>
      <c r="I654" s="48" t="str">
        <f>IF($D654="","", (SUMIFS(Transacoes!$D$3:$D1000,Transacoes!$C$3:$C1000,$D654,Transacoes!$B$3:$B1000,"C", Transacoes!$A$3:$A1000, "&lt;"&amp;EOMONTH(DATE(I$1,I$2,1),0))-SUMIFS(Transacoes!$D$3:$D1000,Transacoes!$C$3:$C1000,$D654,Transacoes!$B$3:$B1000,"V", Transacoes!$A$3:$A1000, "&lt;"&amp;EOMONTH(DATE(I$1,I$2,1),0)))*SUMIFS(Prov_Auto!$E$3:$E1000, Prov_Auto!$A$3:$A1000, $D654, Prov_Auto!$D$3:$D1000,"&gt;="&amp;DATE(I$1,I$2,1),Prov_Auto!$D$3:$D1000, "&lt;="&amp;EOMONTH(DATE(I$1,I$2,1),0)))</f>
        <v/>
      </c>
      <c r="J654" s="48" t="str">
        <f>IF($D654="","", (SUMIFS(Transacoes!$D$3:$D1000,Transacoes!$C$3:$C1000,$D654,Transacoes!$B$3:$B1000,"C", Transacoes!$A$3:$A1000, "&lt;"&amp;EOMONTH(DATE(J$1,J$2,1),0))-SUMIFS(Transacoes!$D$3:$D1000,Transacoes!$C$3:$C1000,$D654,Transacoes!$B$3:$B1000,"V", Transacoes!$A$3:$A1000, "&lt;"&amp;EOMONTH(DATE(J$1,J$2,1),0)))*SUMIFS(Prov_Auto!$E$3:$E1000, Prov_Auto!$A$3:$A1000, $D654, Prov_Auto!$D$3:$D1000,"&gt;="&amp;DATE(J$1,J$2,1),Prov_Auto!$D$3:$D1000, "&lt;="&amp;EOMONTH(DATE(J$1,J$2,1),0)))</f>
        <v/>
      </c>
      <c r="K654" s="48" t="str">
        <f>IF($D654="","", (SUMIFS(Transacoes!$D$3:$D1000,Transacoes!$C$3:$C1000,$D654,Transacoes!$B$3:$B1000,"C", Transacoes!$A$3:$A1000, "&lt;"&amp;EOMONTH(DATE(K$1,K$2,1),0))-SUMIFS(Transacoes!$D$3:$D1000,Transacoes!$C$3:$C1000,$D654,Transacoes!$B$3:$B1000,"V", Transacoes!$A$3:$A1000, "&lt;"&amp;EOMONTH(DATE(K$1,K$2,1),0)))*SUMIFS(Prov_Auto!$E$3:$E1000, Prov_Auto!$A$3:$A1000, $D654, Prov_Auto!$D$3:$D1000,"&gt;="&amp;DATE(K$1,K$2,1),Prov_Auto!$D$3:$D1000, "&lt;="&amp;EOMONTH(DATE(K$1,K$2,1),0)))</f>
        <v/>
      </c>
      <c r="L654" s="48" t="str">
        <f>IF($D654="","", (SUMIFS(Transacoes!$D$3:$D1000,Transacoes!$C$3:$C1000,$D654,Transacoes!$B$3:$B1000,"C", Transacoes!$A$3:$A1000, "&lt;"&amp;EOMONTH(DATE(L$1,L$2,1),0))-SUMIFS(Transacoes!$D$3:$D1000,Transacoes!$C$3:$C1000,$D654,Transacoes!$B$3:$B1000,"V", Transacoes!$A$3:$A1000, "&lt;"&amp;EOMONTH(DATE(L$1,L$2,1),0)))*SUMIFS(Prov_Auto!$E$3:$E1000, Prov_Auto!$A$3:$A1000, $D654, Prov_Auto!$D$3:$D1000,"&gt;="&amp;DATE(L$1,L$2,1),Prov_Auto!$D$3:$D1000, "&lt;="&amp;EOMONTH(DATE(L$1,L$2,1),0)))</f>
        <v/>
      </c>
      <c r="M654" s="48" t="str">
        <f>IF($D654="","", (SUMIFS(Transacoes!$D$3:$D1000,Transacoes!$C$3:$C1000,$D654,Transacoes!$B$3:$B1000,"C", Transacoes!$A$3:$A1000, "&lt;"&amp;EOMONTH(DATE(M$1,M$2,1),0))-SUMIFS(Transacoes!$D$3:$D1000,Transacoes!$C$3:$C1000,$D654,Transacoes!$B$3:$B1000,"V", Transacoes!$A$3:$A1000, "&lt;"&amp;EOMONTH(DATE(M$1,M$2,1),0)))*SUMIFS(Prov_Auto!$E$3:$E1000, Prov_Auto!$A$3:$A1000, $D654, Prov_Auto!$D$3:$D1000,"&gt;="&amp;DATE(M$1,M$2,1),Prov_Auto!$D$3:$D1000, "&lt;="&amp;EOMONTH(DATE(M$1,M$2,1),0)))</f>
        <v/>
      </c>
      <c r="N654" s="48" t="str">
        <f>IF($D654="","", (SUMIFS(Transacoes!$D$3:$D1000,Transacoes!$C$3:$C1000,$D654,Transacoes!$B$3:$B1000,"C", Transacoes!$A$3:$A1000, "&lt;"&amp;EOMONTH(DATE(N$1,N$2,1),0))-SUMIFS(Transacoes!$D$3:$D1000,Transacoes!$C$3:$C1000,$D654,Transacoes!$B$3:$B1000,"V", Transacoes!$A$3:$A1000, "&lt;"&amp;EOMONTH(DATE(N$1,N$2,1),0)))*SUMIFS(Prov_Auto!$E$3:$E1000, Prov_Auto!$A$3:$A1000, $D654, Prov_Auto!$D$3:$D1000,"&gt;="&amp;DATE(N$1,N$2,1),Prov_Auto!$D$3:$D1000, "&lt;="&amp;EOMONTH(DATE(N$1,N$2,1),0)))</f>
        <v/>
      </c>
      <c r="O654" s="48" t="str">
        <f>IF($D654="","", (SUMIFS(Transacoes!$D$3:$D1000,Transacoes!$C$3:$C1000,$D654,Transacoes!$B$3:$B1000,"C", Transacoes!$A$3:$A1000, "&lt;"&amp;EOMONTH(DATE(O$1,O$2,1),0))-SUMIFS(Transacoes!$D$3:$D1000,Transacoes!$C$3:$C1000,$D654,Transacoes!$B$3:$B1000,"V", Transacoes!$A$3:$A1000, "&lt;"&amp;EOMONTH(DATE(O$1,O$2,1),0)))*SUMIFS(Prov_Auto!$E$3:$E1000, Prov_Auto!$A$3:$A1000, $D654, Prov_Auto!$D$3:$D1000,"&gt;="&amp;DATE(O$1,O$2,1),Prov_Auto!$D$3:$D1000, "&lt;="&amp;EOMONTH(DATE(O$1,O$2,1),0)))</f>
        <v/>
      </c>
      <c r="P654" s="48" t="str">
        <f>IF($D654="","", (SUMIFS(Transacoes!$D$3:$D1000,Transacoes!$C$3:$C1000,$D654,Transacoes!$B$3:$B1000,"C", Transacoes!$A$3:$A1000, "&lt;"&amp;EOMONTH(DATE(P$1,P$2,1),0))-SUMIFS(Transacoes!$D$3:$D1000,Transacoes!$C$3:$C1000,$D654,Transacoes!$B$3:$B1000,"V", Transacoes!$A$3:$A1000, "&lt;"&amp;EOMONTH(DATE(P$1,P$2,1),0)))*SUMIFS(Prov_Auto!$E$3:$E1000, Prov_Auto!$A$3:$A1000, $D654, Prov_Auto!$D$3:$D1000,"&gt;="&amp;DATE(P$1,P$2,1),Prov_Auto!$D$3:$D1000, "&lt;="&amp;EOMONTH(DATE(P$1,P$2,1),0)))</f>
        <v/>
      </c>
      <c r="Q654" s="48" t="str">
        <f>IF($D654="","", (SUMIFS(Transacoes!$D$3:$D1000,Transacoes!$C$3:$C1000,$D654,Transacoes!$B$3:$B1000,"C", Transacoes!$A$3:$A1000, "&lt;"&amp;EOMONTH(DATE(Q$1,Q$2,1),0))-SUMIFS(Transacoes!$D$3:$D1000,Transacoes!$C$3:$C1000,$D654,Transacoes!$B$3:$B1000,"V", Transacoes!$A$3:$A1000, "&lt;"&amp;EOMONTH(DATE(Q$1,Q$2,1),0)))*SUMIFS(Prov_Auto!$E$3:$E1000, Prov_Auto!$A$3:$A1000, $D654, Prov_Auto!$D$3:$D1000,"&gt;="&amp;DATE(Q$1,Q$2,1),Prov_Auto!$D$3:$D1000, "&lt;="&amp;EOMONTH(DATE(Q$1,Q$2,1),0)))</f>
        <v/>
      </c>
      <c r="R654" s="47"/>
    </row>
    <row r="655">
      <c r="A655" s="47"/>
      <c r="B655" s="47"/>
      <c r="C655" s="47"/>
      <c r="D655" s="87"/>
      <c r="E655" s="48" t="str">
        <f>IF($D655="","", (SUMIFS(Transacoes!$D$3:$D1000,Transacoes!$C$3:$C1000,$D655,Transacoes!$B$3:$B1000,"C", Transacoes!$A$3:$A1000, "&lt;"&amp;EOMONTH(DATE(E$1,E$2,1),0))-SUMIFS(Transacoes!$D$3:$D1000,Transacoes!$C$3:$C1000,$D655,Transacoes!$B$3:$B1000,"V", Transacoes!$A$3:$A1000, "&lt;"&amp;EOMONTH(DATE(E$1,E$2,1),0)))*SUMIFS(Prov_Auto!$E$3:$E1000, Prov_Auto!$A$3:$A1000, $D655, Prov_Auto!$D$3:$D1000,"&gt;="&amp;DATE(E$1,E$2,1),Prov_Auto!$D$3:$D1000, "&lt;="&amp;EOMONTH(DATE(E$1,E$2,1),0)))</f>
        <v/>
      </c>
      <c r="F655" s="48" t="str">
        <f>IF($D655="","", (SUMIFS(Transacoes!$D$3:$D1000,Transacoes!$C$3:$C1000,$D655,Transacoes!$B$3:$B1000,"C", Transacoes!$A$3:$A1000, "&lt;"&amp;EOMONTH(DATE(F$1,F$2,1),0))-SUMIFS(Transacoes!$D$3:$D1000,Transacoes!$C$3:$C1000,$D655,Transacoes!$B$3:$B1000,"V", Transacoes!$A$3:$A1000, "&lt;"&amp;EOMONTH(DATE(F$1,F$2,1),0)))*SUMIFS(Prov_Auto!$E$3:$E1000, Prov_Auto!$A$3:$A1000, $D655, Prov_Auto!$D$3:$D1000,"&gt;="&amp;DATE(F$1,F$2,1),Prov_Auto!$D$3:$D1000, "&lt;="&amp;EOMONTH(DATE(F$1,F$2,1),0)))</f>
        <v/>
      </c>
      <c r="G655" s="48" t="str">
        <f>IF($D655="","", (SUMIFS(Transacoes!$D$3:$D1000,Transacoes!$C$3:$C1000,$D655,Transacoes!$B$3:$B1000,"C", Transacoes!$A$3:$A1000, "&lt;"&amp;EOMONTH(DATE(G$1,G$2,1),0))-SUMIFS(Transacoes!$D$3:$D1000,Transacoes!$C$3:$C1000,$D655,Transacoes!$B$3:$B1000,"V", Transacoes!$A$3:$A1000, "&lt;"&amp;EOMONTH(DATE(G$1,G$2,1),0)))*SUMIFS(Prov_Auto!$E$3:$E1000, Prov_Auto!$A$3:$A1000, $D655, Prov_Auto!$D$3:$D1000,"&gt;="&amp;DATE(G$1,G$2,1),Prov_Auto!$D$3:$D1000, "&lt;="&amp;EOMONTH(DATE(G$1,G$2,1),0)))</f>
        <v/>
      </c>
      <c r="H655" s="48" t="str">
        <f>IF($D655="","", (SUMIFS(Transacoes!$D$3:$D1000,Transacoes!$C$3:$C1000,$D655,Transacoes!$B$3:$B1000,"C", Transacoes!$A$3:$A1000, "&lt;"&amp;EOMONTH(DATE(H$1,H$2,1),0))-SUMIFS(Transacoes!$D$3:$D1000,Transacoes!$C$3:$C1000,$D655,Transacoes!$B$3:$B1000,"V", Transacoes!$A$3:$A1000, "&lt;"&amp;EOMONTH(DATE(H$1,H$2,1),0)))*SUMIFS(Prov_Auto!$E$3:$E1000, Prov_Auto!$A$3:$A1000, $D655, Prov_Auto!$D$3:$D1000,"&gt;="&amp;DATE(H$1,H$2,1),Prov_Auto!$D$3:$D1000, "&lt;="&amp;EOMONTH(DATE(H$1,H$2,1),0)))</f>
        <v/>
      </c>
      <c r="I655" s="48" t="str">
        <f>IF($D655="","", (SUMIFS(Transacoes!$D$3:$D1000,Transacoes!$C$3:$C1000,$D655,Transacoes!$B$3:$B1000,"C", Transacoes!$A$3:$A1000, "&lt;"&amp;EOMONTH(DATE(I$1,I$2,1),0))-SUMIFS(Transacoes!$D$3:$D1000,Transacoes!$C$3:$C1000,$D655,Transacoes!$B$3:$B1000,"V", Transacoes!$A$3:$A1000, "&lt;"&amp;EOMONTH(DATE(I$1,I$2,1),0)))*SUMIFS(Prov_Auto!$E$3:$E1000, Prov_Auto!$A$3:$A1000, $D655, Prov_Auto!$D$3:$D1000,"&gt;="&amp;DATE(I$1,I$2,1),Prov_Auto!$D$3:$D1000, "&lt;="&amp;EOMONTH(DATE(I$1,I$2,1),0)))</f>
        <v/>
      </c>
      <c r="J655" s="48" t="str">
        <f>IF($D655="","", (SUMIFS(Transacoes!$D$3:$D1000,Transacoes!$C$3:$C1000,$D655,Transacoes!$B$3:$B1000,"C", Transacoes!$A$3:$A1000, "&lt;"&amp;EOMONTH(DATE(J$1,J$2,1),0))-SUMIFS(Transacoes!$D$3:$D1000,Transacoes!$C$3:$C1000,$D655,Transacoes!$B$3:$B1000,"V", Transacoes!$A$3:$A1000, "&lt;"&amp;EOMONTH(DATE(J$1,J$2,1),0)))*SUMIFS(Prov_Auto!$E$3:$E1000, Prov_Auto!$A$3:$A1000, $D655, Prov_Auto!$D$3:$D1000,"&gt;="&amp;DATE(J$1,J$2,1),Prov_Auto!$D$3:$D1000, "&lt;="&amp;EOMONTH(DATE(J$1,J$2,1),0)))</f>
        <v/>
      </c>
      <c r="K655" s="48" t="str">
        <f>IF($D655="","", (SUMIFS(Transacoes!$D$3:$D1000,Transacoes!$C$3:$C1000,$D655,Transacoes!$B$3:$B1000,"C", Transacoes!$A$3:$A1000, "&lt;"&amp;EOMONTH(DATE(K$1,K$2,1),0))-SUMIFS(Transacoes!$D$3:$D1000,Transacoes!$C$3:$C1000,$D655,Transacoes!$B$3:$B1000,"V", Transacoes!$A$3:$A1000, "&lt;"&amp;EOMONTH(DATE(K$1,K$2,1),0)))*SUMIFS(Prov_Auto!$E$3:$E1000, Prov_Auto!$A$3:$A1000, $D655, Prov_Auto!$D$3:$D1000,"&gt;="&amp;DATE(K$1,K$2,1),Prov_Auto!$D$3:$D1000, "&lt;="&amp;EOMONTH(DATE(K$1,K$2,1),0)))</f>
        <v/>
      </c>
      <c r="L655" s="48" t="str">
        <f>IF($D655="","", (SUMIFS(Transacoes!$D$3:$D1000,Transacoes!$C$3:$C1000,$D655,Transacoes!$B$3:$B1000,"C", Transacoes!$A$3:$A1000, "&lt;"&amp;EOMONTH(DATE(L$1,L$2,1),0))-SUMIFS(Transacoes!$D$3:$D1000,Transacoes!$C$3:$C1000,$D655,Transacoes!$B$3:$B1000,"V", Transacoes!$A$3:$A1000, "&lt;"&amp;EOMONTH(DATE(L$1,L$2,1),0)))*SUMIFS(Prov_Auto!$E$3:$E1000, Prov_Auto!$A$3:$A1000, $D655, Prov_Auto!$D$3:$D1000,"&gt;="&amp;DATE(L$1,L$2,1),Prov_Auto!$D$3:$D1000, "&lt;="&amp;EOMONTH(DATE(L$1,L$2,1),0)))</f>
        <v/>
      </c>
      <c r="M655" s="48" t="str">
        <f>IF($D655="","", (SUMIFS(Transacoes!$D$3:$D1000,Transacoes!$C$3:$C1000,$D655,Transacoes!$B$3:$B1000,"C", Transacoes!$A$3:$A1000, "&lt;"&amp;EOMONTH(DATE(M$1,M$2,1),0))-SUMIFS(Transacoes!$D$3:$D1000,Transacoes!$C$3:$C1000,$D655,Transacoes!$B$3:$B1000,"V", Transacoes!$A$3:$A1000, "&lt;"&amp;EOMONTH(DATE(M$1,M$2,1),0)))*SUMIFS(Prov_Auto!$E$3:$E1000, Prov_Auto!$A$3:$A1000, $D655, Prov_Auto!$D$3:$D1000,"&gt;="&amp;DATE(M$1,M$2,1),Prov_Auto!$D$3:$D1000, "&lt;="&amp;EOMONTH(DATE(M$1,M$2,1),0)))</f>
        <v/>
      </c>
      <c r="N655" s="48" t="str">
        <f>IF($D655="","", (SUMIFS(Transacoes!$D$3:$D1000,Transacoes!$C$3:$C1000,$D655,Transacoes!$B$3:$B1000,"C", Transacoes!$A$3:$A1000, "&lt;"&amp;EOMONTH(DATE(N$1,N$2,1),0))-SUMIFS(Transacoes!$D$3:$D1000,Transacoes!$C$3:$C1000,$D655,Transacoes!$B$3:$B1000,"V", Transacoes!$A$3:$A1000, "&lt;"&amp;EOMONTH(DATE(N$1,N$2,1),0)))*SUMIFS(Prov_Auto!$E$3:$E1000, Prov_Auto!$A$3:$A1000, $D655, Prov_Auto!$D$3:$D1000,"&gt;="&amp;DATE(N$1,N$2,1),Prov_Auto!$D$3:$D1000, "&lt;="&amp;EOMONTH(DATE(N$1,N$2,1),0)))</f>
        <v/>
      </c>
      <c r="O655" s="48" t="str">
        <f>IF($D655="","", (SUMIFS(Transacoes!$D$3:$D1000,Transacoes!$C$3:$C1000,$D655,Transacoes!$B$3:$B1000,"C", Transacoes!$A$3:$A1000, "&lt;"&amp;EOMONTH(DATE(O$1,O$2,1),0))-SUMIFS(Transacoes!$D$3:$D1000,Transacoes!$C$3:$C1000,$D655,Transacoes!$B$3:$B1000,"V", Transacoes!$A$3:$A1000, "&lt;"&amp;EOMONTH(DATE(O$1,O$2,1),0)))*SUMIFS(Prov_Auto!$E$3:$E1000, Prov_Auto!$A$3:$A1000, $D655, Prov_Auto!$D$3:$D1000,"&gt;="&amp;DATE(O$1,O$2,1),Prov_Auto!$D$3:$D1000, "&lt;="&amp;EOMONTH(DATE(O$1,O$2,1),0)))</f>
        <v/>
      </c>
      <c r="P655" s="48" t="str">
        <f>IF($D655="","", (SUMIFS(Transacoes!$D$3:$D1000,Transacoes!$C$3:$C1000,$D655,Transacoes!$B$3:$B1000,"C", Transacoes!$A$3:$A1000, "&lt;"&amp;EOMONTH(DATE(P$1,P$2,1),0))-SUMIFS(Transacoes!$D$3:$D1000,Transacoes!$C$3:$C1000,$D655,Transacoes!$B$3:$B1000,"V", Transacoes!$A$3:$A1000, "&lt;"&amp;EOMONTH(DATE(P$1,P$2,1),0)))*SUMIFS(Prov_Auto!$E$3:$E1000, Prov_Auto!$A$3:$A1000, $D655, Prov_Auto!$D$3:$D1000,"&gt;="&amp;DATE(P$1,P$2,1),Prov_Auto!$D$3:$D1000, "&lt;="&amp;EOMONTH(DATE(P$1,P$2,1),0)))</f>
        <v/>
      </c>
      <c r="Q655" s="48" t="str">
        <f>IF($D655="","", (SUMIFS(Transacoes!$D$3:$D1000,Transacoes!$C$3:$C1000,$D655,Transacoes!$B$3:$B1000,"C", Transacoes!$A$3:$A1000, "&lt;"&amp;EOMONTH(DATE(Q$1,Q$2,1),0))-SUMIFS(Transacoes!$D$3:$D1000,Transacoes!$C$3:$C1000,$D655,Transacoes!$B$3:$B1000,"V", Transacoes!$A$3:$A1000, "&lt;"&amp;EOMONTH(DATE(Q$1,Q$2,1),0)))*SUMIFS(Prov_Auto!$E$3:$E1000, Prov_Auto!$A$3:$A1000, $D655, Prov_Auto!$D$3:$D1000,"&gt;="&amp;DATE(Q$1,Q$2,1),Prov_Auto!$D$3:$D1000, "&lt;="&amp;EOMONTH(DATE(Q$1,Q$2,1),0)))</f>
        <v/>
      </c>
      <c r="R655" s="47"/>
    </row>
    <row r="656">
      <c r="A656" s="47"/>
      <c r="B656" s="47"/>
      <c r="C656" s="47"/>
      <c r="D656" s="87"/>
      <c r="E656" s="48" t="str">
        <f>IF($D656="","", (SUMIFS(Transacoes!$D$3:$D1000,Transacoes!$C$3:$C1000,$D656,Transacoes!$B$3:$B1000,"C", Transacoes!$A$3:$A1000, "&lt;"&amp;EOMONTH(DATE(E$1,E$2,1),0))-SUMIFS(Transacoes!$D$3:$D1000,Transacoes!$C$3:$C1000,$D656,Transacoes!$B$3:$B1000,"V", Transacoes!$A$3:$A1000, "&lt;"&amp;EOMONTH(DATE(E$1,E$2,1),0)))*SUMIFS(Prov_Auto!$E$3:$E1000, Prov_Auto!$A$3:$A1000, $D656, Prov_Auto!$D$3:$D1000,"&gt;="&amp;DATE(E$1,E$2,1),Prov_Auto!$D$3:$D1000, "&lt;="&amp;EOMONTH(DATE(E$1,E$2,1),0)))</f>
        <v/>
      </c>
      <c r="F656" s="48" t="str">
        <f>IF($D656="","", (SUMIFS(Transacoes!$D$3:$D1000,Transacoes!$C$3:$C1000,$D656,Transacoes!$B$3:$B1000,"C", Transacoes!$A$3:$A1000, "&lt;"&amp;EOMONTH(DATE(F$1,F$2,1),0))-SUMIFS(Transacoes!$D$3:$D1000,Transacoes!$C$3:$C1000,$D656,Transacoes!$B$3:$B1000,"V", Transacoes!$A$3:$A1000, "&lt;"&amp;EOMONTH(DATE(F$1,F$2,1),0)))*SUMIFS(Prov_Auto!$E$3:$E1000, Prov_Auto!$A$3:$A1000, $D656, Prov_Auto!$D$3:$D1000,"&gt;="&amp;DATE(F$1,F$2,1),Prov_Auto!$D$3:$D1000, "&lt;="&amp;EOMONTH(DATE(F$1,F$2,1),0)))</f>
        <v/>
      </c>
      <c r="G656" s="48" t="str">
        <f>IF($D656="","", (SUMIFS(Transacoes!$D$3:$D1000,Transacoes!$C$3:$C1000,$D656,Transacoes!$B$3:$B1000,"C", Transacoes!$A$3:$A1000, "&lt;"&amp;EOMONTH(DATE(G$1,G$2,1),0))-SUMIFS(Transacoes!$D$3:$D1000,Transacoes!$C$3:$C1000,$D656,Transacoes!$B$3:$B1000,"V", Transacoes!$A$3:$A1000, "&lt;"&amp;EOMONTH(DATE(G$1,G$2,1),0)))*SUMIFS(Prov_Auto!$E$3:$E1000, Prov_Auto!$A$3:$A1000, $D656, Prov_Auto!$D$3:$D1000,"&gt;="&amp;DATE(G$1,G$2,1),Prov_Auto!$D$3:$D1000, "&lt;="&amp;EOMONTH(DATE(G$1,G$2,1),0)))</f>
        <v/>
      </c>
      <c r="H656" s="48" t="str">
        <f>IF($D656="","", (SUMIFS(Transacoes!$D$3:$D1000,Transacoes!$C$3:$C1000,$D656,Transacoes!$B$3:$B1000,"C", Transacoes!$A$3:$A1000, "&lt;"&amp;EOMONTH(DATE(H$1,H$2,1),0))-SUMIFS(Transacoes!$D$3:$D1000,Transacoes!$C$3:$C1000,$D656,Transacoes!$B$3:$B1000,"V", Transacoes!$A$3:$A1000, "&lt;"&amp;EOMONTH(DATE(H$1,H$2,1),0)))*SUMIFS(Prov_Auto!$E$3:$E1000, Prov_Auto!$A$3:$A1000, $D656, Prov_Auto!$D$3:$D1000,"&gt;="&amp;DATE(H$1,H$2,1),Prov_Auto!$D$3:$D1000, "&lt;="&amp;EOMONTH(DATE(H$1,H$2,1),0)))</f>
        <v/>
      </c>
      <c r="I656" s="48" t="str">
        <f>IF($D656="","", (SUMIFS(Transacoes!$D$3:$D1000,Transacoes!$C$3:$C1000,$D656,Transacoes!$B$3:$B1000,"C", Transacoes!$A$3:$A1000, "&lt;"&amp;EOMONTH(DATE(I$1,I$2,1),0))-SUMIFS(Transacoes!$D$3:$D1000,Transacoes!$C$3:$C1000,$D656,Transacoes!$B$3:$B1000,"V", Transacoes!$A$3:$A1000, "&lt;"&amp;EOMONTH(DATE(I$1,I$2,1),0)))*SUMIFS(Prov_Auto!$E$3:$E1000, Prov_Auto!$A$3:$A1000, $D656, Prov_Auto!$D$3:$D1000,"&gt;="&amp;DATE(I$1,I$2,1),Prov_Auto!$D$3:$D1000, "&lt;="&amp;EOMONTH(DATE(I$1,I$2,1),0)))</f>
        <v/>
      </c>
      <c r="J656" s="48" t="str">
        <f>IF($D656="","", (SUMIFS(Transacoes!$D$3:$D1000,Transacoes!$C$3:$C1000,$D656,Transacoes!$B$3:$B1000,"C", Transacoes!$A$3:$A1000, "&lt;"&amp;EOMONTH(DATE(J$1,J$2,1),0))-SUMIFS(Transacoes!$D$3:$D1000,Transacoes!$C$3:$C1000,$D656,Transacoes!$B$3:$B1000,"V", Transacoes!$A$3:$A1000, "&lt;"&amp;EOMONTH(DATE(J$1,J$2,1),0)))*SUMIFS(Prov_Auto!$E$3:$E1000, Prov_Auto!$A$3:$A1000, $D656, Prov_Auto!$D$3:$D1000,"&gt;="&amp;DATE(J$1,J$2,1),Prov_Auto!$D$3:$D1000, "&lt;="&amp;EOMONTH(DATE(J$1,J$2,1),0)))</f>
        <v/>
      </c>
      <c r="K656" s="48" t="str">
        <f>IF($D656="","", (SUMIFS(Transacoes!$D$3:$D1000,Transacoes!$C$3:$C1000,$D656,Transacoes!$B$3:$B1000,"C", Transacoes!$A$3:$A1000, "&lt;"&amp;EOMONTH(DATE(K$1,K$2,1),0))-SUMIFS(Transacoes!$D$3:$D1000,Transacoes!$C$3:$C1000,$D656,Transacoes!$B$3:$B1000,"V", Transacoes!$A$3:$A1000, "&lt;"&amp;EOMONTH(DATE(K$1,K$2,1),0)))*SUMIFS(Prov_Auto!$E$3:$E1000, Prov_Auto!$A$3:$A1000, $D656, Prov_Auto!$D$3:$D1000,"&gt;="&amp;DATE(K$1,K$2,1),Prov_Auto!$D$3:$D1000, "&lt;="&amp;EOMONTH(DATE(K$1,K$2,1),0)))</f>
        <v/>
      </c>
      <c r="L656" s="48" t="str">
        <f>IF($D656="","", (SUMIFS(Transacoes!$D$3:$D1000,Transacoes!$C$3:$C1000,$D656,Transacoes!$B$3:$B1000,"C", Transacoes!$A$3:$A1000, "&lt;"&amp;EOMONTH(DATE(L$1,L$2,1),0))-SUMIFS(Transacoes!$D$3:$D1000,Transacoes!$C$3:$C1000,$D656,Transacoes!$B$3:$B1000,"V", Transacoes!$A$3:$A1000, "&lt;"&amp;EOMONTH(DATE(L$1,L$2,1),0)))*SUMIFS(Prov_Auto!$E$3:$E1000, Prov_Auto!$A$3:$A1000, $D656, Prov_Auto!$D$3:$D1000,"&gt;="&amp;DATE(L$1,L$2,1),Prov_Auto!$D$3:$D1000, "&lt;="&amp;EOMONTH(DATE(L$1,L$2,1),0)))</f>
        <v/>
      </c>
      <c r="M656" s="48" t="str">
        <f>IF($D656="","", (SUMIFS(Transacoes!$D$3:$D1000,Transacoes!$C$3:$C1000,$D656,Transacoes!$B$3:$B1000,"C", Transacoes!$A$3:$A1000, "&lt;"&amp;EOMONTH(DATE(M$1,M$2,1),0))-SUMIFS(Transacoes!$D$3:$D1000,Transacoes!$C$3:$C1000,$D656,Transacoes!$B$3:$B1000,"V", Transacoes!$A$3:$A1000, "&lt;"&amp;EOMONTH(DATE(M$1,M$2,1),0)))*SUMIFS(Prov_Auto!$E$3:$E1000, Prov_Auto!$A$3:$A1000, $D656, Prov_Auto!$D$3:$D1000,"&gt;="&amp;DATE(M$1,M$2,1),Prov_Auto!$D$3:$D1000, "&lt;="&amp;EOMONTH(DATE(M$1,M$2,1),0)))</f>
        <v/>
      </c>
      <c r="N656" s="48" t="str">
        <f>IF($D656="","", (SUMIFS(Transacoes!$D$3:$D1000,Transacoes!$C$3:$C1000,$D656,Transacoes!$B$3:$B1000,"C", Transacoes!$A$3:$A1000, "&lt;"&amp;EOMONTH(DATE(N$1,N$2,1),0))-SUMIFS(Transacoes!$D$3:$D1000,Transacoes!$C$3:$C1000,$D656,Transacoes!$B$3:$B1000,"V", Transacoes!$A$3:$A1000, "&lt;"&amp;EOMONTH(DATE(N$1,N$2,1),0)))*SUMIFS(Prov_Auto!$E$3:$E1000, Prov_Auto!$A$3:$A1000, $D656, Prov_Auto!$D$3:$D1000,"&gt;="&amp;DATE(N$1,N$2,1),Prov_Auto!$D$3:$D1000, "&lt;="&amp;EOMONTH(DATE(N$1,N$2,1),0)))</f>
        <v/>
      </c>
      <c r="O656" s="48" t="str">
        <f>IF($D656="","", (SUMIFS(Transacoes!$D$3:$D1000,Transacoes!$C$3:$C1000,$D656,Transacoes!$B$3:$B1000,"C", Transacoes!$A$3:$A1000, "&lt;"&amp;EOMONTH(DATE(O$1,O$2,1),0))-SUMIFS(Transacoes!$D$3:$D1000,Transacoes!$C$3:$C1000,$D656,Transacoes!$B$3:$B1000,"V", Transacoes!$A$3:$A1000, "&lt;"&amp;EOMONTH(DATE(O$1,O$2,1),0)))*SUMIFS(Prov_Auto!$E$3:$E1000, Prov_Auto!$A$3:$A1000, $D656, Prov_Auto!$D$3:$D1000,"&gt;="&amp;DATE(O$1,O$2,1),Prov_Auto!$D$3:$D1000, "&lt;="&amp;EOMONTH(DATE(O$1,O$2,1),0)))</f>
        <v/>
      </c>
      <c r="P656" s="48" t="str">
        <f>IF($D656="","", (SUMIFS(Transacoes!$D$3:$D1000,Transacoes!$C$3:$C1000,$D656,Transacoes!$B$3:$B1000,"C", Transacoes!$A$3:$A1000, "&lt;"&amp;EOMONTH(DATE(P$1,P$2,1),0))-SUMIFS(Transacoes!$D$3:$D1000,Transacoes!$C$3:$C1000,$D656,Transacoes!$B$3:$B1000,"V", Transacoes!$A$3:$A1000, "&lt;"&amp;EOMONTH(DATE(P$1,P$2,1),0)))*SUMIFS(Prov_Auto!$E$3:$E1000, Prov_Auto!$A$3:$A1000, $D656, Prov_Auto!$D$3:$D1000,"&gt;="&amp;DATE(P$1,P$2,1),Prov_Auto!$D$3:$D1000, "&lt;="&amp;EOMONTH(DATE(P$1,P$2,1),0)))</f>
        <v/>
      </c>
      <c r="Q656" s="48" t="str">
        <f>IF($D656="","", (SUMIFS(Transacoes!$D$3:$D1000,Transacoes!$C$3:$C1000,$D656,Transacoes!$B$3:$B1000,"C", Transacoes!$A$3:$A1000, "&lt;"&amp;EOMONTH(DATE(Q$1,Q$2,1),0))-SUMIFS(Transacoes!$D$3:$D1000,Transacoes!$C$3:$C1000,$D656,Transacoes!$B$3:$B1000,"V", Transacoes!$A$3:$A1000, "&lt;"&amp;EOMONTH(DATE(Q$1,Q$2,1),0)))*SUMIFS(Prov_Auto!$E$3:$E1000, Prov_Auto!$A$3:$A1000, $D656, Prov_Auto!$D$3:$D1000,"&gt;="&amp;DATE(Q$1,Q$2,1),Prov_Auto!$D$3:$D1000, "&lt;="&amp;EOMONTH(DATE(Q$1,Q$2,1),0)))</f>
        <v/>
      </c>
      <c r="R656" s="47"/>
    </row>
    <row r="657">
      <c r="A657" s="47"/>
      <c r="B657" s="47"/>
      <c r="C657" s="47"/>
      <c r="D657" s="87"/>
      <c r="E657" s="48" t="str">
        <f>IF($D657="","", (SUMIFS(Transacoes!$D$3:$D1000,Transacoes!$C$3:$C1000,$D657,Transacoes!$B$3:$B1000,"C", Transacoes!$A$3:$A1000, "&lt;"&amp;EOMONTH(DATE(E$1,E$2,1),0))-SUMIFS(Transacoes!$D$3:$D1000,Transacoes!$C$3:$C1000,$D657,Transacoes!$B$3:$B1000,"V", Transacoes!$A$3:$A1000, "&lt;"&amp;EOMONTH(DATE(E$1,E$2,1),0)))*SUMIFS(Prov_Auto!$E$3:$E1000, Prov_Auto!$A$3:$A1000, $D657, Prov_Auto!$D$3:$D1000,"&gt;="&amp;DATE(E$1,E$2,1),Prov_Auto!$D$3:$D1000, "&lt;="&amp;EOMONTH(DATE(E$1,E$2,1),0)))</f>
        <v/>
      </c>
      <c r="F657" s="48" t="str">
        <f>IF($D657="","", (SUMIFS(Transacoes!$D$3:$D1000,Transacoes!$C$3:$C1000,$D657,Transacoes!$B$3:$B1000,"C", Transacoes!$A$3:$A1000, "&lt;"&amp;EOMONTH(DATE(F$1,F$2,1),0))-SUMIFS(Transacoes!$D$3:$D1000,Transacoes!$C$3:$C1000,$D657,Transacoes!$B$3:$B1000,"V", Transacoes!$A$3:$A1000, "&lt;"&amp;EOMONTH(DATE(F$1,F$2,1),0)))*SUMIFS(Prov_Auto!$E$3:$E1000, Prov_Auto!$A$3:$A1000, $D657, Prov_Auto!$D$3:$D1000,"&gt;="&amp;DATE(F$1,F$2,1),Prov_Auto!$D$3:$D1000, "&lt;="&amp;EOMONTH(DATE(F$1,F$2,1),0)))</f>
        <v/>
      </c>
      <c r="G657" s="48" t="str">
        <f>IF($D657="","", (SUMIFS(Transacoes!$D$3:$D1000,Transacoes!$C$3:$C1000,$D657,Transacoes!$B$3:$B1000,"C", Transacoes!$A$3:$A1000, "&lt;"&amp;EOMONTH(DATE(G$1,G$2,1),0))-SUMIFS(Transacoes!$D$3:$D1000,Transacoes!$C$3:$C1000,$D657,Transacoes!$B$3:$B1000,"V", Transacoes!$A$3:$A1000, "&lt;"&amp;EOMONTH(DATE(G$1,G$2,1),0)))*SUMIFS(Prov_Auto!$E$3:$E1000, Prov_Auto!$A$3:$A1000, $D657, Prov_Auto!$D$3:$D1000,"&gt;="&amp;DATE(G$1,G$2,1),Prov_Auto!$D$3:$D1000, "&lt;="&amp;EOMONTH(DATE(G$1,G$2,1),0)))</f>
        <v/>
      </c>
      <c r="H657" s="48" t="str">
        <f>IF($D657="","", (SUMIFS(Transacoes!$D$3:$D1000,Transacoes!$C$3:$C1000,$D657,Transacoes!$B$3:$B1000,"C", Transacoes!$A$3:$A1000, "&lt;"&amp;EOMONTH(DATE(H$1,H$2,1),0))-SUMIFS(Transacoes!$D$3:$D1000,Transacoes!$C$3:$C1000,$D657,Transacoes!$B$3:$B1000,"V", Transacoes!$A$3:$A1000, "&lt;"&amp;EOMONTH(DATE(H$1,H$2,1),0)))*SUMIFS(Prov_Auto!$E$3:$E1000, Prov_Auto!$A$3:$A1000, $D657, Prov_Auto!$D$3:$D1000,"&gt;="&amp;DATE(H$1,H$2,1),Prov_Auto!$D$3:$D1000, "&lt;="&amp;EOMONTH(DATE(H$1,H$2,1),0)))</f>
        <v/>
      </c>
      <c r="I657" s="48" t="str">
        <f>IF($D657="","", (SUMIFS(Transacoes!$D$3:$D1000,Transacoes!$C$3:$C1000,$D657,Transacoes!$B$3:$B1000,"C", Transacoes!$A$3:$A1000, "&lt;"&amp;EOMONTH(DATE(I$1,I$2,1),0))-SUMIFS(Transacoes!$D$3:$D1000,Transacoes!$C$3:$C1000,$D657,Transacoes!$B$3:$B1000,"V", Transacoes!$A$3:$A1000, "&lt;"&amp;EOMONTH(DATE(I$1,I$2,1),0)))*SUMIFS(Prov_Auto!$E$3:$E1000, Prov_Auto!$A$3:$A1000, $D657, Prov_Auto!$D$3:$D1000,"&gt;="&amp;DATE(I$1,I$2,1),Prov_Auto!$D$3:$D1000, "&lt;="&amp;EOMONTH(DATE(I$1,I$2,1),0)))</f>
        <v/>
      </c>
      <c r="J657" s="48" t="str">
        <f>IF($D657="","", (SUMIFS(Transacoes!$D$3:$D1000,Transacoes!$C$3:$C1000,$D657,Transacoes!$B$3:$B1000,"C", Transacoes!$A$3:$A1000, "&lt;"&amp;EOMONTH(DATE(J$1,J$2,1),0))-SUMIFS(Transacoes!$D$3:$D1000,Transacoes!$C$3:$C1000,$D657,Transacoes!$B$3:$B1000,"V", Transacoes!$A$3:$A1000, "&lt;"&amp;EOMONTH(DATE(J$1,J$2,1),0)))*SUMIFS(Prov_Auto!$E$3:$E1000, Prov_Auto!$A$3:$A1000, $D657, Prov_Auto!$D$3:$D1000,"&gt;="&amp;DATE(J$1,J$2,1),Prov_Auto!$D$3:$D1000, "&lt;="&amp;EOMONTH(DATE(J$1,J$2,1),0)))</f>
        <v/>
      </c>
      <c r="K657" s="48" t="str">
        <f>IF($D657="","", (SUMIFS(Transacoes!$D$3:$D1000,Transacoes!$C$3:$C1000,$D657,Transacoes!$B$3:$B1000,"C", Transacoes!$A$3:$A1000, "&lt;"&amp;EOMONTH(DATE(K$1,K$2,1),0))-SUMIFS(Transacoes!$D$3:$D1000,Transacoes!$C$3:$C1000,$D657,Transacoes!$B$3:$B1000,"V", Transacoes!$A$3:$A1000, "&lt;"&amp;EOMONTH(DATE(K$1,K$2,1),0)))*SUMIFS(Prov_Auto!$E$3:$E1000, Prov_Auto!$A$3:$A1000, $D657, Prov_Auto!$D$3:$D1000,"&gt;="&amp;DATE(K$1,K$2,1),Prov_Auto!$D$3:$D1000, "&lt;="&amp;EOMONTH(DATE(K$1,K$2,1),0)))</f>
        <v/>
      </c>
      <c r="L657" s="48" t="str">
        <f>IF($D657="","", (SUMIFS(Transacoes!$D$3:$D1000,Transacoes!$C$3:$C1000,$D657,Transacoes!$B$3:$B1000,"C", Transacoes!$A$3:$A1000, "&lt;"&amp;EOMONTH(DATE(L$1,L$2,1),0))-SUMIFS(Transacoes!$D$3:$D1000,Transacoes!$C$3:$C1000,$D657,Transacoes!$B$3:$B1000,"V", Transacoes!$A$3:$A1000, "&lt;"&amp;EOMONTH(DATE(L$1,L$2,1),0)))*SUMIFS(Prov_Auto!$E$3:$E1000, Prov_Auto!$A$3:$A1000, $D657, Prov_Auto!$D$3:$D1000,"&gt;="&amp;DATE(L$1,L$2,1),Prov_Auto!$D$3:$D1000, "&lt;="&amp;EOMONTH(DATE(L$1,L$2,1),0)))</f>
        <v/>
      </c>
      <c r="M657" s="48" t="str">
        <f>IF($D657="","", (SUMIFS(Transacoes!$D$3:$D1000,Transacoes!$C$3:$C1000,$D657,Transacoes!$B$3:$B1000,"C", Transacoes!$A$3:$A1000, "&lt;"&amp;EOMONTH(DATE(M$1,M$2,1),0))-SUMIFS(Transacoes!$D$3:$D1000,Transacoes!$C$3:$C1000,$D657,Transacoes!$B$3:$B1000,"V", Transacoes!$A$3:$A1000, "&lt;"&amp;EOMONTH(DATE(M$1,M$2,1),0)))*SUMIFS(Prov_Auto!$E$3:$E1000, Prov_Auto!$A$3:$A1000, $D657, Prov_Auto!$D$3:$D1000,"&gt;="&amp;DATE(M$1,M$2,1),Prov_Auto!$D$3:$D1000, "&lt;="&amp;EOMONTH(DATE(M$1,M$2,1),0)))</f>
        <v/>
      </c>
      <c r="N657" s="48" t="str">
        <f>IF($D657="","", (SUMIFS(Transacoes!$D$3:$D1000,Transacoes!$C$3:$C1000,$D657,Transacoes!$B$3:$B1000,"C", Transacoes!$A$3:$A1000, "&lt;"&amp;EOMONTH(DATE(N$1,N$2,1),0))-SUMIFS(Transacoes!$D$3:$D1000,Transacoes!$C$3:$C1000,$D657,Transacoes!$B$3:$B1000,"V", Transacoes!$A$3:$A1000, "&lt;"&amp;EOMONTH(DATE(N$1,N$2,1),0)))*SUMIFS(Prov_Auto!$E$3:$E1000, Prov_Auto!$A$3:$A1000, $D657, Prov_Auto!$D$3:$D1000,"&gt;="&amp;DATE(N$1,N$2,1),Prov_Auto!$D$3:$D1000, "&lt;="&amp;EOMONTH(DATE(N$1,N$2,1),0)))</f>
        <v/>
      </c>
      <c r="O657" s="48" t="str">
        <f>IF($D657="","", (SUMIFS(Transacoes!$D$3:$D1000,Transacoes!$C$3:$C1000,$D657,Transacoes!$B$3:$B1000,"C", Transacoes!$A$3:$A1000, "&lt;"&amp;EOMONTH(DATE(O$1,O$2,1),0))-SUMIFS(Transacoes!$D$3:$D1000,Transacoes!$C$3:$C1000,$D657,Transacoes!$B$3:$B1000,"V", Transacoes!$A$3:$A1000, "&lt;"&amp;EOMONTH(DATE(O$1,O$2,1),0)))*SUMIFS(Prov_Auto!$E$3:$E1000, Prov_Auto!$A$3:$A1000, $D657, Prov_Auto!$D$3:$D1000,"&gt;="&amp;DATE(O$1,O$2,1),Prov_Auto!$D$3:$D1000, "&lt;="&amp;EOMONTH(DATE(O$1,O$2,1),0)))</f>
        <v/>
      </c>
      <c r="P657" s="48" t="str">
        <f>IF($D657="","", (SUMIFS(Transacoes!$D$3:$D1000,Transacoes!$C$3:$C1000,$D657,Transacoes!$B$3:$B1000,"C", Transacoes!$A$3:$A1000, "&lt;"&amp;EOMONTH(DATE(P$1,P$2,1),0))-SUMIFS(Transacoes!$D$3:$D1000,Transacoes!$C$3:$C1000,$D657,Transacoes!$B$3:$B1000,"V", Transacoes!$A$3:$A1000, "&lt;"&amp;EOMONTH(DATE(P$1,P$2,1),0)))*SUMIFS(Prov_Auto!$E$3:$E1000, Prov_Auto!$A$3:$A1000, $D657, Prov_Auto!$D$3:$D1000,"&gt;="&amp;DATE(P$1,P$2,1),Prov_Auto!$D$3:$D1000, "&lt;="&amp;EOMONTH(DATE(P$1,P$2,1),0)))</f>
        <v/>
      </c>
      <c r="Q657" s="48" t="str">
        <f>IF($D657="","", (SUMIFS(Transacoes!$D$3:$D1000,Transacoes!$C$3:$C1000,$D657,Transacoes!$B$3:$B1000,"C", Transacoes!$A$3:$A1000, "&lt;"&amp;EOMONTH(DATE(Q$1,Q$2,1),0))-SUMIFS(Transacoes!$D$3:$D1000,Transacoes!$C$3:$C1000,$D657,Transacoes!$B$3:$B1000,"V", Transacoes!$A$3:$A1000, "&lt;"&amp;EOMONTH(DATE(Q$1,Q$2,1),0)))*SUMIFS(Prov_Auto!$E$3:$E1000, Prov_Auto!$A$3:$A1000, $D657, Prov_Auto!$D$3:$D1000,"&gt;="&amp;DATE(Q$1,Q$2,1),Prov_Auto!$D$3:$D1000, "&lt;="&amp;EOMONTH(DATE(Q$1,Q$2,1),0)))</f>
        <v/>
      </c>
      <c r="R657" s="47"/>
    </row>
    <row r="658">
      <c r="A658" s="47"/>
      <c r="B658" s="47"/>
      <c r="C658" s="47"/>
      <c r="D658" s="87"/>
      <c r="E658" s="48" t="str">
        <f>IF($D658="","", (SUMIFS(Transacoes!$D$3:$D1000,Transacoes!$C$3:$C1000,$D658,Transacoes!$B$3:$B1000,"C", Transacoes!$A$3:$A1000, "&lt;"&amp;EOMONTH(DATE(E$1,E$2,1),0))-SUMIFS(Transacoes!$D$3:$D1000,Transacoes!$C$3:$C1000,$D658,Transacoes!$B$3:$B1000,"V", Transacoes!$A$3:$A1000, "&lt;"&amp;EOMONTH(DATE(E$1,E$2,1),0)))*SUMIFS(Prov_Auto!$E$3:$E1000, Prov_Auto!$A$3:$A1000, $D658, Prov_Auto!$D$3:$D1000,"&gt;="&amp;DATE(E$1,E$2,1),Prov_Auto!$D$3:$D1000, "&lt;="&amp;EOMONTH(DATE(E$1,E$2,1),0)))</f>
        <v/>
      </c>
      <c r="F658" s="48" t="str">
        <f>IF($D658="","", (SUMIFS(Transacoes!$D$3:$D1000,Transacoes!$C$3:$C1000,$D658,Transacoes!$B$3:$B1000,"C", Transacoes!$A$3:$A1000, "&lt;"&amp;EOMONTH(DATE(F$1,F$2,1),0))-SUMIFS(Transacoes!$D$3:$D1000,Transacoes!$C$3:$C1000,$D658,Transacoes!$B$3:$B1000,"V", Transacoes!$A$3:$A1000, "&lt;"&amp;EOMONTH(DATE(F$1,F$2,1),0)))*SUMIFS(Prov_Auto!$E$3:$E1000, Prov_Auto!$A$3:$A1000, $D658, Prov_Auto!$D$3:$D1000,"&gt;="&amp;DATE(F$1,F$2,1),Prov_Auto!$D$3:$D1000, "&lt;="&amp;EOMONTH(DATE(F$1,F$2,1),0)))</f>
        <v/>
      </c>
      <c r="G658" s="48" t="str">
        <f>IF($D658="","", (SUMIFS(Transacoes!$D$3:$D1000,Transacoes!$C$3:$C1000,$D658,Transacoes!$B$3:$B1000,"C", Transacoes!$A$3:$A1000, "&lt;"&amp;EOMONTH(DATE(G$1,G$2,1),0))-SUMIFS(Transacoes!$D$3:$D1000,Transacoes!$C$3:$C1000,$D658,Transacoes!$B$3:$B1000,"V", Transacoes!$A$3:$A1000, "&lt;"&amp;EOMONTH(DATE(G$1,G$2,1),0)))*SUMIFS(Prov_Auto!$E$3:$E1000, Prov_Auto!$A$3:$A1000, $D658, Prov_Auto!$D$3:$D1000,"&gt;="&amp;DATE(G$1,G$2,1),Prov_Auto!$D$3:$D1000, "&lt;="&amp;EOMONTH(DATE(G$1,G$2,1),0)))</f>
        <v/>
      </c>
      <c r="H658" s="48" t="str">
        <f>IF($D658="","", (SUMIFS(Transacoes!$D$3:$D1000,Transacoes!$C$3:$C1000,$D658,Transacoes!$B$3:$B1000,"C", Transacoes!$A$3:$A1000, "&lt;"&amp;EOMONTH(DATE(H$1,H$2,1),0))-SUMIFS(Transacoes!$D$3:$D1000,Transacoes!$C$3:$C1000,$D658,Transacoes!$B$3:$B1000,"V", Transacoes!$A$3:$A1000, "&lt;"&amp;EOMONTH(DATE(H$1,H$2,1),0)))*SUMIFS(Prov_Auto!$E$3:$E1000, Prov_Auto!$A$3:$A1000, $D658, Prov_Auto!$D$3:$D1000,"&gt;="&amp;DATE(H$1,H$2,1),Prov_Auto!$D$3:$D1000, "&lt;="&amp;EOMONTH(DATE(H$1,H$2,1),0)))</f>
        <v/>
      </c>
      <c r="I658" s="48" t="str">
        <f>IF($D658="","", (SUMIFS(Transacoes!$D$3:$D1000,Transacoes!$C$3:$C1000,$D658,Transacoes!$B$3:$B1000,"C", Transacoes!$A$3:$A1000, "&lt;"&amp;EOMONTH(DATE(I$1,I$2,1),0))-SUMIFS(Transacoes!$D$3:$D1000,Transacoes!$C$3:$C1000,$D658,Transacoes!$B$3:$B1000,"V", Transacoes!$A$3:$A1000, "&lt;"&amp;EOMONTH(DATE(I$1,I$2,1),0)))*SUMIFS(Prov_Auto!$E$3:$E1000, Prov_Auto!$A$3:$A1000, $D658, Prov_Auto!$D$3:$D1000,"&gt;="&amp;DATE(I$1,I$2,1),Prov_Auto!$D$3:$D1000, "&lt;="&amp;EOMONTH(DATE(I$1,I$2,1),0)))</f>
        <v/>
      </c>
      <c r="J658" s="48" t="str">
        <f>IF($D658="","", (SUMIFS(Transacoes!$D$3:$D1000,Transacoes!$C$3:$C1000,$D658,Transacoes!$B$3:$B1000,"C", Transacoes!$A$3:$A1000, "&lt;"&amp;EOMONTH(DATE(J$1,J$2,1),0))-SUMIFS(Transacoes!$D$3:$D1000,Transacoes!$C$3:$C1000,$D658,Transacoes!$B$3:$B1000,"V", Transacoes!$A$3:$A1000, "&lt;"&amp;EOMONTH(DATE(J$1,J$2,1),0)))*SUMIFS(Prov_Auto!$E$3:$E1000, Prov_Auto!$A$3:$A1000, $D658, Prov_Auto!$D$3:$D1000,"&gt;="&amp;DATE(J$1,J$2,1),Prov_Auto!$D$3:$D1000, "&lt;="&amp;EOMONTH(DATE(J$1,J$2,1),0)))</f>
        <v/>
      </c>
      <c r="K658" s="48" t="str">
        <f>IF($D658="","", (SUMIFS(Transacoes!$D$3:$D1000,Transacoes!$C$3:$C1000,$D658,Transacoes!$B$3:$B1000,"C", Transacoes!$A$3:$A1000, "&lt;"&amp;EOMONTH(DATE(K$1,K$2,1),0))-SUMIFS(Transacoes!$D$3:$D1000,Transacoes!$C$3:$C1000,$D658,Transacoes!$B$3:$B1000,"V", Transacoes!$A$3:$A1000, "&lt;"&amp;EOMONTH(DATE(K$1,K$2,1),0)))*SUMIFS(Prov_Auto!$E$3:$E1000, Prov_Auto!$A$3:$A1000, $D658, Prov_Auto!$D$3:$D1000,"&gt;="&amp;DATE(K$1,K$2,1),Prov_Auto!$D$3:$D1000, "&lt;="&amp;EOMONTH(DATE(K$1,K$2,1),0)))</f>
        <v/>
      </c>
      <c r="L658" s="48" t="str">
        <f>IF($D658="","", (SUMIFS(Transacoes!$D$3:$D1000,Transacoes!$C$3:$C1000,$D658,Transacoes!$B$3:$B1000,"C", Transacoes!$A$3:$A1000, "&lt;"&amp;EOMONTH(DATE(L$1,L$2,1),0))-SUMIFS(Transacoes!$D$3:$D1000,Transacoes!$C$3:$C1000,$D658,Transacoes!$B$3:$B1000,"V", Transacoes!$A$3:$A1000, "&lt;"&amp;EOMONTH(DATE(L$1,L$2,1),0)))*SUMIFS(Prov_Auto!$E$3:$E1000, Prov_Auto!$A$3:$A1000, $D658, Prov_Auto!$D$3:$D1000,"&gt;="&amp;DATE(L$1,L$2,1),Prov_Auto!$D$3:$D1000, "&lt;="&amp;EOMONTH(DATE(L$1,L$2,1),0)))</f>
        <v/>
      </c>
      <c r="M658" s="48" t="str">
        <f>IF($D658="","", (SUMIFS(Transacoes!$D$3:$D1000,Transacoes!$C$3:$C1000,$D658,Transacoes!$B$3:$B1000,"C", Transacoes!$A$3:$A1000, "&lt;"&amp;EOMONTH(DATE(M$1,M$2,1),0))-SUMIFS(Transacoes!$D$3:$D1000,Transacoes!$C$3:$C1000,$D658,Transacoes!$B$3:$B1000,"V", Transacoes!$A$3:$A1000, "&lt;"&amp;EOMONTH(DATE(M$1,M$2,1),0)))*SUMIFS(Prov_Auto!$E$3:$E1000, Prov_Auto!$A$3:$A1000, $D658, Prov_Auto!$D$3:$D1000,"&gt;="&amp;DATE(M$1,M$2,1),Prov_Auto!$D$3:$D1000, "&lt;="&amp;EOMONTH(DATE(M$1,M$2,1),0)))</f>
        <v/>
      </c>
      <c r="N658" s="48" t="str">
        <f>IF($D658="","", (SUMIFS(Transacoes!$D$3:$D1000,Transacoes!$C$3:$C1000,$D658,Transacoes!$B$3:$B1000,"C", Transacoes!$A$3:$A1000, "&lt;"&amp;EOMONTH(DATE(N$1,N$2,1),0))-SUMIFS(Transacoes!$D$3:$D1000,Transacoes!$C$3:$C1000,$D658,Transacoes!$B$3:$B1000,"V", Transacoes!$A$3:$A1000, "&lt;"&amp;EOMONTH(DATE(N$1,N$2,1),0)))*SUMIFS(Prov_Auto!$E$3:$E1000, Prov_Auto!$A$3:$A1000, $D658, Prov_Auto!$D$3:$D1000,"&gt;="&amp;DATE(N$1,N$2,1),Prov_Auto!$D$3:$D1000, "&lt;="&amp;EOMONTH(DATE(N$1,N$2,1),0)))</f>
        <v/>
      </c>
      <c r="O658" s="48" t="str">
        <f>IF($D658="","", (SUMIFS(Transacoes!$D$3:$D1000,Transacoes!$C$3:$C1000,$D658,Transacoes!$B$3:$B1000,"C", Transacoes!$A$3:$A1000, "&lt;"&amp;EOMONTH(DATE(O$1,O$2,1),0))-SUMIFS(Transacoes!$D$3:$D1000,Transacoes!$C$3:$C1000,$D658,Transacoes!$B$3:$B1000,"V", Transacoes!$A$3:$A1000, "&lt;"&amp;EOMONTH(DATE(O$1,O$2,1),0)))*SUMIFS(Prov_Auto!$E$3:$E1000, Prov_Auto!$A$3:$A1000, $D658, Prov_Auto!$D$3:$D1000,"&gt;="&amp;DATE(O$1,O$2,1),Prov_Auto!$D$3:$D1000, "&lt;="&amp;EOMONTH(DATE(O$1,O$2,1),0)))</f>
        <v/>
      </c>
      <c r="P658" s="48" t="str">
        <f>IF($D658="","", (SUMIFS(Transacoes!$D$3:$D1000,Transacoes!$C$3:$C1000,$D658,Transacoes!$B$3:$B1000,"C", Transacoes!$A$3:$A1000, "&lt;"&amp;EOMONTH(DATE(P$1,P$2,1),0))-SUMIFS(Transacoes!$D$3:$D1000,Transacoes!$C$3:$C1000,$D658,Transacoes!$B$3:$B1000,"V", Transacoes!$A$3:$A1000, "&lt;"&amp;EOMONTH(DATE(P$1,P$2,1),0)))*SUMIFS(Prov_Auto!$E$3:$E1000, Prov_Auto!$A$3:$A1000, $D658, Prov_Auto!$D$3:$D1000,"&gt;="&amp;DATE(P$1,P$2,1),Prov_Auto!$D$3:$D1000, "&lt;="&amp;EOMONTH(DATE(P$1,P$2,1),0)))</f>
        <v/>
      </c>
      <c r="Q658" s="48" t="str">
        <f>IF($D658="","", (SUMIFS(Transacoes!$D$3:$D1000,Transacoes!$C$3:$C1000,$D658,Transacoes!$B$3:$B1000,"C", Transacoes!$A$3:$A1000, "&lt;"&amp;EOMONTH(DATE(Q$1,Q$2,1),0))-SUMIFS(Transacoes!$D$3:$D1000,Transacoes!$C$3:$C1000,$D658,Transacoes!$B$3:$B1000,"V", Transacoes!$A$3:$A1000, "&lt;"&amp;EOMONTH(DATE(Q$1,Q$2,1),0)))*SUMIFS(Prov_Auto!$E$3:$E1000, Prov_Auto!$A$3:$A1000, $D658, Prov_Auto!$D$3:$D1000,"&gt;="&amp;DATE(Q$1,Q$2,1),Prov_Auto!$D$3:$D1000, "&lt;="&amp;EOMONTH(DATE(Q$1,Q$2,1),0)))</f>
        <v/>
      </c>
      <c r="R658" s="47"/>
    </row>
    <row r="659">
      <c r="A659" s="47"/>
      <c r="B659" s="47"/>
      <c r="C659" s="47"/>
      <c r="D659" s="87"/>
      <c r="E659" s="48" t="str">
        <f>IF($D659="","", (SUMIFS(Transacoes!$D$3:$D1000,Transacoes!$C$3:$C1000,$D659,Transacoes!$B$3:$B1000,"C", Transacoes!$A$3:$A1000, "&lt;"&amp;EOMONTH(DATE(E$1,E$2,1),0))-SUMIFS(Transacoes!$D$3:$D1000,Transacoes!$C$3:$C1000,$D659,Transacoes!$B$3:$B1000,"V", Transacoes!$A$3:$A1000, "&lt;"&amp;EOMONTH(DATE(E$1,E$2,1),0)))*SUMIFS(Prov_Auto!$E$3:$E1000, Prov_Auto!$A$3:$A1000, $D659, Prov_Auto!$D$3:$D1000,"&gt;="&amp;DATE(E$1,E$2,1),Prov_Auto!$D$3:$D1000, "&lt;="&amp;EOMONTH(DATE(E$1,E$2,1),0)))</f>
        <v/>
      </c>
      <c r="F659" s="48" t="str">
        <f>IF($D659="","", (SUMIFS(Transacoes!$D$3:$D1000,Transacoes!$C$3:$C1000,$D659,Transacoes!$B$3:$B1000,"C", Transacoes!$A$3:$A1000, "&lt;"&amp;EOMONTH(DATE(F$1,F$2,1),0))-SUMIFS(Transacoes!$D$3:$D1000,Transacoes!$C$3:$C1000,$D659,Transacoes!$B$3:$B1000,"V", Transacoes!$A$3:$A1000, "&lt;"&amp;EOMONTH(DATE(F$1,F$2,1),0)))*SUMIFS(Prov_Auto!$E$3:$E1000, Prov_Auto!$A$3:$A1000, $D659, Prov_Auto!$D$3:$D1000,"&gt;="&amp;DATE(F$1,F$2,1),Prov_Auto!$D$3:$D1000, "&lt;="&amp;EOMONTH(DATE(F$1,F$2,1),0)))</f>
        <v/>
      </c>
      <c r="G659" s="48" t="str">
        <f>IF($D659="","", (SUMIFS(Transacoes!$D$3:$D1000,Transacoes!$C$3:$C1000,$D659,Transacoes!$B$3:$B1000,"C", Transacoes!$A$3:$A1000, "&lt;"&amp;EOMONTH(DATE(G$1,G$2,1),0))-SUMIFS(Transacoes!$D$3:$D1000,Transacoes!$C$3:$C1000,$D659,Transacoes!$B$3:$B1000,"V", Transacoes!$A$3:$A1000, "&lt;"&amp;EOMONTH(DATE(G$1,G$2,1),0)))*SUMIFS(Prov_Auto!$E$3:$E1000, Prov_Auto!$A$3:$A1000, $D659, Prov_Auto!$D$3:$D1000,"&gt;="&amp;DATE(G$1,G$2,1),Prov_Auto!$D$3:$D1000, "&lt;="&amp;EOMONTH(DATE(G$1,G$2,1),0)))</f>
        <v/>
      </c>
      <c r="H659" s="48" t="str">
        <f>IF($D659="","", (SUMIFS(Transacoes!$D$3:$D1000,Transacoes!$C$3:$C1000,$D659,Transacoes!$B$3:$B1000,"C", Transacoes!$A$3:$A1000, "&lt;"&amp;EOMONTH(DATE(H$1,H$2,1),0))-SUMIFS(Transacoes!$D$3:$D1000,Transacoes!$C$3:$C1000,$D659,Transacoes!$B$3:$B1000,"V", Transacoes!$A$3:$A1000, "&lt;"&amp;EOMONTH(DATE(H$1,H$2,1),0)))*SUMIFS(Prov_Auto!$E$3:$E1000, Prov_Auto!$A$3:$A1000, $D659, Prov_Auto!$D$3:$D1000,"&gt;="&amp;DATE(H$1,H$2,1),Prov_Auto!$D$3:$D1000, "&lt;="&amp;EOMONTH(DATE(H$1,H$2,1),0)))</f>
        <v/>
      </c>
      <c r="I659" s="48" t="str">
        <f>IF($D659="","", (SUMIFS(Transacoes!$D$3:$D1000,Transacoes!$C$3:$C1000,$D659,Transacoes!$B$3:$B1000,"C", Transacoes!$A$3:$A1000, "&lt;"&amp;EOMONTH(DATE(I$1,I$2,1),0))-SUMIFS(Transacoes!$D$3:$D1000,Transacoes!$C$3:$C1000,$D659,Transacoes!$B$3:$B1000,"V", Transacoes!$A$3:$A1000, "&lt;"&amp;EOMONTH(DATE(I$1,I$2,1),0)))*SUMIFS(Prov_Auto!$E$3:$E1000, Prov_Auto!$A$3:$A1000, $D659, Prov_Auto!$D$3:$D1000,"&gt;="&amp;DATE(I$1,I$2,1),Prov_Auto!$D$3:$D1000, "&lt;="&amp;EOMONTH(DATE(I$1,I$2,1),0)))</f>
        <v/>
      </c>
      <c r="J659" s="48" t="str">
        <f>IF($D659="","", (SUMIFS(Transacoes!$D$3:$D1000,Transacoes!$C$3:$C1000,$D659,Transacoes!$B$3:$B1000,"C", Transacoes!$A$3:$A1000, "&lt;"&amp;EOMONTH(DATE(J$1,J$2,1),0))-SUMIFS(Transacoes!$D$3:$D1000,Transacoes!$C$3:$C1000,$D659,Transacoes!$B$3:$B1000,"V", Transacoes!$A$3:$A1000, "&lt;"&amp;EOMONTH(DATE(J$1,J$2,1),0)))*SUMIFS(Prov_Auto!$E$3:$E1000, Prov_Auto!$A$3:$A1000, $D659, Prov_Auto!$D$3:$D1000,"&gt;="&amp;DATE(J$1,J$2,1),Prov_Auto!$D$3:$D1000, "&lt;="&amp;EOMONTH(DATE(J$1,J$2,1),0)))</f>
        <v/>
      </c>
      <c r="K659" s="48" t="str">
        <f>IF($D659="","", (SUMIFS(Transacoes!$D$3:$D1000,Transacoes!$C$3:$C1000,$D659,Transacoes!$B$3:$B1000,"C", Transacoes!$A$3:$A1000, "&lt;"&amp;EOMONTH(DATE(K$1,K$2,1),0))-SUMIFS(Transacoes!$D$3:$D1000,Transacoes!$C$3:$C1000,$D659,Transacoes!$B$3:$B1000,"V", Transacoes!$A$3:$A1000, "&lt;"&amp;EOMONTH(DATE(K$1,K$2,1),0)))*SUMIFS(Prov_Auto!$E$3:$E1000, Prov_Auto!$A$3:$A1000, $D659, Prov_Auto!$D$3:$D1000,"&gt;="&amp;DATE(K$1,K$2,1),Prov_Auto!$D$3:$D1000, "&lt;="&amp;EOMONTH(DATE(K$1,K$2,1),0)))</f>
        <v/>
      </c>
      <c r="L659" s="48" t="str">
        <f>IF($D659="","", (SUMIFS(Transacoes!$D$3:$D1000,Transacoes!$C$3:$C1000,$D659,Transacoes!$B$3:$B1000,"C", Transacoes!$A$3:$A1000, "&lt;"&amp;EOMONTH(DATE(L$1,L$2,1),0))-SUMIFS(Transacoes!$D$3:$D1000,Transacoes!$C$3:$C1000,$D659,Transacoes!$B$3:$B1000,"V", Transacoes!$A$3:$A1000, "&lt;"&amp;EOMONTH(DATE(L$1,L$2,1),0)))*SUMIFS(Prov_Auto!$E$3:$E1000, Prov_Auto!$A$3:$A1000, $D659, Prov_Auto!$D$3:$D1000,"&gt;="&amp;DATE(L$1,L$2,1),Prov_Auto!$D$3:$D1000, "&lt;="&amp;EOMONTH(DATE(L$1,L$2,1),0)))</f>
        <v/>
      </c>
      <c r="M659" s="48" t="str">
        <f>IF($D659="","", (SUMIFS(Transacoes!$D$3:$D1000,Transacoes!$C$3:$C1000,$D659,Transacoes!$B$3:$B1000,"C", Transacoes!$A$3:$A1000, "&lt;"&amp;EOMONTH(DATE(M$1,M$2,1),0))-SUMIFS(Transacoes!$D$3:$D1000,Transacoes!$C$3:$C1000,$D659,Transacoes!$B$3:$B1000,"V", Transacoes!$A$3:$A1000, "&lt;"&amp;EOMONTH(DATE(M$1,M$2,1),0)))*SUMIFS(Prov_Auto!$E$3:$E1000, Prov_Auto!$A$3:$A1000, $D659, Prov_Auto!$D$3:$D1000,"&gt;="&amp;DATE(M$1,M$2,1),Prov_Auto!$D$3:$D1000, "&lt;="&amp;EOMONTH(DATE(M$1,M$2,1),0)))</f>
        <v/>
      </c>
      <c r="N659" s="48" t="str">
        <f>IF($D659="","", (SUMIFS(Transacoes!$D$3:$D1000,Transacoes!$C$3:$C1000,$D659,Transacoes!$B$3:$B1000,"C", Transacoes!$A$3:$A1000, "&lt;"&amp;EOMONTH(DATE(N$1,N$2,1),0))-SUMIFS(Transacoes!$D$3:$D1000,Transacoes!$C$3:$C1000,$D659,Transacoes!$B$3:$B1000,"V", Transacoes!$A$3:$A1000, "&lt;"&amp;EOMONTH(DATE(N$1,N$2,1),0)))*SUMIFS(Prov_Auto!$E$3:$E1000, Prov_Auto!$A$3:$A1000, $D659, Prov_Auto!$D$3:$D1000,"&gt;="&amp;DATE(N$1,N$2,1),Prov_Auto!$D$3:$D1000, "&lt;="&amp;EOMONTH(DATE(N$1,N$2,1),0)))</f>
        <v/>
      </c>
      <c r="O659" s="48" t="str">
        <f>IF($D659="","", (SUMIFS(Transacoes!$D$3:$D1000,Transacoes!$C$3:$C1000,$D659,Transacoes!$B$3:$B1000,"C", Transacoes!$A$3:$A1000, "&lt;"&amp;EOMONTH(DATE(O$1,O$2,1),0))-SUMIFS(Transacoes!$D$3:$D1000,Transacoes!$C$3:$C1000,$D659,Transacoes!$B$3:$B1000,"V", Transacoes!$A$3:$A1000, "&lt;"&amp;EOMONTH(DATE(O$1,O$2,1),0)))*SUMIFS(Prov_Auto!$E$3:$E1000, Prov_Auto!$A$3:$A1000, $D659, Prov_Auto!$D$3:$D1000,"&gt;="&amp;DATE(O$1,O$2,1),Prov_Auto!$D$3:$D1000, "&lt;="&amp;EOMONTH(DATE(O$1,O$2,1),0)))</f>
        <v/>
      </c>
      <c r="P659" s="48" t="str">
        <f>IF($D659="","", (SUMIFS(Transacoes!$D$3:$D1000,Transacoes!$C$3:$C1000,$D659,Transacoes!$B$3:$B1000,"C", Transacoes!$A$3:$A1000, "&lt;"&amp;EOMONTH(DATE(P$1,P$2,1),0))-SUMIFS(Transacoes!$D$3:$D1000,Transacoes!$C$3:$C1000,$D659,Transacoes!$B$3:$B1000,"V", Transacoes!$A$3:$A1000, "&lt;"&amp;EOMONTH(DATE(P$1,P$2,1),0)))*SUMIFS(Prov_Auto!$E$3:$E1000, Prov_Auto!$A$3:$A1000, $D659, Prov_Auto!$D$3:$D1000,"&gt;="&amp;DATE(P$1,P$2,1),Prov_Auto!$D$3:$D1000, "&lt;="&amp;EOMONTH(DATE(P$1,P$2,1),0)))</f>
        <v/>
      </c>
      <c r="Q659" s="48" t="str">
        <f>IF($D659="","", (SUMIFS(Transacoes!$D$3:$D1000,Transacoes!$C$3:$C1000,$D659,Transacoes!$B$3:$B1000,"C", Transacoes!$A$3:$A1000, "&lt;"&amp;EOMONTH(DATE(Q$1,Q$2,1),0))-SUMIFS(Transacoes!$D$3:$D1000,Transacoes!$C$3:$C1000,$D659,Transacoes!$B$3:$B1000,"V", Transacoes!$A$3:$A1000, "&lt;"&amp;EOMONTH(DATE(Q$1,Q$2,1),0)))*SUMIFS(Prov_Auto!$E$3:$E1000, Prov_Auto!$A$3:$A1000, $D659, Prov_Auto!$D$3:$D1000,"&gt;="&amp;DATE(Q$1,Q$2,1),Prov_Auto!$D$3:$D1000, "&lt;="&amp;EOMONTH(DATE(Q$1,Q$2,1),0)))</f>
        <v/>
      </c>
      <c r="R659" s="47"/>
    </row>
    <row r="660">
      <c r="A660" s="47"/>
      <c r="B660" s="47"/>
      <c r="C660" s="47"/>
      <c r="D660" s="87"/>
      <c r="E660" s="48" t="str">
        <f>IF($D660="","", (SUMIFS(Transacoes!$D$3:$D1000,Transacoes!$C$3:$C1000,$D660,Transacoes!$B$3:$B1000,"C", Transacoes!$A$3:$A1000, "&lt;"&amp;EOMONTH(DATE(E$1,E$2,1),0))-SUMIFS(Transacoes!$D$3:$D1000,Transacoes!$C$3:$C1000,$D660,Transacoes!$B$3:$B1000,"V", Transacoes!$A$3:$A1000, "&lt;"&amp;EOMONTH(DATE(E$1,E$2,1),0)))*SUMIFS(Prov_Auto!$E$3:$E1000, Prov_Auto!$A$3:$A1000, $D660, Prov_Auto!$D$3:$D1000,"&gt;="&amp;DATE(E$1,E$2,1),Prov_Auto!$D$3:$D1000, "&lt;="&amp;EOMONTH(DATE(E$1,E$2,1),0)))</f>
        <v/>
      </c>
      <c r="F660" s="48" t="str">
        <f>IF($D660="","", (SUMIFS(Transacoes!$D$3:$D1000,Transacoes!$C$3:$C1000,$D660,Transacoes!$B$3:$B1000,"C", Transacoes!$A$3:$A1000, "&lt;"&amp;EOMONTH(DATE(F$1,F$2,1),0))-SUMIFS(Transacoes!$D$3:$D1000,Transacoes!$C$3:$C1000,$D660,Transacoes!$B$3:$B1000,"V", Transacoes!$A$3:$A1000, "&lt;"&amp;EOMONTH(DATE(F$1,F$2,1),0)))*SUMIFS(Prov_Auto!$E$3:$E1000, Prov_Auto!$A$3:$A1000, $D660, Prov_Auto!$D$3:$D1000,"&gt;="&amp;DATE(F$1,F$2,1),Prov_Auto!$D$3:$D1000, "&lt;="&amp;EOMONTH(DATE(F$1,F$2,1),0)))</f>
        <v/>
      </c>
      <c r="G660" s="48" t="str">
        <f>IF($D660="","", (SUMIFS(Transacoes!$D$3:$D1000,Transacoes!$C$3:$C1000,$D660,Transacoes!$B$3:$B1000,"C", Transacoes!$A$3:$A1000, "&lt;"&amp;EOMONTH(DATE(G$1,G$2,1),0))-SUMIFS(Transacoes!$D$3:$D1000,Transacoes!$C$3:$C1000,$D660,Transacoes!$B$3:$B1000,"V", Transacoes!$A$3:$A1000, "&lt;"&amp;EOMONTH(DATE(G$1,G$2,1),0)))*SUMIFS(Prov_Auto!$E$3:$E1000, Prov_Auto!$A$3:$A1000, $D660, Prov_Auto!$D$3:$D1000,"&gt;="&amp;DATE(G$1,G$2,1),Prov_Auto!$D$3:$D1000, "&lt;="&amp;EOMONTH(DATE(G$1,G$2,1),0)))</f>
        <v/>
      </c>
      <c r="H660" s="48" t="str">
        <f>IF($D660="","", (SUMIFS(Transacoes!$D$3:$D1000,Transacoes!$C$3:$C1000,$D660,Transacoes!$B$3:$B1000,"C", Transacoes!$A$3:$A1000, "&lt;"&amp;EOMONTH(DATE(H$1,H$2,1),0))-SUMIFS(Transacoes!$D$3:$D1000,Transacoes!$C$3:$C1000,$D660,Transacoes!$B$3:$B1000,"V", Transacoes!$A$3:$A1000, "&lt;"&amp;EOMONTH(DATE(H$1,H$2,1),0)))*SUMIFS(Prov_Auto!$E$3:$E1000, Prov_Auto!$A$3:$A1000, $D660, Prov_Auto!$D$3:$D1000,"&gt;="&amp;DATE(H$1,H$2,1),Prov_Auto!$D$3:$D1000, "&lt;="&amp;EOMONTH(DATE(H$1,H$2,1),0)))</f>
        <v/>
      </c>
      <c r="I660" s="48" t="str">
        <f>IF($D660="","", (SUMIFS(Transacoes!$D$3:$D1000,Transacoes!$C$3:$C1000,$D660,Transacoes!$B$3:$B1000,"C", Transacoes!$A$3:$A1000, "&lt;"&amp;EOMONTH(DATE(I$1,I$2,1),0))-SUMIFS(Transacoes!$D$3:$D1000,Transacoes!$C$3:$C1000,$D660,Transacoes!$B$3:$B1000,"V", Transacoes!$A$3:$A1000, "&lt;"&amp;EOMONTH(DATE(I$1,I$2,1),0)))*SUMIFS(Prov_Auto!$E$3:$E1000, Prov_Auto!$A$3:$A1000, $D660, Prov_Auto!$D$3:$D1000,"&gt;="&amp;DATE(I$1,I$2,1),Prov_Auto!$D$3:$D1000, "&lt;="&amp;EOMONTH(DATE(I$1,I$2,1),0)))</f>
        <v/>
      </c>
      <c r="J660" s="48" t="str">
        <f>IF($D660="","", (SUMIFS(Transacoes!$D$3:$D1000,Transacoes!$C$3:$C1000,$D660,Transacoes!$B$3:$B1000,"C", Transacoes!$A$3:$A1000, "&lt;"&amp;EOMONTH(DATE(J$1,J$2,1),0))-SUMIFS(Transacoes!$D$3:$D1000,Transacoes!$C$3:$C1000,$D660,Transacoes!$B$3:$B1000,"V", Transacoes!$A$3:$A1000, "&lt;"&amp;EOMONTH(DATE(J$1,J$2,1),0)))*SUMIFS(Prov_Auto!$E$3:$E1000, Prov_Auto!$A$3:$A1000, $D660, Prov_Auto!$D$3:$D1000,"&gt;="&amp;DATE(J$1,J$2,1),Prov_Auto!$D$3:$D1000, "&lt;="&amp;EOMONTH(DATE(J$1,J$2,1),0)))</f>
        <v/>
      </c>
      <c r="K660" s="48" t="str">
        <f>IF($D660="","", (SUMIFS(Transacoes!$D$3:$D1000,Transacoes!$C$3:$C1000,$D660,Transacoes!$B$3:$B1000,"C", Transacoes!$A$3:$A1000, "&lt;"&amp;EOMONTH(DATE(K$1,K$2,1),0))-SUMIFS(Transacoes!$D$3:$D1000,Transacoes!$C$3:$C1000,$D660,Transacoes!$B$3:$B1000,"V", Transacoes!$A$3:$A1000, "&lt;"&amp;EOMONTH(DATE(K$1,K$2,1),0)))*SUMIFS(Prov_Auto!$E$3:$E1000, Prov_Auto!$A$3:$A1000, $D660, Prov_Auto!$D$3:$D1000,"&gt;="&amp;DATE(K$1,K$2,1),Prov_Auto!$D$3:$D1000, "&lt;="&amp;EOMONTH(DATE(K$1,K$2,1),0)))</f>
        <v/>
      </c>
      <c r="L660" s="48" t="str">
        <f>IF($D660="","", (SUMIFS(Transacoes!$D$3:$D1000,Transacoes!$C$3:$C1000,$D660,Transacoes!$B$3:$B1000,"C", Transacoes!$A$3:$A1000, "&lt;"&amp;EOMONTH(DATE(L$1,L$2,1),0))-SUMIFS(Transacoes!$D$3:$D1000,Transacoes!$C$3:$C1000,$D660,Transacoes!$B$3:$B1000,"V", Transacoes!$A$3:$A1000, "&lt;"&amp;EOMONTH(DATE(L$1,L$2,1),0)))*SUMIFS(Prov_Auto!$E$3:$E1000, Prov_Auto!$A$3:$A1000, $D660, Prov_Auto!$D$3:$D1000,"&gt;="&amp;DATE(L$1,L$2,1),Prov_Auto!$D$3:$D1000, "&lt;="&amp;EOMONTH(DATE(L$1,L$2,1),0)))</f>
        <v/>
      </c>
      <c r="M660" s="48" t="str">
        <f>IF($D660="","", (SUMIFS(Transacoes!$D$3:$D1000,Transacoes!$C$3:$C1000,$D660,Transacoes!$B$3:$B1000,"C", Transacoes!$A$3:$A1000, "&lt;"&amp;EOMONTH(DATE(M$1,M$2,1),0))-SUMIFS(Transacoes!$D$3:$D1000,Transacoes!$C$3:$C1000,$D660,Transacoes!$B$3:$B1000,"V", Transacoes!$A$3:$A1000, "&lt;"&amp;EOMONTH(DATE(M$1,M$2,1),0)))*SUMIFS(Prov_Auto!$E$3:$E1000, Prov_Auto!$A$3:$A1000, $D660, Prov_Auto!$D$3:$D1000,"&gt;="&amp;DATE(M$1,M$2,1),Prov_Auto!$D$3:$D1000, "&lt;="&amp;EOMONTH(DATE(M$1,M$2,1),0)))</f>
        <v/>
      </c>
      <c r="N660" s="48" t="str">
        <f>IF($D660="","", (SUMIFS(Transacoes!$D$3:$D1000,Transacoes!$C$3:$C1000,$D660,Transacoes!$B$3:$B1000,"C", Transacoes!$A$3:$A1000, "&lt;"&amp;EOMONTH(DATE(N$1,N$2,1),0))-SUMIFS(Transacoes!$D$3:$D1000,Transacoes!$C$3:$C1000,$D660,Transacoes!$B$3:$B1000,"V", Transacoes!$A$3:$A1000, "&lt;"&amp;EOMONTH(DATE(N$1,N$2,1),0)))*SUMIFS(Prov_Auto!$E$3:$E1000, Prov_Auto!$A$3:$A1000, $D660, Prov_Auto!$D$3:$D1000,"&gt;="&amp;DATE(N$1,N$2,1),Prov_Auto!$D$3:$D1000, "&lt;="&amp;EOMONTH(DATE(N$1,N$2,1),0)))</f>
        <v/>
      </c>
      <c r="O660" s="48" t="str">
        <f>IF($D660="","", (SUMIFS(Transacoes!$D$3:$D1000,Transacoes!$C$3:$C1000,$D660,Transacoes!$B$3:$B1000,"C", Transacoes!$A$3:$A1000, "&lt;"&amp;EOMONTH(DATE(O$1,O$2,1),0))-SUMIFS(Transacoes!$D$3:$D1000,Transacoes!$C$3:$C1000,$D660,Transacoes!$B$3:$B1000,"V", Transacoes!$A$3:$A1000, "&lt;"&amp;EOMONTH(DATE(O$1,O$2,1),0)))*SUMIFS(Prov_Auto!$E$3:$E1000, Prov_Auto!$A$3:$A1000, $D660, Prov_Auto!$D$3:$D1000,"&gt;="&amp;DATE(O$1,O$2,1),Prov_Auto!$D$3:$D1000, "&lt;="&amp;EOMONTH(DATE(O$1,O$2,1),0)))</f>
        <v/>
      </c>
      <c r="P660" s="48" t="str">
        <f>IF($D660="","", (SUMIFS(Transacoes!$D$3:$D1000,Transacoes!$C$3:$C1000,$D660,Transacoes!$B$3:$B1000,"C", Transacoes!$A$3:$A1000, "&lt;"&amp;EOMONTH(DATE(P$1,P$2,1),0))-SUMIFS(Transacoes!$D$3:$D1000,Transacoes!$C$3:$C1000,$D660,Transacoes!$B$3:$B1000,"V", Transacoes!$A$3:$A1000, "&lt;"&amp;EOMONTH(DATE(P$1,P$2,1),0)))*SUMIFS(Prov_Auto!$E$3:$E1000, Prov_Auto!$A$3:$A1000, $D660, Prov_Auto!$D$3:$D1000,"&gt;="&amp;DATE(P$1,P$2,1),Prov_Auto!$D$3:$D1000, "&lt;="&amp;EOMONTH(DATE(P$1,P$2,1),0)))</f>
        <v/>
      </c>
      <c r="Q660" s="48" t="str">
        <f>IF($D660="","", (SUMIFS(Transacoes!$D$3:$D1000,Transacoes!$C$3:$C1000,$D660,Transacoes!$B$3:$B1000,"C", Transacoes!$A$3:$A1000, "&lt;"&amp;EOMONTH(DATE(Q$1,Q$2,1),0))-SUMIFS(Transacoes!$D$3:$D1000,Transacoes!$C$3:$C1000,$D660,Transacoes!$B$3:$B1000,"V", Transacoes!$A$3:$A1000, "&lt;"&amp;EOMONTH(DATE(Q$1,Q$2,1),0)))*SUMIFS(Prov_Auto!$E$3:$E1000, Prov_Auto!$A$3:$A1000, $D660, Prov_Auto!$D$3:$D1000,"&gt;="&amp;DATE(Q$1,Q$2,1),Prov_Auto!$D$3:$D1000, "&lt;="&amp;EOMONTH(DATE(Q$1,Q$2,1),0)))</f>
        <v/>
      </c>
      <c r="R660" s="47"/>
    </row>
    <row r="661">
      <c r="A661" s="47"/>
      <c r="B661" s="47"/>
      <c r="C661" s="47"/>
      <c r="D661" s="87"/>
      <c r="E661" s="48" t="str">
        <f>IF($D661="","", (SUMIFS(Transacoes!$D$3:$D1000,Transacoes!$C$3:$C1000,$D661,Transacoes!$B$3:$B1000,"C", Transacoes!$A$3:$A1000, "&lt;"&amp;EOMONTH(DATE(E$1,E$2,1),0))-SUMIFS(Transacoes!$D$3:$D1000,Transacoes!$C$3:$C1000,$D661,Transacoes!$B$3:$B1000,"V", Transacoes!$A$3:$A1000, "&lt;"&amp;EOMONTH(DATE(E$1,E$2,1),0)))*SUMIFS(Prov_Auto!$E$3:$E1000, Prov_Auto!$A$3:$A1000, $D661, Prov_Auto!$D$3:$D1000,"&gt;="&amp;DATE(E$1,E$2,1),Prov_Auto!$D$3:$D1000, "&lt;="&amp;EOMONTH(DATE(E$1,E$2,1),0)))</f>
        <v/>
      </c>
      <c r="F661" s="48" t="str">
        <f>IF($D661="","", (SUMIFS(Transacoes!$D$3:$D1000,Transacoes!$C$3:$C1000,$D661,Transacoes!$B$3:$B1000,"C", Transacoes!$A$3:$A1000, "&lt;"&amp;EOMONTH(DATE(F$1,F$2,1),0))-SUMIFS(Transacoes!$D$3:$D1000,Transacoes!$C$3:$C1000,$D661,Transacoes!$B$3:$B1000,"V", Transacoes!$A$3:$A1000, "&lt;"&amp;EOMONTH(DATE(F$1,F$2,1),0)))*SUMIFS(Prov_Auto!$E$3:$E1000, Prov_Auto!$A$3:$A1000, $D661, Prov_Auto!$D$3:$D1000,"&gt;="&amp;DATE(F$1,F$2,1),Prov_Auto!$D$3:$D1000, "&lt;="&amp;EOMONTH(DATE(F$1,F$2,1),0)))</f>
        <v/>
      </c>
      <c r="G661" s="48" t="str">
        <f>IF($D661="","", (SUMIFS(Transacoes!$D$3:$D1000,Transacoes!$C$3:$C1000,$D661,Transacoes!$B$3:$B1000,"C", Transacoes!$A$3:$A1000, "&lt;"&amp;EOMONTH(DATE(G$1,G$2,1),0))-SUMIFS(Transacoes!$D$3:$D1000,Transacoes!$C$3:$C1000,$D661,Transacoes!$B$3:$B1000,"V", Transacoes!$A$3:$A1000, "&lt;"&amp;EOMONTH(DATE(G$1,G$2,1),0)))*SUMIFS(Prov_Auto!$E$3:$E1000, Prov_Auto!$A$3:$A1000, $D661, Prov_Auto!$D$3:$D1000,"&gt;="&amp;DATE(G$1,G$2,1),Prov_Auto!$D$3:$D1000, "&lt;="&amp;EOMONTH(DATE(G$1,G$2,1),0)))</f>
        <v/>
      </c>
      <c r="H661" s="48" t="str">
        <f>IF($D661="","", (SUMIFS(Transacoes!$D$3:$D1000,Transacoes!$C$3:$C1000,$D661,Transacoes!$B$3:$B1000,"C", Transacoes!$A$3:$A1000, "&lt;"&amp;EOMONTH(DATE(H$1,H$2,1),0))-SUMIFS(Transacoes!$D$3:$D1000,Transacoes!$C$3:$C1000,$D661,Transacoes!$B$3:$B1000,"V", Transacoes!$A$3:$A1000, "&lt;"&amp;EOMONTH(DATE(H$1,H$2,1),0)))*SUMIFS(Prov_Auto!$E$3:$E1000, Prov_Auto!$A$3:$A1000, $D661, Prov_Auto!$D$3:$D1000,"&gt;="&amp;DATE(H$1,H$2,1),Prov_Auto!$D$3:$D1000, "&lt;="&amp;EOMONTH(DATE(H$1,H$2,1),0)))</f>
        <v/>
      </c>
      <c r="I661" s="48" t="str">
        <f>IF($D661="","", (SUMIFS(Transacoes!$D$3:$D1000,Transacoes!$C$3:$C1000,$D661,Transacoes!$B$3:$B1000,"C", Transacoes!$A$3:$A1000, "&lt;"&amp;EOMONTH(DATE(I$1,I$2,1),0))-SUMIFS(Transacoes!$D$3:$D1000,Transacoes!$C$3:$C1000,$D661,Transacoes!$B$3:$B1000,"V", Transacoes!$A$3:$A1000, "&lt;"&amp;EOMONTH(DATE(I$1,I$2,1),0)))*SUMIFS(Prov_Auto!$E$3:$E1000, Prov_Auto!$A$3:$A1000, $D661, Prov_Auto!$D$3:$D1000,"&gt;="&amp;DATE(I$1,I$2,1),Prov_Auto!$D$3:$D1000, "&lt;="&amp;EOMONTH(DATE(I$1,I$2,1),0)))</f>
        <v/>
      </c>
      <c r="J661" s="48" t="str">
        <f>IF($D661="","", (SUMIFS(Transacoes!$D$3:$D1000,Transacoes!$C$3:$C1000,$D661,Transacoes!$B$3:$B1000,"C", Transacoes!$A$3:$A1000, "&lt;"&amp;EOMONTH(DATE(J$1,J$2,1),0))-SUMIFS(Transacoes!$D$3:$D1000,Transacoes!$C$3:$C1000,$D661,Transacoes!$B$3:$B1000,"V", Transacoes!$A$3:$A1000, "&lt;"&amp;EOMONTH(DATE(J$1,J$2,1),0)))*SUMIFS(Prov_Auto!$E$3:$E1000, Prov_Auto!$A$3:$A1000, $D661, Prov_Auto!$D$3:$D1000,"&gt;="&amp;DATE(J$1,J$2,1),Prov_Auto!$D$3:$D1000, "&lt;="&amp;EOMONTH(DATE(J$1,J$2,1),0)))</f>
        <v/>
      </c>
      <c r="K661" s="48" t="str">
        <f>IF($D661="","", (SUMIFS(Transacoes!$D$3:$D1000,Transacoes!$C$3:$C1000,$D661,Transacoes!$B$3:$B1000,"C", Transacoes!$A$3:$A1000, "&lt;"&amp;EOMONTH(DATE(K$1,K$2,1),0))-SUMIFS(Transacoes!$D$3:$D1000,Transacoes!$C$3:$C1000,$D661,Transacoes!$B$3:$B1000,"V", Transacoes!$A$3:$A1000, "&lt;"&amp;EOMONTH(DATE(K$1,K$2,1),0)))*SUMIFS(Prov_Auto!$E$3:$E1000, Prov_Auto!$A$3:$A1000, $D661, Prov_Auto!$D$3:$D1000,"&gt;="&amp;DATE(K$1,K$2,1),Prov_Auto!$D$3:$D1000, "&lt;="&amp;EOMONTH(DATE(K$1,K$2,1),0)))</f>
        <v/>
      </c>
      <c r="L661" s="48" t="str">
        <f>IF($D661="","", (SUMIFS(Transacoes!$D$3:$D1000,Transacoes!$C$3:$C1000,$D661,Transacoes!$B$3:$B1000,"C", Transacoes!$A$3:$A1000, "&lt;"&amp;EOMONTH(DATE(L$1,L$2,1),0))-SUMIFS(Transacoes!$D$3:$D1000,Transacoes!$C$3:$C1000,$D661,Transacoes!$B$3:$B1000,"V", Transacoes!$A$3:$A1000, "&lt;"&amp;EOMONTH(DATE(L$1,L$2,1),0)))*SUMIFS(Prov_Auto!$E$3:$E1000, Prov_Auto!$A$3:$A1000, $D661, Prov_Auto!$D$3:$D1000,"&gt;="&amp;DATE(L$1,L$2,1),Prov_Auto!$D$3:$D1000, "&lt;="&amp;EOMONTH(DATE(L$1,L$2,1),0)))</f>
        <v/>
      </c>
      <c r="M661" s="48" t="str">
        <f>IF($D661="","", (SUMIFS(Transacoes!$D$3:$D1000,Transacoes!$C$3:$C1000,$D661,Transacoes!$B$3:$B1000,"C", Transacoes!$A$3:$A1000, "&lt;"&amp;EOMONTH(DATE(M$1,M$2,1),0))-SUMIFS(Transacoes!$D$3:$D1000,Transacoes!$C$3:$C1000,$D661,Transacoes!$B$3:$B1000,"V", Transacoes!$A$3:$A1000, "&lt;"&amp;EOMONTH(DATE(M$1,M$2,1),0)))*SUMIFS(Prov_Auto!$E$3:$E1000, Prov_Auto!$A$3:$A1000, $D661, Prov_Auto!$D$3:$D1000,"&gt;="&amp;DATE(M$1,M$2,1),Prov_Auto!$D$3:$D1000, "&lt;="&amp;EOMONTH(DATE(M$1,M$2,1),0)))</f>
        <v/>
      </c>
      <c r="N661" s="48" t="str">
        <f>IF($D661="","", (SUMIFS(Transacoes!$D$3:$D1000,Transacoes!$C$3:$C1000,$D661,Transacoes!$B$3:$B1000,"C", Transacoes!$A$3:$A1000, "&lt;"&amp;EOMONTH(DATE(N$1,N$2,1),0))-SUMIFS(Transacoes!$D$3:$D1000,Transacoes!$C$3:$C1000,$D661,Transacoes!$B$3:$B1000,"V", Transacoes!$A$3:$A1000, "&lt;"&amp;EOMONTH(DATE(N$1,N$2,1),0)))*SUMIFS(Prov_Auto!$E$3:$E1000, Prov_Auto!$A$3:$A1000, $D661, Prov_Auto!$D$3:$D1000,"&gt;="&amp;DATE(N$1,N$2,1),Prov_Auto!$D$3:$D1000, "&lt;="&amp;EOMONTH(DATE(N$1,N$2,1),0)))</f>
        <v/>
      </c>
      <c r="O661" s="48" t="str">
        <f>IF($D661="","", (SUMIFS(Transacoes!$D$3:$D1000,Transacoes!$C$3:$C1000,$D661,Transacoes!$B$3:$B1000,"C", Transacoes!$A$3:$A1000, "&lt;"&amp;EOMONTH(DATE(O$1,O$2,1),0))-SUMIFS(Transacoes!$D$3:$D1000,Transacoes!$C$3:$C1000,$D661,Transacoes!$B$3:$B1000,"V", Transacoes!$A$3:$A1000, "&lt;"&amp;EOMONTH(DATE(O$1,O$2,1),0)))*SUMIFS(Prov_Auto!$E$3:$E1000, Prov_Auto!$A$3:$A1000, $D661, Prov_Auto!$D$3:$D1000,"&gt;="&amp;DATE(O$1,O$2,1),Prov_Auto!$D$3:$D1000, "&lt;="&amp;EOMONTH(DATE(O$1,O$2,1),0)))</f>
        <v/>
      </c>
      <c r="P661" s="48" t="str">
        <f>IF($D661="","", (SUMIFS(Transacoes!$D$3:$D1000,Transacoes!$C$3:$C1000,$D661,Transacoes!$B$3:$B1000,"C", Transacoes!$A$3:$A1000, "&lt;"&amp;EOMONTH(DATE(P$1,P$2,1),0))-SUMIFS(Transacoes!$D$3:$D1000,Transacoes!$C$3:$C1000,$D661,Transacoes!$B$3:$B1000,"V", Transacoes!$A$3:$A1000, "&lt;"&amp;EOMONTH(DATE(P$1,P$2,1),0)))*SUMIFS(Prov_Auto!$E$3:$E1000, Prov_Auto!$A$3:$A1000, $D661, Prov_Auto!$D$3:$D1000,"&gt;="&amp;DATE(P$1,P$2,1),Prov_Auto!$D$3:$D1000, "&lt;="&amp;EOMONTH(DATE(P$1,P$2,1),0)))</f>
        <v/>
      </c>
      <c r="Q661" s="48" t="str">
        <f>IF($D661="","", (SUMIFS(Transacoes!$D$3:$D1000,Transacoes!$C$3:$C1000,$D661,Transacoes!$B$3:$B1000,"C", Transacoes!$A$3:$A1000, "&lt;"&amp;EOMONTH(DATE(Q$1,Q$2,1),0))-SUMIFS(Transacoes!$D$3:$D1000,Transacoes!$C$3:$C1000,$D661,Transacoes!$B$3:$B1000,"V", Transacoes!$A$3:$A1000, "&lt;"&amp;EOMONTH(DATE(Q$1,Q$2,1),0)))*SUMIFS(Prov_Auto!$E$3:$E1000, Prov_Auto!$A$3:$A1000, $D661, Prov_Auto!$D$3:$D1000,"&gt;="&amp;DATE(Q$1,Q$2,1),Prov_Auto!$D$3:$D1000, "&lt;="&amp;EOMONTH(DATE(Q$1,Q$2,1),0)))</f>
        <v/>
      </c>
      <c r="R661" s="47"/>
    </row>
    <row r="662">
      <c r="A662" s="47"/>
      <c r="B662" s="47"/>
      <c r="C662" s="47"/>
      <c r="D662" s="87"/>
      <c r="E662" s="48" t="str">
        <f>IF($D662="","", (SUMIFS(Transacoes!$D$3:$D1000,Transacoes!$C$3:$C1000,$D662,Transacoes!$B$3:$B1000,"C", Transacoes!$A$3:$A1000, "&lt;"&amp;EOMONTH(DATE(E$1,E$2,1),0))-SUMIFS(Transacoes!$D$3:$D1000,Transacoes!$C$3:$C1000,$D662,Transacoes!$B$3:$B1000,"V", Transacoes!$A$3:$A1000, "&lt;"&amp;EOMONTH(DATE(E$1,E$2,1),0)))*SUMIFS(Prov_Auto!$E$3:$E1000, Prov_Auto!$A$3:$A1000, $D662, Prov_Auto!$D$3:$D1000,"&gt;="&amp;DATE(E$1,E$2,1),Prov_Auto!$D$3:$D1000, "&lt;="&amp;EOMONTH(DATE(E$1,E$2,1),0)))</f>
        <v/>
      </c>
      <c r="F662" s="48" t="str">
        <f>IF($D662="","", (SUMIFS(Transacoes!$D$3:$D1000,Transacoes!$C$3:$C1000,$D662,Transacoes!$B$3:$B1000,"C", Transacoes!$A$3:$A1000, "&lt;"&amp;EOMONTH(DATE(F$1,F$2,1),0))-SUMIFS(Transacoes!$D$3:$D1000,Transacoes!$C$3:$C1000,$D662,Transacoes!$B$3:$B1000,"V", Transacoes!$A$3:$A1000, "&lt;"&amp;EOMONTH(DATE(F$1,F$2,1),0)))*SUMIFS(Prov_Auto!$E$3:$E1000, Prov_Auto!$A$3:$A1000, $D662, Prov_Auto!$D$3:$D1000,"&gt;="&amp;DATE(F$1,F$2,1),Prov_Auto!$D$3:$D1000, "&lt;="&amp;EOMONTH(DATE(F$1,F$2,1),0)))</f>
        <v/>
      </c>
      <c r="G662" s="48" t="str">
        <f>IF($D662="","", (SUMIFS(Transacoes!$D$3:$D1000,Transacoes!$C$3:$C1000,$D662,Transacoes!$B$3:$B1000,"C", Transacoes!$A$3:$A1000, "&lt;"&amp;EOMONTH(DATE(G$1,G$2,1),0))-SUMIFS(Transacoes!$D$3:$D1000,Transacoes!$C$3:$C1000,$D662,Transacoes!$B$3:$B1000,"V", Transacoes!$A$3:$A1000, "&lt;"&amp;EOMONTH(DATE(G$1,G$2,1),0)))*SUMIFS(Prov_Auto!$E$3:$E1000, Prov_Auto!$A$3:$A1000, $D662, Prov_Auto!$D$3:$D1000,"&gt;="&amp;DATE(G$1,G$2,1),Prov_Auto!$D$3:$D1000, "&lt;="&amp;EOMONTH(DATE(G$1,G$2,1),0)))</f>
        <v/>
      </c>
      <c r="H662" s="48" t="str">
        <f>IF($D662="","", (SUMIFS(Transacoes!$D$3:$D1000,Transacoes!$C$3:$C1000,$D662,Transacoes!$B$3:$B1000,"C", Transacoes!$A$3:$A1000, "&lt;"&amp;EOMONTH(DATE(H$1,H$2,1),0))-SUMIFS(Transacoes!$D$3:$D1000,Transacoes!$C$3:$C1000,$D662,Transacoes!$B$3:$B1000,"V", Transacoes!$A$3:$A1000, "&lt;"&amp;EOMONTH(DATE(H$1,H$2,1),0)))*SUMIFS(Prov_Auto!$E$3:$E1000, Prov_Auto!$A$3:$A1000, $D662, Prov_Auto!$D$3:$D1000,"&gt;="&amp;DATE(H$1,H$2,1),Prov_Auto!$D$3:$D1000, "&lt;="&amp;EOMONTH(DATE(H$1,H$2,1),0)))</f>
        <v/>
      </c>
      <c r="I662" s="48" t="str">
        <f>IF($D662="","", (SUMIFS(Transacoes!$D$3:$D1000,Transacoes!$C$3:$C1000,$D662,Transacoes!$B$3:$B1000,"C", Transacoes!$A$3:$A1000, "&lt;"&amp;EOMONTH(DATE(I$1,I$2,1),0))-SUMIFS(Transacoes!$D$3:$D1000,Transacoes!$C$3:$C1000,$D662,Transacoes!$B$3:$B1000,"V", Transacoes!$A$3:$A1000, "&lt;"&amp;EOMONTH(DATE(I$1,I$2,1),0)))*SUMIFS(Prov_Auto!$E$3:$E1000, Prov_Auto!$A$3:$A1000, $D662, Prov_Auto!$D$3:$D1000,"&gt;="&amp;DATE(I$1,I$2,1),Prov_Auto!$D$3:$D1000, "&lt;="&amp;EOMONTH(DATE(I$1,I$2,1),0)))</f>
        <v/>
      </c>
      <c r="J662" s="48" t="str">
        <f>IF($D662="","", (SUMIFS(Transacoes!$D$3:$D1000,Transacoes!$C$3:$C1000,$D662,Transacoes!$B$3:$B1000,"C", Transacoes!$A$3:$A1000, "&lt;"&amp;EOMONTH(DATE(J$1,J$2,1),0))-SUMIFS(Transacoes!$D$3:$D1000,Transacoes!$C$3:$C1000,$D662,Transacoes!$B$3:$B1000,"V", Transacoes!$A$3:$A1000, "&lt;"&amp;EOMONTH(DATE(J$1,J$2,1),0)))*SUMIFS(Prov_Auto!$E$3:$E1000, Prov_Auto!$A$3:$A1000, $D662, Prov_Auto!$D$3:$D1000,"&gt;="&amp;DATE(J$1,J$2,1),Prov_Auto!$D$3:$D1000, "&lt;="&amp;EOMONTH(DATE(J$1,J$2,1),0)))</f>
        <v/>
      </c>
      <c r="K662" s="48" t="str">
        <f>IF($D662="","", (SUMIFS(Transacoes!$D$3:$D1000,Transacoes!$C$3:$C1000,$D662,Transacoes!$B$3:$B1000,"C", Transacoes!$A$3:$A1000, "&lt;"&amp;EOMONTH(DATE(K$1,K$2,1),0))-SUMIFS(Transacoes!$D$3:$D1000,Transacoes!$C$3:$C1000,$D662,Transacoes!$B$3:$B1000,"V", Transacoes!$A$3:$A1000, "&lt;"&amp;EOMONTH(DATE(K$1,K$2,1),0)))*SUMIFS(Prov_Auto!$E$3:$E1000, Prov_Auto!$A$3:$A1000, $D662, Prov_Auto!$D$3:$D1000,"&gt;="&amp;DATE(K$1,K$2,1),Prov_Auto!$D$3:$D1000, "&lt;="&amp;EOMONTH(DATE(K$1,K$2,1),0)))</f>
        <v/>
      </c>
      <c r="L662" s="48" t="str">
        <f>IF($D662="","", (SUMIFS(Transacoes!$D$3:$D1000,Transacoes!$C$3:$C1000,$D662,Transacoes!$B$3:$B1000,"C", Transacoes!$A$3:$A1000, "&lt;"&amp;EOMONTH(DATE(L$1,L$2,1),0))-SUMIFS(Transacoes!$D$3:$D1000,Transacoes!$C$3:$C1000,$D662,Transacoes!$B$3:$B1000,"V", Transacoes!$A$3:$A1000, "&lt;"&amp;EOMONTH(DATE(L$1,L$2,1),0)))*SUMIFS(Prov_Auto!$E$3:$E1000, Prov_Auto!$A$3:$A1000, $D662, Prov_Auto!$D$3:$D1000,"&gt;="&amp;DATE(L$1,L$2,1),Prov_Auto!$D$3:$D1000, "&lt;="&amp;EOMONTH(DATE(L$1,L$2,1),0)))</f>
        <v/>
      </c>
      <c r="M662" s="48" t="str">
        <f>IF($D662="","", (SUMIFS(Transacoes!$D$3:$D1000,Transacoes!$C$3:$C1000,$D662,Transacoes!$B$3:$B1000,"C", Transacoes!$A$3:$A1000, "&lt;"&amp;EOMONTH(DATE(M$1,M$2,1),0))-SUMIFS(Transacoes!$D$3:$D1000,Transacoes!$C$3:$C1000,$D662,Transacoes!$B$3:$B1000,"V", Transacoes!$A$3:$A1000, "&lt;"&amp;EOMONTH(DATE(M$1,M$2,1),0)))*SUMIFS(Prov_Auto!$E$3:$E1000, Prov_Auto!$A$3:$A1000, $D662, Prov_Auto!$D$3:$D1000,"&gt;="&amp;DATE(M$1,M$2,1),Prov_Auto!$D$3:$D1000, "&lt;="&amp;EOMONTH(DATE(M$1,M$2,1),0)))</f>
        <v/>
      </c>
      <c r="N662" s="48" t="str">
        <f>IF($D662="","", (SUMIFS(Transacoes!$D$3:$D1000,Transacoes!$C$3:$C1000,$D662,Transacoes!$B$3:$B1000,"C", Transacoes!$A$3:$A1000, "&lt;"&amp;EOMONTH(DATE(N$1,N$2,1),0))-SUMIFS(Transacoes!$D$3:$D1000,Transacoes!$C$3:$C1000,$D662,Transacoes!$B$3:$B1000,"V", Transacoes!$A$3:$A1000, "&lt;"&amp;EOMONTH(DATE(N$1,N$2,1),0)))*SUMIFS(Prov_Auto!$E$3:$E1000, Prov_Auto!$A$3:$A1000, $D662, Prov_Auto!$D$3:$D1000,"&gt;="&amp;DATE(N$1,N$2,1),Prov_Auto!$D$3:$D1000, "&lt;="&amp;EOMONTH(DATE(N$1,N$2,1),0)))</f>
        <v/>
      </c>
      <c r="O662" s="48" t="str">
        <f>IF($D662="","", (SUMIFS(Transacoes!$D$3:$D1000,Transacoes!$C$3:$C1000,$D662,Transacoes!$B$3:$B1000,"C", Transacoes!$A$3:$A1000, "&lt;"&amp;EOMONTH(DATE(O$1,O$2,1),0))-SUMIFS(Transacoes!$D$3:$D1000,Transacoes!$C$3:$C1000,$D662,Transacoes!$B$3:$B1000,"V", Transacoes!$A$3:$A1000, "&lt;"&amp;EOMONTH(DATE(O$1,O$2,1),0)))*SUMIFS(Prov_Auto!$E$3:$E1000, Prov_Auto!$A$3:$A1000, $D662, Prov_Auto!$D$3:$D1000,"&gt;="&amp;DATE(O$1,O$2,1),Prov_Auto!$D$3:$D1000, "&lt;="&amp;EOMONTH(DATE(O$1,O$2,1),0)))</f>
        <v/>
      </c>
      <c r="P662" s="48" t="str">
        <f>IF($D662="","", (SUMIFS(Transacoes!$D$3:$D1000,Transacoes!$C$3:$C1000,$D662,Transacoes!$B$3:$B1000,"C", Transacoes!$A$3:$A1000, "&lt;"&amp;EOMONTH(DATE(P$1,P$2,1),0))-SUMIFS(Transacoes!$D$3:$D1000,Transacoes!$C$3:$C1000,$D662,Transacoes!$B$3:$B1000,"V", Transacoes!$A$3:$A1000, "&lt;"&amp;EOMONTH(DATE(P$1,P$2,1),0)))*SUMIFS(Prov_Auto!$E$3:$E1000, Prov_Auto!$A$3:$A1000, $D662, Prov_Auto!$D$3:$D1000,"&gt;="&amp;DATE(P$1,P$2,1),Prov_Auto!$D$3:$D1000, "&lt;="&amp;EOMONTH(DATE(P$1,P$2,1),0)))</f>
        <v/>
      </c>
      <c r="Q662" s="48" t="str">
        <f>IF($D662="","", (SUMIFS(Transacoes!$D$3:$D1000,Transacoes!$C$3:$C1000,$D662,Transacoes!$B$3:$B1000,"C", Transacoes!$A$3:$A1000, "&lt;"&amp;EOMONTH(DATE(Q$1,Q$2,1),0))-SUMIFS(Transacoes!$D$3:$D1000,Transacoes!$C$3:$C1000,$D662,Transacoes!$B$3:$B1000,"V", Transacoes!$A$3:$A1000, "&lt;"&amp;EOMONTH(DATE(Q$1,Q$2,1),0)))*SUMIFS(Prov_Auto!$E$3:$E1000, Prov_Auto!$A$3:$A1000, $D662, Prov_Auto!$D$3:$D1000,"&gt;="&amp;DATE(Q$1,Q$2,1),Prov_Auto!$D$3:$D1000, "&lt;="&amp;EOMONTH(DATE(Q$1,Q$2,1),0)))</f>
        <v/>
      </c>
      <c r="R662" s="47"/>
    </row>
    <row r="663">
      <c r="A663" s="47"/>
      <c r="B663" s="47"/>
      <c r="C663" s="47"/>
      <c r="D663" s="87"/>
      <c r="E663" s="48" t="str">
        <f>IF($D663="","", (SUMIFS(Transacoes!$D$3:$D1000,Transacoes!$C$3:$C1000,$D663,Transacoes!$B$3:$B1000,"C", Transacoes!$A$3:$A1000, "&lt;"&amp;EOMONTH(DATE(E$1,E$2,1),0))-SUMIFS(Transacoes!$D$3:$D1000,Transacoes!$C$3:$C1000,$D663,Transacoes!$B$3:$B1000,"V", Transacoes!$A$3:$A1000, "&lt;"&amp;EOMONTH(DATE(E$1,E$2,1),0)))*SUMIFS(Prov_Auto!$E$3:$E1000, Prov_Auto!$A$3:$A1000, $D663, Prov_Auto!$D$3:$D1000,"&gt;="&amp;DATE(E$1,E$2,1),Prov_Auto!$D$3:$D1000, "&lt;="&amp;EOMONTH(DATE(E$1,E$2,1),0)))</f>
        <v/>
      </c>
      <c r="F663" s="48" t="str">
        <f>IF($D663="","", (SUMIFS(Transacoes!$D$3:$D1000,Transacoes!$C$3:$C1000,$D663,Transacoes!$B$3:$B1000,"C", Transacoes!$A$3:$A1000, "&lt;"&amp;EOMONTH(DATE(F$1,F$2,1),0))-SUMIFS(Transacoes!$D$3:$D1000,Transacoes!$C$3:$C1000,$D663,Transacoes!$B$3:$B1000,"V", Transacoes!$A$3:$A1000, "&lt;"&amp;EOMONTH(DATE(F$1,F$2,1),0)))*SUMIFS(Prov_Auto!$E$3:$E1000, Prov_Auto!$A$3:$A1000, $D663, Prov_Auto!$D$3:$D1000,"&gt;="&amp;DATE(F$1,F$2,1),Prov_Auto!$D$3:$D1000, "&lt;="&amp;EOMONTH(DATE(F$1,F$2,1),0)))</f>
        <v/>
      </c>
      <c r="G663" s="48" t="str">
        <f>IF($D663="","", (SUMIFS(Transacoes!$D$3:$D1000,Transacoes!$C$3:$C1000,$D663,Transacoes!$B$3:$B1000,"C", Transacoes!$A$3:$A1000, "&lt;"&amp;EOMONTH(DATE(G$1,G$2,1),0))-SUMIFS(Transacoes!$D$3:$D1000,Transacoes!$C$3:$C1000,$D663,Transacoes!$B$3:$B1000,"V", Transacoes!$A$3:$A1000, "&lt;"&amp;EOMONTH(DATE(G$1,G$2,1),0)))*SUMIFS(Prov_Auto!$E$3:$E1000, Prov_Auto!$A$3:$A1000, $D663, Prov_Auto!$D$3:$D1000,"&gt;="&amp;DATE(G$1,G$2,1),Prov_Auto!$D$3:$D1000, "&lt;="&amp;EOMONTH(DATE(G$1,G$2,1),0)))</f>
        <v/>
      </c>
      <c r="H663" s="48" t="str">
        <f>IF($D663="","", (SUMIFS(Transacoes!$D$3:$D1000,Transacoes!$C$3:$C1000,$D663,Transacoes!$B$3:$B1000,"C", Transacoes!$A$3:$A1000, "&lt;"&amp;EOMONTH(DATE(H$1,H$2,1),0))-SUMIFS(Transacoes!$D$3:$D1000,Transacoes!$C$3:$C1000,$D663,Transacoes!$B$3:$B1000,"V", Transacoes!$A$3:$A1000, "&lt;"&amp;EOMONTH(DATE(H$1,H$2,1),0)))*SUMIFS(Prov_Auto!$E$3:$E1000, Prov_Auto!$A$3:$A1000, $D663, Prov_Auto!$D$3:$D1000,"&gt;="&amp;DATE(H$1,H$2,1),Prov_Auto!$D$3:$D1000, "&lt;="&amp;EOMONTH(DATE(H$1,H$2,1),0)))</f>
        <v/>
      </c>
      <c r="I663" s="48" t="str">
        <f>IF($D663="","", (SUMIFS(Transacoes!$D$3:$D1000,Transacoes!$C$3:$C1000,$D663,Transacoes!$B$3:$B1000,"C", Transacoes!$A$3:$A1000, "&lt;"&amp;EOMONTH(DATE(I$1,I$2,1),0))-SUMIFS(Transacoes!$D$3:$D1000,Transacoes!$C$3:$C1000,$D663,Transacoes!$B$3:$B1000,"V", Transacoes!$A$3:$A1000, "&lt;"&amp;EOMONTH(DATE(I$1,I$2,1),0)))*SUMIFS(Prov_Auto!$E$3:$E1000, Prov_Auto!$A$3:$A1000, $D663, Prov_Auto!$D$3:$D1000,"&gt;="&amp;DATE(I$1,I$2,1),Prov_Auto!$D$3:$D1000, "&lt;="&amp;EOMONTH(DATE(I$1,I$2,1),0)))</f>
        <v/>
      </c>
      <c r="J663" s="48" t="str">
        <f>IF($D663="","", (SUMIFS(Transacoes!$D$3:$D1000,Transacoes!$C$3:$C1000,$D663,Transacoes!$B$3:$B1000,"C", Transacoes!$A$3:$A1000, "&lt;"&amp;EOMONTH(DATE(J$1,J$2,1),0))-SUMIFS(Transacoes!$D$3:$D1000,Transacoes!$C$3:$C1000,$D663,Transacoes!$B$3:$B1000,"V", Transacoes!$A$3:$A1000, "&lt;"&amp;EOMONTH(DATE(J$1,J$2,1),0)))*SUMIFS(Prov_Auto!$E$3:$E1000, Prov_Auto!$A$3:$A1000, $D663, Prov_Auto!$D$3:$D1000,"&gt;="&amp;DATE(J$1,J$2,1),Prov_Auto!$D$3:$D1000, "&lt;="&amp;EOMONTH(DATE(J$1,J$2,1),0)))</f>
        <v/>
      </c>
      <c r="K663" s="48" t="str">
        <f>IF($D663="","", (SUMIFS(Transacoes!$D$3:$D1000,Transacoes!$C$3:$C1000,$D663,Transacoes!$B$3:$B1000,"C", Transacoes!$A$3:$A1000, "&lt;"&amp;EOMONTH(DATE(K$1,K$2,1),0))-SUMIFS(Transacoes!$D$3:$D1000,Transacoes!$C$3:$C1000,$D663,Transacoes!$B$3:$B1000,"V", Transacoes!$A$3:$A1000, "&lt;"&amp;EOMONTH(DATE(K$1,K$2,1),0)))*SUMIFS(Prov_Auto!$E$3:$E1000, Prov_Auto!$A$3:$A1000, $D663, Prov_Auto!$D$3:$D1000,"&gt;="&amp;DATE(K$1,K$2,1),Prov_Auto!$D$3:$D1000, "&lt;="&amp;EOMONTH(DATE(K$1,K$2,1),0)))</f>
        <v/>
      </c>
      <c r="L663" s="48" t="str">
        <f>IF($D663="","", (SUMIFS(Transacoes!$D$3:$D1000,Transacoes!$C$3:$C1000,$D663,Transacoes!$B$3:$B1000,"C", Transacoes!$A$3:$A1000, "&lt;"&amp;EOMONTH(DATE(L$1,L$2,1),0))-SUMIFS(Transacoes!$D$3:$D1000,Transacoes!$C$3:$C1000,$D663,Transacoes!$B$3:$B1000,"V", Transacoes!$A$3:$A1000, "&lt;"&amp;EOMONTH(DATE(L$1,L$2,1),0)))*SUMIFS(Prov_Auto!$E$3:$E1000, Prov_Auto!$A$3:$A1000, $D663, Prov_Auto!$D$3:$D1000,"&gt;="&amp;DATE(L$1,L$2,1),Prov_Auto!$D$3:$D1000, "&lt;="&amp;EOMONTH(DATE(L$1,L$2,1),0)))</f>
        <v/>
      </c>
      <c r="M663" s="48" t="str">
        <f>IF($D663="","", (SUMIFS(Transacoes!$D$3:$D1000,Transacoes!$C$3:$C1000,$D663,Transacoes!$B$3:$B1000,"C", Transacoes!$A$3:$A1000, "&lt;"&amp;EOMONTH(DATE(M$1,M$2,1),0))-SUMIFS(Transacoes!$D$3:$D1000,Transacoes!$C$3:$C1000,$D663,Transacoes!$B$3:$B1000,"V", Transacoes!$A$3:$A1000, "&lt;"&amp;EOMONTH(DATE(M$1,M$2,1),0)))*SUMIFS(Prov_Auto!$E$3:$E1000, Prov_Auto!$A$3:$A1000, $D663, Prov_Auto!$D$3:$D1000,"&gt;="&amp;DATE(M$1,M$2,1),Prov_Auto!$D$3:$D1000, "&lt;="&amp;EOMONTH(DATE(M$1,M$2,1),0)))</f>
        <v/>
      </c>
      <c r="N663" s="48" t="str">
        <f>IF($D663="","", (SUMIFS(Transacoes!$D$3:$D1000,Transacoes!$C$3:$C1000,$D663,Transacoes!$B$3:$B1000,"C", Transacoes!$A$3:$A1000, "&lt;"&amp;EOMONTH(DATE(N$1,N$2,1),0))-SUMIFS(Transacoes!$D$3:$D1000,Transacoes!$C$3:$C1000,$D663,Transacoes!$B$3:$B1000,"V", Transacoes!$A$3:$A1000, "&lt;"&amp;EOMONTH(DATE(N$1,N$2,1),0)))*SUMIFS(Prov_Auto!$E$3:$E1000, Prov_Auto!$A$3:$A1000, $D663, Prov_Auto!$D$3:$D1000,"&gt;="&amp;DATE(N$1,N$2,1),Prov_Auto!$D$3:$D1000, "&lt;="&amp;EOMONTH(DATE(N$1,N$2,1),0)))</f>
        <v/>
      </c>
      <c r="O663" s="48" t="str">
        <f>IF($D663="","", (SUMIFS(Transacoes!$D$3:$D1000,Transacoes!$C$3:$C1000,$D663,Transacoes!$B$3:$B1000,"C", Transacoes!$A$3:$A1000, "&lt;"&amp;EOMONTH(DATE(O$1,O$2,1),0))-SUMIFS(Transacoes!$D$3:$D1000,Transacoes!$C$3:$C1000,$D663,Transacoes!$B$3:$B1000,"V", Transacoes!$A$3:$A1000, "&lt;"&amp;EOMONTH(DATE(O$1,O$2,1),0)))*SUMIFS(Prov_Auto!$E$3:$E1000, Prov_Auto!$A$3:$A1000, $D663, Prov_Auto!$D$3:$D1000,"&gt;="&amp;DATE(O$1,O$2,1),Prov_Auto!$D$3:$D1000, "&lt;="&amp;EOMONTH(DATE(O$1,O$2,1),0)))</f>
        <v/>
      </c>
      <c r="P663" s="48" t="str">
        <f>IF($D663="","", (SUMIFS(Transacoes!$D$3:$D1000,Transacoes!$C$3:$C1000,$D663,Transacoes!$B$3:$B1000,"C", Transacoes!$A$3:$A1000, "&lt;"&amp;EOMONTH(DATE(P$1,P$2,1),0))-SUMIFS(Transacoes!$D$3:$D1000,Transacoes!$C$3:$C1000,$D663,Transacoes!$B$3:$B1000,"V", Transacoes!$A$3:$A1000, "&lt;"&amp;EOMONTH(DATE(P$1,P$2,1),0)))*SUMIFS(Prov_Auto!$E$3:$E1000, Prov_Auto!$A$3:$A1000, $D663, Prov_Auto!$D$3:$D1000,"&gt;="&amp;DATE(P$1,P$2,1),Prov_Auto!$D$3:$D1000, "&lt;="&amp;EOMONTH(DATE(P$1,P$2,1),0)))</f>
        <v/>
      </c>
      <c r="Q663" s="48" t="str">
        <f>IF($D663="","", (SUMIFS(Transacoes!$D$3:$D1000,Transacoes!$C$3:$C1000,$D663,Transacoes!$B$3:$B1000,"C", Transacoes!$A$3:$A1000, "&lt;"&amp;EOMONTH(DATE(Q$1,Q$2,1),0))-SUMIFS(Transacoes!$D$3:$D1000,Transacoes!$C$3:$C1000,$D663,Transacoes!$B$3:$B1000,"V", Transacoes!$A$3:$A1000, "&lt;"&amp;EOMONTH(DATE(Q$1,Q$2,1),0)))*SUMIFS(Prov_Auto!$E$3:$E1000, Prov_Auto!$A$3:$A1000, $D663, Prov_Auto!$D$3:$D1000,"&gt;="&amp;DATE(Q$1,Q$2,1),Prov_Auto!$D$3:$D1000, "&lt;="&amp;EOMONTH(DATE(Q$1,Q$2,1),0)))</f>
        <v/>
      </c>
      <c r="R663" s="47"/>
    </row>
    <row r="664">
      <c r="A664" s="47"/>
      <c r="B664" s="47"/>
      <c r="C664" s="47"/>
      <c r="D664" s="87"/>
      <c r="E664" s="48" t="str">
        <f>IF($D664="","", (SUMIFS(Transacoes!$D$3:$D1000,Transacoes!$C$3:$C1000,$D664,Transacoes!$B$3:$B1000,"C", Transacoes!$A$3:$A1000, "&lt;"&amp;EOMONTH(DATE(E$1,E$2,1),0))-SUMIFS(Transacoes!$D$3:$D1000,Transacoes!$C$3:$C1000,$D664,Transacoes!$B$3:$B1000,"V", Transacoes!$A$3:$A1000, "&lt;"&amp;EOMONTH(DATE(E$1,E$2,1),0)))*SUMIFS(Prov_Auto!$E$3:$E1000, Prov_Auto!$A$3:$A1000, $D664, Prov_Auto!$D$3:$D1000,"&gt;="&amp;DATE(E$1,E$2,1),Prov_Auto!$D$3:$D1000, "&lt;="&amp;EOMONTH(DATE(E$1,E$2,1),0)))</f>
        <v/>
      </c>
      <c r="F664" s="48" t="str">
        <f>IF($D664="","", (SUMIFS(Transacoes!$D$3:$D1000,Transacoes!$C$3:$C1000,$D664,Transacoes!$B$3:$B1000,"C", Transacoes!$A$3:$A1000, "&lt;"&amp;EOMONTH(DATE(F$1,F$2,1),0))-SUMIFS(Transacoes!$D$3:$D1000,Transacoes!$C$3:$C1000,$D664,Transacoes!$B$3:$B1000,"V", Transacoes!$A$3:$A1000, "&lt;"&amp;EOMONTH(DATE(F$1,F$2,1),0)))*SUMIFS(Prov_Auto!$E$3:$E1000, Prov_Auto!$A$3:$A1000, $D664, Prov_Auto!$D$3:$D1000,"&gt;="&amp;DATE(F$1,F$2,1),Prov_Auto!$D$3:$D1000, "&lt;="&amp;EOMONTH(DATE(F$1,F$2,1),0)))</f>
        <v/>
      </c>
      <c r="G664" s="48" t="str">
        <f>IF($D664="","", (SUMIFS(Transacoes!$D$3:$D1000,Transacoes!$C$3:$C1000,$D664,Transacoes!$B$3:$B1000,"C", Transacoes!$A$3:$A1000, "&lt;"&amp;EOMONTH(DATE(G$1,G$2,1),0))-SUMIFS(Transacoes!$D$3:$D1000,Transacoes!$C$3:$C1000,$D664,Transacoes!$B$3:$B1000,"V", Transacoes!$A$3:$A1000, "&lt;"&amp;EOMONTH(DATE(G$1,G$2,1),0)))*SUMIFS(Prov_Auto!$E$3:$E1000, Prov_Auto!$A$3:$A1000, $D664, Prov_Auto!$D$3:$D1000,"&gt;="&amp;DATE(G$1,G$2,1),Prov_Auto!$D$3:$D1000, "&lt;="&amp;EOMONTH(DATE(G$1,G$2,1),0)))</f>
        <v/>
      </c>
      <c r="H664" s="48" t="str">
        <f>IF($D664="","", (SUMIFS(Transacoes!$D$3:$D1000,Transacoes!$C$3:$C1000,$D664,Transacoes!$B$3:$B1000,"C", Transacoes!$A$3:$A1000, "&lt;"&amp;EOMONTH(DATE(H$1,H$2,1),0))-SUMIFS(Transacoes!$D$3:$D1000,Transacoes!$C$3:$C1000,$D664,Transacoes!$B$3:$B1000,"V", Transacoes!$A$3:$A1000, "&lt;"&amp;EOMONTH(DATE(H$1,H$2,1),0)))*SUMIFS(Prov_Auto!$E$3:$E1000, Prov_Auto!$A$3:$A1000, $D664, Prov_Auto!$D$3:$D1000,"&gt;="&amp;DATE(H$1,H$2,1),Prov_Auto!$D$3:$D1000, "&lt;="&amp;EOMONTH(DATE(H$1,H$2,1),0)))</f>
        <v/>
      </c>
      <c r="I664" s="48" t="str">
        <f>IF($D664="","", (SUMIFS(Transacoes!$D$3:$D1000,Transacoes!$C$3:$C1000,$D664,Transacoes!$B$3:$B1000,"C", Transacoes!$A$3:$A1000, "&lt;"&amp;EOMONTH(DATE(I$1,I$2,1),0))-SUMIFS(Transacoes!$D$3:$D1000,Transacoes!$C$3:$C1000,$D664,Transacoes!$B$3:$B1000,"V", Transacoes!$A$3:$A1000, "&lt;"&amp;EOMONTH(DATE(I$1,I$2,1),0)))*SUMIFS(Prov_Auto!$E$3:$E1000, Prov_Auto!$A$3:$A1000, $D664, Prov_Auto!$D$3:$D1000,"&gt;="&amp;DATE(I$1,I$2,1),Prov_Auto!$D$3:$D1000, "&lt;="&amp;EOMONTH(DATE(I$1,I$2,1),0)))</f>
        <v/>
      </c>
      <c r="J664" s="48" t="str">
        <f>IF($D664="","", (SUMIFS(Transacoes!$D$3:$D1000,Transacoes!$C$3:$C1000,$D664,Transacoes!$B$3:$B1000,"C", Transacoes!$A$3:$A1000, "&lt;"&amp;EOMONTH(DATE(J$1,J$2,1),0))-SUMIFS(Transacoes!$D$3:$D1000,Transacoes!$C$3:$C1000,$D664,Transacoes!$B$3:$B1000,"V", Transacoes!$A$3:$A1000, "&lt;"&amp;EOMONTH(DATE(J$1,J$2,1),0)))*SUMIFS(Prov_Auto!$E$3:$E1000, Prov_Auto!$A$3:$A1000, $D664, Prov_Auto!$D$3:$D1000,"&gt;="&amp;DATE(J$1,J$2,1),Prov_Auto!$D$3:$D1000, "&lt;="&amp;EOMONTH(DATE(J$1,J$2,1),0)))</f>
        <v/>
      </c>
      <c r="K664" s="48" t="str">
        <f>IF($D664="","", (SUMIFS(Transacoes!$D$3:$D1000,Transacoes!$C$3:$C1000,$D664,Transacoes!$B$3:$B1000,"C", Transacoes!$A$3:$A1000, "&lt;"&amp;EOMONTH(DATE(K$1,K$2,1),0))-SUMIFS(Transacoes!$D$3:$D1000,Transacoes!$C$3:$C1000,$D664,Transacoes!$B$3:$B1000,"V", Transacoes!$A$3:$A1000, "&lt;"&amp;EOMONTH(DATE(K$1,K$2,1),0)))*SUMIFS(Prov_Auto!$E$3:$E1000, Prov_Auto!$A$3:$A1000, $D664, Prov_Auto!$D$3:$D1000,"&gt;="&amp;DATE(K$1,K$2,1),Prov_Auto!$D$3:$D1000, "&lt;="&amp;EOMONTH(DATE(K$1,K$2,1),0)))</f>
        <v/>
      </c>
      <c r="L664" s="48" t="str">
        <f>IF($D664="","", (SUMIFS(Transacoes!$D$3:$D1000,Transacoes!$C$3:$C1000,$D664,Transacoes!$B$3:$B1000,"C", Transacoes!$A$3:$A1000, "&lt;"&amp;EOMONTH(DATE(L$1,L$2,1),0))-SUMIFS(Transacoes!$D$3:$D1000,Transacoes!$C$3:$C1000,$D664,Transacoes!$B$3:$B1000,"V", Transacoes!$A$3:$A1000, "&lt;"&amp;EOMONTH(DATE(L$1,L$2,1),0)))*SUMIFS(Prov_Auto!$E$3:$E1000, Prov_Auto!$A$3:$A1000, $D664, Prov_Auto!$D$3:$D1000,"&gt;="&amp;DATE(L$1,L$2,1),Prov_Auto!$D$3:$D1000, "&lt;="&amp;EOMONTH(DATE(L$1,L$2,1),0)))</f>
        <v/>
      </c>
      <c r="M664" s="48" t="str">
        <f>IF($D664="","", (SUMIFS(Transacoes!$D$3:$D1000,Transacoes!$C$3:$C1000,$D664,Transacoes!$B$3:$B1000,"C", Transacoes!$A$3:$A1000, "&lt;"&amp;EOMONTH(DATE(M$1,M$2,1),0))-SUMIFS(Transacoes!$D$3:$D1000,Transacoes!$C$3:$C1000,$D664,Transacoes!$B$3:$B1000,"V", Transacoes!$A$3:$A1000, "&lt;"&amp;EOMONTH(DATE(M$1,M$2,1),0)))*SUMIFS(Prov_Auto!$E$3:$E1000, Prov_Auto!$A$3:$A1000, $D664, Prov_Auto!$D$3:$D1000,"&gt;="&amp;DATE(M$1,M$2,1),Prov_Auto!$D$3:$D1000, "&lt;="&amp;EOMONTH(DATE(M$1,M$2,1),0)))</f>
        <v/>
      </c>
      <c r="N664" s="48" t="str">
        <f>IF($D664="","", (SUMIFS(Transacoes!$D$3:$D1000,Transacoes!$C$3:$C1000,$D664,Transacoes!$B$3:$B1000,"C", Transacoes!$A$3:$A1000, "&lt;"&amp;EOMONTH(DATE(N$1,N$2,1),0))-SUMIFS(Transacoes!$D$3:$D1000,Transacoes!$C$3:$C1000,$D664,Transacoes!$B$3:$B1000,"V", Transacoes!$A$3:$A1000, "&lt;"&amp;EOMONTH(DATE(N$1,N$2,1),0)))*SUMIFS(Prov_Auto!$E$3:$E1000, Prov_Auto!$A$3:$A1000, $D664, Prov_Auto!$D$3:$D1000,"&gt;="&amp;DATE(N$1,N$2,1),Prov_Auto!$D$3:$D1000, "&lt;="&amp;EOMONTH(DATE(N$1,N$2,1),0)))</f>
        <v/>
      </c>
      <c r="O664" s="48" t="str">
        <f>IF($D664="","", (SUMIFS(Transacoes!$D$3:$D1000,Transacoes!$C$3:$C1000,$D664,Transacoes!$B$3:$B1000,"C", Transacoes!$A$3:$A1000, "&lt;"&amp;EOMONTH(DATE(O$1,O$2,1),0))-SUMIFS(Transacoes!$D$3:$D1000,Transacoes!$C$3:$C1000,$D664,Transacoes!$B$3:$B1000,"V", Transacoes!$A$3:$A1000, "&lt;"&amp;EOMONTH(DATE(O$1,O$2,1),0)))*SUMIFS(Prov_Auto!$E$3:$E1000, Prov_Auto!$A$3:$A1000, $D664, Prov_Auto!$D$3:$D1000,"&gt;="&amp;DATE(O$1,O$2,1),Prov_Auto!$D$3:$D1000, "&lt;="&amp;EOMONTH(DATE(O$1,O$2,1),0)))</f>
        <v/>
      </c>
      <c r="P664" s="48" t="str">
        <f>IF($D664="","", (SUMIFS(Transacoes!$D$3:$D1000,Transacoes!$C$3:$C1000,$D664,Transacoes!$B$3:$B1000,"C", Transacoes!$A$3:$A1000, "&lt;"&amp;EOMONTH(DATE(P$1,P$2,1),0))-SUMIFS(Transacoes!$D$3:$D1000,Transacoes!$C$3:$C1000,$D664,Transacoes!$B$3:$B1000,"V", Transacoes!$A$3:$A1000, "&lt;"&amp;EOMONTH(DATE(P$1,P$2,1),0)))*SUMIFS(Prov_Auto!$E$3:$E1000, Prov_Auto!$A$3:$A1000, $D664, Prov_Auto!$D$3:$D1000,"&gt;="&amp;DATE(P$1,P$2,1),Prov_Auto!$D$3:$D1000, "&lt;="&amp;EOMONTH(DATE(P$1,P$2,1),0)))</f>
        <v/>
      </c>
      <c r="Q664" s="48" t="str">
        <f>IF($D664="","", (SUMIFS(Transacoes!$D$3:$D1000,Transacoes!$C$3:$C1000,$D664,Transacoes!$B$3:$B1000,"C", Transacoes!$A$3:$A1000, "&lt;"&amp;EOMONTH(DATE(Q$1,Q$2,1),0))-SUMIFS(Transacoes!$D$3:$D1000,Transacoes!$C$3:$C1000,$D664,Transacoes!$B$3:$B1000,"V", Transacoes!$A$3:$A1000, "&lt;"&amp;EOMONTH(DATE(Q$1,Q$2,1),0)))*SUMIFS(Prov_Auto!$E$3:$E1000, Prov_Auto!$A$3:$A1000, $D664, Prov_Auto!$D$3:$D1000,"&gt;="&amp;DATE(Q$1,Q$2,1),Prov_Auto!$D$3:$D1000, "&lt;="&amp;EOMONTH(DATE(Q$1,Q$2,1),0)))</f>
        <v/>
      </c>
      <c r="R664" s="47"/>
    </row>
    <row r="665">
      <c r="A665" s="47"/>
      <c r="B665" s="47"/>
      <c r="C665" s="47"/>
      <c r="D665" s="87"/>
      <c r="E665" s="48" t="str">
        <f>IF($D665="","", (SUMIFS(Transacoes!$D$3:$D1000,Transacoes!$C$3:$C1000,$D665,Transacoes!$B$3:$B1000,"C", Transacoes!$A$3:$A1000, "&lt;"&amp;EOMONTH(DATE(E$1,E$2,1),0))-SUMIFS(Transacoes!$D$3:$D1000,Transacoes!$C$3:$C1000,$D665,Transacoes!$B$3:$B1000,"V", Transacoes!$A$3:$A1000, "&lt;"&amp;EOMONTH(DATE(E$1,E$2,1),0)))*SUMIFS(Prov_Auto!$E$3:$E1000, Prov_Auto!$A$3:$A1000, $D665, Prov_Auto!$D$3:$D1000,"&gt;="&amp;DATE(E$1,E$2,1),Prov_Auto!$D$3:$D1000, "&lt;="&amp;EOMONTH(DATE(E$1,E$2,1),0)))</f>
        <v/>
      </c>
      <c r="F665" s="48" t="str">
        <f>IF($D665="","", (SUMIFS(Transacoes!$D$3:$D1000,Transacoes!$C$3:$C1000,$D665,Transacoes!$B$3:$B1000,"C", Transacoes!$A$3:$A1000, "&lt;"&amp;EOMONTH(DATE(F$1,F$2,1),0))-SUMIFS(Transacoes!$D$3:$D1000,Transacoes!$C$3:$C1000,$D665,Transacoes!$B$3:$B1000,"V", Transacoes!$A$3:$A1000, "&lt;"&amp;EOMONTH(DATE(F$1,F$2,1),0)))*SUMIFS(Prov_Auto!$E$3:$E1000, Prov_Auto!$A$3:$A1000, $D665, Prov_Auto!$D$3:$D1000,"&gt;="&amp;DATE(F$1,F$2,1),Prov_Auto!$D$3:$D1000, "&lt;="&amp;EOMONTH(DATE(F$1,F$2,1),0)))</f>
        <v/>
      </c>
      <c r="G665" s="48" t="str">
        <f>IF($D665="","", (SUMIFS(Transacoes!$D$3:$D1000,Transacoes!$C$3:$C1000,$D665,Transacoes!$B$3:$B1000,"C", Transacoes!$A$3:$A1000, "&lt;"&amp;EOMONTH(DATE(G$1,G$2,1),0))-SUMIFS(Transacoes!$D$3:$D1000,Transacoes!$C$3:$C1000,$D665,Transacoes!$B$3:$B1000,"V", Transacoes!$A$3:$A1000, "&lt;"&amp;EOMONTH(DATE(G$1,G$2,1),0)))*SUMIFS(Prov_Auto!$E$3:$E1000, Prov_Auto!$A$3:$A1000, $D665, Prov_Auto!$D$3:$D1000,"&gt;="&amp;DATE(G$1,G$2,1),Prov_Auto!$D$3:$D1000, "&lt;="&amp;EOMONTH(DATE(G$1,G$2,1),0)))</f>
        <v/>
      </c>
      <c r="H665" s="48" t="str">
        <f>IF($D665="","", (SUMIFS(Transacoes!$D$3:$D1000,Transacoes!$C$3:$C1000,$D665,Transacoes!$B$3:$B1000,"C", Transacoes!$A$3:$A1000, "&lt;"&amp;EOMONTH(DATE(H$1,H$2,1),0))-SUMIFS(Transacoes!$D$3:$D1000,Transacoes!$C$3:$C1000,$D665,Transacoes!$B$3:$B1000,"V", Transacoes!$A$3:$A1000, "&lt;"&amp;EOMONTH(DATE(H$1,H$2,1),0)))*SUMIFS(Prov_Auto!$E$3:$E1000, Prov_Auto!$A$3:$A1000, $D665, Prov_Auto!$D$3:$D1000,"&gt;="&amp;DATE(H$1,H$2,1),Prov_Auto!$D$3:$D1000, "&lt;="&amp;EOMONTH(DATE(H$1,H$2,1),0)))</f>
        <v/>
      </c>
      <c r="I665" s="48" t="str">
        <f>IF($D665="","", (SUMIFS(Transacoes!$D$3:$D1000,Transacoes!$C$3:$C1000,$D665,Transacoes!$B$3:$B1000,"C", Transacoes!$A$3:$A1000, "&lt;"&amp;EOMONTH(DATE(I$1,I$2,1),0))-SUMIFS(Transacoes!$D$3:$D1000,Transacoes!$C$3:$C1000,$D665,Transacoes!$B$3:$B1000,"V", Transacoes!$A$3:$A1000, "&lt;"&amp;EOMONTH(DATE(I$1,I$2,1),0)))*SUMIFS(Prov_Auto!$E$3:$E1000, Prov_Auto!$A$3:$A1000, $D665, Prov_Auto!$D$3:$D1000,"&gt;="&amp;DATE(I$1,I$2,1),Prov_Auto!$D$3:$D1000, "&lt;="&amp;EOMONTH(DATE(I$1,I$2,1),0)))</f>
        <v/>
      </c>
      <c r="J665" s="48" t="str">
        <f>IF($D665="","", (SUMIFS(Transacoes!$D$3:$D1000,Transacoes!$C$3:$C1000,$D665,Transacoes!$B$3:$B1000,"C", Transacoes!$A$3:$A1000, "&lt;"&amp;EOMONTH(DATE(J$1,J$2,1),0))-SUMIFS(Transacoes!$D$3:$D1000,Transacoes!$C$3:$C1000,$D665,Transacoes!$B$3:$B1000,"V", Transacoes!$A$3:$A1000, "&lt;"&amp;EOMONTH(DATE(J$1,J$2,1),0)))*SUMIFS(Prov_Auto!$E$3:$E1000, Prov_Auto!$A$3:$A1000, $D665, Prov_Auto!$D$3:$D1000,"&gt;="&amp;DATE(J$1,J$2,1),Prov_Auto!$D$3:$D1000, "&lt;="&amp;EOMONTH(DATE(J$1,J$2,1),0)))</f>
        <v/>
      </c>
      <c r="K665" s="48" t="str">
        <f>IF($D665="","", (SUMIFS(Transacoes!$D$3:$D1000,Transacoes!$C$3:$C1000,$D665,Transacoes!$B$3:$B1000,"C", Transacoes!$A$3:$A1000, "&lt;"&amp;EOMONTH(DATE(K$1,K$2,1),0))-SUMIFS(Transacoes!$D$3:$D1000,Transacoes!$C$3:$C1000,$D665,Transacoes!$B$3:$B1000,"V", Transacoes!$A$3:$A1000, "&lt;"&amp;EOMONTH(DATE(K$1,K$2,1),0)))*SUMIFS(Prov_Auto!$E$3:$E1000, Prov_Auto!$A$3:$A1000, $D665, Prov_Auto!$D$3:$D1000,"&gt;="&amp;DATE(K$1,K$2,1),Prov_Auto!$D$3:$D1000, "&lt;="&amp;EOMONTH(DATE(K$1,K$2,1),0)))</f>
        <v/>
      </c>
      <c r="L665" s="48" t="str">
        <f>IF($D665="","", (SUMIFS(Transacoes!$D$3:$D1000,Transacoes!$C$3:$C1000,$D665,Transacoes!$B$3:$B1000,"C", Transacoes!$A$3:$A1000, "&lt;"&amp;EOMONTH(DATE(L$1,L$2,1),0))-SUMIFS(Transacoes!$D$3:$D1000,Transacoes!$C$3:$C1000,$D665,Transacoes!$B$3:$B1000,"V", Transacoes!$A$3:$A1000, "&lt;"&amp;EOMONTH(DATE(L$1,L$2,1),0)))*SUMIFS(Prov_Auto!$E$3:$E1000, Prov_Auto!$A$3:$A1000, $D665, Prov_Auto!$D$3:$D1000,"&gt;="&amp;DATE(L$1,L$2,1),Prov_Auto!$D$3:$D1000, "&lt;="&amp;EOMONTH(DATE(L$1,L$2,1),0)))</f>
        <v/>
      </c>
      <c r="M665" s="48" t="str">
        <f>IF($D665="","", (SUMIFS(Transacoes!$D$3:$D1000,Transacoes!$C$3:$C1000,$D665,Transacoes!$B$3:$B1000,"C", Transacoes!$A$3:$A1000, "&lt;"&amp;EOMONTH(DATE(M$1,M$2,1),0))-SUMIFS(Transacoes!$D$3:$D1000,Transacoes!$C$3:$C1000,$D665,Transacoes!$B$3:$B1000,"V", Transacoes!$A$3:$A1000, "&lt;"&amp;EOMONTH(DATE(M$1,M$2,1),0)))*SUMIFS(Prov_Auto!$E$3:$E1000, Prov_Auto!$A$3:$A1000, $D665, Prov_Auto!$D$3:$D1000,"&gt;="&amp;DATE(M$1,M$2,1),Prov_Auto!$D$3:$D1000, "&lt;="&amp;EOMONTH(DATE(M$1,M$2,1),0)))</f>
        <v/>
      </c>
      <c r="N665" s="48" t="str">
        <f>IF($D665="","", (SUMIFS(Transacoes!$D$3:$D1000,Transacoes!$C$3:$C1000,$D665,Transacoes!$B$3:$B1000,"C", Transacoes!$A$3:$A1000, "&lt;"&amp;EOMONTH(DATE(N$1,N$2,1),0))-SUMIFS(Transacoes!$D$3:$D1000,Transacoes!$C$3:$C1000,$D665,Transacoes!$B$3:$B1000,"V", Transacoes!$A$3:$A1000, "&lt;"&amp;EOMONTH(DATE(N$1,N$2,1),0)))*SUMIFS(Prov_Auto!$E$3:$E1000, Prov_Auto!$A$3:$A1000, $D665, Prov_Auto!$D$3:$D1000,"&gt;="&amp;DATE(N$1,N$2,1),Prov_Auto!$D$3:$D1000, "&lt;="&amp;EOMONTH(DATE(N$1,N$2,1),0)))</f>
        <v/>
      </c>
      <c r="O665" s="48" t="str">
        <f>IF($D665="","", (SUMIFS(Transacoes!$D$3:$D1000,Transacoes!$C$3:$C1000,$D665,Transacoes!$B$3:$B1000,"C", Transacoes!$A$3:$A1000, "&lt;"&amp;EOMONTH(DATE(O$1,O$2,1),0))-SUMIFS(Transacoes!$D$3:$D1000,Transacoes!$C$3:$C1000,$D665,Transacoes!$B$3:$B1000,"V", Transacoes!$A$3:$A1000, "&lt;"&amp;EOMONTH(DATE(O$1,O$2,1),0)))*SUMIFS(Prov_Auto!$E$3:$E1000, Prov_Auto!$A$3:$A1000, $D665, Prov_Auto!$D$3:$D1000,"&gt;="&amp;DATE(O$1,O$2,1),Prov_Auto!$D$3:$D1000, "&lt;="&amp;EOMONTH(DATE(O$1,O$2,1),0)))</f>
        <v/>
      </c>
      <c r="P665" s="48" t="str">
        <f>IF($D665="","", (SUMIFS(Transacoes!$D$3:$D1000,Transacoes!$C$3:$C1000,$D665,Transacoes!$B$3:$B1000,"C", Transacoes!$A$3:$A1000, "&lt;"&amp;EOMONTH(DATE(P$1,P$2,1),0))-SUMIFS(Transacoes!$D$3:$D1000,Transacoes!$C$3:$C1000,$D665,Transacoes!$B$3:$B1000,"V", Transacoes!$A$3:$A1000, "&lt;"&amp;EOMONTH(DATE(P$1,P$2,1),0)))*SUMIFS(Prov_Auto!$E$3:$E1000, Prov_Auto!$A$3:$A1000, $D665, Prov_Auto!$D$3:$D1000,"&gt;="&amp;DATE(P$1,P$2,1),Prov_Auto!$D$3:$D1000, "&lt;="&amp;EOMONTH(DATE(P$1,P$2,1),0)))</f>
        <v/>
      </c>
      <c r="Q665" s="48" t="str">
        <f>IF($D665="","", (SUMIFS(Transacoes!$D$3:$D1000,Transacoes!$C$3:$C1000,$D665,Transacoes!$B$3:$B1000,"C", Transacoes!$A$3:$A1000, "&lt;"&amp;EOMONTH(DATE(Q$1,Q$2,1),0))-SUMIFS(Transacoes!$D$3:$D1000,Transacoes!$C$3:$C1000,$D665,Transacoes!$B$3:$B1000,"V", Transacoes!$A$3:$A1000, "&lt;"&amp;EOMONTH(DATE(Q$1,Q$2,1),0)))*SUMIFS(Prov_Auto!$E$3:$E1000, Prov_Auto!$A$3:$A1000, $D665, Prov_Auto!$D$3:$D1000,"&gt;="&amp;DATE(Q$1,Q$2,1),Prov_Auto!$D$3:$D1000, "&lt;="&amp;EOMONTH(DATE(Q$1,Q$2,1),0)))</f>
        <v/>
      </c>
      <c r="R665" s="47"/>
    </row>
    <row r="666">
      <c r="A666" s="47"/>
      <c r="B666" s="47"/>
      <c r="C666" s="47"/>
      <c r="D666" s="87"/>
      <c r="E666" s="48" t="str">
        <f>IF($D666="","", (SUMIFS(Transacoes!$D$3:$D1000,Transacoes!$C$3:$C1000,$D666,Transacoes!$B$3:$B1000,"C", Transacoes!$A$3:$A1000, "&lt;"&amp;EOMONTH(DATE(E$1,E$2,1),0))-SUMIFS(Transacoes!$D$3:$D1000,Transacoes!$C$3:$C1000,$D666,Transacoes!$B$3:$B1000,"V", Transacoes!$A$3:$A1000, "&lt;"&amp;EOMONTH(DATE(E$1,E$2,1),0)))*SUMIFS(Prov_Auto!$E$3:$E1000, Prov_Auto!$A$3:$A1000, $D666, Prov_Auto!$D$3:$D1000,"&gt;="&amp;DATE(E$1,E$2,1),Prov_Auto!$D$3:$D1000, "&lt;="&amp;EOMONTH(DATE(E$1,E$2,1),0)))</f>
        <v/>
      </c>
      <c r="F666" s="48" t="str">
        <f>IF($D666="","", (SUMIFS(Transacoes!$D$3:$D1000,Transacoes!$C$3:$C1000,$D666,Transacoes!$B$3:$B1000,"C", Transacoes!$A$3:$A1000, "&lt;"&amp;EOMONTH(DATE(F$1,F$2,1),0))-SUMIFS(Transacoes!$D$3:$D1000,Transacoes!$C$3:$C1000,$D666,Transacoes!$B$3:$B1000,"V", Transacoes!$A$3:$A1000, "&lt;"&amp;EOMONTH(DATE(F$1,F$2,1),0)))*SUMIFS(Prov_Auto!$E$3:$E1000, Prov_Auto!$A$3:$A1000, $D666, Prov_Auto!$D$3:$D1000,"&gt;="&amp;DATE(F$1,F$2,1),Prov_Auto!$D$3:$D1000, "&lt;="&amp;EOMONTH(DATE(F$1,F$2,1),0)))</f>
        <v/>
      </c>
      <c r="G666" s="48" t="str">
        <f>IF($D666="","", (SUMIFS(Transacoes!$D$3:$D1000,Transacoes!$C$3:$C1000,$D666,Transacoes!$B$3:$B1000,"C", Transacoes!$A$3:$A1000, "&lt;"&amp;EOMONTH(DATE(G$1,G$2,1),0))-SUMIFS(Transacoes!$D$3:$D1000,Transacoes!$C$3:$C1000,$D666,Transacoes!$B$3:$B1000,"V", Transacoes!$A$3:$A1000, "&lt;"&amp;EOMONTH(DATE(G$1,G$2,1),0)))*SUMIFS(Prov_Auto!$E$3:$E1000, Prov_Auto!$A$3:$A1000, $D666, Prov_Auto!$D$3:$D1000,"&gt;="&amp;DATE(G$1,G$2,1),Prov_Auto!$D$3:$D1000, "&lt;="&amp;EOMONTH(DATE(G$1,G$2,1),0)))</f>
        <v/>
      </c>
      <c r="H666" s="48" t="str">
        <f>IF($D666="","", (SUMIFS(Transacoes!$D$3:$D1000,Transacoes!$C$3:$C1000,$D666,Transacoes!$B$3:$B1000,"C", Transacoes!$A$3:$A1000, "&lt;"&amp;EOMONTH(DATE(H$1,H$2,1),0))-SUMIFS(Transacoes!$D$3:$D1000,Transacoes!$C$3:$C1000,$D666,Transacoes!$B$3:$B1000,"V", Transacoes!$A$3:$A1000, "&lt;"&amp;EOMONTH(DATE(H$1,H$2,1),0)))*SUMIFS(Prov_Auto!$E$3:$E1000, Prov_Auto!$A$3:$A1000, $D666, Prov_Auto!$D$3:$D1000,"&gt;="&amp;DATE(H$1,H$2,1),Prov_Auto!$D$3:$D1000, "&lt;="&amp;EOMONTH(DATE(H$1,H$2,1),0)))</f>
        <v/>
      </c>
      <c r="I666" s="48" t="str">
        <f>IF($D666="","", (SUMIFS(Transacoes!$D$3:$D1000,Transacoes!$C$3:$C1000,$D666,Transacoes!$B$3:$B1000,"C", Transacoes!$A$3:$A1000, "&lt;"&amp;EOMONTH(DATE(I$1,I$2,1),0))-SUMIFS(Transacoes!$D$3:$D1000,Transacoes!$C$3:$C1000,$D666,Transacoes!$B$3:$B1000,"V", Transacoes!$A$3:$A1000, "&lt;"&amp;EOMONTH(DATE(I$1,I$2,1),0)))*SUMIFS(Prov_Auto!$E$3:$E1000, Prov_Auto!$A$3:$A1000, $D666, Prov_Auto!$D$3:$D1000,"&gt;="&amp;DATE(I$1,I$2,1),Prov_Auto!$D$3:$D1000, "&lt;="&amp;EOMONTH(DATE(I$1,I$2,1),0)))</f>
        <v/>
      </c>
      <c r="J666" s="48" t="str">
        <f>IF($D666="","", (SUMIFS(Transacoes!$D$3:$D1000,Transacoes!$C$3:$C1000,$D666,Transacoes!$B$3:$B1000,"C", Transacoes!$A$3:$A1000, "&lt;"&amp;EOMONTH(DATE(J$1,J$2,1),0))-SUMIFS(Transacoes!$D$3:$D1000,Transacoes!$C$3:$C1000,$D666,Transacoes!$B$3:$B1000,"V", Transacoes!$A$3:$A1000, "&lt;"&amp;EOMONTH(DATE(J$1,J$2,1),0)))*SUMIFS(Prov_Auto!$E$3:$E1000, Prov_Auto!$A$3:$A1000, $D666, Prov_Auto!$D$3:$D1000,"&gt;="&amp;DATE(J$1,J$2,1),Prov_Auto!$D$3:$D1000, "&lt;="&amp;EOMONTH(DATE(J$1,J$2,1),0)))</f>
        <v/>
      </c>
      <c r="K666" s="48" t="str">
        <f>IF($D666="","", (SUMIFS(Transacoes!$D$3:$D1000,Transacoes!$C$3:$C1000,$D666,Transacoes!$B$3:$B1000,"C", Transacoes!$A$3:$A1000, "&lt;"&amp;EOMONTH(DATE(K$1,K$2,1),0))-SUMIFS(Transacoes!$D$3:$D1000,Transacoes!$C$3:$C1000,$D666,Transacoes!$B$3:$B1000,"V", Transacoes!$A$3:$A1000, "&lt;"&amp;EOMONTH(DATE(K$1,K$2,1),0)))*SUMIFS(Prov_Auto!$E$3:$E1000, Prov_Auto!$A$3:$A1000, $D666, Prov_Auto!$D$3:$D1000,"&gt;="&amp;DATE(K$1,K$2,1),Prov_Auto!$D$3:$D1000, "&lt;="&amp;EOMONTH(DATE(K$1,K$2,1),0)))</f>
        <v/>
      </c>
      <c r="L666" s="48" t="str">
        <f>IF($D666="","", (SUMIFS(Transacoes!$D$3:$D1000,Transacoes!$C$3:$C1000,$D666,Transacoes!$B$3:$B1000,"C", Transacoes!$A$3:$A1000, "&lt;"&amp;EOMONTH(DATE(L$1,L$2,1),0))-SUMIFS(Transacoes!$D$3:$D1000,Transacoes!$C$3:$C1000,$D666,Transacoes!$B$3:$B1000,"V", Transacoes!$A$3:$A1000, "&lt;"&amp;EOMONTH(DATE(L$1,L$2,1),0)))*SUMIFS(Prov_Auto!$E$3:$E1000, Prov_Auto!$A$3:$A1000, $D666, Prov_Auto!$D$3:$D1000,"&gt;="&amp;DATE(L$1,L$2,1),Prov_Auto!$D$3:$D1000, "&lt;="&amp;EOMONTH(DATE(L$1,L$2,1),0)))</f>
        <v/>
      </c>
      <c r="M666" s="48" t="str">
        <f>IF($D666="","", (SUMIFS(Transacoes!$D$3:$D1000,Transacoes!$C$3:$C1000,$D666,Transacoes!$B$3:$B1000,"C", Transacoes!$A$3:$A1000, "&lt;"&amp;EOMONTH(DATE(M$1,M$2,1),0))-SUMIFS(Transacoes!$D$3:$D1000,Transacoes!$C$3:$C1000,$D666,Transacoes!$B$3:$B1000,"V", Transacoes!$A$3:$A1000, "&lt;"&amp;EOMONTH(DATE(M$1,M$2,1),0)))*SUMIFS(Prov_Auto!$E$3:$E1000, Prov_Auto!$A$3:$A1000, $D666, Prov_Auto!$D$3:$D1000,"&gt;="&amp;DATE(M$1,M$2,1),Prov_Auto!$D$3:$D1000, "&lt;="&amp;EOMONTH(DATE(M$1,M$2,1),0)))</f>
        <v/>
      </c>
      <c r="N666" s="48" t="str">
        <f>IF($D666="","", (SUMIFS(Transacoes!$D$3:$D1000,Transacoes!$C$3:$C1000,$D666,Transacoes!$B$3:$B1000,"C", Transacoes!$A$3:$A1000, "&lt;"&amp;EOMONTH(DATE(N$1,N$2,1),0))-SUMIFS(Transacoes!$D$3:$D1000,Transacoes!$C$3:$C1000,$D666,Transacoes!$B$3:$B1000,"V", Transacoes!$A$3:$A1000, "&lt;"&amp;EOMONTH(DATE(N$1,N$2,1),0)))*SUMIFS(Prov_Auto!$E$3:$E1000, Prov_Auto!$A$3:$A1000, $D666, Prov_Auto!$D$3:$D1000,"&gt;="&amp;DATE(N$1,N$2,1),Prov_Auto!$D$3:$D1000, "&lt;="&amp;EOMONTH(DATE(N$1,N$2,1),0)))</f>
        <v/>
      </c>
      <c r="O666" s="48" t="str">
        <f>IF($D666="","", (SUMIFS(Transacoes!$D$3:$D1000,Transacoes!$C$3:$C1000,$D666,Transacoes!$B$3:$B1000,"C", Transacoes!$A$3:$A1000, "&lt;"&amp;EOMONTH(DATE(O$1,O$2,1),0))-SUMIFS(Transacoes!$D$3:$D1000,Transacoes!$C$3:$C1000,$D666,Transacoes!$B$3:$B1000,"V", Transacoes!$A$3:$A1000, "&lt;"&amp;EOMONTH(DATE(O$1,O$2,1),0)))*SUMIFS(Prov_Auto!$E$3:$E1000, Prov_Auto!$A$3:$A1000, $D666, Prov_Auto!$D$3:$D1000,"&gt;="&amp;DATE(O$1,O$2,1),Prov_Auto!$D$3:$D1000, "&lt;="&amp;EOMONTH(DATE(O$1,O$2,1),0)))</f>
        <v/>
      </c>
      <c r="P666" s="48" t="str">
        <f>IF($D666="","", (SUMIFS(Transacoes!$D$3:$D1000,Transacoes!$C$3:$C1000,$D666,Transacoes!$B$3:$B1000,"C", Transacoes!$A$3:$A1000, "&lt;"&amp;EOMONTH(DATE(P$1,P$2,1),0))-SUMIFS(Transacoes!$D$3:$D1000,Transacoes!$C$3:$C1000,$D666,Transacoes!$B$3:$B1000,"V", Transacoes!$A$3:$A1000, "&lt;"&amp;EOMONTH(DATE(P$1,P$2,1),0)))*SUMIFS(Prov_Auto!$E$3:$E1000, Prov_Auto!$A$3:$A1000, $D666, Prov_Auto!$D$3:$D1000,"&gt;="&amp;DATE(P$1,P$2,1),Prov_Auto!$D$3:$D1000, "&lt;="&amp;EOMONTH(DATE(P$1,P$2,1),0)))</f>
        <v/>
      </c>
      <c r="Q666" s="48" t="str">
        <f>IF($D666="","", (SUMIFS(Transacoes!$D$3:$D1000,Transacoes!$C$3:$C1000,$D666,Transacoes!$B$3:$B1000,"C", Transacoes!$A$3:$A1000, "&lt;"&amp;EOMONTH(DATE(Q$1,Q$2,1),0))-SUMIFS(Transacoes!$D$3:$D1000,Transacoes!$C$3:$C1000,$D666,Transacoes!$B$3:$B1000,"V", Transacoes!$A$3:$A1000, "&lt;"&amp;EOMONTH(DATE(Q$1,Q$2,1),0)))*SUMIFS(Prov_Auto!$E$3:$E1000, Prov_Auto!$A$3:$A1000, $D666, Prov_Auto!$D$3:$D1000,"&gt;="&amp;DATE(Q$1,Q$2,1),Prov_Auto!$D$3:$D1000, "&lt;="&amp;EOMONTH(DATE(Q$1,Q$2,1),0)))</f>
        <v/>
      </c>
      <c r="R666" s="47"/>
    </row>
    <row r="667">
      <c r="A667" s="47"/>
      <c r="B667" s="47"/>
      <c r="C667" s="47"/>
      <c r="D667" s="87"/>
      <c r="E667" s="48" t="str">
        <f>IF($D667="","", (SUMIFS(Transacoes!$D$3:$D1000,Transacoes!$C$3:$C1000,$D667,Transacoes!$B$3:$B1000,"C", Transacoes!$A$3:$A1000, "&lt;"&amp;EOMONTH(DATE(E$1,E$2,1),0))-SUMIFS(Transacoes!$D$3:$D1000,Transacoes!$C$3:$C1000,$D667,Transacoes!$B$3:$B1000,"V", Transacoes!$A$3:$A1000, "&lt;"&amp;EOMONTH(DATE(E$1,E$2,1),0)))*SUMIFS(Prov_Auto!$E$3:$E1000, Prov_Auto!$A$3:$A1000, $D667, Prov_Auto!$D$3:$D1000,"&gt;="&amp;DATE(E$1,E$2,1),Prov_Auto!$D$3:$D1000, "&lt;="&amp;EOMONTH(DATE(E$1,E$2,1),0)))</f>
        <v/>
      </c>
      <c r="F667" s="48" t="str">
        <f>IF($D667="","", (SUMIFS(Transacoes!$D$3:$D1000,Transacoes!$C$3:$C1000,$D667,Transacoes!$B$3:$B1000,"C", Transacoes!$A$3:$A1000, "&lt;"&amp;EOMONTH(DATE(F$1,F$2,1),0))-SUMIFS(Transacoes!$D$3:$D1000,Transacoes!$C$3:$C1000,$D667,Transacoes!$B$3:$B1000,"V", Transacoes!$A$3:$A1000, "&lt;"&amp;EOMONTH(DATE(F$1,F$2,1),0)))*SUMIFS(Prov_Auto!$E$3:$E1000, Prov_Auto!$A$3:$A1000, $D667, Prov_Auto!$D$3:$D1000,"&gt;="&amp;DATE(F$1,F$2,1),Prov_Auto!$D$3:$D1000, "&lt;="&amp;EOMONTH(DATE(F$1,F$2,1),0)))</f>
        <v/>
      </c>
      <c r="G667" s="48" t="str">
        <f>IF($D667="","", (SUMIFS(Transacoes!$D$3:$D1000,Transacoes!$C$3:$C1000,$D667,Transacoes!$B$3:$B1000,"C", Transacoes!$A$3:$A1000, "&lt;"&amp;EOMONTH(DATE(G$1,G$2,1),0))-SUMIFS(Transacoes!$D$3:$D1000,Transacoes!$C$3:$C1000,$D667,Transacoes!$B$3:$B1000,"V", Transacoes!$A$3:$A1000, "&lt;"&amp;EOMONTH(DATE(G$1,G$2,1),0)))*SUMIFS(Prov_Auto!$E$3:$E1000, Prov_Auto!$A$3:$A1000, $D667, Prov_Auto!$D$3:$D1000,"&gt;="&amp;DATE(G$1,G$2,1),Prov_Auto!$D$3:$D1000, "&lt;="&amp;EOMONTH(DATE(G$1,G$2,1),0)))</f>
        <v/>
      </c>
      <c r="H667" s="48" t="str">
        <f>IF($D667="","", (SUMIFS(Transacoes!$D$3:$D1000,Transacoes!$C$3:$C1000,$D667,Transacoes!$B$3:$B1000,"C", Transacoes!$A$3:$A1000, "&lt;"&amp;EOMONTH(DATE(H$1,H$2,1),0))-SUMIFS(Transacoes!$D$3:$D1000,Transacoes!$C$3:$C1000,$D667,Transacoes!$B$3:$B1000,"V", Transacoes!$A$3:$A1000, "&lt;"&amp;EOMONTH(DATE(H$1,H$2,1),0)))*SUMIFS(Prov_Auto!$E$3:$E1000, Prov_Auto!$A$3:$A1000, $D667, Prov_Auto!$D$3:$D1000,"&gt;="&amp;DATE(H$1,H$2,1),Prov_Auto!$D$3:$D1000, "&lt;="&amp;EOMONTH(DATE(H$1,H$2,1),0)))</f>
        <v/>
      </c>
      <c r="I667" s="48" t="str">
        <f>IF($D667="","", (SUMIFS(Transacoes!$D$3:$D1000,Transacoes!$C$3:$C1000,$D667,Transacoes!$B$3:$B1000,"C", Transacoes!$A$3:$A1000, "&lt;"&amp;EOMONTH(DATE(I$1,I$2,1),0))-SUMIFS(Transacoes!$D$3:$D1000,Transacoes!$C$3:$C1000,$D667,Transacoes!$B$3:$B1000,"V", Transacoes!$A$3:$A1000, "&lt;"&amp;EOMONTH(DATE(I$1,I$2,1),0)))*SUMIFS(Prov_Auto!$E$3:$E1000, Prov_Auto!$A$3:$A1000, $D667, Prov_Auto!$D$3:$D1000,"&gt;="&amp;DATE(I$1,I$2,1),Prov_Auto!$D$3:$D1000, "&lt;="&amp;EOMONTH(DATE(I$1,I$2,1),0)))</f>
        <v/>
      </c>
      <c r="J667" s="48" t="str">
        <f>IF($D667="","", (SUMIFS(Transacoes!$D$3:$D1000,Transacoes!$C$3:$C1000,$D667,Transacoes!$B$3:$B1000,"C", Transacoes!$A$3:$A1000, "&lt;"&amp;EOMONTH(DATE(J$1,J$2,1),0))-SUMIFS(Transacoes!$D$3:$D1000,Transacoes!$C$3:$C1000,$D667,Transacoes!$B$3:$B1000,"V", Transacoes!$A$3:$A1000, "&lt;"&amp;EOMONTH(DATE(J$1,J$2,1),0)))*SUMIFS(Prov_Auto!$E$3:$E1000, Prov_Auto!$A$3:$A1000, $D667, Prov_Auto!$D$3:$D1000,"&gt;="&amp;DATE(J$1,J$2,1),Prov_Auto!$D$3:$D1000, "&lt;="&amp;EOMONTH(DATE(J$1,J$2,1),0)))</f>
        <v/>
      </c>
      <c r="K667" s="48" t="str">
        <f>IF($D667="","", (SUMIFS(Transacoes!$D$3:$D1000,Transacoes!$C$3:$C1000,$D667,Transacoes!$B$3:$B1000,"C", Transacoes!$A$3:$A1000, "&lt;"&amp;EOMONTH(DATE(K$1,K$2,1),0))-SUMIFS(Transacoes!$D$3:$D1000,Transacoes!$C$3:$C1000,$D667,Transacoes!$B$3:$B1000,"V", Transacoes!$A$3:$A1000, "&lt;"&amp;EOMONTH(DATE(K$1,K$2,1),0)))*SUMIFS(Prov_Auto!$E$3:$E1000, Prov_Auto!$A$3:$A1000, $D667, Prov_Auto!$D$3:$D1000,"&gt;="&amp;DATE(K$1,K$2,1),Prov_Auto!$D$3:$D1000, "&lt;="&amp;EOMONTH(DATE(K$1,K$2,1),0)))</f>
        <v/>
      </c>
      <c r="L667" s="48" t="str">
        <f>IF($D667="","", (SUMIFS(Transacoes!$D$3:$D1000,Transacoes!$C$3:$C1000,$D667,Transacoes!$B$3:$B1000,"C", Transacoes!$A$3:$A1000, "&lt;"&amp;EOMONTH(DATE(L$1,L$2,1),0))-SUMIFS(Transacoes!$D$3:$D1000,Transacoes!$C$3:$C1000,$D667,Transacoes!$B$3:$B1000,"V", Transacoes!$A$3:$A1000, "&lt;"&amp;EOMONTH(DATE(L$1,L$2,1),0)))*SUMIFS(Prov_Auto!$E$3:$E1000, Prov_Auto!$A$3:$A1000, $D667, Prov_Auto!$D$3:$D1000,"&gt;="&amp;DATE(L$1,L$2,1),Prov_Auto!$D$3:$D1000, "&lt;="&amp;EOMONTH(DATE(L$1,L$2,1),0)))</f>
        <v/>
      </c>
      <c r="M667" s="48" t="str">
        <f>IF($D667="","", (SUMIFS(Transacoes!$D$3:$D1000,Transacoes!$C$3:$C1000,$D667,Transacoes!$B$3:$B1000,"C", Transacoes!$A$3:$A1000, "&lt;"&amp;EOMONTH(DATE(M$1,M$2,1),0))-SUMIFS(Transacoes!$D$3:$D1000,Transacoes!$C$3:$C1000,$D667,Transacoes!$B$3:$B1000,"V", Transacoes!$A$3:$A1000, "&lt;"&amp;EOMONTH(DATE(M$1,M$2,1),0)))*SUMIFS(Prov_Auto!$E$3:$E1000, Prov_Auto!$A$3:$A1000, $D667, Prov_Auto!$D$3:$D1000,"&gt;="&amp;DATE(M$1,M$2,1),Prov_Auto!$D$3:$D1000, "&lt;="&amp;EOMONTH(DATE(M$1,M$2,1),0)))</f>
        <v/>
      </c>
      <c r="N667" s="48" t="str">
        <f>IF($D667="","", (SUMIFS(Transacoes!$D$3:$D1000,Transacoes!$C$3:$C1000,$D667,Transacoes!$B$3:$B1000,"C", Transacoes!$A$3:$A1000, "&lt;"&amp;EOMONTH(DATE(N$1,N$2,1),0))-SUMIFS(Transacoes!$D$3:$D1000,Transacoes!$C$3:$C1000,$D667,Transacoes!$B$3:$B1000,"V", Transacoes!$A$3:$A1000, "&lt;"&amp;EOMONTH(DATE(N$1,N$2,1),0)))*SUMIFS(Prov_Auto!$E$3:$E1000, Prov_Auto!$A$3:$A1000, $D667, Prov_Auto!$D$3:$D1000,"&gt;="&amp;DATE(N$1,N$2,1),Prov_Auto!$D$3:$D1000, "&lt;="&amp;EOMONTH(DATE(N$1,N$2,1),0)))</f>
        <v/>
      </c>
      <c r="O667" s="48" t="str">
        <f>IF($D667="","", (SUMIFS(Transacoes!$D$3:$D1000,Transacoes!$C$3:$C1000,$D667,Transacoes!$B$3:$B1000,"C", Transacoes!$A$3:$A1000, "&lt;"&amp;EOMONTH(DATE(O$1,O$2,1),0))-SUMIFS(Transacoes!$D$3:$D1000,Transacoes!$C$3:$C1000,$D667,Transacoes!$B$3:$B1000,"V", Transacoes!$A$3:$A1000, "&lt;"&amp;EOMONTH(DATE(O$1,O$2,1),0)))*SUMIFS(Prov_Auto!$E$3:$E1000, Prov_Auto!$A$3:$A1000, $D667, Prov_Auto!$D$3:$D1000,"&gt;="&amp;DATE(O$1,O$2,1),Prov_Auto!$D$3:$D1000, "&lt;="&amp;EOMONTH(DATE(O$1,O$2,1),0)))</f>
        <v/>
      </c>
      <c r="P667" s="48" t="str">
        <f>IF($D667="","", (SUMIFS(Transacoes!$D$3:$D1000,Transacoes!$C$3:$C1000,$D667,Transacoes!$B$3:$B1000,"C", Transacoes!$A$3:$A1000, "&lt;"&amp;EOMONTH(DATE(P$1,P$2,1),0))-SUMIFS(Transacoes!$D$3:$D1000,Transacoes!$C$3:$C1000,$D667,Transacoes!$B$3:$B1000,"V", Transacoes!$A$3:$A1000, "&lt;"&amp;EOMONTH(DATE(P$1,P$2,1),0)))*SUMIFS(Prov_Auto!$E$3:$E1000, Prov_Auto!$A$3:$A1000, $D667, Prov_Auto!$D$3:$D1000,"&gt;="&amp;DATE(P$1,P$2,1),Prov_Auto!$D$3:$D1000, "&lt;="&amp;EOMONTH(DATE(P$1,P$2,1),0)))</f>
        <v/>
      </c>
      <c r="Q667" s="48" t="str">
        <f>IF($D667="","", (SUMIFS(Transacoes!$D$3:$D1000,Transacoes!$C$3:$C1000,$D667,Transacoes!$B$3:$B1000,"C", Transacoes!$A$3:$A1000, "&lt;"&amp;EOMONTH(DATE(Q$1,Q$2,1),0))-SUMIFS(Transacoes!$D$3:$D1000,Transacoes!$C$3:$C1000,$D667,Transacoes!$B$3:$B1000,"V", Transacoes!$A$3:$A1000, "&lt;"&amp;EOMONTH(DATE(Q$1,Q$2,1),0)))*SUMIFS(Prov_Auto!$E$3:$E1000, Prov_Auto!$A$3:$A1000, $D667, Prov_Auto!$D$3:$D1000,"&gt;="&amp;DATE(Q$1,Q$2,1),Prov_Auto!$D$3:$D1000, "&lt;="&amp;EOMONTH(DATE(Q$1,Q$2,1),0)))</f>
        <v/>
      </c>
      <c r="R667" s="47"/>
    </row>
    <row r="668">
      <c r="A668" s="47"/>
      <c r="B668" s="47"/>
      <c r="C668" s="47"/>
      <c r="D668" s="87"/>
      <c r="E668" s="48" t="str">
        <f>IF($D668="","", (SUMIFS(Transacoes!$D$3:$D1000,Transacoes!$C$3:$C1000,$D668,Transacoes!$B$3:$B1000,"C", Transacoes!$A$3:$A1000, "&lt;"&amp;EOMONTH(DATE(E$1,E$2,1),0))-SUMIFS(Transacoes!$D$3:$D1000,Transacoes!$C$3:$C1000,$D668,Transacoes!$B$3:$B1000,"V", Transacoes!$A$3:$A1000, "&lt;"&amp;EOMONTH(DATE(E$1,E$2,1),0)))*SUMIFS(Prov_Auto!$E$3:$E1000, Prov_Auto!$A$3:$A1000, $D668, Prov_Auto!$D$3:$D1000,"&gt;="&amp;DATE(E$1,E$2,1),Prov_Auto!$D$3:$D1000, "&lt;="&amp;EOMONTH(DATE(E$1,E$2,1),0)))</f>
        <v/>
      </c>
      <c r="F668" s="48" t="str">
        <f>IF($D668="","", (SUMIFS(Transacoes!$D$3:$D1000,Transacoes!$C$3:$C1000,$D668,Transacoes!$B$3:$B1000,"C", Transacoes!$A$3:$A1000, "&lt;"&amp;EOMONTH(DATE(F$1,F$2,1),0))-SUMIFS(Transacoes!$D$3:$D1000,Transacoes!$C$3:$C1000,$D668,Transacoes!$B$3:$B1000,"V", Transacoes!$A$3:$A1000, "&lt;"&amp;EOMONTH(DATE(F$1,F$2,1),0)))*SUMIFS(Prov_Auto!$E$3:$E1000, Prov_Auto!$A$3:$A1000, $D668, Prov_Auto!$D$3:$D1000,"&gt;="&amp;DATE(F$1,F$2,1),Prov_Auto!$D$3:$D1000, "&lt;="&amp;EOMONTH(DATE(F$1,F$2,1),0)))</f>
        <v/>
      </c>
      <c r="G668" s="48" t="str">
        <f>IF($D668="","", (SUMIFS(Transacoes!$D$3:$D1000,Transacoes!$C$3:$C1000,$D668,Transacoes!$B$3:$B1000,"C", Transacoes!$A$3:$A1000, "&lt;"&amp;EOMONTH(DATE(G$1,G$2,1),0))-SUMIFS(Transacoes!$D$3:$D1000,Transacoes!$C$3:$C1000,$D668,Transacoes!$B$3:$B1000,"V", Transacoes!$A$3:$A1000, "&lt;"&amp;EOMONTH(DATE(G$1,G$2,1),0)))*SUMIFS(Prov_Auto!$E$3:$E1000, Prov_Auto!$A$3:$A1000, $D668, Prov_Auto!$D$3:$D1000,"&gt;="&amp;DATE(G$1,G$2,1),Prov_Auto!$D$3:$D1000, "&lt;="&amp;EOMONTH(DATE(G$1,G$2,1),0)))</f>
        <v/>
      </c>
      <c r="H668" s="48" t="str">
        <f>IF($D668="","", (SUMIFS(Transacoes!$D$3:$D1000,Transacoes!$C$3:$C1000,$D668,Transacoes!$B$3:$B1000,"C", Transacoes!$A$3:$A1000, "&lt;"&amp;EOMONTH(DATE(H$1,H$2,1),0))-SUMIFS(Transacoes!$D$3:$D1000,Transacoes!$C$3:$C1000,$D668,Transacoes!$B$3:$B1000,"V", Transacoes!$A$3:$A1000, "&lt;"&amp;EOMONTH(DATE(H$1,H$2,1),0)))*SUMIFS(Prov_Auto!$E$3:$E1000, Prov_Auto!$A$3:$A1000, $D668, Prov_Auto!$D$3:$D1000,"&gt;="&amp;DATE(H$1,H$2,1),Prov_Auto!$D$3:$D1000, "&lt;="&amp;EOMONTH(DATE(H$1,H$2,1),0)))</f>
        <v/>
      </c>
      <c r="I668" s="48" t="str">
        <f>IF($D668="","", (SUMIFS(Transacoes!$D$3:$D1000,Transacoes!$C$3:$C1000,$D668,Transacoes!$B$3:$B1000,"C", Transacoes!$A$3:$A1000, "&lt;"&amp;EOMONTH(DATE(I$1,I$2,1),0))-SUMIFS(Transacoes!$D$3:$D1000,Transacoes!$C$3:$C1000,$D668,Transacoes!$B$3:$B1000,"V", Transacoes!$A$3:$A1000, "&lt;"&amp;EOMONTH(DATE(I$1,I$2,1),0)))*SUMIFS(Prov_Auto!$E$3:$E1000, Prov_Auto!$A$3:$A1000, $D668, Prov_Auto!$D$3:$D1000,"&gt;="&amp;DATE(I$1,I$2,1),Prov_Auto!$D$3:$D1000, "&lt;="&amp;EOMONTH(DATE(I$1,I$2,1),0)))</f>
        <v/>
      </c>
      <c r="J668" s="48" t="str">
        <f>IF($D668="","", (SUMIFS(Transacoes!$D$3:$D1000,Transacoes!$C$3:$C1000,$D668,Transacoes!$B$3:$B1000,"C", Transacoes!$A$3:$A1000, "&lt;"&amp;EOMONTH(DATE(J$1,J$2,1),0))-SUMIFS(Transacoes!$D$3:$D1000,Transacoes!$C$3:$C1000,$D668,Transacoes!$B$3:$B1000,"V", Transacoes!$A$3:$A1000, "&lt;"&amp;EOMONTH(DATE(J$1,J$2,1),0)))*SUMIFS(Prov_Auto!$E$3:$E1000, Prov_Auto!$A$3:$A1000, $D668, Prov_Auto!$D$3:$D1000,"&gt;="&amp;DATE(J$1,J$2,1),Prov_Auto!$D$3:$D1000, "&lt;="&amp;EOMONTH(DATE(J$1,J$2,1),0)))</f>
        <v/>
      </c>
      <c r="K668" s="48" t="str">
        <f>IF($D668="","", (SUMIFS(Transacoes!$D$3:$D1000,Transacoes!$C$3:$C1000,$D668,Transacoes!$B$3:$B1000,"C", Transacoes!$A$3:$A1000, "&lt;"&amp;EOMONTH(DATE(K$1,K$2,1),0))-SUMIFS(Transacoes!$D$3:$D1000,Transacoes!$C$3:$C1000,$D668,Transacoes!$B$3:$B1000,"V", Transacoes!$A$3:$A1000, "&lt;"&amp;EOMONTH(DATE(K$1,K$2,1),0)))*SUMIFS(Prov_Auto!$E$3:$E1000, Prov_Auto!$A$3:$A1000, $D668, Prov_Auto!$D$3:$D1000,"&gt;="&amp;DATE(K$1,K$2,1),Prov_Auto!$D$3:$D1000, "&lt;="&amp;EOMONTH(DATE(K$1,K$2,1),0)))</f>
        <v/>
      </c>
      <c r="L668" s="48" t="str">
        <f>IF($D668="","", (SUMIFS(Transacoes!$D$3:$D1000,Transacoes!$C$3:$C1000,$D668,Transacoes!$B$3:$B1000,"C", Transacoes!$A$3:$A1000, "&lt;"&amp;EOMONTH(DATE(L$1,L$2,1),0))-SUMIFS(Transacoes!$D$3:$D1000,Transacoes!$C$3:$C1000,$D668,Transacoes!$B$3:$B1000,"V", Transacoes!$A$3:$A1000, "&lt;"&amp;EOMONTH(DATE(L$1,L$2,1),0)))*SUMIFS(Prov_Auto!$E$3:$E1000, Prov_Auto!$A$3:$A1000, $D668, Prov_Auto!$D$3:$D1000,"&gt;="&amp;DATE(L$1,L$2,1),Prov_Auto!$D$3:$D1000, "&lt;="&amp;EOMONTH(DATE(L$1,L$2,1),0)))</f>
        <v/>
      </c>
      <c r="M668" s="48" t="str">
        <f>IF($D668="","", (SUMIFS(Transacoes!$D$3:$D1000,Transacoes!$C$3:$C1000,$D668,Transacoes!$B$3:$B1000,"C", Transacoes!$A$3:$A1000, "&lt;"&amp;EOMONTH(DATE(M$1,M$2,1),0))-SUMIFS(Transacoes!$D$3:$D1000,Transacoes!$C$3:$C1000,$D668,Transacoes!$B$3:$B1000,"V", Transacoes!$A$3:$A1000, "&lt;"&amp;EOMONTH(DATE(M$1,M$2,1),0)))*SUMIFS(Prov_Auto!$E$3:$E1000, Prov_Auto!$A$3:$A1000, $D668, Prov_Auto!$D$3:$D1000,"&gt;="&amp;DATE(M$1,M$2,1),Prov_Auto!$D$3:$D1000, "&lt;="&amp;EOMONTH(DATE(M$1,M$2,1),0)))</f>
        <v/>
      </c>
      <c r="N668" s="48" t="str">
        <f>IF($D668="","", (SUMIFS(Transacoes!$D$3:$D1000,Transacoes!$C$3:$C1000,$D668,Transacoes!$B$3:$B1000,"C", Transacoes!$A$3:$A1000, "&lt;"&amp;EOMONTH(DATE(N$1,N$2,1),0))-SUMIFS(Transacoes!$D$3:$D1000,Transacoes!$C$3:$C1000,$D668,Transacoes!$B$3:$B1000,"V", Transacoes!$A$3:$A1000, "&lt;"&amp;EOMONTH(DATE(N$1,N$2,1),0)))*SUMIFS(Prov_Auto!$E$3:$E1000, Prov_Auto!$A$3:$A1000, $D668, Prov_Auto!$D$3:$D1000,"&gt;="&amp;DATE(N$1,N$2,1),Prov_Auto!$D$3:$D1000, "&lt;="&amp;EOMONTH(DATE(N$1,N$2,1),0)))</f>
        <v/>
      </c>
      <c r="O668" s="48" t="str">
        <f>IF($D668="","", (SUMIFS(Transacoes!$D$3:$D1000,Transacoes!$C$3:$C1000,$D668,Transacoes!$B$3:$B1000,"C", Transacoes!$A$3:$A1000, "&lt;"&amp;EOMONTH(DATE(O$1,O$2,1),0))-SUMIFS(Transacoes!$D$3:$D1000,Transacoes!$C$3:$C1000,$D668,Transacoes!$B$3:$B1000,"V", Transacoes!$A$3:$A1000, "&lt;"&amp;EOMONTH(DATE(O$1,O$2,1),0)))*SUMIFS(Prov_Auto!$E$3:$E1000, Prov_Auto!$A$3:$A1000, $D668, Prov_Auto!$D$3:$D1000,"&gt;="&amp;DATE(O$1,O$2,1),Prov_Auto!$D$3:$D1000, "&lt;="&amp;EOMONTH(DATE(O$1,O$2,1),0)))</f>
        <v/>
      </c>
      <c r="P668" s="48" t="str">
        <f>IF($D668="","", (SUMIFS(Transacoes!$D$3:$D1000,Transacoes!$C$3:$C1000,$D668,Transacoes!$B$3:$B1000,"C", Transacoes!$A$3:$A1000, "&lt;"&amp;EOMONTH(DATE(P$1,P$2,1),0))-SUMIFS(Transacoes!$D$3:$D1000,Transacoes!$C$3:$C1000,$D668,Transacoes!$B$3:$B1000,"V", Transacoes!$A$3:$A1000, "&lt;"&amp;EOMONTH(DATE(P$1,P$2,1),0)))*SUMIFS(Prov_Auto!$E$3:$E1000, Prov_Auto!$A$3:$A1000, $D668, Prov_Auto!$D$3:$D1000,"&gt;="&amp;DATE(P$1,P$2,1),Prov_Auto!$D$3:$D1000, "&lt;="&amp;EOMONTH(DATE(P$1,P$2,1),0)))</f>
        <v/>
      </c>
      <c r="Q668" s="48" t="str">
        <f>IF($D668="","", (SUMIFS(Transacoes!$D$3:$D1000,Transacoes!$C$3:$C1000,$D668,Transacoes!$B$3:$B1000,"C", Transacoes!$A$3:$A1000, "&lt;"&amp;EOMONTH(DATE(Q$1,Q$2,1),0))-SUMIFS(Transacoes!$D$3:$D1000,Transacoes!$C$3:$C1000,$D668,Transacoes!$B$3:$B1000,"V", Transacoes!$A$3:$A1000, "&lt;"&amp;EOMONTH(DATE(Q$1,Q$2,1),0)))*SUMIFS(Prov_Auto!$E$3:$E1000, Prov_Auto!$A$3:$A1000, $D668, Prov_Auto!$D$3:$D1000,"&gt;="&amp;DATE(Q$1,Q$2,1),Prov_Auto!$D$3:$D1000, "&lt;="&amp;EOMONTH(DATE(Q$1,Q$2,1),0)))</f>
        <v/>
      </c>
      <c r="R668" s="47"/>
    </row>
    <row r="669">
      <c r="A669" s="47"/>
      <c r="B669" s="47"/>
      <c r="C669" s="47"/>
      <c r="D669" s="87"/>
      <c r="E669" s="48" t="str">
        <f>IF($D669="","", (SUMIFS(Transacoes!$D$3:$D1000,Transacoes!$C$3:$C1000,$D669,Transacoes!$B$3:$B1000,"C", Transacoes!$A$3:$A1000, "&lt;"&amp;EOMONTH(DATE(E$1,E$2,1),0))-SUMIFS(Transacoes!$D$3:$D1000,Transacoes!$C$3:$C1000,$D669,Transacoes!$B$3:$B1000,"V", Transacoes!$A$3:$A1000, "&lt;"&amp;EOMONTH(DATE(E$1,E$2,1),0)))*SUMIFS(Prov_Auto!$E$3:$E1000, Prov_Auto!$A$3:$A1000, $D669, Prov_Auto!$D$3:$D1000,"&gt;="&amp;DATE(E$1,E$2,1),Prov_Auto!$D$3:$D1000, "&lt;="&amp;EOMONTH(DATE(E$1,E$2,1),0)))</f>
        <v/>
      </c>
      <c r="F669" s="48" t="str">
        <f>IF($D669="","", (SUMIFS(Transacoes!$D$3:$D1000,Transacoes!$C$3:$C1000,$D669,Transacoes!$B$3:$B1000,"C", Transacoes!$A$3:$A1000, "&lt;"&amp;EOMONTH(DATE(F$1,F$2,1),0))-SUMIFS(Transacoes!$D$3:$D1000,Transacoes!$C$3:$C1000,$D669,Transacoes!$B$3:$B1000,"V", Transacoes!$A$3:$A1000, "&lt;"&amp;EOMONTH(DATE(F$1,F$2,1),0)))*SUMIFS(Prov_Auto!$E$3:$E1000, Prov_Auto!$A$3:$A1000, $D669, Prov_Auto!$D$3:$D1000,"&gt;="&amp;DATE(F$1,F$2,1),Prov_Auto!$D$3:$D1000, "&lt;="&amp;EOMONTH(DATE(F$1,F$2,1),0)))</f>
        <v/>
      </c>
      <c r="G669" s="48" t="str">
        <f>IF($D669="","", (SUMIFS(Transacoes!$D$3:$D1000,Transacoes!$C$3:$C1000,$D669,Transacoes!$B$3:$B1000,"C", Transacoes!$A$3:$A1000, "&lt;"&amp;EOMONTH(DATE(G$1,G$2,1),0))-SUMIFS(Transacoes!$D$3:$D1000,Transacoes!$C$3:$C1000,$D669,Transacoes!$B$3:$B1000,"V", Transacoes!$A$3:$A1000, "&lt;"&amp;EOMONTH(DATE(G$1,G$2,1),0)))*SUMIFS(Prov_Auto!$E$3:$E1000, Prov_Auto!$A$3:$A1000, $D669, Prov_Auto!$D$3:$D1000,"&gt;="&amp;DATE(G$1,G$2,1),Prov_Auto!$D$3:$D1000, "&lt;="&amp;EOMONTH(DATE(G$1,G$2,1),0)))</f>
        <v/>
      </c>
      <c r="H669" s="48" t="str">
        <f>IF($D669="","", (SUMIFS(Transacoes!$D$3:$D1000,Transacoes!$C$3:$C1000,$D669,Transacoes!$B$3:$B1000,"C", Transacoes!$A$3:$A1000, "&lt;"&amp;EOMONTH(DATE(H$1,H$2,1),0))-SUMIFS(Transacoes!$D$3:$D1000,Transacoes!$C$3:$C1000,$D669,Transacoes!$B$3:$B1000,"V", Transacoes!$A$3:$A1000, "&lt;"&amp;EOMONTH(DATE(H$1,H$2,1),0)))*SUMIFS(Prov_Auto!$E$3:$E1000, Prov_Auto!$A$3:$A1000, $D669, Prov_Auto!$D$3:$D1000,"&gt;="&amp;DATE(H$1,H$2,1),Prov_Auto!$D$3:$D1000, "&lt;="&amp;EOMONTH(DATE(H$1,H$2,1),0)))</f>
        <v/>
      </c>
      <c r="I669" s="48" t="str">
        <f>IF($D669="","", (SUMIFS(Transacoes!$D$3:$D1000,Transacoes!$C$3:$C1000,$D669,Transacoes!$B$3:$B1000,"C", Transacoes!$A$3:$A1000, "&lt;"&amp;EOMONTH(DATE(I$1,I$2,1),0))-SUMIFS(Transacoes!$D$3:$D1000,Transacoes!$C$3:$C1000,$D669,Transacoes!$B$3:$B1000,"V", Transacoes!$A$3:$A1000, "&lt;"&amp;EOMONTH(DATE(I$1,I$2,1),0)))*SUMIFS(Prov_Auto!$E$3:$E1000, Prov_Auto!$A$3:$A1000, $D669, Prov_Auto!$D$3:$D1000,"&gt;="&amp;DATE(I$1,I$2,1),Prov_Auto!$D$3:$D1000, "&lt;="&amp;EOMONTH(DATE(I$1,I$2,1),0)))</f>
        <v/>
      </c>
      <c r="J669" s="48" t="str">
        <f>IF($D669="","", (SUMIFS(Transacoes!$D$3:$D1000,Transacoes!$C$3:$C1000,$D669,Transacoes!$B$3:$B1000,"C", Transacoes!$A$3:$A1000, "&lt;"&amp;EOMONTH(DATE(J$1,J$2,1),0))-SUMIFS(Transacoes!$D$3:$D1000,Transacoes!$C$3:$C1000,$D669,Transacoes!$B$3:$B1000,"V", Transacoes!$A$3:$A1000, "&lt;"&amp;EOMONTH(DATE(J$1,J$2,1),0)))*SUMIFS(Prov_Auto!$E$3:$E1000, Prov_Auto!$A$3:$A1000, $D669, Prov_Auto!$D$3:$D1000,"&gt;="&amp;DATE(J$1,J$2,1),Prov_Auto!$D$3:$D1000, "&lt;="&amp;EOMONTH(DATE(J$1,J$2,1),0)))</f>
        <v/>
      </c>
      <c r="K669" s="48" t="str">
        <f>IF($D669="","", (SUMIFS(Transacoes!$D$3:$D1000,Transacoes!$C$3:$C1000,$D669,Transacoes!$B$3:$B1000,"C", Transacoes!$A$3:$A1000, "&lt;"&amp;EOMONTH(DATE(K$1,K$2,1),0))-SUMIFS(Transacoes!$D$3:$D1000,Transacoes!$C$3:$C1000,$D669,Transacoes!$B$3:$B1000,"V", Transacoes!$A$3:$A1000, "&lt;"&amp;EOMONTH(DATE(K$1,K$2,1),0)))*SUMIFS(Prov_Auto!$E$3:$E1000, Prov_Auto!$A$3:$A1000, $D669, Prov_Auto!$D$3:$D1000,"&gt;="&amp;DATE(K$1,K$2,1),Prov_Auto!$D$3:$D1000, "&lt;="&amp;EOMONTH(DATE(K$1,K$2,1),0)))</f>
        <v/>
      </c>
      <c r="L669" s="48" t="str">
        <f>IF($D669="","", (SUMIFS(Transacoes!$D$3:$D1000,Transacoes!$C$3:$C1000,$D669,Transacoes!$B$3:$B1000,"C", Transacoes!$A$3:$A1000, "&lt;"&amp;EOMONTH(DATE(L$1,L$2,1),0))-SUMIFS(Transacoes!$D$3:$D1000,Transacoes!$C$3:$C1000,$D669,Transacoes!$B$3:$B1000,"V", Transacoes!$A$3:$A1000, "&lt;"&amp;EOMONTH(DATE(L$1,L$2,1),0)))*SUMIFS(Prov_Auto!$E$3:$E1000, Prov_Auto!$A$3:$A1000, $D669, Prov_Auto!$D$3:$D1000,"&gt;="&amp;DATE(L$1,L$2,1),Prov_Auto!$D$3:$D1000, "&lt;="&amp;EOMONTH(DATE(L$1,L$2,1),0)))</f>
        <v/>
      </c>
      <c r="M669" s="48" t="str">
        <f>IF($D669="","", (SUMIFS(Transacoes!$D$3:$D1000,Transacoes!$C$3:$C1000,$D669,Transacoes!$B$3:$B1000,"C", Transacoes!$A$3:$A1000, "&lt;"&amp;EOMONTH(DATE(M$1,M$2,1),0))-SUMIFS(Transacoes!$D$3:$D1000,Transacoes!$C$3:$C1000,$D669,Transacoes!$B$3:$B1000,"V", Transacoes!$A$3:$A1000, "&lt;"&amp;EOMONTH(DATE(M$1,M$2,1),0)))*SUMIFS(Prov_Auto!$E$3:$E1000, Prov_Auto!$A$3:$A1000, $D669, Prov_Auto!$D$3:$D1000,"&gt;="&amp;DATE(M$1,M$2,1),Prov_Auto!$D$3:$D1000, "&lt;="&amp;EOMONTH(DATE(M$1,M$2,1),0)))</f>
        <v/>
      </c>
      <c r="N669" s="48" t="str">
        <f>IF($D669="","", (SUMIFS(Transacoes!$D$3:$D1000,Transacoes!$C$3:$C1000,$D669,Transacoes!$B$3:$B1000,"C", Transacoes!$A$3:$A1000, "&lt;"&amp;EOMONTH(DATE(N$1,N$2,1),0))-SUMIFS(Transacoes!$D$3:$D1000,Transacoes!$C$3:$C1000,$D669,Transacoes!$B$3:$B1000,"V", Transacoes!$A$3:$A1000, "&lt;"&amp;EOMONTH(DATE(N$1,N$2,1),0)))*SUMIFS(Prov_Auto!$E$3:$E1000, Prov_Auto!$A$3:$A1000, $D669, Prov_Auto!$D$3:$D1000,"&gt;="&amp;DATE(N$1,N$2,1),Prov_Auto!$D$3:$D1000, "&lt;="&amp;EOMONTH(DATE(N$1,N$2,1),0)))</f>
        <v/>
      </c>
      <c r="O669" s="48" t="str">
        <f>IF($D669="","", (SUMIFS(Transacoes!$D$3:$D1000,Transacoes!$C$3:$C1000,$D669,Transacoes!$B$3:$B1000,"C", Transacoes!$A$3:$A1000, "&lt;"&amp;EOMONTH(DATE(O$1,O$2,1),0))-SUMIFS(Transacoes!$D$3:$D1000,Transacoes!$C$3:$C1000,$D669,Transacoes!$B$3:$B1000,"V", Transacoes!$A$3:$A1000, "&lt;"&amp;EOMONTH(DATE(O$1,O$2,1),0)))*SUMIFS(Prov_Auto!$E$3:$E1000, Prov_Auto!$A$3:$A1000, $D669, Prov_Auto!$D$3:$D1000,"&gt;="&amp;DATE(O$1,O$2,1),Prov_Auto!$D$3:$D1000, "&lt;="&amp;EOMONTH(DATE(O$1,O$2,1),0)))</f>
        <v/>
      </c>
      <c r="P669" s="48" t="str">
        <f>IF($D669="","", (SUMIFS(Transacoes!$D$3:$D1000,Transacoes!$C$3:$C1000,$D669,Transacoes!$B$3:$B1000,"C", Transacoes!$A$3:$A1000, "&lt;"&amp;EOMONTH(DATE(P$1,P$2,1),0))-SUMIFS(Transacoes!$D$3:$D1000,Transacoes!$C$3:$C1000,$D669,Transacoes!$B$3:$B1000,"V", Transacoes!$A$3:$A1000, "&lt;"&amp;EOMONTH(DATE(P$1,P$2,1),0)))*SUMIFS(Prov_Auto!$E$3:$E1000, Prov_Auto!$A$3:$A1000, $D669, Prov_Auto!$D$3:$D1000,"&gt;="&amp;DATE(P$1,P$2,1),Prov_Auto!$D$3:$D1000, "&lt;="&amp;EOMONTH(DATE(P$1,P$2,1),0)))</f>
        <v/>
      </c>
      <c r="Q669" s="48" t="str">
        <f>IF($D669="","", (SUMIFS(Transacoes!$D$3:$D1000,Transacoes!$C$3:$C1000,$D669,Transacoes!$B$3:$B1000,"C", Transacoes!$A$3:$A1000, "&lt;"&amp;EOMONTH(DATE(Q$1,Q$2,1),0))-SUMIFS(Transacoes!$D$3:$D1000,Transacoes!$C$3:$C1000,$D669,Transacoes!$B$3:$B1000,"V", Transacoes!$A$3:$A1000, "&lt;"&amp;EOMONTH(DATE(Q$1,Q$2,1),0)))*SUMIFS(Prov_Auto!$E$3:$E1000, Prov_Auto!$A$3:$A1000, $D669, Prov_Auto!$D$3:$D1000,"&gt;="&amp;DATE(Q$1,Q$2,1),Prov_Auto!$D$3:$D1000, "&lt;="&amp;EOMONTH(DATE(Q$1,Q$2,1),0)))</f>
        <v/>
      </c>
      <c r="R669" s="47"/>
    </row>
    <row r="670">
      <c r="A670" s="47"/>
      <c r="B670" s="47"/>
      <c r="C670" s="47"/>
      <c r="D670" s="87"/>
      <c r="E670" s="48" t="str">
        <f>IF($D670="","", (SUMIFS(Transacoes!$D$3:$D1000,Transacoes!$C$3:$C1000,$D670,Transacoes!$B$3:$B1000,"C", Transacoes!$A$3:$A1000, "&lt;"&amp;EOMONTH(DATE(E$1,E$2,1),0))-SUMIFS(Transacoes!$D$3:$D1000,Transacoes!$C$3:$C1000,$D670,Transacoes!$B$3:$B1000,"V", Transacoes!$A$3:$A1000, "&lt;"&amp;EOMONTH(DATE(E$1,E$2,1),0)))*SUMIFS(Prov_Auto!$E$3:$E1000, Prov_Auto!$A$3:$A1000, $D670, Prov_Auto!$D$3:$D1000,"&gt;="&amp;DATE(E$1,E$2,1),Prov_Auto!$D$3:$D1000, "&lt;="&amp;EOMONTH(DATE(E$1,E$2,1),0)))</f>
        <v/>
      </c>
      <c r="F670" s="48" t="str">
        <f>IF($D670="","", (SUMIFS(Transacoes!$D$3:$D1000,Transacoes!$C$3:$C1000,$D670,Transacoes!$B$3:$B1000,"C", Transacoes!$A$3:$A1000, "&lt;"&amp;EOMONTH(DATE(F$1,F$2,1),0))-SUMIFS(Transacoes!$D$3:$D1000,Transacoes!$C$3:$C1000,$D670,Transacoes!$B$3:$B1000,"V", Transacoes!$A$3:$A1000, "&lt;"&amp;EOMONTH(DATE(F$1,F$2,1),0)))*SUMIFS(Prov_Auto!$E$3:$E1000, Prov_Auto!$A$3:$A1000, $D670, Prov_Auto!$D$3:$D1000,"&gt;="&amp;DATE(F$1,F$2,1),Prov_Auto!$D$3:$D1000, "&lt;="&amp;EOMONTH(DATE(F$1,F$2,1),0)))</f>
        <v/>
      </c>
      <c r="G670" s="48" t="str">
        <f>IF($D670="","", (SUMIFS(Transacoes!$D$3:$D1000,Transacoes!$C$3:$C1000,$D670,Transacoes!$B$3:$B1000,"C", Transacoes!$A$3:$A1000, "&lt;"&amp;EOMONTH(DATE(G$1,G$2,1),0))-SUMIFS(Transacoes!$D$3:$D1000,Transacoes!$C$3:$C1000,$D670,Transacoes!$B$3:$B1000,"V", Transacoes!$A$3:$A1000, "&lt;"&amp;EOMONTH(DATE(G$1,G$2,1),0)))*SUMIFS(Prov_Auto!$E$3:$E1000, Prov_Auto!$A$3:$A1000, $D670, Prov_Auto!$D$3:$D1000,"&gt;="&amp;DATE(G$1,G$2,1),Prov_Auto!$D$3:$D1000, "&lt;="&amp;EOMONTH(DATE(G$1,G$2,1),0)))</f>
        <v/>
      </c>
      <c r="H670" s="48" t="str">
        <f>IF($D670="","", (SUMIFS(Transacoes!$D$3:$D1000,Transacoes!$C$3:$C1000,$D670,Transacoes!$B$3:$B1000,"C", Transacoes!$A$3:$A1000, "&lt;"&amp;EOMONTH(DATE(H$1,H$2,1),0))-SUMIFS(Transacoes!$D$3:$D1000,Transacoes!$C$3:$C1000,$D670,Transacoes!$B$3:$B1000,"V", Transacoes!$A$3:$A1000, "&lt;"&amp;EOMONTH(DATE(H$1,H$2,1),0)))*SUMIFS(Prov_Auto!$E$3:$E1000, Prov_Auto!$A$3:$A1000, $D670, Prov_Auto!$D$3:$D1000,"&gt;="&amp;DATE(H$1,H$2,1),Prov_Auto!$D$3:$D1000, "&lt;="&amp;EOMONTH(DATE(H$1,H$2,1),0)))</f>
        <v/>
      </c>
      <c r="I670" s="48" t="str">
        <f>IF($D670="","", (SUMIFS(Transacoes!$D$3:$D1000,Transacoes!$C$3:$C1000,$D670,Transacoes!$B$3:$B1000,"C", Transacoes!$A$3:$A1000, "&lt;"&amp;EOMONTH(DATE(I$1,I$2,1),0))-SUMIFS(Transacoes!$D$3:$D1000,Transacoes!$C$3:$C1000,$D670,Transacoes!$B$3:$B1000,"V", Transacoes!$A$3:$A1000, "&lt;"&amp;EOMONTH(DATE(I$1,I$2,1),0)))*SUMIFS(Prov_Auto!$E$3:$E1000, Prov_Auto!$A$3:$A1000, $D670, Prov_Auto!$D$3:$D1000,"&gt;="&amp;DATE(I$1,I$2,1),Prov_Auto!$D$3:$D1000, "&lt;="&amp;EOMONTH(DATE(I$1,I$2,1),0)))</f>
        <v/>
      </c>
      <c r="J670" s="48" t="str">
        <f>IF($D670="","", (SUMIFS(Transacoes!$D$3:$D1000,Transacoes!$C$3:$C1000,$D670,Transacoes!$B$3:$B1000,"C", Transacoes!$A$3:$A1000, "&lt;"&amp;EOMONTH(DATE(J$1,J$2,1),0))-SUMIFS(Transacoes!$D$3:$D1000,Transacoes!$C$3:$C1000,$D670,Transacoes!$B$3:$B1000,"V", Transacoes!$A$3:$A1000, "&lt;"&amp;EOMONTH(DATE(J$1,J$2,1),0)))*SUMIFS(Prov_Auto!$E$3:$E1000, Prov_Auto!$A$3:$A1000, $D670, Prov_Auto!$D$3:$D1000,"&gt;="&amp;DATE(J$1,J$2,1),Prov_Auto!$D$3:$D1000, "&lt;="&amp;EOMONTH(DATE(J$1,J$2,1),0)))</f>
        <v/>
      </c>
      <c r="K670" s="48" t="str">
        <f>IF($D670="","", (SUMIFS(Transacoes!$D$3:$D1000,Transacoes!$C$3:$C1000,$D670,Transacoes!$B$3:$B1000,"C", Transacoes!$A$3:$A1000, "&lt;"&amp;EOMONTH(DATE(K$1,K$2,1),0))-SUMIFS(Transacoes!$D$3:$D1000,Transacoes!$C$3:$C1000,$D670,Transacoes!$B$3:$B1000,"V", Transacoes!$A$3:$A1000, "&lt;"&amp;EOMONTH(DATE(K$1,K$2,1),0)))*SUMIFS(Prov_Auto!$E$3:$E1000, Prov_Auto!$A$3:$A1000, $D670, Prov_Auto!$D$3:$D1000,"&gt;="&amp;DATE(K$1,K$2,1),Prov_Auto!$D$3:$D1000, "&lt;="&amp;EOMONTH(DATE(K$1,K$2,1),0)))</f>
        <v/>
      </c>
      <c r="L670" s="48" t="str">
        <f>IF($D670="","", (SUMIFS(Transacoes!$D$3:$D1000,Transacoes!$C$3:$C1000,$D670,Transacoes!$B$3:$B1000,"C", Transacoes!$A$3:$A1000, "&lt;"&amp;EOMONTH(DATE(L$1,L$2,1),0))-SUMIFS(Transacoes!$D$3:$D1000,Transacoes!$C$3:$C1000,$D670,Transacoes!$B$3:$B1000,"V", Transacoes!$A$3:$A1000, "&lt;"&amp;EOMONTH(DATE(L$1,L$2,1),0)))*SUMIFS(Prov_Auto!$E$3:$E1000, Prov_Auto!$A$3:$A1000, $D670, Prov_Auto!$D$3:$D1000,"&gt;="&amp;DATE(L$1,L$2,1),Prov_Auto!$D$3:$D1000, "&lt;="&amp;EOMONTH(DATE(L$1,L$2,1),0)))</f>
        <v/>
      </c>
      <c r="M670" s="48" t="str">
        <f>IF($D670="","", (SUMIFS(Transacoes!$D$3:$D1000,Transacoes!$C$3:$C1000,$D670,Transacoes!$B$3:$B1000,"C", Transacoes!$A$3:$A1000, "&lt;"&amp;EOMONTH(DATE(M$1,M$2,1),0))-SUMIFS(Transacoes!$D$3:$D1000,Transacoes!$C$3:$C1000,$D670,Transacoes!$B$3:$B1000,"V", Transacoes!$A$3:$A1000, "&lt;"&amp;EOMONTH(DATE(M$1,M$2,1),0)))*SUMIFS(Prov_Auto!$E$3:$E1000, Prov_Auto!$A$3:$A1000, $D670, Prov_Auto!$D$3:$D1000,"&gt;="&amp;DATE(M$1,M$2,1),Prov_Auto!$D$3:$D1000, "&lt;="&amp;EOMONTH(DATE(M$1,M$2,1),0)))</f>
        <v/>
      </c>
      <c r="N670" s="48" t="str">
        <f>IF($D670="","", (SUMIFS(Transacoes!$D$3:$D1000,Transacoes!$C$3:$C1000,$D670,Transacoes!$B$3:$B1000,"C", Transacoes!$A$3:$A1000, "&lt;"&amp;EOMONTH(DATE(N$1,N$2,1),0))-SUMIFS(Transacoes!$D$3:$D1000,Transacoes!$C$3:$C1000,$D670,Transacoes!$B$3:$B1000,"V", Transacoes!$A$3:$A1000, "&lt;"&amp;EOMONTH(DATE(N$1,N$2,1),0)))*SUMIFS(Prov_Auto!$E$3:$E1000, Prov_Auto!$A$3:$A1000, $D670, Prov_Auto!$D$3:$D1000,"&gt;="&amp;DATE(N$1,N$2,1),Prov_Auto!$D$3:$D1000, "&lt;="&amp;EOMONTH(DATE(N$1,N$2,1),0)))</f>
        <v/>
      </c>
      <c r="O670" s="48" t="str">
        <f>IF($D670="","", (SUMIFS(Transacoes!$D$3:$D1000,Transacoes!$C$3:$C1000,$D670,Transacoes!$B$3:$B1000,"C", Transacoes!$A$3:$A1000, "&lt;"&amp;EOMONTH(DATE(O$1,O$2,1),0))-SUMIFS(Transacoes!$D$3:$D1000,Transacoes!$C$3:$C1000,$D670,Transacoes!$B$3:$B1000,"V", Transacoes!$A$3:$A1000, "&lt;"&amp;EOMONTH(DATE(O$1,O$2,1),0)))*SUMIFS(Prov_Auto!$E$3:$E1000, Prov_Auto!$A$3:$A1000, $D670, Prov_Auto!$D$3:$D1000,"&gt;="&amp;DATE(O$1,O$2,1),Prov_Auto!$D$3:$D1000, "&lt;="&amp;EOMONTH(DATE(O$1,O$2,1),0)))</f>
        <v/>
      </c>
      <c r="P670" s="48" t="str">
        <f>IF($D670="","", (SUMIFS(Transacoes!$D$3:$D1000,Transacoes!$C$3:$C1000,$D670,Transacoes!$B$3:$B1000,"C", Transacoes!$A$3:$A1000, "&lt;"&amp;EOMONTH(DATE(P$1,P$2,1),0))-SUMIFS(Transacoes!$D$3:$D1000,Transacoes!$C$3:$C1000,$D670,Transacoes!$B$3:$B1000,"V", Transacoes!$A$3:$A1000, "&lt;"&amp;EOMONTH(DATE(P$1,P$2,1),0)))*SUMIFS(Prov_Auto!$E$3:$E1000, Prov_Auto!$A$3:$A1000, $D670, Prov_Auto!$D$3:$D1000,"&gt;="&amp;DATE(P$1,P$2,1),Prov_Auto!$D$3:$D1000, "&lt;="&amp;EOMONTH(DATE(P$1,P$2,1),0)))</f>
        <v/>
      </c>
      <c r="Q670" s="48" t="str">
        <f>IF($D670="","", (SUMIFS(Transacoes!$D$3:$D1000,Transacoes!$C$3:$C1000,$D670,Transacoes!$B$3:$B1000,"C", Transacoes!$A$3:$A1000, "&lt;"&amp;EOMONTH(DATE(Q$1,Q$2,1),0))-SUMIFS(Transacoes!$D$3:$D1000,Transacoes!$C$3:$C1000,$D670,Transacoes!$B$3:$B1000,"V", Transacoes!$A$3:$A1000, "&lt;"&amp;EOMONTH(DATE(Q$1,Q$2,1),0)))*SUMIFS(Prov_Auto!$E$3:$E1000, Prov_Auto!$A$3:$A1000, $D670, Prov_Auto!$D$3:$D1000,"&gt;="&amp;DATE(Q$1,Q$2,1),Prov_Auto!$D$3:$D1000, "&lt;="&amp;EOMONTH(DATE(Q$1,Q$2,1),0)))</f>
        <v/>
      </c>
      <c r="R670" s="47"/>
    </row>
    <row r="671">
      <c r="A671" s="47"/>
      <c r="B671" s="47"/>
      <c r="C671" s="47"/>
      <c r="D671" s="87"/>
      <c r="E671" s="48" t="str">
        <f>IF($D671="","", (SUMIFS(Transacoes!$D$3:$D1000,Transacoes!$C$3:$C1000,$D671,Transacoes!$B$3:$B1000,"C", Transacoes!$A$3:$A1000, "&lt;"&amp;EOMONTH(DATE(E$1,E$2,1),0))-SUMIFS(Transacoes!$D$3:$D1000,Transacoes!$C$3:$C1000,$D671,Transacoes!$B$3:$B1000,"V", Transacoes!$A$3:$A1000, "&lt;"&amp;EOMONTH(DATE(E$1,E$2,1),0)))*SUMIFS(Prov_Auto!$E$3:$E1000, Prov_Auto!$A$3:$A1000, $D671, Prov_Auto!$D$3:$D1000,"&gt;="&amp;DATE(E$1,E$2,1),Prov_Auto!$D$3:$D1000, "&lt;="&amp;EOMONTH(DATE(E$1,E$2,1),0)))</f>
        <v/>
      </c>
      <c r="F671" s="48" t="str">
        <f>IF($D671="","", (SUMIFS(Transacoes!$D$3:$D1000,Transacoes!$C$3:$C1000,$D671,Transacoes!$B$3:$B1000,"C", Transacoes!$A$3:$A1000, "&lt;"&amp;EOMONTH(DATE(F$1,F$2,1),0))-SUMIFS(Transacoes!$D$3:$D1000,Transacoes!$C$3:$C1000,$D671,Transacoes!$B$3:$B1000,"V", Transacoes!$A$3:$A1000, "&lt;"&amp;EOMONTH(DATE(F$1,F$2,1),0)))*SUMIFS(Prov_Auto!$E$3:$E1000, Prov_Auto!$A$3:$A1000, $D671, Prov_Auto!$D$3:$D1000,"&gt;="&amp;DATE(F$1,F$2,1),Prov_Auto!$D$3:$D1000, "&lt;="&amp;EOMONTH(DATE(F$1,F$2,1),0)))</f>
        <v/>
      </c>
      <c r="G671" s="48" t="str">
        <f>IF($D671="","", (SUMIFS(Transacoes!$D$3:$D1000,Transacoes!$C$3:$C1000,$D671,Transacoes!$B$3:$B1000,"C", Transacoes!$A$3:$A1000, "&lt;"&amp;EOMONTH(DATE(G$1,G$2,1),0))-SUMIFS(Transacoes!$D$3:$D1000,Transacoes!$C$3:$C1000,$D671,Transacoes!$B$3:$B1000,"V", Transacoes!$A$3:$A1000, "&lt;"&amp;EOMONTH(DATE(G$1,G$2,1),0)))*SUMIFS(Prov_Auto!$E$3:$E1000, Prov_Auto!$A$3:$A1000, $D671, Prov_Auto!$D$3:$D1000,"&gt;="&amp;DATE(G$1,G$2,1),Prov_Auto!$D$3:$D1000, "&lt;="&amp;EOMONTH(DATE(G$1,G$2,1),0)))</f>
        <v/>
      </c>
      <c r="H671" s="48" t="str">
        <f>IF($D671="","", (SUMIFS(Transacoes!$D$3:$D1000,Transacoes!$C$3:$C1000,$D671,Transacoes!$B$3:$B1000,"C", Transacoes!$A$3:$A1000, "&lt;"&amp;EOMONTH(DATE(H$1,H$2,1),0))-SUMIFS(Transacoes!$D$3:$D1000,Transacoes!$C$3:$C1000,$D671,Transacoes!$B$3:$B1000,"V", Transacoes!$A$3:$A1000, "&lt;"&amp;EOMONTH(DATE(H$1,H$2,1),0)))*SUMIFS(Prov_Auto!$E$3:$E1000, Prov_Auto!$A$3:$A1000, $D671, Prov_Auto!$D$3:$D1000,"&gt;="&amp;DATE(H$1,H$2,1),Prov_Auto!$D$3:$D1000, "&lt;="&amp;EOMONTH(DATE(H$1,H$2,1),0)))</f>
        <v/>
      </c>
      <c r="I671" s="48" t="str">
        <f>IF($D671="","", (SUMIFS(Transacoes!$D$3:$D1000,Transacoes!$C$3:$C1000,$D671,Transacoes!$B$3:$B1000,"C", Transacoes!$A$3:$A1000, "&lt;"&amp;EOMONTH(DATE(I$1,I$2,1),0))-SUMIFS(Transacoes!$D$3:$D1000,Transacoes!$C$3:$C1000,$D671,Transacoes!$B$3:$B1000,"V", Transacoes!$A$3:$A1000, "&lt;"&amp;EOMONTH(DATE(I$1,I$2,1),0)))*SUMIFS(Prov_Auto!$E$3:$E1000, Prov_Auto!$A$3:$A1000, $D671, Prov_Auto!$D$3:$D1000,"&gt;="&amp;DATE(I$1,I$2,1),Prov_Auto!$D$3:$D1000, "&lt;="&amp;EOMONTH(DATE(I$1,I$2,1),0)))</f>
        <v/>
      </c>
      <c r="J671" s="48" t="str">
        <f>IF($D671="","", (SUMIFS(Transacoes!$D$3:$D1000,Transacoes!$C$3:$C1000,$D671,Transacoes!$B$3:$B1000,"C", Transacoes!$A$3:$A1000, "&lt;"&amp;EOMONTH(DATE(J$1,J$2,1),0))-SUMIFS(Transacoes!$D$3:$D1000,Transacoes!$C$3:$C1000,$D671,Transacoes!$B$3:$B1000,"V", Transacoes!$A$3:$A1000, "&lt;"&amp;EOMONTH(DATE(J$1,J$2,1),0)))*SUMIFS(Prov_Auto!$E$3:$E1000, Prov_Auto!$A$3:$A1000, $D671, Prov_Auto!$D$3:$D1000,"&gt;="&amp;DATE(J$1,J$2,1),Prov_Auto!$D$3:$D1000, "&lt;="&amp;EOMONTH(DATE(J$1,J$2,1),0)))</f>
        <v/>
      </c>
      <c r="K671" s="48" t="str">
        <f>IF($D671="","", (SUMIFS(Transacoes!$D$3:$D1000,Transacoes!$C$3:$C1000,$D671,Transacoes!$B$3:$B1000,"C", Transacoes!$A$3:$A1000, "&lt;"&amp;EOMONTH(DATE(K$1,K$2,1),0))-SUMIFS(Transacoes!$D$3:$D1000,Transacoes!$C$3:$C1000,$D671,Transacoes!$B$3:$B1000,"V", Transacoes!$A$3:$A1000, "&lt;"&amp;EOMONTH(DATE(K$1,K$2,1),0)))*SUMIFS(Prov_Auto!$E$3:$E1000, Prov_Auto!$A$3:$A1000, $D671, Prov_Auto!$D$3:$D1000,"&gt;="&amp;DATE(K$1,K$2,1),Prov_Auto!$D$3:$D1000, "&lt;="&amp;EOMONTH(DATE(K$1,K$2,1),0)))</f>
        <v/>
      </c>
      <c r="L671" s="48" t="str">
        <f>IF($D671="","", (SUMIFS(Transacoes!$D$3:$D1000,Transacoes!$C$3:$C1000,$D671,Transacoes!$B$3:$B1000,"C", Transacoes!$A$3:$A1000, "&lt;"&amp;EOMONTH(DATE(L$1,L$2,1),0))-SUMIFS(Transacoes!$D$3:$D1000,Transacoes!$C$3:$C1000,$D671,Transacoes!$B$3:$B1000,"V", Transacoes!$A$3:$A1000, "&lt;"&amp;EOMONTH(DATE(L$1,L$2,1),0)))*SUMIFS(Prov_Auto!$E$3:$E1000, Prov_Auto!$A$3:$A1000, $D671, Prov_Auto!$D$3:$D1000,"&gt;="&amp;DATE(L$1,L$2,1),Prov_Auto!$D$3:$D1000, "&lt;="&amp;EOMONTH(DATE(L$1,L$2,1),0)))</f>
        <v/>
      </c>
      <c r="M671" s="48" t="str">
        <f>IF($D671="","", (SUMIFS(Transacoes!$D$3:$D1000,Transacoes!$C$3:$C1000,$D671,Transacoes!$B$3:$B1000,"C", Transacoes!$A$3:$A1000, "&lt;"&amp;EOMONTH(DATE(M$1,M$2,1),0))-SUMIFS(Transacoes!$D$3:$D1000,Transacoes!$C$3:$C1000,$D671,Transacoes!$B$3:$B1000,"V", Transacoes!$A$3:$A1000, "&lt;"&amp;EOMONTH(DATE(M$1,M$2,1),0)))*SUMIFS(Prov_Auto!$E$3:$E1000, Prov_Auto!$A$3:$A1000, $D671, Prov_Auto!$D$3:$D1000,"&gt;="&amp;DATE(M$1,M$2,1),Prov_Auto!$D$3:$D1000, "&lt;="&amp;EOMONTH(DATE(M$1,M$2,1),0)))</f>
        <v/>
      </c>
      <c r="N671" s="48" t="str">
        <f>IF($D671="","", (SUMIFS(Transacoes!$D$3:$D1000,Transacoes!$C$3:$C1000,$D671,Transacoes!$B$3:$B1000,"C", Transacoes!$A$3:$A1000, "&lt;"&amp;EOMONTH(DATE(N$1,N$2,1),0))-SUMIFS(Transacoes!$D$3:$D1000,Transacoes!$C$3:$C1000,$D671,Transacoes!$B$3:$B1000,"V", Transacoes!$A$3:$A1000, "&lt;"&amp;EOMONTH(DATE(N$1,N$2,1),0)))*SUMIFS(Prov_Auto!$E$3:$E1000, Prov_Auto!$A$3:$A1000, $D671, Prov_Auto!$D$3:$D1000,"&gt;="&amp;DATE(N$1,N$2,1),Prov_Auto!$D$3:$D1000, "&lt;="&amp;EOMONTH(DATE(N$1,N$2,1),0)))</f>
        <v/>
      </c>
      <c r="O671" s="48" t="str">
        <f>IF($D671="","", (SUMIFS(Transacoes!$D$3:$D1000,Transacoes!$C$3:$C1000,$D671,Transacoes!$B$3:$B1000,"C", Transacoes!$A$3:$A1000, "&lt;"&amp;EOMONTH(DATE(O$1,O$2,1),0))-SUMIFS(Transacoes!$D$3:$D1000,Transacoes!$C$3:$C1000,$D671,Transacoes!$B$3:$B1000,"V", Transacoes!$A$3:$A1000, "&lt;"&amp;EOMONTH(DATE(O$1,O$2,1),0)))*SUMIFS(Prov_Auto!$E$3:$E1000, Prov_Auto!$A$3:$A1000, $D671, Prov_Auto!$D$3:$D1000,"&gt;="&amp;DATE(O$1,O$2,1),Prov_Auto!$D$3:$D1000, "&lt;="&amp;EOMONTH(DATE(O$1,O$2,1),0)))</f>
        <v/>
      </c>
      <c r="P671" s="48" t="str">
        <f>IF($D671="","", (SUMIFS(Transacoes!$D$3:$D1000,Transacoes!$C$3:$C1000,$D671,Transacoes!$B$3:$B1000,"C", Transacoes!$A$3:$A1000, "&lt;"&amp;EOMONTH(DATE(P$1,P$2,1),0))-SUMIFS(Transacoes!$D$3:$D1000,Transacoes!$C$3:$C1000,$D671,Transacoes!$B$3:$B1000,"V", Transacoes!$A$3:$A1000, "&lt;"&amp;EOMONTH(DATE(P$1,P$2,1),0)))*SUMIFS(Prov_Auto!$E$3:$E1000, Prov_Auto!$A$3:$A1000, $D671, Prov_Auto!$D$3:$D1000,"&gt;="&amp;DATE(P$1,P$2,1),Prov_Auto!$D$3:$D1000, "&lt;="&amp;EOMONTH(DATE(P$1,P$2,1),0)))</f>
        <v/>
      </c>
      <c r="Q671" s="48" t="str">
        <f>IF($D671="","", (SUMIFS(Transacoes!$D$3:$D1000,Transacoes!$C$3:$C1000,$D671,Transacoes!$B$3:$B1000,"C", Transacoes!$A$3:$A1000, "&lt;"&amp;EOMONTH(DATE(Q$1,Q$2,1),0))-SUMIFS(Transacoes!$D$3:$D1000,Transacoes!$C$3:$C1000,$D671,Transacoes!$B$3:$B1000,"V", Transacoes!$A$3:$A1000, "&lt;"&amp;EOMONTH(DATE(Q$1,Q$2,1),0)))*SUMIFS(Prov_Auto!$E$3:$E1000, Prov_Auto!$A$3:$A1000, $D671, Prov_Auto!$D$3:$D1000,"&gt;="&amp;DATE(Q$1,Q$2,1),Prov_Auto!$D$3:$D1000, "&lt;="&amp;EOMONTH(DATE(Q$1,Q$2,1),0)))</f>
        <v/>
      </c>
      <c r="R671" s="47"/>
    </row>
    <row r="672">
      <c r="A672" s="47"/>
      <c r="B672" s="47"/>
      <c r="C672" s="47"/>
      <c r="D672" s="87"/>
      <c r="E672" s="48" t="str">
        <f>IF($D672="","", (SUMIFS(Transacoes!$D$3:$D1000,Transacoes!$C$3:$C1000,$D672,Transacoes!$B$3:$B1000,"C", Transacoes!$A$3:$A1000, "&lt;"&amp;EOMONTH(DATE(E$1,E$2,1),0))-SUMIFS(Transacoes!$D$3:$D1000,Transacoes!$C$3:$C1000,$D672,Transacoes!$B$3:$B1000,"V", Transacoes!$A$3:$A1000, "&lt;"&amp;EOMONTH(DATE(E$1,E$2,1),0)))*SUMIFS(Prov_Auto!$E$3:$E1000, Prov_Auto!$A$3:$A1000, $D672, Prov_Auto!$D$3:$D1000,"&gt;="&amp;DATE(E$1,E$2,1),Prov_Auto!$D$3:$D1000, "&lt;="&amp;EOMONTH(DATE(E$1,E$2,1),0)))</f>
        <v/>
      </c>
      <c r="F672" s="48" t="str">
        <f>IF($D672="","", (SUMIFS(Transacoes!$D$3:$D1000,Transacoes!$C$3:$C1000,$D672,Transacoes!$B$3:$B1000,"C", Transacoes!$A$3:$A1000, "&lt;"&amp;EOMONTH(DATE(F$1,F$2,1),0))-SUMIFS(Transacoes!$D$3:$D1000,Transacoes!$C$3:$C1000,$D672,Transacoes!$B$3:$B1000,"V", Transacoes!$A$3:$A1000, "&lt;"&amp;EOMONTH(DATE(F$1,F$2,1),0)))*SUMIFS(Prov_Auto!$E$3:$E1000, Prov_Auto!$A$3:$A1000, $D672, Prov_Auto!$D$3:$D1000,"&gt;="&amp;DATE(F$1,F$2,1),Prov_Auto!$D$3:$D1000, "&lt;="&amp;EOMONTH(DATE(F$1,F$2,1),0)))</f>
        <v/>
      </c>
      <c r="G672" s="48" t="str">
        <f>IF($D672="","", (SUMIFS(Transacoes!$D$3:$D1000,Transacoes!$C$3:$C1000,$D672,Transacoes!$B$3:$B1000,"C", Transacoes!$A$3:$A1000, "&lt;"&amp;EOMONTH(DATE(G$1,G$2,1),0))-SUMIFS(Transacoes!$D$3:$D1000,Transacoes!$C$3:$C1000,$D672,Transacoes!$B$3:$B1000,"V", Transacoes!$A$3:$A1000, "&lt;"&amp;EOMONTH(DATE(G$1,G$2,1),0)))*SUMIFS(Prov_Auto!$E$3:$E1000, Prov_Auto!$A$3:$A1000, $D672, Prov_Auto!$D$3:$D1000,"&gt;="&amp;DATE(G$1,G$2,1),Prov_Auto!$D$3:$D1000, "&lt;="&amp;EOMONTH(DATE(G$1,G$2,1),0)))</f>
        <v/>
      </c>
      <c r="H672" s="48" t="str">
        <f>IF($D672="","", (SUMIFS(Transacoes!$D$3:$D1000,Transacoes!$C$3:$C1000,$D672,Transacoes!$B$3:$B1000,"C", Transacoes!$A$3:$A1000, "&lt;"&amp;EOMONTH(DATE(H$1,H$2,1),0))-SUMIFS(Transacoes!$D$3:$D1000,Transacoes!$C$3:$C1000,$D672,Transacoes!$B$3:$B1000,"V", Transacoes!$A$3:$A1000, "&lt;"&amp;EOMONTH(DATE(H$1,H$2,1),0)))*SUMIFS(Prov_Auto!$E$3:$E1000, Prov_Auto!$A$3:$A1000, $D672, Prov_Auto!$D$3:$D1000,"&gt;="&amp;DATE(H$1,H$2,1),Prov_Auto!$D$3:$D1000, "&lt;="&amp;EOMONTH(DATE(H$1,H$2,1),0)))</f>
        <v/>
      </c>
      <c r="I672" s="48" t="str">
        <f>IF($D672="","", (SUMIFS(Transacoes!$D$3:$D1000,Transacoes!$C$3:$C1000,$D672,Transacoes!$B$3:$B1000,"C", Transacoes!$A$3:$A1000, "&lt;"&amp;EOMONTH(DATE(I$1,I$2,1),0))-SUMIFS(Transacoes!$D$3:$D1000,Transacoes!$C$3:$C1000,$D672,Transacoes!$B$3:$B1000,"V", Transacoes!$A$3:$A1000, "&lt;"&amp;EOMONTH(DATE(I$1,I$2,1),0)))*SUMIFS(Prov_Auto!$E$3:$E1000, Prov_Auto!$A$3:$A1000, $D672, Prov_Auto!$D$3:$D1000,"&gt;="&amp;DATE(I$1,I$2,1),Prov_Auto!$D$3:$D1000, "&lt;="&amp;EOMONTH(DATE(I$1,I$2,1),0)))</f>
        <v/>
      </c>
      <c r="J672" s="48" t="str">
        <f>IF($D672="","", (SUMIFS(Transacoes!$D$3:$D1000,Transacoes!$C$3:$C1000,$D672,Transacoes!$B$3:$B1000,"C", Transacoes!$A$3:$A1000, "&lt;"&amp;EOMONTH(DATE(J$1,J$2,1),0))-SUMIFS(Transacoes!$D$3:$D1000,Transacoes!$C$3:$C1000,$D672,Transacoes!$B$3:$B1000,"V", Transacoes!$A$3:$A1000, "&lt;"&amp;EOMONTH(DATE(J$1,J$2,1),0)))*SUMIFS(Prov_Auto!$E$3:$E1000, Prov_Auto!$A$3:$A1000, $D672, Prov_Auto!$D$3:$D1000,"&gt;="&amp;DATE(J$1,J$2,1),Prov_Auto!$D$3:$D1000, "&lt;="&amp;EOMONTH(DATE(J$1,J$2,1),0)))</f>
        <v/>
      </c>
      <c r="K672" s="48" t="str">
        <f>IF($D672="","", (SUMIFS(Transacoes!$D$3:$D1000,Transacoes!$C$3:$C1000,$D672,Transacoes!$B$3:$B1000,"C", Transacoes!$A$3:$A1000, "&lt;"&amp;EOMONTH(DATE(K$1,K$2,1),0))-SUMIFS(Transacoes!$D$3:$D1000,Transacoes!$C$3:$C1000,$D672,Transacoes!$B$3:$B1000,"V", Transacoes!$A$3:$A1000, "&lt;"&amp;EOMONTH(DATE(K$1,K$2,1),0)))*SUMIFS(Prov_Auto!$E$3:$E1000, Prov_Auto!$A$3:$A1000, $D672, Prov_Auto!$D$3:$D1000,"&gt;="&amp;DATE(K$1,K$2,1),Prov_Auto!$D$3:$D1000, "&lt;="&amp;EOMONTH(DATE(K$1,K$2,1),0)))</f>
        <v/>
      </c>
      <c r="L672" s="48" t="str">
        <f>IF($D672="","", (SUMIFS(Transacoes!$D$3:$D1000,Transacoes!$C$3:$C1000,$D672,Transacoes!$B$3:$B1000,"C", Transacoes!$A$3:$A1000, "&lt;"&amp;EOMONTH(DATE(L$1,L$2,1),0))-SUMIFS(Transacoes!$D$3:$D1000,Transacoes!$C$3:$C1000,$D672,Transacoes!$B$3:$B1000,"V", Transacoes!$A$3:$A1000, "&lt;"&amp;EOMONTH(DATE(L$1,L$2,1),0)))*SUMIFS(Prov_Auto!$E$3:$E1000, Prov_Auto!$A$3:$A1000, $D672, Prov_Auto!$D$3:$D1000,"&gt;="&amp;DATE(L$1,L$2,1),Prov_Auto!$D$3:$D1000, "&lt;="&amp;EOMONTH(DATE(L$1,L$2,1),0)))</f>
        <v/>
      </c>
      <c r="M672" s="48" t="str">
        <f>IF($D672="","", (SUMIFS(Transacoes!$D$3:$D1000,Transacoes!$C$3:$C1000,$D672,Transacoes!$B$3:$B1000,"C", Transacoes!$A$3:$A1000, "&lt;"&amp;EOMONTH(DATE(M$1,M$2,1),0))-SUMIFS(Transacoes!$D$3:$D1000,Transacoes!$C$3:$C1000,$D672,Transacoes!$B$3:$B1000,"V", Transacoes!$A$3:$A1000, "&lt;"&amp;EOMONTH(DATE(M$1,M$2,1),0)))*SUMIFS(Prov_Auto!$E$3:$E1000, Prov_Auto!$A$3:$A1000, $D672, Prov_Auto!$D$3:$D1000,"&gt;="&amp;DATE(M$1,M$2,1),Prov_Auto!$D$3:$D1000, "&lt;="&amp;EOMONTH(DATE(M$1,M$2,1),0)))</f>
        <v/>
      </c>
      <c r="N672" s="48" t="str">
        <f>IF($D672="","", (SUMIFS(Transacoes!$D$3:$D1000,Transacoes!$C$3:$C1000,$D672,Transacoes!$B$3:$B1000,"C", Transacoes!$A$3:$A1000, "&lt;"&amp;EOMONTH(DATE(N$1,N$2,1),0))-SUMIFS(Transacoes!$D$3:$D1000,Transacoes!$C$3:$C1000,$D672,Transacoes!$B$3:$B1000,"V", Transacoes!$A$3:$A1000, "&lt;"&amp;EOMONTH(DATE(N$1,N$2,1),0)))*SUMIFS(Prov_Auto!$E$3:$E1000, Prov_Auto!$A$3:$A1000, $D672, Prov_Auto!$D$3:$D1000,"&gt;="&amp;DATE(N$1,N$2,1),Prov_Auto!$D$3:$D1000, "&lt;="&amp;EOMONTH(DATE(N$1,N$2,1),0)))</f>
        <v/>
      </c>
      <c r="O672" s="48" t="str">
        <f>IF($D672="","", (SUMIFS(Transacoes!$D$3:$D1000,Transacoes!$C$3:$C1000,$D672,Transacoes!$B$3:$B1000,"C", Transacoes!$A$3:$A1000, "&lt;"&amp;EOMONTH(DATE(O$1,O$2,1),0))-SUMIFS(Transacoes!$D$3:$D1000,Transacoes!$C$3:$C1000,$D672,Transacoes!$B$3:$B1000,"V", Transacoes!$A$3:$A1000, "&lt;"&amp;EOMONTH(DATE(O$1,O$2,1),0)))*SUMIFS(Prov_Auto!$E$3:$E1000, Prov_Auto!$A$3:$A1000, $D672, Prov_Auto!$D$3:$D1000,"&gt;="&amp;DATE(O$1,O$2,1),Prov_Auto!$D$3:$D1000, "&lt;="&amp;EOMONTH(DATE(O$1,O$2,1),0)))</f>
        <v/>
      </c>
      <c r="P672" s="48" t="str">
        <f>IF($D672="","", (SUMIFS(Transacoes!$D$3:$D1000,Transacoes!$C$3:$C1000,$D672,Transacoes!$B$3:$B1000,"C", Transacoes!$A$3:$A1000, "&lt;"&amp;EOMONTH(DATE(P$1,P$2,1),0))-SUMIFS(Transacoes!$D$3:$D1000,Transacoes!$C$3:$C1000,$D672,Transacoes!$B$3:$B1000,"V", Transacoes!$A$3:$A1000, "&lt;"&amp;EOMONTH(DATE(P$1,P$2,1),0)))*SUMIFS(Prov_Auto!$E$3:$E1000, Prov_Auto!$A$3:$A1000, $D672, Prov_Auto!$D$3:$D1000,"&gt;="&amp;DATE(P$1,P$2,1),Prov_Auto!$D$3:$D1000, "&lt;="&amp;EOMONTH(DATE(P$1,P$2,1),0)))</f>
        <v/>
      </c>
      <c r="Q672" s="48" t="str">
        <f>IF($D672="","", (SUMIFS(Transacoes!$D$3:$D1000,Transacoes!$C$3:$C1000,$D672,Transacoes!$B$3:$B1000,"C", Transacoes!$A$3:$A1000, "&lt;"&amp;EOMONTH(DATE(Q$1,Q$2,1),0))-SUMIFS(Transacoes!$D$3:$D1000,Transacoes!$C$3:$C1000,$D672,Transacoes!$B$3:$B1000,"V", Transacoes!$A$3:$A1000, "&lt;"&amp;EOMONTH(DATE(Q$1,Q$2,1),0)))*SUMIFS(Prov_Auto!$E$3:$E1000, Prov_Auto!$A$3:$A1000, $D672, Prov_Auto!$D$3:$D1000,"&gt;="&amp;DATE(Q$1,Q$2,1),Prov_Auto!$D$3:$D1000, "&lt;="&amp;EOMONTH(DATE(Q$1,Q$2,1),0)))</f>
        <v/>
      </c>
      <c r="R672" s="47"/>
    </row>
    <row r="673">
      <c r="A673" s="47"/>
      <c r="B673" s="47"/>
      <c r="C673" s="47"/>
      <c r="D673" s="87"/>
      <c r="E673" s="48" t="str">
        <f>IF($D673="","", (SUMIFS(Transacoes!$D$3:$D1000,Transacoes!$C$3:$C1000,$D673,Transacoes!$B$3:$B1000,"C", Transacoes!$A$3:$A1000, "&lt;"&amp;EOMONTH(DATE(E$1,E$2,1),0))-SUMIFS(Transacoes!$D$3:$D1000,Transacoes!$C$3:$C1000,$D673,Transacoes!$B$3:$B1000,"V", Transacoes!$A$3:$A1000, "&lt;"&amp;EOMONTH(DATE(E$1,E$2,1),0)))*SUMIFS(Prov_Auto!$E$3:$E1000, Prov_Auto!$A$3:$A1000, $D673, Prov_Auto!$D$3:$D1000,"&gt;="&amp;DATE(E$1,E$2,1),Prov_Auto!$D$3:$D1000, "&lt;="&amp;EOMONTH(DATE(E$1,E$2,1),0)))</f>
        <v/>
      </c>
      <c r="F673" s="48" t="str">
        <f>IF($D673="","", (SUMIFS(Transacoes!$D$3:$D1000,Transacoes!$C$3:$C1000,$D673,Transacoes!$B$3:$B1000,"C", Transacoes!$A$3:$A1000, "&lt;"&amp;EOMONTH(DATE(F$1,F$2,1),0))-SUMIFS(Transacoes!$D$3:$D1000,Transacoes!$C$3:$C1000,$D673,Transacoes!$B$3:$B1000,"V", Transacoes!$A$3:$A1000, "&lt;"&amp;EOMONTH(DATE(F$1,F$2,1),0)))*SUMIFS(Prov_Auto!$E$3:$E1000, Prov_Auto!$A$3:$A1000, $D673, Prov_Auto!$D$3:$D1000,"&gt;="&amp;DATE(F$1,F$2,1),Prov_Auto!$D$3:$D1000, "&lt;="&amp;EOMONTH(DATE(F$1,F$2,1),0)))</f>
        <v/>
      </c>
      <c r="G673" s="48" t="str">
        <f>IF($D673="","", (SUMIFS(Transacoes!$D$3:$D1000,Transacoes!$C$3:$C1000,$D673,Transacoes!$B$3:$B1000,"C", Transacoes!$A$3:$A1000, "&lt;"&amp;EOMONTH(DATE(G$1,G$2,1),0))-SUMIFS(Transacoes!$D$3:$D1000,Transacoes!$C$3:$C1000,$D673,Transacoes!$B$3:$B1000,"V", Transacoes!$A$3:$A1000, "&lt;"&amp;EOMONTH(DATE(G$1,G$2,1),0)))*SUMIFS(Prov_Auto!$E$3:$E1000, Prov_Auto!$A$3:$A1000, $D673, Prov_Auto!$D$3:$D1000,"&gt;="&amp;DATE(G$1,G$2,1),Prov_Auto!$D$3:$D1000, "&lt;="&amp;EOMONTH(DATE(G$1,G$2,1),0)))</f>
        <v/>
      </c>
      <c r="H673" s="48" t="str">
        <f>IF($D673="","", (SUMIFS(Transacoes!$D$3:$D1000,Transacoes!$C$3:$C1000,$D673,Transacoes!$B$3:$B1000,"C", Transacoes!$A$3:$A1000, "&lt;"&amp;EOMONTH(DATE(H$1,H$2,1),0))-SUMIFS(Transacoes!$D$3:$D1000,Transacoes!$C$3:$C1000,$D673,Transacoes!$B$3:$B1000,"V", Transacoes!$A$3:$A1000, "&lt;"&amp;EOMONTH(DATE(H$1,H$2,1),0)))*SUMIFS(Prov_Auto!$E$3:$E1000, Prov_Auto!$A$3:$A1000, $D673, Prov_Auto!$D$3:$D1000,"&gt;="&amp;DATE(H$1,H$2,1),Prov_Auto!$D$3:$D1000, "&lt;="&amp;EOMONTH(DATE(H$1,H$2,1),0)))</f>
        <v/>
      </c>
      <c r="I673" s="48" t="str">
        <f>IF($D673="","", (SUMIFS(Transacoes!$D$3:$D1000,Transacoes!$C$3:$C1000,$D673,Transacoes!$B$3:$B1000,"C", Transacoes!$A$3:$A1000, "&lt;"&amp;EOMONTH(DATE(I$1,I$2,1),0))-SUMIFS(Transacoes!$D$3:$D1000,Transacoes!$C$3:$C1000,$D673,Transacoes!$B$3:$B1000,"V", Transacoes!$A$3:$A1000, "&lt;"&amp;EOMONTH(DATE(I$1,I$2,1),0)))*SUMIFS(Prov_Auto!$E$3:$E1000, Prov_Auto!$A$3:$A1000, $D673, Prov_Auto!$D$3:$D1000,"&gt;="&amp;DATE(I$1,I$2,1),Prov_Auto!$D$3:$D1000, "&lt;="&amp;EOMONTH(DATE(I$1,I$2,1),0)))</f>
        <v/>
      </c>
      <c r="J673" s="48" t="str">
        <f>IF($D673="","", (SUMIFS(Transacoes!$D$3:$D1000,Transacoes!$C$3:$C1000,$D673,Transacoes!$B$3:$B1000,"C", Transacoes!$A$3:$A1000, "&lt;"&amp;EOMONTH(DATE(J$1,J$2,1),0))-SUMIFS(Transacoes!$D$3:$D1000,Transacoes!$C$3:$C1000,$D673,Transacoes!$B$3:$B1000,"V", Transacoes!$A$3:$A1000, "&lt;"&amp;EOMONTH(DATE(J$1,J$2,1),0)))*SUMIFS(Prov_Auto!$E$3:$E1000, Prov_Auto!$A$3:$A1000, $D673, Prov_Auto!$D$3:$D1000,"&gt;="&amp;DATE(J$1,J$2,1),Prov_Auto!$D$3:$D1000, "&lt;="&amp;EOMONTH(DATE(J$1,J$2,1),0)))</f>
        <v/>
      </c>
      <c r="K673" s="48" t="str">
        <f>IF($D673="","", (SUMIFS(Transacoes!$D$3:$D1000,Transacoes!$C$3:$C1000,$D673,Transacoes!$B$3:$B1000,"C", Transacoes!$A$3:$A1000, "&lt;"&amp;EOMONTH(DATE(K$1,K$2,1),0))-SUMIFS(Transacoes!$D$3:$D1000,Transacoes!$C$3:$C1000,$D673,Transacoes!$B$3:$B1000,"V", Transacoes!$A$3:$A1000, "&lt;"&amp;EOMONTH(DATE(K$1,K$2,1),0)))*SUMIFS(Prov_Auto!$E$3:$E1000, Prov_Auto!$A$3:$A1000, $D673, Prov_Auto!$D$3:$D1000,"&gt;="&amp;DATE(K$1,K$2,1),Prov_Auto!$D$3:$D1000, "&lt;="&amp;EOMONTH(DATE(K$1,K$2,1),0)))</f>
        <v/>
      </c>
      <c r="L673" s="48" t="str">
        <f>IF($D673="","", (SUMIFS(Transacoes!$D$3:$D1000,Transacoes!$C$3:$C1000,$D673,Transacoes!$B$3:$B1000,"C", Transacoes!$A$3:$A1000, "&lt;"&amp;EOMONTH(DATE(L$1,L$2,1),0))-SUMIFS(Transacoes!$D$3:$D1000,Transacoes!$C$3:$C1000,$D673,Transacoes!$B$3:$B1000,"V", Transacoes!$A$3:$A1000, "&lt;"&amp;EOMONTH(DATE(L$1,L$2,1),0)))*SUMIFS(Prov_Auto!$E$3:$E1000, Prov_Auto!$A$3:$A1000, $D673, Prov_Auto!$D$3:$D1000,"&gt;="&amp;DATE(L$1,L$2,1),Prov_Auto!$D$3:$D1000, "&lt;="&amp;EOMONTH(DATE(L$1,L$2,1),0)))</f>
        <v/>
      </c>
      <c r="M673" s="48" t="str">
        <f>IF($D673="","", (SUMIFS(Transacoes!$D$3:$D1000,Transacoes!$C$3:$C1000,$D673,Transacoes!$B$3:$B1000,"C", Transacoes!$A$3:$A1000, "&lt;"&amp;EOMONTH(DATE(M$1,M$2,1),0))-SUMIFS(Transacoes!$D$3:$D1000,Transacoes!$C$3:$C1000,$D673,Transacoes!$B$3:$B1000,"V", Transacoes!$A$3:$A1000, "&lt;"&amp;EOMONTH(DATE(M$1,M$2,1),0)))*SUMIFS(Prov_Auto!$E$3:$E1000, Prov_Auto!$A$3:$A1000, $D673, Prov_Auto!$D$3:$D1000,"&gt;="&amp;DATE(M$1,M$2,1),Prov_Auto!$D$3:$D1000, "&lt;="&amp;EOMONTH(DATE(M$1,M$2,1),0)))</f>
        <v/>
      </c>
      <c r="N673" s="48" t="str">
        <f>IF($D673="","", (SUMIFS(Transacoes!$D$3:$D1000,Transacoes!$C$3:$C1000,$D673,Transacoes!$B$3:$B1000,"C", Transacoes!$A$3:$A1000, "&lt;"&amp;EOMONTH(DATE(N$1,N$2,1),0))-SUMIFS(Transacoes!$D$3:$D1000,Transacoes!$C$3:$C1000,$D673,Transacoes!$B$3:$B1000,"V", Transacoes!$A$3:$A1000, "&lt;"&amp;EOMONTH(DATE(N$1,N$2,1),0)))*SUMIFS(Prov_Auto!$E$3:$E1000, Prov_Auto!$A$3:$A1000, $D673, Prov_Auto!$D$3:$D1000,"&gt;="&amp;DATE(N$1,N$2,1),Prov_Auto!$D$3:$D1000, "&lt;="&amp;EOMONTH(DATE(N$1,N$2,1),0)))</f>
        <v/>
      </c>
      <c r="O673" s="48" t="str">
        <f>IF($D673="","", (SUMIFS(Transacoes!$D$3:$D1000,Transacoes!$C$3:$C1000,$D673,Transacoes!$B$3:$B1000,"C", Transacoes!$A$3:$A1000, "&lt;"&amp;EOMONTH(DATE(O$1,O$2,1),0))-SUMIFS(Transacoes!$D$3:$D1000,Transacoes!$C$3:$C1000,$D673,Transacoes!$B$3:$B1000,"V", Transacoes!$A$3:$A1000, "&lt;"&amp;EOMONTH(DATE(O$1,O$2,1),0)))*SUMIFS(Prov_Auto!$E$3:$E1000, Prov_Auto!$A$3:$A1000, $D673, Prov_Auto!$D$3:$D1000,"&gt;="&amp;DATE(O$1,O$2,1),Prov_Auto!$D$3:$D1000, "&lt;="&amp;EOMONTH(DATE(O$1,O$2,1),0)))</f>
        <v/>
      </c>
      <c r="P673" s="48" t="str">
        <f>IF($D673="","", (SUMIFS(Transacoes!$D$3:$D1000,Transacoes!$C$3:$C1000,$D673,Transacoes!$B$3:$B1000,"C", Transacoes!$A$3:$A1000, "&lt;"&amp;EOMONTH(DATE(P$1,P$2,1),0))-SUMIFS(Transacoes!$D$3:$D1000,Transacoes!$C$3:$C1000,$D673,Transacoes!$B$3:$B1000,"V", Transacoes!$A$3:$A1000, "&lt;"&amp;EOMONTH(DATE(P$1,P$2,1),0)))*SUMIFS(Prov_Auto!$E$3:$E1000, Prov_Auto!$A$3:$A1000, $D673, Prov_Auto!$D$3:$D1000,"&gt;="&amp;DATE(P$1,P$2,1),Prov_Auto!$D$3:$D1000, "&lt;="&amp;EOMONTH(DATE(P$1,P$2,1),0)))</f>
        <v/>
      </c>
      <c r="Q673" s="48" t="str">
        <f>IF($D673="","", (SUMIFS(Transacoes!$D$3:$D1000,Transacoes!$C$3:$C1000,$D673,Transacoes!$B$3:$B1000,"C", Transacoes!$A$3:$A1000, "&lt;"&amp;EOMONTH(DATE(Q$1,Q$2,1),0))-SUMIFS(Transacoes!$D$3:$D1000,Transacoes!$C$3:$C1000,$D673,Transacoes!$B$3:$B1000,"V", Transacoes!$A$3:$A1000, "&lt;"&amp;EOMONTH(DATE(Q$1,Q$2,1),0)))*SUMIFS(Prov_Auto!$E$3:$E1000, Prov_Auto!$A$3:$A1000, $D673, Prov_Auto!$D$3:$D1000,"&gt;="&amp;DATE(Q$1,Q$2,1),Prov_Auto!$D$3:$D1000, "&lt;="&amp;EOMONTH(DATE(Q$1,Q$2,1),0)))</f>
        <v/>
      </c>
      <c r="R673" s="47"/>
    </row>
    <row r="674">
      <c r="A674" s="47"/>
      <c r="B674" s="47"/>
      <c r="C674" s="47"/>
      <c r="D674" s="87"/>
      <c r="E674" s="48" t="str">
        <f>IF($D674="","", (SUMIFS(Transacoes!$D$3:$D1000,Transacoes!$C$3:$C1000,$D674,Transacoes!$B$3:$B1000,"C", Transacoes!$A$3:$A1000, "&lt;"&amp;EOMONTH(DATE(E$1,E$2,1),0))-SUMIFS(Transacoes!$D$3:$D1000,Transacoes!$C$3:$C1000,$D674,Transacoes!$B$3:$B1000,"V", Transacoes!$A$3:$A1000, "&lt;"&amp;EOMONTH(DATE(E$1,E$2,1),0)))*SUMIFS(Prov_Auto!$E$3:$E1000, Prov_Auto!$A$3:$A1000, $D674, Prov_Auto!$D$3:$D1000,"&gt;="&amp;DATE(E$1,E$2,1),Prov_Auto!$D$3:$D1000, "&lt;="&amp;EOMONTH(DATE(E$1,E$2,1),0)))</f>
        <v/>
      </c>
      <c r="F674" s="48" t="str">
        <f>IF($D674="","", (SUMIFS(Transacoes!$D$3:$D1000,Transacoes!$C$3:$C1000,$D674,Transacoes!$B$3:$B1000,"C", Transacoes!$A$3:$A1000, "&lt;"&amp;EOMONTH(DATE(F$1,F$2,1),0))-SUMIFS(Transacoes!$D$3:$D1000,Transacoes!$C$3:$C1000,$D674,Transacoes!$B$3:$B1000,"V", Transacoes!$A$3:$A1000, "&lt;"&amp;EOMONTH(DATE(F$1,F$2,1),0)))*SUMIFS(Prov_Auto!$E$3:$E1000, Prov_Auto!$A$3:$A1000, $D674, Prov_Auto!$D$3:$D1000,"&gt;="&amp;DATE(F$1,F$2,1),Prov_Auto!$D$3:$D1000, "&lt;="&amp;EOMONTH(DATE(F$1,F$2,1),0)))</f>
        <v/>
      </c>
      <c r="G674" s="48" t="str">
        <f>IF($D674="","", (SUMIFS(Transacoes!$D$3:$D1000,Transacoes!$C$3:$C1000,$D674,Transacoes!$B$3:$B1000,"C", Transacoes!$A$3:$A1000, "&lt;"&amp;EOMONTH(DATE(G$1,G$2,1),0))-SUMIFS(Transacoes!$D$3:$D1000,Transacoes!$C$3:$C1000,$D674,Transacoes!$B$3:$B1000,"V", Transacoes!$A$3:$A1000, "&lt;"&amp;EOMONTH(DATE(G$1,G$2,1),0)))*SUMIFS(Prov_Auto!$E$3:$E1000, Prov_Auto!$A$3:$A1000, $D674, Prov_Auto!$D$3:$D1000,"&gt;="&amp;DATE(G$1,G$2,1),Prov_Auto!$D$3:$D1000, "&lt;="&amp;EOMONTH(DATE(G$1,G$2,1),0)))</f>
        <v/>
      </c>
      <c r="H674" s="48" t="str">
        <f>IF($D674="","", (SUMIFS(Transacoes!$D$3:$D1000,Transacoes!$C$3:$C1000,$D674,Transacoes!$B$3:$B1000,"C", Transacoes!$A$3:$A1000, "&lt;"&amp;EOMONTH(DATE(H$1,H$2,1),0))-SUMIFS(Transacoes!$D$3:$D1000,Transacoes!$C$3:$C1000,$D674,Transacoes!$B$3:$B1000,"V", Transacoes!$A$3:$A1000, "&lt;"&amp;EOMONTH(DATE(H$1,H$2,1),0)))*SUMIFS(Prov_Auto!$E$3:$E1000, Prov_Auto!$A$3:$A1000, $D674, Prov_Auto!$D$3:$D1000,"&gt;="&amp;DATE(H$1,H$2,1),Prov_Auto!$D$3:$D1000, "&lt;="&amp;EOMONTH(DATE(H$1,H$2,1),0)))</f>
        <v/>
      </c>
      <c r="I674" s="48" t="str">
        <f>IF($D674="","", (SUMIFS(Transacoes!$D$3:$D1000,Transacoes!$C$3:$C1000,$D674,Transacoes!$B$3:$B1000,"C", Transacoes!$A$3:$A1000, "&lt;"&amp;EOMONTH(DATE(I$1,I$2,1),0))-SUMIFS(Transacoes!$D$3:$D1000,Transacoes!$C$3:$C1000,$D674,Transacoes!$B$3:$B1000,"V", Transacoes!$A$3:$A1000, "&lt;"&amp;EOMONTH(DATE(I$1,I$2,1),0)))*SUMIFS(Prov_Auto!$E$3:$E1000, Prov_Auto!$A$3:$A1000, $D674, Prov_Auto!$D$3:$D1000,"&gt;="&amp;DATE(I$1,I$2,1),Prov_Auto!$D$3:$D1000, "&lt;="&amp;EOMONTH(DATE(I$1,I$2,1),0)))</f>
        <v/>
      </c>
      <c r="J674" s="48" t="str">
        <f>IF($D674="","", (SUMIFS(Transacoes!$D$3:$D1000,Transacoes!$C$3:$C1000,$D674,Transacoes!$B$3:$B1000,"C", Transacoes!$A$3:$A1000, "&lt;"&amp;EOMONTH(DATE(J$1,J$2,1),0))-SUMIFS(Transacoes!$D$3:$D1000,Transacoes!$C$3:$C1000,$D674,Transacoes!$B$3:$B1000,"V", Transacoes!$A$3:$A1000, "&lt;"&amp;EOMONTH(DATE(J$1,J$2,1),0)))*SUMIFS(Prov_Auto!$E$3:$E1000, Prov_Auto!$A$3:$A1000, $D674, Prov_Auto!$D$3:$D1000,"&gt;="&amp;DATE(J$1,J$2,1),Prov_Auto!$D$3:$D1000, "&lt;="&amp;EOMONTH(DATE(J$1,J$2,1),0)))</f>
        <v/>
      </c>
      <c r="K674" s="48" t="str">
        <f>IF($D674="","", (SUMIFS(Transacoes!$D$3:$D1000,Transacoes!$C$3:$C1000,$D674,Transacoes!$B$3:$B1000,"C", Transacoes!$A$3:$A1000, "&lt;"&amp;EOMONTH(DATE(K$1,K$2,1),0))-SUMIFS(Transacoes!$D$3:$D1000,Transacoes!$C$3:$C1000,$D674,Transacoes!$B$3:$B1000,"V", Transacoes!$A$3:$A1000, "&lt;"&amp;EOMONTH(DATE(K$1,K$2,1),0)))*SUMIFS(Prov_Auto!$E$3:$E1000, Prov_Auto!$A$3:$A1000, $D674, Prov_Auto!$D$3:$D1000,"&gt;="&amp;DATE(K$1,K$2,1),Prov_Auto!$D$3:$D1000, "&lt;="&amp;EOMONTH(DATE(K$1,K$2,1),0)))</f>
        <v/>
      </c>
      <c r="L674" s="48" t="str">
        <f>IF($D674="","", (SUMIFS(Transacoes!$D$3:$D1000,Transacoes!$C$3:$C1000,$D674,Transacoes!$B$3:$B1000,"C", Transacoes!$A$3:$A1000, "&lt;"&amp;EOMONTH(DATE(L$1,L$2,1),0))-SUMIFS(Transacoes!$D$3:$D1000,Transacoes!$C$3:$C1000,$D674,Transacoes!$B$3:$B1000,"V", Transacoes!$A$3:$A1000, "&lt;"&amp;EOMONTH(DATE(L$1,L$2,1),0)))*SUMIFS(Prov_Auto!$E$3:$E1000, Prov_Auto!$A$3:$A1000, $D674, Prov_Auto!$D$3:$D1000,"&gt;="&amp;DATE(L$1,L$2,1),Prov_Auto!$D$3:$D1000, "&lt;="&amp;EOMONTH(DATE(L$1,L$2,1),0)))</f>
        <v/>
      </c>
      <c r="M674" s="48" t="str">
        <f>IF($D674="","", (SUMIFS(Transacoes!$D$3:$D1000,Transacoes!$C$3:$C1000,$D674,Transacoes!$B$3:$B1000,"C", Transacoes!$A$3:$A1000, "&lt;"&amp;EOMONTH(DATE(M$1,M$2,1),0))-SUMIFS(Transacoes!$D$3:$D1000,Transacoes!$C$3:$C1000,$D674,Transacoes!$B$3:$B1000,"V", Transacoes!$A$3:$A1000, "&lt;"&amp;EOMONTH(DATE(M$1,M$2,1),0)))*SUMIFS(Prov_Auto!$E$3:$E1000, Prov_Auto!$A$3:$A1000, $D674, Prov_Auto!$D$3:$D1000,"&gt;="&amp;DATE(M$1,M$2,1),Prov_Auto!$D$3:$D1000, "&lt;="&amp;EOMONTH(DATE(M$1,M$2,1),0)))</f>
        <v/>
      </c>
      <c r="N674" s="48" t="str">
        <f>IF($D674="","", (SUMIFS(Transacoes!$D$3:$D1000,Transacoes!$C$3:$C1000,$D674,Transacoes!$B$3:$B1000,"C", Transacoes!$A$3:$A1000, "&lt;"&amp;EOMONTH(DATE(N$1,N$2,1),0))-SUMIFS(Transacoes!$D$3:$D1000,Transacoes!$C$3:$C1000,$D674,Transacoes!$B$3:$B1000,"V", Transacoes!$A$3:$A1000, "&lt;"&amp;EOMONTH(DATE(N$1,N$2,1),0)))*SUMIFS(Prov_Auto!$E$3:$E1000, Prov_Auto!$A$3:$A1000, $D674, Prov_Auto!$D$3:$D1000,"&gt;="&amp;DATE(N$1,N$2,1),Prov_Auto!$D$3:$D1000, "&lt;="&amp;EOMONTH(DATE(N$1,N$2,1),0)))</f>
        <v/>
      </c>
      <c r="O674" s="48" t="str">
        <f>IF($D674="","", (SUMIFS(Transacoes!$D$3:$D1000,Transacoes!$C$3:$C1000,$D674,Transacoes!$B$3:$B1000,"C", Transacoes!$A$3:$A1000, "&lt;"&amp;EOMONTH(DATE(O$1,O$2,1),0))-SUMIFS(Transacoes!$D$3:$D1000,Transacoes!$C$3:$C1000,$D674,Transacoes!$B$3:$B1000,"V", Transacoes!$A$3:$A1000, "&lt;"&amp;EOMONTH(DATE(O$1,O$2,1),0)))*SUMIFS(Prov_Auto!$E$3:$E1000, Prov_Auto!$A$3:$A1000, $D674, Prov_Auto!$D$3:$D1000,"&gt;="&amp;DATE(O$1,O$2,1),Prov_Auto!$D$3:$D1000, "&lt;="&amp;EOMONTH(DATE(O$1,O$2,1),0)))</f>
        <v/>
      </c>
      <c r="P674" s="48" t="str">
        <f>IF($D674="","", (SUMIFS(Transacoes!$D$3:$D1000,Transacoes!$C$3:$C1000,$D674,Transacoes!$B$3:$B1000,"C", Transacoes!$A$3:$A1000, "&lt;"&amp;EOMONTH(DATE(P$1,P$2,1),0))-SUMIFS(Transacoes!$D$3:$D1000,Transacoes!$C$3:$C1000,$D674,Transacoes!$B$3:$B1000,"V", Transacoes!$A$3:$A1000, "&lt;"&amp;EOMONTH(DATE(P$1,P$2,1),0)))*SUMIFS(Prov_Auto!$E$3:$E1000, Prov_Auto!$A$3:$A1000, $D674, Prov_Auto!$D$3:$D1000,"&gt;="&amp;DATE(P$1,P$2,1),Prov_Auto!$D$3:$D1000, "&lt;="&amp;EOMONTH(DATE(P$1,P$2,1),0)))</f>
        <v/>
      </c>
      <c r="Q674" s="48" t="str">
        <f>IF($D674="","", (SUMIFS(Transacoes!$D$3:$D1000,Transacoes!$C$3:$C1000,$D674,Transacoes!$B$3:$B1000,"C", Transacoes!$A$3:$A1000, "&lt;"&amp;EOMONTH(DATE(Q$1,Q$2,1),0))-SUMIFS(Transacoes!$D$3:$D1000,Transacoes!$C$3:$C1000,$D674,Transacoes!$B$3:$B1000,"V", Transacoes!$A$3:$A1000, "&lt;"&amp;EOMONTH(DATE(Q$1,Q$2,1),0)))*SUMIFS(Prov_Auto!$E$3:$E1000, Prov_Auto!$A$3:$A1000, $D674, Prov_Auto!$D$3:$D1000,"&gt;="&amp;DATE(Q$1,Q$2,1),Prov_Auto!$D$3:$D1000, "&lt;="&amp;EOMONTH(DATE(Q$1,Q$2,1),0)))</f>
        <v/>
      </c>
      <c r="R674" s="47"/>
    </row>
    <row r="675">
      <c r="A675" s="47"/>
      <c r="B675" s="47"/>
      <c r="C675" s="47"/>
      <c r="D675" s="87"/>
      <c r="E675" s="48" t="str">
        <f>IF($D675="","", (SUMIFS(Transacoes!$D$3:$D1000,Transacoes!$C$3:$C1000,$D675,Transacoes!$B$3:$B1000,"C", Transacoes!$A$3:$A1000, "&lt;"&amp;EOMONTH(DATE(E$1,E$2,1),0))-SUMIFS(Transacoes!$D$3:$D1000,Transacoes!$C$3:$C1000,$D675,Transacoes!$B$3:$B1000,"V", Transacoes!$A$3:$A1000, "&lt;"&amp;EOMONTH(DATE(E$1,E$2,1),0)))*SUMIFS(Prov_Auto!$E$3:$E1000, Prov_Auto!$A$3:$A1000, $D675, Prov_Auto!$D$3:$D1000,"&gt;="&amp;DATE(E$1,E$2,1),Prov_Auto!$D$3:$D1000, "&lt;="&amp;EOMONTH(DATE(E$1,E$2,1),0)))</f>
        <v/>
      </c>
      <c r="F675" s="48" t="str">
        <f>IF($D675="","", (SUMIFS(Transacoes!$D$3:$D1000,Transacoes!$C$3:$C1000,$D675,Transacoes!$B$3:$B1000,"C", Transacoes!$A$3:$A1000, "&lt;"&amp;EOMONTH(DATE(F$1,F$2,1),0))-SUMIFS(Transacoes!$D$3:$D1000,Transacoes!$C$3:$C1000,$D675,Transacoes!$B$3:$B1000,"V", Transacoes!$A$3:$A1000, "&lt;"&amp;EOMONTH(DATE(F$1,F$2,1),0)))*SUMIFS(Prov_Auto!$E$3:$E1000, Prov_Auto!$A$3:$A1000, $D675, Prov_Auto!$D$3:$D1000,"&gt;="&amp;DATE(F$1,F$2,1),Prov_Auto!$D$3:$D1000, "&lt;="&amp;EOMONTH(DATE(F$1,F$2,1),0)))</f>
        <v/>
      </c>
      <c r="G675" s="48" t="str">
        <f>IF($D675="","", (SUMIFS(Transacoes!$D$3:$D1000,Transacoes!$C$3:$C1000,$D675,Transacoes!$B$3:$B1000,"C", Transacoes!$A$3:$A1000, "&lt;"&amp;EOMONTH(DATE(G$1,G$2,1),0))-SUMIFS(Transacoes!$D$3:$D1000,Transacoes!$C$3:$C1000,$D675,Transacoes!$B$3:$B1000,"V", Transacoes!$A$3:$A1000, "&lt;"&amp;EOMONTH(DATE(G$1,G$2,1),0)))*SUMIFS(Prov_Auto!$E$3:$E1000, Prov_Auto!$A$3:$A1000, $D675, Prov_Auto!$D$3:$D1000,"&gt;="&amp;DATE(G$1,G$2,1),Prov_Auto!$D$3:$D1000, "&lt;="&amp;EOMONTH(DATE(G$1,G$2,1),0)))</f>
        <v/>
      </c>
      <c r="H675" s="48" t="str">
        <f>IF($D675="","", (SUMIFS(Transacoes!$D$3:$D1000,Transacoes!$C$3:$C1000,$D675,Transacoes!$B$3:$B1000,"C", Transacoes!$A$3:$A1000, "&lt;"&amp;EOMONTH(DATE(H$1,H$2,1),0))-SUMIFS(Transacoes!$D$3:$D1000,Transacoes!$C$3:$C1000,$D675,Transacoes!$B$3:$B1000,"V", Transacoes!$A$3:$A1000, "&lt;"&amp;EOMONTH(DATE(H$1,H$2,1),0)))*SUMIFS(Prov_Auto!$E$3:$E1000, Prov_Auto!$A$3:$A1000, $D675, Prov_Auto!$D$3:$D1000,"&gt;="&amp;DATE(H$1,H$2,1),Prov_Auto!$D$3:$D1000, "&lt;="&amp;EOMONTH(DATE(H$1,H$2,1),0)))</f>
        <v/>
      </c>
      <c r="I675" s="48" t="str">
        <f>IF($D675="","", (SUMIFS(Transacoes!$D$3:$D1000,Transacoes!$C$3:$C1000,$D675,Transacoes!$B$3:$B1000,"C", Transacoes!$A$3:$A1000, "&lt;"&amp;EOMONTH(DATE(I$1,I$2,1),0))-SUMIFS(Transacoes!$D$3:$D1000,Transacoes!$C$3:$C1000,$D675,Transacoes!$B$3:$B1000,"V", Transacoes!$A$3:$A1000, "&lt;"&amp;EOMONTH(DATE(I$1,I$2,1),0)))*SUMIFS(Prov_Auto!$E$3:$E1000, Prov_Auto!$A$3:$A1000, $D675, Prov_Auto!$D$3:$D1000,"&gt;="&amp;DATE(I$1,I$2,1),Prov_Auto!$D$3:$D1000, "&lt;="&amp;EOMONTH(DATE(I$1,I$2,1),0)))</f>
        <v/>
      </c>
      <c r="J675" s="48" t="str">
        <f>IF($D675="","", (SUMIFS(Transacoes!$D$3:$D1000,Transacoes!$C$3:$C1000,$D675,Transacoes!$B$3:$B1000,"C", Transacoes!$A$3:$A1000, "&lt;"&amp;EOMONTH(DATE(J$1,J$2,1),0))-SUMIFS(Transacoes!$D$3:$D1000,Transacoes!$C$3:$C1000,$D675,Transacoes!$B$3:$B1000,"V", Transacoes!$A$3:$A1000, "&lt;"&amp;EOMONTH(DATE(J$1,J$2,1),0)))*SUMIFS(Prov_Auto!$E$3:$E1000, Prov_Auto!$A$3:$A1000, $D675, Prov_Auto!$D$3:$D1000,"&gt;="&amp;DATE(J$1,J$2,1),Prov_Auto!$D$3:$D1000, "&lt;="&amp;EOMONTH(DATE(J$1,J$2,1),0)))</f>
        <v/>
      </c>
      <c r="K675" s="48" t="str">
        <f>IF($D675="","", (SUMIFS(Transacoes!$D$3:$D1000,Transacoes!$C$3:$C1000,$D675,Transacoes!$B$3:$B1000,"C", Transacoes!$A$3:$A1000, "&lt;"&amp;EOMONTH(DATE(K$1,K$2,1),0))-SUMIFS(Transacoes!$D$3:$D1000,Transacoes!$C$3:$C1000,$D675,Transacoes!$B$3:$B1000,"V", Transacoes!$A$3:$A1000, "&lt;"&amp;EOMONTH(DATE(K$1,K$2,1),0)))*SUMIFS(Prov_Auto!$E$3:$E1000, Prov_Auto!$A$3:$A1000, $D675, Prov_Auto!$D$3:$D1000,"&gt;="&amp;DATE(K$1,K$2,1),Prov_Auto!$D$3:$D1000, "&lt;="&amp;EOMONTH(DATE(K$1,K$2,1),0)))</f>
        <v/>
      </c>
      <c r="L675" s="48" t="str">
        <f>IF($D675="","", (SUMIFS(Transacoes!$D$3:$D1000,Transacoes!$C$3:$C1000,$D675,Transacoes!$B$3:$B1000,"C", Transacoes!$A$3:$A1000, "&lt;"&amp;EOMONTH(DATE(L$1,L$2,1),0))-SUMIFS(Transacoes!$D$3:$D1000,Transacoes!$C$3:$C1000,$D675,Transacoes!$B$3:$B1000,"V", Transacoes!$A$3:$A1000, "&lt;"&amp;EOMONTH(DATE(L$1,L$2,1),0)))*SUMIFS(Prov_Auto!$E$3:$E1000, Prov_Auto!$A$3:$A1000, $D675, Prov_Auto!$D$3:$D1000,"&gt;="&amp;DATE(L$1,L$2,1),Prov_Auto!$D$3:$D1000, "&lt;="&amp;EOMONTH(DATE(L$1,L$2,1),0)))</f>
        <v/>
      </c>
      <c r="M675" s="48" t="str">
        <f>IF($D675="","", (SUMIFS(Transacoes!$D$3:$D1000,Transacoes!$C$3:$C1000,$D675,Transacoes!$B$3:$B1000,"C", Transacoes!$A$3:$A1000, "&lt;"&amp;EOMONTH(DATE(M$1,M$2,1),0))-SUMIFS(Transacoes!$D$3:$D1000,Transacoes!$C$3:$C1000,$D675,Transacoes!$B$3:$B1000,"V", Transacoes!$A$3:$A1000, "&lt;"&amp;EOMONTH(DATE(M$1,M$2,1),0)))*SUMIFS(Prov_Auto!$E$3:$E1000, Prov_Auto!$A$3:$A1000, $D675, Prov_Auto!$D$3:$D1000,"&gt;="&amp;DATE(M$1,M$2,1),Prov_Auto!$D$3:$D1000, "&lt;="&amp;EOMONTH(DATE(M$1,M$2,1),0)))</f>
        <v/>
      </c>
      <c r="N675" s="48" t="str">
        <f>IF($D675="","", (SUMIFS(Transacoes!$D$3:$D1000,Transacoes!$C$3:$C1000,$D675,Transacoes!$B$3:$B1000,"C", Transacoes!$A$3:$A1000, "&lt;"&amp;EOMONTH(DATE(N$1,N$2,1),0))-SUMIFS(Transacoes!$D$3:$D1000,Transacoes!$C$3:$C1000,$D675,Transacoes!$B$3:$B1000,"V", Transacoes!$A$3:$A1000, "&lt;"&amp;EOMONTH(DATE(N$1,N$2,1),0)))*SUMIFS(Prov_Auto!$E$3:$E1000, Prov_Auto!$A$3:$A1000, $D675, Prov_Auto!$D$3:$D1000,"&gt;="&amp;DATE(N$1,N$2,1),Prov_Auto!$D$3:$D1000, "&lt;="&amp;EOMONTH(DATE(N$1,N$2,1),0)))</f>
        <v/>
      </c>
      <c r="O675" s="48" t="str">
        <f>IF($D675="","", (SUMIFS(Transacoes!$D$3:$D1000,Transacoes!$C$3:$C1000,$D675,Transacoes!$B$3:$B1000,"C", Transacoes!$A$3:$A1000, "&lt;"&amp;EOMONTH(DATE(O$1,O$2,1),0))-SUMIFS(Transacoes!$D$3:$D1000,Transacoes!$C$3:$C1000,$D675,Transacoes!$B$3:$B1000,"V", Transacoes!$A$3:$A1000, "&lt;"&amp;EOMONTH(DATE(O$1,O$2,1),0)))*SUMIFS(Prov_Auto!$E$3:$E1000, Prov_Auto!$A$3:$A1000, $D675, Prov_Auto!$D$3:$D1000,"&gt;="&amp;DATE(O$1,O$2,1),Prov_Auto!$D$3:$D1000, "&lt;="&amp;EOMONTH(DATE(O$1,O$2,1),0)))</f>
        <v/>
      </c>
      <c r="P675" s="48" t="str">
        <f>IF($D675="","", (SUMIFS(Transacoes!$D$3:$D1000,Transacoes!$C$3:$C1000,$D675,Transacoes!$B$3:$B1000,"C", Transacoes!$A$3:$A1000, "&lt;"&amp;EOMONTH(DATE(P$1,P$2,1),0))-SUMIFS(Transacoes!$D$3:$D1000,Transacoes!$C$3:$C1000,$D675,Transacoes!$B$3:$B1000,"V", Transacoes!$A$3:$A1000, "&lt;"&amp;EOMONTH(DATE(P$1,P$2,1),0)))*SUMIFS(Prov_Auto!$E$3:$E1000, Prov_Auto!$A$3:$A1000, $D675, Prov_Auto!$D$3:$D1000,"&gt;="&amp;DATE(P$1,P$2,1),Prov_Auto!$D$3:$D1000, "&lt;="&amp;EOMONTH(DATE(P$1,P$2,1),0)))</f>
        <v/>
      </c>
      <c r="Q675" s="48" t="str">
        <f>IF($D675="","", (SUMIFS(Transacoes!$D$3:$D1000,Transacoes!$C$3:$C1000,$D675,Transacoes!$B$3:$B1000,"C", Transacoes!$A$3:$A1000, "&lt;"&amp;EOMONTH(DATE(Q$1,Q$2,1),0))-SUMIFS(Transacoes!$D$3:$D1000,Transacoes!$C$3:$C1000,$D675,Transacoes!$B$3:$B1000,"V", Transacoes!$A$3:$A1000, "&lt;"&amp;EOMONTH(DATE(Q$1,Q$2,1),0)))*SUMIFS(Prov_Auto!$E$3:$E1000, Prov_Auto!$A$3:$A1000, $D675, Prov_Auto!$D$3:$D1000,"&gt;="&amp;DATE(Q$1,Q$2,1),Prov_Auto!$D$3:$D1000, "&lt;="&amp;EOMONTH(DATE(Q$1,Q$2,1),0)))</f>
        <v/>
      </c>
      <c r="R675" s="47"/>
    </row>
    <row r="676">
      <c r="A676" s="47"/>
      <c r="B676" s="47"/>
      <c r="C676" s="47"/>
      <c r="D676" s="87"/>
      <c r="E676" s="48" t="str">
        <f>IF($D676="","", (SUMIFS(Transacoes!$D$3:$D1000,Transacoes!$C$3:$C1000,$D676,Transacoes!$B$3:$B1000,"C", Transacoes!$A$3:$A1000, "&lt;"&amp;EOMONTH(DATE(E$1,E$2,1),0))-SUMIFS(Transacoes!$D$3:$D1000,Transacoes!$C$3:$C1000,$D676,Transacoes!$B$3:$B1000,"V", Transacoes!$A$3:$A1000, "&lt;"&amp;EOMONTH(DATE(E$1,E$2,1),0)))*SUMIFS(Prov_Auto!$E$3:$E1000, Prov_Auto!$A$3:$A1000, $D676, Prov_Auto!$D$3:$D1000,"&gt;="&amp;DATE(E$1,E$2,1),Prov_Auto!$D$3:$D1000, "&lt;="&amp;EOMONTH(DATE(E$1,E$2,1),0)))</f>
        <v/>
      </c>
      <c r="F676" s="48" t="str">
        <f>IF($D676="","", (SUMIFS(Transacoes!$D$3:$D1000,Transacoes!$C$3:$C1000,$D676,Transacoes!$B$3:$B1000,"C", Transacoes!$A$3:$A1000, "&lt;"&amp;EOMONTH(DATE(F$1,F$2,1),0))-SUMIFS(Transacoes!$D$3:$D1000,Transacoes!$C$3:$C1000,$D676,Transacoes!$B$3:$B1000,"V", Transacoes!$A$3:$A1000, "&lt;"&amp;EOMONTH(DATE(F$1,F$2,1),0)))*SUMIFS(Prov_Auto!$E$3:$E1000, Prov_Auto!$A$3:$A1000, $D676, Prov_Auto!$D$3:$D1000,"&gt;="&amp;DATE(F$1,F$2,1),Prov_Auto!$D$3:$D1000, "&lt;="&amp;EOMONTH(DATE(F$1,F$2,1),0)))</f>
        <v/>
      </c>
      <c r="G676" s="48" t="str">
        <f>IF($D676="","", (SUMIFS(Transacoes!$D$3:$D1000,Transacoes!$C$3:$C1000,$D676,Transacoes!$B$3:$B1000,"C", Transacoes!$A$3:$A1000, "&lt;"&amp;EOMONTH(DATE(G$1,G$2,1),0))-SUMIFS(Transacoes!$D$3:$D1000,Transacoes!$C$3:$C1000,$D676,Transacoes!$B$3:$B1000,"V", Transacoes!$A$3:$A1000, "&lt;"&amp;EOMONTH(DATE(G$1,G$2,1),0)))*SUMIFS(Prov_Auto!$E$3:$E1000, Prov_Auto!$A$3:$A1000, $D676, Prov_Auto!$D$3:$D1000,"&gt;="&amp;DATE(G$1,G$2,1),Prov_Auto!$D$3:$D1000, "&lt;="&amp;EOMONTH(DATE(G$1,G$2,1),0)))</f>
        <v/>
      </c>
      <c r="H676" s="48" t="str">
        <f>IF($D676="","", (SUMIFS(Transacoes!$D$3:$D1000,Transacoes!$C$3:$C1000,$D676,Transacoes!$B$3:$B1000,"C", Transacoes!$A$3:$A1000, "&lt;"&amp;EOMONTH(DATE(H$1,H$2,1),0))-SUMIFS(Transacoes!$D$3:$D1000,Transacoes!$C$3:$C1000,$D676,Transacoes!$B$3:$B1000,"V", Transacoes!$A$3:$A1000, "&lt;"&amp;EOMONTH(DATE(H$1,H$2,1),0)))*SUMIFS(Prov_Auto!$E$3:$E1000, Prov_Auto!$A$3:$A1000, $D676, Prov_Auto!$D$3:$D1000,"&gt;="&amp;DATE(H$1,H$2,1),Prov_Auto!$D$3:$D1000, "&lt;="&amp;EOMONTH(DATE(H$1,H$2,1),0)))</f>
        <v/>
      </c>
      <c r="I676" s="48" t="str">
        <f>IF($D676="","", (SUMIFS(Transacoes!$D$3:$D1000,Transacoes!$C$3:$C1000,$D676,Transacoes!$B$3:$B1000,"C", Transacoes!$A$3:$A1000, "&lt;"&amp;EOMONTH(DATE(I$1,I$2,1),0))-SUMIFS(Transacoes!$D$3:$D1000,Transacoes!$C$3:$C1000,$D676,Transacoes!$B$3:$B1000,"V", Transacoes!$A$3:$A1000, "&lt;"&amp;EOMONTH(DATE(I$1,I$2,1),0)))*SUMIFS(Prov_Auto!$E$3:$E1000, Prov_Auto!$A$3:$A1000, $D676, Prov_Auto!$D$3:$D1000,"&gt;="&amp;DATE(I$1,I$2,1),Prov_Auto!$D$3:$D1000, "&lt;="&amp;EOMONTH(DATE(I$1,I$2,1),0)))</f>
        <v/>
      </c>
      <c r="J676" s="48" t="str">
        <f>IF($D676="","", (SUMIFS(Transacoes!$D$3:$D1000,Transacoes!$C$3:$C1000,$D676,Transacoes!$B$3:$B1000,"C", Transacoes!$A$3:$A1000, "&lt;"&amp;EOMONTH(DATE(J$1,J$2,1),0))-SUMIFS(Transacoes!$D$3:$D1000,Transacoes!$C$3:$C1000,$D676,Transacoes!$B$3:$B1000,"V", Transacoes!$A$3:$A1000, "&lt;"&amp;EOMONTH(DATE(J$1,J$2,1),0)))*SUMIFS(Prov_Auto!$E$3:$E1000, Prov_Auto!$A$3:$A1000, $D676, Prov_Auto!$D$3:$D1000,"&gt;="&amp;DATE(J$1,J$2,1),Prov_Auto!$D$3:$D1000, "&lt;="&amp;EOMONTH(DATE(J$1,J$2,1),0)))</f>
        <v/>
      </c>
      <c r="K676" s="48" t="str">
        <f>IF($D676="","", (SUMIFS(Transacoes!$D$3:$D1000,Transacoes!$C$3:$C1000,$D676,Transacoes!$B$3:$B1000,"C", Transacoes!$A$3:$A1000, "&lt;"&amp;EOMONTH(DATE(K$1,K$2,1),0))-SUMIFS(Transacoes!$D$3:$D1000,Transacoes!$C$3:$C1000,$D676,Transacoes!$B$3:$B1000,"V", Transacoes!$A$3:$A1000, "&lt;"&amp;EOMONTH(DATE(K$1,K$2,1),0)))*SUMIFS(Prov_Auto!$E$3:$E1000, Prov_Auto!$A$3:$A1000, $D676, Prov_Auto!$D$3:$D1000,"&gt;="&amp;DATE(K$1,K$2,1),Prov_Auto!$D$3:$D1000, "&lt;="&amp;EOMONTH(DATE(K$1,K$2,1),0)))</f>
        <v/>
      </c>
      <c r="L676" s="48" t="str">
        <f>IF($D676="","", (SUMIFS(Transacoes!$D$3:$D1000,Transacoes!$C$3:$C1000,$D676,Transacoes!$B$3:$B1000,"C", Transacoes!$A$3:$A1000, "&lt;"&amp;EOMONTH(DATE(L$1,L$2,1),0))-SUMIFS(Transacoes!$D$3:$D1000,Transacoes!$C$3:$C1000,$D676,Transacoes!$B$3:$B1000,"V", Transacoes!$A$3:$A1000, "&lt;"&amp;EOMONTH(DATE(L$1,L$2,1),0)))*SUMIFS(Prov_Auto!$E$3:$E1000, Prov_Auto!$A$3:$A1000, $D676, Prov_Auto!$D$3:$D1000,"&gt;="&amp;DATE(L$1,L$2,1),Prov_Auto!$D$3:$D1000, "&lt;="&amp;EOMONTH(DATE(L$1,L$2,1),0)))</f>
        <v/>
      </c>
      <c r="M676" s="48" t="str">
        <f>IF($D676="","", (SUMIFS(Transacoes!$D$3:$D1000,Transacoes!$C$3:$C1000,$D676,Transacoes!$B$3:$B1000,"C", Transacoes!$A$3:$A1000, "&lt;"&amp;EOMONTH(DATE(M$1,M$2,1),0))-SUMIFS(Transacoes!$D$3:$D1000,Transacoes!$C$3:$C1000,$D676,Transacoes!$B$3:$B1000,"V", Transacoes!$A$3:$A1000, "&lt;"&amp;EOMONTH(DATE(M$1,M$2,1),0)))*SUMIFS(Prov_Auto!$E$3:$E1000, Prov_Auto!$A$3:$A1000, $D676, Prov_Auto!$D$3:$D1000,"&gt;="&amp;DATE(M$1,M$2,1),Prov_Auto!$D$3:$D1000, "&lt;="&amp;EOMONTH(DATE(M$1,M$2,1),0)))</f>
        <v/>
      </c>
      <c r="N676" s="48" t="str">
        <f>IF($D676="","", (SUMIFS(Transacoes!$D$3:$D1000,Transacoes!$C$3:$C1000,$D676,Transacoes!$B$3:$B1000,"C", Transacoes!$A$3:$A1000, "&lt;"&amp;EOMONTH(DATE(N$1,N$2,1),0))-SUMIFS(Transacoes!$D$3:$D1000,Transacoes!$C$3:$C1000,$D676,Transacoes!$B$3:$B1000,"V", Transacoes!$A$3:$A1000, "&lt;"&amp;EOMONTH(DATE(N$1,N$2,1),0)))*SUMIFS(Prov_Auto!$E$3:$E1000, Prov_Auto!$A$3:$A1000, $D676, Prov_Auto!$D$3:$D1000,"&gt;="&amp;DATE(N$1,N$2,1),Prov_Auto!$D$3:$D1000, "&lt;="&amp;EOMONTH(DATE(N$1,N$2,1),0)))</f>
        <v/>
      </c>
      <c r="O676" s="48" t="str">
        <f>IF($D676="","", (SUMIFS(Transacoes!$D$3:$D1000,Transacoes!$C$3:$C1000,$D676,Transacoes!$B$3:$B1000,"C", Transacoes!$A$3:$A1000, "&lt;"&amp;EOMONTH(DATE(O$1,O$2,1),0))-SUMIFS(Transacoes!$D$3:$D1000,Transacoes!$C$3:$C1000,$D676,Transacoes!$B$3:$B1000,"V", Transacoes!$A$3:$A1000, "&lt;"&amp;EOMONTH(DATE(O$1,O$2,1),0)))*SUMIFS(Prov_Auto!$E$3:$E1000, Prov_Auto!$A$3:$A1000, $D676, Prov_Auto!$D$3:$D1000,"&gt;="&amp;DATE(O$1,O$2,1),Prov_Auto!$D$3:$D1000, "&lt;="&amp;EOMONTH(DATE(O$1,O$2,1),0)))</f>
        <v/>
      </c>
      <c r="P676" s="48" t="str">
        <f>IF($D676="","", (SUMIFS(Transacoes!$D$3:$D1000,Transacoes!$C$3:$C1000,$D676,Transacoes!$B$3:$B1000,"C", Transacoes!$A$3:$A1000, "&lt;"&amp;EOMONTH(DATE(P$1,P$2,1),0))-SUMIFS(Transacoes!$D$3:$D1000,Transacoes!$C$3:$C1000,$D676,Transacoes!$B$3:$B1000,"V", Transacoes!$A$3:$A1000, "&lt;"&amp;EOMONTH(DATE(P$1,P$2,1),0)))*SUMIFS(Prov_Auto!$E$3:$E1000, Prov_Auto!$A$3:$A1000, $D676, Prov_Auto!$D$3:$D1000,"&gt;="&amp;DATE(P$1,P$2,1),Prov_Auto!$D$3:$D1000, "&lt;="&amp;EOMONTH(DATE(P$1,P$2,1),0)))</f>
        <v/>
      </c>
      <c r="Q676" s="48" t="str">
        <f>IF($D676="","", (SUMIFS(Transacoes!$D$3:$D1000,Transacoes!$C$3:$C1000,$D676,Transacoes!$B$3:$B1000,"C", Transacoes!$A$3:$A1000, "&lt;"&amp;EOMONTH(DATE(Q$1,Q$2,1),0))-SUMIFS(Transacoes!$D$3:$D1000,Transacoes!$C$3:$C1000,$D676,Transacoes!$B$3:$B1000,"V", Transacoes!$A$3:$A1000, "&lt;"&amp;EOMONTH(DATE(Q$1,Q$2,1),0)))*SUMIFS(Prov_Auto!$E$3:$E1000, Prov_Auto!$A$3:$A1000, $D676, Prov_Auto!$D$3:$D1000,"&gt;="&amp;DATE(Q$1,Q$2,1),Prov_Auto!$D$3:$D1000, "&lt;="&amp;EOMONTH(DATE(Q$1,Q$2,1),0)))</f>
        <v/>
      </c>
      <c r="R676" s="47"/>
    </row>
    <row r="677">
      <c r="A677" s="47"/>
      <c r="B677" s="47"/>
      <c r="C677" s="47"/>
      <c r="D677" s="87"/>
      <c r="E677" s="48" t="str">
        <f>IF($D677="","", (SUMIFS(Transacoes!$D$3:$D1000,Transacoes!$C$3:$C1000,$D677,Transacoes!$B$3:$B1000,"C", Transacoes!$A$3:$A1000, "&lt;"&amp;EOMONTH(DATE(E$1,E$2,1),0))-SUMIFS(Transacoes!$D$3:$D1000,Transacoes!$C$3:$C1000,$D677,Transacoes!$B$3:$B1000,"V", Transacoes!$A$3:$A1000, "&lt;"&amp;EOMONTH(DATE(E$1,E$2,1),0)))*SUMIFS(Prov_Auto!$E$3:$E1000, Prov_Auto!$A$3:$A1000, $D677, Prov_Auto!$D$3:$D1000,"&gt;="&amp;DATE(E$1,E$2,1),Prov_Auto!$D$3:$D1000, "&lt;="&amp;EOMONTH(DATE(E$1,E$2,1),0)))</f>
        <v/>
      </c>
      <c r="F677" s="48" t="str">
        <f>IF($D677="","", (SUMIFS(Transacoes!$D$3:$D1000,Transacoes!$C$3:$C1000,$D677,Transacoes!$B$3:$B1000,"C", Transacoes!$A$3:$A1000, "&lt;"&amp;EOMONTH(DATE(F$1,F$2,1),0))-SUMIFS(Transacoes!$D$3:$D1000,Transacoes!$C$3:$C1000,$D677,Transacoes!$B$3:$B1000,"V", Transacoes!$A$3:$A1000, "&lt;"&amp;EOMONTH(DATE(F$1,F$2,1),0)))*SUMIFS(Prov_Auto!$E$3:$E1000, Prov_Auto!$A$3:$A1000, $D677, Prov_Auto!$D$3:$D1000,"&gt;="&amp;DATE(F$1,F$2,1),Prov_Auto!$D$3:$D1000, "&lt;="&amp;EOMONTH(DATE(F$1,F$2,1),0)))</f>
        <v/>
      </c>
      <c r="G677" s="48" t="str">
        <f>IF($D677="","", (SUMIFS(Transacoes!$D$3:$D1000,Transacoes!$C$3:$C1000,$D677,Transacoes!$B$3:$B1000,"C", Transacoes!$A$3:$A1000, "&lt;"&amp;EOMONTH(DATE(G$1,G$2,1),0))-SUMIFS(Transacoes!$D$3:$D1000,Transacoes!$C$3:$C1000,$D677,Transacoes!$B$3:$B1000,"V", Transacoes!$A$3:$A1000, "&lt;"&amp;EOMONTH(DATE(G$1,G$2,1),0)))*SUMIFS(Prov_Auto!$E$3:$E1000, Prov_Auto!$A$3:$A1000, $D677, Prov_Auto!$D$3:$D1000,"&gt;="&amp;DATE(G$1,G$2,1),Prov_Auto!$D$3:$D1000, "&lt;="&amp;EOMONTH(DATE(G$1,G$2,1),0)))</f>
        <v/>
      </c>
      <c r="H677" s="48" t="str">
        <f>IF($D677="","", (SUMIFS(Transacoes!$D$3:$D1000,Transacoes!$C$3:$C1000,$D677,Transacoes!$B$3:$B1000,"C", Transacoes!$A$3:$A1000, "&lt;"&amp;EOMONTH(DATE(H$1,H$2,1),0))-SUMIFS(Transacoes!$D$3:$D1000,Transacoes!$C$3:$C1000,$D677,Transacoes!$B$3:$B1000,"V", Transacoes!$A$3:$A1000, "&lt;"&amp;EOMONTH(DATE(H$1,H$2,1),0)))*SUMIFS(Prov_Auto!$E$3:$E1000, Prov_Auto!$A$3:$A1000, $D677, Prov_Auto!$D$3:$D1000,"&gt;="&amp;DATE(H$1,H$2,1),Prov_Auto!$D$3:$D1000, "&lt;="&amp;EOMONTH(DATE(H$1,H$2,1),0)))</f>
        <v/>
      </c>
      <c r="I677" s="48" t="str">
        <f>IF($D677="","", (SUMIFS(Transacoes!$D$3:$D1000,Transacoes!$C$3:$C1000,$D677,Transacoes!$B$3:$B1000,"C", Transacoes!$A$3:$A1000, "&lt;"&amp;EOMONTH(DATE(I$1,I$2,1),0))-SUMIFS(Transacoes!$D$3:$D1000,Transacoes!$C$3:$C1000,$D677,Transacoes!$B$3:$B1000,"V", Transacoes!$A$3:$A1000, "&lt;"&amp;EOMONTH(DATE(I$1,I$2,1),0)))*SUMIFS(Prov_Auto!$E$3:$E1000, Prov_Auto!$A$3:$A1000, $D677, Prov_Auto!$D$3:$D1000,"&gt;="&amp;DATE(I$1,I$2,1),Prov_Auto!$D$3:$D1000, "&lt;="&amp;EOMONTH(DATE(I$1,I$2,1),0)))</f>
        <v/>
      </c>
      <c r="J677" s="48" t="str">
        <f>IF($D677="","", (SUMIFS(Transacoes!$D$3:$D1000,Transacoes!$C$3:$C1000,$D677,Transacoes!$B$3:$B1000,"C", Transacoes!$A$3:$A1000, "&lt;"&amp;EOMONTH(DATE(J$1,J$2,1),0))-SUMIFS(Transacoes!$D$3:$D1000,Transacoes!$C$3:$C1000,$D677,Transacoes!$B$3:$B1000,"V", Transacoes!$A$3:$A1000, "&lt;"&amp;EOMONTH(DATE(J$1,J$2,1),0)))*SUMIFS(Prov_Auto!$E$3:$E1000, Prov_Auto!$A$3:$A1000, $D677, Prov_Auto!$D$3:$D1000,"&gt;="&amp;DATE(J$1,J$2,1),Prov_Auto!$D$3:$D1000, "&lt;="&amp;EOMONTH(DATE(J$1,J$2,1),0)))</f>
        <v/>
      </c>
      <c r="K677" s="48" t="str">
        <f>IF($D677="","", (SUMIFS(Transacoes!$D$3:$D1000,Transacoes!$C$3:$C1000,$D677,Transacoes!$B$3:$B1000,"C", Transacoes!$A$3:$A1000, "&lt;"&amp;EOMONTH(DATE(K$1,K$2,1),0))-SUMIFS(Transacoes!$D$3:$D1000,Transacoes!$C$3:$C1000,$D677,Transacoes!$B$3:$B1000,"V", Transacoes!$A$3:$A1000, "&lt;"&amp;EOMONTH(DATE(K$1,K$2,1),0)))*SUMIFS(Prov_Auto!$E$3:$E1000, Prov_Auto!$A$3:$A1000, $D677, Prov_Auto!$D$3:$D1000,"&gt;="&amp;DATE(K$1,K$2,1),Prov_Auto!$D$3:$D1000, "&lt;="&amp;EOMONTH(DATE(K$1,K$2,1),0)))</f>
        <v/>
      </c>
      <c r="L677" s="48" t="str">
        <f>IF($D677="","", (SUMIFS(Transacoes!$D$3:$D1000,Transacoes!$C$3:$C1000,$D677,Transacoes!$B$3:$B1000,"C", Transacoes!$A$3:$A1000, "&lt;"&amp;EOMONTH(DATE(L$1,L$2,1),0))-SUMIFS(Transacoes!$D$3:$D1000,Transacoes!$C$3:$C1000,$D677,Transacoes!$B$3:$B1000,"V", Transacoes!$A$3:$A1000, "&lt;"&amp;EOMONTH(DATE(L$1,L$2,1),0)))*SUMIFS(Prov_Auto!$E$3:$E1000, Prov_Auto!$A$3:$A1000, $D677, Prov_Auto!$D$3:$D1000,"&gt;="&amp;DATE(L$1,L$2,1),Prov_Auto!$D$3:$D1000, "&lt;="&amp;EOMONTH(DATE(L$1,L$2,1),0)))</f>
        <v/>
      </c>
      <c r="M677" s="48" t="str">
        <f>IF($D677="","", (SUMIFS(Transacoes!$D$3:$D1000,Transacoes!$C$3:$C1000,$D677,Transacoes!$B$3:$B1000,"C", Transacoes!$A$3:$A1000, "&lt;"&amp;EOMONTH(DATE(M$1,M$2,1),0))-SUMIFS(Transacoes!$D$3:$D1000,Transacoes!$C$3:$C1000,$D677,Transacoes!$B$3:$B1000,"V", Transacoes!$A$3:$A1000, "&lt;"&amp;EOMONTH(DATE(M$1,M$2,1),0)))*SUMIFS(Prov_Auto!$E$3:$E1000, Prov_Auto!$A$3:$A1000, $D677, Prov_Auto!$D$3:$D1000,"&gt;="&amp;DATE(M$1,M$2,1),Prov_Auto!$D$3:$D1000, "&lt;="&amp;EOMONTH(DATE(M$1,M$2,1),0)))</f>
        <v/>
      </c>
      <c r="N677" s="48" t="str">
        <f>IF($D677="","", (SUMIFS(Transacoes!$D$3:$D1000,Transacoes!$C$3:$C1000,$D677,Transacoes!$B$3:$B1000,"C", Transacoes!$A$3:$A1000, "&lt;"&amp;EOMONTH(DATE(N$1,N$2,1),0))-SUMIFS(Transacoes!$D$3:$D1000,Transacoes!$C$3:$C1000,$D677,Transacoes!$B$3:$B1000,"V", Transacoes!$A$3:$A1000, "&lt;"&amp;EOMONTH(DATE(N$1,N$2,1),0)))*SUMIFS(Prov_Auto!$E$3:$E1000, Prov_Auto!$A$3:$A1000, $D677, Prov_Auto!$D$3:$D1000,"&gt;="&amp;DATE(N$1,N$2,1),Prov_Auto!$D$3:$D1000, "&lt;="&amp;EOMONTH(DATE(N$1,N$2,1),0)))</f>
        <v/>
      </c>
      <c r="O677" s="48" t="str">
        <f>IF($D677="","", (SUMIFS(Transacoes!$D$3:$D1000,Transacoes!$C$3:$C1000,$D677,Transacoes!$B$3:$B1000,"C", Transacoes!$A$3:$A1000, "&lt;"&amp;EOMONTH(DATE(O$1,O$2,1),0))-SUMIFS(Transacoes!$D$3:$D1000,Transacoes!$C$3:$C1000,$D677,Transacoes!$B$3:$B1000,"V", Transacoes!$A$3:$A1000, "&lt;"&amp;EOMONTH(DATE(O$1,O$2,1),0)))*SUMIFS(Prov_Auto!$E$3:$E1000, Prov_Auto!$A$3:$A1000, $D677, Prov_Auto!$D$3:$D1000,"&gt;="&amp;DATE(O$1,O$2,1),Prov_Auto!$D$3:$D1000, "&lt;="&amp;EOMONTH(DATE(O$1,O$2,1),0)))</f>
        <v/>
      </c>
      <c r="P677" s="48" t="str">
        <f>IF($D677="","", (SUMIFS(Transacoes!$D$3:$D1000,Transacoes!$C$3:$C1000,$D677,Transacoes!$B$3:$B1000,"C", Transacoes!$A$3:$A1000, "&lt;"&amp;EOMONTH(DATE(P$1,P$2,1),0))-SUMIFS(Transacoes!$D$3:$D1000,Transacoes!$C$3:$C1000,$D677,Transacoes!$B$3:$B1000,"V", Transacoes!$A$3:$A1000, "&lt;"&amp;EOMONTH(DATE(P$1,P$2,1),0)))*SUMIFS(Prov_Auto!$E$3:$E1000, Prov_Auto!$A$3:$A1000, $D677, Prov_Auto!$D$3:$D1000,"&gt;="&amp;DATE(P$1,P$2,1),Prov_Auto!$D$3:$D1000, "&lt;="&amp;EOMONTH(DATE(P$1,P$2,1),0)))</f>
        <v/>
      </c>
      <c r="Q677" s="48" t="str">
        <f>IF($D677="","", (SUMIFS(Transacoes!$D$3:$D1000,Transacoes!$C$3:$C1000,$D677,Transacoes!$B$3:$B1000,"C", Transacoes!$A$3:$A1000, "&lt;"&amp;EOMONTH(DATE(Q$1,Q$2,1),0))-SUMIFS(Transacoes!$D$3:$D1000,Transacoes!$C$3:$C1000,$D677,Transacoes!$B$3:$B1000,"V", Transacoes!$A$3:$A1000, "&lt;"&amp;EOMONTH(DATE(Q$1,Q$2,1),0)))*SUMIFS(Prov_Auto!$E$3:$E1000, Prov_Auto!$A$3:$A1000, $D677, Prov_Auto!$D$3:$D1000,"&gt;="&amp;DATE(Q$1,Q$2,1),Prov_Auto!$D$3:$D1000, "&lt;="&amp;EOMONTH(DATE(Q$1,Q$2,1),0)))</f>
        <v/>
      </c>
      <c r="R677" s="47"/>
    </row>
    <row r="678">
      <c r="A678" s="47"/>
      <c r="B678" s="47"/>
      <c r="C678" s="47"/>
      <c r="D678" s="87"/>
      <c r="E678" s="48" t="str">
        <f>IF($D678="","", (SUMIFS(Transacoes!$D$3:$D1000,Transacoes!$C$3:$C1000,$D678,Transacoes!$B$3:$B1000,"C", Transacoes!$A$3:$A1000, "&lt;"&amp;EOMONTH(DATE(E$1,E$2,1),0))-SUMIFS(Transacoes!$D$3:$D1000,Transacoes!$C$3:$C1000,$D678,Transacoes!$B$3:$B1000,"V", Transacoes!$A$3:$A1000, "&lt;"&amp;EOMONTH(DATE(E$1,E$2,1),0)))*SUMIFS(Prov_Auto!$E$3:$E1000, Prov_Auto!$A$3:$A1000, $D678, Prov_Auto!$D$3:$D1000,"&gt;="&amp;DATE(E$1,E$2,1),Prov_Auto!$D$3:$D1000, "&lt;="&amp;EOMONTH(DATE(E$1,E$2,1),0)))</f>
        <v/>
      </c>
      <c r="F678" s="48" t="str">
        <f>IF($D678="","", (SUMIFS(Transacoes!$D$3:$D1000,Transacoes!$C$3:$C1000,$D678,Transacoes!$B$3:$B1000,"C", Transacoes!$A$3:$A1000, "&lt;"&amp;EOMONTH(DATE(F$1,F$2,1),0))-SUMIFS(Transacoes!$D$3:$D1000,Transacoes!$C$3:$C1000,$D678,Transacoes!$B$3:$B1000,"V", Transacoes!$A$3:$A1000, "&lt;"&amp;EOMONTH(DATE(F$1,F$2,1),0)))*SUMIFS(Prov_Auto!$E$3:$E1000, Prov_Auto!$A$3:$A1000, $D678, Prov_Auto!$D$3:$D1000,"&gt;="&amp;DATE(F$1,F$2,1),Prov_Auto!$D$3:$D1000, "&lt;="&amp;EOMONTH(DATE(F$1,F$2,1),0)))</f>
        <v/>
      </c>
      <c r="G678" s="48" t="str">
        <f>IF($D678="","", (SUMIFS(Transacoes!$D$3:$D1000,Transacoes!$C$3:$C1000,$D678,Transacoes!$B$3:$B1000,"C", Transacoes!$A$3:$A1000, "&lt;"&amp;EOMONTH(DATE(G$1,G$2,1),0))-SUMIFS(Transacoes!$D$3:$D1000,Transacoes!$C$3:$C1000,$D678,Transacoes!$B$3:$B1000,"V", Transacoes!$A$3:$A1000, "&lt;"&amp;EOMONTH(DATE(G$1,G$2,1),0)))*SUMIFS(Prov_Auto!$E$3:$E1000, Prov_Auto!$A$3:$A1000, $D678, Prov_Auto!$D$3:$D1000,"&gt;="&amp;DATE(G$1,G$2,1),Prov_Auto!$D$3:$D1000, "&lt;="&amp;EOMONTH(DATE(G$1,G$2,1),0)))</f>
        <v/>
      </c>
      <c r="H678" s="48" t="str">
        <f>IF($D678="","", (SUMIFS(Transacoes!$D$3:$D1000,Transacoes!$C$3:$C1000,$D678,Transacoes!$B$3:$B1000,"C", Transacoes!$A$3:$A1000, "&lt;"&amp;EOMONTH(DATE(H$1,H$2,1),0))-SUMIFS(Transacoes!$D$3:$D1000,Transacoes!$C$3:$C1000,$D678,Transacoes!$B$3:$B1000,"V", Transacoes!$A$3:$A1000, "&lt;"&amp;EOMONTH(DATE(H$1,H$2,1),0)))*SUMIFS(Prov_Auto!$E$3:$E1000, Prov_Auto!$A$3:$A1000, $D678, Prov_Auto!$D$3:$D1000,"&gt;="&amp;DATE(H$1,H$2,1),Prov_Auto!$D$3:$D1000, "&lt;="&amp;EOMONTH(DATE(H$1,H$2,1),0)))</f>
        <v/>
      </c>
      <c r="I678" s="48" t="str">
        <f>IF($D678="","", (SUMIFS(Transacoes!$D$3:$D1000,Transacoes!$C$3:$C1000,$D678,Transacoes!$B$3:$B1000,"C", Transacoes!$A$3:$A1000, "&lt;"&amp;EOMONTH(DATE(I$1,I$2,1),0))-SUMIFS(Transacoes!$D$3:$D1000,Transacoes!$C$3:$C1000,$D678,Transacoes!$B$3:$B1000,"V", Transacoes!$A$3:$A1000, "&lt;"&amp;EOMONTH(DATE(I$1,I$2,1),0)))*SUMIFS(Prov_Auto!$E$3:$E1000, Prov_Auto!$A$3:$A1000, $D678, Prov_Auto!$D$3:$D1000,"&gt;="&amp;DATE(I$1,I$2,1),Prov_Auto!$D$3:$D1000, "&lt;="&amp;EOMONTH(DATE(I$1,I$2,1),0)))</f>
        <v/>
      </c>
      <c r="J678" s="48" t="str">
        <f>IF($D678="","", (SUMIFS(Transacoes!$D$3:$D1000,Transacoes!$C$3:$C1000,$D678,Transacoes!$B$3:$B1000,"C", Transacoes!$A$3:$A1000, "&lt;"&amp;EOMONTH(DATE(J$1,J$2,1),0))-SUMIFS(Transacoes!$D$3:$D1000,Transacoes!$C$3:$C1000,$D678,Transacoes!$B$3:$B1000,"V", Transacoes!$A$3:$A1000, "&lt;"&amp;EOMONTH(DATE(J$1,J$2,1),0)))*SUMIFS(Prov_Auto!$E$3:$E1000, Prov_Auto!$A$3:$A1000, $D678, Prov_Auto!$D$3:$D1000,"&gt;="&amp;DATE(J$1,J$2,1),Prov_Auto!$D$3:$D1000, "&lt;="&amp;EOMONTH(DATE(J$1,J$2,1),0)))</f>
        <v/>
      </c>
      <c r="K678" s="48" t="str">
        <f>IF($D678="","", (SUMIFS(Transacoes!$D$3:$D1000,Transacoes!$C$3:$C1000,$D678,Transacoes!$B$3:$B1000,"C", Transacoes!$A$3:$A1000, "&lt;"&amp;EOMONTH(DATE(K$1,K$2,1),0))-SUMIFS(Transacoes!$D$3:$D1000,Transacoes!$C$3:$C1000,$D678,Transacoes!$B$3:$B1000,"V", Transacoes!$A$3:$A1000, "&lt;"&amp;EOMONTH(DATE(K$1,K$2,1),0)))*SUMIFS(Prov_Auto!$E$3:$E1000, Prov_Auto!$A$3:$A1000, $D678, Prov_Auto!$D$3:$D1000,"&gt;="&amp;DATE(K$1,K$2,1),Prov_Auto!$D$3:$D1000, "&lt;="&amp;EOMONTH(DATE(K$1,K$2,1),0)))</f>
        <v/>
      </c>
      <c r="L678" s="48" t="str">
        <f>IF($D678="","", (SUMIFS(Transacoes!$D$3:$D1000,Transacoes!$C$3:$C1000,$D678,Transacoes!$B$3:$B1000,"C", Transacoes!$A$3:$A1000, "&lt;"&amp;EOMONTH(DATE(L$1,L$2,1),0))-SUMIFS(Transacoes!$D$3:$D1000,Transacoes!$C$3:$C1000,$D678,Transacoes!$B$3:$B1000,"V", Transacoes!$A$3:$A1000, "&lt;"&amp;EOMONTH(DATE(L$1,L$2,1),0)))*SUMIFS(Prov_Auto!$E$3:$E1000, Prov_Auto!$A$3:$A1000, $D678, Prov_Auto!$D$3:$D1000,"&gt;="&amp;DATE(L$1,L$2,1),Prov_Auto!$D$3:$D1000, "&lt;="&amp;EOMONTH(DATE(L$1,L$2,1),0)))</f>
        <v/>
      </c>
      <c r="M678" s="48" t="str">
        <f>IF($D678="","", (SUMIFS(Transacoes!$D$3:$D1000,Transacoes!$C$3:$C1000,$D678,Transacoes!$B$3:$B1000,"C", Transacoes!$A$3:$A1000, "&lt;"&amp;EOMONTH(DATE(M$1,M$2,1),0))-SUMIFS(Transacoes!$D$3:$D1000,Transacoes!$C$3:$C1000,$D678,Transacoes!$B$3:$B1000,"V", Transacoes!$A$3:$A1000, "&lt;"&amp;EOMONTH(DATE(M$1,M$2,1),0)))*SUMIFS(Prov_Auto!$E$3:$E1000, Prov_Auto!$A$3:$A1000, $D678, Prov_Auto!$D$3:$D1000,"&gt;="&amp;DATE(M$1,M$2,1),Prov_Auto!$D$3:$D1000, "&lt;="&amp;EOMONTH(DATE(M$1,M$2,1),0)))</f>
        <v/>
      </c>
      <c r="N678" s="48" t="str">
        <f>IF($D678="","", (SUMIFS(Transacoes!$D$3:$D1000,Transacoes!$C$3:$C1000,$D678,Transacoes!$B$3:$B1000,"C", Transacoes!$A$3:$A1000, "&lt;"&amp;EOMONTH(DATE(N$1,N$2,1),0))-SUMIFS(Transacoes!$D$3:$D1000,Transacoes!$C$3:$C1000,$D678,Transacoes!$B$3:$B1000,"V", Transacoes!$A$3:$A1000, "&lt;"&amp;EOMONTH(DATE(N$1,N$2,1),0)))*SUMIFS(Prov_Auto!$E$3:$E1000, Prov_Auto!$A$3:$A1000, $D678, Prov_Auto!$D$3:$D1000,"&gt;="&amp;DATE(N$1,N$2,1),Prov_Auto!$D$3:$D1000, "&lt;="&amp;EOMONTH(DATE(N$1,N$2,1),0)))</f>
        <v/>
      </c>
      <c r="O678" s="48" t="str">
        <f>IF($D678="","", (SUMIFS(Transacoes!$D$3:$D1000,Transacoes!$C$3:$C1000,$D678,Transacoes!$B$3:$B1000,"C", Transacoes!$A$3:$A1000, "&lt;"&amp;EOMONTH(DATE(O$1,O$2,1),0))-SUMIFS(Transacoes!$D$3:$D1000,Transacoes!$C$3:$C1000,$D678,Transacoes!$B$3:$B1000,"V", Transacoes!$A$3:$A1000, "&lt;"&amp;EOMONTH(DATE(O$1,O$2,1),0)))*SUMIFS(Prov_Auto!$E$3:$E1000, Prov_Auto!$A$3:$A1000, $D678, Prov_Auto!$D$3:$D1000,"&gt;="&amp;DATE(O$1,O$2,1),Prov_Auto!$D$3:$D1000, "&lt;="&amp;EOMONTH(DATE(O$1,O$2,1),0)))</f>
        <v/>
      </c>
      <c r="P678" s="48" t="str">
        <f>IF($D678="","", (SUMIFS(Transacoes!$D$3:$D1000,Transacoes!$C$3:$C1000,$D678,Transacoes!$B$3:$B1000,"C", Transacoes!$A$3:$A1000, "&lt;"&amp;EOMONTH(DATE(P$1,P$2,1),0))-SUMIFS(Transacoes!$D$3:$D1000,Transacoes!$C$3:$C1000,$D678,Transacoes!$B$3:$B1000,"V", Transacoes!$A$3:$A1000, "&lt;"&amp;EOMONTH(DATE(P$1,P$2,1),0)))*SUMIFS(Prov_Auto!$E$3:$E1000, Prov_Auto!$A$3:$A1000, $D678, Prov_Auto!$D$3:$D1000,"&gt;="&amp;DATE(P$1,P$2,1),Prov_Auto!$D$3:$D1000, "&lt;="&amp;EOMONTH(DATE(P$1,P$2,1),0)))</f>
        <v/>
      </c>
      <c r="Q678" s="48" t="str">
        <f>IF($D678="","", (SUMIFS(Transacoes!$D$3:$D1000,Transacoes!$C$3:$C1000,$D678,Transacoes!$B$3:$B1000,"C", Transacoes!$A$3:$A1000, "&lt;"&amp;EOMONTH(DATE(Q$1,Q$2,1),0))-SUMIFS(Transacoes!$D$3:$D1000,Transacoes!$C$3:$C1000,$D678,Transacoes!$B$3:$B1000,"V", Transacoes!$A$3:$A1000, "&lt;"&amp;EOMONTH(DATE(Q$1,Q$2,1),0)))*SUMIFS(Prov_Auto!$E$3:$E1000, Prov_Auto!$A$3:$A1000, $D678, Prov_Auto!$D$3:$D1000,"&gt;="&amp;DATE(Q$1,Q$2,1),Prov_Auto!$D$3:$D1000, "&lt;="&amp;EOMONTH(DATE(Q$1,Q$2,1),0)))</f>
        <v/>
      </c>
      <c r="R678" s="47"/>
    </row>
    <row r="679">
      <c r="A679" s="47"/>
      <c r="B679" s="47"/>
      <c r="C679" s="47"/>
      <c r="D679" s="87"/>
      <c r="E679" s="48" t="str">
        <f>IF($D679="","", (SUMIFS(Transacoes!$D$3:$D1000,Transacoes!$C$3:$C1000,$D679,Transacoes!$B$3:$B1000,"C", Transacoes!$A$3:$A1000, "&lt;"&amp;EOMONTH(DATE(E$1,E$2,1),0))-SUMIFS(Transacoes!$D$3:$D1000,Transacoes!$C$3:$C1000,$D679,Transacoes!$B$3:$B1000,"V", Transacoes!$A$3:$A1000, "&lt;"&amp;EOMONTH(DATE(E$1,E$2,1),0)))*SUMIFS(Prov_Auto!$E$3:$E1000, Prov_Auto!$A$3:$A1000, $D679, Prov_Auto!$D$3:$D1000,"&gt;="&amp;DATE(E$1,E$2,1),Prov_Auto!$D$3:$D1000, "&lt;="&amp;EOMONTH(DATE(E$1,E$2,1),0)))</f>
        <v/>
      </c>
      <c r="F679" s="48" t="str">
        <f>IF($D679="","", (SUMIFS(Transacoes!$D$3:$D1000,Transacoes!$C$3:$C1000,$D679,Transacoes!$B$3:$B1000,"C", Transacoes!$A$3:$A1000, "&lt;"&amp;EOMONTH(DATE(F$1,F$2,1),0))-SUMIFS(Transacoes!$D$3:$D1000,Transacoes!$C$3:$C1000,$D679,Transacoes!$B$3:$B1000,"V", Transacoes!$A$3:$A1000, "&lt;"&amp;EOMONTH(DATE(F$1,F$2,1),0)))*SUMIFS(Prov_Auto!$E$3:$E1000, Prov_Auto!$A$3:$A1000, $D679, Prov_Auto!$D$3:$D1000,"&gt;="&amp;DATE(F$1,F$2,1),Prov_Auto!$D$3:$D1000, "&lt;="&amp;EOMONTH(DATE(F$1,F$2,1),0)))</f>
        <v/>
      </c>
      <c r="G679" s="48" t="str">
        <f>IF($D679="","", (SUMIFS(Transacoes!$D$3:$D1000,Transacoes!$C$3:$C1000,$D679,Transacoes!$B$3:$B1000,"C", Transacoes!$A$3:$A1000, "&lt;"&amp;EOMONTH(DATE(G$1,G$2,1),0))-SUMIFS(Transacoes!$D$3:$D1000,Transacoes!$C$3:$C1000,$D679,Transacoes!$B$3:$B1000,"V", Transacoes!$A$3:$A1000, "&lt;"&amp;EOMONTH(DATE(G$1,G$2,1),0)))*SUMIFS(Prov_Auto!$E$3:$E1000, Prov_Auto!$A$3:$A1000, $D679, Prov_Auto!$D$3:$D1000,"&gt;="&amp;DATE(G$1,G$2,1),Prov_Auto!$D$3:$D1000, "&lt;="&amp;EOMONTH(DATE(G$1,G$2,1),0)))</f>
        <v/>
      </c>
      <c r="H679" s="48" t="str">
        <f>IF($D679="","", (SUMIFS(Transacoes!$D$3:$D1000,Transacoes!$C$3:$C1000,$D679,Transacoes!$B$3:$B1000,"C", Transacoes!$A$3:$A1000, "&lt;"&amp;EOMONTH(DATE(H$1,H$2,1),0))-SUMIFS(Transacoes!$D$3:$D1000,Transacoes!$C$3:$C1000,$D679,Transacoes!$B$3:$B1000,"V", Transacoes!$A$3:$A1000, "&lt;"&amp;EOMONTH(DATE(H$1,H$2,1),0)))*SUMIFS(Prov_Auto!$E$3:$E1000, Prov_Auto!$A$3:$A1000, $D679, Prov_Auto!$D$3:$D1000,"&gt;="&amp;DATE(H$1,H$2,1),Prov_Auto!$D$3:$D1000, "&lt;="&amp;EOMONTH(DATE(H$1,H$2,1),0)))</f>
        <v/>
      </c>
      <c r="I679" s="48" t="str">
        <f>IF($D679="","", (SUMIFS(Transacoes!$D$3:$D1000,Transacoes!$C$3:$C1000,$D679,Transacoes!$B$3:$B1000,"C", Transacoes!$A$3:$A1000, "&lt;"&amp;EOMONTH(DATE(I$1,I$2,1),0))-SUMIFS(Transacoes!$D$3:$D1000,Transacoes!$C$3:$C1000,$D679,Transacoes!$B$3:$B1000,"V", Transacoes!$A$3:$A1000, "&lt;"&amp;EOMONTH(DATE(I$1,I$2,1),0)))*SUMIFS(Prov_Auto!$E$3:$E1000, Prov_Auto!$A$3:$A1000, $D679, Prov_Auto!$D$3:$D1000,"&gt;="&amp;DATE(I$1,I$2,1),Prov_Auto!$D$3:$D1000, "&lt;="&amp;EOMONTH(DATE(I$1,I$2,1),0)))</f>
        <v/>
      </c>
      <c r="J679" s="48" t="str">
        <f>IF($D679="","", (SUMIFS(Transacoes!$D$3:$D1000,Transacoes!$C$3:$C1000,$D679,Transacoes!$B$3:$B1000,"C", Transacoes!$A$3:$A1000, "&lt;"&amp;EOMONTH(DATE(J$1,J$2,1),0))-SUMIFS(Transacoes!$D$3:$D1000,Transacoes!$C$3:$C1000,$D679,Transacoes!$B$3:$B1000,"V", Transacoes!$A$3:$A1000, "&lt;"&amp;EOMONTH(DATE(J$1,J$2,1),0)))*SUMIFS(Prov_Auto!$E$3:$E1000, Prov_Auto!$A$3:$A1000, $D679, Prov_Auto!$D$3:$D1000,"&gt;="&amp;DATE(J$1,J$2,1),Prov_Auto!$D$3:$D1000, "&lt;="&amp;EOMONTH(DATE(J$1,J$2,1),0)))</f>
        <v/>
      </c>
      <c r="K679" s="48" t="str">
        <f>IF($D679="","", (SUMIFS(Transacoes!$D$3:$D1000,Transacoes!$C$3:$C1000,$D679,Transacoes!$B$3:$B1000,"C", Transacoes!$A$3:$A1000, "&lt;"&amp;EOMONTH(DATE(K$1,K$2,1),0))-SUMIFS(Transacoes!$D$3:$D1000,Transacoes!$C$3:$C1000,$D679,Transacoes!$B$3:$B1000,"V", Transacoes!$A$3:$A1000, "&lt;"&amp;EOMONTH(DATE(K$1,K$2,1),0)))*SUMIFS(Prov_Auto!$E$3:$E1000, Prov_Auto!$A$3:$A1000, $D679, Prov_Auto!$D$3:$D1000,"&gt;="&amp;DATE(K$1,K$2,1),Prov_Auto!$D$3:$D1000, "&lt;="&amp;EOMONTH(DATE(K$1,K$2,1),0)))</f>
        <v/>
      </c>
      <c r="L679" s="48" t="str">
        <f>IF($D679="","", (SUMIFS(Transacoes!$D$3:$D1000,Transacoes!$C$3:$C1000,$D679,Transacoes!$B$3:$B1000,"C", Transacoes!$A$3:$A1000, "&lt;"&amp;EOMONTH(DATE(L$1,L$2,1),0))-SUMIFS(Transacoes!$D$3:$D1000,Transacoes!$C$3:$C1000,$D679,Transacoes!$B$3:$B1000,"V", Transacoes!$A$3:$A1000, "&lt;"&amp;EOMONTH(DATE(L$1,L$2,1),0)))*SUMIFS(Prov_Auto!$E$3:$E1000, Prov_Auto!$A$3:$A1000, $D679, Prov_Auto!$D$3:$D1000,"&gt;="&amp;DATE(L$1,L$2,1),Prov_Auto!$D$3:$D1000, "&lt;="&amp;EOMONTH(DATE(L$1,L$2,1),0)))</f>
        <v/>
      </c>
      <c r="M679" s="48" t="str">
        <f>IF($D679="","", (SUMIFS(Transacoes!$D$3:$D1000,Transacoes!$C$3:$C1000,$D679,Transacoes!$B$3:$B1000,"C", Transacoes!$A$3:$A1000, "&lt;"&amp;EOMONTH(DATE(M$1,M$2,1),0))-SUMIFS(Transacoes!$D$3:$D1000,Transacoes!$C$3:$C1000,$D679,Transacoes!$B$3:$B1000,"V", Transacoes!$A$3:$A1000, "&lt;"&amp;EOMONTH(DATE(M$1,M$2,1),0)))*SUMIFS(Prov_Auto!$E$3:$E1000, Prov_Auto!$A$3:$A1000, $D679, Prov_Auto!$D$3:$D1000,"&gt;="&amp;DATE(M$1,M$2,1),Prov_Auto!$D$3:$D1000, "&lt;="&amp;EOMONTH(DATE(M$1,M$2,1),0)))</f>
        <v/>
      </c>
      <c r="N679" s="48" t="str">
        <f>IF($D679="","", (SUMIFS(Transacoes!$D$3:$D1000,Transacoes!$C$3:$C1000,$D679,Transacoes!$B$3:$B1000,"C", Transacoes!$A$3:$A1000, "&lt;"&amp;EOMONTH(DATE(N$1,N$2,1),0))-SUMIFS(Transacoes!$D$3:$D1000,Transacoes!$C$3:$C1000,$D679,Transacoes!$B$3:$B1000,"V", Transacoes!$A$3:$A1000, "&lt;"&amp;EOMONTH(DATE(N$1,N$2,1),0)))*SUMIFS(Prov_Auto!$E$3:$E1000, Prov_Auto!$A$3:$A1000, $D679, Prov_Auto!$D$3:$D1000,"&gt;="&amp;DATE(N$1,N$2,1),Prov_Auto!$D$3:$D1000, "&lt;="&amp;EOMONTH(DATE(N$1,N$2,1),0)))</f>
        <v/>
      </c>
      <c r="O679" s="48" t="str">
        <f>IF($D679="","", (SUMIFS(Transacoes!$D$3:$D1000,Transacoes!$C$3:$C1000,$D679,Transacoes!$B$3:$B1000,"C", Transacoes!$A$3:$A1000, "&lt;"&amp;EOMONTH(DATE(O$1,O$2,1),0))-SUMIFS(Transacoes!$D$3:$D1000,Transacoes!$C$3:$C1000,$D679,Transacoes!$B$3:$B1000,"V", Transacoes!$A$3:$A1000, "&lt;"&amp;EOMONTH(DATE(O$1,O$2,1),0)))*SUMIFS(Prov_Auto!$E$3:$E1000, Prov_Auto!$A$3:$A1000, $D679, Prov_Auto!$D$3:$D1000,"&gt;="&amp;DATE(O$1,O$2,1),Prov_Auto!$D$3:$D1000, "&lt;="&amp;EOMONTH(DATE(O$1,O$2,1),0)))</f>
        <v/>
      </c>
      <c r="P679" s="48" t="str">
        <f>IF($D679="","", (SUMIFS(Transacoes!$D$3:$D1000,Transacoes!$C$3:$C1000,$D679,Transacoes!$B$3:$B1000,"C", Transacoes!$A$3:$A1000, "&lt;"&amp;EOMONTH(DATE(P$1,P$2,1),0))-SUMIFS(Transacoes!$D$3:$D1000,Transacoes!$C$3:$C1000,$D679,Transacoes!$B$3:$B1000,"V", Transacoes!$A$3:$A1000, "&lt;"&amp;EOMONTH(DATE(P$1,P$2,1),0)))*SUMIFS(Prov_Auto!$E$3:$E1000, Prov_Auto!$A$3:$A1000, $D679, Prov_Auto!$D$3:$D1000,"&gt;="&amp;DATE(P$1,P$2,1),Prov_Auto!$D$3:$D1000, "&lt;="&amp;EOMONTH(DATE(P$1,P$2,1),0)))</f>
        <v/>
      </c>
      <c r="Q679" s="48" t="str">
        <f>IF($D679="","", (SUMIFS(Transacoes!$D$3:$D1000,Transacoes!$C$3:$C1000,$D679,Transacoes!$B$3:$B1000,"C", Transacoes!$A$3:$A1000, "&lt;"&amp;EOMONTH(DATE(Q$1,Q$2,1),0))-SUMIFS(Transacoes!$D$3:$D1000,Transacoes!$C$3:$C1000,$D679,Transacoes!$B$3:$B1000,"V", Transacoes!$A$3:$A1000, "&lt;"&amp;EOMONTH(DATE(Q$1,Q$2,1),0)))*SUMIFS(Prov_Auto!$E$3:$E1000, Prov_Auto!$A$3:$A1000, $D679, Prov_Auto!$D$3:$D1000,"&gt;="&amp;DATE(Q$1,Q$2,1),Prov_Auto!$D$3:$D1000, "&lt;="&amp;EOMONTH(DATE(Q$1,Q$2,1),0)))</f>
        <v/>
      </c>
      <c r="R679" s="47"/>
    </row>
    <row r="680">
      <c r="A680" s="47"/>
      <c r="B680" s="47"/>
      <c r="C680" s="47"/>
      <c r="D680" s="87"/>
      <c r="E680" s="48" t="str">
        <f>IF($D680="","", (SUMIFS(Transacoes!$D$3:$D1000,Transacoes!$C$3:$C1000,$D680,Transacoes!$B$3:$B1000,"C", Transacoes!$A$3:$A1000, "&lt;"&amp;EOMONTH(DATE(E$1,E$2,1),0))-SUMIFS(Transacoes!$D$3:$D1000,Transacoes!$C$3:$C1000,$D680,Transacoes!$B$3:$B1000,"V", Transacoes!$A$3:$A1000, "&lt;"&amp;EOMONTH(DATE(E$1,E$2,1),0)))*SUMIFS(Prov_Auto!$E$3:$E1000, Prov_Auto!$A$3:$A1000, $D680, Prov_Auto!$D$3:$D1000,"&gt;="&amp;DATE(E$1,E$2,1),Prov_Auto!$D$3:$D1000, "&lt;="&amp;EOMONTH(DATE(E$1,E$2,1),0)))</f>
        <v/>
      </c>
      <c r="F680" s="48" t="str">
        <f>IF($D680="","", (SUMIFS(Transacoes!$D$3:$D1000,Transacoes!$C$3:$C1000,$D680,Transacoes!$B$3:$B1000,"C", Transacoes!$A$3:$A1000, "&lt;"&amp;EOMONTH(DATE(F$1,F$2,1),0))-SUMIFS(Transacoes!$D$3:$D1000,Transacoes!$C$3:$C1000,$D680,Transacoes!$B$3:$B1000,"V", Transacoes!$A$3:$A1000, "&lt;"&amp;EOMONTH(DATE(F$1,F$2,1),0)))*SUMIFS(Prov_Auto!$E$3:$E1000, Prov_Auto!$A$3:$A1000, $D680, Prov_Auto!$D$3:$D1000,"&gt;="&amp;DATE(F$1,F$2,1),Prov_Auto!$D$3:$D1000, "&lt;="&amp;EOMONTH(DATE(F$1,F$2,1),0)))</f>
        <v/>
      </c>
      <c r="G680" s="48" t="str">
        <f>IF($D680="","", (SUMIFS(Transacoes!$D$3:$D1000,Transacoes!$C$3:$C1000,$D680,Transacoes!$B$3:$B1000,"C", Transacoes!$A$3:$A1000, "&lt;"&amp;EOMONTH(DATE(G$1,G$2,1),0))-SUMIFS(Transacoes!$D$3:$D1000,Transacoes!$C$3:$C1000,$D680,Transacoes!$B$3:$B1000,"V", Transacoes!$A$3:$A1000, "&lt;"&amp;EOMONTH(DATE(G$1,G$2,1),0)))*SUMIFS(Prov_Auto!$E$3:$E1000, Prov_Auto!$A$3:$A1000, $D680, Prov_Auto!$D$3:$D1000,"&gt;="&amp;DATE(G$1,G$2,1),Prov_Auto!$D$3:$D1000, "&lt;="&amp;EOMONTH(DATE(G$1,G$2,1),0)))</f>
        <v/>
      </c>
      <c r="H680" s="48" t="str">
        <f>IF($D680="","", (SUMIFS(Transacoes!$D$3:$D1000,Transacoes!$C$3:$C1000,$D680,Transacoes!$B$3:$B1000,"C", Transacoes!$A$3:$A1000, "&lt;"&amp;EOMONTH(DATE(H$1,H$2,1),0))-SUMIFS(Transacoes!$D$3:$D1000,Transacoes!$C$3:$C1000,$D680,Transacoes!$B$3:$B1000,"V", Transacoes!$A$3:$A1000, "&lt;"&amp;EOMONTH(DATE(H$1,H$2,1),0)))*SUMIFS(Prov_Auto!$E$3:$E1000, Prov_Auto!$A$3:$A1000, $D680, Prov_Auto!$D$3:$D1000,"&gt;="&amp;DATE(H$1,H$2,1),Prov_Auto!$D$3:$D1000, "&lt;="&amp;EOMONTH(DATE(H$1,H$2,1),0)))</f>
        <v/>
      </c>
      <c r="I680" s="48" t="str">
        <f>IF($D680="","", (SUMIFS(Transacoes!$D$3:$D1000,Transacoes!$C$3:$C1000,$D680,Transacoes!$B$3:$B1000,"C", Transacoes!$A$3:$A1000, "&lt;"&amp;EOMONTH(DATE(I$1,I$2,1),0))-SUMIFS(Transacoes!$D$3:$D1000,Transacoes!$C$3:$C1000,$D680,Transacoes!$B$3:$B1000,"V", Transacoes!$A$3:$A1000, "&lt;"&amp;EOMONTH(DATE(I$1,I$2,1),0)))*SUMIFS(Prov_Auto!$E$3:$E1000, Prov_Auto!$A$3:$A1000, $D680, Prov_Auto!$D$3:$D1000,"&gt;="&amp;DATE(I$1,I$2,1),Prov_Auto!$D$3:$D1000, "&lt;="&amp;EOMONTH(DATE(I$1,I$2,1),0)))</f>
        <v/>
      </c>
      <c r="J680" s="48" t="str">
        <f>IF($D680="","", (SUMIFS(Transacoes!$D$3:$D1000,Transacoes!$C$3:$C1000,$D680,Transacoes!$B$3:$B1000,"C", Transacoes!$A$3:$A1000, "&lt;"&amp;EOMONTH(DATE(J$1,J$2,1),0))-SUMIFS(Transacoes!$D$3:$D1000,Transacoes!$C$3:$C1000,$D680,Transacoes!$B$3:$B1000,"V", Transacoes!$A$3:$A1000, "&lt;"&amp;EOMONTH(DATE(J$1,J$2,1),0)))*SUMIFS(Prov_Auto!$E$3:$E1000, Prov_Auto!$A$3:$A1000, $D680, Prov_Auto!$D$3:$D1000,"&gt;="&amp;DATE(J$1,J$2,1),Prov_Auto!$D$3:$D1000, "&lt;="&amp;EOMONTH(DATE(J$1,J$2,1),0)))</f>
        <v/>
      </c>
      <c r="K680" s="48" t="str">
        <f>IF($D680="","", (SUMIFS(Transacoes!$D$3:$D1000,Transacoes!$C$3:$C1000,$D680,Transacoes!$B$3:$B1000,"C", Transacoes!$A$3:$A1000, "&lt;"&amp;EOMONTH(DATE(K$1,K$2,1),0))-SUMIFS(Transacoes!$D$3:$D1000,Transacoes!$C$3:$C1000,$D680,Transacoes!$B$3:$B1000,"V", Transacoes!$A$3:$A1000, "&lt;"&amp;EOMONTH(DATE(K$1,K$2,1),0)))*SUMIFS(Prov_Auto!$E$3:$E1000, Prov_Auto!$A$3:$A1000, $D680, Prov_Auto!$D$3:$D1000,"&gt;="&amp;DATE(K$1,K$2,1),Prov_Auto!$D$3:$D1000, "&lt;="&amp;EOMONTH(DATE(K$1,K$2,1),0)))</f>
        <v/>
      </c>
      <c r="L680" s="48" t="str">
        <f>IF($D680="","", (SUMIFS(Transacoes!$D$3:$D1000,Transacoes!$C$3:$C1000,$D680,Transacoes!$B$3:$B1000,"C", Transacoes!$A$3:$A1000, "&lt;"&amp;EOMONTH(DATE(L$1,L$2,1),0))-SUMIFS(Transacoes!$D$3:$D1000,Transacoes!$C$3:$C1000,$D680,Transacoes!$B$3:$B1000,"V", Transacoes!$A$3:$A1000, "&lt;"&amp;EOMONTH(DATE(L$1,L$2,1),0)))*SUMIFS(Prov_Auto!$E$3:$E1000, Prov_Auto!$A$3:$A1000, $D680, Prov_Auto!$D$3:$D1000,"&gt;="&amp;DATE(L$1,L$2,1),Prov_Auto!$D$3:$D1000, "&lt;="&amp;EOMONTH(DATE(L$1,L$2,1),0)))</f>
        <v/>
      </c>
      <c r="M680" s="48" t="str">
        <f>IF($D680="","", (SUMIFS(Transacoes!$D$3:$D1000,Transacoes!$C$3:$C1000,$D680,Transacoes!$B$3:$B1000,"C", Transacoes!$A$3:$A1000, "&lt;"&amp;EOMONTH(DATE(M$1,M$2,1),0))-SUMIFS(Transacoes!$D$3:$D1000,Transacoes!$C$3:$C1000,$D680,Transacoes!$B$3:$B1000,"V", Transacoes!$A$3:$A1000, "&lt;"&amp;EOMONTH(DATE(M$1,M$2,1),0)))*SUMIFS(Prov_Auto!$E$3:$E1000, Prov_Auto!$A$3:$A1000, $D680, Prov_Auto!$D$3:$D1000,"&gt;="&amp;DATE(M$1,M$2,1),Prov_Auto!$D$3:$D1000, "&lt;="&amp;EOMONTH(DATE(M$1,M$2,1),0)))</f>
        <v/>
      </c>
      <c r="N680" s="48" t="str">
        <f>IF($D680="","", (SUMIFS(Transacoes!$D$3:$D1000,Transacoes!$C$3:$C1000,$D680,Transacoes!$B$3:$B1000,"C", Transacoes!$A$3:$A1000, "&lt;"&amp;EOMONTH(DATE(N$1,N$2,1),0))-SUMIFS(Transacoes!$D$3:$D1000,Transacoes!$C$3:$C1000,$D680,Transacoes!$B$3:$B1000,"V", Transacoes!$A$3:$A1000, "&lt;"&amp;EOMONTH(DATE(N$1,N$2,1),0)))*SUMIFS(Prov_Auto!$E$3:$E1000, Prov_Auto!$A$3:$A1000, $D680, Prov_Auto!$D$3:$D1000,"&gt;="&amp;DATE(N$1,N$2,1),Prov_Auto!$D$3:$D1000, "&lt;="&amp;EOMONTH(DATE(N$1,N$2,1),0)))</f>
        <v/>
      </c>
      <c r="O680" s="48" t="str">
        <f>IF($D680="","", (SUMIFS(Transacoes!$D$3:$D1000,Transacoes!$C$3:$C1000,$D680,Transacoes!$B$3:$B1000,"C", Transacoes!$A$3:$A1000, "&lt;"&amp;EOMONTH(DATE(O$1,O$2,1),0))-SUMIFS(Transacoes!$D$3:$D1000,Transacoes!$C$3:$C1000,$D680,Transacoes!$B$3:$B1000,"V", Transacoes!$A$3:$A1000, "&lt;"&amp;EOMONTH(DATE(O$1,O$2,1),0)))*SUMIFS(Prov_Auto!$E$3:$E1000, Prov_Auto!$A$3:$A1000, $D680, Prov_Auto!$D$3:$D1000,"&gt;="&amp;DATE(O$1,O$2,1),Prov_Auto!$D$3:$D1000, "&lt;="&amp;EOMONTH(DATE(O$1,O$2,1),0)))</f>
        <v/>
      </c>
      <c r="P680" s="48" t="str">
        <f>IF($D680="","", (SUMIFS(Transacoes!$D$3:$D1000,Transacoes!$C$3:$C1000,$D680,Transacoes!$B$3:$B1000,"C", Transacoes!$A$3:$A1000, "&lt;"&amp;EOMONTH(DATE(P$1,P$2,1),0))-SUMIFS(Transacoes!$D$3:$D1000,Transacoes!$C$3:$C1000,$D680,Transacoes!$B$3:$B1000,"V", Transacoes!$A$3:$A1000, "&lt;"&amp;EOMONTH(DATE(P$1,P$2,1),0)))*SUMIFS(Prov_Auto!$E$3:$E1000, Prov_Auto!$A$3:$A1000, $D680, Prov_Auto!$D$3:$D1000,"&gt;="&amp;DATE(P$1,P$2,1),Prov_Auto!$D$3:$D1000, "&lt;="&amp;EOMONTH(DATE(P$1,P$2,1),0)))</f>
        <v/>
      </c>
      <c r="Q680" s="48" t="str">
        <f>IF($D680="","", (SUMIFS(Transacoes!$D$3:$D1000,Transacoes!$C$3:$C1000,$D680,Transacoes!$B$3:$B1000,"C", Transacoes!$A$3:$A1000, "&lt;"&amp;EOMONTH(DATE(Q$1,Q$2,1),0))-SUMIFS(Transacoes!$D$3:$D1000,Transacoes!$C$3:$C1000,$D680,Transacoes!$B$3:$B1000,"V", Transacoes!$A$3:$A1000, "&lt;"&amp;EOMONTH(DATE(Q$1,Q$2,1),0)))*SUMIFS(Prov_Auto!$E$3:$E1000, Prov_Auto!$A$3:$A1000, $D680, Prov_Auto!$D$3:$D1000,"&gt;="&amp;DATE(Q$1,Q$2,1),Prov_Auto!$D$3:$D1000, "&lt;="&amp;EOMONTH(DATE(Q$1,Q$2,1),0)))</f>
        <v/>
      </c>
      <c r="R680" s="47"/>
    </row>
    <row r="681">
      <c r="A681" s="47"/>
      <c r="B681" s="47"/>
      <c r="C681" s="47"/>
      <c r="D681" s="87"/>
      <c r="E681" s="48" t="str">
        <f>IF($D681="","", (SUMIFS(Transacoes!$D$3:$D1000,Transacoes!$C$3:$C1000,$D681,Transacoes!$B$3:$B1000,"C", Transacoes!$A$3:$A1000, "&lt;"&amp;EOMONTH(DATE(E$1,E$2,1),0))-SUMIFS(Transacoes!$D$3:$D1000,Transacoes!$C$3:$C1000,$D681,Transacoes!$B$3:$B1000,"V", Transacoes!$A$3:$A1000, "&lt;"&amp;EOMONTH(DATE(E$1,E$2,1),0)))*SUMIFS(Prov_Auto!$E$3:$E1000, Prov_Auto!$A$3:$A1000, $D681, Prov_Auto!$D$3:$D1000,"&gt;="&amp;DATE(E$1,E$2,1),Prov_Auto!$D$3:$D1000, "&lt;="&amp;EOMONTH(DATE(E$1,E$2,1),0)))</f>
        <v/>
      </c>
      <c r="F681" s="48" t="str">
        <f>IF($D681="","", (SUMIFS(Transacoes!$D$3:$D1000,Transacoes!$C$3:$C1000,$D681,Transacoes!$B$3:$B1000,"C", Transacoes!$A$3:$A1000, "&lt;"&amp;EOMONTH(DATE(F$1,F$2,1),0))-SUMIFS(Transacoes!$D$3:$D1000,Transacoes!$C$3:$C1000,$D681,Transacoes!$B$3:$B1000,"V", Transacoes!$A$3:$A1000, "&lt;"&amp;EOMONTH(DATE(F$1,F$2,1),0)))*SUMIFS(Prov_Auto!$E$3:$E1000, Prov_Auto!$A$3:$A1000, $D681, Prov_Auto!$D$3:$D1000,"&gt;="&amp;DATE(F$1,F$2,1),Prov_Auto!$D$3:$D1000, "&lt;="&amp;EOMONTH(DATE(F$1,F$2,1),0)))</f>
        <v/>
      </c>
      <c r="G681" s="48" t="str">
        <f>IF($D681="","", (SUMIFS(Transacoes!$D$3:$D1000,Transacoes!$C$3:$C1000,$D681,Transacoes!$B$3:$B1000,"C", Transacoes!$A$3:$A1000, "&lt;"&amp;EOMONTH(DATE(G$1,G$2,1),0))-SUMIFS(Transacoes!$D$3:$D1000,Transacoes!$C$3:$C1000,$D681,Transacoes!$B$3:$B1000,"V", Transacoes!$A$3:$A1000, "&lt;"&amp;EOMONTH(DATE(G$1,G$2,1),0)))*SUMIFS(Prov_Auto!$E$3:$E1000, Prov_Auto!$A$3:$A1000, $D681, Prov_Auto!$D$3:$D1000,"&gt;="&amp;DATE(G$1,G$2,1),Prov_Auto!$D$3:$D1000, "&lt;="&amp;EOMONTH(DATE(G$1,G$2,1),0)))</f>
        <v/>
      </c>
      <c r="H681" s="48" t="str">
        <f>IF($D681="","", (SUMIFS(Transacoes!$D$3:$D1000,Transacoes!$C$3:$C1000,$D681,Transacoes!$B$3:$B1000,"C", Transacoes!$A$3:$A1000, "&lt;"&amp;EOMONTH(DATE(H$1,H$2,1),0))-SUMIFS(Transacoes!$D$3:$D1000,Transacoes!$C$3:$C1000,$D681,Transacoes!$B$3:$B1000,"V", Transacoes!$A$3:$A1000, "&lt;"&amp;EOMONTH(DATE(H$1,H$2,1),0)))*SUMIFS(Prov_Auto!$E$3:$E1000, Prov_Auto!$A$3:$A1000, $D681, Prov_Auto!$D$3:$D1000,"&gt;="&amp;DATE(H$1,H$2,1),Prov_Auto!$D$3:$D1000, "&lt;="&amp;EOMONTH(DATE(H$1,H$2,1),0)))</f>
        <v/>
      </c>
      <c r="I681" s="48" t="str">
        <f>IF($D681="","", (SUMIFS(Transacoes!$D$3:$D1000,Transacoes!$C$3:$C1000,$D681,Transacoes!$B$3:$B1000,"C", Transacoes!$A$3:$A1000, "&lt;"&amp;EOMONTH(DATE(I$1,I$2,1),0))-SUMIFS(Transacoes!$D$3:$D1000,Transacoes!$C$3:$C1000,$D681,Transacoes!$B$3:$B1000,"V", Transacoes!$A$3:$A1000, "&lt;"&amp;EOMONTH(DATE(I$1,I$2,1),0)))*SUMIFS(Prov_Auto!$E$3:$E1000, Prov_Auto!$A$3:$A1000, $D681, Prov_Auto!$D$3:$D1000,"&gt;="&amp;DATE(I$1,I$2,1),Prov_Auto!$D$3:$D1000, "&lt;="&amp;EOMONTH(DATE(I$1,I$2,1),0)))</f>
        <v/>
      </c>
      <c r="J681" s="48" t="str">
        <f>IF($D681="","", (SUMIFS(Transacoes!$D$3:$D1000,Transacoes!$C$3:$C1000,$D681,Transacoes!$B$3:$B1000,"C", Transacoes!$A$3:$A1000, "&lt;"&amp;EOMONTH(DATE(J$1,J$2,1),0))-SUMIFS(Transacoes!$D$3:$D1000,Transacoes!$C$3:$C1000,$D681,Transacoes!$B$3:$B1000,"V", Transacoes!$A$3:$A1000, "&lt;"&amp;EOMONTH(DATE(J$1,J$2,1),0)))*SUMIFS(Prov_Auto!$E$3:$E1000, Prov_Auto!$A$3:$A1000, $D681, Prov_Auto!$D$3:$D1000,"&gt;="&amp;DATE(J$1,J$2,1),Prov_Auto!$D$3:$D1000, "&lt;="&amp;EOMONTH(DATE(J$1,J$2,1),0)))</f>
        <v/>
      </c>
      <c r="K681" s="48" t="str">
        <f>IF($D681="","", (SUMIFS(Transacoes!$D$3:$D1000,Transacoes!$C$3:$C1000,$D681,Transacoes!$B$3:$B1000,"C", Transacoes!$A$3:$A1000, "&lt;"&amp;EOMONTH(DATE(K$1,K$2,1),0))-SUMIFS(Transacoes!$D$3:$D1000,Transacoes!$C$3:$C1000,$D681,Transacoes!$B$3:$B1000,"V", Transacoes!$A$3:$A1000, "&lt;"&amp;EOMONTH(DATE(K$1,K$2,1),0)))*SUMIFS(Prov_Auto!$E$3:$E1000, Prov_Auto!$A$3:$A1000, $D681, Prov_Auto!$D$3:$D1000,"&gt;="&amp;DATE(K$1,K$2,1),Prov_Auto!$D$3:$D1000, "&lt;="&amp;EOMONTH(DATE(K$1,K$2,1),0)))</f>
        <v/>
      </c>
      <c r="L681" s="48" t="str">
        <f>IF($D681="","", (SUMIFS(Transacoes!$D$3:$D1000,Transacoes!$C$3:$C1000,$D681,Transacoes!$B$3:$B1000,"C", Transacoes!$A$3:$A1000, "&lt;"&amp;EOMONTH(DATE(L$1,L$2,1),0))-SUMIFS(Transacoes!$D$3:$D1000,Transacoes!$C$3:$C1000,$D681,Transacoes!$B$3:$B1000,"V", Transacoes!$A$3:$A1000, "&lt;"&amp;EOMONTH(DATE(L$1,L$2,1),0)))*SUMIFS(Prov_Auto!$E$3:$E1000, Prov_Auto!$A$3:$A1000, $D681, Prov_Auto!$D$3:$D1000,"&gt;="&amp;DATE(L$1,L$2,1),Prov_Auto!$D$3:$D1000, "&lt;="&amp;EOMONTH(DATE(L$1,L$2,1),0)))</f>
        <v/>
      </c>
      <c r="M681" s="48" t="str">
        <f>IF($D681="","", (SUMIFS(Transacoes!$D$3:$D1000,Transacoes!$C$3:$C1000,$D681,Transacoes!$B$3:$B1000,"C", Transacoes!$A$3:$A1000, "&lt;"&amp;EOMONTH(DATE(M$1,M$2,1),0))-SUMIFS(Transacoes!$D$3:$D1000,Transacoes!$C$3:$C1000,$D681,Transacoes!$B$3:$B1000,"V", Transacoes!$A$3:$A1000, "&lt;"&amp;EOMONTH(DATE(M$1,M$2,1),0)))*SUMIFS(Prov_Auto!$E$3:$E1000, Prov_Auto!$A$3:$A1000, $D681, Prov_Auto!$D$3:$D1000,"&gt;="&amp;DATE(M$1,M$2,1),Prov_Auto!$D$3:$D1000, "&lt;="&amp;EOMONTH(DATE(M$1,M$2,1),0)))</f>
        <v/>
      </c>
      <c r="N681" s="48" t="str">
        <f>IF($D681="","", (SUMIFS(Transacoes!$D$3:$D1000,Transacoes!$C$3:$C1000,$D681,Transacoes!$B$3:$B1000,"C", Transacoes!$A$3:$A1000, "&lt;"&amp;EOMONTH(DATE(N$1,N$2,1),0))-SUMIFS(Transacoes!$D$3:$D1000,Transacoes!$C$3:$C1000,$D681,Transacoes!$B$3:$B1000,"V", Transacoes!$A$3:$A1000, "&lt;"&amp;EOMONTH(DATE(N$1,N$2,1),0)))*SUMIFS(Prov_Auto!$E$3:$E1000, Prov_Auto!$A$3:$A1000, $D681, Prov_Auto!$D$3:$D1000,"&gt;="&amp;DATE(N$1,N$2,1),Prov_Auto!$D$3:$D1000, "&lt;="&amp;EOMONTH(DATE(N$1,N$2,1),0)))</f>
        <v/>
      </c>
      <c r="O681" s="48" t="str">
        <f>IF($D681="","", (SUMIFS(Transacoes!$D$3:$D1000,Transacoes!$C$3:$C1000,$D681,Transacoes!$B$3:$B1000,"C", Transacoes!$A$3:$A1000, "&lt;"&amp;EOMONTH(DATE(O$1,O$2,1),0))-SUMIFS(Transacoes!$D$3:$D1000,Transacoes!$C$3:$C1000,$D681,Transacoes!$B$3:$B1000,"V", Transacoes!$A$3:$A1000, "&lt;"&amp;EOMONTH(DATE(O$1,O$2,1),0)))*SUMIFS(Prov_Auto!$E$3:$E1000, Prov_Auto!$A$3:$A1000, $D681, Prov_Auto!$D$3:$D1000,"&gt;="&amp;DATE(O$1,O$2,1),Prov_Auto!$D$3:$D1000, "&lt;="&amp;EOMONTH(DATE(O$1,O$2,1),0)))</f>
        <v/>
      </c>
      <c r="P681" s="48" t="str">
        <f>IF($D681="","", (SUMIFS(Transacoes!$D$3:$D1000,Transacoes!$C$3:$C1000,$D681,Transacoes!$B$3:$B1000,"C", Transacoes!$A$3:$A1000, "&lt;"&amp;EOMONTH(DATE(P$1,P$2,1),0))-SUMIFS(Transacoes!$D$3:$D1000,Transacoes!$C$3:$C1000,$D681,Transacoes!$B$3:$B1000,"V", Transacoes!$A$3:$A1000, "&lt;"&amp;EOMONTH(DATE(P$1,P$2,1),0)))*SUMIFS(Prov_Auto!$E$3:$E1000, Prov_Auto!$A$3:$A1000, $D681, Prov_Auto!$D$3:$D1000,"&gt;="&amp;DATE(P$1,P$2,1),Prov_Auto!$D$3:$D1000, "&lt;="&amp;EOMONTH(DATE(P$1,P$2,1),0)))</f>
        <v/>
      </c>
      <c r="Q681" s="48" t="str">
        <f>IF($D681="","", (SUMIFS(Transacoes!$D$3:$D1000,Transacoes!$C$3:$C1000,$D681,Transacoes!$B$3:$B1000,"C", Transacoes!$A$3:$A1000, "&lt;"&amp;EOMONTH(DATE(Q$1,Q$2,1),0))-SUMIFS(Transacoes!$D$3:$D1000,Transacoes!$C$3:$C1000,$D681,Transacoes!$B$3:$B1000,"V", Transacoes!$A$3:$A1000, "&lt;"&amp;EOMONTH(DATE(Q$1,Q$2,1),0)))*SUMIFS(Prov_Auto!$E$3:$E1000, Prov_Auto!$A$3:$A1000, $D681, Prov_Auto!$D$3:$D1000,"&gt;="&amp;DATE(Q$1,Q$2,1),Prov_Auto!$D$3:$D1000, "&lt;="&amp;EOMONTH(DATE(Q$1,Q$2,1),0)))</f>
        <v/>
      </c>
      <c r="R681" s="47"/>
    </row>
    <row r="682">
      <c r="A682" s="47"/>
      <c r="B682" s="47"/>
      <c r="C682" s="47"/>
      <c r="D682" s="87"/>
      <c r="E682" s="48" t="str">
        <f>IF($D682="","", (SUMIFS(Transacoes!$D$3:$D1000,Transacoes!$C$3:$C1000,$D682,Transacoes!$B$3:$B1000,"C", Transacoes!$A$3:$A1000, "&lt;"&amp;EOMONTH(DATE(E$1,E$2,1),0))-SUMIFS(Transacoes!$D$3:$D1000,Transacoes!$C$3:$C1000,$D682,Transacoes!$B$3:$B1000,"V", Transacoes!$A$3:$A1000, "&lt;"&amp;EOMONTH(DATE(E$1,E$2,1),0)))*SUMIFS(Prov_Auto!$E$3:$E1000, Prov_Auto!$A$3:$A1000, $D682, Prov_Auto!$D$3:$D1000,"&gt;="&amp;DATE(E$1,E$2,1),Prov_Auto!$D$3:$D1000, "&lt;="&amp;EOMONTH(DATE(E$1,E$2,1),0)))</f>
        <v/>
      </c>
      <c r="F682" s="48" t="str">
        <f>IF($D682="","", (SUMIFS(Transacoes!$D$3:$D1000,Transacoes!$C$3:$C1000,$D682,Transacoes!$B$3:$B1000,"C", Transacoes!$A$3:$A1000, "&lt;"&amp;EOMONTH(DATE(F$1,F$2,1),0))-SUMIFS(Transacoes!$D$3:$D1000,Transacoes!$C$3:$C1000,$D682,Transacoes!$B$3:$B1000,"V", Transacoes!$A$3:$A1000, "&lt;"&amp;EOMONTH(DATE(F$1,F$2,1),0)))*SUMIFS(Prov_Auto!$E$3:$E1000, Prov_Auto!$A$3:$A1000, $D682, Prov_Auto!$D$3:$D1000,"&gt;="&amp;DATE(F$1,F$2,1),Prov_Auto!$D$3:$D1000, "&lt;="&amp;EOMONTH(DATE(F$1,F$2,1),0)))</f>
        <v/>
      </c>
      <c r="G682" s="48" t="str">
        <f>IF($D682="","", (SUMIFS(Transacoes!$D$3:$D1000,Transacoes!$C$3:$C1000,$D682,Transacoes!$B$3:$B1000,"C", Transacoes!$A$3:$A1000, "&lt;"&amp;EOMONTH(DATE(G$1,G$2,1),0))-SUMIFS(Transacoes!$D$3:$D1000,Transacoes!$C$3:$C1000,$D682,Transacoes!$B$3:$B1000,"V", Transacoes!$A$3:$A1000, "&lt;"&amp;EOMONTH(DATE(G$1,G$2,1),0)))*SUMIFS(Prov_Auto!$E$3:$E1000, Prov_Auto!$A$3:$A1000, $D682, Prov_Auto!$D$3:$D1000,"&gt;="&amp;DATE(G$1,G$2,1),Prov_Auto!$D$3:$D1000, "&lt;="&amp;EOMONTH(DATE(G$1,G$2,1),0)))</f>
        <v/>
      </c>
      <c r="H682" s="48" t="str">
        <f>IF($D682="","", (SUMIFS(Transacoes!$D$3:$D1000,Transacoes!$C$3:$C1000,$D682,Transacoes!$B$3:$B1000,"C", Transacoes!$A$3:$A1000, "&lt;"&amp;EOMONTH(DATE(H$1,H$2,1),0))-SUMIFS(Transacoes!$D$3:$D1000,Transacoes!$C$3:$C1000,$D682,Transacoes!$B$3:$B1000,"V", Transacoes!$A$3:$A1000, "&lt;"&amp;EOMONTH(DATE(H$1,H$2,1),0)))*SUMIFS(Prov_Auto!$E$3:$E1000, Prov_Auto!$A$3:$A1000, $D682, Prov_Auto!$D$3:$D1000,"&gt;="&amp;DATE(H$1,H$2,1),Prov_Auto!$D$3:$D1000, "&lt;="&amp;EOMONTH(DATE(H$1,H$2,1),0)))</f>
        <v/>
      </c>
      <c r="I682" s="48" t="str">
        <f>IF($D682="","", (SUMIFS(Transacoes!$D$3:$D1000,Transacoes!$C$3:$C1000,$D682,Transacoes!$B$3:$B1000,"C", Transacoes!$A$3:$A1000, "&lt;"&amp;EOMONTH(DATE(I$1,I$2,1),0))-SUMIFS(Transacoes!$D$3:$D1000,Transacoes!$C$3:$C1000,$D682,Transacoes!$B$3:$B1000,"V", Transacoes!$A$3:$A1000, "&lt;"&amp;EOMONTH(DATE(I$1,I$2,1),0)))*SUMIFS(Prov_Auto!$E$3:$E1000, Prov_Auto!$A$3:$A1000, $D682, Prov_Auto!$D$3:$D1000,"&gt;="&amp;DATE(I$1,I$2,1),Prov_Auto!$D$3:$D1000, "&lt;="&amp;EOMONTH(DATE(I$1,I$2,1),0)))</f>
        <v/>
      </c>
      <c r="J682" s="48" t="str">
        <f>IF($D682="","", (SUMIFS(Transacoes!$D$3:$D1000,Transacoes!$C$3:$C1000,$D682,Transacoes!$B$3:$B1000,"C", Transacoes!$A$3:$A1000, "&lt;"&amp;EOMONTH(DATE(J$1,J$2,1),0))-SUMIFS(Transacoes!$D$3:$D1000,Transacoes!$C$3:$C1000,$D682,Transacoes!$B$3:$B1000,"V", Transacoes!$A$3:$A1000, "&lt;"&amp;EOMONTH(DATE(J$1,J$2,1),0)))*SUMIFS(Prov_Auto!$E$3:$E1000, Prov_Auto!$A$3:$A1000, $D682, Prov_Auto!$D$3:$D1000,"&gt;="&amp;DATE(J$1,J$2,1),Prov_Auto!$D$3:$D1000, "&lt;="&amp;EOMONTH(DATE(J$1,J$2,1),0)))</f>
        <v/>
      </c>
      <c r="K682" s="48" t="str">
        <f>IF($D682="","", (SUMIFS(Transacoes!$D$3:$D1000,Transacoes!$C$3:$C1000,$D682,Transacoes!$B$3:$B1000,"C", Transacoes!$A$3:$A1000, "&lt;"&amp;EOMONTH(DATE(K$1,K$2,1),0))-SUMIFS(Transacoes!$D$3:$D1000,Transacoes!$C$3:$C1000,$D682,Transacoes!$B$3:$B1000,"V", Transacoes!$A$3:$A1000, "&lt;"&amp;EOMONTH(DATE(K$1,K$2,1),0)))*SUMIFS(Prov_Auto!$E$3:$E1000, Prov_Auto!$A$3:$A1000, $D682, Prov_Auto!$D$3:$D1000,"&gt;="&amp;DATE(K$1,K$2,1),Prov_Auto!$D$3:$D1000, "&lt;="&amp;EOMONTH(DATE(K$1,K$2,1),0)))</f>
        <v/>
      </c>
      <c r="L682" s="48" t="str">
        <f>IF($D682="","", (SUMIFS(Transacoes!$D$3:$D1000,Transacoes!$C$3:$C1000,$D682,Transacoes!$B$3:$B1000,"C", Transacoes!$A$3:$A1000, "&lt;"&amp;EOMONTH(DATE(L$1,L$2,1),0))-SUMIFS(Transacoes!$D$3:$D1000,Transacoes!$C$3:$C1000,$D682,Transacoes!$B$3:$B1000,"V", Transacoes!$A$3:$A1000, "&lt;"&amp;EOMONTH(DATE(L$1,L$2,1),0)))*SUMIFS(Prov_Auto!$E$3:$E1000, Prov_Auto!$A$3:$A1000, $D682, Prov_Auto!$D$3:$D1000,"&gt;="&amp;DATE(L$1,L$2,1),Prov_Auto!$D$3:$D1000, "&lt;="&amp;EOMONTH(DATE(L$1,L$2,1),0)))</f>
        <v/>
      </c>
      <c r="M682" s="48" t="str">
        <f>IF($D682="","", (SUMIFS(Transacoes!$D$3:$D1000,Transacoes!$C$3:$C1000,$D682,Transacoes!$B$3:$B1000,"C", Transacoes!$A$3:$A1000, "&lt;"&amp;EOMONTH(DATE(M$1,M$2,1),0))-SUMIFS(Transacoes!$D$3:$D1000,Transacoes!$C$3:$C1000,$D682,Transacoes!$B$3:$B1000,"V", Transacoes!$A$3:$A1000, "&lt;"&amp;EOMONTH(DATE(M$1,M$2,1),0)))*SUMIFS(Prov_Auto!$E$3:$E1000, Prov_Auto!$A$3:$A1000, $D682, Prov_Auto!$D$3:$D1000,"&gt;="&amp;DATE(M$1,M$2,1),Prov_Auto!$D$3:$D1000, "&lt;="&amp;EOMONTH(DATE(M$1,M$2,1),0)))</f>
        <v/>
      </c>
      <c r="N682" s="48" t="str">
        <f>IF($D682="","", (SUMIFS(Transacoes!$D$3:$D1000,Transacoes!$C$3:$C1000,$D682,Transacoes!$B$3:$B1000,"C", Transacoes!$A$3:$A1000, "&lt;"&amp;EOMONTH(DATE(N$1,N$2,1),0))-SUMIFS(Transacoes!$D$3:$D1000,Transacoes!$C$3:$C1000,$D682,Transacoes!$B$3:$B1000,"V", Transacoes!$A$3:$A1000, "&lt;"&amp;EOMONTH(DATE(N$1,N$2,1),0)))*SUMIFS(Prov_Auto!$E$3:$E1000, Prov_Auto!$A$3:$A1000, $D682, Prov_Auto!$D$3:$D1000,"&gt;="&amp;DATE(N$1,N$2,1),Prov_Auto!$D$3:$D1000, "&lt;="&amp;EOMONTH(DATE(N$1,N$2,1),0)))</f>
        <v/>
      </c>
      <c r="O682" s="48" t="str">
        <f>IF($D682="","", (SUMIFS(Transacoes!$D$3:$D1000,Transacoes!$C$3:$C1000,$D682,Transacoes!$B$3:$B1000,"C", Transacoes!$A$3:$A1000, "&lt;"&amp;EOMONTH(DATE(O$1,O$2,1),0))-SUMIFS(Transacoes!$D$3:$D1000,Transacoes!$C$3:$C1000,$D682,Transacoes!$B$3:$B1000,"V", Transacoes!$A$3:$A1000, "&lt;"&amp;EOMONTH(DATE(O$1,O$2,1),0)))*SUMIFS(Prov_Auto!$E$3:$E1000, Prov_Auto!$A$3:$A1000, $D682, Prov_Auto!$D$3:$D1000,"&gt;="&amp;DATE(O$1,O$2,1),Prov_Auto!$D$3:$D1000, "&lt;="&amp;EOMONTH(DATE(O$1,O$2,1),0)))</f>
        <v/>
      </c>
      <c r="P682" s="48" t="str">
        <f>IF($D682="","", (SUMIFS(Transacoes!$D$3:$D1000,Transacoes!$C$3:$C1000,$D682,Transacoes!$B$3:$B1000,"C", Transacoes!$A$3:$A1000, "&lt;"&amp;EOMONTH(DATE(P$1,P$2,1),0))-SUMIFS(Transacoes!$D$3:$D1000,Transacoes!$C$3:$C1000,$D682,Transacoes!$B$3:$B1000,"V", Transacoes!$A$3:$A1000, "&lt;"&amp;EOMONTH(DATE(P$1,P$2,1),0)))*SUMIFS(Prov_Auto!$E$3:$E1000, Prov_Auto!$A$3:$A1000, $D682, Prov_Auto!$D$3:$D1000,"&gt;="&amp;DATE(P$1,P$2,1),Prov_Auto!$D$3:$D1000, "&lt;="&amp;EOMONTH(DATE(P$1,P$2,1),0)))</f>
        <v/>
      </c>
      <c r="Q682" s="48" t="str">
        <f>IF($D682="","", (SUMIFS(Transacoes!$D$3:$D1000,Transacoes!$C$3:$C1000,$D682,Transacoes!$B$3:$B1000,"C", Transacoes!$A$3:$A1000, "&lt;"&amp;EOMONTH(DATE(Q$1,Q$2,1),0))-SUMIFS(Transacoes!$D$3:$D1000,Transacoes!$C$3:$C1000,$D682,Transacoes!$B$3:$B1000,"V", Transacoes!$A$3:$A1000, "&lt;"&amp;EOMONTH(DATE(Q$1,Q$2,1),0)))*SUMIFS(Prov_Auto!$E$3:$E1000, Prov_Auto!$A$3:$A1000, $D682, Prov_Auto!$D$3:$D1000,"&gt;="&amp;DATE(Q$1,Q$2,1),Prov_Auto!$D$3:$D1000, "&lt;="&amp;EOMONTH(DATE(Q$1,Q$2,1),0)))</f>
        <v/>
      </c>
      <c r="R682" s="47"/>
    </row>
    <row r="683">
      <c r="A683" s="47"/>
      <c r="B683" s="47"/>
      <c r="C683" s="47"/>
      <c r="D683" s="87"/>
      <c r="E683" s="48" t="str">
        <f>IF($D683="","", (SUMIFS(Transacoes!$D$3:$D1000,Transacoes!$C$3:$C1000,$D683,Transacoes!$B$3:$B1000,"C", Transacoes!$A$3:$A1000, "&lt;"&amp;EOMONTH(DATE(E$1,E$2,1),0))-SUMIFS(Transacoes!$D$3:$D1000,Transacoes!$C$3:$C1000,$D683,Transacoes!$B$3:$B1000,"V", Transacoes!$A$3:$A1000, "&lt;"&amp;EOMONTH(DATE(E$1,E$2,1),0)))*SUMIFS(Prov_Auto!$E$3:$E1000, Prov_Auto!$A$3:$A1000, $D683, Prov_Auto!$D$3:$D1000,"&gt;="&amp;DATE(E$1,E$2,1),Prov_Auto!$D$3:$D1000, "&lt;="&amp;EOMONTH(DATE(E$1,E$2,1),0)))</f>
        <v/>
      </c>
      <c r="F683" s="48" t="str">
        <f>IF($D683="","", (SUMIFS(Transacoes!$D$3:$D1000,Transacoes!$C$3:$C1000,$D683,Transacoes!$B$3:$B1000,"C", Transacoes!$A$3:$A1000, "&lt;"&amp;EOMONTH(DATE(F$1,F$2,1),0))-SUMIFS(Transacoes!$D$3:$D1000,Transacoes!$C$3:$C1000,$D683,Transacoes!$B$3:$B1000,"V", Transacoes!$A$3:$A1000, "&lt;"&amp;EOMONTH(DATE(F$1,F$2,1),0)))*SUMIFS(Prov_Auto!$E$3:$E1000, Prov_Auto!$A$3:$A1000, $D683, Prov_Auto!$D$3:$D1000,"&gt;="&amp;DATE(F$1,F$2,1),Prov_Auto!$D$3:$D1000, "&lt;="&amp;EOMONTH(DATE(F$1,F$2,1),0)))</f>
        <v/>
      </c>
      <c r="G683" s="48" t="str">
        <f>IF($D683="","", (SUMIFS(Transacoes!$D$3:$D1000,Transacoes!$C$3:$C1000,$D683,Transacoes!$B$3:$B1000,"C", Transacoes!$A$3:$A1000, "&lt;"&amp;EOMONTH(DATE(G$1,G$2,1),0))-SUMIFS(Transacoes!$D$3:$D1000,Transacoes!$C$3:$C1000,$D683,Transacoes!$B$3:$B1000,"V", Transacoes!$A$3:$A1000, "&lt;"&amp;EOMONTH(DATE(G$1,G$2,1),0)))*SUMIFS(Prov_Auto!$E$3:$E1000, Prov_Auto!$A$3:$A1000, $D683, Prov_Auto!$D$3:$D1000,"&gt;="&amp;DATE(G$1,G$2,1),Prov_Auto!$D$3:$D1000, "&lt;="&amp;EOMONTH(DATE(G$1,G$2,1),0)))</f>
        <v/>
      </c>
      <c r="H683" s="48" t="str">
        <f>IF($D683="","", (SUMIFS(Transacoes!$D$3:$D1000,Transacoes!$C$3:$C1000,$D683,Transacoes!$B$3:$B1000,"C", Transacoes!$A$3:$A1000, "&lt;"&amp;EOMONTH(DATE(H$1,H$2,1),0))-SUMIFS(Transacoes!$D$3:$D1000,Transacoes!$C$3:$C1000,$D683,Transacoes!$B$3:$B1000,"V", Transacoes!$A$3:$A1000, "&lt;"&amp;EOMONTH(DATE(H$1,H$2,1),0)))*SUMIFS(Prov_Auto!$E$3:$E1000, Prov_Auto!$A$3:$A1000, $D683, Prov_Auto!$D$3:$D1000,"&gt;="&amp;DATE(H$1,H$2,1),Prov_Auto!$D$3:$D1000, "&lt;="&amp;EOMONTH(DATE(H$1,H$2,1),0)))</f>
        <v/>
      </c>
      <c r="I683" s="48" t="str">
        <f>IF($D683="","", (SUMIFS(Transacoes!$D$3:$D1000,Transacoes!$C$3:$C1000,$D683,Transacoes!$B$3:$B1000,"C", Transacoes!$A$3:$A1000, "&lt;"&amp;EOMONTH(DATE(I$1,I$2,1),0))-SUMIFS(Transacoes!$D$3:$D1000,Transacoes!$C$3:$C1000,$D683,Transacoes!$B$3:$B1000,"V", Transacoes!$A$3:$A1000, "&lt;"&amp;EOMONTH(DATE(I$1,I$2,1),0)))*SUMIFS(Prov_Auto!$E$3:$E1000, Prov_Auto!$A$3:$A1000, $D683, Prov_Auto!$D$3:$D1000,"&gt;="&amp;DATE(I$1,I$2,1),Prov_Auto!$D$3:$D1000, "&lt;="&amp;EOMONTH(DATE(I$1,I$2,1),0)))</f>
        <v/>
      </c>
      <c r="J683" s="48" t="str">
        <f>IF($D683="","", (SUMIFS(Transacoes!$D$3:$D1000,Transacoes!$C$3:$C1000,$D683,Transacoes!$B$3:$B1000,"C", Transacoes!$A$3:$A1000, "&lt;"&amp;EOMONTH(DATE(J$1,J$2,1),0))-SUMIFS(Transacoes!$D$3:$D1000,Transacoes!$C$3:$C1000,$D683,Transacoes!$B$3:$B1000,"V", Transacoes!$A$3:$A1000, "&lt;"&amp;EOMONTH(DATE(J$1,J$2,1),0)))*SUMIFS(Prov_Auto!$E$3:$E1000, Prov_Auto!$A$3:$A1000, $D683, Prov_Auto!$D$3:$D1000,"&gt;="&amp;DATE(J$1,J$2,1),Prov_Auto!$D$3:$D1000, "&lt;="&amp;EOMONTH(DATE(J$1,J$2,1),0)))</f>
        <v/>
      </c>
      <c r="K683" s="48" t="str">
        <f>IF($D683="","", (SUMIFS(Transacoes!$D$3:$D1000,Transacoes!$C$3:$C1000,$D683,Transacoes!$B$3:$B1000,"C", Transacoes!$A$3:$A1000, "&lt;"&amp;EOMONTH(DATE(K$1,K$2,1),0))-SUMIFS(Transacoes!$D$3:$D1000,Transacoes!$C$3:$C1000,$D683,Transacoes!$B$3:$B1000,"V", Transacoes!$A$3:$A1000, "&lt;"&amp;EOMONTH(DATE(K$1,K$2,1),0)))*SUMIFS(Prov_Auto!$E$3:$E1000, Prov_Auto!$A$3:$A1000, $D683, Prov_Auto!$D$3:$D1000,"&gt;="&amp;DATE(K$1,K$2,1),Prov_Auto!$D$3:$D1000, "&lt;="&amp;EOMONTH(DATE(K$1,K$2,1),0)))</f>
        <v/>
      </c>
      <c r="L683" s="48" t="str">
        <f>IF($D683="","", (SUMIFS(Transacoes!$D$3:$D1000,Transacoes!$C$3:$C1000,$D683,Transacoes!$B$3:$B1000,"C", Transacoes!$A$3:$A1000, "&lt;"&amp;EOMONTH(DATE(L$1,L$2,1),0))-SUMIFS(Transacoes!$D$3:$D1000,Transacoes!$C$3:$C1000,$D683,Transacoes!$B$3:$B1000,"V", Transacoes!$A$3:$A1000, "&lt;"&amp;EOMONTH(DATE(L$1,L$2,1),0)))*SUMIFS(Prov_Auto!$E$3:$E1000, Prov_Auto!$A$3:$A1000, $D683, Prov_Auto!$D$3:$D1000,"&gt;="&amp;DATE(L$1,L$2,1),Prov_Auto!$D$3:$D1000, "&lt;="&amp;EOMONTH(DATE(L$1,L$2,1),0)))</f>
        <v/>
      </c>
      <c r="M683" s="48" t="str">
        <f>IF($D683="","", (SUMIFS(Transacoes!$D$3:$D1000,Transacoes!$C$3:$C1000,$D683,Transacoes!$B$3:$B1000,"C", Transacoes!$A$3:$A1000, "&lt;"&amp;EOMONTH(DATE(M$1,M$2,1),0))-SUMIFS(Transacoes!$D$3:$D1000,Transacoes!$C$3:$C1000,$D683,Transacoes!$B$3:$B1000,"V", Transacoes!$A$3:$A1000, "&lt;"&amp;EOMONTH(DATE(M$1,M$2,1),0)))*SUMIFS(Prov_Auto!$E$3:$E1000, Prov_Auto!$A$3:$A1000, $D683, Prov_Auto!$D$3:$D1000,"&gt;="&amp;DATE(M$1,M$2,1),Prov_Auto!$D$3:$D1000, "&lt;="&amp;EOMONTH(DATE(M$1,M$2,1),0)))</f>
        <v/>
      </c>
      <c r="N683" s="48" t="str">
        <f>IF($D683="","", (SUMIFS(Transacoes!$D$3:$D1000,Transacoes!$C$3:$C1000,$D683,Transacoes!$B$3:$B1000,"C", Transacoes!$A$3:$A1000, "&lt;"&amp;EOMONTH(DATE(N$1,N$2,1),0))-SUMIFS(Transacoes!$D$3:$D1000,Transacoes!$C$3:$C1000,$D683,Transacoes!$B$3:$B1000,"V", Transacoes!$A$3:$A1000, "&lt;"&amp;EOMONTH(DATE(N$1,N$2,1),0)))*SUMIFS(Prov_Auto!$E$3:$E1000, Prov_Auto!$A$3:$A1000, $D683, Prov_Auto!$D$3:$D1000,"&gt;="&amp;DATE(N$1,N$2,1),Prov_Auto!$D$3:$D1000, "&lt;="&amp;EOMONTH(DATE(N$1,N$2,1),0)))</f>
        <v/>
      </c>
      <c r="O683" s="48" t="str">
        <f>IF($D683="","", (SUMIFS(Transacoes!$D$3:$D1000,Transacoes!$C$3:$C1000,$D683,Transacoes!$B$3:$B1000,"C", Transacoes!$A$3:$A1000, "&lt;"&amp;EOMONTH(DATE(O$1,O$2,1),0))-SUMIFS(Transacoes!$D$3:$D1000,Transacoes!$C$3:$C1000,$D683,Transacoes!$B$3:$B1000,"V", Transacoes!$A$3:$A1000, "&lt;"&amp;EOMONTH(DATE(O$1,O$2,1),0)))*SUMIFS(Prov_Auto!$E$3:$E1000, Prov_Auto!$A$3:$A1000, $D683, Prov_Auto!$D$3:$D1000,"&gt;="&amp;DATE(O$1,O$2,1),Prov_Auto!$D$3:$D1000, "&lt;="&amp;EOMONTH(DATE(O$1,O$2,1),0)))</f>
        <v/>
      </c>
      <c r="P683" s="48" t="str">
        <f>IF($D683="","", (SUMIFS(Transacoes!$D$3:$D1000,Transacoes!$C$3:$C1000,$D683,Transacoes!$B$3:$B1000,"C", Transacoes!$A$3:$A1000, "&lt;"&amp;EOMONTH(DATE(P$1,P$2,1),0))-SUMIFS(Transacoes!$D$3:$D1000,Transacoes!$C$3:$C1000,$D683,Transacoes!$B$3:$B1000,"V", Transacoes!$A$3:$A1000, "&lt;"&amp;EOMONTH(DATE(P$1,P$2,1),0)))*SUMIFS(Prov_Auto!$E$3:$E1000, Prov_Auto!$A$3:$A1000, $D683, Prov_Auto!$D$3:$D1000,"&gt;="&amp;DATE(P$1,P$2,1),Prov_Auto!$D$3:$D1000, "&lt;="&amp;EOMONTH(DATE(P$1,P$2,1),0)))</f>
        <v/>
      </c>
      <c r="Q683" s="48" t="str">
        <f>IF($D683="","", (SUMIFS(Transacoes!$D$3:$D1000,Transacoes!$C$3:$C1000,$D683,Transacoes!$B$3:$B1000,"C", Transacoes!$A$3:$A1000, "&lt;"&amp;EOMONTH(DATE(Q$1,Q$2,1),0))-SUMIFS(Transacoes!$D$3:$D1000,Transacoes!$C$3:$C1000,$D683,Transacoes!$B$3:$B1000,"V", Transacoes!$A$3:$A1000, "&lt;"&amp;EOMONTH(DATE(Q$1,Q$2,1),0)))*SUMIFS(Prov_Auto!$E$3:$E1000, Prov_Auto!$A$3:$A1000, $D683, Prov_Auto!$D$3:$D1000,"&gt;="&amp;DATE(Q$1,Q$2,1),Prov_Auto!$D$3:$D1000, "&lt;="&amp;EOMONTH(DATE(Q$1,Q$2,1),0)))</f>
        <v/>
      </c>
      <c r="R683" s="47"/>
    </row>
    <row r="684">
      <c r="A684" s="47"/>
      <c r="B684" s="47"/>
      <c r="C684" s="47"/>
      <c r="D684" s="87"/>
      <c r="E684" s="48" t="str">
        <f>IF($D684="","", (SUMIFS(Transacoes!$D$3:$D1000,Transacoes!$C$3:$C1000,$D684,Transacoes!$B$3:$B1000,"C", Transacoes!$A$3:$A1000, "&lt;"&amp;EOMONTH(DATE(E$1,E$2,1),0))-SUMIFS(Transacoes!$D$3:$D1000,Transacoes!$C$3:$C1000,$D684,Transacoes!$B$3:$B1000,"V", Transacoes!$A$3:$A1000, "&lt;"&amp;EOMONTH(DATE(E$1,E$2,1),0)))*SUMIFS(Prov_Auto!$E$3:$E1000, Prov_Auto!$A$3:$A1000, $D684, Prov_Auto!$D$3:$D1000,"&gt;="&amp;DATE(E$1,E$2,1),Prov_Auto!$D$3:$D1000, "&lt;="&amp;EOMONTH(DATE(E$1,E$2,1),0)))</f>
        <v/>
      </c>
      <c r="F684" s="48" t="str">
        <f>IF($D684="","", (SUMIFS(Transacoes!$D$3:$D1000,Transacoes!$C$3:$C1000,$D684,Transacoes!$B$3:$B1000,"C", Transacoes!$A$3:$A1000, "&lt;"&amp;EOMONTH(DATE(F$1,F$2,1),0))-SUMIFS(Transacoes!$D$3:$D1000,Transacoes!$C$3:$C1000,$D684,Transacoes!$B$3:$B1000,"V", Transacoes!$A$3:$A1000, "&lt;"&amp;EOMONTH(DATE(F$1,F$2,1),0)))*SUMIFS(Prov_Auto!$E$3:$E1000, Prov_Auto!$A$3:$A1000, $D684, Prov_Auto!$D$3:$D1000,"&gt;="&amp;DATE(F$1,F$2,1),Prov_Auto!$D$3:$D1000, "&lt;="&amp;EOMONTH(DATE(F$1,F$2,1),0)))</f>
        <v/>
      </c>
      <c r="G684" s="48" t="str">
        <f>IF($D684="","", (SUMIFS(Transacoes!$D$3:$D1000,Transacoes!$C$3:$C1000,$D684,Transacoes!$B$3:$B1000,"C", Transacoes!$A$3:$A1000, "&lt;"&amp;EOMONTH(DATE(G$1,G$2,1),0))-SUMIFS(Transacoes!$D$3:$D1000,Transacoes!$C$3:$C1000,$D684,Transacoes!$B$3:$B1000,"V", Transacoes!$A$3:$A1000, "&lt;"&amp;EOMONTH(DATE(G$1,G$2,1),0)))*SUMIFS(Prov_Auto!$E$3:$E1000, Prov_Auto!$A$3:$A1000, $D684, Prov_Auto!$D$3:$D1000,"&gt;="&amp;DATE(G$1,G$2,1),Prov_Auto!$D$3:$D1000, "&lt;="&amp;EOMONTH(DATE(G$1,G$2,1),0)))</f>
        <v/>
      </c>
      <c r="H684" s="48" t="str">
        <f>IF($D684="","", (SUMIFS(Transacoes!$D$3:$D1000,Transacoes!$C$3:$C1000,$D684,Transacoes!$B$3:$B1000,"C", Transacoes!$A$3:$A1000, "&lt;"&amp;EOMONTH(DATE(H$1,H$2,1),0))-SUMIFS(Transacoes!$D$3:$D1000,Transacoes!$C$3:$C1000,$D684,Transacoes!$B$3:$B1000,"V", Transacoes!$A$3:$A1000, "&lt;"&amp;EOMONTH(DATE(H$1,H$2,1),0)))*SUMIFS(Prov_Auto!$E$3:$E1000, Prov_Auto!$A$3:$A1000, $D684, Prov_Auto!$D$3:$D1000,"&gt;="&amp;DATE(H$1,H$2,1),Prov_Auto!$D$3:$D1000, "&lt;="&amp;EOMONTH(DATE(H$1,H$2,1),0)))</f>
        <v/>
      </c>
      <c r="I684" s="48" t="str">
        <f>IF($D684="","", (SUMIFS(Transacoes!$D$3:$D1000,Transacoes!$C$3:$C1000,$D684,Transacoes!$B$3:$B1000,"C", Transacoes!$A$3:$A1000, "&lt;"&amp;EOMONTH(DATE(I$1,I$2,1),0))-SUMIFS(Transacoes!$D$3:$D1000,Transacoes!$C$3:$C1000,$D684,Transacoes!$B$3:$B1000,"V", Transacoes!$A$3:$A1000, "&lt;"&amp;EOMONTH(DATE(I$1,I$2,1),0)))*SUMIFS(Prov_Auto!$E$3:$E1000, Prov_Auto!$A$3:$A1000, $D684, Prov_Auto!$D$3:$D1000,"&gt;="&amp;DATE(I$1,I$2,1),Prov_Auto!$D$3:$D1000, "&lt;="&amp;EOMONTH(DATE(I$1,I$2,1),0)))</f>
        <v/>
      </c>
      <c r="J684" s="48" t="str">
        <f>IF($D684="","", (SUMIFS(Transacoes!$D$3:$D1000,Transacoes!$C$3:$C1000,$D684,Transacoes!$B$3:$B1000,"C", Transacoes!$A$3:$A1000, "&lt;"&amp;EOMONTH(DATE(J$1,J$2,1),0))-SUMIFS(Transacoes!$D$3:$D1000,Transacoes!$C$3:$C1000,$D684,Transacoes!$B$3:$B1000,"V", Transacoes!$A$3:$A1000, "&lt;"&amp;EOMONTH(DATE(J$1,J$2,1),0)))*SUMIFS(Prov_Auto!$E$3:$E1000, Prov_Auto!$A$3:$A1000, $D684, Prov_Auto!$D$3:$D1000,"&gt;="&amp;DATE(J$1,J$2,1),Prov_Auto!$D$3:$D1000, "&lt;="&amp;EOMONTH(DATE(J$1,J$2,1),0)))</f>
        <v/>
      </c>
      <c r="K684" s="48" t="str">
        <f>IF($D684="","", (SUMIFS(Transacoes!$D$3:$D1000,Transacoes!$C$3:$C1000,$D684,Transacoes!$B$3:$B1000,"C", Transacoes!$A$3:$A1000, "&lt;"&amp;EOMONTH(DATE(K$1,K$2,1),0))-SUMIFS(Transacoes!$D$3:$D1000,Transacoes!$C$3:$C1000,$D684,Transacoes!$B$3:$B1000,"V", Transacoes!$A$3:$A1000, "&lt;"&amp;EOMONTH(DATE(K$1,K$2,1),0)))*SUMIFS(Prov_Auto!$E$3:$E1000, Prov_Auto!$A$3:$A1000, $D684, Prov_Auto!$D$3:$D1000,"&gt;="&amp;DATE(K$1,K$2,1),Prov_Auto!$D$3:$D1000, "&lt;="&amp;EOMONTH(DATE(K$1,K$2,1),0)))</f>
        <v/>
      </c>
      <c r="L684" s="48" t="str">
        <f>IF($D684="","", (SUMIFS(Transacoes!$D$3:$D1000,Transacoes!$C$3:$C1000,$D684,Transacoes!$B$3:$B1000,"C", Transacoes!$A$3:$A1000, "&lt;"&amp;EOMONTH(DATE(L$1,L$2,1),0))-SUMIFS(Transacoes!$D$3:$D1000,Transacoes!$C$3:$C1000,$D684,Transacoes!$B$3:$B1000,"V", Transacoes!$A$3:$A1000, "&lt;"&amp;EOMONTH(DATE(L$1,L$2,1),0)))*SUMIFS(Prov_Auto!$E$3:$E1000, Prov_Auto!$A$3:$A1000, $D684, Prov_Auto!$D$3:$D1000,"&gt;="&amp;DATE(L$1,L$2,1),Prov_Auto!$D$3:$D1000, "&lt;="&amp;EOMONTH(DATE(L$1,L$2,1),0)))</f>
        <v/>
      </c>
      <c r="M684" s="48" t="str">
        <f>IF($D684="","", (SUMIFS(Transacoes!$D$3:$D1000,Transacoes!$C$3:$C1000,$D684,Transacoes!$B$3:$B1000,"C", Transacoes!$A$3:$A1000, "&lt;"&amp;EOMONTH(DATE(M$1,M$2,1),0))-SUMIFS(Transacoes!$D$3:$D1000,Transacoes!$C$3:$C1000,$D684,Transacoes!$B$3:$B1000,"V", Transacoes!$A$3:$A1000, "&lt;"&amp;EOMONTH(DATE(M$1,M$2,1),0)))*SUMIFS(Prov_Auto!$E$3:$E1000, Prov_Auto!$A$3:$A1000, $D684, Prov_Auto!$D$3:$D1000,"&gt;="&amp;DATE(M$1,M$2,1),Prov_Auto!$D$3:$D1000, "&lt;="&amp;EOMONTH(DATE(M$1,M$2,1),0)))</f>
        <v/>
      </c>
      <c r="N684" s="48" t="str">
        <f>IF($D684="","", (SUMIFS(Transacoes!$D$3:$D1000,Transacoes!$C$3:$C1000,$D684,Transacoes!$B$3:$B1000,"C", Transacoes!$A$3:$A1000, "&lt;"&amp;EOMONTH(DATE(N$1,N$2,1),0))-SUMIFS(Transacoes!$D$3:$D1000,Transacoes!$C$3:$C1000,$D684,Transacoes!$B$3:$B1000,"V", Transacoes!$A$3:$A1000, "&lt;"&amp;EOMONTH(DATE(N$1,N$2,1),0)))*SUMIFS(Prov_Auto!$E$3:$E1000, Prov_Auto!$A$3:$A1000, $D684, Prov_Auto!$D$3:$D1000,"&gt;="&amp;DATE(N$1,N$2,1),Prov_Auto!$D$3:$D1000, "&lt;="&amp;EOMONTH(DATE(N$1,N$2,1),0)))</f>
        <v/>
      </c>
      <c r="O684" s="48" t="str">
        <f>IF($D684="","", (SUMIFS(Transacoes!$D$3:$D1000,Transacoes!$C$3:$C1000,$D684,Transacoes!$B$3:$B1000,"C", Transacoes!$A$3:$A1000, "&lt;"&amp;EOMONTH(DATE(O$1,O$2,1),0))-SUMIFS(Transacoes!$D$3:$D1000,Transacoes!$C$3:$C1000,$D684,Transacoes!$B$3:$B1000,"V", Transacoes!$A$3:$A1000, "&lt;"&amp;EOMONTH(DATE(O$1,O$2,1),0)))*SUMIFS(Prov_Auto!$E$3:$E1000, Prov_Auto!$A$3:$A1000, $D684, Prov_Auto!$D$3:$D1000,"&gt;="&amp;DATE(O$1,O$2,1),Prov_Auto!$D$3:$D1000, "&lt;="&amp;EOMONTH(DATE(O$1,O$2,1),0)))</f>
        <v/>
      </c>
      <c r="P684" s="48" t="str">
        <f>IF($D684="","", (SUMIFS(Transacoes!$D$3:$D1000,Transacoes!$C$3:$C1000,$D684,Transacoes!$B$3:$B1000,"C", Transacoes!$A$3:$A1000, "&lt;"&amp;EOMONTH(DATE(P$1,P$2,1),0))-SUMIFS(Transacoes!$D$3:$D1000,Transacoes!$C$3:$C1000,$D684,Transacoes!$B$3:$B1000,"V", Transacoes!$A$3:$A1000, "&lt;"&amp;EOMONTH(DATE(P$1,P$2,1),0)))*SUMIFS(Prov_Auto!$E$3:$E1000, Prov_Auto!$A$3:$A1000, $D684, Prov_Auto!$D$3:$D1000,"&gt;="&amp;DATE(P$1,P$2,1),Prov_Auto!$D$3:$D1000, "&lt;="&amp;EOMONTH(DATE(P$1,P$2,1),0)))</f>
        <v/>
      </c>
      <c r="Q684" s="48" t="str">
        <f>IF($D684="","", (SUMIFS(Transacoes!$D$3:$D1000,Transacoes!$C$3:$C1000,$D684,Transacoes!$B$3:$B1000,"C", Transacoes!$A$3:$A1000, "&lt;"&amp;EOMONTH(DATE(Q$1,Q$2,1),0))-SUMIFS(Transacoes!$D$3:$D1000,Transacoes!$C$3:$C1000,$D684,Transacoes!$B$3:$B1000,"V", Transacoes!$A$3:$A1000, "&lt;"&amp;EOMONTH(DATE(Q$1,Q$2,1),0)))*SUMIFS(Prov_Auto!$E$3:$E1000, Prov_Auto!$A$3:$A1000, $D684, Prov_Auto!$D$3:$D1000,"&gt;="&amp;DATE(Q$1,Q$2,1),Prov_Auto!$D$3:$D1000, "&lt;="&amp;EOMONTH(DATE(Q$1,Q$2,1),0)))</f>
        <v/>
      </c>
      <c r="R684" s="47"/>
    </row>
    <row r="685">
      <c r="A685" s="47"/>
      <c r="B685" s="47"/>
      <c r="C685" s="47"/>
      <c r="D685" s="87"/>
      <c r="E685" s="48" t="str">
        <f>IF($D685="","", (SUMIFS(Transacoes!$D$3:$D1000,Transacoes!$C$3:$C1000,$D685,Transacoes!$B$3:$B1000,"C", Transacoes!$A$3:$A1000, "&lt;"&amp;EOMONTH(DATE(E$1,E$2,1),0))-SUMIFS(Transacoes!$D$3:$D1000,Transacoes!$C$3:$C1000,$D685,Transacoes!$B$3:$B1000,"V", Transacoes!$A$3:$A1000, "&lt;"&amp;EOMONTH(DATE(E$1,E$2,1),0)))*SUMIFS(Prov_Auto!$E$3:$E1000, Prov_Auto!$A$3:$A1000, $D685, Prov_Auto!$D$3:$D1000,"&gt;="&amp;DATE(E$1,E$2,1),Prov_Auto!$D$3:$D1000, "&lt;="&amp;EOMONTH(DATE(E$1,E$2,1),0)))</f>
        <v/>
      </c>
      <c r="F685" s="48" t="str">
        <f>IF($D685="","", (SUMIFS(Transacoes!$D$3:$D1000,Transacoes!$C$3:$C1000,$D685,Transacoes!$B$3:$B1000,"C", Transacoes!$A$3:$A1000, "&lt;"&amp;EOMONTH(DATE(F$1,F$2,1),0))-SUMIFS(Transacoes!$D$3:$D1000,Transacoes!$C$3:$C1000,$D685,Transacoes!$B$3:$B1000,"V", Transacoes!$A$3:$A1000, "&lt;"&amp;EOMONTH(DATE(F$1,F$2,1),0)))*SUMIFS(Prov_Auto!$E$3:$E1000, Prov_Auto!$A$3:$A1000, $D685, Prov_Auto!$D$3:$D1000,"&gt;="&amp;DATE(F$1,F$2,1),Prov_Auto!$D$3:$D1000, "&lt;="&amp;EOMONTH(DATE(F$1,F$2,1),0)))</f>
        <v/>
      </c>
      <c r="G685" s="48" t="str">
        <f>IF($D685="","", (SUMIFS(Transacoes!$D$3:$D1000,Transacoes!$C$3:$C1000,$D685,Transacoes!$B$3:$B1000,"C", Transacoes!$A$3:$A1000, "&lt;"&amp;EOMONTH(DATE(G$1,G$2,1),0))-SUMIFS(Transacoes!$D$3:$D1000,Transacoes!$C$3:$C1000,$D685,Transacoes!$B$3:$B1000,"V", Transacoes!$A$3:$A1000, "&lt;"&amp;EOMONTH(DATE(G$1,G$2,1),0)))*SUMIFS(Prov_Auto!$E$3:$E1000, Prov_Auto!$A$3:$A1000, $D685, Prov_Auto!$D$3:$D1000,"&gt;="&amp;DATE(G$1,G$2,1),Prov_Auto!$D$3:$D1000, "&lt;="&amp;EOMONTH(DATE(G$1,G$2,1),0)))</f>
        <v/>
      </c>
      <c r="H685" s="48" t="str">
        <f>IF($D685="","", (SUMIFS(Transacoes!$D$3:$D1000,Transacoes!$C$3:$C1000,$D685,Transacoes!$B$3:$B1000,"C", Transacoes!$A$3:$A1000, "&lt;"&amp;EOMONTH(DATE(H$1,H$2,1),0))-SUMIFS(Transacoes!$D$3:$D1000,Transacoes!$C$3:$C1000,$D685,Transacoes!$B$3:$B1000,"V", Transacoes!$A$3:$A1000, "&lt;"&amp;EOMONTH(DATE(H$1,H$2,1),0)))*SUMIFS(Prov_Auto!$E$3:$E1000, Prov_Auto!$A$3:$A1000, $D685, Prov_Auto!$D$3:$D1000,"&gt;="&amp;DATE(H$1,H$2,1),Prov_Auto!$D$3:$D1000, "&lt;="&amp;EOMONTH(DATE(H$1,H$2,1),0)))</f>
        <v/>
      </c>
      <c r="I685" s="48" t="str">
        <f>IF($D685="","", (SUMIFS(Transacoes!$D$3:$D1000,Transacoes!$C$3:$C1000,$D685,Transacoes!$B$3:$B1000,"C", Transacoes!$A$3:$A1000, "&lt;"&amp;EOMONTH(DATE(I$1,I$2,1),0))-SUMIFS(Transacoes!$D$3:$D1000,Transacoes!$C$3:$C1000,$D685,Transacoes!$B$3:$B1000,"V", Transacoes!$A$3:$A1000, "&lt;"&amp;EOMONTH(DATE(I$1,I$2,1),0)))*SUMIFS(Prov_Auto!$E$3:$E1000, Prov_Auto!$A$3:$A1000, $D685, Prov_Auto!$D$3:$D1000,"&gt;="&amp;DATE(I$1,I$2,1),Prov_Auto!$D$3:$D1000, "&lt;="&amp;EOMONTH(DATE(I$1,I$2,1),0)))</f>
        <v/>
      </c>
      <c r="J685" s="48" t="str">
        <f>IF($D685="","", (SUMIFS(Transacoes!$D$3:$D1000,Transacoes!$C$3:$C1000,$D685,Transacoes!$B$3:$B1000,"C", Transacoes!$A$3:$A1000, "&lt;"&amp;EOMONTH(DATE(J$1,J$2,1),0))-SUMIFS(Transacoes!$D$3:$D1000,Transacoes!$C$3:$C1000,$D685,Transacoes!$B$3:$B1000,"V", Transacoes!$A$3:$A1000, "&lt;"&amp;EOMONTH(DATE(J$1,J$2,1),0)))*SUMIFS(Prov_Auto!$E$3:$E1000, Prov_Auto!$A$3:$A1000, $D685, Prov_Auto!$D$3:$D1000,"&gt;="&amp;DATE(J$1,J$2,1),Prov_Auto!$D$3:$D1000, "&lt;="&amp;EOMONTH(DATE(J$1,J$2,1),0)))</f>
        <v/>
      </c>
      <c r="K685" s="48" t="str">
        <f>IF($D685="","", (SUMIFS(Transacoes!$D$3:$D1000,Transacoes!$C$3:$C1000,$D685,Transacoes!$B$3:$B1000,"C", Transacoes!$A$3:$A1000, "&lt;"&amp;EOMONTH(DATE(K$1,K$2,1),0))-SUMIFS(Transacoes!$D$3:$D1000,Transacoes!$C$3:$C1000,$D685,Transacoes!$B$3:$B1000,"V", Transacoes!$A$3:$A1000, "&lt;"&amp;EOMONTH(DATE(K$1,K$2,1),0)))*SUMIFS(Prov_Auto!$E$3:$E1000, Prov_Auto!$A$3:$A1000, $D685, Prov_Auto!$D$3:$D1000,"&gt;="&amp;DATE(K$1,K$2,1),Prov_Auto!$D$3:$D1000, "&lt;="&amp;EOMONTH(DATE(K$1,K$2,1),0)))</f>
        <v/>
      </c>
      <c r="L685" s="48" t="str">
        <f>IF($D685="","", (SUMIFS(Transacoes!$D$3:$D1000,Transacoes!$C$3:$C1000,$D685,Transacoes!$B$3:$B1000,"C", Transacoes!$A$3:$A1000, "&lt;"&amp;EOMONTH(DATE(L$1,L$2,1),0))-SUMIFS(Transacoes!$D$3:$D1000,Transacoes!$C$3:$C1000,$D685,Transacoes!$B$3:$B1000,"V", Transacoes!$A$3:$A1000, "&lt;"&amp;EOMONTH(DATE(L$1,L$2,1),0)))*SUMIFS(Prov_Auto!$E$3:$E1000, Prov_Auto!$A$3:$A1000, $D685, Prov_Auto!$D$3:$D1000,"&gt;="&amp;DATE(L$1,L$2,1),Prov_Auto!$D$3:$D1000, "&lt;="&amp;EOMONTH(DATE(L$1,L$2,1),0)))</f>
        <v/>
      </c>
      <c r="M685" s="48" t="str">
        <f>IF($D685="","", (SUMIFS(Transacoes!$D$3:$D1000,Transacoes!$C$3:$C1000,$D685,Transacoes!$B$3:$B1000,"C", Transacoes!$A$3:$A1000, "&lt;"&amp;EOMONTH(DATE(M$1,M$2,1),0))-SUMIFS(Transacoes!$D$3:$D1000,Transacoes!$C$3:$C1000,$D685,Transacoes!$B$3:$B1000,"V", Transacoes!$A$3:$A1000, "&lt;"&amp;EOMONTH(DATE(M$1,M$2,1),0)))*SUMIFS(Prov_Auto!$E$3:$E1000, Prov_Auto!$A$3:$A1000, $D685, Prov_Auto!$D$3:$D1000,"&gt;="&amp;DATE(M$1,M$2,1),Prov_Auto!$D$3:$D1000, "&lt;="&amp;EOMONTH(DATE(M$1,M$2,1),0)))</f>
        <v/>
      </c>
      <c r="N685" s="48" t="str">
        <f>IF($D685="","", (SUMIFS(Transacoes!$D$3:$D1000,Transacoes!$C$3:$C1000,$D685,Transacoes!$B$3:$B1000,"C", Transacoes!$A$3:$A1000, "&lt;"&amp;EOMONTH(DATE(N$1,N$2,1),0))-SUMIFS(Transacoes!$D$3:$D1000,Transacoes!$C$3:$C1000,$D685,Transacoes!$B$3:$B1000,"V", Transacoes!$A$3:$A1000, "&lt;"&amp;EOMONTH(DATE(N$1,N$2,1),0)))*SUMIFS(Prov_Auto!$E$3:$E1000, Prov_Auto!$A$3:$A1000, $D685, Prov_Auto!$D$3:$D1000,"&gt;="&amp;DATE(N$1,N$2,1),Prov_Auto!$D$3:$D1000, "&lt;="&amp;EOMONTH(DATE(N$1,N$2,1),0)))</f>
        <v/>
      </c>
      <c r="O685" s="48" t="str">
        <f>IF($D685="","", (SUMIFS(Transacoes!$D$3:$D1000,Transacoes!$C$3:$C1000,$D685,Transacoes!$B$3:$B1000,"C", Transacoes!$A$3:$A1000, "&lt;"&amp;EOMONTH(DATE(O$1,O$2,1),0))-SUMIFS(Transacoes!$D$3:$D1000,Transacoes!$C$3:$C1000,$D685,Transacoes!$B$3:$B1000,"V", Transacoes!$A$3:$A1000, "&lt;"&amp;EOMONTH(DATE(O$1,O$2,1),0)))*SUMIFS(Prov_Auto!$E$3:$E1000, Prov_Auto!$A$3:$A1000, $D685, Prov_Auto!$D$3:$D1000,"&gt;="&amp;DATE(O$1,O$2,1),Prov_Auto!$D$3:$D1000, "&lt;="&amp;EOMONTH(DATE(O$1,O$2,1),0)))</f>
        <v/>
      </c>
      <c r="P685" s="48" t="str">
        <f>IF($D685="","", (SUMIFS(Transacoes!$D$3:$D1000,Transacoes!$C$3:$C1000,$D685,Transacoes!$B$3:$B1000,"C", Transacoes!$A$3:$A1000, "&lt;"&amp;EOMONTH(DATE(P$1,P$2,1),0))-SUMIFS(Transacoes!$D$3:$D1000,Transacoes!$C$3:$C1000,$D685,Transacoes!$B$3:$B1000,"V", Transacoes!$A$3:$A1000, "&lt;"&amp;EOMONTH(DATE(P$1,P$2,1),0)))*SUMIFS(Prov_Auto!$E$3:$E1000, Prov_Auto!$A$3:$A1000, $D685, Prov_Auto!$D$3:$D1000,"&gt;="&amp;DATE(P$1,P$2,1),Prov_Auto!$D$3:$D1000, "&lt;="&amp;EOMONTH(DATE(P$1,P$2,1),0)))</f>
        <v/>
      </c>
      <c r="Q685" s="48" t="str">
        <f>IF($D685="","", (SUMIFS(Transacoes!$D$3:$D1000,Transacoes!$C$3:$C1000,$D685,Transacoes!$B$3:$B1000,"C", Transacoes!$A$3:$A1000, "&lt;"&amp;EOMONTH(DATE(Q$1,Q$2,1),0))-SUMIFS(Transacoes!$D$3:$D1000,Transacoes!$C$3:$C1000,$D685,Transacoes!$B$3:$B1000,"V", Transacoes!$A$3:$A1000, "&lt;"&amp;EOMONTH(DATE(Q$1,Q$2,1),0)))*SUMIFS(Prov_Auto!$E$3:$E1000, Prov_Auto!$A$3:$A1000, $D685, Prov_Auto!$D$3:$D1000,"&gt;="&amp;DATE(Q$1,Q$2,1),Prov_Auto!$D$3:$D1000, "&lt;="&amp;EOMONTH(DATE(Q$1,Q$2,1),0)))</f>
        <v/>
      </c>
      <c r="R685" s="47"/>
    </row>
    <row r="686">
      <c r="A686" s="47"/>
      <c r="B686" s="47"/>
      <c r="C686" s="47"/>
      <c r="D686" s="87"/>
      <c r="E686" s="48" t="str">
        <f>IF($D686="","", (SUMIFS(Transacoes!$D$3:$D1000,Transacoes!$C$3:$C1000,$D686,Transacoes!$B$3:$B1000,"C", Transacoes!$A$3:$A1000, "&lt;"&amp;EOMONTH(DATE(E$1,E$2,1),0))-SUMIFS(Transacoes!$D$3:$D1000,Transacoes!$C$3:$C1000,$D686,Transacoes!$B$3:$B1000,"V", Transacoes!$A$3:$A1000, "&lt;"&amp;EOMONTH(DATE(E$1,E$2,1),0)))*SUMIFS(Prov_Auto!$E$3:$E1000, Prov_Auto!$A$3:$A1000, $D686, Prov_Auto!$D$3:$D1000,"&gt;="&amp;DATE(E$1,E$2,1),Prov_Auto!$D$3:$D1000, "&lt;="&amp;EOMONTH(DATE(E$1,E$2,1),0)))</f>
        <v/>
      </c>
      <c r="F686" s="48" t="str">
        <f>IF($D686="","", (SUMIFS(Transacoes!$D$3:$D1000,Transacoes!$C$3:$C1000,$D686,Transacoes!$B$3:$B1000,"C", Transacoes!$A$3:$A1000, "&lt;"&amp;EOMONTH(DATE(F$1,F$2,1),0))-SUMIFS(Transacoes!$D$3:$D1000,Transacoes!$C$3:$C1000,$D686,Transacoes!$B$3:$B1000,"V", Transacoes!$A$3:$A1000, "&lt;"&amp;EOMONTH(DATE(F$1,F$2,1),0)))*SUMIFS(Prov_Auto!$E$3:$E1000, Prov_Auto!$A$3:$A1000, $D686, Prov_Auto!$D$3:$D1000,"&gt;="&amp;DATE(F$1,F$2,1),Prov_Auto!$D$3:$D1000, "&lt;="&amp;EOMONTH(DATE(F$1,F$2,1),0)))</f>
        <v/>
      </c>
      <c r="G686" s="48" t="str">
        <f>IF($D686="","", (SUMIFS(Transacoes!$D$3:$D1000,Transacoes!$C$3:$C1000,$D686,Transacoes!$B$3:$B1000,"C", Transacoes!$A$3:$A1000, "&lt;"&amp;EOMONTH(DATE(G$1,G$2,1),0))-SUMIFS(Transacoes!$D$3:$D1000,Transacoes!$C$3:$C1000,$D686,Transacoes!$B$3:$B1000,"V", Transacoes!$A$3:$A1000, "&lt;"&amp;EOMONTH(DATE(G$1,G$2,1),0)))*SUMIFS(Prov_Auto!$E$3:$E1000, Prov_Auto!$A$3:$A1000, $D686, Prov_Auto!$D$3:$D1000,"&gt;="&amp;DATE(G$1,G$2,1),Prov_Auto!$D$3:$D1000, "&lt;="&amp;EOMONTH(DATE(G$1,G$2,1),0)))</f>
        <v/>
      </c>
      <c r="H686" s="48" t="str">
        <f>IF($D686="","", (SUMIFS(Transacoes!$D$3:$D1000,Transacoes!$C$3:$C1000,$D686,Transacoes!$B$3:$B1000,"C", Transacoes!$A$3:$A1000, "&lt;"&amp;EOMONTH(DATE(H$1,H$2,1),0))-SUMIFS(Transacoes!$D$3:$D1000,Transacoes!$C$3:$C1000,$D686,Transacoes!$B$3:$B1000,"V", Transacoes!$A$3:$A1000, "&lt;"&amp;EOMONTH(DATE(H$1,H$2,1),0)))*SUMIFS(Prov_Auto!$E$3:$E1000, Prov_Auto!$A$3:$A1000, $D686, Prov_Auto!$D$3:$D1000,"&gt;="&amp;DATE(H$1,H$2,1),Prov_Auto!$D$3:$D1000, "&lt;="&amp;EOMONTH(DATE(H$1,H$2,1),0)))</f>
        <v/>
      </c>
      <c r="I686" s="48" t="str">
        <f>IF($D686="","", (SUMIFS(Transacoes!$D$3:$D1000,Transacoes!$C$3:$C1000,$D686,Transacoes!$B$3:$B1000,"C", Transacoes!$A$3:$A1000, "&lt;"&amp;EOMONTH(DATE(I$1,I$2,1),0))-SUMIFS(Transacoes!$D$3:$D1000,Transacoes!$C$3:$C1000,$D686,Transacoes!$B$3:$B1000,"V", Transacoes!$A$3:$A1000, "&lt;"&amp;EOMONTH(DATE(I$1,I$2,1),0)))*SUMIFS(Prov_Auto!$E$3:$E1000, Prov_Auto!$A$3:$A1000, $D686, Prov_Auto!$D$3:$D1000,"&gt;="&amp;DATE(I$1,I$2,1),Prov_Auto!$D$3:$D1000, "&lt;="&amp;EOMONTH(DATE(I$1,I$2,1),0)))</f>
        <v/>
      </c>
      <c r="J686" s="48" t="str">
        <f>IF($D686="","", (SUMIFS(Transacoes!$D$3:$D1000,Transacoes!$C$3:$C1000,$D686,Transacoes!$B$3:$B1000,"C", Transacoes!$A$3:$A1000, "&lt;"&amp;EOMONTH(DATE(J$1,J$2,1),0))-SUMIFS(Transacoes!$D$3:$D1000,Transacoes!$C$3:$C1000,$D686,Transacoes!$B$3:$B1000,"V", Transacoes!$A$3:$A1000, "&lt;"&amp;EOMONTH(DATE(J$1,J$2,1),0)))*SUMIFS(Prov_Auto!$E$3:$E1000, Prov_Auto!$A$3:$A1000, $D686, Prov_Auto!$D$3:$D1000,"&gt;="&amp;DATE(J$1,J$2,1),Prov_Auto!$D$3:$D1000, "&lt;="&amp;EOMONTH(DATE(J$1,J$2,1),0)))</f>
        <v/>
      </c>
      <c r="K686" s="48" t="str">
        <f>IF($D686="","", (SUMIFS(Transacoes!$D$3:$D1000,Transacoes!$C$3:$C1000,$D686,Transacoes!$B$3:$B1000,"C", Transacoes!$A$3:$A1000, "&lt;"&amp;EOMONTH(DATE(K$1,K$2,1),0))-SUMIFS(Transacoes!$D$3:$D1000,Transacoes!$C$3:$C1000,$D686,Transacoes!$B$3:$B1000,"V", Transacoes!$A$3:$A1000, "&lt;"&amp;EOMONTH(DATE(K$1,K$2,1),0)))*SUMIFS(Prov_Auto!$E$3:$E1000, Prov_Auto!$A$3:$A1000, $D686, Prov_Auto!$D$3:$D1000,"&gt;="&amp;DATE(K$1,K$2,1),Prov_Auto!$D$3:$D1000, "&lt;="&amp;EOMONTH(DATE(K$1,K$2,1),0)))</f>
        <v/>
      </c>
      <c r="L686" s="48" t="str">
        <f>IF($D686="","", (SUMIFS(Transacoes!$D$3:$D1000,Transacoes!$C$3:$C1000,$D686,Transacoes!$B$3:$B1000,"C", Transacoes!$A$3:$A1000, "&lt;"&amp;EOMONTH(DATE(L$1,L$2,1),0))-SUMIFS(Transacoes!$D$3:$D1000,Transacoes!$C$3:$C1000,$D686,Transacoes!$B$3:$B1000,"V", Transacoes!$A$3:$A1000, "&lt;"&amp;EOMONTH(DATE(L$1,L$2,1),0)))*SUMIFS(Prov_Auto!$E$3:$E1000, Prov_Auto!$A$3:$A1000, $D686, Prov_Auto!$D$3:$D1000,"&gt;="&amp;DATE(L$1,L$2,1),Prov_Auto!$D$3:$D1000, "&lt;="&amp;EOMONTH(DATE(L$1,L$2,1),0)))</f>
        <v/>
      </c>
      <c r="M686" s="48" t="str">
        <f>IF($D686="","", (SUMIFS(Transacoes!$D$3:$D1000,Transacoes!$C$3:$C1000,$D686,Transacoes!$B$3:$B1000,"C", Transacoes!$A$3:$A1000, "&lt;"&amp;EOMONTH(DATE(M$1,M$2,1),0))-SUMIFS(Transacoes!$D$3:$D1000,Transacoes!$C$3:$C1000,$D686,Transacoes!$B$3:$B1000,"V", Transacoes!$A$3:$A1000, "&lt;"&amp;EOMONTH(DATE(M$1,M$2,1),0)))*SUMIFS(Prov_Auto!$E$3:$E1000, Prov_Auto!$A$3:$A1000, $D686, Prov_Auto!$D$3:$D1000,"&gt;="&amp;DATE(M$1,M$2,1),Prov_Auto!$D$3:$D1000, "&lt;="&amp;EOMONTH(DATE(M$1,M$2,1),0)))</f>
        <v/>
      </c>
      <c r="N686" s="48" t="str">
        <f>IF($D686="","", (SUMIFS(Transacoes!$D$3:$D1000,Transacoes!$C$3:$C1000,$D686,Transacoes!$B$3:$B1000,"C", Transacoes!$A$3:$A1000, "&lt;"&amp;EOMONTH(DATE(N$1,N$2,1),0))-SUMIFS(Transacoes!$D$3:$D1000,Transacoes!$C$3:$C1000,$D686,Transacoes!$B$3:$B1000,"V", Transacoes!$A$3:$A1000, "&lt;"&amp;EOMONTH(DATE(N$1,N$2,1),0)))*SUMIFS(Prov_Auto!$E$3:$E1000, Prov_Auto!$A$3:$A1000, $D686, Prov_Auto!$D$3:$D1000,"&gt;="&amp;DATE(N$1,N$2,1),Prov_Auto!$D$3:$D1000, "&lt;="&amp;EOMONTH(DATE(N$1,N$2,1),0)))</f>
        <v/>
      </c>
      <c r="O686" s="48" t="str">
        <f>IF($D686="","", (SUMIFS(Transacoes!$D$3:$D1000,Transacoes!$C$3:$C1000,$D686,Transacoes!$B$3:$B1000,"C", Transacoes!$A$3:$A1000, "&lt;"&amp;EOMONTH(DATE(O$1,O$2,1),0))-SUMIFS(Transacoes!$D$3:$D1000,Transacoes!$C$3:$C1000,$D686,Transacoes!$B$3:$B1000,"V", Transacoes!$A$3:$A1000, "&lt;"&amp;EOMONTH(DATE(O$1,O$2,1),0)))*SUMIFS(Prov_Auto!$E$3:$E1000, Prov_Auto!$A$3:$A1000, $D686, Prov_Auto!$D$3:$D1000,"&gt;="&amp;DATE(O$1,O$2,1),Prov_Auto!$D$3:$D1000, "&lt;="&amp;EOMONTH(DATE(O$1,O$2,1),0)))</f>
        <v/>
      </c>
      <c r="P686" s="48" t="str">
        <f>IF($D686="","", (SUMIFS(Transacoes!$D$3:$D1000,Transacoes!$C$3:$C1000,$D686,Transacoes!$B$3:$B1000,"C", Transacoes!$A$3:$A1000, "&lt;"&amp;EOMONTH(DATE(P$1,P$2,1),0))-SUMIFS(Transacoes!$D$3:$D1000,Transacoes!$C$3:$C1000,$D686,Transacoes!$B$3:$B1000,"V", Transacoes!$A$3:$A1000, "&lt;"&amp;EOMONTH(DATE(P$1,P$2,1),0)))*SUMIFS(Prov_Auto!$E$3:$E1000, Prov_Auto!$A$3:$A1000, $D686, Prov_Auto!$D$3:$D1000,"&gt;="&amp;DATE(P$1,P$2,1),Prov_Auto!$D$3:$D1000, "&lt;="&amp;EOMONTH(DATE(P$1,P$2,1),0)))</f>
        <v/>
      </c>
      <c r="Q686" s="48" t="str">
        <f>IF($D686="","", (SUMIFS(Transacoes!$D$3:$D1000,Transacoes!$C$3:$C1000,$D686,Transacoes!$B$3:$B1000,"C", Transacoes!$A$3:$A1000, "&lt;"&amp;EOMONTH(DATE(Q$1,Q$2,1),0))-SUMIFS(Transacoes!$D$3:$D1000,Transacoes!$C$3:$C1000,$D686,Transacoes!$B$3:$B1000,"V", Transacoes!$A$3:$A1000, "&lt;"&amp;EOMONTH(DATE(Q$1,Q$2,1),0)))*SUMIFS(Prov_Auto!$E$3:$E1000, Prov_Auto!$A$3:$A1000, $D686, Prov_Auto!$D$3:$D1000,"&gt;="&amp;DATE(Q$1,Q$2,1),Prov_Auto!$D$3:$D1000, "&lt;="&amp;EOMONTH(DATE(Q$1,Q$2,1),0)))</f>
        <v/>
      </c>
      <c r="R686" s="47"/>
    </row>
    <row r="687">
      <c r="A687" s="47"/>
      <c r="B687" s="47"/>
      <c r="C687" s="47"/>
      <c r="D687" s="87"/>
      <c r="E687" s="48" t="str">
        <f>IF($D687="","", (SUMIFS(Transacoes!$D$3:$D1000,Transacoes!$C$3:$C1000,$D687,Transacoes!$B$3:$B1000,"C", Transacoes!$A$3:$A1000, "&lt;"&amp;EOMONTH(DATE(E$1,E$2,1),0))-SUMIFS(Transacoes!$D$3:$D1000,Transacoes!$C$3:$C1000,$D687,Transacoes!$B$3:$B1000,"V", Transacoes!$A$3:$A1000, "&lt;"&amp;EOMONTH(DATE(E$1,E$2,1),0)))*SUMIFS(Prov_Auto!$E$3:$E1000, Prov_Auto!$A$3:$A1000, $D687, Prov_Auto!$D$3:$D1000,"&gt;="&amp;DATE(E$1,E$2,1),Prov_Auto!$D$3:$D1000, "&lt;="&amp;EOMONTH(DATE(E$1,E$2,1),0)))</f>
        <v/>
      </c>
      <c r="F687" s="48" t="str">
        <f>IF($D687="","", (SUMIFS(Transacoes!$D$3:$D1000,Transacoes!$C$3:$C1000,$D687,Transacoes!$B$3:$B1000,"C", Transacoes!$A$3:$A1000, "&lt;"&amp;EOMONTH(DATE(F$1,F$2,1),0))-SUMIFS(Transacoes!$D$3:$D1000,Transacoes!$C$3:$C1000,$D687,Transacoes!$B$3:$B1000,"V", Transacoes!$A$3:$A1000, "&lt;"&amp;EOMONTH(DATE(F$1,F$2,1),0)))*SUMIFS(Prov_Auto!$E$3:$E1000, Prov_Auto!$A$3:$A1000, $D687, Prov_Auto!$D$3:$D1000,"&gt;="&amp;DATE(F$1,F$2,1),Prov_Auto!$D$3:$D1000, "&lt;="&amp;EOMONTH(DATE(F$1,F$2,1),0)))</f>
        <v/>
      </c>
      <c r="G687" s="48" t="str">
        <f>IF($D687="","", (SUMIFS(Transacoes!$D$3:$D1000,Transacoes!$C$3:$C1000,$D687,Transacoes!$B$3:$B1000,"C", Transacoes!$A$3:$A1000, "&lt;"&amp;EOMONTH(DATE(G$1,G$2,1),0))-SUMIFS(Transacoes!$D$3:$D1000,Transacoes!$C$3:$C1000,$D687,Transacoes!$B$3:$B1000,"V", Transacoes!$A$3:$A1000, "&lt;"&amp;EOMONTH(DATE(G$1,G$2,1),0)))*SUMIFS(Prov_Auto!$E$3:$E1000, Prov_Auto!$A$3:$A1000, $D687, Prov_Auto!$D$3:$D1000,"&gt;="&amp;DATE(G$1,G$2,1),Prov_Auto!$D$3:$D1000, "&lt;="&amp;EOMONTH(DATE(G$1,G$2,1),0)))</f>
        <v/>
      </c>
      <c r="H687" s="48" t="str">
        <f>IF($D687="","", (SUMIFS(Transacoes!$D$3:$D1000,Transacoes!$C$3:$C1000,$D687,Transacoes!$B$3:$B1000,"C", Transacoes!$A$3:$A1000, "&lt;"&amp;EOMONTH(DATE(H$1,H$2,1),0))-SUMIFS(Transacoes!$D$3:$D1000,Transacoes!$C$3:$C1000,$D687,Transacoes!$B$3:$B1000,"V", Transacoes!$A$3:$A1000, "&lt;"&amp;EOMONTH(DATE(H$1,H$2,1),0)))*SUMIFS(Prov_Auto!$E$3:$E1000, Prov_Auto!$A$3:$A1000, $D687, Prov_Auto!$D$3:$D1000,"&gt;="&amp;DATE(H$1,H$2,1),Prov_Auto!$D$3:$D1000, "&lt;="&amp;EOMONTH(DATE(H$1,H$2,1),0)))</f>
        <v/>
      </c>
      <c r="I687" s="48" t="str">
        <f>IF($D687="","", (SUMIFS(Transacoes!$D$3:$D1000,Transacoes!$C$3:$C1000,$D687,Transacoes!$B$3:$B1000,"C", Transacoes!$A$3:$A1000, "&lt;"&amp;EOMONTH(DATE(I$1,I$2,1),0))-SUMIFS(Transacoes!$D$3:$D1000,Transacoes!$C$3:$C1000,$D687,Transacoes!$B$3:$B1000,"V", Transacoes!$A$3:$A1000, "&lt;"&amp;EOMONTH(DATE(I$1,I$2,1),0)))*SUMIFS(Prov_Auto!$E$3:$E1000, Prov_Auto!$A$3:$A1000, $D687, Prov_Auto!$D$3:$D1000,"&gt;="&amp;DATE(I$1,I$2,1),Prov_Auto!$D$3:$D1000, "&lt;="&amp;EOMONTH(DATE(I$1,I$2,1),0)))</f>
        <v/>
      </c>
      <c r="J687" s="48" t="str">
        <f>IF($D687="","", (SUMIFS(Transacoes!$D$3:$D1000,Transacoes!$C$3:$C1000,$D687,Transacoes!$B$3:$B1000,"C", Transacoes!$A$3:$A1000, "&lt;"&amp;EOMONTH(DATE(J$1,J$2,1),0))-SUMIFS(Transacoes!$D$3:$D1000,Transacoes!$C$3:$C1000,$D687,Transacoes!$B$3:$B1000,"V", Transacoes!$A$3:$A1000, "&lt;"&amp;EOMONTH(DATE(J$1,J$2,1),0)))*SUMIFS(Prov_Auto!$E$3:$E1000, Prov_Auto!$A$3:$A1000, $D687, Prov_Auto!$D$3:$D1000,"&gt;="&amp;DATE(J$1,J$2,1),Prov_Auto!$D$3:$D1000, "&lt;="&amp;EOMONTH(DATE(J$1,J$2,1),0)))</f>
        <v/>
      </c>
      <c r="K687" s="48" t="str">
        <f>IF($D687="","", (SUMIFS(Transacoes!$D$3:$D1000,Transacoes!$C$3:$C1000,$D687,Transacoes!$B$3:$B1000,"C", Transacoes!$A$3:$A1000, "&lt;"&amp;EOMONTH(DATE(K$1,K$2,1),0))-SUMIFS(Transacoes!$D$3:$D1000,Transacoes!$C$3:$C1000,$D687,Transacoes!$B$3:$B1000,"V", Transacoes!$A$3:$A1000, "&lt;"&amp;EOMONTH(DATE(K$1,K$2,1),0)))*SUMIFS(Prov_Auto!$E$3:$E1000, Prov_Auto!$A$3:$A1000, $D687, Prov_Auto!$D$3:$D1000,"&gt;="&amp;DATE(K$1,K$2,1),Prov_Auto!$D$3:$D1000, "&lt;="&amp;EOMONTH(DATE(K$1,K$2,1),0)))</f>
        <v/>
      </c>
      <c r="L687" s="48" t="str">
        <f>IF($D687="","", (SUMIFS(Transacoes!$D$3:$D1000,Transacoes!$C$3:$C1000,$D687,Transacoes!$B$3:$B1000,"C", Transacoes!$A$3:$A1000, "&lt;"&amp;EOMONTH(DATE(L$1,L$2,1),0))-SUMIFS(Transacoes!$D$3:$D1000,Transacoes!$C$3:$C1000,$D687,Transacoes!$B$3:$B1000,"V", Transacoes!$A$3:$A1000, "&lt;"&amp;EOMONTH(DATE(L$1,L$2,1),0)))*SUMIFS(Prov_Auto!$E$3:$E1000, Prov_Auto!$A$3:$A1000, $D687, Prov_Auto!$D$3:$D1000,"&gt;="&amp;DATE(L$1,L$2,1),Prov_Auto!$D$3:$D1000, "&lt;="&amp;EOMONTH(DATE(L$1,L$2,1),0)))</f>
        <v/>
      </c>
      <c r="M687" s="48" t="str">
        <f>IF($D687="","", (SUMIFS(Transacoes!$D$3:$D1000,Transacoes!$C$3:$C1000,$D687,Transacoes!$B$3:$B1000,"C", Transacoes!$A$3:$A1000, "&lt;"&amp;EOMONTH(DATE(M$1,M$2,1),0))-SUMIFS(Transacoes!$D$3:$D1000,Transacoes!$C$3:$C1000,$D687,Transacoes!$B$3:$B1000,"V", Transacoes!$A$3:$A1000, "&lt;"&amp;EOMONTH(DATE(M$1,M$2,1),0)))*SUMIFS(Prov_Auto!$E$3:$E1000, Prov_Auto!$A$3:$A1000, $D687, Prov_Auto!$D$3:$D1000,"&gt;="&amp;DATE(M$1,M$2,1),Prov_Auto!$D$3:$D1000, "&lt;="&amp;EOMONTH(DATE(M$1,M$2,1),0)))</f>
        <v/>
      </c>
      <c r="N687" s="48" t="str">
        <f>IF($D687="","", (SUMIFS(Transacoes!$D$3:$D1000,Transacoes!$C$3:$C1000,$D687,Transacoes!$B$3:$B1000,"C", Transacoes!$A$3:$A1000, "&lt;"&amp;EOMONTH(DATE(N$1,N$2,1),0))-SUMIFS(Transacoes!$D$3:$D1000,Transacoes!$C$3:$C1000,$D687,Transacoes!$B$3:$B1000,"V", Transacoes!$A$3:$A1000, "&lt;"&amp;EOMONTH(DATE(N$1,N$2,1),0)))*SUMIFS(Prov_Auto!$E$3:$E1000, Prov_Auto!$A$3:$A1000, $D687, Prov_Auto!$D$3:$D1000,"&gt;="&amp;DATE(N$1,N$2,1),Prov_Auto!$D$3:$D1000, "&lt;="&amp;EOMONTH(DATE(N$1,N$2,1),0)))</f>
        <v/>
      </c>
      <c r="O687" s="48" t="str">
        <f>IF($D687="","", (SUMIFS(Transacoes!$D$3:$D1000,Transacoes!$C$3:$C1000,$D687,Transacoes!$B$3:$B1000,"C", Transacoes!$A$3:$A1000, "&lt;"&amp;EOMONTH(DATE(O$1,O$2,1),0))-SUMIFS(Transacoes!$D$3:$D1000,Transacoes!$C$3:$C1000,$D687,Transacoes!$B$3:$B1000,"V", Transacoes!$A$3:$A1000, "&lt;"&amp;EOMONTH(DATE(O$1,O$2,1),0)))*SUMIFS(Prov_Auto!$E$3:$E1000, Prov_Auto!$A$3:$A1000, $D687, Prov_Auto!$D$3:$D1000,"&gt;="&amp;DATE(O$1,O$2,1),Prov_Auto!$D$3:$D1000, "&lt;="&amp;EOMONTH(DATE(O$1,O$2,1),0)))</f>
        <v/>
      </c>
      <c r="P687" s="48" t="str">
        <f>IF($D687="","", (SUMIFS(Transacoes!$D$3:$D1000,Transacoes!$C$3:$C1000,$D687,Transacoes!$B$3:$B1000,"C", Transacoes!$A$3:$A1000, "&lt;"&amp;EOMONTH(DATE(P$1,P$2,1),0))-SUMIFS(Transacoes!$D$3:$D1000,Transacoes!$C$3:$C1000,$D687,Transacoes!$B$3:$B1000,"V", Transacoes!$A$3:$A1000, "&lt;"&amp;EOMONTH(DATE(P$1,P$2,1),0)))*SUMIFS(Prov_Auto!$E$3:$E1000, Prov_Auto!$A$3:$A1000, $D687, Prov_Auto!$D$3:$D1000,"&gt;="&amp;DATE(P$1,P$2,1),Prov_Auto!$D$3:$D1000, "&lt;="&amp;EOMONTH(DATE(P$1,P$2,1),0)))</f>
        <v/>
      </c>
      <c r="Q687" s="48" t="str">
        <f>IF($D687="","", (SUMIFS(Transacoes!$D$3:$D1000,Transacoes!$C$3:$C1000,$D687,Transacoes!$B$3:$B1000,"C", Transacoes!$A$3:$A1000, "&lt;"&amp;EOMONTH(DATE(Q$1,Q$2,1),0))-SUMIFS(Transacoes!$D$3:$D1000,Transacoes!$C$3:$C1000,$D687,Transacoes!$B$3:$B1000,"V", Transacoes!$A$3:$A1000, "&lt;"&amp;EOMONTH(DATE(Q$1,Q$2,1),0)))*SUMIFS(Prov_Auto!$E$3:$E1000, Prov_Auto!$A$3:$A1000, $D687, Prov_Auto!$D$3:$D1000,"&gt;="&amp;DATE(Q$1,Q$2,1),Prov_Auto!$D$3:$D1000, "&lt;="&amp;EOMONTH(DATE(Q$1,Q$2,1),0)))</f>
        <v/>
      </c>
      <c r="R687" s="47"/>
    </row>
    <row r="688">
      <c r="A688" s="47"/>
      <c r="B688" s="47"/>
      <c r="C688" s="47"/>
      <c r="D688" s="87"/>
      <c r="E688" s="48" t="str">
        <f>IF($D688="","", (SUMIFS(Transacoes!$D$3:$D1000,Transacoes!$C$3:$C1000,$D688,Transacoes!$B$3:$B1000,"C", Transacoes!$A$3:$A1000, "&lt;"&amp;EOMONTH(DATE(E$1,E$2,1),0))-SUMIFS(Transacoes!$D$3:$D1000,Transacoes!$C$3:$C1000,$D688,Transacoes!$B$3:$B1000,"V", Transacoes!$A$3:$A1000, "&lt;"&amp;EOMONTH(DATE(E$1,E$2,1),0)))*SUMIFS(Prov_Auto!$E$3:$E1000, Prov_Auto!$A$3:$A1000, $D688, Prov_Auto!$D$3:$D1000,"&gt;="&amp;DATE(E$1,E$2,1),Prov_Auto!$D$3:$D1000, "&lt;="&amp;EOMONTH(DATE(E$1,E$2,1),0)))</f>
        <v/>
      </c>
      <c r="F688" s="48" t="str">
        <f>IF($D688="","", (SUMIFS(Transacoes!$D$3:$D1000,Transacoes!$C$3:$C1000,$D688,Transacoes!$B$3:$B1000,"C", Transacoes!$A$3:$A1000, "&lt;"&amp;EOMONTH(DATE(F$1,F$2,1),0))-SUMIFS(Transacoes!$D$3:$D1000,Transacoes!$C$3:$C1000,$D688,Transacoes!$B$3:$B1000,"V", Transacoes!$A$3:$A1000, "&lt;"&amp;EOMONTH(DATE(F$1,F$2,1),0)))*SUMIFS(Prov_Auto!$E$3:$E1000, Prov_Auto!$A$3:$A1000, $D688, Prov_Auto!$D$3:$D1000,"&gt;="&amp;DATE(F$1,F$2,1),Prov_Auto!$D$3:$D1000, "&lt;="&amp;EOMONTH(DATE(F$1,F$2,1),0)))</f>
        <v/>
      </c>
      <c r="G688" s="48" t="str">
        <f>IF($D688="","", (SUMIFS(Transacoes!$D$3:$D1000,Transacoes!$C$3:$C1000,$D688,Transacoes!$B$3:$B1000,"C", Transacoes!$A$3:$A1000, "&lt;"&amp;EOMONTH(DATE(G$1,G$2,1),0))-SUMIFS(Transacoes!$D$3:$D1000,Transacoes!$C$3:$C1000,$D688,Transacoes!$B$3:$B1000,"V", Transacoes!$A$3:$A1000, "&lt;"&amp;EOMONTH(DATE(G$1,G$2,1),0)))*SUMIFS(Prov_Auto!$E$3:$E1000, Prov_Auto!$A$3:$A1000, $D688, Prov_Auto!$D$3:$D1000,"&gt;="&amp;DATE(G$1,G$2,1),Prov_Auto!$D$3:$D1000, "&lt;="&amp;EOMONTH(DATE(G$1,G$2,1),0)))</f>
        <v/>
      </c>
      <c r="H688" s="48" t="str">
        <f>IF($D688="","", (SUMIFS(Transacoes!$D$3:$D1000,Transacoes!$C$3:$C1000,$D688,Transacoes!$B$3:$B1000,"C", Transacoes!$A$3:$A1000, "&lt;"&amp;EOMONTH(DATE(H$1,H$2,1),0))-SUMIFS(Transacoes!$D$3:$D1000,Transacoes!$C$3:$C1000,$D688,Transacoes!$B$3:$B1000,"V", Transacoes!$A$3:$A1000, "&lt;"&amp;EOMONTH(DATE(H$1,H$2,1),0)))*SUMIFS(Prov_Auto!$E$3:$E1000, Prov_Auto!$A$3:$A1000, $D688, Prov_Auto!$D$3:$D1000,"&gt;="&amp;DATE(H$1,H$2,1),Prov_Auto!$D$3:$D1000, "&lt;="&amp;EOMONTH(DATE(H$1,H$2,1),0)))</f>
        <v/>
      </c>
      <c r="I688" s="48" t="str">
        <f>IF($D688="","", (SUMIFS(Transacoes!$D$3:$D1000,Transacoes!$C$3:$C1000,$D688,Transacoes!$B$3:$B1000,"C", Transacoes!$A$3:$A1000, "&lt;"&amp;EOMONTH(DATE(I$1,I$2,1),0))-SUMIFS(Transacoes!$D$3:$D1000,Transacoes!$C$3:$C1000,$D688,Transacoes!$B$3:$B1000,"V", Transacoes!$A$3:$A1000, "&lt;"&amp;EOMONTH(DATE(I$1,I$2,1),0)))*SUMIFS(Prov_Auto!$E$3:$E1000, Prov_Auto!$A$3:$A1000, $D688, Prov_Auto!$D$3:$D1000,"&gt;="&amp;DATE(I$1,I$2,1),Prov_Auto!$D$3:$D1000, "&lt;="&amp;EOMONTH(DATE(I$1,I$2,1),0)))</f>
        <v/>
      </c>
      <c r="J688" s="48" t="str">
        <f>IF($D688="","", (SUMIFS(Transacoes!$D$3:$D1000,Transacoes!$C$3:$C1000,$D688,Transacoes!$B$3:$B1000,"C", Transacoes!$A$3:$A1000, "&lt;"&amp;EOMONTH(DATE(J$1,J$2,1),0))-SUMIFS(Transacoes!$D$3:$D1000,Transacoes!$C$3:$C1000,$D688,Transacoes!$B$3:$B1000,"V", Transacoes!$A$3:$A1000, "&lt;"&amp;EOMONTH(DATE(J$1,J$2,1),0)))*SUMIFS(Prov_Auto!$E$3:$E1000, Prov_Auto!$A$3:$A1000, $D688, Prov_Auto!$D$3:$D1000,"&gt;="&amp;DATE(J$1,J$2,1),Prov_Auto!$D$3:$D1000, "&lt;="&amp;EOMONTH(DATE(J$1,J$2,1),0)))</f>
        <v/>
      </c>
      <c r="K688" s="48" t="str">
        <f>IF($D688="","", (SUMIFS(Transacoes!$D$3:$D1000,Transacoes!$C$3:$C1000,$D688,Transacoes!$B$3:$B1000,"C", Transacoes!$A$3:$A1000, "&lt;"&amp;EOMONTH(DATE(K$1,K$2,1),0))-SUMIFS(Transacoes!$D$3:$D1000,Transacoes!$C$3:$C1000,$D688,Transacoes!$B$3:$B1000,"V", Transacoes!$A$3:$A1000, "&lt;"&amp;EOMONTH(DATE(K$1,K$2,1),0)))*SUMIFS(Prov_Auto!$E$3:$E1000, Prov_Auto!$A$3:$A1000, $D688, Prov_Auto!$D$3:$D1000,"&gt;="&amp;DATE(K$1,K$2,1),Prov_Auto!$D$3:$D1000, "&lt;="&amp;EOMONTH(DATE(K$1,K$2,1),0)))</f>
        <v/>
      </c>
      <c r="L688" s="48" t="str">
        <f>IF($D688="","", (SUMIFS(Transacoes!$D$3:$D1000,Transacoes!$C$3:$C1000,$D688,Transacoes!$B$3:$B1000,"C", Transacoes!$A$3:$A1000, "&lt;"&amp;EOMONTH(DATE(L$1,L$2,1),0))-SUMIFS(Transacoes!$D$3:$D1000,Transacoes!$C$3:$C1000,$D688,Transacoes!$B$3:$B1000,"V", Transacoes!$A$3:$A1000, "&lt;"&amp;EOMONTH(DATE(L$1,L$2,1),0)))*SUMIFS(Prov_Auto!$E$3:$E1000, Prov_Auto!$A$3:$A1000, $D688, Prov_Auto!$D$3:$D1000,"&gt;="&amp;DATE(L$1,L$2,1),Prov_Auto!$D$3:$D1000, "&lt;="&amp;EOMONTH(DATE(L$1,L$2,1),0)))</f>
        <v/>
      </c>
      <c r="M688" s="48" t="str">
        <f>IF($D688="","", (SUMIFS(Transacoes!$D$3:$D1000,Transacoes!$C$3:$C1000,$D688,Transacoes!$B$3:$B1000,"C", Transacoes!$A$3:$A1000, "&lt;"&amp;EOMONTH(DATE(M$1,M$2,1),0))-SUMIFS(Transacoes!$D$3:$D1000,Transacoes!$C$3:$C1000,$D688,Transacoes!$B$3:$B1000,"V", Transacoes!$A$3:$A1000, "&lt;"&amp;EOMONTH(DATE(M$1,M$2,1),0)))*SUMIFS(Prov_Auto!$E$3:$E1000, Prov_Auto!$A$3:$A1000, $D688, Prov_Auto!$D$3:$D1000,"&gt;="&amp;DATE(M$1,M$2,1),Prov_Auto!$D$3:$D1000, "&lt;="&amp;EOMONTH(DATE(M$1,M$2,1),0)))</f>
        <v/>
      </c>
      <c r="N688" s="48" t="str">
        <f>IF($D688="","", (SUMIFS(Transacoes!$D$3:$D1000,Transacoes!$C$3:$C1000,$D688,Transacoes!$B$3:$B1000,"C", Transacoes!$A$3:$A1000, "&lt;"&amp;EOMONTH(DATE(N$1,N$2,1),0))-SUMIFS(Transacoes!$D$3:$D1000,Transacoes!$C$3:$C1000,$D688,Transacoes!$B$3:$B1000,"V", Transacoes!$A$3:$A1000, "&lt;"&amp;EOMONTH(DATE(N$1,N$2,1),0)))*SUMIFS(Prov_Auto!$E$3:$E1000, Prov_Auto!$A$3:$A1000, $D688, Prov_Auto!$D$3:$D1000,"&gt;="&amp;DATE(N$1,N$2,1),Prov_Auto!$D$3:$D1000, "&lt;="&amp;EOMONTH(DATE(N$1,N$2,1),0)))</f>
        <v/>
      </c>
      <c r="O688" s="48" t="str">
        <f>IF($D688="","", (SUMIFS(Transacoes!$D$3:$D1000,Transacoes!$C$3:$C1000,$D688,Transacoes!$B$3:$B1000,"C", Transacoes!$A$3:$A1000, "&lt;"&amp;EOMONTH(DATE(O$1,O$2,1),0))-SUMIFS(Transacoes!$D$3:$D1000,Transacoes!$C$3:$C1000,$D688,Transacoes!$B$3:$B1000,"V", Transacoes!$A$3:$A1000, "&lt;"&amp;EOMONTH(DATE(O$1,O$2,1),0)))*SUMIFS(Prov_Auto!$E$3:$E1000, Prov_Auto!$A$3:$A1000, $D688, Prov_Auto!$D$3:$D1000,"&gt;="&amp;DATE(O$1,O$2,1),Prov_Auto!$D$3:$D1000, "&lt;="&amp;EOMONTH(DATE(O$1,O$2,1),0)))</f>
        <v/>
      </c>
      <c r="P688" s="48" t="str">
        <f>IF($D688="","", (SUMIFS(Transacoes!$D$3:$D1000,Transacoes!$C$3:$C1000,$D688,Transacoes!$B$3:$B1000,"C", Transacoes!$A$3:$A1000, "&lt;"&amp;EOMONTH(DATE(P$1,P$2,1),0))-SUMIFS(Transacoes!$D$3:$D1000,Transacoes!$C$3:$C1000,$D688,Transacoes!$B$3:$B1000,"V", Transacoes!$A$3:$A1000, "&lt;"&amp;EOMONTH(DATE(P$1,P$2,1),0)))*SUMIFS(Prov_Auto!$E$3:$E1000, Prov_Auto!$A$3:$A1000, $D688, Prov_Auto!$D$3:$D1000,"&gt;="&amp;DATE(P$1,P$2,1),Prov_Auto!$D$3:$D1000, "&lt;="&amp;EOMONTH(DATE(P$1,P$2,1),0)))</f>
        <v/>
      </c>
      <c r="Q688" s="48" t="str">
        <f>IF($D688="","", (SUMIFS(Transacoes!$D$3:$D1000,Transacoes!$C$3:$C1000,$D688,Transacoes!$B$3:$B1000,"C", Transacoes!$A$3:$A1000, "&lt;"&amp;EOMONTH(DATE(Q$1,Q$2,1),0))-SUMIFS(Transacoes!$D$3:$D1000,Transacoes!$C$3:$C1000,$D688,Transacoes!$B$3:$B1000,"V", Transacoes!$A$3:$A1000, "&lt;"&amp;EOMONTH(DATE(Q$1,Q$2,1),0)))*SUMIFS(Prov_Auto!$E$3:$E1000, Prov_Auto!$A$3:$A1000, $D688, Prov_Auto!$D$3:$D1000,"&gt;="&amp;DATE(Q$1,Q$2,1),Prov_Auto!$D$3:$D1000, "&lt;="&amp;EOMONTH(DATE(Q$1,Q$2,1),0)))</f>
        <v/>
      </c>
      <c r="R688" s="47"/>
    </row>
    <row r="689">
      <c r="A689" s="47"/>
      <c r="B689" s="47"/>
      <c r="C689" s="47"/>
      <c r="D689" s="87"/>
      <c r="E689" s="48" t="str">
        <f>IF($D689="","", (SUMIFS(Transacoes!$D$3:$D1000,Transacoes!$C$3:$C1000,$D689,Transacoes!$B$3:$B1000,"C", Transacoes!$A$3:$A1000, "&lt;"&amp;EOMONTH(DATE(E$1,E$2,1),0))-SUMIFS(Transacoes!$D$3:$D1000,Transacoes!$C$3:$C1000,$D689,Transacoes!$B$3:$B1000,"V", Transacoes!$A$3:$A1000, "&lt;"&amp;EOMONTH(DATE(E$1,E$2,1),0)))*SUMIFS(Prov_Auto!$E$3:$E1000, Prov_Auto!$A$3:$A1000, $D689, Prov_Auto!$D$3:$D1000,"&gt;="&amp;DATE(E$1,E$2,1),Prov_Auto!$D$3:$D1000, "&lt;="&amp;EOMONTH(DATE(E$1,E$2,1),0)))</f>
        <v/>
      </c>
      <c r="F689" s="48" t="str">
        <f>IF($D689="","", (SUMIFS(Transacoes!$D$3:$D1000,Transacoes!$C$3:$C1000,$D689,Transacoes!$B$3:$B1000,"C", Transacoes!$A$3:$A1000, "&lt;"&amp;EOMONTH(DATE(F$1,F$2,1),0))-SUMIFS(Transacoes!$D$3:$D1000,Transacoes!$C$3:$C1000,$D689,Transacoes!$B$3:$B1000,"V", Transacoes!$A$3:$A1000, "&lt;"&amp;EOMONTH(DATE(F$1,F$2,1),0)))*SUMIFS(Prov_Auto!$E$3:$E1000, Prov_Auto!$A$3:$A1000, $D689, Prov_Auto!$D$3:$D1000,"&gt;="&amp;DATE(F$1,F$2,1),Prov_Auto!$D$3:$D1000, "&lt;="&amp;EOMONTH(DATE(F$1,F$2,1),0)))</f>
        <v/>
      </c>
      <c r="G689" s="48" t="str">
        <f>IF($D689="","", (SUMIFS(Transacoes!$D$3:$D1000,Transacoes!$C$3:$C1000,$D689,Transacoes!$B$3:$B1000,"C", Transacoes!$A$3:$A1000, "&lt;"&amp;EOMONTH(DATE(G$1,G$2,1),0))-SUMIFS(Transacoes!$D$3:$D1000,Transacoes!$C$3:$C1000,$D689,Transacoes!$B$3:$B1000,"V", Transacoes!$A$3:$A1000, "&lt;"&amp;EOMONTH(DATE(G$1,G$2,1),0)))*SUMIFS(Prov_Auto!$E$3:$E1000, Prov_Auto!$A$3:$A1000, $D689, Prov_Auto!$D$3:$D1000,"&gt;="&amp;DATE(G$1,G$2,1),Prov_Auto!$D$3:$D1000, "&lt;="&amp;EOMONTH(DATE(G$1,G$2,1),0)))</f>
        <v/>
      </c>
      <c r="H689" s="48" t="str">
        <f>IF($D689="","", (SUMIFS(Transacoes!$D$3:$D1000,Transacoes!$C$3:$C1000,$D689,Transacoes!$B$3:$B1000,"C", Transacoes!$A$3:$A1000, "&lt;"&amp;EOMONTH(DATE(H$1,H$2,1),0))-SUMIFS(Transacoes!$D$3:$D1000,Transacoes!$C$3:$C1000,$D689,Transacoes!$B$3:$B1000,"V", Transacoes!$A$3:$A1000, "&lt;"&amp;EOMONTH(DATE(H$1,H$2,1),0)))*SUMIFS(Prov_Auto!$E$3:$E1000, Prov_Auto!$A$3:$A1000, $D689, Prov_Auto!$D$3:$D1000,"&gt;="&amp;DATE(H$1,H$2,1),Prov_Auto!$D$3:$D1000, "&lt;="&amp;EOMONTH(DATE(H$1,H$2,1),0)))</f>
        <v/>
      </c>
      <c r="I689" s="48" t="str">
        <f>IF($D689="","", (SUMIFS(Transacoes!$D$3:$D1000,Transacoes!$C$3:$C1000,$D689,Transacoes!$B$3:$B1000,"C", Transacoes!$A$3:$A1000, "&lt;"&amp;EOMONTH(DATE(I$1,I$2,1),0))-SUMIFS(Transacoes!$D$3:$D1000,Transacoes!$C$3:$C1000,$D689,Transacoes!$B$3:$B1000,"V", Transacoes!$A$3:$A1000, "&lt;"&amp;EOMONTH(DATE(I$1,I$2,1),0)))*SUMIFS(Prov_Auto!$E$3:$E1000, Prov_Auto!$A$3:$A1000, $D689, Prov_Auto!$D$3:$D1000,"&gt;="&amp;DATE(I$1,I$2,1),Prov_Auto!$D$3:$D1000, "&lt;="&amp;EOMONTH(DATE(I$1,I$2,1),0)))</f>
        <v/>
      </c>
      <c r="J689" s="48" t="str">
        <f>IF($D689="","", (SUMIFS(Transacoes!$D$3:$D1000,Transacoes!$C$3:$C1000,$D689,Transacoes!$B$3:$B1000,"C", Transacoes!$A$3:$A1000, "&lt;"&amp;EOMONTH(DATE(J$1,J$2,1),0))-SUMIFS(Transacoes!$D$3:$D1000,Transacoes!$C$3:$C1000,$D689,Transacoes!$B$3:$B1000,"V", Transacoes!$A$3:$A1000, "&lt;"&amp;EOMONTH(DATE(J$1,J$2,1),0)))*SUMIFS(Prov_Auto!$E$3:$E1000, Prov_Auto!$A$3:$A1000, $D689, Prov_Auto!$D$3:$D1000,"&gt;="&amp;DATE(J$1,J$2,1),Prov_Auto!$D$3:$D1000, "&lt;="&amp;EOMONTH(DATE(J$1,J$2,1),0)))</f>
        <v/>
      </c>
      <c r="K689" s="48" t="str">
        <f>IF($D689="","", (SUMIFS(Transacoes!$D$3:$D1000,Transacoes!$C$3:$C1000,$D689,Transacoes!$B$3:$B1000,"C", Transacoes!$A$3:$A1000, "&lt;"&amp;EOMONTH(DATE(K$1,K$2,1),0))-SUMIFS(Transacoes!$D$3:$D1000,Transacoes!$C$3:$C1000,$D689,Transacoes!$B$3:$B1000,"V", Transacoes!$A$3:$A1000, "&lt;"&amp;EOMONTH(DATE(K$1,K$2,1),0)))*SUMIFS(Prov_Auto!$E$3:$E1000, Prov_Auto!$A$3:$A1000, $D689, Prov_Auto!$D$3:$D1000,"&gt;="&amp;DATE(K$1,K$2,1),Prov_Auto!$D$3:$D1000, "&lt;="&amp;EOMONTH(DATE(K$1,K$2,1),0)))</f>
        <v/>
      </c>
      <c r="L689" s="48" t="str">
        <f>IF($D689="","", (SUMIFS(Transacoes!$D$3:$D1000,Transacoes!$C$3:$C1000,$D689,Transacoes!$B$3:$B1000,"C", Transacoes!$A$3:$A1000, "&lt;"&amp;EOMONTH(DATE(L$1,L$2,1),0))-SUMIFS(Transacoes!$D$3:$D1000,Transacoes!$C$3:$C1000,$D689,Transacoes!$B$3:$B1000,"V", Transacoes!$A$3:$A1000, "&lt;"&amp;EOMONTH(DATE(L$1,L$2,1),0)))*SUMIFS(Prov_Auto!$E$3:$E1000, Prov_Auto!$A$3:$A1000, $D689, Prov_Auto!$D$3:$D1000,"&gt;="&amp;DATE(L$1,L$2,1),Prov_Auto!$D$3:$D1000, "&lt;="&amp;EOMONTH(DATE(L$1,L$2,1),0)))</f>
        <v/>
      </c>
      <c r="M689" s="48" t="str">
        <f>IF($D689="","", (SUMIFS(Transacoes!$D$3:$D1000,Transacoes!$C$3:$C1000,$D689,Transacoes!$B$3:$B1000,"C", Transacoes!$A$3:$A1000, "&lt;"&amp;EOMONTH(DATE(M$1,M$2,1),0))-SUMIFS(Transacoes!$D$3:$D1000,Transacoes!$C$3:$C1000,$D689,Transacoes!$B$3:$B1000,"V", Transacoes!$A$3:$A1000, "&lt;"&amp;EOMONTH(DATE(M$1,M$2,1),0)))*SUMIFS(Prov_Auto!$E$3:$E1000, Prov_Auto!$A$3:$A1000, $D689, Prov_Auto!$D$3:$D1000,"&gt;="&amp;DATE(M$1,M$2,1),Prov_Auto!$D$3:$D1000, "&lt;="&amp;EOMONTH(DATE(M$1,M$2,1),0)))</f>
        <v/>
      </c>
      <c r="N689" s="48" t="str">
        <f>IF($D689="","", (SUMIFS(Transacoes!$D$3:$D1000,Transacoes!$C$3:$C1000,$D689,Transacoes!$B$3:$B1000,"C", Transacoes!$A$3:$A1000, "&lt;"&amp;EOMONTH(DATE(N$1,N$2,1),0))-SUMIFS(Transacoes!$D$3:$D1000,Transacoes!$C$3:$C1000,$D689,Transacoes!$B$3:$B1000,"V", Transacoes!$A$3:$A1000, "&lt;"&amp;EOMONTH(DATE(N$1,N$2,1),0)))*SUMIFS(Prov_Auto!$E$3:$E1000, Prov_Auto!$A$3:$A1000, $D689, Prov_Auto!$D$3:$D1000,"&gt;="&amp;DATE(N$1,N$2,1),Prov_Auto!$D$3:$D1000, "&lt;="&amp;EOMONTH(DATE(N$1,N$2,1),0)))</f>
        <v/>
      </c>
      <c r="O689" s="48" t="str">
        <f>IF($D689="","", (SUMIFS(Transacoes!$D$3:$D1000,Transacoes!$C$3:$C1000,$D689,Transacoes!$B$3:$B1000,"C", Transacoes!$A$3:$A1000, "&lt;"&amp;EOMONTH(DATE(O$1,O$2,1),0))-SUMIFS(Transacoes!$D$3:$D1000,Transacoes!$C$3:$C1000,$D689,Transacoes!$B$3:$B1000,"V", Transacoes!$A$3:$A1000, "&lt;"&amp;EOMONTH(DATE(O$1,O$2,1),0)))*SUMIFS(Prov_Auto!$E$3:$E1000, Prov_Auto!$A$3:$A1000, $D689, Prov_Auto!$D$3:$D1000,"&gt;="&amp;DATE(O$1,O$2,1),Prov_Auto!$D$3:$D1000, "&lt;="&amp;EOMONTH(DATE(O$1,O$2,1),0)))</f>
        <v/>
      </c>
      <c r="P689" s="48" t="str">
        <f>IF($D689="","", (SUMIFS(Transacoes!$D$3:$D1000,Transacoes!$C$3:$C1000,$D689,Transacoes!$B$3:$B1000,"C", Transacoes!$A$3:$A1000, "&lt;"&amp;EOMONTH(DATE(P$1,P$2,1),0))-SUMIFS(Transacoes!$D$3:$D1000,Transacoes!$C$3:$C1000,$D689,Transacoes!$B$3:$B1000,"V", Transacoes!$A$3:$A1000, "&lt;"&amp;EOMONTH(DATE(P$1,P$2,1),0)))*SUMIFS(Prov_Auto!$E$3:$E1000, Prov_Auto!$A$3:$A1000, $D689, Prov_Auto!$D$3:$D1000,"&gt;="&amp;DATE(P$1,P$2,1),Prov_Auto!$D$3:$D1000, "&lt;="&amp;EOMONTH(DATE(P$1,P$2,1),0)))</f>
        <v/>
      </c>
      <c r="Q689" s="48" t="str">
        <f>IF($D689="","", (SUMIFS(Transacoes!$D$3:$D1000,Transacoes!$C$3:$C1000,$D689,Transacoes!$B$3:$B1000,"C", Transacoes!$A$3:$A1000, "&lt;"&amp;EOMONTH(DATE(Q$1,Q$2,1),0))-SUMIFS(Transacoes!$D$3:$D1000,Transacoes!$C$3:$C1000,$D689,Transacoes!$B$3:$B1000,"V", Transacoes!$A$3:$A1000, "&lt;"&amp;EOMONTH(DATE(Q$1,Q$2,1),0)))*SUMIFS(Prov_Auto!$E$3:$E1000, Prov_Auto!$A$3:$A1000, $D689, Prov_Auto!$D$3:$D1000,"&gt;="&amp;DATE(Q$1,Q$2,1),Prov_Auto!$D$3:$D1000, "&lt;="&amp;EOMONTH(DATE(Q$1,Q$2,1),0)))</f>
        <v/>
      </c>
      <c r="R689" s="47"/>
    </row>
    <row r="690">
      <c r="A690" s="47"/>
      <c r="B690" s="47"/>
      <c r="C690" s="47"/>
      <c r="D690" s="87"/>
      <c r="E690" s="48" t="str">
        <f>IF($D690="","", (SUMIFS(Transacoes!$D$3:$D1000,Transacoes!$C$3:$C1000,$D690,Transacoes!$B$3:$B1000,"C", Transacoes!$A$3:$A1000, "&lt;"&amp;EOMONTH(DATE(E$1,E$2,1),0))-SUMIFS(Transacoes!$D$3:$D1000,Transacoes!$C$3:$C1000,$D690,Transacoes!$B$3:$B1000,"V", Transacoes!$A$3:$A1000, "&lt;"&amp;EOMONTH(DATE(E$1,E$2,1),0)))*SUMIFS(Prov_Auto!$E$3:$E1000, Prov_Auto!$A$3:$A1000, $D690, Prov_Auto!$D$3:$D1000,"&gt;="&amp;DATE(E$1,E$2,1),Prov_Auto!$D$3:$D1000, "&lt;="&amp;EOMONTH(DATE(E$1,E$2,1),0)))</f>
        <v/>
      </c>
      <c r="F690" s="48" t="str">
        <f>IF($D690="","", (SUMIFS(Transacoes!$D$3:$D1000,Transacoes!$C$3:$C1000,$D690,Transacoes!$B$3:$B1000,"C", Transacoes!$A$3:$A1000, "&lt;"&amp;EOMONTH(DATE(F$1,F$2,1),0))-SUMIFS(Transacoes!$D$3:$D1000,Transacoes!$C$3:$C1000,$D690,Transacoes!$B$3:$B1000,"V", Transacoes!$A$3:$A1000, "&lt;"&amp;EOMONTH(DATE(F$1,F$2,1),0)))*SUMIFS(Prov_Auto!$E$3:$E1000, Prov_Auto!$A$3:$A1000, $D690, Prov_Auto!$D$3:$D1000,"&gt;="&amp;DATE(F$1,F$2,1),Prov_Auto!$D$3:$D1000, "&lt;="&amp;EOMONTH(DATE(F$1,F$2,1),0)))</f>
        <v/>
      </c>
      <c r="G690" s="48" t="str">
        <f>IF($D690="","", (SUMIFS(Transacoes!$D$3:$D1000,Transacoes!$C$3:$C1000,$D690,Transacoes!$B$3:$B1000,"C", Transacoes!$A$3:$A1000, "&lt;"&amp;EOMONTH(DATE(G$1,G$2,1),0))-SUMIFS(Transacoes!$D$3:$D1000,Transacoes!$C$3:$C1000,$D690,Transacoes!$B$3:$B1000,"V", Transacoes!$A$3:$A1000, "&lt;"&amp;EOMONTH(DATE(G$1,G$2,1),0)))*SUMIFS(Prov_Auto!$E$3:$E1000, Prov_Auto!$A$3:$A1000, $D690, Prov_Auto!$D$3:$D1000,"&gt;="&amp;DATE(G$1,G$2,1),Prov_Auto!$D$3:$D1000, "&lt;="&amp;EOMONTH(DATE(G$1,G$2,1),0)))</f>
        <v/>
      </c>
      <c r="H690" s="48" t="str">
        <f>IF($D690="","", (SUMIFS(Transacoes!$D$3:$D1000,Transacoes!$C$3:$C1000,$D690,Transacoes!$B$3:$B1000,"C", Transacoes!$A$3:$A1000, "&lt;"&amp;EOMONTH(DATE(H$1,H$2,1),0))-SUMIFS(Transacoes!$D$3:$D1000,Transacoes!$C$3:$C1000,$D690,Transacoes!$B$3:$B1000,"V", Transacoes!$A$3:$A1000, "&lt;"&amp;EOMONTH(DATE(H$1,H$2,1),0)))*SUMIFS(Prov_Auto!$E$3:$E1000, Prov_Auto!$A$3:$A1000, $D690, Prov_Auto!$D$3:$D1000,"&gt;="&amp;DATE(H$1,H$2,1),Prov_Auto!$D$3:$D1000, "&lt;="&amp;EOMONTH(DATE(H$1,H$2,1),0)))</f>
        <v/>
      </c>
      <c r="I690" s="48" t="str">
        <f>IF($D690="","", (SUMIFS(Transacoes!$D$3:$D1000,Transacoes!$C$3:$C1000,$D690,Transacoes!$B$3:$B1000,"C", Transacoes!$A$3:$A1000, "&lt;"&amp;EOMONTH(DATE(I$1,I$2,1),0))-SUMIFS(Transacoes!$D$3:$D1000,Transacoes!$C$3:$C1000,$D690,Transacoes!$B$3:$B1000,"V", Transacoes!$A$3:$A1000, "&lt;"&amp;EOMONTH(DATE(I$1,I$2,1),0)))*SUMIFS(Prov_Auto!$E$3:$E1000, Prov_Auto!$A$3:$A1000, $D690, Prov_Auto!$D$3:$D1000,"&gt;="&amp;DATE(I$1,I$2,1),Prov_Auto!$D$3:$D1000, "&lt;="&amp;EOMONTH(DATE(I$1,I$2,1),0)))</f>
        <v/>
      </c>
      <c r="J690" s="48" t="str">
        <f>IF($D690="","", (SUMIFS(Transacoes!$D$3:$D1000,Transacoes!$C$3:$C1000,$D690,Transacoes!$B$3:$B1000,"C", Transacoes!$A$3:$A1000, "&lt;"&amp;EOMONTH(DATE(J$1,J$2,1),0))-SUMIFS(Transacoes!$D$3:$D1000,Transacoes!$C$3:$C1000,$D690,Transacoes!$B$3:$B1000,"V", Transacoes!$A$3:$A1000, "&lt;"&amp;EOMONTH(DATE(J$1,J$2,1),0)))*SUMIFS(Prov_Auto!$E$3:$E1000, Prov_Auto!$A$3:$A1000, $D690, Prov_Auto!$D$3:$D1000,"&gt;="&amp;DATE(J$1,J$2,1),Prov_Auto!$D$3:$D1000, "&lt;="&amp;EOMONTH(DATE(J$1,J$2,1),0)))</f>
        <v/>
      </c>
      <c r="K690" s="48" t="str">
        <f>IF($D690="","", (SUMIFS(Transacoes!$D$3:$D1000,Transacoes!$C$3:$C1000,$D690,Transacoes!$B$3:$B1000,"C", Transacoes!$A$3:$A1000, "&lt;"&amp;EOMONTH(DATE(K$1,K$2,1),0))-SUMIFS(Transacoes!$D$3:$D1000,Transacoes!$C$3:$C1000,$D690,Transacoes!$B$3:$B1000,"V", Transacoes!$A$3:$A1000, "&lt;"&amp;EOMONTH(DATE(K$1,K$2,1),0)))*SUMIFS(Prov_Auto!$E$3:$E1000, Prov_Auto!$A$3:$A1000, $D690, Prov_Auto!$D$3:$D1000,"&gt;="&amp;DATE(K$1,K$2,1),Prov_Auto!$D$3:$D1000, "&lt;="&amp;EOMONTH(DATE(K$1,K$2,1),0)))</f>
        <v/>
      </c>
      <c r="L690" s="48" t="str">
        <f>IF($D690="","", (SUMIFS(Transacoes!$D$3:$D1000,Transacoes!$C$3:$C1000,$D690,Transacoes!$B$3:$B1000,"C", Transacoes!$A$3:$A1000, "&lt;"&amp;EOMONTH(DATE(L$1,L$2,1),0))-SUMIFS(Transacoes!$D$3:$D1000,Transacoes!$C$3:$C1000,$D690,Transacoes!$B$3:$B1000,"V", Transacoes!$A$3:$A1000, "&lt;"&amp;EOMONTH(DATE(L$1,L$2,1),0)))*SUMIFS(Prov_Auto!$E$3:$E1000, Prov_Auto!$A$3:$A1000, $D690, Prov_Auto!$D$3:$D1000,"&gt;="&amp;DATE(L$1,L$2,1),Prov_Auto!$D$3:$D1000, "&lt;="&amp;EOMONTH(DATE(L$1,L$2,1),0)))</f>
        <v/>
      </c>
      <c r="M690" s="48" t="str">
        <f>IF($D690="","", (SUMIFS(Transacoes!$D$3:$D1000,Transacoes!$C$3:$C1000,$D690,Transacoes!$B$3:$B1000,"C", Transacoes!$A$3:$A1000, "&lt;"&amp;EOMONTH(DATE(M$1,M$2,1),0))-SUMIFS(Transacoes!$D$3:$D1000,Transacoes!$C$3:$C1000,$D690,Transacoes!$B$3:$B1000,"V", Transacoes!$A$3:$A1000, "&lt;"&amp;EOMONTH(DATE(M$1,M$2,1),0)))*SUMIFS(Prov_Auto!$E$3:$E1000, Prov_Auto!$A$3:$A1000, $D690, Prov_Auto!$D$3:$D1000,"&gt;="&amp;DATE(M$1,M$2,1),Prov_Auto!$D$3:$D1000, "&lt;="&amp;EOMONTH(DATE(M$1,M$2,1),0)))</f>
        <v/>
      </c>
      <c r="N690" s="48" t="str">
        <f>IF($D690="","", (SUMIFS(Transacoes!$D$3:$D1000,Transacoes!$C$3:$C1000,$D690,Transacoes!$B$3:$B1000,"C", Transacoes!$A$3:$A1000, "&lt;"&amp;EOMONTH(DATE(N$1,N$2,1),0))-SUMIFS(Transacoes!$D$3:$D1000,Transacoes!$C$3:$C1000,$D690,Transacoes!$B$3:$B1000,"V", Transacoes!$A$3:$A1000, "&lt;"&amp;EOMONTH(DATE(N$1,N$2,1),0)))*SUMIFS(Prov_Auto!$E$3:$E1000, Prov_Auto!$A$3:$A1000, $D690, Prov_Auto!$D$3:$D1000,"&gt;="&amp;DATE(N$1,N$2,1),Prov_Auto!$D$3:$D1000, "&lt;="&amp;EOMONTH(DATE(N$1,N$2,1),0)))</f>
        <v/>
      </c>
      <c r="O690" s="48" t="str">
        <f>IF($D690="","", (SUMIFS(Transacoes!$D$3:$D1000,Transacoes!$C$3:$C1000,$D690,Transacoes!$B$3:$B1000,"C", Transacoes!$A$3:$A1000, "&lt;"&amp;EOMONTH(DATE(O$1,O$2,1),0))-SUMIFS(Transacoes!$D$3:$D1000,Transacoes!$C$3:$C1000,$D690,Transacoes!$B$3:$B1000,"V", Transacoes!$A$3:$A1000, "&lt;"&amp;EOMONTH(DATE(O$1,O$2,1),0)))*SUMIFS(Prov_Auto!$E$3:$E1000, Prov_Auto!$A$3:$A1000, $D690, Prov_Auto!$D$3:$D1000,"&gt;="&amp;DATE(O$1,O$2,1),Prov_Auto!$D$3:$D1000, "&lt;="&amp;EOMONTH(DATE(O$1,O$2,1),0)))</f>
        <v/>
      </c>
      <c r="P690" s="48" t="str">
        <f>IF($D690="","", (SUMIFS(Transacoes!$D$3:$D1000,Transacoes!$C$3:$C1000,$D690,Transacoes!$B$3:$B1000,"C", Transacoes!$A$3:$A1000, "&lt;"&amp;EOMONTH(DATE(P$1,P$2,1),0))-SUMIFS(Transacoes!$D$3:$D1000,Transacoes!$C$3:$C1000,$D690,Transacoes!$B$3:$B1000,"V", Transacoes!$A$3:$A1000, "&lt;"&amp;EOMONTH(DATE(P$1,P$2,1),0)))*SUMIFS(Prov_Auto!$E$3:$E1000, Prov_Auto!$A$3:$A1000, $D690, Prov_Auto!$D$3:$D1000,"&gt;="&amp;DATE(P$1,P$2,1),Prov_Auto!$D$3:$D1000, "&lt;="&amp;EOMONTH(DATE(P$1,P$2,1),0)))</f>
        <v/>
      </c>
      <c r="Q690" s="48" t="str">
        <f>IF($D690="","", (SUMIFS(Transacoes!$D$3:$D1000,Transacoes!$C$3:$C1000,$D690,Transacoes!$B$3:$B1000,"C", Transacoes!$A$3:$A1000, "&lt;"&amp;EOMONTH(DATE(Q$1,Q$2,1),0))-SUMIFS(Transacoes!$D$3:$D1000,Transacoes!$C$3:$C1000,$D690,Transacoes!$B$3:$B1000,"V", Transacoes!$A$3:$A1000, "&lt;"&amp;EOMONTH(DATE(Q$1,Q$2,1),0)))*SUMIFS(Prov_Auto!$E$3:$E1000, Prov_Auto!$A$3:$A1000, $D690, Prov_Auto!$D$3:$D1000,"&gt;="&amp;DATE(Q$1,Q$2,1),Prov_Auto!$D$3:$D1000, "&lt;="&amp;EOMONTH(DATE(Q$1,Q$2,1),0)))</f>
        <v/>
      </c>
      <c r="R690" s="47"/>
    </row>
    <row r="691">
      <c r="A691" s="47"/>
      <c r="B691" s="47"/>
      <c r="C691" s="47"/>
      <c r="D691" s="87"/>
      <c r="E691" s="48" t="str">
        <f>IF($D691="","", (SUMIFS(Transacoes!$D$3:$D1000,Transacoes!$C$3:$C1000,$D691,Transacoes!$B$3:$B1000,"C", Transacoes!$A$3:$A1000, "&lt;"&amp;EOMONTH(DATE(E$1,E$2,1),0))-SUMIFS(Transacoes!$D$3:$D1000,Transacoes!$C$3:$C1000,$D691,Transacoes!$B$3:$B1000,"V", Transacoes!$A$3:$A1000, "&lt;"&amp;EOMONTH(DATE(E$1,E$2,1),0)))*SUMIFS(Prov_Auto!$E$3:$E1000, Prov_Auto!$A$3:$A1000, $D691, Prov_Auto!$D$3:$D1000,"&gt;="&amp;DATE(E$1,E$2,1),Prov_Auto!$D$3:$D1000, "&lt;="&amp;EOMONTH(DATE(E$1,E$2,1),0)))</f>
        <v/>
      </c>
      <c r="F691" s="48" t="str">
        <f>IF($D691="","", (SUMIFS(Transacoes!$D$3:$D1000,Transacoes!$C$3:$C1000,$D691,Transacoes!$B$3:$B1000,"C", Transacoes!$A$3:$A1000, "&lt;"&amp;EOMONTH(DATE(F$1,F$2,1),0))-SUMIFS(Transacoes!$D$3:$D1000,Transacoes!$C$3:$C1000,$D691,Transacoes!$B$3:$B1000,"V", Transacoes!$A$3:$A1000, "&lt;"&amp;EOMONTH(DATE(F$1,F$2,1),0)))*SUMIFS(Prov_Auto!$E$3:$E1000, Prov_Auto!$A$3:$A1000, $D691, Prov_Auto!$D$3:$D1000,"&gt;="&amp;DATE(F$1,F$2,1),Prov_Auto!$D$3:$D1000, "&lt;="&amp;EOMONTH(DATE(F$1,F$2,1),0)))</f>
        <v/>
      </c>
      <c r="G691" s="48" t="str">
        <f>IF($D691="","", (SUMIFS(Transacoes!$D$3:$D1000,Transacoes!$C$3:$C1000,$D691,Transacoes!$B$3:$B1000,"C", Transacoes!$A$3:$A1000, "&lt;"&amp;EOMONTH(DATE(G$1,G$2,1),0))-SUMIFS(Transacoes!$D$3:$D1000,Transacoes!$C$3:$C1000,$D691,Transacoes!$B$3:$B1000,"V", Transacoes!$A$3:$A1000, "&lt;"&amp;EOMONTH(DATE(G$1,G$2,1),0)))*SUMIFS(Prov_Auto!$E$3:$E1000, Prov_Auto!$A$3:$A1000, $D691, Prov_Auto!$D$3:$D1000,"&gt;="&amp;DATE(G$1,G$2,1),Prov_Auto!$D$3:$D1000, "&lt;="&amp;EOMONTH(DATE(G$1,G$2,1),0)))</f>
        <v/>
      </c>
      <c r="H691" s="48" t="str">
        <f>IF($D691="","", (SUMIFS(Transacoes!$D$3:$D1000,Transacoes!$C$3:$C1000,$D691,Transacoes!$B$3:$B1000,"C", Transacoes!$A$3:$A1000, "&lt;"&amp;EOMONTH(DATE(H$1,H$2,1),0))-SUMIFS(Transacoes!$D$3:$D1000,Transacoes!$C$3:$C1000,$D691,Transacoes!$B$3:$B1000,"V", Transacoes!$A$3:$A1000, "&lt;"&amp;EOMONTH(DATE(H$1,H$2,1),0)))*SUMIFS(Prov_Auto!$E$3:$E1000, Prov_Auto!$A$3:$A1000, $D691, Prov_Auto!$D$3:$D1000,"&gt;="&amp;DATE(H$1,H$2,1),Prov_Auto!$D$3:$D1000, "&lt;="&amp;EOMONTH(DATE(H$1,H$2,1),0)))</f>
        <v/>
      </c>
      <c r="I691" s="48" t="str">
        <f>IF($D691="","", (SUMIFS(Transacoes!$D$3:$D1000,Transacoes!$C$3:$C1000,$D691,Transacoes!$B$3:$B1000,"C", Transacoes!$A$3:$A1000, "&lt;"&amp;EOMONTH(DATE(I$1,I$2,1),0))-SUMIFS(Transacoes!$D$3:$D1000,Transacoes!$C$3:$C1000,$D691,Transacoes!$B$3:$B1000,"V", Transacoes!$A$3:$A1000, "&lt;"&amp;EOMONTH(DATE(I$1,I$2,1),0)))*SUMIFS(Prov_Auto!$E$3:$E1000, Prov_Auto!$A$3:$A1000, $D691, Prov_Auto!$D$3:$D1000,"&gt;="&amp;DATE(I$1,I$2,1),Prov_Auto!$D$3:$D1000, "&lt;="&amp;EOMONTH(DATE(I$1,I$2,1),0)))</f>
        <v/>
      </c>
      <c r="J691" s="48" t="str">
        <f>IF($D691="","", (SUMIFS(Transacoes!$D$3:$D1000,Transacoes!$C$3:$C1000,$D691,Transacoes!$B$3:$B1000,"C", Transacoes!$A$3:$A1000, "&lt;"&amp;EOMONTH(DATE(J$1,J$2,1),0))-SUMIFS(Transacoes!$D$3:$D1000,Transacoes!$C$3:$C1000,$D691,Transacoes!$B$3:$B1000,"V", Transacoes!$A$3:$A1000, "&lt;"&amp;EOMONTH(DATE(J$1,J$2,1),0)))*SUMIFS(Prov_Auto!$E$3:$E1000, Prov_Auto!$A$3:$A1000, $D691, Prov_Auto!$D$3:$D1000,"&gt;="&amp;DATE(J$1,J$2,1),Prov_Auto!$D$3:$D1000, "&lt;="&amp;EOMONTH(DATE(J$1,J$2,1),0)))</f>
        <v/>
      </c>
      <c r="K691" s="48" t="str">
        <f>IF($D691="","", (SUMIFS(Transacoes!$D$3:$D1000,Transacoes!$C$3:$C1000,$D691,Transacoes!$B$3:$B1000,"C", Transacoes!$A$3:$A1000, "&lt;"&amp;EOMONTH(DATE(K$1,K$2,1),0))-SUMIFS(Transacoes!$D$3:$D1000,Transacoes!$C$3:$C1000,$D691,Transacoes!$B$3:$B1000,"V", Transacoes!$A$3:$A1000, "&lt;"&amp;EOMONTH(DATE(K$1,K$2,1),0)))*SUMIFS(Prov_Auto!$E$3:$E1000, Prov_Auto!$A$3:$A1000, $D691, Prov_Auto!$D$3:$D1000,"&gt;="&amp;DATE(K$1,K$2,1),Prov_Auto!$D$3:$D1000, "&lt;="&amp;EOMONTH(DATE(K$1,K$2,1),0)))</f>
        <v/>
      </c>
      <c r="L691" s="48" t="str">
        <f>IF($D691="","", (SUMIFS(Transacoes!$D$3:$D1000,Transacoes!$C$3:$C1000,$D691,Transacoes!$B$3:$B1000,"C", Transacoes!$A$3:$A1000, "&lt;"&amp;EOMONTH(DATE(L$1,L$2,1),0))-SUMIFS(Transacoes!$D$3:$D1000,Transacoes!$C$3:$C1000,$D691,Transacoes!$B$3:$B1000,"V", Transacoes!$A$3:$A1000, "&lt;"&amp;EOMONTH(DATE(L$1,L$2,1),0)))*SUMIFS(Prov_Auto!$E$3:$E1000, Prov_Auto!$A$3:$A1000, $D691, Prov_Auto!$D$3:$D1000,"&gt;="&amp;DATE(L$1,L$2,1),Prov_Auto!$D$3:$D1000, "&lt;="&amp;EOMONTH(DATE(L$1,L$2,1),0)))</f>
        <v/>
      </c>
      <c r="M691" s="48" t="str">
        <f>IF($D691="","", (SUMIFS(Transacoes!$D$3:$D1000,Transacoes!$C$3:$C1000,$D691,Transacoes!$B$3:$B1000,"C", Transacoes!$A$3:$A1000, "&lt;"&amp;EOMONTH(DATE(M$1,M$2,1),0))-SUMIFS(Transacoes!$D$3:$D1000,Transacoes!$C$3:$C1000,$D691,Transacoes!$B$3:$B1000,"V", Transacoes!$A$3:$A1000, "&lt;"&amp;EOMONTH(DATE(M$1,M$2,1),0)))*SUMIFS(Prov_Auto!$E$3:$E1000, Prov_Auto!$A$3:$A1000, $D691, Prov_Auto!$D$3:$D1000,"&gt;="&amp;DATE(M$1,M$2,1),Prov_Auto!$D$3:$D1000, "&lt;="&amp;EOMONTH(DATE(M$1,M$2,1),0)))</f>
        <v/>
      </c>
      <c r="N691" s="48" t="str">
        <f>IF($D691="","", (SUMIFS(Transacoes!$D$3:$D1000,Transacoes!$C$3:$C1000,$D691,Transacoes!$B$3:$B1000,"C", Transacoes!$A$3:$A1000, "&lt;"&amp;EOMONTH(DATE(N$1,N$2,1),0))-SUMIFS(Transacoes!$D$3:$D1000,Transacoes!$C$3:$C1000,$D691,Transacoes!$B$3:$B1000,"V", Transacoes!$A$3:$A1000, "&lt;"&amp;EOMONTH(DATE(N$1,N$2,1),0)))*SUMIFS(Prov_Auto!$E$3:$E1000, Prov_Auto!$A$3:$A1000, $D691, Prov_Auto!$D$3:$D1000,"&gt;="&amp;DATE(N$1,N$2,1),Prov_Auto!$D$3:$D1000, "&lt;="&amp;EOMONTH(DATE(N$1,N$2,1),0)))</f>
        <v/>
      </c>
      <c r="O691" s="48" t="str">
        <f>IF($D691="","", (SUMIFS(Transacoes!$D$3:$D1000,Transacoes!$C$3:$C1000,$D691,Transacoes!$B$3:$B1000,"C", Transacoes!$A$3:$A1000, "&lt;"&amp;EOMONTH(DATE(O$1,O$2,1),0))-SUMIFS(Transacoes!$D$3:$D1000,Transacoes!$C$3:$C1000,$D691,Transacoes!$B$3:$B1000,"V", Transacoes!$A$3:$A1000, "&lt;"&amp;EOMONTH(DATE(O$1,O$2,1),0)))*SUMIFS(Prov_Auto!$E$3:$E1000, Prov_Auto!$A$3:$A1000, $D691, Prov_Auto!$D$3:$D1000,"&gt;="&amp;DATE(O$1,O$2,1),Prov_Auto!$D$3:$D1000, "&lt;="&amp;EOMONTH(DATE(O$1,O$2,1),0)))</f>
        <v/>
      </c>
      <c r="P691" s="48" t="str">
        <f>IF($D691="","", (SUMIFS(Transacoes!$D$3:$D1000,Transacoes!$C$3:$C1000,$D691,Transacoes!$B$3:$B1000,"C", Transacoes!$A$3:$A1000, "&lt;"&amp;EOMONTH(DATE(P$1,P$2,1),0))-SUMIFS(Transacoes!$D$3:$D1000,Transacoes!$C$3:$C1000,$D691,Transacoes!$B$3:$B1000,"V", Transacoes!$A$3:$A1000, "&lt;"&amp;EOMONTH(DATE(P$1,P$2,1),0)))*SUMIFS(Prov_Auto!$E$3:$E1000, Prov_Auto!$A$3:$A1000, $D691, Prov_Auto!$D$3:$D1000,"&gt;="&amp;DATE(P$1,P$2,1),Prov_Auto!$D$3:$D1000, "&lt;="&amp;EOMONTH(DATE(P$1,P$2,1),0)))</f>
        <v/>
      </c>
      <c r="Q691" s="48" t="str">
        <f>IF($D691="","", (SUMIFS(Transacoes!$D$3:$D1000,Transacoes!$C$3:$C1000,$D691,Transacoes!$B$3:$B1000,"C", Transacoes!$A$3:$A1000, "&lt;"&amp;EOMONTH(DATE(Q$1,Q$2,1),0))-SUMIFS(Transacoes!$D$3:$D1000,Transacoes!$C$3:$C1000,$D691,Transacoes!$B$3:$B1000,"V", Transacoes!$A$3:$A1000, "&lt;"&amp;EOMONTH(DATE(Q$1,Q$2,1),0)))*SUMIFS(Prov_Auto!$E$3:$E1000, Prov_Auto!$A$3:$A1000, $D691, Prov_Auto!$D$3:$D1000,"&gt;="&amp;DATE(Q$1,Q$2,1),Prov_Auto!$D$3:$D1000, "&lt;="&amp;EOMONTH(DATE(Q$1,Q$2,1),0)))</f>
        <v/>
      </c>
      <c r="R691" s="47"/>
    </row>
    <row r="692">
      <c r="A692" s="47"/>
      <c r="B692" s="47"/>
      <c r="C692" s="47"/>
      <c r="D692" s="87"/>
      <c r="E692" s="48" t="str">
        <f>IF($D692="","", (SUMIFS(Transacoes!$D$3:$D1000,Transacoes!$C$3:$C1000,$D692,Transacoes!$B$3:$B1000,"C", Transacoes!$A$3:$A1000, "&lt;"&amp;EOMONTH(DATE(E$1,E$2,1),0))-SUMIFS(Transacoes!$D$3:$D1000,Transacoes!$C$3:$C1000,$D692,Transacoes!$B$3:$B1000,"V", Transacoes!$A$3:$A1000, "&lt;"&amp;EOMONTH(DATE(E$1,E$2,1),0)))*SUMIFS(Prov_Auto!$E$3:$E1000, Prov_Auto!$A$3:$A1000, $D692, Prov_Auto!$D$3:$D1000,"&gt;="&amp;DATE(E$1,E$2,1),Prov_Auto!$D$3:$D1000, "&lt;="&amp;EOMONTH(DATE(E$1,E$2,1),0)))</f>
        <v/>
      </c>
      <c r="F692" s="48" t="str">
        <f>IF($D692="","", (SUMIFS(Transacoes!$D$3:$D1000,Transacoes!$C$3:$C1000,$D692,Transacoes!$B$3:$B1000,"C", Transacoes!$A$3:$A1000, "&lt;"&amp;EOMONTH(DATE(F$1,F$2,1),0))-SUMIFS(Transacoes!$D$3:$D1000,Transacoes!$C$3:$C1000,$D692,Transacoes!$B$3:$B1000,"V", Transacoes!$A$3:$A1000, "&lt;"&amp;EOMONTH(DATE(F$1,F$2,1),0)))*SUMIFS(Prov_Auto!$E$3:$E1000, Prov_Auto!$A$3:$A1000, $D692, Prov_Auto!$D$3:$D1000,"&gt;="&amp;DATE(F$1,F$2,1),Prov_Auto!$D$3:$D1000, "&lt;="&amp;EOMONTH(DATE(F$1,F$2,1),0)))</f>
        <v/>
      </c>
      <c r="G692" s="48" t="str">
        <f>IF($D692="","", (SUMIFS(Transacoes!$D$3:$D1000,Transacoes!$C$3:$C1000,$D692,Transacoes!$B$3:$B1000,"C", Transacoes!$A$3:$A1000, "&lt;"&amp;EOMONTH(DATE(G$1,G$2,1),0))-SUMIFS(Transacoes!$D$3:$D1000,Transacoes!$C$3:$C1000,$D692,Transacoes!$B$3:$B1000,"V", Transacoes!$A$3:$A1000, "&lt;"&amp;EOMONTH(DATE(G$1,G$2,1),0)))*SUMIFS(Prov_Auto!$E$3:$E1000, Prov_Auto!$A$3:$A1000, $D692, Prov_Auto!$D$3:$D1000,"&gt;="&amp;DATE(G$1,G$2,1),Prov_Auto!$D$3:$D1000, "&lt;="&amp;EOMONTH(DATE(G$1,G$2,1),0)))</f>
        <v/>
      </c>
      <c r="H692" s="48" t="str">
        <f>IF($D692="","", (SUMIFS(Transacoes!$D$3:$D1000,Transacoes!$C$3:$C1000,$D692,Transacoes!$B$3:$B1000,"C", Transacoes!$A$3:$A1000, "&lt;"&amp;EOMONTH(DATE(H$1,H$2,1),0))-SUMIFS(Transacoes!$D$3:$D1000,Transacoes!$C$3:$C1000,$D692,Transacoes!$B$3:$B1000,"V", Transacoes!$A$3:$A1000, "&lt;"&amp;EOMONTH(DATE(H$1,H$2,1),0)))*SUMIFS(Prov_Auto!$E$3:$E1000, Prov_Auto!$A$3:$A1000, $D692, Prov_Auto!$D$3:$D1000,"&gt;="&amp;DATE(H$1,H$2,1),Prov_Auto!$D$3:$D1000, "&lt;="&amp;EOMONTH(DATE(H$1,H$2,1),0)))</f>
        <v/>
      </c>
      <c r="I692" s="48" t="str">
        <f>IF($D692="","", (SUMIFS(Transacoes!$D$3:$D1000,Transacoes!$C$3:$C1000,$D692,Transacoes!$B$3:$B1000,"C", Transacoes!$A$3:$A1000, "&lt;"&amp;EOMONTH(DATE(I$1,I$2,1),0))-SUMIFS(Transacoes!$D$3:$D1000,Transacoes!$C$3:$C1000,$D692,Transacoes!$B$3:$B1000,"V", Transacoes!$A$3:$A1000, "&lt;"&amp;EOMONTH(DATE(I$1,I$2,1),0)))*SUMIFS(Prov_Auto!$E$3:$E1000, Prov_Auto!$A$3:$A1000, $D692, Prov_Auto!$D$3:$D1000,"&gt;="&amp;DATE(I$1,I$2,1),Prov_Auto!$D$3:$D1000, "&lt;="&amp;EOMONTH(DATE(I$1,I$2,1),0)))</f>
        <v/>
      </c>
      <c r="J692" s="48" t="str">
        <f>IF($D692="","", (SUMIFS(Transacoes!$D$3:$D1000,Transacoes!$C$3:$C1000,$D692,Transacoes!$B$3:$B1000,"C", Transacoes!$A$3:$A1000, "&lt;"&amp;EOMONTH(DATE(J$1,J$2,1),0))-SUMIFS(Transacoes!$D$3:$D1000,Transacoes!$C$3:$C1000,$D692,Transacoes!$B$3:$B1000,"V", Transacoes!$A$3:$A1000, "&lt;"&amp;EOMONTH(DATE(J$1,J$2,1),0)))*SUMIFS(Prov_Auto!$E$3:$E1000, Prov_Auto!$A$3:$A1000, $D692, Prov_Auto!$D$3:$D1000,"&gt;="&amp;DATE(J$1,J$2,1),Prov_Auto!$D$3:$D1000, "&lt;="&amp;EOMONTH(DATE(J$1,J$2,1),0)))</f>
        <v/>
      </c>
      <c r="K692" s="48" t="str">
        <f>IF($D692="","", (SUMIFS(Transacoes!$D$3:$D1000,Transacoes!$C$3:$C1000,$D692,Transacoes!$B$3:$B1000,"C", Transacoes!$A$3:$A1000, "&lt;"&amp;EOMONTH(DATE(K$1,K$2,1),0))-SUMIFS(Transacoes!$D$3:$D1000,Transacoes!$C$3:$C1000,$D692,Transacoes!$B$3:$B1000,"V", Transacoes!$A$3:$A1000, "&lt;"&amp;EOMONTH(DATE(K$1,K$2,1),0)))*SUMIFS(Prov_Auto!$E$3:$E1000, Prov_Auto!$A$3:$A1000, $D692, Prov_Auto!$D$3:$D1000,"&gt;="&amp;DATE(K$1,K$2,1),Prov_Auto!$D$3:$D1000, "&lt;="&amp;EOMONTH(DATE(K$1,K$2,1),0)))</f>
        <v/>
      </c>
      <c r="L692" s="48" t="str">
        <f>IF($D692="","", (SUMIFS(Transacoes!$D$3:$D1000,Transacoes!$C$3:$C1000,$D692,Transacoes!$B$3:$B1000,"C", Transacoes!$A$3:$A1000, "&lt;"&amp;EOMONTH(DATE(L$1,L$2,1),0))-SUMIFS(Transacoes!$D$3:$D1000,Transacoes!$C$3:$C1000,$D692,Transacoes!$B$3:$B1000,"V", Transacoes!$A$3:$A1000, "&lt;"&amp;EOMONTH(DATE(L$1,L$2,1),0)))*SUMIFS(Prov_Auto!$E$3:$E1000, Prov_Auto!$A$3:$A1000, $D692, Prov_Auto!$D$3:$D1000,"&gt;="&amp;DATE(L$1,L$2,1),Prov_Auto!$D$3:$D1000, "&lt;="&amp;EOMONTH(DATE(L$1,L$2,1),0)))</f>
        <v/>
      </c>
      <c r="M692" s="48" t="str">
        <f>IF($D692="","", (SUMIFS(Transacoes!$D$3:$D1000,Transacoes!$C$3:$C1000,$D692,Transacoes!$B$3:$B1000,"C", Transacoes!$A$3:$A1000, "&lt;"&amp;EOMONTH(DATE(M$1,M$2,1),0))-SUMIFS(Transacoes!$D$3:$D1000,Transacoes!$C$3:$C1000,$D692,Transacoes!$B$3:$B1000,"V", Transacoes!$A$3:$A1000, "&lt;"&amp;EOMONTH(DATE(M$1,M$2,1),0)))*SUMIFS(Prov_Auto!$E$3:$E1000, Prov_Auto!$A$3:$A1000, $D692, Prov_Auto!$D$3:$D1000,"&gt;="&amp;DATE(M$1,M$2,1),Prov_Auto!$D$3:$D1000, "&lt;="&amp;EOMONTH(DATE(M$1,M$2,1),0)))</f>
        <v/>
      </c>
      <c r="N692" s="48" t="str">
        <f>IF($D692="","", (SUMIFS(Transacoes!$D$3:$D1000,Transacoes!$C$3:$C1000,$D692,Transacoes!$B$3:$B1000,"C", Transacoes!$A$3:$A1000, "&lt;"&amp;EOMONTH(DATE(N$1,N$2,1),0))-SUMIFS(Transacoes!$D$3:$D1000,Transacoes!$C$3:$C1000,$D692,Transacoes!$B$3:$B1000,"V", Transacoes!$A$3:$A1000, "&lt;"&amp;EOMONTH(DATE(N$1,N$2,1),0)))*SUMIFS(Prov_Auto!$E$3:$E1000, Prov_Auto!$A$3:$A1000, $D692, Prov_Auto!$D$3:$D1000,"&gt;="&amp;DATE(N$1,N$2,1),Prov_Auto!$D$3:$D1000, "&lt;="&amp;EOMONTH(DATE(N$1,N$2,1),0)))</f>
        <v/>
      </c>
      <c r="O692" s="48" t="str">
        <f>IF($D692="","", (SUMIFS(Transacoes!$D$3:$D1000,Transacoes!$C$3:$C1000,$D692,Transacoes!$B$3:$B1000,"C", Transacoes!$A$3:$A1000, "&lt;"&amp;EOMONTH(DATE(O$1,O$2,1),0))-SUMIFS(Transacoes!$D$3:$D1000,Transacoes!$C$3:$C1000,$D692,Transacoes!$B$3:$B1000,"V", Transacoes!$A$3:$A1000, "&lt;"&amp;EOMONTH(DATE(O$1,O$2,1),0)))*SUMIFS(Prov_Auto!$E$3:$E1000, Prov_Auto!$A$3:$A1000, $D692, Prov_Auto!$D$3:$D1000,"&gt;="&amp;DATE(O$1,O$2,1),Prov_Auto!$D$3:$D1000, "&lt;="&amp;EOMONTH(DATE(O$1,O$2,1),0)))</f>
        <v/>
      </c>
      <c r="P692" s="48" t="str">
        <f>IF($D692="","", (SUMIFS(Transacoes!$D$3:$D1000,Transacoes!$C$3:$C1000,$D692,Transacoes!$B$3:$B1000,"C", Transacoes!$A$3:$A1000, "&lt;"&amp;EOMONTH(DATE(P$1,P$2,1),0))-SUMIFS(Transacoes!$D$3:$D1000,Transacoes!$C$3:$C1000,$D692,Transacoes!$B$3:$B1000,"V", Transacoes!$A$3:$A1000, "&lt;"&amp;EOMONTH(DATE(P$1,P$2,1),0)))*SUMIFS(Prov_Auto!$E$3:$E1000, Prov_Auto!$A$3:$A1000, $D692, Prov_Auto!$D$3:$D1000,"&gt;="&amp;DATE(P$1,P$2,1),Prov_Auto!$D$3:$D1000, "&lt;="&amp;EOMONTH(DATE(P$1,P$2,1),0)))</f>
        <v/>
      </c>
      <c r="Q692" s="48" t="str">
        <f>IF($D692="","", (SUMIFS(Transacoes!$D$3:$D1000,Transacoes!$C$3:$C1000,$D692,Transacoes!$B$3:$B1000,"C", Transacoes!$A$3:$A1000, "&lt;"&amp;EOMONTH(DATE(Q$1,Q$2,1),0))-SUMIFS(Transacoes!$D$3:$D1000,Transacoes!$C$3:$C1000,$D692,Transacoes!$B$3:$B1000,"V", Transacoes!$A$3:$A1000, "&lt;"&amp;EOMONTH(DATE(Q$1,Q$2,1),0)))*SUMIFS(Prov_Auto!$E$3:$E1000, Prov_Auto!$A$3:$A1000, $D692, Prov_Auto!$D$3:$D1000,"&gt;="&amp;DATE(Q$1,Q$2,1),Prov_Auto!$D$3:$D1000, "&lt;="&amp;EOMONTH(DATE(Q$1,Q$2,1),0)))</f>
        <v/>
      </c>
      <c r="R692" s="47"/>
    </row>
    <row r="693">
      <c r="A693" s="47"/>
      <c r="B693" s="47"/>
      <c r="C693" s="47"/>
      <c r="D693" s="87"/>
      <c r="E693" s="48" t="str">
        <f>IF($D693="","", (SUMIFS(Transacoes!$D$3:$D1000,Transacoes!$C$3:$C1000,$D693,Transacoes!$B$3:$B1000,"C", Transacoes!$A$3:$A1000, "&lt;"&amp;EOMONTH(DATE(E$1,E$2,1),0))-SUMIFS(Transacoes!$D$3:$D1000,Transacoes!$C$3:$C1000,$D693,Transacoes!$B$3:$B1000,"V", Transacoes!$A$3:$A1000, "&lt;"&amp;EOMONTH(DATE(E$1,E$2,1),0)))*SUMIFS(Prov_Auto!$E$3:$E1000, Prov_Auto!$A$3:$A1000, $D693, Prov_Auto!$D$3:$D1000,"&gt;="&amp;DATE(E$1,E$2,1),Prov_Auto!$D$3:$D1000, "&lt;="&amp;EOMONTH(DATE(E$1,E$2,1),0)))</f>
        <v/>
      </c>
      <c r="F693" s="48" t="str">
        <f>IF($D693="","", (SUMIFS(Transacoes!$D$3:$D1000,Transacoes!$C$3:$C1000,$D693,Transacoes!$B$3:$B1000,"C", Transacoes!$A$3:$A1000, "&lt;"&amp;EOMONTH(DATE(F$1,F$2,1),0))-SUMIFS(Transacoes!$D$3:$D1000,Transacoes!$C$3:$C1000,$D693,Transacoes!$B$3:$B1000,"V", Transacoes!$A$3:$A1000, "&lt;"&amp;EOMONTH(DATE(F$1,F$2,1),0)))*SUMIFS(Prov_Auto!$E$3:$E1000, Prov_Auto!$A$3:$A1000, $D693, Prov_Auto!$D$3:$D1000,"&gt;="&amp;DATE(F$1,F$2,1),Prov_Auto!$D$3:$D1000, "&lt;="&amp;EOMONTH(DATE(F$1,F$2,1),0)))</f>
        <v/>
      </c>
      <c r="G693" s="48" t="str">
        <f>IF($D693="","", (SUMIFS(Transacoes!$D$3:$D1000,Transacoes!$C$3:$C1000,$D693,Transacoes!$B$3:$B1000,"C", Transacoes!$A$3:$A1000, "&lt;"&amp;EOMONTH(DATE(G$1,G$2,1),0))-SUMIFS(Transacoes!$D$3:$D1000,Transacoes!$C$3:$C1000,$D693,Transacoes!$B$3:$B1000,"V", Transacoes!$A$3:$A1000, "&lt;"&amp;EOMONTH(DATE(G$1,G$2,1),0)))*SUMIFS(Prov_Auto!$E$3:$E1000, Prov_Auto!$A$3:$A1000, $D693, Prov_Auto!$D$3:$D1000,"&gt;="&amp;DATE(G$1,G$2,1),Prov_Auto!$D$3:$D1000, "&lt;="&amp;EOMONTH(DATE(G$1,G$2,1),0)))</f>
        <v/>
      </c>
      <c r="H693" s="48" t="str">
        <f>IF($D693="","", (SUMIFS(Transacoes!$D$3:$D1000,Transacoes!$C$3:$C1000,$D693,Transacoes!$B$3:$B1000,"C", Transacoes!$A$3:$A1000, "&lt;"&amp;EOMONTH(DATE(H$1,H$2,1),0))-SUMIFS(Transacoes!$D$3:$D1000,Transacoes!$C$3:$C1000,$D693,Transacoes!$B$3:$B1000,"V", Transacoes!$A$3:$A1000, "&lt;"&amp;EOMONTH(DATE(H$1,H$2,1),0)))*SUMIFS(Prov_Auto!$E$3:$E1000, Prov_Auto!$A$3:$A1000, $D693, Prov_Auto!$D$3:$D1000,"&gt;="&amp;DATE(H$1,H$2,1),Prov_Auto!$D$3:$D1000, "&lt;="&amp;EOMONTH(DATE(H$1,H$2,1),0)))</f>
        <v/>
      </c>
      <c r="I693" s="48" t="str">
        <f>IF($D693="","", (SUMIFS(Transacoes!$D$3:$D1000,Transacoes!$C$3:$C1000,$D693,Transacoes!$B$3:$B1000,"C", Transacoes!$A$3:$A1000, "&lt;"&amp;EOMONTH(DATE(I$1,I$2,1),0))-SUMIFS(Transacoes!$D$3:$D1000,Transacoes!$C$3:$C1000,$D693,Transacoes!$B$3:$B1000,"V", Transacoes!$A$3:$A1000, "&lt;"&amp;EOMONTH(DATE(I$1,I$2,1),0)))*SUMIFS(Prov_Auto!$E$3:$E1000, Prov_Auto!$A$3:$A1000, $D693, Prov_Auto!$D$3:$D1000,"&gt;="&amp;DATE(I$1,I$2,1),Prov_Auto!$D$3:$D1000, "&lt;="&amp;EOMONTH(DATE(I$1,I$2,1),0)))</f>
        <v/>
      </c>
      <c r="J693" s="48" t="str">
        <f>IF($D693="","", (SUMIFS(Transacoes!$D$3:$D1000,Transacoes!$C$3:$C1000,$D693,Transacoes!$B$3:$B1000,"C", Transacoes!$A$3:$A1000, "&lt;"&amp;EOMONTH(DATE(J$1,J$2,1),0))-SUMIFS(Transacoes!$D$3:$D1000,Transacoes!$C$3:$C1000,$D693,Transacoes!$B$3:$B1000,"V", Transacoes!$A$3:$A1000, "&lt;"&amp;EOMONTH(DATE(J$1,J$2,1),0)))*SUMIFS(Prov_Auto!$E$3:$E1000, Prov_Auto!$A$3:$A1000, $D693, Prov_Auto!$D$3:$D1000,"&gt;="&amp;DATE(J$1,J$2,1),Prov_Auto!$D$3:$D1000, "&lt;="&amp;EOMONTH(DATE(J$1,J$2,1),0)))</f>
        <v/>
      </c>
      <c r="K693" s="48" t="str">
        <f>IF($D693="","", (SUMIFS(Transacoes!$D$3:$D1000,Transacoes!$C$3:$C1000,$D693,Transacoes!$B$3:$B1000,"C", Transacoes!$A$3:$A1000, "&lt;"&amp;EOMONTH(DATE(K$1,K$2,1),0))-SUMIFS(Transacoes!$D$3:$D1000,Transacoes!$C$3:$C1000,$D693,Transacoes!$B$3:$B1000,"V", Transacoes!$A$3:$A1000, "&lt;"&amp;EOMONTH(DATE(K$1,K$2,1),0)))*SUMIFS(Prov_Auto!$E$3:$E1000, Prov_Auto!$A$3:$A1000, $D693, Prov_Auto!$D$3:$D1000,"&gt;="&amp;DATE(K$1,K$2,1),Prov_Auto!$D$3:$D1000, "&lt;="&amp;EOMONTH(DATE(K$1,K$2,1),0)))</f>
        <v/>
      </c>
      <c r="L693" s="48" t="str">
        <f>IF($D693="","", (SUMIFS(Transacoes!$D$3:$D1000,Transacoes!$C$3:$C1000,$D693,Transacoes!$B$3:$B1000,"C", Transacoes!$A$3:$A1000, "&lt;"&amp;EOMONTH(DATE(L$1,L$2,1),0))-SUMIFS(Transacoes!$D$3:$D1000,Transacoes!$C$3:$C1000,$D693,Transacoes!$B$3:$B1000,"V", Transacoes!$A$3:$A1000, "&lt;"&amp;EOMONTH(DATE(L$1,L$2,1),0)))*SUMIFS(Prov_Auto!$E$3:$E1000, Prov_Auto!$A$3:$A1000, $D693, Prov_Auto!$D$3:$D1000,"&gt;="&amp;DATE(L$1,L$2,1),Prov_Auto!$D$3:$D1000, "&lt;="&amp;EOMONTH(DATE(L$1,L$2,1),0)))</f>
        <v/>
      </c>
      <c r="M693" s="48" t="str">
        <f>IF($D693="","", (SUMIFS(Transacoes!$D$3:$D1000,Transacoes!$C$3:$C1000,$D693,Transacoes!$B$3:$B1000,"C", Transacoes!$A$3:$A1000, "&lt;"&amp;EOMONTH(DATE(M$1,M$2,1),0))-SUMIFS(Transacoes!$D$3:$D1000,Transacoes!$C$3:$C1000,$D693,Transacoes!$B$3:$B1000,"V", Transacoes!$A$3:$A1000, "&lt;"&amp;EOMONTH(DATE(M$1,M$2,1),0)))*SUMIFS(Prov_Auto!$E$3:$E1000, Prov_Auto!$A$3:$A1000, $D693, Prov_Auto!$D$3:$D1000,"&gt;="&amp;DATE(M$1,M$2,1),Prov_Auto!$D$3:$D1000, "&lt;="&amp;EOMONTH(DATE(M$1,M$2,1),0)))</f>
        <v/>
      </c>
      <c r="N693" s="48" t="str">
        <f>IF($D693="","", (SUMIFS(Transacoes!$D$3:$D1000,Transacoes!$C$3:$C1000,$D693,Transacoes!$B$3:$B1000,"C", Transacoes!$A$3:$A1000, "&lt;"&amp;EOMONTH(DATE(N$1,N$2,1),0))-SUMIFS(Transacoes!$D$3:$D1000,Transacoes!$C$3:$C1000,$D693,Transacoes!$B$3:$B1000,"V", Transacoes!$A$3:$A1000, "&lt;"&amp;EOMONTH(DATE(N$1,N$2,1),0)))*SUMIFS(Prov_Auto!$E$3:$E1000, Prov_Auto!$A$3:$A1000, $D693, Prov_Auto!$D$3:$D1000,"&gt;="&amp;DATE(N$1,N$2,1),Prov_Auto!$D$3:$D1000, "&lt;="&amp;EOMONTH(DATE(N$1,N$2,1),0)))</f>
        <v/>
      </c>
      <c r="O693" s="48" t="str">
        <f>IF($D693="","", (SUMIFS(Transacoes!$D$3:$D1000,Transacoes!$C$3:$C1000,$D693,Transacoes!$B$3:$B1000,"C", Transacoes!$A$3:$A1000, "&lt;"&amp;EOMONTH(DATE(O$1,O$2,1),0))-SUMIFS(Transacoes!$D$3:$D1000,Transacoes!$C$3:$C1000,$D693,Transacoes!$B$3:$B1000,"V", Transacoes!$A$3:$A1000, "&lt;"&amp;EOMONTH(DATE(O$1,O$2,1),0)))*SUMIFS(Prov_Auto!$E$3:$E1000, Prov_Auto!$A$3:$A1000, $D693, Prov_Auto!$D$3:$D1000,"&gt;="&amp;DATE(O$1,O$2,1),Prov_Auto!$D$3:$D1000, "&lt;="&amp;EOMONTH(DATE(O$1,O$2,1),0)))</f>
        <v/>
      </c>
      <c r="P693" s="48" t="str">
        <f>IF($D693="","", (SUMIFS(Transacoes!$D$3:$D1000,Transacoes!$C$3:$C1000,$D693,Transacoes!$B$3:$B1000,"C", Transacoes!$A$3:$A1000, "&lt;"&amp;EOMONTH(DATE(P$1,P$2,1),0))-SUMIFS(Transacoes!$D$3:$D1000,Transacoes!$C$3:$C1000,$D693,Transacoes!$B$3:$B1000,"V", Transacoes!$A$3:$A1000, "&lt;"&amp;EOMONTH(DATE(P$1,P$2,1),0)))*SUMIFS(Prov_Auto!$E$3:$E1000, Prov_Auto!$A$3:$A1000, $D693, Prov_Auto!$D$3:$D1000,"&gt;="&amp;DATE(P$1,P$2,1),Prov_Auto!$D$3:$D1000, "&lt;="&amp;EOMONTH(DATE(P$1,P$2,1),0)))</f>
        <v/>
      </c>
      <c r="Q693" s="48" t="str">
        <f>IF($D693="","", (SUMIFS(Transacoes!$D$3:$D1000,Transacoes!$C$3:$C1000,$D693,Transacoes!$B$3:$B1000,"C", Transacoes!$A$3:$A1000, "&lt;"&amp;EOMONTH(DATE(Q$1,Q$2,1),0))-SUMIFS(Transacoes!$D$3:$D1000,Transacoes!$C$3:$C1000,$D693,Transacoes!$B$3:$B1000,"V", Transacoes!$A$3:$A1000, "&lt;"&amp;EOMONTH(DATE(Q$1,Q$2,1),0)))*SUMIFS(Prov_Auto!$E$3:$E1000, Prov_Auto!$A$3:$A1000, $D693, Prov_Auto!$D$3:$D1000,"&gt;="&amp;DATE(Q$1,Q$2,1),Prov_Auto!$D$3:$D1000, "&lt;="&amp;EOMONTH(DATE(Q$1,Q$2,1),0)))</f>
        <v/>
      </c>
      <c r="R693" s="47"/>
    </row>
    <row r="694">
      <c r="A694" s="47"/>
      <c r="B694" s="47"/>
      <c r="C694" s="47"/>
      <c r="D694" s="87"/>
      <c r="E694" s="48" t="str">
        <f>IF($D694="","", (SUMIFS(Transacoes!$D$3:$D1000,Transacoes!$C$3:$C1000,$D694,Transacoes!$B$3:$B1000,"C", Transacoes!$A$3:$A1000, "&lt;"&amp;EOMONTH(DATE(E$1,E$2,1),0))-SUMIFS(Transacoes!$D$3:$D1000,Transacoes!$C$3:$C1000,$D694,Transacoes!$B$3:$B1000,"V", Transacoes!$A$3:$A1000, "&lt;"&amp;EOMONTH(DATE(E$1,E$2,1),0)))*SUMIFS(Prov_Auto!$E$3:$E1000, Prov_Auto!$A$3:$A1000, $D694, Prov_Auto!$D$3:$D1000,"&gt;="&amp;DATE(E$1,E$2,1),Prov_Auto!$D$3:$D1000, "&lt;="&amp;EOMONTH(DATE(E$1,E$2,1),0)))</f>
        <v/>
      </c>
      <c r="F694" s="48" t="str">
        <f>IF($D694="","", (SUMIFS(Transacoes!$D$3:$D1000,Transacoes!$C$3:$C1000,$D694,Transacoes!$B$3:$B1000,"C", Transacoes!$A$3:$A1000, "&lt;"&amp;EOMONTH(DATE(F$1,F$2,1),0))-SUMIFS(Transacoes!$D$3:$D1000,Transacoes!$C$3:$C1000,$D694,Transacoes!$B$3:$B1000,"V", Transacoes!$A$3:$A1000, "&lt;"&amp;EOMONTH(DATE(F$1,F$2,1),0)))*SUMIFS(Prov_Auto!$E$3:$E1000, Prov_Auto!$A$3:$A1000, $D694, Prov_Auto!$D$3:$D1000,"&gt;="&amp;DATE(F$1,F$2,1),Prov_Auto!$D$3:$D1000, "&lt;="&amp;EOMONTH(DATE(F$1,F$2,1),0)))</f>
        <v/>
      </c>
      <c r="G694" s="48" t="str">
        <f>IF($D694="","", (SUMIFS(Transacoes!$D$3:$D1000,Transacoes!$C$3:$C1000,$D694,Transacoes!$B$3:$B1000,"C", Transacoes!$A$3:$A1000, "&lt;"&amp;EOMONTH(DATE(G$1,G$2,1),0))-SUMIFS(Transacoes!$D$3:$D1000,Transacoes!$C$3:$C1000,$D694,Transacoes!$B$3:$B1000,"V", Transacoes!$A$3:$A1000, "&lt;"&amp;EOMONTH(DATE(G$1,G$2,1),0)))*SUMIFS(Prov_Auto!$E$3:$E1000, Prov_Auto!$A$3:$A1000, $D694, Prov_Auto!$D$3:$D1000,"&gt;="&amp;DATE(G$1,G$2,1),Prov_Auto!$D$3:$D1000, "&lt;="&amp;EOMONTH(DATE(G$1,G$2,1),0)))</f>
        <v/>
      </c>
      <c r="H694" s="48" t="str">
        <f>IF($D694="","", (SUMIFS(Transacoes!$D$3:$D1000,Transacoes!$C$3:$C1000,$D694,Transacoes!$B$3:$B1000,"C", Transacoes!$A$3:$A1000, "&lt;"&amp;EOMONTH(DATE(H$1,H$2,1),0))-SUMIFS(Transacoes!$D$3:$D1000,Transacoes!$C$3:$C1000,$D694,Transacoes!$B$3:$B1000,"V", Transacoes!$A$3:$A1000, "&lt;"&amp;EOMONTH(DATE(H$1,H$2,1),0)))*SUMIFS(Prov_Auto!$E$3:$E1000, Prov_Auto!$A$3:$A1000, $D694, Prov_Auto!$D$3:$D1000,"&gt;="&amp;DATE(H$1,H$2,1),Prov_Auto!$D$3:$D1000, "&lt;="&amp;EOMONTH(DATE(H$1,H$2,1),0)))</f>
        <v/>
      </c>
      <c r="I694" s="48" t="str">
        <f>IF($D694="","", (SUMIFS(Transacoes!$D$3:$D1000,Transacoes!$C$3:$C1000,$D694,Transacoes!$B$3:$B1000,"C", Transacoes!$A$3:$A1000, "&lt;"&amp;EOMONTH(DATE(I$1,I$2,1),0))-SUMIFS(Transacoes!$D$3:$D1000,Transacoes!$C$3:$C1000,$D694,Transacoes!$B$3:$B1000,"V", Transacoes!$A$3:$A1000, "&lt;"&amp;EOMONTH(DATE(I$1,I$2,1),0)))*SUMIFS(Prov_Auto!$E$3:$E1000, Prov_Auto!$A$3:$A1000, $D694, Prov_Auto!$D$3:$D1000,"&gt;="&amp;DATE(I$1,I$2,1),Prov_Auto!$D$3:$D1000, "&lt;="&amp;EOMONTH(DATE(I$1,I$2,1),0)))</f>
        <v/>
      </c>
      <c r="J694" s="48" t="str">
        <f>IF($D694="","", (SUMIFS(Transacoes!$D$3:$D1000,Transacoes!$C$3:$C1000,$D694,Transacoes!$B$3:$B1000,"C", Transacoes!$A$3:$A1000, "&lt;"&amp;EOMONTH(DATE(J$1,J$2,1),0))-SUMIFS(Transacoes!$D$3:$D1000,Transacoes!$C$3:$C1000,$D694,Transacoes!$B$3:$B1000,"V", Transacoes!$A$3:$A1000, "&lt;"&amp;EOMONTH(DATE(J$1,J$2,1),0)))*SUMIFS(Prov_Auto!$E$3:$E1000, Prov_Auto!$A$3:$A1000, $D694, Prov_Auto!$D$3:$D1000,"&gt;="&amp;DATE(J$1,J$2,1),Prov_Auto!$D$3:$D1000, "&lt;="&amp;EOMONTH(DATE(J$1,J$2,1),0)))</f>
        <v/>
      </c>
      <c r="K694" s="48" t="str">
        <f>IF($D694="","", (SUMIFS(Transacoes!$D$3:$D1000,Transacoes!$C$3:$C1000,$D694,Transacoes!$B$3:$B1000,"C", Transacoes!$A$3:$A1000, "&lt;"&amp;EOMONTH(DATE(K$1,K$2,1),0))-SUMIFS(Transacoes!$D$3:$D1000,Transacoes!$C$3:$C1000,$D694,Transacoes!$B$3:$B1000,"V", Transacoes!$A$3:$A1000, "&lt;"&amp;EOMONTH(DATE(K$1,K$2,1),0)))*SUMIFS(Prov_Auto!$E$3:$E1000, Prov_Auto!$A$3:$A1000, $D694, Prov_Auto!$D$3:$D1000,"&gt;="&amp;DATE(K$1,K$2,1),Prov_Auto!$D$3:$D1000, "&lt;="&amp;EOMONTH(DATE(K$1,K$2,1),0)))</f>
        <v/>
      </c>
      <c r="L694" s="48" t="str">
        <f>IF($D694="","", (SUMIFS(Transacoes!$D$3:$D1000,Transacoes!$C$3:$C1000,$D694,Transacoes!$B$3:$B1000,"C", Transacoes!$A$3:$A1000, "&lt;"&amp;EOMONTH(DATE(L$1,L$2,1),0))-SUMIFS(Transacoes!$D$3:$D1000,Transacoes!$C$3:$C1000,$D694,Transacoes!$B$3:$B1000,"V", Transacoes!$A$3:$A1000, "&lt;"&amp;EOMONTH(DATE(L$1,L$2,1),0)))*SUMIFS(Prov_Auto!$E$3:$E1000, Prov_Auto!$A$3:$A1000, $D694, Prov_Auto!$D$3:$D1000,"&gt;="&amp;DATE(L$1,L$2,1),Prov_Auto!$D$3:$D1000, "&lt;="&amp;EOMONTH(DATE(L$1,L$2,1),0)))</f>
        <v/>
      </c>
      <c r="M694" s="48" t="str">
        <f>IF($D694="","", (SUMIFS(Transacoes!$D$3:$D1000,Transacoes!$C$3:$C1000,$D694,Transacoes!$B$3:$B1000,"C", Transacoes!$A$3:$A1000, "&lt;"&amp;EOMONTH(DATE(M$1,M$2,1),0))-SUMIFS(Transacoes!$D$3:$D1000,Transacoes!$C$3:$C1000,$D694,Transacoes!$B$3:$B1000,"V", Transacoes!$A$3:$A1000, "&lt;"&amp;EOMONTH(DATE(M$1,M$2,1),0)))*SUMIFS(Prov_Auto!$E$3:$E1000, Prov_Auto!$A$3:$A1000, $D694, Prov_Auto!$D$3:$D1000,"&gt;="&amp;DATE(M$1,M$2,1),Prov_Auto!$D$3:$D1000, "&lt;="&amp;EOMONTH(DATE(M$1,M$2,1),0)))</f>
        <v/>
      </c>
      <c r="N694" s="48" t="str">
        <f>IF($D694="","", (SUMIFS(Transacoes!$D$3:$D1000,Transacoes!$C$3:$C1000,$D694,Transacoes!$B$3:$B1000,"C", Transacoes!$A$3:$A1000, "&lt;"&amp;EOMONTH(DATE(N$1,N$2,1),0))-SUMIFS(Transacoes!$D$3:$D1000,Transacoes!$C$3:$C1000,$D694,Transacoes!$B$3:$B1000,"V", Transacoes!$A$3:$A1000, "&lt;"&amp;EOMONTH(DATE(N$1,N$2,1),0)))*SUMIFS(Prov_Auto!$E$3:$E1000, Prov_Auto!$A$3:$A1000, $D694, Prov_Auto!$D$3:$D1000,"&gt;="&amp;DATE(N$1,N$2,1),Prov_Auto!$D$3:$D1000, "&lt;="&amp;EOMONTH(DATE(N$1,N$2,1),0)))</f>
        <v/>
      </c>
      <c r="O694" s="48" t="str">
        <f>IF($D694="","", (SUMIFS(Transacoes!$D$3:$D1000,Transacoes!$C$3:$C1000,$D694,Transacoes!$B$3:$B1000,"C", Transacoes!$A$3:$A1000, "&lt;"&amp;EOMONTH(DATE(O$1,O$2,1),0))-SUMIFS(Transacoes!$D$3:$D1000,Transacoes!$C$3:$C1000,$D694,Transacoes!$B$3:$B1000,"V", Transacoes!$A$3:$A1000, "&lt;"&amp;EOMONTH(DATE(O$1,O$2,1),0)))*SUMIFS(Prov_Auto!$E$3:$E1000, Prov_Auto!$A$3:$A1000, $D694, Prov_Auto!$D$3:$D1000,"&gt;="&amp;DATE(O$1,O$2,1),Prov_Auto!$D$3:$D1000, "&lt;="&amp;EOMONTH(DATE(O$1,O$2,1),0)))</f>
        <v/>
      </c>
      <c r="P694" s="48" t="str">
        <f>IF($D694="","", (SUMIFS(Transacoes!$D$3:$D1000,Transacoes!$C$3:$C1000,$D694,Transacoes!$B$3:$B1000,"C", Transacoes!$A$3:$A1000, "&lt;"&amp;EOMONTH(DATE(P$1,P$2,1),0))-SUMIFS(Transacoes!$D$3:$D1000,Transacoes!$C$3:$C1000,$D694,Transacoes!$B$3:$B1000,"V", Transacoes!$A$3:$A1000, "&lt;"&amp;EOMONTH(DATE(P$1,P$2,1),0)))*SUMIFS(Prov_Auto!$E$3:$E1000, Prov_Auto!$A$3:$A1000, $D694, Prov_Auto!$D$3:$D1000,"&gt;="&amp;DATE(P$1,P$2,1),Prov_Auto!$D$3:$D1000, "&lt;="&amp;EOMONTH(DATE(P$1,P$2,1),0)))</f>
        <v/>
      </c>
      <c r="Q694" s="48" t="str">
        <f>IF($D694="","", (SUMIFS(Transacoes!$D$3:$D1000,Transacoes!$C$3:$C1000,$D694,Transacoes!$B$3:$B1000,"C", Transacoes!$A$3:$A1000, "&lt;"&amp;EOMONTH(DATE(Q$1,Q$2,1),0))-SUMIFS(Transacoes!$D$3:$D1000,Transacoes!$C$3:$C1000,$D694,Transacoes!$B$3:$B1000,"V", Transacoes!$A$3:$A1000, "&lt;"&amp;EOMONTH(DATE(Q$1,Q$2,1),0)))*SUMIFS(Prov_Auto!$E$3:$E1000, Prov_Auto!$A$3:$A1000, $D694, Prov_Auto!$D$3:$D1000,"&gt;="&amp;DATE(Q$1,Q$2,1),Prov_Auto!$D$3:$D1000, "&lt;="&amp;EOMONTH(DATE(Q$1,Q$2,1),0)))</f>
        <v/>
      </c>
      <c r="R694" s="47"/>
    </row>
    <row r="695">
      <c r="A695" s="47"/>
      <c r="B695" s="47"/>
      <c r="C695" s="47"/>
      <c r="D695" s="87"/>
      <c r="E695" s="48" t="str">
        <f>IF($D695="","", (SUMIFS(Transacoes!$D$3:$D1000,Transacoes!$C$3:$C1000,$D695,Transacoes!$B$3:$B1000,"C", Transacoes!$A$3:$A1000, "&lt;"&amp;EOMONTH(DATE(E$1,E$2,1),0))-SUMIFS(Transacoes!$D$3:$D1000,Transacoes!$C$3:$C1000,$D695,Transacoes!$B$3:$B1000,"V", Transacoes!$A$3:$A1000, "&lt;"&amp;EOMONTH(DATE(E$1,E$2,1),0)))*SUMIFS(Prov_Auto!$E$3:$E1000, Prov_Auto!$A$3:$A1000, $D695, Prov_Auto!$D$3:$D1000,"&gt;="&amp;DATE(E$1,E$2,1),Prov_Auto!$D$3:$D1000, "&lt;="&amp;EOMONTH(DATE(E$1,E$2,1),0)))</f>
        <v/>
      </c>
      <c r="F695" s="48" t="str">
        <f>IF($D695="","", (SUMIFS(Transacoes!$D$3:$D1000,Transacoes!$C$3:$C1000,$D695,Transacoes!$B$3:$B1000,"C", Transacoes!$A$3:$A1000, "&lt;"&amp;EOMONTH(DATE(F$1,F$2,1),0))-SUMIFS(Transacoes!$D$3:$D1000,Transacoes!$C$3:$C1000,$D695,Transacoes!$B$3:$B1000,"V", Transacoes!$A$3:$A1000, "&lt;"&amp;EOMONTH(DATE(F$1,F$2,1),0)))*SUMIFS(Prov_Auto!$E$3:$E1000, Prov_Auto!$A$3:$A1000, $D695, Prov_Auto!$D$3:$D1000,"&gt;="&amp;DATE(F$1,F$2,1),Prov_Auto!$D$3:$D1000, "&lt;="&amp;EOMONTH(DATE(F$1,F$2,1),0)))</f>
        <v/>
      </c>
      <c r="G695" s="48" t="str">
        <f>IF($D695="","", (SUMIFS(Transacoes!$D$3:$D1000,Transacoes!$C$3:$C1000,$D695,Transacoes!$B$3:$B1000,"C", Transacoes!$A$3:$A1000, "&lt;"&amp;EOMONTH(DATE(G$1,G$2,1),0))-SUMIFS(Transacoes!$D$3:$D1000,Transacoes!$C$3:$C1000,$D695,Transacoes!$B$3:$B1000,"V", Transacoes!$A$3:$A1000, "&lt;"&amp;EOMONTH(DATE(G$1,G$2,1),0)))*SUMIFS(Prov_Auto!$E$3:$E1000, Prov_Auto!$A$3:$A1000, $D695, Prov_Auto!$D$3:$D1000,"&gt;="&amp;DATE(G$1,G$2,1),Prov_Auto!$D$3:$D1000, "&lt;="&amp;EOMONTH(DATE(G$1,G$2,1),0)))</f>
        <v/>
      </c>
      <c r="H695" s="48" t="str">
        <f>IF($D695="","", (SUMIFS(Transacoes!$D$3:$D1000,Transacoes!$C$3:$C1000,$D695,Transacoes!$B$3:$B1000,"C", Transacoes!$A$3:$A1000, "&lt;"&amp;EOMONTH(DATE(H$1,H$2,1),0))-SUMIFS(Transacoes!$D$3:$D1000,Transacoes!$C$3:$C1000,$D695,Transacoes!$B$3:$B1000,"V", Transacoes!$A$3:$A1000, "&lt;"&amp;EOMONTH(DATE(H$1,H$2,1),0)))*SUMIFS(Prov_Auto!$E$3:$E1000, Prov_Auto!$A$3:$A1000, $D695, Prov_Auto!$D$3:$D1000,"&gt;="&amp;DATE(H$1,H$2,1),Prov_Auto!$D$3:$D1000, "&lt;="&amp;EOMONTH(DATE(H$1,H$2,1),0)))</f>
        <v/>
      </c>
      <c r="I695" s="48" t="str">
        <f>IF($D695="","", (SUMIFS(Transacoes!$D$3:$D1000,Transacoes!$C$3:$C1000,$D695,Transacoes!$B$3:$B1000,"C", Transacoes!$A$3:$A1000, "&lt;"&amp;EOMONTH(DATE(I$1,I$2,1),0))-SUMIFS(Transacoes!$D$3:$D1000,Transacoes!$C$3:$C1000,$D695,Transacoes!$B$3:$B1000,"V", Transacoes!$A$3:$A1000, "&lt;"&amp;EOMONTH(DATE(I$1,I$2,1),0)))*SUMIFS(Prov_Auto!$E$3:$E1000, Prov_Auto!$A$3:$A1000, $D695, Prov_Auto!$D$3:$D1000,"&gt;="&amp;DATE(I$1,I$2,1),Prov_Auto!$D$3:$D1000, "&lt;="&amp;EOMONTH(DATE(I$1,I$2,1),0)))</f>
        <v/>
      </c>
      <c r="J695" s="48" t="str">
        <f>IF($D695="","", (SUMIFS(Transacoes!$D$3:$D1000,Transacoes!$C$3:$C1000,$D695,Transacoes!$B$3:$B1000,"C", Transacoes!$A$3:$A1000, "&lt;"&amp;EOMONTH(DATE(J$1,J$2,1),0))-SUMIFS(Transacoes!$D$3:$D1000,Transacoes!$C$3:$C1000,$D695,Transacoes!$B$3:$B1000,"V", Transacoes!$A$3:$A1000, "&lt;"&amp;EOMONTH(DATE(J$1,J$2,1),0)))*SUMIFS(Prov_Auto!$E$3:$E1000, Prov_Auto!$A$3:$A1000, $D695, Prov_Auto!$D$3:$D1000,"&gt;="&amp;DATE(J$1,J$2,1),Prov_Auto!$D$3:$D1000, "&lt;="&amp;EOMONTH(DATE(J$1,J$2,1),0)))</f>
        <v/>
      </c>
      <c r="K695" s="48" t="str">
        <f>IF($D695="","", (SUMIFS(Transacoes!$D$3:$D1000,Transacoes!$C$3:$C1000,$D695,Transacoes!$B$3:$B1000,"C", Transacoes!$A$3:$A1000, "&lt;"&amp;EOMONTH(DATE(K$1,K$2,1),0))-SUMIFS(Transacoes!$D$3:$D1000,Transacoes!$C$3:$C1000,$D695,Transacoes!$B$3:$B1000,"V", Transacoes!$A$3:$A1000, "&lt;"&amp;EOMONTH(DATE(K$1,K$2,1),0)))*SUMIFS(Prov_Auto!$E$3:$E1000, Prov_Auto!$A$3:$A1000, $D695, Prov_Auto!$D$3:$D1000,"&gt;="&amp;DATE(K$1,K$2,1),Prov_Auto!$D$3:$D1000, "&lt;="&amp;EOMONTH(DATE(K$1,K$2,1),0)))</f>
        <v/>
      </c>
      <c r="L695" s="48" t="str">
        <f>IF($D695="","", (SUMIFS(Transacoes!$D$3:$D1000,Transacoes!$C$3:$C1000,$D695,Transacoes!$B$3:$B1000,"C", Transacoes!$A$3:$A1000, "&lt;"&amp;EOMONTH(DATE(L$1,L$2,1),0))-SUMIFS(Transacoes!$D$3:$D1000,Transacoes!$C$3:$C1000,$D695,Transacoes!$B$3:$B1000,"V", Transacoes!$A$3:$A1000, "&lt;"&amp;EOMONTH(DATE(L$1,L$2,1),0)))*SUMIFS(Prov_Auto!$E$3:$E1000, Prov_Auto!$A$3:$A1000, $D695, Prov_Auto!$D$3:$D1000,"&gt;="&amp;DATE(L$1,L$2,1),Prov_Auto!$D$3:$D1000, "&lt;="&amp;EOMONTH(DATE(L$1,L$2,1),0)))</f>
        <v/>
      </c>
      <c r="M695" s="48" t="str">
        <f>IF($D695="","", (SUMIFS(Transacoes!$D$3:$D1000,Transacoes!$C$3:$C1000,$D695,Transacoes!$B$3:$B1000,"C", Transacoes!$A$3:$A1000, "&lt;"&amp;EOMONTH(DATE(M$1,M$2,1),0))-SUMIFS(Transacoes!$D$3:$D1000,Transacoes!$C$3:$C1000,$D695,Transacoes!$B$3:$B1000,"V", Transacoes!$A$3:$A1000, "&lt;"&amp;EOMONTH(DATE(M$1,M$2,1),0)))*SUMIFS(Prov_Auto!$E$3:$E1000, Prov_Auto!$A$3:$A1000, $D695, Prov_Auto!$D$3:$D1000,"&gt;="&amp;DATE(M$1,M$2,1),Prov_Auto!$D$3:$D1000, "&lt;="&amp;EOMONTH(DATE(M$1,M$2,1),0)))</f>
        <v/>
      </c>
      <c r="N695" s="48" t="str">
        <f>IF($D695="","", (SUMIFS(Transacoes!$D$3:$D1000,Transacoes!$C$3:$C1000,$D695,Transacoes!$B$3:$B1000,"C", Transacoes!$A$3:$A1000, "&lt;"&amp;EOMONTH(DATE(N$1,N$2,1),0))-SUMIFS(Transacoes!$D$3:$D1000,Transacoes!$C$3:$C1000,$D695,Transacoes!$B$3:$B1000,"V", Transacoes!$A$3:$A1000, "&lt;"&amp;EOMONTH(DATE(N$1,N$2,1),0)))*SUMIFS(Prov_Auto!$E$3:$E1000, Prov_Auto!$A$3:$A1000, $D695, Prov_Auto!$D$3:$D1000,"&gt;="&amp;DATE(N$1,N$2,1),Prov_Auto!$D$3:$D1000, "&lt;="&amp;EOMONTH(DATE(N$1,N$2,1),0)))</f>
        <v/>
      </c>
      <c r="O695" s="48" t="str">
        <f>IF($D695="","", (SUMIFS(Transacoes!$D$3:$D1000,Transacoes!$C$3:$C1000,$D695,Transacoes!$B$3:$B1000,"C", Transacoes!$A$3:$A1000, "&lt;"&amp;EOMONTH(DATE(O$1,O$2,1),0))-SUMIFS(Transacoes!$D$3:$D1000,Transacoes!$C$3:$C1000,$D695,Transacoes!$B$3:$B1000,"V", Transacoes!$A$3:$A1000, "&lt;"&amp;EOMONTH(DATE(O$1,O$2,1),0)))*SUMIFS(Prov_Auto!$E$3:$E1000, Prov_Auto!$A$3:$A1000, $D695, Prov_Auto!$D$3:$D1000,"&gt;="&amp;DATE(O$1,O$2,1),Prov_Auto!$D$3:$D1000, "&lt;="&amp;EOMONTH(DATE(O$1,O$2,1),0)))</f>
        <v/>
      </c>
      <c r="P695" s="48" t="str">
        <f>IF($D695="","", (SUMIFS(Transacoes!$D$3:$D1000,Transacoes!$C$3:$C1000,$D695,Transacoes!$B$3:$B1000,"C", Transacoes!$A$3:$A1000, "&lt;"&amp;EOMONTH(DATE(P$1,P$2,1),0))-SUMIFS(Transacoes!$D$3:$D1000,Transacoes!$C$3:$C1000,$D695,Transacoes!$B$3:$B1000,"V", Transacoes!$A$3:$A1000, "&lt;"&amp;EOMONTH(DATE(P$1,P$2,1),0)))*SUMIFS(Prov_Auto!$E$3:$E1000, Prov_Auto!$A$3:$A1000, $D695, Prov_Auto!$D$3:$D1000,"&gt;="&amp;DATE(P$1,P$2,1),Prov_Auto!$D$3:$D1000, "&lt;="&amp;EOMONTH(DATE(P$1,P$2,1),0)))</f>
        <v/>
      </c>
      <c r="Q695" s="48" t="str">
        <f>IF($D695="","", (SUMIFS(Transacoes!$D$3:$D1000,Transacoes!$C$3:$C1000,$D695,Transacoes!$B$3:$B1000,"C", Transacoes!$A$3:$A1000, "&lt;"&amp;EOMONTH(DATE(Q$1,Q$2,1),0))-SUMIFS(Transacoes!$D$3:$D1000,Transacoes!$C$3:$C1000,$D695,Transacoes!$B$3:$B1000,"V", Transacoes!$A$3:$A1000, "&lt;"&amp;EOMONTH(DATE(Q$1,Q$2,1),0)))*SUMIFS(Prov_Auto!$E$3:$E1000, Prov_Auto!$A$3:$A1000, $D695, Prov_Auto!$D$3:$D1000,"&gt;="&amp;DATE(Q$1,Q$2,1),Prov_Auto!$D$3:$D1000, "&lt;="&amp;EOMONTH(DATE(Q$1,Q$2,1),0)))</f>
        <v/>
      </c>
      <c r="R695" s="47"/>
    </row>
    <row r="696">
      <c r="A696" s="47"/>
      <c r="B696" s="47"/>
      <c r="C696" s="47"/>
      <c r="D696" s="87"/>
      <c r="E696" s="48" t="str">
        <f>IF($D696="","", (SUMIFS(Transacoes!$D$3:$D1000,Transacoes!$C$3:$C1000,$D696,Transacoes!$B$3:$B1000,"C", Transacoes!$A$3:$A1000, "&lt;"&amp;EOMONTH(DATE(E$1,E$2,1),0))-SUMIFS(Transacoes!$D$3:$D1000,Transacoes!$C$3:$C1000,$D696,Transacoes!$B$3:$B1000,"V", Transacoes!$A$3:$A1000, "&lt;"&amp;EOMONTH(DATE(E$1,E$2,1),0)))*SUMIFS(Prov_Auto!$E$3:$E1000, Prov_Auto!$A$3:$A1000, $D696, Prov_Auto!$D$3:$D1000,"&gt;="&amp;DATE(E$1,E$2,1),Prov_Auto!$D$3:$D1000, "&lt;="&amp;EOMONTH(DATE(E$1,E$2,1),0)))</f>
        <v/>
      </c>
      <c r="F696" s="48" t="str">
        <f>IF($D696="","", (SUMIFS(Transacoes!$D$3:$D1000,Transacoes!$C$3:$C1000,$D696,Transacoes!$B$3:$B1000,"C", Transacoes!$A$3:$A1000, "&lt;"&amp;EOMONTH(DATE(F$1,F$2,1),0))-SUMIFS(Transacoes!$D$3:$D1000,Transacoes!$C$3:$C1000,$D696,Transacoes!$B$3:$B1000,"V", Transacoes!$A$3:$A1000, "&lt;"&amp;EOMONTH(DATE(F$1,F$2,1),0)))*SUMIFS(Prov_Auto!$E$3:$E1000, Prov_Auto!$A$3:$A1000, $D696, Prov_Auto!$D$3:$D1000,"&gt;="&amp;DATE(F$1,F$2,1),Prov_Auto!$D$3:$D1000, "&lt;="&amp;EOMONTH(DATE(F$1,F$2,1),0)))</f>
        <v/>
      </c>
      <c r="G696" s="48" t="str">
        <f>IF($D696="","", (SUMIFS(Transacoes!$D$3:$D1000,Transacoes!$C$3:$C1000,$D696,Transacoes!$B$3:$B1000,"C", Transacoes!$A$3:$A1000, "&lt;"&amp;EOMONTH(DATE(G$1,G$2,1),0))-SUMIFS(Transacoes!$D$3:$D1000,Transacoes!$C$3:$C1000,$D696,Transacoes!$B$3:$B1000,"V", Transacoes!$A$3:$A1000, "&lt;"&amp;EOMONTH(DATE(G$1,G$2,1),0)))*SUMIFS(Prov_Auto!$E$3:$E1000, Prov_Auto!$A$3:$A1000, $D696, Prov_Auto!$D$3:$D1000,"&gt;="&amp;DATE(G$1,G$2,1),Prov_Auto!$D$3:$D1000, "&lt;="&amp;EOMONTH(DATE(G$1,G$2,1),0)))</f>
        <v/>
      </c>
      <c r="H696" s="48" t="str">
        <f>IF($D696="","", (SUMIFS(Transacoes!$D$3:$D1000,Transacoes!$C$3:$C1000,$D696,Transacoes!$B$3:$B1000,"C", Transacoes!$A$3:$A1000, "&lt;"&amp;EOMONTH(DATE(H$1,H$2,1),0))-SUMIFS(Transacoes!$D$3:$D1000,Transacoes!$C$3:$C1000,$D696,Transacoes!$B$3:$B1000,"V", Transacoes!$A$3:$A1000, "&lt;"&amp;EOMONTH(DATE(H$1,H$2,1),0)))*SUMIFS(Prov_Auto!$E$3:$E1000, Prov_Auto!$A$3:$A1000, $D696, Prov_Auto!$D$3:$D1000,"&gt;="&amp;DATE(H$1,H$2,1),Prov_Auto!$D$3:$D1000, "&lt;="&amp;EOMONTH(DATE(H$1,H$2,1),0)))</f>
        <v/>
      </c>
      <c r="I696" s="48" t="str">
        <f>IF($D696="","", (SUMIFS(Transacoes!$D$3:$D1000,Transacoes!$C$3:$C1000,$D696,Transacoes!$B$3:$B1000,"C", Transacoes!$A$3:$A1000, "&lt;"&amp;EOMONTH(DATE(I$1,I$2,1),0))-SUMIFS(Transacoes!$D$3:$D1000,Transacoes!$C$3:$C1000,$D696,Transacoes!$B$3:$B1000,"V", Transacoes!$A$3:$A1000, "&lt;"&amp;EOMONTH(DATE(I$1,I$2,1),0)))*SUMIFS(Prov_Auto!$E$3:$E1000, Prov_Auto!$A$3:$A1000, $D696, Prov_Auto!$D$3:$D1000,"&gt;="&amp;DATE(I$1,I$2,1),Prov_Auto!$D$3:$D1000, "&lt;="&amp;EOMONTH(DATE(I$1,I$2,1),0)))</f>
        <v/>
      </c>
      <c r="J696" s="48" t="str">
        <f>IF($D696="","", (SUMIFS(Transacoes!$D$3:$D1000,Transacoes!$C$3:$C1000,$D696,Transacoes!$B$3:$B1000,"C", Transacoes!$A$3:$A1000, "&lt;"&amp;EOMONTH(DATE(J$1,J$2,1),0))-SUMIFS(Transacoes!$D$3:$D1000,Transacoes!$C$3:$C1000,$D696,Transacoes!$B$3:$B1000,"V", Transacoes!$A$3:$A1000, "&lt;"&amp;EOMONTH(DATE(J$1,J$2,1),0)))*SUMIFS(Prov_Auto!$E$3:$E1000, Prov_Auto!$A$3:$A1000, $D696, Prov_Auto!$D$3:$D1000,"&gt;="&amp;DATE(J$1,J$2,1),Prov_Auto!$D$3:$D1000, "&lt;="&amp;EOMONTH(DATE(J$1,J$2,1),0)))</f>
        <v/>
      </c>
      <c r="K696" s="48" t="str">
        <f>IF($D696="","", (SUMIFS(Transacoes!$D$3:$D1000,Transacoes!$C$3:$C1000,$D696,Transacoes!$B$3:$B1000,"C", Transacoes!$A$3:$A1000, "&lt;"&amp;EOMONTH(DATE(K$1,K$2,1),0))-SUMIFS(Transacoes!$D$3:$D1000,Transacoes!$C$3:$C1000,$D696,Transacoes!$B$3:$B1000,"V", Transacoes!$A$3:$A1000, "&lt;"&amp;EOMONTH(DATE(K$1,K$2,1),0)))*SUMIFS(Prov_Auto!$E$3:$E1000, Prov_Auto!$A$3:$A1000, $D696, Prov_Auto!$D$3:$D1000,"&gt;="&amp;DATE(K$1,K$2,1),Prov_Auto!$D$3:$D1000, "&lt;="&amp;EOMONTH(DATE(K$1,K$2,1),0)))</f>
        <v/>
      </c>
      <c r="L696" s="48" t="str">
        <f>IF($D696="","", (SUMIFS(Transacoes!$D$3:$D1000,Transacoes!$C$3:$C1000,$D696,Transacoes!$B$3:$B1000,"C", Transacoes!$A$3:$A1000, "&lt;"&amp;EOMONTH(DATE(L$1,L$2,1),0))-SUMIFS(Transacoes!$D$3:$D1000,Transacoes!$C$3:$C1000,$D696,Transacoes!$B$3:$B1000,"V", Transacoes!$A$3:$A1000, "&lt;"&amp;EOMONTH(DATE(L$1,L$2,1),0)))*SUMIFS(Prov_Auto!$E$3:$E1000, Prov_Auto!$A$3:$A1000, $D696, Prov_Auto!$D$3:$D1000,"&gt;="&amp;DATE(L$1,L$2,1),Prov_Auto!$D$3:$D1000, "&lt;="&amp;EOMONTH(DATE(L$1,L$2,1),0)))</f>
        <v/>
      </c>
      <c r="M696" s="48" t="str">
        <f>IF($D696="","", (SUMIFS(Transacoes!$D$3:$D1000,Transacoes!$C$3:$C1000,$D696,Transacoes!$B$3:$B1000,"C", Transacoes!$A$3:$A1000, "&lt;"&amp;EOMONTH(DATE(M$1,M$2,1),0))-SUMIFS(Transacoes!$D$3:$D1000,Transacoes!$C$3:$C1000,$D696,Transacoes!$B$3:$B1000,"V", Transacoes!$A$3:$A1000, "&lt;"&amp;EOMONTH(DATE(M$1,M$2,1),0)))*SUMIFS(Prov_Auto!$E$3:$E1000, Prov_Auto!$A$3:$A1000, $D696, Prov_Auto!$D$3:$D1000,"&gt;="&amp;DATE(M$1,M$2,1),Prov_Auto!$D$3:$D1000, "&lt;="&amp;EOMONTH(DATE(M$1,M$2,1),0)))</f>
        <v/>
      </c>
      <c r="N696" s="48" t="str">
        <f>IF($D696="","", (SUMIFS(Transacoes!$D$3:$D1000,Transacoes!$C$3:$C1000,$D696,Transacoes!$B$3:$B1000,"C", Transacoes!$A$3:$A1000, "&lt;"&amp;EOMONTH(DATE(N$1,N$2,1),0))-SUMIFS(Transacoes!$D$3:$D1000,Transacoes!$C$3:$C1000,$D696,Transacoes!$B$3:$B1000,"V", Transacoes!$A$3:$A1000, "&lt;"&amp;EOMONTH(DATE(N$1,N$2,1),0)))*SUMIFS(Prov_Auto!$E$3:$E1000, Prov_Auto!$A$3:$A1000, $D696, Prov_Auto!$D$3:$D1000,"&gt;="&amp;DATE(N$1,N$2,1),Prov_Auto!$D$3:$D1000, "&lt;="&amp;EOMONTH(DATE(N$1,N$2,1),0)))</f>
        <v/>
      </c>
      <c r="O696" s="48" t="str">
        <f>IF($D696="","", (SUMIFS(Transacoes!$D$3:$D1000,Transacoes!$C$3:$C1000,$D696,Transacoes!$B$3:$B1000,"C", Transacoes!$A$3:$A1000, "&lt;"&amp;EOMONTH(DATE(O$1,O$2,1),0))-SUMIFS(Transacoes!$D$3:$D1000,Transacoes!$C$3:$C1000,$D696,Transacoes!$B$3:$B1000,"V", Transacoes!$A$3:$A1000, "&lt;"&amp;EOMONTH(DATE(O$1,O$2,1),0)))*SUMIFS(Prov_Auto!$E$3:$E1000, Prov_Auto!$A$3:$A1000, $D696, Prov_Auto!$D$3:$D1000,"&gt;="&amp;DATE(O$1,O$2,1),Prov_Auto!$D$3:$D1000, "&lt;="&amp;EOMONTH(DATE(O$1,O$2,1),0)))</f>
        <v/>
      </c>
      <c r="P696" s="48" t="str">
        <f>IF($D696="","", (SUMIFS(Transacoes!$D$3:$D1000,Transacoes!$C$3:$C1000,$D696,Transacoes!$B$3:$B1000,"C", Transacoes!$A$3:$A1000, "&lt;"&amp;EOMONTH(DATE(P$1,P$2,1),0))-SUMIFS(Transacoes!$D$3:$D1000,Transacoes!$C$3:$C1000,$D696,Transacoes!$B$3:$B1000,"V", Transacoes!$A$3:$A1000, "&lt;"&amp;EOMONTH(DATE(P$1,P$2,1),0)))*SUMIFS(Prov_Auto!$E$3:$E1000, Prov_Auto!$A$3:$A1000, $D696, Prov_Auto!$D$3:$D1000,"&gt;="&amp;DATE(P$1,P$2,1),Prov_Auto!$D$3:$D1000, "&lt;="&amp;EOMONTH(DATE(P$1,P$2,1),0)))</f>
        <v/>
      </c>
      <c r="Q696" s="48" t="str">
        <f>IF($D696="","", (SUMIFS(Transacoes!$D$3:$D1000,Transacoes!$C$3:$C1000,$D696,Transacoes!$B$3:$B1000,"C", Transacoes!$A$3:$A1000, "&lt;"&amp;EOMONTH(DATE(Q$1,Q$2,1),0))-SUMIFS(Transacoes!$D$3:$D1000,Transacoes!$C$3:$C1000,$D696,Transacoes!$B$3:$B1000,"V", Transacoes!$A$3:$A1000, "&lt;"&amp;EOMONTH(DATE(Q$1,Q$2,1),0)))*SUMIFS(Prov_Auto!$E$3:$E1000, Prov_Auto!$A$3:$A1000, $D696, Prov_Auto!$D$3:$D1000,"&gt;="&amp;DATE(Q$1,Q$2,1),Prov_Auto!$D$3:$D1000, "&lt;="&amp;EOMONTH(DATE(Q$1,Q$2,1),0)))</f>
        <v/>
      </c>
      <c r="R696" s="47"/>
    </row>
    <row r="697">
      <c r="A697" s="47"/>
      <c r="B697" s="47"/>
      <c r="C697" s="47"/>
      <c r="D697" s="87"/>
      <c r="E697" s="48" t="str">
        <f>IF($D697="","", (SUMIFS(Transacoes!$D$3:$D1000,Transacoes!$C$3:$C1000,$D697,Transacoes!$B$3:$B1000,"C", Transacoes!$A$3:$A1000, "&lt;"&amp;EOMONTH(DATE(E$1,E$2,1),0))-SUMIFS(Transacoes!$D$3:$D1000,Transacoes!$C$3:$C1000,$D697,Transacoes!$B$3:$B1000,"V", Transacoes!$A$3:$A1000, "&lt;"&amp;EOMONTH(DATE(E$1,E$2,1),0)))*SUMIFS(Prov_Auto!$E$3:$E1000, Prov_Auto!$A$3:$A1000, $D697, Prov_Auto!$D$3:$D1000,"&gt;="&amp;DATE(E$1,E$2,1),Prov_Auto!$D$3:$D1000, "&lt;="&amp;EOMONTH(DATE(E$1,E$2,1),0)))</f>
        <v/>
      </c>
      <c r="F697" s="48" t="str">
        <f>IF($D697="","", (SUMIFS(Transacoes!$D$3:$D1000,Transacoes!$C$3:$C1000,$D697,Transacoes!$B$3:$B1000,"C", Transacoes!$A$3:$A1000, "&lt;"&amp;EOMONTH(DATE(F$1,F$2,1),0))-SUMIFS(Transacoes!$D$3:$D1000,Transacoes!$C$3:$C1000,$D697,Transacoes!$B$3:$B1000,"V", Transacoes!$A$3:$A1000, "&lt;"&amp;EOMONTH(DATE(F$1,F$2,1),0)))*SUMIFS(Prov_Auto!$E$3:$E1000, Prov_Auto!$A$3:$A1000, $D697, Prov_Auto!$D$3:$D1000,"&gt;="&amp;DATE(F$1,F$2,1),Prov_Auto!$D$3:$D1000, "&lt;="&amp;EOMONTH(DATE(F$1,F$2,1),0)))</f>
        <v/>
      </c>
      <c r="G697" s="48" t="str">
        <f>IF($D697="","", (SUMIFS(Transacoes!$D$3:$D1000,Transacoes!$C$3:$C1000,$D697,Transacoes!$B$3:$B1000,"C", Transacoes!$A$3:$A1000, "&lt;"&amp;EOMONTH(DATE(G$1,G$2,1),0))-SUMIFS(Transacoes!$D$3:$D1000,Transacoes!$C$3:$C1000,$D697,Transacoes!$B$3:$B1000,"V", Transacoes!$A$3:$A1000, "&lt;"&amp;EOMONTH(DATE(G$1,G$2,1),0)))*SUMIFS(Prov_Auto!$E$3:$E1000, Prov_Auto!$A$3:$A1000, $D697, Prov_Auto!$D$3:$D1000,"&gt;="&amp;DATE(G$1,G$2,1),Prov_Auto!$D$3:$D1000, "&lt;="&amp;EOMONTH(DATE(G$1,G$2,1),0)))</f>
        <v/>
      </c>
      <c r="H697" s="48" t="str">
        <f>IF($D697="","", (SUMIFS(Transacoes!$D$3:$D1000,Transacoes!$C$3:$C1000,$D697,Transacoes!$B$3:$B1000,"C", Transacoes!$A$3:$A1000, "&lt;"&amp;EOMONTH(DATE(H$1,H$2,1),0))-SUMIFS(Transacoes!$D$3:$D1000,Transacoes!$C$3:$C1000,$D697,Transacoes!$B$3:$B1000,"V", Transacoes!$A$3:$A1000, "&lt;"&amp;EOMONTH(DATE(H$1,H$2,1),0)))*SUMIFS(Prov_Auto!$E$3:$E1000, Prov_Auto!$A$3:$A1000, $D697, Prov_Auto!$D$3:$D1000,"&gt;="&amp;DATE(H$1,H$2,1),Prov_Auto!$D$3:$D1000, "&lt;="&amp;EOMONTH(DATE(H$1,H$2,1),0)))</f>
        <v/>
      </c>
      <c r="I697" s="48" t="str">
        <f>IF($D697="","", (SUMIFS(Transacoes!$D$3:$D1000,Transacoes!$C$3:$C1000,$D697,Transacoes!$B$3:$B1000,"C", Transacoes!$A$3:$A1000, "&lt;"&amp;EOMONTH(DATE(I$1,I$2,1),0))-SUMIFS(Transacoes!$D$3:$D1000,Transacoes!$C$3:$C1000,$D697,Transacoes!$B$3:$B1000,"V", Transacoes!$A$3:$A1000, "&lt;"&amp;EOMONTH(DATE(I$1,I$2,1),0)))*SUMIFS(Prov_Auto!$E$3:$E1000, Prov_Auto!$A$3:$A1000, $D697, Prov_Auto!$D$3:$D1000,"&gt;="&amp;DATE(I$1,I$2,1),Prov_Auto!$D$3:$D1000, "&lt;="&amp;EOMONTH(DATE(I$1,I$2,1),0)))</f>
        <v/>
      </c>
      <c r="J697" s="48" t="str">
        <f>IF($D697="","", (SUMIFS(Transacoes!$D$3:$D1000,Transacoes!$C$3:$C1000,$D697,Transacoes!$B$3:$B1000,"C", Transacoes!$A$3:$A1000, "&lt;"&amp;EOMONTH(DATE(J$1,J$2,1),0))-SUMIFS(Transacoes!$D$3:$D1000,Transacoes!$C$3:$C1000,$D697,Transacoes!$B$3:$B1000,"V", Transacoes!$A$3:$A1000, "&lt;"&amp;EOMONTH(DATE(J$1,J$2,1),0)))*SUMIFS(Prov_Auto!$E$3:$E1000, Prov_Auto!$A$3:$A1000, $D697, Prov_Auto!$D$3:$D1000,"&gt;="&amp;DATE(J$1,J$2,1),Prov_Auto!$D$3:$D1000, "&lt;="&amp;EOMONTH(DATE(J$1,J$2,1),0)))</f>
        <v/>
      </c>
      <c r="K697" s="48" t="str">
        <f>IF($D697="","", (SUMIFS(Transacoes!$D$3:$D1000,Transacoes!$C$3:$C1000,$D697,Transacoes!$B$3:$B1000,"C", Transacoes!$A$3:$A1000, "&lt;"&amp;EOMONTH(DATE(K$1,K$2,1),0))-SUMIFS(Transacoes!$D$3:$D1000,Transacoes!$C$3:$C1000,$D697,Transacoes!$B$3:$B1000,"V", Transacoes!$A$3:$A1000, "&lt;"&amp;EOMONTH(DATE(K$1,K$2,1),0)))*SUMIFS(Prov_Auto!$E$3:$E1000, Prov_Auto!$A$3:$A1000, $D697, Prov_Auto!$D$3:$D1000,"&gt;="&amp;DATE(K$1,K$2,1),Prov_Auto!$D$3:$D1000, "&lt;="&amp;EOMONTH(DATE(K$1,K$2,1),0)))</f>
        <v/>
      </c>
      <c r="L697" s="48" t="str">
        <f>IF($D697="","", (SUMIFS(Transacoes!$D$3:$D1000,Transacoes!$C$3:$C1000,$D697,Transacoes!$B$3:$B1000,"C", Transacoes!$A$3:$A1000, "&lt;"&amp;EOMONTH(DATE(L$1,L$2,1),0))-SUMIFS(Transacoes!$D$3:$D1000,Transacoes!$C$3:$C1000,$D697,Transacoes!$B$3:$B1000,"V", Transacoes!$A$3:$A1000, "&lt;"&amp;EOMONTH(DATE(L$1,L$2,1),0)))*SUMIFS(Prov_Auto!$E$3:$E1000, Prov_Auto!$A$3:$A1000, $D697, Prov_Auto!$D$3:$D1000,"&gt;="&amp;DATE(L$1,L$2,1),Prov_Auto!$D$3:$D1000, "&lt;="&amp;EOMONTH(DATE(L$1,L$2,1),0)))</f>
        <v/>
      </c>
      <c r="M697" s="48" t="str">
        <f>IF($D697="","", (SUMIFS(Transacoes!$D$3:$D1000,Transacoes!$C$3:$C1000,$D697,Transacoes!$B$3:$B1000,"C", Transacoes!$A$3:$A1000, "&lt;"&amp;EOMONTH(DATE(M$1,M$2,1),0))-SUMIFS(Transacoes!$D$3:$D1000,Transacoes!$C$3:$C1000,$D697,Transacoes!$B$3:$B1000,"V", Transacoes!$A$3:$A1000, "&lt;"&amp;EOMONTH(DATE(M$1,M$2,1),0)))*SUMIFS(Prov_Auto!$E$3:$E1000, Prov_Auto!$A$3:$A1000, $D697, Prov_Auto!$D$3:$D1000,"&gt;="&amp;DATE(M$1,M$2,1),Prov_Auto!$D$3:$D1000, "&lt;="&amp;EOMONTH(DATE(M$1,M$2,1),0)))</f>
        <v/>
      </c>
      <c r="N697" s="48" t="str">
        <f>IF($D697="","", (SUMIFS(Transacoes!$D$3:$D1000,Transacoes!$C$3:$C1000,$D697,Transacoes!$B$3:$B1000,"C", Transacoes!$A$3:$A1000, "&lt;"&amp;EOMONTH(DATE(N$1,N$2,1),0))-SUMIFS(Transacoes!$D$3:$D1000,Transacoes!$C$3:$C1000,$D697,Transacoes!$B$3:$B1000,"V", Transacoes!$A$3:$A1000, "&lt;"&amp;EOMONTH(DATE(N$1,N$2,1),0)))*SUMIFS(Prov_Auto!$E$3:$E1000, Prov_Auto!$A$3:$A1000, $D697, Prov_Auto!$D$3:$D1000,"&gt;="&amp;DATE(N$1,N$2,1),Prov_Auto!$D$3:$D1000, "&lt;="&amp;EOMONTH(DATE(N$1,N$2,1),0)))</f>
        <v/>
      </c>
      <c r="O697" s="48" t="str">
        <f>IF($D697="","", (SUMIFS(Transacoes!$D$3:$D1000,Transacoes!$C$3:$C1000,$D697,Transacoes!$B$3:$B1000,"C", Transacoes!$A$3:$A1000, "&lt;"&amp;EOMONTH(DATE(O$1,O$2,1),0))-SUMIFS(Transacoes!$D$3:$D1000,Transacoes!$C$3:$C1000,$D697,Transacoes!$B$3:$B1000,"V", Transacoes!$A$3:$A1000, "&lt;"&amp;EOMONTH(DATE(O$1,O$2,1),0)))*SUMIFS(Prov_Auto!$E$3:$E1000, Prov_Auto!$A$3:$A1000, $D697, Prov_Auto!$D$3:$D1000,"&gt;="&amp;DATE(O$1,O$2,1),Prov_Auto!$D$3:$D1000, "&lt;="&amp;EOMONTH(DATE(O$1,O$2,1),0)))</f>
        <v/>
      </c>
      <c r="P697" s="48" t="str">
        <f>IF($D697="","", (SUMIFS(Transacoes!$D$3:$D1000,Transacoes!$C$3:$C1000,$D697,Transacoes!$B$3:$B1000,"C", Transacoes!$A$3:$A1000, "&lt;"&amp;EOMONTH(DATE(P$1,P$2,1),0))-SUMIFS(Transacoes!$D$3:$D1000,Transacoes!$C$3:$C1000,$D697,Transacoes!$B$3:$B1000,"V", Transacoes!$A$3:$A1000, "&lt;"&amp;EOMONTH(DATE(P$1,P$2,1),0)))*SUMIFS(Prov_Auto!$E$3:$E1000, Prov_Auto!$A$3:$A1000, $D697, Prov_Auto!$D$3:$D1000,"&gt;="&amp;DATE(P$1,P$2,1),Prov_Auto!$D$3:$D1000, "&lt;="&amp;EOMONTH(DATE(P$1,P$2,1),0)))</f>
        <v/>
      </c>
      <c r="Q697" s="48" t="str">
        <f>IF($D697="","", (SUMIFS(Transacoes!$D$3:$D1000,Transacoes!$C$3:$C1000,$D697,Transacoes!$B$3:$B1000,"C", Transacoes!$A$3:$A1000, "&lt;"&amp;EOMONTH(DATE(Q$1,Q$2,1),0))-SUMIFS(Transacoes!$D$3:$D1000,Transacoes!$C$3:$C1000,$D697,Transacoes!$B$3:$B1000,"V", Transacoes!$A$3:$A1000, "&lt;"&amp;EOMONTH(DATE(Q$1,Q$2,1),0)))*SUMIFS(Prov_Auto!$E$3:$E1000, Prov_Auto!$A$3:$A1000, $D697, Prov_Auto!$D$3:$D1000,"&gt;="&amp;DATE(Q$1,Q$2,1),Prov_Auto!$D$3:$D1000, "&lt;="&amp;EOMONTH(DATE(Q$1,Q$2,1),0)))</f>
        <v/>
      </c>
      <c r="R697" s="47"/>
    </row>
    <row r="698">
      <c r="A698" s="47"/>
      <c r="B698" s="47"/>
      <c r="C698" s="47"/>
      <c r="D698" s="87"/>
      <c r="E698" s="48" t="str">
        <f>IF($D698="","", (SUMIFS(Transacoes!$D$3:$D1000,Transacoes!$C$3:$C1000,$D698,Transacoes!$B$3:$B1000,"C", Transacoes!$A$3:$A1000, "&lt;"&amp;EOMONTH(DATE(E$1,E$2,1),0))-SUMIFS(Transacoes!$D$3:$D1000,Transacoes!$C$3:$C1000,$D698,Transacoes!$B$3:$B1000,"V", Transacoes!$A$3:$A1000, "&lt;"&amp;EOMONTH(DATE(E$1,E$2,1),0)))*SUMIFS(Prov_Auto!$E$3:$E1000, Prov_Auto!$A$3:$A1000, $D698, Prov_Auto!$D$3:$D1000,"&gt;="&amp;DATE(E$1,E$2,1),Prov_Auto!$D$3:$D1000, "&lt;="&amp;EOMONTH(DATE(E$1,E$2,1),0)))</f>
        <v/>
      </c>
      <c r="F698" s="48" t="str">
        <f>IF($D698="","", (SUMIFS(Transacoes!$D$3:$D1000,Transacoes!$C$3:$C1000,$D698,Transacoes!$B$3:$B1000,"C", Transacoes!$A$3:$A1000, "&lt;"&amp;EOMONTH(DATE(F$1,F$2,1),0))-SUMIFS(Transacoes!$D$3:$D1000,Transacoes!$C$3:$C1000,$D698,Transacoes!$B$3:$B1000,"V", Transacoes!$A$3:$A1000, "&lt;"&amp;EOMONTH(DATE(F$1,F$2,1),0)))*SUMIFS(Prov_Auto!$E$3:$E1000, Prov_Auto!$A$3:$A1000, $D698, Prov_Auto!$D$3:$D1000,"&gt;="&amp;DATE(F$1,F$2,1),Prov_Auto!$D$3:$D1000, "&lt;="&amp;EOMONTH(DATE(F$1,F$2,1),0)))</f>
        <v/>
      </c>
      <c r="G698" s="48" t="str">
        <f>IF($D698="","", (SUMIFS(Transacoes!$D$3:$D1000,Transacoes!$C$3:$C1000,$D698,Transacoes!$B$3:$B1000,"C", Transacoes!$A$3:$A1000, "&lt;"&amp;EOMONTH(DATE(G$1,G$2,1),0))-SUMIFS(Transacoes!$D$3:$D1000,Transacoes!$C$3:$C1000,$D698,Transacoes!$B$3:$B1000,"V", Transacoes!$A$3:$A1000, "&lt;"&amp;EOMONTH(DATE(G$1,G$2,1),0)))*SUMIFS(Prov_Auto!$E$3:$E1000, Prov_Auto!$A$3:$A1000, $D698, Prov_Auto!$D$3:$D1000,"&gt;="&amp;DATE(G$1,G$2,1),Prov_Auto!$D$3:$D1000, "&lt;="&amp;EOMONTH(DATE(G$1,G$2,1),0)))</f>
        <v/>
      </c>
      <c r="H698" s="48" t="str">
        <f>IF($D698="","", (SUMIFS(Transacoes!$D$3:$D1000,Transacoes!$C$3:$C1000,$D698,Transacoes!$B$3:$B1000,"C", Transacoes!$A$3:$A1000, "&lt;"&amp;EOMONTH(DATE(H$1,H$2,1),0))-SUMIFS(Transacoes!$D$3:$D1000,Transacoes!$C$3:$C1000,$D698,Transacoes!$B$3:$B1000,"V", Transacoes!$A$3:$A1000, "&lt;"&amp;EOMONTH(DATE(H$1,H$2,1),0)))*SUMIFS(Prov_Auto!$E$3:$E1000, Prov_Auto!$A$3:$A1000, $D698, Prov_Auto!$D$3:$D1000,"&gt;="&amp;DATE(H$1,H$2,1),Prov_Auto!$D$3:$D1000, "&lt;="&amp;EOMONTH(DATE(H$1,H$2,1),0)))</f>
        <v/>
      </c>
      <c r="I698" s="48" t="str">
        <f>IF($D698="","", (SUMIFS(Transacoes!$D$3:$D1000,Transacoes!$C$3:$C1000,$D698,Transacoes!$B$3:$B1000,"C", Transacoes!$A$3:$A1000, "&lt;"&amp;EOMONTH(DATE(I$1,I$2,1),0))-SUMIFS(Transacoes!$D$3:$D1000,Transacoes!$C$3:$C1000,$D698,Transacoes!$B$3:$B1000,"V", Transacoes!$A$3:$A1000, "&lt;"&amp;EOMONTH(DATE(I$1,I$2,1),0)))*SUMIFS(Prov_Auto!$E$3:$E1000, Prov_Auto!$A$3:$A1000, $D698, Prov_Auto!$D$3:$D1000,"&gt;="&amp;DATE(I$1,I$2,1),Prov_Auto!$D$3:$D1000, "&lt;="&amp;EOMONTH(DATE(I$1,I$2,1),0)))</f>
        <v/>
      </c>
      <c r="J698" s="48" t="str">
        <f>IF($D698="","", (SUMIFS(Transacoes!$D$3:$D1000,Transacoes!$C$3:$C1000,$D698,Transacoes!$B$3:$B1000,"C", Transacoes!$A$3:$A1000, "&lt;"&amp;EOMONTH(DATE(J$1,J$2,1),0))-SUMIFS(Transacoes!$D$3:$D1000,Transacoes!$C$3:$C1000,$D698,Transacoes!$B$3:$B1000,"V", Transacoes!$A$3:$A1000, "&lt;"&amp;EOMONTH(DATE(J$1,J$2,1),0)))*SUMIFS(Prov_Auto!$E$3:$E1000, Prov_Auto!$A$3:$A1000, $D698, Prov_Auto!$D$3:$D1000,"&gt;="&amp;DATE(J$1,J$2,1),Prov_Auto!$D$3:$D1000, "&lt;="&amp;EOMONTH(DATE(J$1,J$2,1),0)))</f>
        <v/>
      </c>
      <c r="K698" s="48" t="str">
        <f>IF($D698="","", (SUMIFS(Transacoes!$D$3:$D1000,Transacoes!$C$3:$C1000,$D698,Transacoes!$B$3:$B1000,"C", Transacoes!$A$3:$A1000, "&lt;"&amp;EOMONTH(DATE(K$1,K$2,1),0))-SUMIFS(Transacoes!$D$3:$D1000,Transacoes!$C$3:$C1000,$D698,Transacoes!$B$3:$B1000,"V", Transacoes!$A$3:$A1000, "&lt;"&amp;EOMONTH(DATE(K$1,K$2,1),0)))*SUMIFS(Prov_Auto!$E$3:$E1000, Prov_Auto!$A$3:$A1000, $D698, Prov_Auto!$D$3:$D1000,"&gt;="&amp;DATE(K$1,K$2,1),Prov_Auto!$D$3:$D1000, "&lt;="&amp;EOMONTH(DATE(K$1,K$2,1),0)))</f>
        <v/>
      </c>
      <c r="L698" s="48" t="str">
        <f>IF($D698="","", (SUMIFS(Transacoes!$D$3:$D1000,Transacoes!$C$3:$C1000,$D698,Transacoes!$B$3:$B1000,"C", Transacoes!$A$3:$A1000, "&lt;"&amp;EOMONTH(DATE(L$1,L$2,1),0))-SUMIFS(Transacoes!$D$3:$D1000,Transacoes!$C$3:$C1000,$D698,Transacoes!$B$3:$B1000,"V", Transacoes!$A$3:$A1000, "&lt;"&amp;EOMONTH(DATE(L$1,L$2,1),0)))*SUMIFS(Prov_Auto!$E$3:$E1000, Prov_Auto!$A$3:$A1000, $D698, Prov_Auto!$D$3:$D1000,"&gt;="&amp;DATE(L$1,L$2,1),Prov_Auto!$D$3:$D1000, "&lt;="&amp;EOMONTH(DATE(L$1,L$2,1),0)))</f>
        <v/>
      </c>
      <c r="M698" s="48" t="str">
        <f>IF($D698="","", (SUMIFS(Transacoes!$D$3:$D1000,Transacoes!$C$3:$C1000,$D698,Transacoes!$B$3:$B1000,"C", Transacoes!$A$3:$A1000, "&lt;"&amp;EOMONTH(DATE(M$1,M$2,1),0))-SUMIFS(Transacoes!$D$3:$D1000,Transacoes!$C$3:$C1000,$D698,Transacoes!$B$3:$B1000,"V", Transacoes!$A$3:$A1000, "&lt;"&amp;EOMONTH(DATE(M$1,M$2,1),0)))*SUMIFS(Prov_Auto!$E$3:$E1000, Prov_Auto!$A$3:$A1000, $D698, Prov_Auto!$D$3:$D1000,"&gt;="&amp;DATE(M$1,M$2,1),Prov_Auto!$D$3:$D1000, "&lt;="&amp;EOMONTH(DATE(M$1,M$2,1),0)))</f>
        <v/>
      </c>
      <c r="N698" s="48" t="str">
        <f>IF($D698="","", (SUMIFS(Transacoes!$D$3:$D1000,Transacoes!$C$3:$C1000,$D698,Transacoes!$B$3:$B1000,"C", Transacoes!$A$3:$A1000, "&lt;"&amp;EOMONTH(DATE(N$1,N$2,1),0))-SUMIFS(Transacoes!$D$3:$D1000,Transacoes!$C$3:$C1000,$D698,Transacoes!$B$3:$B1000,"V", Transacoes!$A$3:$A1000, "&lt;"&amp;EOMONTH(DATE(N$1,N$2,1),0)))*SUMIFS(Prov_Auto!$E$3:$E1000, Prov_Auto!$A$3:$A1000, $D698, Prov_Auto!$D$3:$D1000,"&gt;="&amp;DATE(N$1,N$2,1),Prov_Auto!$D$3:$D1000, "&lt;="&amp;EOMONTH(DATE(N$1,N$2,1),0)))</f>
        <v/>
      </c>
      <c r="O698" s="48" t="str">
        <f>IF($D698="","", (SUMIFS(Transacoes!$D$3:$D1000,Transacoes!$C$3:$C1000,$D698,Transacoes!$B$3:$B1000,"C", Transacoes!$A$3:$A1000, "&lt;"&amp;EOMONTH(DATE(O$1,O$2,1),0))-SUMIFS(Transacoes!$D$3:$D1000,Transacoes!$C$3:$C1000,$D698,Transacoes!$B$3:$B1000,"V", Transacoes!$A$3:$A1000, "&lt;"&amp;EOMONTH(DATE(O$1,O$2,1),0)))*SUMIFS(Prov_Auto!$E$3:$E1000, Prov_Auto!$A$3:$A1000, $D698, Prov_Auto!$D$3:$D1000,"&gt;="&amp;DATE(O$1,O$2,1),Prov_Auto!$D$3:$D1000, "&lt;="&amp;EOMONTH(DATE(O$1,O$2,1),0)))</f>
        <v/>
      </c>
      <c r="P698" s="48" t="str">
        <f>IF($D698="","", (SUMIFS(Transacoes!$D$3:$D1000,Transacoes!$C$3:$C1000,$D698,Transacoes!$B$3:$B1000,"C", Transacoes!$A$3:$A1000, "&lt;"&amp;EOMONTH(DATE(P$1,P$2,1),0))-SUMIFS(Transacoes!$D$3:$D1000,Transacoes!$C$3:$C1000,$D698,Transacoes!$B$3:$B1000,"V", Transacoes!$A$3:$A1000, "&lt;"&amp;EOMONTH(DATE(P$1,P$2,1),0)))*SUMIFS(Prov_Auto!$E$3:$E1000, Prov_Auto!$A$3:$A1000, $D698, Prov_Auto!$D$3:$D1000,"&gt;="&amp;DATE(P$1,P$2,1),Prov_Auto!$D$3:$D1000, "&lt;="&amp;EOMONTH(DATE(P$1,P$2,1),0)))</f>
        <v/>
      </c>
      <c r="Q698" s="48" t="str">
        <f>IF($D698="","", (SUMIFS(Transacoes!$D$3:$D1000,Transacoes!$C$3:$C1000,$D698,Transacoes!$B$3:$B1000,"C", Transacoes!$A$3:$A1000, "&lt;"&amp;EOMONTH(DATE(Q$1,Q$2,1),0))-SUMIFS(Transacoes!$D$3:$D1000,Transacoes!$C$3:$C1000,$D698,Transacoes!$B$3:$B1000,"V", Transacoes!$A$3:$A1000, "&lt;"&amp;EOMONTH(DATE(Q$1,Q$2,1),0)))*SUMIFS(Prov_Auto!$E$3:$E1000, Prov_Auto!$A$3:$A1000, $D698, Prov_Auto!$D$3:$D1000,"&gt;="&amp;DATE(Q$1,Q$2,1),Prov_Auto!$D$3:$D1000, "&lt;="&amp;EOMONTH(DATE(Q$1,Q$2,1),0)))</f>
        <v/>
      </c>
      <c r="R698" s="47"/>
    </row>
    <row r="699">
      <c r="A699" s="47"/>
      <c r="B699" s="47"/>
      <c r="C699" s="47"/>
      <c r="D699" s="87"/>
      <c r="E699" s="48" t="str">
        <f>IF($D699="","", (SUMIFS(Transacoes!$D$3:$D1000,Transacoes!$C$3:$C1000,$D699,Transacoes!$B$3:$B1000,"C", Transacoes!$A$3:$A1000, "&lt;"&amp;EOMONTH(DATE(E$1,E$2,1),0))-SUMIFS(Transacoes!$D$3:$D1000,Transacoes!$C$3:$C1000,$D699,Transacoes!$B$3:$B1000,"V", Transacoes!$A$3:$A1000, "&lt;"&amp;EOMONTH(DATE(E$1,E$2,1),0)))*SUMIFS(Prov_Auto!$E$3:$E1000, Prov_Auto!$A$3:$A1000, $D699, Prov_Auto!$D$3:$D1000,"&gt;="&amp;DATE(E$1,E$2,1),Prov_Auto!$D$3:$D1000, "&lt;="&amp;EOMONTH(DATE(E$1,E$2,1),0)))</f>
        <v/>
      </c>
      <c r="F699" s="48" t="str">
        <f>IF($D699="","", (SUMIFS(Transacoes!$D$3:$D1000,Transacoes!$C$3:$C1000,$D699,Transacoes!$B$3:$B1000,"C", Transacoes!$A$3:$A1000, "&lt;"&amp;EOMONTH(DATE(F$1,F$2,1),0))-SUMIFS(Transacoes!$D$3:$D1000,Transacoes!$C$3:$C1000,$D699,Transacoes!$B$3:$B1000,"V", Transacoes!$A$3:$A1000, "&lt;"&amp;EOMONTH(DATE(F$1,F$2,1),0)))*SUMIFS(Prov_Auto!$E$3:$E1000, Prov_Auto!$A$3:$A1000, $D699, Prov_Auto!$D$3:$D1000,"&gt;="&amp;DATE(F$1,F$2,1),Prov_Auto!$D$3:$D1000, "&lt;="&amp;EOMONTH(DATE(F$1,F$2,1),0)))</f>
        <v/>
      </c>
      <c r="G699" s="48" t="str">
        <f>IF($D699="","", (SUMIFS(Transacoes!$D$3:$D1000,Transacoes!$C$3:$C1000,$D699,Transacoes!$B$3:$B1000,"C", Transacoes!$A$3:$A1000, "&lt;"&amp;EOMONTH(DATE(G$1,G$2,1),0))-SUMIFS(Transacoes!$D$3:$D1000,Transacoes!$C$3:$C1000,$D699,Transacoes!$B$3:$B1000,"V", Transacoes!$A$3:$A1000, "&lt;"&amp;EOMONTH(DATE(G$1,G$2,1),0)))*SUMIFS(Prov_Auto!$E$3:$E1000, Prov_Auto!$A$3:$A1000, $D699, Prov_Auto!$D$3:$D1000,"&gt;="&amp;DATE(G$1,G$2,1),Prov_Auto!$D$3:$D1000, "&lt;="&amp;EOMONTH(DATE(G$1,G$2,1),0)))</f>
        <v/>
      </c>
      <c r="H699" s="48" t="str">
        <f>IF($D699="","", (SUMIFS(Transacoes!$D$3:$D1000,Transacoes!$C$3:$C1000,$D699,Transacoes!$B$3:$B1000,"C", Transacoes!$A$3:$A1000, "&lt;"&amp;EOMONTH(DATE(H$1,H$2,1),0))-SUMIFS(Transacoes!$D$3:$D1000,Transacoes!$C$3:$C1000,$D699,Transacoes!$B$3:$B1000,"V", Transacoes!$A$3:$A1000, "&lt;"&amp;EOMONTH(DATE(H$1,H$2,1),0)))*SUMIFS(Prov_Auto!$E$3:$E1000, Prov_Auto!$A$3:$A1000, $D699, Prov_Auto!$D$3:$D1000,"&gt;="&amp;DATE(H$1,H$2,1),Prov_Auto!$D$3:$D1000, "&lt;="&amp;EOMONTH(DATE(H$1,H$2,1),0)))</f>
        <v/>
      </c>
      <c r="I699" s="48" t="str">
        <f>IF($D699="","", (SUMIFS(Transacoes!$D$3:$D1000,Transacoes!$C$3:$C1000,$D699,Transacoes!$B$3:$B1000,"C", Transacoes!$A$3:$A1000, "&lt;"&amp;EOMONTH(DATE(I$1,I$2,1),0))-SUMIFS(Transacoes!$D$3:$D1000,Transacoes!$C$3:$C1000,$D699,Transacoes!$B$3:$B1000,"V", Transacoes!$A$3:$A1000, "&lt;"&amp;EOMONTH(DATE(I$1,I$2,1),0)))*SUMIFS(Prov_Auto!$E$3:$E1000, Prov_Auto!$A$3:$A1000, $D699, Prov_Auto!$D$3:$D1000,"&gt;="&amp;DATE(I$1,I$2,1),Prov_Auto!$D$3:$D1000, "&lt;="&amp;EOMONTH(DATE(I$1,I$2,1),0)))</f>
        <v/>
      </c>
      <c r="J699" s="48" t="str">
        <f>IF($D699="","", (SUMIFS(Transacoes!$D$3:$D1000,Transacoes!$C$3:$C1000,$D699,Transacoes!$B$3:$B1000,"C", Transacoes!$A$3:$A1000, "&lt;"&amp;EOMONTH(DATE(J$1,J$2,1),0))-SUMIFS(Transacoes!$D$3:$D1000,Transacoes!$C$3:$C1000,$D699,Transacoes!$B$3:$B1000,"V", Transacoes!$A$3:$A1000, "&lt;"&amp;EOMONTH(DATE(J$1,J$2,1),0)))*SUMIFS(Prov_Auto!$E$3:$E1000, Prov_Auto!$A$3:$A1000, $D699, Prov_Auto!$D$3:$D1000,"&gt;="&amp;DATE(J$1,J$2,1),Prov_Auto!$D$3:$D1000, "&lt;="&amp;EOMONTH(DATE(J$1,J$2,1),0)))</f>
        <v/>
      </c>
      <c r="K699" s="48" t="str">
        <f>IF($D699="","", (SUMIFS(Transacoes!$D$3:$D1000,Transacoes!$C$3:$C1000,$D699,Transacoes!$B$3:$B1000,"C", Transacoes!$A$3:$A1000, "&lt;"&amp;EOMONTH(DATE(K$1,K$2,1),0))-SUMIFS(Transacoes!$D$3:$D1000,Transacoes!$C$3:$C1000,$D699,Transacoes!$B$3:$B1000,"V", Transacoes!$A$3:$A1000, "&lt;"&amp;EOMONTH(DATE(K$1,K$2,1),0)))*SUMIFS(Prov_Auto!$E$3:$E1000, Prov_Auto!$A$3:$A1000, $D699, Prov_Auto!$D$3:$D1000,"&gt;="&amp;DATE(K$1,K$2,1),Prov_Auto!$D$3:$D1000, "&lt;="&amp;EOMONTH(DATE(K$1,K$2,1),0)))</f>
        <v/>
      </c>
      <c r="L699" s="48" t="str">
        <f>IF($D699="","", (SUMIFS(Transacoes!$D$3:$D1000,Transacoes!$C$3:$C1000,$D699,Transacoes!$B$3:$B1000,"C", Transacoes!$A$3:$A1000, "&lt;"&amp;EOMONTH(DATE(L$1,L$2,1),0))-SUMIFS(Transacoes!$D$3:$D1000,Transacoes!$C$3:$C1000,$D699,Transacoes!$B$3:$B1000,"V", Transacoes!$A$3:$A1000, "&lt;"&amp;EOMONTH(DATE(L$1,L$2,1),0)))*SUMIFS(Prov_Auto!$E$3:$E1000, Prov_Auto!$A$3:$A1000, $D699, Prov_Auto!$D$3:$D1000,"&gt;="&amp;DATE(L$1,L$2,1),Prov_Auto!$D$3:$D1000, "&lt;="&amp;EOMONTH(DATE(L$1,L$2,1),0)))</f>
        <v/>
      </c>
      <c r="M699" s="48" t="str">
        <f>IF($D699="","", (SUMIFS(Transacoes!$D$3:$D1000,Transacoes!$C$3:$C1000,$D699,Transacoes!$B$3:$B1000,"C", Transacoes!$A$3:$A1000, "&lt;"&amp;EOMONTH(DATE(M$1,M$2,1),0))-SUMIFS(Transacoes!$D$3:$D1000,Transacoes!$C$3:$C1000,$D699,Transacoes!$B$3:$B1000,"V", Transacoes!$A$3:$A1000, "&lt;"&amp;EOMONTH(DATE(M$1,M$2,1),0)))*SUMIFS(Prov_Auto!$E$3:$E1000, Prov_Auto!$A$3:$A1000, $D699, Prov_Auto!$D$3:$D1000,"&gt;="&amp;DATE(M$1,M$2,1),Prov_Auto!$D$3:$D1000, "&lt;="&amp;EOMONTH(DATE(M$1,M$2,1),0)))</f>
        <v/>
      </c>
      <c r="N699" s="48" t="str">
        <f>IF($D699="","", (SUMIFS(Transacoes!$D$3:$D1000,Transacoes!$C$3:$C1000,$D699,Transacoes!$B$3:$B1000,"C", Transacoes!$A$3:$A1000, "&lt;"&amp;EOMONTH(DATE(N$1,N$2,1),0))-SUMIFS(Transacoes!$D$3:$D1000,Transacoes!$C$3:$C1000,$D699,Transacoes!$B$3:$B1000,"V", Transacoes!$A$3:$A1000, "&lt;"&amp;EOMONTH(DATE(N$1,N$2,1),0)))*SUMIFS(Prov_Auto!$E$3:$E1000, Prov_Auto!$A$3:$A1000, $D699, Prov_Auto!$D$3:$D1000,"&gt;="&amp;DATE(N$1,N$2,1),Prov_Auto!$D$3:$D1000, "&lt;="&amp;EOMONTH(DATE(N$1,N$2,1),0)))</f>
        <v/>
      </c>
      <c r="O699" s="48" t="str">
        <f>IF($D699="","", (SUMIFS(Transacoes!$D$3:$D1000,Transacoes!$C$3:$C1000,$D699,Transacoes!$B$3:$B1000,"C", Transacoes!$A$3:$A1000, "&lt;"&amp;EOMONTH(DATE(O$1,O$2,1),0))-SUMIFS(Transacoes!$D$3:$D1000,Transacoes!$C$3:$C1000,$D699,Transacoes!$B$3:$B1000,"V", Transacoes!$A$3:$A1000, "&lt;"&amp;EOMONTH(DATE(O$1,O$2,1),0)))*SUMIFS(Prov_Auto!$E$3:$E1000, Prov_Auto!$A$3:$A1000, $D699, Prov_Auto!$D$3:$D1000,"&gt;="&amp;DATE(O$1,O$2,1),Prov_Auto!$D$3:$D1000, "&lt;="&amp;EOMONTH(DATE(O$1,O$2,1),0)))</f>
        <v/>
      </c>
      <c r="P699" s="48" t="str">
        <f>IF($D699="","", (SUMIFS(Transacoes!$D$3:$D1000,Transacoes!$C$3:$C1000,$D699,Transacoes!$B$3:$B1000,"C", Transacoes!$A$3:$A1000, "&lt;"&amp;EOMONTH(DATE(P$1,P$2,1),0))-SUMIFS(Transacoes!$D$3:$D1000,Transacoes!$C$3:$C1000,$D699,Transacoes!$B$3:$B1000,"V", Transacoes!$A$3:$A1000, "&lt;"&amp;EOMONTH(DATE(P$1,P$2,1),0)))*SUMIFS(Prov_Auto!$E$3:$E1000, Prov_Auto!$A$3:$A1000, $D699, Prov_Auto!$D$3:$D1000,"&gt;="&amp;DATE(P$1,P$2,1),Prov_Auto!$D$3:$D1000, "&lt;="&amp;EOMONTH(DATE(P$1,P$2,1),0)))</f>
        <v/>
      </c>
      <c r="Q699" s="48" t="str">
        <f>IF($D699="","", (SUMIFS(Transacoes!$D$3:$D1000,Transacoes!$C$3:$C1000,$D699,Transacoes!$B$3:$B1000,"C", Transacoes!$A$3:$A1000, "&lt;"&amp;EOMONTH(DATE(Q$1,Q$2,1),0))-SUMIFS(Transacoes!$D$3:$D1000,Transacoes!$C$3:$C1000,$D699,Transacoes!$B$3:$B1000,"V", Transacoes!$A$3:$A1000, "&lt;"&amp;EOMONTH(DATE(Q$1,Q$2,1),0)))*SUMIFS(Prov_Auto!$E$3:$E1000, Prov_Auto!$A$3:$A1000, $D699, Prov_Auto!$D$3:$D1000,"&gt;="&amp;DATE(Q$1,Q$2,1),Prov_Auto!$D$3:$D1000, "&lt;="&amp;EOMONTH(DATE(Q$1,Q$2,1),0)))</f>
        <v/>
      </c>
      <c r="R699" s="47"/>
    </row>
    <row r="700">
      <c r="A700" s="47"/>
      <c r="B700" s="47"/>
      <c r="C700" s="47"/>
      <c r="D700" s="87"/>
      <c r="E700" s="48" t="str">
        <f>IF($D700="","", (SUMIFS(Transacoes!$D$3:$D1000,Transacoes!$C$3:$C1000,$D700,Transacoes!$B$3:$B1000,"C", Transacoes!$A$3:$A1000, "&lt;"&amp;EOMONTH(DATE(E$1,E$2,1),0))-SUMIFS(Transacoes!$D$3:$D1000,Transacoes!$C$3:$C1000,$D700,Transacoes!$B$3:$B1000,"V", Transacoes!$A$3:$A1000, "&lt;"&amp;EOMONTH(DATE(E$1,E$2,1),0)))*SUMIFS(Prov_Auto!$E$3:$E1000, Prov_Auto!$A$3:$A1000, $D700, Prov_Auto!$D$3:$D1000,"&gt;="&amp;DATE(E$1,E$2,1),Prov_Auto!$D$3:$D1000, "&lt;="&amp;EOMONTH(DATE(E$1,E$2,1),0)))</f>
        <v/>
      </c>
      <c r="F700" s="48" t="str">
        <f>IF($D700="","", (SUMIFS(Transacoes!$D$3:$D1000,Transacoes!$C$3:$C1000,$D700,Transacoes!$B$3:$B1000,"C", Transacoes!$A$3:$A1000, "&lt;"&amp;EOMONTH(DATE(F$1,F$2,1),0))-SUMIFS(Transacoes!$D$3:$D1000,Transacoes!$C$3:$C1000,$D700,Transacoes!$B$3:$B1000,"V", Transacoes!$A$3:$A1000, "&lt;"&amp;EOMONTH(DATE(F$1,F$2,1),0)))*SUMIFS(Prov_Auto!$E$3:$E1000, Prov_Auto!$A$3:$A1000, $D700, Prov_Auto!$D$3:$D1000,"&gt;="&amp;DATE(F$1,F$2,1),Prov_Auto!$D$3:$D1000, "&lt;="&amp;EOMONTH(DATE(F$1,F$2,1),0)))</f>
        <v/>
      </c>
      <c r="G700" s="48" t="str">
        <f>IF($D700="","", (SUMIFS(Transacoes!$D$3:$D1000,Transacoes!$C$3:$C1000,$D700,Transacoes!$B$3:$B1000,"C", Transacoes!$A$3:$A1000, "&lt;"&amp;EOMONTH(DATE(G$1,G$2,1),0))-SUMIFS(Transacoes!$D$3:$D1000,Transacoes!$C$3:$C1000,$D700,Transacoes!$B$3:$B1000,"V", Transacoes!$A$3:$A1000, "&lt;"&amp;EOMONTH(DATE(G$1,G$2,1),0)))*SUMIFS(Prov_Auto!$E$3:$E1000, Prov_Auto!$A$3:$A1000, $D700, Prov_Auto!$D$3:$D1000,"&gt;="&amp;DATE(G$1,G$2,1),Prov_Auto!$D$3:$D1000, "&lt;="&amp;EOMONTH(DATE(G$1,G$2,1),0)))</f>
        <v/>
      </c>
      <c r="H700" s="48" t="str">
        <f>IF($D700="","", (SUMIFS(Transacoes!$D$3:$D1000,Transacoes!$C$3:$C1000,$D700,Transacoes!$B$3:$B1000,"C", Transacoes!$A$3:$A1000, "&lt;"&amp;EOMONTH(DATE(H$1,H$2,1),0))-SUMIFS(Transacoes!$D$3:$D1000,Transacoes!$C$3:$C1000,$D700,Transacoes!$B$3:$B1000,"V", Transacoes!$A$3:$A1000, "&lt;"&amp;EOMONTH(DATE(H$1,H$2,1),0)))*SUMIFS(Prov_Auto!$E$3:$E1000, Prov_Auto!$A$3:$A1000, $D700, Prov_Auto!$D$3:$D1000,"&gt;="&amp;DATE(H$1,H$2,1),Prov_Auto!$D$3:$D1000, "&lt;="&amp;EOMONTH(DATE(H$1,H$2,1),0)))</f>
        <v/>
      </c>
      <c r="I700" s="48" t="str">
        <f>IF($D700="","", (SUMIFS(Transacoes!$D$3:$D1000,Transacoes!$C$3:$C1000,$D700,Transacoes!$B$3:$B1000,"C", Transacoes!$A$3:$A1000, "&lt;"&amp;EOMONTH(DATE(I$1,I$2,1),0))-SUMIFS(Transacoes!$D$3:$D1000,Transacoes!$C$3:$C1000,$D700,Transacoes!$B$3:$B1000,"V", Transacoes!$A$3:$A1000, "&lt;"&amp;EOMONTH(DATE(I$1,I$2,1),0)))*SUMIFS(Prov_Auto!$E$3:$E1000, Prov_Auto!$A$3:$A1000, $D700, Prov_Auto!$D$3:$D1000,"&gt;="&amp;DATE(I$1,I$2,1),Prov_Auto!$D$3:$D1000, "&lt;="&amp;EOMONTH(DATE(I$1,I$2,1),0)))</f>
        <v/>
      </c>
      <c r="J700" s="48" t="str">
        <f>IF($D700="","", (SUMIFS(Transacoes!$D$3:$D1000,Transacoes!$C$3:$C1000,$D700,Transacoes!$B$3:$B1000,"C", Transacoes!$A$3:$A1000, "&lt;"&amp;EOMONTH(DATE(J$1,J$2,1),0))-SUMIFS(Transacoes!$D$3:$D1000,Transacoes!$C$3:$C1000,$D700,Transacoes!$B$3:$B1000,"V", Transacoes!$A$3:$A1000, "&lt;"&amp;EOMONTH(DATE(J$1,J$2,1),0)))*SUMIFS(Prov_Auto!$E$3:$E1000, Prov_Auto!$A$3:$A1000, $D700, Prov_Auto!$D$3:$D1000,"&gt;="&amp;DATE(J$1,J$2,1),Prov_Auto!$D$3:$D1000, "&lt;="&amp;EOMONTH(DATE(J$1,J$2,1),0)))</f>
        <v/>
      </c>
      <c r="K700" s="48" t="str">
        <f>IF($D700="","", (SUMIFS(Transacoes!$D$3:$D1000,Transacoes!$C$3:$C1000,$D700,Transacoes!$B$3:$B1000,"C", Transacoes!$A$3:$A1000, "&lt;"&amp;EOMONTH(DATE(K$1,K$2,1),0))-SUMIFS(Transacoes!$D$3:$D1000,Transacoes!$C$3:$C1000,$D700,Transacoes!$B$3:$B1000,"V", Transacoes!$A$3:$A1000, "&lt;"&amp;EOMONTH(DATE(K$1,K$2,1),0)))*SUMIFS(Prov_Auto!$E$3:$E1000, Prov_Auto!$A$3:$A1000, $D700, Prov_Auto!$D$3:$D1000,"&gt;="&amp;DATE(K$1,K$2,1),Prov_Auto!$D$3:$D1000, "&lt;="&amp;EOMONTH(DATE(K$1,K$2,1),0)))</f>
        <v/>
      </c>
      <c r="L700" s="48" t="str">
        <f>IF($D700="","", (SUMIFS(Transacoes!$D$3:$D1000,Transacoes!$C$3:$C1000,$D700,Transacoes!$B$3:$B1000,"C", Transacoes!$A$3:$A1000, "&lt;"&amp;EOMONTH(DATE(L$1,L$2,1),0))-SUMIFS(Transacoes!$D$3:$D1000,Transacoes!$C$3:$C1000,$D700,Transacoes!$B$3:$B1000,"V", Transacoes!$A$3:$A1000, "&lt;"&amp;EOMONTH(DATE(L$1,L$2,1),0)))*SUMIFS(Prov_Auto!$E$3:$E1000, Prov_Auto!$A$3:$A1000, $D700, Prov_Auto!$D$3:$D1000,"&gt;="&amp;DATE(L$1,L$2,1),Prov_Auto!$D$3:$D1000, "&lt;="&amp;EOMONTH(DATE(L$1,L$2,1),0)))</f>
        <v/>
      </c>
      <c r="M700" s="48" t="str">
        <f>IF($D700="","", (SUMIFS(Transacoes!$D$3:$D1000,Transacoes!$C$3:$C1000,$D700,Transacoes!$B$3:$B1000,"C", Transacoes!$A$3:$A1000, "&lt;"&amp;EOMONTH(DATE(M$1,M$2,1),0))-SUMIFS(Transacoes!$D$3:$D1000,Transacoes!$C$3:$C1000,$D700,Transacoes!$B$3:$B1000,"V", Transacoes!$A$3:$A1000, "&lt;"&amp;EOMONTH(DATE(M$1,M$2,1),0)))*SUMIFS(Prov_Auto!$E$3:$E1000, Prov_Auto!$A$3:$A1000, $D700, Prov_Auto!$D$3:$D1000,"&gt;="&amp;DATE(M$1,M$2,1),Prov_Auto!$D$3:$D1000, "&lt;="&amp;EOMONTH(DATE(M$1,M$2,1),0)))</f>
        <v/>
      </c>
      <c r="N700" s="48" t="str">
        <f>IF($D700="","", (SUMIFS(Transacoes!$D$3:$D1000,Transacoes!$C$3:$C1000,$D700,Transacoes!$B$3:$B1000,"C", Transacoes!$A$3:$A1000, "&lt;"&amp;EOMONTH(DATE(N$1,N$2,1),0))-SUMIFS(Transacoes!$D$3:$D1000,Transacoes!$C$3:$C1000,$D700,Transacoes!$B$3:$B1000,"V", Transacoes!$A$3:$A1000, "&lt;"&amp;EOMONTH(DATE(N$1,N$2,1),0)))*SUMIFS(Prov_Auto!$E$3:$E1000, Prov_Auto!$A$3:$A1000, $D700, Prov_Auto!$D$3:$D1000,"&gt;="&amp;DATE(N$1,N$2,1),Prov_Auto!$D$3:$D1000, "&lt;="&amp;EOMONTH(DATE(N$1,N$2,1),0)))</f>
        <v/>
      </c>
      <c r="O700" s="48" t="str">
        <f>IF($D700="","", (SUMIFS(Transacoes!$D$3:$D1000,Transacoes!$C$3:$C1000,$D700,Transacoes!$B$3:$B1000,"C", Transacoes!$A$3:$A1000, "&lt;"&amp;EOMONTH(DATE(O$1,O$2,1),0))-SUMIFS(Transacoes!$D$3:$D1000,Transacoes!$C$3:$C1000,$D700,Transacoes!$B$3:$B1000,"V", Transacoes!$A$3:$A1000, "&lt;"&amp;EOMONTH(DATE(O$1,O$2,1),0)))*SUMIFS(Prov_Auto!$E$3:$E1000, Prov_Auto!$A$3:$A1000, $D700, Prov_Auto!$D$3:$D1000,"&gt;="&amp;DATE(O$1,O$2,1),Prov_Auto!$D$3:$D1000, "&lt;="&amp;EOMONTH(DATE(O$1,O$2,1),0)))</f>
        <v/>
      </c>
      <c r="P700" s="48" t="str">
        <f>IF($D700="","", (SUMIFS(Transacoes!$D$3:$D1000,Transacoes!$C$3:$C1000,$D700,Transacoes!$B$3:$B1000,"C", Transacoes!$A$3:$A1000, "&lt;"&amp;EOMONTH(DATE(P$1,P$2,1),0))-SUMIFS(Transacoes!$D$3:$D1000,Transacoes!$C$3:$C1000,$D700,Transacoes!$B$3:$B1000,"V", Transacoes!$A$3:$A1000, "&lt;"&amp;EOMONTH(DATE(P$1,P$2,1),0)))*SUMIFS(Prov_Auto!$E$3:$E1000, Prov_Auto!$A$3:$A1000, $D700, Prov_Auto!$D$3:$D1000,"&gt;="&amp;DATE(P$1,P$2,1),Prov_Auto!$D$3:$D1000, "&lt;="&amp;EOMONTH(DATE(P$1,P$2,1),0)))</f>
        <v/>
      </c>
      <c r="Q700" s="48" t="str">
        <f>IF($D700="","", (SUMIFS(Transacoes!$D$3:$D1000,Transacoes!$C$3:$C1000,$D700,Transacoes!$B$3:$B1000,"C", Transacoes!$A$3:$A1000, "&lt;"&amp;EOMONTH(DATE(Q$1,Q$2,1),0))-SUMIFS(Transacoes!$D$3:$D1000,Transacoes!$C$3:$C1000,$D700,Transacoes!$B$3:$B1000,"V", Transacoes!$A$3:$A1000, "&lt;"&amp;EOMONTH(DATE(Q$1,Q$2,1),0)))*SUMIFS(Prov_Auto!$E$3:$E1000, Prov_Auto!$A$3:$A1000, $D700, Prov_Auto!$D$3:$D1000,"&gt;="&amp;DATE(Q$1,Q$2,1),Prov_Auto!$D$3:$D1000, "&lt;="&amp;EOMONTH(DATE(Q$1,Q$2,1),0)))</f>
        <v/>
      </c>
      <c r="R700" s="47"/>
    </row>
    <row r="701">
      <c r="A701" s="47"/>
      <c r="B701" s="47"/>
      <c r="C701" s="47"/>
      <c r="D701" s="87"/>
      <c r="E701" s="48" t="str">
        <f>IF($D701="","", (SUMIFS(Transacoes!$D$3:$D1000,Transacoes!$C$3:$C1000,$D701,Transacoes!$B$3:$B1000,"C", Transacoes!$A$3:$A1000, "&lt;"&amp;EOMONTH(DATE(E$1,E$2,1),0))-SUMIFS(Transacoes!$D$3:$D1000,Transacoes!$C$3:$C1000,$D701,Transacoes!$B$3:$B1000,"V", Transacoes!$A$3:$A1000, "&lt;"&amp;EOMONTH(DATE(E$1,E$2,1),0)))*SUMIFS(Prov_Auto!$E$3:$E1000, Prov_Auto!$A$3:$A1000, $D701, Prov_Auto!$D$3:$D1000,"&gt;="&amp;DATE(E$1,E$2,1),Prov_Auto!$D$3:$D1000, "&lt;="&amp;EOMONTH(DATE(E$1,E$2,1),0)))</f>
        <v/>
      </c>
      <c r="F701" s="48" t="str">
        <f>IF($D701="","", (SUMIFS(Transacoes!$D$3:$D1000,Transacoes!$C$3:$C1000,$D701,Transacoes!$B$3:$B1000,"C", Transacoes!$A$3:$A1000, "&lt;"&amp;EOMONTH(DATE(F$1,F$2,1),0))-SUMIFS(Transacoes!$D$3:$D1000,Transacoes!$C$3:$C1000,$D701,Transacoes!$B$3:$B1000,"V", Transacoes!$A$3:$A1000, "&lt;"&amp;EOMONTH(DATE(F$1,F$2,1),0)))*SUMIFS(Prov_Auto!$E$3:$E1000, Prov_Auto!$A$3:$A1000, $D701, Prov_Auto!$D$3:$D1000,"&gt;="&amp;DATE(F$1,F$2,1),Prov_Auto!$D$3:$D1000, "&lt;="&amp;EOMONTH(DATE(F$1,F$2,1),0)))</f>
        <v/>
      </c>
      <c r="G701" s="48" t="str">
        <f>IF($D701="","", (SUMIFS(Transacoes!$D$3:$D1000,Transacoes!$C$3:$C1000,$D701,Transacoes!$B$3:$B1000,"C", Transacoes!$A$3:$A1000, "&lt;"&amp;EOMONTH(DATE(G$1,G$2,1),0))-SUMIFS(Transacoes!$D$3:$D1000,Transacoes!$C$3:$C1000,$D701,Transacoes!$B$3:$B1000,"V", Transacoes!$A$3:$A1000, "&lt;"&amp;EOMONTH(DATE(G$1,G$2,1),0)))*SUMIFS(Prov_Auto!$E$3:$E1000, Prov_Auto!$A$3:$A1000, $D701, Prov_Auto!$D$3:$D1000,"&gt;="&amp;DATE(G$1,G$2,1),Prov_Auto!$D$3:$D1000, "&lt;="&amp;EOMONTH(DATE(G$1,G$2,1),0)))</f>
        <v/>
      </c>
      <c r="H701" s="48" t="str">
        <f>IF($D701="","", (SUMIFS(Transacoes!$D$3:$D1000,Transacoes!$C$3:$C1000,$D701,Transacoes!$B$3:$B1000,"C", Transacoes!$A$3:$A1000, "&lt;"&amp;EOMONTH(DATE(H$1,H$2,1),0))-SUMIFS(Transacoes!$D$3:$D1000,Transacoes!$C$3:$C1000,$D701,Transacoes!$B$3:$B1000,"V", Transacoes!$A$3:$A1000, "&lt;"&amp;EOMONTH(DATE(H$1,H$2,1),0)))*SUMIFS(Prov_Auto!$E$3:$E1000, Prov_Auto!$A$3:$A1000, $D701, Prov_Auto!$D$3:$D1000,"&gt;="&amp;DATE(H$1,H$2,1),Prov_Auto!$D$3:$D1000, "&lt;="&amp;EOMONTH(DATE(H$1,H$2,1),0)))</f>
        <v/>
      </c>
      <c r="I701" s="48" t="str">
        <f>IF($D701="","", (SUMIFS(Transacoes!$D$3:$D1000,Transacoes!$C$3:$C1000,$D701,Transacoes!$B$3:$B1000,"C", Transacoes!$A$3:$A1000, "&lt;"&amp;EOMONTH(DATE(I$1,I$2,1),0))-SUMIFS(Transacoes!$D$3:$D1000,Transacoes!$C$3:$C1000,$D701,Transacoes!$B$3:$B1000,"V", Transacoes!$A$3:$A1000, "&lt;"&amp;EOMONTH(DATE(I$1,I$2,1),0)))*SUMIFS(Prov_Auto!$E$3:$E1000, Prov_Auto!$A$3:$A1000, $D701, Prov_Auto!$D$3:$D1000,"&gt;="&amp;DATE(I$1,I$2,1),Prov_Auto!$D$3:$D1000, "&lt;="&amp;EOMONTH(DATE(I$1,I$2,1),0)))</f>
        <v/>
      </c>
      <c r="J701" s="48" t="str">
        <f>IF($D701="","", (SUMIFS(Transacoes!$D$3:$D1000,Transacoes!$C$3:$C1000,$D701,Transacoes!$B$3:$B1000,"C", Transacoes!$A$3:$A1000, "&lt;"&amp;EOMONTH(DATE(J$1,J$2,1),0))-SUMIFS(Transacoes!$D$3:$D1000,Transacoes!$C$3:$C1000,$D701,Transacoes!$B$3:$B1000,"V", Transacoes!$A$3:$A1000, "&lt;"&amp;EOMONTH(DATE(J$1,J$2,1),0)))*SUMIFS(Prov_Auto!$E$3:$E1000, Prov_Auto!$A$3:$A1000, $D701, Prov_Auto!$D$3:$D1000,"&gt;="&amp;DATE(J$1,J$2,1),Prov_Auto!$D$3:$D1000, "&lt;="&amp;EOMONTH(DATE(J$1,J$2,1),0)))</f>
        <v/>
      </c>
      <c r="K701" s="48" t="str">
        <f>IF($D701="","", (SUMIFS(Transacoes!$D$3:$D1000,Transacoes!$C$3:$C1000,$D701,Transacoes!$B$3:$B1000,"C", Transacoes!$A$3:$A1000, "&lt;"&amp;EOMONTH(DATE(K$1,K$2,1),0))-SUMIFS(Transacoes!$D$3:$D1000,Transacoes!$C$3:$C1000,$D701,Transacoes!$B$3:$B1000,"V", Transacoes!$A$3:$A1000, "&lt;"&amp;EOMONTH(DATE(K$1,K$2,1),0)))*SUMIFS(Prov_Auto!$E$3:$E1000, Prov_Auto!$A$3:$A1000, $D701, Prov_Auto!$D$3:$D1000,"&gt;="&amp;DATE(K$1,K$2,1),Prov_Auto!$D$3:$D1000, "&lt;="&amp;EOMONTH(DATE(K$1,K$2,1),0)))</f>
        <v/>
      </c>
      <c r="L701" s="48" t="str">
        <f>IF($D701="","", (SUMIFS(Transacoes!$D$3:$D1000,Transacoes!$C$3:$C1000,$D701,Transacoes!$B$3:$B1000,"C", Transacoes!$A$3:$A1000, "&lt;"&amp;EOMONTH(DATE(L$1,L$2,1),0))-SUMIFS(Transacoes!$D$3:$D1000,Transacoes!$C$3:$C1000,$D701,Transacoes!$B$3:$B1000,"V", Transacoes!$A$3:$A1000, "&lt;"&amp;EOMONTH(DATE(L$1,L$2,1),0)))*SUMIFS(Prov_Auto!$E$3:$E1000, Prov_Auto!$A$3:$A1000, $D701, Prov_Auto!$D$3:$D1000,"&gt;="&amp;DATE(L$1,L$2,1),Prov_Auto!$D$3:$D1000, "&lt;="&amp;EOMONTH(DATE(L$1,L$2,1),0)))</f>
        <v/>
      </c>
      <c r="M701" s="48" t="str">
        <f>IF($D701="","", (SUMIFS(Transacoes!$D$3:$D1000,Transacoes!$C$3:$C1000,$D701,Transacoes!$B$3:$B1000,"C", Transacoes!$A$3:$A1000, "&lt;"&amp;EOMONTH(DATE(M$1,M$2,1),0))-SUMIFS(Transacoes!$D$3:$D1000,Transacoes!$C$3:$C1000,$D701,Transacoes!$B$3:$B1000,"V", Transacoes!$A$3:$A1000, "&lt;"&amp;EOMONTH(DATE(M$1,M$2,1),0)))*SUMIFS(Prov_Auto!$E$3:$E1000, Prov_Auto!$A$3:$A1000, $D701, Prov_Auto!$D$3:$D1000,"&gt;="&amp;DATE(M$1,M$2,1),Prov_Auto!$D$3:$D1000, "&lt;="&amp;EOMONTH(DATE(M$1,M$2,1),0)))</f>
        <v/>
      </c>
      <c r="N701" s="48" t="str">
        <f>IF($D701="","", (SUMIFS(Transacoes!$D$3:$D1000,Transacoes!$C$3:$C1000,$D701,Transacoes!$B$3:$B1000,"C", Transacoes!$A$3:$A1000, "&lt;"&amp;EOMONTH(DATE(N$1,N$2,1),0))-SUMIFS(Transacoes!$D$3:$D1000,Transacoes!$C$3:$C1000,$D701,Transacoes!$B$3:$B1000,"V", Transacoes!$A$3:$A1000, "&lt;"&amp;EOMONTH(DATE(N$1,N$2,1),0)))*SUMIFS(Prov_Auto!$E$3:$E1000, Prov_Auto!$A$3:$A1000, $D701, Prov_Auto!$D$3:$D1000,"&gt;="&amp;DATE(N$1,N$2,1),Prov_Auto!$D$3:$D1000, "&lt;="&amp;EOMONTH(DATE(N$1,N$2,1),0)))</f>
        <v/>
      </c>
      <c r="O701" s="48" t="str">
        <f>IF($D701="","", (SUMIFS(Transacoes!$D$3:$D1000,Transacoes!$C$3:$C1000,$D701,Transacoes!$B$3:$B1000,"C", Transacoes!$A$3:$A1000, "&lt;"&amp;EOMONTH(DATE(O$1,O$2,1),0))-SUMIFS(Transacoes!$D$3:$D1000,Transacoes!$C$3:$C1000,$D701,Transacoes!$B$3:$B1000,"V", Transacoes!$A$3:$A1000, "&lt;"&amp;EOMONTH(DATE(O$1,O$2,1),0)))*SUMIFS(Prov_Auto!$E$3:$E1000, Prov_Auto!$A$3:$A1000, $D701, Prov_Auto!$D$3:$D1000,"&gt;="&amp;DATE(O$1,O$2,1),Prov_Auto!$D$3:$D1000, "&lt;="&amp;EOMONTH(DATE(O$1,O$2,1),0)))</f>
        <v/>
      </c>
      <c r="P701" s="48" t="str">
        <f>IF($D701="","", (SUMIFS(Transacoes!$D$3:$D1000,Transacoes!$C$3:$C1000,$D701,Transacoes!$B$3:$B1000,"C", Transacoes!$A$3:$A1000, "&lt;"&amp;EOMONTH(DATE(P$1,P$2,1),0))-SUMIFS(Transacoes!$D$3:$D1000,Transacoes!$C$3:$C1000,$D701,Transacoes!$B$3:$B1000,"V", Transacoes!$A$3:$A1000, "&lt;"&amp;EOMONTH(DATE(P$1,P$2,1),0)))*SUMIFS(Prov_Auto!$E$3:$E1000, Prov_Auto!$A$3:$A1000, $D701, Prov_Auto!$D$3:$D1000,"&gt;="&amp;DATE(P$1,P$2,1),Prov_Auto!$D$3:$D1000, "&lt;="&amp;EOMONTH(DATE(P$1,P$2,1),0)))</f>
        <v/>
      </c>
      <c r="Q701" s="48" t="str">
        <f>IF($D701="","", (SUMIFS(Transacoes!$D$3:$D1000,Transacoes!$C$3:$C1000,$D701,Transacoes!$B$3:$B1000,"C", Transacoes!$A$3:$A1000, "&lt;"&amp;EOMONTH(DATE(Q$1,Q$2,1),0))-SUMIFS(Transacoes!$D$3:$D1000,Transacoes!$C$3:$C1000,$D701,Transacoes!$B$3:$B1000,"V", Transacoes!$A$3:$A1000, "&lt;"&amp;EOMONTH(DATE(Q$1,Q$2,1),0)))*SUMIFS(Prov_Auto!$E$3:$E1000, Prov_Auto!$A$3:$A1000, $D701, Prov_Auto!$D$3:$D1000,"&gt;="&amp;DATE(Q$1,Q$2,1),Prov_Auto!$D$3:$D1000, "&lt;="&amp;EOMONTH(DATE(Q$1,Q$2,1),0)))</f>
        <v/>
      </c>
      <c r="R701" s="47"/>
    </row>
    <row r="702">
      <c r="A702" s="47"/>
      <c r="B702" s="47"/>
      <c r="C702" s="47"/>
      <c r="D702" s="87"/>
      <c r="E702" s="48" t="str">
        <f>IF($D702="","", (SUMIFS(Transacoes!$D$3:$D1000,Transacoes!$C$3:$C1000,$D702,Transacoes!$B$3:$B1000,"C", Transacoes!$A$3:$A1000, "&lt;"&amp;EOMONTH(DATE(E$1,E$2,1),0))-SUMIFS(Transacoes!$D$3:$D1000,Transacoes!$C$3:$C1000,$D702,Transacoes!$B$3:$B1000,"V", Transacoes!$A$3:$A1000, "&lt;"&amp;EOMONTH(DATE(E$1,E$2,1),0)))*SUMIFS(Prov_Auto!$E$3:$E1000, Prov_Auto!$A$3:$A1000, $D702, Prov_Auto!$D$3:$D1000,"&gt;="&amp;DATE(E$1,E$2,1),Prov_Auto!$D$3:$D1000, "&lt;="&amp;EOMONTH(DATE(E$1,E$2,1),0)))</f>
        <v/>
      </c>
      <c r="F702" s="48" t="str">
        <f>IF($D702="","", (SUMIFS(Transacoes!$D$3:$D1000,Transacoes!$C$3:$C1000,$D702,Transacoes!$B$3:$B1000,"C", Transacoes!$A$3:$A1000, "&lt;"&amp;EOMONTH(DATE(F$1,F$2,1),0))-SUMIFS(Transacoes!$D$3:$D1000,Transacoes!$C$3:$C1000,$D702,Transacoes!$B$3:$B1000,"V", Transacoes!$A$3:$A1000, "&lt;"&amp;EOMONTH(DATE(F$1,F$2,1),0)))*SUMIFS(Prov_Auto!$E$3:$E1000, Prov_Auto!$A$3:$A1000, $D702, Prov_Auto!$D$3:$D1000,"&gt;="&amp;DATE(F$1,F$2,1),Prov_Auto!$D$3:$D1000, "&lt;="&amp;EOMONTH(DATE(F$1,F$2,1),0)))</f>
        <v/>
      </c>
      <c r="G702" s="48" t="str">
        <f>IF($D702="","", (SUMIFS(Transacoes!$D$3:$D1000,Transacoes!$C$3:$C1000,$D702,Transacoes!$B$3:$B1000,"C", Transacoes!$A$3:$A1000, "&lt;"&amp;EOMONTH(DATE(G$1,G$2,1),0))-SUMIFS(Transacoes!$D$3:$D1000,Transacoes!$C$3:$C1000,$D702,Transacoes!$B$3:$B1000,"V", Transacoes!$A$3:$A1000, "&lt;"&amp;EOMONTH(DATE(G$1,G$2,1),0)))*SUMIFS(Prov_Auto!$E$3:$E1000, Prov_Auto!$A$3:$A1000, $D702, Prov_Auto!$D$3:$D1000,"&gt;="&amp;DATE(G$1,G$2,1),Prov_Auto!$D$3:$D1000, "&lt;="&amp;EOMONTH(DATE(G$1,G$2,1),0)))</f>
        <v/>
      </c>
      <c r="H702" s="48" t="str">
        <f>IF($D702="","", (SUMIFS(Transacoes!$D$3:$D1000,Transacoes!$C$3:$C1000,$D702,Transacoes!$B$3:$B1000,"C", Transacoes!$A$3:$A1000, "&lt;"&amp;EOMONTH(DATE(H$1,H$2,1),0))-SUMIFS(Transacoes!$D$3:$D1000,Transacoes!$C$3:$C1000,$D702,Transacoes!$B$3:$B1000,"V", Transacoes!$A$3:$A1000, "&lt;"&amp;EOMONTH(DATE(H$1,H$2,1),0)))*SUMIFS(Prov_Auto!$E$3:$E1000, Prov_Auto!$A$3:$A1000, $D702, Prov_Auto!$D$3:$D1000,"&gt;="&amp;DATE(H$1,H$2,1),Prov_Auto!$D$3:$D1000, "&lt;="&amp;EOMONTH(DATE(H$1,H$2,1),0)))</f>
        <v/>
      </c>
      <c r="I702" s="48" t="str">
        <f>IF($D702="","", (SUMIFS(Transacoes!$D$3:$D1000,Transacoes!$C$3:$C1000,$D702,Transacoes!$B$3:$B1000,"C", Transacoes!$A$3:$A1000, "&lt;"&amp;EOMONTH(DATE(I$1,I$2,1),0))-SUMIFS(Transacoes!$D$3:$D1000,Transacoes!$C$3:$C1000,$D702,Transacoes!$B$3:$B1000,"V", Transacoes!$A$3:$A1000, "&lt;"&amp;EOMONTH(DATE(I$1,I$2,1),0)))*SUMIFS(Prov_Auto!$E$3:$E1000, Prov_Auto!$A$3:$A1000, $D702, Prov_Auto!$D$3:$D1000,"&gt;="&amp;DATE(I$1,I$2,1),Prov_Auto!$D$3:$D1000, "&lt;="&amp;EOMONTH(DATE(I$1,I$2,1),0)))</f>
        <v/>
      </c>
      <c r="J702" s="48" t="str">
        <f>IF($D702="","", (SUMIFS(Transacoes!$D$3:$D1000,Transacoes!$C$3:$C1000,$D702,Transacoes!$B$3:$B1000,"C", Transacoes!$A$3:$A1000, "&lt;"&amp;EOMONTH(DATE(J$1,J$2,1),0))-SUMIFS(Transacoes!$D$3:$D1000,Transacoes!$C$3:$C1000,$D702,Transacoes!$B$3:$B1000,"V", Transacoes!$A$3:$A1000, "&lt;"&amp;EOMONTH(DATE(J$1,J$2,1),0)))*SUMIFS(Prov_Auto!$E$3:$E1000, Prov_Auto!$A$3:$A1000, $D702, Prov_Auto!$D$3:$D1000,"&gt;="&amp;DATE(J$1,J$2,1),Prov_Auto!$D$3:$D1000, "&lt;="&amp;EOMONTH(DATE(J$1,J$2,1),0)))</f>
        <v/>
      </c>
      <c r="K702" s="48" t="str">
        <f>IF($D702="","", (SUMIFS(Transacoes!$D$3:$D1000,Transacoes!$C$3:$C1000,$D702,Transacoes!$B$3:$B1000,"C", Transacoes!$A$3:$A1000, "&lt;"&amp;EOMONTH(DATE(K$1,K$2,1),0))-SUMIFS(Transacoes!$D$3:$D1000,Transacoes!$C$3:$C1000,$D702,Transacoes!$B$3:$B1000,"V", Transacoes!$A$3:$A1000, "&lt;"&amp;EOMONTH(DATE(K$1,K$2,1),0)))*SUMIFS(Prov_Auto!$E$3:$E1000, Prov_Auto!$A$3:$A1000, $D702, Prov_Auto!$D$3:$D1000,"&gt;="&amp;DATE(K$1,K$2,1),Prov_Auto!$D$3:$D1000, "&lt;="&amp;EOMONTH(DATE(K$1,K$2,1),0)))</f>
        <v/>
      </c>
      <c r="L702" s="48" t="str">
        <f>IF($D702="","", (SUMIFS(Transacoes!$D$3:$D1000,Transacoes!$C$3:$C1000,$D702,Transacoes!$B$3:$B1000,"C", Transacoes!$A$3:$A1000, "&lt;"&amp;EOMONTH(DATE(L$1,L$2,1),0))-SUMIFS(Transacoes!$D$3:$D1000,Transacoes!$C$3:$C1000,$D702,Transacoes!$B$3:$B1000,"V", Transacoes!$A$3:$A1000, "&lt;"&amp;EOMONTH(DATE(L$1,L$2,1),0)))*SUMIFS(Prov_Auto!$E$3:$E1000, Prov_Auto!$A$3:$A1000, $D702, Prov_Auto!$D$3:$D1000,"&gt;="&amp;DATE(L$1,L$2,1),Prov_Auto!$D$3:$D1000, "&lt;="&amp;EOMONTH(DATE(L$1,L$2,1),0)))</f>
        <v/>
      </c>
      <c r="M702" s="48" t="str">
        <f>IF($D702="","", (SUMIFS(Transacoes!$D$3:$D1000,Transacoes!$C$3:$C1000,$D702,Transacoes!$B$3:$B1000,"C", Transacoes!$A$3:$A1000, "&lt;"&amp;EOMONTH(DATE(M$1,M$2,1),0))-SUMIFS(Transacoes!$D$3:$D1000,Transacoes!$C$3:$C1000,$D702,Transacoes!$B$3:$B1000,"V", Transacoes!$A$3:$A1000, "&lt;"&amp;EOMONTH(DATE(M$1,M$2,1),0)))*SUMIFS(Prov_Auto!$E$3:$E1000, Prov_Auto!$A$3:$A1000, $D702, Prov_Auto!$D$3:$D1000,"&gt;="&amp;DATE(M$1,M$2,1),Prov_Auto!$D$3:$D1000, "&lt;="&amp;EOMONTH(DATE(M$1,M$2,1),0)))</f>
        <v/>
      </c>
      <c r="N702" s="48" t="str">
        <f>IF($D702="","", (SUMIFS(Transacoes!$D$3:$D1000,Transacoes!$C$3:$C1000,$D702,Transacoes!$B$3:$B1000,"C", Transacoes!$A$3:$A1000, "&lt;"&amp;EOMONTH(DATE(N$1,N$2,1),0))-SUMIFS(Transacoes!$D$3:$D1000,Transacoes!$C$3:$C1000,$D702,Transacoes!$B$3:$B1000,"V", Transacoes!$A$3:$A1000, "&lt;"&amp;EOMONTH(DATE(N$1,N$2,1),0)))*SUMIFS(Prov_Auto!$E$3:$E1000, Prov_Auto!$A$3:$A1000, $D702, Prov_Auto!$D$3:$D1000,"&gt;="&amp;DATE(N$1,N$2,1),Prov_Auto!$D$3:$D1000, "&lt;="&amp;EOMONTH(DATE(N$1,N$2,1),0)))</f>
        <v/>
      </c>
      <c r="O702" s="48" t="str">
        <f>IF($D702="","", (SUMIFS(Transacoes!$D$3:$D1000,Transacoes!$C$3:$C1000,$D702,Transacoes!$B$3:$B1000,"C", Transacoes!$A$3:$A1000, "&lt;"&amp;EOMONTH(DATE(O$1,O$2,1),0))-SUMIFS(Transacoes!$D$3:$D1000,Transacoes!$C$3:$C1000,$D702,Transacoes!$B$3:$B1000,"V", Transacoes!$A$3:$A1000, "&lt;"&amp;EOMONTH(DATE(O$1,O$2,1),0)))*SUMIFS(Prov_Auto!$E$3:$E1000, Prov_Auto!$A$3:$A1000, $D702, Prov_Auto!$D$3:$D1000,"&gt;="&amp;DATE(O$1,O$2,1),Prov_Auto!$D$3:$D1000, "&lt;="&amp;EOMONTH(DATE(O$1,O$2,1),0)))</f>
        <v/>
      </c>
      <c r="P702" s="48" t="str">
        <f>IF($D702="","", (SUMIFS(Transacoes!$D$3:$D1000,Transacoes!$C$3:$C1000,$D702,Transacoes!$B$3:$B1000,"C", Transacoes!$A$3:$A1000, "&lt;"&amp;EOMONTH(DATE(P$1,P$2,1),0))-SUMIFS(Transacoes!$D$3:$D1000,Transacoes!$C$3:$C1000,$D702,Transacoes!$B$3:$B1000,"V", Transacoes!$A$3:$A1000, "&lt;"&amp;EOMONTH(DATE(P$1,P$2,1),0)))*SUMIFS(Prov_Auto!$E$3:$E1000, Prov_Auto!$A$3:$A1000, $D702, Prov_Auto!$D$3:$D1000,"&gt;="&amp;DATE(P$1,P$2,1),Prov_Auto!$D$3:$D1000, "&lt;="&amp;EOMONTH(DATE(P$1,P$2,1),0)))</f>
        <v/>
      </c>
      <c r="Q702" s="48" t="str">
        <f>IF($D702="","", (SUMIFS(Transacoes!$D$3:$D1000,Transacoes!$C$3:$C1000,$D702,Transacoes!$B$3:$B1000,"C", Transacoes!$A$3:$A1000, "&lt;"&amp;EOMONTH(DATE(Q$1,Q$2,1),0))-SUMIFS(Transacoes!$D$3:$D1000,Transacoes!$C$3:$C1000,$D702,Transacoes!$B$3:$B1000,"V", Transacoes!$A$3:$A1000, "&lt;"&amp;EOMONTH(DATE(Q$1,Q$2,1),0)))*SUMIFS(Prov_Auto!$E$3:$E1000, Prov_Auto!$A$3:$A1000, $D702, Prov_Auto!$D$3:$D1000,"&gt;="&amp;DATE(Q$1,Q$2,1),Prov_Auto!$D$3:$D1000, "&lt;="&amp;EOMONTH(DATE(Q$1,Q$2,1),0)))</f>
        <v/>
      </c>
      <c r="R702" s="47"/>
    </row>
    <row r="703">
      <c r="A703" s="47"/>
      <c r="B703" s="47"/>
      <c r="C703" s="47"/>
      <c r="D703" s="87"/>
      <c r="E703" s="48" t="str">
        <f>IF($D703="","", (SUMIFS(Transacoes!$D$3:$D1000,Transacoes!$C$3:$C1000,$D703,Transacoes!$B$3:$B1000,"C", Transacoes!$A$3:$A1000, "&lt;"&amp;EOMONTH(DATE(E$1,E$2,1),0))-SUMIFS(Transacoes!$D$3:$D1000,Transacoes!$C$3:$C1000,$D703,Transacoes!$B$3:$B1000,"V", Transacoes!$A$3:$A1000, "&lt;"&amp;EOMONTH(DATE(E$1,E$2,1),0)))*SUMIFS(Prov_Auto!$E$3:$E1000, Prov_Auto!$A$3:$A1000, $D703, Prov_Auto!$D$3:$D1000,"&gt;="&amp;DATE(E$1,E$2,1),Prov_Auto!$D$3:$D1000, "&lt;="&amp;EOMONTH(DATE(E$1,E$2,1),0)))</f>
        <v/>
      </c>
      <c r="F703" s="48" t="str">
        <f>IF($D703="","", (SUMIFS(Transacoes!$D$3:$D1000,Transacoes!$C$3:$C1000,$D703,Transacoes!$B$3:$B1000,"C", Transacoes!$A$3:$A1000, "&lt;"&amp;EOMONTH(DATE(F$1,F$2,1),0))-SUMIFS(Transacoes!$D$3:$D1000,Transacoes!$C$3:$C1000,$D703,Transacoes!$B$3:$B1000,"V", Transacoes!$A$3:$A1000, "&lt;"&amp;EOMONTH(DATE(F$1,F$2,1),0)))*SUMIFS(Prov_Auto!$E$3:$E1000, Prov_Auto!$A$3:$A1000, $D703, Prov_Auto!$D$3:$D1000,"&gt;="&amp;DATE(F$1,F$2,1),Prov_Auto!$D$3:$D1000, "&lt;="&amp;EOMONTH(DATE(F$1,F$2,1),0)))</f>
        <v/>
      </c>
      <c r="G703" s="48" t="str">
        <f>IF($D703="","", (SUMIFS(Transacoes!$D$3:$D1000,Transacoes!$C$3:$C1000,$D703,Transacoes!$B$3:$B1000,"C", Transacoes!$A$3:$A1000, "&lt;"&amp;EOMONTH(DATE(G$1,G$2,1),0))-SUMIFS(Transacoes!$D$3:$D1000,Transacoes!$C$3:$C1000,$D703,Transacoes!$B$3:$B1000,"V", Transacoes!$A$3:$A1000, "&lt;"&amp;EOMONTH(DATE(G$1,G$2,1),0)))*SUMIFS(Prov_Auto!$E$3:$E1000, Prov_Auto!$A$3:$A1000, $D703, Prov_Auto!$D$3:$D1000,"&gt;="&amp;DATE(G$1,G$2,1),Prov_Auto!$D$3:$D1000, "&lt;="&amp;EOMONTH(DATE(G$1,G$2,1),0)))</f>
        <v/>
      </c>
      <c r="H703" s="48" t="str">
        <f>IF($D703="","", (SUMIFS(Transacoes!$D$3:$D1000,Transacoes!$C$3:$C1000,$D703,Transacoes!$B$3:$B1000,"C", Transacoes!$A$3:$A1000, "&lt;"&amp;EOMONTH(DATE(H$1,H$2,1),0))-SUMIFS(Transacoes!$D$3:$D1000,Transacoes!$C$3:$C1000,$D703,Transacoes!$B$3:$B1000,"V", Transacoes!$A$3:$A1000, "&lt;"&amp;EOMONTH(DATE(H$1,H$2,1),0)))*SUMIFS(Prov_Auto!$E$3:$E1000, Prov_Auto!$A$3:$A1000, $D703, Prov_Auto!$D$3:$D1000,"&gt;="&amp;DATE(H$1,H$2,1),Prov_Auto!$D$3:$D1000, "&lt;="&amp;EOMONTH(DATE(H$1,H$2,1),0)))</f>
        <v/>
      </c>
      <c r="I703" s="48" t="str">
        <f>IF($D703="","", (SUMIFS(Transacoes!$D$3:$D1000,Transacoes!$C$3:$C1000,$D703,Transacoes!$B$3:$B1000,"C", Transacoes!$A$3:$A1000, "&lt;"&amp;EOMONTH(DATE(I$1,I$2,1),0))-SUMIFS(Transacoes!$D$3:$D1000,Transacoes!$C$3:$C1000,$D703,Transacoes!$B$3:$B1000,"V", Transacoes!$A$3:$A1000, "&lt;"&amp;EOMONTH(DATE(I$1,I$2,1),0)))*SUMIFS(Prov_Auto!$E$3:$E1000, Prov_Auto!$A$3:$A1000, $D703, Prov_Auto!$D$3:$D1000,"&gt;="&amp;DATE(I$1,I$2,1),Prov_Auto!$D$3:$D1000, "&lt;="&amp;EOMONTH(DATE(I$1,I$2,1),0)))</f>
        <v/>
      </c>
      <c r="J703" s="48" t="str">
        <f>IF($D703="","", (SUMIFS(Transacoes!$D$3:$D1000,Transacoes!$C$3:$C1000,$D703,Transacoes!$B$3:$B1000,"C", Transacoes!$A$3:$A1000, "&lt;"&amp;EOMONTH(DATE(J$1,J$2,1),0))-SUMIFS(Transacoes!$D$3:$D1000,Transacoes!$C$3:$C1000,$D703,Transacoes!$B$3:$B1000,"V", Transacoes!$A$3:$A1000, "&lt;"&amp;EOMONTH(DATE(J$1,J$2,1),0)))*SUMIFS(Prov_Auto!$E$3:$E1000, Prov_Auto!$A$3:$A1000, $D703, Prov_Auto!$D$3:$D1000,"&gt;="&amp;DATE(J$1,J$2,1),Prov_Auto!$D$3:$D1000, "&lt;="&amp;EOMONTH(DATE(J$1,J$2,1),0)))</f>
        <v/>
      </c>
      <c r="K703" s="48" t="str">
        <f>IF($D703="","", (SUMIFS(Transacoes!$D$3:$D1000,Transacoes!$C$3:$C1000,$D703,Transacoes!$B$3:$B1000,"C", Transacoes!$A$3:$A1000, "&lt;"&amp;EOMONTH(DATE(K$1,K$2,1),0))-SUMIFS(Transacoes!$D$3:$D1000,Transacoes!$C$3:$C1000,$D703,Transacoes!$B$3:$B1000,"V", Transacoes!$A$3:$A1000, "&lt;"&amp;EOMONTH(DATE(K$1,K$2,1),0)))*SUMIFS(Prov_Auto!$E$3:$E1000, Prov_Auto!$A$3:$A1000, $D703, Prov_Auto!$D$3:$D1000,"&gt;="&amp;DATE(K$1,K$2,1),Prov_Auto!$D$3:$D1000, "&lt;="&amp;EOMONTH(DATE(K$1,K$2,1),0)))</f>
        <v/>
      </c>
      <c r="L703" s="48" t="str">
        <f>IF($D703="","", (SUMIFS(Transacoes!$D$3:$D1000,Transacoes!$C$3:$C1000,$D703,Transacoes!$B$3:$B1000,"C", Transacoes!$A$3:$A1000, "&lt;"&amp;EOMONTH(DATE(L$1,L$2,1),0))-SUMIFS(Transacoes!$D$3:$D1000,Transacoes!$C$3:$C1000,$D703,Transacoes!$B$3:$B1000,"V", Transacoes!$A$3:$A1000, "&lt;"&amp;EOMONTH(DATE(L$1,L$2,1),0)))*SUMIFS(Prov_Auto!$E$3:$E1000, Prov_Auto!$A$3:$A1000, $D703, Prov_Auto!$D$3:$D1000,"&gt;="&amp;DATE(L$1,L$2,1),Prov_Auto!$D$3:$D1000, "&lt;="&amp;EOMONTH(DATE(L$1,L$2,1),0)))</f>
        <v/>
      </c>
      <c r="M703" s="48" t="str">
        <f>IF($D703="","", (SUMIFS(Transacoes!$D$3:$D1000,Transacoes!$C$3:$C1000,$D703,Transacoes!$B$3:$B1000,"C", Transacoes!$A$3:$A1000, "&lt;"&amp;EOMONTH(DATE(M$1,M$2,1),0))-SUMIFS(Transacoes!$D$3:$D1000,Transacoes!$C$3:$C1000,$D703,Transacoes!$B$3:$B1000,"V", Transacoes!$A$3:$A1000, "&lt;"&amp;EOMONTH(DATE(M$1,M$2,1),0)))*SUMIFS(Prov_Auto!$E$3:$E1000, Prov_Auto!$A$3:$A1000, $D703, Prov_Auto!$D$3:$D1000,"&gt;="&amp;DATE(M$1,M$2,1),Prov_Auto!$D$3:$D1000, "&lt;="&amp;EOMONTH(DATE(M$1,M$2,1),0)))</f>
        <v/>
      </c>
      <c r="N703" s="48" t="str">
        <f>IF($D703="","", (SUMIFS(Transacoes!$D$3:$D1000,Transacoes!$C$3:$C1000,$D703,Transacoes!$B$3:$B1000,"C", Transacoes!$A$3:$A1000, "&lt;"&amp;EOMONTH(DATE(N$1,N$2,1),0))-SUMIFS(Transacoes!$D$3:$D1000,Transacoes!$C$3:$C1000,$D703,Transacoes!$B$3:$B1000,"V", Transacoes!$A$3:$A1000, "&lt;"&amp;EOMONTH(DATE(N$1,N$2,1),0)))*SUMIFS(Prov_Auto!$E$3:$E1000, Prov_Auto!$A$3:$A1000, $D703, Prov_Auto!$D$3:$D1000,"&gt;="&amp;DATE(N$1,N$2,1),Prov_Auto!$D$3:$D1000, "&lt;="&amp;EOMONTH(DATE(N$1,N$2,1),0)))</f>
        <v/>
      </c>
      <c r="O703" s="48" t="str">
        <f>IF($D703="","", (SUMIFS(Transacoes!$D$3:$D1000,Transacoes!$C$3:$C1000,$D703,Transacoes!$B$3:$B1000,"C", Transacoes!$A$3:$A1000, "&lt;"&amp;EOMONTH(DATE(O$1,O$2,1),0))-SUMIFS(Transacoes!$D$3:$D1000,Transacoes!$C$3:$C1000,$D703,Transacoes!$B$3:$B1000,"V", Transacoes!$A$3:$A1000, "&lt;"&amp;EOMONTH(DATE(O$1,O$2,1),0)))*SUMIFS(Prov_Auto!$E$3:$E1000, Prov_Auto!$A$3:$A1000, $D703, Prov_Auto!$D$3:$D1000,"&gt;="&amp;DATE(O$1,O$2,1),Prov_Auto!$D$3:$D1000, "&lt;="&amp;EOMONTH(DATE(O$1,O$2,1),0)))</f>
        <v/>
      </c>
      <c r="P703" s="48" t="str">
        <f>IF($D703="","", (SUMIFS(Transacoes!$D$3:$D1000,Transacoes!$C$3:$C1000,$D703,Transacoes!$B$3:$B1000,"C", Transacoes!$A$3:$A1000, "&lt;"&amp;EOMONTH(DATE(P$1,P$2,1),0))-SUMIFS(Transacoes!$D$3:$D1000,Transacoes!$C$3:$C1000,$D703,Transacoes!$B$3:$B1000,"V", Transacoes!$A$3:$A1000, "&lt;"&amp;EOMONTH(DATE(P$1,P$2,1),0)))*SUMIFS(Prov_Auto!$E$3:$E1000, Prov_Auto!$A$3:$A1000, $D703, Prov_Auto!$D$3:$D1000,"&gt;="&amp;DATE(P$1,P$2,1),Prov_Auto!$D$3:$D1000, "&lt;="&amp;EOMONTH(DATE(P$1,P$2,1),0)))</f>
        <v/>
      </c>
      <c r="Q703" s="48" t="str">
        <f>IF($D703="","", (SUMIFS(Transacoes!$D$3:$D1000,Transacoes!$C$3:$C1000,$D703,Transacoes!$B$3:$B1000,"C", Transacoes!$A$3:$A1000, "&lt;"&amp;EOMONTH(DATE(Q$1,Q$2,1),0))-SUMIFS(Transacoes!$D$3:$D1000,Transacoes!$C$3:$C1000,$D703,Transacoes!$B$3:$B1000,"V", Transacoes!$A$3:$A1000, "&lt;"&amp;EOMONTH(DATE(Q$1,Q$2,1),0)))*SUMIFS(Prov_Auto!$E$3:$E1000, Prov_Auto!$A$3:$A1000, $D703, Prov_Auto!$D$3:$D1000,"&gt;="&amp;DATE(Q$1,Q$2,1),Prov_Auto!$D$3:$D1000, "&lt;="&amp;EOMONTH(DATE(Q$1,Q$2,1),0)))</f>
        <v/>
      </c>
      <c r="R703" s="47"/>
    </row>
    <row r="704">
      <c r="A704" s="47"/>
      <c r="B704" s="47"/>
      <c r="C704" s="47"/>
      <c r="D704" s="87"/>
      <c r="E704" s="48" t="str">
        <f>IF($D704="","", (SUMIFS(Transacoes!$D$3:$D1000,Transacoes!$C$3:$C1000,$D704,Transacoes!$B$3:$B1000,"C", Transacoes!$A$3:$A1000, "&lt;"&amp;EOMONTH(DATE(E$1,E$2,1),0))-SUMIFS(Transacoes!$D$3:$D1000,Transacoes!$C$3:$C1000,$D704,Transacoes!$B$3:$B1000,"V", Transacoes!$A$3:$A1000, "&lt;"&amp;EOMONTH(DATE(E$1,E$2,1),0)))*SUMIFS(Prov_Auto!$E$3:$E1000, Prov_Auto!$A$3:$A1000, $D704, Prov_Auto!$D$3:$D1000,"&gt;="&amp;DATE(E$1,E$2,1),Prov_Auto!$D$3:$D1000, "&lt;="&amp;EOMONTH(DATE(E$1,E$2,1),0)))</f>
        <v/>
      </c>
      <c r="F704" s="48" t="str">
        <f>IF($D704="","", (SUMIFS(Transacoes!$D$3:$D1000,Transacoes!$C$3:$C1000,$D704,Transacoes!$B$3:$B1000,"C", Transacoes!$A$3:$A1000, "&lt;"&amp;EOMONTH(DATE(F$1,F$2,1),0))-SUMIFS(Transacoes!$D$3:$D1000,Transacoes!$C$3:$C1000,$D704,Transacoes!$B$3:$B1000,"V", Transacoes!$A$3:$A1000, "&lt;"&amp;EOMONTH(DATE(F$1,F$2,1),0)))*SUMIFS(Prov_Auto!$E$3:$E1000, Prov_Auto!$A$3:$A1000, $D704, Prov_Auto!$D$3:$D1000,"&gt;="&amp;DATE(F$1,F$2,1),Prov_Auto!$D$3:$D1000, "&lt;="&amp;EOMONTH(DATE(F$1,F$2,1),0)))</f>
        <v/>
      </c>
      <c r="G704" s="48" t="str">
        <f>IF($D704="","", (SUMIFS(Transacoes!$D$3:$D1000,Transacoes!$C$3:$C1000,$D704,Transacoes!$B$3:$B1000,"C", Transacoes!$A$3:$A1000, "&lt;"&amp;EOMONTH(DATE(G$1,G$2,1),0))-SUMIFS(Transacoes!$D$3:$D1000,Transacoes!$C$3:$C1000,$D704,Transacoes!$B$3:$B1000,"V", Transacoes!$A$3:$A1000, "&lt;"&amp;EOMONTH(DATE(G$1,G$2,1),0)))*SUMIFS(Prov_Auto!$E$3:$E1000, Prov_Auto!$A$3:$A1000, $D704, Prov_Auto!$D$3:$D1000,"&gt;="&amp;DATE(G$1,G$2,1),Prov_Auto!$D$3:$D1000, "&lt;="&amp;EOMONTH(DATE(G$1,G$2,1),0)))</f>
        <v/>
      </c>
      <c r="H704" s="48" t="str">
        <f>IF($D704="","", (SUMIFS(Transacoes!$D$3:$D1000,Transacoes!$C$3:$C1000,$D704,Transacoes!$B$3:$B1000,"C", Transacoes!$A$3:$A1000, "&lt;"&amp;EOMONTH(DATE(H$1,H$2,1),0))-SUMIFS(Transacoes!$D$3:$D1000,Transacoes!$C$3:$C1000,$D704,Transacoes!$B$3:$B1000,"V", Transacoes!$A$3:$A1000, "&lt;"&amp;EOMONTH(DATE(H$1,H$2,1),0)))*SUMIFS(Prov_Auto!$E$3:$E1000, Prov_Auto!$A$3:$A1000, $D704, Prov_Auto!$D$3:$D1000,"&gt;="&amp;DATE(H$1,H$2,1),Prov_Auto!$D$3:$D1000, "&lt;="&amp;EOMONTH(DATE(H$1,H$2,1),0)))</f>
        <v/>
      </c>
      <c r="I704" s="48" t="str">
        <f>IF($D704="","", (SUMIFS(Transacoes!$D$3:$D1000,Transacoes!$C$3:$C1000,$D704,Transacoes!$B$3:$B1000,"C", Transacoes!$A$3:$A1000, "&lt;"&amp;EOMONTH(DATE(I$1,I$2,1),0))-SUMIFS(Transacoes!$D$3:$D1000,Transacoes!$C$3:$C1000,$D704,Transacoes!$B$3:$B1000,"V", Transacoes!$A$3:$A1000, "&lt;"&amp;EOMONTH(DATE(I$1,I$2,1),0)))*SUMIFS(Prov_Auto!$E$3:$E1000, Prov_Auto!$A$3:$A1000, $D704, Prov_Auto!$D$3:$D1000,"&gt;="&amp;DATE(I$1,I$2,1),Prov_Auto!$D$3:$D1000, "&lt;="&amp;EOMONTH(DATE(I$1,I$2,1),0)))</f>
        <v/>
      </c>
      <c r="J704" s="48" t="str">
        <f>IF($D704="","", (SUMIFS(Transacoes!$D$3:$D1000,Transacoes!$C$3:$C1000,$D704,Transacoes!$B$3:$B1000,"C", Transacoes!$A$3:$A1000, "&lt;"&amp;EOMONTH(DATE(J$1,J$2,1),0))-SUMIFS(Transacoes!$D$3:$D1000,Transacoes!$C$3:$C1000,$D704,Transacoes!$B$3:$B1000,"V", Transacoes!$A$3:$A1000, "&lt;"&amp;EOMONTH(DATE(J$1,J$2,1),0)))*SUMIFS(Prov_Auto!$E$3:$E1000, Prov_Auto!$A$3:$A1000, $D704, Prov_Auto!$D$3:$D1000,"&gt;="&amp;DATE(J$1,J$2,1),Prov_Auto!$D$3:$D1000, "&lt;="&amp;EOMONTH(DATE(J$1,J$2,1),0)))</f>
        <v/>
      </c>
      <c r="K704" s="48" t="str">
        <f>IF($D704="","", (SUMIFS(Transacoes!$D$3:$D1000,Transacoes!$C$3:$C1000,$D704,Transacoes!$B$3:$B1000,"C", Transacoes!$A$3:$A1000, "&lt;"&amp;EOMONTH(DATE(K$1,K$2,1),0))-SUMIFS(Transacoes!$D$3:$D1000,Transacoes!$C$3:$C1000,$D704,Transacoes!$B$3:$B1000,"V", Transacoes!$A$3:$A1000, "&lt;"&amp;EOMONTH(DATE(K$1,K$2,1),0)))*SUMIFS(Prov_Auto!$E$3:$E1000, Prov_Auto!$A$3:$A1000, $D704, Prov_Auto!$D$3:$D1000,"&gt;="&amp;DATE(K$1,K$2,1),Prov_Auto!$D$3:$D1000, "&lt;="&amp;EOMONTH(DATE(K$1,K$2,1),0)))</f>
        <v/>
      </c>
      <c r="L704" s="48" t="str">
        <f>IF($D704="","", (SUMIFS(Transacoes!$D$3:$D1000,Transacoes!$C$3:$C1000,$D704,Transacoes!$B$3:$B1000,"C", Transacoes!$A$3:$A1000, "&lt;"&amp;EOMONTH(DATE(L$1,L$2,1),0))-SUMIFS(Transacoes!$D$3:$D1000,Transacoes!$C$3:$C1000,$D704,Transacoes!$B$3:$B1000,"V", Transacoes!$A$3:$A1000, "&lt;"&amp;EOMONTH(DATE(L$1,L$2,1),0)))*SUMIFS(Prov_Auto!$E$3:$E1000, Prov_Auto!$A$3:$A1000, $D704, Prov_Auto!$D$3:$D1000,"&gt;="&amp;DATE(L$1,L$2,1),Prov_Auto!$D$3:$D1000, "&lt;="&amp;EOMONTH(DATE(L$1,L$2,1),0)))</f>
        <v/>
      </c>
      <c r="M704" s="48" t="str">
        <f>IF($D704="","", (SUMIFS(Transacoes!$D$3:$D1000,Transacoes!$C$3:$C1000,$D704,Transacoes!$B$3:$B1000,"C", Transacoes!$A$3:$A1000, "&lt;"&amp;EOMONTH(DATE(M$1,M$2,1),0))-SUMIFS(Transacoes!$D$3:$D1000,Transacoes!$C$3:$C1000,$D704,Transacoes!$B$3:$B1000,"V", Transacoes!$A$3:$A1000, "&lt;"&amp;EOMONTH(DATE(M$1,M$2,1),0)))*SUMIFS(Prov_Auto!$E$3:$E1000, Prov_Auto!$A$3:$A1000, $D704, Prov_Auto!$D$3:$D1000,"&gt;="&amp;DATE(M$1,M$2,1),Prov_Auto!$D$3:$D1000, "&lt;="&amp;EOMONTH(DATE(M$1,M$2,1),0)))</f>
        <v/>
      </c>
      <c r="N704" s="48" t="str">
        <f>IF($D704="","", (SUMIFS(Transacoes!$D$3:$D1000,Transacoes!$C$3:$C1000,$D704,Transacoes!$B$3:$B1000,"C", Transacoes!$A$3:$A1000, "&lt;"&amp;EOMONTH(DATE(N$1,N$2,1),0))-SUMIFS(Transacoes!$D$3:$D1000,Transacoes!$C$3:$C1000,$D704,Transacoes!$B$3:$B1000,"V", Transacoes!$A$3:$A1000, "&lt;"&amp;EOMONTH(DATE(N$1,N$2,1),0)))*SUMIFS(Prov_Auto!$E$3:$E1000, Prov_Auto!$A$3:$A1000, $D704, Prov_Auto!$D$3:$D1000,"&gt;="&amp;DATE(N$1,N$2,1),Prov_Auto!$D$3:$D1000, "&lt;="&amp;EOMONTH(DATE(N$1,N$2,1),0)))</f>
        <v/>
      </c>
      <c r="O704" s="48" t="str">
        <f>IF($D704="","", (SUMIFS(Transacoes!$D$3:$D1000,Transacoes!$C$3:$C1000,$D704,Transacoes!$B$3:$B1000,"C", Transacoes!$A$3:$A1000, "&lt;"&amp;EOMONTH(DATE(O$1,O$2,1),0))-SUMIFS(Transacoes!$D$3:$D1000,Transacoes!$C$3:$C1000,$D704,Transacoes!$B$3:$B1000,"V", Transacoes!$A$3:$A1000, "&lt;"&amp;EOMONTH(DATE(O$1,O$2,1),0)))*SUMIFS(Prov_Auto!$E$3:$E1000, Prov_Auto!$A$3:$A1000, $D704, Prov_Auto!$D$3:$D1000,"&gt;="&amp;DATE(O$1,O$2,1),Prov_Auto!$D$3:$D1000, "&lt;="&amp;EOMONTH(DATE(O$1,O$2,1),0)))</f>
        <v/>
      </c>
      <c r="P704" s="48" t="str">
        <f>IF($D704="","", (SUMIFS(Transacoes!$D$3:$D1000,Transacoes!$C$3:$C1000,$D704,Transacoes!$B$3:$B1000,"C", Transacoes!$A$3:$A1000, "&lt;"&amp;EOMONTH(DATE(P$1,P$2,1),0))-SUMIFS(Transacoes!$D$3:$D1000,Transacoes!$C$3:$C1000,$D704,Transacoes!$B$3:$B1000,"V", Transacoes!$A$3:$A1000, "&lt;"&amp;EOMONTH(DATE(P$1,P$2,1),0)))*SUMIFS(Prov_Auto!$E$3:$E1000, Prov_Auto!$A$3:$A1000, $D704, Prov_Auto!$D$3:$D1000,"&gt;="&amp;DATE(P$1,P$2,1),Prov_Auto!$D$3:$D1000, "&lt;="&amp;EOMONTH(DATE(P$1,P$2,1),0)))</f>
        <v/>
      </c>
      <c r="Q704" s="48" t="str">
        <f>IF($D704="","", (SUMIFS(Transacoes!$D$3:$D1000,Transacoes!$C$3:$C1000,$D704,Transacoes!$B$3:$B1000,"C", Transacoes!$A$3:$A1000, "&lt;"&amp;EOMONTH(DATE(Q$1,Q$2,1),0))-SUMIFS(Transacoes!$D$3:$D1000,Transacoes!$C$3:$C1000,$D704,Transacoes!$B$3:$B1000,"V", Transacoes!$A$3:$A1000, "&lt;"&amp;EOMONTH(DATE(Q$1,Q$2,1),0)))*SUMIFS(Prov_Auto!$E$3:$E1000, Prov_Auto!$A$3:$A1000, $D704, Prov_Auto!$D$3:$D1000,"&gt;="&amp;DATE(Q$1,Q$2,1),Prov_Auto!$D$3:$D1000, "&lt;="&amp;EOMONTH(DATE(Q$1,Q$2,1),0)))</f>
        <v/>
      </c>
      <c r="R704" s="47"/>
    </row>
    <row r="705">
      <c r="A705" s="47"/>
      <c r="B705" s="47"/>
      <c r="C705" s="47"/>
      <c r="D705" s="87"/>
      <c r="E705" s="48" t="str">
        <f>IF($D705="","", (SUMIFS(Transacoes!$D$3:$D1000,Transacoes!$C$3:$C1000,$D705,Transacoes!$B$3:$B1000,"C", Transacoes!$A$3:$A1000, "&lt;"&amp;EOMONTH(DATE(E$1,E$2,1),0))-SUMIFS(Transacoes!$D$3:$D1000,Transacoes!$C$3:$C1000,$D705,Transacoes!$B$3:$B1000,"V", Transacoes!$A$3:$A1000, "&lt;"&amp;EOMONTH(DATE(E$1,E$2,1),0)))*SUMIFS(Prov_Auto!$E$3:$E1000, Prov_Auto!$A$3:$A1000, $D705, Prov_Auto!$D$3:$D1000,"&gt;="&amp;DATE(E$1,E$2,1),Prov_Auto!$D$3:$D1000, "&lt;="&amp;EOMONTH(DATE(E$1,E$2,1),0)))</f>
        <v/>
      </c>
      <c r="F705" s="48" t="str">
        <f>IF($D705="","", (SUMIFS(Transacoes!$D$3:$D1000,Transacoes!$C$3:$C1000,$D705,Transacoes!$B$3:$B1000,"C", Transacoes!$A$3:$A1000, "&lt;"&amp;EOMONTH(DATE(F$1,F$2,1),0))-SUMIFS(Transacoes!$D$3:$D1000,Transacoes!$C$3:$C1000,$D705,Transacoes!$B$3:$B1000,"V", Transacoes!$A$3:$A1000, "&lt;"&amp;EOMONTH(DATE(F$1,F$2,1),0)))*SUMIFS(Prov_Auto!$E$3:$E1000, Prov_Auto!$A$3:$A1000, $D705, Prov_Auto!$D$3:$D1000,"&gt;="&amp;DATE(F$1,F$2,1),Prov_Auto!$D$3:$D1000, "&lt;="&amp;EOMONTH(DATE(F$1,F$2,1),0)))</f>
        <v/>
      </c>
      <c r="G705" s="48" t="str">
        <f>IF($D705="","", (SUMIFS(Transacoes!$D$3:$D1000,Transacoes!$C$3:$C1000,$D705,Transacoes!$B$3:$B1000,"C", Transacoes!$A$3:$A1000, "&lt;"&amp;EOMONTH(DATE(G$1,G$2,1),0))-SUMIFS(Transacoes!$D$3:$D1000,Transacoes!$C$3:$C1000,$D705,Transacoes!$B$3:$B1000,"V", Transacoes!$A$3:$A1000, "&lt;"&amp;EOMONTH(DATE(G$1,G$2,1),0)))*SUMIFS(Prov_Auto!$E$3:$E1000, Prov_Auto!$A$3:$A1000, $D705, Prov_Auto!$D$3:$D1000,"&gt;="&amp;DATE(G$1,G$2,1),Prov_Auto!$D$3:$D1000, "&lt;="&amp;EOMONTH(DATE(G$1,G$2,1),0)))</f>
        <v/>
      </c>
      <c r="H705" s="48" t="str">
        <f>IF($D705="","", (SUMIFS(Transacoes!$D$3:$D1000,Transacoes!$C$3:$C1000,$D705,Transacoes!$B$3:$B1000,"C", Transacoes!$A$3:$A1000, "&lt;"&amp;EOMONTH(DATE(H$1,H$2,1),0))-SUMIFS(Transacoes!$D$3:$D1000,Transacoes!$C$3:$C1000,$D705,Transacoes!$B$3:$B1000,"V", Transacoes!$A$3:$A1000, "&lt;"&amp;EOMONTH(DATE(H$1,H$2,1),0)))*SUMIFS(Prov_Auto!$E$3:$E1000, Prov_Auto!$A$3:$A1000, $D705, Prov_Auto!$D$3:$D1000,"&gt;="&amp;DATE(H$1,H$2,1),Prov_Auto!$D$3:$D1000, "&lt;="&amp;EOMONTH(DATE(H$1,H$2,1),0)))</f>
        <v/>
      </c>
      <c r="I705" s="48" t="str">
        <f>IF($D705="","", (SUMIFS(Transacoes!$D$3:$D1000,Transacoes!$C$3:$C1000,$D705,Transacoes!$B$3:$B1000,"C", Transacoes!$A$3:$A1000, "&lt;"&amp;EOMONTH(DATE(I$1,I$2,1),0))-SUMIFS(Transacoes!$D$3:$D1000,Transacoes!$C$3:$C1000,$D705,Transacoes!$B$3:$B1000,"V", Transacoes!$A$3:$A1000, "&lt;"&amp;EOMONTH(DATE(I$1,I$2,1),0)))*SUMIFS(Prov_Auto!$E$3:$E1000, Prov_Auto!$A$3:$A1000, $D705, Prov_Auto!$D$3:$D1000,"&gt;="&amp;DATE(I$1,I$2,1),Prov_Auto!$D$3:$D1000, "&lt;="&amp;EOMONTH(DATE(I$1,I$2,1),0)))</f>
        <v/>
      </c>
      <c r="J705" s="48" t="str">
        <f>IF($D705="","", (SUMIFS(Transacoes!$D$3:$D1000,Transacoes!$C$3:$C1000,$D705,Transacoes!$B$3:$B1000,"C", Transacoes!$A$3:$A1000, "&lt;"&amp;EOMONTH(DATE(J$1,J$2,1),0))-SUMIFS(Transacoes!$D$3:$D1000,Transacoes!$C$3:$C1000,$D705,Transacoes!$B$3:$B1000,"V", Transacoes!$A$3:$A1000, "&lt;"&amp;EOMONTH(DATE(J$1,J$2,1),0)))*SUMIFS(Prov_Auto!$E$3:$E1000, Prov_Auto!$A$3:$A1000, $D705, Prov_Auto!$D$3:$D1000,"&gt;="&amp;DATE(J$1,J$2,1),Prov_Auto!$D$3:$D1000, "&lt;="&amp;EOMONTH(DATE(J$1,J$2,1),0)))</f>
        <v/>
      </c>
      <c r="K705" s="48" t="str">
        <f>IF($D705="","", (SUMIFS(Transacoes!$D$3:$D1000,Transacoes!$C$3:$C1000,$D705,Transacoes!$B$3:$B1000,"C", Transacoes!$A$3:$A1000, "&lt;"&amp;EOMONTH(DATE(K$1,K$2,1),0))-SUMIFS(Transacoes!$D$3:$D1000,Transacoes!$C$3:$C1000,$D705,Transacoes!$B$3:$B1000,"V", Transacoes!$A$3:$A1000, "&lt;"&amp;EOMONTH(DATE(K$1,K$2,1),0)))*SUMIFS(Prov_Auto!$E$3:$E1000, Prov_Auto!$A$3:$A1000, $D705, Prov_Auto!$D$3:$D1000,"&gt;="&amp;DATE(K$1,K$2,1),Prov_Auto!$D$3:$D1000, "&lt;="&amp;EOMONTH(DATE(K$1,K$2,1),0)))</f>
        <v/>
      </c>
      <c r="L705" s="48" t="str">
        <f>IF($D705="","", (SUMIFS(Transacoes!$D$3:$D1000,Transacoes!$C$3:$C1000,$D705,Transacoes!$B$3:$B1000,"C", Transacoes!$A$3:$A1000, "&lt;"&amp;EOMONTH(DATE(L$1,L$2,1),0))-SUMIFS(Transacoes!$D$3:$D1000,Transacoes!$C$3:$C1000,$D705,Transacoes!$B$3:$B1000,"V", Transacoes!$A$3:$A1000, "&lt;"&amp;EOMONTH(DATE(L$1,L$2,1),0)))*SUMIFS(Prov_Auto!$E$3:$E1000, Prov_Auto!$A$3:$A1000, $D705, Prov_Auto!$D$3:$D1000,"&gt;="&amp;DATE(L$1,L$2,1),Prov_Auto!$D$3:$D1000, "&lt;="&amp;EOMONTH(DATE(L$1,L$2,1),0)))</f>
        <v/>
      </c>
      <c r="M705" s="48" t="str">
        <f>IF($D705="","", (SUMIFS(Transacoes!$D$3:$D1000,Transacoes!$C$3:$C1000,$D705,Transacoes!$B$3:$B1000,"C", Transacoes!$A$3:$A1000, "&lt;"&amp;EOMONTH(DATE(M$1,M$2,1),0))-SUMIFS(Transacoes!$D$3:$D1000,Transacoes!$C$3:$C1000,$D705,Transacoes!$B$3:$B1000,"V", Transacoes!$A$3:$A1000, "&lt;"&amp;EOMONTH(DATE(M$1,M$2,1),0)))*SUMIFS(Prov_Auto!$E$3:$E1000, Prov_Auto!$A$3:$A1000, $D705, Prov_Auto!$D$3:$D1000,"&gt;="&amp;DATE(M$1,M$2,1),Prov_Auto!$D$3:$D1000, "&lt;="&amp;EOMONTH(DATE(M$1,M$2,1),0)))</f>
        <v/>
      </c>
      <c r="N705" s="48" t="str">
        <f>IF($D705="","", (SUMIFS(Transacoes!$D$3:$D1000,Transacoes!$C$3:$C1000,$D705,Transacoes!$B$3:$B1000,"C", Transacoes!$A$3:$A1000, "&lt;"&amp;EOMONTH(DATE(N$1,N$2,1),0))-SUMIFS(Transacoes!$D$3:$D1000,Transacoes!$C$3:$C1000,$D705,Transacoes!$B$3:$B1000,"V", Transacoes!$A$3:$A1000, "&lt;"&amp;EOMONTH(DATE(N$1,N$2,1),0)))*SUMIFS(Prov_Auto!$E$3:$E1000, Prov_Auto!$A$3:$A1000, $D705, Prov_Auto!$D$3:$D1000,"&gt;="&amp;DATE(N$1,N$2,1),Prov_Auto!$D$3:$D1000, "&lt;="&amp;EOMONTH(DATE(N$1,N$2,1),0)))</f>
        <v/>
      </c>
      <c r="O705" s="48" t="str">
        <f>IF($D705="","", (SUMIFS(Transacoes!$D$3:$D1000,Transacoes!$C$3:$C1000,$D705,Transacoes!$B$3:$B1000,"C", Transacoes!$A$3:$A1000, "&lt;"&amp;EOMONTH(DATE(O$1,O$2,1),0))-SUMIFS(Transacoes!$D$3:$D1000,Transacoes!$C$3:$C1000,$D705,Transacoes!$B$3:$B1000,"V", Transacoes!$A$3:$A1000, "&lt;"&amp;EOMONTH(DATE(O$1,O$2,1),0)))*SUMIFS(Prov_Auto!$E$3:$E1000, Prov_Auto!$A$3:$A1000, $D705, Prov_Auto!$D$3:$D1000,"&gt;="&amp;DATE(O$1,O$2,1),Prov_Auto!$D$3:$D1000, "&lt;="&amp;EOMONTH(DATE(O$1,O$2,1),0)))</f>
        <v/>
      </c>
      <c r="P705" s="48" t="str">
        <f>IF($D705="","", (SUMIFS(Transacoes!$D$3:$D1000,Transacoes!$C$3:$C1000,$D705,Transacoes!$B$3:$B1000,"C", Transacoes!$A$3:$A1000, "&lt;"&amp;EOMONTH(DATE(P$1,P$2,1),0))-SUMIFS(Transacoes!$D$3:$D1000,Transacoes!$C$3:$C1000,$D705,Transacoes!$B$3:$B1000,"V", Transacoes!$A$3:$A1000, "&lt;"&amp;EOMONTH(DATE(P$1,P$2,1),0)))*SUMIFS(Prov_Auto!$E$3:$E1000, Prov_Auto!$A$3:$A1000, $D705, Prov_Auto!$D$3:$D1000,"&gt;="&amp;DATE(P$1,P$2,1),Prov_Auto!$D$3:$D1000, "&lt;="&amp;EOMONTH(DATE(P$1,P$2,1),0)))</f>
        <v/>
      </c>
      <c r="Q705" s="48" t="str">
        <f>IF($D705="","", (SUMIFS(Transacoes!$D$3:$D1000,Transacoes!$C$3:$C1000,$D705,Transacoes!$B$3:$B1000,"C", Transacoes!$A$3:$A1000, "&lt;"&amp;EOMONTH(DATE(Q$1,Q$2,1),0))-SUMIFS(Transacoes!$D$3:$D1000,Transacoes!$C$3:$C1000,$D705,Transacoes!$B$3:$B1000,"V", Transacoes!$A$3:$A1000, "&lt;"&amp;EOMONTH(DATE(Q$1,Q$2,1),0)))*SUMIFS(Prov_Auto!$E$3:$E1000, Prov_Auto!$A$3:$A1000, $D705, Prov_Auto!$D$3:$D1000,"&gt;="&amp;DATE(Q$1,Q$2,1),Prov_Auto!$D$3:$D1000, "&lt;="&amp;EOMONTH(DATE(Q$1,Q$2,1),0)))</f>
        <v/>
      </c>
      <c r="R705" s="47"/>
    </row>
    <row r="706">
      <c r="A706" s="47"/>
      <c r="B706" s="47"/>
      <c r="C706" s="47"/>
      <c r="D706" s="87"/>
      <c r="E706" s="48" t="str">
        <f>IF($D706="","", (SUMIFS(Transacoes!$D$3:$D1000,Transacoes!$C$3:$C1000,$D706,Transacoes!$B$3:$B1000,"C", Transacoes!$A$3:$A1000, "&lt;"&amp;EOMONTH(DATE(E$1,E$2,1),0))-SUMIFS(Transacoes!$D$3:$D1000,Transacoes!$C$3:$C1000,$D706,Transacoes!$B$3:$B1000,"V", Transacoes!$A$3:$A1000, "&lt;"&amp;EOMONTH(DATE(E$1,E$2,1),0)))*SUMIFS(Prov_Auto!$E$3:$E1000, Prov_Auto!$A$3:$A1000, $D706, Prov_Auto!$D$3:$D1000,"&gt;="&amp;DATE(E$1,E$2,1),Prov_Auto!$D$3:$D1000, "&lt;="&amp;EOMONTH(DATE(E$1,E$2,1),0)))</f>
        <v/>
      </c>
      <c r="F706" s="48" t="str">
        <f>IF($D706="","", (SUMIFS(Transacoes!$D$3:$D1000,Transacoes!$C$3:$C1000,$D706,Transacoes!$B$3:$B1000,"C", Transacoes!$A$3:$A1000, "&lt;"&amp;EOMONTH(DATE(F$1,F$2,1),0))-SUMIFS(Transacoes!$D$3:$D1000,Transacoes!$C$3:$C1000,$D706,Transacoes!$B$3:$B1000,"V", Transacoes!$A$3:$A1000, "&lt;"&amp;EOMONTH(DATE(F$1,F$2,1),0)))*SUMIFS(Prov_Auto!$E$3:$E1000, Prov_Auto!$A$3:$A1000, $D706, Prov_Auto!$D$3:$D1000,"&gt;="&amp;DATE(F$1,F$2,1),Prov_Auto!$D$3:$D1000, "&lt;="&amp;EOMONTH(DATE(F$1,F$2,1),0)))</f>
        <v/>
      </c>
      <c r="G706" s="48" t="str">
        <f>IF($D706="","", (SUMIFS(Transacoes!$D$3:$D1000,Transacoes!$C$3:$C1000,$D706,Transacoes!$B$3:$B1000,"C", Transacoes!$A$3:$A1000, "&lt;"&amp;EOMONTH(DATE(G$1,G$2,1),0))-SUMIFS(Transacoes!$D$3:$D1000,Transacoes!$C$3:$C1000,$D706,Transacoes!$B$3:$B1000,"V", Transacoes!$A$3:$A1000, "&lt;"&amp;EOMONTH(DATE(G$1,G$2,1),0)))*SUMIFS(Prov_Auto!$E$3:$E1000, Prov_Auto!$A$3:$A1000, $D706, Prov_Auto!$D$3:$D1000,"&gt;="&amp;DATE(G$1,G$2,1),Prov_Auto!$D$3:$D1000, "&lt;="&amp;EOMONTH(DATE(G$1,G$2,1),0)))</f>
        <v/>
      </c>
      <c r="H706" s="48" t="str">
        <f>IF($D706="","", (SUMIFS(Transacoes!$D$3:$D1000,Transacoes!$C$3:$C1000,$D706,Transacoes!$B$3:$B1000,"C", Transacoes!$A$3:$A1000, "&lt;"&amp;EOMONTH(DATE(H$1,H$2,1),0))-SUMIFS(Transacoes!$D$3:$D1000,Transacoes!$C$3:$C1000,$D706,Transacoes!$B$3:$B1000,"V", Transacoes!$A$3:$A1000, "&lt;"&amp;EOMONTH(DATE(H$1,H$2,1),0)))*SUMIFS(Prov_Auto!$E$3:$E1000, Prov_Auto!$A$3:$A1000, $D706, Prov_Auto!$D$3:$D1000,"&gt;="&amp;DATE(H$1,H$2,1),Prov_Auto!$D$3:$D1000, "&lt;="&amp;EOMONTH(DATE(H$1,H$2,1),0)))</f>
        <v/>
      </c>
      <c r="I706" s="48" t="str">
        <f>IF($D706="","", (SUMIFS(Transacoes!$D$3:$D1000,Transacoes!$C$3:$C1000,$D706,Transacoes!$B$3:$B1000,"C", Transacoes!$A$3:$A1000, "&lt;"&amp;EOMONTH(DATE(I$1,I$2,1),0))-SUMIFS(Transacoes!$D$3:$D1000,Transacoes!$C$3:$C1000,$D706,Transacoes!$B$3:$B1000,"V", Transacoes!$A$3:$A1000, "&lt;"&amp;EOMONTH(DATE(I$1,I$2,1),0)))*SUMIFS(Prov_Auto!$E$3:$E1000, Prov_Auto!$A$3:$A1000, $D706, Prov_Auto!$D$3:$D1000,"&gt;="&amp;DATE(I$1,I$2,1),Prov_Auto!$D$3:$D1000, "&lt;="&amp;EOMONTH(DATE(I$1,I$2,1),0)))</f>
        <v/>
      </c>
      <c r="J706" s="48" t="str">
        <f>IF($D706="","", (SUMIFS(Transacoes!$D$3:$D1000,Transacoes!$C$3:$C1000,$D706,Transacoes!$B$3:$B1000,"C", Transacoes!$A$3:$A1000, "&lt;"&amp;EOMONTH(DATE(J$1,J$2,1),0))-SUMIFS(Transacoes!$D$3:$D1000,Transacoes!$C$3:$C1000,$D706,Transacoes!$B$3:$B1000,"V", Transacoes!$A$3:$A1000, "&lt;"&amp;EOMONTH(DATE(J$1,J$2,1),0)))*SUMIFS(Prov_Auto!$E$3:$E1000, Prov_Auto!$A$3:$A1000, $D706, Prov_Auto!$D$3:$D1000,"&gt;="&amp;DATE(J$1,J$2,1),Prov_Auto!$D$3:$D1000, "&lt;="&amp;EOMONTH(DATE(J$1,J$2,1),0)))</f>
        <v/>
      </c>
      <c r="K706" s="48" t="str">
        <f>IF($D706="","", (SUMIFS(Transacoes!$D$3:$D1000,Transacoes!$C$3:$C1000,$D706,Transacoes!$B$3:$B1000,"C", Transacoes!$A$3:$A1000, "&lt;"&amp;EOMONTH(DATE(K$1,K$2,1),0))-SUMIFS(Transacoes!$D$3:$D1000,Transacoes!$C$3:$C1000,$D706,Transacoes!$B$3:$B1000,"V", Transacoes!$A$3:$A1000, "&lt;"&amp;EOMONTH(DATE(K$1,K$2,1),0)))*SUMIFS(Prov_Auto!$E$3:$E1000, Prov_Auto!$A$3:$A1000, $D706, Prov_Auto!$D$3:$D1000,"&gt;="&amp;DATE(K$1,K$2,1),Prov_Auto!$D$3:$D1000, "&lt;="&amp;EOMONTH(DATE(K$1,K$2,1),0)))</f>
        <v/>
      </c>
      <c r="L706" s="48" t="str">
        <f>IF($D706="","", (SUMIFS(Transacoes!$D$3:$D1000,Transacoes!$C$3:$C1000,$D706,Transacoes!$B$3:$B1000,"C", Transacoes!$A$3:$A1000, "&lt;"&amp;EOMONTH(DATE(L$1,L$2,1),0))-SUMIFS(Transacoes!$D$3:$D1000,Transacoes!$C$3:$C1000,$D706,Transacoes!$B$3:$B1000,"V", Transacoes!$A$3:$A1000, "&lt;"&amp;EOMONTH(DATE(L$1,L$2,1),0)))*SUMIFS(Prov_Auto!$E$3:$E1000, Prov_Auto!$A$3:$A1000, $D706, Prov_Auto!$D$3:$D1000,"&gt;="&amp;DATE(L$1,L$2,1),Prov_Auto!$D$3:$D1000, "&lt;="&amp;EOMONTH(DATE(L$1,L$2,1),0)))</f>
        <v/>
      </c>
      <c r="M706" s="48" t="str">
        <f>IF($D706="","", (SUMIFS(Transacoes!$D$3:$D1000,Transacoes!$C$3:$C1000,$D706,Transacoes!$B$3:$B1000,"C", Transacoes!$A$3:$A1000, "&lt;"&amp;EOMONTH(DATE(M$1,M$2,1),0))-SUMIFS(Transacoes!$D$3:$D1000,Transacoes!$C$3:$C1000,$D706,Transacoes!$B$3:$B1000,"V", Transacoes!$A$3:$A1000, "&lt;"&amp;EOMONTH(DATE(M$1,M$2,1),0)))*SUMIFS(Prov_Auto!$E$3:$E1000, Prov_Auto!$A$3:$A1000, $D706, Prov_Auto!$D$3:$D1000,"&gt;="&amp;DATE(M$1,M$2,1),Prov_Auto!$D$3:$D1000, "&lt;="&amp;EOMONTH(DATE(M$1,M$2,1),0)))</f>
        <v/>
      </c>
      <c r="N706" s="48" t="str">
        <f>IF($D706="","", (SUMIFS(Transacoes!$D$3:$D1000,Transacoes!$C$3:$C1000,$D706,Transacoes!$B$3:$B1000,"C", Transacoes!$A$3:$A1000, "&lt;"&amp;EOMONTH(DATE(N$1,N$2,1),0))-SUMIFS(Transacoes!$D$3:$D1000,Transacoes!$C$3:$C1000,$D706,Transacoes!$B$3:$B1000,"V", Transacoes!$A$3:$A1000, "&lt;"&amp;EOMONTH(DATE(N$1,N$2,1),0)))*SUMIFS(Prov_Auto!$E$3:$E1000, Prov_Auto!$A$3:$A1000, $D706, Prov_Auto!$D$3:$D1000,"&gt;="&amp;DATE(N$1,N$2,1),Prov_Auto!$D$3:$D1000, "&lt;="&amp;EOMONTH(DATE(N$1,N$2,1),0)))</f>
        <v/>
      </c>
      <c r="O706" s="48" t="str">
        <f>IF($D706="","", (SUMIFS(Transacoes!$D$3:$D1000,Transacoes!$C$3:$C1000,$D706,Transacoes!$B$3:$B1000,"C", Transacoes!$A$3:$A1000, "&lt;"&amp;EOMONTH(DATE(O$1,O$2,1),0))-SUMIFS(Transacoes!$D$3:$D1000,Transacoes!$C$3:$C1000,$D706,Transacoes!$B$3:$B1000,"V", Transacoes!$A$3:$A1000, "&lt;"&amp;EOMONTH(DATE(O$1,O$2,1),0)))*SUMIFS(Prov_Auto!$E$3:$E1000, Prov_Auto!$A$3:$A1000, $D706, Prov_Auto!$D$3:$D1000,"&gt;="&amp;DATE(O$1,O$2,1),Prov_Auto!$D$3:$D1000, "&lt;="&amp;EOMONTH(DATE(O$1,O$2,1),0)))</f>
        <v/>
      </c>
      <c r="P706" s="48" t="str">
        <f>IF($D706="","", (SUMIFS(Transacoes!$D$3:$D1000,Transacoes!$C$3:$C1000,$D706,Transacoes!$B$3:$B1000,"C", Transacoes!$A$3:$A1000, "&lt;"&amp;EOMONTH(DATE(P$1,P$2,1),0))-SUMIFS(Transacoes!$D$3:$D1000,Transacoes!$C$3:$C1000,$D706,Transacoes!$B$3:$B1000,"V", Transacoes!$A$3:$A1000, "&lt;"&amp;EOMONTH(DATE(P$1,P$2,1),0)))*SUMIFS(Prov_Auto!$E$3:$E1000, Prov_Auto!$A$3:$A1000, $D706, Prov_Auto!$D$3:$D1000,"&gt;="&amp;DATE(P$1,P$2,1),Prov_Auto!$D$3:$D1000, "&lt;="&amp;EOMONTH(DATE(P$1,P$2,1),0)))</f>
        <v/>
      </c>
      <c r="Q706" s="48" t="str">
        <f>IF($D706="","", (SUMIFS(Transacoes!$D$3:$D1000,Transacoes!$C$3:$C1000,$D706,Transacoes!$B$3:$B1000,"C", Transacoes!$A$3:$A1000, "&lt;"&amp;EOMONTH(DATE(Q$1,Q$2,1),0))-SUMIFS(Transacoes!$D$3:$D1000,Transacoes!$C$3:$C1000,$D706,Transacoes!$B$3:$B1000,"V", Transacoes!$A$3:$A1000, "&lt;"&amp;EOMONTH(DATE(Q$1,Q$2,1),0)))*SUMIFS(Prov_Auto!$E$3:$E1000, Prov_Auto!$A$3:$A1000, $D706, Prov_Auto!$D$3:$D1000,"&gt;="&amp;DATE(Q$1,Q$2,1),Prov_Auto!$D$3:$D1000, "&lt;="&amp;EOMONTH(DATE(Q$1,Q$2,1),0)))</f>
        <v/>
      </c>
      <c r="R706" s="47"/>
    </row>
    <row r="707">
      <c r="A707" s="47"/>
      <c r="B707" s="47"/>
      <c r="C707" s="47"/>
      <c r="D707" s="87"/>
      <c r="E707" s="48" t="str">
        <f>IF($D707="","", (SUMIFS(Transacoes!$D$3:$D1000,Transacoes!$C$3:$C1000,$D707,Transacoes!$B$3:$B1000,"C", Transacoes!$A$3:$A1000, "&lt;"&amp;EOMONTH(DATE(E$1,E$2,1),0))-SUMIFS(Transacoes!$D$3:$D1000,Transacoes!$C$3:$C1000,$D707,Transacoes!$B$3:$B1000,"V", Transacoes!$A$3:$A1000, "&lt;"&amp;EOMONTH(DATE(E$1,E$2,1),0)))*SUMIFS(Prov_Auto!$E$3:$E1000, Prov_Auto!$A$3:$A1000, $D707, Prov_Auto!$D$3:$D1000,"&gt;="&amp;DATE(E$1,E$2,1),Prov_Auto!$D$3:$D1000, "&lt;="&amp;EOMONTH(DATE(E$1,E$2,1),0)))</f>
        <v/>
      </c>
      <c r="F707" s="48" t="str">
        <f>IF($D707="","", (SUMIFS(Transacoes!$D$3:$D1000,Transacoes!$C$3:$C1000,$D707,Transacoes!$B$3:$B1000,"C", Transacoes!$A$3:$A1000, "&lt;"&amp;EOMONTH(DATE(F$1,F$2,1),0))-SUMIFS(Transacoes!$D$3:$D1000,Transacoes!$C$3:$C1000,$D707,Transacoes!$B$3:$B1000,"V", Transacoes!$A$3:$A1000, "&lt;"&amp;EOMONTH(DATE(F$1,F$2,1),0)))*SUMIFS(Prov_Auto!$E$3:$E1000, Prov_Auto!$A$3:$A1000, $D707, Prov_Auto!$D$3:$D1000,"&gt;="&amp;DATE(F$1,F$2,1),Prov_Auto!$D$3:$D1000, "&lt;="&amp;EOMONTH(DATE(F$1,F$2,1),0)))</f>
        <v/>
      </c>
      <c r="G707" s="48" t="str">
        <f>IF($D707="","", (SUMIFS(Transacoes!$D$3:$D1000,Transacoes!$C$3:$C1000,$D707,Transacoes!$B$3:$B1000,"C", Transacoes!$A$3:$A1000, "&lt;"&amp;EOMONTH(DATE(G$1,G$2,1),0))-SUMIFS(Transacoes!$D$3:$D1000,Transacoes!$C$3:$C1000,$D707,Transacoes!$B$3:$B1000,"V", Transacoes!$A$3:$A1000, "&lt;"&amp;EOMONTH(DATE(G$1,G$2,1),0)))*SUMIFS(Prov_Auto!$E$3:$E1000, Prov_Auto!$A$3:$A1000, $D707, Prov_Auto!$D$3:$D1000,"&gt;="&amp;DATE(G$1,G$2,1),Prov_Auto!$D$3:$D1000, "&lt;="&amp;EOMONTH(DATE(G$1,G$2,1),0)))</f>
        <v/>
      </c>
      <c r="H707" s="48" t="str">
        <f>IF($D707="","", (SUMIFS(Transacoes!$D$3:$D1000,Transacoes!$C$3:$C1000,$D707,Transacoes!$B$3:$B1000,"C", Transacoes!$A$3:$A1000, "&lt;"&amp;EOMONTH(DATE(H$1,H$2,1),0))-SUMIFS(Transacoes!$D$3:$D1000,Transacoes!$C$3:$C1000,$D707,Transacoes!$B$3:$B1000,"V", Transacoes!$A$3:$A1000, "&lt;"&amp;EOMONTH(DATE(H$1,H$2,1),0)))*SUMIFS(Prov_Auto!$E$3:$E1000, Prov_Auto!$A$3:$A1000, $D707, Prov_Auto!$D$3:$D1000,"&gt;="&amp;DATE(H$1,H$2,1),Prov_Auto!$D$3:$D1000, "&lt;="&amp;EOMONTH(DATE(H$1,H$2,1),0)))</f>
        <v/>
      </c>
      <c r="I707" s="48" t="str">
        <f>IF($D707="","", (SUMIFS(Transacoes!$D$3:$D1000,Transacoes!$C$3:$C1000,$D707,Transacoes!$B$3:$B1000,"C", Transacoes!$A$3:$A1000, "&lt;"&amp;EOMONTH(DATE(I$1,I$2,1),0))-SUMIFS(Transacoes!$D$3:$D1000,Transacoes!$C$3:$C1000,$D707,Transacoes!$B$3:$B1000,"V", Transacoes!$A$3:$A1000, "&lt;"&amp;EOMONTH(DATE(I$1,I$2,1),0)))*SUMIFS(Prov_Auto!$E$3:$E1000, Prov_Auto!$A$3:$A1000, $D707, Prov_Auto!$D$3:$D1000,"&gt;="&amp;DATE(I$1,I$2,1),Prov_Auto!$D$3:$D1000, "&lt;="&amp;EOMONTH(DATE(I$1,I$2,1),0)))</f>
        <v/>
      </c>
      <c r="J707" s="48" t="str">
        <f>IF($D707="","", (SUMIFS(Transacoes!$D$3:$D1000,Transacoes!$C$3:$C1000,$D707,Transacoes!$B$3:$B1000,"C", Transacoes!$A$3:$A1000, "&lt;"&amp;EOMONTH(DATE(J$1,J$2,1),0))-SUMIFS(Transacoes!$D$3:$D1000,Transacoes!$C$3:$C1000,$D707,Transacoes!$B$3:$B1000,"V", Transacoes!$A$3:$A1000, "&lt;"&amp;EOMONTH(DATE(J$1,J$2,1),0)))*SUMIFS(Prov_Auto!$E$3:$E1000, Prov_Auto!$A$3:$A1000, $D707, Prov_Auto!$D$3:$D1000,"&gt;="&amp;DATE(J$1,J$2,1),Prov_Auto!$D$3:$D1000, "&lt;="&amp;EOMONTH(DATE(J$1,J$2,1),0)))</f>
        <v/>
      </c>
      <c r="K707" s="48" t="str">
        <f>IF($D707="","", (SUMIFS(Transacoes!$D$3:$D1000,Transacoes!$C$3:$C1000,$D707,Transacoes!$B$3:$B1000,"C", Transacoes!$A$3:$A1000, "&lt;"&amp;EOMONTH(DATE(K$1,K$2,1),0))-SUMIFS(Transacoes!$D$3:$D1000,Transacoes!$C$3:$C1000,$D707,Transacoes!$B$3:$B1000,"V", Transacoes!$A$3:$A1000, "&lt;"&amp;EOMONTH(DATE(K$1,K$2,1),0)))*SUMIFS(Prov_Auto!$E$3:$E1000, Prov_Auto!$A$3:$A1000, $D707, Prov_Auto!$D$3:$D1000,"&gt;="&amp;DATE(K$1,K$2,1),Prov_Auto!$D$3:$D1000, "&lt;="&amp;EOMONTH(DATE(K$1,K$2,1),0)))</f>
        <v/>
      </c>
      <c r="L707" s="48" t="str">
        <f>IF($D707="","", (SUMIFS(Transacoes!$D$3:$D1000,Transacoes!$C$3:$C1000,$D707,Transacoes!$B$3:$B1000,"C", Transacoes!$A$3:$A1000, "&lt;"&amp;EOMONTH(DATE(L$1,L$2,1),0))-SUMIFS(Transacoes!$D$3:$D1000,Transacoes!$C$3:$C1000,$D707,Transacoes!$B$3:$B1000,"V", Transacoes!$A$3:$A1000, "&lt;"&amp;EOMONTH(DATE(L$1,L$2,1),0)))*SUMIFS(Prov_Auto!$E$3:$E1000, Prov_Auto!$A$3:$A1000, $D707, Prov_Auto!$D$3:$D1000,"&gt;="&amp;DATE(L$1,L$2,1),Prov_Auto!$D$3:$D1000, "&lt;="&amp;EOMONTH(DATE(L$1,L$2,1),0)))</f>
        <v/>
      </c>
      <c r="M707" s="48" t="str">
        <f>IF($D707="","", (SUMIFS(Transacoes!$D$3:$D1000,Transacoes!$C$3:$C1000,$D707,Transacoes!$B$3:$B1000,"C", Transacoes!$A$3:$A1000, "&lt;"&amp;EOMONTH(DATE(M$1,M$2,1),0))-SUMIFS(Transacoes!$D$3:$D1000,Transacoes!$C$3:$C1000,$D707,Transacoes!$B$3:$B1000,"V", Transacoes!$A$3:$A1000, "&lt;"&amp;EOMONTH(DATE(M$1,M$2,1),0)))*SUMIFS(Prov_Auto!$E$3:$E1000, Prov_Auto!$A$3:$A1000, $D707, Prov_Auto!$D$3:$D1000,"&gt;="&amp;DATE(M$1,M$2,1),Prov_Auto!$D$3:$D1000, "&lt;="&amp;EOMONTH(DATE(M$1,M$2,1),0)))</f>
        <v/>
      </c>
      <c r="N707" s="48" t="str">
        <f>IF($D707="","", (SUMIFS(Transacoes!$D$3:$D1000,Transacoes!$C$3:$C1000,$D707,Transacoes!$B$3:$B1000,"C", Transacoes!$A$3:$A1000, "&lt;"&amp;EOMONTH(DATE(N$1,N$2,1),0))-SUMIFS(Transacoes!$D$3:$D1000,Transacoes!$C$3:$C1000,$D707,Transacoes!$B$3:$B1000,"V", Transacoes!$A$3:$A1000, "&lt;"&amp;EOMONTH(DATE(N$1,N$2,1),0)))*SUMIFS(Prov_Auto!$E$3:$E1000, Prov_Auto!$A$3:$A1000, $D707, Prov_Auto!$D$3:$D1000,"&gt;="&amp;DATE(N$1,N$2,1),Prov_Auto!$D$3:$D1000, "&lt;="&amp;EOMONTH(DATE(N$1,N$2,1),0)))</f>
        <v/>
      </c>
      <c r="O707" s="48" t="str">
        <f>IF($D707="","", (SUMIFS(Transacoes!$D$3:$D1000,Transacoes!$C$3:$C1000,$D707,Transacoes!$B$3:$B1000,"C", Transacoes!$A$3:$A1000, "&lt;"&amp;EOMONTH(DATE(O$1,O$2,1),0))-SUMIFS(Transacoes!$D$3:$D1000,Transacoes!$C$3:$C1000,$D707,Transacoes!$B$3:$B1000,"V", Transacoes!$A$3:$A1000, "&lt;"&amp;EOMONTH(DATE(O$1,O$2,1),0)))*SUMIFS(Prov_Auto!$E$3:$E1000, Prov_Auto!$A$3:$A1000, $D707, Prov_Auto!$D$3:$D1000,"&gt;="&amp;DATE(O$1,O$2,1),Prov_Auto!$D$3:$D1000, "&lt;="&amp;EOMONTH(DATE(O$1,O$2,1),0)))</f>
        <v/>
      </c>
      <c r="P707" s="48" t="str">
        <f>IF($D707="","", (SUMIFS(Transacoes!$D$3:$D1000,Transacoes!$C$3:$C1000,$D707,Transacoes!$B$3:$B1000,"C", Transacoes!$A$3:$A1000, "&lt;"&amp;EOMONTH(DATE(P$1,P$2,1),0))-SUMIFS(Transacoes!$D$3:$D1000,Transacoes!$C$3:$C1000,$D707,Transacoes!$B$3:$B1000,"V", Transacoes!$A$3:$A1000, "&lt;"&amp;EOMONTH(DATE(P$1,P$2,1),0)))*SUMIFS(Prov_Auto!$E$3:$E1000, Prov_Auto!$A$3:$A1000, $D707, Prov_Auto!$D$3:$D1000,"&gt;="&amp;DATE(P$1,P$2,1),Prov_Auto!$D$3:$D1000, "&lt;="&amp;EOMONTH(DATE(P$1,P$2,1),0)))</f>
        <v/>
      </c>
      <c r="Q707" s="48" t="str">
        <f>IF($D707="","", (SUMIFS(Transacoes!$D$3:$D1000,Transacoes!$C$3:$C1000,$D707,Transacoes!$B$3:$B1000,"C", Transacoes!$A$3:$A1000, "&lt;"&amp;EOMONTH(DATE(Q$1,Q$2,1),0))-SUMIFS(Transacoes!$D$3:$D1000,Transacoes!$C$3:$C1000,$D707,Transacoes!$B$3:$B1000,"V", Transacoes!$A$3:$A1000, "&lt;"&amp;EOMONTH(DATE(Q$1,Q$2,1),0)))*SUMIFS(Prov_Auto!$E$3:$E1000, Prov_Auto!$A$3:$A1000, $D707, Prov_Auto!$D$3:$D1000,"&gt;="&amp;DATE(Q$1,Q$2,1),Prov_Auto!$D$3:$D1000, "&lt;="&amp;EOMONTH(DATE(Q$1,Q$2,1),0)))</f>
        <v/>
      </c>
      <c r="R707" s="47"/>
    </row>
    <row r="708">
      <c r="A708" s="47"/>
      <c r="B708" s="47"/>
      <c r="C708" s="47"/>
      <c r="D708" s="87"/>
      <c r="E708" s="48" t="str">
        <f>IF($D708="","", (SUMIFS(Transacoes!$D$3:$D1000,Transacoes!$C$3:$C1000,$D708,Transacoes!$B$3:$B1000,"C", Transacoes!$A$3:$A1000, "&lt;"&amp;EOMONTH(DATE(E$1,E$2,1),0))-SUMIFS(Transacoes!$D$3:$D1000,Transacoes!$C$3:$C1000,$D708,Transacoes!$B$3:$B1000,"V", Transacoes!$A$3:$A1000, "&lt;"&amp;EOMONTH(DATE(E$1,E$2,1),0)))*SUMIFS(Prov_Auto!$E$3:$E1000, Prov_Auto!$A$3:$A1000, $D708, Prov_Auto!$D$3:$D1000,"&gt;="&amp;DATE(E$1,E$2,1),Prov_Auto!$D$3:$D1000, "&lt;="&amp;EOMONTH(DATE(E$1,E$2,1),0)))</f>
        <v/>
      </c>
      <c r="F708" s="48" t="str">
        <f>IF($D708="","", (SUMIFS(Transacoes!$D$3:$D1000,Transacoes!$C$3:$C1000,$D708,Transacoes!$B$3:$B1000,"C", Transacoes!$A$3:$A1000, "&lt;"&amp;EOMONTH(DATE(F$1,F$2,1),0))-SUMIFS(Transacoes!$D$3:$D1000,Transacoes!$C$3:$C1000,$D708,Transacoes!$B$3:$B1000,"V", Transacoes!$A$3:$A1000, "&lt;"&amp;EOMONTH(DATE(F$1,F$2,1),0)))*SUMIFS(Prov_Auto!$E$3:$E1000, Prov_Auto!$A$3:$A1000, $D708, Prov_Auto!$D$3:$D1000,"&gt;="&amp;DATE(F$1,F$2,1),Prov_Auto!$D$3:$D1000, "&lt;="&amp;EOMONTH(DATE(F$1,F$2,1),0)))</f>
        <v/>
      </c>
      <c r="G708" s="48" t="str">
        <f>IF($D708="","", (SUMIFS(Transacoes!$D$3:$D1000,Transacoes!$C$3:$C1000,$D708,Transacoes!$B$3:$B1000,"C", Transacoes!$A$3:$A1000, "&lt;"&amp;EOMONTH(DATE(G$1,G$2,1),0))-SUMIFS(Transacoes!$D$3:$D1000,Transacoes!$C$3:$C1000,$D708,Transacoes!$B$3:$B1000,"V", Transacoes!$A$3:$A1000, "&lt;"&amp;EOMONTH(DATE(G$1,G$2,1),0)))*SUMIFS(Prov_Auto!$E$3:$E1000, Prov_Auto!$A$3:$A1000, $D708, Prov_Auto!$D$3:$D1000,"&gt;="&amp;DATE(G$1,G$2,1),Prov_Auto!$D$3:$D1000, "&lt;="&amp;EOMONTH(DATE(G$1,G$2,1),0)))</f>
        <v/>
      </c>
      <c r="H708" s="48" t="str">
        <f>IF($D708="","", (SUMIFS(Transacoes!$D$3:$D1000,Transacoes!$C$3:$C1000,$D708,Transacoes!$B$3:$B1000,"C", Transacoes!$A$3:$A1000, "&lt;"&amp;EOMONTH(DATE(H$1,H$2,1),0))-SUMIFS(Transacoes!$D$3:$D1000,Transacoes!$C$3:$C1000,$D708,Transacoes!$B$3:$B1000,"V", Transacoes!$A$3:$A1000, "&lt;"&amp;EOMONTH(DATE(H$1,H$2,1),0)))*SUMIFS(Prov_Auto!$E$3:$E1000, Prov_Auto!$A$3:$A1000, $D708, Prov_Auto!$D$3:$D1000,"&gt;="&amp;DATE(H$1,H$2,1),Prov_Auto!$D$3:$D1000, "&lt;="&amp;EOMONTH(DATE(H$1,H$2,1),0)))</f>
        <v/>
      </c>
      <c r="I708" s="48" t="str">
        <f>IF($D708="","", (SUMIFS(Transacoes!$D$3:$D1000,Transacoes!$C$3:$C1000,$D708,Transacoes!$B$3:$B1000,"C", Transacoes!$A$3:$A1000, "&lt;"&amp;EOMONTH(DATE(I$1,I$2,1),0))-SUMIFS(Transacoes!$D$3:$D1000,Transacoes!$C$3:$C1000,$D708,Transacoes!$B$3:$B1000,"V", Transacoes!$A$3:$A1000, "&lt;"&amp;EOMONTH(DATE(I$1,I$2,1),0)))*SUMIFS(Prov_Auto!$E$3:$E1000, Prov_Auto!$A$3:$A1000, $D708, Prov_Auto!$D$3:$D1000,"&gt;="&amp;DATE(I$1,I$2,1),Prov_Auto!$D$3:$D1000, "&lt;="&amp;EOMONTH(DATE(I$1,I$2,1),0)))</f>
        <v/>
      </c>
      <c r="J708" s="48" t="str">
        <f>IF($D708="","", (SUMIFS(Transacoes!$D$3:$D1000,Transacoes!$C$3:$C1000,$D708,Transacoes!$B$3:$B1000,"C", Transacoes!$A$3:$A1000, "&lt;"&amp;EOMONTH(DATE(J$1,J$2,1),0))-SUMIFS(Transacoes!$D$3:$D1000,Transacoes!$C$3:$C1000,$D708,Transacoes!$B$3:$B1000,"V", Transacoes!$A$3:$A1000, "&lt;"&amp;EOMONTH(DATE(J$1,J$2,1),0)))*SUMIFS(Prov_Auto!$E$3:$E1000, Prov_Auto!$A$3:$A1000, $D708, Prov_Auto!$D$3:$D1000,"&gt;="&amp;DATE(J$1,J$2,1),Prov_Auto!$D$3:$D1000, "&lt;="&amp;EOMONTH(DATE(J$1,J$2,1),0)))</f>
        <v/>
      </c>
      <c r="K708" s="48" t="str">
        <f>IF($D708="","", (SUMIFS(Transacoes!$D$3:$D1000,Transacoes!$C$3:$C1000,$D708,Transacoes!$B$3:$B1000,"C", Transacoes!$A$3:$A1000, "&lt;"&amp;EOMONTH(DATE(K$1,K$2,1),0))-SUMIFS(Transacoes!$D$3:$D1000,Transacoes!$C$3:$C1000,$D708,Transacoes!$B$3:$B1000,"V", Transacoes!$A$3:$A1000, "&lt;"&amp;EOMONTH(DATE(K$1,K$2,1),0)))*SUMIFS(Prov_Auto!$E$3:$E1000, Prov_Auto!$A$3:$A1000, $D708, Prov_Auto!$D$3:$D1000,"&gt;="&amp;DATE(K$1,K$2,1),Prov_Auto!$D$3:$D1000, "&lt;="&amp;EOMONTH(DATE(K$1,K$2,1),0)))</f>
        <v/>
      </c>
      <c r="L708" s="48" t="str">
        <f>IF($D708="","", (SUMIFS(Transacoes!$D$3:$D1000,Transacoes!$C$3:$C1000,$D708,Transacoes!$B$3:$B1000,"C", Transacoes!$A$3:$A1000, "&lt;"&amp;EOMONTH(DATE(L$1,L$2,1),0))-SUMIFS(Transacoes!$D$3:$D1000,Transacoes!$C$3:$C1000,$D708,Transacoes!$B$3:$B1000,"V", Transacoes!$A$3:$A1000, "&lt;"&amp;EOMONTH(DATE(L$1,L$2,1),0)))*SUMIFS(Prov_Auto!$E$3:$E1000, Prov_Auto!$A$3:$A1000, $D708, Prov_Auto!$D$3:$D1000,"&gt;="&amp;DATE(L$1,L$2,1),Prov_Auto!$D$3:$D1000, "&lt;="&amp;EOMONTH(DATE(L$1,L$2,1),0)))</f>
        <v/>
      </c>
      <c r="M708" s="48" t="str">
        <f>IF($D708="","", (SUMIFS(Transacoes!$D$3:$D1000,Transacoes!$C$3:$C1000,$D708,Transacoes!$B$3:$B1000,"C", Transacoes!$A$3:$A1000, "&lt;"&amp;EOMONTH(DATE(M$1,M$2,1),0))-SUMIFS(Transacoes!$D$3:$D1000,Transacoes!$C$3:$C1000,$D708,Transacoes!$B$3:$B1000,"V", Transacoes!$A$3:$A1000, "&lt;"&amp;EOMONTH(DATE(M$1,M$2,1),0)))*SUMIFS(Prov_Auto!$E$3:$E1000, Prov_Auto!$A$3:$A1000, $D708, Prov_Auto!$D$3:$D1000,"&gt;="&amp;DATE(M$1,M$2,1),Prov_Auto!$D$3:$D1000, "&lt;="&amp;EOMONTH(DATE(M$1,M$2,1),0)))</f>
        <v/>
      </c>
      <c r="N708" s="48" t="str">
        <f>IF($D708="","", (SUMIFS(Transacoes!$D$3:$D1000,Transacoes!$C$3:$C1000,$D708,Transacoes!$B$3:$B1000,"C", Transacoes!$A$3:$A1000, "&lt;"&amp;EOMONTH(DATE(N$1,N$2,1),0))-SUMIFS(Transacoes!$D$3:$D1000,Transacoes!$C$3:$C1000,$D708,Transacoes!$B$3:$B1000,"V", Transacoes!$A$3:$A1000, "&lt;"&amp;EOMONTH(DATE(N$1,N$2,1),0)))*SUMIFS(Prov_Auto!$E$3:$E1000, Prov_Auto!$A$3:$A1000, $D708, Prov_Auto!$D$3:$D1000,"&gt;="&amp;DATE(N$1,N$2,1),Prov_Auto!$D$3:$D1000, "&lt;="&amp;EOMONTH(DATE(N$1,N$2,1),0)))</f>
        <v/>
      </c>
      <c r="O708" s="48" t="str">
        <f>IF($D708="","", (SUMIFS(Transacoes!$D$3:$D1000,Transacoes!$C$3:$C1000,$D708,Transacoes!$B$3:$B1000,"C", Transacoes!$A$3:$A1000, "&lt;"&amp;EOMONTH(DATE(O$1,O$2,1),0))-SUMIFS(Transacoes!$D$3:$D1000,Transacoes!$C$3:$C1000,$D708,Transacoes!$B$3:$B1000,"V", Transacoes!$A$3:$A1000, "&lt;"&amp;EOMONTH(DATE(O$1,O$2,1),0)))*SUMIFS(Prov_Auto!$E$3:$E1000, Prov_Auto!$A$3:$A1000, $D708, Prov_Auto!$D$3:$D1000,"&gt;="&amp;DATE(O$1,O$2,1),Prov_Auto!$D$3:$D1000, "&lt;="&amp;EOMONTH(DATE(O$1,O$2,1),0)))</f>
        <v/>
      </c>
      <c r="P708" s="48" t="str">
        <f>IF($D708="","", (SUMIFS(Transacoes!$D$3:$D1000,Transacoes!$C$3:$C1000,$D708,Transacoes!$B$3:$B1000,"C", Transacoes!$A$3:$A1000, "&lt;"&amp;EOMONTH(DATE(P$1,P$2,1),0))-SUMIFS(Transacoes!$D$3:$D1000,Transacoes!$C$3:$C1000,$D708,Transacoes!$B$3:$B1000,"V", Transacoes!$A$3:$A1000, "&lt;"&amp;EOMONTH(DATE(P$1,P$2,1),0)))*SUMIFS(Prov_Auto!$E$3:$E1000, Prov_Auto!$A$3:$A1000, $D708, Prov_Auto!$D$3:$D1000,"&gt;="&amp;DATE(P$1,P$2,1),Prov_Auto!$D$3:$D1000, "&lt;="&amp;EOMONTH(DATE(P$1,P$2,1),0)))</f>
        <v/>
      </c>
      <c r="Q708" s="48" t="str">
        <f>IF($D708="","", (SUMIFS(Transacoes!$D$3:$D1000,Transacoes!$C$3:$C1000,$D708,Transacoes!$B$3:$B1000,"C", Transacoes!$A$3:$A1000, "&lt;"&amp;EOMONTH(DATE(Q$1,Q$2,1),0))-SUMIFS(Transacoes!$D$3:$D1000,Transacoes!$C$3:$C1000,$D708,Transacoes!$B$3:$B1000,"V", Transacoes!$A$3:$A1000, "&lt;"&amp;EOMONTH(DATE(Q$1,Q$2,1),0)))*SUMIFS(Prov_Auto!$E$3:$E1000, Prov_Auto!$A$3:$A1000, $D708, Prov_Auto!$D$3:$D1000,"&gt;="&amp;DATE(Q$1,Q$2,1),Prov_Auto!$D$3:$D1000, "&lt;="&amp;EOMONTH(DATE(Q$1,Q$2,1),0)))</f>
        <v/>
      </c>
      <c r="R708" s="47"/>
    </row>
    <row r="709">
      <c r="A709" s="47"/>
      <c r="B709" s="47"/>
      <c r="C709" s="47"/>
      <c r="D709" s="87"/>
      <c r="E709" s="48" t="str">
        <f>IF($D709="","", (SUMIFS(Transacoes!$D$3:$D1000,Transacoes!$C$3:$C1000,$D709,Transacoes!$B$3:$B1000,"C", Transacoes!$A$3:$A1000, "&lt;"&amp;EOMONTH(DATE(E$1,E$2,1),0))-SUMIFS(Transacoes!$D$3:$D1000,Transacoes!$C$3:$C1000,$D709,Transacoes!$B$3:$B1000,"V", Transacoes!$A$3:$A1000, "&lt;"&amp;EOMONTH(DATE(E$1,E$2,1),0)))*SUMIFS(Prov_Auto!$E$3:$E1000, Prov_Auto!$A$3:$A1000, $D709, Prov_Auto!$D$3:$D1000,"&gt;="&amp;DATE(E$1,E$2,1),Prov_Auto!$D$3:$D1000, "&lt;="&amp;EOMONTH(DATE(E$1,E$2,1),0)))</f>
        <v/>
      </c>
      <c r="F709" s="48" t="str">
        <f>IF($D709="","", (SUMIFS(Transacoes!$D$3:$D1000,Transacoes!$C$3:$C1000,$D709,Transacoes!$B$3:$B1000,"C", Transacoes!$A$3:$A1000, "&lt;"&amp;EOMONTH(DATE(F$1,F$2,1),0))-SUMIFS(Transacoes!$D$3:$D1000,Transacoes!$C$3:$C1000,$D709,Transacoes!$B$3:$B1000,"V", Transacoes!$A$3:$A1000, "&lt;"&amp;EOMONTH(DATE(F$1,F$2,1),0)))*SUMIFS(Prov_Auto!$E$3:$E1000, Prov_Auto!$A$3:$A1000, $D709, Prov_Auto!$D$3:$D1000,"&gt;="&amp;DATE(F$1,F$2,1),Prov_Auto!$D$3:$D1000, "&lt;="&amp;EOMONTH(DATE(F$1,F$2,1),0)))</f>
        <v/>
      </c>
      <c r="G709" s="48" t="str">
        <f>IF($D709="","", (SUMIFS(Transacoes!$D$3:$D1000,Transacoes!$C$3:$C1000,$D709,Transacoes!$B$3:$B1000,"C", Transacoes!$A$3:$A1000, "&lt;"&amp;EOMONTH(DATE(G$1,G$2,1),0))-SUMIFS(Transacoes!$D$3:$D1000,Transacoes!$C$3:$C1000,$D709,Transacoes!$B$3:$B1000,"V", Transacoes!$A$3:$A1000, "&lt;"&amp;EOMONTH(DATE(G$1,G$2,1),0)))*SUMIFS(Prov_Auto!$E$3:$E1000, Prov_Auto!$A$3:$A1000, $D709, Prov_Auto!$D$3:$D1000,"&gt;="&amp;DATE(G$1,G$2,1),Prov_Auto!$D$3:$D1000, "&lt;="&amp;EOMONTH(DATE(G$1,G$2,1),0)))</f>
        <v/>
      </c>
      <c r="H709" s="48" t="str">
        <f>IF($D709="","", (SUMIFS(Transacoes!$D$3:$D1000,Transacoes!$C$3:$C1000,$D709,Transacoes!$B$3:$B1000,"C", Transacoes!$A$3:$A1000, "&lt;"&amp;EOMONTH(DATE(H$1,H$2,1),0))-SUMIFS(Transacoes!$D$3:$D1000,Transacoes!$C$3:$C1000,$D709,Transacoes!$B$3:$B1000,"V", Transacoes!$A$3:$A1000, "&lt;"&amp;EOMONTH(DATE(H$1,H$2,1),0)))*SUMIFS(Prov_Auto!$E$3:$E1000, Prov_Auto!$A$3:$A1000, $D709, Prov_Auto!$D$3:$D1000,"&gt;="&amp;DATE(H$1,H$2,1),Prov_Auto!$D$3:$D1000, "&lt;="&amp;EOMONTH(DATE(H$1,H$2,1),0)))</f>
        <v/>
      </c>
      <c r="I709" s="48" t="str">
        <f>IF($D709="","", (SUMIFS(Transacoes!$D$3:$D1000,Transacoes!$C$3:$C1000,$D709,Transacoes!$B$3:$B1000,"C", Transacoes!$A$3:$A1000, "&lt;"&amp;EOMONTH(DATE(I$1,I$2,1),0))-SUMIFS(Transacoes!$D$3:$D1000,Transacoes!$C$3:$C1000,$D709,Transacoes!$B$3:$B1000,"V", Transacoes!$A$3:$A1000, "&lt;"&amp;EOMONTH(DATE(I$1,I$2,1),0)))*SUMIFS(Prov_Auto!$E$3:$E1000, Prov_Auto!$A$3:$A1000, $D709, Prov_Auto!$D$3:$D1000,"&gt;="&amp;DATE(I$1,I$2,1),Prov_Auto!$D$3:$D1000, "&lt;="&amp;EOMONTH(DATE(I$1,I$2,1),0)))</f>
        <v/>
      </c>
      <c r="J709" s="48" t="str">
        <f>IF($D709="","", (SUMIFS(Transacoes!$D$3:$D1000,Transacoes!$C$3:$C1000,$D709,Transacoes!$B$3:$B1000,"C", Transacoes!$A$3:$A1000, "&lt;"&amp;EOMONTH(DATE(J$1,J$2,1),0))-SUMIFS(Transacoes!$D$3:$D1000,Transacoes!$C$3:$C1000,$D709,Transacoes!$B$3:$B1000,"V", Transacoes!$A$3:$A1000, "&lt;"&amp;EOMONTH(DATE(J$1,J$2,1),0)))*SUMIFS(Prov_Auto!$E$3:$E1000, Prov_Auto!$A$3:$A1000, $D709, Prov_Auto!$D$3:$D1000,"&gt;="&amp;DATE(J$1,J$2,1),Prov_Auto!$D$3:$D1000, "&lt;="&amp;EOMONTH(DATE(J$1,J$2,1),0)))</f>
        <v/>
      </c>
      <c r="K709" s="48" t="str">
        <f>IF($D709="","", (SUMIFS(Transacoes!$D$3:$D1000,Transacoes!$C$3:$C1000,$D709,Transacoes!$B$3:$B1000,"C", Transacoes!$A$3:$A1000, "&lt;"&amp;EOMONTH(DATE(K$1,K$2,1),0))-SUMIFS(Transacoes!$D$3:$D1000,Transacoes!$C$3:$C1000,$D709,Transacoes!$B$3:$B1000,"V", Transacoes!$A$3:$A1000, "&lt;"&amp;EOMONTH(DATE(K$1,K$2,1),0)))*SUMIFS(Prov_Auto!$E$3:$E1000, Prov_Auto!$A$3:$A1000, $D709, Prov_Auto!$D$3:$D1000,"&gt;="&amp;DATE(K$1,K$2,1),Prov_Auto!$D$3:$D1000, "&lt;="&amp;EOMONTH(DATE(K$1,K$2,1),0)))</f>
        <v/>
      </c>
      <c r="L709" s="48" t="str">
        <f>IF($D709="","", (SUMIFS(Transacoes!$D$3:$D1000,Transacoes!$C$3:$C1000,$D709,Transacoes!$B$3:$B1000,"C", Transacoes!$A$3:$A1000, "&lt;"&amp;EOMONTH(DATE(L$1,L$2,1),0))-SUMIFS(Transacoes!$D$3:$D1000,Transacoes!$C$3:$C1000,$D709,Transacoes!$B$3:$B1000,"V", Transacoes!$A$3:$A1000, "&lt;"&amp;EOMONTH(DATE(L$1,L$2,1),0)))*SUMIFS(Prov_Auto!$E$3:$E1000, Prov_Auto!$A$3:$A1000, $D709, Prov_Auto!$D$3:$D1000,"&gt;="&amp;DATE(L$1,L$2,1),Prov_Auto!$D$3:$D1000, "&lt;="&amp;EOMONTH(DATE(L$1,L$2,1),0)))</f>
        <v/>
      </c>
      <c r="M709" s="48" t="str">
        <f>IF($D709="","", (SUMIFS(Transacoes!$D$3:$D1000,Transacoes!$C$3:$C1000,$D709,Transacoes!$B$3:$B1000,"C", Transacoes!$A$3:$A1000, "&lt;"&amp;EOMONTH(DATE(M$1,M$2,1),0))-SUMIFS(Transacoes!$D$3:$D1000,Transacoes!$C$3:$C1000,$D709,Transacoes!$B$3:$B1000,"V", Transacoes!$A$3:$A1000, "&lt;"&amp;EOMONTH(DATE(M$1,M$2,1),0)))*SUMIFS(Prov_Auto!$E$3:$E1000, Prov_Auto!$A$3:$A1000, $D709, Prov_Auto!$D$3:$D1000,"&gt;="&amp;DATE(M$1,M$2,1),Prov_Auto!$D$3:$D1000, "&lt;="&amp;EOMONTH(DATE(M$1,M$2,1),0)))</f>
        <v/>
      </c>
      <c r="N709" s="48" t="str">
        <f>IF($D709="","", (SUMIFS(Transacoes!$D$3:$D1000,Transacoes!$C$3:$C1000,$D709,Transacoes!$B$3:$B1000,"C", Transacoes!$A$3:$A1000, "&lt;"&amp;EOMONTH(DATE(N$1,N$2,1),0))-SUMIFS(Transacoes!$D$3:$D1000,Transacoes!$C$3:$C1000,$D709,Transacoes!$B$3:$B1000,"V", Transacoes!$A$3:$A1000, "&lt;"&amp;EOMONTH(DATE(N$1,N$2,1),0)))*SUMIFS(Prov_Auto!$E$3:$E1000, Prov_Auto!$A$3:$A1000, $D709, Prov_Auto!$D$3:$D1000,"&gt;="&amp;DATE(N$1,N$2,1),Prov_Auto!$D$3:$D1000, "&lt;="&amp;EOMONTH(DATE(N$1,N$2,1),0)))</f>
        <v/>
      </c>
      <c r="O709" s="48" t="str">
        <f>IF($D709="","", (SUMIFS(Transacoes!$D$3:$D1000,Transacoes!$C$3:$C1000,$D709,Transacoes!$B$3:$B1000,"C", Transacoes!$A$3:$A1000, "&lt;"&amp;EOMONTH(DATE(O$1,O$2,1),0))-SUMIFS(Transacoes!$D$3:$D1000,Transacoes!$C$3:$C1000,$D709,Transacoes!$B$3:$B1000,"V", Transacoes!$A$3:$A1000, "&lt;"&amp;EOMONTH(DATE(O$1,O$2,1),0)))*SUMIFS(Prov_Auto!$E$3:$E1000, Prov_Auto!$A$3:$A1000, $D709, Prov_Auto!$D$3:$D1000,"&gt;="&amp;DATE(O$1,O$2,1),Prov_Auto!$D$3:$D1000, "&lt;="&amp;EOMONTH(DATE(O$1,O$2,1),0)))</f>
        <v/>
      </c>
      <c r="P709" s="48" t="str">
        <f>IF($D709="","", (SUMIFS(Transacoes!$D$3:$D1000,Transacoes!$C$3:$C1000,$D709,Transacoes!$B$3:$B1000,"C", Transacoes!$A$3:$A1000, "&lt;"&amp;EOMONTH(DATE(P$1,P$2,1),0))-SUMIFS(Transacoes!$D$3:$D1000,Transacoes!$C$3:$C1000,$D709,Transacoes!$B$3:$B1000,"V", Transacoes!$A$3:$A1000, "&lt;"&amp;EOMONTH(DATE(P$1,P$2,1),0)))*SUMIFS(Prov_Auto!$E$3:$E1000, Prov_Auto!$A$3:$A1000, $D709, Prov_Auto!$D$3:$D1000,"&gt;="&amp;DATE(P$1,P$2,1),Prov_Auto!$D$3:$D1000, "&lt;="&amp;EOMONTH(DATE(P$1,P$2,1),0)))</f>
        <v/>
      </c>
      <c r="Q709" s="48" t="str">
        <f>IF($D709="","", (SUMIFS(Transacoes!$D$3:$D1000,Transacoes!$C$3:$C1000,$D709,Transacoes!$B$3:$B1000,"C", Transacoes!$A$3:$A1000, "&lt;"&amp;EOMONTH(DATE(Q$1,Q$2,1),0))-SUMIFS(Transacoes!$D$3:$D1000,Transacoes!$C$3:$C1000,$D709,Transacoes!$B$3:$B1000,"V", Transacoes!$A$3:$A1000, "&lt;"&amp;EOMONTH(DATE(Q$1,Q$2,1),0)))*SUMIFS(Prov_Auto!$E$3:$E1000, Prov_Auto!$A$3:$A1000, $D709, Prov_Auto!$D$3:$D1000,"&gt;="&amp;DATE(Q$1,Q$2,1),Prov_Auto!$D$3:$D1000, "&lt;="&amp;EOMONTH(DATE(Q$1,Q$2,1),0)))</f>
        <v/>
      </c>
      <c r="R709" s="47"/>
    </row>
    <row r="710">
      <c r="A710" s="47"/>
      <c r="B710" s="47"/>
      <c r="C710" s="47"/>
      <c r="D710" s="87"/>
      <c r="E710" s="48" t="str">
        <f>IF($D710="","", (SUMIFS(Transacoes!$D$3:$D1000,Transacoes!$C$3:$C1000,$D710,Transacoes!$B$3:$B1000,"C", Transacoes!$A$3:$A1000, "&lt;"&amp;EOMONTH(DATE(E$1,E$2,1),0))-SUMIFS(Transacoes!$D$3:$D1000,Transacoes!$C$3:$C1000,$D710,Transacoes!$B$3:$B1000,"V", Transacoes!$A$3:$A1000, "&lt;"&amp;EOMONTH(DATE(E$1,E$2,1),0)))*SUMIFS(Prov_Auto!$E$3:$E1000, Prov_Auto!$A$3:$A1000, $D710, Prov_Auto!$D$3:$D1000,"&gt;="&amp;DATE(E$1,E$2,1),Prov_Auto!$D$3:$D1000, "&lt;="&amp;EOMONTH(DATE(E$1,E$2,1),0)))</f>
        <v/>
      </c>
      <c r="F710" s="48" t="str">
        <f>IF($D710="","", (SUMIFS(Transacoes!$D$3:$D1000,Transacoes!$C$3:$C1000,$D710,Transacoes!$B$3:$B1000,"C", Transacoes!$A$3:$A1000, "&lt;"&amp;EOMONTH(DATE(F$1,F$2,1),0))-SUMIFS(Transacoes!$D$3:$D1000,Transacoes!$C$3:$C1000,$D710,Transacoes!$B$3:$B1000,"V", Transacoes!$A$3:$A1000, "&lt;"&amp;EOMONTH(DATE(F$1,F$2,1),0)))*SUMIFS(Prov_Auto!$E$3:$E1000, Prov_Auto!$A$3:$A1000, $D710, Prov_Auto!$D$3:$D1000,"&gt;="&amp;DATE(F$1,F$2,1),Prov_Auto!$D$3:$D1000, "&lt;="&amp;EOMONTH(DATE(F$1,F$2,1),0)))</f>
        <v/>
      </c>
      <c r="G710" s="48" t="str">
        <f>IF($D710="","", (SUMIFS(Transacoes!$D$3:$D1000,Transacoes!$C$3:$C1000,$D710,Transacoes!$B$3:$B1000,"C", Transacoes!$A$3:$A1000, "&lt;"&amp;EOMONTH(DATE(G$1,G$2,1),0))-SUMIFS(Transacoes!$D$3:$D1000,Transacoes!$C$3:$C1000,$D710,Transacoes!$B$3:$B1000,"V", Transacoes!$A$3:$A1000, "&lt;"&amp;EOMONTH(DATE(G$1,G$2,1),0)))*SUMIFS(Prov_Auto!$E$3:$E1000, Prov_Auto!$A$3:$A1000, $D710, Prov_Auto!$D$3:$D1000,"&gt;="&amp;DATE(G$1,G$2,1),Prov_Auto!$D$3:$D1000, "&lt;="&amp;EOMONTH(DATE(G$1,G$2,1),0)))</f>
        <v/>
      </c>
      <c r="H710" s="48" t="str">
        <f>IF($D710="","", (SUMIFS(Transacoes!$D$3:$D1000,Transacoes!$C$3:$C1000,$D710,Transacoes!$B$3:$B1000,"C", Transacoes!$A$3:$A1000, "&lt;"&amp;EOMONTH(DATE(H$1,H$2,1),0))-SUMIFS(Transacoes!$D$3:$D1000,Transacoes!$C$3:$C1000,$D710,Transacoes!$B$3:$B1000,"V", Transacoes!$A$3:$A1000, "&lt;"&amp;EOMONTH(DATE(H$1,H$2,1),0)))*SUMIFS(Prov_Auto!$E$3:$E1000, Prov_Auto!$A$3:$A1000, $D710, Prov_Auto!$D$3:$D1000,"&gt;="&amp;DATE(H$1,H$2,1),Prov_Auto!$D$3:$D1000, "&lt;="&amp;EOMONTH(DATE(H$1,H$2,1),0)))</f>
        <v/>
      </c>
      <c r="I710" s="48" t="str">
        <f>IF($D710="","", (SUMIFS(Transacoes!$D$3:$D1000,Transacoes!$C$3:$C1000,$D710,Transacoes!$B$3:$B1000,"C", Transacoes!$A$3:$A1000, "&lt;"&amp;EOMONTH(DATE(I$1,I$2,1),0))-SUMIFS(Transacoes!$D$3:$D1000,Transacoes!$C$3:$C1000,$D710,Transacoes!$B$3:$B1000,"V", Transacoes!$A$3:$A1000, "&lt;"&amp;EOMONTH(DATE(I$1,I$2,1),0)))*SUMIFS(Prov_Auto!$E$3:$E1000, Prov_Auto!$A$3:$A1000, $D710, Prov_Auto!$D$3:$D1000,"&gt;="&amp;DATE(I$1,I$2,1),Prov_Auto!$D$3:$D1000, "&lt;="&amp;EOMONTH(DATE(I$1,I$2,1),0)))</f>
        <v/>
      </c>
      <c r="J710" s="48" t="str">
        <f>IF($D710="","", (SUMIFS(Transacoes!$D$3:$D1000,Transacoes!$C$3:$C1000,$D710,Transacoes!$B$3:$B1000,"C", Transacoes!$A$3:$A1000, "&lt;"&amp;EOMONTH(DATE(J$1,J$2,1),0))-SUMIFS(Transacoes!$D$3:$D1000,Transacoes!$C$3:$C1000,$D710,Transacoes!$B$3:$B1000,"V", Transacoes!$A$3:$A1000, "&lt;"&amp;EOMONTH(DATE(J$1,J$2,1),0)))*SUMIFS(Prov_Auto!$E$3:$E1000, Prov_Auto!$A$3:$A1000, $D710, Prov_Auto!$D$3:$D1000,"&gt;="&amp;DATE(J$1,J$2,1),Prov_Auto!$D$3:$D1000, "&lt;="&amp;EOMONTH(DATE(J$1,J$2,1),0)))</f>
        <v/>
      </c>
      <c r="K710" s="48" t="str">
        <f>IF($D710="","", (SUMIFS(Transacoes!$D$3:$D1000,Transacoes!$C$3:$C1000,$D710,Transacoes!$B$3:$B1000,"C", Transacoes!$A$3:$A1000, "&lt;"&amp;EOMONTH(DATE(K$1,K$2,1),0))-SUMIFS(Transacoes!$D$3:$D1000,Transacoes!$C$3:$C1000,$D710,Transacoes!$B$3:$B1000,"V", Transacoes!$A$3:$A1000, "&lt;"&amp;EOMONTH(DATE(K$1,K$2,1),0)))*SUMIFS(Prov_Auto!$E$3:$E1000, Prov_Auto!$A$3:$A1000, $D710, Prov_Auto!$D$3:$D1000,"&gt;="&amp;DATE(K$1,K$2,1),Prov_Auto!$D$3:$D1000, "&lt;="&amp;EOMONTH(DATE(K$1,K$2,1),0)))</f>
        <v/>
      </c>
      <c r="L710" s="48" t="str">
        <f>IF($D710="","", (SUMIFS(Transacoes!$D$3:$D1000,Transacoes!$C$3:$C1000,$D710,Transacoes!$B$3:$B1000,"C", Transacoes!$A$3:$A1000, "&lt;"&amp;EOMONTH(DATE(L$1,L$2,1),0))-SUMIFS(Transacoes!$D$3:$D1000,Transacoes!$C$3:$C1000,$D710,Transacoes!$B$3:$B1000,"V", Transacoes!$A$3:$A1000, "&lt;"&amp;EOMONTH(DATE(L$1,L$2,1),0)))*SUMIFS(Prov_Auto!$E$3:$E1000, Prov_Auto!$A$3:$A1000, $D710, Prov_Auto!$D$3:$D1000,"&gt;="&amp;DATE(L$1,L$2,1),Prov_Auto!$D$3:$D1000, "&lt;="&amp;EOMONTH(DATE(L$1,L$2,1),0)))</f>
        <v/>
      </c>
      <c r="M710" s="48" t="str">
        <f>IF($D710="","", (SUMIFS(Transacoes!$D$3:$D1000,Transacoes!$C$3:$C1000,$D710,Transacoes!$B$3:$B1000,"C", Transacoes!$A$3:$A1000, "&lt;"&amp;EOMONTH(DATE(M$1,M$2,1),0))-SUMIFS(Transacoes!$D$3:$D1000,Transacoes!$C$3:$C1000,$D710,Transacoes!$B$3:$B1000,"V", Transacoes!$A$3:$A1000, "&lt;"&amp;EOMONTH(DATE(M$1,M$2,1),0)))*SUMIFS(Prov_Auto!$E$3:$E1000, Prov_Auto!$A$3:$A1000, $D710, Prov_Auto!$D$3:$D1000,"&gt;="&amp;DATE(M$1,M$2,1),Prov_Auto!$D$3:$D1000, "&lt;="&amp;EOMONTH(DATE(M$1,M$2,1),0)))</f>
        <v/>
      </c>
      <c r="N710" s="48" t="str">
        <f>IF($D710="","", (SUMIFS(Transacoes!$D$3:$D1000,Transacoes!$C$3:$C1000,$D710,Transacoes!$B$3:$B1000,"C", Transacoes!$A$3:$A1000, "&lt;"&amp;EOMONTH(DATE(N$1,N$2,1),0))-SUMIFS(Transacoes!$D$3:$D1000,Transacoes!$C$3:$C1000,$D710,Transacoes!$B$3:$B1000,"V", Transacoes!$A$3:$A1000, "&lt;"&amp;EOMONTH(DATE(N$1,N$2,1),0)))*SUMIFS(Prov_Auto!$E$3:$E1000, Prov_Auto!$A$3:$A1000, $D710, Prov_Auto!$D$3:$D1000,"&gt;="&amp;DATE(N$1,N$2,1),Prov_Auto!$D$3:$D1000, "&lt;="&amp;EOMONTH(DATE(N$1,N$2,1),0)))</f>
        <v/>
      </c>
      <c r="O710" s="48" t="str">
        <f>IF($D710="","", (SUMIFS(Transacoes!$D$3:$D1000,Transacoes!$C$3:$C1000,$D710,Transacoes!$B$3:$B1000,"C", Transacoes!$A$3:$A1000, "&lt;"&amp;EOMONTH(DATE(O$1,O$2,1),0))-SUMIFS(Transacoes!$D$3:$D1000,Transacoes!$C$3:$C1000,$D710,Transacoes!$B$3:$B1000,"V", Transacoes!$A$3:$A1000, "&lt;"&amp;EOMONTH(DATE(O$1,O$2,1),0)))*SUMIFS(Prov_Auto!$E$3:$E1000, Prov_Auto!$A$3:$A1000, $D710, Prov_Auto!$D$3:$D1000,"&gt;="&amp;DATE(O$1,O$2,1),Prov_Auto!$D$3:$D1000, "&lt;="&amp;EOMONTH(DATE(O$1,O$2,1),0)))</f>
        <v/>
      </c>
      <c r="P710" s="48" t="str">
        <f>IF($D710="","", (SUMIFS(Transacoes!$D$3:$D1000,Transacoes!$C$3:$C1000,$D710,Transacoes!$B$3:$B1000,"C", Transacoes!$A$3:$A1000, "&lt;"&amp;EOMONTH(DATE(P$1,P$2,1),0))-SUMIFS(Transacoes!$D$3:$D1000,Transacoes!$C$3:$C1000,$D710,Transacoes!$B$3:$B1000,"V", Transacoes!$A$3:$A1000, "&lt;"&amp;EOMONTH(DATE(P$1,P$2,1),0)))*SUMIFS(Prov_Auto!$E$3:$E1000, Prov_Auto!$A$3:$A1000, $D710, Prov_Auto!$D$3:$D1000,"&gt;="&amp;DATE(P$1,P$2,1),Prov_Auto!$D$3:$D1000, "&lt;="&amp;EOMONTH(DATE(P$1,P$2,1),0)))</f>
        <v/>
      </c>
      <c r="Q710" s="48" t="str">
        <f>IF($D710="","", (SUMIFS(Transacoes!$D$3:$D1000,Transacoes!$C$3:$C1000,$D710,Transacoes!$B$3:$B1000,"C", Transacoes!$A$3:$A1000, "&lt;"&amp;EOMONTH(DATE(Q$1,Q$2,1),0))-SUMIFS(Transacoes!$D$3:$D1000,Transacoes!$C$3:$C1000,$D710,Transacoes!$B$3:$B1000,"V", Transacoes!$A$3:$A1000, "&lt;"&amp;EOMONTH(DATE(Q$1,Q$2,1),0)))*SUMIFS(Prov_Auto!$E$3:$E1000, Prov_Auto!$A$3:$A1000, $D710, Prov_Auto!$D$3:$D1000,"&gt;="&amp;DATE(Q$1,Q$2,1),Prov_Auto!$D$3:$D1000, "&lt;="&amp;EOMONTH(DATE(Q$1,Q$2,1),0)))</f>
        <v/>
      </c>
      <c r="R710" s="47"/>
    </row>
    <row r="711">
      <c r="A711" s="47"/>
      <c r="B711" s="47"/>
      <c r="C711" s="47"/>
      <c r="D711" s="87"/>
      <c r="E711" s="48" t="str">
        <f>IF($D711="","", (SUMIFS(Transacoes!$D$3:$D1000,Transacoes!$C$3:$C1000,$D711,Transacoes!$B$3:$B1000,"C", Transacoes!$A$3:$A1000, "&lt;"&amp;EOMONTH(DATE(E$1,E$2,1),0))-SUMIFS(Transacoes!$D$3:$D1000,Transacoes!$C$3:$C1000,$D711,Transacoes!$B$3:$B1000,"V", Transacoes!$A$3:$A1000, "&lt;"&amp;EOMONTH(DATE(E$1,E$2,1),0)))*SUMIFS(Prov_Auto!$E$3:$E1000, Prov_Auto!$A$3:$A1000, $D711, Prov_Auto!$D$3:$D1000,"&gt;="&amp;DATE(E$1,E$2,1),Prov_Auto!$D$3:$D1000, "&lt;="&amp;EOMONTH(DATE(E$1,E$2,1),0)))</f>
        <v/>
      </c>
      <c r="F711" s="48" t="str">
        <f>IF($D711="","", (SUMIFS(Transacoes!$D$3:$D1000,Transacoes!$C$3:$C1000,$D711,Transacoes!$B$3:$B1000,"C", Transacoes!$A$3:$A1000, "&lt;"&amp;EOMONTH(DATE(F$1,F$2,1),0))-SUMIFS(Transacoes!$D$3:$D1000,Transacoes!$C$3:$C1000,$D711,Transacoes!$B$3:$B1000,"V", Transacoes!$A$3:$A1000, "&lt;"&amp;EOMONTH(DATE(F$1,F$2,1),0)))*SUMIFS(Prov_Auto!$E$3:$E1000, Prov_Auto!$A$3:$A1000, $D711, Prov_Auto!$D$3:$D1000,"&gt;="&amp;DATE(F$1,F$2,1),Prov_Auto!$D$3:$D1000, "&lt;="&amp;EOMONTH(DATE(F$1,F$2,1),0)))</f>
        <v/>
      </c>
      <c r="G711" s="48" t="str">
        <f>IF($D711="","", (SUMIFS(Transacoes!$D$3:$D1000,Transacoes!$C$3:$C1000,$D711,Transacoes!$B$3:$B1000,"C", Transacoes!$A$3:$A1000, "&lt;"&amp;EOMONTH(DATE(G$1,G$2,1),0))-SUMIFS(Transacoes!$D$3:$D1000,Transacoes!$C$3:$C1000,$D711,Transacoes!$B$3:$B1000,"V", Transacoes!$A$3:$A1000, "&lt;"&amp;EOMONTH(DATE(G$1,G$2,1),0)))*SUMIFS(Prov_Auto!$E$3:$E1000, Prov_Auto!$A$3:$A1000, $D711, Prov_Auto!$D$3:$D1000,"&gt;="&amp;DATE(G$1,G$2,1),Prov_Auto!$D$3:$D1000, "&lt;="&amp;EOMONTH(DATE(G$1,G$2,1),0)))</f>
        <v/>
      </c>
      <c r="H711" s="48" t="str">
        <f>IF($D711="","", (SUMIFS(Transacoes!$D$3:$D1000,Transacoes!$C$3:$C1000,$D711,Transacoes!$B$3:$B1000,"C", Transacoes!$A$3:$A1000, "&lt;"&amp;EOMONTH(DATE(H$1,H$2,1),0))-SUMIFS(Transacoes!$D$3:$D1000,Transacoes!$C$3:$C1000,$D711,Transacoes!$B$3:$B1000,"V", Transacoes!$A$3:$A1000, "&lt;"&amp;EOMONTH(DATE(H$1,H$2,1),0)))*SUMIFS(Prov_Auto!$E$3:$E1000, Prov_Auto!$A$3:$A1000, $D711, Prov_Auto!$D$3:$D1000,"&gt;="&amp;DATE(H$1,H$2,1),Prov_Auto!$D$3:$D1000, "&lt;="&amp;EOMONTH(DATE(H$1,H$2,1),0)))</f>
        <v/>
      </c>
      <c r="I711" s="48" t="str">
        <f>IF($D711="","", (SUMIFS(Transacoes!$D$3:$D1000,Transacoes!$C$3:$C1000,$D711,Transacoes!$B$3:$B1000,"C", Transacoes!$A$3:$A1000, "&lt;"&amp;EOMONTH(DATE(I$1,I$2,1),0))-SUMIFS(Transacoes!$D$3:$D1000,Transacoes!$C$3:$C1000,$D711,Transacoes!$B$3:$B1000,"V", Transacoes!$A$3:$A1000, "&lt;"&amp;EOMONTH(DATE(I$1,I$2,1),0)))*SUMIFS(Prov_Auto!$E$3:$E1000, Prov_Auto!$A$3:$A1000, $D711, Prov_Auto!$D$3:$D1000,"&gt;="&amp;DATE(I$1,I$2,1),Prov_Auto!$D$3:$D1000, "&lt;="&amp;EOMONTH(DATE(I$1,I$2,1),0)))</f>
        <v/>
      </c>
      <c r="J711" s="48" t="str">
        <f>IF($D711="","", (SUMIFS(Transacoes!$D$3:$D1000,Transacoes!$C$3:$C1000,$D711,Transacoes!$B$3:$B1000,"C", Transacoes!$A$3:$A1000, "&lt;"&amp;EOMONTH(DATE(J$1,J$2,1),0))-SUMIFS(Transacoes!$D$3:$D1000,Transacoes!$C$3:$C1000,$D711,Transacoes!$B$3:$B1000,"V", Transacoes!$A$3:$A1000, "&lt;"&amp;EOMONTH(DATE(J$1,J$2,1),0)))*SUMIFS(Prov_Auto!$E$3:$E1000, Prov_Auto!$A$3:$A1000, $D711, Prov_Auto!$D$3:$D1000,"&gt;="&amp;DATE(J$1,J$2,1),Prov_Auto!$D$3:$D1000, "&lt;="&amp;EOMONTH(DATE(J$1,J$2,1),0)))</f>
        <v/>
      </c>
      <c r="K711" s="48" t="str">
        <f>IF($D711="","", (SUMIFS(Transacoes!$D$3:$D1000,Transacoes!$C$3:$C1000,$D711,Transacoes!$B$3:$B1000,"C", Transacoes!$A$3:$A1000, "&lt;"&amp;EOMONTH(DATE(K$1,K$2,1),0))-SUMIFS(Transacoes!$D$3:$D1000,Transacoes!$C$3:$C1000,$D711,Transacoes!$B$3:$B1000,"V", Transacoes!$A$3:$A1000, "&lt;"&amp;EOMONTH(DATE(K$1,K$2,1),0)))*SUMIFS(Prov_Auto!$E$3:$E1000, Prov_Auto!$A$3:$A1000, $D711, Prov_Auto!$D$3:$D1000,"&gt;="&amp;DATE(K$1,K$2,1),Prov_Auto!$D$3:$D1000, "&lt;="&amp;EOMONTH(DATE(K$1,K$2,1),0)))</f>
        <v/>
      </c>
      <c r="L711" s="48" t="str">
        <f>IF($D711="","", (SUMIFS(Transacoes!$D$3:$D1000,Transacoes!$C$3:$C1000,$D711,Transacoes!$B$3:$B1000,"C", Transacoes!$A$3:$A1000, "&lt;"&amp;EOMONTH(DATE(L$1,L$2,1),0))-SUMIFS(Transacoes!$D$3:$D1000,Transacoes!$C$3:$C1000,$D711,Transacoes!$B$3:$B1000,"V", Transacoes!$A$3:$A1000, "&lt;"&amp;EOMONTH(DATE(L$1,L$2,1),0)))*SUMIFS(Prov_Auto!$E$3:$E1000, Prov_Auto!$A$3:$A1000, $D711, Prov_Auto!$D$3:$D1000,"&gt;="&amp;DATE(L$1,L$2,1),Prov_Auto!$D$3:$D1000, "&lt;="&amp;EOMONTH(DATE(L$1,L$2,1),0)))</f>
        <v/>
      </c>
      <c r="M711" s="48" t="str">
        <f>IF($D711="","", (SUMIFS(Transacoes!$D$3:$D1000,Transacoes!$C$3:$C1000,$D711,Transacoes!$B$3:$B1000,"C", Transacoes!$A$3:$A1000, "&lt;"&amp;EOMONTH(DATE(M$1,M$2,1),0))-SUMIFS(Transacoes!$D$3:$D1000,Transacoes!$C$3:$C1000,$D711,Transacoes!$B$3:$B1000,"V", Transacoes!$A$3:$A1000, "&lt;"&amp;EOMONTH(DATE(M$1,M$2,1),0)))*SUMIFS(Prov_Auto!$E$3:$E1000, Prov_Auto!$A$3:$A1000, $D711, Prov_Auto!$D$3:$D1000,"&gt;="&amp;DATE(M$1,M$2,1),Prov_Auto!$D$3:$D1000, "&lt;="&amp;EOMONTH(DATE(M$1,M$2,1),0)))</f>
        <v/>
      </c>
      <c r="N711" s="48" t="str">
        <f>IF($D711="","", (SUMIFS(Transacoes!$D$3:$D1000,Transacoes!$C$3:$C1000,$D711,Transacoes!$B$3:$B1000,"C", Transacoes!$A$3:$A1000, "&lt;"&amp;EOMONTH(DATE(N$1,N$2,1),0))-SUMIFS(Transacoes!$D$3:$D1000,Transacoes!$C$3:$C1000,$D711,Transacoes!$B$3:$B1000,"V", Transacoes!$A$3:$A1000, "&lt;"&amp;EOMONTH(DATE(N$1,N$2,1),0)))*SUMIFS(Prov_Auto!$E$3:$E1000, Prov_Auto!$A$3:$A1000, $D711, Prov_Auto!$D$3:$D1000,"&gt;="&amp;DATE(N$1,N$2,1),Prov_Auto!$D$3:$D1000, "&lt;="&amp;EOMONTH(DATE(N$1,N$2,1),0)))</f>
        <v/>
      </c>
      <c r="O711" s="48" t="str">
        <f>IF($D711="","", (SUMIFS(Transacoes!$D$3:$D1000,Transacoes!$C$3:$C1000,$D711,Transacoes!$B$3:$B1000,"C", Transacoes!$A$3:$A1000, "&lt;"&amp;EOMONTH(DATE(O$1,O$2,1),0))-SUMIFS(Transacoes!$D$3:$D1000,Transacoes!$C$3:$C1000,$D711,Transacoes!$B$3:$B1000,"V", Transacoes!$A$3:$A1000, "&lt;"&amp;EOMONTH(DATE(O$1,O$2,1),0)))*SUMIFS(Prov_Auto!$E$3:$E1000, Prov_Auto!$A$3:$A1000, $D711, Prov_Auto!$D$3:$D1000,"&gt;="&amp;DATE(O$1,O$2,1),Prov_Auto!$D$3:$D1000, "&lt;="&amp;EOMONTH(DATE(O$1,O$2,1),0)))</f>
        <v/>
      </c>
      <c r="P711" s="48" t="str">
        <f>IF($D711="","", (SUMIFS(Transacoes!$D$3:$D1000,Transacoes!$C$3:$C1000,$D711,Transacoes!$B$3:$B1000,"C", Transacoes!$A$3:$A1000, "&lt;"&amp;EOMONTH(DATE(P$1,P$2,1),0))-SUMIFS(Transacoes!$D$3:$D1000,Transacoes!$C$3:$C1000,$D711,Transacoes!$B$3:$B1000,"V", Transacoes!$A$3:$A1000, "&lt;"&amp;EOMONTH(DATE(P$1,P$2,1),0)))*SUMIFS(Prov_Auto!$E$3:$E1000, Prov_Auto!$A$3:$A1000, $D711, Prov_Auto!$D$3:$D1000,"&gt;="&amp;DATE(P$1,P$2,1),Prov_Auto!$D$3:$D1000, "&lt;="&amp;EOMONTH(DATE(P$1,P$2,1),0)))</f>
        <v/>
      </c>
      <c r="Q711" s="48" t="str">
        <f>IF($D711="","", (SUMIFS(Transacoes!$D$3:$D1000,Transacoes!$C$3:$C1000,$D711,Transacoes!$B$3:$B1000,"C", Transacoes!$A$3:$A1000, "&lt;"&amp;EOMONTH(DATE(Q$1,Q$2,1),0))-SUMIFS(Transacoes!$D$3:$D1000,Transacoes!$C$3:$C1000,$D711,Transacoes!$B$3:$B1000,"V", Transacoes!$A$3:$A1000, "&lt;"&amp;EOMONTH(DATE(Q$1,Q$2,1),0)))*SUMIFS(Prov_Auto!$E$3:$E1000, Prov_Auto!$A$3:$A1000, $D711, Prov_Auto!$D$3:$D1000,"&gt;="&amp;DATE(Q$1,Q$2,1),Prov_Auto!$D$3:$D1000, "&lt;="&amp;EOMONTH(DATE(Q$1,Q$2,1),0)))</f>
        <v/>
      </c>
      <c r="R711" s="47"/>
    </row>
    <row r="712">
      <c r="A712" s="47"/>
      <c r="B712" s="47"/>
      <c r="C712" s="47"/>
      <c r="D712" s="87"/>
      <c r="E712" s="48" t="str">
        <f>IF($D712="","", (SUMIFS(Transacoes!$D$3:$D1000,Transacoes!$C$3:$C1000,$D712,Transacoes!$B$3:$B1000,"C", Transacoes!$A$3:$A1000, "&lt;"&amp;EOMONTH(DATE(E$1,E$2,1),0))-SUMIFS(Transacoes!$D$3:$D1000,Transacoes!$C$3:$C1000,$D712,Transacoes!$B$3:$B1000,"V", Transacoes!$A$3:$A1000, "&lt;"&amp;EOMONTH(DATE(E$1,E$2,1),0)))*SUMIFS(Prov_Auto!$E$3:$E1000, Prov_Auto!$A$3:$A1000, $D712, Prov_Auto!$D$3:$D1000,"&gt;="&amp;DATE(E$1,E$2,1),Prov_Auto!$D$3:$D1000, "&lt;="&amp;EOMONTH(DATE(E$1,E$2,1),0)))</f>
        <v/>
      </c>
      <c r="F712" s="48" t="str">
        <f>IF($D712="","", (SUMIFS(Transacoes!$D$3:$D1000,Transacoes!$C$3:$C1000,$D712,Transacoes!$B$3:$B1000,"C", Transacoes!$A$3:$A1000, "&lt;"&amp;EOMONTH(DATE(F$1,F$2,1),0))-SUMIFS(Transacoes!$D$3:$D1000,Transacoes!$C$3:$C1000,$D712,Transacoes!$B$3:$B1000,"V", Transacoes!$A$3:$A1000, "&lt;"&amp;EOMONTH(DATE(F$1,F$2,1),0)))*SUMIFS(Prov_Auto!$E$3:$E1000, Prov_Auto!$A$3:$A1000, $D712, Prov_Auto!$D$3:$D1000,"&gt;="&amp;DATE(F$1,F$2,1),Prov_Auto!$D$3:$D1000, "&lt;="&amp;EOMONTH(DATE(F$1,F$2,1),0)))</f>
        <v/>
      </c>
      <c r="G712" s="48" t="str">
        <f>IF($D712="","", (SUMIFS(Transacoes!$D$3:$D1000,Transacoes!$C$3:$C1000,$D712,Transacoes!$B$3:$B1000,"C", Transacoes!$A$3:$A1000, "&lt;"&amp;EOMONTH(DATE(G$1,G$2,1),0))-SUMIFS(Transacoes!$D$3:$D1000,Transacoes!$C$3:$C1000,$D712,Transacoes!$B$3:$B1000,"V", Transacoes!$A$3:$A1000, "&lt;"&amp;EOMONTH(DATE(G$1,G$2,1),0)))*SUMIFS(Prov_Auto!$E$3:$E1000, Prov_Auto!$A$3:$A1000, $D712, Prov_Auto!$D$3:$D1000,"&gt;="&amp;DATE(G$1,G$2,1),Prov_Auto!$D$3:$D1000, "&lt;="&amp;EOMONTH(DATE(G$1,G$2,1),0)))</f>
        <v/>
      </c>
      <c r="H712" s="48" t="str">
        <f>IF($D712="","", (SUMIFS(Transacoes!$D$3:$D1000,Transacoes!$C$3:$C1000,$D712,Transacoes!$B$3:$B1000,"C", Transacoes!$A$3:$A1000, "&lt;"&amp;EOMONTH(DATE(H$1,H$2,1),0))-SUMIFS(Transacoes!$D$3:$D1000,Transacoes!$C$3:$C1000,$D712,Transacoes!$B$3:$B1000,"V", Transacoes!$A$3:$A1000, "&lt;"&amp;EOMONTH(DATE(H$1,H$2,1),0)))*SUMIFS(Prov_Auto!$E$3:$E1000, Prov_Auto!$A$3:$A1000, $D712, Prov_Auto!$D$3:$D1000,"&gt;="&amp;DATE(H$1,H$2,1),Prov_Auto!$D$3:$D1000, "&lt;="&amp;EOMONTH(DATE(H$1,H$2,1),0)))</f>
        <v/>
      </c>
      <c r="I712" s="48" t="str">
        <f>IF($D712="","", (SUMIFS(Transacoes!$D$3:$D1000,Transacoes!$C$3:$C1000,$D712,Transacoes!$B$3:$B1000,"C", Transacoes!$A$3:$A1000, "&lt;"&amp;EOMONTH(DATE(I$1,I$2,1),0))-SUMIFS(Transacoes!$D$3:$D1000,Transacoes!$C$3:$C1000,$D712,Transacoes!$B$3:$B1000,"V", Transacoes!$A$3:$A1000, "&lt;"&amp;EOMONTH(DATE(I$1,I$2,1),0)))*SUMIFS(Prov_Auto!$E$3:$E1000, Prov_Auto!$A$3:$A1000, $D712, Prov_Auto!$D$3:$D1000,"&gt;="&amp;DATE(I$1,I$2,1),Prov_Auto!$D$3:$D1000, "&lt;="&amp;EOMONTH(DATE(I$1,I$2,1),0)))</f>
        <v/>
      </c>
      <c r="J712" s="48" t="str">
        <f>IF($D712="","", (SUMIFS(Transacoes!$D$3:$D1000,Transacoes!$C$3:$C1000,$D712,Transacoes!$B$3:$B1000,"C", Transacoes!$A$3:$A1000, "&lt;"&amp;EOMONTH(DATE(J$1,J$2,1),0))-SUMIFS(Transacoes!$D$3:$D1000,Transacoes!$C$3:$C1000,$D712,Transacoes!$B$3:$B1000,"V", Transacoes!$A$3:$A1000, "&lt;"&amp;EOMONTH(DATE(J$1,J$2,1),0)))*SUMIFS(Prov_Auto!$E$3:$E1000, Prov_Auto!$A$3:$A1000, $D712, Prov_Auto!$D$3:$D1000,"&gt;="&amp;DATE(J$1,J$2,1),Prov_Auto!$D$3:$D1000, "&lt;="&amp;EOMONTH(DATE(J$1,J$2,1),0)))</f>
        <v/>
      </c>
      <c r="K712" s="48" t="str">
        <f>IF($D712="","", (SUMIFS(Transacoes!$D$3:$D1000,Transacoes!$C$3:$C1000,$D712,Transacoes!$B$3:$B1000,"C", Transacoes!$A$3:$A1000, "&lt;"&amp;EOMONTH(DATE(K$1,K$2,1),0))-SUMIFS(Transacoes!$D$3:$D1000,Transacoes!$C$3:$C1000,$D712,Transacoes!$B$3:$B1000,"V", Transacoes!$A$3:$A1000, "&lt;"&amp;EOMONTH(DATE(K$1,K$2,1),0)))*SUMIFS(Prov_Auto!$E$3:$E1000, Prov_Auto!$A$3:$A1000, $D712, Prov_Auto!$D$3:$D1000,"&gt;="&amp;DATE(K$1,K$2,1),Prov_Auto!$D$3:$D1000, "&lt;="&amp;EOMONTH(DATE(K$1,K$2,1),0)))</f>
        <v/>
      </c>
      <c r="L712" s="48" t="str">
        <f>IF($D712="","", (SUMIFS(Transacoes!$D$3:$D1000,Transacoes!$C$3:$C1000,$D712,Transacoes!$B$3:$B1000,"C", Transacoes!$A$3:$A1000, "&lt;"&amp;EOMONTH(DATE(L$1,L$2,1),0))-SUMIFS(Transacoes!$D$3:$D1000,Transacoes!$C$3:$C1000,$D712,Transacoes!$B$3:$B1000,"V", Transacoes!$A$3:$A1000, "&lt;"&amp;EOMONTH(DATE(L$1,L$2,1),0)))*SUMIFS(Prov_Auto!$E$3:$E1000, Prov_Auto!$A$3:$A1000, $D712, Prov_Auto!$D$3:$D1000,"&gt;="&amp;DATE(L$1,L$2,1),Prov_Auto!$D$3:$D1000, "&lt;="&amp;EOMONTH(DATE(L$1,L$2,1),0)))</f>
        <v/>
      </c>
      <c r="M712" s="48" t="str">
        <f>IF($D712="","", (SUMIFS(Transacoes!$D$3:$D1000,Transacoes!$C$3:$C1000,$D712,Transacoes!$B$3:$B1000,"C", Transacoes!$A$3:$A1000, "&lt;"&amp;EOMONTH(DATE(M$1,M$2,1),0))-SUMIFS(Transacoes!$D$3:$D1000,Transacoes!$C$3:$C1000,$D712,Transacoes!$B$3:$B1000,"V", Transacoes!$A$3:$A1000, "&lt;"&amp;EOMONTH(DATE(M$1,M$2,1),0)))*SUMIFS(Prov_Auto!$E$3:$E1000, Prov_Auto!$A$3:$A1000, $D712, Prov_Auto!$D$3:$D1000,"&gt;="&amp;DATE(M$1,M$2,1),Prov_Auto!$D$3:$D1000, "&lt;="&amp;EOMONTH(DATE(M$1,M$2,1),0)))</f>
        <v/>
      </c>
      <c r="N712" s="48" t="str">
        <f>IF($D712="","", (SUMIFS(Transacoes!$D$3:$D1000,Transacoes!$C$3:$C1000,$D712,Transacoes!$B$3:$B1000,"C", Transacoes!$A$3:$A1000, "&lt;"&amp;EOMONTH(DATE(N$1,N$2,1),0))-SUMIFS(Transacoes!$D$3:$D1000,Transacoes!$C$3:$C1000,$D712,Transacoes!$B$3:$B1000,"V", Transacoes!$A$3:$A1000, "&lt;"&amp;EOMONTH(DATE(N$1,N$2,1),0)))*SUMIFS(Prov_Auto!$E$3:$E1000, Prov_Auto!$A$3:$A1000, $D712, Prov_Auto!$D$3:$D1000,"&gt;="&amp;DATE(N$1,N$2,1),Prov_Auto!$D$3:$D1000, "&lt;="&amp;EOMONTH(DATE(N$1,N$2,1),0)))</f>
        <v/>
      </c>
      <c r="O712" s="48" t="str">
        <f>IF($D712="","", (SUMIFS(Transacoes!$D$3:$D1000,Transacoes!$C$3:$C1000,$D712,Transacoes!$B$3:$B1000,"C", Transacoes!$A$3:$A1000, "&lt;"&amp;EOMONTH(DATE(O$1,O$2,1),0))-SUMIFS(Transacoes!$D$3:$D1000,Transacoes!$C$3:$C1000,$D712,Transacoes!$B$3:$B1000,"V", Transacoes!$A$3:$A1000, "&lt;"&amp;EOMONTH(DATE(O$1,O$2,1),0)))*SUMIFS(Prov_Auto!$E$3:$E1000, Prov_Auto!$A$3:$A1000, $D712, Prov_Auto!$D$3:$D1000,"&gt;="&amp;DATE(O$1,O$2,1),Prov_Auto!$D$3:$D1000, "&lt;="&amp;EOMONTH(DATE(O$1,O$2,1),0)))</f>
        <v/>
      </c>
      <c r="P712" s="48" t="str">
        <f>IF($D712="","", (SUMIFS(Transacoes!$D$3:$D1000,Transacoes!$C$3:$C1000,$D712,Transacoes!$B$3:$B1000,"C", Transacoes!$A$3:$A1000, "&lt;"&amp;EOMONTH(DATE(P$1,P$2,1),0))-SUMIFS(Transacoes!$D$3:$D1000,Transacoes!$C$3:$C1000,$D712,Transacoes!$B$3:$B1000,"V", Transacoes!$A$3:$A1000, "&lt;"&amp;EOMONTH(DATE(P$1,P$2,1),0)))*SUMIFS(Prov_Auto!$E$3:$E1000, Prov_Auto!$A$3:$A1000, $D712, Prov_Auto!$D$3:$D1000,"&gt;="&amp;DATE(P$1,P$2,1),Prov_Auto!$D$3:$D1000, "&lt;="&amp;EOMONTH(DATE(P$1,P$2,1),0)))</f>
        <v/>
      </c>
      <c r="Q712" s="48" t="str">
        <f>IF($D712="","", (SUMIFS(Transacoes!$D$3:$D1000,Transacoes!$C$3:$C1000,$D712,Transacoes!$B$3:$B1000,"C", Transacoes!$A$3:$A1000, "&lt;"&amp;EOMONTH(DATE(Q$1,Q$2,1),0))-SUMIFS(Transacoes!$D$3:$D1000,Transacoes!$C$3:$C1000,$D712,Transacoes!$B$3:$B1000,"V", Transacoes!$A$3:$A1000, "&lt;"&amp;EOMONTH(DATE(Q$1,Q$2,1),0)))*SUMIFS(Prov_Auto!$E$3:$E1000, Prov_Auto!$A$3:$A1000, $D712, Prov_Auto!$D$3:$D1000,"&gt;="&amp;DATE(Q$1,Q$2,1),Prov_Auto!$D$3:$D1000, "&lt;="&amp;EOMONTH(DATE(Q$1,Q$2,1),0)))</f>
        <v/>
      </c>
      <c r="R712" s="47"/>
    </row>
    <row r="713">
      <c r="A713" s="47"/>
      <c r="B713" s="47"/>
      <c r="C713" s="47"/>
      <c r="D713" s="87"/>
      <c r="E713" s="48" t="str">
        <f>IF($D713="","", (SUMIFS(Transacoes!$D$3:$D1000,Transacoes!$C$3:$C1000,$D713,Transacoes!$B$3:$B1000,"C", Transacoes!$A$3:$A1000, "&lt;"&amp;EOMONTH(DATE(E$1,E$2,1),0))-SUMIFS(Transacoes!$D$3:$D1000,Transacoes!$C$3:$C1000,$D713,Transacoes!$B$3:$B1000,"V", Transacoes!$A$3:$A1000, "&lt;"&amp;EOMONTH(DATE(E$1,E$2,1),0)))*SUMIFS(Prov_Auto!$E$3:$E1000, Prov_Auto!$A$3:$A1000, $D713, Prov_Auto!$D$3:$D1000,"&gt;="&amp;DATE(E$1,E$2,1),Prov_Auto!$D$3:$D1000, "&lt;="&amp;EOMONTH(DATE(E$1,E$2,1),0)))</f>
        <v/>
      </c>
      <c r="F713" s="48" t="str">
        <f>IF($D713="","", (SUMIFS(Transacoes!$D$3:$D1000,Transacoes!$C$3:$C1000,$D713,Transacoes!$B$3:$B1000,"C", Transacoes!$A$3:$A1000, "&lt;"&amp;EOMONTH(DATE(F$1,F$2,1),0))-SUMIFS(Transacoes!$D$3:$D1000,Transacoes!$C$3:$C1000,$D713,Transacoes!$B$3:$B1000,"V", Transacoes!$A$3:$A1000, "&lt;"&amp;EOMONTH(DATE(F$1,F$2,1),0)))*SUMIFS(Prov_Auto!$E$3:$E1000, Prov_Auto!$A$3:$A1000, $D713, Prov_Auto!$D$3:$D1000,"&gt;="&amp;DATE(F$1,F$2,1),Prov_Auto!$D$3:$D1000, "&lt;="&amp;EOMONTH(DATE(F$1,F$2,1),0)))</f>
        <v/>
      </c>
      <c r="G713" s="48" t="str">
        <f>IF($D713="","", (SUMIFS(Transacoes!$D$3:$D1000,Transacoes!$C$3:$C1000,$D713,Transacoes!$B$3:$B1000,"C", Transacoes!$A$3:$A1000, "&lt;"&amp;EOMONTH(DATE(G$1,G$2,1),0))-SUMIFS(Transacoes!$D$3:$D1000,Transacoes!$C$3:$C1000,$D713,Transacoes!$B$3:$B1000,"V", Transacoes!$A$3:$A1000, "&lt;"&amp;EOMONTH(DATE(G$1,G$2,1),0)))*SUMIFS(Prov_Auto!$E$3:$E1000, Prov_Auto!$A$3:$A1000, $D713, Prov_Auto!$D$3:$D1000,"&gt;="&amp;DATE(G$1,G$2,1),Prov_Auto!$D$3:$D1000, "&lt;="&amp;EOMONTH(DATE(G$1,G$2,1),0)))</f>
        <v/>
      </c>
      <c r="H713" s="48" t="str">
        <f>IF($D713="","", (SUMIFS(Transacoes!$D$3:$D1000,Transacoes!$C$3:$C1000,$D713,Transacoes!$B$3:$B1000,"C", Transacoes!$A$3:$A1000, "&lt;"&amp;EOMONTH(DATE(H$1,H$2,1),0))-SUMIFS(Transacoes!$D$3:$D1000,Transacoes!$C$3:$C1000,$D713,Transacoes!$B$3:$B1000,"V", Transacoes!$A$3:$A1000, "&lt;"&amp;EOMONTH(DATE(H$1,H$2,1),0)))*SUMIFS(Prov_Auto!$E$3:$E1000, Prov_Auto!$A$3:$A1000, $D713, Prov_Auto!$D$3:$D1000,"&gt;="&amp;DATE(H$1,H$2,1),Prov_Auto!$D$3:$D1000, "&lt;="&amp;EOMONTH(DATE(H$1,H$2,1),0)))</f>
        <v/>
      </c>
      <c r="I713" s="48" t="str">
        <f>IF($D713="","", (SUMIFS(Transacoes!$D$3:$D1000,Transacoes!$C$3:$C1000,$D713,Transacoes!$B$3:$B1000,"C", Transacoes!$A$3:$A1000, "&lt;"&amp;EOMONTH(DATE(I$1,I$2,1),0))-SUMIFS(Transacoes!$D$3:$D1000,Transacoes!$C$3:$C1000,$D713,Transacoes!$B$3:$B1000,"V", Transacoes!$A$3:$A1000, "&lt;"&amp;EOMONTH(DATE(I$1,I$2,1),0)))*SUMIFS(Prov_Auto!$E$3:$E1000, Prov_Auto!$A$3:$A1000, $D713, Prov_Auto!$D$3:$D1000,"&gt;="&amp;DATE(I$1,I$2,1),Prov_Auto!$D$3:$D1000, "&lt;="&amp;EOMONTH(DATE(I$1,I$2,1),0)))</f>
        <v/>
      </c>
      <c r="J713" s="48" t="str">
        <f>IF($D713="","", (SUMIFS(Transacoes!$D$3:$D1000,Transacoes!$C$3:$C1000,$D713,Transacoes!$B$3:$B1000,"C", Transacoes!$A$3:$A1000, "&lt;"&amp;EOMONTH(DATE(J$1,J$2,1),0))-SUMIFS(Transacoes!$D$3:$D1000,Transacoes!$C$3:$C1000,$D713,Transacoes!$B$3:$B1000,"V", Transacoes!$A$3:$A1000, "&lt;"&amp;EOMONTH(DATE(J$1,J$2,1),0)))*SUMIFS(Prov_Auto!$E$3:$E1000, Prov_Auto!$A$3:$A1000, $D713, Prov_Auto!$D$3:$D1000,"&gt;="&amp;DATE(J$1,J$2,1),Prov_Auto!$D$3:$D1000, "&lt;="&amp;EOMONTH(DATE(J$1,J$2,1),0)))</f>
        <v/>
      </c>
      <c r="K713" s="48" t="str">
        <f>IF($D713="","", (SUMIFS(Transacoes!$D$3:$D1000,Transacoes!$C$3:$C1000,$D713,Transacoes!$B$3:$B1000,"C", Transacoes!$A$3:$A1000, "&lt;"&amp;EOMONTH(DATE(K$1,K$2,1),0))-SUMIFS(Transacoes!$D$3:$D1000,Transacoes!$C$3:$C1000,$D713,Transacoes!$B$3:$B1000,"V", Transacoes!$A$3:$A1000, "&lt;"&amp;EOMONTH(DATE(K$1,K$2,1),0)))*SUMIFS(Prov_Auto!$E$3:$E1000, Prov_Auto!$A$3:$A1000, $D713, Prov_Auto!$D$3:$D1000,"&gt;="&amp;DATE(K$1,K$2,1),Prov_Auto!$D$3:$D1000, "&lt;="&amp;EOMONTH(DATE(K$1,K$2,1),0)))</f>
        <v/>
      </c>
      <c r="L713" s="48" t="str">
        <f>IF($D713="","", (SUMIFS(Transacoes!$D$3:$D1000,Transacoes!$C$3:$C1000,$D713,Transacoes!$B$3:$B1000,"C", Transacoes!$A$3:$A1000, "&lt;"&amp;EOMONTH(DATE(L$1,L$2,1),0))-SUMIFS(Transacoes!$D$3:$D1000,Transacoes!$C$3:$C1000,$D713,Transacoes!$B$3:$B1000,"V", Transacoes!$A$3:$A1000, "&lt;"&amp;EOMONTH(DATE(L$1,L$2,1),0)))*SUMIFS(Prov_Auto!$E$3:$E1000, Prov_Auto!$A$3:$A1000, $D713, Prov_Auto!$D$3:$D1000,"&gt;="&amp;DATE(L$1,L$2,1),Prov_Auto!$D$3:$D1000, "&lt;="&amp;EOMONTH(DATE(L$1,L$2,1),0)))</f>
        <v/>
      </c>
      <c r="M713" s="48" t="str">
        <f>IF($D713="","", (SUMIFS(Transacoes!$D$3:$D1000,Transacoes!$C$3:$C1000,$D713,Transacoes!$B$3:$B1000,"C", Transacoes!$A$3:$A1000, "&lt;"&amp;EOMONTH(DATE(M$1,M$2,1),0))-SUMIFS(Transacoes!$D$3:$D1000,Transacoes!$C$3:$C1000,$D713,Transacoes!$B$3:$B1000,"V", Transacoes!$A$3:$A1000, "&lt;"&amp;EOMONTH(DATE(M$1,M$2,1),0)))*SUMIFS(Prov_Auto!$E$3:$E1000, Prov_Auto!$A$3:$A1000, $D713, Prov_Auto!$D$3:$D1000,"&gt;="&amp;DATE(M$1,M$2,1),Prov_Auto!$D$3:$D1000, "&lt;="&amp;EOMONTH(DATE(M$1,M$2,1),0)))</f>
        <v/>
      </c>
      <c r="N713" s="48" t="str">
        <f>IF($D713="","", (SUMIFS(Transacoes!$D$3:$D1000,Transacoes!$C$3:$C1000,$D713,Transacoes!$B$3:$B1000,"C", Transacoes!$A$3:$A1000, "&lt;"&amp;EOMONTH(DATE(N$1,N$2,1),0))-SUMIFS(Transacoes!$D$3:$D1000,Transacoes!$C$3:$C1000,$D713,Transacoes!$B$3:$B1000,"V", Transacoes!$A$3:$A1000, "&lt;"&amp;EOMONTH(DATE(N$1,N$2,1),0)))*SUMIFS(Prov_Auto!$E$3:$E1000, Prov_Auto!$A$3:$A1000, $D713, Prov_Auto!$D$3:$D1000,"&gt;="&amp;DATE(N$1,N$2,1),Prov_Auto!$D$3:$D1000, "&lt;="&amp;EOMONTH(DATE(N$1,N$2,1),0)))</f>
        <v/>
      </c>
      <c r="O713" s="48" t="str">
        <f>IF($D713="","", (SUMIFS(Transacoes!$D$3:$D1000,Transacoes!$C$3:$C1000,$D713,Transacoes!$B$3:$B1000,"C", Transacoes!$A$3:$A1000, "&lt;"&amp;EOMONTH(DATE(O$1,O$2,1),0))-SUMIFS(Transacoes!$D$3:$D1000,Transacoes!$C$3:$C1000,$D713,Transacoes!$B$3:$B1000,"V", Transacoes!$A$3:$A1000, "&lt;"&amp;EOMONTH(DATE(O$1,O$2,1),0)))*SUMIFS(Prov_Auto!$E$3:$E1000, Prov_Auto!$A$3:$A1000, $D713, Prov_Auto!$D$3:$D1000,"&gt;="&amp;DATE(O$1,O$2,1),Prov_Auto!$D$3:$D1000, "&lt;="&amp;EOMONTH(DATE(O$1,O$2,1),0)))</f>
        <v/>
      </c>
      <c r="P713" s="48" t="str">
        <f>IF($D713="","", (SUMIFS(Transacoes!$D$3:$D1000,Transacoes!$C$3:$C1000,$D713,Transacoes!$B$3:$B1000,"C", Transacoes!$A$3:$A1000, "&lt;"&amp;EOMONTH(DATE(P$1,P$2,1),0))-SUMIFS(Transacoes!$D$3:$D1000,Transacoes!$C$3:$C1000,$D713,Transacoes!$B$3:$B1000,"V", Transacoes!$A$3:$A1000, "&lt;"&amp;EOMONTH(DATE(P$1,P$2,1),0)))*SUMIFS(Prov_Auto!$E$3:$E1000, Prov_Auto!$A$3:$A1000, $D713, Prov_Auto!$D$3:$D1000,"&gt;="&amp;DATE(P$1,P$2,1),Prov_Auto!$D$3:$D1000, "&lt;="&amp;EOMONTH(DATE(P$1,P$2,1),0)))</f>
        <v/>
      </c>
      <c r="Q713" s="48" t="str">
        <f>IF($D713="","", (SUMIFS(Transacoes!$D$3:$D1000,Transacoes!$C$3:$C1000,$D713,Transacoes!$B$3:$B1000,"C", Transacoes!$A$3:$A1000, "&lt;"&amp;EOMONTH(DATE(Q$1,Q$2,1),0))-SUMIFS(Transacoes!$D$3:$D1000,Transacoes!$C$3:$C1000,$D713,Transacoes!$B$3:$B1000,"V", Transacoes!$A$3:$A1000, "&lt;"&amp;EOMONTH(DATE(Q$1,Q$2,1),0)))*SUMIFS(Prov_Auto!$E$3:$E1000, Prov_Auto!$A$3:$A1000, $D713, Prov_Auto!$D$3:$D1000,"&gt;="&amp;DATE(Q$1,Q$2,1),Prov_Auto!$D$3:$D1000, "&lt;="&amp;EOMONTH(DATE(Q$1,Q$2,1),0)))</f>
        <v/>
      </c>
      <c r="R713" s="47"/>
    </row>
    <row r="714">
      <c r="A714" s="47"/>
      <c r="B714" s="47"/>
      <c r="C714" s="47"/>
      <c r="D714" s="87"/>
      <c r="E714" s="48" t="str">
        <f>IF($D714="","", (SUMIFS(Transacoes!$D$3:$D1000,Transacoes!$C$3:$C1000,$D714,Transacoes!$B$3:$B1000,"C", Transacoes!$A$3:$A1000, "&lt;"&amp;EOMONTH(DATE(E$1,E$2,1),0))-SUMIFS(Transacoes!$D$3:$D1000,Transacoes!$C$3:$C1000,$D714,Transacoes!$B$3:$B1000,"V", Transacoes!$A$3:$A1000, "&lt;"&amp;EOMONTH(DATE(E$1,E$2,1),0)))*SUMIFS(Prov_Auto!$E$3:$E1000, Prov_Auto!$A$3:$A1000, $D714, Prov_Auto!$D$3:$D1000,"&gt;="&amp;DATE(E$1,E$2,1),Prov_Auto!$D$3:$D1000, "&lt;="&amp;EOMONTH(DATE(E$1,E$2,1),0)))</f>
        <v/>
      </c>
      <c r="F714" s="48" t="str">
        <f>IF($D714="","", (SUMIFS(Transacoes!$D$3:$D1000,Transacoes!$C$3:$C1000,$D714,Transacoes!$B$3:$B1000,"C", Transacoes!$A$3:$A1000, "&lt;"&amp;EOMONTH(DATE(F$1,F$2,1),0))-SUMIFS(Transacoes!$D$3:$D1000,Transacoes!$C$3:$C1000,$D714,Transacoes!$B$3:$B1000,"V", Transacoes!$A$3:$A1000, "&lt;"&amp;EOMONTH(DATE(F$1,F$2,1),0)))*SUMIFS(Prov_Auto!$E$3:$E1000, Prov_Auto!$A$3:$A1000, $D714, Prov_Auto!$D$3:$D1000,"&gt;="&amp;DATE(F$1,F$2,1),Prov_Auto!$D$3:$D1000, "&lt;="&amp;EOMONTH(DATE(F$1,F$2,1),0)))</f>
        <v/>
      </c>
      <c r="G714" s="48" t="str">
        <f>IF($D714="","", (SUMIFS(Transacoes!$D$3:$D1000,Transacoes!$C$3:$C1000,$D714,Transacoes!$B$3:$B1000,"C", Transacoes!$A$3:$A1000, "&lt;"&amp;EOMONTH(DATE(G$1,G$2,1),0))-SUMIFS(Transacoes!$D$3:$D1000,Transacoes!$C$3:$C1000,$D714,Transacoes!$B$3:$B1000,"V", Transacoes!$A$3:$A1000, "&lt;"&amp;EOMONTH(DATE(G$1,G$2,1),0)))*SUMIFS(Prov_Auto!$E$3:$E1000, Prov_Auto!$A$3:$A1000, $D714, Prov_Auto!$D$3:$D1000,"&gt;="&amp;DATE(G$1,G$2,1),Prov_Auto!$D$3:$D1000, "&lt;="&amp;EOMONTH(DATE(G$1,G$2,1),0)))</f>
        <v/>
      </c>
      <c r="H714" s="48" t="str">
        <f>IF($D714="","", (SUMIFS(Transacoes!$D$3:$D1000,Transacoes!$C$3:$C1000,$D714,Transacoes!$B$3:$B1000,"C", Transacoes!$A$3:$A1000, "&lt;"&amp;EOMONTH(DATE(H$1,H$2,1),0))-SUMIFS(Transacoes!$D$3:$D1000,Transacoes!$C$3:$C1000,$D714,Transacoes!$B$3:$B1000,"V", Transacoes!$A$3:$A1000, "&lt;"&amp;EOMONTH(DATE(H$1,H$2,1),0)))*SUMIFS(Prov_Auto!$E$3:$E1000, Prov_Auto!$A$3:$A1000, $D714, Prov_Auto!$D$3:$D1000,"&gt;="&amp;DATE(H$1,H$2,1),Prov_Auto!$D$3:$D1000, "&lt;="&amp;EOMONTH(DATE(H$1,H$2,1),0)))</f>
        <v/>
      </c>
      <c r="I714" s="48" t="str">
        <f>IF($D714="","", (SUMIFS(Transacoes!$D$3:$D1000,Transacoes!$C$3:$C1000,$D714,Transacoes!$B$3:$B1000,"C", Transacoes!$A$3:$A1000, "&lt;"&amp;EOMONTH(DATE(I$1,I$2,1),0))-SUMIFS(Transacoes!$D$3:$D1000,Transacoes!$C$3:$C1000,$D714,Transacoes!$B$3:$B1000,"V", Transacoes!$A$3:$A1000, "&lt;"&amp;EOMONTH(DATE(I$1,I$2,1),0)))*SUMIFS(Prov_Auto!$E$3:$E1000, Prov_Auto!$A$3:$A1000, $D714, Prov_Auto!$D$3:$D1000,"&gt;="&amp;DATE(I$1,I$2,1),Prov_Auto!$D$3:$D1000, "&lt;="&amp;EOMONTH(DATE(I$1,I$2,1),0)))</f>
        <v/>
      </c>
      <c r="J714" s="48" t="str">
        <f>IF($D714="","", (SUMIFS(Transacoes!$D$3:$D1000,Transacoes!$C$3:$C1000,$D714,Transacoes!$B$3:$B1000,"C", Transacoes!$A$3:$A1000, "&lt;"&amp;EOMONTH(DATE(J$1,J$2,1),0))-SUMIFS(Transacoes!$D$3:$D1000,Transacoes!$C$3:$C1000,$D714,Transacoes!$B$3:$B1000,"V", Transacoes!$A$3:$A1000, "&lt;"&amp;EOMONTH(DATE(J$1,J$2,1),0)))*SUMIFS(Prov_Auto!$E$3:$E1000, Prov_Auto!$A$3:$A1000, $D714, Prov_Auto!$D$3:$D1000,"&gt;="&amp;DATE(J$1,J$2,1),Prov_Auto!$D$3:$D1000, "&lt;="&amp;EOMONTH(DATE(J$1,J$2,1),0)))</f>
        <v/>
      </c>
      <c r="K714" s="48" t="str">
        <f>IF($D714="","", (SUMIFS(Transacoes!$D$3:$D1000,Transacoes!$C$3:$C1000,$D714,Transacoes!$B$3:$B1000,"C", Transacoes!$A$3:$A1000, "&lt;"&amp;EOMONTH(DATE(K$1,K$2,1),0))-SUMIFS(Transacoes!$D$3:$D1000,Transacoes!$C$3:$C1000,$D714,Transacoes!$B$3:$B1000,"V", Transacoes!$A$3:$A1000, "&lt;"&amp;EOMONTH(DATE(K$1,K$2,1),0)))*SUMIFS(Prov_Auto!$E$3:$E1000, Prov_Auto!$A$3:$A1000, $D714, Prov_Auto!$D$3:$D1000,"&gt;="&amp;DATE(K$1,K$2,1),Prov_Auto!$D$3:$D1000, "&lt;="&amp;EOMONTH(DATE(K$1,K$2,1),0)))</f>
        <v/>
      </c>
      <c r="L714" s="48" t="str">
        <f>IF($D714="","", (SUMIFS(Transacoes!$D$3:$D1000,Transacoes!$C$3:$C1000,$D714,Transacoes!$B$3:$B1000,"C", Transacoes!$A$3:$A1000, "&lt;"&amp;EOMONTH(DATE(L$1,L$2,1),0))-SUMIFS(Transacoes!$D$3:$D1000,Transacoes!$C$3:$C1000,$D714,Transacoes!$B$3:$B1000,"V", Transacoes!$A$3:$A1000, "&lt;"&amp;EOMONTH(DATE(L$1,L$2,1),0)))*SUMIFS(Prov_Auto!$E$3:$E1000, Prov_Auto!$A$3:$A1000, $D714, Prov_Auto!$D$3:$D1000,"&gt;="&amp;DATE(L$1,L$2,1),Prov_Auto!$D$3:$D1000, "&lt;="&amp;EOMONTH(DATE(L$1,L$2,1),0)))</f>
        <v/>
      </c>
      <c r="M714" s="48" t="str">
        <f>IF($D714="","", (SUMIFS(Transacoes!$D$3:$D1000,Transacoes!$C$3:$C1000,$D714,Transacoes!$B$3:$B1000,"C", Transacoes!$A$3:$A1000, "&lt;"&amp;EOMONTH(DATE(M$1,M$2,1),0))-SUMIFS(Transacoes!$D$3:$D1000,Transacoes!$C$3:$C1000,$D714,Transacoes!$B$3:$B1000,"V", Transacoes!$A$3:$A1000, "&lt;"&amp;EOMONTH(DATE(M$1,M$2,1),0)))*SUMIFS(Prov_Auto!$E$3:$E1000, Prov_Auto!$A$3:$A1000, $D714, Prov_Auto!$D$3:$D1000,"&gt;="&amp;DATE(M$1,M$2,1),Prov_Auto!$D$3:$D1000, "&lt;="&amp;EOMONTH(DATE(M$1,M$2,1),0)))</f>
        <v/>
      </c>
      <c r="N714" s="48" t="str">
        <f>IF($D714="","", (SUMIFS(Transacoes!$D$3:$D1000,Transacoes!$C$3:$C1000,$D714,Transacoes!$B$3:$B1000,"C", Transacoes!$A$3:$A1000, "&lt;"&amp;EOMONTH(DATE(N$1,N$2,1),0))-SUMIFS(Transacoes!$D$3:$D1000,Transacoes!$C$3:$C1000,$D714,Transacoes!$B$3:$B1000,"V", Transacoes!$A$3:$A1000, "&lt;"&amp;EOMONTH(DATE(N$1,N$2,1),0)))*SUMIFS(Prov_Auto!$E$3:$E1000, Prov_Auto!$A$3:$A1000, $D714, Prov_Auto!$D$3:$D1000,"&gt;="&amp;DATE(N$1,N$2,1),Prov_Auto!$D$3:$D1000, "&lt;="&amp;EOMONTH(DATE(N$1,N$2,1),0)))</f>
        <v/>
      </c>
      <c r="O714" s="48" t="str">
        <f>IF($D714="","", (SUMIFS(Transacoes!$D$3:$D1000,Transacoes!$C$3:$C1000,$D714,Transacoes!$B$3:$B1000,"C", Transacoes!$A$3:$A1000, "&lt;"&amp;EOMONTH(DATE(O$1,O$2,1),0))-SUMIFS(Transacoes!$D$3:$D1000,Transacoes!$C$3:$C1000,$D714,Transacoes!$B$3:$B1000,"V", Transacoes!$A$3:$A1000, "&lt;"&amp;EOMONTH(DATE(O$1,O$2,1),0)))*SUMIFS(Prov_Auto!$E$3:$E1000, Prov_Auto!$A$3:$A1000, $D714, Prov_Auto!$D$3:$D1000,"&gt;="&amp;DATE(O$1,O$2,1),Prov_Auto!$D$3:$D1000, "&lt;="&amp;EOMONTH(DATE(O$1,O$2,1),0)))</f>
        <v/>
      </c>
      <c r="P714" s="48" t="str">
        <f>IF($D714="","", (SUMIFS(Transacoes!$D$3:$D1000,Transacoes!$C$3:$C1000,$D714,Transacoes!$B$3:$B1000,"C", Transacoes!$A$3:$A1000, "&lt;"&amp;EOMONTH(DATE(P$1,P$2,1),0))-SUMIFS(Transacoes!$D$3:$D1000,Transacoes!$C$3:$C1000,$D714,Transacoes!$B$3:$B1000,"V", Transacoes!$A$3:$A1000, "&lt;"&amp;EOMONTH(DATE(P$1,P$2,1),0)))*SUMIFS(Prov_Auto!$E$3:$E1000, Prov_Auto!$A$3:$A1000, $D714, Prov_Auto!$D$3:$D1000,"&gt;="&amp;DATE(P$1,P$2,1),Prov_Auto!$D$3:$D1000, "&lt;="&amp;EOMONTH(DATE(P$1,P$2,1),0)))</f>
        <v/>
      </c>
      <c r="Q714" s="48" t="str">
        <f>IF($D714="","", (SUMIFS(Transacoes!$D$3:$D1000,Transacoes!$C$3:$C1000,$D714,Transacoes!$B$3:$B1000,"C", Transacoes!$A$3:$A1000, "&lt;"&amp;EOMONTH(DATE(Q$1,Q$2,1),0))-SUMIFS(Transacoes!$D$3:$D1000,Transacoes!$C$3:$C1000,$D714,Transacoes!$B$3:$B1000,"V", Transacoes!$A$3:$A1000, "&lt;"&amp;EOMONTH(DATE(Q$1,Q$2,1),0)))*SUMIFS(Prov_Auto!$E$3:$E1000, Prov_Auto!$A$3:$A1000, $D714, Prov_Auto!$D$3:$D1000,"&gt;="&amp;DATE(Q$1,Q$2,1),Prov_Auto!$D$3:$D1000, "&lt;="&amp;EOMONTH(DATE(Q$1,Q$2,1),0)))</f>
        <v/>
      </c>
      <c r="R714" s="47"/>
    </row>
    <row r="715">
      <c r="A715" s="47"/>
      <c r="B715" s="47"/>
      <c r="C715" s="47"/>
      <c r="D715" s="87"/>
      <c r="E715" s="48" t="str">
        <f>IF($D715="","", (SUMIFS(Transacoes!$D$3:$D1000,Transacoes!$C$3:$C1000,$D715,Transacoes!$B$3:$B1000,"C", Transacoes!$A$3:$A1000, "&lt;"&amp;EOMONTH(DATE(E$1,E$2,1),0))-SUMIFS(Transacoes!$D$3:$D1000,Transacoes!$C$3:$C1000,$D715,Transacoes!$B$3:$B1000,"V", Transacoes!$A$3:$A1000, "&lt;"&amp;EOMONTH(DATE(E$1,E$2,1),0)))*SUMIFS(Prov_Auto!$E$3:$E1000, Prov_Auto!$A$3:$A1000, $D715, Prov_Auto!$D$3:$D1000,"&gt;="&amp;DATE(E$1,E$2,1),Prov_Auto!$D$3:$D1000, "&lt;="&amp;EOMONTH(DATE(E$1,E$2,1),0)))</f>
        <v/>
      </c>
      <c r="F715" s="48" t="str">
        <f>IF($D715="","", (SUMIFS(Transacoes!$D$3:$D1000,Transacoes!$C$3:$C1000,$D715,Transacoes!$B$3:$B1000,"C", Transacoes!$A$3:$A1000, "&lt;"&amp;EOMONTH(DATE(F$1,F$2,1),0))-SUMIFS(Transacoes!$D$3:$D1000,Transacoes!$C$3:$C1000,$D715,Transacoes!$B$3:$B1000,"V", Transacoes!$A$3:$A1000, "&lt;"&amp;EOMONTH(DATE(F$1,F$2,1),0)))*SUMIFS(Prov_Auto!$E$3:$E1000, Prov_Auto!$A$3:$A1000, $D715, Prov_Auto!$D$3:$D1000,"&gt;="&amp;DATE(F$1,F$2,1),Prov_Auto!$D$3:$D1000, "&lt;="&amp;EOMONTH(DATE(F$1,F$2,1),0)))</f>
        <v/>
      </c>
      <c r="G715" s="48" t="str">
        <f>IF($D715="","", (SUMIFS(Transacoes!$D$3:$D1000,Transacoes!$C$3:$C1000,$D715,Transacoes!$B$3:$B1000,"C", Transacoes!$A$3:$A1000, "&lt;"&amp;EOMONTH(DATE(G$1,G$2,1),0))-SUMIFS(Transacoes!$D$3:$D1000,Transacoes!$C$3:$C1000,$D715,Transacoes!$B$3:$B1000,"V", Transacoes!$A$3:$A1000, "&lt;"&amp;EOMONTH(DATE(G$1,G$2,1),0)))*SUMIFS(Prov_Auto!$E$3:$E1000, Prov_Auto!$A$3:$A1000, $D715, Prov_Auto!$D$3:$D1000,"&gt;="&amp;DATE(G$1,G$2,1),Prov_Auto!$D$3:$D1000, "&lt;="&amp;EOMONTH(DATE(G$1,G$2,1),0)))</f>
        <v/>
      </c>
      <c r="H715" s="48" t="str">
        <f>IF($D715="","", (SUMIFS(Transacoes!$D$3:$D1000,Transacoes!$C$3:$C1000,$D715,Transacoes!$B$3:$B1000,"C", Transacoes!$A$3:$A1000, "&lt;"&amp;EOMONTH(DATE(H$1,H$2,1),0))-SUMIFS(Transacoes!$D$3:$D1000,Transacoes!$C$3:$C1000,$D715,Transacoes!$B$3:$B1000,"V", Transacoes!$A$3:$A1000, "&lt;"&amp;EOMONTH(DATE(H$1,H$2,1),0)))*SUMIFS(Prov_Auto!$E$3:$E1000, Prov_Auto!$A$3:$A1000, $D715, Prov_Auto!$D$3:$D1000,"&gt;="&amp;DATE(H$1,H$2,1),Prov_Auto!$D$3:$D1000, "&lt;="&amp;EOMONTH(DATE(H$1,H$2,1),0)))</f>
        <v/>
      </c>
      <c r="I715" s="48" t="str">
        <f>IF($D715="","", (SUMIFS(Transacoes!$D$3:$D1000,Transacoes!$C$3:$C1000,$D715,Transacoes!$B$3:$B1000,"C", Transacoes!$A$3:$A1000, "&lt;"&amp;EOMONTH(DATE(I$1,I$2,1),0))-SUMIFS(Transacoes!$D$3:$D1000,Transacoes!$C$3:$C1000,$D715,Transacoes!$B$3:$B1000,"V", Transacoes!$A$3:$A1000, "&lt;"&amp;EOMONTH(DATE(I$1,I$2,1),0)))*SUMIFS(Prov_Auto!$E$3:$E1000, Prov_Auto!$A$3:$A1000, $D715, Prov_Auto!$D$3:$D1000,"&gt;="&amp;DATE(I$1,I$2,1),Prov_Auto!$D$3:$D1000, "&lt;="&amp;EOMONTH(DATE(I$1,I$2,1),0)))</f>
        <v/>
      </c>
      <c r="J715" s="48" t="str">
        <f>IF($D715="","", (SUMIFS(Transacoes!$D$3:$D1000,Transacoes!$C$3:$C1000,$D715,Transacoes!$B$3:$B1000,"C", Transacoes!$A$3:$A1000, "&lt;"&amp;EOMONTH(DATE(J$1,J$2,1),0))-SUMIFS(Transacoes!$D$3:$D1000,Transacoes!$C$3:$C1000,$D715,Transacoes!$B$3:$B1000,"V", Transacoes!$A$3:$A1000, "&lt;"&amp;EOMONTH(DATE(J$1,J$2,1),0)))*SUMIFS(Prov_Auto!$E$3:$E1000, Prov_Auto!$A$3:$A1000, $D715, Prov_Auto!$D$3:$D1000,"&gt;="&amp;DATE(J$1,J$2,1),Prov_Auto!$D$3:$D1000, "&lt;="&amp;EOMONTH(DATE(J$1,J$2,1),0)))</f>
        <v/>
      </c>
      <c r="K715" s="48" t="str">
        <f>IF($D715="","", (SUMIFS(Transacoes!$D$3:$D1000,Transacoes!$C$3:$C1000,$D715,Transacoes!$B$3:$B1000,"C", Transacoes!$A$3:$A1000, "&lt;"&amp;EOMONTH(DATE(K$1,K$2,1),0))-SUMIFS(Transacoes!$D$3:$D1000,Transacoes!$C$3:$C1000,$D715,Transacoes!$B$3:$B1000,"V", Transacoes!$A$3:$A1000, "&lt;"&amp;EOMONTH(DATE(K$1,K$2,1),0)))*SUMIFS(Prov_Auto!$E$3:$E1000, Prov_Auto!$A$3:$A1000, $D715, Prov_Auto!$D$3:$D1000,"&gt;="&amp;DATE(K$1,K$2,1),Prov_Auto!$D$3:$D1000, "&lt;="&amp;EOMONTH(DATE(K$1,K$2,1),0)))</f>
        <v/>
      </c>
      <c r="L715" s="48" t="str">
        <f>IF($D715="","", (SUMIFS(Transacoes!$D$3:$D1000,Transacoes!$C$3:$C1000,$D715,Transacoes!$B$3:$B1000,"C", Transacoes!$A$3:$A1000, "&lt;"&amp;EOMONTH(DATE(L$1,L$2,1),0))-SUMIFS(Transacoes!$D$3:$D1000,Transacoes!$C$3:$C1000,$D715,Transacoes!$B$3:$B1000,"V", Transacoes!$A$3:$A1000, "&lt;"&amp;EOMONTH(DATE(L$1,L$2,1),0)))*SUMIFS(Prov_Auto!$E$3:$E1000, Prov_Auto!$A$3:$A1000, $D715, Prov_Auto!$D$3:$D1000,"&gt;="&amp;DATE(L$1,L$2,1),Prov_Auto!$D$3:$D1000, "&lt;="&amp;EOMONTH(DATE(L$1,L$2,1),0)))</f>
        <v/>
      </c>
      <c r="M715" s="48" t="str">
        <f>IF($D715="","", (SUMIFS(Transacoes!$D$3:$D1000,Transacoes!$C$3:$C1000,$D715,Transacoes!$B$3:$B1000,"C", Transacoes!$A$3:$A1000, "&lt;"&amp;EOMONTH(DATE(M$1,M$2,1),0))-SUMIFS(Transacoes!$D$3:$D1000,Transacoes!$C$3:$C1000,$D715,Transacoes!$B$3:$B1000,"V", Transacoes!$A$3:$A1000, "&lt;"&amp;EOMONTH(DATE(M$1,M$2,1),0)))*SUMIFS(Prov_Auto!$E$3:$E1000, Prov_Auto!$A$3:$A1000, $D715, Prov_Auto!$D$3:$D1000,"&gt;="&amp;DATE(M$1,M$2,1),Prov_Auto!$D$3:$D1000, "&lt;="&amp;EOMONTH(DATE(M$1,M$2,1),0)))</f>
        <v/>
      </c>
      <c r="N715" s="48" t="str">
        <f>IF($D715="","", (SUMIFS(Transacoes!$D$3:$D1000,Transacoes!$C$3:$C1000,$D715,Transacoes!$B$3:$B1000,"C", Transacoes!$A$3:$A1000, "&lt;"&amp;EOMONTH(DATE(N$1,N$2,1),0))-SUMIFS(Transacoes!$D$3:$D1000,Transacoes!$C$3:$C1000,$D715,Transacoes!$B$3:$B1000,"V", Transacoes!$A$3:$A1000, "&lt;"&amp;EOMONTH(DATE(N$1,N$2,1),0)))*SUMIFS(Prov_Auto!$E$3:$E1000, Prov_Auto!$A$3:$A1000, $D715, Prov_Auto!$D$3:$D1000,"&gt;="&amp;DATE(N$1,N$2,1),Prov_Auto!$D$3:$D1000, "&lt;="&amp;EOMONTH(DATE(N$1,N$2,1),0)))</f>
        <v/>
      </c>
      <c r="O715" s="48" t="str">
        <f>IF($D715="","", (SUMIFS(Transacoes!$D$3:$D1000,Transacoes!$C$3:$C1000,$D715,Transacoes!$B$3:$B1000,"C", Transacoes!$A$3:$A1000, "&lt;"&amp;EOMONTH(DATE(O$1,O$2,1),0))-SUMIFS(Transacoes!$D$3:$D1000,Transacoes!$C$3:$C1000,$D715,Transacoes!$B$3:$B1000,"V", Transacoes!$A$3:$A1000, "&lt;"&amp;EOMONTH(DATE(O$1,O$2,1),0)))*SUMIFS(Prov_Auto!$E$3:$E1000, Prov_Auto!$A$3:$A1000, $D715, Prov_Auto!$D$3:$D1000,"&gt;="&amp;DATE(O$1,O$2,1),Prov_Auto!$D$3:$D1000, "&lt;="&amp;EOMONTH(DATE(O$1,O$2,1),0)))</f>
        <v/>
      </c>
      <c r="P715" s="48" t="str">
        <f>IF($D715="","", (SUMIFS(Transacoes!$D$3:$D1000,Transacoes!$C$3:$C1000,$D715,Transacoes!$B$3:$B1000,"C", Transacoes!$A$3:$A1000, "&lt;"&amp;EOMONTH(DATE(P$1,P$2,1),0))-SUMIFS(Transacoes!$D$3:$D1000,Transacoes!$C$3:$C1000,$D715,Transacoes!$B$3:$B1000,"V", Transacoes!$A$3:$A1000, "&lt;"&amp;EOMONTH(DATE(P$1,P$2,1),0)))*SUMIFS(Prov_Auto!$E$3:$E1000, Prov_Auto!$A$3:$A1000, $D715, Prov_Auto!$D$3:$D1000,"&gt;="&amp;DATE(P$1,P$2,1),Prov_Auto!$D$3:$D1000, "&lt;="&amp;EOMONTH(DATE(P$1,P$2,1),0)))</f>
        <v/>
      </c>
      <c r="Q715" s="48" t="str">
        <f>IF($D715="","", (SUMIFS(Transacoes!$D$3:$D1000,Transacoes!$C$3:$C1000,$D715,Transacoes!$B$3:$B1000,"C", Transacoes!$A$3:$A1000, "&lt;"&amp;EOMONTH(DATE(Q$1,Q$2,1),0))-SUMIFS(Transacoes!$D$3:$D1000,Transacoes!$C$3:$C1000,$D715,Transacoes!$B$3:$B1000,"V", Transacoes!$A$3:$A1000, "&lt;"&amp;EOMONTH(DATE(Q$1,Q$2,1),0)))*SUMIFS(Prov_Auto!$E$3:$E1000, Prov_Auto!$A$3:$A1000, $D715, Prov_Auto!$D$3:$D1000,"&gt;="&amp;DATE(Q$1,Q$2,1),Prov_Auto!$D$3:$D1000, "&lt;="&amp;EOMONTH(DATE(Q$1,Q$2,1),0)))</f>
        <v/>
      </c>
      <c r="R715" s="47"/>
    </row>
    <row r="716">
      <c r="A716" s="47"/>
      <c r="B716" s="47"/>
      <c r="C716" s="47"/>
      <c r="D716" s="87"/>
      <c r="E716" s="48" t="str">
        <f>IF($D716="","", (SUMIFS(Transacoes!$D$3:$D1000,Transacoes!$C$3:$C1000,$D716,Transacoes!$B$3:$B1000,"C", Transacoes!$A$3:$A1000, "&lt;"&amp;EOMONTH(DATE(E$1,E$2,1),0))-SUMIFS(Transacoes!$D$3:$D1000,Transacoes!$C$3:$C1000,$D716,Transacoes!$B$3:$B1000,"V", Transacoes!$A$3:$A1000, "&lt;"&amp;EOMONTH(DATE(E$1,E$2,1),0)))*SUMIFS(Prov_Auto!$E$3:$E1000, Prov_Auto!$A$3:$A1000, $D716, Prov_Auto!$D$3:$D1000,"&gt;="&amp;DATE(E$1,E$2,1),Prov_Auto!$D$3:$D1000, "&lt;="&amp;EOMONTH(DATE(E$1,E$2,1),0)))</f>
        <v/>
      </c>
      <c r="F716" s="48" t="str">
        <f>IF($D716="","", (SUMIFS(Transacoes!$D$3:$D1000,Transacoes!$C$3:$C1000,$D716,Transacoes!$B$3:$B1000,"C", Transacoes!$A$3:$A1000, "&lt;"&amp;EOMONTH(DATE(F$1,F$2,1),0))-SUMIFS(Transacoes!$D$3:$D1000,Transacoes!$C$3:$C1000,$D716,Transacoes!$B$3:$B1000,"V", Transacoes!$A$3:$A1000, "&lt;"&amp;EOMONTH(DATE(F$1,F$2,1),0)))*SUMIFS(Prov_Auto!$E$3:$E1000, Prov_Auto!$A$3:$A1000, $D716, Prov_Auto!$D$3:$D1000,"&gt;="&amp;DATE(F$1,F$2,1),Prov_Auto!$D$3:$D1000, "&lt;="&amp;EOMONTH(DATE(F$1,F$2,1),0)))</f>
        <v/>
      </c>
      <c r="G716" s="48" t="str">
        <f>IF($D716="","", (SUMIFS(Transacoes!$D$3:$D1000,Transacoes!$C$3:$C1000,$D716,Transacoes!$B$3:$B1000,"C", Transacoes!$A$3:$A1000, "&lt;"&amp;EOMONTH(DATE(G$1,G$2,1),0))-SUMIFS(Transacoes!$D$3:$D1000,Transacoes!$C$3:$C1000,$D716,Transacoes!$B$3:$B1000,"V", Transacoes!$A$3:$A1000, "&lt;"&amp;EOMONTH(DATE(G$1,G$2,1),0)))*SUMIFS(Prov_Auto!$E$3:$E1000, Prov_Auto!$A$3:$A1000, $D716, Prov_Auto!$D$3:$D1000,"&gt;="&amp;DATE(G$1,G$2,1),Prov_Auto!$D$3:$D1000, "&lt;="&amp;EOMONTH(DATE(G$1,G$2,1),0)))</f>
        <v/>
      </c>
      <c r="H716" s="48" t="str">
        <f>IF($D716="","", (SUMIFS(Transacoes!$D$3:$D1000,Transacoes!$C$3:$C1000,$D716,Transacoes!$B$3:$B1000,"C", Transacoes!$A$3:$A1000, "&lt;"&amp;EOMONTH(DATE(H$1,H$2,1),0))-SUMIFS(Transacoes!$D$3:$D1000,Transacoes!$C$3:$C1000,$D716,Transacoes!$B$3:$B1000,"V", Transacoes!$A$3:$A1000, "&lt;"&amp;EOMONTH(DATE(H$1,H$2,1),0)))*SUMIFS(Prov_Auto!$E$3:$E1000, Prov_Auto!$A$3:$A1000, $D716, Prov_Auto!$D$3:$D1000,"&gt;="&amp;DATE(H$1,H$2,1),Prov_Auto!$D$3:$D1000, "&lt;="&amp;EOMONTH(DATE(H$1,H$2,1),0)))</f>
        <v/>
      </c>
      <c r="I716" s="48" t="str">
        <f>IF($D716="","", (SUMIFS(Transacoes!$D$3:$D1000,Transacoes!$C$3:$C1000,$D716,Transacoes!$B$3:$B1000,"C", Transacoes!$A$3:$A1000, "&lt;"&amp;EOMONTH(DATE(I$1,I$2,1),0))-SUMIFS(Transacoes!$D$3:$D1000,Transacoes!$C$3:$C1000,$D716,Transacoes!$B$3:$B1000,"V", Transacoes!$A$3:$A1000, "&lt;"&amp;EOMONTH(DATE(I$1,I$2,1),0)))*SUMIFS(Prov_Auto!$E$3:$E1000, Prov_Auto!$A$3:$A1000, $D716, Prov_Auto!$D$3:$D1000,"&gt;="&amp;DATE(I$1,I$2,1),Prov_Auto!$D$3:$D1000, "&lt;="&amp;EOMONTH(DATE(I$1,I$2,1),0)))</f>
        <v/>
      </c>
      <c r="J716" s="48" t="str">
        <f>IF($D716="","", (SUMIFS(Transacoes!$D$3:$D1000,Transacoes!$C$3:$C1000,$D716,Transacoes!$B$3:$B1000,"C", Transacoes!$A$3:$A1000, "&lt;"&amp;EOMONTH(DATE(J$1,J$2,1),0))-SUMIFS(Transacoes!$D$3:$D1000,Transacoes!$C$3:$C1000,$D716,Transacoes!$B$3:$B1000,"V", Transacoes!$A$3:$A1000, "&lt;"&amp;EOMONTH(DATE(J$1,J$2,1),0)))*SUMIFS(Prov_Auto!$E$3:$E1000, Prov_Auto!$A$3:$A1000, $D716, Prov_Auto!$D$3:$D1000,"&gt;="&amp;DATE(J$1,J$2,1),Prov_Auto!$D$3:$D1000, "&lt;="&amp;EOMONTH(DATE(J$1,J$2,1),0)))</f>
        <v/>
      </c>
      <c r="K716" s="48" t="str">
        <f>IF($D716="","", (SUMIFS(Transacoes!$D$3:$D1000,Transacoes!$C$3:$C1000,$D716,Transacoes!$B$3:$B1000,"C", Transacoes!$A$3:$A1000, "&lt;"&amp;EOMONTH(DATE(K$1,K$2,1),0))-SUMIFS(Transacoes!$D$3:$D1000,Transacoes!$C$3:$C1000,$D716,Transacoes!$B$3:$B1000,"V", Transacoes!$A$3:$A1000, "&lt;"&amp;EOMONTH(DATE(K$1,K$2,1),0)))*SUMIFS(Prov_Auto!$E$3:$E1000, Prov_Auto!$A$3:$A1000, $D716, Prov_Auto!$D$3:$D1000,"&gt;="&amp;DATE(K$1,K$2,1),Prov_Auto!$D$3:$D1000, "&lt;="&amp;EOMONTH(DATE(K$1,K$2,1),0)))</f>
        <v/>
      </c>
      <c r="L716" s="48" t="str">
        <f>IF($D716="","", (SUMIFS(Transacoes!$D$3:$D1000,Transacoes!$C$3:$C1000,$D716,Transacoes!$B$3:$B1000,"C", Transacoes!$A$3:$A1000, "&lt;"&amp;EOMONTH(DATE(L$1,L$2,1),0))-SUMIFS(Transacoes!$D$3:$D1000,Transacoes!$C$3:$C1000,$D716,Transacoes!$B$3:$B1000,"V", Transacoes!$A$3:$A1000, "&lt;"&amp;EOMONTH(DATE(L$1,L$2,1),0)))*SUMIFS(Prov_Auto!$E$3:$E1000, Prov_Auto!$A$3:$A1000, $D716, Prov_Auto!$D$3:$D1000,"&gt;="&amp;DATE(L$1,L$2,1),Prov_Auto!$D$3:$D1000, "&lt;="&amp;EOMONTH(DATE(L$1,L$2,1),0)))</f>
        <v/>
      </c>
      <c r="M716" s="48" t="str">
        <f>IF($D716="","", (SUMIFS(Transacoes!$D$3:$D1000,Transacoes!$C$3:$C1000,$D716,Transacoes!$B$3:$B1000,"C", Transacoes!$A$3:$A1000, "&lt;"&amp;EOMONTH(DATE(M$1,M$2,1),0))-SUMIFS(Transacoes!$D$3:$D1000,Transacoes!$C$3:$C1000,$D716,Transacoes!$B$3:$B1000,"V", Transacoes!$A$3:$A1000, "&lt;"&amp;EOMONTH(DATE(M$1,M$2,1),0)))*SUMIFS(Prov_Auto!$E$3:$E1000, Prov_Auto!$A$3:$A1000, $D716, Prov_Auto!$D$3:$D1000,"&gt;="&amp;DATE(M$1,M$2,1),Prov_Auto!$D$3:$D1000, "&lt;="&amp;EOMONTH(DATE(M$1,M$2,1),0)))</f>
        <v/>
      </c>
      <c r="N716" s="48" t="str">
        <f>IF($D716="","", (SUMIFS(Transacoes!$D$3:$D1000,Transacoes!$C$3:$C1000,$D716,Transacoes!$B$3:$B1000,"C", Transacoes!$A$3:$A1000, "&lt;"&amp;EOMONTH(DATE(N$1,N$2,1),0))-SUMIFS(Transacoes!$D$3:$D1000,Transacoes!$C$3:$C1000,$D716,Transacoes!$B$3:$B1000,"V", Transacoes!$A$3:$A1000, "&lt;"&amp;EOMONTH(DATE(N$1,N$2,1),0)))*SUMIFS(Prov_Auto!$E$3:$E1000, Prov_Auto!$A$3:$A1000, $D716, Prov_Auto!$D$3:$D1000,"&gt;="&amp;DATE(N$1,N$2,1),Prov_Auto!$D$3:$D1000, "&lt;="&amp;EOMONTH(DATE(N$1,N$2,1),0)))</f>
        <v/>
      </c>
      <c r="O716" s="48" t="str">
        <f>IF($D716="","", (SUMIFS(Transacoes!$D$3:$D1000,Transacoes!$C$3:$C1000,$D716,Transacoes!$B$3:$B1000,"C", Transacoes!$A$3:$A1000, "&lt;"&amp;EOMONTH(DATE(O$1,O$2,1),0))-SUMIFS(Transacoes!$D$3:$D1000,Transacoes!$C$3:$C1000,$D716,Transacoes!$B$3:$B1000,"V", Transacoes!$A$3:$A1000, "&lt;"&amp;EOMONTH(DATE(O$1,O$2,1),0)))*SUMIFS(Prov_Auto!$E$3:$E1000, Prov_Auto!$A$3:$A1000, $D716, Prov_Auto!$D$3:$D1000,"&gt;="&amp;DATE(O$1,O$2,1),Prov_Auto!$D$3:$D1000, "&lt;="&amp;EOMONTH(DATE(O$1,O$2,1),0)))</f>
        <v/>
      </c>
      <c r="P716" s="48" t="str">
        <f>IF($D716="","", (SUMIFS(Transacoes!$D$3:$D1000,Transacoes!$C$3:$C1000,$D716,Transacoes!$B$3:$B1000,"C", Transacoes!$A$3:$A1000, "&lt;"&amp;EOMONTH(DATE(P$1,P$2,1),0))-SUMIFS(Transacoes!$D$3:$D1000,Transacoes!$C$3:$C1000,$D716,Transacoes!$B$3:$B1000,"V", Transacoes!$A$3:$A1000, "&lt;"&amp;EOMONTH(DATE(P$1,P$2,1),0)))*SUMIFS(Prov_Auto!$E$3:$E1000, Prov_Auto!$A$3:$A1000, $D716, Prov_Auto!$D$3:$D1000,"&gt;="&amp;DATE(P$1,P$2,1),Prov_Auto!$D$3:$D1000, "&lt;="&amp;EOMONTH(DATE(P$1,P$2,1),0)))</f>
        <v/>
      </c>
      <c r="Q716" s="48" t="str">
        <f>IF($D716="","", (SUMIFS(Transacoes!$D$3:$D1000,Transacoes!$C$3:$C1000,$D716,Transacoes!$B$3:$B1000,"C", Transacoes!$A$3:$A1000, "&lt;"&amp;EOMONTH(DATE(Q$1,Q$2,1),0))-SUMIFS(Transacoes!$D$3:$D1000,Transacoes!$C$3:$C1000,$D716,Transacoes!$B$3:$B1000,"V", Transacoes!$A$3:$A1000, "&lt;"&amp;EOMONTH(DATE(Q$1,Q$2,1),0)))*SUMIFS(Prov_Auto!$E$3:$E1000, Prov_Auto!$A$3:$A1000, $D716, Prov_Auto!$D$3:$D1000,"&gt;="&amp;DATE(Q$1,Q$2,1),Prov_Auto!$D$3:$D1000, "&lt;="&amp;EOMONTH(DATE(Q$1,Q$2,1),0)))</f>
        <v/>
      </c>
      <c r="R716" s="47"/>
    </row>
    <row r="717">
      <c r="A717" s="47"/>
      <c r="B717" s="47"/>
      <c r="C717" s="47"/>
      <c r="D717" s="87"/>
      <c r="E717" s="48" t="str">
        <f>IF($D717="","", (SUMIFS(Transacoes!$D$3:$D1000,Transacoes!$C$3:$C1000,$D717,Transacoes!$B$3:$B1000,"C", Transacoes!$A$3:$A1000, "&lt;"&amp;EOMONTH(DATE(E$1,E$2,1),0))-SUMIFS(Transacoes!$D$3:$D1000,Transacoes!$C$3:$C1000,$D717,Transacoes!$B$3:$B1000,"V", Transacoes!$A$3:$A1000, "&lt;"&amp;EOMONTH(DATE(E$1,E$2,1),0)))*SUMIFS(Prov_Auto!$E$3:$E1000, Prov_Auto!$A$3:$A1000, $D717, Prov_Auto!$D$3:$D1000,"&gt;="&amp;DATE(E$1,E$2,1),Prov_Auto!$D$3:$D1000, "&lt;="&amp;EOMONTH(DATE(E$1,E$2,1),0)))</f>
        <v/>
      </c>
      <c r="F717" s="48" t="str">
        <f>IF($D717="","", (SUMIFS(Transacoes!$D$3:$D1000,Transacoes!$C$3:$C1000,$D717,Transacoes!$B$3:$B1000,"C", Transacoes!$A$3:$A1000, "&lt;"&amp;EOMONTH(DATE(F$1,F$2,1),0))-SUMIFS(Transacoes!$D$3:$D1000,Transacoes!$C$3:$C1000,$D717,Transacoes!$B$3:$B1000,"V", Transacoes!$A$3:$A1000, "&lt;"&amp;EOMONTH(DATE(F$1,F$2,1),0)))*SUMIFS(Prov_Auto!$E$3:$E1000, Prov_Auto!$A$3:$A1000, $D717, Prov_Auto!$D$3:$D1000,"&gt;="&amp;DATE(F$1,F$2,1),Prov_Auto!$D$3:$D1000, "&lt;="&amp;EOMONTH(DATE(F$1,F$2,1),0)))</f>
        <v/>
      </c>
      <c r="G717" s="48" t="str">
        <f>IF($D717="","", (SUMIFS(Transacoes!$D$3:$D1000,Transacoes!$C$3:$C1000,$D717,Transacoes!$B$3:$B1000,"C", Transacoes!$A$3:$A1000, "&lt;"&amp;EOMONTH(DATE(G$1,G$2,1),0))-SUMIFS(Transacoes!$D$3:$D1000,Transacoes!$C$3:$C1000,$D717,Transacoes!$B$3:$B1000,"V", Transacoes!$A$3:$A1000, "&lt;"&amp;EOMONTH(DATE(G$1,G$2,1),0)))*SUMIFS(Prov_Auto!$E$3:$E1000, Prov_Auto!$A$3:$A1000, $D717, Prov_Auto!$D$3:$D1000,"&gt;="&amp;DATE(G$1,G$2,1),Prov_Auto!$D$3:$D1000, "&lt;="&amp;EOMONTH(DATE(G$1,G$2,1),0)))</f>
        <v/>
      </c>
      <c r="H717" s="48" t="str">
        <f>IF($D717="","", (SUMIFS(Transacoes!$D$3:$D1000,Transacoes!$C$3:$C1000,$D717,Transacoes!$B$3:$B1000,"C", Transacoes!$A$3:$A1000, "&lt;"&amp;EOMONTH(DATE(H$1,H$2,1),0))-SUMIFS(Transacoes!$D$3:$D1000,Transacoes!$C$3:$C1000,$D717,Transacoes!$B$3:$B1000,"V", Transacoes!$A$3:$A1000, "&lt;"&amp;EOMONTH(DATE(H$1,H$2,1),0)))*SUMIFS(Prov_Auto!$E$3:$E1000, Prov_Auto!$A$3:$A1000, $D717, Prov_Auto!$D$3:$D1000,"&gt;="&amp;DATE(H$1,H$2,1),Prov_Auto!$D$3:$D1000, "&lt;="&amp;EOMONTH(DATE(H$1,H$2,1),0)))</f>
        <v/>
      </c>
      <c r="I717" s="48" t="str">
        <f>IF($D717="","", (SUMIFS(Transacoes!$D$3:$D1000,Transacoes!$C$3:$C1000,$D717,Transacoes!$B$3:$B1000,"C", Transacoes!$A$3:$A1000, "&lt;"&amp;EOMONTH(DATE(I$1,I$2,1),0))-SUMIFS(Transacoes!$D$3:$D1000,Transacoes!$C$3:$C1000,$D717,Transacoes!$B$3:$B1000,"V", Transacoes!$A$3:$A1000, "&lt;"&amp;EOMONTH(DATE(I$1,I$2,1),0)))*SUMIFS(Prov_Auto!$E$3:$E1000, Prov_Auto!$A$3:$A1000, $D717, Prov_Auto!$D$3:$D1000,"&gt;="&amp;DATE(I$1,I$2,1),Prov_Auto!$D$3:$D1000, "&lt;="&amp;EOMONTH(DATE(I$1,I$2,1),0)))</f>
        <v/>
      </c>
      <c r="J717" s="48" t="str">
        <f>IF($D717="","", (SUMIFS(Transacoes!$D$3:$D1000,Transacoes!$C$3:$C1000,$D717,Transacoes!$B$3:$B1000,"C", Transacoes!$A$3:$A1000, "&lt;"&amp;EOMONTH(DATE(J$1,J$2,1),0))-SUMIFS(Transacoes!$D$3:$D1000,Transacoes!$C$3:$C1000,$D717,Transacoes!$B$3:$B1000,"V", Transacoes!$A$3:$A1000, "&lt;"&amp;EOMONTH(DATE(J$1,J$2,1),0)))*SUMIFS(Prov_Auto!$E$3:$E1000, Prov_Auto!$A$3:$A1000, $D717, Prov_Auto!$D$3:$D1000,"&gt;="&amp;DATE(J$1,J$2,1),Prov_Auto!$D$3:$D1000, "&lt;="&amp;EOMONTH(DATE(J$1,J$2,1),0)))</f>
        <v/>
      </c>
      <c r="K717" s="48" t="str">
        <f>IF($D717="","", (SUMIFS(Transacoes!$D$3:$D1000,Transacoes!$C$3:$C1000,$D717,Transacoes!$B$3:$B1000,"C", Transacoes!$A$3:$A1000, "&lt;"&amp;EOMONTH(DATE(K$1,K$2,1),0))-SUMIFS(Transacoes!$D$3:$D1000,Transacoes!$C$3:$C1000,$D717,Transacoes!$B$3:$B1000,"V", Transacoes!$A$3:$A1000, "&lt;"&amp;EOMONTH(DATE(K$1,K$2,1),0)))*SUMIFS(Prov_Auto!$E$3:$E1000, Prov_Auto!$A$3:$A1000, $D717, Prov_Auto!$D$3:$D1000,"&gt;="&amp;DATE(K$1,K$2,1),Prov_Auto!$D$3:$D1000, "&lt;="&amp;EOMONTH(DATE(K$1,K$2,1),0)))</f>
        <v/>
      </c>
      <c r="L717" s="48" t="str">
        <f>IF($D717="","", (SUMIFS(Transacoes!$D$3:$D1000,Transacoes!$C$3:$C1000,$D717,Transacoes!$B$3:$B1000,"C", Transacoes!$A$3:$A1000, "&lt;"&amp;EOMONTH(DATE(L$1,L$2,1),0))-SUMIFS(Transacoes!$D$3:$D1000,Transacoes!$C$3:$C1000,$D717,Transacoes!$B$3:$B1000,"V", Transacoes!$A$3:$A1000, "&lt;"&amp;EOMONTH(DATE(L$1,L$2,1),0)))*SUMIFS(Prov_Auto!$E$3:$E1000, Prov_Auto!$A$3:$A1000, $D717, Prov_Auto!$D$3:$D1000,"&gt;="&amp;DATE(L$1,L$2,1),Prov_Auto!$D$3:$D1000, "&lt;="&amp;EOMONTH(DATE(L$1,L$2,1),0)))</f>
        <v/>
      </c>
      <c r="M717" s="48" t="str">
        <f>IF($D717="","", (SUMIFS(Transacoes!$D$3:$D1000,Transacoes!$C$3:$C1000,$D717,Transacoes!$B$3:$B1000,"C", Transacoes!$A$3:$A1000, "&lt;"&amp;EOMONTH(DATE(M$1,M$2,1),0))-SUMIFS(Transacoes!$D$3:$D1000,Transacoes!$C$3:$C1000,$D717,Transacoes!$B$3:$B1000,"V", Transacoes!$A$3:$A1000, "&lt;"&amp;EOMONTH(DATE(M$1,M$2,1),0)))*SUMIFS(Prov_Auto!$E$3:$E1000, Prov_Auto!$A$3:$A1000, $D717, Prov_Auto!$D$3:$D1000,"&gt;="&amp;DATE(M$1,M$2,1),Prov_Auto!$D$3:$D1000, "&lt;="&amp;EOMONTH(DATE(M$1,M$2,1),0)))</f>
        <v/>
      </c>
      <c r="N717" s="48" t="str">
        <f>IF($D717="","", (SUMIFS(Transacoes!$D$3:$D1000,Transacoes!$C$3:$C1000,$D717,Transacoes!$B$3:$B1000,"C", Transacoes!$A$3:$A1000, "&lt;"&amp;EOMONTH(DATE(N$1,N$2,1),0))-SUMIFS(Transacoes!$D$3:$D1000,Transacoes!$C$3:$C1000,$D717,Transacoes!$B$3:$B1000,"V", Transacoes!$A$3:$A1000, "&lt;"&amp;EOMONTH(DATE(N$1,N$2,1),0)))*SUMIFS(Prov_Auto!$E$3:$E1000, Prov_Auto!$A$3:$A1000, $D717, Prov_Auto!$D$3:$D1000,"&gt;="&amp;DATE(N$1,N$2,1),Prov_Auto!$D$3:$D1000, "&lt;="&amp;EOMONTH(DATE(N$1,N$2,1),0)))</f>
        <v/>
      </c>
      <c r="O717" s="48" t="str">
        <f>IF($D717="","", (SUMIFS(Transacoes!$D$3:$D1000,Transacoes!$C$3:$C1000,$D717,Transacoes!$B$3:$B1000,"C", Transacoes!$A$3:$A1000, "&lt;"&amp;EOMONTH(DATE(O$1,O$2,1),0))-SUMIFS(Transacoes!$D$3:$D1000,Transacoes!$C$3:$C1000,$D717,Transacoes!$B$3:$B1000,"V", Transacoes!$A$3:$A1000, "&lt;"&amp;EOMONTH(DATE(O$1,O$2,1),0)))*SUMIFS(Prov_Auto!$E$3:$E1000, Prov_Auto!$A$3:$A1000, $D717, Prov_Auto!$D$3:$D1000,"&gt;="&amp;DATE(O$1,O$2,1),Prov_Auto!$D$3:$D1000, "&lt;="&amp;EOMONTH(DATE(O$1,O$2,1),0)))</f>
        <v/>
      </c>
      <c r="P717" s="48" t="str">
        <f>IF($D717="","", (SUMIFS(Transacoes!$D$3:$D1000,Transacoes!$C$3:$C1000,$D717,Transacoes!$B$3:$B1000,"C", Transacoes!$A$3:$A1000, "&lt;"&amp;EOMONTH(DATE(P$1,P$2,1),0))-SUMIFS(Transacoes!$D$3:$D1000,Transacoes!$C$3:$C1000,$D717,Transacoes!$B$3:$B1000,"V", Transacoes!$A$3:$A1000, "&lt;"&amp;EOMONTH(DATE(P$1,P$2,1),0)))*SUMIFS(Prov_Auto!$E$3:$E1000, Prov_Auto!$A$3:$A1000, $D717, Prov_Auto!$D$3:$D1000,"&gt;="&amp;DATE(P$1,P$2,1),Prov_Auto!$D$3:$D1000, "&lt;="&amp;EOMONTH(DATE(P$1,P$2,1),0)))</f>
        <v/>
      </c>
      <c r="Q717" s="48" t="str">
        <f>IF($D717="","", (SUMIFS(Transacoes!$D$3:$D1000,Transacoes!$C$3:$C1000,$D717,Transacoes!$B$3:$B1000,"C", Transacoes!$A$3:$A1000, "&lt;"&amp;EOMONTH(DATE(Q$1,Q$2,1),0))-SUMIFS(Transacoes!$D$3:$D1000,Transacoes!$C$3:$C1000,$D717,Transacoes!$B$3:$B1000,"V", Transacoes!$A$3:$A1000, "&lt;"&amp;EOMONTH(DATE(Q$1,Q$2,1),0)))*SUMIFS(Prov_Auto!$E$3:$E1000, Prov_Auto!$A$3:$A1000, $D717, Prov_Auto!$D$3:$D1000,"&gt;="&amp;DATE(Q$1,Q$2,1),Prov_Auto!$D$3:$D1000, "&lt;="&amp;EOMONTH(DATE(Q$1,Q$2,1),0)))</f>
        <v/>
      </c>
      <c r="R717" s="47"/>
    </row>
    <row r="718">
      <c r="A718" s="47"/>
      <c r="B718" s="47"/>
      <c r="C718" s="47"/>
      <c r="D718" s="87"/>
      <c r="E718" s="48" t="str">
        <f>IF($D718="","", (SUMIFS(Transacoes!$D$3:$D1000,Transacoes!$C$3:$C1000,$D718,Transacoes!$B$3:$B1000,"C", Transacoes!$A$3:$A1000, "&lt;"&amp;EOMONTH(DATE(E$1,E$2,1),0))-SUMIFS(Transacoes!$D$3:$D1000,Transacoes!$C$3:$C1000,$D718,Transacoes!$B$3:$B1000,"V", Transacoes!$A$3:$A1000, "&lt;"&amp;EOMONTH(DATE(E$1,E$2,1),0)))*SUMIFS(Prov_Auto!$E$3:$E1000, Prov_Auto!$A$3:$A1000, $D718, Prov_Auto!$D$3:$D1000,"&gt;="&amp;DATE(E$1,E$2,1),Prov_Auto!$D$3:$D1000, "&lt;="&amp;EOMONTH(DATE(E$1,E$2,1),0)))</f>
        <v/>
      </c>
      <c r="F718" s="48" t="str">
        <f>IF($D718="","", (SUMIFS(Transacoes!$D$3:$D1000,Transacoes!$C$3:$C1000,$D718,Transacoes!$B$3:$B1000,"C", Transacoes!$A$3:$A1000, "&lt;"&amp;EOMONTH(DATE(F$1,F$2,1),0))-SUMIFS(Transacoes!$D$3:$D1000,Transacoes!$C$3:$C1000,$D718,Transacoes!$B$3:$B1000,"V", Transacoes!$A$3:$A1000, "&lt;"&amp;EOMONTH(DATE(F$1,F$2,1),0)))*SUMIFS(Prov_Auto!$E$3:$E1000, Prov_Auto!$A$3:$A1000, $D718, Prov_Auto!$D$3:$D1000,"&gt;="&amp;DATE(F$1,F$2,1),Prov_Auto!$D$3:$D1000, "&lt;="&amp;EOMONTH(DATE(F$1,F$2,1),0)))</f>
        <v/>
      </c>
      <c r="G718" s="48" t="str">
        <f>IF($D718="","", (SUMIFS(Transacoes!$D$3:$D1000,Transacoes!$C$3:$C1000,$D718,Transacoes!$B$3:$B1000,"C", Transacoes!$A$3:$A1000, "&lt;"&amp;EOMONTH(DATE(G$1,G$2,1),0))-SUMIFS(Transacoes!$D$3:$D1000,Transacoes!$C$3:$C1000,$D718,Transacoes!$B$3:$B1000,"V", Transacoes!$A$3:$A1000, "&lt;"&amp;EOMONTH(DATE(G$1,G$2,1),0)))*SUMIFS(Prov_Auto!$E$3:$E1000, Prov_Auto!$A$3:$A1000, $D718, Prov_Auto!$D$3:$D1000,"&gt;="&amp;DATE(G$1,G$2,1),Prov_Auto!$D$3:$D1000, "&lt;="&amp;EOMONTH(DATE(G$1,G$2,1),0)))</f>
        <v/>
      </c>
      <c r="H718" s="48" t="str">
        <f>IF($D718="","", (SUMIFS(Transacoes!$D$3:$D1000,Transacoes!$C$3:$C1000,$D718,Transacoes!$B$3:$B1000,"C", Transacoes!$A$3:$A1000, "&lt;"&amp;EOMONTH(DATE(H$1,H$2,1),0))-SUMIFS(Transacoes!$D$3:$D1000,Transacoes!$C$3:$C1000,$D718,Transacoes!$B$3:$B1000,"V", Transacoes!$A$3:$A1000, "&lt;"&amp;EOMONTH(DATE(H$1,H$2,1),0)))*SUMIFS(Prov_Auto!$E$3:$E1000, Prov_Auto!$A$3:$A1000, $D718, Prov_Auto!$D$3:$D1000,"&gt;="&amp;DATE(H$1,H$2,1),Prov_Auto!$D$3:$D1000, "&lt;="&amp;EOMONTH(DATE(H$1,H$2,1),0)))</f>
        <v/>
      </c>
      <c r="I718" s="48" t="str">
        <f>IF($D718="","", (SUMIFS(Transacoes!$D$3:$D1000,Transacoes!$C$3:$C1000,$D718,Transacoes!$B$3:$B1000,"C", Transacoes!$A$3:$A1000, "&lt;"&amp;EOMONTH(DATE(I$1,I$2,1),0))-SUMIFS(Transacoes!$D$3:$D1000,Transacoes!$C$3:$C1000,$D718,Transacoes!$B$3:$B1000,"V", Transacoes!$A$3:$A1000, "&lt;"&amp;EOMONTH(DATE(I$1,I$2,1),0)))*SUMIFS(Prov_Auto!$E$3:$E1000, Prov_Auto!$A$3:$A1000, $D718, Prov_Auto!$D$3:$D1000,"&gt;="&amp;DATE(I$1,I$2,1),Prov_Auto!$D$3:$D1000, "&lt;="&amp;EOMONTH(DATE(I$1,I$2,1),0)))</f>
        <v/>
      </c>
      <c r="J718" s="48" t="str">
        <f>IF($D718="","", (SUMIFS(Transacoes!$D$3:$D1000,Transacoes!$C$3:$C1000,$D718,Transacoes!$B$3:$B1000,"C", Transacoes!$A$3:$A1000, "&lt;"&amp;EOMONTH(DATE(J$1,J$2,1),0))-SUMIFS(Transacoes!$D$3:$D1000,Transacoes!$C$3:$C1000,$D718,Transacoes!$B$3:$B1000,"V", Transacoes!$A$3:$A1000, "&lt;"&amp;EOMONTH(DATE(J$1,J$2,1),0)))*SUMIFS(Prov_Auto!$E$3:$E1000, Prov_Auto!$A$3:$A1000, $D718, Prov_Auto!$D$3:$D1000,"&gt;="&amp;DATE(J$1,J$2,1),Prov_Auto!$D$3:$D1000, "&lt;="&amp;EOMONTH(DATE(J$1,J$2,1),0)))</f>
        <v/>
      </c>
      <c r="K718" s="48" t="str">
        <f>IF($D718="","", (SUMIFS(Transacoes!$D$3:$D1000,Transacoes!$C$3:$C1000,$D718,Transacoes!$B$3:$B1000,"C", Transacoes!$A$3:$A1000, "&lt;"&amp;EOMONTH(DATE(K$1,K$2,1),0))-SUMIFS(Transacoes!$D$3:$D1000,Transacoes!$C$3:$C1000,$D718,Transacoes!$B$3:$B1000,"V", Transacoes!$A$3:$A1000, "&lt;"&amp;EOMONTH(DATE(K$1,K$2,1),0)))*SUMIFS(Prov_Auto!$E$3:$E1000, Prov_Auto!$A$3:$A1000, $D718, Prov_Auto!$D$3:$D1000,"&gt;="&amp;DATE(K$1,K$2,1),Prov_Auto!$D$3:$D1000, "&lt;="&amp;EOMONTH(DATE(K$1,K$2,1),0)))</f>
        <v/>
      </c>
      <c r="L718" s="48" t="str">
        <f>IF($D718="","", (SUMIFS(Transacoes!$D$3:$D1000,Transacoes!$C$3:$C1000,$D718,Transacoes!$B$3:$B1000,"C", Transacoes!$A$3:$A1000, "&lt;"&amp;EOMONTH(DATE(L$1,L$2,1),0))-SUMIFS(Transacoes!$D$3:$D1000,Transacoes!$C$3:$C1000,$D718,Transacoes!$B$3:$B1000,"V", Transacoes!$A$3:$A1000, "&lt;"&amp;EOMONTH(DATE(L$1,L$2,1),0)))*SUMIFS(Prov_Auto!$E$3:$E1000, Prov_Auto!$A$3:$A1000, $D718, Prov_Auto!$D$3:$D1000,"&gt;="&amp;DATE(L$1,L$2,1),Prov_Auto!$D$3:$D1000, "&lt;="&amp;EOMONTH(DATE(L$1,L$2,1),0)))</f>
        <v/>
      </c>
      <c r="M718" s="48" t="str">
        <f>IF($D718="","", (SUMIFS(Transacoes!$D$3:$D1000,Transacoes!$C$3:$C1000,$D718,Transacoes!$B$3:$B1000,"C", Transacoes!$A$3:$A1000, "&lt;"&amp;EOMONTH(DATE(M$1,M$2,1),0))-SUMIFS(Transacoes!$D$3:$D1000,Transacoes!$C$3:$C1000,$D718,Transacoes!$B$3:$B1000,"V", Transacoes!$A$3:$A1000, "&lt;"&amp;EOMONTH(DATE(M$1,M$2,1),0)))*SUMIFS(Prov_Auto!$E$3:$E1000, Prov_Auto!$A$3:$A1000, $D718, Prov_Auto!$D$3:$D1000,"&gt;="&amp;DATE(M$1,M$2,1),Prov_Auto!$D$3:$D1000, "&lt;="&amp;EOMONTH(DATE(M$1,M$2,1),0)))</f>
        <v/>
      </c>
      <c r="N718" s="48" t="str">
        <f>IF($D718="","", (SUMIFS(Transacoes!$D$3:$D1000,Transacoes!$C$3:$C1000,$D718,Transacoes!$B$3:$B1000,"C", Transacoes!$A$3:$A1000, "&lt;"&amp;EOMONTH(DATE(N$1,N$2,1),0))-SUMIFS(Transacoes!$D$3:$D1000,Transacoes!$C$3:$C1000,$D718,Transacoes!$B$3:$B1000,"V", Transacoes!$A$3:$A1000, "&lt;"&amp;EOMONTH(DATE(N$1,N$2,1),0)))*SUMIFS(Prov_Auto!$E$3:$E1000, Prov_Auto!$A$3:$A1000, $D718, Prov_Auto!$D$3:$D1000,"&gt;="&amp;DATE(N$1,N$2,1),Prov_Auto!$D$3:$D1000, "&lt;="&amp;EOMONTH(DATE(N$1,N$2,1),0)))</f>
        <v/>
      </c>
      <c r="O718" s="48" t="str">
        <f>IF($D718="","", (SUMIFS(Transacoes!$D$3:$D1000,Transacoes!$C$3:$C1000,$D718,Transacoes!$B$3:$B1000,"C", Transacoes!$A$3:$A1000, "&lt;"&amp;EOMONTH(DATE(O$1,O$2,1),0))-SUMIFS(Transacoes!$D$3:$D1000,Transacoes!$C$3:$C1000,$D718,Transacoes!$B$3:$B1000,"V", Transacoes!$A$3:$A1000, "&lt;"&amp;EOMONTH(DATE(O$1,O$2,1),0)))*SUMIFS(Prov_Auto!$E$3:$E1000, Prov_Auto!$A$3:$A1000, $D718, Prov_Auto!$D$3:$D1000,"&gt;="&amp;DATE(O$1,O$2,1),Prov_Auto!$D$3:$D1000, "&lt;="&amp;EOMONTH(DATE(O$1,O$2,1),0)))</f>
        <v/>
      </c>
      <c r="P718" s="48" t="str">
        <f>IF($D718="","", (SUMIFS(Transacoes!$D$3:$D1000,Transacoes!$C$3:$C1000,$D718,Transacoes!$B$3:$B1000,"C", Transacoes!$A$3:$A1000, "&lt;"&amp;EOMONTH(DATE(P$1,P$2,1),0))-SUMIFS(Transacoes!$D$3:$D1000,Transacoes!$C$3:$C1000,$D718,Transacoes!$B$3:$B1000,"V", Transacoes!$A$3:$A1000, "&lt;"&amp;EOMONTH(DATE(P$1,P$2,1),0)))*SUMIFS(Prov_Auto!$E$3:$E1000, Prov_Auto!$A$3:$A1000, $D718, Prov_Auto!$D$3:$D1000,"&gt;="&amp;DATE(P$1,P$2,1),Prov_Auto!$D$3:$D1000, "&lt;="&amp;EOMONTH(DATE(P$1,P$2,1),0)))</f>
        <v/>
      </c>
      <c r="Q718" s="48" t="str">
        <f>IF($D718="","", (SUMIFS(Transacoes!$D$3:$D1000,Transacoes!$C$3:$C1000,$D718,Transacoes!$B$3:$B1000,"C", Transacoes!$A$3:$A1000, "&lt;"&amp;EOMONTH(DATE(Q$1,Q$2,1),0))-SUMIFS(Transacoes!$D$3:$D1000,Transacoes!$C$3:$C1000,$D718,Transacoes!$B$3:$B1000,"V", Transacoes!$A$3:$A1000, "&lt;"&amp;EOMONTH(DATE(Q$1,Q$2,1),0)))*SUMIFS(Prov_Auto!$E$3:$E1000, Prov_Auto!$A$3:$A1000, $D718, Prov_Auto!$D$3:$D1000,"&gt;="&amp;DATE(Q$1,Q$2,1),Prov_Auto!$D$3:$D1000, "&lt;="&amp;EOMONTH(DATE(Q$1,Q$2,1),0)))</f>
        <v/>
      </c>
      <c r="R718" s="47"/>
    </row>
    <row r="719">
      <c r="A719" s="47"/>
      <c r="B719" s="47"/>
      <c r="C719" s="47"/>
      <c r="D719" s="87"/>
      <c r="E719" s="48" t="str">
        <f>IF($D719="","", (SUMIFS(Transacoes!$D$3:$D1000,Transacoes!$C$3:$C1000,$D719,Transacoes!$B$3:$B1000,"C", Transacoes!$A$3:$A1000, "&lt;"&amp;EOMONTH(DATE(E$1,E$2,1),0))-SUMIFS(Transacoes!$D$3:$D1000,Transacoes!$C$3:$C1000,$D719,Transacoes!$B$3:$B1000,"V", Transacoes!$A$3:$A1000, "&lt;"&amp;EOMONTH(DATE(E$1,E$2,1),0)))*SUMIFS(Prov_Auto!$E$3:$E1000, Prov_Auto!$A$3:$A1000, $D719, Prov_Auto!$D$3:$D1000,"&gt;="&amp;DATE(E$1,E$2,1),Prov_Auto!$D$3:$D1000, "&lt;="&amp;EOMONTH(DATE(E$1,E$2,1),0)))</f>
        <v/>
      </c>
      <c r="F719" s="48" t="str">
        <f>IF($D719="","", (SUMIFS(Transacoes!$D$3:$D1000,Transacoes!$C$3:$C1000,$D719,Transacoes!$B$3:$B1000,"C", Transacoes!$A$3:$A1000, "&lt;"&amp;EOMONTH(DATE(F$1,F$2,1),0))-SUMIFS(Transacoes!$D$3:$D1000,Transacoes!$C$3:$C1000,$D719,Transacoes!$B$3:$B1000,"V", Transacoes!$A$3:$A1000, "&lt;"&amp;EOMONTH(DATE(F$1,F$2,1),0)))*SUMIFS(Prov_Auto!$E$3:$E1000, Prov_Auto!$A$3:$A1000, $D719, Prov_Auto!$D$3:$D1000,"&gt;="&amp;DATE(F$1,F$2,1),Prov_Auto!$D$3:$D1000, "&lt;="&amp;EOMONTH(DATE(F$1,F$2,1),0)))</f>
        <v/>
      </c>
      <c r="G719" s="48" t="str">
        <f>IF($D719="","", (SUMIFS(Transacoes!$D$3:$D1000,Transacoes!$C$3:$C1000,$D719,Transacoes!$B$3:$B1000,"C", Transacoes!$A$3:$A1000, "&lt;"&amp;EOMONTH(DATE(G$1,G$2,1),0))-SUMIFS(Transacoes!$D$3:$D1000,Transacoes!$C$3:$C1000,$D719,Transacoes!$B$3:$B1000,"V", Transacoes!$A$3:$A1000, "&lt;"&amp;EOMONTH(DATE(G$1,G$2,1),0)))*SUMIFS(Prov_Auto!$E$3:$E1000, Prov_Auto!$A$3:$A1000, $D719, Prov_Auto!$D$3:$D1000,"&gt;="&amp;DATE(G$1,G$2,1),Prov_Auto!$D$3:$D1000, "&lt;="&amp;EOMONTH(DATE(G$1,G$2,1),0)))</f>
        <v/>
      </c>
      <c r="H719" s="48" t="str">
        <f>IF($D719="","", (SUMIFS(Transacoes!$D$3:$D1000,Transacoes!$C$3:$C1000,$D719,Transacoes!$B$3:$B1000,"C", Transacoes!$A$3:$A1000, "&lt;"&amp;EOMONTH(DATE(H$1,H$2,1),0))-SUMIFS(Transacoes!$D$3:$D1000,Transacoes!$C$3:$C1000,$D719,Transacoes!$B$3:$B1000,"V", Transacoes!$A$3:$A1000, "&lt;"&amp;EOMONTH(DATE(H$1,H$2,1),0)))*SUMIFS(Prov_Auto!$E$3:$E1000, Prov_Auto!$A$3:$A1000, $D719, Prov_Auto!$D$3:$D1000,"&gt;="&amp;DATE(H$1,H$2,1),Prov_Auto!$D$3:$D1000, "&lt;="&amp;EOMONTH(DATE(H$1,H$2,1),0)))</f>
        <v/>
      </c>
      <c r="I719" s="48" t="str">
        <f>IF($D719="","", (SUMIFS(Transacoes!$D$3:$D1000,Transacoes!$C$3:$C1000,$D719,Transacoes!$B$3:$B1000,"C", Transacoes!$A$3:$A1000, "&lt;"&amp;EOMONTH(DATE(I$1,I$2,1),0))-SUMIFS(Transacoes!$D$3:$D1000,Transacoes!$C$3:$C1000,$D719,Transacoes!$B$3:$B1000,"V", Transacoes!$A$3:$A1000, "&lt;"&amp;EOMONTH(DATE(I$1,I$2,1),0)))*SUMIFS(Prov_Auto!$E$3:$E1000, Prov_Auto!$A$3:$A1000, $D719, Prov_Auto!$D$3:$D1000,"&gt;="&amp;DATE(I$1,I$2,1),Prov_Auto!$D$3:$D1000, "&lt;="&amp;EOMONTH(DATE(I$1,I$2,1),0)))</f>
        <v/>
      </c>
      <c r="J719" s="48" t="str">
        <f>IF($D719="","", (SUMIFS(Transacoes!$D$3:$D1000,Transacoes!$C$3:$C1000,$D719,Transacoes!$B$3:$B1000,"C", Transacoes!$A$3:$A1000, "&lt;"&amp;EOMONTH(DATE(J$1,J$2,1),0))-SUMIFS(Transacoes!$D$3:$D1000,Transacoes!$C$3:$C1000,$D719,Transacoes!$B$3:$B1000,"V", Transacoes!$A$3:$A1000, "&lt;"&amp;EOMONTH(DATE(J$1,J$2,1),0)))*SUMIFS(Prov_Auto!$E$3:$E1000, Prov_Auto!$A$3:$A1000, $D719, Prov_Auto!$D$3:$D1000,"&gt;="&amp;DATE(J$1,J$2,1),Prov_Auto!$D$3:$D1000, "&lt;="&amp;EOMONTH(DATE(J$1,J$2,1),0)))</f>
        <v/>
      </c>
      <c r="K719" s="48" t="str">
        <f>IF($D719="","", (SUMIFS(Transacoes!$D$3:$D1000,Transacoes!$C$3:$C1000,$D719,Transacoes!$B$3:$B1000,"C", Transacoes!$A$3:$A1000, "&lt;"&amp;EOMONTH(DATE(K$1,K$2,1),0))-SUMIFS(Transacoes!$D$3:$D1000,Transacoes!$C$3:$C1000,$D719,Transacoes!$B$3:$B1000,"V", Transacoes!$A$3:$A1000, "&lt;"&amp;EOMONTH(DATE(K$1,K$2,1),0)))*SUMIFS(Prov_Auto!$E$3:$E1000, Prov_Auto!$A$3:$A1000, $D719, Prov_Auto!$D$3:$D1000,"&gt;="&amp;DATE(K$1,K$2,1),Prov_Auto!$D$3:$D1000, "&lt;="&amp;EOMONTH(DATE(K$1,K$2,1),0)))</f>
        <v/>
      </c>
      <c r="L719" s="48" t="str">
        <f>IF($D719="","", (SUMIFS(Transacoes!$D$3:$D1000,Transacoes!$C$3:$C1000,$D719,Transacoes!$B$3:$B1000,"C", Transacoes!$A$3:$A1000, "&lt;"&amp;EOMONTH(DATE(L$1,L$2,1),0))-SUMIFS(Transacoes!$D$3:$D1000,Transacoes!$C$3:$C1000,$D719,Transacoes!$B$3:$B1000,"V", Transacoes!$A$3:$A1000, "&lt;"&amp;EOMONTH(DATE(L$1,L$2,1),0)))*SUMIFS(Prov_Auto!$E$3:$E1000, Prov_Auto!$A$3:$A1000, $D719, Prov_Auto!$D$3:$D1000,"&gt;="&amp;DATE(L$1,L$2,1),Prov_Auto!$D$3:$D1000, "&lt;="&amp;EOMONTH(DATE(L$1,L$2,1),0)))</f>
        <v/>
      </c>
      <c r="M719" s="48" t="str">
        <f>IF($D719="","", (SUMIFS(Transacoes!$D$3:$D1000,Transacoes!$C$3:$C1000,$D719,Transacoes!$B$3:$B1000,"C", Transacoes!$A$3:$A1000, "&lt;"&amp;EOMONTH(DATE(M$1,M$2,1),0))-SUMIFS(Transacoes!$D$3:$D1000,Transacoes!$C$3:$C1000,$D719,Transacoes!$B$3:$B1000,"V", Transacoes!$A$3:$A1000, "&lt;"&amp;EOMONTH(DATE(M$1,M$2,1),0)))*SUMIFS(Prov_Auto!$E$3:$E1000, Prov_Auto!$A$3:$A1000, $D719, Prov_Auto!$D$3:$D1000,"&gt;="&amp;DATE(M$1,M$2,1),Prov_Auto!$D$3:$D1000, "&lt;="&amp;EOMONTH(DATE(M$1,M$2,1),0)))</f>
        <v/>
      </c>
      <c r="N719" s="48" t="str">
        <f>IF($D719="","", (SUMIFS(Transacoes!$D$3:$D1000,Transacoes!$C$3:$C1000,$D719,Transacoes!$B$3:$B1000,"C", Transacoes!$A$3:$A1000, "&lt;"&amp;EOMONTH(DATE(N$1,N$2,1),0))-SUMIFS(Transacoes!$D$3:$D1000,Transacoes!$C$3:$C1000,$D719,Transacoes!$B$3:$B1000,"V", Transacoes!$A$3:$A1000, "&lt;"&amp;EOMONTH(DATE(N$1,N$2,1),0)))*SUMIFS(Prov_Auto!$E$3:$E1000, Prov_Auto!$A$3:$A1000, $D719, Prov_Auto!$D$3:$D1000,"&gt;="&amp;DATE(N$1,N$2,1),Prov_Auto!$D$3:$D1000, "&lt;="&amp;EOMONTH(DATE(N$1,N$2,1),0)))</f>
        <v/>
      </c>
      <c r="O719" s="48" t="str">
        <f>IF($D719="","", (SUMIFS(Transacoes!$D$3:$D1000,Transacoes!$C$3:$C1000,$D719,Transacoes!$B$3:$B1000,"C", Transacoes!$A$3:$A1000, "&lt;"&amp;EOMONTH(DATE(O$1,O$2,1),0))-SUMIFS(Transacoes!$D$3:$D1000,Transacoes!$C$3:$C1000,$D719,Transacoes!$B$3:$B1000,"V", Transacoes!$A$3:$A1000, "&lt;"&amp;EOMONTH(DATE(O$1,O$2,1),0)))*SUMIFS(Prov_Auto!$E$3:$E1000, Prov_Auto!$A$3:$A1000, $D719, Prov_Auto!$D$3:$D1000,"&gt;="&amp;DATE(O$1,O$2,1),Prov_Auto!$D$3:$D1000, "&lt;="&amp;EOMONTH(DATE(O$1,O$2,1),0)))</f>
        <v/>
      </c>
      <c r="P719" s="48" t="str">
        <f>IF($D719="","", (SUMIFS(Transacoes!$D$3:$D1000,Transacoes!$C$3:$C1000,$D719,Transacoes!$B$3:$B1000,"C", Transacoes!$A$3:$A1000, "&lt;"&amp;EOMONTH(DATE(P$1,P$2,1),0))-SUMIFS(Transacoes!$D$3:$D1000,Transacoes!$C$3:$C1000,$D719,Transacoes!$B$3:$B1000,"V", Transacoes!$A$3:$A1000, "&lt;"&amp;EOMONTH(DATE(P$1,P$2,1),0)))*SUMIFS(Prov_Auto!$E$3:$E1000, Prov_Auto!$A$3:$A1000, $D719, Prov_Auto!$D$3:$D1000,"&gt;="&amp;DATE(P$1,P$2,1),Prov_Auto!$D$3:$D1000, "&lt;="&amp;EOMONTH(DATE(P$1,P$2,1),0)))</f>
        <v/>
      </c>
      <c r="Q719" s="48" t="str">
        <f>IF($D719="","", (SUMIFS(Transacoes!$D$3:$D1000,Transacoes!$C$3:$C1000,$D719,Transacoes!$B$3:$B1000,"C", Transacoes!$A$3:$A1000, "&lt;"&amp;EOMONTH(DATE(Q$1,Q$2,1),0))-SUMIFS(Transacoes!$D$3:$D1000,Transacoes!$C$3:$C1000,$D719,Transacoes!$B$3:$B1000,"V", Transacoes!$A$3:$A1000, "&lt;"&amp;EOMONTH(DATE(Q$1,Q$2,1),0)))*SUMIFS(Prov_Auto!$E$3:$E1000, Prov_Auto!$A$3:$A1000, $D719, Prov_Auto!$D$3:$D1000,"&gt;="&amp;DATE(Q$1,Q$2,1),Prov_Auto!$D$3:$D1000, "&lt;="&amp;EOMONTH(DATE(Q$1,Q$2,1),0)))</f>
        <v/>
      </c>
      <c r="R719" s="47"/>
    </row>
    <row r="720">
      <c r="A720" s="47"/>
      <c r="B720" s="47"/>
      <c r="C720" s="47"/>
      <c r="D720" s="87"/>
      <c r="E720" s="48" t="str">
        <f>IF($D720="","", (SUMIFS(Transacoes!$D$3:$D1000,Transacoes!$C$3:$C1000,$D720,Transacoes!$B$3:$B1000,"C", Transacoes!$A$3:$A1000, "&lt;"&amp;EOMONTH(DATE(E$1,E$2,1),0))-SUMIFS(Transacoes!$D$3:$D1000,Transacoes!$C$3:$C1000,$D720,Transacoes!$B$3:$B1000,"V", Transacoes!$A$3:$A1000, "&lt;"&amp;EOMONTH(DATE(E$1,E$2,1),0)))*SUMIFS(Prov_Auto!$E$3:$E1000, Prov_Auto!$A$3:$A1000, $D720, Prov_Auto!$D$3:$D1000,"&gt;="&amp;DATE(E$1,E$2,1),Prov_Auto!$D$3:$D1000, "&lt;="&amp;EOMONTH(DATE(E$1,E$2,1),0)))</f>
        <v/>
      </c>
      <c r="F720" s="48" t="str">
        <f>IF($D720="","", (SUMIFS(Transacoes!$D$3:$D1000,Transacoes!$C$3:$C1000,$D720,Transacoes!$B$3:$B1000,"C", Transacoes!$A$3:$A1000, "&lt;"&amp;EOMONTH(DATE(F$1,F$2,1),0))-SUMIFS(Transacoes!$D$3:$D1000,Transacoes!$C$3:$C1000,$D720,Transacoes!$B$3:$B1000,"V", Transacoes!$A$3:$A1000, "&lt;"&amp;EOMONTH(DATE(F$1,F$2,1),0)))*SUMIFS(Prov_Auto!$E$3:$E1000, Prov_Auto!$A$3:$A1000, $D720, Prov_Auto!$D$3:$D1000,"&gt;="&amp;DATE(F$1,F$2,1),Prov_Auto!$D$3:$D1000, "&lt;="&amp;EOMONTH(DATE(F$1,F$2,1),0)))</f>
        <v/>
      </c>
      <c r="G720" s="48" t="str">
        <f>IF($D720="","", (SUMIFS(Transacoes!$D$3:$D1000,Transacoes!$C$3:$C1000,$D720,Transacoes!$B$3:$B1000,"C", Transacoes!$A$3:$A1000, "&lt;"&amp;EOMONTH(DATE(G$1,G$2,1),0))-SUMIFS(Transacoes!$D$3:$D1000,Transacoes!$C$3:$C1000,$D720,Transacoes!$B$3:$B1000,"V", Transacoes!$A$3:$A1000, "&lt;"&amp;EOMONTH(DATE(G$1,G$2,1),0)))*SUMIFS(Prov_Auto!$E$3:$E1000, Prov_Auto!$A$3:$A1000, $D720, Prov_Auto!$D$3:$D1000,"&gt;="&amp;DATE(G$1,G$2,1),Prov_Auto!$D$3:$D1000, "&lt;="&amp;EOMONTH(DATE(G$1,G$2,1),0)))</f>
        <v/>
      </c>
      <c r="H720" s="48" t="str">
        <f>IF($D720="","", (SUMIFS(Transacoes!$D$3:$D1000,Transacoes!$C$3:$C1000,$D720,Transacoes!$B$3:$B1000,"C", Transacoes!$A$3:$A1000, "&lt;"&amp;EOMONTH(DATE(H$1,H$2,1),0))-SUMIFS(Transacoes!$D$3:$D1000,Transacoes!$C$3:$C1000,$D720,Transacoes!$B$3:$B1000,"V", Transacoes!$A$3:$A1000, "&lt;"&amp;EOMONTH(DATE(H$1,H$2,1),0)))*SUMIFS(Prov_Auto!$E$3:$E1000, Prov_Auto!$A$3:$A1000, $D720, Prov_Auto!$D$3:$D1000,"&gt;="&amp;DATE(H$1,H$2,1),Prov_Auto!$D$3:$D1000, "&lt;="&amp;EOMONTH(DATE(H$1,H$2,1),0)))</f>
        <v/>
      </c>
      <c r="I720" s="48" t="str">
        <f>IF($D720="","", (SUMIFS(Transacoes!$D$3:$D1000,Transacoes!$C$3:$C1000,$D720,Transacoes!$B$3:$B1000,"C", Transacoes!$A$3:$A1000, "&lt;"&amp;EOMONTH(DATE(I$1,I$2,1),0))-SUMIFS(Transacoes!$D$3:$D1000,Transacoes!$C$3:$C1000,$D720,Transacoes!$B$3:$B1000,"V", Transacoes!$A$3:$A1000, "&lt;"&amp;EOMONTH(DATE(I$1,I$2,1),0)))*SUMIFS(Prov_Auto!$E$3:$E1000, Prov_Auto!$A$3:$A1000, $D720, Prov_Auto!$D$3:$D1000,"&gt;="&amp;DATE(I$1,I$2,1),Prov_Auto!$D$3:$D1000, "&lt;="&amp;EOMONTH(DATE(I$1,I$2,1),0)))</f>
        <v/>
      </c>
      <c r="J720" s="48" t="str">
        <f>IF($D720="","", (SUMIFS(Transacoes!$D$3:$D1000,Transacoes!$C$3:$C1000,$D720,Transacoes!$B$3:$B1000,"C", Transacoes!$A$3:$A1000, "&lt;"&amp;EOMONTH(DATE(J$1,J$2,1),0))-SUMIFS(Transacoes!$D$3:$D1000,Transacoes!$C$3:$C1000,$D720,Transacoes!$B$3:$B1000,"V", Transacoes!$A$3:$A1000, "&lt;"&amp;EOMONTH(DATE(J$1,J$2,1),0)))*SUMIFS(Prov_Auto!$E$3:$E1000, Prov_Auto!$A$3:$A1000, $D720, Prov_Auto!$D$3:$D1000,"&gt;="&amp;DATE(J$1,J$2,1),Prov_Auto!$D$3:$D1000, "&lt;="&amp;EOMONTH(DATE(J$1,J$2,1),0)))</f>
        <v/>
      </c>
      <c r="K720" s="48" t="str">
        <f>IF($D720="","", (SUMIFS(Transacoes!$D$3:$D1000,Transacoes!$C$3:$C1000,$D720,Transacoes!$B$3:$B1000,"C", Transacoes!$A$3:$A1000, "&lt;"&amp;EOMONTH(DATE(K$1,K$2,1),0))-SUMIFS(Transacoes!$D$3:$D1000,Transacoes!$C$3:$C1000,$D720,Transacoes!$B$3:$B1000,"V", Transacoes!$A$3:$A1000, "&lt;"&amp;EOMONTH(DATE(K$1,K$2,1),0)))*SUMIFS(Prov_Auto!$E$3:$E1000, Prov_Auto!$A$3:$A1000, $D720, Prov_Auto!$D$3:$D1000,"&gt;="&amp;DATE(K$1,K$2,1),Prov_Auto!$D$3:$D1000, "&lt;="&amp;EOMONTH(DATE(K$1,K$2,1),0)))</f>
        <v/>
      </c>
      <c r="L720" s="48" t="str">
        <f>IF($D720="","", (SUMIFS(Transacoes!$D$3:$D1000,Transacoes!$C$3:$C1000,$D720,Transacoes!$B$3:$B1000,"C", Transacoes!$A$3:$A1000, "&lt;"&amp;EOMONTH(DATE(L$1,L$2,1),0))-SUMIFS(Transacoes!$D$3:$D1000,Transacoes!$C$3:$C1000,$D720,Transacoes!$B$3:$B1000,"V", Transacoes!$A$3:$A1000, "&lt;"&amp;EOMONTH(DATE(L$1,L$2,1),0)))*SUMIFS(Prov_Auto!$E$3:$E1000, Prov_Auto!$A$3:$A1000, $D720, Prov_Auto!$D$3:$D1000,"&gt;="&amp;DATE(L$1,L$2,1),Prov_Auto!$D$3:$D1000, "&lt;="&amp;EOMONTH(DATE(L$1,L$2,1),0)))</f>
        <v/>
      </c>
      <c r="M720" s="48" t="str">
        <f>IF($D720="","", (SUMIFS(Transacoes!$D$3:$D1000,Transacoes!$C$3:$C1000,$D720,Transacoes!$B$3:$B1000,"C", Transacoes!$A$3:$A1000, "&lt;"&amp;EOMONTH(DATE(M$1,M$2,1),0))-SUMIFS(Transacoes!$D$3:$D1000,Transacoes!$C$3:$C1000,$D720,Transacoes!$B$3:$B1000,"V", Transacoes!$A$3:$A1000, "&lt;"&amp;EOMONTH(DATE(M$1,M$2,1),0)))*SUMIFS(Prov_Auto!$E$3:$E1000, Prov_Auto!$A$3:$A1000, $D720, Prov_Auto!$D$3:$D1000,"&gt;="&amp;DATE(M$1,M$2,1),Prov_Auto!$D$3:$D1000, "&lt;="&amp;EOMONTH(DATE(M$1,M$2,1),0)))</f>
        <v/>
      </c>
      <c r="N720" s="48" t="str">
        <f>IF($D720="","", (SUMIFS(Transacoes!$D$3:$D1000,Transacoes!$C$3:$C1000,$D720,Transacoes!$B$3:$B1000,"C", Transacoes!$A$3:$A1000, "&lt;"&amp;EOMONTH(DATE(N$1,N$2,1),0))-SUMIFS(Transacoes!$D$3:$D1000,Transacoes!$C$3:$C1000,$D720,Transacoes!$B$3:$B1000,"V", Transacoes!$A$3:$A1000, "&lt;"&amp;EOMONTH(DATE(N$1,N$2,1),0)))*SUMIFS(Prov_Auto!$E$3:$E1000, Prov_Auto!$A$3:$A1000, $D720, Prov_Auto!$D$3:$D1000,"&gt;="&amp;DATE(N$1,N$2,1),Prov_Auto!$D$3:$D1000, "&lt;="&amp;EOMONTH(DATE(N$1,N$2,1),0)))</f>
        <v/>
      </c>
      <c r="O720" s="48" t="str">
        <f>IF($D720="","", (SUMIFS(Transacoes!$D$3:$D1000,Transacoes!$C$3:$C1000,$D720,Transacoes!$B$3:$B1000,"C", Transacoes!$A$3:$A1000, "&lt;"&amp;EOMONTH(DATE(O$1,O$2,1),0))-SUMIFS(Transacoes!$D$3:$D1000,Transacoes!$C$3:$C1000,$D720,Transacoes!$B$3:$B1000,"V", Transacoes!$A$3:$A1000, "&lt;"&amp;EOMONTH(DATE(O$1,O$2,1),0)))*SUMIFS(Prov_Auto!$E$3:$E1000, Prov_Auto!$A$3:$A1000, $D720, Prov_Auto!$D$3:$D1000,"&gt;="&amp;DATE(O$1,O$2,1),Prov_Auto!$D$3:$D1000, "&lt;="&amp;EOMONTH(DATE(O$1,O$2,1),0)))</f>
        <v/>
      </c>
      <c r="P720" s="48" t="str">
        <f>IF($D720="","", (SUMIFS(Transacoes!$D$3:$D1000,Transacoes!$C$3:$C1000,$D720,Transacoes!$B$3:$B1000,"C", Transacoes!$A$3:$A1000, "&lt;"&amp;EOMONTH(DATE(P$1,P$2,1),0))-SUMIFS(Transacoes!$D$3:$D1000,Transacoes!$C$3:$C1000,$D720,Transacoes!$B$3:$B1000,"V", Transacoes!$A$3:$A1000, "&lt;"&amp;EOMONTH(DATE(P$1,P$2,1),0)))*SUMIFS(Prov_Auto!$E$3:$E1000, Prov_Auto!$A$3:$A1000, $D720, Prov_Auto!$D$3:$D1000,"&gt;="&amp;DATE(P$1,P$2,1),Prov_Auto!$D$3:$D1000, "&lt;="&amp;EOMONTH(DATE(P$1,P$2,1),0)))</f>
        <v/>
      </c>
      <c r="Q720" s="48" t="str">
        <f>IF($D720="","", (SUMIFS(Transacoes!$D$3:$D1000,Transacoes!$C$3:$C1000,$D720,Transacoes!$B$3:$B1000,"C", Transacoes!$A$3:$A1000, "&lt;"&amp;EOMONTH(DATE(Q$1,Q$2,1),0))-SUMIFS(Transacoes!$D$3:$D1000,Transacoes!$C$3:$C1000,$D720,Transacoes!$B$3:$B1000,"V", Transacoes!$A$3:$A1000, "&lt;"&amp;EOMONTH(DATE(Q$1,Q$2,1),0)))*SUMIFS(Prov_Auto!$E$3:$E1000, Prov_Auto!$A$3:$A1000, $D720, Prov_Auto!$D$3:$D1000,"&gt;="&amp;DATE(Q$1,Q$2,1),Prov_Auto!$D$3:$D1000, "&lt;="&amp;EOMONTH(DATE(Q$1,Q$2,1),0)))</f>
        <v/>
      </c>
      <c r="R720" s="47"/>
    </row>
    <row r="721">
      <c r="A721" s="47"/>
      <c r="B721" s="47"/>
      <c r="C721" s="47"/>
      <c r="D721" s="87"/>
      <c r="E721" s="48" t="str">
        <f>IF($D721="","", (SUMIFS(Transacoes!$D$3:$D1000,Transacoes!$C$3:$C1000,$D721,Transacoes!$B$3:$B1000,"C", Transacoes!$A$3:$A1000, "&lt;"&amp;EOMONTH(DATE(E$1,E$2,1),0))-SUMIFS(Transacoes!$D$3:$D1000,Transacoes!$C$3:$C1000,$D721,Transacoes!$B$3:$B1000,"V", Transacoes!$A$3:$A1000, "&lt;"&amp;EOMONTH(DATE(E$1,E$2,1),0)))*SUMIFS(Prov_Auto!$E$3:$E1000, Prov_Auto!$A$3:$A1000, $D721, Prov_Auto!$D$3:$D1000,"&gt;="&amp;DATE(E$1,E$2,1),Prov_Auto!$D$3:$D1000, "&lt;="&amp;EOMONTH(DATE(E$1,E$2,1),0)))</f>
        <v/>
      </c>
      <c r="F721" s="48" t="str">
        <f>IF($D721="","", (SUMIFS(Transacoes!$D$3:$D1000,Transacoes!$C$3:$C1000,$D721,Transacoes!$B$3:$B1000,"C", Transacoes!$A$3:$A1000, "&lt;"&amp;EOMONTH(DATE(F$1,F$2,1),0))-SUMIFS(Transacoes!$D$3:$D1000,Transacoes!$C$3:$C1000,$D721,Transacoes!$B$3:$B1000,"V", Transacoes!$A$3:$A1000, "&lt;"&amp;EOMONTH(DATE(F$1,F$2,1),0)))*SUMIFS(Prov_Auto!$E$3:$E1000, Prov_Auto!$A$3:$A1000, $D721, Prov_Auto!$D$3:$D1000,"&gt;="&amp;DATE(F$1,F$2,1),Prov_Auto!$D$3:$D1000, "&lt;="&amp;EOMONTH(DATE(F$1,F$2,1),0)))</f>
        <v/>
      </c>
      <c r="G721" s="48" t="str">
        <f>IF($D721="","", (SUMIFS(Transacoes!$D$3:$D1000,Transacoes!$C$3:$C1000,$D721,Transacoes!$B$3:$B1000,"C", Transacoes!$A$3:$A1000, "&lt;"&amp;EOMONTH(DATE(G$1,G$2,1),0))-SUMIFS(Transacoes!$D$3:$D1000,Transacoes!$C$3:$C1000,$D721,Transacoes!$B$3:$B1000,"V", Transacoes!$A$3:$A1000, "&lt;"&amp;EOMONTH(DATE(G$1,G$2,1),0)))*SUMIFS(Prov_Auto!$E$3:$E1000, Prov_Auto!$A$3:$A1000, $D721, Prov_Auto!$D$3:$D1000,"&gt;="&amp;DATE(G$1,G$2,1),Prov_Auto!$D$3:$D1000, "&lt;="&amp;EOMONTH(DATE(G$1,G$2,1),0)))</f>
        <v/>
      </c>
      <c r="H721" s="48" t="str">
        <f>IF($D721="","", (SUMIFS(Transacoes!$D$3:$D1000,Transacoes!$C$3:$C1000,$D721,Transacoes!$B$3:$B1000,"C", Transacoes!$A$3:$A1000, "&lt;"&amp;EOMONTH(DATE(H$1,H$2,1),0))-SUMIFS(Transacoes!$D$3:$D1000,Transacoes!$C$3:$C1000,$D721,Transacoes!$B$3:$B1000,"V", Transacoes!$A$3:$A1000, "&lt;"&amp;EOMONTH(DATE(H$1,H$2,1),0)))*SUMIFS(Prov_Auto!$E$3:$E1000, Prov_Auto!$A$3:$A1000, $D721, Prov_Auto!$D$3:$D1000,"&gt;="&amp;DATE(H$1,H$2,1),Prov_Auto!$D$3:$D1000, "&lt;="&amp;EOMONTH(DATE(H$1,H$2,1),0)))</f>
        <v/>
      </c>
      <c r="I721" s="48" t="str">
        <f>IF($D721="","", (SUMIFS(Transacoes!$D$3:$D1000,Transacoes!$C$3:$C1000,$D721,Transacoes!$B$3:$B1000,"C", Transacoes!$A$3:$A1000, "&lt;"&amp;EOMONTH(DATE(I$1,I$2,1),0))-SUMIFS(Transacoes!$D$3:$D1000,Transacoes!$C$3:$C1000,$D721,Transacoes!$B$3:$B1000,"V", Transacoes!$A$3:$A1000, "&lt;"&amp;EOMONTH(DATE(I$1,I$2,1),0)))*SUMIFS(Prov_Auto!$E$3:$E1000, Prov_Auto!$A$3:$A1000, $D721, Prov_Auto!$D$3:$D1000,"&gt;="&amp;DATE(I$1,I$2,1),Prov_Auto!$D$3:$D1000, "&lt;="&amp;EOMONTH(DATE(I$1,I$2,1),0)))</f>
        <v/>
      </c>
      <c r="J721" s="48" t="str">
        <f>IF($D721="","", (SUMIFS(Transacoes!$D$3:$D1000,Transacoes!$C$3:$C1000,$D721,Transacoes!$B$3:$B1000,"C", Transacoes!$A$3:$A1000, "&lt;"&amp;EOMONTH(DATE(J$1,J$2,1),0))-SUMIFS(Transacoes!$D$3:$D1000,Transacoes!$C$3:$C1000,$D721,Transacoes!$B$3:$B1000,"V", Transacoes!$A$3:$A1000, "&lt;"&amp;EOMONTH(DATE(J$1,J$2,1),0)))*SUMIFS(Prov_Auto!$E$3:$E1000, Prov_Auto!$A$3:$A1000, $D721, Prov_Auto!$D$3:$D1000,"&gt;="&amp;DATE(J$1,J$2,1),Prov_Auto!$D$3:$D1000, "&lt;="&amp;EOMONTH(DATE(J$1,J$2,1),0)))</f>
        <v/>
      </c>
      <c r="K721" s="48" t="str">
        <f>IF($D721="","", (SUMIFS(Transacoes!$D$3:$D1000,Transacoes!$C$3:$C1000,$D721,Transacoes!$B$3:$B1000,"C", Transacoes!$A$3:$A1000, "&lt;"&amp;EOMONTH(DATE(K$1,K$2,1),0))-SUMIFS(Transacoes!$D$3:$D1000,Transacoes!$C$3:$C1000,$D721,Transacoes!$B$3:$B1000,"V", Transacoes!$A$3:$A1000, "&lt;"&amp;EOMONTH(DATE(K$1,K$2,1),0)))*SUMIFS(Prov_Auto!$E$3:$E1000, Prov_Auto!$A$3:$A1000, $D721, Prov_Auto!$D$3:$D1000,"&gt;="&amp;DATE(K$1,K$2,1),Prov_Auto!$D$3:$D1000, "&lt;="&amp;EOMONTH(DATE(K$1,K$2,1),0)))</f>
        <v/>
      </c>
      <c r="L721" s="48" t="str">
        <f>IF($D721="","", (SUMIFS(Transacoes!$D$3:$D1000,Transacoes!$C$3:$C1000,$D721,Transacoes!$B$3:$B1000,"C", Transacoes!$A$3:$A1000, "&lt;"&amp;EOMONTH(DATE(L$1,L$2,1),0))-SUMIFS(Transacoes!$D$3:$D1000,Transacoes!$C$3:$C1000,$D721,Transacoes!$B$3:$B1000,"V", Transacoes!$A$3:$A1000, "&lt;"&amp;EOMONTH(DATE(L$1,L$2,1),0)))*SUMIFS(Prov_Auto!$E$3:$E1000, Prov_Auto!$A$3:$A1000, $D721, Prov_Auto!$D$3:$D1000,"&gt;="&amp;DATE(L$1,L$2,1),Prov_Auto!$D$3:$D1000, "&lt;="&amp;EOMONTH(DATE(L$1,L$2,1),0)))</f>
        <v/>
      </c>
      <c r="M721" s="48" t="str">
        <f>IF($D721="","", (SUMIFS(Transacoes!$D$3:$D1000,Transacoes!$C$3:$C1000,$D721,Transacoes!$B$3:$B1000,"C", Transacoes!$A$3:$A1000, "&lt;"&amp;EOMONTH(DATE(M$1,M$2,1),0))-SUMIFS(Transacoes!$D$3:$D1000,Transacoes!$C$3:$C1000,$D721,Transacoes!$B$3:$B1000,"V", Transacoes!$A$3:$A1000, "&lt;"&amp;EOMONTH(DATE(M$1,M$2,1),0)))*SUMIFS(Prov_Auto!$E$3:$E1000, Prov_Auto!$A$3:$A1000, $D721, Prov_Auto!$D$3:$D1000,"&gt;="&amp;DATE(M$1,M$2,1),Prov_Auto!$D$3:$D1000, "&lt;="&amp;EOMONTH(DATE(M$1,M$2,1),0)))</f>
        <v/>
      </c>
      <c r="N721" s="48" t="str">
        <f>IF($D721="","", (SUMIFS(Transacoes!$D$3:$D1000,Transacoes!$C$3:$C1000,$D721,Transacoes!$B$3:$B1000,"C", Transacoes!$A$3:$A1000, "&lt;"&amp;EOMONTH(DATE(N$1,N$2,1),0))-SUMIFS(Transacoes!$D$3:$D1000,Transacoes!$C$3:$C1000,$D721,Transacoes!$B$3:$B1000,"V", Transacoes!$A$3:$A1000, "&lt;"&amp;EOMONTH(DATE(N$1,N$2,1),0)))*SUMIFS(Prov_Auto!$E$3:$E1000, Prov_Auto!$A$3:$A1000, $D721, Prov_Auto!$D$3:$D1000,"&gt;="&amp;DATE(N$1,N$2,1),Prov_Auto!$D$3:$D1000, "&lt;="&amp;EOMONTH(DATE(N$1,N$2,1),0)))</f>
        <v/>
      </c>
      <c r="O721" s="48" t="str">
        <f>IF($D721="","", (SUMIFS(Transacoes!$D$3:$D1000,Transacoes!$C$3:$C1000,$D721,Transacoes!$B$3:$B1000,"C", Transacoes!$A$3:$A1000, "&lt;"&amp;EOMONTH(DATE(O$1,O$2,1),0))-SUMIFS(Transacoes!$D$3:$D1000,Transacoes!$C$3:$C1000,$D721,Transacoes!$B$3:$B1000,"V", Transacoes!$A$3:$A1000, "&lt;"&amp;EOMONTH(DATE(O$1,O$2,1),0)))*SUMIFS(Prov_Auto!$E$3:$E1000, Prov_Auto!$A$3:$A1000, $D721, Prov_Auto!$D$3:$D1000,"&gt;="&amp;DATE(O$1,O$2,1),Prov_Auto!$D$3:$D1000, "&lt;="&amp;EOMONTH(DATE(O$1,O$2,1),0)))</f>
        <v/>
      </c>
      <c r="P721" s="48" t="str">
        <f>IF($D721="","", (SUMIFS(Transacoes!$D$3:$D1000,Transacoes!$C$3:$C1000,$D721,Transacoes!$B$3:$B1000,"C", Transacoes!$A$3:$A1000, "&lt;"&amp;EOMONTH(DATE(P$1,P$2,1),0))-SUMIFS(Transacoes!$D$3:$D1000,Transacoes!$C$3:$C1000,$D721,Transacoes!$B$3:$B1000,"V", Transacoes!$A$3:$A1000, "&lt;"&amp;EOMONTH(DATE(P$1,P$2,1),0)))*SUMIFS(Prov_Auto!$E$3:$E1000, Prov_Auto!$A$3:$A1000, $D721, Prov_Auto!$D$3:$D1000,"&gt;="&amp;DATE(P$1,P$2,1),Prov_Auto!$D$3:$D1000, "&lt;="&amp;EOMONTH(DATE(P$1,P$2,1),0)))</f>
        <v/>
      </c>
      <c r="Q721" s="48" t="str">
        <f>IF($D721="","", (SUMIFS(Transacoes!$D$3:$D1000,Transacoes!$C$3:$C1000,$D721,Transacoes!$B$3:$B1000,"C", Transacoes!$A$3:$A1000, "&lt;"&amp;EOMONTH(DATE(Q$1,Q$2,1),0))-SUMIFS(Transacoes!$D$3:$D1000,Transacoes!$C$3:$C1000,$D721,Transacoes!$B$3:$B1000,"V", Transacoes!$A$3:$A1000, "&lt;"&amp;EOMONTH(DATE(Q$1,Q$2,1),0)))*SUMIFS(Prov_Auto!$E$3:$E1000, Prov_Auto!$A$3:$A1000, $D721, Prov_Auto!$D$3:$D1000,"&gt;="&amp;DATE(Q$1,Q$2,1),Prov_Auto!$D$3:$D1000, "&lt;="&amp;EOMONTH(DATE(Q$1,Q$2,1),0)))</f>
        <v/>
      </c>
      <c r="R721" s="47"/>
    </row>
    <row r="722">
      <c r="A722" s="47"/>
      <c r="B722" s="47"/>
      <c r="C722" s="47"/>
      <c r="D722" s="87"/>
      <c r="E722" s="48" t="str">
        <f>IF($D722="","", (SUMIFS(Transacoes!$D$3:$D1000,Transacoes!$C$3:$C1000,$D722,Transacoes!$B$3:$B1000,"C", Transacoes!$A$3:$A1000, "&lt;"&amp;EOMONTH(DATE(E$1,E$2,1),0))-SUMIFS(Transacoes!$D$3:$D1000,Transacoes!$C$3:$C1000,$D722,Transacoes!$B$3:$B1000,"V", Transacoes!$A$3:$A1000, "&lt;"&amp;EOMONTH(DATE(E$1,E$2,1),0)))*SUMIFS(Prov_Auto!$E$3:$E1000, Prov_Auto!$A$3:$A1000, $D722, Prov_Auto!$D$3:$D1000,"&gt;="&amp;DATE(E$1,E$2,1),Prov_Auto!$D$3:$D1000, "&lt;="&amp;EOMONTH(DATE(E$1,E$2,1),0)))</f>
        <v/>
      </c>
      <c r="F722" s="48" t="str">
        <f>IF($D722="","", (SUMIFS(Transacoes!$D$3:$D1000,Transacoes!$C$3:$C1000,$D722,Transacoes!$B$3:$B1000,"C", Transacoes!$A$3:$A1000, "&lt;"&amp;EOMONTH(DATE(F$1,F$2,1),0))-SUMIFS(Transacoes!$D$3:$D1000,Transacoes!$C$3:$C1000,$D722,Transacoes!$B$3:$B1000,"V", Transacoes!$A$3:$A1000, "&lt;"&amp;EOMONTH(DATE(F$1,F$2,1),0)))*SUMIFS(Prov_Auto!$E$3:$E1000, Prov_Auto!$A$3:$A1000, $D722, Prov_Auto!$D$3:$D1000,"&gt;="&amp;DATE(F$1,F$2,1),Prov_Auto!$D$3:$D1000, "&lt;="&amp;EOMONTH(DATE(F$1,F$2,1),0)))</f>
        <v/>
      </c>
      <c r="G722" s="48" t="str">
        <f>IF($D722="","", (SUMIFS(Transacoes!$D$3:$D1000,Transacoes!$C$3:$C1000,$D722,Transacoes!$B$3:$B1000,"C", Transacoes!$A$3:$A1000, "&lt;"&amp;EOMONTH(DATE(G$1,G$2,1),0))-SUMIFS(Transacoes!$D$3:$D1000,Transacoes!$C$3:$C1000,$D722,Transacoes!$B$3:$B1000,"V", Transacoes!$A$3:$A1000, "&lt;"&amp;EOMONTH(DATE(G$1,G$2,1),0)))*SUMIFS(Prov_Auto!$E$3:$E1000, Prov_Auto!$A$3:$A1000, $D722, Prov_Auto!$D$3:$D1000,"&gt;="&amp;DATE(G$1,G$2,1),Prov_Auto!$D$3:$D1000, "&lt;="&amp;EOMONTH(DATE(G$1,G$2,1),0)))</f>
        <v/>
      </c>
      <c r="H722" s="48" t="str">
        <f>IF($D722="","", (SUMIFS(Transacoes!$D$3:$D1000,Transacoes!$C$3:$C1000,$D722,Transacoes!$B$3:$B1000,"C", Transacoes!$A$3:$A1000, "&lt;"&amp;EOMONTH(DATE(H$1,H$2,1),0))-SUMIFS(Transacoes!$D$3:$D1000,Transacoes!$C$3:$C1000,$D722,Transacoes!$B$3:$B1000,"V", Transacoes!$A$3:$A1000, "&lt;"&amp;EOMONTH(DATE(H$1,H$2,1),0)))*SUMIFS(Prov_Auto!$E$3:$E1000, Prov_Auto!$A$3:$A1000, $D722, Prov_Auto!$D$3:$D1000,"&gt;="&amp;DATE(H$1,H$2,1),Prov_Auto!$D$3:$D1000, "&lt;="&amp;EOMONTH(DATE(H$1,H$2,1),0)))</f>
        <v/>
      </c>
      <c r="I722" s="48" t="str">
        <f>IF($D722="","", (SUMIFS(Transacoes!$D$3:$D1000,Transacoes!$C$3:$C1000,$D722,Transacoes!$B$3:$B1000,"C", Transacoes!$A$3:$A1000, "&lt;"&amp;EOMONTH(DATE(I$1,I$2,1),0))-SUMIFS(Transacoes!$D$3:$D1000,Transacoes!$C$3:$C1000,$D722,Transacoes!$B$3:$B1000,"V", Transacoes!$A$3:$A1000, "&lt;"&amp;EOMONTH(DATE(I$1,I$2,1),0)))*SUMIFS(Prov_Auto!$E$3:$E1000, Prov_Auto!$A$3:$A1000, $D722, Prov_Auto!$D$3:$D1000,"&gt;="&amp;DATE(I$1,I$2,1),Prov_Auto!$D$3:$D1000, "&lt;="&amp;EOMONTH(DATE(I$1,I$2,1),0)))</f>
        <v/>
      </c>
      <c r="J722" s="48" t="str">
        <f>IF($D722="","", (SUMIFS(Transacoes!$D$3:$D1000,Transacoes!$C$3:$C1000,$D722,Transacoes!$B$3:$B1000,"C", Transacoes!$A$3:$A1000, "&lt;"&amp;EOMONTH(DATE(J$1,J$2,1),0))-SUMIFS(Transacoes!$D$3:$D1000,Transacoes!$C$3:$C1000,$D722,Transacoes!$B$3:$B1000,"V", Transacoes!$A$3:$A1000, "&lt;"&amp;EOMONTH(DATE(J$1,J$2,1),0)))*SUMIFS(Prov_Auto!$E$3:$E1000, Prov_Auto!$A$3:$A1000, $D722, Prov_Auto!$D$3:$D1000,"&gt;="&amp;DATE(J$1,J$2,1),Prov_Auto!$D$3:$D1000, "&lt;="&amp;EOMONTH(DATE(J$1,J$2,1),0)))</f>
        <v/>
      </c>
      <c r="K722" s="48" t="str">
        <f>IF($D722="","", (SUMIFS(Transacoes!$D$3:$D1000,Transacoes!$C$3:$C1000,$D722,Transacoes!$B$3:$B1000,"C", Transacoes!$A$3:$A1000, "&lt;"&amp;EOMONTH(DATE(K$1,K$2,1),0))-SUMIFS(Transacoes!$D$3:$D1000,Transacoes!$C$3:$C1000,$D722,Transacoes!$B$3:$B1000,"V", Transacoes!$A$3:$A1000, "&lt;"&amp;EOMONTH(DATE(K$1,K$2,1),0)))*SUMIFS(Prov_Auto!$E$3:$E1000, Prov_Auto!$A$3:$A1000, $D722, Prov_Auto!$D$3:$D1000,"&gt;="&amp;DATE(K$1,K$2,1),Prov_Auto!$D$3:$D1000, "&lt;="&amp;EOMONTH(DATE(K$1,K$2,1),0)))</f>
        <v/>
      </c>
      <c r="L722" s="48" t="str">
        <f>IF($D722="","", (SUMIFS(Transacoes!$D$3:$D1000,Transacoes!$C$3:$C1000,$D722,Transacoes!$B$3:$B1000,"C", Transacoes!$A$3:$A1000, "&lt;"&amp;EOMONTH(DATE(L$1,L$2,1),0))-SUMIFS(Transacoes!$D$3:$D1000,Transacoes!$C$3:$C1000,$D722,Transacoes!$B$3:$B1000,"V", Transacoes!$A$3:$A1000, "&lt;"&amp;EOMONTH(DATE(L$1,L$2,1),0)))*SUMIFS(Prov_Auto!$E$3:$E1000, Prov_Auto!$A$3:$A1000, $D722, Prov_Auto!$D$3:$D1000,"&gt;="&amp;DATE(L$1,L$2,1),Prov_Auto!$D$3:$D1000, "&lt;="&amp;EOMONTH(DATE(L$1,L$2,1),0)))</f>
        <v/>
      </c>
      <c r="M722" s="48" t="str">
        <f>IF($D722="","", (SUMIFS(Transacoes!$D$3:$D1000,Transacoes!$C$3:$C1000,$D722,Transacoes!$B$3:$B1000,"C", Transacoes!$A$3:$A1000, "&lt;"&amp;EOMONTH(DATE(M$1,M$2,1),0))-SUMIFS(Transacoes!$D$3:$D1000,Transacoes!$C$3:$C1000,$D722,Transacoes!$B$3:$B1000,"V", Transacoes!$A$3:$A1000, "&lt;"&amp;EOMONTH(DATE(M$1,M$2,1),0)))*SUMIFS(Prov_Auto!$E$3:$E1000, Prov_Auto!$A$3:$A1000, $D722, Prov_Auto!$D$3:$D1000,"&gt;="&amp;DATE(M$1,M$2,1),Prov_Auto!$D$3:$D1000, "&lt;="&amp;EOMONTH(DATE(M$1,M$2,1),0)))</f>
        <v/>
      </c>
      <c r="N722" s="48" t="str">
        <f>IF($D722="","", (SUMIFS(Transacoes!$D$3:$D1000,Transacoes!$C$3:$C1000,$D722,Transacoes!$B$3:$B1000,"C", Transacoes!$A$3:$A1000, "&lt;"&amp;EOMONTH(DATE(N$1,N$2,1),0))-SUMIFS(Transacoes!$D$3:$D1000,Transacoes!$C$3:$C1000,$D722,Transacoes!$B$3:$B1000,"V", Transacoes!$A$3:$A1000, "&lt;"&amp;EOMONTH(DATE(N$1,N$2,1),0)))*SUMIFS(Prov_Auto!$E$3:$E1000, Prov_Auto!$A$3:$A1000, $D722, Prov_Auto!$D$3:$D1000,"&gt;="&amp;DATE(N$1,N$2,1),Prov_Auto!$D$3:$D1000, "&lt;="&amp;EOMONTH(DATE(N$1,N$2,1),0)))</f>
        <v/>
      </c>
      <c r="O722" s="48" t="str">
        <f>IF($D722="","", (SUMIFS(Transacoes!$D$3:$D1000,Transacoes!$C$3:$C1000,$D722,Transacoes!$B$3:$B1000,"C", Transacoes!$A$3:$A1000, "&lt;"&amp;EOMONTH(DATE(O$1,O$2,1),0))-SUMIFS(Transacoes!$D$3:$D1000,Transacoes!$C$3:$C1000,$D722,Transacoes!$B$3:$B1000,"V", Transacoes!$A$3:$A1000, "&lt;"&amp;EOMONTH(DATE(O$1,O$2,1),0)))*SUMIFS(Prov_Auto!$E$3:$E1000, Prov_Auto!$A$3:$A1000, $D722, Prov_Auto!$D$3:$D1000,"&gt;="&amp;DATE(O$1,O$2,1),Prov_Auto!$D$3:$D1000, "&lt;="&amp;EOMONTH(DATE(O$1,O$2,1),0)))</f>
        <v/>
      </c>
      <c r="P722" s="48" t="str">
        <f>IF($D722="","", (SUMIFS(Transacoes!$D$3:$D1000,Transacoes!$C$3:$C1000,$D722,Transacoes!$B$3:$B1000,"C", Transacoes!$A$3:$A1000, "&lt;"&amp;EOMONTH(DATE(P$1,P$2,1),0))-SUMIFS(Transacoes!$D$3:$D1000,Transacoes!$C$3:$C1000,$D722,Transacoes!$B$3:$B1000,"V", Transacoes!$A$3:$A1000, "&lt;"&amp;EOMONTH(DATE(P$1,P$2,1),0)))*SUMIFS(Prov_Auto!$E$3:$E1000, Prov_Auto!$A$3:$A1000, $D722, Prov_Auto!$D$3:$D1000,"&gt;="&amp;DATE(P$1,P$2,1),Prov_Auto!$D$3:$D1000, "&lt;="&amp;EOMONTH(DATE(P$1,P$2,1),0)))</f>
        <v/>
      </c>
      <c r="Q722" s="48" t="str">
        <f>IF($D722="","", (SUMIFS(Transacoes!$D$3:$D1000,Transacoes!$C$3:$C1000,$D722,Transacoes!$B$3:$B1000,"C", Transacoes!$A$3:$A1000, "&lt;"&amp;EOMONTH(DATE(Q$1,Q$2,1),0))-SUMIFS(Transacoes!$D$3:$D1000,Transacoes!$C$3:$C1000,$D722,Transacoes!$B$3:$B1000,"V", Transacoes!$A$3:$A1000, "&lt;"&amp;EOMONTH(DATE(Q$1,Q$2,1),0)))*SUMIFS(Prov_Auto!$E$3:$E1000, Prov_Auto!$A$3:$A1000, $D722, Prov_Auto!$D$3:$D1000,"&gt;="&amp;DATE(Q$1,Q$2,1),Prov_Auto!$D$3:$D1000, "&lt;="&amp;EOMONTH(DATE(Q$1,Q$2,1),0)))</f>
        <v/>
      </c>
      <c r="R722" s="47"/>
    </row>
    <row r="723">
      <c r="A723" s="47"/>
      <c r="B723" s="47"/>
      <c r="C723" s="47"/>
      <c r="D723" s="87"/>
      <c r="E723" s="48" t="str">
        <f>IF($D723="","", (SUMIFS(Transacoes!$D$3:$D1000,Transacoes!$C$3:$C1000,$D723,Transacoes!$B$3:$B1000,"C", Transacoes!$A$3:$A1000, "&lt;"&amp;EOMONTH(DATE(E$1,E$2,1),0))-SUMIFS(Transacoes!$D$3:$D1000,Transacoes!$C$3:$C1000,$D723,Transacoes!$B$3:$B1000,"V", Transacoes!$A$3:$A1000, "&lt;"&amp;EOMONTH(DATE(E$1,E$2,1),0)))*SUMIFS(Prov_Auto!$E$3:$E1000, Prov_Auto!$A$3:$A1000, $D723, Prov_Auto!$D$3:$D1000,"&gt;="&amp;DATE(E$1,E$2,1),Prov_Auto!$D$3:$D1000, "&lt;="&amp;EOMONTH(DATE(E$1,E$2,1),0)))</f>
        <v/>
      </c>
      <c r="F723" s="48" t="str">
        <f>IF($D723="","", (SUMIFS(Transacoes!$D$3:$D1000,Transacoes!$C$3:$C1000,$D723,Transacoes!$B$3:$B1000,"C", Transacoes!$A$3:$A1000, "&lt;"&amp;EOMONTH(DATE(F$1,F$2,1),0))-SUMIFS(Transacoes!$D$3:$D1000,Transacoes!$C$3:$C1000,$D723,Transacoes!$B$3:$B1000,"V", Transacoes!$A$3:$A1000, "&lt;"&amp;EOMONTH(DATE(F$1,F$2,1),0)))*SUMIFS(Prov_Auto!$E$3:$E1000, Prov_Auto!$A$3:$A1000, $D723, Prov_Auto!$D$3:$D1000,"&gt;="&amp;DATE(F$1,F$2,1),Prov_Auto!$D$3:$D1000, "&lt;="&amp;EOMONTH(DATE(F$1,F$2,1),0)))</f>
        <v/>
      </c>
      <c r="G723" s="48" t="str">
        <f>IF($D723="","", (SUMIFS(Transacoes!$D$3:$D1000,Transacoes!$C$3:$C1000,$D723,Transacoes!$B$3:$B1000,"C", Transacoes!$A$3:$A1000, "&lt;"&amp;EOMONTH(DATE(G$1,G$2,1),0))-SUMIFS(Transacoes!$D$3:$D1000,Transacoes!$C$3:$C1000,$D723,Transacoes!$B$3:$B1000,"V", Transacoes!$A$3:$A1000, "&lt;"&amp;EOMONTH(DATE(G$1,G$2,1),0)))*SUMIFS(Prov_Auto!$E$3:$E1000, Prov_Auto!$A$3:$A1000, $D723, Prov_Auto!$D$3:$D1000,"&gt;="&amp;DATE(G$1,G$2,1),Prov_Auto!$D$3:$D1000, "&lt;="&amp;EOMONTH(DATE(G$1,G$2,1),0)))</f>
        <v/>
      </c>
      <c r="H723" s="48" t="str">
        <f>IF($D723="","", (SUMIFS(Transacoes!$D$3:$D1000,Transacoes!$C$3:$C1000,$D723,Transacoes!$B$3:$B1000,"C", Transacoes!$A$3:$A1000, "&lt;"&amp;EOMONTH(DATE(H$1,H$2,1),0))-SUMIFS(Transacoes!$D$3:$D1000,Transacoes!$C$3:$C1000,$D723,Transacoes!$B$3:$B1000,"V", Transacoes!$A$3:$A1000, "&lt;"&amp;EOMONTH(DATE(H$1,H$2,1),0)))*SUMIFS(Prov_Auto!$E$3:$E1000, Prov_Auto!$A$3:$A1000, $D723, Prov_Auto!$D$3:$D1000,"&gt;="&amp;DATE(H$1,H$2,1),Prov_Auto!$D$3:$D1000, "&lt;="&amp;EOMONTH(DATE(H$1,H$2,1),0)))</f>
        <v/>
      </c>
      <c r="I723" s="48" t="str">
        <f>IF($D723="","", (SUMIFS(Transacoes!$D$3:$D1000,Transacoes!$C$3:$C1000,$D723,Transacoes!$B$3:$B1000,"C", Transacoes!$A$3:$A1000, "&lt;"&amp;EOMONTH(DATE(I$1,I$2,1),0))-SUMIFS(Transacoes!$D$3:$D1000,Transacoes!$C$3:$C1000,$D723,Transacoes!$B$3:$B1000,"V", Transacoes!$A$3:$A1000, "&lt;"&amp;EOMONTH(DATE(I$1,I$2,1),0)))*SUMIFS(Prov_Auto!$E$3:$E1000, Prov_Auto!$A$3:$A1000, $D723, Prov_Auto!$D$3:$D1000,"&gt;="&amp;DATE(I$1,I$2,1),Prov_Auto!$D$3:$D1000, "&lt;="&amp;EOMONTH(DATE(I$1,I$2,1),0)))</f>
        <v/>
      </c>
      <c r="J723" s="48" t="str">
        <f>IF($D723="","", (SUMIFS(Transacoes!$D$3:$D1000,Transacoes!$C$3:$C1000,$D723,Transacoes!$B$3:$B1000,"C", Transacoes!$A$3:$A1000, "&lt;"&amp;EOMONTH(DATE(J$1,J$2,1),0))-SUMIFS(Transacoes!$D$3:$D1000,Transacoes!$C$3:$C1000,$D723,Transacoes!$B$3:$B1000,"V", Transacoes!$A$3:$A1000, "&lt;"&amp;EOMONTH(DATE(J$1,J$2,1),0)))*SUMIFS(Prov_Auto!$E$3:$E1000, Prov_Auto!$A$3:$A1000, $D723, Prov_Auto!$D$3:$D1000,"&gt;="&amp;DATE(J$1,J$2,1),Prov_Auto!$D$3:$D1000, "&lt;="&amp;EOMONTH(DATE(J$1,J$2,1),0)))</f>
        <v/>
      </c>
      <c r="K723" s="48" t="str">
        <f>IF($D723="","", (SUMIFS(Transacoes!$D$3:$D1000,Transacoes!$C$3:$C1000,$D723,Transacoes!$B$3:$B1000,"C", Transacoes!$A$3:$A1000, "&lt;"&amp;EOMONTH(DATE(K$1,K$2,1),0))-SUMIFS(Transacoes!$D$3:$D1000,Transacoes!$C$3:$C1000,$D723,Transacoes!$B$3:$B1000,"V", Transacoes!$A$3:$A1000, "&lt;"&amp;EOMONTH(DATE(K$1,K$2,1),0)))*SUMIFS(Prov_Auto!$E$3:$E1000, Prov_Auto!$A$3:$A1000, $D723, Prov_Auto!$D$3:$D1000,"&gt;="&amp;DATE(K$1,K$2,1),Prov_Auto!$D$3:$D1000, "&lt;="&amp;EOMONTH(DATE(K$1,K$2,1),0)))</f>
        <v/>
      </c>
      <c r="L723" s="48" t="str">
        <f>IF($D723="","", (SUMIFS(Transacoes!$D$3:$D1000,Transacoes!$C$3:$C1000,$D723,Transacoes!$B$3:$B1000,"C", Transacoes!$A$3:$A1000, "&lt;"&amp;EOMONTH(DATE(L$1,L$2,1),0))-SUMIFS(Transacoes!$D$3:$D1000,Transacoes!$C$3:$C1000,$D723,Transacoes!$B$3:$B1000,"V", Transacoes!$A$3:$A1000, "&lt;"&amp;EOMONTH(DATE(L$1,L$2,1),0)))*SUMIFS(Prov_Auto!$E$3:$E1000, Prov_Auto!$A$3:$A1000, $D723, Prov_Auto!$D$3:$D1000,"&gt;="&amp;DATE(L$1,L$2,1),Prov_Auto!$D$3:$D1000, "&lt;="&amp;EOMONTH(DATE(L$1,L$2,1),0)))</f>
        <v/>
      </c>
      <c r="M723" s="48" t="str">
        <f>IF($D723="","", (SUMIFS(Transacoes!$D$3:$D1000,Transacoes!$C$3:$C1000,$D723,Transacoes!$B$3:$B1000,"C", Transacoes!$A$3:$A1000, "&lt;"&amp;EOMONTH(DATE(M$1,M$2,1),0))-SUMIFS(Transacoes!$D$3:$D1000,Transacoes!$C$3:$C1000,$D723,Transacoes!$B$3:$B1000,"V", Transacoes!$A$3:$A1000, "&lt;"&amp;EOMONTH(DATE(M$1,M$2,1),0)))*SUMIFS(Prov_Auto!$E$3:$E1000, Prov_Auto!$A$3:$A1000, $D723, Prov_Auto!$D$3:$D1000,"&gt;="&amp;DATE(M$1,M$2,1),Prov_Auto!$D$3:$D1000, "&lt;="&amp;EOMONTH(DATE(M$1,M$2,1),0)))</f>
        <v/>
      </c>
      <c r="N723" s="48" t="str">
        <f>IF($D723="","", (SUMIFS(Transacoes!$D$3:$D1000,Transacoes!$C$3:$C1000,$D723,Transacoes!$B$3:$B1000,"C", Transacoes!$A$3:$A1000, "&lt;"&amp;EOMONTH(DATE(N$1,N$2,1),0))-SUMIFS(Transacoes!$D$3:$D1000,Transacoes!$C$3:$C1000,$D723,Transacoes!$B$3:$B1000,"V", Transacoes!$A$3:$A1000, "&lt;"&amp;EOMONTH(DATE(N$1,N$2,1),0)))*SUMIFS(Prov_Auto!$E$3:$E1000, Prov_Auto!$A$3:$A1000, $D723, Prov_Auto!$D$3:$D1000,"&gt;="&amp;DATE(N$1,N$2,1),Prov_Auto!$D$3:$D1000, "&lt;="&amp;EOMONTH(DATE(N$1,N$2,1),0)))</f>
        <v/>
      </c>
      <c r="O723" s="48" t="str">
        <f>IF($D723="","", (SUMIFS(Transacoes!$D$3:$D1000,Transacoes!$C$3:$C1000,$D723,Transacoes!$B$3:$B1000,"C", Transacoes!$A$3:$A1000, "&lt;"&amp;EOMONTH(DATE(O$1,O$2,1),0))-SUMIFS(Transacoes!$D$3:$D1000,Transacoes!$C$3:$C1000,$D723,Transacoes!$B$3:$B1000,"V", Transacoes!$A$3:$A1000, "&lt;"&amp;EOMONTH(DATE(O$1,O$2,1),0)))*SUMIFS(Prov_Auto!$E$3:$E1000, Prov_Auto!$A$3:$A1000, $D723, Prov_Auto!$D$3:$D1000,"&gt;="&amp;DATE(O$1,O$2,1),Prov_Auto!$D$3:$D1000, "&lt;="&amp;EOMONTH(DATE(O$1,O$2,1),0)))</f>
        <v/>
      </c>
      <c r="P723" s="48" t="str">
        <f>IF($D723="","", (SUMIFS(Transacoes!$D$3:$D1000,Transacoes!$C$3:$C1000,$D723,Transacoes!$B$3:$B1000,"C", Transacoes!$A$3:$A1000, "&lt;"&amp;EOMONTH(DATE(P$1,P$2,1),0))-SUMIFS(Transacoes!$D$3:$D1000,Transacoes!$C$3:$C1000,$D723,Transacoes!$B$3:$B1000,"V", Transacoes!$A$3:$A1000, "&lt;"&amp;EOMONTH(DATE(P$1,P$2,1),0)))*SUMIFS(Prov_Auto!$E$3:$E1000, Prov_Auto!$A$3:$A1000, $D723, Prov_Auto!$D$3:$D1000,"&gt;="&amp;DATE(P$1,P$2,1),Prov_Auto!$D$3:$D1000, "&lt;="&amp;EOMONTH(DATE(P$1,P$2,1),0)))</f>
        <v/>
      </c>
      <c r="Q723" s="48" t="str">
        <f>IF($D723="","", (SUMIFS(Transacoes!$D$3:$D1000,Transacoes!$C$3:$C1000,$D723,Transacoes!$B$3:$B1000,"C", Transacoes!$A$3:$A1000, "&lt;"&amp;EOMONTH(DATE(Q$1,Q$2,1),0))-SUMIFS(Transacoes!$D$3:$D1000,Transacoes!$C$3:$C1000,$D723,Transacoes!$B$3:$B1000,"V", Transacoes!$A$3:$A1000, "&lt;"&amp;EOMONTH(DATE(Q$1,Q$2,1),0)))*SUMIFS(Prov_Auto!$E$3:$E1000, Prov_Auto!$A$3:$A1000, $D723, Prov_Auto!$D$3:$D1000,"&gt;="&amp;DATE(Q$1,Q$2,1),Prov_Auto!$D$3:$D1000, "&lt;="&amp;EOMONTH(DATE(Q$1,Q$2,1),0)))</f>
        <v/>
      </c>
      <c r="R723" s="47"/>
    </row>
    <row r="724">
      <c r="A724" s="47"/>
      <c r="B724" s="47"/>
      <c r="C724" s="47"/>
      <c r="D724" s="87"/>
      <c r="E724" s="48" t="str">
        <f>IF($D724="","", (SUMIFS(Transacoes!$D$3:$D1000,Transacoes!$C$3:$C1000,$D724,Transacoes!$B$3:$B1000,"C", Transacoes!$A$3:$A1000, "&lt;"&amp;EOMONTH(DATE(E$1,E$2,1),0))-SUMIFS(Transacoes!$D$3:$D1000,Transacoes!$C$3:$C1000,$D724,Transacoes!$B$3:$B1000,"V", Transacoes!$A$3:$A1000, "&lt;"&amp;EOMONTH(DATE(E$1,E$2,1),0)))*SUMIFS(Prov_Auto!$E$3:$E1000, Prov_Auto!$A$3:$A1000, $D724, Prov_Auto!$D$3:$D1000,"&gt;="&amp;DATE(E$1,E$2,1),Prov_Auto!$D$3:$D1000, "&lt;="&amp;EOMONTH(DATE(E$1,E$2,1),0)))</f>
        <v/>
      </c>
      <c r="F724" s="48" t="str">
        <f>IF($D724="","", (SUMIFS(Transacoes!$D$3:$D1000,Transacoes!$C$3:$C1000,$D724,Transacoes!$B$3:$B1000,"C", Transacoes!$A$3:$A1000, "&lt;"&amp;EOMONTH(DATE(F$1,F$2,1),0))-SUMIFS(Transacoes!$D$3:$D1000,Transacoes!$C$3:$C1000,$D724,Transacoes!$B$3:$B1000,"V", Transacoes!$A$3:$A1000, "&lt;"&amp;EOMONTH(DATE(F$1,F$2,1),0)))*SUMIFS(Prov_Auto!$E$3:$E1000, Prov_Auto!$A$3:$A1000, $D724, Prov_Auto!$D$3:$D1000,"&gt;="&amp;DATE(F$1,F$2,1),Prov_Auto!$D$3:$D1000, "&lt;="&amp;EOMONTH(DATE(F$1,F$2,1),0)))</f>
        <v/>
      </c>
      <c r="G724" s="48" t="str">
        <f>IF($D724="","", (SUMIFS(Transacoes!$D$3:$D1000,Transacoes!$C$3:$C1000,$D724,Transacoes!$B$3:$B1000,"C", Transacoes!$A$3:$A1000, "&lt;"&amp;EOMONTH(DATE(G$1,G$2,1),0))-SUMIFS(Transacoes!$D$3:$D1000,Transacoes!$C$3:$C1000,$D724,Transacoes!$B$3:$B1000,"V", Transacoes!$A$3:$A1000, "&lt;"&amp;EOMONTH(DATE(G$1,G$2,1),0)))*SUMIFS(Prov_Auto!$E$3:$E1000, Prov_Auto!$A$3:$A1000, $D724, Prov_Auto!$D$3:$D1000,"&gt;="&amp;DATE(G$1,G$2,1),Prov_Auto!$D$3:$D1000, "&lt;="&amp;EOMONTH(DATE(G$1,G$2,1),0)))</f>
        <v/>
      </c>
      <c r="H724" s="48" t="str">
        <f>IF($D724="","", (SUMIFS(Transacoes!$D$3:$D1000,Transacoes!$C$3:$C1000,$D724,Transacoes!$B$3:$B1000,"C", Transacoes!$A$3:$A1000, "&lt;"&amp;EOMONTH(DATE(H$1,H$2,1),0))-SUMIFS(Transacoes!$D$3:$D1000,Transacoes!$C$3:$C1000,$D724,Transacoes!$B$3:$B1000,"V", Transacoes!$A$3:$A1000, "&lt;"&amp;EOMONTH(DATE(H$1,H$2,1),0)))*SUMIFS(Prov_Auto!$E$3:$E1000, Prov_Auto!$A$3:$A1000, $D724, Prov_Auto!$D$3:$D1000,"&gt;="&amp;DATE(H$1,H$2,1),Prov_Auto!$D$3:$D1000, "&lt;="&amp;EOMONTH(DATE(H$1,H$2,1),0)))</f>
        <v/>
      </c>
      <c r="I724" s="48" t="str">
        <f>IF($D724="","", (SUMIFS(Transacoes!$D$3:$D1000,Transacoes!$C$3:$C1000,$D724,Transacoes!$B$3:$B1000,"C", Transacoes!$A$3:$A1000, "&lt;"&amp;EOMONTH(DATE(I$1,I$2,1),0))-SUMIFS(Transacoes!$D$3:$D1000,Transacoes!$C$3:$C1000,$D724,Transacoes!$B$3:$B1000,"V", Transacoes!$A$3:$A1000, "&lt;"&amp;EOMONTH(DATE(I$1,I$2,1),0)))*SUMIFS(Prov_Auto!$E$3:$E1000, Prov_Auto!$A$3:$A1000, $D724, Prov_Auto!$D$3:$D1000,"&gt;="&amp;DATE(I$1,I$2,1),Prov_Auto!$D$3:$D1000, "&lt;="&amp;EOMONTH(DATE(I$1,I$2,1),0)))</f>
        <v/>
      </c>
      <c r="J724" s="48" t="str">
        <f>IF($D724="","", (SUMIFS(Transacoes!$D$3:$D1000,Transacoes!$C$3:$C1000,$D724,Transacoes!$B$3:$B1000,"C", Transacoes!$A$3:$A1000, "&lt;"&amp;EOMONTH(DATE(J$1,J$2,1),0))-SUMIFS(Transacoes!$D$3:$D1000,Transacoes!$C$3:$C1000,$D724,Transacoes!$B$3:$B1000,"V", Transacoes!$A$3:$A1000, "&lt;"&amp;EOMONTH(DATE(J$1,J$2,1),0)))*SUMIFS(Prov_Auto!$E$3:$E1000, Prov_Auto!$A$3:$A1000, $D724, Prov_Auto!$D$3:$D1000,"&gt;="&amp;DATE(J$1,J$2,1),Prov_Auto!$D$3:$D1000, "&lt;="&amp;EOMONTH(DATE(J$1,J$2,1),0)))</f>
        <v/>
      </c>
      <c r="K724" s="48" t="str">
        <f>IF($D724="","", (SUMIFS(Transacoes!$D$3:$D1000,Transacoes!$C$3:$C1000,$D724,Transacoes!$B$3:$B1000,"C", Transacoes!$A$3:$A1000, "&lt;"&amp;EOMONTH(DATE(K$1,K$2,1),0))-SUMIFS(Transacoes!$D$3:$D1000,Transacoes!$C$3:$C1000,$D724,Transacoes!$B$3:$B1000,"V", Transacoes!$A$3:$A1000, "&lt;"&amp;EOMONTH(DATE(K$1,K$2,1),0)))*SUMIFS(Prov_Auto!$E$3:$E1000, Prov_Auto!$A$3:$A1000, $D724, Prov_Auto!$D$3:$D1000,"&gt;="&amp;DATE(K$1,K$2,1),Prov_Auto!$D$3:$D1000, "&lt;="&amp;EOMONTH(DATE(K$1,K$2,1),0)))</f>
        <v/>
      </c>
      <c r="L724" s="48" t="str">
        <f>IF($D724="","", (SUMIFS(Transacoes!$D$3:$D1000,Transacoes!$C$3:$C1000,$D724,Transacoes!$B$3:$B1000,"C", Transacoes!$A$3:$A1000, "&lt;"&amp;EOMONTH(DATE(L$1,L$2,1),0))-SUMIFS(Transacoes!$D$3:$D1000,Transacoes!$C$3:$C1000,$D724,Transacoes!$B$3:$B1000,"V", Transacoes!$A$3:$A1000, "&lt;"&amp;EOMONTH(DATE(L$1,L$2,1),0)))*SUMIFS(Prov_Auto!$E$3:$E1000, Prov_Auto!$A$3:$A1000, $D724, Prov_Auto!$D$3:$D1000,"&gt;="&amp;DATE(L$1,L$2,1),Prov_Auto!$D$3:$D1000, "&lt;="&amp;EOMONTH(DATE(L$1,L$2,1),0)))</f>
        <v/>
      </c>
      <c r="M724" s="48" t="str">
        <f>IF($D724="","", (SUMIFS(Transacoes!$D$3:$D1000,Transacoes!$C$3:$C1000,$D724,Transacoes!$B$3:$B1000,"C", Transacoes!$A$3:$A1000, "&lt;"&amp;EOMONTH(DATE(M$1,M$2,1),0))-SUMIFS(Transacoes!$D$3:$D1000,Transacoes!$C$3:$C1000,$D724,Transacoes!$B$3:$B1000,"V", Transacoes!$A$3:$A1000, "&lt;"&amp;EOMONTH(DATE(M$1,M$2,1),0)))*SUMIFS(Prov_Auto!$E$3:$E1000, Prov_Auto!$A$3:$A1000, $D724, Prov_Auto!$D$3:$D1000,"&gt;="&amp;DATE(M$1,M$2,1),Prov_Auto!$D$3:$D1000, "&lt;="&amp;EOMONTH(DATE(M$1,M$2,1),0)))</f>
        <v/>
      </c>
      <c r="N724" s="48" t="str">
        <f>IF($D724="","", (SUMIFS(Transacoes!$D$3:$D1000,Transacoes!$C$3:$C1000,$D724,Transacoes!$B$3:$B1000,"C", Transacoes!$A$3:$A1000, "&lt;"&amp;EOMONTH(DATE(N$1,N$2,1),0))-SUMIFS(Transacoes!$D$3:$D1000,Transacoes!$C$3:$C1000,$D724,Transacoes!$B$3:$B1000,"V", Transacoes!$A$3:$A1000, "&lt;"&amp;EOMONTH(DATE(N$1,N$2,1),0)))*SUMIFS(Prov_Auto!$E$3:$E1000, Prov_Auto!$A$3:$A1000, $D724, Prov_Auto!$D$3:$D1000,"&gt;="&amp;DATE(N$1,N$2,1),Prov_Auto!$D$3:$D1000, "&lt;="&amp;EOMONTH(DATE(N$1,N$2,1),0)))</f>
        <v/>
      </c>
      <c r="O724" s="48" t="str">
        <f>IF($D724="","", (SUMIFS(Transacoes!$D$3:$D1000,Transacoes!$C$3:$C1000,$D724,Transacoes!$B$3:$B1000,"C", Transacoes!$A$3:$A1000, "&lt;"&amp;EOMONTH(DATE(O$1,O$2,1),0))-SUMIFS(Transacoes!$D$3:$D1000,Transacoes!$C$3:$C1000,$D724,Transacoes!$B$3:$B1000,"V", Transacoes!$A$3:$A1000, "&lt;"&amp;EOMONTH(DATE(O$1,O$2,1),0)))*SUMIFS(Prov_Auto!$E$3:$E1000, Prov_Auto!$A$3:$A1000, $D724, Prov_Auto!$D$3:$D1000,"&gt;="&amp;DATE(O$1,O$2,1),Prov_Auto!$D$3:$D1000, "&lt;="&amp;EOMONTH(DATE(O$1,O$2,1),0)))</f>
        <v/>
      </c>
      <c r="P724" s="48" t="str">
        <f>IF($D724="","", (SUMIFS(Transacoes!$D$3:$D1000,Transacoes!$C$3:$C1000,$D724,Transacoes!$B$3:$B1000,"C", Transacoes!$A$3:$A1000, "&lt;"&amp;EOMONTH(DATE(P$1,P$2,1),0))-SUMIFS(Transacoes!$D$3:$D1000,Transacoes!$C$3:$C1000,$D724,Transacoes!$B$3:$B1000,"V", Transacoes!$A$3:$A1000, "&lt;"&amp;EOMONTH(DATE(P$1,P$2,1),0)))*SUMIFS(Prov_Auto!$E$3:$E1000, Prov_Auto!$A$3:$A1000, $D724, Prov_Auto!$D$3:$D1000,"&gt;="&amp;DATE(P$1,P$2,1),Prov_Auto!$D$3:$D1000, "&lt;="&amp;EOMONTH(DATE(P$1,P$2,1),0)))</f>
        <v/>
      </c>
      <c r="Q724" s="48" t="str">
        <f>IF($D724="","", (SUMIFS(Transacoes!$D$3:$D1000,Transacoes!$C$3:$C1000,$D724,Transacoes!$B$3:$B1000,"C", Transacoes!$A$3:$A1000, "&lt;"&amp;EOMONTH(DATE(Q$1,Q$2,1),0))-SUMIFS(Transacoes!$D$3:$D1000,Transacoes!$C$3:$C1000,$D724,Transacoes!$B$3:$B1000,"V", Transacoes!$A$3:$A1000, "&lt;"&amp;EOMONTH(DATE(Q$1,Q$2,1),0)))*SUMIFS(Prov_Auto!$E$3:$E1000, Prov_Auto!$A$3:$A1000, $D724, Prov_Auto!$D$3:$D1000,"&gt;="&amp;DATE(Q$1,Q$2,1),Prov_Auto!$D$3:$D1000, "&lt;="&amp;EOMONTH(DATE(Q$1,Q$2,1),0)))</f>
        <v/>
      </c>
      <c r="R724" s="47"/>
    </row>
    <row r="725">
      <c r="A725" s="47"/>
      <c r="B725" s="47"/>
      <c r="C725" s="47"/>
      <c r="D725" s="87"/>
      <c r="E725" s="48" t="str">
        <f>IF($D725="","", (SUMIFS(Transacoes!$D$3:$D1000,Transacoes!$C$3:$C1000,$D725,Transacoes!$B$3:$B1000,"C", Transacoes!$A$3:$A1000, "&lt;"&amp;EOMONTH(DATE(E$1,E$2,1),0))-SUMIFS(Transacoes!$D$3:$D1000,Transacoes!$C$3:$C1000,$D725,Transacoes!$B$3:$B1000,"V", Transacoes!$A$3:$A1000, "&lt;"&amp;EOMONTH(DATE(E$1,E$2,1),0)))*SUMIFS(Prov_Auto!$E$3:$E1000, Prov_Auto!$A$3:$A1000, $D725, Prov_Auto!$D$3:$D1000,"&gt;="&amp;DATE(E$1,E$2,1),Prov_Auto!$D$3:$D1000, "&lt;="&amp;EOMONTH(DATE(E$1,E$2,1),0)))</f>
        <v/>
      </c>
      <c r="F725" s="48" t="str">
        <f>IF($D725="","", (SUMIFS(Transacoes!$D$3:$D1000,Transacoes!$C$3:$C1000,$D725,Transacoes!$B$3:$B1000,"C", Transacoes!$A$3:$A1000, "&lt;"&amp;EOMONTH(DATE(F$1,F$2,1),0))-SUMIFS(Transacoes!$D$3:$D1000,Transacoes!$C$3:$C1000,$D725,Transacoes!$B$3:$B1000,"V", Transacoes!$A$3:$A1000, "&lt;"&amp;EOMONTH(DATE(F$1,F$2,1),0)))*SUMIFS(Prov_Auto!$E$3:$E1000, Prov_Auto!$A$3:$A1000, $D725, Prov_Auto!$D$3:$D1000,"&gt;="&amp;DATE(F$1,F$2,1),Prov_Auto!$D$3:$D1000, "&lt;="&amp;EOMONTH(DATE(F$1,F$2,1),0)))</f>
        <v/>
      </c>
      <c r="G725" s="48" t="str">
        <f>IF($D725="","", (SUMIFS(Transacoes!$D$3:$D1000,Transacoes!$C$3:$C1000,$D725,Transacoes!$B$3:$B1000,"C", Transacoes!$A$3:$A1000, "&lt;"&amp;EOMONTH(DATE(G$1,G$2,1),0))-SUMIFS(Transacoes!$D$3:$D1000,Transacoes!$C$3:$C1000,$D725,Transacoes!$B$3:$B1000,"V", Transacoes!$A$3:$A1000, "&lt;"&amp;EOMONTH(DATE(G$1,G$2,1),0)))*SUMIFS(Prov_Auto!$E$3:$E1000, Prov_Auto!$A$3:$A1000, $D725, Prov_Auto!$D$3:$D1000,"&gt;="&amp;DATE(G$1,G$2,1),Prov_Auto!$D$3:$D1000, "&lt;="&amp;EOMONTH(DATE(G$1,G$2,1),0)))</f>
        <v/>
      </c>
      <c r="H725" s="48" t="str">
        <f>IF($D725="","", (SUMIFS(Transacoes!$D$3:$D1000,Transacoes!$C$3:$C1000,$D725,Transacoes!$B$3:$B1000,"C", Transacoes!$A$3:$A1000, "&lt;"&amp;EOMONTH(DATE(H$1,H$2,1),0))-SUMIFS(Transacoes!$D$3:$D1000,Transacoes!$C$3:$C1000,$D725,Transacoes!$B$3:$B1000,"V", Transacoes!$A$3:$A1000, "&lt;"&amp;EOMONTH(DATE(H$1,H$2,1),0)))*SUMIFS(Prov_Auto!$E$3:$E1000, Prov_Auto!$A$3:$A1000, $D725, Prov_Auto!$D$3:$D1000,"&gt;="&amp;DATE(H$1,H$2,1),Prov_Auto!$D$3:$D1000, "&lt;="&amp;EOMONTH(DATE(H$1,H$2,1),0)))</f>
        <v/>
      </c>
      <c r="I725" s="48" t="str">
        <f>IF($D725="","", (SUMIFS(Transacoes!$D$3:$D1000,Transacoes!$C$3:$C1000,$D725,Transacoes!$B$3:$B1000,"C", Transacoes!$A$3:$A1000, "&lt;"&amp;EOMONTH(DATE(I$1,I$2,1),0))-SUMIFS(Transacoes!$D$3:$D1000,Transacoes!$C$3:$C1000,$D725,Transacoes!$B$3:$B1000,"V", Transacoes!$A$3:$A1000, "&lt;"&amp;EOMONTH(DATE(I$1,I$2,1),0)))*SUMIFS(Prov_Auto!$E$3:$E1000, Prov_Auto!$A$3:$A1000, $D725, Prov_Auto!$D$3:$D1000,"&gt;="&amp;DATE(I$1,I$2,1),Prov_Auto!$D$3:$D1000, "&lt;="&amp;EOMONTH(DATE(I$1,I$2,1),0)))</f>
        <v/>
      </c>
      <c r="J725" s="48" t="str">
        <f>IF($D725="","", (SUMIFS(Transacoes!$D$3:$D1000,Transacoes!$C$3:$C1000,$D725,Transacoes!$B$3:$B1000,"C", Transacoes!$A$3:$A1000, "&lt;"&amp;EOMONTH(DATE(J$1,J$2,1),0))-SUMIFS(Transacoes!$D$3:$D1000,Transacoes!$C$3:$C1000,$D725,Transacoes!$B$3:$B1000,"V", Transacoes!$A$3:$A1000, "&lt;"&amp;EOMONTH(DATE(J$1,J$2,1),0)))*SUMIFS(Prov_Auto!$E$3:$E1000, Prov_Auto!$A$3:$A1000, $D725, Prov_Auto!$D$3:$D1000,"&gt;="&amp;DATE(J$1,J$2,1),Prov_Auto!$D$3:$D1000, "&lt;="&amp;EOMONTH(DATE(J$1,J$2,1),0)))</f>
        <v/>
      </c>
      <c r="K725" s="48" t="str">
        <f>IF($D725="","", (SUMIFS(Transacoes!$D$3:$D1000,Transacoes!$C$3:$C1000,$D725,Transacoes!$B$3:$B1000,"C", Transacoes!$A$3:$A1000, "&lt;"&amp;EOMONTH(DATE(K$1,K$2,1),0))-SUMIFS(Transacoes!$D$3:$D1000,Transacoes!$C$3:$C1000,$D725,Transacoes!$B$3:$B1000,"V", Transacoes!$A$3:$A1000, "&lt;"&amp;EOMONTH(DATE(K$1,K$2,1),0)))*SUMIFS(Prov_Auto!$E$3:$E1000, Prov_Auto!$A$3:$A1000, $D725, Prov_Auto!$D$3:$D1000,"&gt;="&amp;DATE(K$1,K$2,1),Prov_Auto!$D$3:$D1000, "&lt;="&amp;EOMONTH(DATE(K$1,K$2,1),0)))</f>
        <v/>
      </c>
      <c r="L725" s="48" t="str">
        <f>IF($D725="","", (SUMIFS(Transacoes!$D$3:$D1000,Transacoes!$C$3:$C1000,$D725,Transacoes!$B$3:$B1000,"C", Transacoes!$A$3:$A1000, "&lt;"&amp;EOMONTH(DATE(L$1,L$2,1),0))-SUMIFS(Transacoes!$D$3:$D1000,Transacoes!$C$3:$C1000,$D725,Transacoes!$B$3:$B1000,"V", Transacoes!$A$3:$A1000, "&lt;"&amp;EOMONTH(DATE(L$1,L$2,1),0)))*SUMIFS(Prov_Auto!$E$3:$E1000, Prov_Auto!$A$3:$A1000, $D725, Prov_Auto!$D$3:$D1000,"&gt;="&amp;DATE(L$1,L$2,1),Prov_Auto!$D$3:$D1000, "&lt;="&amp;EOMONTH(DATE(L$1,L$2,1),0)))</f>
        <v/>
      </c>
      <c r="M725" s="48" t="str">
        <f>IF($D725="","", (SUMIFS(Transacoes!$D$3:$D1000,Transacoes!$C$3:$C1000,$D725,Transacoes!$B$3:$B1000,"C", Transacoes!$A$3:$A1000, "&lt;"&amp;EOMONTH(DATE(M$1,M$2,1),0))-SUMIFS(Transacoes!$D$3:$D1000,Transacoes!$C$3:$C1000,$D725,Transacoes!$B$3:$B1000,"V", Transacoes!$A$3:$A1000, "&lt;"&amp;EOMONTH(DATE(M$1,M$2,1),0)))*SUMIFS(Prov_Auto!$E$3:$E1000, Prov_Auto!$A$3:$A1000, $D725, Prov_Auto!$D$3:$D1000,"&gt;="&amp;DATE(M$1,M$2,1),Prov_Auto!$D$3:$D1000, "&lt;="&amp;EOMONTH(DATE(M$1,M$2,1),0)))</f>
        <v/>
      </c>
      <c r="N725" s="48" t="str">
        <f>IF($D725="","", (SUMIFS(Transacoes!$D$3:$D1000,Transacoes!$C$3:$C1000,$D725,Transacoes!$B$3:$B1000,"C", Transacoes!$A$3:$A1000, "&lt;"&amp;EOMONTH(DATE(N$1,N$2,1),0))-SUMIFS(Transacoes!$D$3:$D1000,Transacoes!$C$3:$C1000,$D725,Transacoes!$B$3:$B1000,"V", Transacoes!$A$3:$A1000, "&lt;"&amp;EOMONTH(DATE(N$1,N$2,1),0)))*SUMIFS(Prov_Auto!$E$3:$E1000, Prov_Auto!$A$3:$A1000, $D725, Prov_Auto!$D$3:$D1000,"&gt;="&amp;DATE(N$1,N$2,1),Prov_Auto!$D$3:$D1000, "&lt;="&amp;EOMONTH(DATE(N$1,N$2,1),0)))</f>
        <v/>
      </c>
      <c r="O725" s="48" t="str">
        <f>IF($D725="","", (SUMIFS(Transacoes!$D$3:$D1000,Transacoes!$C$3:$C1000,$D725,Transacoes!$B$3:$B1000,"C", Transacoes!$A$3:$A1000, "&lt;"&amp;EOMONTH(DATE(O$1,O$2,1),0))-SUMIFS(Transacoes!$D$3:$D1000,Transacoes!$C$3:$C1000,$D725,Transacoes!$B$3:$B1000,"V", Transacoes!$A$3:$A1000, "&lt;"&amp;EOMONTH(DATE(O$1,O$2,1),0)))*SUMIFS(Prov_Auto!$E$3:$E1000, Prov_Auto!$A$3:$A1000, $D725, Prov_Auto!$D$3:$D1000,"&gt;="&amp;DATE(O$1,O$2,1),Prov_Auto!$D$3:$D1000, "&lt;="&amp;EOMONTH(DATE(O$1,O$2,1),0)))</f>
        <v/>
      </c>
      <c r="P725" s="48" t="str">
        <f>IF($D725="","", (SUMIFS(Transacoes!$D$3:$D1000,Transacoes!$C$3:$C1000,$D725,Transacoes!$B$3:$B1000,"C", Transacoes!$A$3:$A1000, "&lt;"&amp;EOMONTH(DATE(P$1,P$2,1),0))-SUMIFS(Transacoes!$D$3:$D1000,Transacoes!$C$3:$C1000,$D725,Transacoes!$B$3:$B1000,"V", Transacoes!$A$3:$A1000, "&lt;"&amp;EOMONTH(DATE(P$1,P$2,1),0)))*SUMIFS(Prov_Auto!$E$3:$E1000, Prov_Auto!$A$3:$A1000, $D725, Prov_Auto!$D$3:$D1000,"&gt;="&amp;DATE(P$1,P$2,1),Prov_Auto!$D$3:$D1000, "&lt;="&amp;EOMONTH(DATE(P$1,P$2,1),0)))</f>
        <v/>
      </c>
      <c r="Q725" s="48" t="str">
        <f>IF($D725="","", (SUMIFS(Transacoes!$D$3:$D1000,Transacoes!$C$3:$C1000,$D725,Transacoes!$B$3:$B1000,"C", Transacoes!$A$3:$A1000, "&lt;"&amp;EOMONTH(DATE(Q$1,Q$2,1),0))-SUMIFS(Transacoes!$D$3:$D1000,Transacoes!$C$3:$C1000,$D725,Transacoes!$B$3:$B1000,"V", Transacoes!$A$3:$A1000, "&lt;"&amp;EOMONTH(DATE(Q$1,Q$2,1),0)))*SUMIFS(Prov_Auto!$E$3:$E1000, Prov_Auto!$A$3:$A1000, $D725, Prov_Auto!$D$3:$D1000,"&gt;="&amp;DATE(Q$1,Q$2,1),Prov_Auto!$D$3:$D1000, "&lt;="&amp;EOMONTH(DATE(Q$1,Q$2,1),0)))</f>
        <v/>
      </c>
      <c r="R725" s="47"/>
    </row>
    <row r="726">
      <c r="A726" s="47"/>
      <c r="B726" s="47"/>
      <c r="C726" s="47"/>
      <c r="D726" s="87"/>
      <c r="E726" s="48" t="str">
        <f>IF($D726="","", (SUMIFS(Transacoes!$D$3:$D1000,Transacoes!$C$3:$C1000,$D726,Transacoes!$B$3:$B1000,"C", Transacoes!$A$3:$A1000, "&lt;"&amp;EOMONTH(DATE(E$1,E$2,1),0))-SUMIFS(Transacoes!$D$3:$D1000,Transacoes!$C$3:$C1000,$D726,Transacoes!$B$3:$B1000,"V", Transacoes!$A$3:$A1000, "&lt;"&amp;EOMONTH(DATE(E$1,E$2,1),0)))*SUMIFS(Prov_Auto!$E$3:$E1000, Prov_Auto!$A$3:$A1000, $D726, Prov_Auto!$D$3:$D1000,"&gt;="&amp;DATE(E$1,E$2,1),Prov_Auto!$D$3:$D1000, "&lt;="&amp;EOMONTH(DATE(E$1,E$2,1),0)))</f>
        <v/>
      </c>
      <c r="F726" s="48" t="str">
        <f>IF($D726="","", (SUMIFS(Transacoes!$D$3:$D1000,Transacoes!$C$3:$C1000,$D726,Transacoes!$B$3:$B1000,"C", Transacoes!$A$3:$A1000, "&lt;"&amp;EOMONTH(DATE(F$1,F$2,1),0))-SUMIFS(Transacoes!$D$3:$D1000,Transacoes!$C$3:$C1000,$D726,Transacoes!$B$3:$B1000,"V", Transacoes!$A$3:$A1000, "&lt;"&amp;EOMONTH(DATE(F$1,F$2,1),0)))*SUMIFS(Prov_Auto!$E$3:$E1000, Prov_Auto!$A$3:$A1000, $D726, Prov_Auto!$D$3:$D1000,"&gt;="&amp;DATE(F$1,F$2,1),Prov_Auto!$D$3:$D1000, "&lt;="&amp;EOMONTH(DATE(F$1,F$2,1),0)))</f>
        <v/>
      </c>
      <c r="G726" s="48" t="str">
        <f>IF($D726="","", (SUMIFS(Transacoes!$D$3:$D1000,Transacoes!$C$3:$C1000,$D726,Transacoes!$B$3:$B1000,"C", Transacoes!$A$3:$A1000, "&lt;"&amp;EOMONTH(DATE(G$1,G$2,1),0))-SUMIFS(Transacoes!$D$3:$D1000,Transacoes!$C$3:$C1000,$D726,Transacoes!$B$3:$B1000,"V", Transacoes!$A$3:$A1000, "&lt;"&amp;EOMONTH(DATE(G$1,G$2,1),0)))*SUMIFS(Prov_Auto!$E$3:$E1000, Prov_Auto!$A$3:$A1000, $D726, Prov_Auto!$D$3:$D1000,"&gt;="&amp;DATE(G$1,G$2,1),Prov_Auto!$D$3:$D1000, "&lt;="&amp;EOMONTH(DATE(G$1,G$2,1),0)))</f>
        <v/>
      </c>
      <c r="H726" s="48" t="str">
        <f>IF($D726="","", (SUMIFS(Transacoes!$D$3:$D1000,Transacoes!$C$3:$C1000,$D726,Transacoes!$B$3:$B1000,"C", Transacoes!$A$3:$A1000, "&lt;"&amp;EOMONTH(DATE(H$1,H$2,1),0))-SUMIFS(Transacoes!$D$3:$D1000,Transacoes!$C$3:$C1000,$D726,Transacoes!$B$3:$B1000,"V", Transacoes!$A$3:$A1000, "&lt;"&amp;EOMONTH(DATE(H$1,H$2,1),0)))*SUMIFS(Prov_Auto!$E$3:$E1000, Prov_Auto!$A$3:$A1000, $D726, Prov_Auto!$D$3:$D1000,"&gt;="&amp;DATE(H$1,H$2,1),Prov_Auto!$D$3:$D1000, "&lt;="&amp;EOMONTH(DATE(H$1,H$2,1),0)))</f>
        <v/>
      </c>
      <c r="I726" s="48" t="str">
        <f>IF($D726="","", (SUMIFS(Transacoes!$D$3:$D1000,Transacoes!$C$3:$C1000,$D726,Transacoes!$B$3:$B1000,"C", Transacoes!$A$3:$A1000, "&lt;"&amp;EOMONTH(DATE(I$1,I$2,1),0))-SUMIFS(Transacoes!$D$3:$D1000,Transacoes!$C$3:$C1000,$D726,Transacoes!$B$3:$B1000,"V", Transacoes!$A$3:$A1000, "&lt;"&amp;EOMONTH(DATE(I$1,I$2,1),0)))*SUMIFS(Prov_Auto!$E$3:$E1000, Prov_Auto!$A$3:$A1000, $D726, Prov_Auto!$D$3:$D1000,"&gt;="&amp;DATE(I$1,I$2,1),Prov_Auto!$D$3:$D1000, "&lt;="&amp;EOMONTH(DATE(I$1,I$2,1),0)))</f>
        <v/>
      </c>
      <c r="J726" s="48" t="str">
        <f>IF($D726="","", (SUMIFS(Transacoes!$D$3:$D1000,Transacoes!$C$3:$C1000,$D726,Transacoes!$B$3:$B1000,"C", Transacoes!$A$3:$A1000, "&lt;"&amp;EOMONTH(DATE(J$1,J$2,1),0))-SUMIFS(Transacoes!$D$3:$D1000,Transacoes!$C$3:$C1000,$D726,Transacoes!$B$3:$B1000,"V", Transacoes!$A$3:$A1000, "&lt;"&amp;EOMONTH(DATE(J$1,J$2,1),0)))*SUMIFS(Prov_Auto!$E$3:$E1000, Prov_Auto!$A$3:$A1000, $D726, Prov_Auto!$D$3:$D1000,"&gt;="&amp;DATE(J$1,J$2,1),Prov_Auto!$D$3:$D1000, "&lt;="&amp;EOMONTH(DATE(J$1,J$2,1),0)))</f>
        <v/>
      </c>
      <c r="K726" s="48" t="str">
        <f>IF($D726="","", (SUMIFS(Transacoes!$D$3:$D1000,Transacoes!$C$3:$C1000,$D726,Transacoes!$B$3:$B1000,"C", Transacoes!$A$3:$A1000, "&lt;"&amp;EOMONTH(DATE(K$1,K$2,1),0))-SUMIFS(Transacoes!$D$3:$D1000,Transacoes!$C$3:$C1000,$D726,Transacoes!$B$3:$B1000,"V", Transacoes!$A$3:$A1000, "&lt;"&amp;EOMONTH(DATE(K$1,K$2,1),0)))*SUMIFS(Prov_Auto!$E$3:$E1000, Prov_Auto!$A$3:$A1000, $D726, Prov_Auto!$D$3:$D1000,"&gt;="&amp;DATE(K$1,K$2,1),Prov_Auto!$D$3:$D1000, "&lt;="&amp;EOMONTH(DATE(K$1,K$2,1),0)))</f>
        <v/>
      </c>
      <c r="L726" s="48" t="str">
        <f>IF($D726="","", (SUMIFS(Transacoes!$D$3:$D1000,Transacoes!$C$3:$C1000,$D726,Transacoes!$B$3:$B1000,"C", Transacoes!$A$3:$A1000, "&lt;"&amp;EOMONTH(DATE(L$1,L$2,1),0))-SUMIFS(Transacoes!$D$3:$D1000,Transacoes!$C$3:$C1000,$D726,Transacoes!$B$3:$B1000,"V", Transacoes!$A$3:$A1000, "&lt;"&amp;EOMONTH(DATE(L$1,L$2,1),0)))*SUMIFS(Prov_Auto!$E$3:$E1000, Prov_Auto!$A$3:$A1000, $D726, Prov_Auto!$D$3:$D1000,"&gt;="&amp;DATE(L$1,L$2,1),Prov_Auto!$D$3:$D1000, "&lt;="&amp;EOMONTH(DATE(L$1,L$2,1),0)))</f>
        <v/>
      </c>
      <c r="M726" s="48" t="str">
        <f>IF($D726="","", (SUMIFS(Transacoes!$D$3:$D1000,Transacoes!$C$3:$C1000,$D726,Transacoes!$B$3:$B1000,"C", Transacoes!$A$3:$A1000, "&lt;"&amp;EOMONTH(DATE(M$1,M$2,1),0))-SUMIFS(Transacoes!$D$3:$D1000,Transacoes!$C$3:$C1000,$D726,Transacoes!$B$3:$B1000,"V", Transacoes!$A$3:$A1000, "&lt;"&amp;EOMONTH(DATE(M$1,M$2,1),0)))*SUMIFS(Prov_Auto!$E$3:$E1000, Prov_Auto!$A$3:$A1000, $D726, Prov_Auto!$D$3:$D1000,"&gt;="&amp;DATE(M$1,M$2,1),Prov_Auto!$D$3:$D1000, "&lt;="&amp;EOMONTH(DATE(M$1,M$2,1),0)))</f>
        <v/>
      </c>
      <c r="N726" s="48" t="str">
        <f>IF($D726="","", (SUMIFS(Transacoes!$D$3:$D1000,Transacoes!$C$3:$C1000,$D726,Transacoes!$B$3:$B1000,"C", Transacoes!$A$3:$A1000, "&lt;"&amp;EOMONTH(DATE(N$1,N$2,1),0))-SUMIFS(Transacoes!$D$3:$D1000,Transacoes!$C$3:$C1000,$D726,Transacoes!$B$3:$B1000,"V", Transacoes!$A$3:$A1000, "&lt;"&amp;EOMONTH(DATE(N$1,N$2,1),0)))*SUMIFS(Prov_Auto!$E$3:$E1000, Prov_Auto!$A$3:$A1000, $D726, Prov_Auto!$D$3:$D1000,"&gt;="&amp;DATE(N$1,N$2,1),Prov_Auto!$D$3:$D1000, "&lt;="&amp;EOMONTH(DATE(N$1,N$2,1),0)))</f>
        <v/>
      </c>
      <c r="O726" s="48" t="str">
        <f>IF($D726="","", (SUMIFS(Transacoes!$D$3:$D1000,Transacoes!$C$3:$C1000,$D726,Transacoes!$B$3:$B1000,"C", Transacoes!$A$3:$A1000, "&lt;"&amp;EOMONTH(DATE(O$1,O$2,1),0))-SUMIFS(Transacoes!$D$3:$D1000,Transacoes!$C$3:$C1000,$D726,Transacoes!$B$3:$B1000,"V", Transacoes!$A$3:$A1000, "&lt;"&amp;EOMONTH(DATE(O$1,O$2,1),0)))*SUMIFS(Prov_Auto!$E$3:$E1000, Prov_Auto!$A$3:$A1000, $D726, Prov_Auto!$D$3:$D1000,"&gt;="&amp;DATE(O$1,O$2,1),Prov_Auto!$D$3:$D1000, "&lt;="&amp;EOMONTH(DATE(O$1,O$2,1),0)))</f>
        <v/>
      </c>
      <c r="P726" s="48" t="str">
        <f>IF($D726="","", (SUMIFS(Transacoes!$D$3:$D1000,Transacoes!$C$3:$C1000,$D726,Transacoes!$B$3:$B1000,"C", Transacoes!$A$3:$A1000, "&lt;"&amp;EOMONTH(DATE(P$1,P$2,1),0))-SUMIFS(Transacoes!$D$3:$D1000,Transacoes!$C$3:$C1000,$D726,Transacoes!$B$3:$B1000,"V", Transacoes!$A$3:$A1000, "&lt;"&amp;EOMONTH(DATE(P$1,P$2,1),0)))*SUMIFS(Prov_Auto!$E$3:$E1000, Prov_Auto!$A$3:$A1000, $D726, Prov_Auto!$D$3:$D1000,"&gt;="&amp;DATE(P$1,P$2,1),Prov_Auto!$D$3:$D1000, "&lt;="&amp;EOMONTH(DATE(P$1,P$2,1),0)))</f>
        <v/>
      </c>
      <c r="Q726" s="48" t="str">
        <f>IF($D726="","", (SUMIFS(Transacoes!$D$3:$D1000,Transacoes!$C$3:$C1000,$D726,Transacoes!$B$3:$B1000,"C", Transacoes!$A$3:$A1000, "&lt;"&amp;EOMONTH(DATE(Q$1,Q$2,1),0))-SUMIFS(Transacoes!$D$3:$D1000,Transacoes!$C$3:$C1000,$D726,Transacoes!$B$3:$B1000,"V", Transacoes!$A$3:$A1000, "&lt;"&amp;EOMONTH(DATE(Q$1,Q$2,1),0)))*SUMIFS(Prov_Auto!$E$3:$E1000, Prov_Auto!$A$3:$A1000, $D726, Prov_Auto!$D$3:$D1000,"&gt;="&amp;DATE(Q$1,Q$2,1),Prov_Auto!$D$3:$D1000, "&lt;="&amp;EOMONTH(DATE(Q$1,Q$2,1),0)))</f>
        <v/>
      </c>
      <c r="R726" s="47"/>
    </row>
    <row r="727">
      <c r="A727" s="47"/>
      <c r="B727" s="47"/>
      <c r="C727" s="47"/>
      <c r="D727" s="87"/>
      <c r="E727" s="48" t="str">
        <f>IF($D727="","", (SUMIFS(Transacoes!$D$3:$D1000,Transacoes!$C$3:$C1000,$D727,Transacoes!$B$3:$B1000,"C", Transacoes!$A$3:$A1000, "&lt;"&amp;EOMONTH(DATE(E$1,E$2,1),0))-SUMIFS(Transacoes!$D$3:$D1000,Transacoes!$C$3:$C1000,$D727,Transacoes!$B$3:$B1000,"V", Transacoes!$A$3:$A1000, "&lt;"&amp;EOMONTH(DATE(E$1,E$2,1),0)))*SUMIFS(Prov_Auto!$E$3:$E1000, Prov_Auto!$A$3:$A1000, $D727, Prov_Auto!$D$3:$D1000,"&gt;="&amp;DATE(E$1,E$2,1),Prov_Auto!$D$3:$D1000, "&lt;="&amp;EOMONTH(DATE(E$1,E$2,1),0)))</f>
        <v/>
      </c>
      <c r="F727" s="48" t="str">
        <f>IF($D727="","", (SUMIFS(Transacoes!$D$3:$D1000,Transacoes!$C$3:$C1000,$D727,Transacoes!$B$3:$B1000,"C", Transacoes!$A$3:$A1000, "&lt;"&amp;EOMONTH(DATE(F$1,F$2,1),0))-SUMIFS(Transacoes!$D$3:$D1000,Transacoes!$C$3:$C1000,$D727,Transacoes!$B$3:$B1000,"V", Transacoes!$A$3:$A1000, "&lt;"&amp;EOMONTH(DATE(F$1,F$2,1),0)))*SUMIFS(Prov_Auto!$E$3:$E1000, Prov_Auto!$A$3:$A1000, $D727, Prov_Auto!$D$3:$D1000,"&gt;="&amp;DATE(F$1,F$2,1),Prov_Auto!$D$3:$D1000, "&lt;="&amp;EOMONTH(DATE(F$1,F$2,1),0)))</f>
        <v/>
      </c>
      <c r="G727" s="48" t="str">
        <f>IF($D727="","", (SUMIFS(Transacoes!$D$3:$D1000,Transacoes!$C$3:$C1000,$D727,Transacoes!$B$3:$B1000,"C", Transacoes!$A$3:$A1000, "&lt;"&amp;EOMONTH(DATE(G$1,G$2,1),0))-SUMIFS(Transacoes!$D$3:$D1000,Transacoes!$C$3:$C1000,$D727,Transacoes!$B$3:$B1000,"V", Transacoes!$A$3:$A1000, "&lt;"&amp;EOMONTH(DATE(G$1,G$2,1),0)))*SUMIFS(Prov_Auto!$E$3:$E1000, Prov_Auto!$A$3:$A1000, $D727, Prov_Auto!$D$3:$D1000,"&gt;="&amp;DATE(G$1,G$2,1),Prov_Auto!$D$3:$D1000, "&lt;="&amp;EOMONTH(DATE(G$1,G$2,1),0)))</f>
        <v/>
      </c>
      <c r="H727" s="48" t="str">
        <f>IF($D727="","", (SUMIFS(Transacoes!$D$3:$D1000,Transacoes!$C$3:$C1000,$D727,Transacoes!$B$3:$B1000,"C", Transacoes!$A$3:$A1000, "&lt;"&amp;EOMONTH(DATE(H$1,H$2,1),0))-SUMIFS(Transacoes!$D$3:$D1000,Transacoes!$C$3:$C1000,$D727,Transacoes!$B$3:$B1000,"V", Transacoes!$A$3:$A1000, "&lt;"&amp;EOMONTH(DATE(H$1,H$2,1),0)))*SUMIFS(Prov_Auto!$E$3:$E1000, Prov_Auto!$A$3:$A1000, $D727, Prov_Auto!$D$3:$D1000,"&gt;="&amp;DATE(H$1,H$2,1),Prov_Auto!$D$3:$D1000, "&lt;="&amp;EOMONTH(DATE(H$1,H$2,1),0)))</f>
        <v/>
      </c>
      <c r="I727" s="48" t="str">
        <f>IF($D727="","", (SUMIFS(Transacoes!$D$3:$D1000,Transacoes!$C$3:$C1000,$D727,Transacoes!$B$3:$B1000,"C", Transacoes!$A$3:$A1000, "&lt;"&amp;EOMONTH(DATE(I$1,I$2,1),0))-SUMIFS(Transacoes!$D$3:$D1000,Transacoes!$C$3:$C1000,$D727,Transacoes!$B$3:$B1000,"V", Transacoes!$A$3:$A1000, "&lt;"&amp;EOMONTH(DATE(I$1,I$2,1),0)))*SUMIFS(Prov_Auto!$E$3:$E1000, Prov_Auto!$A$3:$A1000, $D727, Prov_Auto!$D$3:$D1000,"&gt;="&amp;DATE(I$1,I$2,1),Prov_Auto!$D$3:$D1000, "&lt;="&amp;EOMONTH(DATE(I$1,I$2,1),0)))</f>
        <v/>
      </c>
      <c r="J727" s="48" t="str">
        <f>IF($D727="","", (SUMIFS(Transacoes!$D$3:$D1000,Transacoes!$C$3:$C1000,$D727,Transacoes!$B$3:$B1000,"C", Transacoes!$A$3:$A1000, "&lt;"&amp;EOMONTH(DATE(J$1,J$2,1),0))-SUMIFS(Transacoes!$D$3:$D1000,Transacoes!$C$3:$C1000,$D727,Transacoes!$B$3:$B1000,"V", Transacoes!$A$3:$A1000, "&lt;"&amp;EOMONTH(DATE(J$1,J$2,1),0)))*SUMIFS(Prov_Auto!$E$3:$E1000, Prov_Auto!$A$3:$A1000, $D727, Prov_Auto!$D$3:$D1000,"&gt;="&amp;DATE(J$1,J$2,1),Prov_Auto!$D$3:$D1000, "&lt;="&amp;EOMONTH(DATE(J$1,J$2,1),0)))</f>
        <v/>
      </c>
      <c r="K727" s="48" t="str">
        <f>IF($D727="","", (SUMIFS(Transacoes!$D$3:$D1000,Transacoes!$C$3:$C1000,$D727,Transacoes!$B$3:$B1000,"C", Transacoes!$A$3:$A1000, "&lt;"&amp;EOMONTH(DATE(K$1,K$2,1),0))-SUMIFS(Transacoes!$D$3:$D1000,Transacoes!$C$3:$C1000,$D727,Transacoes!$B$3:$B1000,"V", Transacoes!$A$3:$A1000, "&lt;"&amp;EOMONTH(DATE(K$1,K$2,1),0)))*SUMIFS(Prov_Auto!$E$3:$E1000, Prov_Auto!$A$3:$A1000, $D727, Prov_Auto!$D$3:$D1000,"&gt;="&amp;DATE(K$1,K$2,1),Prov_Auto!$D$3:$D1000, "&lt;="&amp;EOMONTH(DATE(K$1,K$2,1),0)))</f>
        <v/>
      </c>
      <c r="L727" s="48" t="str">
        <f>IF($D727="","", (SUMIFS(Transacoes!$D$3:$D1000,Transacoes!$C$3:$C1000,$D727,Transacoes!$B$3:$B1000,"C", Transacoes!$A$3:$A1000, "&lt;"&amp;EOMONTH(DATE(L$1,L$2,1),0))-SUMIFS(Transacoes!$D$3:$D1000,Transacoes!$C$3:$C1000,$D727,Transacoes!$B$3:$B1000,"V", Transacoes!$A$3:$A1000, "&lt;"&amp;EOMONTH(DATE(L$1,L$2,1),0)))*SUMIFS(Prov_Auto!$E$3:$E1000, Prov_Auto!$A$3:$A1000, $D727, Prov_Auto!$D$3:$D1000,"&gt;="&amp;DATE(L$1,L$2,1),Prov_Auto!$D$3:$D1000, "&lt;="&amp;EOMONTH(DATE(L$1,L$2,1),0)))</f>
        <v/>
      </c>
      <c r="M727" s="48" t="str">
        <f>IF($D727="","", (SUMIFS(Transacoes!$D$3:$D1000,Transacoes!$C$3:$C1000,$D727,Transacoes!$B$3:$B1000,"C", Transacoes!$A$3:$A1000, "&lt;"&amp;EOMONTH(DATE(M$1,M$2,1),0))-SUMIFS(Transacoes!$D$3:$D1000,Transacoes!$C$3:$C1000,$D727,Transacoes!$B$3:$B1000,"V", Transacoes!$A$3:$A1000, "&lt;"&amp;EOMONTH(DATE(M$1,M$2,1),0)))*SUMIFS(Prov_Auto!$E$3:$E1000, Prov_Auto!$A$3:$A1000, $D727, Prov_Auto!$D$3:$D1000,"&gt;="&amp;DATE(M$1,M$2,1),Prov_Auto!$D$3:$D1000, "&lt;="&amp;EOMONTH(DATE(M$1,M$2,1),0)))</f>
        <v/>
      </c>
      <c r="N727" s="48" t="str">
        <f>IF($D727="","", (SUMIFS(Transacoes!$D$3:$D1000,Transacoes!$C$3:$C1000,$D727,Transacoes!$B$3:$B1000,"C", Transacoes!$A$3:$A1000, "&lt;"&amp;EOMONTH(DATE(N$1,N$2,1),0))-SUMIFS(Transacoes!$D$3:$D1000,Transacoes!$C$3:$C1000,$D727,Transacoes!$B$3:$B1000,"V", Transacoes!$A$3:$A1000, "&lt;"&amp;EOMONTH(DATE(N$1,N$2,1),0)))*SUMIFS(Prov_Auto!$E$3:$E1000, Prov_Auto!$A$3:$A1000, $D727, Prov_Auto!$D$3:$D1000,"&gt;="&amp;DATE(N$1,N$2,1),Prov_Auto!$D$3:$D1000, "&lt;="&amp;EOMONTH(DATE(N$1,N$2,1),0)))</f>
        <v/>
      </c>
      <c r="O727" s="48" t="str">
        <f>IF($D727="","", (SUMIFS(Transacoes!$D$3:$D1000,Transacoes!$C$3:$C1000,$D727,Transacoes!$B$3:$B1000,"C", Transacoes!$A$3:$A1000, "&lt;"&amp;EOMONTH(DATE(O$1,O$2,1),0))-SUMIFS(Transacoes!$D$3:$D1000,Transacoes!$C$3:$C1000,$D727,Transacoes!$B$3:$B1000,"V", Transacoes!$A$3:$A1000, "&lt;"&amp;EOMONTH(DATE(O$1,O$2,1),0)))*SUMIFS(Prov_Auto!$E$3:$E1000, Prov_Auto!$A$3:$A1000, $D727, Prov_Auto!$D$3:$D1000,"&gt;="&amp;DATE(O$1,O$2,1),Prov_Auto!$D$3:$D1000, "&lt;="&amp;EOMONTH(DATE(O$1,O$2,1),0)))</f>
        <v/>
      </c>
      <c r="P727" s="48" t="str">
        <f>IF($D727="","", (SUMIFS(Transacoes!$D$3:$D1000,Transacoes!$C$3:$C1000,$D727,Transacoes!$B$3:$B1000,"C", Transacoes!$A$3:$A1000, "&lt;"&amp;EOMONTH(DATE(P$1,P$2,1),0))-SUMIFS(Transacoes!$D$3:$D1000,Transacoes!$C$3:$C1000,$D727,Transacoes!$B$3:$B1000,"V", Transacoes!$A$3:$A1000, "&lt;"&amp;EOMONTH(DATE(P$1,P$2,1),0)))*SUMIFS(Prov_Auto!$E$3:$E1000, Prov_Auto!$A$3:$A1000, $D727, Prov_Auto!$D$3:$D1000,"&gt;="&amp;DATE(P$1,P$2,1),Prov_Auto!$D$3:$D1000, "&lt;="&amp;EOMONTH(DATE(P$1,P$2,1),0)))</f>
        <v/>
      </c>
      <c r="Q727" s="48" t="str">
        <f>IF($D727="","", (SUMIFS(Transacoes!$D$3:$D1000,Transacoes!$C$3:$C1000,$D727,Transacoes!$B$3:$B1000,"C", Transacoes!$A$3:$A1000, "&lt;"&amp;EOMONTH(DATE(Q$1,Q$2,1),0))-SUMIFS(Transacoes!$D$3:$D1000,Transacoes!$C$3:$C1000,$D727,Transacoes!$B$3:$B1000,"V", Transacoes!$A$3:$A1000, "&lt;"&amp;EOMONTH(DATE(Q$1,Q$2,1),0)))*SUMIFS(Prov_Auto!$E$3:$E1000, Prov_Auto!$A$3:$A1000, $D727, Prov_Auto!$D$3:$D1000,"&gt;="&amp;DATE(Q$1,Q$2,1),Prov_Auto!$D$3:$D1000, "&lt;="&amp;EOMONTH(DATE(Q$1,Q$2,1),0)))</f>
        <v/>
      </c>
      <c r="R727" s="47"/>
    </row>
    <row r="728">
      <c r="A728" s="47"/>
      <c r="B728" s="47"/>
      <c r="C728" s="47"/>
      <c r="D728" s="87"/>
      <c r="E728" s="48" t="str">
        <f>IF($D728="","", (SUMIFS(Transacoes!$D$3:$D1000,Transacoes!$C$3:$C1000,$D728,Transacoes!$B$3:$B1000,"C", Transacoes!$A$3:$A1000, "&lt;"&amp;EOMONTH(DATE(E$1,E$2,1),0))-SUMIFS(Transacoes!$D$3:$D1000,Transacoes!$C$3:$C1000,$D728,Transacoes!$B$3:$B1000,"V", Transacoes!$A$3:$A1000, "&lt;"&amp;EOMONTH(DATE(E$1,E$2,1),0)))*SUMIFS(Prov_Auto!$E$3:$E1000, Prov_Auto!$A$3:$A1000, $D728, Prov_Auto!$D$3:$D1000,"&gt;="&amp;DATE(E$1,E$2,1),Prov_Auto!$D$3:$D1000, "&lt;="&amp;EOMONTH(DATE(E$1,E$2,1),0)))</f>
        <v/>
      </c>
      <c r="F728" s="48" t="str">
        <f>IF($D728="","", (SUMIFS(Transacoes!$D$3:$D1000,Transacoes!$C$3:$C1000,$D728,Transacoes!$B$3:$B1000,"C", Transacoes!$A$3:$A1000, "&lt;"&amp;EOMONTH(DATE(F$1,F$2,1),0))-SUMIFS(Transacoes!$D$3:$D1000,Transacoes!$C$3:$C1000,$D728,Transacoes!$B$3:$B1000,"V", Transacoes!$A$3:$A1000, "&lt;"&amp;EOMONTH(DATE(F$1,F$2,1),0)))*SUMIFS(Prov_Auto!$E$3:$E1000, Prov_Auto!$A$3:$A1000, $D728, Prov_Auto!$D$3:$D1000,"&gt;="&amp;DATE(F$1,F$2,1),Prov_Auto!$D$3:$D1000, "&lt;="&amp;EOMONTH(DATE(F$1,F$2,1),0)))</f>
        <v/>
      </c>
      <c r="G728" s="48" t="str">
        <f>IF($D728="","", (SUMIFS(Transacoes!$D$3:$D1000,Transacoes!$C$3:$C1000,$D728,Transacoes!$B$3:$B1000,"C", Transacoes!$A$3:$A1000, "&lt;"&amp;EOMONTH(DATE(G$1,G$2,1),0))-SUMIFS(Transacoes!$D$3:$D1000,Transacoes!$C$3:$C1000,$D728,Transacoes!$B$3:$B1000,"V", Transacoes!$A$3:$A1000, "&lt;"&amp;EOMONTH(DATE(G$1,G$2,1),0)))*SUMIFS(Prov_Auto!$E$3:$E1000, Prov_Auto!$A$3:$A1000, $D728, Prov_Auto!$D$3:$D1000,"&gt;="&amp;DATE(G$1,G$2,1),Prov_Auto!$D$3:$D1000, "&lt;="&amp;EOMONTH(DATE(G$1,G$2,1),0)))</f>
        <v/>
      </c>
      <c r="H728" s="48" t="str">
        <f>IF($D728="","", (SUMIFS(Transacoes!$D$3:$D1000,Transacoes!$C$3:$C1000,$D728,Transacoes!$B$3:$B1000,"C", Transacoes!$A$3:$A1000, "&lt;"&amp;EOMONTH(DATE(H$1,H$2,1),0))-SUMIFS(Transacoes!$D$3:$D1000,Transacoes!$C$3:$C1000,$D728,Transacoes!$B$3:$B1000,"V", Transacoes!$A$3:$A1000, "&lt;"&amp;EOMONTH(DATE(H$1,H$2,1),0)))*SUMIFS(Prov_Auto!$E$3:$E1000, Prov_Auto!$A$3:$A1000, $D728, Prov_Auto!$D$3:$D1000,"&gt;="&amp;DATE(H$1,H$2,1),Prov_Auto!$D$3:$D1000, "&lt;="&amp;EOMONTH(DATE(H$1,H$2,1),0)))</f>
        <v/>
      </c>
      <c r="I728" s="48" t="str">
        <f>IF($D728="","", (SUMIFS(Transacoes!$D$3:$D1000,Transacoes!$C$3:$C1000,$D728,Transacoes!$B$3:$B1000,"C", Transacoes!$A$3:$A1000, "&lt;"&amp;EOMONTH(DATE(I$1,I$2,1),0))-SUMIFS(Transacoes!$D$3:$D1000,Transacoes!$C$3:$C1000,$D728,Transacoes!$B$3:$B1000,"V", Transacoes!$A$3:$A1000, "&lt;"&amp;EOMONTH(DATE(I$1,I$2,1),0)))*SUMIFS(Prov_Auto!$E$3:$E1000, Prov_Auto!$A$3:$A1000, $D728, Prov_Auto!$D$3:$D1000,"&gt;="&amp;DATE(I$1,I$2,1),Prov_Auto!$D$3:$D1000, "&lt;="&amp;EOMONTH(DATE(I$1,I$2,1),0)))</f>
        <v/>
      </c>
      <c r="J728" s="48" t="str">
        <f>IF($D728="","", (SUMIFS(Transacoes!$D$3:$D1000,Transacoes!$C$3:$C1000,$D728,Transacoes!$B$3:$B1000,"C", Transacoes!$A$3:$A1000, "&lt;"&amp;EOMONTH(DATE(J$1,J$2,1),0))-SUMIFS(Transacoes!$D$3:$D1000,Transacoes!$C$3:$C1000,$D728,Transacoes!$B$3:$B1000,"V", Transacoes!$A$3:$A1000, "&lt;"&amp;EOMONTH(DATE(J$1,J$2,1),0)))*SUMIFS(Prov_Auto!$E$3:$E1000, Prov_Auto!$A$3:$A1000, $D728, Prov_Auto!$D$3:$D1000,"&gt;="&amp;DATE(J$1,J$2,1),Prov_Auto!$D$3:$D1000, "&lt;="&amp;EOMONTH(DATE(J$1,J$2,1),0)))</f>
        <v/>
      </c>
      <c r="K728" s="48" t="str">
        <f>IF($D728="","", (SUMIFS(Transacoes!$D$3:$D1000,Transacoes!$C$3:$C1000,$D728,Transacoes!$B$3:$B1000,"C", Transacoes!$A$3:$A1000, "&lt;"&amp;EOMONTH(DATE(K$1,K$2,1),0))-SUMIFS(Transacoes!$D$3:$D1000,Transacoes!$C$3:$C1000,$D728,Transacoes!$B$3:$B1000,"V", Transacoes!$A$3:$A1000, "&lt;"&amp;EOMONTH(DATE(K$1,K$2,1),0)))*SUMIFS(Prov_Auto!$E$3:$E1000, Prov_Auto!$A$3:$A1000, $D728, Prov_Auto!$D$3:$D1000,"&gt;="&amp;DATE(K$1,K$2,1),Prov_Auto!$D$3:$D1000, "&lt;="&amp;EOMONTH(DATE(K$1,K$2,1),0)))</f>
        <v/>
      </c>
      <c r="L728" s="48" t="str">
        <f>IF($D728="","", (SUMIFS(Transacoes!$D$3:$D1000,Transacoes!$C$3:$C1000,$D728,Transacoes!$B$3:$B1000,"C", Transacoes!$A$3:$A1000, "&lt;"&amp;EOMONTH(DATE(L$1,L$2,1),0))-SUMIFS(Transacoes!$D$3:$D1000,Transacoes!$C$3:$C1000,$D728,Transacoes!$B$3:$B1000,"V", Transacoes!$A$3:$A1000, "&lt;"&amp;EOMONTH(DATE(L$1,L$2,1),0)))*SUMIFS(Prov_Auto!$E$3:$E1000, Prov_Auto!$A$3:$A1000, $D728, Prov_Auto!$D$3:$D1000,"&gt;="&amp;DATE(L$1,L$2,1),Prov_Auto!$D$3:$D1000, "&lt;="&amp;EOMONTH(DATE(L$1,L$2,1),0)))</f>
        <v/>
      </c>
      <c r="M728" s="48" t="str">
        <f>IF($D728="","", (SUMIFS(Transacoes!$D$3:$D1000,Transacoes!$C$3:$C1000,$D728,Transacoes!$B$3:$B1000,"C", Transacoes!$A$3:$A1000, "&lt;"&amp;EOMONTH(DATE(M$1,M$2,1),0))-SUMIFS(Transacoes!$D$3:$D1000,Transacoes!$C$3:$C1000,$D728,Transacoes!$B$3:$B1000,"V", Transacoes!$A$3:$A1000, "&lt;"&amp;EOMONTH(DATE(M$1,M$2,1),0)))*SUMIFS(Prov_Auto!$E$3:$E1000, Prov_Auto!$A$3:$A1000, $D728, Prov_Auto!$D$3:$D1000,"&gt;="&amp;DATE(M$1,M$2,1),Prov_Auto!$D$3:$D1000, "&lt;="&amp;EOMONTH(DATE(M$1,M$2,1),0)))</f>
        <v/>
      </c>
      <c r="N728" s="48" t="str">
        <f>IF($D728="","", (SUMIFS(Transacoes!$D$3:$D1000,Transacoes!$C$3:$C1000,$D728,Transacoes!$B$3:$B1000,"C", Transacoes!$A$3:$A1000, "&lt;"&amp;EOMONTH(DATE(N$1,N$2,1),0))-SUMIFS(Transacoes!$D$3:$D1000,Transacoes!$C$3:$C1000,$D728,Transacoes!$B$3:$B1000,"V", Transacoes!$A$3:$A1000, "&lt;"&amp;EOMONTH(DATE(N$1,N$2,1),0)))*SUMIFS(Prov_Auto!$E$3:$E1000, Prov_Auto!$A$3:$A1000, $D728, Prov_Auto!$D$3:$D1000,"&gt;="&amp;DATE(N$1,N$2,1),Prov_Auto!$D$3:$D1000, "&lt;="&amp;EOMONTH(DATE(N$1,N$2,1),0)))</f>
        <v/>
      </c>
      <c r="O728" s="48" t="str">
        <f>IF($D728="","", (SUMIFS(Transacoes!$D$3:$D1000,Transacoes!$C$3:$C1000,$D728,Transacoes!$B$3:$B1000,"C", Transacoes!$A$3:$A1000, "&lt;"&amp;EOMONTH(DATE(O$1,O$2,1),0))-SUMIFS(Transacoes!$D$3:$D1000,Transacoes!$C$3:$C1000,$D728,Transacoes!$B$3:$B1000,"V", Transacoes!$A$3:$A1000, "&lt;"&amp;EOMONTH(DATE(O$1,O$2,1),0)))*SUMIFS(Prov_Auto!$E$3:$E1000, Prov_Auto!$A$3:$A1000, $D728, Prov_Auto!$D$3:$D1000,"&gt;="&amp;DATE(O$1,O$2,1),Prov_Auto!$D$3:$D1000, "&lt;="&amp;EOMONTH(DATE(O$1,O$2,1),0)))</f>
        <v/>
      </c>
      <c r="P728" s="48" t="str">
        <f>IF($D728="","", (SUMIFS(Transacoes!$D$3:$D1000,Transacoes!$C$3:$C1000,$D728,Transacoes!$B$3:$B1000,"C", Transacoes!$A$3:$A1000, "&lt;"&amp;EOMONTH(DATE(P$1,P$2,1),0))-SUMIFS(Transacoes!$D$3:$D1000,Transacoes!$C$3:$C1000,$D728,Transacoes!$B$3:$B1000,"V", Transacoes!$A$3:$A1000, "&lt;"&amp;EOMONTH(DATE(P$1,P$2,1),0)))*SUMIFS(Prov_Auto!$E$3:$E1000, Prov_Auto!$A$3:$A1000, $D728, Prov_Auto!$D$3:$D1000,"&gt;="&amp;DATE(P$1,P$2,1),Prov_Auto!$D$3:$D1000, "&lt;="&amp;EOMONTH(DATE(P$1,P$2,1),0)))</f>
        <v/>
      </c>
      <c r="Q728" s="48" t="str">
        <f>IF($D728="","", (SUMIFS(Transacoes!$D$3:$D1000,Transacoes!$C$3:$C1000,$D728,Transacoes!$B$3:$B1000,"C", Transacoes!$A$3:$A1000, "&lt;"&amp;EOMONTH(DATE(Q$1,Q$2,1),0))-SUMIFS(Transacoes!$D$3:$D1000,Transacoes!$C$3:$C1000,$D728,Transacoes!$B$3:$B1000,"V", Transacoes!$A$3:$A1000, "&lt;"&amp;EOMONTH(DATE(Q$1,Q$2,1),0)))*SUMIFS(Prov_Auto!$E$3:$E1000, Prov_Auto!$A$3:$A1000, $D728, Prov_Auto!$D$3:$D1000,"&gt;="&amp;DATE(Q$1,Q$2,1),Prov_Auto!$D$3:$D1000, "&lt;="&amp;EOMONTH(DATE(Q$1,Q$2,1),0)))</f>
        <v/>
      </c>
      <c r="R728" s="47"/>
    </row>
    <row r="729">
      <c r="A729" s="47"/>
      <c r="B729" s="47"/>
      <c r="C729" s="47"/>
      <c r="D729" s="87"/>
      <c r="E729" s="48" t="str">
        <f>IF($D729="","", (SUMIFS(Transacoes!$D$3:$D1000,Transacoes!$C$3:$C1000,$D729,Transacoes!$B$3:$B1000,"C", Transacoes!$A$3:$A1000, "&lt;"&amp;EOMONTH(DATE(E$1,E$2,1),0))-SUMIFS(Transacoes!$D$3:$D1000,Transacoes!$C$3:$C1000,$D729,Transacoes!$B$3:$B1000,"V", Transacoes!$A$3:$A1000, "&lt;"&amp;EOMONTH(DATE(E$1,E$2,1),0)))*SUMIFS(Prov_Auto!$E$3:$E1000, Prov_Auto!$A$3:$A1000, $D729, Prov_Auto!$D$3:$D1000,"&gt;="&amp;DATE(E$1,E$2,1),Prov_Auto!$D$3:$D1000, "&lt;="&amp;EOMONTH(DATE(E$1,E$2,1),0)))</f>
        <v/>
      </c>
      <c r="F729" s="48" t="str">
        <f>IF($D729="","", (SUMIFS(Transacoes!$D$3:$D1000,Transacoes!$C$3:$C1000,$D729,Transacoes!$B$3:$B1000,"C", Transacoes!$A$3:$A1000, "&lt;"&amp;EOMONTH(DATE(F$1,F$2,1),0))-SUMIFS(Transacoes!$D$3:$D1000,Transacoes!$C$3:$C1000,$D729,Transacoes!$B$3:$B1000,"V", Transacoes!$A$3:$A1000, "&lt;"&amp;EOMONTH(DATE(F$1,F$2,1),0)))*SUMIFS(Prov_Auto!$E$3:$E1000, Prov_Auto!$A$3:$A1000, $D729, Prov_Auto!$D$3:$D1000,"&gt;="&amp;DATE(F$1,F$2,1),Prov_Auto!$D$3:$D1000, "&lt;="&amp;EOMONTH(DATE(F$1,F$2,1),0)))</f>
        <v/>
      </c>
      <c r="G729" s="48" t="str">
        <f>IF($D729="","", (SUMIFS(Transacoes!$D$3:$D1000,Transacoes!$C$3:$C1000,$D729,Transacoes!$B$3:$B1000,"C", Transacoes!$A$3:$A1000, "&lt;"&amp;EOMONTH(DATE(G$1,G$2,1),0))-SUMIFS(Transacoes!$D$3:$D1000,Transacoes!$C$3:$C1000,$D729,Transacoes!$B$3:$B1000,"V", Transacoes!$A$3:$A1000, "&lt;"&amp;EOMONTH(DATE(G$1,G$2,1),0)))*SUMIFS(Prov_Auto!$E$3:$E1000, Prov_Auto!$A$3:$A1000, $D729, Prov_Auto!$D$3:$D1000,"&gt;="&amp;DATE(G$1,G$2,1),Prov_Auto!$D$3:$D1000, "&lt;="&amp;EOMONTH(DATE(G$1,G$2,1),0)))</f>
        <v/>
      </c>
      <c r="H729" s="48" t="str">
        <f>IF($D729="","", (SUMIFS(Transacoes!$D$3:$D1000,Transacoes!$C$3:$C1000,$D729,Transacoes!$B$3:$B1000,"C", Transacoes!$A$3:$A1000, "&lt;"&amp;EOMONTH(DATE(H$1,H$2,1),0))-SUMIFS(Transacoes!$D$3:$D1000,Transacoes!$C$3:$C1000,$D729,Transacoes!$B$3:$B1000,"V", Transacoes!$A$3:$A1000, "&lt;"&amp;EOMONTH(DATE(H$1,H$2,1),0)))*SUMIFS(Prov_Auto!$E$3:$E1000, Prov_Auto!$A$3:$A1000, $D729, Prov_Auto!$D$3:$D1000,"&gt;="&amp;DATE(H$1,H$2,1),Prov_Auto!$D$3:$D1000, "&lt;="&amp;EOMONTH(DATE(H$1,H$2,1),0)))</f>
        <v/>
      </c>
      <c r="I729" s="48" t="str">
        <f>IF($D729="","", (SUMIFS(Transacoes!$D$3:$D1000,Transacoes!$C$3:$C1000,$D729,Transacoes!$B$3:$B1000,"C", Transacoes!$A$3:$A1000, "&lt;"&amp;EOMONTH(DATE(I$1,I$2,1),0))-SUMIFS(Transacoes!$D$3:$D1000,Transacoes!$C$3:$C1000,$D729,Transacoes!$B$3:$B1000,"V", Transacoes!$A$3:$A1000, "&lt;"&amp;EOMONTH(DATE(I$1,I$2,1),0)))*SUMIFS(Prov_Auto!$E$3:$E1000, Prov_Auto!$A$3:$A1000, $D729, Prov_Auto!$D$3:$D1000,"&gt;="&amp;DATE(I$1,I$2,1),Prov_Auto!$D$3:$D1000, "&lt;="&amp;EOMONTH(DATE(I$1,I$2,1),0)))</f>
        <v/>
      </c>
      <c r="J729" s="48" t="str">
        <f>IF($D729="","", (SUMIFS(Transacoes!$D$3:$D1000,Transacoes!$C$3:$C1000,$D729,Transacoes!$B$3:$B1000,"C", Transacoes!$A$3:$A1000, "&lt;"&amp;EOMONTH(DATE(J$1,J$2,1),0))-SUMIFS(Transacoes!$D$3:$D1000,Transacoes!$C$3:$C1000,$D729,Transacoes!$B$3:$B1000,"V", Transacoes!$A$3:$A1000, "&lt;"&amp;EOMONTH(DATE(J$1,J$2,1),0)))*SUMIFS(Prov_Auto!$E$3:$E1000, Prov_Auto!$A$3:$A1000, $D729, Prov_Auto!$D$3:$D1000,"&gt;="&amp;DATE(J$1,J$2,1),Prov_Auto!$D$3:$D1000, "&lt;="&amp;EOMONTH(DATE(J$1,J$2,1),0)))</f>
        <v/>
      </c>
      <c r="K729" s="48" t="str">
        <f>IF($D729="","", (SUMIFS(Transacoes!$D$3:$D1000,Transacoes!$C$3:$C1000,$D729,Transacoes!$B$3:$B1000,"C", Transacoes!$A$3:$A1000, "&lt;"&amp;EOMONTH(DATE(K$1,K$2,1),0))-SUMIFS(Transacoes!$D$3:$D1000,Transacoes!$C$3:$C1000,$D729,Transacoes!$B$3:$B1000,"V", Transacoes!$A$3:$A1000, "&lt;"&amp;EOMONTH(DATE(K$1,K$2,1),0)))*SUMIFS(Prov_Auto!$E$3:$E1000, Prov_Auto!$A$3:$A1000, $D729, Prov_Auto!$D$3:$D1000,"&gt;="&amp;DATE(K$1,K$2,1),Prov_Auto!$D$3:$D1000, "&lt;="&amp;EOMONTH(DATE(K$1,K$2,1),0)))</f>
        <v/>
      </c>
      <c r="L729" s="48" t="str">
        <f>IF($D729="","", (SUMIFS(Transacoes!$D$3:$D1000,Transacoes!$C$3:$C1000,$D729,Transacoes!$B$3:$B1000,"C", Transacoes!$A$3:$A1000, "&lt;"&amp;EOMONTH(DATE(L$1,L$2,1),0))-SUMIFS(Transacoes!$D$3:$D1000,Transacoes!$C$3:$C1000,$D729,Transacoes!$B$3:$B1000,"V", Transacoes!$A$3:$A1000, "&lt;"&amp;EOMONTH(DATE(L$1,L$2,1),0)))*SUMIFS(Prov_Auto!$E$3:$E1000, Prov_Auto!$A$3:$A1000, $D729, Prov_Auto!$D$3:$D1000,"&gt;="&amp;DATE(L$1,L$2,1),Prov_Auto!$D$3:$D1000, "&lt;="&amp;EOMONTH(DATE(L$1,L$2,1),0)))</f>
        <v/>
      </c>
      <c r="M729" s="48" t="str">
        <f>IF($D729="","", (SUMIFS(Transacoes!$D$3:$D1000,Transacoes!$C$3:$C1000,$D729,Transacoes!$B$3:$B1000,"C", Transacoes!$A$3:$A1000, "&lt;"&amp;EOMONTH(DATE(M$1,M$2,1),0))-SUMIFS(Transacoes!$D$3:$D1000,Transacoes!$C$3:$C1000,$D729,Transacoes!$B$3:$B1000,"V", Transacoes!$A$3:$A1000, "&lt;"&amp;EOMONTH(DATE(M$1,M$2,1),0)))*SUMIFS(Prov_Auto!$E$3:$E1000, Prov_Auto!$A$3:$A1000, $D729, Prov_Auto!$D$3:$D1000,"&gt;="&amp;DATE(M$1,M$2,1),Prov_Auto!$D$3:$D1000, "&lt;="&amp;EOMONTH(DATE(M$1,M$2,1),0)))</f>
        <v/>
      </c>
      <c r="N729" s="48" t="str">
        <f>IF($D729="","", (SUMIFS(Transacoes!$D$3:$D1000,Transacoes!$C$3:$C1000,$D729,Transacoes!$B$3:$B1000,"C", Transacoes!$A$3:$A1000, "&lt;"&amp;EOMONTH(DATE(N$1,N$2,1),0))-SUMIFS(Transacoes!$D$3:$D1000,Transacoes!$C$3:$C1000,$D729,Transacoes!$B$3:$B1000,"V", Transacoes!$A$3:$A1000, "&lt;"&amp;EOMONTH(DATE(N$1,N$2,1),0)))*SUMIFS(Prov_Auto!$E$3:$E1000, Prov_Auto!$A$3:$A1000, $D729, Prov_Auto!$D$3:$D1000,"&gt;="&amp;DATE(N$1,N$2,1),Prov_Auto!$D$3:$D1000, "&lt;="&amp;EOMONTH(DATE(N$1,N$2,1),0)))</f>
        <v/>
      </c>
      <c r="O729" s="48" t="str">
        <f>IF($D729="","", (SUMIFS(Transacoes!$D$3:$D1000,Transacoes!$C$3:$C1000,$D729,Transacoes!$B$3:$B1000,"C", Transacoes!$A$3:$A1000, "&lt;"&amp;EOMONTH(DATE(O$1,O$2,1),0))-SUMIFS(Transacoes!$D$3:$D1000,Transacoes!$C$3:$C1000,$D729,Transacoes!$B$3:$B1000,"V", Transacoes!$A$3:$A1000, "&lt;"&amp;EOMONTH(DATE(O$1,O$2,1),0)))*SUMIFS(Prov_Auto!$E$3:$E1000, Prov_Auto!$A$3:$A1000, $D729, Prov_Auto!$D$3:$D1000,"&gt;="&amp;DATE(O$1,O$2,1),Prov_Auto!$D$3:$D1000, "&lt;="&amp;EOMONTH(DATE(O$1,O$2,1),0)))</f>
        <v/>
      </c>
      <c r="P729" s="48" t="str">
        <f>IF($D729="","", (SUMIFS(Transacoes!$D$3:$D1000,Transacoes!$C$3:$C1000,$D729,Transacoes!$B$3:$B1000,"C", Transacoes!$A$3:$A1000, "&lt;"&amp;EOMONTH(DATE(P$1,P$2,1),0))-SUMIFS(Transacoes!$D$3:$D1000,Transacoes!$C$3:$C1000,$D729,Transacoes!$B$3:$B1000,"V", Transacoes!$A$3:$A1000, "&lt;"&amp;EOMONTH(DATE(P$1,P$2,1),0)))*SUMIFS(Prov_Auto!$E$3:$E1000, Prov_Auto!$A$3:$A1000, $D729, Prov_Auto!$D$3:$D1000,"&gt;="&amp;DATE(P$1,P$2,1),Prov_Auto!$D$3:$D1000, "&lt;="&amp;EOMONTH(DATE(P$1,P$2,1),0)))</f>
        <v/>
      </c>
      <c r="Q729" s="48" t="str">
        <f>IF($D729="","", (SUMIFS(Transacoes!$D$3:$D1000,Transacoes!$C$3:$C1000,$D729,Transacoes!$B$3:$B1000,"C", Transacoes!$A$3:$A1000, "&lt;"&amp;EOMONTH(DATE(Q$1,Q$2,1),0))-SUMIFS(Transacoes!$D$3:$D1000,Transacoes!$C$3:$C1000,$D729,Transacoes!$B$3:$B1000,"V", Transacoes!$A$3:$A1000, "&lt;"&amp;EOMONTH(DATE(Q$1,Q$2,1),0)))*SUMIFS(Prov_Auto!$E$3:$E1000, Prov_Auto!$A$3:$A1000, $D729, Prov_Auto!$D$3:$D1000,"&gt;="&amp;DATE(Q$1,Q$2,1),Prov_Auto!$D$3:$D1000, "&lt;="&amp;EOMONTH(DATE(Q$1,Q$2,1),0)))</f>
        <v/>
      </c>
      <c r="R729" s="47"/>
    </row>
    <row r="730">
      <c r="A730" s="47"/>
      <c r="B730" s="47"/>
      <c r="C730" s="47"/>
      <c r="D730" s="87"/>
      <c r="E730" s="48" t="str">
        <f>IF($D730="","", (SUMIFS(Transacoes!$D$3:$D1000,Transacoes!$C$3:$C1000,$D730,Transacoes!$B$3:$B1000,"C", Transacoes!$A$3:$A1000, "&lt;"&amp;EOMONTH(DATE(E$1,E$2,1),0))-SUMIFS(Transacoes!$D$3:$D1000,Transacoes!$C$3:$C1000,$D730,Transacoes!$B$3:$B1000,"V", Transacoes!$A$3:$A1000, "&lt;"&amp;EOMONTH(DATE(E$1,E$2,1),0)))*SUMIFS(Prov_Auto!$E$3:$E1000, Prov_Auto!$A$3:$A1000, $D730, Prov_Auto!$D$3:$D1000,"&gt;="&amp;DATE(E$1,E$2,1),Prov_Auto!$D$3:$D1000, "&lt;="&amp;EOMONTH(DATE(E$1,E$2,1),0)))</f>
        <v/>
      </c>
      <c r="F730" s="48" t="str">
        <f>IF($D730="","", (SUMIFS(Transacoes!$D$3:$D1000,Transacoes!$C$3:$C1000,$D730,Transacoes!$B$3:$B1000,"C", Transacoes!$A$3:$A1000, "&lt;"&amp;EOMONTH(DATE(F$1,F$2,1),0))-SUMIFS(Transacoes!$D$3:$D1000,Transacoes!$C$3:$C1000,$D730,Transacoes!$B$3:$B1000,"V", Transacoes!$A$3:$A1000, "&lt;"&amp;EOMONTH(DATE(F$1,F$2,1),0)))*SUMIFS(Prov_Auto!$E$3:$E1000, Prov_Auto!$A$3:$A1000, $D730, Prov_Auto!$D$3:$D1000,"&gt;="&amp;DATE(F$1,F$2,1),Prov_Auto!$D$3:$D1000, "&lt;="&amp;EOMONTH(DATE(F$1,F$2,1),0)))</f>
        <v/>
      </c>
      <c r="G730" s="48" t="str">
        <f>IF($D730="","", (SUMIFS(Transacoes!$D$3:$D1000,Transacoes!$C$3:$C1000,$D730,Transacoes!$B$3:$B1000,"C", Transacoes!$A$3:$A1000, "&lt;"&amp;EOMONTH(DATE(G$1,G$2,1),0))-SUMIFS(Transacoes!$D$3:$D1000,Transacoes!$C$3:$C1000,$D730,Transacoes!$B$3:$B1000,"V", Transacoes!$A$3:$A1000, "&lt;"&amp;EOMONTH(DATE(G$1,G$2,1),0)))*SUMIFS(Prov_Auto!$E$3:$E1000, Prov_Auto!$A$3:$A1000, $D730, Prov_Auto!$D$3:$D1000,"&gt;="&amp;DATE(G$1,G$2,1),Prov_Auto!$D$3:$D1000, "&lt;="&amp;EOMONTH(DATE(G$1,G$2,1),0)))</f>
        <v/>
      </c>
      <c r="H730" s="48" t="str">
        <f>IF($D730="","", (SUMIFS(Transacoes!$D$3:$D1000,Transacoes!$C$3:$C1000,$D730,Transacoes!$B$3:$B1000,"C", Transacoes!$A$3:$A1000, "&lt;"&amp;EOMONTH(DATE(H$1,H$2,1),0))-SUMIFS(Transacoes!$D$3:$D1000,Transacoes!$C$3:$C1000,$D730,Transacoes!$B$3:$B1000,"V", Transacoes!$A$3:$A1000, "&lt;"&amp;EOMONTH(DATE(H$1,H$2,1),0)))*SUMIFS(Prov_Auto!$E$3:$E1000, Prov_Auto!$A$3:$A1000, $D730, Prov_Auto!$D$3:$D1000,"&gt;="&amp;DATE(H$1,H$2,1),Prov_Auto!$D$3:$D1000, "&lt;="&amp;EOMONTH(DATE(H$1,H$2,1),0)))</f>
        <v/>
      </c>
      <c r="I730" s="48" t="str">
        <f>IF($D730="","", (SUMIFS(Transacoes!$D$3:$D1000,Transacoes!$C$3:$C1000,$D730,Transacoes!$B$3:$B1000,"C", Transacoes!$A$3:$A1000, "&lt;"&amp;EOMONTH(DATE(I$1,I$2,1),0))-SUMIFS(Transacoes!$D$3:$D1000,Transacoes!$C$3:$C1000,$D730,Transacoes!$B$3:$B1000,"V", Transacoes!$A$3:$A1000, "&lt;"&amp;EOMONTH(DATE(I$1,I$2,1),0)))*SUMIFS(Prov_Auto!$E$3:$E1000, Prov_Auto!$A$3:$A1000, $D730, Prov_Auto!$D$3:$D1000,"&gt;="&amp;DATE(I$1,I$2,1),Prov_Auto!$D$3:$D1000, "&lt;="&amp;EOMONTH(DATE(I$1,I$2,1),0)))</f>
        <v/>
      </c>
      <c r="J730" s="48" t="str">
        <f>IF($D730="","", (SUMIFS(Transacoes!$D$3:$D1000,Transacoes!$C$3:$C1000,$D730,Transacoes!$B$3:$B1000,"C", Transacoes!$A$3:$A1000, "&lt;"&amp;EOMONTH(DATE(J$1,J$2,1),0))-SUMIFS(Transacoes!$D$3:$D1000,Transacoes!$C$3:$C1000,$D730,Transacoes!$B$3:$B1000,"V", Transacoes!$A$3:$A1000, "&lt;"&amp;EOMONTH(DATE(J$1,J$2,1),0)))*SUMIFS(Prov_Auto!$E$3:$E1000, Prov_Auto!$A$3:$A1000, $D730, Prov_Auto!$D$3:$D1000,"&gt;="&amp;DATE(J$1,J$2,1),Prov_Auto!$D$3:$D1000, "&lt;="&amp;EOMONTH(DATE(J$1,J$2,1),0)))</f>
        <v/>
      </c>
      <c r="K730" s="48" t="str">
        <f>IF($D730="","", (SUMIFS(Transacoes!$D$3:$D1000,Transacoes!$C$3:$C1000,$D730,Transacoes!$B$3:$B1000,"C", Transacoes!$A$3:$A1000, "&lt;"&amp;EOMONTH(DATE(K$1,K$2,1),0))-SUMIFS(Transacoes!$D$3:$D1000,Transacoes!$C$3:$C1000,$D730,Transacoes!$B$3:$B1000,"V", Transacoes!$A$3:$A1000, "&lt;"&amp;EOMONTH(DATE(K$1,K$2,1),0)))*SUMIFS(Prov_Auto!$E$3:$E1000, Prov_Auto!$A$3:$A1000, $D730, Prov_Auto!$D$3:$D1000,"&gt;="&amp;DATE(K$1,K$2,1),Prov_Auto!$D$3:$D1000, "&lt;="&amp;EOMONTH(DATE(K$1,K$2,1),0)))</f>
        <v/>
      </c>
      <c r="L730" s="48" t="str">
        <f>IF($D730="","", (SUMIFS(Transacoes!$D$3:$D1000,Transacoes!$C$3:$C1000,$D730,Transacoes!$B$3:$B1000,"C", Transacoes!$A$3:$A1000, "&lt;"&amp;EOMONTH(DATE(L$1,L$2,1),0))-SUMIFS(Transacoes!$D$3:$D1000,Transacoes!$C$3:$C1000,$D730,Transacoes!$B$3:$B1000,"V", Transacoes!$A$3:$A1000, "&lt;"&amp;EOMONTH(DATE(L$1,L$2,1),0)))*SUMIFS(Prov_Auto!$E$3:$E1000, Prov_Auto!$A$3:$A1000, $D730, Prov_Auto!$D$3:$D1000,"&gt;="&amp;DATE(L$1,L$2,1),Prov_Auto!$D$3:$D1000, "&lt;="&amp;EOMONTH(DATE(L$1,L$2,1),0)))</f>
        <v/>
      </c>
      <c r="M730" s="48" t="str">
        <f>IF($D730="","", (SUMIFS(Transacoes!$D$3:$D1000,Transacoes!$C$3:$C1000,$D730,Transacoes!$B$3:$B1000,"C", Transacoes!$A$3:$A1000, "&lt;"&amp;EOMONTH(DATE(M$1,M$2,1),0))-SUMIFS(Transacoes!$D$3:$D1000,Transacoes!$C$3:$C1000,$D730,Transacoes!$B$3:$B1000,"V", Transacoes!$A$3:$A1000, "&lt;"&amp;EOMONTH(DATE(M$1,M$2,1),0)))*SUMIFS(Prov_Auto!$E$3:$E1000, Prov_Auto!$A$3:$A1000, $D730, Prov_Auto!$D$3:$D1000,"&gt;="&amp;DATE(M$1,M$2,1),Prov_Auto!$D$3:$D1000, "&lt;="&amp;EOMONTH(DATE(M$1,M$2,1),0)))</f>
        <v/>
      </c>
      <c r="N730" s="48" t="str">
        <f>IF($D730="","", (SUMIFS(Transacoes!$D$3:$D1000,Transacoes!$C$3:$C1000,$D730,Transacoes!$B$3:$B1000,"C", Transacoes!$A$3:$A1000, "&lt;"&amp;EOMONTH(DATE(N$1,N$2,1),0))-SUMIFS(Transacoes!$D$3:$D1000,Transacoes!$C$3:$C1000,$D730,Transacoes!$B$3:$B1000,"V", Transacoes!$A$3:$A1000, "&lt;"&amp;EOMONTH(DATE(N$1,N$2,1),0)))*SUMIFS(Prov_Auto!$E$3:$E1000, Prov_Auto!$A$3:$A1000, $D730, Prov_Auto!$D$3:$D1000,"&gt;="&amp;DATE(N$1,N$2,1),Prov_Auto!$D$3:$D1000, "&lt;="&amp;EOMONTH(DATE(N$1,N$2,1),0)))</f>
        <v/>
      </c>
      <c r="O730" s="48" t="str">
        <f>IF($D730="","", (SUMIFS(Transacoes!$D$3:$D1000,Transacoes!$C$3:$C1000,$D730,Transacoes!$B$3:$B1000,"C", Transacoes!$A$3:$A1000, "&lt;"&amp;EOMONTH(DATE(O$1,O$2,1),0))-SUMIFS(Transacoes!$D$3:$D1000,Transacoes!$C$3:$C1000,$D730,Transacoes!$B$3:$B1000,"V", Transacoes!$A$3:$A1000, "&lt;"&amp;EOMONTH(DATE(O$1,O$2,1),0)))*SUMIFS(Prov_Auto!$E$3:$E1000, Prov_Auto!$A$3:$A1000, $D730, Prov_Auto!$D$3:$D1000,"&gt;="&amp;DATE(O$1,O$2,1),Prov_Auto!$D$3:$D1000, "&lt;="&amp;EOMONTH(DATE(O$1,O$2,1),0)))</f>
        <v/>
      </c>
      <c r="P730" s="48" t="str">
        <f>IF($D730="","", (SUMIFS(Transacoes!$D$3:$D1000,Transacoes!$C$3:$C1000,$D730,Transacoes!$B$3:$B1000,"C", Transacoes!$A$3:$A1000, "&lt;"&amp;EOMONTH(DATE(P$1,P$2,1),0))-SUMIFS(Transacoes!$D$3:$D1000,Transacoes!$C$3:$C1000,$D730,Transacoes!$B$3:$B1000,"V", Transacoes!$A$3:$A1000, "&lt;"&amp;EOMONTH(DATE(P$1,P$2,1),0)))*SUMIFS(Prov_Auto!$E$3:$E1000, Prov_Auto!$A$3:$A1000, $D730, Prov_Auto!$D$3:$D1000,"&gt;="&amp;DATE(P$1,P$2,1),Prov_Auto!$D$3:$D1000, "&lt;="&amp;EOMONTH(DATE(P$1,P$2,1),0)))</f>
        <v/>
      </c>
      <c r="Q730" s="48" t="str">
        <f>IF($D730="","", (SUMIFS(Transacoes!$D$3:$D1000,Transacoes!$C$3:$C1000,$D730,Transacoes!$B$3:$B1000,"C", Transacoes!$A$3:$A1000, "&lt;"&amp;EOMONTH(DATE(Q$1,Q$2,1),0))-SUMIFS(Transacoes!$D$3:$D1000,Transacoes!$C$3:$C1000,$D730,Transacoes!$B$3:$B1000,"V", Transacoes!$A$3:$A1000, "&lt;"&amp;EOMONTH(DATE(Q$1,Q$2,1),0)))*SUMIFS(Prov_Auto!$E$3:$E1000, Prov_Auto!$A$3:$A1000, $D730, Prov_Auto!$D$3:$D1000,"&gt;="&amp;DATE(Q$1,Q$2,1),Prov_Auto!$D$3:$D1000, "&lt;="&amp;EOMONTH(DATE(Q$1,Q$2,1),0)))</f>
        <v/>
      </c>
      <c r="R730" s="47"/>
    </row>
    <row r="731">
      <c r="A731" s="47"/>
      <c r="B731" s="47"/>
      <c r="C731" s="47"/>
      <c r="D731" s="87"/>
      <c r="E731" s="48" t="str">
        <f>IF($D731="","", (SUMIFS(Transacoes!$D$3:$D1000,Transacoes!$C$3:$C1000,$D731,Transacoes!$B$3:$B1000,"C", Transacoes!$A$3:$A1000, "&lt;"&amp;EOMONTH(DATE(E$1,E$2,1),0))-SUMIFS(Transacoes!$D$3:$D1000,Transacoes!$C$3:$C1000,$D731,Transacoes!$B$3:$B1000,"V", Transacoes!$A$3:$A1000, "&lt;"&amp;EOMONTH(DATE(E$1,E$2,1),0)))*SUMIFS(Prov_Auto!$E$3:$E1000, Prov_Auto!$A$3:$A1000, $D731, Prov_Auto!$D$3:$D1000,"&gt;="&amp;DATE(E$1,E$2,1),Prov_Auto!$D$3:$D1000, "&lt;="&amp;EOMONTH(DATE(E$1,E$2,1),0)))</f>
        <v/>
      </c>
      <c r="F731" s="48" t="str">
        <f>IF($D731="","", (SUMIFS(Transacoes!$D$3:$D1000,Transacoes!$C$3:$C1000,$D731,Transacoes!$B$3:$B1000,"C", Transacoes!$A$3:$A1000, "&lt;"&amp;EOMONTH(DATE(F$1,F$2,1),0))-SUMIFS(Transacoes!$D$3:$D1000,Transacoes!$C$3:$C1000,$D731,Transacoes!$B$3:$B1000,"V", Transacoes!$A$3:$A1000, "&lt;"&amp;EOMONTH(DATE(F$1,F$2,1),0)))*SUMIFS(Prov_Auto!$E$3:$E1000, Prov_Auto!$A$3:$A1000, $D731, Prov_Auto!$D$3:$D1000,"&gt;="&amp;DATE(F$1,F$2,1),Prov_Auto!$D$3:$D1000, "&lt;="&amp;EOMONTH(DATE(F$1,F$2,1),0)))</f>
        <v/>
      </c>
      <c r="G731" s="48" t="str">
        <f>IF($D731="","", (SUMIFS(Transacoes!$D$3:$D1000,Transacoes!$C$3:$C1000,$D731,Transacoes!$B$3:$B1000,"C", Transacoes!$A$3:$A1000, "&lt;"&amp;EOMONTH(DATE(G$1,G$2,1),0))-SUMIFS(Transacoes!$D$3:$D1000,Transacoes!$C$3:$C1000,$D731,Transacoes!$B$3:$B1000,"V", Transacoes!$A$3:$A1000, "&lt;"&amp;EOMONTH(DATE(G$1,G$2,1),0)))*SUMIFS(Prov_Auto!$E$3:$E1000, Prov_Auto!$A$3:$A1000, $D731, Prov_Auto!$D$3:$D1000,"&gt;="&amp;DATE(G$1,G$2,1),Prov_Auto!$D$3:$D1000, "&lt;="&amp;EOMONTH(DATE(G$1,G$2,1),0)))</f>
        <v/>
      </c>
      <c r="H731" s="48" t="str">
        <f>IF($D731="","", (SUMIFS(Transacoes!$D$3:$D1000,Transacoes!$C$3:$C1000,$D731,Transacoes!$B$3:$B1000,"C", Transacoes!$A$3:$A1000, "&lt;"&amp;EOMONTH(DATE(H$1,H$2,1),0))-SUMIFS(Transacoes!$D$3:$D1000,Transacoes!$C$3:$C1000,$D731,Transacoes!$B$3:$B1000,"V", Transacoes!$A$3:$A1000, "&lt;"&amp;EOMONTH(DATE(H$1,H$2,1),0)))*SUMIFS(Prov_Auto!$E$3:$E1000, Prov_Auto!$A$3:$A1000, $D731, Prov_Auto!$D$3:$D1000,"&gt;="&amp;DATE(H$1,H$2,1),Prov_Auto!$D$3:$D1000, "&lt;="&amp;EOMONTH(DATE(H$1,H$2,1),0)))</f>
        <v/>
      </c>
      <c r="I731" s="48" t="str">
        <f>IF($D731="","", (SUMIFS(Transacoes!$D$3:$D1000,Transacoes!$C$3:$C1000,$D731,Transacoes!$B$3:$B1000,"C", Transacoes!$A$3:$A1000, "&lt;"&amp;EOMONTH(DATE(I$1,I$2,1),0))-SUMIFS(Transacoes!$D$3:$D1000,Transacoes!$C$3:$C1000,$D731,Transacoes!$B$3:$B1000,"V", Transacoes!$A$3:$A1000, "&lt;"&amp;EOMONTH(DATE(I$1,I$2,1),0)))*SUMIFS(Prov_Auto!$E$3:$E1000, Prov_Auto!$A$3:$A1000, $D731, Prov_Auto!$D$3:$D1000,"&gt;="&amp;DATE(I$1,I$2,1),Prov_Auto!$D$3:$D1000, "&lt;="&amp;EOMONTH(DATE(I$1,I$2,1),0)))</f>
        <v/>
      </c>
      <c r="J731" s="48" t="str">
        <f>IF($D731="","", (SUMIFS(Transacoes!$D$3:$D1000,Transacoes!$C$3:$C1000,$D731,Transacoes!$B$3:$B1000,"C", Transacoes!$A$3:$A1000, "&lt;"&amp;EOMONTH(DATE(J$1,J$2,1),0))-SUMIFS(Transacoes!$D$3:$D1000,Transacoes!$C$3:$C1000,$D731,Transacoes!$B$3:$B1000,"V", Transacoes!$A$3:$A1000, "&lt;"&amp;EOMONTH(DATE(J$1,J$2,1),0)))*SUMIFS(Prov_Auto!$E$3:$E1000, Prov_Auto!$A$3:$A1000, $D731, Prov_Auto!$D$3:$D1000,"&gt;="&amp;DATE(J$1,J$2,1),Prov_Auto!$D$3:$D1000, "&lt;="&amp;EOMONTH(DATE(J$1,J$2,1),0)))</f>
        <v/>
      </c>
      <c r="K731" s="48" t="str">
        <f>IF($D731="","", (SUMIFS(Transacoes!$D$3:$D1000,Transacoes!$C$3:$C1000,$D731,Transacoes!$B$3:$B1000,"C", Transacoes!$A$3:$A1000, "&lt;"&amp;EOMONTH(DATE(K$1,K$2,1),0))-SUMIFS(Transacoes!$D$3:$D1000,Transacoes!$C$3:$C1000,$D731,Transacoes!$B$3:$B1000,"V", Transacoes!$A$3:$A1000, "&lt;"&amp;EOMONTH(DATE(K$1,K$2,1),0)))*SUMIFS(Prov_Auto!$E$3:$E1000, Prov_Auto!$A$3:$A1000, $D731, Prov_Auto!$D$3:$D1000,"&gt;="&amp;DATE(K$1,K$2,1),Prov_Auto!$D$3:$D1000, "&lt;="&amp;EOMONTH(DATE(K$1,K$2,1),0)))</f>
        <v/>
      </c>
      <c r="L731" s="48" t="str">
        <f>IF($D731="","", (SUMIFS(Transacoes!$D$3:$D1000,Transacoes!$C$3:$C1000,$D731,Transacoes!$B$3:$B1000,"C", Transacoes!$A$3:$A1000, "&lt;"&amp;EOMONTH(DATE(L$1,L$2,1),0))-SUMIFS(Transacoes!$D$3:$D1000,Transacoes!$C$3:$C1000,$D731,Transacoes!$B$3:$B1000,"V", Transacoes!$A$3:$A1000, "&lt;"&amp;EOMONTH(DATE(L$1,L$2,1),0)))*SUMIFS(Prov_Auto!$E$3:$E1000, Prov_Auto!$A$3:$A1000, $D731, Prov_Auto!$D$3:$D1000,"&gt;="&amp;DATE(L$1,L$2,1),Prov_Auto!$D$3:$D1000, "&lt;="&amp;EOMONTH(DATE(L$1,L$2,1),0)))</f>
        <v/>
      </c>
      <c r="M731" s="48" t="str">
        <f>IF($D731="","", (SUMIFS(Transacoes!$D$3:$D1000,Transacoes!$C$3:$C1000,$D731,Transacoes!$B$3:$B1000,"C", Transacoes!$A$3:$A1000, "&lt;"&amp;EOMONTH(DATE(M$1,M$2,1),0))-SUMIFS(Transacoes!$D$3:$D1000,Transacoes!$C$3:$C1000,$D731,Transacoes!$B$3:$B1000,"V", Transacoes!$A$3:$A1000, "&lt;"&amp;EOMONTH(DATE(M$1,M$2,1),0)))*SUMIFS(Prov_Auto!$E$3:$E1000, Prov_Auto!$A$3:$A1000, $D731, Prov_Auto!$D$3:$D1000,"&gt;="&amp;DATE(M$1,M$2,1),Prov_Auto!$D$3:$D1000, "&lt;="&amp;EOMONTH(DATE(M$1,M$2,1),0)))</f>
        <v/>
      </c>
      <c r="N731" s="48" t="str">
        <f>IF($D731="","", (SUMIFS(Transacoes!$D$3:$D1000,Transacoes!$C$3:$C1000,$D731,Transacoes!$B$3:$B1000,"C", Transacoes!$A$3:$A1000, "&lt;"&amp;EOMONTH(DATE(N$1,N$2,1),0))-SUMIFS(Transacoes!$D$3:$D1000,Transacoes!$C$3:$C1000,$D731,Transacoes!$B$3:$B1000,"V", Transacoes!$A$3:$A1000, "&lt;"&amp;EOMONTH(DATE(N$1,N$2,1),0)))*SUMIFS(Prov_Auto!$E$3:$E1000, Prov_Auto!$A$3:$A1000, $D731, Prov_Auto!$D$3:$D1000,"&gt;="&amp;DATE(N$1,N$2,1),Prov_Auto!$D$3:$D1000, "&lt;="&amp;EOMONTH(DATE(N$1,N$2,1),0)))</f>
        <v/>
      </c>
      <c r="O731" s="48" t="str">
        <f>IF($D731="","", (SUMIFS(Transacoes!$D$3:$D1000,Transacoes!$C$3:$C1000,$D731,Transacoes!$B$3:$B1000,"C", Transacoes!$A$3:$A1000, "&lt;"&amp;EOMONTH(DATE(O$1,O$2,1),0))-SUMIFS(Transacoes!$D$3:$D1000,Transacoes!$C$3:$C1000,$D731,Transacoes!$B$3:$B1000,"V", Transacoes!$A$3:$A1000, "&lt;"&amp;EOMONTH(DATE(O$1,O$2,1),0)))*SUMIFS(Prov_Auto!$E$3:$E1000, Prov_Auto!$A$3:$A1000, $D731, Prov_Auto!$D$3:$D1000,"&gt;="&amp;DATE(O$1,O$2,1),Prov_Auto!$D$3:$D1000, "&lt;="&amp;EOMONTH(DATE(O$1,O$2,1),0)))</f>
        <v/>
      </c>
      <c r="P731" s="48" t="str">
        <f>IF($D731="","", (SUMIFS(Transacoes!$D$3:$D1000,Transacoes!$C$3:$C1000,$D731,Transacoes!$B$3:$B1000,"C", Transacoes!$A$3:$A1000, "&lt;"&amp;EOMONTH(DATE(P$1,P$2,1),0))-SUMIFS(Transacoes!$D$3:$D1000,Transacoes!$C$3:$C1000,$D731,Transacoes!$B$3:$B1000,"V", Transacoes!$A$3:$A1000, "&lt;"&amp;EOMONTH(DATE(P$1,P$2,1),0)))*SUMIFS(Prov_Auto!$E$3:$E1000, Prov_Auto!$A$3:$A1000, $D731, Prov_Auto!$D$3:$D1000,"&gt;="&amp;DATE(P$1,P$2,1),Prov_Auto!$D$3:$D1000, "&lt;="&amp;EOMONTH(DATE(P$1,P$2,1),0)))</f>
        <v/>
      </c>
      <c r="Q731" s="48" t="str">
        <f>IF($D731="","", (SUMIFS(Transacoes!$D$3:$D1000,Transacoes!$C$3:$C1000,$D731,Transacoes!$B$3:$B1000,"C", Transacoes!$A$3:$A1000, "&lt;"&amp;EOMONTH(DATE(Q$1,Q$2,1),0))-SUMIFS(Transacoes!$D$3:$D1000,Transacoes!$C$3:$C1000,$D731,Transacoes!$B$3:$B1000,"V", Transacoes!$A$3:$A1000, "&lt;"&amp;EOMONTH(DATE(Q$1,Q$2,1),0)))*SUMIFS(Prov_Auto!$E$3:$E1000, Prov_Auto!$A$3:$A1000, $D731, Prov_Auto!$D$3:$D1000,"&gt;="&amp;DATE(Q$1,Q$2,1),Prov_Auto!$D$3:$D1000, "&lt;="&amp;EOMONTH(DATE(Q$1,Q$2,1),0)))</f>
        <v/>
      </c>
      <c r="R731" s="47"/>
    </row>
    <row r="732">
      <c r="A732" s="47"/>
      <c r="B732" s="47"/>
      <c r="C732" s="47"/>
      <c r="D732" s="87"/>
      <c r="E732" s="48" t="str">
        <f>IF($D732="","", (SUMIFS(Transacoes!$D$3:$D1000,Transacoes!$C$3:$C1000,$D732,Transacoes!$B$3:$B1000,"C", Transacoes!$A$3:$A1000, "&lt;"&amp;EOMONTH(DATE(E$1,E$2,1),0))-SUMIFS(Transacoes!$D$3:$D1000,Transacoes!$C$3:$C1000,$D732,Transacoes!$B$3:$B1000,"V", Transacoes!$A$3:$A1000, "&lt;"&amp;EOMONTH(DATE(E$1,E$2,1),0)))*SUMIFS(Prov_Auto!$E$3:$E1000, Prov_Auto!$A$3:$A1000, $D732, Prov_Auto!$D$3:$D1000,"&gt;="&amp;DATE(E$1,E$2,1),Prov_Auto!$D$3:$D1000, "&lt;="&amp;EOMONTH(DATE(E$1,E$2,1),0)))</f>
        <v/>
      </c>
      <c r="F732" s="48" t="str">
        <f>IF($D732="","", (SUMIFS(Transacoes!$D$3:$D1000,Transacoes!$C$3:$C1000,$D732,Transacoes!$B$3:$B1000,"C", Transacoes!$A$3:$A1000, "&lt;"&amp;EOMONTH(DATE(F$1,F$2,1),0))-SUMIFS(Transacoes!$D$3:$D1000,Transacoes!$C$3:$C1000,$D732,Transacoes!$B$3:$B1000,"V", Transacoes!$A$3:$A1000, "&lt;"&amp;EOMONTH(DATE(F$1,F$2,1),0)))*SUMIFS(Prov_Auto!$E$3:$E1000, Prov_Auto!$A$3:$A1000, $D732, Prov_Auto!$D$3:$D1000,"&gt;="&amp;DATE(F$1,F$2,1),Prov_Auto!$D$3:$D1000, "&lt;="&amp;EOMONTH(DATE(F$1,F$2,1),0)))</f>
        <v/>
      </c>
      <c r="G732" s="48" t="str">
        <f>IF($D732="","", (SUMIFS(Transacoes!$D$3:$D1000,Transacoes!$C$3:$C1000,$D732,Transacoes!$B$3:$B1000,"C", Transacoes!$A$3:$A1000, "&lt;"&amp;EOMONTH(DATE(G$1,G$2,1),0))-SUMIFS(Transacoes!$D$3:$D1000,Transacoes!$C$3:$C1000,$D732,Transacoes!$B$3:$B1000,"V", Transacoes!$A$3:$A1000, "&lt;"&amp;EOMONTH(DATE(G$1,G$2,1),0)))*SUMIFS(Prov_Auto!$E$3:$E1000, Prov_Auto!$A$3:$A1000, $D732, Prov_Auto!$D$3:$D1000,"&gt;="&amp;DATE(G$1,G$2,1),Prov_Auto!$D$3:$D1000, "&lt;="&amp;EOMONTH(DATE(G$1,G$2,1),0)))</f>
        <v/>
      </c>
      <c r="H732" s="48" t="str">
        <f>IF($D732="","", (SUMIFS(Transacoes!$D$3:$D1000,Transacoes!$C$3:$C1000,$D732,Transacoes!$B$3:$B1000,"C", Transacoes!$A$3:$A1000, "&lt;"&amp;EOMONTH(DATE(H$1,H$2,1),0))-SUMIFS(Transacoes!$D$3:$D1000,Transacoes!$C$3:$C1000,$D732,Transacoes!$B$3:$B1000,"V", Transacoes!$A$3:$A1000, "&lt;"&amp;EOMONTH(DATE(H$1,H$2,1),0)))*SUMIFS(Prov_Auto!$E$3:$E1000, Prov_Auto!$A$3:$A1000, $D732, Prov_Auto!$D$3:$D1000,"&gt;="&amp;DATE(H$1,H$2,1),Prov_Auto!$D$3:$D1000, "&lt;="&amp;EOMONTH(DATE(H$1,H$2,1),0)))</f>
        <v/>
      </c>
      <c r="I732" s="48" t="str">
        <f>IF($D732="","", (SUMIFS(Transacoes!$D$3:$D1000,Transacoes!$C$3:$C1000,$D732,Transacoes!$B$3:$B1000,"C", Transacoes!$A$3:$A1000, "&lt;"&amp;EOMONTH(DATE(I$1,I$2,1),0))-SUMIFS(Transacoes!$D$3:$D1000,Transacoes!$C$3:$C1000,$D732,Transacoes!$B$3:$B1000,"V", Transacoes!$A$3:$A1000, "&lt;"&amp;EOMONTH(DATE(I$1,I$2,1),0)))*SUMIFS(Prov_Auto!$E$3:$E1000, Prov_Auto!$A$3:$A1000, $D732, Prov_Auto!$D$3:$D1000,"&gt;="&amp;DATE(I$1,I$2,1),Prov_Auto!$D$3:$D1000, "&lt;="&amp;EOMONTH(DATE(I$1,I$2,1),0)))</f>
        <v/>
      </c>
      <c r="J732" s="48" t="str">
        <f>IF($D732="","", (SUMIFS(Transacoes!$D$3:$D1000,Transacoes!$C$3:$C1000,$D732,Transacoes!$B$3:$B1000,"C", Transacoes!$A$3:$A1000, "&lt;"&amp;EOMONTH(DATE(J$1,J$2,1),0))-SUMIFS(Transacoes!$D$3:$D1000,Transacoes!$C$3:$C1000,$D732,Transacoes!$B$3:$B1000,"V", Transacoes!$A$3:$A1000, "&lt;"&amp;EOMONTH(DATE(J$1,J$2,1),0)))*SUMIFS(Prov_Auto!$E$3:$E1000, Prov_Auto!$A$3:$A1000, $D732, Prov_Auto!$D$3:$D1000,"&gt;="&amp;DATE(J$1,J$2,1),Prov_Auto!$D$3:$D1000, "&lt;="&amp;EOMONTH(DATE(J$1,J$2,1),0)))</f>
        <v/>
      </c>
      <c r="K732" s="48" t="str">
        <f>IF($D732="","", (SUMIFS(Transacoes!$D$3:$D1000,Transacoes!$C$3:$C1000,$D732,Transacoes!$B$3:$B1000,"C", Transacoes!$A$3:$A1000, "&lt;"&amp;EOMONTH(DATE(K$1,K$2,1),0))-SUMIFS(Transacoes!$D$3:$D1000,Transacoes!$C$3:$C1000,$D732,Transacoes!$B$3:$B1000,"V", Transacoes!$A$3:$A1000, "&lt;"&amp;EOMONTH(DATE(K$1,K$2,1),0)))*SUMIFS(Prov_Auto!$E$3:$E1000, Prov_Auto!$A$3:$A1000, $D732, Prov_Auto!$D$3:$D1000,"&gt;="&amp;DATE(K$1,K$2,1),Prov_Auto!$D$3:$D1000, "&lt;="&amp;EOMONTH(DATE(K$1,K$2,1),0)))</f>
        <v/>
      </c>
      <c r="L732" s="48" t="str">
        <f>IF($D732="","", (SUMIFS(Transacoes!$D$3:$D1000,Transacoes!$C$3:$C1000,$D732,Transacoes!$B$3:$B1000,"C", Transacoes!$A$3:$A1000, "&lt;"&amp;EOMONTH(DATE(L$1,L$2,1),0))-SUMIFS(Transacoes!$D$3:$D1000,Transacoes!$C$3:$C1000,$D732,Transacoes!$B$3:$B1000,"V", Transacoes!$A$3:$A1000, "&lt;"&amp;EOMONTH(DATE(L$1,L$2,1),0)))*SUMIFS(Prov_Auto!$E$3:$E1000, Prov_Auto!$A$3:$A1000, $D732, Prov_Auto!$D$3:$D1000,"&gt;="&amp;DATE(L$1,L$2,1),Prov_Auto!$D$3:$D1000, "&lt;="&amp;EOMONTH(DATE(L$1,L$2,1),0)))</f>
        <v/>
      </c>
      <c r="M732" s="48" t="str">
        <f>IF($D732="","", (SUMIFS(Transacoes!$D$3:$D1000,Transacoes!$C$3:$C1000,$D732,Transacoes!$B$3:$B1000,"C", Transacoes!$A$3:$A1000, "&lt;"&amp;EOMONTH(DATE(M$1,M$2,1),0))-SUMIFS(Transacoes!$D$3:$D1000,Transacoes!$C$3:$C1000,$D732,Transacoes!$B$3:$B1000,"V", Transacoes!$A$3:$A1000, "&lt;"&amp;EOMONTH(DATE(M$1,M$2,1),0)))*SUMIFS(Prov_Auto!$E$3:$E1000, Prov_Auto!$A$3:$A1000, $D732, Prov_Auto!$D$3:$D1000,"&gt;="&amp;DATE(M$1,M$2,1),Prov_Auto!$D$3:$D1000, "&lt;="&amp;EOMONTH(DATE(M$1,M$2,1),0)))</f>
        <v/>
      </c>
      <c r="N732" s="48" t="str">
        <f>IF($D732="","", (SUMIFS(Transacoes!$D$3:$D1000,Transacoes!$C$3:$C1000,$D732,Transacoes!$B$3:$B1000,"C", Transacoes!$A$3:$A1000, "&lt;"&amp;EOMONTH(DATE(N$1,N$2,1),0))-SUMIFS(Transacoes!$D$3:$D1000,Transacoes!$C$3:$C1000,$D732,Transacoes!$B$3:$B1000,"V", Transacoes!$A$3:$A1000, "&lt;"&amp;EOMONTH(DATE(N$1,N$2,1),0)))*SUMIFS(Prov_Auto!$E$3:$E1000, Prov_Auto!$A$3:$A1000, $D732, Prov_Auto!$D$3:$D1000,"&gt;="&amp;DATE(N$1,N$2,1),Prov_Auto!$D$3:$D1000, "&lt;="&amp;EOMONTH(DATE(N$1,N$2,1),0)))</f>
        <v/>
      </c>
      <c r="O732" s="48" t="str">
        <f>IF($D732="","", (SUMIFS(Transacoes!$D$3:$D1000,Transacoes!$C$3:$C1000,$D732,Transacoes!$B$3:$B1000,"C", Transacoes!$A$3:$A1000, "&lt;"&amp;EOMONTH(DATE(O$1,O$2,1),0))-SUMIFS(Transacoes!$D$3:$D1000,Transacoes!$C$3:$C1000,$D732,Transacoes!$B$3:$B1000,"V", Transacoes!$A$3:$A1000, "&lt;"&amp;EOMONTH(DATE(O$1,O$2,1),0)))*SUMIFS(Prov_Auto!$E$3:$E1000, Prov_Auto!$A$3:$A1000, $D732, Prov_Auto!$D$3:$D1000,"&gt;="&amp;DATE(O$1,O$2,1),Prov_Auto!$D$3:$D1000, "&lt;="&amp;EOMONTH(DATE(O$1,O$2,1),0)))</f>
        <v/>
      </c>
      <c r="P732" s="48" t="str">
        <f>IF($D732="","", (SUMIFS(Transacoes!$D$3:$D1000,Transacoes!$C$3:$C1000,$D732,Transacoes!$B$3:$B1000,"C", Transacoes!$A$3:$A1000, "&lt;"&amp;EOMONTH(DATE(P$1,P$2,1),0))-SUMIFS(Transacoes!$D$3:$D1000,Transacoes!$C$3:$C1000,$D732,Transacoes!$B$3:$B1000,"V", Transacoes!$A$3:$A1000, "&lt;"&amp;EOMONTH(DATE(P$1,P$2,1),0)))*SUMIFS(Prov_Auto!$E$3:$E1000, Prov_Auto!$A$3:$A1000, $D732, Prov_Auto!$D$3:$D1000,"&gt;="&amp;DATE(P$1,P$2,1),Prov_Auto!$D$3:$D1000, "&lt;="&amp;EOMONTH(DATE(P$1,P$2,1),0)))</f>
        <v/>
      </c>
      <c r="Q732" s="48" t="str">
        <f>IF($D732="","", (SUMIFS(Transacoes!$D$3:$D1000,Transacoes!$C$3:$C1000,$D732,Transacoes!$B$3:$B1000,"C", Transacoes!$A$3:$A1000, "&lt;"&amp;EOMONTH(DATE(Q$1,Q$2,1),0))-SUMIFS(Transacoes!$D$3:$D1000,Transacoes!$C$3:$C1000,$D732,Transacoes!$B$3:$B1000,"V", Transacoes!$A$3:$A1000, "&lt;"&amp;EOMONTH(DATE(Q$1,Q$2,1),0)))*SUMIFS(Prov_Auto!$E$3:$E1000, Prov_Auto!$A$3:$A1000, $D732, Prov_Auto!$D$3:$D1000,"&gt;="&amp;DATE(Q$1,Q$2,1),Prov_Auto!$D$3:$D1000, "&lt;="&amp;EOMONTH(DATE(Q$1,Q$2,1),0)))</f>
        <v/>
      </c>
      <c r="R732" s="47"/>
    </row>
    <row r="733">
      <c r="A733" s="47"/>
      <c r="B733" s="47"/>
      <c r="C733" s="47"/>
      <c r="D733" s="87"/>
      <c r="E733" s="48" t="str">
        <f>IF($D733="","", (SUMIFS(Transacoes!$D$3:$D1000,Transacoes!$C$3:$C1000,$D733,Transacoes!$B$3:$B1000,"C", Transacoes!$A$3:$A1000, "&lt;"&amp;EOMONTH(DATE(E$1,E$2,1),0))-SUMIFS(Transacoes!$D$3:$D1000,Transacoes!$C$3:$C1000,$D733,Transacoes!$B$3:$B1000,"V", Transacoes!$A$3:$A1000, "&lt;"&amp;EOMONTH(DATE(E$1,E$2,1),0)))*SUMIFS(Prov_Auto!$E$3:$E1000, Prov_Auto!$A$3:$A1000, $D733, Prov_Auto!$D$3:$D1000,"&gt;="&amp;DATE(E$1,E$2,1),Prov_Auto!$D$3:$D1000, "&lt;="&amp;EOMONTH(DATE(E$1,E$2,1),0)))</f>
        <v/>
      </c>
      <c r="F733" s="48" t="str">
        <f>IF($D733="","", (SUMIFS(Transacoes!$D$3:$D1000,Transacoes!$C$3:$C1000,$D733,Transacoes!$B$3:$B1000,"C", Transacoes!$A$3:$A1000, "&lt;"&amp;EOMONTH(DATE(F$1,F$2,1),0))-SUMIFS(Transacoes!$D$3:$D1000,Transacoes!$C$3:$C1000,$D733,Transacoes!$B$3:$B1000,"V", Transacoes!$A$3:$A1000, "&lt;"&amp;EOMONTH(DATE(F$1,F$2,1),0)))*SUMIFS(Prov_Auto!$E$3:$E1000, Prov_Auto!$A$3:$A1000, $D733, Prov_Auto!$D$3:$D1000,"&gt;="&amp;DATE(F$1,F$2,1),Prov_Auto!$D$3:$D1000, "&lt;="&amp;EOMONTH(DATE(F$1,F$2,1),0)))</f>
        <v/>
      </c>
      <c r="G733" s="48" t="str">
        <f>IF($D733="","", (SUMIFS(Transacoes!$D$3:$D1000,Transacoes!$C$3:$C1000,$D733,Transacoes!$B$3:$B1000,"C", Transacoes!$A$3:$A1000, "&lt;"&amp;EOMONTH(DATE(G$1,G$2,1),0))-SUMIFS(Transacoes!$D$3:$D1000,Transacoes!$C$3:$C1000,$D733,Transacoes!$B$3:$B1000,"V", Transacoes!$A$3:$A1000, "&lt;"&amp;EOMONTH(DATE(G$1,G$2,1),0)))*SUMIFS(Prov_Auto!$E$3:$E1000, Prov_Auto!$A$3:$A1000, $D733, Prov_Auto!$D$3:$D1000,"&gt;="&amp;DATE(G$1,G$2,1),Prov_Auto!$D$3:$D1000, "&lt;="&amp;EOMONTH(DATE(G$1,G$2,1),0)))</f>
        <v/>
      </c>
      <c r="H733" s="48" t="str">
        <f>IF($D733="","", (SUMIFS(Transacoes!$D$3:$D1000,Transacoes!$C$3:$C1000,$D733,Transacoes!$B$3:$B1000,"C", Transacoes!$A$3:$A1000, "&lt;"&amp;EOMONTH(DATE(H$1,H$2,1),0))-SUMIFS(Transacoes!$D$3:$D1000,Transacoes!$C$3:$C1000,$D733,Transacoes!$B$3:$B1000,"V", Transacoes!$A$3:$A1000, "&lt;"&amp;EOMONTH(DATE(H$1,H$2,1),0)))*SUMIFS(Prov_Auto!$E$3:$E1000, Prov_Auto!$A$3:$A1000, $D733, Prov_Auto!$D$3:$D1000,"&gt;="&amp;DATE(H$1,H$2,1),Prov_Auto!$D$3:$D1000, "&lt;="&amp;EOMONTH(DATE(H$1,H$2,1),0)))</f>
        <v/>
      </c>
      <c r="I733" s="48" t="str">
        <f>IF($D733="","", (SUMIFS(Transacoes!$D$3:$D1000,Transacoes!$C$3:$C1000,$D733,Transacoes!$B$3:$B1000,"C", Transacoes!$A$3:$A1000, "&lt;"&amp;EOMONTH(DATE(I$1,I$2,1),0))-SUMIFS(Transacoes!$D$3:$D1000,Transacoes!$C$3:$C1000,$D733,Transacoes!$B$3:$B1000,"V", Transacoes!$A$3:$A1000, "&lt;"&amp;EOMONTH(DATE(I$1,I$2,1),0)))*SUMIFS(Prov_Auto!$E$3:$E1000, Prov_Auto!$A$3:$A1000, $D733, Prov_Auto!$D$3:$D1000,"&gt;="&amp;DATE(I$1,I$2,1),Prov_Auto!$D$3:$D1000, "&lt;="&amp;EOMONTH(DATE(I$1,I$2,1),0)))</f>
        <v/>
      </c>
      <c r="J733" s="48" t="str">
        <f>IF($D733="","", (SUMIFS(Transacoes!$D$3:$D1000,Transacoes!$C$3:$C1000,$D733,Transacoes!$B$3:$B1000,"C", Transacoes!$A$3:$A1000, "&lt;"&amp;EOMONTH(DATE(J$1,J$2,1),0))-SUMIFS(Transacoes!$D$3:$D1000,Transacoes!$C$3:$C1000,$D733,Transacoes!$B$3:$B1000,"V", Transacoes!$A$3:$A1000, "&lt;"&amp;EOMONTH(DATE(J$1,J$2,1),0)))*SUMIFS(Prov_Auto!$E$3:$E1000, Prov_Auto!$A$3:$A1000, $D733, Prov_Auto!$D$3:$D1000,"&gt;="&amp;DATE(J$1,J$2,1),Prov_Auto!$D$3:$D1000, "&lt;="&amp;EOMONTH(DATE(J$1,J$2,1),0)))</f>
        <v/>
      </c>
      <c r="K733" s="48" t="str">
        <f>IF($D733="","", (SUMIFS(Transacoes!$D$3:$D1000,Transacoes!$C$3:$C1000,$D733,Transacoes!$B$3:$B1000,"C", Transacoes!$A$3:$A1000, "&lt;"&amp;EOMONTH(DATE(K$1,K$2,1),0))-SUMIFS(Transacoes!$D$3:$D1000,Transacoes!$C$3:$C1000,$D733,Transacoes!$B$3:$B1000,"V", Transacoes!$A$3:$A1000, "&lt;"&amp;EOMONTH(DATE(K$1,K$2,1),0)))*SUMIFS(Prov_Auto!$E$3:$E1000, Prov_Auto!$A$3:$A1000, $D733, Prov_Auto!$D$3:$D1000,"&gt;="&amp;DATE(K$1,K$2,1),Prov_Auto!$D$3:$D1000, "&lt;="&amp;EOMONTH(DATE(K$1,K$2,1),0)))</f>
        <v/>
      </c>
      <c r="L733" s="48" t="str">
        <f>IF($D733="","", (SUMIFS(Transacoes!$D$3:$D1000,Transacoes!$C$3:$C1000,$D733,Transacoes!$B$3:$B1000,"C", Transacoes!$A$3:$A1000, "&lt;"&amp;EOMONTH(DATE(L$1,L$2,1),0))-SUMIFS(Transacoes!$D$3:$D1000,Transacoes!$C$3:$C1000,$D733,Transacoes!$B$3:$B1000,"V", Transacoes!$A$3:$A1000, "&lt;"&amp;EOMONTH(DATE(L$1,L$2,1),0)))*SUMIFS(Prov_Auto!$E$3:$E1000, Prov_Auto!$A$3:$A1000, $D733, Prov_Auto!$D$3:$D1000,"&gt;="&amp;DATE(L$1,L$2,1),Prov_Auto!$D$3:$D1000, "&lt;="&amp;EOMONTH(DATE(L$1,L$2,1),0)))</f>
        <v/>
      </c>
      <c r="M733" s="48" t="str">
        <f>IF($D733="","", (SUMIFS(Transacoes!$D$3:$D1000,Transacoes!$C$3:$C1000,$D733,Transacoes!$B$3:$B1000,"C", Transacoes!$A$3:$A1000, "&lt;"&amp;EOMONTH(DATE(M$1,M$2,1),0))-SUMIFS(Transacoes!$D$3:$D1000,Transacoes!$C$3:$C1000,$D733,Transacoes!$B$3:$B1000,"V", Transacoes!$A$3:$A1000, "&lt;"&amp;EOMONTH(DATE(M$1,M$2,1),0)))*SUMIFS(Prov_Auto!$E$3:$E1000, Prov_Auto!$A$3:$A1000, $D733, Prov_Auto!$D$3:$D1000,"&gt;="&amp;DATE(M$1,M$2,1),Prov_Auto!$D$3:$D1000, "&lt;="&amp;EOMONTH(DATE(M$1,M$2,1),0)))</f>
        <v/>
      </c>
      <c r="N733" s="48" t="str">
        <f>IF($D733="","", (SUMIFS(Transacoes!$D$3:$D1000,Transacoes!$C$3:$C1000,$D733,Transacoes!$B$3:$B1000,"C", Transacoes!$A$3:$A1000, "&lt;"&amp;EOMONTH(DATE(N$1,N$2,1),0))-SUMIFS(Transacoes!$D$3:$D1000,Transacoes!$C$3:$C1000,$D733,Transacoes!$B$3:$B1000,"V", Transacoes!$A$3:$A1000, "&lt;"&amp;EOMONTH(DATE(N$1,N$2,1),0)))*SUMIFS(Prov_Auto!$E$3:$E1000, Prov_Auto!$A$3:$A1000, $D733, Prov_Auto!$D$3:$D1000,"&gt;="&amp;DATE(N$1,N$2,1),Prov_Auto!$D$3:$D1000, "&lt;="&amp;EOMONTH(DATE(N$1,N$2,1),0)))</f>
        <v/>
      </c>
      <c r="O733" s="48" t="str">
        <f>IF($D733="","", (SUMIFS(Transacoes!$D$3:$D1000,Transacoes!$C$3:$C1000,$D733,Transacoes!$B$3:$B1000,"C", Transacoes!$A$3:$A1000, "&lt;"&amp;EOMONTH(DATE(O$1,O$2,1),0))-SUMIFS(Transacoes!$D$3:$D1000,Transacoes!$C$3:$C1000,$D733,Transacoes!$B$3:$B1000,"V", Transacoes!$A$3:$A1000, "&lt;"&amp;EOMONTH(DATE(O$1,O$2,1),0)))*SUMIFS(Prov_Auto!$E$3:$E1000, Prov_Auto!$A$3:$A1000, $D733, Prov_Auto!$D$3:$D1000,"&gt;="&amp;DATE(O$1,O$2,1),Prov_Auto!$D$3:$D1000, "&lt;="&amp;EOMONTH(DATE(O$1,O$2,1),0)))</f>
        <v/>
      </c>
      <c r="P733" s="48" t="str">
        <f>IF($D733="","", (SUMIFS(Transacoes!$D$3:$D1000,Transacoes!$C$3:$C1000,$D733,Transacoes!$B$3:$B1000,"C", Transacoes!$A$3:$A1000, "&lt;"&amp;EOMONTH(DATE(P$1,P$2,1),0))-SUMIFS(Transacoes!$D$3:$D1000,Transacoes!$C$3:$C1000,$D733,Transacoes!$B$3:$B1000,"V", Transacoes!$A$3:$A1000, "&lt;"&amp;EOMONTH(DATE(P$1,P$2,1),0)))*SUMIFS(Prov_Auto!$E$3:$E1000, Prov_Auto!$A$3:$A1000, $D733, Prov_Auto!$D$3:$D1000,"&gt;="&amp;DATE(P$1,P$2,1),Prov_Auto!$D$3:$D1000, "&lt;="&amp;EOMONTH(DATE(P$1,P$2,1),0)))</f>
        <v/>
      </c>
      <c r="Q733" s="48" t="str">
        <f>IF($D733="","", (SUMIFS(Transacoes!$D$3:$D1000,Transacoes!$C$3:$C1000,$D733,Transacoes!$B$3:$B1000,"C", Transacoes!$A$3:$A1000, "&lt;"&amp;EOMONTH(DATE(Q$1,Q$2,1),0))-SUMIFS(Transacoes!$D$3:$D1000,Transacoes!$C$3:$C1000,$D733,Transacoes!$B$3:$B1000,"V", Transacoes!$A$3:$A1000, "&lt;"&amp;EOMONTH(DATE(Q$1,Q$2,1),0)))*SUMIFS(Prov_Auto!$E$3:$E1000, Prov_Auto!$A$3:$A1000, $D733, Prov_Auto!$D$3:$D1000,"&gt;="&amp;DATE(Q$1,Q$2,1),Prov_Auto!$D$3:$D1000, "&lt;="&amp;EOMONTH(DATE(Q$1,Q$2,1),0)))</f>
        <v/>
      </c>
      <c r="R733" s="47"/>
    </row>
    <row r="734">
      <c r="A734" s="47"/>
      <c r="B734" s="47"/>
      <c r="C734" s="47"/>
      <c r="D734" s="87"/>
      <c r="E734" s="48" t="str">
        <f>IF($D734="","", (SUMIFS(Transacoes!$D$3:$D1000,Transacoes!$C$3:$C1000,$D734,Transacoes!$B$3:$B1000,"C", Transacoes!$A$3:$A1000, "&lt;"&amp;EOMONTH(DATE(E$1,E$2,1),0))-SUMIFS(Transacoes!$D$3:$D1000,Transacoes!$C$3:$C1000,$D734,Transacoes!$B$3:$B1000,"V", Transacoes!$A$3:$A1000, "&lt;"&amp;EOMONTH(DATE(E$1,E$2,1),0)))*SUMIFS(Prov_Auto!$E$3:$E1000, Prov_Auto!$A$3:$A1000, $D734, Prov_Auto!$D$3:$D1000,"&gt;="&amp;DATE(E$1,E$2,1),Prov_Auto!$D$3:$D1000, "&lt;="&amp;EOMONTH(DATE(E$1,E$2,1),0)))</f>
        <v/>
      </c>
      <c r="F734" s="48" t="str">
        <f>IF($D734="","", (SUMIFS(Transacoes!$D$3:$D1000,Transacoes!$C$3:$C1000,$D734,Transacoes!$B$3:$B1000,"C", Transacoes!$A$3:$A1000, "&lt;"&amp;EOMONTH(DATE(F$1,F$2,1),0))-SUMIFS(Transacoes!$D$3:$D1000,Transacoes!$C$3:$C1000,$D734,Transacoes!$B$3:$B1000,"V", Transacoes!$A$3:$A1000, "&lt;"&amp;EOMONTH(DATE(F$1,F$2,1),0)))*SUMIFS(Prov_Auto!$E$3:$E1000, Prov_Auto!$A$3:$A1000, $D734, Prov_Auto!$D$3:$D1000,"&gt;="&amp;DATE(F$1,F$2,1),Prov_Auto!$D$3:$D1000, "&lt;="&amp;EOMONTH(DATE(F$1,F$2,1),0)))</f>
        <v/>
      </c>
      <c r="G734" s="48" t="str">
        <f>IF($D734="","", (SUMIFS(Transacoes!$D$3:$D1000,Transacoes!$C$3:$C1000,$D734,Transacoes!$B$3:$B1000,"C", Transacoes!$A$3:$A1000, "&lt;"&amp;EOMONTH(DATE(G$1,G$2,1),0))-SUMIFS(Transacoes!$D$3:$D1000,Transacoes!$C$3:$C1000,$D734,Transacoes!$B$3:$B1000,"V", Transacoes!$A$3:$A1000, "&lt;"&amp;EOMONTH(DATE(G$1,G$2,1),0)))*SUMIFS(Prov_Auto!$E$3:$E1000, Prov_Auto!$A$3:$A1000, $D734, Prov_Auto!$D$3:$D1000,"&gt;="&amp;DATE(G$1,G$2,1),Prov_Auto!$D$3:$D1000, "&lt;="&amp;EOMONTH(DATE(G$1,G$2,1),0)))</f>
        <v/>
      </c>
      <c r="H734" s="48" t="str">
        <f>IF($D734="","", (SUMIFS(Transacoes!$D$3:$D1000,Transacoes!$C$3:$C1000,$D734,Transacoes!$B$3:$B1000,"C", Transacoes!$A$3:$A1000, "&lt;"&amp;EOMONTH(DATE(H$1,H$2,1),0))-SUMIFS(Transacoes!$D$3:$D1000,Transacoes!$C$3:$C1000,$D734,Transacoes!$B$3:$B1000,"V", Transacoes!$A$3:$A1000, "&lt;"&amp;EOMONTH(DATE(H$1,H$2,1),0)))*SUMIFS(Prov_Auto!$E$3:$E1000, Prov_Auto!$A$3:$A1000, $D734, Prov_Auto!$D$3:$D1000,"&gt;="&amp;DATE(H$1,H$2,1),Prov_Auto!$D$3:$D1000, "&lt;="&amp;EOMONTH(DATE(H$1,H$2,1),0)))</f>
        <v/>
      </c>
      <c r="I734" s="48" t="str">
        <f>IF($D734="","", (SUMIFS(Transacoes!$D$3:$D1000,Transacoes!$C$3:$C1000,$D734,Transacoes!$B$3:$B1000,"C", Transacoes!$A$3:$A1000, "&lt;"&amp;EOMONTH(DATE(I$1,I$2,1),0))-SUMIFS(Transacoes!$D$3:$D1000,Transacoes!$C$3:$C1000,$D734,Transacoes!$B$3:$B1000,"V", Transacoes!$A$3:$A1000, "&lt;"&amp;EOMONTH(DATE(I$1,I$2,1),0)))*SUMIFS(Prov_Auto!$E$3:$E1000, Prov_Auto!$A$3:$A1000, $D734, Prov_Auto!$D$3:$D1000,"&gt;="&amp;DATE(I$1,I$2,1),Prov_Auto!$D$3:$D1000, "&lt;="&amp;EOMONTH(DATE(I$1,I$2,1),0)))</f>
        <v/>
      </c>
      <c r="J734" s="48" t="str">
        <f>IF($D734="","", (SUMIFS(Transacoes!$D$3:$D1000,Transacoes!$C$3:$C1000,$D734,Transacoes!$B$3:$B1000,"C", Transacoes!$A$3:$A1000, "&lt;"&amp;EOMONTH(DATE(J$1,J$2,1),0))-SUMIFS(Transacoes!$D$3:$D1000,Transacoes!$C$3:$C1000,$D734,Transacoes!$B$3:$B1000,"V", Transacoes!$A$3:$A1000, "&lt;"&amp;EOMONTH(DATE(J$1,J$2,1),0)))*SUMIFS(Prov_Auto!$E$3:$E1000, Prov_Auto!$A$3:$A1000, $D734, Prov_Auto!$D$3:$D1000,"&gt;="&amp;DATE(J$1,J$2,1),Prov_Auto!$D$3:$D1000, "&lt;="&amp;EOMONTH(DATE(J$1,J$2,1),0)))</f>
        <v/>
      </c>
      <c r="K734" s="48" t="str">
        <f>IF($D734="","", (SUMIFS(Transacoes!$D$3:$D1000,Transacoes!$C$3:$C1000,$D734,Transacoes!$B$3:$B1000,"C", Transacoes!$A$3:$A1000, "&lt;"&amp;EOMONTH(DATE(K$1,K$2,1),0))-SUMIFS(Transacoes!$D$3:$D1000,Transacoes!$C$3:$C1000,$D734,Transacoes!$B$3:$B1000,"V", Transacoes!$A$3:$A1000, "&lt;"&amp;EOMONTH(DATE(K$1,K$2,1),0)))*SUMIFS(Prov_Auto!$E$3:$E1000, Prov_Auto!$A$3:$A1000, $D734, Prov_Auto!$D$3:$D1000,"&gt;="&amp;DATE(K$1,K$2,1),Prov_Auto!$D$3:$D1000, "&lt;="&amp;EOMONTH(DATE(K$1,K$2,1),0)))</f>
        <v/>
      </c>
      <c r="L734" s="48" t="str">
        <f>IF($D734="","", (SUMIFS(Transacoes!$D$3:$D1000,Transacoes!$C$3:$C1000,$D734,Transacoes!$B$3:$B1000,"C", Transacoes!$A$3:$A1000, "&lt;"&amp;EOMONTH(DATE(L$1,L$2,1),0))-SUMIFS(Transacoes!$D$3:$D1000,Transacoes!$C$3:$C1000,$D734,Transacoes!$B$3:$B1000,"V", Transacoes!$A$3:$A1000, "&lt;"&amp;EOMONTH(DATE(L$1,L$2,1),0)))*SUMIFS(Prov_Auto!$E$3:$E1000, Prov_Auto!$A$3:$A1000, $D734, Prov_Auto!$D$3:$D1000,"&gt;="&amp;DATE(L$1,L$2,1),Prov_Auto!$D$3:$D1000, "&lt;="&amp;EOMONTH(DATE(L$1,L$2,1),0)))</f>
        <v/>
      </c>
      <c r="M734" s="48" t="str">
        <f>IF($D734="","", (SUMIFS(Transacoes!$D$3:$D1000,Transacoes!$C$3:$C1000,$D734,Transacoes!$B$3:$B1000,"C", Transacoes!$A$3:$A1000, "&lt;"&amp;EOMONTH(DATE(M$1,M$2,1),0))-SUMIFS(Transacoes!$D$3:$D1000,Transacoes!$C$3:$C1000,$D734,Transacoes!$B$3:$B1000,"V", Transacoes!$A$3:$A1000, "&lt;"&amp;EOMONTH(DATE(M$1,M$2,1),0)))*SUMIFS(Prov_Auto!$E$3:$E1000, Prov_Auto!$A$3:$A1000, $D734, Prov_Auto!$D$3:$D1000,"&gt;="&amp;DATE(M$1,M$2,1),Prov_Auto!$D$3:$D1000, "&lt;="&amp;EOMONTH(DATE(M$1,M$2,1),0)))</f>
        <v/>
      </c>
      <c r="N734" s="48" t="str">
        <f>IF($D734="","", (SUMIFS(Transacoes!$D$3:$D1000,Transacoes!$C$3:$C1000,$D734,Transacoes!$B$3:$B1000,"C", Transacoes!$A$3:$A1000, "&lt;"&amp;EOMONTH(DATE(N$1,N$2,1),0))-SUMIFS(Transacoes!$D$3:$D1000,Transacoes!$C$3:$C1000,$D734,Transacoes!$B$3:$B1000,"V", Transacoes!$A$3:$A1000, "&lt;"&amp;EOMONTH(DATE(N$1,N$2,1),0)))*SUMIFS(Prov_Auto!$E$3:$E1000, Prov_Auto!$A$3:$A1000, $D734, Prov_Auto!$D$3:$D1000,"&gt;="&amp;DATE(N$1,N$2,1),Prov_Auto!$D$3:$D1000, "&lt;="&amp;EOMONTH(DATE(N$1,N$2,1),0)))</f>
        <v/>
      </c>
      <c r="O734" s="48" t="str">
        <f>IF($D734="","", (SUMIFS(Transacoes!$D$3:$D1000,Transacoes!$C$3:$C1000,$D734,Transacoes!$B$3:$B1000,"C", Transacoes!$A$3:$A1000, "&lt;"&amp;EOMONTH(DATE(O$1,O$2,1),0))-SUMIFS(Transacoes!$D$3:$D1000,Transacoes!$C$3:$C1000,$D734,Transacoes!$B$3:$B1000,"V", Transacoes!$A$3:$A1000, "&lt;"&amp;EOMONTH(DATE(O$1,O$2,1),0)))*SUMIFS(Prov_Auto!$E$3:$E1000, Prov_Auto!$A$3:$A1000, $D734, Prov_Auto!$D$3:$D1000,"&gt;="&amp;DATE(O$1,O$2,1),Prov_Auto!$D$3:$D1000, "&lt;="&amp;EOMONTH(DATE(O$1,O$2,1),0)))</f>
        <v/>
      </c>
      <c r="P734" s="48" t="str">
        <f>IF($D734="","", (SUMIFS(Transacoes!$D$3:$D1000,Transacoes!$C$3:$C1000,$D734,Transacoes!$B$3:$B1000,"C", Transacoes!$A$3:$A1000, "&lt;"&amp;EOMONTH(DATE(P$1,P$2,1),0))-SUMIFS(Transacoes!$D$3:$D1000,Transacoes!$C$3:$C1000,$D734,Transacoes!$B$3:$B1000,"V", Transacoes!$A$3:$A1000, "&lt;"&amp;EOMONTH(DATE(P$1,P$2,1),0)))*SUMIFS(Prov_Auto!$E$3:$E1000, Prov_Auto!$A$3:$A1000, $D734, Prov_Auto!$D$3:$D1000,"&gt;="&amp;DATE(P$1,P$2,1),Prov_Auto!$D$3:$D1000, "&lt;="&amp;EOMONTH(DATE(P$1,P$2,1),0)))</f>
        <v/>
      </c>
      <c r="Q734" s="48" t="str">
        <f>IF($D734="","", (SUMIFS(Transacoes!$D$3:$D1000,Transacoes!$C$3:$C1000,$D734,Transacoes!$B$3:$B1000,"C", Transacoes!$A$3:$A1000, "&lt;"&amp;EOMONTH(DATE(Q$1,Q$2,1),0))-SUMIFS(Transacoes!$D$3:$D1000,Transacoes!$C$3:$C1000,$D734,Transacoes!$B$3:$B1000,"V", Transacoes!$A$3:$A1000, "&lt;"&amp;EOMONTH(DATE(Q$1,Q$2,1),0)))*SUMIFS(Prov_Auto!$E$3:$E1000, Prov_Auto!$A$3:$A1000, $D734, Prov_Auto!$D$3:$D1000,"&gt;="&amp;DATE(Q$1,Q$2,1),Prov_Auto!$D$3:$D1000, "&lt;="&amp;EOMONTH(DATE(Q$1,Q$2,1),0)))</f>
        <v/>
      </c>
      <c r="R734" s="47"/>
    </row>
    <row r="735">
      <c r="A735" s="47"/>
      <c r="B735" s="47"/>
      <c r="C735" s="47"/>
      <c r="D735" s="87"/>
      <c r="E735" s="48" t="str">
        <f>IF($D735="","", (SUMIFS(Transacoes!$D$3:$D1000,Transacoes!$C$3:$C1000,$D735,Transacoes!$B$3:$B1000,"C", Transacoes!$A$3:$A1000, "&lt;"&amp;EOMONTH(DATE(E$1,E$2,1),0))-SUMIFS(Transacoes!$D$3:$D1000,Transacoes!$C$3:$C1000,$D735,Transacoes!$B$3:$B1000,"V", Transacoes!$A$3:$A1000, "&lt;"&amp;EOMONTH(DATE(E$1,E$2,1),0)))*SUMIFS(Prov_Auto!$E$3:$E1000, Prov_Auto!$A$3:$A1000, $D735, Prov_Auto!$D$3:$D1000,"&gt;="&amp;DATE(E$1,E$2,1),Prov_Auto!$D$3:$D1000, "&lt;="&amp;EOMONTH(DATE(E$1,E$2,1),0)))</f>
        <v/>
      </c>
      <c r="F735" s="48" t="str">
        <f>IF($D735="","", (SUMIFS(Transacoes!$D$3:$D1000,Transacoes!$C$3:$C1000,$D735,Transacoes!$B$3:$B1000,"C", Transacoes!$A$3:$A1000, "&lt;"&amp;EOMONTH(DATE(F$1,F$2,1),0))-SUMIFS(Transacoes!$D$3:$D1000,Transacoes!$C$3:$C1000,$D735,Transacoes!$B$3:$B1000,"V", Transacoes!$A$3:$A1000, "&lt;"&amp;EOMONTH(DATE(F$1,F$2,1),0)))*SUMIFS(Prov_Auto!$E$3:$E1000, Prov_Auto!$A$3:$A1000, $D735, Prov_Auto!$D$3:$D1000,"&gt;="&amp;DATE(F$1,F$2,1),Prov_Auto!$D$3:$D1000, "&lt;="&amp;EOMONTH(DATE(F$1,F$2,1),0)))</f>
        <v/>
      </c>
      <c r="G735" s="48" t="str">
        <f>IF($D735="","", (SUMIFS(Transacoes!$D$3:$D1000,Transacoes!$C$3:$C1000,$D735,Transacoes!$B$3:$B1000,"C", Transacoes!$A$3:$A1000, "&lt;"&amp;EOMONTH(DATE(G$1,G$2,1),0))-SUMIFS(Transacoes!$D$3:$D1000,Transacoes!$C$3:$C1000,$D735,Transacoes!$B$3:$B1000,"V", Transacoes!$A$3:$A1000, "&lt;"&amp;EOMONTH(DATE(G$1,G$2,1),0)))*SUMIFS(Prov_Auto!$E$3:$E1000, Prov_Auto!$A$3:$A1000, $D735, Prov_Auto!$D$3:$D1000,"&gt;="&amp;DATE(G$1,G$2,1),Prov_Auto!$D$3:$D1000, "&lt;="&amp;EOMONTH(DATE(G$1,G$2,1),0)))</f>
        <v/>
      </c>
      <c r="H735" s="48" t="str">
        <f>IF($D735="","", (SUMIFS(Transacoes!$D$3:$D1000,Transacoes!$C$3:$C1000,$D735,Transacoes!$B$3:$B1000,"C", Transacoes!$A$3:$A1000, "&lt;"&amp;EOMONTH(DATE(H$1,H$2,1),0))-SUMIFS(Transacoes!$D$3:$D1000,Transacoes!$C$3:$C1000,$D735,Transacoes!$B$3:$B1000,"V", Transacoes!$A$3:$A1000, "&lt;"&amp;EOMONTH(DATE(H$1,H$2,1),0)))*SUMIFS(Prov_Auto!$E$3:$E1000, Prov_Auto!$A$3:$A1000, $D735, Prov_Auto!$D$3:$D1000,"&gt;="&amp;DATE(H$1,H$2,1),Prov_Auto!$D$3:$D1000, "&lt;="&amp;EOMONTH(DATE(H$1,H$2,1),0)))</f>
        <v/>
      </c>
      <c r="I735" s="48" t="str">
        <f>IF($D735="","", (SUMIFS(Transacoes!$D$3:$D1000,Transacoes!$C$3:$C1000,$D735,Transacoes!$B$3:$B1000,"C", Transacoes!$A$3:$A1000, "&lt;"&amp;EOMONTH(DATE(I$1,I$2,1),0))-SUMIFS(Transacoes!$D$3:$D1000,Transacoes!$C$3:$C1000,$D735,Transacoes!$B$3:$B1000,"V", Transacoes!$A$3:$A1000, "&lt;"&amp;EOMONTH(DATE(I$1,I$2,1),0)))*SUMIFS(Prov_Auto!$E$3:$E1000, Prov_Auto!$A$3:$A1000, $D735, Prov_Auto!$D$3:$D1000,"&gt;="&amp;DATE(I$1,I$2,1),Prov_Auto!$D$3:$D1000, "&lt;="&amp;EOMONTH(DATE(I$1,I$2,1),0)))</f>
        <v/>
      </c>
      <c r="J735" s="48" t="str">
        <f>IF($D735="","", (SUMIFS(Transacoes!$D$3:$D1000,Transacoes!$C$3:$C1000,$D735,Transacoes!$B$3:$B1000,"C", Transacoes!$A$3:$A1000, "&lt;"&amp;EOMONTH(DATE(J$1,J$2,1),0))-SUMIFS(Transacoes!$D$3:$D1000,Transacoes!$C$3:$C1000,$D735,Transacoes!$B$3:$B1000,"V", Transacoes!$A$3:$A1000, "&lt;"&amp;EOMONTH(DATE(J$1,J$2,1),0)))*SUMIFS(Prov_Auto!$E$3:$E1000, Prov_Auto!$A$3:$A1000, $D735, Prov_Auto!$D$3:$D1000,"&gt;="&amp;DATE(J$1,J$2,1),Prov_Auto!$D$3:$D1000, "&lt;="&amp;EOMONTH(DATE(J$1,J$2,1),0)))</f>
        <v/>
      </c>
      <c r="K735" s="48" t="str">
        <f>IF($D735="","", (SUMIFS(Transacoes!$D$3:$D1000,Transacoes!$C$3:$C1000,$D735,Transacoes!$B$3:$B1000,"C", Transacoes!$A$3:$A1000, "&lt;"&amp;EOMONTH(DATE(K$1,K$2,1),0))-SUMIFS(Transacoes!$D$3:$D1000,Transacoes!$C$3:$C1000,$D735,Transacoes!$B$3:$B1000,"V", Transacoes!$A$3:$A1000, "&lt;"&amp;EOMONTH(DATE(K$1,K$2,1),0)))*SUMIFS(Prov_Auto!$E$3:$E1000, Prov_Auto!$A$3:$A1000, $D735, Prov_Auto!$D$3:$D1000,"&gt;="&amp;DATE(K$1,K$2,1),Prov_Auto!$D$3:$D1000, "&lt;="&amp;EOMONTH(DATE(K$1,K$2,1),0)))</f>
        <v/>
      </c>
      <c r="L735" s="48" t="str">
        <f>IF($D735="","", (SUMIFS(Transacoes!$D$3:$D1000,Transacoes!$C$3:$C1000,$D735,Transacoes!$B$3:$B1000,"C", Transacoes!$A$3:$A1000, "&lt;"&amp;EOMONTH(DATE(L$1,L$2,1),0))-SUMIFS(Transacoes!$D$3:$D1000,Transacoes!$C$3:$C1000,$D735,Transacoes!$B$3:$B1000,"V", Transacoes!$A$3:$A1000, "&lt;"&amp;EOMONTH(DATE(L$1,L$2,1),0)))*SUMIFS(Prov_Auto!$E$3:$E1000, Prov_Auto!$A$3:$A1000, $D735, Prov_Auto!$D$3:$D1000,"&gt;="&amp;DATE(L$1,L$2,1),Prov_Auto!$D$3:$D1000, "&lt;="&amp;EOMONTH(DATE(L$1,L$2,1),0)))</f>
        <v/>
      </c>
      <c r="M735" s="48" t="str">
        <f>IF($D735="","", (SUMIFS(Transacoes!$D$3:$D1000,Transacoes!$C$3:$C1000,$D735,Transacoes!$B$3:$B1000,"C", Transacoes!$A$3:$A1000, "&lt;"&amp;EOMONTH(DATE(M$1,M$2,1),0))-SUMIFS(Transacoes!$D$3:$D1000,Transacoes!$C$3:$C1000,$D735,Transacoes!$B$3:$B1000,"V", Transacoes!$A$3:$A1000, "&lt;"&amp;EOMONTH(DATE(M$1,M$2,1),0)))*SUMIFS(Prov_Auto!$E$3:$E1000, Prov_Auto!$A$3:$A1000, $D735, Prov_Auto!$D$3:$D1000,"&gt;="&amp;DATE(M$1,M$2,1),Prov_Auto!$D$3:$D1000, "&lt;="&amp;EOMONTH(DATE(M$1,M$2,1),0)))</f>
        <v/>
      </c>
      <c r="N735" s="48" t="str">
        <f>IF($D735="","", (SUMIFS(Transacoes!$D$3:$D1000,Transacoes!$C$3:$C1000,$D735,Transacoes!$B$3:$B1000,"C", Transacoes!$A$3:$A1000, "&lt;"&amp;EOMONTH(DATE(N$1,N$2,1),0))-SUMIFS(Transacoes!$D$3:$D1000,Transacoes!$C$3:$C1000,$D735,Transacoes!$B$3:$B1000,"V", Transacoes!$A$3:$A1000, "&lt;"&amp;EOMONTH(DATE(N$1,N$2,1),0)))*SUMIFS(Prov_Auto!$E$3:$E1000, Prov_Auto!$A$3:$A1000, $D735, Prov_Auto!$D$3:$D1000,"&gt;="&amp;DATE(N$1,N$2,1),Prov_Auto!$D$3:$D1000, "&lt;="&amp;EOMONTH(DATE(N$1,N$2,1),0)))</f>
        <v/>
      </c>
      <c r="O735" s="48" t="str">
        <f>IF($D735="","", (SUMIFS(Transacoes!$D$3:$D1000,Transacoes!$C$3:$C1000,$D735,Transacoes!$B$3:$B1000,"C", Transacoes!$A$3:$A1000, "&lt;"&amp;EOMONTH(DATE(O$1,O$2,1),0))-SUMIFS(Transacoes!$D$3:$D1000,Transacoes!$C$3:$C1000,$D735,Transacoes!$B$3:$B1000,"V", Transacoes!$A$3:$A1000, "&lt;"&amp;EOMONTH(DATE(O$1,O$2,1),0)))*SUMIFS(Prov_Auto!$E$3:$E1000, Prov_Auto!$A$3:$A1000, $D735, Prov_Auto!$D$3:$D1000,"&gt;="&amp;DATE(O$1,O$2,1),Prov_Auto!$D$3:$D1000, "&lt;="&amp;EOMONTH(DATE(O$1,O$2,1),0)))</f>
        <v/>
      </c>
      <c r="P735" s="48" t="str">
        <f>IF($D735="","", (SUMIFS(Transacoes!$D$3:$D1000,Transacoes!$C$3:$C1000,$D735,Transacoes!$B$3:$B1000,"C", Transacoes!$A$3:$A1000, "&lt;"&amp;EOMONTH(DATE(P$1,P$2,1),0))-SUMIFS(Transacoes!$D$3:$D1000,Transacoes!$C$3:$C1000,$D735,Transacoes!$B$3:$B1000,"V", Transacoes!$A$3:$A1000, "&lt;"&amp;EOMONTH(DATE(P$1,P$2,1),0)))*SUMIFS(Prov_Auto!$E$3:$E1000, Prov_Auto!$A$3:$A1000, $D735, Prov_Auto!$D$3:$D1000,"&gt;="&amp;DATE(P$1,P$2,1),Prov_Auto!$D$3:$D1000, "&lt;="&amp;EOMONTH(DATE(P$1,P$2,1),0)))</f>
        <v/>
      </c>
      <c r="Q735" s="48" t="str">
        <f>IF($D735="","", (SUMIFS(Transacoes!$D$3:$D1000,Transacoes!$C$3:$C1000,$D735,Transacoes!$B$3:$B1000,"C", Transacoes!$A$3:$A1000, "&lt;"&amp;EOMONTH(DATE(Q$1,Q$2,1),0))-SUMIFS(Transacoes!$D$3:$D1000,Transacoes!$C$3:$C1000,$D735,Transacoes!$B$3:$B1000,"V", Transacoes!$A$3:$A1000, "&lt;"&amp;EOMONTH(DATE(Q$1,Q$2,1),0)))*SUMIFS(Prov_Auto!$E$3:$E1000, Prov_Auto!$A$3:$A1000, $D735, Prov_Auto!$D$3:$D1000,"&gt;="&amp;DATE(Q$1,Q$2,1),Prov_Auto!$D$3:$D1000, "&lt;="&amp;EOMONTH(DATE(Q$1,Q$2,1),0)))</f>
        <v/>
      </c>
      <c r="R735" s="47"/>
    </row>
    <row r="736">
      <c r="A736" s="47"/>
      <c r="B736" s="47"/>
      <c r="C736" s="47"/>
      <c r="D736" s="87"/>
      <c r="E736" s="48" t="str">
        <f>IF($D736="","", (SUMIFS(Transacoes!$D$3:$D1000,Transacoes!$C$3:$C1000,$D736,Transacoes!$B$3:$B1000,"C", Transacoes!$A$3:$A1000, "&lt;"&amp;EOMONTH(DATE(E$1,E$2,1),0))-SUMIFS(Transacoes!$D$3:$D1000,Transacoes!$C$3:$C1000,$D736,Transacoes!$B$3:$B1000,"V", Transacoes!$A$3:$A1000, "&lt;"&amp;EOMONTH(DATE(E$1,E$2,1),0)))*SUMIFS(Prov_Auto!$E$3:$E1000, Prov_Auto!$A$3:$A1000, $D736, Prov_Auto!$D$3:$D1000,"&gt;="&amp;DATE(E$1,E$2,1),Prov_Auto!$D$3:$D1000, "&lt;="&amp;EOMONTH(DATE(E$1,E$2,1),0)))</f>
        <v/>
      </c>
      <c r="F736" s="48" t="str">
        <f>IF($D736="","", (SUMIFS(Transacoes!$D$3:$D1000,Transacoes!$C$3:$C1000,$D736,Transacoes!$B$3:$B1000,"C", Transacoes!$A$3:$A1000, "&lt;"&amp;EOMONTH(DATE(F$1,F$2,1),0))-SUMIFS(Transacoes!$D$3:$D1000,Transacoes!$C$3:$C1000,$D736,Transacoes!$B$3:$B1000,"V", Transacoes!$A$3:$A1000, "&lt;"&amp;EOMONTH(DATE(F$1,F$2,1),0)))*SUMIFS(Prov_Auto!$E$3:$E1000, Prov_Auto!$A$3:$A1000, $D736, Prov_Auto!$D$3:$D1000,"&gt;="&amp;DATE(F$1,F$2,1),Prov_Auto!$D$3:$D1000, "&lt;="&amp;EOMONTH(DATE(F$1,F$2,1),0)))</f>
        <v/>
      </c>
      <c r="G736" s="48" t="str">
        <f>IF($D736="","", (SUMIFS(Transacoes!$D$3:$D1000,Transacoes!$C$3:$C1000,$D736,Transacoes!$B$3:$B1000,"C", Transacoes!$A$3:$A1000, "&lt;"&amp;EOMONTH(DATE(G$1,G$2,1),0))-SUMIFS(Transacoes!$D$3:$D1000,Transacoes!$C$3:$C1000,$D736,Transacoes!$B$3:$B1000,"V", Transacoes!$A$3:$A1000, "&lt;"&amp;EOMONTH(DATE(G$1,G$2,1),0)))*SUMIFS(Prov_Auto!$E$3:$E1000, Prov_Auto!$A$3:$A1000, $D736, Prov_Auto!$D$3:$D1000,"&gt;="&amp;DATE(G$1,G$2,1),Prov_Auto!$D$3:$D1000, "&lt;="&amp;EOMONTH(DATE(G$1,G$2,1),0)))</f>
        <v/>
      </c>
      <c r="H736" s="48" t="str">
        <f>IF($D736="","", (SUMIFS(Transacoes!$D$3:$D1000,Transacoes!$C$3:$C1000,$D736,Transacoes!$B$3:$B1000,"C", Transacoes!$A$3:$A1000, "&lt;"&amp;EOMONTH(DATE(H$1,H$2,1),0))-SUMIFS(Transacoes!$D$3:$D1000,Transacoes!$C$3:$C1000,$D736,Transacoes!$B$3:$B1000,"V", Transacoes!$A$3:$A1000, "&lt;"&amp;EOMONTH(DATE(H$1,H$2,1),0)))*SUMIFS(Prov_Auto!$E$3:$E1000, Prov_Auto!$A$3:$A1000, $D736, Prov_Auto!$D$3:$D1000,"&gt;="&amp;DATE(H$1,H$2,1),Prov_Auto!$D$3:$D1000, "&lt;="&amp;EOMONTH(DATE(H$1,H$2,1),0)))</f>
        <v/>
      </c>
      <c r="I736" s="48" t="str">
        <f>IF($D736="","", (SUMIFS(Transacoes!$D$3:$D1000,Transacoes!$C$3:$C1000,$D736,Transacoes!$B$3:$B1000,"C", Transacoes!$A$3:$A1000, "&lt;"&amp;EOMONTH(DATE(I$1,I$2,1),0))-SUMIFS(Transacoes!$D$3:$D1000,Transacoes!$C$3:$C1000,$D736,Transacoes!$B$3:$B1000,"V", Transacoes!$A$3:$A1000, "&lt;"&amp;EOMONTH(DATE(I$1,I$2,1),0)))*SUMIFS(Prov_Auto!$E$3:$E1000, Prov_Auto!$A$3:$A1000, $D736, Prov_Auto!$D$3:$D1000,"&gt;="&amp;DATE(I$1,I$2,1),Prov_Auto!$D$3:$D1000, "&lt;="&amp;EOMONTH(DATE(I$1,I$2,1),0)))</f>
        <v/>
      </c>
      <c r="J736" s="48" t="str">
        <f>IF($D736="","", (SUMIFS(Transacoes!$D$3:$D1000,Transacoes!$C$3:$C1000,$D736,Transacoes!$B$3:$B1000,"C", Transacoes!$A$3:$A1000, "&lt;"&amp;EOMONTH(DATE(J$1,J$2,1),0))-SUMIFS(Transacoes!$D$3:$D1000,Transacoes!$C$3:$C1000,$D736,Transacoes!$B$3:$B1000,"V", Transacoes!$A$3:$A1000, "&lt;"&amp;EOMONTH(DATE(J$1,J$2,1),0)))*SUMIFS(Prov_Auto!$E$3:$E1000, Prov_Auto!$A$3:$A1000, $D736, Prov_Auto!$D$3:$D1000,"&gt;="&amp;DATE(J$1,J$2,1),Prov_Auto!$D$3:$D1000, "&lt;="&amp;EOMONTH(DATE(J$1,J$2,1),0)))</f>
        <v/>
      </c>
      <c r="K736" s="48" t="str">
        <f>IF($D736="","", (SUMIFS(Transacoes!$D$3:$D1000,Transacoes!$C$3:$C1000,$D736,Transacoes!$B$3:$B1000,"C", Transacoes!$A$3:$A1000, "&lt;"&amp;EOMONTH(DATE(K$1,K$2,1),0))-SUMIFS(Transacoes!$D$3:$D1000,Transacoes!$C$3:$C1000,$D736,Transacoes!$B$3:$B1000,"V", Transacoes!$A$3:$A1000, "&lt;"&amp;EOMONTH(DATE(K$1,K$2,1),0)))*SUMIFS(Prov_Auto!$E$3:$E1000, Prov_Auto!$A$3:$A1000, $D736, Prov_Auto!$D$3:$D1000,"&gt;="&amp;DATE(K$1,K$2,1),Prov_Auto!$D$3:$D1000, "&lt;="&amp;EOMONTH(DATE(K$1,K$2,1),0)))</f>
        <v/>
      </c>
      <c r="L736" s="48" t="str">
        <f>IF($D736="","", (SUMIFS(Transacoes!$D$3:$D1000,Transacoes!$C$3:$C1000,$D736,Transacoes!$B$3:$B1000,"C", Transacoes!$A$3:$A1000, "&lt;"&amp;EOMONTH(DATE(L$1,L$2,1),0))-SUMIFS(Transacoes!$D$3:$D1000,Transacoes!$C$3:$C1000,$D736,Transacoes!$B$3:$B1000,"V", Transacoes!$A$3:$A1000, "&lt;"&amp;EOMONTH(DATE(L$1,L$2,1),0)))*SUMIFS(Prov_Auto!$E$3:$E1000, Prov_Auto!$A$3:$A1000, $D736, Prov_Auto!$D$3:$D1000,"&gt;="&amp;DATE(L$1,L$2,1),Prov_Auto!$D$3:$D1000, "&lt;="&amp;EOMONTH(DATE(L$1,L$2,1),0)))</f>
        <v/>
      </c>
      <c r="M736" s="48" t="str">
        <f>IF($D736="","", (SUMIFS(Transacoes!$D$3:$D1000,Transacoes!$C$3:$C1000,$D736,Transacoes!$B$3:$B1000,"C", Transacoes!$A$3:$A1000, "&lt;"&amp;EOMONTH(DATE(M$1,M$2,1),0))-SUMIFS(Transacoes!$D$3:$D1000,Transacoes!$C$3:$C1000,$D736,Transacoes!$B$3:$B1000,"V", Transacoes!$A$3:$A1000, "&lt;"&amp;EOMONTH(DATE(M$1,M$2,1),0)))*SUMIFS(Prov_Auto!$E$3:$E1000, Prov_Auto!$A$3:$A1000, $D736, Prov_Auto!$D$3:$D1000,"&gt;="&amp;DATE(M$1,M$2,1),Prov_Auto!$D$3:$D1000, "&lt;="&amp;EOMONTH(DATE(M$1,M$2,1),0)))</f>
        <v/>
      </c>
      <c r="N736" s="48" t="str">
        <f>IF($D736="","", (SUMIFS(Transacoes!$D$3:$D1000,Transacoes!$C$3:$C1000,$D736,Transacoes!$B$3:$B1000,"C", Transacoes!$A$3:$A1000, "&lt;"&amp;EOMONTH(DATE(N$1,N$2,1),0))-SUMIFS(Transacoes!$D$3:$D1000,Transacoes!$C$3:$C1000,$D736,Transacoes!$B$3:$B1000,"V", Transacoes!$A$3:$A1000, "&lt;"&amp;EOMONTH(DATE(N$1,N$2,1),0)))*SUMIFS(Prov_Auto!$E$3:$E1000, Prov_Auto!$A$3:$A1000, $D736, Prov_Auto!$D$3:$D1000,"&gt;="&amp;DATE(N$1,N$2,1),Prov_Auto!$D$3:$D1000, "&lt;="&amp;EOMONTH(DATE(N$1,N$2,1),0)))</f>
        <v/>
      </c>
      <c r="O736" s="48" t="str">
        <f>IF($D736="","", (SUMIFS(Transacoes!$D$3:$D1000,Transacoes!$C$3:$C1000,$D736,Transacoes!$B$3:$B1000,"C", Transacoes!$A$3:$A1000, "&lt;"&amp;EOMONTH(DATE(O$1,O$2,1),0))-SUMIFS(Transacoes!$D$3:$D1000,Transacoes!$C$3:$C1000,$D736,Transacoes!$B$3:$B1000,"V", Transacoes!$A$3:$A1000, "&lt;"&amp;EOMONTH(DATE(O$1,O$2,1),0)))*SUMIFS(Prov_Auto!$E$3:$E1000, Prov_Auto!$A$3:$A1000, $D736, Prov_Auto!$D$3:$D1000,"&gt;="&amp;DATE(O$1,O$2,1),Prov_Auto!$D$3:$D1000, "&lt;="&amp;EOMONTH(DATE(O$1,O$2,1),0)))</f>
        <v/>
      </c>
      <c r="P736" s="48" t="str">
        <f>IF($D736="","", (SUMIFS(Transacoes!$D$3:$D1000,Transacoes!$C$3:$C1000,$D736,Transacoes!$B$3:$B1000,"C", Transacoes!$A$3:$A1000, "&lt;"&amp;EOMONTH(DATE(P$1,P$2,1),0))-SUMIFS(Transacoes!$D$3:$D1000,Transacoes!$C$3:$C1000,$D736,Transacoes!$B$3:$B1000,"V", Transacoes!$A$3:$A1000, "&lt;"&amp;EOMONTH(DATE(P$1,P$2,1),0)))*SUMIFS(Prov_Auto!$E$3:$E1000, Prov_Auto!$A$3:$A1000, $D736, Prov_Auto!$D$3:$D1000,"&gt;="&amp;DATE(P$1,P$2,1),Prov_Auto!$D$3:$D1000, "&lt;="&amp;EOMONTH(DATE(P$1,P$2,1),0)))</f>
        <v/>
      </c>
      <c r="Q736" s="48" t="str">
        <f>IF($D736="","", (SUMIFS(Transacoes!$D$3:$D1000,Transacoes!$C$3:$C1000,$D736,Transacoes!$B$3:$B1000,"C", Transacoes!$A$3:$A1000, "&lt;"&amp;EOMONTH(DATE(Q$1,Q$2,1),0))-SUMIFS(Transacoes!$D$3:$D1000,Transacoes!$C$3:$C1000,$D736,Transacoes!$B$3:$B1000,"V", Transacoes!$A$3:$A1000, "&lt;"&amp;EOMONTH(DATE(Q$1,Q$2,1),0)))*SUMIFS(Prov_Auto!$E$3:$E1000, Prov_Auto!$A$3:$A1000, $D736, Prov_Auto!$D$3:$D1000,"&gt;="&amp;DATE(Q$1,Q$2,1),Prov_Auto!$D$3:$D1000, "&lt;="&amp;EOMONTH(DATE(Q$1,Q$2,1),0)))</f>
        <v/>
      </c>
      <c r="R736" s="47"/>
    </row>
    <row r="737">
      <c r="A737" s="47"/>
      <c r="B737" s="47"/>
      <c r="C737" s="47"/>
      <c r="D737" s="87"/>
      <c r="E737" s="48" t="str">
        <f>IF($D737="","", (SUMIFS(Transacoes!$D$3:$D1000,Transacoes!$C$3:$C1000,$D737,Transacoes!$B$3:$B1000,"C", Transacoes!$A$3:$A1000, "&lt;"&amp;EOMONTH(DATE(E$1,E$2,1),0))-SUMIFS(Transacoes!$D$3:$D1000,Transacoes!$C$3:$C1000,$D737,Transacoes!$B$3:$B1000,"V", Transacoes!$A$3:$A1000, "&lt;"&amp;EOMONTH(DATE(E$1,E$2,1),0)))*SUMIFS(Prov_Auto!$E$3:$E1000, Prov_Auto!$A$3:$A1000, $D737, Prov_Auto!$D$3:$D1000,"&gt;="&amp;DATE(E$1,E$2,1),Prov_Auto!$D$3:$D1000, "&lt;="&amp;EOMONTH(DATE(E$1,E$2,1),0)))</f>
        <v/>
      </c>
      <c r="F737" s="48" t="str">
        <f>IF($D737="","", (SUMIFS(Transacoes!$D$3:$D1000,Transacoes!$C$3:$C1000,$D737,Transacoes!$B$3:$B1000,"C", Transacoes!$A$3:$A1000, "&lt;"&amp;EOMONTH(DATE(F$1,F$2,1),0))-SUMIFS(Transacoes!$D$3:$D1000,Transacoes!$C$3:$C1000,$D737,Transacoes!$B$3:$B1000,"V", Transacoes!$A$3:$A1000, "&lt;"&amp;EOMONTH(DATE(F$1,F$2,1),0)))*SUMIFS(Prov_Auto!$E$3:$E1000, Prov_Auto!$A$3:$A1000, $D737, Prov_Auto!$D$3:$D1000,"&gt;="&amp;DATE(F$1,F$2,1),Prov_Auto!$D$3:$D1000, "&lt;="&amp;EOMONTH(DATE(F$1,F$2,1),0)))</f>
        <v/>
      </c>
      <c r="G737" s="48" t="str">
        <f>IF($D737="","", (SUMIFS(Transacoes!$D$3:$D1000,Transacoes!$C$3:$C1000,$D737,Transacoes!$B$3:$B1000,"C", Transacoes!$A$3:$A1000, "&lt;"&amp;EOMONTH(DATE(G$1,G$2,1),0))-SUMIFS(Transacoes!$D$3:$D1000,Transacoes!$C$3:$C1000,$D737,Transacoes!$B$3:$B1000,"V", Transacoes!$A$3:$A1000, "&lt;"&amp;EOMONTH(DATE(G$1,G$2,1),0)))*SUMIFS(Prov_Auto!$E$3:$E1000, Prov_Auto!$A$3:$A1000, $D737, Prov_Auto!$D$3:$D1000,"&gt;="&amp;DATE(G$1,G$2,1),Prov_Auto!$D$3:$D1000, "&lt;="&amp;EOMONTH(DATE(G$1,G$2,1),0)))</f>
        <v/>
      </c>
      <c r="H737" s="48" t="str">
        <f>IF($D737="","", (SUMIFS(Transacoes!$D$3:$D1000,Transacoes!$C$3:$C1000,$D737,Transacoes!$B$3:$B1000,"C", Transacoes!$A$3:$A1000, "&lt;"&amp;EOMONTH(DATE(H$1,H$2,1),0))-SUMIFS(Transacoes!$D$3:$D1000,Transacoes!$C$3:$C1000,$D737,Transacoes!$B$3:$B1000,"V", Transacoes!$A$3:$A1000, "&lt;"&amp;EOMONTH(DATE(H$1,H$2,1),0)))*SUMIFS(Prov_Auto!$E$3:$E1000, Prov_Auto!$A$3:$A1000, $D737, Prov_Auto!$D$3:$D1000,"&gt;="&amp;DATE(H$1,H$2,1),Prov_Auto!$D$3:$D1000, "&lt;="&amp;EOMONTH(DATE(H$1,H$2,1),0)))</f>
        <v/>
      </c>
      <c r="I737" s="48" t="str">
        <f>IF($D737="","", (SUMIFS(Transacoes!$D$3:$D1000,Transacoes!$C$3:$C1000,$D737,Transacoes!$B$3:$B1000,"C", Transacoes!$A$3:$A1000, "&lt;"&amp;EOMONTH(DATE(I$1,I$2,1),0))-SUMIFS(Transacoes!$D$3:$D1000,Transacoes!$C$3:$C1000,$D737,Transacoes!$B$3:$B1000,"V", Transacoes!$A$3:$A1000, "&lt;"&amp;EOMONTH(DATE(I$1,I$2,1),0)))*SUMIFS(Prov_Auto!$E$3:$E1000, Prov_Auto!$A$3:$A1000, $D737, Prov_Auto!$D$3:$D1000,"&gt;="&amp;DATE(I$1,I$2,1),Prov_Auto!$D$3:$D1000, "&lt;="&amp;EOMONTH(DATE(I$1,I$2,1),0)))</f>
        <v/>
      </c>
      <c r="J737" s="48" t="str">
        <f>IF($D737="","", (SUMIFS(Transacoes!$D$3:$D1000,Transacoes!$C$3:$C1000,$D737,Transacoes!$B$3:$B1000,"C", Transacoes!$A$3:$A1000, "&lt;"&amp;EOMONTH(DATE(J$1,J$2,1),0))-SUMIFS(Transacoes!$D$3:$D1000,Transacoes!$C$3:$C1000,$D737,Transacoes!$B$3:$B1000,"V", Transacoes!$A$3:$A1000, "&lt;"&amp;EOMONTH(DATE(J$1,J$2,1),0)))*SUMIFS(Prov_Auto!$E$3:$E1000, Prov_Auto!$A$3:$A1000, $D737, Prov_Auto!$D$3:$D1000,"&gt;="&amp;DATE(J$1,J$2,1),Prov_Auto!$D$3:$D1000, "&lt;="&amp;EOMONTH(DATE(J$1,J$2,1),0)))</f>
        <v/>
      </c>
      <c r="K737" s="48" t="str">
        <f>IF($D737="","", (SUMIFS(Transacoes!$D$3:$D1000,Transacoes!$C$3:$C1000,$D737,Transacoes!$B$3:$B1000,"C", Transacoes!$A$3:$A1000, "&lt;"&amp;EOMONTH(DATE(K$1,K$2,1),0))-SUMIFS(Transacoes!$D$3:$D1000,Transacoes!$C$3:$C1000,$D737,Transacoes!$B$3:$B1000,"V", Transacoes!$A$3:$A1000, "&lt;"&amp;EOMONTH(DATE(K$1,K$2,1),0)))*SUMIFS(Prov_Auto!$E$3:$E1000, Prov_Auto!$A$3:$A1000, $D737, Prov_Auto!$D$3:$D1000,"&gt;="&amp;DATE(K$1,K$2,1),Prov_Auto!$D$3:$D1000, "&lt;="&amp;EOMONTH(DATE(K$1,K$2,1),0)))</f>
        <v/>
      </c>
      <c r="L737" s="48" t="str">
        <f>IF($D737="","", (SUMIFS(Transacoes!$D$3:$D1000,Transacoes!$C$3:$C1000,$D737,Transacoes!$B$3:$B1000,"C", Transacoes!$A$3:$A1000, "&lt;"&amp;EOMONTH(DATE(L$1,L$2,1),0))-SUMIFS(Transacoes!$D$3:$D1000,Transacoes!$C$3:$C1000,$D737,Transacoes!$B$3:$B1000,"V", Transacoes!$A$3:$A1000, "&lt;"&amp;EOMONTH(DATE(L$1,L$2,1),0)))*SUMIFS(Prov_Auto!$E$3:$E1000, Prov_Auto!$A$3:$A1000, $D737, Prov_Auto!$D$3:$D1000,"&gt;="&amp;DATE(L$1,L$2,1),Prov_Auto!$D$3:$D1000, "&lt;="&amp;EOMONTH(DATE(L$1,L$2,1),0)))</f>
        <v/>
      </c>
      <c r="M737" s="48" t="str">
        <f>IF($D737="","", (SUMIFS(Transacoes!$D$3:$D1000,Transacoes!$C$3:$C1000,$D737,Transacoes!$B$3:$B1000,"C", Transacoes!$A$3:$A1000, "&lt;"&amp;EOMONTH(DATE(M$1,M$2,1),0))-SUMIFS(Transacoes!$D$3:$D1000,Transacoes!$C$3:$C1000,$D737,Transacoes!$B$3:$B1000,"V", Transacoes!$A$3:$A1000, "&lt;"&amp;EOMONTH(DATE(M$1,M$2,1),0)))*SUMIFS(Prov_Auto!$E$3:$E1000, Prov_Auto!$A$3:$A1000, $D737, Prov_Auto!$D$3:$D1000,"&gt;="&amp;DATE(M$1,M$2,1),Prov_Auto!$D$3:$D1000, "&lt;="&amp;EOMONTH(DATE(M$1,M$2,1),0)))</f>
        <v/>
      </c>
      <c r="N737" s="48" t="str">
        <f>IF($D737="","", (SUMIFS(Transacoes!$D$3:$D1000,Transacoes!$C$3:$C1000,$D737,Transacoes!$B$3:$B1000,"C", Transacoes!$A$3:$A1000, "&lt;"&amp;EOMONTH(DATE(N$1,N$2,1),0))-SUMIFS(Transacoes!$D$3:$D1000,Transacoes!$C$3:$C1000,$D737,Transacoes!$B$3:$B1000,"V", Transacoes!$A$3:$A1000, "&lt;"&amp;EOMONTH(DATE(N$1,N$2,1),0)))*SUMIFS(Prov_Auto!$E$3:$E1000, Prov_Auto!$A$3:$A1000, $D737, Prov_Auto!$D$3:$D1000,"&gt;="&amp;DATE(N$1,N$2,1),Prov_Auto!$D$3:$D1000, "&lt;="&amp;EOMONTH(DATE(N$1,N$2,1),0)))</f>
        <v/>
      </c>
      <c r="O737" s="48" t="str">
        <f>IF($D737="","", (SUMIFS(Transacoes!$D$3:$D1000,Transacoes!$C$3:$C1000,$D737,Transacoes!$B$3:$B1000,"C", Transacoes!$A$3:$A1000, "&lt;"&amp;EOMONTH(DATE(O$1,O$2,1),0))-SUMIFS(Transacoes!$D$3:$D1000,Transacoes!$C$3:$C1000,$D737,Transacoes!$B$3:$B1000,"V", Transacoes!$A$3:$A1000, "&lt;"&amp;EOMONTH(DATE(O$1,O$2,1),0)))*SUMIFS(Prov_Auto!$E$3:$E1000, Prov_Auto!$A$3:$A1000, $D737, Prov_Auto!$D$3:$D1000,"&gt;="&amp;DATE(O$1,O$2,1),Prov_Auto!$D$3:$D1000, "&lt;="&amp;EOMONTH(DATE(O$1,O$2,1),0)))</f>
        <v/>
      </c>
      <c r="P737" s="48" t="str">
        <f>IF($D737="","", (SUMIFS(Transacoes!$D$3:$D1000,Transacoes!$C$3:$C1000,$D737,Transacoes!$B$3:$B1000,"C", Transacoes!$A$3:$A1000, "&lt;"&amp;EOMONTH(DATE(P$1,P$2,1),0))-SUMIFS(Transacoes!$D$3:$D1000,Transacoes!$C$3:$C1000,$D737,Transacoes!$B$3:$B1000,"V", Transacoes!$A$3:$A1000, "&lt;"&amp;EOMONTH(DATE(P$1,P$2,1),0)))*SUMIFS(Prov_Auto!$E$3:$E1000, Prov_Auto!$A$3:$A1000, $D737, Prov_Auto!$D$3:$D1000,"&gt;="&amp;DATE(P$1,P$2,1),Prov_Auto!$D$3:$D1000, "&lt;="&amp;EOMONTH(DATE(P$1,P$2,1),0)))</f>
        <v/>
      </c>
      <c r="Q737" s="48" t="str">
        <f>IF($D737="","", (SUMIFS(Transacoes!$D$3:$D1000,Transacoes!$C$3:$C1000,$D737,Transacoes!$B$3:$B1000,"C", Transacoes!$A$3:$A1000, "&lt;"&amp;EOMONTH(DATE(Q$1,Q$2,1),0))-SUMIFS(Transacoes!$D$3:$D1000,Transacoes!$C$3:$C1000,$D737,Transacoes!$B$3:$B1000,"V", Transacoes!$A$3:$A1000, "&lt;"&amp;EOMONTH(DATE(Q$1,Q$2,1),0)))*SUMIFS(Prov_Auto!$E$3:$E1000, Prov_Auto!$A$3:$A1000, $D737, Prov_Auto!$D$3:$D1000,"&gt;="&amp;DATE(Q$1,Q$2,1),Prov_Auto!$D$3:$D1000, "&lt;="&amp;EOMONTH(DATE(Q$1,Q$2,1),0)))</f>
        <v/>
      </c>
      <c r="R737" s="47"/>
    </row>
    <row r="738">
      <c r="A738" s="47"/>
      <c r="B738" s="47"/>
      <c r="C738" s="47"/>
      <c r="D738" s="87"/>
      <c r="E738" s="48" t="str">
        <f>IF($D738="","", (SUMIFS(Transacoes!$D$3:$D1000,Transacoes!$C$3:$C1000,$D738,Transacoes!$B$3:$B1000,"C", Transacoes!$A$3:$A1000, "&lt;"&amp;EOMONTH(DATE(E$1,E$2,1),0))-SUMIFS(Transacoes!$D$3:$D1000,Transacoes!$C$3:$C1000,$D738,Transacoes!$B$3:$B1000,"V", Transacoes!$A$3:$A1000, "&lt;"&amp;EOMONTH(DATE(E$1,E$2,1),0)))*SUMIFS(Prov_Auto!$E$3:$E1000, Prov_Auto!$A$3:$A1000, $D738, Prov_Auto!$D$3:$D1000,"&gt;="&amp;DATE(E$1,E$2,1),Prov_Auto!$D$3:$D1000, "&lt;="&amp;EOMONTH(DATE(E$1,E$2,1),0)))</f>
        <v/>
      </c>
      <c r="F738" s="48" t="str">
        <f>IF($D738="","", (SUMIFS(Transacoes!$D$3:$D1000,Transacoes!$C$3:$C1000,$D738,Transacoes!$B$3:$B1000,"C", Transacoes!$A$3:$A1000, "&lt;"&amp;EOMONTH(DATE(F$1,F$2,1),0))-SUMIFS(Transacoes!$D$3:$D1000,Transacoes!$C$3:$C1000,$D738,Transacoes!$B$3:$B1000,"V", Transacoes!$A$3:$A1000, "&lt;"&amp;EOMONTH(DATE(F$1,F$2,1),0)))*SUMIFS(Prov_Auto!$E$3:$E1000, Prov_Auto!$A$3:$A1000, $D738, Prov_Auto!$D$3:$D1000,"&gt;="&amp;DATE(F$1,F$2,1),Prov_Auto!$D$3:$D1000, "&lt;="&amp;EOMONTH(DATE(F$1,F$2,1),0)))</f>
        <v/>
      </c>
      <c r="G738" s="48" t="str">
        <f>IF($D738="","", (SUMIFS(Transacoes!$D$3:$D1000,Transacoes!$C$3:$C1000,$D738,Transacoes!$B$3:$B1000,"C", Transacoes!$A$3:$A1000, "&lt;"&amp;EOMONTH(DATE(G$1,G$2,1),0))-SUMIFS(Transacoes!$D$3:$D1000,Transacoes!$C$3:$C1000,$D738,Transacoes!$B$3:$B1000,"V", Transacoes!$A$3:$A1000, "&lt;"&amp;EOMONTH(DATE(G$1,G$2,1),0)))*SUMIFS(Prov_Auto!$E$3:$E1000, Prov_Auto!$A$3:$A1000, $D738, Prov_Auto!$D$3:$D1000,"&gt;="&amp;DATE(G$1,G$2,1),Prov_Auto!$D$3:$D1000, "&lt;="&amp;EOMONTH(DATE(G$1,G$2,1),0)))</f>
        <v/>
      </c>
      <c r="H738" s="48" t="str">
        <f>IF($D738="","", (SUMIFS(Transacoes!$D$3:$D1000,Transacoes!$C$3:$C1000,$D738,Transacoes!$B$3:$B1000,"C", Transacoes!$A$3:$A1000, "&lt;"&amp;EOMONTH(DATE(H$1,H$2,1),0))-SUMIFS(Transacoes!$D$3:$D1000,Transacoes!$C$3:$C1000,$D738,Transacoes!$B$3:$B1000,"V", Transacoes!$A$3:$A1000, "&lt;"&amp;EOMONTH(DATE(H$1,H$2,1),0)))*SUMIFS(Prov_Auto!$E$3:$E1000, Prov_Auto!$A$3:$A1000, $D738, Prov_Auto!$D$3:$D1000,"&gt;="&amp;DATE(H$1,H$2,1),Prov_Auto!$D$3:$D1000, "&lt;="&amp;EOMONTH(DATE(H$1,H$2,1),0)))</f>
        <v/>
      </c>
      <c r="I738" s="48" t="str">
        <f>IF($D738="","", (SUMIFS(Transacoes!$D$3:$D1000,Transacoes!$C$3:$C1000,$D738,Transacoes!$B$3:$B1000,"C", Transacoes!$A$3:$A1000, "&lt;"&amp;EOMONTH(DATE(I$1,I$2,1),0))-SUMIFS(Transacoes!$D$3:$D1000,Transacoes!$C$3:$C1000,$D738,Transacoes!$B$3:$B1000,"V", Transacoes!$A$3:$A1000, "&lt;"&amp;EOMONTH(DATE(I$1,I$2,1),0)))*SUMIFS(Prov_Auto!$E$3:$E1000, Prov_Auto!$A$3:$A1000, $D738, Prov_Auto!$D$3:$D1000,"&gt;="&amp;DATE(I$1,I$2,1),Prov_Auto!$D$3:$D1000, "&lt;="&amp;EOMONTH(DATE(I$1,I$2,1),0)))</f>
        <v/>
      </c>
      <c r="J738" s="48" t="str">
        <f>IF($D738="","", (SUMIFS(Transacoes!$D$3:$D1000,Transacoes!$C$3:$C1000,$D738,Transacoes!$B$3:$B1000,"C", Transacoes!$A$3:$A1000, "&lt;"&amp;EOMONTH(DATE(J$1,J$2,1),0))-SUMIFS(Transacoes!$D$3:$D1000,Transacoes!$C$3:$C1000,$D738,Transacoes!$B$3:$B1000,"V", Transacoes!$A$3:$A1000, "&lt;"&amp;EOMONTH(DATE(J$1,J$2,1),0)))*SUMIFS(Prov_Auto!$E$3:$E1000, Prov_Auto!$A$3:$A1000, $D738, Prov_Auto!$D$3:$D1000,"&gt;="&amp;DATE(J$1,J$2,1),Prov_Auto!$D$3:$D1000, "&lt;="&amp;EOMONTH(DATE(J$1,J$2,1),0)))</f>
        <v/>
      </c>
      <c r="K738" s="48" t="str">
        <f>IF($D738="","", (SUMIFS(Transacoes!$D$3:$D1000,Transacoes!$C$3:$C1000,$D738,Transacoes!$B$3:$B1000,"C", Transacoes!$A$3:$A1000, "&lt;"&amp;EOMONTH(DATE(K$1,K$2,1),0))-SUMIFS(Transacoes!$D$3:$D1000,Transacoes!$C$3:$C1000,$D738,Transacoes!$B$3:$B1000,"V", Transacoes!$A$3:$A1000, "&lt;"&amp;EOMONTH(DATE(K$1,K$2,1),0)))*SUMIFS(Prov_Auto!$E$3:$E1000, Prov_Auto!$A$3:$A1000, $D738, Prov_Auto!$D$3:$D1000,"&gt;="&amp;DATE(K$1,K$2,1),Prov_Auto!$D$3:$D1000, "&lt;="&amp;EOMONTH(DATE(K$1,K$2,1),0)))</f>
        <v/>
      </c>
      <c r="L738" s="48" t="str">
        <f>IF($D738="","", (SUMIFS(Transacoes!$D$3:$D1000,Transacoes!$C$3:$C1000,$D738,Transacoes!$B$3:$B1000,"C", Transacoes!$A$3:$A1000, "&lt;"&amp;EOMONTH(DATE(L$1,L$2,1),0))-SUMIFS(Transacoes!$D$3:$D1000,Transacoes!$C$3:$C1000,$D738,Transacoes!$B$3:$B1000,"V", Transacoes!$A$3:$A1000, "&lt;"&amp;EOMONTH(DATE(L$1,L$2,1),0)))*SUMIFS(Prov_Auto!$E$3:$E1000, Prov_Auto!$A$3:$A1000, $D738, Prov_Auto!$D$3:$D1000,"&gt;="&amp;DATE(L$1,L$2,1),Prov_Auto!$D$3:$D1000, "&lt;="&amp;EOMONTH(DATE(L$1,L$2,1),0)))</f>
        <v/>
      </c>
      <c r="M738" s="48" t="str">
        <f>IF($D738="","", (SUMIFS(Transacoes!$D$3:$D1000,Transacoes!$C$3:$C1000,$D738,Transacoes!$B$3:$B1000,"C", Transacoes!$A$3:$A1000, "&lt;"&amp;EOMONTH(DATE(M$1,M$2,1),0))-SUMIFS(Transacoes!$D$3:$D1000,Transacoes!$C$3:$C1000,$D738,Transacoes!$B$3:$B1000,"V", Transacoes!$A$3:$A1000, "&lt;"&amp;EOMONTH(DATE(M$1,M$2,1),0)))*SUMIFS(Prov_Auto!$E$3:$E1000, Prov_Auto!$A$3:$A1000, $D738, Prov_Auto!$D$3:$D1000,"&gt;="&amp;DATE(M$1,M$2,1),Prov_Auto!$D$3:$D1000, "&lt;="&amp;EOMONTH(DATE(M$1,M$2,1),0)))</f>
        <v/>
      </c>
      <c r="N738" s="48" t="str">
        <f>IF($D738="","", (SUMIFS(Transacoes!$D$3:$D1000,Transacoes!$C$3:$C1000,$D738,Transacoes!$B$3:$B1000,"C", Transacoes!$A$3:$A1000, "&lt;"&amp;EOMONTH(DATE(N$1,N$2,1),0))-SUMIFS(Transacoes!$D$3:$D1000,Transacoes!$C$3:$C1000,$D738,Transacoes!$B$3:$B1000,"V", Transacoes!$A$3:$A1000, "&lt;"&amp;EOMONTH(DATE(N$1,N$2,1),0)))*SUMIFS(Prov_Auto!$E$3:$E1000, Prov_Auto!$A$3:$A1000, $D738, Prov_Auto!$D$3:$D1000,"&gt;="&amp;DATE(N$1,N$2,1),Prov_Auto!$D$3:$D1000, "&lt;="&amp;EOMONTH(DATE(N$1,N$2,1),0)))</f>
        <v/>
      </c>
      <c r="O738" s="48" t="str">
        <f>IF($D738="","", (SUMIFS(Transacoes!$D$3:$D1000,Transacoes!$C$3:$C1000,$D738,Transacoes!$B$3:$B1000,"C", Transacoes!$A$3:$A1000, "&lt;"&amp;EOMONTH(DATE(O$1,O$2,1),0))-SUMIFS(Transacoes!$D$3:$D1000,Transacoes!$C$3:$C1000,$D738,Transacoes!$B$3:$B1000,"V", Transacoes!$A$3:$A1000, "&lt;"&amp;EOMONTH(DATE(O$1,O$2,1),0)))*SUMIFS(Prov_Auto!$E$3:$E1000, Prov_Auto!$A$3:$A1000, $D738, Prov_Auto!$D$3:$D1000,"&gt;="&amp;DATE(O$1,O$2,1),Prov_Auto!$D$3:$D1000, "&lt;="&amp;EOMONTH(DATE(O$1,O$2,1),0)))</f>
        <v/>
      </c>
      <c r="P738" s="48" t="str">
        <f>IF($D738="","", (SUMIFS(Transacoes!$D$3:$D1000,Transacoes!$C$3:$C1000,$D738,Transacoes!$B$3:$B1000,"C", Transacoes!$A$3:$A1000, "&lt;"&amp;EOMONTH(DATE(P$1,P$2,1),0))-SUMIFS(Transacoes!$D$3:$D1000,Transacoes!$C$3:$C1000,$D738,Transacoes!$B$3:$B1000,"V", Transacoes!$A$3:$A1000, "&lt;"&amp;EOMONTH(DATE(P$1,P$2,1),0)))*SUMIFS(Prov_Auto!$E$3:$E1000, Prov_Auto!$A$3:$A1000, $D738, Prov_Auto!$D$3:$D1000,"&gt;="&amp;DATE(P$1,P$2,1),Prov_Auto!$D$3:$D1000, "&lt;="&amp;EOMONTH(DATE(P$1,P$2,1),0)))</f>
        <v/>
      </c>
      <c r="Q738" s="48" t="str">
        <f>IF($D738="","", (SUMIFS(Transacoes!$D$3:$D1000,Transacoes!$C$3:$C1000,$D738,Transacoes!$B$3:$B1000,"C", Transacoes!$A$3:$A1000, "&lt;"&amp;EOMONTH(DATE(Q$1,Q$2,1),0))-SUMIFS(Transacoes!$D$3:$D1000,Transacoes!$C$3:$C1000,$D738,Transacoes!$B$3:$B1000,"V", Transacoes!$A$3:$A1000, "&lt;"&amp;EOMONTH(DATE(Q$1,Q$2,1),0)))*SUMIFS(Prov_Auto!$E$3:$E1000, Prov_Auto!$A$3:$A1000, $D738, Prov_Auto!$D$3:$D1000,"&gt;="&amp;DATE(Q$1,Q$2,1),Prov_Auto!$D$3:$D1000, "&lt;="&amp;EOMONTH(DATE(Q$1,Q$2,1),0)))</f>
        <v/>
      </c>
      <c r="R738" s="47"/>
    </row>
    <row r="739">
      <c r="A739" s="47"/>
      <c r="B739" s="47"/>
      <c r="C739" s="47"/>
      <c r="D739" s="87"/>
      <c r="E739" s="48" t="str">
        <f>IF($D739="","", (SUMIFS(Transacoes!$D$3:$D1000,Transacoes!$C$3:$C1000,$D739,Transacoes!$B$3:$B1000,"C", Transacoes!$A$3:$A1000, "&lt;"&amp;EOMONTH(DATE(E$1,E$2,1),0))-SUMIFS(Transacoes!$D$3:$D1000,Transacoes!$C$3:$C1000,$D739,Transacoes!$B$3:$B1000,"V", Transacoes!$A$3:$A1000, "&lt;"&amp;EOMONTH(DATE(E$1,E$2,1),0)))*SUMIFS(Prov_Auto!$E$3:$E1000, Prov_Auto!$A$3:$A1000, $D739, Prov_Auto!$D$3:$D1000,"&gt;="&amp;DATE(E$1,E$2,1),Prov_Auto!$D$3:$D1000, "&lt;="&amp;EOMONTH(DATE(E$1,E$2,1),0)))</f>
        <v/>
      </c>
      <c r="F739" s="48" t="str">
        <f>IF($D739="","", (SUMIFS(Transacoes!$D$3:$D1000,Transacoes!$C$3:$C1000,$D739,Transacoes!$B$3:$B1000,"C", Transacoes!$A$3:$A1000, "&lt;"&amp;EOMONTH(DATE(F$1,F$2,1),0))-SUMIFS(Transacoes!$D$3:$D1000,Transacoes!$C$3:$C1000,$D739,Transacoes!$B$3:$B1000,"V", Transacoes!$A$3:$A1000, "&lt;"&amp;EOMONTH(DATE(F$1,F$2,1),0)))*SUMIFS(Prov_Auto!$E$3:$E1000, Prov_Auto!$A$3:$A1000, $D739, Prov_Auto!$D$3:$D1000,"&gt;="&amp;DATE(F$1,F$2,1),Prov_Auto!$D$3:$D1000, "&lt;="&amp;EOMONTH(DATE(F$1,F$2,1),0)))</f>
        <v/>
      </c>
      <c r="G739" s="48" t="str">
        <f>IF($D739="","", (SUMIFS(Transacoes!$D$3:$D1000,Transacoes!$C$3:$C1000,$D739,Transacoes!$B$3:$B1000,"C", Transacoes!$A$3:$A1000, "&lt;"&amp;EOMONTH(DATE(G$1,G$2,1),0))-SUMIFS(Transacoes!$D$3:$D1000,Transacoes!$C$3:$C1000,$D739,Transacoes!$B$3:$B1000,"V", Transacoes!$A$3:$A1000, "&lt;"&amp;EOMONTH(DATE(G$1,G$2,1),0)))*SUMIFS(Prov_Auto!$E$3:$E1000, Prov_Auto!$A$3:$A1000, $D739, Prov_Auto!$D$3:$D1000,"&gt;="&amp;DATE(G$1,G$2,1),Prov_Auto!$D$3:$D1000, "&lt;="&amp;EOMONTH(DATE(G$1,G$2,1),0)))</f>
        <v/>
      </c>
      <c r="H739" s="48" t="str">
        <f>IF($D739="","", (SUMIFS(Transacoes!$D$3:$D1000,Transacoes!$C$3:$C1000,$D739,Transacoes!$B$3:$B1000,"C", Transacoes!$A$3:$A1000, "&lt;"&amp;EOMONTH(DATE(H$1,H$2,1),0))-SUMIFS(Transacoes!$D$3:$D1000,Transacoes!$C$3:$C1000,$D739,Transacoes!$B$3:$B1000,"V", Transacoes!$A$3:$A1000, "&lt;"&amp;EOMONTH(DATE(H$1,H$2,1),0)))*SUMIFS(Prov_Auto!$E$3:$E1000, Prov_Auto!$A$3:$A1000, $D739, Prov_Auto!$D$3:$D1000,"&gt;="&amp;DATE(H$1,H$2,1),Prov_Auto!$D$3:$D1000, "&lt;="&amp;EOMONTH(DATE(H$1,H$2,1),0)))</f>
        <v/>
      </c>
      <c r="I739" s="48" t="str">
        <f>IF($D739="","", (SUMIFS(Transacoes!$D$3:$D1000,Transacoes!$C$3:$C1000,$D739,Transacoes!$B$3:$B1000,"C", Transacoes!$A$3:$A1000, "&lt;"&amp;EOMONTH(DATE(I$1,I$2,1),0))-SUMIFS(Transacoes!$D$3:$D1000,Transacoes!$C$3:$C1000,$D739,Transacoes!$B$3:$B1000,"V", Transacoes!$A$3:$A1000, "&lt;"&amp;EOMONTH(DATE(I$1,I$2,1),0)))*SUMIFS(Prov_Auto!$E$3:$E1000, Prov_Auto!$A$3:$A1000, $D739, Prov_Auto!$D$3:$D1000,"&gt;="&amp;DATE(I$1,I$2,1),Prov_Auto!$D$3:$D1000, "&lt;="&amp;EOMONTH(DATE(I$1,I$2,1),0)))</f>
        <v/>
      </c>
      <c r="J739" s="48" t="str">
        <f>IF($D739="","", (SUMIFS(Transacoes!$D$3:$D1000,Transacoes!$C$3:$C1000,$D739,Transacoes!$B$3:$B1000,"C", Transacoes!$A$3:$A1000, "&lt;"&amp;EOMONTH(DATE(J$1,J$2,1),0))-SUMIFS(Transacoes!$D$3:$D1000,Transacoes!$C$3:$C1000,$D739,Transacoes!$B$3:$B1000,"V", Transacoes!$A$3:$A1000, "&lt;"&amp;EOMONTH(DATE(J$1,J$2,1),0)))*SUMIFS(Prov_Auto!$E$3:$E1000, Prov_Auto!$A$3:$A1000, $D739, Prov_Auto!$D$3:$D1000,"&gt;="&amp;DATE(J$1,J$2,1),Prov_Auto!$D$3:$D1000, "&lt;="&amp;EOMONTH(DATE(J$1,J$2,1),0)))</f>
        <v/>
      </c>
      <c r="K739" s="48" t="str">
        <f>IF($D739="","", (SUMIFS(Transacoes!$D$3:$D1000,Transacoes!$C$3:$C1000,$D739,Transacoes!$B$3:$B1000,"C", Transacoes!$A$3:$A1000, "&lt;"&amp;EOMONTH(DATE(K$1,K$2,1),0))-SUMIFS(Transacoes!$D$3:$D1000,Transacoes!$C$3:$C1000,$D739,Transacoes!$B$3:$B1000,"V", Transacoes!$A$3:$A1000, "&lt;"&amp;EOMONTH(DATE(K$1,K$2,1),0)))*SUMIFS(Prov_Auto!$E$3:$E1000, Prov_Auto!$A$3:$A1000, $D739, Prov_Auto!$D$3:$D1000,"&gt;="&amp;DATE(K$1,K$2,1),Prov_Auto!$D$3:$D1000, "&lt;="&amp;EOMONTH(DATE(K$1,K$2,1),0)))</f>
        <v/>
      </c>
      <c r="L739" s="48" t="str">
        <f>IF($D739="","", (SUMIFS(Transacoes!$D$3:$D1000,Transacoes!$C$3:$C1000,$D739,Transacoes!$B$3:$B1000,"C", Transacoes!$A$3:$A1000, "&lt;"&amp;EOMONTH(DATE(L$1,L$2,1),0))-SUMIFS(Transacoes!$D$3:$D1000,Transacoes!$C$3:$C1000,$D739,Transacoes!$B$3:$B1000,"V", Transacoes!$A$3:$A1000, "&lt;"&amp;EOMONTH(DATE(L$1,L$2,1),0)))*SUMIFS(Prov_Auto!$E$3:$E1000, Prov_Auto!$A$3:$A1000, $D739, Prov_Auto!$D$3:$D1000,"&gt;="&amp;DATE(L$1,L$2,1),Prov_Auto!$D$3:$D1000, "&lt;="&amp;EOMONTH(DATE(L$1,L$2,1),0)))</f>
        <v/>
      </c>
      <c r="M739" s="48" t="str">
        <f>IF($D739="","", (SUMIFS(Transacoes!$D$3:$D1000,Transacoes!$C$3:$C1000,$D739,Transacoes!$B$3:$B1000,"C", Transacoes!$A$3:$A1000, "&lt;"&amp;EOMONTH(DATE(M$1,M$2,1),0))-SUMIFS(Transacoes!$D$3:$D1000,Transacoes!$C$3:$C1000,$D739,Transacoes!$B$3:$B1000,"V", Transacoes!$A$3:$A1000, "&lt;"&amp;EOMONTH(DATE(M$1,M$2,1),0)))*SUMIFS(Prov_Auto!$E$3:$E1000, Prov_Auto!$A$3:$A1000, $D739, Prov_Auto!$D$3:$D1000,"&gt;="&amp;DATE(M$1,M$2,1),Prov_Auto!$D$3:$D1000, "&lt;="&amp;EOMONTH(DATE(M$1,M$2,1),0)))</f>
        <v/>
      </c>
      <c r="N739" s="48" t="str">
        <f>IF($D739="","", (SUMIFS(Transacoes!$D$3:$D1000,Transacoes!$C$3:$C1000,$D739,Transacoes!$B$3:$B1000,"C", Transacoes!$A$3:$A1000, "&lt;"&amp;EOMONTH(DATE(N$1,N$2,1),0))-SUMIFS(Transacoes!$D$3:$D1000,Transacoes!$C$3:$C1000,$D739,Transacoes!$B$3:$B1000,"V", Transacoes!$A$3:$A1000, "&lt;"&amp;EOMONTH(DATE(N$1,N$2,1),0)))*SUMIFS(Prov_Auto!$E$3:$E1000, Prov_Auto!$A$3:$A1000, $D739, Prov_Auto!$D$3:$D1000,"&gt;="&amp;DATE(N$1,N$2,1),Prov_Auto!$D$3:$D1000, "&lt;="&amp;EOMONTH(DATE(N$1,N$2,1),0)))</f>
        <v/>
      </c>
      <c r="O739" s="48" t="str">
        <f>IF($D739="","", (SUMIFS(Transacoes!$D$3:$D1000,Transacoes!$C$3:$C1000,$D739,Transacoes!$B$3:$B1000,"C", Transacoes!$A$3:$A1000, "&lt;"&amp;EOMONTH(DATE(O$1,O$2,1),0))-SUMIFS(Transacoes!$D$3:$D1000,Transacoes!$C$3:$C1000,$D739,Transacoes!$B$3:$B1000,"V", Transacoes!$A$3:$A1000, "&lt;"&amp;EOMONTH(DATE(O$1,O$2,1),0)))*SUMIFS(Prov_Auto!$E$3:$E1000, Prov_Auto!$A$3:$A1000, $D739, Prov_Auto!$D$3:$D1000,"&gt;="&amp;DATE(O$1,O$2,1),Prov_Auto!$D$3:$D1000, "&lt;="&amp;EOMONTH(DATE(O$1,O$2,1),0)))</f>
        <v/>
      </c>
      <c r="P739" s="48" t="str">
        <f>IF($D739="","", (SUMIFS(Transacoes!$D$3:$D1000,Transacoes!$C$3:$C1000,$D739,Transacoes!$B$3:$B1000,"C", Transacoes!$A$3:$A1000, "&lt;"&amp;EOMONTH(DATE(P$1,P$2,1),0))-SUMIFS(Transacoes!$D$3:$D1000,Transacoes!$C$3:$C1000,$D739,Transacoes!$B$3:$B1000,"V", Transacoes!$A$3:$A1000, "&lt;"&amp;EOMONTH(DATE(P$1,P$2,1),0)))*SUMIFS(Prov_Auto!$E$3:$E1000, Prov_Auto!$A$3:$A1000, $D739, Prov_Auto!$D$3:$D1000,"&gt;="&amp;DATE(P$1,P$2,1),Prov_Auto!$D$3:$D1000, "&lt;="&amp;EOMONTH(DATE(P$1,P$2,1),0)))</f>
        <v/>
      </c>
      <c r="Q739" s="48" t="str">
        <f>IF($D739="","", (SUMIFS(Transacoes!$D$3:$D1000,Transacoes!$C$3:$C1000,$D739,Transacoes!$B$3:$B1000,"C", Transacoes!$A$3:$A1000, "&lt;"&amp;EOMONTH(DATE(Q$1,Q$2,1),0))-SUMIFS(Transacoes!$D$3:$D1000,Transacoes!$C$3:$C1000,$D739,Transacoes!$B$3:$B1000,"V", Transacoes!$A$3:$A1000, "&lt;"&amp;EOMONTH(DATE(Q$1,Q$2,1),0)))*SUMIFS(Prov_Auto!$E$3:$E1000, Prov_Auto!$A$3:$A1000, $D739, Prov_Auto!$D$3:$D1000,"&gt;="&amp;DATE(Q$1,Q$2,1),Prov_Auto!$D$3:$D1000, "&lt;="&amp;EOMONTH(DATE(Q$1,Q$2,1),0)))</f>
        <v/>
      </c>
      <c r="R739" s="47"/>
    </row>
    <row r="740">
      <c r="A740" s="47"/>
      <c r="B740" s="47"/>
      <c r="C740" s="47"/>
      <c r="D740" s="87"/>
      <c r="E740" s="48" t="str">
        <f>IF($D740="","", (SUMIFS(Transacoes!$D$3:$D1000,Transacoes!$C$3:$C1000,$D740,Transacoes!$B$3:$B1000,"C", Transacoes!$A$3:$A1000, "&lt;"&amp;EOMONTH(DATE(E$1,E$2,1),0))-SUMIFS(Transacoes!$D$3:$D1000,Transacoes!$C$3:$C1000,$D740,Transacoes!$B$3:$B1000,"V", Transacoes!$A$3:$A1000, "&lt;"&amp;EOMONTH(DATE(E$1,E$2,1),0)))*SUMIFS(Prov_Auto!$E$3:$E1000, Prov_Auto!$A$3:$A1000, $D740, Prov_Auto!$D$3:$D1000,"&gt;="&amp;DATE(E$1,E$2,1),Prov_Auto!$D$3:$D1000, "&lt;="&amp;EOMONTH(DATE(E$1,E$2,1),0)))</f>
        <v/>
      </c>
      <c r="F740" s="48" t="str">
        <f>IF($D740="","", (SUMIFS(Transacoes!$D$3:$D1000,Transacoes!$C$3:$C1000,$D740,Transacoes!$B$3:$B1000,"C", Transacoes!$A$3:$A1000, "&lt;"&amp;EOMONTH(DATE(F$1,F$2,1),0))-SUMIFS(Transacoes!$D$3:$D1000,Transacoes!$C$3:$C1000,$D740,Transacoes!$B$3:$B1000,"V", Transacoes!$A$3:$A1000, "&lt;"&amp;EOMONTH(DATE(F$1,F$2,1),0)))*SUMIFS(Prov_Auto!$E$3:$E1000, Prov_Auto!$A$3:$A1000, $D740, Prov_Auto!$D$3:$D1000,"&gt;="&amp;DATE(F$1,F$2,1),Prov_Auto!$D$3:$D1000, "&lt;="&amp;EOMONTH(DATE(F$1,F$2,1),0)))</f>
        <v/>
      </c>
      <c r="G740" s="48" t="str">
        <f>IF($D740="","", (SUMIFS(Transacoes!$D$3:$D1000,Transacoes!$C$3:$C1000,$D740,Transacoes!$B$3:$B1000,"C", Transacoes!$A$3:$A1000, "&lt;"&amp;EOMONTH(DATE(G$1,G$2,1),0))-SUMIFS(Transacoes!$D$3:$D1000,Transacoes!$C$3:$C1000,$D740,Transacoes!$B$3:$B1000,"V", Transacoes!$A$3:$A1000, "&lt;"&amp;EOMONTH(DATE(G$1,G$2,1),0)))*SUMIFS(Prov_Auto!$E$3:$E1000, Prov_Auto!$A$3:$A1000, $D740, Prov_Auto!$D$3:$D1000,"&gt;="&amp;DATE(G$1,G$2,1),Prov_Auto!$D$3:$D1000, "&lt;="&amp;EOMONTH(DATE(G$1,G$2,1),0)))</f>
        <v/>
      </c>
      <c r="H740" s="48" t="str">
        <f>IF($D740="","", (SUMIFS(Transacoes!$D$3:$D1000,Transacoes!$C$3:$C1000,$D740,Transacoes!$B$3:$B1000,"C", Transacoes!$A$3:$A1000, "&lt;"&amp;EOMONTH(DATE(H$1,H$2,1),0))-SUMIFS(Transacoes!$D$3:$D1000,Transacoes!$C$3:$C1000,$D740,Transacoes!$B$3:$B1000,"V", Transacoes!$A$3:$A1000, "&lt;"&amp;EOMONTH(DATE(H$1,H$2,1),0)))*SUMIFS(Prov_Auto!$E$3:$E1000, Prov_Auto!$A$3:$A1000, $D740, Prov_Auto!$D$3:$D1000,"&gt;="&amp;DATE(H$1,H$2,1),Prov_Auto!$D$3:$D1000, "&lt;="&amp;EOMONTH(DATE(H$1,H$2,1),0)))</f>
        <v/>
      </c>
      <c r="I740" s="48" t="str">
        <f>IF($D740="","", (SUMIFS(Transacoes!$D$3:$D1000,Transacoes!$C$3:$C1000,$D740,Transacoes!$B$3:$B1000,"C", Transacoes!$A$3:$A1000, "&lt;"&amp;EOMONTH(DATE(I$1,I$2,1),0))-SUMIFS(Transacoes!$D$3:$D1000,Transacoes!$C$3:$C1000,$D740,Transacoes!$B$3:$B1000,"V", Transacoes!$A$3:$A1000, "&lt;"&amp;EOMONTH(DATE(I$1,I$2,1),0)))*SUMIFS(Prov_Auto!$E$3:$E1000, Prov_Auto!$A$3:$A1000, $D740, Prov_Auto!$D$3:$D1000,"&gt;="&amp;DATE(I$1,I$2,1),Prov_Auto!$D$3:$D1000, "&lt;="&amp;EOMONTH(DATE(I$1,I$2,1),0)))</f>
        <v/>
      </c>
      <c r="J740" s="48" t="str">
        <f>IF($D740="","", (SUMIFS(Transacoes!$D$3:$D1000,Transacoes!$C$3:$C1000,$D740,Transacoes!$B$3:$B1000,"C", Transacoes!$A$3:$A1000, "&lt;"&amp;EOMONTH(DATE(J$1,J$2,1),0))-SUMIFS(Transacoes!$D$3:$D1000,Transacoes!$C$3:$C1000,$D740,Transacoes!$B$3:$B1000,"V", Transacoes!$A$3:$A1000, "&lt;"&amp;EOMONTH(DATE(J$1,J$2,1),0)))*SUMIFS(Prov_Auto!$E$3:$E1000, Prov_Auto!$A$3:$A1000, $D740, Prov_Auto!$D$3:$D1000,"&gt;="&amp;DATE(J$1,J$2,1),Prov_Auto!$D$3:$D1000, "&lt;="&amp;EOMONTH(DATE(J$1,J$2,1),0)))</f>
        <v/>
      </c>
      <c r="K740" s="48" t="str">
        <f>IF($D740="","", (SUMIFS(Transacoes!$D$3:$D1000,Transacoes!$C$3:$C1000,$D740,Transacoes!$B$3:$B1000,"C", Transacoes!$A$3:$A1000, "&lt;"&amp;EOMONTH(DATE(K$1,K$2,1),0))-SUMIFS(Transacoes!$D$3:$D1000,Transacoes!$C$3:$C1000,$D740,Transacoes!$B$3:$B1000,"V", Transacoes!$A$3:$A1000, "&lt;"&amp;EOMONTH(DATE(K$1,K$2,1),0)))*SUMIFS(Prov_Auto!$E$3:$E1000, Prov_Auto!$A$3:$A1000, $D740, Prov_Auto!$D$3:$D1000,"&gt;="&amp;DATE(K$1,K$2,1),Prov_Auto!$D$3:$D1000, "&lt;="&amp;EOMONTH(DATE(K$1,K$2,1),0)))</f>
        <v/>
      </c>
      <c r="L740" s="48" t="str">
        <f>IF($D740="","", (SUMIFS(Transacoes!$D$3:$D1000,Transacoes!$C$3:$C1000,$D740,Transacoes!$B$3:$B1000,"C", Transacoes!$A$3:$A1000, "&lt;"&amp;EOMONTH(DATE(L$1,L$2,1),0))-SUMIFS(Transacoes!$D$3:$D1000,Transacoes!$C$3:$C1000,$D740,Transacoes!$B$3:$B1000,"V", Transacoes!$A$3:$A1000, "&lt;"&amp;EOMONTH(DATE(L$1,L$2,1),0)))*SUMIFS(Prov_Auto!$E$3:$E1000, Prov_Auto!$A$3:$A1000, $D740, Prov_Auto!$D$3:$D1000,"&gt;="&amp;DATE(L$1,L$2,1),Prov_Auto!$D$3:$D1000, "&lt;="&amp;EOMONTH(DATE(L$1,L$2,1),0)))</f>
        <v/>
      </c>
      <c r="M740" s="48" t="str">
        <f>IF($D740="","", (SUMIFS(Transacoes!$D$3:$D1000,Transacoes!$C$3:$C1000,$D740,Transacoes!$B$3:$B1000,"C", Transacoes!$A$3:$A1000, "&lt;"&amp;EOMONTH(DATE(M$1,M$2,1),0))-SUMIFS(Transacoes!$D$3:$D1000,Transacoes!$C$3:$C1000,$D740,Transacoes!$B$3:$B1000,"V", Transacoes!$A$3:$A1000, "&lt;"&amp;EOMONTH(DATE(M$1,M$2,1),0)))*SUMIFS(Prov_Auto!$E$3:$E1000, Prov_Auto!$A$3:$A1000, $D740, Prov_Auto!$D$3:$D1000,"&gt;="&amp;DATE(M$1,M$2,1),Prov_Auto!$D$3:$D1000, "&lt;="&amp;EOMONTH(DATE(M$1,M$2,1),0)))</f>
        <v/>
      </c>
      <c r="N740" s="48" t="str">
        <f>IF($D740="","", (SUMIFS(Transacoes!$D$3:$D1000,Transacoes!$C$3:$C1000,$D740,Transacoes!$B$3:$B1000,"C", Transacoes!$A$3:$A1000, "&lt;"&amp;EOMONTH(DATE(N$1,N$2,1),0))-SUMIFS(Transacoes!$D$3:$D1000,Transacoes!$C$3:$C1000,$D740,Transacoes!$B$3:$B1000,"V", Transacoes!$A$3:$A1000, "&lt;"&amp;EOMONTH(DATE(N$1,N$2,1),0)))*SUMIFS(Prov_Auto!$E$3:$E1000, Prov_Auto!$A$3:$A1000, $D740, Prov_Auto!$D$3:$D1000,"&gt;="&amp;DATE(N$1,N$2,1),Prov_Auto!$D$3:$D1000, "&lt;="&amp;EOMONTH(DATE(N$1,N$2,1),0)))</f>
        <v/>
      </c>
      <c r="O740" s="48" t="str">
        <f>IF($D740="","", (SUMIFS(Transacoes!$D$3:$D1000,Transacoes!$C$3:$C1000,$D740,Transacoes!$B$3:$B1000,"C", Transacoes!$A$3:$A1000, "&lt;"&amp;EOMONTH(DATE(O$1,O$2,1),0))-SUMIFS(Transacoes!$D$3:$D1000,Transacoes!$C$3:$C1000,$D740,Transacoes!$B$3:$B1000,"V", Transacoes!$A$3:$A1000, "&lt;"&amp;EOMONTH(DATE(O$1,O$2,1),0)))*SUMIFS(Prov_Auto!$E$3:$E1000, Prov_Auto!$A$3:$A1000, $D740, Prov_Auto!$D$3:$D1000,"&gt;="&amp;DATE(O$1,O$2,1),Prov_Auto!$D$3:$D1000, "&lt;="&amp;EOMONTH(DATE(O$1,O$2,1),0)))</f>
        <v/>
      </c>
      <c r="P740" s="48" t="str">
        <f>IF($D740="","", (SUMIFS(Transacoes!$D$3:$D1000,Transacoes!$C$3:$C1000,$D740,Transacoes!$B$3:$B1000,"C", Transacoes!$A$3:$A1000, "&lt;"&amp;EOMONTH(DATE(P$1,P$2,1),0))-SUMIFS(Transacoes!$D$3:$D1000,Transacoes!$C$3:$C1000,$D740,Transacoes!$B$3:$B1000,"V", Transacoes!$A$3:$A1000, "&lt;"&amp;EOMONTH(DATE(P$1,P$2,1),0)))*SUMIFS(Prov_Auto!$E$3:$E1000, Prov_Auto!$A$3:$A1000, $D740, Prov_Auto!$D$3:$D1000,"&gt;="&amp;DATE(P$1,P$2,1),Prov_Auto!$D$3:$D1000, "&lt;="&amp;EOMONTH(DATE(P$1,P$2,1),0)))</f>
        <v/>
      </c>
      <c r="Q740" s="48" t="str">
        <f>IF($D740="","", (SUMIFS(Transacoes!$D$3:$D1000,Transacoes!$C$3:$C1000,$D740,Transacoes!$B$3:$B1000,"C", Transacoes!$A$3:$A1000, "&lt;"&amp;EOMONTH(DATE(Q$1,Q$2,1),0))-SUMIFS(Transacoes!$D$3:$D1000,Transacoes!$C$3:$C1000,$D740,Transacoes!$B$3:$B1000,"V", Transacoes!$A$3:$A1000, "&lt;"&amp;EOMONTH(DATE(Q$1,Q$2,1),0)))*SUMIFS(Prov_Auto!$E$3:$E1000, Prov_Auto!$A$3:$A1000, $D740, Prov_Auto!$D$3:$D1000,"&gt;="&amp;DATE(Q$1,Q$2,1),Prov_Auto!$D$3:$D1000, "&lt;="&amp;EOMONTH(DATE(Q$1,Q$2,1),0)))</f>
        <v/>
      </c>
      <c r="R740" s="47"/>
    </row>
    <row r="741">
      <c r="A741" s="47"/>
      <c r="B741" s="47"/>
      <c r="C741" s="47"/>
      <c r="D741" s="87"/>
      <c r="E741" s="48" t="str">
        <f>IF($D741="","", (SUMIFS(Transacoes!$D$3:$D1000,Transacoes!$C$3:$C1000,$D741,Transacoes!$B$3:$B1000,"C", Transacoes!$A$3:$A1000, "&lt;"&amp;EOMONTH(DATE(E$1,E$2,1),0))-SUMIFS(Transacoes!$D$3:$D1000,Transacoes!$C$3:$C1000,$D741,Transacoes!$B$3:$B1000,"V", Transacoes!$A$3:$A1000, "&lt;"&amp;EOMONTH(DATE(E$1,E$2,1),0)))*SUMIFS(Prov_Auto!$E$3:$E1000, Prov_Auto!$A$3:$A1000, $D741, Prov_Auto!$D$3:$D1000,"&gt;="&amp;DATE(E$1,E$2,1),Prov_Auto!$D$3:$D1000, "&lt;="&amp;EOMONTH(DATE(E$1,E$2,1),0)))</f>
        <v/>
      </c>
      <c r="F741" s="48" t="str">
        <f>IF($D741="","", (SUMIFS(Transacoes!$D$3:$D1000,Transacoes!$C$3:$C1000,$D741,Transacoes!$B$3:$B1000,"C", Transacoes!$A$3:$A1000, "&lt;"&amp;EOMONTH(DATE(F$1,F$2,1),0))-SUMIFS(Transacoes!$D$3:$D1000,Transacoes!$C$3:$C1000,$D741,Transacoes!$B$3:$B1000,"V", Transacoes!$A$3:$A1000, "&lt;"&amp;EOMONTH(DATE(F$1,F$2,1),0)))*SUMIFS(Prov_Auto!$E$3:$E1000, Prov_Auto!$A$3:$A1000, $D741, Prov_Auto!$D$3:$D1000,"&gt;="&amp;DATE(F$1,F$2,1),Prov_Auto!$D$3:$D1000, "&lt;="&amp;EOMONTH(DATE(F$1,F$2,1),0)))</f>
        <v/>
      </c>
      <c r="G741" s="48" t="str">
        <f>IF($D741="","", (SUMIFS(Transacoes!$D$3:$D1000,Transacoes!$C$3:$C1000,$D741,Transacoes!$B$3:$B1000,"C", Transacoes!$A$3:$A1000, "&lt;"&amp;EOMONTH(DATE(G$1,G$2,1),0))-SUMIFS(Transacoes!$D$3:$D1000,Transacoes!$C$3:$C1000,$D741,Transacoes!$B$3:$B1000,"V", Transacoes!$A$3:$A1000, "&lt;"&amp;EOMONTH(DATE(G$1,G$2,1),0)))*SUMIFS(Prov_Auto!$E$3:$E1000, Prov_Auto!$A$3:$A1000, $D741, Prov_Auto!$D$3:$D1000,"&gt;="&amp;DATE(G$1,G$2,1),Prov_Auto!$D$3:$D1000, "&lt;="&amp;EOMONTH(DATE(G$1,G$2,1),0)))</f>
        <v/>
      </c>
      <c r="H741" s="48" t="str">
        <f>IF($D741="","", (SUMIFS(Transacoes!$D$3:$D1000,Transacoes!$C$3:$C1000,$D741,Transacoes!$B$3:$B1000,"C", Transacoes!$A$3:$A1000, "&lt;"&amp;EOMONTH(DATE(H$1,H$2,1),0))-SUMIFS(Transacoes!$D$3:$D1000,Transacoes!$C$3:$C1000,$D741,Transacoes!$B$3:$B1000,"V", Transacoes!$A$3:$A1000, "&lt;"&amp;EOMONTH(DATE(H$1,H$2,1),0)))*SUMIFS(Prov_Auto!$E$3:$E1000, Prov_Auto!$A$3:$A1000, $D741, Prov_Auto!$D$3:$D1000,"&gt;="&amp;DATE(H$1,H$2,1),Prov_Auto!$D$3:$D1000, "&lt;="&amp;EOMONTH(DATE(H$1,H$2,1),0)))</f>
        <v/>
      </c>
      <c r="I741" s="48" t="str">
        <f>IF($D741="","", (SUMIFS(Transacoes!$D$3:$D1000,Transacoes!$C$3:$C1000,$D741,Transacoes!$B$3:$B1000,"C", Transacoes!$A$3:$A1000, "&lt;"&amp;EOMONTH(DATE(I$1,I$2,1),0))-SUMIFS(Transacoes!$D$3:$D1000,Transacoes!$C$3:$C1000,$D741,Transacoes!$B$3:$B1000,"V", Transacoes!$A$3:$A1000, "&lt;"&amp;EOMONTH(DATE(I$1,I$2,1),0)))*SUMIFS(Prov_Auto!$E$3:$E1000, Prov_Auto!$A$3:$A1000, $D741, Prov_Auto!$D$3:$D1000,"&gt;="&amp;DATE(I$1,I$2,1),Prov_Auto!$D$3:$D1000, "&lt;="&amp;EOMONTH(DATE(I$1,I$2,1),0)))</f>
        <v/>
      </c>
      <c r="J741" s="48" t="str">
        <f>IF($D741="","", (SUMIFS(Transacoes!$D$3:$D1000,Transacoes!$C$3:$C1000,$D741,Transacoes!$B$3:$B1000,"C", Transacoes!$A$3:$A1000, "&lt;"&amp;EOMONTH(DATE(J$1,J$2,1),0))-SUMIFS(Transacoes!$D$3:$D1000,Transacoes!$C$3:$C1000,$D741,Transacoes!$B$3:$B1000,"V", Transacoes!$A$3:$A1000, "&lt;"&amp;EOMONTH(DATE(J$1,J$2,1),0)))*SUMIFS(Prov_Auto!$E$3:$E1000, Prov_Auto!$A$3:$A1000, $D741, Prov_Auto!$D$3:$D1000,"&gt;="&amp;DATE(J$1,J$2,1),Prov_Auto!$D$3:$D1000, "&lt;="&amp;EOMONTH(DATE(J$1,J$2,1),0)))</f>
        <v/>
      </c>
      <c r="K741" s="48" t="str">
        <f>IF($D741="","", (SUMIFS(Transacoes!$D$3:$D1000,Transacoes!$C$3:$C1000,$D741,Transacoes!$B$3:$B1000,"C", Transacoes!$A$3:$A1000, "&lt;"&amp;EOMONTH(DATE(K$1,K$2,1),0))-SUMIFS(Transacoes!$D$3:$D1000,Transacoes!$C$3:$C1000,$D741,Transacoes!$B$3:$B1000,"V", Transacoes!$A$3:$A1000, "&lt;"&amp;EOMONTH(DATE(K$1,K$2,1),0)))*SUMIFS(Prov_Auto!$E$3:$E1000, Prov_Auto!$A$3:$A1000, $D741, Prov_Auto!$D$3:$D1000,"&gt;="&amp;DATE(K$1,K$2,1),Prov_Auto!$D$3:$D1000, "&lt;="&amp;EOMONTH(DATE(K$1,K$2,1),0)))</f>
        <v/>
      </c>
      <c r="L741" s="48" t="str">
        <f>IF($D741="","", (SUMIFS(Transacoes!$D$3:$D1000,Transacoes!$C$3:$C1000,$D741,Transacoes!$B$3:$B1000,"C", Transacoes!$A$3:$A1000, "&lt;"&amp;EOMONTH(DATE(L$1,L$2,1),0))-SUMIFS(Transacoes!$D$3:$D1000,Transacoes!$C$3:$C1000,$D741,Transacoes!$B$3:$B1000,"V", Transacoes!$A$3:$A1000, "&lt;"&amp;EOMONTH(DATE(L$1,L$2,1),0)))*SUMIFS(Prov_Auto!$E$3:$E1000, Prov_Auto!$A$3:$A1000, $D741, Prov_Auto!$D$3:$D1000,"&gt;="&amp;DATE(L$1,L$2,1),Prov_Auto!$D$3:$D1000, "&lt;="&amp;EOMONTH(DATE(L$1,L$2,1),0)))</f>
        <v/>
      </c>
      <c r="M741" s="48" t="str">
        <f>IF($D741="","", (SUMIFS(Transacoes!$D$3:$D1000,Transacoes!$C$3:$C1000,$D741,Transacoes!$B$3:$B1000,"C", Transacoes!$A$3:$A1000, "&lt;"&amp;EOMONTH(DATE(M$1,M$2,1),0))-SUMIFS(Transacoes!$D$3:$D1000,Transacoes!$C$3:$C1000,$D741,Transacoes!$B$3:$B1000,"V", Transacoes!$A$3:$A1000, "&lt;"&amp;EOMONTH(DATE(M$1,M$2,1),0)))*SUMIFS(Prov_Auto!$E$3:$E1000, Prov_Auto!$A$3:$A1000, $D741, Prov_Auto!$D$3:$D1000,"&gt;="&amp;DATE(M$1,M$2,1),Prov_Auto!$D$3:$D1000, "&lt;="&amp;EOMONTH(DATE(M$1,M$2,1),0)))</f>
        <v/>
      </c>
      <c r="N741" s="48" t="str">
        <f>IF($D741="","", (SUMIFS(Transacoes!$D$3:$D1000,Transacoes!$C$3:$C1000,$D741,Transacoes!$B$3:$B1000,"C", Transacoes!$A$3:$A1000, "&lt;"&amp;EOMONTH(DATE(N$1,N$2,1),0))-SUMIFS(Transacoes!$D$3:$D1000,Transacoes!$C$3:$C1000,$D741,Transacoes!$B$3:$B1000,"V", Transacoes!$A$3:$A1000, "&lt;"&amp;EOMONTH(DATE(N$1,N$2,1),0)))*SUMIFS(Prov_Auto!$E$3:$E1000, Prov_Auto!$A$3:$A1000, $D741, Prov_Auto!$D$3:$D1000,"&gt;="&amp;DATE(N$1,N$2,1),Prov_Auto!$D$3:$D1000, "&lt;="&amp;EOMONTH(DATE(N$1,N$2,1),0)))</f>
        <v/>
      </c>
      <c r="O741" s="48" t="str">
        <f>IF($D741="","", (SUMIFS(Transacoes!$D$3:$D1000,Transacoes!$C$3:$C1000,$D741,Transacoes!$B$3:$B1000,"C", Transacoes!$A$3:$A1000, "&lt;"&amp;EOMONTH(DATE(O$1,O$2,1),0))-SUMIFS(Transacoes!$D$3:$D1000,Transacoes!$C$3:$C1000,$D741,Transacoes!$B$3:$B1000,"V", Transacoes!$A$3:$A1000, "&lt;"&amp;EOMONTH(DATE(O$1,O$2,1),0)))*SUMIFS(Prov_Auto!$E$3:$E1000, Prov_Auto!$A$3:$A1000, $D741, Prov_Auto!$D$3:$D1000,"&gt;="&amp;DATE(O$1,O$2,1),Prov_Auto!$D$3:$D1000, "&lt;="&amp;EOMONTH(DATE(O$1,O$2,1),0)))</f>
        <v/>
      </c>
      <c r="P741" s="48" t="str">
        <f>IF($D741="","", (SUMIFS(Transacoes!$D$3:$D1000,Transacoes!$C$3:$C1000,$D741,Transacoes!$B$3:$B1000,"C", Transacoes!$A$3:$A1000, "&lt;"&amp;EOMONTH(DATE(P$1,P$2,1),0))-SUMIFS(Transacoes!$D$3:$D1000,Transacoes!$C$3:$C1000,$D741,Transacoes!$B$3:$B1000,"V", Transacoes!$A$3:$A1000, "&lt;"&amp;EOMONTH(DATE(P$1,P$2,1),0)))*SUMIFS(Prov_Auto!$E$3:$E1000, Prov_Auto!$A$3:$A1000, $D741, Prov_Auto!$D$3:$D1000,"&gt;="&amp;DATE(P$1,P$2,1),Prov_Auto!$D$3:$D1000, "&lt;="&amp;EOMONTH(DATE(P$1,P$2,1),0)))</f>
        <v/>
      </c>
      <c r="Q741" s="48" t="str">
        <f>IF($D741="","", (SUMIFS(Transacoes!$D$3:$D1000,Transacoes!$C$3:$C1000,$D741,Transacoes!$B$3:$B1000,"C", Transacoes!$A$3:$A1000, "&lt;"&amp;EOMONTH(DATE(Q$1,Q$2,1),0))-SUMIFS(Transacoes!$D$3:$D1000,Transacoes!$C$3:$C1000,$D741,Transacoes!$B$3:$B1000,"V", Transacoes!$A$3:$A1000, "&lt;"&amp;EOMONTH(DATE(Q$1,Q$2,1),0)))*SUMIFS(Prov_Auto!$E$3:$E1000, Prov_Auto!$A$3:$A1000, $D741, Prov_Auto!$D$3:$D1000,"&gt;="&amp;DATE(Q$1,Q$2,1),Prov_Auto!$D$3:$D1000, "&lt;="&amp;EOMONTH(DATE(Q$1,Q$2,1),0)))</f>
        <v/>
      </c>
      <c r="R741" s="47"/>
    </row>
    <row r="742">
      <c r="A742" s="47"/>
      <c r="B742" s="47"/>
      <c r="C742" s="47"/>
      <c r="D742" s="87"/>
      <c r="E742" s="48" t="str">
        <f>IF($D742="","", (SUMIFS(Transacoes!$D$3:$D1000,Transacoes!$C$3:$C1000,$D742,Transacoes!$B$3:$B1000,"C", Transacoes!$A$3:$A1000, "&lt;"&amp;EOMONTH(DATE(E$1,E$2,1),0))-SUMIFS(Transacoes!$D$3:$D1000,Transacoes!$C$3:$C1000,$D742,Transacoes!$B$3:$B1000,"V", Transacoes!$A$3:$A1000, "&lt;"&amp;EOMONTH(DATE(E$1,E$2,1),0)))*SUMIFS(Prov_Auto!$E$3:$E1000, Prov_Auto!$A$3:$A1000, $D742, Prov_Auto!$D$3:$D1000,"&gt;="&amp;DATE(E$1,E$2,1),Prov_Auto!$D$3:$D1000, "&lt;="&amp;EOMONTH(DATE(E$1,E$2,1),0)))</f>
        <v/>
      </c>
      <c r="F742" s="48" t="str">
        <f>IF($D742="","", (SUMIFS(Transacoes!$D$3:$D1000,Transacoes!$C$3:$C1000,$D742,Transacoes!$B$3:$B1000,"C", Transacoes!$A$3:$A1000, "&lt;"&amp;EOMONTH(DATE(F$1,F$2,1),0))-SUMIFS(Transacoes!$D$3:$D1000,Transacoes!$C$3:$C1000,$D742,Transacoes!$B$3:$B1000,"V", Transacoes!$A$3:$A1000, "&lt;"&amp;EOMONTH(DATE(F$1,F$2,1),0)))*SUMIFS(Prov_Auto!$E$3:$E1000, Prov_Auto!$A$3:$A1000, $D742, Prov_Auto!$D$3:$D1000,"&gt;="&amp;DATE(F$1,F$2,1),Prov_Auto!$D$3:$D1000, "&lt;="&amp;EOMONTH(DATE(F$1,F$2,1),0)))</f>
        <v/>
      </c>
      <c r="G742" s="48" t="str">
        <f>IF($D742="","", (SUMIFS(Transacoes!$D$3:$D1000,Transacoes!$C$3:$C1000,$D742,Transacoes!$B$3:$B1000,"C", Transacoes!$A$3:$A1000, "&lt;"&amp;EOMONTH(DATE(G$1,G$2,1),0))-SUMIFS(Transacoes!$D$3:$D1000,Transacoes!$C$3:$C1000,$D742,Transacoes!$B$3:$B1000,"V", Transacoes!$A$3:$A1000, "&lt;"&amp;EOMONTH(DATE(G$1,G$2,1),0)))*SUMIFS(Prov_Auto!$E$3:$E1000, Prov_Auto!$A$3:$A1000, $D742, Prov_Auto!$D$3:$D1000,"&gt;="&amp;DATE(G$1,G$2,1),Prov_Auto!$D$3:$D1000, "&lt;="&amp;EOMONTH(DATE(G$1,G$2,1),0)))</f>
        <v/>
      </c>
      <c r="H742" s="48" t="str">
        <f>IF($D742="","", (SUMIFS(Transacoes!$D$3:$D1000,Transacoes!$C$3:$C1000,$D742,Transacoes!$B$3:$B1000,"C", Transacoes!$A$3:$A1000, "&lt;"&amp;EOMONTH(DATE(H$1,H$2,1),0))-SUMIFS(Transacoes!$D$3:$D1000,Transacoes!$C$3:$C1000,$D742,Transacoes!$B$3:$B1000,"V", Transacoes!$A$3:$A1000, "&lt;"&amp;EOMONTH(DATE(H$1,H$2,1),0)))*SUMIFS(Prov_Auto!$E$3:$E1000, Prov_Auto!$A$3:$A1000, $D742, Prov_Auto!$D$3:$D1000,"&gt;="&amp;DATE(H$1,H$2,1),Prov_Auto!$D$3:$D1000, "&lt;="&amp;EOMONTH(DATE(H$1,H$2,1),0)))</f>
        <v/>
      </c>
      <c r="I742" s="48" t="str">
        <f>IF($D742="","", (SUMIFS(Transacoes!$D$3:$D1000,Transacoes!$C$3:$C1000,$D742,Transacoes!$B$3:$B1000,"C", Transacoes!$A$3:$A1000, "&lt;"&amp;EOMONTH(DATE(I$1,I$2,1),0))-SUMIFS(Transacoes!$D$3:$D1000,Transacoes!$C$3:$C1000,$D742,Transacoes!$B$3:$B1000,"V", Transacoes!$A$3:$A1000, "&lt;"&amp;EOMONTH(DATE(I$1,I$2,1),0)))*SUMIFS(Prov_Auto!$E$3:$E1000, Prov_Auto!$A$3:$A1000, $D742, Prov_Auto!$D$3:$D1000,"&gt;="&amp;DATE(I$1,I$2,1),Prov_Auto!$D$3:$D1000, "&lt;="&amp;EOMONTH(DATE(I$1,I$2,1),0)))</f>
        <v/>
      </c>
      <c r="J742" s="48" t="str">
        <f>IF($D742="","", (SUMIFS(Transacoes!$D$3:$D1000,Transacoes!$C$3:$C1000,$D742,Transacoes!$B$3:$B1000,"C", Transacoes!$A$3:$A1000, "&lt;"&amp;EOMONTH(DATE(J$1,J$2,1),0))-SUMIFS(Transacoes!$D$3:$D1000,Transacoes!$C$3:$C1000,$D742,Transacoes!$B$3:$B1000,"V", Transacoes!$A$3:$A1000, "&lt;"&amp;EOMONTH(DATE(J$1,J$2,1),0)))*SUMIFS(Prov_Auto!$E$3:$E1000, Prov_Auto!$A$3:$A1000, $D742, Prov_Auto!$D$3:$D1000,"&gt;="&amp;DATE(J$1,J$2,1),Prov_Auto!$D$3:$D1000, "&lt;="&amp;EOMONTH(DATE(J$1,J$2,1),0)))</f>
        <v/>
      </c>
      <c r="K742" s="48" t="str">
        <f>IF($D742="","", (SUMIFS(Transacoes!$D$3:$D1000,Transacoes!$C$3:$C1000,$D742,Transacoes!$B$3:$B1000,"C", Transacoes!$A$3:$A1000, "&lt;"&amp;EOMONTH(DATE(K$1,K$2,1),0))-SUMIFS(Transacoes!$D$3:$D1000,Transacoes!$C$3:$C1000,$D742,Transacoes!$B$3:$B1000,"V", Transacoes!$A$3:$A1000, "&lt;"&amp;EOMONTH(DATE(K$1,K$2,1),0)))*SUMIFS(Prov_Auto!$E$3:$E1000, Prov_Auto!$A$3:$A1000, $D742, Prov_Auto!$D$3:$D1000,"&gt;="&amp;DATE(K$1,K$2,1),Prov_Auto!$D$3:$D1000, "&lt;="&amp;EOMONTH(DATE(K$1,K$2,1),0)))</f>
        <v/>
      </c>
      <c r="L742" s="48" t="str">
        <f>IF($D742="","", (SUMIFS(Transacoes!$D$3:$D1000,Transacoes!$C$3:$C1000,$D742,Transacoes!$B$3:$B1000,"C", Transacoes!$A$3:$A1000, "&lt;"&amp;EOMONTH(DATE(L$1,L$2,1),0))-SUMIFS(Transacoes!$D$3:$D1000,Transacoes!$C$3:$C1000,$D742,Transacoes!$B$3:$B1000,"V", Transacoes!$A$3:$A1000, "&lt;"&amp;EOMONTH(DATE(L$1,L$2,1),0)))*SUMIFS(Prov_Auto!$E$3:$E1000, Prov_Auto!$A$3:$A1000, $D742, Prov_Auto!$D$3:$D1000,"&gt;="&amp;DATE(L$1,L$2,1),Prov_Auto!$D$3:$D1000, "&lt;="&amp;EOMONTH(DATE(L$1,L$2,1),0)))</f>
        <v/>
      </c>
      <c r="M742" s="48" t="str">
        <f>IF($D742="","", (SUMIFS(Transacoes!$D$3:$D1000,Transacoes!$C$3:$C1000,$D742,Transacoes!$B$3:$B1000,"C", Transacoes!$A$3:$A1000, "&lt;"&amp;EOMONTH(DATE(M$1,M$2,1),0))-SUMIFS(Transacoes!$D$3:$D1000,Transacoes!$C$3:$C1000,$D742,Transacoes!$B$3:$B1000,"V", Transacoes!$A$3:$A1000, "&lt;"&amp;EOMONTH(DATE(M$1,M$2,1),0)))*SUMIFS(Prov_Auto!$E$3:$E1000, Prov_Auto!$A$3:$A1000, $D742, Prov_Auto!$D$3:$D1000,"&gt;="&amp;DATE(M$1,M$2,1),Prov_Auto!$D$3:$D1000, "&lt;="&amp;EOMONTH(DATE(M$1,M$2,1),0)))</f>
        <v/>
      </c>
      <c r="N742" s="48" t="str">
        <f>IF($D742="","", (SUMIFS(Transacoes!$D$3:$D1000,Transacoes!$C$3:$C1000,$D742,Transacoes!$B$3:$B1000,"C", Transacoes!$A$3:$A1000, "&lt;"&amp;EOMONTH(DATE(N$1,N$2,1),0))-SUMIFS(Transacoes!$D$3:$D1000,Transacoes!$C$3:$C1000,$D742,Transacoes!$B$3:$B1000,"V", Transacoes!$A$3:$A1000, "&lt;"&amp;EOMONTH(DATE(N$1,N$2,1),0)))*SUMIFS(Prov_Auto!$E$3:$E1000, Prov_Auto!$A$3:$A1000, $D742, Prov_Auto!$D$3:$D1000,"&gt;="&amp;DATE(N$1,N$2,1),Prov_Auto!$D$3:$D1000, "&lt;="&amp;EOMONTH(DATE(N$1,N$2,1),0)))</f>
        <v/>
      </c>
      <c r="O742" s="48" t="str">
        <f>IF($D742="","", (SUMIFS(Transacoes!$D$3:$D1000,Transacoes!$C$3:$C1000,$D742,Transacoes!$B$3:$B1000,"C", Transacoes!$A$3:$A1000, "&lt;"&amp;EOMONTH(DATE(O$1,O$2,1),0))-SUMIFS(Transacoes!$D$3:$D1000,Transacoes!$C$3:$C1000,$D742,Transacoes!$B$3:$B1000,"V", Transacoes!$A$3:$A1000, "&lt;"&amp;EOMONTH(DATE(O$1,O$2,1),0)))*SUMIFS(Prov_Auto!$E$3:$E1000, Prov_Auto!$A$3:$A1000, $D742, Prov_Auto!$D$3:$D1000,"&gt;="&amp;DATE(O$1,O$2,1),Prov_Auto!$D$3:$D1000, "&lt;="&amp;EOMONTH(DATE(O$1,O$2,1),0)))</f>
        <v/>
      </c>
      <c r="P742" s="48" t="str">
        <f>IF($D742="","", (SUMIFS(Transacoes!$D$3:$D1000,Transacoes!$C$3:$C1000,$D742,Transacoes!$B$3:$B1000,"C", Transacoes!$A$3:$A1000, "&lt;"&amp;EOMONTH(DATE(P$1,P$2,1),0))-SUMIFS(Transacoes!$D$3:$D1000,Transacoes!$C$3:$C1000,$D742,Transacoes!$B$3:$B1000,"V", Transacoes!$A$3:$A1000, "&lt;"&amp;EOMONTH(DATE(P$1,P$2,1),0)))*SUMIFS(Prov_Auto!$E$3:$E1000, Prov_Auto!$A$3:$A1000, $D742, Prov_Auto!$D$3:$D1000,"&gt;="&amp;DATE(P$1,P$2,1),Prov_Auto!$D$3:$D1000, "&lt;="&amp;EOMONTH(DATE(P$1,P$2,1),0)))</f>
        <v/>
      </c>
      <c r="Q742" s="48" t="str">
        <f>IF($D742="","", (SUMIFS(Transacoes!$D$3:$D1000,Transacoes!$C$3:$C1000,$D742,Transacoes!$B$3:$B1000,"C", Transacoes!$A$3:$A1000, "&lt;"&amp;EOMONTH(DATE(Q$1,Q$2,1),0))-SUMIFS(Transacoes!$D$3:$D1000,Transacoes!$C$3:$C1000,$D742,Transacoes!$B$3:$B1000,"V", Transacoes!$A$3:$A1000, "&lt;"&amp;EOMONTH(DATE(Q$1,Q$2,1),0)))*SUMIFS(Prov_Auto!$E$3:$E1000, Prov_Auto!$A$3:$A1000, $D742, Prov_Auto!$D$3:$D1000,"&gt;="&amp;DATE(Q$1,Q$2,1),Prov_Auto!$D$3:$D1000, "&lt;="&amp;EOMONTH(DATE(Q$1,Q$2,1),0)))</f>
        <v/>
      </c>
      <c r="R742" s="47"/>
    </row>
    <row r="743">
      <c r="A743" s="47"/>
      <c r="B743" s="47"/>
      <c r="C743" s="47"/>
      <c r="D743" s="87"/>
      <c r="E743" s="48" t="str">
        <f>IF($D743="","", (SUMIFS(Transacoes!$D$3:$D1000,Transacoes!$C$3:$C1000,$D743,Transacoes!$B$3:$B1000,"C", Transacoes!$A$3:$A1000, "&lt;"&amp;EOMONTH(DATE(E$1,E$2,1),0))-SUMIFS(Transacoes!$D$3:$D1000,Transacoes!$C$3:$C1000,$D743,Transacoes!$B$3:$B1000,"V", Transacoes!$A$3:$A1000, "&lt;"&amp;EOMONTH(DATE(E$1,E$2,1),0)))*SUMIFS(Prov_Auto!$E$3:$E1000, Prov_Auto!$A$3:$A1000, $D743, Prov_Auto!$D$3:$D1000,"&gt;="&amp;DATE(E$1,E$2,1),Prov_Auto!$D$3:$D1000, "&lt;="&amp;EOMONTH(DATE(E$1,E$2,1),0)))</f>
        <v/>
      </c>
      <c r="F743" s="48" t="str">
        <f>IF($D743="","", (SUMIFS(Transacoes!$D$3:$D1000,Transacoes!$C$3:$C1000,$D743,Transacoes!$B$3:$B1000,"C", Transacoes!$A$3:$A1000, "&lt;"&amp;EOMONTH(DATE(F$1,F$2,1),0))-SUMIFS(Transacoes!$D$3:$D1000,Transacoes!$C$3:$C1000,$D743,Transacoes!$B$3:$B1000,"V", Transacoes!$A$3:$A1000, "&lt;"&amp;EOMONTH(DATE(F$1,F$2,1),0)))*SUMIFS(Prov_Auto!$E$3:$E1000, Prov_Auto!$A$3:$A1000, $D743, Prov_Auto!$D$3:$D1000,"&gt;="&amp;DATE(F$1,F$2,1),Prov_Auto!$D$3:$D1000, "&lt;="&amp;EOMONTH(DATE(F$1,F$2,1),0)))</f>
        <v/>
      </c>
      <c r="G743" s="48" t="str">
        <f>IF($D743="","", (SUMIFS(Transacoes!$D$3:$D1000,Transacoes!$C$3:$C1000,$D743,Transacoes!$B$3:$B1000,"C", Transacoes!$A$3:$A1000, "&lt;"&amp;EOMONTH(DATE(G$1,G$2,1),0))-SUMIFS(Transacoes!$D$3:$D1000,Transacoes!$C$3:$C1000,$D743,Transacoes!$B$3:$B1000,"V", Transacoes!$A$3:$A1000, "&lt;"&amp;EOMONTH(DATE(G$1,G$2,1),0)))*SUMIFS(Prov_Auto!$E$3:$E1000, Prov_Auto!$A$3:$A1000, $D743, Prov_Auto!$D$3:$D1000,"&gt;="&amp;DATE(G$1,G$2,1),Prov_Auto!$D$3:$D1000, "&lt;="&amp;EOMONTH(DATE(G$1,G$2,1),0)))</f>
        <v/>
      </c>
      <c r="H743" s="48" t="str">
        <f>IF($D743="","", (SUMIFS(Transacoes!$D$3:$D1000,Transacoes!$C$3:$C1000,$D743,Transacoes!$B$3:$B1000,"C", Transacoes!$A$3:$A1000, "&lt;"&amp;EOMONTH(DATE(H$1,H$2,1),0))-SUMIFS(Transacoes!$D$3:$D1000,Transacoes!$C$3:$C1000,$D743,Transacoes!$B$3:$B1000,"V", Transacoes!$A$3:$A1000, "&lt;"&amp;EOMONTH(DATE(H$1,H$2,1),0)))*SUMIFS(Prov_Auto!$E$3:$E1000, Prov_Auto!$A$3:$A1000, $D743, Prov_Auto!$D$3:$D1000,"&gt;="&amp;DATE(H$1,H$2,1),Prov_Auto!$D$3:$D1000, "&lt;="&amp;EOMONTH(DATE(H$1,H$2,1),0)))</f>
        <v/>
      </c>
      <c r="I743" s="48" t="str">
        <f>IF($D743="","", (SUMIFS(Transacoes!$D$3:$D1000,Transacoes!$C$3:$C1000,$D743,Transacoes!$B$3:$B1000,"C", Transacoes!$A$3:$A1000, "&lt;"&amp;EOMONTH(DATE(I$1,I$2,1),0))-SUMIFS(Transacoes!$D$3:$D1000,Transacoes!$C$3:$C1000,$D743,Transacoes!$B$3:$B1000,"V", Transacoes!$A$3:$A1000, "&lt;"&amp;EOMONTH(DATE(I$1,I$2,1),0)))*SUMIFS(Prov_Auto!$E$3:$E1000, Prov_Auto!$A$3:$A1000, $D743, Prov_Auto!$D$3:$D1000,"&gt;="&amp;DATE(I$1,I$2,1),Prov_Auto!$D$3:$D1000, "&lt;="&amp;EOMONTH(DATE(I$1,I$2,1),0)))</f>
        <v/>
      </c>
      <c r="J743" s="48" t="str">
        <f>IF($D743="","", (SUMIFS(Transacoes!$D$3:$D1000,Transacoes!$C$3:$C1000,$D743,Transacoes!$B$3:$B1000,"C", Transacoes!$A$3:$A1000, "&lt;"&amp;EOMONTH(DATE(J$1,J$2,1),0))-SUMIFS(Transacoes!$D$3:$D1000,Transacoes!$C$3:$C1000,$D743,Transacoes!$B$3:$B1000,"V", Transacoes!$A$3:$A1000, "&lt;"&amp;EOMONTH(DATE(J$1,J$2,1),0)))*SUMIFS(Prov_Auto!$E$3:$E1000, Prov_Auto!$A$3:$A1000, $D743, Prov_Auto!$D$3:$D1000,"&gt;="&amp;DATE(J$1,J$2,1),Prov_Auto!$D$3:$D1000, "&lt;="&amp;EOMONTH(DATE(J$1,J$2,1),0)))</f>
        <v/>
      </c>
      <c r="K743" s="48" t="str">
        <f>IF($D743="","", (SUMIFS(Transacoes!$D$3:$D1000,Transacoes!$C$3:$C1000,$D743,Transacoes!$B$3:$B1000,"C", Transacoes!$A$3:$A1000, "&lt;"&amp;EOMONTH(DATE(K$1,K$2,1),0))-SUMIFS(Transacoes!$D$3:$D1000,Transacoes!$C$3:$C1000,$D743,Transacoes!$B$3:$B1000,"V", Transacoes!$A$3:$A1000, "&lt;"&amp;EOMONTH(DATE(K$1,K$2,1),0)))*SUMIFS(Prov_Auto!$E$3:$E1000, Prov_Auto!$A$3:$A1000, $D743, Prov_Auto!$D$3:$D1000,"&gt;="&amp;DATE(K$1,K$2,1),Prov_Auto!$D$3:$D1000, "&lt;="&amp;EOMONTH(DATE(K$1,K$2,1),0)))</f>
        <v/>
      </c>
      <c r="L743" s="48" t="str">
        <f>IF($D743="","", (SUMIFS(Transacoes!$D$3:$D1000,Transacoes!$C$3:$C1000,$D743,Transacoes!$B$3:$B1000,"C", Transacoes!$A$3:$A1000, "&lt;"&amp;EOMONTH(DATE(L$1,L$2,1),0))-SUMIFS(Transacoes!$D$3:$D1000,Transacoes!$C$3:$C1000,$D743,Transacoes!$B$3:$B1000,"V", Transacoes!$A$3:$A1000, "&lt;"&amp;EOMONTH(DATE(L$1,L$2,1),0)))*SUMIFS(Prov_Auto!$E$3:$E1000, Prov_Auto!$A$3:$A1000, $D743, Prov_Auto!$D$3:$D1000,"&gt;="&amp;DATE(L$1,L$2,1),Prov_Auto!$D$3:$D1000, "&lt;="&amp;EOMONTH(DATE(L$1,L$2,1),0)))</f>
        <v/>
      </c>
      <c r="M743" s="48" t="str">
        <f>IF($D743="","", (SUMIFS(Transacoes!$D$3:$D1000,Transacoes!$C$3:$C1000,$D743,Transacoes!$B$3:$B1000,"C", Transacoes!$A$3:$A1000, "&lt;"&amp;EOMONTH(DATE(M$1,M$2,1),0))-SUMIFS(Transacoes!$D$3:$D1000,Transacoes!$C$3:$C1000,$D743,Transacoes!$B$3:$B1000,"V", Transacoes!$A$3:$A1000, "&lt;"&amp;EOMONTH(DATE(M$1,M$2,1),0)))*SUMIFS(Prov_Auto!$E$3:$E1000, Prov_Auto!$A$3:$A1000, $D743, Prov_Auto!$D$3:$D1000,"&gt;="&amp;DATE(M$1,M$2,1),Prov_Auto!$D$3:$D1000, "&lt;="&amp;EOMONTH(DATE(M$1,M$2,1),0)))</f>
        <v/>
      </c>
      <c r="N743" s="48" t="str">
        <f>IF($D743="","", (SUMIFS(Transacoes!$D$3:$D1000,Transacoes!$C$3:$C1000,$D743,Transacoes!$B$3:$B1000,"C", Transacoes!$A$3:$A1000, "&lt;"&amp;EOMONTH(DATE(N$1,N$2,1),0))-SUMIFS(Transacoes!$D$3:$D1000,Transacoes!$C$3:$C1000,$D743,Transacoes!$B$3:$B1000,"V", Transacoes!$A$3:$A1000, "&lt;"&amp;EOMONTH(DATE(N$1,N$2,1),0)))*SUMIFS(Prov_Auto!$E$3:$E1000, Prov_Auto!$A$3:$A1000, $D743, Prov_Auto!$D$3:$D1000,"&gt;="&amp;DATE(N$1,N$2,1),Prov_Auto!$D$3:$D1000, "&lt;="&amp;EOMONTH(DATE(N$1,N$2,1),0)))</f>
        <v/>
      </c>
      <c r="O743" s="48" t="str">
        <f>IF($D743="","", (SUMIFS(Transacoes!$D$3:$D1000,Transacoes!$C$3:$C1000,$D743,Transacoes!$B$3:$B1000,"C", Transacoes!$A$3:$A1000, "&lt;"&amp;EOMONTH(DATE(O$1,O$2,1),0))-SUMIFS(Transacoes!$D$3:$D1000,Transacoes!$C$3:$C1000,$D743,Transacoes!$B$3:$B1000,"V", Transacoes!$A$3:$A1000, "&lt;"&amp;EOMONTH(DATE(O$1,O$2,1),0)))*SUMIFS(Prov_Auto!$E$3:$E1000, Prov_Auto!$A$3:$A1000, $D743, Prov_Auto!$D$3:$D1000,"&gt;="&amp;DATE(O$1,O$2,1),Prov_Auto!$D$3:$D1000, "&lt;="&amp;EOMONTH(DATE(O$1,O$2,1),0)))</f>
        <v/>
      </c>
      <c r="P743" s="48" t="str">
        <f>IF($D743="","", (SUMIFS(Transacoes!$D$3:$D1000,Transacoes!$C$3:$C1000,$D743,Transacoes!$B$3:$B1000,"C", Transacoes!$A$3:$A1000, "&lt;"&amp;EOMONTH(DATE(P$1,P$2,1),0))-SUMIFS(Transacoes!$D$3:$D1000,Transacoes!$C$3:$C1000,$D743,Transacoes!$B$3:$B1000,"V", Transacoes!$A$3:$A1000, "&lt;"&amp;EOMONTH(DATE(P$1,P$2,1),0)))*SUMIFS(Prov_Auto!$E$3:$E1000, Prov_Auto!$A$3:$A1000, $D743, Prov_Auto!$D$3:$D1000,"&gt;="&amp;DATE(P$1,P$2,1),Prov_Auto!$D$3:$D1000, "&lt;="&amp;EOMONTH(DATE(P$1,P$2,1),0)))</f>
        <v/>
      </c>
      <c r="Q743" s="48" t="str">
        <f>IF($D743="","", (SUMIFS(Transacoes!$D$3:$D1000,Transacoes!$C$3:$C1000,$D743,Transacoes!$B$3:$B1000,"C", Transacoes!$A$3:$A1000, "&lt;"&amp;EOMONTH(DATE(Q$1,Q$2,1),0))-SUMIFS(Transacoes!$D$3:$D1000,Transacoes!$C$3:$C1000,$D743,Transacoes!$B$3:$B1000,"V", Transacoes!$A$3:$A1000, "&lt;"&amp;EOMONTH(DATE(Q$1,Q$2,1),0)))*SUMIFS(Prov_Auto!$E$3:$E1000, Prov_Auto!$A$3:$A1000, $D743, Prov_Auto!$D$3:$D1000,"&gt;="&amp;DATE(Q$1,Q$2,1),Prov_Auto!$D$3:$D1000, "&lt;="&amp;EOMONTH(DATE(Q$1,Q$2,1),0)))</f>
        <v/>
      </c>
      <c r="R743" s="47"/>
    </row>
    <row r="744">
      <c r="A744" s="47"/>
      <c r="B744" s="47"/>
      <c r="C744" s="47"/>
      <c r="D744" s="87"/>
      <c r="E744" s="48" t="str">
        <f>IF($D744="","", (SUMIFS(Transacoes!$D$3:$D1000,Transacoes!$C$3:$C1000,$D744,Transacoes!$B$3:$B1000,"C", Transacoes!$A$3:$A1000, "&lt;"&amp;EOMONTH(DATE(E$1,E$2,1),0))-SUMIFS(Transacoes!$D$3:$D1000,Transacoes!$C$3:$C1000,$D744,Transacoes!$B$3:$B1000,"V", Transacoes!$A$3:$A1000, "&lt;"&amp;EOMONTH(DATE(E$1,E$2,1),0)))*SUMIFS(Prov_Auto!$E$3:$E1000, Prov_Auto!$A$3:$A1000, $D744, Prov_Auto!$D$3:$D1000,"&gt;="&amp;DATE(E$1,E$2,1),Prov_Auto!$D$3:$D1000, "&lt;="&amp;EOMONTH(DATE(E$1,E$2,1),0)))</f>
        <v/>
      </c>
      <c r="F744" s="48" t="str">
        <f>IF($D744="","", (SUMIFS(Transacoes!$D$3:$D1000,Transacoes!$C$3:$C1000,$D744,Transacoes!$B$3:$B1000,"C", Transacoes!$A$3:$A1000, "&lt;"&amp;EOMONTH(DATE(F$1,F$2,1),0))-SUMIFS(Transacoes!$D$3:$D1000,Transacoes!$C$3:$C1000,$D744,Transacoes!$B$3:$B1000,"V", Transacoes!$A$3:$A1000, "&lt;"&amp;EOMONTH(DATE(F$1,F$2,1),0)))*SUMIFS(Prov_Auto!$E$3:$E1000, Prov_Auto!$A$3:$A1000, $D744, Prov_Auto!$D$3:$D1000,"&gt;="&amp;DATE(F$1,F$2,1),Prov_Auto!$D$3:$D1000, "&lt;="&amp;EOMONTH(DATE(F$1,F$2,1),0)))</f>
        <v/>
      </c>
      <c r="G744" s="48" t="str">
        <f>IF($D744="","", (SUMIFS(Transacoes!$D$3:$D1000,Transacoes!$C$3:$C1000,$D744,Transacoes!$B$3:$B1000,"C", Transacoes!$A$3:$A1000, "&lt;"&amp;EOMONTH(DATE(G$1,G$2,1),0))-SUMIFS(Transacoes!$D$3:$D1000,Transacoes!$C$3:$C1000,$D744,Transacoes!$B$3:$B1000,"V", Transacoes!$A$3:$A1000, "&lt;"&amp;EOMONTH(DATE(G$1,G$2,1),0)))*SUMIFS(Prov_Auto!$E$3:$E1000, Prov_Auto!$A$3:$A1000, $D744, Prov_Auto!$D$3:$D1000,"&gt;="&amp;DATE(G$1,G$2,1),Prov_Auto!$D$3:$D1000, "&lt;="&amp;EOMONTH(DATE(G$1,G$2,1),0)))</f>
        <v/>
      </c>
      <c r="H744" s="48" t="str">
        <f>IF($D744="","", (SUMIFS(Transacoes!$D$3:$D1000,Transacoes!$C$3:$C1000,$D744,Transacoes!$B$3:$B1000,"C", Transacoes!$A$3:$A1000, "&lt;"&amp;EOMONTH(DATE(H$1,H$2,1),0))-SUMIFS(Transacoes!$D$3:$D1000,Transacoes!$C$3:$C1000,$D744,Transacoes!$B$3:$B1000,"V", Transacoes!$A$3:$A1000, "&lt;"&amp;EOMONTH(DATE(H$1,H$2,1),0)))*SUMIFS(Prov_Auto!$E$3:$E1000, Prov_Auto!$A$3:$A1000, $D744, Prov_Auto!$D$3:$D1000,"&gt;="&amp;DATE(H$1,H$2,1),Prov_Auto!$D$3:$D1000, "&lt;="&amp;EOMONTH(DATE(H$1,H$2,1),0)))</f>
        <v/>
      </c>
      <c r="I744" s="48" t="str">
        <f>IF($D744="","", (SUMIFS(Transacoes!$D$3:$D1000,Transacoes!$C$3:$C1000,$D744,Transacoes!$B$3:$B1000,"C", Transacoes!$A$3:$A1000, "&lt;"&amp;EOMONTH(DATE(I$1,I$2,1),0))-SUMIFS(Transacoes!$D$3:$D1000,Transacoes!$C$3:$C1000,$D744,Transacoes!$B$3:$B1000,"V", Transacoes!$A$3:$A1000, "&lt;"&amp;EOMONTH(DATE(I$1,I$2,1),0)))*SUMIFS(Prov_Auto!$E$3:$E1000, Prov_Auto!$A$3:$A1000, $D744, Prov_Auto!$D$3:$D1000,"&gt;="&amp;DATE(I$1,I$2,1),Prov_Auto!$D$3:$D1000, "&lt;="&amp;EOMONTH(DATE(I$1,I$2,1),0)))</f>
        <v/>
      </c>
      <c r="J744" s="48" t="str">
        <f>IF($D744="","", (SUMIFS(Transacoes!$D$3:$D1000,Transacoes!$C$3:$C1000,$D744,Transacoes!$B$3:$B1000,"C", Transacoes!$A$3:$A1000, "&lt;"&amp;EOMONTH(DATE(J$1,J$2,1),0))-SUMIFS(Transacoes!$D$3:$D1000,Transacoes!$C$3:$C1000,$D744,Transacoes!$B$3:$B1000,"V", Transacoes!$A$3:$A1000, "&lt;"&amp;EOMONTH(DATE(J$1,J$2,1),0)))*SUMIFS(Prov_Auto!$E$3:$E1000, Prov_Auto!$A$3:$A1000, $D744, Prov_Auto!$D$3:$D1000,"&gt;="&amp;DATE(J$1,J$2,1),Prov_Auto!$D$3:$D1000, "&lt;="&amp;EOMONTH(DATE(J$1,J$2,1),0)))</f>
        <v/>
      </c>
      <c r="K744" s="48" t="str">
        <f>IF($D744="","", (SUMIFS(Transacoes!$D$3:$D1000,Transacoes!$C$3:$C1000,$D744,Transacoes!$B$3:$B1000,"C", Transacoes!$A$3:$A1000, "&lt;"&amp;EOMONTH(DATE(K$1,K$2,1),0))-SUMIFS(Transacoes!$D$3:$D1000,Transacoes!$C$3:$C1000,$D744,Transacoes!$B$3:$B1000,"V", Transacoes!$A$3:$A1000, "&lt;"&amp;EOMONTH(DATE(K$1,K$2,1),0)))*SUMIFS(Prov_Auto!$E$3:$E1000, Prov_Auto!$A$3:$A1000, $D744, Prov_Auto!$D$3:$D1000,"&gt;="&amp;DATE(K$1,K$2,1),Prov_Auto!$D$3:$D1000, "&lt;="&amp;EOMONTH(DATE(K$1,K$2,1),0)))</f>
        <v/>
      </c>
      <c r="L744" s="48" t="str">
        <f>IF($D744="","", (SUMIFS(Transacoes!$D$3:$D1000,Transacoes!$C$3:$C1000,$D744,Transacoes!$B$3:$B1000,"C", Transacoes!$A$3:$A1000, "&lt;"&amp;EOMONTH(DATE(L$1,L$2,1),0))-SUMIFS(Transacoes!$D$3:$D1000,Transacoes!$C$3:$C1000,$D744,Transacoes!$B$3:$B1000,"V", Transacoes!$A$3:$A1000, "&lt;"&amp;EOMONTH(DATE(L$1,L$2,1),0)))*SUMIFS(Prov_Auto!$E$3:$E1000, Prov_Auto!$A$3:$A1000, $D744, Prov_Auto!$D$3:$D1000,"&gt;="&amp;DATE(L$1,L$2,1),Prov_Auto!$D$3:$D1000, "&lt;="&amp;EOMONTH(DATE(L$1,L$2,1),0)))</f>
        <v/>
      </c>
      <c r="M744" s="48" t="str">
        <f>IF($D744="","", (SUMIFS(Transacoes!$D$3:$D1000,Transacoes!$C$3:$C1000,$D744,Transacoes!$B$3:$B1000,"C", Transacoes!$A$3:$A1000, "&lt;"&amp;EOMONTH(DATE(M$1,M$2,1),0))-SUMIFS(Transacoes!$D$3:$D1000,Transacoes!$C$3:$C1000,$D744,Transacoes!$B$3:$B1000,"V", Transacoes!$A$3:$A1000, "&lt;"&amp;EOMONTH(DATE(M$1,M$2,1),0)))*SUMIFS(Prov_Auto!$E$3:$E1000, Prov_Auto!$A$3:$A1000, $D744, Prov_Auto!$D$3:$D1000,"&gt;="&amp;DATE(M$1,M$2,1),Prov_Auto!$D$3:$D1000, "&lt;="&amp;EOMONTH(DATE(M$1,M$2,1),0)))</f>
        <v/>
      </c>
      <c r="N744" s="48" t="str">
        <f>IF($D744="","", (SUMIFS(Transacoes!$D$3:$D1000,Transacoes!$C$3:$C1000,$D744,Transacoes!$B$3:$B1000,"C", Transacoes!$A$3:$A1000, "&lt;"&amp;EOMONTH(DATE(N$1,N$2,1),0))-SUMIFS(Transacoes!$D$3:$D1000,Transacoes!$C$3:$C1000,$D744,Transacoes!$B$3:$B1000,"V", Transacoes!$A$3:$A1000, "&lt;"&amp;EOMONTH(DATE(N$1,N$2,1),0)))*SUMIFS(Prov_Auto!$E$3:$E1000, Prov_Auto!$A$3:$A1000, $D744, Prov_Auto!$D$3:$D1000,"&gt;="&amp;DATE(N$1,N$2,1),Prov_Auto!$D$3:$D1000, "&lt;="&amp;EOMONTH(DATE(N$1,N$2,1),0)))</f>
        <v/>
      </c>
      <c r="O744" s="48" t="str">
        <f>IF($D744="","", (SUMIFS(Transacoes!$D$3:$D1000,Transacoes!$C$3:$C1000,$D744,Transacoes!$B$3:$B1000,"C", Transacoes!$A$3:$A1000, "&lt;"&amp;EOMONTH(DATE(O$1,O$2,1),0))-SUMIFS(Transacoes!$D$3:$D1000,Transacoes!$C$3:$C1000,$D744,Transacoes!$B$3:$B1000,"V", Transacoes!$A$3:$A1000, "&lt;"&amp;EOMONTH(DATE(O$1,O$2,1),0)))*SUMIFS(Prov_Auto!$E$3:$E1000, Prov_Auto!$A$3:$A1000, $D744, Prov_Auto!$D$3:$D1000,"&gt;="&amp;DATE(O$1,O$2,1),Prov_Auto!$D$3:$D1000, "&lt;="&amp;EOMONTH(DATE(O$1,O$2,1),0)))</f>
        <v/>
      </c>
      <c r="P744" s="48" t="str">
        <f>IF($D744="","", (SUMIFS(Transacoes!$D$3:$D1000,Transacoes!$C$3:$C1000,$D744,Transacoes!$B$3:$B1000,"C", Transacoes!$A$3:$A1000, "&lt;"&amp;EOMONTH(DATE(P$1,P$2,1),0))-SUMIFS(Transacoes!$D$3:$D1000,Transacoes!$C$3:$C1000,$D744,Transacoes!$B$3:$B1000,"V", Transacoes!$A$3:$A1000, "&lt;"&amp;EOMONTH(DATE(P$1,P$2,1),0)))*SUMIFS(Prov_Auto!$E$3:$E1000, Prov_Auto!$A$3:$A1000, $D744, Prov_Auto!$D$3:$D1000,"&gt;="&amp;DATE(P$1,P$2,1),Prov_Auto!$D$3:$D1000, "&lt;="&amp;EOMONTH(DATE(P$1,P$2,1),0)))</f>
        <v/>
      </c>
      <c r="Q744" s="48" t="str">
        <f>IF($D744="","", (SUMIFS(Transacoes!$D$3:$D1000,Transacoes!$C$3:$C1000,$D744,Transacoes!$B$3:$B1000,"C", Transacoes!$A$3:$A1000, "&lt;"&amp;EOMONTH(DATE(Q$1,Q$2,1),0))-SUMIFS(Transacoes!$D$3:$D1000,Transacoes!$C$3:$C1000,$D744,Transacoes!$B$3:$B1000,"V", Transacoes!$A$3:$A1000, "&lt;"&amp;EOMONTH(DATE(Q$1,Q$2,1),0)))*SUMIFS(Prov_Auto!$E$3:$E1000, Prov_Auto!$A$3:$A1000, $D744, Prov_Auto!$D$3:$D1000,"&gt;="&amp;DATE(Q$1,Q$2,1),Prov_Auto!$D$3:$D1000, "&lt;="&amp;EOMONTH(DATE(Q$1,Q$2,1),0)))</f>
        <v/>
      </c>
      <c r="R744" s="47"/>
    </row>
    <row r="745">
      <c r="A745" s="47"/>
      <c r="B745" s="47"/>
      <c r="C745" s="47"/>
      <c r="D745" s="87"/>
      <c r="E745" s="48" t="str">
        <f>IF($D745="","", (SUMIFS(Transacoes!$D$3:$D1000,Transacoes!$C$3:$C1000,$D745,Transacoes!$B$3:$B1000,"C", Transacoes!$A$3:$A1000, "&lt;"&amp;EOMONTH(DATE(E$1,E$2,1),0))-SUMIFS(Transacoes!$D$3:$D1000,Transacoes!$C$3:$C1000,$D745,Transacoes!$B$3:$B1000,"V", Transacoes!$A$3:$A1000, "&lt;"&amp;EOMONTH(DATE(E$1,E$2,1),0)))*SUMIFS(Prov_Auto!$E$3:$E1000, Prov_Auto!$A$3:$A1000, $D745, Prov_Auto!$D$3:$D1000,"&gt;="&amp;DATE(E$1,E$2,1),Prov_Auto!$D$3:$D1000, "&lt;="&amp;EOMONTH(DATE(E$1,E$2,1),0)))</f>
        <v/>
      </c>
      <c r="F745" s="48" t="str">
        <f>IF($D745="","", (SUMIFS(Transacoes!$D$3:$D1000,Transacoes!$C$3:$C1000,$D745,Transacoes!$B$3:$B1000,"C", Transacoes!$A$3:$A1000, "&lt;"&amp;EOMONTH(DATE(F$1,F$2,1),0))-SUMIFS(Transacoes!$D$3:$D1000,Transacoes!$C$3:$C1000,$D745,Transacoes!$B$3:$B1000,"V", Transacoes!$A$3:$A1000, "&lt;"&amp;EOMONTH(DATE(F$1,F$2,1),0)))*SUMIFS(Prov_Auto!$E$3:$E1000, Prov_Auto!$A$3:$A1000, $D745, Prov_Auto!$D$3:$D1000,"&gt;="&amp;DATE(F$1,F$2,1),Prov_Auto!$D$3:$D1000, "&lt;="&amp;EOMONTH(DATE(F$1,F$2,1),0)))</f>
        <v/>
      </c>
      <c r="G745" s="48" t="str">
        <f>IF($D745="","", (SUMIFS(Transacoes!$D$3:$D1000,Transacoes!$C$3:$C1000,$D745,Transacoes!$B$3:$B1000,"C", Transacoes!$A$3:$A1000, "&lt;"&amp;EOMONTH(DATE(G$1,G$2,1),0))-SUMIFS(Transacoes!$D$3:$D1000,Transacoes!$C$3:$C1000,$D745,Transacoes!$B$3:$B1000,"V", Transacoes!$A$3:$A1000, "&lt;"&amp;EOMONTH(DATE(G$1,G$2,1),0)))*SUMIFS(Prov_Auto!$E$3:$E1000, Prov_Auto!$A$3:$A1000, $D745, Prov_Auto!$D$3:$D1000,"&gt;="&amp;DATE(G$1,G$2,1),Prov_Auto!$D$3:$D1000, "&lt;="&amp;EOMONTH(DATE(G$1,G$2,1),0)))</f>
        <v/>
      </c>
      <c r="H745" s="48" t="str">
        <f>IF($D745="","", (SUMIFS(Transacoes!$D$3:$D1000,Transacoes!$C$3:$C1000,$D745,Transacoes!$B$3:$B1000,"C", Transacoes!$A$3:$A1000, "&lt;"&amp;EOMONTH(DATE(H$1,H$2,1),0))-SUMIFS(Transacoes!$D$3:$D1000,Transacoes!$C$3:$C1000,$D745,Transacoes!$B$3:$B1000,"V", Transacoes!$A$3:$A1000, "&lt;"&amp;EOMONTH(DATE(H$1,H$2,1),0)))*SUMIFS(Prov_Auto!$E$3:$E1000, Prov_Auto!$A$3:$A1000, $D745, Prov_Auto!$D$3:$D1000,"&gt;="&amp;DATE(H$1,H$2,1),Prov_Auto!$D$3:$D1000, "&lt;="&amp;EOMONTH(DATE(H$1,H$2,1),0)))</f>
        <v/>
      </c>
      <c r="I745" s="48" t="str">
        <f>IF($D745="","", (SUMIFS(Transacoes!$D$3:$D1000,Transacoes!$C$3:$C1000,$D745,Transacoes!$B$3:$B1000,"C", Transacoes!$A$3:$A1000, "&lt;"&amp;EOMONTH(DATE(I$1,I$2,1),0))-SUMIFS(Transacoes!$D$3:$D1000,Transacoes!$C$3:$C1000,$D745,Transacoes!$B$3:$B1000,"V", Transacoes!$A$3:$A1000, "&lt;"&amp;EOMONTH(DATE(I$1,I$2,1),0)))*SUMIFS(Prov_Auto!$E$3:$E1000, Prov_Auto!$A$3:$A1000, $D745, Prov_Auto!$D$3:$D1000,"&gt;="&amp;DATE(I$1,I$2,1),Prov_Auto!$D$3:$D1000, "&lt;="&amp;EOMONTH(DATE(I$1,I$2,1),0)))</f>
        <v/>
      </c>
      <c r="J745" s="48" t="str">
        <f>IF($D745="","", (SUMIFS(Transacoes!$D$3:$D1000,Transacoes!$C$3:$C1000,$D745,Transacoes!$B$3:$B1000,"C", Transacoes!$A$3:$A1000, "&lt;"&amp;EOMONTH(DATE(J$1,J$2,1),0))-SUMIFS(Transacoes!$D$3:$D1000,Transacoes!$C$3:$C1000,$D745,Transacoes!$B$3:$B1000,"V", Transacoes!$A$3:$A1000, "&lt;"&amp;EOMONTH(DATE(J$1,J$2,1),0)))*SUMIFS(Prov_Auto!$E$3:$E1000, Prov_Auto!$A$3:$A1000, $D745, Prov_Auto!$D$3:$D1000,"&gt;="&amp;DATE(J$1,J$2,1),Prov_Auto!$D$3:$D1000, "&lt;="&amp;EOMONTH(DATE(J$1,J$2,1),0)))</f>
        <v/>
      </c>
      <c r="K745" s="48" t="str">
        <f>IF($D745="","", (SUMIFS(Transacoes!$D$3:$D1000,Transacoes!$C$3:$C1000,$D745,Transacoes!$B$3:$B1000,"C", Transacoes!$A$3:$A1000, "&lt;"&amp;EOMONTH(DATE(K$1,K$2,1),0))-SUMIFS(Transacoes!$D$3:$D1000,Transacoes!$C$3:$C1000,$D745,Transacoes!$B$3:$B1000,"V", Transacoes!$A$3:$A1000, "&lt;"&amp;EOMONTH(DATE(K$1,K$2,1),0)))*SUMIFS(Prov_Auto!$E$3:$E1000, Prov_Auto!$A$3:$A1000, $D745, Prov_Auto!$D$3:$D1000,"&gt;="&amp;DATE(K$1,K$2,1),Prov_Auto!$D$3:$D1000, "&lt;="&amp;EOMONTH(DATE(K$1,K$2,1),0)))</f>
        <v/>
      </c>
      <c r="L745" s="48" t="str">
        <f>IF($D745="","", (SUMIFS(Transacoes!$D$3:$D1000,Transacoes!$C$3:$C1000,$D745,Transacoes!$B$3:$B1000,"C", Transacoes!$A$3:$A1000, "&lt;"&amp;EOMONTH(DATE(L$1,L$2,1),0))-SUMIFS(Transacoes!$D$3:$D1000,Transacoes!$C$3:$C1000,$D745,Transacoes!$B$3:$B1000,"V", Transacoes!$A$3:$A1000, "&lt;"&amp;EOMONTH(DATE(L$1,L$2,1),0)))*SUMIFS(Prov_Auto!$E$3:$E1000, Prov_Auto!$A$3:$A1000, $D745, Prov_Auto!$D$3:$D1000,"&gt;="&amp;DATE(L$1,L$2,1),Prov_Auto!$D$3:$D1000, "&lt;="&amp;EOMONTH(DATE(L$1,L$2,1),0)))</f>
        <v/>
      </c>
      <c r="M745" s="48" t="str">
        <f>IF($D745="","", (SUMIFS(Transacoes!$D$3:$D1000,Transacoes!$C$3:$C1000,$D745,Transacoes!$B$3:$B1000,"C", Transacoes!$A$3:$A1000, "&lt;"&amp;EOMONTH(DATE(M$1,M$2,1),0))-SUMIFS(Transacoes!$D$3:$D1000,Transacoes!$C$3:$C1000,$D745,Transacoes!$B$3:$B1000,"V", Transacoes!$A$3:$A1000, "&lt;"&amp;EOMONTH(DATE(M$1,M$2,1),0)))*SUMIFS(Prov_Auto!$E$3:$E1000, Prov_Auto!$A$3:$A1000, $D745, Prov_Auto!$D$3:$D1000,"&gt;="&amp;DATE(M$1,M$2,1),Prov_Auto!$D$3:$D1000, "&lt;="&amp;EOMONTH(DATE(M$1,M$2,1),0)))</f>
        <v/>
      </c>
      <c r="N745" s="48" t="str">
        <f>IF($D745="","", (SUMIFS(Transacoes!$D$3:$D1000,Transacoes!$C$3:$C1000,$D745,Transacoes!$B$3:$B1000,"C", Transacoes!$A$3:$A1000, "&lt;"&amp;EOMONTH(DATE(N$1,N$2,1),0))-SUMIFS(Transacoes!$D$3:$D1000,Transacoes!$C$3:$C1000,$D745,Transacoes!$B$3:$B1000,"V", Transacoes!$A$3:$A1000, "&lt;"&amp;EOMONTH(DATE(N$1,N$2,1),0)))*SUMIFS(Prov_Auto!$E$3:$E1000, Prov_Auto!$A$3:$A1000, $D745, Prov_Auto!$D$3:$D1000,"&gt;="&amp;DATE(N$1,N$2,1),Prov_Auto!$D$3:$D1000, "&lt;="&amp;EOMONTH(DATE(N$1,N$2,1),0)))</f>
        <v/>
      </c>
      <c r="O745" s="48" t="str">
        <f>IF($D745="","", (SUMIFS(Transacoes!$D$3:$D1000,Transacoes!$C$3:$C1000,$D745,Transacoes!$B$3:$B1000,"C", Transacoes!$A$3:$A1000, "&lt;"&amp;EOMONTH(DATE(O$1,O$2,1),0))-SUMIFS(Transacoes!$D$3:$D1000,Transacoes!$C$3:$C1000,$D745,Transacoes!$B$3:$B1000,"V", Transacoes!$A$3:$A1000, "&lt;"&amp;EOMONTH(DATE(O$1,O$2,1),0)))*SUMIFS(Prov_Auto!$E$3:$E1000, Prov_Auto!$A$3:$A1000, $D745, Prov_Auto!$D$3:$D1000,"&gt;="&amp;DATE(O$1,O$2,1),Prov_Auto!$D$3:$D1000, "&lt;="&amp;EOMONTH(DATE(O$1,O$2,1),0)))</f>
        <v/>
      </c>
      <c r="P745" s="48" t="str">
        <f>IF($D745="","", (SUMIFS(Transacoes!$D$3:$D1000,Transacoes!$C$3:$C1000,$D745,Transacoes!$B$3:$B1000,"C", Transacoes!$A$3:$A1000, "&lt;"&amp;EOMONTH(DATE(P$1,P$2,1),0))-SUMIFS(Transacoes!$D$3:$D1000,Transacoes!$C$3:$C1000,$D745,Transacoes!$B$3:$B1000,"V", Transacoes!$A$3:$A1000, "&lt;"&amp;EOMONTH(DATE(P$1,P$2,1),0)))*SUMIFS(Prov_Auto!$E$3:$E1000, Prov_Auto!$A$3:$A1000, $D745, Prov_Auto!$D$3:$D1000,"&gt;="&amp;DATE(P$1,P$2,1),Prov_Auto!$D$3:$D1000, "&lt;="&amp;EOMONTH(DATE(P$1,P$2,1),0)))</f>
        <v/>
      </c>
      <c r="Q745" s="48" t="str">
        <f>IF($D745="","", (SUMIFS(Transacoes!$D$3:$D1000,Transacoes!$C$3:$C1000,$D745,Transacoes!$B$3:$B1000,"C", Transacoes!$A$3:$A1000, "&lt;"&amp;EOMONTH(DATE(Q$1,Q$2,1),0))-SUMIFS(Transacoes!$D$3:$D1000,Transacoes!$C$3:$C1000,$D745,Transacoes!$B$3:$B1000,"V", Transacoes!$A$3:$A1000, "&lt;"&amp;EOMONTH(DATE(Q$1,Q$2,1),0)))*SUMIFS(Prov_Auto!$E$3:$E1000, Prov_Auto!$A$3:$A1000, $D745, Prov_Auto!$D$3:$D1000,"&gt;="&amp;DATE(Q$1,Q$2,1),Prov_Auto!$D$3:$D1000, "&lt;="&amp;EOMONTH(DATE(Q$1,Q$2,1),0)))</f>
        <v/>
      </c>
      <c r="R745" s="47"/>
    </row>
    <row r="746">
      <c r="A746" s="47"/>
      <c r="B746" s="47"/>
      <c r="C746" s="47"/>
      <c r="D746" s="87"/>
      <c r="E746" s="48" t="str">
        <f>IF($D746="","", (SUMIFS(Transacoes!$D$3:$D1000,Transacoes!$C$3:$C1000,$D746,Transacoes!$B$3:$B1000,"C", Transacoes!$A$3:$A1000, "&lt;"&amp;EOMONTH(DATE(E$1,E$2,1),0))-SUMIFS(Transacoes!$D$3:$D1000,Transacoes!$C$3:$C1000,$D746,Transacoes!$B$3:$B1000,"V", Transacoes!$A$3:$A1000, "&lt;"&amp;EOMONTH(DATE(E$1,E$2,1),0)))*SUMIFS(Prov_Auto!$E$3:$E1000, Prov_Auto!$A$3:$A1000, $D746, Prov_Auto!$D$3:$D1000,"&gt;="&amp;DATE(E$1,E$2,1),Prov_Auto!$D$3:$D1000, "&lt;="&amp;EOMONTH(DATE(E$1,E$2,1),0)))</f>
        <v/>
      </c>
      <c r="F746" s="48" t="str">
        <f>IF($D746="","", (SUMIFS(Transacoes!$D$3:$D1000,Transacoes!$C$3:$C1000,$D746,Transacoes!$B$3:$B1000,"C", Transacoes!$A$3:$A1000, "&lt;"&amp;EOMONTH(DATE(F$1,F$2,1),0))-SUMIFS(Transacoes!$D$3:$D1000,Transacoes!$C$3:$C1000,$D746,Transacoes!$B$3:$B1000,"V", Transacoes!$A$3:$A1000, "&lt;"&amp;EOMONTH(DATE(F$1,F$2,1),0)))*SUMIFS(Prov_Auto!$E$3:$E1000, Prov_Auto!$A$3:$A1000, $D746, Prov_Auto!$D$3:$D1000,"&gt;="&amp;DATE(F$1,F$2,1),Prov_Auto!$D$3:$D1000, "&lt;="&amp;EOMONTH(DATE(F$1,F$2,1),0)))</f>
        <v/>
      </c>
      <c r="G746" s="48" t="str">
        <f>IF($D746="","", (SUMIFS(Transacoes!$D$3:$D1000,Transacoes!$C$3:$C1000,$D746,Transacoes!$B$3:$B1000,"C", Transacoes!$A$3:$A1000, "&lt;"&amp;EOMONTH(DATE(G$1,G$2,1),0))-SUMIFS(Transacoes!$D$3:$D1000,Transacoes!$C$3:$C1000,$D746,Transacoes!$B$3:$B1000,"V", Transacoes!$A$3:$A1000, "&lt;"&amp;EOMONTH(DATE(G$1,G$2,1),0)))*SUMIFS(Prov_Auto!$E$3:$E1000, Prov_Auto!$A$3:$A1000, $D746, Prov_Auto!$D$3:$D1000,"&gt;="&amp;DATE(G$1,G$2,1),Prov_Auto!$D$3:$D1000, "&lt;="&amp;EOMONTH(DATE(G$1,G$2,1),0)))</f>
        <v/>
      </c>
      <c r="H746" s="48" t="str">
        <f>IF($D746="","", (SUMIFS(Transacoes!$D$3:$D1000,Transacoes!$C$3:$C1000,$D746,Transacoes!$B$3:$B1000,"C", Transacoes!$A$3:$A1000, "&lt;"&amp;EOMONTH(DATE(H$1,H$2,1),0))-SUMIFS(Transacoes!$D$3:$D1000,Transacoes!$C$3:$C1000,$D746,Transacoes!$B$3:$B1000,"V", Transacoes!$A$3:$A1000, "&lt;"&amp;EOMONTH(DATE(H$1,H$2,1),0)))*SUMIFS(Prov_Auto!$E$3:$E1000, Prov_Auto!$A$3:$A1000, $D746, Prov_Auto!$D$3:$D1000,"&gt;="&amp;DATE(H$1,H$2,1),Prov_Auto!$D$3:$D1000, "&lt;="&amp;EOMONTH(DATE(H$1,H$2,1),0)))</f>
        <v/>
      </c>
      <c r="I746" s="48" t="str">
        <f>IF($D746="","", (SUMIFS(Transacoes!$D$3:$D1000,Transacoes!$C$3:$C1000,$D746,Transacoes!$B$3:$B1000,"C", Transacoes!$A$3:$A1000, "&lt;"&amp;EOMONTH(DATE(I$1,I$2,1),0))-SUMIFS(Transacoes!$D$3:$D1000,Transacoes!$C$3:$C1000,$D746,Transacoes!$B$3:$B1000,"V", Transacoes!$A$3:$A1000, "&lt;"&amp;EOMONTH(DATE(I$1,I$2,1),0)))*SUMIFS(Prov_Auto!$E$3:$E1000, Prov_Auto!$A$3:$A1000, $D746, Prov_Auto!$D$3:$D1000,"&gt;="&amp;DATE(I$1,I$2,1),Prov_Auto!$D$3:$D1000, "&lt;="&amp;EOMONTH(DATE(I$1,I$2,1),0)))</f>
        <v/>
      </c>
      <c r="J746" s="48" t="str">
        <f>IF($D746="","", (SUMIFS(Transacoes!$D$3:$D1000,Transacoes!$C$3:$C1000,$D746,Transacoes!$B$3:$B1000,"C", Transacoes!$A$3:$A1000, "&lt;"&amp;EOMONTH(DATE(J$1,J$2,1),0))-SUMIFS(Transacoes!$D$3:$D1000,Transacoes!$C$3:$C1000,$D746,Transacoes!$B$3:$B1000,"V", Transacoes!$A$3:$A1000, "&lt;"&amp;EOMONTH(DATE(J$1,J$2,1),0)))*SUMIFS(Prov_Auto!$E$3:$E1000, Prov_Auto!$A$3:$A1000, $D746, Prov_Auto!$D$3:$D1000,"&gt;="&amp;DATE(J$1,J$2,1),Prov_Auto!$D$3:$D1000, "&lt;="&amp;EOMONTH(DATE(J$1,J$2,1),0)))</f>
        <v/>
      </c>
      <c r="K746" s="48" t="str">
        <f>IF($D746="","", (SUMIFS(Transacoes!$D$3:$D1000,Transacoes!$C$3:$C1000,$D746,Transacoes!$B$3:$B1000,"C", Transacoes!$A$3:$A1000, "&lt;"&amp;EOMONTH(DATE(K$1,K$2,1),0))-SUMIFS(Transacoes!$D$3:$D1000,Transacoes!$C$3:$C1000,$D746,Transacoes!$B$3:$B1000,"V", Transacoes!$A$3:$A1000, "&lt;"&amp;EOMONTH(DATE(K$1,K$2,1),0)))*SUMIFS(Prov_Auto!$E$3:$E1000, Prov_Auto!$A$3:$A1000, $D746, Prov_Auto!$D$3:$D1000,"&gt;="&amp;DATE(K$1,K$2,1),Prov_Auto!$D$3:$D1000, "&lt;="&amp;EOMONTH(DATE(K$1,K$2,1),0)))</f>
        <v/>
      </c>
      <c r="L746" s="48" t="str">
        <f>IF($D746="","", (SUMIFS(Transacoes!$D$3:$D1000,Transacoes!$C$3:$C1000,$D746,Transacoes!$B$3:$B1000,"C", Transacoes!$A$3:$A1000, "&lt;"&amp;EOMONTH(DATE(L$1,L$2,1),0))-SUMIFS(Transacoes!$D$3:$D1000,Transacoes!$C$3:$C1000,$D746,Transacoes!$B$3:$B1000,"V", Transacoes!$A$3:$A1000, "&lt;"&amp;EOMONTH(DATE(L$1,L$2,1),0)))*SUMIFS(Prov_Auto!$E$3:$E1000, Prov_Auto!$A$3:$A1000, $D746, Prov_Auto!$D$3:$D1000,"&gt;="&amp;DATE(L$1,L$2,1),Prov_Auto!$D$3:$D1000, "&lt;="&amp;EOMONTH(DATE(L$1,L$2,1),0)))</f>
        <v/>
      </c>
      <c r="M746" s="48" t="str">
        <f>IF($D746="","", (SUMIFS(Transacoes!$D$3:$D1000,Transacoes!$C$3:$C1000,$D746,Transacoes!$B$3:$B1000,"C", Transacoes!$A$3:$A1000, "&lt;"&amp;EOMONTH(DATE(M$1,M$2,1),0))-SUMIFS(Transacoes!$D$3:$D1000,Transacoes!$C$3:$C1000,$D746,Transacoes!$B$3:$B1000,"V", Transacoes!$A$3:$A1000, "&lt;"&amp;EOMONTH(DATE(M$1,M$2,1),0)))*SUMIFS(Prov_Auto!$E$3:$E1000, Prov_Auto!$A$3:$A1000, $D746, Prov_Auto!$D$3:$D1000,"&gt;="&amp;DATE(M$1,M$2,1),Prov_Auto!$D$3:$D1000, "&lt;="&amp;EOMONTH(DATE(M$1,M$2,1),0)))</f>
        <v/>
      </c>
      <c r="N746" s="48" t="str">
        <f>IF($D746="","", (SUMIFS(Transacoes!$D$3:$D1000,Transacoes!$C$3:$C1000,$D746,Transacoes!$B$3:$B1000,"C", Transacoes!$A$3:$A1000, "&lt;"&amp;EOMONTH(DATE(N$1,N$2,1),0))-SUMIFS(Transacoes!$D$3:$D1000,Transacoes!$C$3:$C1000,$D746,Transacoes!$B$3:$B1000,"V", Transacoes!$A$3:$A1000, "&lt;"&amp;EOMONTH(DATE(N$1,N$2,1),0)))*SUMIFS(Prov_Auto!$E$3:$E1000, Prov_Auto!$A$3:$A1000, $D746, Prov_Auto!$D$3:$D1000,"&gt;="&amp;DATE(N$1,N$2,1),Prov_Auto!$D$3:$D1000, "&lt;="&amp;EOMONTH(DATE(N$1,N$2,1),0)))</f>
        <v/>
      </c>
      <c r="O746" s="48" t="str">
        <f>IF($D746="","", (SUMIFS(Transacoes!$D$3:$D1000,Transacoes!$C$3:$C1000,$D746,Transacoes!$B$3:$B1000,"C", Transacoes!$A$3:$A1000, "&lt;"&amp;EOMONTH(DATE(O$1,O$2,1),0))-SUMIFS(Transacoes!$D$3:$D1000,Transacoes!$C$3:$C1000,$D746,Transacoes!$B$3:$B1000,"V", Transacoes!$A$3:$A1000, "&lt;"&amp;EOMONTH(DATE(O$1,O$2,1),0)))*SUMIFS(Prov_Auto!$E$3:$E1000, Prov_Auto!$A$3:$A1000, $D746, Prov_Auto!$D$3:$D1000,"&gt;="&amp;DATE(O$1,O$2,1),Prov_Auto!$D$3:$D1000, "&lt;="&amp;EOMONTH(DATE(O$1,O$2,1),0)))</f>
        <v/>
      </c>
      <c r="P746" s="48" t="str">
        <f>IF($D746="","", (SUMIFS(Transacoes!$D$3:$D1000,Transacoes!$C$3:$C1000,$D746,Transacoes!$B$3:$B1000,"C", Transacoes!$A$3:$A1000, "&lt;"&amp;EOMONTH(DATE(P$1,P$2,1),0))-SUMIFS(Transacoes!$D$3:$D1000,Transacoes!$C$3:$C1000,$D746,Transacoes!$B$3:$B1000,"V", Transacoes!$A$3:$A1000, "&lt;"&amp;EOMONTH(DATE(P$1,P$2,1),0)))*SUMIFS(Prov_Auto!$E$3:$E1000, Prov_Auto!$A$3:$A1000, $D746, Prov_Auto!$D$3:$D1000,"&gt;="&amp;DATE(P$1,P$2,1),Prov_Auto!$D$3:$D1000, "&lt;="&amp;EOMONTH(DATE(P$1,P$2,1),0)))</f>
        <v/>
      </c>
      <c r="Q746" s="48" t="str">
        <f>IF($D746="","", (SUMIFS(Transacoes!$D$3:$D1000,Transacoes!$C$3:$C1000,$D746,Transacoes!$B$3:$B1000,"C", Transacoes!$A$3:$A1000, "&lt;"&amp;EOMONTH(DATE(Q$1,Q$2,1),0))-SUMIFS(Transacoes!$D$3:$D1000,Transacoes!$C$3:$C1000,$D746,Transacoes!$B$3:$B1000,"V", Transacoes!$A$3:$A1000, "&lt;"&amp;EOMONTH(DATE(Q$1,Q$2,1),0)))*SUMIFS(Prov_Auto!$E$3:$E1000, Prov_Auto!$A$3:$A1000, $D746, Prov_Auto!$D$3:$D1000,"&gt;="&amp;DATE(Q$1,Q$2,1),Prov_Auto!$D$3:$D1000, "&lt;="&amp;EOMONTH(DATE(Q$1,Q$2,1),0)))</f>
        <v/>
      </c>
      <c r="R746" s="47"/>
    </row>
    <row r="747">
      <c r="A747" s="47"/>
      <c r="B747" s="47"/>
      <c r="C747" s="47"/>
      <c r="D747" s="87"/>
      <c r="E747" s="48" t="str">
        <f>IF($D747="","", (SUMIFS(Transacoes!$D$3:$D1000,Transacoes!$C$3:$C1000,$D747,Transacoes!$B$3:$B1000,"C", Transacoes!$A$3:$A1000, "&lt;"&amp;EOMONTH(DATE(E$1,E$2,1),0))-SUMIFS(Transacoes!$D$3:$D1000,Transacoes!$C$3:$C1000,$D747,Transacoes!$B$3:$B1000,"V", Transacoes!$A$3:$A1000, "&lt;"&amp;EOMONTH(DATE(E$1,E$2,1),0)))*SUMIFS(Prov_Auto!$E$3:$E1000, Prov_Auto!$A$3:$A1000, $D747, Prov_Auto!$D$3:$D1000,"&gt;="&amp;DATE(E$1,E$2,1),Prov_Auto!$D$3:$D1000, "&lt;="&amp;EOMONTH(DATE(E$1,E$2,1),0)))</f>
        <v/>
      </c>
      <c r="F747" s="48" t="str">
        <f>IF($D747="","", (SUMIFS(Transacoes!$D$3:$D1000,Transacoes!$C$3:$C1000,$D747,Transacoes!$B$3:$B1000,"C", Transacoes!$A$3:$A1000, "&lt;"&amp;EOMONTH(DATE(F$1,F$2,1),0))-SUMIFS(Transacoes!$D$3:$D1000,Transacoes!$C$3:$C1000,$D747,Transacoes!$B$3:$B1000,"V", Transacoes!$A$3:$A1000, "&lt;"&amp;EOMONTH(DATE(F$1,F$2,1),0)))*SUMIFS(Prov_Auto!$E$3:$E1000, Prov_Auto!$A$3:$A1000, $D747, Prov_Auto!$D$3:$D1000,"&gt;="&amp;DATE(F$1,F$2,1),Prov_Auto!$D$3:$D1000, "&lt;="&amp;EOMONTH(DATE(F$1,F$2,1),0)))</f>
        <v/>
      </c>
      <c r="G747" s="48" t="str">
        <f>IF($D747="","", (SUMIFS(Transacoes!$D$3:$D1000,Transacoes!$C$3:$C1000,$D747,Transacoes!$B$3:$B1000,"C", Transacoes!$A$3:$A1000, "&lt;"&amp;EOMONTH(DATE(G$1,G$2,1),0))-SUMIFS(Transacoes!$D$3:$D1000,Transacoes!$C$3:$C1000,$D747,Transacoes!$B$3:$B1000,"V", Transacoes!$A$3:$A1000, "&lt;"&amp;EOMONTH(DATE(G$1,G$2,1),0)))*SUMIFS(Prov_Auto!$E$3:$E1000, Prov_Auto!$A$3:$A1000, $D747, Prov_Auto!$D$3:$D1000,"&gt;="&amp;DATE(G$1,G$2,1),Prov_Auto!$D$3:$D1000, "&lt;="&amp;EOMONTH(DATE(G$1,G$2,1),0)))</f>
        <v/>
      </c>
      <c r="H747" s="48" t="str">
        <f>IF($D747="","", (SUMIFS(Transacoes!$D$3:$D1000,Transacoes!$C$3:$C1000,$D747,Transacoes!$B$3:$B1000,"C", Transacoes!$A$3:$A1000, "&lt;"&amp;EOMONTH(DATE(H$1,H$2,1),0))-SUMIFS(Transacoes!$D$3:$D1000,Transacoes!$C$3:$C1000,$D747,Transacoes!$B$3:$B1000,"V", Transacoes!$A$3:$A1000, "&lt;"&amp;EOMONTH(DATE(H$1,H$2,1),0)))*SUMIFS(Prov_Auto!$E$3:$E1000, Prov_Auto!$A$3:$A1000, $D747, Prov_Auto!$D$3:$D1000,"&gt;="&amp;DATE(H$1,H$2,1),Prov_Auto!$D$3:$D1000, "&lt;="&amp;EOMONTH(DATE(H$1,H$2,1),0)))</f>
        <v/>
      </c>
      <c r="I747" s="48" t="str">
        <f>IF($D747="","", (SUMIFS(Transacoes!$D$3:$D1000,Transacoes!$C$3:$C1000,$D747,Transacoes!$B$3:$B1000,"C", Transacoes!$A$3:$A1000, "&lt;"&amp;EOMONTH(DATE(I$1,I$2,1),0))-SUMIFS(Transacoes!$D$3:$D1000,Transacoes!$C$3:$C1000,$D747,Transacoes!$B$3:$B1000,"V", Transacoes!$A$3:$A1000, "&lt;"&amp;EOMONTH(DATE(I$1,I$2,1),0)))*SUMIFS(Prov_Auto!$E$3:$E1000, Prov_Auto!$A$3:$A1000, $D747, Prov_Auto!$D$3:$D1000,"&gt;="&amp;DATE(I$1,I$2,1),Prov_Auto!$D$3:$D1000, "&lt;="&amp;EOMONTH(DATE(I$1,I$2,1),0)))</f>
        <v/>
      </c>
      <c r="J747" s="48" t="str">
        <f>IF($D747="","", (SUMIFS(Transacoes!$D$3:$D1000,Transacoes!$C$3:$C1000,$D747,Transacoes!$B$3:$B1000,"C", Transacoes!$A$3:$A1000, "&lt;"&amp;EOMONTH(DATE(J$1,J$2,1),0))-SUMIFS(Transacoes!$D$3:$D1000,Transacoes!$C$3:$C1000,$D747,Transacoes!$B$3:$B1000,"V", Transacoes!$A$3:$A1000, "&lt;"&amp;EOMONTH(DATE(J$1,J$2,1),0)))*SUMIFS(Prov_Auto!$E$3:$E1000, Prov_Auto!$A$3:$A1000, $D747, Prov_Auto!$D$3:$D1000,"&gt;="&amp;DATE(J$1,J$2,1),Prov_Auto!$D$3:$D1000, "&lt;="&amp;EOMONTH(DATE(J$1,J$2,1),0)))</f>
        <v/>
      </c>
      <c r="K747" s="48" t="str">
        <f>IF($D747="","", (SUMIFS(Transacoes!$D$3:$D1000,Transacoes!$C$3:$C1000,$D747,Transacoes!$B$3:$B1000,"C", Transacoes!$A$3:$A1000, "&lt;"&amp;EOMONTH(DATE(K$1,K$2,1),0))-SUMIFS(Transacoes!$D$3:$D1000,Transacoes!$C$3:$C1000,$D747,Transacoes!$B$3:$B1000,"V", Transacoes!$A$3:$A1000, "&lt;"&amp;EOMONTH(DATE(K$1,K$2,1),0)))*SUMIFS(Prov_Auto!$E$3:$E1000, Prov_Auto!$A$3:$A1000, $D747, Prov_Auto!$D$3:$D1000,"&gt;="&amp;DATE(K$1,K$2,1),Prov_Auto!$D$3:$D1000, "&lt;="&amp;EOMONTH(DATE(K$1,K$2,1),0)))</f>
        <v/>
      </c>
      <c r="L747" s="48" t="str">
        <f>IF($D747="","", (SUMIFS(Transacoes!$D$3:$D1000,Transacoes!$C$3:$C1000,$D747,Transacoes!$B$3:$B1000,"C", Transacoes!$A$3:$A1000, "&lt;"&amp;EOMONTH(DATE(L$1,L$2,1),0))-SUMIFS(Transacoes!$D$3:$D1000,Transacoes!$C$3:$C1000,$D747,Transacoes!$B$3:$B1000,"V", Transacoes!$A$3:$A1000, "&lt;"&amp;EOMONTH(DATE(L$1,L$2,1),0)))*SUMIFS(Prov_Auto!$E$3:$E1000, Prov_Auto!$A$3:$A1000, $D747, Prov_Auto!$D$3:$D1000,"&gt;="&amp;DATE(L$1,L$2,1),Prov_Auto!$D$3:$D1000, "&lt;="&amp;EOMONTH(DATE(L$1,L$2,1),0)))</f>
        <v/>
      </c>
      <c r="M747" s="48" t="str">
        <f>IF($D747="","", (SUMIFS(Transacoes!$D$3:$D1000,Transacoes!$C$3:$C1000,$D747,Transacoes!$B$3:$B1000,"C", Transacoes!$A$3:$A1000, "&lt;"&amp;EOMONTH(DATE(M$1,M$2,1),0))-SUMIFS(Transacoes!$D$3:$D1000,Transacoes!$C$3:$C1000,$D747,Transacoes!$B$3:$B1000,"V", Transacoes!$A$3:$A1000, "&lt;"&amp;EOMONTH(DATE(M$1,M$2,1),0)))*SUMIFS(Prov_Auto!$E$3:$E1000, Prov_Auto!$A$3:$A1000, $D747, Prov_Auto!$D$3:$D1000,"&gt;="&amp;DATE(M$1,M$2,1),Prov_Auto!$D$3:$D1000, "&lt;="&amp;EOMONTH(DATE(M$1,M$2,1),0)))</f>
        <v/>
      </c>
      <c r="N747" s="48" t="str">
        <f>IF($D747="","", (SUMIFS(Transacoes!$D$3:$D1000,Transacoes!$C$3:$C1000,$D747,Transacoes!$B$3:$B1000,"C", Transacoes!$A$3:$A1000, "&lt;"&amp;EOMONTH(DATE(N$1,N$2,1),0))-SUMIFS(Transacoes!$D$3:$D1000,Transacoes!$C$3:$C1000,$D747,Transacoes!$B$3:$B1000,"V", Transacoes!$A$3:$A1000, "&lt;"&amp;EOMONTH(DATE(N$1,N$2,1),0)))*SUMIFS(Prov_Auto!$E$3:$E1000, Prov_Auto!$A$3:$A1000, $D747, Prov_Auto!$D$3:$D1000,"&gt;="&amp;DATE(N$1,N$2,1),Prov_Auto!$D$3:$D1000, "&lt;="&amp;EOMONTH(DATE(N$1,N$2,1),0)))</f>
        <v/>
      </c>
      <c r="O747" s="48" t="str">
        <f>IF($D747="","", (SUMIFS(Transacoes!$D$3:$D1000,Transacoes!$C$3:$C1000,$D747,Transacoes!$B$3:$B1000,"C", Transacoes!$A$3:$A1000, "&lt;"&amp;EOMONTH(DATE(O$1,O$2,1),0))-SUMIFS(Transacoes!$D$3:$D1000,Transacoes!$C$3:$C1000,$D747,Transacoes!$B$3:$B1000,"V", Transacoes!$A$3:$A1000, "&lt;"&amp;EOMONTH(DATE(O$1,O$2,1),0)))*SUMIFS(Prov_Auto!$E$3:$E1000, Prov_Auto!$A$3:$A1000, $D747, Prov_Auto!$D$3:$D1000,"&gt;="&amp;DATE(O$1,O$2,1),Prov_Auto!$D$3:$D1000, "&lt;="&amp;EOMONTH(DATE(O$1,O$2,1),0)))</f>
        <v/>
      </c>
      <c r="P747" s="48" t="str">
        <f>IF($D747="","", (SUMIFS(Transacoes!$D$3:$D1000,Transacoes!$C$3:$C1000,$D747,Transacoes!$B$3:$B1000,"C", Transacoes!$A$3:$A1000, "&lt;"&amp;EOMONTH(DATE(P$1,P$2,1),0))-SUMIFS(Transacoes!$D$3:$D1000,Transacoes!$C$3:$C1000,$D747,Transacoes!$B$3:$B1000,"V", Transacoes!$A$3:$A1000, "&lt;"&amp;EOMONTH(DATE(P$1,P$2,1),0)))*SUMIFS(Prov_Auto!$E$3:$E1000, Prov_Auto!$A$3:$A1000, $D747, Prov_Auto!$D$3:$D1000,"&gt;="&amp;DATE(P$1,P$2,1),Prov_Auto!$D$3:$D1000, "&lt;="&amp;EOMONTH(DATE(P$1,P$2,1),0)))</f>
        <v/>
      </c>
      <c r="Q747" s="48" t="str">
        <f>IF($D747="","", (SUMIFS(Transacoes!$D$3:$D1000,Transacoes!$C$3:$C1000,$D747,Transacoes!$B$3:$B1000,"C", Transacoes!$A$3:$A1000, "&lt;"&amp;EOMONTH(DATE(Q$1,Q$2,1),0))-SUMIFS(Transacoes!$D$3:$D1000,Transacoes!$C$3:$C1000,$D747,Transacoes!$B$3:$B1000,"V", Transacoes!$A$3:$A1000, "&lt;"&amp;EOMONTH(DATE(Q$1,Q$2,1),0)))*SUMIFS(Prov_Auto!$E$3:$E1000, Prov_Auto!$A$3:$A1000, $D747, Prov_Auto!$D$3:$D1000,"&gt;="&amp;DATE(Q$1,Q$2,1),Prov_Auto!$D$3:$D1000, "&lt;="&amp;EOMONTH(DATE(Q$1,Q$2,1),0)))</f>
        <v/>
      </c>
      <c r="R747" s="47"/>
    </row>
    <row r="748">
      <c r="A748" s="47"/>
      <c r="B748" s="47"/>
      <c r="C748" s="47"/>
      <c r="D748" s="87"/>
      <c r="E748" s="48" t="str">
        <f>IF($D748="","", (SUMIFS(Transacoes!$D$3:$D1000,Transacoes!$C$3:$C1000,$D748,Transacoes!$B$3:$B1000,"C", Transacoes!$A$3:$A1000, "&lt;"&amp;EOMONTH(DATE(E$1,E$2,1),0))-SUMIFS(Transacoes!$D$3:$D1000,Transacoes!$C$3:$C1000,$D748,Transacoes!$B$3:$B1000,"V", Transacoes!$A$3:$A1000, "&lt;"&amp;EOMONTH(DATE(E$1,E$2,1),0)))*SUMIFS(Prov_Auto!$E$3:$E1000, Prov_Auto!$A$3:$A1000, $D748, Prov_Auto!$D$3:$D1000,"&gt;="&amp;DATE(E$1,E$2,1),Prov_Auto!$D$3:$D1000, "&lt;="&amp;EOMONTH(DATE(E$1,E$2,1),0)))</f>
        <v/>
      </c>
      <c r="F748" s="48" t="str">
        <f>IF($D748="","", (SUMIFS(Transacoes!$D$3:$D1000,Transacoes!$C$3:$C1000,$D748,Transacoes!$B$3:$B1000,"C", Transacoes!$A$3:$A1000, "&lt;"&amp;EOMONTH(DATE(F$1,F$2,1),0))-SUMIFS(Transacoes!$D$3:$D1000,Transacoes!$C$3:$C1000,$D748,Transacoes!$B$3:$B1000,"V", Transacoes!$A$3:$A1000, "&lt;"&amp;EOMONTH(DATE(F$1,F$2,1),0)))*SUMIFS(Prov_Auto!$E$3:$E1000, Prov_Auto!$A$3:$A1000, $D748, Prov_Auto!$D$3:$D1000,"&gt;="&amp;DATE(F$1,F$2,1),Prov_Auto!$D$3:$D1000, "&lt;="&amp;EOMONTH(DATE(F$1,F$2,1),0)))</f>
        <v/>
      </c>
      <c r="G748" s="48" t="str">
        <f>IF($D748="","", (SUMIFS(Transacoes!$D$3:$D1000,Transacoes!$C$3:$C1000,$D748,Transacoes!$B$3:$B1000,"C", Transacoes!$A$3:$A1000, "&lt;"&amp;EOMONTH(DATE(G$1,G$2,1),0))-SUMIFS(Transacoes!$D$3:$D1000,Transacoes!$C$3:$C1000,$D748,Transacoes!$B$3:$B1000,"V", Transacoes!$A$3:$A1000, "&lt;"&amp;EOMONTH(DATE(G$1,G$2,1),0)))*SUMIFS(Prov_Auto!$E$3:$E1000, Prov_Auto!$A$3:$A1000, $D748, Prov_Auto!$D$3:$D1000,"&gt;="&amp;DATE(G$1,G$2,1),Prov_Auto!$D$3:$D1000, "&lt;="&amp;EOMONTH(DATE(G$1,G$2,1),0)))</f>
        <v/>
      </c>
      <c r="H748" s="48" t="str">
        <f>IF($D748="","", (SUMIFS(Transacoes!$D$3:$D1000,Transacoes!$C$3:$C1000,$D748,Transacoes!$B$3:$B1000,"C", Transacoes!$A$3:$A1000, "&lt;"&amp;EOMONTH(DATE(H$1,H$2,1),0))-SUMIFS(Transacoes!$D$3:$D1000,Transacoes!$C$3:$C1000,$D748,Transacoes!$B$3:$B1000,"V", Transacoes!$A$3:$A1000, "&lt;"&amp;EOMONTH(DATE(H$1,H$2,1),0)))*SUMIFS(Prov_Auto!$E$3:$E1000, Prov_Auto!$A$3:$A1000, $D748, Prov_Auto!$D$3:$D1000,"&gt;="&amp;DATE(H$1,H$2,1),Prov_Auto!$D$3:$D1000, "&lt;="&amp;EOMONTH(DATE(H$1,H$2,1),0)))</f>
        <v/>
      </c>
      <c r="I748" s="48" t="str">
        <f>IF($D748="","", (SUMIFS(Transacoes!$D$3:$D1000,Transacoes!$C$3:$C1000,$D748,Transacoes!$B$3:$B1000,"C", Transacoes!$A$3:$A1000, "&lt;"&amp;EOMONTH(DATE(I$1,I$2,1),0))-SUMIFS(Transacoes!$D$3:$D1000,Transacoes!$C$3:$C1000,$D748,Transacoes!$B$3:$B1000,"V", Transacoes!$A$3:$A1000, "&lt;"&amp;EOMONTH(DATE(I$1,I$2,1),0)))*SUMIFS(Prov_Auto!$E$3:$E1000, Prov_Auto!$A$3:$A1000, $D748, Prov_Auto!$D$3:$D1000,"&gt;="&amp;DATE(I$1,I$2,1),Prov_Auto!$D$3:$D1000, "&lt;="&amp;EOMONTH(DATE(I$1,I$2,1),0)))</f>
        <v/>
      </c>
      <c r="J748" s="48" t="str">
        <f>IF($D748="","", (SUMIFS(Transacoes!$D$3:$D1000,Transacoes!$C$3:$C1000,$D748,Transacoes!$B$3:$B1000,"C", Transacoes!$A$3:$A1000, "&lt;"&amp;EOMONTH(DATE(J$1,J$2,1),0))-SUMIFS(Transacoes!$D$3:$D1000,Transacoes!$C$3:$C1000,$D748,Transacoes!$B$3:$B1000,"V", Transacoes!$A$3:$A1000, "&lt;"&amp;EOMONTH(DATE(J$1,J$2,1),0)))*SUMIFS(Prov_Auto!$E$3:$E1000, Prov_Auto!$A$3:$A1000, $D748, Prov_Auto!$D$3:$D1000,"&gt;="&amp;DATE(J$1,J$2,1),Prov_Auto!$D$3:$D1000, "&lt;="&amp;EOMONTH(DATE(J$1,J$2,1),0)))</f>
        <v/>
      </c>
      <c r="K748" s="48" t="str">
        <f>IF($D748="","", (SUMIFS(Transacoes!$D$3:$D1000,Transacoes!$C$3:$C1000,$D748,Transacoes!$B$3:$B1000,"C", Transacoes!$A$3:$A1000, "&lt;"&amp;EOMONTH(DATE(K$1,K$2,1),0))-SUMIFS(Transacoes!$D$3:$D1000,Transacoes!$C$3:$C1000,$D748,Transacoes!$B$3:$B1000,"V", Transacoes!$A$3:$A1000, "&lt;"&amp;EOMONTH(DATE(K$1,K$2,1),0)))*SUMIFS(Prov_Auto!$E$3:$E1000, Prov_Auto!$A$3:$A1000, $D748, Prov_Auto!$D$3:$D1000,"&gt;="&amp;DATE(K$1,K$2,1),Prov_Auto!$D$3:$D1000, "&lt;="&amp;EOMONTH(DATE(K$1,K$2,1),0)))</f>
        <v/>
      </c>
      <c r="L748" s="48" t="str">
        <f>IF($D748="","", (SUMIFS(Transacoes!$D$3:$D1000,Transacoes!$C$3:$C1000,$D748,Transacoes!$B$3:$B1000,"C", Transacoes!$A$3:$A1000, "&lt;"&amp;EOMONTH(DATE(L$1,L$2,1),0))-SUMIFS(Transacoes!$D$3:$D1000,Transacoes!$C$3:$C1000,$D748,Transacoes!$B$3:$B1000,"V", Transacoes!$A$3:$A1000, "&lt;"&amp;EOMONTH(DATE(L$1,L$2,1),0)))*SUMIFS(Prov_Auto!$E$3:$E1000, Prov_Auto!$A$3:$A1000, $D748, Prov_Auto!$D$3:$D1000,"&gt;="&amp;DATE(L$1,L$2,1),Prov_Auto!$D$3:$D1000, "&lt;="&amp;EOMONTH(DATE(L$1,L$2,1),0)))</f>
        <v/>
      </c>
      <c r="M748" s="48" t="str">
        <f>IF($D748="","", (SUMIFS(Transacoes!$D$3:$D1000,Transacoes!$C$3:$C1000,$D748,Transacoes!$B$3:$B1000,"C", Transacoes!$A$3:$A1000, "&lt;"&amp;EOMONTH(DATE(M$1,M$2,1),0))-SUMIFS(Transacoes!$D$3:$D1000,Transacoes!$C$3:$C1000,$D748,Transacoes!$B$3:$B1000,"V", Transacoes!$A$3:$A1000, "&lt;"&amp;EOMONTH(DATE(M$1,M$2,1),0)))*SUMIFS(Prov_Auto!$E$3:$E1000, Prov_Auto!$A$3:$A1000, $D748, Prov_Auto!$D$3:$D1000,"&gt;="&amp;DATE(M$1,M$2,1),Prov_Auto!$D$3:$D1000, "&lt;="&amp;EOMONTH(DATE(M$1,M$2,1),0)))</f>
        <v/>
      </c>
      <c r="N748" s="48" t="str">
        <f>IF($D748="","", (SUMIFS(Transacoes!$D$3:$D1000,Transacoes!$C$3:$C1000,$D748,Transacoes!$B$3:$B1000,"C", Transacoes!$A$3:$A1000, "&lt;"&amp;EOMONTH(DATE(N$1,N$2,1),0))-SUMIFS(Transacoes!$D$3:$D1000,Transacoes!$C$3:$C1000,$D748,Transacoes!$B$3:$B1000,"V", Transacoes!$A$3:$A1000, "&lt;"&amp;EOMONTH(DATE(N$1,N$2,1),0)))*SUMIFS(Prov_Auto!$E$3:$E1000, Prov_Auto!$A$3:$A1000, $D748, Prov_Auto!$D$3:$D1000,"&gt;="&amp;DATE(N$1,N$2,1),Prov_Auto!$D$3:$D1000, "&lt;="&amp;EOMONTH(DATE(N$1,N$2,1),0)))</f>
        <v/>
      </c>
      <c r="O748" s="48" t="str">
        <f>IF($D748="","", (SUMIFS(Transacoes!$D$3:$D1000,Transacoes!$C$3:$C1000,$D748,Transacoes!$B$3:$B1000,"C", Transacoes!$A$3:$A1000, "&lt;"&amp;EOMONTH(DATE(O$1,O$2,1),0))-SUMIFS(Transacoes!$D$3:$D1000,Transacoes!$C$3:$C1000,$D748,Transacoes!$B$3:$B1000,"V", Transacoes!$A$3:$A1000, "&lt;"&amp;EOMONTH(DATE(O$1,O$2,1),0)))*SUMIFS(Prov_Auto!$E$3:$E1000, Prov_Auto!$A$3:$A1000, $D748, Prov_Auto!$D$3:$D1000,"&gt;="&amp;DATE(O$1,O$2,1),Prov_Auto!$D$3:$D1000, "&lt;="&amp;EOMONTH(DATE(O$1,O$2,1),0)))</f>
        <v/>
      </c>
      <c r="P748" s="48" t="str">
        <f>IF($D748="","", (SUMIFS(Transacoes!$D$3:$D1000,Transacoes!$C$3:$C1000,$D748,Transacoes!$B$3:$B1000,"C", Transacoes!$A$3:$A1000, "&lt;"&amp;EOMONTH(DATE(P$1,P$2,1),0))-SUMIFS(Transacoes!$D$3:$D1000,Transacoes!$C$3:$C1000,$D748,Transacoes!$B$3:$B1000,"V", Transacoes!$A$3:$A1000, "&lt;"&amp;EOMONTH(DATE(P$1,P$2,1),0)))*SUMIFS(Prov_Auto!$E$3:$E1000, Prov_Auto!$A$3:$A1000, $D748, Prov_Auto!$D$3:$D1000,"&gt;="&amp;DATE(P$1,P$2,1),Prov_Auto!$D$3:$D1000, "&lt;="&amp;EOMONTH(DATE(P$1,P$2,1),0)))</f>
        <v/>
      </c>
      <c r="Q748" s="48" t="str">
        <f>IF($D748="","", (SUMIFS(Transacoes!$D$3:$D1000,Transacoes!$C$3:$C1000,$D748,Transacoes!$B$3:$B1000,"C", Transacoes!$A$3:$A1000, "&lt;"&amp;EOMONTH(DATE(Q$1,Q$2,1),0))-SUMIFS(Transacoes!$D$3:$D1000,Transacoes!$C$3:$C1000,$D748,Transacoes!$B$3:$B1000,"V", Transacoes!$A$3:$A1000, "&lt;"&amp;EOMONTH(DATE(Q$1,Q$2,1),0)))*SUMIFS(Prov_Auto!$E$3:$E1000, Prov_Auto!$A$3:$A1000, $D748, Prov_Auto!$D$3:$D1000,"&gt;="&amp;DATE(Q$1,Q$2,1),Prov_Auto!$D$3:$D1000, "&lt;="&amp;EOMONTH(DATE(Q$1,Q$2,1),0)))</f>
        <v/>
      </c>
      <c r="R748" s="47"/>
    </row>
    <row r="749">
      <c r="A749" s="47"/>
      <c r="B749" s="47"/>
      <c r="C749" s="47"/>
      <c r="D749" s="87"/>
      <c r="E749" s="48" t="str">
        <f>IF($D749="","", (SUMIFS(Transacoes!$D$3:$D1000,Transacoes!$C$3:$C1000,$D749,Transacoes!$B$3:$B1000,"C", Transacoes!$A$3:$A1000, "&lt;"&amp;EOMONTH(DATE(E$1,E$2,1),0))-SUMIFS(Transacoes!$D$3:$D1000,Transacoes!$C$3:$C1000,$D749,Transacoes!$B$3:$B1000,"V", Transacoes!$A$3:$A1000, "&lt;"&amp;EOMONTH(DATE(E$1,E$2,1),0)))*SUMIFS(Prov_Auto!$E$3:$E1000, Prov_Auto!$A$3:$A1000, $D749, Prov_Auto!$D$3:$D1000,"&gt;="&amp;DATE(E$1,E$2,1),Prov_Auto!$D$3:$D1000, "&lt;="&amp;EOMONTH(DATE(E$1,E$2,1),0)))</f>
        <v/>
      </c>
      <c r="F749" s="48" t="str">
        <f>IF($D749="","", (SUMIFS(Transacoes!$D$3:$D1000,Transacoes!$C$3:$C1000,$D749,Transacoes!$B$3:$B1000,"C", Transacoes!$A$3:$A1000, "&lt;"&amp;EOMONTH(DATE(F$1,F$2,1),0))-SUMIFS(Transacoes!$D$3:$D1000,Transacoes!$C$3:$C1000,$D749,Transacoes!$B$3:$B1000,"V", Transacoes!$A$3:$A1000, "&lt;"&amp;EOMONTH(DATE(F$1,F$2,1),0)))*SUMIFS(Prov_Auto!$E$3:$E1000, Prov_Auto!$A$3:$A1000, $D749, Prov_Auto!$D$3:$D1000,"&gt;="&amp;DATE(F$1,F$2,1),Prov_Auto!$D$3:$D1000, "&lt;="&amp;EOMONTH(DATE(F$1,F$2,1),0)))</f>
        <v/>
      </c>
      <c r="G749" s="48" t="str">
        <f>IF($D749="","", (SUMIFS(Transacoes!$D$3:$D1000,Transacoes!$C$3:$C1000,$D749,Transacoes!$B$3:$B1000,"C", Transacoes!$A$3:$A1000, "&lt;"&amp;EOMONTH(DATE(G$1,G$2,1),0))-SUMIFS(Transacoes!$D$3:$D1000,Transacoes!$C$3:$C1000,$D749,Transacoes!$B$3:$B1000,"V", Transacoes!$A$3:$A1000, "&lt;"&amp;EOMONTH(DATE(G$1,G$2,1),0)))*SUMIFS(Prov_Auto!$E$3:$E1000, Prov_Auto!$A$3:$A1000, $D749, Prov_Auto!$D$3:$D1000,"&gt;="&amp;DATE(G$1,G$2,1),Prov_Auto!$D$3:$D1000, "&lt;="&amp;EOMONTH(DATE(G$1,G$2,1),0)))</f>
        <v/>
      </c>
      <c r="H749" s="48" t="str">
        <f>IF($D749="","", (SUMIFS(Transacoes!$D$3:$D1000,Transacoes!$C$3:$C1000,$D749,Transacoes!$B$3:$B1000,"C", Transacoes!$A$3:$A1000, "&lt;"&amp;EOMONTH(DATE(H$1,H$2,1),0))-SUMIFS(Transacoes!$D$3:$D1000,Transacoes!$C$3:$C1000,$D749,Transacoes!$B$3:$B1000,"V", Transacoes!$A$3:$A1000, "&lt;"&amp;EOMONTH(DATE(H$1,H$2,1),0)))*SUMIFS(Prov_Auto!$E$3:$E1000, Prov_Auto!$A$3:$A1000, $D749, Prov_Auto!$D$3:$D1000,"&gt;="&amp;DATE(H$1,H$2,1),Prov_Auto!$D$3:$D1000, "&lt;="&amp;EOMONTH(DATE(H$1,H$2,1),0)))</f>
        <v/>
      </c>
      <c r="I749" s="48" t="str">
        <f>IF($D749="","", (SUMIFS(Transacoes!$D$3:$D1000,Transacoes!$C$3:$C1000,$D749,Transacoes!$B$3:$B1000,"C", Transacoes!$A$3:$A1000, "&lt;"&amp;EOMONTH(DATE(I$1,I$2,1),0))-SUMIFS(Transacoes!$D$3:$D1000,Transacoes!$C$3:$C1000,$D749,Transacoes!$B$3:$B1000,"V", Transacoes!$A$3:$A1000, "&lt;"&amp;EOMONTH(DATE(I$1,I$2,1),0)))*SUMIFS(Prov_Auto!$E$3:$E1000, Prov_Auto!$A$3:$A1000, $D749, Prov_Auto!$D$3:$D1000,"&gt;="&amp;DATE(I$1,I$2,1),Prov_Auto!$D$3:$D1000, "&lt;="&amp;EOMONTH(DATE(I$1,I$2,1),0)))</f>
        <v/>
      </c>
      <c r="J749" s="48" t="str">
        <f>IF($D749="","", (SUMIFS(Transacoes!$D$3:$D1000,Transacoes!$C$3:$C1000,$D749,Transacoes!$B$3:$B1000,"C", Transacoes!$A$3:$A1000, "&lt;"&amp;EOMONTH(DATE(J$1,J$2,1),0))-SUMIFS(Transacoes!$D$3:$D1000,Transacoes!$C$3:$C1000,$D749,Transacoes!$B$3:$B1000,"V", Transacoes!$A$3:$A1000, "&lt;"&amp;EOMONTH(DATE(J$1,J$2,1),0)))*SUMIFS(Prov_Auto!$E$3:$E1000, Prov_Auto!$A$3:$A1000, $D749, Prov_Auto!$D$3:$D1000,"&gt;="&amp;DATE(J$1,J$2,1),Prov_Auto!$D$3:$D1000, "&lt;="&amp;EOMONTH(DATE(J$1,J$2,1),0)))</f>
        <v/>
      </c>
      <c r="K749" s="48" t="str">
        <f>IF($D749="","", (SUMIFS(Transacoes!$D$3:$D1000,Transacoes!$C$3:$C1000,$D749,Transacoes!$B$3:$B1000,"C", Transacoes!$A$3:$A1000, "&lt;"&amp;EOMONTH(DATE(K$1,K$2,1),0))-SUMIFS(Transacoes!$D$3:$D1000,Transacoes!$C$3:$C1000,$D749,Transacoes!$B$3:$B1000,"V", Transacoes!$A$3:$A1000, "&lt;"&amp;EOMONTH(DATE(K$1,K$2,1),0)))*SUMIFS(Prov_Auto!$E$3:$E1000, Prov_Auto!$A$3:$A1000, $D749, Prov_Auto!$D$3:$D1000,"&gt;="&amp;DATE(K$1,K$2,1),Prov_Auto!$D$3:$D1000, "&lt;="&amp;EOMONTH(DATE(K$1,K$2,1),0)))</f>
        <v/>
      </c>
      <c r="L749" s="48" t="str">
        <f>IF($D749="","", (SUMIFS(Transacoes!$D$3:$D1000,Transacoes!$C$3:$C1000,$D749,Transacoes!$B$3:$B1000,"C", Transacoes!$A$3:$A1000, "&lt;"&amp;EOMONTH(DATE(L$1,L$2,1),0))-SUMIFS(Transacoes!$D$3:$D1000,Transacoes!$C$3:$C1000,$D749,Transacoes!$B$3:$B1000,"V", Transacoes!$A$3:$A1000, "&lt;"&amp;EOMONTH(DATE(L$1,L$2,1),0)))*SUMIFS(Prov_Auto!$E$3:$E1000, Prov_Auto!$A$3:$A1000, $D749, Prov_Auto!$D$3:$D1000,"&gt;="&amp;DATE(L$1,L$2,1),Prov_Auto!$D$3:$D1000, "&lt;="&amp;EOMONTH(DATE(L$1,L$2,1),0)))</f>
        <v/>
      </c>
      <c r="M749" s="48" t="str">
        <f>IF($D749="","", (SUMIFS(Transacoes!$D$3:$D1000,Transacoes!$C$3:$C1000,$D749,Transacoes!$B$3:$B1000,"C", Transacoes!$A$3:$A1000, "&lt;"&amp;EOMONTH(DATE(M$1,M$2,1),0))-SUMIFS(Transacoes!$D$3:$D1000,Transacoes!$C$3:$C1000,$D749,Transacoes!$B$3:$B1000,"V", Transacoes!$A$3:$A1000, "&lt;"&amp;EOMONTH(DATE(M$1,M$2,1),0)))*SUMIFS(Prov_Auto!$E$3:$E1000, Prov_Auto!$A$3:$A1000, $D749, Prov_Auto!$D$3:$D1000,"&gt;="&amp;DATE(M$1,M$2,1),Prov_Auto!$D$3:$D1000, "&lt;="&amp;EOMONTH(DATE(M$1,M$2,1),0)))</f>
        <v/>
      </c>
      <c r="N749" s="48" t="str">
        <f>IF($D749="","", (SUMIFS(Transacoes!$D$3:$D1000,Transacoes!$C$3:$C1000,$D749,Transacoes!$B$3:$B1000,"C", Transacoes!$A$3:$A1000, "&lt;"&amp;EOMONTH(DATE(N$1,N$2,1),0))-SUMIFS(Transacoes!$D$3:$D1000,Transacoes!$C$3:$C1000,$D749,Transacoes!$B$3:$B1000,"V", Transacoes!$A$3:$A1000, "&lt;"&amp;EOMONTH(DATE(N$1,N$2,1),0)))*SUMIFS(Prov_Auto!$E$3:$E1000, Prov_Auto!$A$3:$A1000, $D749, Prov_Auto!$D$3:$D1000,"&gt;="&amp;DATE(N$1,N$2,1),Prov_Auto!$D$3:$D1000, "&lt;="&amp;EOMONTH(DATE(N$1,N$2,1),0)))</f>
        <v/>
      </c>
      <c r="O749" s="48" t="str">
        <f>IF($D749="","", (SUMIFS(Transacoes!$D$3:$D1000,Transacoes!$C$3:$C1000,$D749,Transacoes!$B$3:$B1000,"C", Transacoes!$A$3:$A1000, "&lt;"&amp;EOMONTH(DATE(O$1,O$2,1),0))-SUMIFS(Transacoes!$D$3:$D1000,Transacoes!$C$3:$C1000,$D749,Transacoes!$B$3:$B1000,"V", Transacoes!$A$3:$A1000, "&lt;"&amp;EOMONTH(DATE(O$1,O$2,1),0)))*SUMIFS(Prov_Auto!$E$3:$E1000, Prov_Auto!$A$3:$A1000, $D749, Prov_Auto!$D$3:$D1000,"&gt;="&amp;DATE(O$1,O$2,1),Prov_Auto!$D$3:$D1000, "&lt;="&amp;EOMONTH(DATE(O$1,O$2,1),0)))</f>
        <v/>
      </c>
      <c r="P749" s="48" t="str">
        <f>IF($D749="","", (SUMIFS(Transacoes!$D$3:$D1000,Transacoes!$C$3:$C1000,$D749,Transacoes!$B$3:$B1000,"C", Transacoes!$A$3:$A1000, "&lt;"&amp;EOMONTH(DATE(P$1,P$2,1),0))-SUMIFS(Transacoes!$D$3:$D1000,Transacoes!$C$3:$C1000,$D749,Transacoes!$B$3:$B1000,"V", Transacoes!$A$3:$A1000, "&lt;"&amp;EOMONTH(DATE(P$1,P$2,1),0)))*SUMIFS(Prov_Auto!$E$3:$E1000, Prov_Auto!$A$3:$A1000, $D749, Prov_Auto!$D$3:$D1000,"&gt;="&amp;DATE(P$1,P$2,1),Prov_Auto!$D$3:$D1000, "&lt;="&amp;EOMONTH(DATE(P$1,P$2,1),0)))</f>
        <v/>
      </c>
      <c r="Q749" s="48" t="str">
        <f>IF($D749="","", (SUMIFS(Transacoes!$D$3:$D1000,Transacoes!$C$3:$C1000,$D749,Transacoes!$B$3:$B1000,"C", Transacoes!$A$3:$A1000, "&lt;"&amp;EOMONTH(DATE(Q$1,Q$2,1),0))-SUMIFS(Transacoes!$D$3:$D1000,Transacoes!$C$3:$C1000,$D749,Transacoes!$B$3:$B1000,"V", Transacoes!$A$3:$A1000, "&lt;"&amp;EOMONTH(DATE(Q$1,Q$2,1),0)))*SUMIFS(Prov_Auto!$E$3:$E1000, Prov_Auto!$A$3:$A1000, $D749, Prov_Auto!$D$3:$D1000,"&gt;="&amp;DATE(Q$1,Q$2,1),Prov_Auto!$D$3:$D1000, "&lt;="&amp;EOMONTH(DATE(Q$1,Q$2,1),0)))</f>
        <v/>
      </c>
      <c r="R749" s="47"/>
    </row>
    <row r="750">
      <c r="A750" s="47"/>
      <c r="B750" s="47"/>
      <c r="C750" s="47"/>
      <c r="D750" s="87"/>
      <c r="E750" s="48" t="str">
        <f>IF($D750="","", (SUMIFS(Transacoes!$D$3:$D1000,Transacoes!$C$3:$C1000,$D750,Transacoes!$B$3:$B1000,"C", Transacoes!$A$3:$A1000, "&lt;"&amp;EOMONTH(DATE(E$1,E$2,1),0))-SUMIFS(Transacoes!$D$3:$D1000,Transacoes!$C$3:$C1000,$D750,Transacoes!$B$3:$B1000,"V", Transacoes!$A$3:$A1000, "&lt;"&amp;EOMONTH(DATE(E$1,E$2,1),0)))*SUMIFS(Prov_Auto!$E$3:$E1000, Prov_Auto!$A$3:$A1000, $D750, Prov_Auto!$D$3:$D1000,"&gt;="&amp;DATE(E$1,E$2,1),Prov_Auto!$D$3:$D1000, "&lt;="&amp;EOMONTH(DATE(E$1,E$2,1),0)))</f>
        <v/>
      </c>
      <c r="F750" s="48" t="str">
        <f>IF($D750="","", (SUMIFS(Transacoes!$D$3:$D1000,Transacoes!$C$3:$C1000,$D750,Transacoes!$B$3:$B1000,"C", Transacoes!$A$3:$A1000, "&lt;"&amp;EOMONTH(DATE(F$1,F$2,1),0))-SUMIFS(Transacoes!$D$3:$D1000,Transacoes!$C$3:$C1000,$D750,Transacoes!$B$3:$B1000,"V", Transacoes!$A$3:$A1000, "&lt;"&amp;EOMONTH(DATE(F$1,F$2,1),0)))*SUMIFS(Prov_Auto!$E$3:$E1000, Prov_Auto!$A$3:$A1000, $D750, Prov_Auto!$D$3:$D1000,"&gt;="&amp;DATE(F$1,F$2,1),Prov_Auto!$D$3:$D1000, "&lt;="&amp;EOMONTH(DATE(F$1,F$2,1),0)))</f>
        <v/>
      </c>
      <c r="G750" s="48" t="str">
        <f>IF($D750="","", (SUMIFS(Transacoes!$D$3:$D1000,Transacoes!$C$3:$C1000,$D750,Transacoes!$B$3:$B1000,"C", Transacoes!$A$3:$A1000, "&lt;"&amp;EOMONTH(DATE(G$1,G$2,1),0))-SUMIFS(Transacoes!$D$3:$D1000,Transacoes!$C$3:$C1000,$D750,Transacoes!$B$3:$B1000,"V", Transacoes!$A$3:$A1000, "&lt;"&amp;EOMONTH(DATE(G$1,G$2,1),0)))*SUMIFS(Prov_Auto!$E$3:$E1000, Prov_Auto!$A$3:$A1000, $D750, Prov_Auto!$D$3:$D1000,"&gt;="&amp;DATE(G$1,G$2,1),Prov_Auto!$D$3:$D1000, "&lt;="&amp;EOMONTH(DATE(G$1,G$2,1),0)))</f>
        <v/>
      </c>
      <c r="H750" s="48" t="str">
        <f>IF($D750="","", (SUMIFS(Transacoes!$D$3:$D1000,Transacoes!$C$3:$C1000,$D750,Transacoes!$B$3:$B1000,"C", Transacoes!$A$3:$A1000, "&lt;"&amp;EOMONTH(DATE(H$1,H$2,1),0))-SUMIFS(Transacoes!$D$3:$D1000,Transacoes!$C$3:$C1000,$D750,Transacoes!$B$3:$B1000,"V", Transacoes!$A$3:$A1000, "&lt;"&amp;EOMONTH(DATE(H$1,H$2,1),0)))*SUMIFS(Prov_Auto!$E$3:$E1000, Prov_Auto!$A$3:$A1000, $D750, Prov_Auto!$D$3:$D1000,"&gt;="&amp;DATE(H$1,H$2,1),Prov_Auto!$D$3:$D1000, "&lt;="&amp;EOMONTH(DATE(H$1,H$2,1),0)))</f>
        <v/>
      </c>
      <c r="I750" s="48" t="str">
        <f>IF($D750="","", (SUMIFS(Transacoes!$D$3:$D1000,Transacoes!$C$3:$C1000,$D750,Transacoes!$B$3:$B1000,"C", Transacoes!$A$3:$A1000, "&lt;"&amp;EOMONTH(DATE(I$1,I$2,1),0))-SUMIFS(Transacoes!$D$3:$D1000,Transacoes!$C$3:$C1000,$D750,Transacoes!$B$3:$B1000,"V", Transacoes!$A$3:$A1000, "&lt;"&amp;EOMONTH(DATE(I$1,I$2,1),0)))*SUMIFS(Prov_Auto!$E$3:$E1000, Prov_Auto!$A$3:$A1000, $D750, Prov_Auto!$D$3:$D1000,"&gt;="&amp;DATE(I$1,I$2,1),Prov_Auto!$D$3:$D1000, "&lt;="&amp;EOMONTH(DATE(I$1,I$2,1),0)))</f>
        <v/>
      </c>
      <c r="J750" s="48" t="str">
        <f>IF($D750="","", (SUMIFS(Transacoes!$D$3:$D1000,Transacoes!$C$3:$C1000,$D750,Transacoes!$B$3:$B1000,"C", Transacoes!$A$3:$A1000, "&lt;"&amp;EOMONTH(DATE(J$1,J$2,1),0))-SUMIFS(Transacoes!$D$3:$D1000,Transacoes!$C$3:$C1000,$D750,Transacoes!$B$3:$B1000,"V", Transacoes!$A$3:$A1000, "&lt;"&amp;EOMONTH(DATE(J$1,J$2,1),0)))*SUMIFS(Prov_Auto!$E$3:$E1000, Prov_Auto!$A$3:$A1000, $D750, Prov_Auto!$D$3:$D1000,"&gt;="&amp;DATE(J$1,J$2,1),Prov_Auto!$D$3:$D1000, "&lt;="&amp;EOMONTH(DATE(J$1,J$2,1),0)))</f>
        <v/>
      </c>
      <c r="K750" s="48" t="str">
        <f>IF($D750="","", (SUMIFS(Transacoes!$D$3:$D1000,Transacoes!$C$3:$C1000,$D750,Transacoes!$B$3:$B1000,"C", Transacoes!$A$3:$A1000, "&lt;"&amp;EOMONTH(DATE(K$1,K$2,1),0))-SUMIFS(Transacoes!$D$3:$D1000,Transacoes!$C$3:$C1000,$D750,Transacoes!$B$3:$B1000,"V", Transacoes!$A$3:$A1000, "&lt;"&amp;EOMONTH(DATE(K$1,K$2,1),0)))*SUMIFS(Prov_Auto!$E$3:$E1000, Prov_Auto!$A$3:$A1000, $D750, Prov_Auto!$D$3:$D1000,"&gt;="&amp;DATE(K$1,K$2,1),Prov_Auto!$D$3:$D1000, "&lt;="&amp;EOMONTH(DATE(K$1,K$2,1),0)))</f>
        <v/>
      </c>
      <c r="L750" s="48" t="str">
        <f>IF($D750="","", (SUMIFS(Transacoes!$D$3:$D1000,Transacoes!$C$3:$C1000,$D750,Transacoes!$B$3:$B1000,"C", Transacoes!$A$3:$A1000, "&lt;"&amp;EOMONTH(DATE(L$1,L$2,1),0))-SUMIFS(Transacoes!$D$3:$D1000,Transacoes!$C$3:$C1000,$D750,Transacoes!$B$3:$B1000,"V", Transacoes!$A$3:$A1000, "&lt;"&amp;EOMONTH(DATE(L$1,L$2,1),0)))*SUMIFS(Prov_Auto!$E$3:$E1000, Prov_Auto!$A$3:$A1000, $D750, Prov_Auto!$D$3:$D1000,"&gt;="&amp;DATE(L$1,L$2,1),Prov_Auto!$D$3:$D1000, "&lt;="&amp;EOMONTH(DATE(L$1,L$2,1),0)))</f>
        <v/>
      </c>
      <c r="M750" s="48" t="str">
        <f>IF($D750="","", (SUMIFS(Transacoes!$D$3:$D1000,Transacoes!$C$3:$C1000,$D750,Transacoes!$B$3:$B1000,"C", Transacoes!$A$3:$A1000, "&lt;"&amp;EOMONTH(DATE(M$1,M$2,1),0))-SUMIFS(Transacoes!$D$3:$D1000,Transacoes!$C$3:$C1000,$D750,Transacoes!$B$3:$B1000,"V", Transacoes!$A$3:$A1000, "&lt;"&amp;EOMONTH(DATE(M$1,M$2,1),0)))*SUMIFS(Prov_Auto!$E$3:$E1000, Prov_Auto!$A$3:$A1000, $D750, Prov_Auto!$D$3:$D1000,"&gt;="&amp;DATE(M$1,M$2,1),Prov_Auto!$D$3:$D1000, "&lt;="&amp;EOMONTH(DATE(M$1,M$2,1),0)))</f>
        <v/>
      </c>
      <c r="N750" s="48" t="str">
        <f>IF($D750="","", (SUMIFS(Transacoes!$D$3:$D1000,Transacoes!$C$3:$C1000,$D750,Transacoes!$B$3:$B1000,"C", Transacoes!$A$3:$A1000, "&lt;"&amp;EOMONTH(DATE(N$1,N$2,1),0))-SUMIFS(Transacoes!$D$3:$D1000,Transacoes!$C$3:$C1000,$D750,Transacoes!$B$3:$B1000,"V", Transacoes!$A$3:$A1000, "&lt;"&amp;EOMONTH(DATE(N$1,N$2,1),0)))*SUMIFS(Prov_Auto!$E$3:$E1000, Prov_Auto!$A$3:$A1000, $D750, Prov_Auto!$D$3:$D1000,"&gt;="&amp;DATE(N$1,N$2,1),Prov_Auto!$D$3:$D1000, "&lt;="&amp;EOMONTH(DATE(N$1,N$2,1),0)))</f>
        <v/>
      </c>
      <c r="O750" s="48" t="str">
        <f>IF($D750="","", (SUMIFS(Transacoes!$D$3:$D1000,Transacoes!$C$3:$C1000,$D750,Transacoes!$B$3:$B1000,"C", Transacoes!$A$3:$A1000, "&lt;"&amp;EOMONTH(DATE(O$1,O$2,1),0))-SUMIFS(Transacoes!$D$3:$D1000,Transacoes!$C$3:$C1000,$D750,Transacoes!$B$3:$B1000,"V", Transacoes!$A$3:$A1000, "&lt;"&amp;EOMONTH(DATE(O$1,O$2,1),0)))*SUMIFS(Prov_Auto!$E$3:$E1000, Prov_Auto!$A$3:$A1000, $D750, Prov_Auto!$D$3:$D1000,"&gt;="&amp;DATE(O$1,O$2,1),Prov_Auto!$D$3:$D1000, "&lt;="&amp;EOMONTH(DATE(O$1,O$2,1),0)))</f>
        <v/>
      </c>
      <c r="P750" s="48" t="str">
        <f>IF($D750="","", (SUMIFS(Transacoes!$D$3:$D1000,Transacoes!$C$3:$C1000,$D750,Transacoes!$B$3:$B1000,"C", Transacoes!$A$3:$A1000, "&lt;"&amp;EOMONTH(DATE(P$1,P$2,1),0))-SUMIFS(Transacoes!$D$3:$D1000,Transacoes!$C$3:$C1000,$D750,Transacoes!$B$3:$B1000,"V", Transacoes!$A$3:$A1000, "&lt;"&amp;EOMONTH(DATE(P$1,P$2,1),0)))*SUMIFS(Prov_Auto!$E$3:$E1000, Prov_Auto!$A$3:$A1000, $D750, Prov_Auto!$D$3:$D1000,"&gt;="&amp;DATE(P$1,P$2,1),Prov_Auto!$D$3:$D1000, "&lt;="&amp;EOMONTH(DATE(P$1,P$2,1),0)))</f>
        <v/>
      </c>
      <c r="Q750" s="48" t="str">
        <f>IF($D750="","", (SUMIFS(Transacoes!$D$3:$D1000,Transacoes!$C$3:$C1000,$D750,Transacoes!$B$3:$B1000,"C", Transacoes!$A$3:$A1000, "&lt;"&amp;EOMONTH(DATE(Q$1,Q$2,1),0))-SUMIFS(Transacoes!$D$3:$D1000,Transacoes!$C$3:$C1000,$D750,Transacoes!$B$3:$B1000,"V", Transacoes!$A$3:$A1000, "&lt;"&amp;EOMONTH(DATE(Q$1,Q$2,1),0)))*SUMIFS(Prov_Auto!$E$3:$E1000, Prov_Auto!$A$3:$A1000, $D750, Prov_Auto!$D$3:$D1000,"&gt;="&amp;DATE(Q$1,Q$2,1),Prov_Auto!$D$3:$D1000, "&lt;="&amp;EOMONTH(DATE(Q$1,Q$2,1),0)))</f>
        <v/>
      </c>
      <c r="R750" s="47"/>
    </row>
    <row r="751">
      <c r="A751" s="47"/>
      <c r="B751" s="47"/>
      <c r="C751" s="47"/>
      <c r="D751" s="87"/>
      <c r="E751" s="48" t="str">
        <f>IF($D751="","", (SUMIFS(Transacoes!$D$3:$D1000,Transacoes!$C$3:$C1000,$D751,Transacoes!$B$3:$B1000,"C", Transacoes!$A$3:$A1000, "&lt;"&amp;EOMONTH(DATE(E$1,E$2,1),0))-SUMIFS(Transacoes!$D$3:$D1000,Transacoes!$C$3:$C1000,$D751,Transacoes!$B$3:$B1000,"V", Transacoes!$A$3:$A1000, "&lt;"&amp;EOMONTH(DATE(E$1,E$2,1),0)))*SUMIFS(Prov_Auto!$E$3:$E1000, Prov_Auto!$A$3:$A1000, $D751, Prov_Auto!$D$3:$D1000,"&gt;="&amp;DATE(E$1,E$2,1),Prov_Auto!$D$3:$D1000, "&lt;="&amp;EOMONTH(DATE(E$1,E$2,1),0)))</f>
        <v/>
      </c>
      <c r="F751" s="48" t="str">
        <f>IF($D751="","", (SUMIFS(Transacoes!$D$3:$D1000,Transacoes!$C$3:$C1000,$D751,Transacoes!$B$3:$B1000,"C", Transacoes!$A$3:$A1000, "&lt;"&amp;EOMONTH(DATE(F$1,F$2,1),0))-SUMIFS(Transacoes!$D$3:$D1000,Transacoes!$C$3:$C1000,$D751,Transacoes!$B$3:$B1000,"V", Transacoes!$A$3:$A1000, "&lt;"&amp;EOMONTH(DATE(F$1,F$2,1),0)))*SUMIFS(Prov_Auto!$E$3:$E1000, Prov_Auto!$A$3:$A1000, $D751, Prov_Auto!$D$3:$D1000,"&gt;="&amp;DATE(F$1,F$2,1),Prov_Auto!$D$3:$D1000, "&lt;="&amp;EOMONTH(DATE(F$1,F$2,1),0)))</f>
        <v/>
      </c>
      <c r="G751" s="48" t="str">
        <f>IF($D751="","", (SUMIFS(Transacoes!$D$3:$D1000,Transacoes!$C$3:$C1000,$D751,Transacoes!$B$3:$B1000,"C", Transacoes!$A$3:$A1000, "&lt;"&amp;EOMONTH(DATE(G$1,G$2,1),0))-SUMIFS(Transacoes!$D$3:$D1000,Transacoes!$C$3:$C1000,$D751,Transacoes!$B$3:$B1000,"V", Transacoes!$A$3:$A1000, "&lt;"&amp;EOMONTH(DATE(G$1,G$2,1),0)))*SUMIFS(Prov_Auto!$E$3:$E1000, Prov_Auto!$A$3:$A1000, $D751, Prov_Auto!$D$3:$D1000,"&gt;="&amp;DATE(G$1,G$2,1),Prov_Auto!$D$3:$D1000, "&lt;="&amp;EOMONTH(DATE(G$1,G$2,1),0)))</f>
        <v/>
      </c>
      <c r="H751" s="48" t="str">
        <f>IF($D751="","", (SUMIFS(Transacoes!$D$3:$D1000,Transacoes!$C$3:$C1000,$D751,Transacoes!$B$3:$B1000,"C", Transacoes!$A$3:$A1000, "&lt;"&amp;EOMONTH(DATE(H$1,H$2,1),0))-SUMIFS(Transacoes!$D$3:$D1000,Transacoes!$C$3:$C1000,$D751,Transacoes!$B$3:$B1000,"V", Transacoes!$A$3:$A1000, "&lt;"&amp;EOMONTH(DATE(H$1,H$2,1),0)))*SUMIFS(Prov_Auto!$E$3:$E1000, Prov_Auto!$A$3:$A1000, $D751, Prov_Auto!$D$3:$D1000,"&gt;="&amp;DATE(H$1,H$2,1),Prov_Auto!$D$3:$D1000, "&lt;="&amp;EOMONTH(DATE(H$1,H$2,1),0)))</f>
        <v/>
      </c>
      <c r="I751" s="48" t="str">
        <f>IF($D751="","", (SUMIFS(Transacoes!$D$3:$D1000,Transacoes!$C$3:$C1000,$D751,Transacoes!$B$3:$B1000,"C", Transacoes!$A$3:$A1000, "&lt;"&amp;EOMONTH(DATE(I$1,I$2,1),0))-SUMIFS(Transacoes!$D$3:$D1000,Transacoes!$C$3:$C1000,$D751,Transacoes!$B$3:$B1000,"V", Transacoes!$A$3:$A1000, "&lt;"&amp;EOMONTH(DATE(I$1,I$2,1),0)))*SUMIFS(Prov_Auto!$E$3:$E1000, Prov_Auto!$A$3:$A1000, $D751, Prov_Auto!$D$3:$D1000,"&gt;="&amp;DATE(I$1,I$2,1),Prov_Auto!$D$3:$D1000, "&lt;="&amp;EOMONTH(DATE(I$1,I$2,1),0)))</f>
        <v/>
      </c>
      <c r="J751" s="48" t="str">
        <f>IF($D751="","", (SUMIFS(Transacoes!$D$3:$D1000,Transacoes!$C$3:$C1000,$D751,Transacoes!$B$3:$B1000,"C", Transacoes!$A$3:$A1000, "&lt;"&amp;EOMONTH(DATE(J$1,J$2,1),0))-SUMIFS(Transacoes!$D$3:$D1000,Transacoes!$C$3:$C1000,$D751,Transacoes!$B$3:$B1000,"V", Transacoes!$A$3:$A1000, "&lt;"&amp;EOMONTH(DATE(J$1,J$2,1),0)))*SUMIFS(Prov_Auto!$E$3:$E1000, Prov_Auto!$A$3:$A1000, $D751, Prov_Auto!$D$3:$D1000,"&gt;="&amp;DATE(J$1,J$2,1),Prov_Auto!$D$3:$D1000, "&lt;="&amp;EOMONTH(DATE(J$1,J$2,1),0)))</f>
        <v/>
      </c>
      <c r="K751" s="48" t="str">
        <f>IF($D751="","", (SUMIFS(Transacoes!$D$3:$D1000,Transacoes!$C$3:$C1000,$D751,Transacoes!$B$3:$B1000,"C", Transacoes!$A$3:$A1000, "&lt;"&amp;EOMONTH(DATE(K$1,K$2,1),0))-SUMIFS(Transacoes!$D$3:$D1000,Transacoes!$C$3:$C1000,$D751,Transacoes!$B$3:$B1000,"V", Transacoes!$A$3:$A1000, "&lt;"&amp;EOMONTH(DATE(K$1,K$2,1),0)))*SUMIFS(Prov_Auto!$E$3:$E1000, Prov_Auto!$A$3:$A1000, $D751, Prov_Auto!$D$3:$D1000,"&gt;="&amp;DATE(K$1,K$2,1),Prov_Auto!$D$3:$D1000, "&lt;="&amp;EOMONTH(DATE(K$1,K$2,1),0)))</f>
        <v/>
      </c>
      <c r="L751" s="48" t="str">
        <f>IF($D751="","", (SUMIFS(Transacoes!$D$3:$D1000,Transacoes!$C$3:$C1000,$D751,Transacoes!$B$3:$B1000,"C", Transacoes!$A$3:$A1000, "&lt;"&amp;EOMONTH(DATE(L$1,L$2,1),0))-SUMIFS(Transacoes!$D$3:$D1000,Transacoes!$C$3:$C1000,$D751,Transacoes!$B$3:$B1000,"V", Transacoes!$A$3:$A1000, "&lt;"&amp;EOMONTH(DATE(L$1,L$2,1),0)))*SUMIFS(Prov_Auto!$E$3:$E1000, Prov_Auto!$A$3:$A1000, $D751, Prov_Auto!$D$3:$D1000,"&gt;="&amp;DATE(L$1,L$2,1),Prov_Auto!$D$3:$D1000, "&lt;="&amp;EOMONTH(DATE(L$1,L$2,1),0)))</f>
        <v/>
      </c>
      <c r="M751" s="48" t="str">
        <f>IF($D751="","", (SUMIFS(Transacoes!$D$3:$D1000,Transacoes!$C$3:$C1000,$D751,Transacoes!$B$3:$B1000,"C", Transacoes!$A$3:$A1000, "&lt;"&amp;EOMONTH(DATE(M$1,M$2,1),0))-SUMIFS(Transacoes!$D$3:$D1000,Transacoes!$C$3:$C1000,$D751,Transacoes!$B$3:$B1000,"V", Transacoes!$A$3:$A1000, "&lt;"&amp;EOMONTH(DATE(M$1,M$2,1),0)))*SUMIFS(Prov_Auto!$E$3:$E1000, Prov_Auto!$A$3:$A1000, $D751, Prov_Auto!$D$3:$D1000,"&gt;="&amp;DATE(M$1,M$2,1),Prov_Auto!$D$3:$D1000, "&lt;="&amp;EOMONTH(DATE(M$1,M$2,1),0)))</f>
        <v/>
      </c>
      <c r="N751" s="48" t="str">
        <f>IF($D751="","", (SUMIFS(Transacoes!$D$3:$D1000,Transacoes!$C$3:$C1000,$D751,Transacoes!$B$3:$B1000,"C", Transacoes!$A$3:$A1000, "&lt;"&amp;EOMONTH(DATE(N$1,N$2,1),0))-SUMIFS(Transacoes!$D$3:$D1000,Transacoes!$C$3:$C1000,$D751,Transacoes!$B$3:$B1000,"V", Transacoes!$A$3:$A1000, "&lt;"&amp;EOMONTH(DATE(N$1,N$2,1),0)))*SUMIFS(Prov_Auto!$E$3:$E1000, Prov_Auto!$A$3:$A1000, $D751, Prov_Auto!$D$3:$D1000,"&gt;="&amp;DATE(N$1,N$2,1),Prov_Auto!$D$3:$D1000, "&lt;="&amp;EOMONTH(DATE(N$1,N$2,1),0)))</f>
        <v/>
      </c>
      <c r="O751" s="48" t="str">
        <f>IF($D751="","", (SUMIFS(Transacoes!$D$3:$D1000,Transacoes!$C$3:$C1000,$D751,Transacoes!$B$3:$B1000,"C", Transacoes!$A$3:$A1000, "&lt;"&amp;EOMONTH(DATE(O$1,O$2,1),0))-SUMIFS(Transacoes!$D$3:$D1000,Transacoes!$C$3:$C1000,$D751,Transacoes!$B$3:$B1000,"V", Transacoes!$A$3:$A1000, "&lt;"&amp;EOMONTH(DATE(O$1,O$2,1),0)))*SUMIFS(Prov_Auto!$E$3:$E1000, Prov_Auto!$A$3:$A1000, $D751, Prov_Auto!$D$3:$D1000,"&gt;="&amp;DATE(O$1,O$2,1),Prov_Auto!$D$3:$D1000, "&lt;="&amp;EOMONTH(DATE(O$1,O$2,1),0)))</f>
        <v/>
      </c>
      <c r="P751" s="48" t="str">
        <f>IF($D751="","", (SUMIFS(Transacoes!$D$3:$D1000,Transacoes!$C$3:$C1000,$D751,Transacoes!$B$3:$B1000,"C", Transacoes!$A$3:$A1000, "&lt;"&amp;EOMONTH(DATE(P$1,P$2,1),0))-SUMIFS(Transacoes!$D$3:$D1000,Transacoes!$C$3:$C1000,$D751,Transacoes!$B$3:$B1000,"V", Transacoes!$A$3:$A1000, "&lt;"&amp;EOMONTH(DATE(P$1,P$2,1),0)))*SUMIFS(Prov_Auto!$E$3:$E1000, Prov_Auto!$A$3:$A1000, $D751, Prov_Auto!$D$3:$D1000,"&gt;="&amp;DATE(P$1,P$2,1),Prov_Auto!$D$3:$D1000, "&lt;="&amp;EOMONTH(DATE(P$1,P$2,1),0)))</f>
        <v/>
      </c>
      <c r="Q751" s="48" t="str">
        <f>IF($D751="","", (SUMIFS(Transacoes!$D$3:$D1000,Transacoes!$C$3:$C1000,$D751,Transacoes!$B$3:$B1000,"C", Transacoes!$A$3:$A1000, "&lt;"&amp;EOMONTH(DATE(Q$1,Q$2,1),0))-SUMIFS(Transacoes!$D$3:$D1000,Transacoes!$C$3:$C1000,$D751,Transacoes!$B$3:$B1000,"V", Transacoes!$A$3:$A1000, "&lt;"&amp;EOMONTH(DATE(Q$1,Q$2,1),0)))*SUMIFS(Prov_Auto!$E$3:$E1000, Prov_Auto!$A$3:$A1000, $D751, Prov_Auto!$D$3:$D1000,"&gt;="&amp;DATE(Q$1,Q$2,1),Prov_Auto!$D$3:$D1000, "&lt;="&amp;EOMONTH(DATE(Q$1,Q$2,1),0)))</f>
        <v/>
      </c>
      <c r="R751" s="47"/>
    </row>
    <row r="752">
      <c r="A752" s="47"/>
      <c r="B752" s="47"/>
      <c r="C752" s="47"/>
      <c r="D752" s="87"/>
      <c r="E752" s="48" t="str">
        <f>IF($D752="","", (SUMIFS(Transacoes!$D$3:$D1000,Transacoes!$C$3:$C1000,$D752,Transacoes!$B$3:$B1000,"C", Transacoes!$A$3:$A1000, "&lt;"&amp;EOMONTH(DATE(E$1,E$2,1),0))-SUMIFS(Transacoes!$D$3:$D1000,Transacoes!$C$3:$C1000,$D752,Transacoes!$B$3:$B1000,"V", Transacoes!$A$3:$A1000, "&lt;"&amp;EOMONTH(DATE(E$1,E$2,1),0)))*SUMIFS(Prov_Auto!$E$3:$E1000, Prov_Auto!$A$3:$A1000, $D752, Prov_Auto!$D$3:$D1000,"&gt;="&amp;DATE(E$1,E$2,1),Prov_Auto!$D$3:$D1000, "&lt;="&amp;EOMONTH(DATE(E$1,E$2,1),0)))</f>
        <v/>
      </c>
      <c r="F752" s="48" t="str">
        <f>IF($D752="","", (SUMIFS(Transacoes!$D$3:$D1000,Transacoes!$C$3:$C1000,$D752,Transacoes!$B$3:$B1000,"C", Transacoes!$A$3:$A1000, "&lt;"&amp;EOMONTH(DATE(F$1,F$2,1),0))-SUMIFS(Transacoes!$D$3:$D1000,Transacoes!$C$3:$C1000,$D752,Transacoes!$B$3:$B1000,"V", Transacoes!$A$3:$A1000, "&lt;"&amp;EOMONTH(DATE(F$1,F$2,1),0)))*SUMIFS(Prov_Auto!$E$3:$E1000, Prov_Auto!$A$3:$A1000, $D752, Prov_Auto!$D$3:$D1000,"&gt;="&amp;DATE(F$1,F$2,1),Prov_Auto!$D$3:$D1000, "&lt;="&amp;EOMONTH(DATE(F$1,F$2,1),0)))</f>
        <v/>
      </c>
      <c r="G752" s="48" t="str">
        <f>IF($D752="","", (SUMIFS(Transacoes!$D$3:$D1000,Transacoes!$C$3:$C1000,$D752,Transacoes!$B$3:$B1000,"C", Transacoes!$A$3:$A1000, "&lt;"&amp;EOMONTH(DATE(G$1,G$2,1),0))-SUMIFS(Transacoes!$D$3:$D1000,Transacoes!$C$3:$C1000,$D752,Transacoes!$B$3:$B1000,"V", Transacoes!$A$3:$A1000, "&lt;"&amp;EOMONTH(DATE(G$1,G$2,1),0)))*SUMIFS(Prov_Auto!$E$3:$E1000, Prov_Auto!$A$3:$A1000, $D752, Prov_Auto!$D$3:$D1000,"&gt;="&amp;DATE(G$1,G$2,1),Prov_Auto!$D$3:$D1000, "&lt;="&amp;EOMONTH(DATE(G$1,G$2,1),0)))</f>
        <v/>
      </c>
      <c r="H752" s="48" t="str">
        <f>IF($D752="","", (SUMIFS(Transacoes!$D$3:$D1000,Transacoes!$C$3:$C1000,$D752,Transacoes!$B$3:$B1000,"C", Transacoes!$A$3:$A1000, "&lt;"&amp;EOMONTH(DATE(H$1,H$2,1),0))-SUMIFS(Transacoes!$D$3:$D1000,Transacoes!$C$3:$C1000,$D752,Transacoes!$B$3:$B1000,"V", Transacoes!$A$3:$A1000, "&lt;"&amp;EOMONTH(DATE(H$1,H$2,1),0)))*SUMIFS(Prov_Auto!$E$3:$E1000, Prov_Auto!$A$3:$A1000, $D752, Prov_Auto!$D$3:$D1000,"&gt;="&amp;DATE(H$1,H$2,1),Prov_Auto!$D$3:$D1000, "&lt;="&amp;EOMONTH(DATE(H$1,H$2,1),0)))</f>
        <v/>
      </c>
      <c r="I752" s="48" t="str">
        <f>IF($D752="","", (SUMIFS(Transacoes!$D$3:$D1000,Transacoes!$C$3:$C1000,$D752,Transacoes!$B$3:$B1000,"C", Transacoes!$A$3:$A1000, "&lt;"&amp;EOMONTH(DATE(I$1,I$2,1),0))-SUMIFS(Transacoes!$D$3:$D1000,Transacoes!$C$3:$C1000,$D752,Transacoes!$B$3:$B1000,"V", Transacoes!$A$3:$A1000, "&lt;"&amp;EOMONTH(DATE(I$1,I$2,1),0)))*SUMIFS(Prov_Auto!$E$3:$E1000, Prov_Auto!$A$3:$A1000, $D752, Prov_Auto!$D$3:$D1000,"&gt;="&amp;DATE(I$1,I$2,1),Prov_Auto!$D$3:$D1000, "&lt;="&amp;EOMONTH(DATE(I$1,I$2,1),0)))</f>
        <v/>
      </c>
      <c r="J752" s="48" t="str">
        <f>IF($D752="","", (SUMIFS(Transacoes!$D$3:$D1000,Transacoes!$C$3:$C1000,$D752,Transacoes!$B$3:$B1000,"C", Transacoes!$A$3:$A1000, "&lt;"&amp;EOMONTH(DATE(J$1,J$2,1),0))-SUMIFS(Transacoes!$D$3:$D1000,Transacoes!$C$3:$C1000,$D752,Transacoes!$B$3:$B1000,"V", Transacoes!$A$3:$A1000, "&lt;"&amp;EOMONTH(DATE(J$1,J$2,1),0)))*SUMIFS(Prov_Auto!$E$3:$E1000, Prov_Auto!$A$3:$A1000, $D752, Prov_Auto!$D$3:$D1000,"&gt;="&amp;DATE(J$1,J$2,1),Prov_Auto!$D$3:$D1000, "&lt;="&amp;EOMONTH(DATE(J$1,J$2,1),0)))</f>
        <v/>
      </c>
      <c r="K752" s="48" t="str">
        <f>IF($D752="","", (SUMIFS(Transacoes!$D$3:$D1000,Transacoes!$C$3:$C1000,$D752,Transacoes!$B$3:$B1000,"C", Transacoes!$A$3:$A1000, "&lt;"&amp;EOMONTH(DATE(K$1,K$2,1),0))-SUMIFS(Transacoes!$D$3:$D1000,Transacoes!$C$3:$C1000,$D752,Transacoes!$B$3:$B1000,"V", Transacoes!$A$3:$A1000, "&lt;"&amp;EOMONTH(DATE(K$1,K$2,1),0)))*SUMIFS(Prov_Auto!$E$3:$E1000, Prov_Auto!$A$3:$A1000, $D752, Prov_Auto!$D$3:$D1000,"&gt;="&amp;DATE(K$1,K$2,1),Prov_Auto!$D$3:$D1000, "&lt;="&amp;EOMONTH(DATE(K$1,K$2,1),0)))</f>
        <v/>
      </c>
      <c r="L752" s="48" t="str">
        <f>IF($D752="","", (SUMIFS(Transacoes!$D$3:$D1000,Transacoes!$C$3:$C1000,$D752,Transacoes!$B$3:$B1000,"C", Transacoes!$A$3:$A1000, "&lt;"&amp;EOMONTH(DATE(L$1,L$2,1),0))-SUMIFS(Transacoes!$D$3:$D1000,Transacoes!$C$3:$C1000,$D752,Transacoes!$B$3:$B1000,"V", Transacoes!$A$3:$A1000, "&lt;"&amp;EOMONTH(DATE(L$1,L$2,1),0)))*SUMIFS(Prov_Auto!$E$3:$E1000, Prov_Auto!$A$3:$A1000, $D752, Prov_Auto!$D$3:$D1000,"&gt;="&amp;DATE(L$1,L$2,1),Prov_Auto!$D$3:$D1000, "&lt;="&amp;EOMONTH(DATE(L$1,L$2,1),0)))</f>
        <v/>
      </c>
      <c r="M752" s="48" t="str">
        <f>IF($D752="","", (SUMIFS(Transacoes!$D$3:$D1000,Transacoes!$C$3:$C1000,$D752,Transacoes!$B$3:$B1000,"C", Transacoes!$A$3:$A1000, "&lt;"&amp;EOMONTH(DATE(M$1,M$2,1),0))-SUMIFS(Transacoes!$D$3:$D1000,Transacoes!$C$3:$C1000,$D752,Transacoes!$B$3:$B1000,"V", Transacoes!$A$3:$A1000, "&lt;"&amp;EOMONTH(DATE(M$1,M$2,1),0)))*SUMIFS(Prov_Auto!$E$3:$E1000, Prov_Auto!$A$3:$A1000, $D752, Prov_Auto!$D$3:$D1000,"&gt;="&amp;DATE(M$1,M$2,1),Prov_Auto!$D$3:$D1000, "&lt;="&amp;EOMONTH(DATE(M$1,M$2,1),0)))</f>
        <v/>
      </c>
      <c r="N752" s="48" t="str">
        <f>IF($D752="","", (SUMIFS(Transacoes!$D$3:$D1000,Transacoes!$C$3:$C1000,$D752,Transacoes!$B$3:$B1000,"C", Transacoes!$A$3:$A1000, "&lt;"&amp;EOMONTH(DATE(N$1,N$2,1),0))-SUMIFS(Transacoes!$D$3:$D1000,Transacoes!$C$3:$C1000,$D752,Transacoes!$B$3:$B1000,"V", Transacoes!$A$3:$A1000, "&lt;"&amp;EOMONTH(DATE(N$1,N$2,1),0)))*SUMIFS(Prov_Auto!$E$3:$E1000, Prov_Auto!$A$3:$A1000, $D752, Prov_Auto!$D$3:$D1000,"&gt;="&amp;DATE(N$1,N$2,1),Prov_Auto!$D$3:$D1000, "&lt;="&amp;EOMONTH(DATE(N$1,N$2,1),0)))</f>
        <v/>
      </c>
      <c r="O752" s="48" t="str">
        <f>IF($D752="","", (SUMIFS(Transacoes!$D$3:$D1000,Transacoes!$C$3:$C1000,$D752,Transacoes!$B$3:$B1000,"C", Transacoes!$A$3:$A1000, "&lt;"&amp;EOMONTH(DATE(O$1,O$2,1),0))-SUMIFS(Transacoes!$D$3:$D1000,Transacoes!$C$3:$C1000,$D752,Transacoes!$B$3:$B1000,"V", Transacoes!$A$3:$A1000, "&lt;"&amp;EOMONTH(DATE(O$1,O$2,1),0)))*SUMIFS(Prov_Auto!$E$3:$E1000, Prov_Auto!$A$3:$A1000, $D752, Prov_Auto!$D$3:$D1000,"&gt;="&amp;DATE(O$1,O$2,1),Prov_Auto!$D$3:$D1000, "&lt;="&amp;EOMONTH(DATE(O$1,O$2,1),0)))</f>
        <v/>
      </c>
      <c r="P752" s="48" t="str">
        <f>IF($D752="","", (SUMIFS(Transacoes!$D$3:$D1000,Transacoes!$C$3:$C1000,$D752,Transacoes!$B$3:$B1000,"C", Transacoes!$A$3:$A1000, "&lt;"&amp;EOMONTH(DATE(P$1,P$2,1),0))-SUMIFS(Transacoes!$D$3:$D1000,Transacoes!$C$3:$C1000,$D752,Transacoes!$B$3:$B1000,"V", Transacoes!$A$3:$A1000, "&lt;"&amp;EOMONTH(DATE(P$1,P$2,1),0)))*SUMIFS(Prov_Auto!$E$3:$E1000, Prov_Auto!$A$3:$A1000, $D752, Prov_Auto!$D$3:$D1000,"&gt;="&amp;DATE(P$1,P$2,1),Prov_Auto!$D$3:$D1000, "&lt;="&amp;EOMONTH(DATE(P$1,P$2,1),0)))</f>
        <v/>
      </c>
      <c r="Q752" s="48" t="str">
        <f>IF($D752="","", (SUMIFS(Transacoes!$D$3:$D1000,Transacoes!$C$3:$C1000,$D752,Transacoes!$B$3:$B1000,"C", Transacoes!$A$3:$A1000, "&lt;"&amp;EOMONTH(DATE(Q$1,Q$2,1),0))-SUMIFS(Transacoes!$D$3:$D1000,Transacoes!$C$3:$C1000,$D752,Transacoes!$B$3:$B1000,"V", Transacoes!$A$3:$A1000, "&lt;"&amp;EOMONTH(DATE(Q$1,Q$2,1),0)))*SUMIFS(Prov_Auto!$E$3:$E1000, Prov_Auto!$A$3:$A1000, $D752, Prov_Auto!$D$3:$D1000,"&gt;="&amp;DATE(Q$1,Q$2,1),Prov_Auto!$D$3:$D1000, "&lt;="&amp;EOMONTH(DATE(Q$1,Q$2,1),0)))</f>
        <v/>
      </c>
      <c r="R752" s="47"/>
    </row>
    <row r="753">
      <c r="A753" s="47"/>
      <c r="B753" s="47"/>
      <c r="C753" s="47"/>
      <c r="D753" s="87"/>
      <c r="E753" s="48" t="str">
        <f>IF($D753="","", (SUMIFS(Transacoes!$D$3:$D1000,Transacoes!$C$3:$C1000,$D753,Transacoes!$B$3:$B1000,"C", Transacoes!$A$3:$A1000, "&lt;"&amp;EOMONTH(DATE(E$1,E$2,1),0))-SUMIFS(Transacoes!$D$3:$D1000,Transacoes!$C$3:$C1000,$D753,Transacoes!$B$3:$B1000,"V", Transacoes!$A$3:$A1000, "&lt;"&amp;EOMONTH(DATE(E$1,E$2,1),0)))*SUMIFS(Prov_Auto!$E$3:$E1000, Prov_Auto!$A$3:$A1000, $D753, Prov_Auto!$D$3:$D1000,"&gt;="&amp;DATE(E$1,E$2,1),Prov_Auto!$D$3:$D1000, "&lt;="&amp;EOMONTH(DATE(E$1,E$2,1),0)))</f>
        <v/>
      </c>
      <c r="F753" s="48" t="str">
        <f>IF($D753="","", (SUMIFS(Transacoes!$D$3:$D1000,Transacoes!$C$3:$C1000,$D753,Transacoes!$B$3:$B1000,"C", Transacoes!$A$3:$A1000, "&lt;"&amp;EOMONTH(DATE(F$1,F$2,1),0))-SUMIFS(Transacoes!$D$3:$D1000,Transacoes!$C$3:$C1000,$D753,Transacoes!$B$3:$B1000,"V", Transacoes!$A$3:$A1000, "&lt;"&amp;EOMONTH(DATE(F$1,F$2,1),0)))*SUMIFS(Prov_Auto!$E$3:$E1000, Prov_Auto!$A$3:$A1000, $D753, Prov_Auto!$D$3:$D1000,"&gt;="&amp;DATE(F$1,F$2,1),Prov_Auto!$D$3:$D1000, "&lt;="&amp;EOMONTH(DATE(F$1,F$2,1),0)))</f>
        <v/>
      </c>
      <c r="G753" s="48" t="str">
        <f>IF($D753="","", (SUMIFS(Transacoes!$D$3:$D1000,Transacoes!$C$3:$C1000,$D753,Transacoes!$B$3:$B1000,"C", Transacoes!$A$3:$A1000, "&lt;"&amp;EOMONTH(DATE(G$1,G$2,1),0))-SUMIFS(Transacoes!$D$3:$D1000,Transacoes!$C$3:$C1000,$D753,Transacoes!$B$3:$B1000,"V", Transacoes!$A$3:$A1000, "&lt;"&amp;EOMONTH(DATE(G$1,G$2,1),0)))*SUMIFS(Prov_Auto!$E$3:$E1000, Prov_Auto!$A$3:$A1000, $D753, Prov_Auto!$D$3:$D1000,"&gt;="&amp;DATE(G$1,G$2,1),Prov_Auto!$D$3:$D1000, "&lt;="&amp;EOMONTH(DATE(G$1,G$2,1),0)))</f>
        <v/>
      </c>
      <c r="H753" s="48" t="str">
        <f>IF($D753="","", (SUMIFS(Transacoes!$D$3:$D1000,Transacoes!$C$3:$C1000,$D753,Transacoes!$B$3:$B1000,"C", Transacoes!$A$3:$A1000, "&lt;"&amp;EOMONTH(DATE(H$1,H$2,1),0))-SUMIFS(Transacoes!$D$3:$D1000,Transacoes!$C$3:$C1000,$D753,Transacoes!$B$3:$B1000,"V", Transacoes!$A$3:$A1000, "&lt;"&amp;EOMONTH(DATE(H$1,H$2,1),0)))*SUMIFS(Prov_Auto!$E$3:$E1000, Prov_Auto!$A$3:$A1000, $D753, Prov_Auto!$D$3:$D1000,"&gt;="&amp;DATE(H$1,H$2,1),Prov_Auto!$D$3:$D1000, "&lt;="&amp;EOMONTH(DATE(H$1,H$2,1),0)))</f>
        <v/>
      </c>
      <c r="I753" s="48" t="str">
        <f>IF($D753="","", (SUMIFS(Transacoes!$D$3:$D1000,Transacoes!$C$3:$C1000,$D753,Transacoes!$B$3:$B1000,"C", Transacoes!$A$3:$A1000, "&lt;"&amp;EOMONTH(DATE(I$1,I$2,1),0))-SUMIFS(Transacoes!$D$3:$D1000,Transacoes!$C$3:$C1000,$D753,Transacoes!$B$3:$B1000,"V", Transacoes!$A$3:$A1000, "&lt;"&amp;EOMONTH(DATE(I$1,I$2,1),0)))*SUMIFS(Prov_Auto!$E$3:$E1000, Prov_Auto!$A$3:$A1000, $D753, Prov_Auto!$D$3:$D1000,"&gt;="&amp;DATE(I$1,I$2,1),Prov_Auto!$D$3:$D1000, "&lt;="&amp;EOMONTH(DATE(I$1,I$2,1),0)))</f>
        <v/>
      </c>
      <c r="J753" s="48" t="str">
        <f>IF($D753="","", (SUMIFS(Transacoes!$D$3:$D1000,Transacoes!$C$3:$C1000,$D753,Transacoes!$B$3:$B1000,"C", Transacoes!$A$3:$A1000, "&lt;"&amp;EOMONTH(DATE(J$1,J$2,1),0))-SUMIFS(Transacoes!$D$3:$D1000,Transacoes!$C$3:$C1000,$D753,Transacoes!$B$3:$B1000,"V", Transacoes!$A$3:$A1000, "&lt;"&amp;EOMONTH(DATE(J$1,J$2,1),0)))*SUMIFS(Prov_Auto!$E$3:$E1000, Prov_Auto!$A$3:$A1000, $D753, Prov_Auto!$D$3:$D1000,"&gt;="&amp;DATE(J$1,J$2,1),Prov_Auto!$D$3:$D1000, "&lt;="&amp;EOMONTH(DATE(J$1,J$2,1),0)))</f>
        <v/>
      </c>
      <c r="K753" s="48" t="str">
        <f>IF($D753="","", (SUMIFS(Transacoes!$D$3:$D1000,Transacoes!$C$3:$C1000,$D753,Transacoes!$B$3:$B1000,"C", Transacoes!$A$3:$A1000, "&lt;"&amp;EOMONTH(DATE(K$1,K$2,1),0))-SUMIFS(Transacoes!$D$3:$D1000,Transacoes!$C$3:$C1000,$D753,Transacoes!$B$3:$B1000,"V", Transacoes!$A$3:$A1000, "&lt;"&amp;EOMONTH(DATE(K$1,K$2,1),0)))*SUMIFS(Prov_Auto!$E$3:$E1000, Prov_Auto!$A$3:$A1000, $D753, Prov_Auto!$D$3:$D1000,"&gt;="&amp;DATE(K$1,K$2,1),Prov_Auto!$D$3:$D1000, "&lt;="&amp;EOMONTH(DATE(K$1,K$2,1),0)))</f>
        <v/>
      </c>
      <c r="L753" s="48" t="str">
        <f>IF($D753="","", (SUMIFS(Transacoes!$D$3:$D1000,Transacoes!$C$3:$C1000,$D753,Transacoes!$B$3:$B1000,"C", Transacoes!$A$3:$A1000, "&lt;"&amp;EOMONTH(DATE(L$1,L$2,1),0))-SUMIFS(Transacoes!$D$3:$D1000,Transacoes!$C$3:$C1000,$D753,Transacoes!$B$3:$B1000,"V", Transacoes!$A$3:$A1000, "&lt;"&amp;EOMONTH(DATE(L$1,L$2,1),0)))*SUMIFS(Prov_Auto!$E$3:$E1000, Prov_Auto!$A$3:$A1000, $D753, Prov_Auto!$D$3:$D1000,"&gt;="&amp;DATE(L$1,L$2,1),Prov_Auto!$D$3:$D1000, "&lt;="&amp;EOMONTH(DATE(L$1,L$2,1),0)))</f>
        <v/>
      </c>
      <c r="M753" s="48" t="str">
        <f>IF($D753="","", (SUMIFS(Transacoes!$D$3:$D1000,Transacoes!$C$3:$C1000,$D753,Transacoes!$B$3:$B1000,"C", Transacoes!$A$3:$A1000, "&lt;"&amp;EOMONTH(DATE(M$1,M$2,1),0))-SUMIFS(Transacoes!$D$3:$D1000,Transacoes!$C$3:$C1000,$D753,Transacoes!$B$3:$B1000,"V", Transacoes!$A$3:$A1000, "&lt;"&amp;EOMONTH(DATE(M$1,M$2,1),0)))*SUMIFS(Prov_Auto!$E$3:$E1000, Prov_Auto!$A$3:$A1000, $D753, Prov_Auto!$D$3:$D1000,"&gt;="&amp;DATE(M$1,M$2,1),Prov_Auto!$D$3:$D1000, "&lt;="&amp;EOMONTH(DATE(M$1,M$2,1),0)))</f>
        <v/>
      </c>
      <c r="N753" s="48" t="str">
        <f>IF($D753="","", (SUMIFS(Transacoes!$D$3:$D1000,Transacoes!$C$3:$C1000,$D753,Transacoes!$B$3:$B1000,"C", Transacoes!$A$3:$A1000, "&lt;"&amp;EOMONTH(DATE(N$1,N$2,1),0))-SUMIFS(Transacoes!$D$3:$D1000,Transacoes!$C$3:$C1000,$D753,Transacoes!$B$3:$B1000,"V", Transacoes!$A$3:$A1000, "&lt;"&amp;EOMONTH(DATE(N$1,N$2,1),0)))*SUMIFS(Prov_Auto!$E$3:$E1000, Prov_Auto!$A$3:$A1000, $D753, Prov_Auto!$D$3:$D1000,"&gt;="&amp;DATE(N$1,N$2,1),Prov_Auto!$D$3:$D1000, "&lt;="&amp;EOMONTH(DATE(N$1,N$2,1),0)))</f>
        <v/>
      </c>
      <c r="O753" s="48" t="str">
        <f>IF($D753="","", (SUMIFS(Transacoes!$D$3:$D1000,Transacoes!$C$3:$C1000,$D753,Transacoes!$B$3:$B1000,"C", Transacoes!$A$3:$A1000, "&lt;"&amp;EOMONTH(DATE(O$1,O$2,1),0))-SUMIFS(Transacoes!$D$3:$D1000,Transacoes!$C$3:$C1000,$D753,Transacoes!$B$3:$B1000,"V", Transacoes!$A$3:$A1000, "&lt;"&amp;EOMONTH(DATE(O$1,O$2,1),0)))*SUMIFS(Prov_Auto!$E$3:$E1000, Prov_Auto!$A$3:$A1000, $D753, Prov_Auto!$D$3:$D1000,"&gt;="&amp;DATE(O$1,O$2,1),Prov_Auto!$D$3:$D1000, "&lt;="&amp;EOMONTH(DATE(O$1,O$2,1),0)))</f>
        <v/>
      </c>
      <c r="P753" s="48" t="str">
        <f>IF($D753="","", (SUMIFS(Transacoes!$D$3:$D1000,Transacoes!$C$3:$C1000,$D753,Transacoes!$B$3:$B1000,"C", Transacoes!$A$3:$A1000, "&lt;"&amp;EOMONTH(DATE(P$1,P$2,1),0))-SUMIFS(Transacoes!$D$3:$D1000,Transacoes!$C$3:$C1000,$D753,Transacoes!$B$3:$B1000,"V", Transacoes!$A$3:$A1000, "&lt;"&amp;EOMONTH(DATE(P$1,P$2,1),0)))*SUMIFS(Prov_Auto!$E$3:$E1000, Prov_Auto!$A$3:$A1000, $D753, Prov_Auto!$D$3:$D1000,"&gt;="&amp;DATE(P$1,P$2,1),Prov_Auto!$D$3:$D1000, "&lt;="&amp;EOMONTH(DATE(P$1,P$2,1),0)))</f>
        <v/>
      </c>
      <c r="Q753" s="48" t="str">
        <f>IF($D753="","", (SUMIFS(Transacoes!$D$3:$D1000,Transacoes!$C$3:$C1000,$D753,Transacoes!$B$3:$B1000,"C", Transacoes!$A$3:$A1000, "&lt;"&amp;EOMONTH(DATE(Q$1,Q$2,1),0))-SUMIFS(Transacoes!$D$3:$D1000,Transacoes!$C$3:$C1000,$D753,Transacoes!$B$3:$B1000,"V", Transacoes!$A$3:$A1000, "&lt;"&amp;EOMONTH(DATE(Q$1,Q$2,1),0)))*SUMIFS(Prov_Auto!$E$3:$E1000, Prov_Auto!$A$3:$A1000, $D753, Prov_Auto!$D$3:$D1000,"&gt;="&amp;DATE(Q$1,Q$2,1),Prov_Auto!$D$3:$D1000, "&lt;="&amp;EOMONTH(DATE(Q$1,Q$2,1),0)))</f>
        <v/>
      </c>
      <c r="R753" s="47"/>
    </row>
    <row r="754">
      <c r="A754" s="47"/>
      <c r="B754" s="47"/>
      <c r="C754" s="47"/>
      <c r="D754" s="87"/>
      <c r="E754" s="48" t="str">
        <f>IF($D754="","", (SUMIFS(Transacoes!$D$3:$D1000,Transacoes!$C$3:$C1000,$D754,Transacoes!$B$3:$B1000,"C", Transacoes!$A$3:$A1000, "&lt;"&amp;EOMONTH(DATE(E$1,E$2,1),0))-SUMIFS(Transacoes!$D$3:$D1000,Transacoes!$C$3:$C1000,$D754,Transacoes!$B$3:$B1000,"V", Transacoes!$A$3:$A1000, "&lt;"&amp;EOMONTH(DATE(E$1,E$2,1),0)))*SUMIFS(Prov_Auto!$E$3:$E1000, Prov_Auto!$A$3:$A1000, $D754, Prov_Auto!$D$3:$D1000,"&gt;="&amp;DATE(E$1,E$2,1),Prov_Auto!$D$3:$D1000, "&lt;="&amp;EOMONTH(DATE(E$1,E$2,1),0)))</f>
        <v/>
      </c>
      <c r="F754" s="48" t="str">
        <f>IF($D754="","", (SUMIFS(Transacoes!$D$3:$D1000,Transacoes!$C$3:$C1000,$D754,Transacoes!$B$3:$B1000,"C", Transacoes!$A$3:$A1000, "&lt;"&amp;EOMONTH(DATE(F$1,F$2,1),0))-SUMIFS(Transacoes!$D$3:$D1000,Transacoes!$C$3:$C1000,$D754,Transacoes!$B$3:$B1000,"V", Transacoes!$A$3:$A1000, "&lt;"&amp;EOMONTH(DATE(F$1,F$2,1),0)))*SUMIFS(Prov_Auto!$E$3:$E1000, Prov_Auto!$A$3:$A1000, $D754, Prov_Auto!$D$3:$D1000,"&gt;="&amp;DATE(F$1,F$2,1),Prov_Auto!$D$3:$D1000, "&lt;="&amp;EOMONTH(DATE(F$1,F$2,1),0)))</f>
        <v/>
      </c>
      <c r="G754" s="48" t="str">
        <f>IF($D754="","", (SUMIFS(Transacoes!$D$3:$D1000,Transacoes!$C$3:$C1000,$D754,Transacoes!$B$3:$B1000,"C", Transacoes!$A$3:$A1000, "&lt;"&amp;EOMONTH(DATE(G$1,G$2,1),0))-SUMIFS(Transacoes!$D$3:$D1000,Transacoes!$C$3:$C1000,$D754,Transacoes!$B$3:$B1000,"V", Transacoes!$A$3:$A1000, "&lt;"&amp;EOMONTH(DATE(G$1,G$2,1),0)))*SUMIFS(Prov_Auto!$E$3:$E1000, Prov_Auto!$A$3:$A1000, $D754, Prov_Auto!$D$3:$D1000,"&gt;="&amp;DATE(G$1,G$2,1),Prov_Auto!$D$3:$D1000, "&lt;="&amp;EOMONTH(DATE(G$1,G$2,1),0)))</f>
        <v/>
      </c>
      <c r="H754" s="48" t="str">
        <f>IF($D754="","", (SUMIFS(Transacoes!$D$3:$D1000,Transacoes!$C$3:$C1000,$D754,Transacoes!$B$3:$B1000,"C", Transacoes!$A$3:$A1000, "&lt;"&amp;EOMONTH(DATE(H$1,H$2,1),0))-SUMIFS(Transacoes!$D$3:$D1000,Transacoes!$C$3:$C1000,$D754,Transacoes!$B$3:$B1000,"V", Transacoes!$A$3:$A1000, "&lt;"&amp;EOMONTH(DATE(H$1,H$2,1),0)))*SUMIFS(Prov_Auto!$E$3:$E1000, Prov_Auto!$A$3:$A1000, $D754, Prov_Auto!$D$3:$D1000,"&gt;="&amp;DATE(H$1,H$2,1),Prov_Auto!$D$3:$D1000, "&lt;="&amp;EOMONTH(DATE(H$1,H$2,1),0)))</f>
        <v/>
      </c>
      <c r="I754" s="48" t="str">
        <f>IF($D754="","", (SUMIFS(Transacoes!$D$3:$D1000,Transacoes!$C$3:$C1000,$D754,Transacoes!$B$3:$B1000,"C", Transacoes!$A$3:$A1000, "&lt;"&amp;EOMONTH(DATE(I$1,I$2,1),0))-SUMIFS(Transacoes!$D$3:$D1000,Transacoes!$C$3:$C1000,$D754,Transacoes!$B$3:$B1000,"V", Transacoes!$A$3:$A1000, "&lt;"&amp;EOMONTH(DATE(I$1,I$2,1),0)))*SUMIFS(Prov_Auto!$E$3:$E1000, Prov_Auto!$A$3:$A1000, $D754, Prov_Auto!$D$3:$D1000,"&gt;="&amp;DATE(I$1,I$2,1),Prov_Auto!$D$3:$D1000, "&lt;="&amp;EOMONTH(DATE(I$1,I$2,1),0)))</f>
        <v/>
      </c>
      <c r="J754" s="48" t="str">
        <f>IF($D754="","", (SUMIFS(Transacoes!$D$3:$D1000,Transacoes!$C$3:$C1000,$D754,Transacoes!$B$3:$B1000,"C", Transacoes!$A$3:$A1000, "&lt;"&amp;EOMONTH(DATE(J$1,J$2,1),0))-SUMIFS(Transacoes!$D$3:$D1000,Transacoes!$C$3:$C1000,$D754,Transacoes!$B$3:$B1000,"V", Transacoes!$A$3:$A1000, "&lt;"&amp;EOMONTH(DATE(J$1,J$2,1),0)))*SUMIFS(Prov_Auto!$E$3:$E1000, Prov_Auto!$A$3:$A1000, $D754, Prov_Auto!$D$3:$D1000,"&gt;="&amp;DATE(J$1,J$2,1),Prov_Auto!$D$3:$D1000, "&lt;="&amp;EOMONTH(DATE(J$1,J$2,1),0)))</f>
        <v/>
      </c>
      <c r="K754" s="48" t="str">
        <f>IF($D754="","", (SUMIFS(Transacoes!$D$3:$D1000,Transacoes!$C$3:$C1000,$D754,Transacoes!$B$3:$B1000,"C", Transacoes!$A$3:$A1000, "&lt;"&amp;EOMONTH(DATE(K$1,K$2,1),0))-SUMIFS(Transacoes!$D$3:$D1000,Transacoes!$C$3:$C1000,$D754,Transacoes!$B$3:$B1000,"V", Transacoes!$A$3:$A1000, "&lt;"&amp;EOMONTH(DATE(K$1,K$2,1),0)))*SUMIFS(Prov_Auto!$E$3:$E1000, Prov_Auto!$A$3:$A1000, $D754, Prov_Auto!$D$3:$D1000,"&gt;="&amp;DATE(K$1,K$2,1),Prov_Auto!$D$3:$D1000, "&lt;="&amp;EOMONTH(DATE(K$1,K$2,1),0)))</f>
        <v/>
      </c>
      <c r="L754" s="48" t="str">
        <f>IF($D754="","", (SUMIFS(Transacoes!$D$3:$D1000,Transacoes!$C$3:$C1000,$D754,Transacoes!$B$3:$B1000,"C", Transacoes!$A$3:$A1000, "&lt;"&amp;EOMONTH(DATE(L$1,L$2,1),0))-SUMIFS(Transacoes!$D$3:$D1000,Transacoes!$C$3:$C1000,$D754,Transacoes!$B$3:$B1000,"V", Transacoes!$A$3:$A1000, "&lt;"&amp;EOMONTH(DATE(L$1,L$2,1),0)))*SUMIFS(Prov_Auto!$E$3:$E1000, Prov_Auto!$A$3:$A1000, $D754, Prov_Auto!$D$3:$D1000,"&gt;="&amp;DATE(L$1,L$2,1),Prov_Auto!$D$3:$D1000, "&lt;="&amp;EOMONTH(DATE(L$1,L$2,1),0)))</f>
        <v/>
      </c>
      <c r="M754" s="48" t="str">
        <f>IF($D754="","", (SUMIFS(Transacoes!$D$3:$D1000,Transacoes!$C$3:$C1000,$D754,Transacoes!$B$3:$B1000,"C", Transacoes!$A$3:$A1000, "&lt;"&amp;EOMONTH(DATE(M$1,M$2,1),0))-SUMIFS(Transacoes!$D$3:$D1000,Transacoes!$C$3:$C1000,$D754,Transacoes!$B$3:$B1000,"V", Transacoes!$A$3:$A1000, "&lt;"&amp;EOMONTH(DATE(M$1,M$2,1),0)))*SUMIFS(Prov_Auto!$E$3:$E1000, Prov_Auto!$A$3:$A1000, $D754, Prov_Auto!$D$3:$D1000,"&gt;="&amp;DATE(M$1,M$2,1),Prov_Auto!$D$3:$D1000, "&lt;="&amp;EOMONTH(DATE(M$1,M$2,1),0)))</f>
        <v/>
      </c>
      <c r="N754" s="48" t="str">
        <f>IF($D754="","", (SUMIFS(Transacoes!$D$3:$D1000,Transacoes!$C$3:$C1000,$D754,Transacoes!$B$3:$B1000,"C", Transacoes!$A$3:$A1000, "&lt;"&amp;EOMONTH(DATE(N$1,N$2,1),0))-SUMIFS(Transacoes!$D$3:$D1000,Transacoes!$C$3:$C1000,$D754,Transacoes!$B$3:$B1000,"V", Transacoes!$A$3:$A1000, "&lt;"&amp;EOMONTH(DATE(N$1,N$2,1),0)))*SUMIFS(Prov_Auto!$E$3:$E1000, Prov_Auto!$A$3:$A1000, $D754, Prov_Auto!$D$3:$D1000,"&gt;="&amp;DATE(N$1,N$2,1),Prov_Auto!$D$3:$D1000, "&lt;="&amp;EOMONTH(DATE(N$1,N$2,1),0)))</f>
        <v/>
      </c>
      <c r="O754" s="48" t="str">
        <f>IF($D754="","", (SUMIFS(Transacoes!$D$3:$D1000,Transacoes!$C$3:$C1000,$D754,Transacoes!$B$3:$B1000,"C", Transacoes!$A$3:$A1000, "&lt;"&amp;EOMONTH(DATE(O$1,O$2,1),0))-SUMIFS(Transacoes!$D$3:$D1000,Transacoes!$C$3:$C1000,$D754,Transacoes!$B$3:$B1000,"V", Transacoes!$A$3:$A1000, "&lt;"&amp;EOMONTH(DATE(O$1,O$2,1),0)))*SUMIFS(Prov_Auto!$E$3:$E1000, Prov_Auto!$A$3:$A1000, $D754, Prov_Auto!$D$3:$D1000,"&gt;="&amp;DATE(O$1,O$2,1),Prov_Auto!$D$3:$D1000, "&lt;="&amp;EOMONTH(DATE(O$1,O$2,1),0)))</f>
        <v/>
      </c>
      <c r="P754" s="48" t="str">
        <f>IF($D754="","", (SUMIFS(Transacoes!$D$3:$D1000,Transacoes!$C$3:$C1000,$D754,Transacoes!$B$3:$B1000,"C", Transacoes!$A$3:$A1000, "&lt;"&amp;EOMONTH(DATE(P$1,P$2,1),0))-SUMIFS(Transacoes!$D$3:$D1000,Transacoes!$C$3:$C1000,$D754,Transacoes!$B$3:$B1000,"V", Transacoes!$A$3:$A1000, "&lt;"&amp;EOMONTH(DATE(P$1,P$2,1),0)))*SUMIFS(Prov_Auto!$E$3:$E1000, Prov_Auto!$A$3:$A1000, $D754, Prov_Auto!$D$3:$D1000,"&gt;="&amp;DATE(P$1,P$2,1),Prov_Auto!$D$3:$D1000, "&lt;="&amp;EOMONTH(DATE(P$1,P$2,1),0)))</f>
        <v/>
      </c>
      <c r="Q754" s="48" t="str">
        <f>IF($D754="","", (SUMIFS(Transacoes!$D$3:$D1000,Transacoes!$C$3:$C1000,$D754,Transacoes!$B$3:$B1000,"C", Transacoes!$A$3:$A1000, "&lt;"&amp;EOMONTH(DATE(Q$1,Q$2,1),0))-SUMIFS(Transacoes!$D$3:$D1000,Transacoes!$C$3:$C1000,$D754,Transacoes!$B$3:$B1000,"V", Transacoes!$A$3:$A1000, "&lt;"&amp;EOMONTH(DATE(Q$1,Q$2,1),0)))*SUMIFS(Prov_Auto!$E$3:$E1000, Prov_Auto!$A$3:$A1000, $D754, Prov_Auto!$D$3:$D1000,"&gt;="&amp;DATE(Q$1,Q$2,1),Prov_Auto!$D$3:$D1000, "&lt;="&amp;EOMONTH(DATE(Q$1,Q$2,1),0)))</f>
        <v/>
      </c>
      <c r="R754" s="47"/>
    </row>
    <row r="755">
      <c r="A755" s="47"/>
      <c r="B755" s="47"/>
      <c r="C755" s="47"/>
      <c r="D755" s="87"/>
      <c r="E755" s="48" t="str">
        <f>IF($D755="","", (SUMIFS(Transacoes!$D$3:$D1000,Transacoes!$C$3:$C1000,$D755,Transacoes!$B$3:$B1000,"C", Transacoes!$A$3:$A1000, "&lt;"&amp;EOMONTH(DATE(E$1,E$2,1),0))-SUMIFS(Transacoes!$D$3:$D1000,Transacoes!$C$3:$C1000,$D755,Transacoes!$B$3:$B1000,"V", Transacoes!$A$3:$A1000, "&lt;"&amp;EOMONTH(DATE(E$1,E$2,1),0)))*SUMIFS(Prov_Auto!$E$3:$E1000, Prov_Auto!$A$3:$A1000, $D755, Prov_Auto!$D$3:$D1000,"&gt;="&amp;DATE(E$1,E$2,1),Prov_Auto!$D$3:$D1000, "&lt;="&amp;EOMONTH(DATE(E$1,E$2,1),0)))</f>
        <v/>
      </c>
      <c r="F755" s="48" t="str">
        <f>IF($D755="","", (SUMIFS(Transacoes!$D$3:$D1000,Transacoes!$C$3:$C1000,$D755,Transacoes!$B$3:$B1000,"C", Transacoes!$A$3:$A1000, "&lt;"&amp;EOMONTH(DATE(F$1,F$2,1),0))-SUMIFS(Transacoes!$D$3:$D1000,Transacoes!$C$3:$C1000,$D755,Transacoes!$B$3:$B1000,"V", Transacoes!$A$3:$A1000, "&lt;"&amp;EOMONTH(DATE(F$1,F$2,1),0)))*SUMIFS(Prov_Auto!$E$3:$E1000, Prov_Auto!$A$3:$A1000, $D755, Prov_Auto!$D$3:$D1000,"&gt;="&amp;DATE(F$1,F$2,1),Prov_Auto!$D$3:$D1000, "&lt;="&amp;EOMONTH(DATE(F$1,F$2,1),0)))</f>
        <v/>
      </c>
      <c r="G755" s="48" t="str">
        <f>IF($D755="","", (SUMIFS(Transacoes!$D$3:$D1000,Transacoes!$C$3:$C1000,$D755,Transacoes!$B$3:$B1000,"C", Transacoes!$A$3:$A1000, "&lt;"&amp;EOMONTH(DATE(G$1,G$2,1),0))-SUMIFS(Transacoes!$D$3:$D1000,Transacoes!$C$3:$C1000,$D755,Transacoes!$B$3:$B1000,"V", Transacoes!$A$3:$A1000, "&lt;"&amp;EOMONTH(DATE(G$1,G$2,1),0)))*SUMIFS(Prov_Auto!$E$3:$E1000, Prov_Auto!$A$3:$A1000, $D755, Prov_Auto!$D$3:$D1000,"&gt;="&amp;DATE(G$1,G$2,1),Prov_Auto!$D$3:$D1000, "&lt;="&amp;EOMONTH(DATE(G$1,G$2,1),0)))</f>
        <v/>
      </c>
      <c r="H755" s="48" t="str">
        <f>IF($D755="","", (SUMIFS(Transacoes!$D$3:$D1000,Transacoes!$C$3:$C1000,$D755,Transacoes!$B$3:$B1000,"C", Transacoes!$A$3:$A1000, "&lt;"&amp;EOMONTH(DATE(H$1,H$2,1),0))-SUMIFS(Transacoes!$D$3:$D1000,Transacoes!$C$3:$C1000,$D755,Transacoes!$B$3:$B1000,"V", Transacoes!$A$3:$A1000, "&lt;"&amp;EOMONTH(DATE(H$1,H$2,1),0)))*SUMIFS(Prov_Auto!$E$3:$E1000, Prov_Auto!$A$3:$A1000, $D755, Prov_Auto!$D$3:$D1000,"&gt;="&amp;DATE(H$1,H$2,1),Prov_Auto!$D$3:$D1000, "&lt;="&amp;EOMONTH(DATE(H$1,H$2,1),0)))</f>
        <v/>
      </c>
      <c r="I755" s="48" t="str">
        <f>IF($D755="","", (SUMIFS(Transacoes!$D$3:$D1000,Transacoes!$C$3:$C1000,$D755,Transacoes!$B$3:$B1000,"C", Transacoes!$A$3:$A1000, "&lt;"&amp;EOMONTH(DATE(I$1,I$2,1),0))-SUMIFS(Transacoes!$D$3:$D1000,Transacoes!$C$3:$C1000,$D755,Transacoes!$B$3:$B1000,"V", Transacoes!$A$3:$A1000, "&lt;"&amp;EOMONTH(DATE(I$1,I$2,1),0)))*SUMIFS(Prov_Auto!$E$3:$E1000, Prov_Auto!$A$3:$A1000, $D755, Prov_Auto!$D$3:$D1000,"&gt;="&amp;DATE(I$1,I$2,1),Prov_Auto!$D$3:$D1000, "&lt;="&amp;EOMONTH(DATE(I$1,I$2,1),0)))</f>
        <v/>
      </c>
      <c r="J755" s="48" t="str">
        <f>IF($D755="","", (SUMIFS(Transacoes!$D$3:$D1000,Transacoes!$C$3:$C1000,$D755,Transacoes!$B$3:$B1000,"C", Transacoes!$A$3:$A1000, "&lt;"&amp;EOMONTH(DATE(J$1,J$2,1),0))-SUMIFS(Transacoes!$D$3:$D1000,Transacoes!$C$3:$C1000,$D755,Transacoes!$B$3:$B1000,"V", Transacoes!$A$3:$A1000, "&lt;"&amp;EOMONTH(DATE(J$1,J$2,1),0)))*SUMIFS(Prov_Auto!$E$3:$E1000, Prov_Auto!$A$3:$A1000, $D755, Prov_Auto!$D$3:$D1000,"&gt;="&amp;DATE(J$1,J$2,1),Prov_Auto!$D$3:$D1000, "&lt;="&amp;EOMONTH(DATE(J$1,J$2,1),0)))</f>
        <v/>
      </c>
      <c r="K755" s="48" t="str">
        <f>IF($D755="","", (SUMIFS(Transacoes!$D$3:$D1000,Transacoes!$C$3:$C1000,$D755,Transacoes!$B$3:$B1000,"C", Transacoes!$A$3:$A1000, "&lt;"&amp;EOMONTH(DATE(K$1,K$2,1),0))-SUMIFS(Transacoes!$D$3:$D1000,Transacoes!$C$3:$C1000,$D755,Transacoes!$B$3:$B1000,"V", Transacoes!$A$3:$A1000, "&lt;"&amp;EOMONTH(DATE(K$1,K$2,1),0)))*SUMIFS(Prov_Auto!$E$3:$E1000, Prov_Auto!$A$3:$A1000, $D755, Prov_Auto!$D$3:$D1000,"&gt;="&amp;DATE(K$1,K$2,1),Prov_Auto!$D$3:$D1000, "&lt;="&amp;EOMONTH(DATE(K$1,K$2,1),0)))</f>
        <v/>
      </c>
      <c r="L755" s="48" t="str">
        <f>IF($D755="","", (SUMIFS(Transacoes!$D$3:$D1000,Transacoes!$C$3:$C1000,$D755,Transacoes!$B$3:$B1000,"C", Transacoes!$A$3:$A1000, "&lt;"&amp;EOMONTH(DATE(L$1,L$2,1),0))-SUMIFS(Transacoes!$D$3:$D1000,Transacoes!$C$3:$C1000,$D755,Transacoes!$B$3:$B1000,"V", Transacoes!$A$3:$A1000, "&lt;"&amp;EOMONTH(DATE(L$1,L$2,1),0)))*SUMIFS(Prov_Auto!$E$3:$E1000, Prov_Auto!$A$3:$A1000, $D755, Prov_Auto!$D$3:$D1000,"&gt;="&amp;DATE(L$1,L$2,1),Prov_Auto!$D$3:$D1000, "&lt;="&amp;EOMONTH(DATE(L$1,L$2,1),0)))</f>
        <v/>
      </c>
      <c r="M755" s="48" t="str">
        <f>IF($D755="","", (SUMIFS(Transacoes!$D$3:$D1000,Transacoes!$C$3:$C1000,$D755,Transacoes!$B$3:$B1000,"C", Transacoes!$A$3:$A1000, "&lt;"&amp;EOMONTH(DATE(M$1,M$2,1),0))-SUMIFS(Transacoes!$D$3:$D1000,Transacoes!$C$3:$C1000,$D755,Transacoes!$B$3:$B1000,"V", Transacoes!$A$3:$A1000, "&lt;"&amp;EOMONTH(DATE(M$1,M$2,1),0)))*SUMIFS(Prov_Auto!$E$3:$E1000, Prov_Auto!$A$3:$A1000, $D755, Prov_Auto!$D$3:$D1000,"&gt;="&amp;DATE(M$1,M$2,1),Prov_Auto!$D$3:$D1000, "&lt;="&amp;EOMONTH(DATE(M$1,M$2,1),0)))</f>
        <v/>
      </c>
      <c r="N755" s="48" t="str">
        <f>IF($D755="","", (SUMIFS(Transacoes!$D$3:$D1000,Transacoes!$C$3:$C1000,$D755,Transacoes!$B$3:$B1000,"C", Transacoes!$A$3:$A1000, "&lt;"&amp;EOMONTH(DATE(N$1,N$2,1),0))-SUMIFS(Transacoes!$D$3:$D1000,Transacoes!$C$3:$C1000,$D755,Transacoes!$B$3:$B1000,"V", Transacoes!$A$3:$A1000, "&lt;"&amp;EOMONTH(DATE(N$1,N$2,1),0)))*SUMIFS(Prov_Auto!$E$3:$E1000, Prov_Auto!$A$3:$A1000, $D755, Prov_Auto!$D$3:$D1000,"&gt;="&amp;DATE(N$1,N$2,1),Prov_Auto!$D$3:$D1000, "&lt;="&amp;EOMONTH(DATE(N$1,N$2,1),0)))</f>
        <v/>
      </c>
      <c r="O755" s="48" t="str">
        <f>IF($D755="","", (SUMIFS(Transacoes!$D$3:$D1000,Transacoes!$C$3:$C1000,$D755,Transacoes!$B$3:$B1000,"C", Transacoes!$A$3:$A1000, "&lt;"&amp;EOMONTH(DATE(O$1,O$2,1),0))-SUMIFS(Transacoes!$D$3:$D1000,Transacoes!$C$3:$C1000,$D755,Transacoes!$B$3:$B1000,"V", Transacoes!$A$3:$A1000, "&lt;"&amp;EOMONTH(DATE(O$1,O$2,1),0)))*SUMIFS(Prov_Auto!$E$3:$E1000, Prov_Auto!$A$3:$A1000, $D755, Prov_Auto!$D$3:$D1000,"&gt;="&amp;DATE(O$1,O$2,1),Prov_Auto!$D$3:$D1000, "&lt;="&amp;EOMONTH(DATE(O$1,O$2,1),0)))</f>
        <v/>
      </c>
      <c r="P755" s="48" t="str">
        <f>IF($D755="","", (SUMIFS(Transacoes!$D$3:$D1000,Transacoes!$C$3:$C1000,$D755,Transacoes!$B$3:$B1000,"C", Transacoes!$A$3:$A1000, "&lt;"&amp;EOMONTH(DATE(P$1,P$2,1),0))-SUMIFS(Transacoes!$D$3:$D1000,Transacoes!$C$3:$C1000,$D755,Transacoes!$B$3:$B1000,"V", Transacoes!$A$3:$A1000, "&lt;"&amp;EOMONTH(DATE(P$1,P$2,1),0)))*SUMIFS(Prov_Auto!$E$3:$E1000, Prov_Auto!$A$3:$A1000, $D755, Prov_Auto!$D$3:$D1000,"&gt;="&amp;DATE(P$1,P$2,1),Prov_Auto!$D$3:$D1000, "&lt;="&amp;EOMONTH(DATE(P$1,P$2,1),0)))</f>
        <v/>
      </c>
      <c r="Q755" s="48" t="str">
        <f>IF($D755="","", (SUMIFS(Transacoes!$D$3:$D1000,Transacoes!$C$3:$C1000,$D755,Transacoes!$B$3:$B1000,"C", Transacoes!$A$3:$A1000, "&lt;"&amp;EOMONTH(DATE(Q$1,Q$2,1),0))-SUMIFS(Transacoes!$D$3:$D1000,Transacoes!$C$3:$C1000,$D755,Transacoes!$B$3:$B1000,"V", Transacoes!$A$3:$A1000, "&lt;"&amp;EOMONTH(DATE(Q$1,Q$2,1),0)))*SUMIFS(Prov_Auto!$E$3:$E1000, Prov_Auto!$A$3:$A1000, $D755, Prov_Auto!$D$3:$D1000,"&gt;="&amp;DATE(Q$1,Q$2,1),Prov_Auto!$D$3:$D1000, "&lt;="&amp;EOMONTH(DATE(Q$1,Q$2,1),0)))</f>
        <v/>
      </c>
      <c r="R755" s="47"/>
    </row>
    <row r="756">
      <c r="A756" s="47"/>
      <c r="B756" s="47"/>
      <c r="C756" s="47"/>
      <c r="D756" s="87"/>
      <c r="E756" s="48" t="str">
        <f>IF($D756="","", (SUMIFS(Transacoes!$D$3:$D1000,Transacoes!$C$3:$C1000,$D756,Transacoes!$B$3:$B1000,"C", Transacoes!$A$3:$A1000, "&lt;"&amp;EOMONTH(DATE(E$1,E$2,1),0))-SUMIFS(Transacoes!$D$3:$D1000,Transacoes!$C$3:$C1000,$D756,Transacoes!$B$3:$B1000,"V", Transacoes!$A$3:$A1000, "&lt;"&amp;EOMONTH(DATE(E$1,E$2,1),0)))*SUMIFS(Prov_Auto!$E$3:$E1000, Prov_Auto!$A$3:$A1000, $D756, Prov_Auto!$D$3:$D1000,"&gt;="&amp;DATE(E$1,E$2,1),Prov_Auto!$D$3:$D1000, "&lt;="&amp;EOMONTH(DATE(E$1,E$2,1),0)))</f>
        <v/>
      </c>
      <c r="F756" s="48" t="str">
        <f>IF($D756="","", (SUMIFS(Transacoes!$D$3:$D1000,Transacoes!$C$3:$C1000,$D756,Transacoes!$B$3:$B1000,"C", Transacoes!$A$3:$A1000, "&lt;"&amp;EOMONTH(DATE(F$1,F$2,1),0))-SUMIFS(Transacoes!$D$3:$D1000,Transacoes!$C$3:$C1000,$D756,Transacoes!$B$3:$B1000,"V", Transacoes!$A$3:$A1000, "&lt;"&amp;EOMONTH(DATE(F$1,F$2,1),0)))*SUMIFS(Prov_Auto!$E$3:$E1000, Prov_Auto!$A$3:$A1000, $D756, Prov_Auto!$D$3:$D1000,"&gt;="&amp;DATE(F$1,F$2,1),Prov_Auto!$D$3:$D1000, "&lt;="&amp;EOMONTH(DATE(F$1,F$2,1),0)))</f>
        <v/>
      </c>
      <c r="G756" s="48" t="str">
        <f>IF($D756="","", (SUMIFS(Transacoes!$D$3:$D1000,Transacoes!$C$3:$C1000,$D756,Transacoes!$B$3:$B1000,"C", Transacoes!$A$3:$A1000, "&lt;"&amp;EOMONTH(DATE(G$1,G$2,1),0))-SUMIFS(Transacoes!$D$3:$D1000,Transacoes!$C$3:$C1000,$D756,Transacoes!$B$3:$B1000,"V", Transacoes!$A$3:$A1000, "&lt;"&amp;EOMONTH(DATE(G$1,G$2,1),0)))*SUMIFS(Prov_Auto!$E$3:$E1000, Prov_Auto!$A$3:$A1000, $D756, Prov_Auto!$D$3:$D1000,"&gt;="&amp;DATE(G$1,G$2,1),Prov_Auto!$D$3:$D1000, "&lt;="&amp;EOMONTH(DATE(G$1,G$2,1),0)))</f>
        <v/>
      </c>
      <c r="H756" s="48" t="str">
        <f>IF($D756="","", (SUMIFS(Transacoes!$D$3:$D1000,Transacoes!$C$3:$C1000,$D756,Transacoes!$B$3:$B1000,"C", Transacoes!$A$3:$A1000, "&lt;"&amp;EOMONTH(DATE(H$1,H$2,1),0))-SUMIFS(Transacoes!$D$3:$D1000,Transacoes!$C$3:$C1000,$D756,Transacoes!$B$3:$B1000,"V", Transacoes!$A$3:$A1000, "&lt;"&amp;EOMONTH(DATE(H$1,H$2,1),0)))*SUMIFS(Prov_Auto!$E$3:$E1000, Prov_Auto!$A$3:$A1000, $D756, Prov_Auto!$D$3:$D1000,"&gt;="&amp;DATE(H$1,H$2,1),Prov_Auto!$D$3:$D1000, "&lt;="&amp;EOMONTH(DATE(H$1,H$2,1),0)))</f>
        <v/>
      </c>
      <c r="I756" s="48" t="str">
        <f>IF($D756="","", (SUMIFS(Transacoes!$D$3:$D1000,Transacoes!$C$3:$C1000,$D756,Transacoes!$B$3:$B1000,"C", Transacoes!$A$3:$A1000, "&lt;"&amp;EOMONTH(DATE(I$1,I$2,1),0))-SUMIFS(Transacoes!$D$3:$D1000,Transacoes!$C$3:$C1000,$D756,Transacoes!$B$3:$B1000,"V", Transacoes!$A$3:$A1000, "&lt;"&amp;EOMONTH(DATE(I$1,I$2,1),0)))*SUMIFS(Prov_Auto!$E$3:$E1000, Prov_Auto!$A$3:$A1000, $D756, Prov_Auto!$D$3:$D1000,"&gt;="&amp;DATE(I$1,I$2,1),Prov_Auto!$D$3:$D1000, "&lt;="&amp;EOMONTH(DATE(I$1,I$2,1),0)))</f>
        <v/>
      </c>
      <c r="J756" s="48" t="str">
        <f>IF($D756="","", (SUMIFS(Transacoes!$D$3:$D1000,Transacoes!$C$3:$C1000,$D756,Transacoes!$B$3:$B1000,"C", Transacoes!$A$3:$A1000, "&lt;"&amp;EOMONTH(DATE(J$1,J$2,1),0))-SUMIFS(Transacoes!$D$3:$D1000,Transacoes!$C$3:$C1000,$D756,Transacoes!$B$3:$B1000,"V", Transacoes!$A$3:$A1000, "&lt;"&amp;EOMONTH(DATE(J$1,J$2,1),0)))*SUMIFS(Prov_Auto!$E$3:$E1000, Prov_Auto!$A$3:$A1000, $D756, Prov_Auto!$D$3:$D1000,"&gt;="&amp;DATE(J$1,J$2,1),Prov_Auto!$D$3:$D1000, "&lt;="&amp;EOMONTH(DATE(J$1,J$2,1),0)))</f>
        <v/>
      </c>
      <c r="K756" s="48" t="str">
        <f>IF($D756="","", (SUMIFS(Transacoes!$D$3:$D1000,Transacoes!$C$3:$C1000,$D756,Transacoes!$B$3:$B1000,"C", Transacoes!$A$3:$A1000, "&lt;"&amp;EOMONTH(DATE(K$1,K$2,1),0))-SUMIFS(Transacoes!$D$3:$D1000,Transacoes!$C$3:$C1000,$D756,Transacoes!$B$3:$B1000,"V", Transacoes!$A$3:$A1000, "&lt;"&amp;EOMONTH(DATE(K$1,K$2,1),0)))*SUMIFS(Prov_Auto!$E$3:$E1000, Prov_Auto!$A$3:$A1000, $D756, Prov_Auto!$D$3:$D1000,"&gt;="&amp;DATE(K$1,K$2,1),Prov_Auto!$D$3:$D1000, "&lt;="&amp;EOMONTH(DATE(K$1,K$2,1),0)))</f>
        <v/>
      </c>
      <c r="L756" s="48" t="str">
        <f>IF($D756="","", (SUMIFS(Transacoes!$D$3:$D1000,Transacoes!$C$3:$C1000,$D756,Transacoes!$B$3:$B1000,"C", Transacoes!$A$3:$A1000, "&lt;"&amp;EOMONTH(DATE(L$1,L$2,1),0))-SUMIFS(Transacoes!$D$3:$D1000,Transacoes!$C$3:$C1000,$D756,Transacoes!$B$3:$B1000,"V", Transacoes!$A$3:$A1000, "&lt;"&amp;EOMONTH(DATE(L$1,L$2,1),0)))*SUMIFS(Prov_Auto!$E$3:$E1000, Prov_Auto!$A$3:$A1000, $D756, Prov_Auto!$D$3:$D1000,"&gt;="&amp;DATE(L$1,L$2,1),Prov_Auto!$D$3:$D1000, "&lt;="&amp;EOMONTH(DATE(L$1,L$2,1),0)))</f>
        <v/>
      </c>
      <c r="M756" s="48" t="str">
        <f>IF($D756="","", (SUMIFS(Transacoes!$D$3:$D1000,Transacoes!$C$3:$C1000,$D756,Transacoes!$B$3:$B1000,"C", Transacoes!$A$3:$A1000, "&lt;"&amp;EOMONTH(DATE(M$1,M$2,1),0))-SUMIFS(Transacoes!$D$3:$D1000,Transacoes!$C$3:$C1000,$D756,Transacoes!$B$3:$B1000,"V", Transacoes!$A$3:$A1000, "&lt;"&amp;EOMONTH(DATE(M$1,M$2,1),0)))*SUMIFS(Prov_Auto!$E$3:$E1000, Prov_Auto!$A$3:$A1000, $D756, Prov_Auto!$D$3:$D1000,"&gt;="&amp;DATE(M$1,M$2,1),Prov_Auto!$D$3:$D1000, "&lt;="&amp;EOMONTH(DATE(M$1,M$2,1),0)))</f>
        <v/>
      </c>
      <c r="N756" s="48" t="str">
        <f>IF($D756="","", (SUMIFS(Transacoes!$D$3:$D1000,Transacoes!$C$3:$C1000,$D756,Transacoes!$B$3:$B1000,"C", Transacoes!$A$3:$A1000, "&lt;"&amp;EOMONTH(DATE(N$1,N$2,1),0))-SUMIFS(Transacoes!$D$3:$D1000,Transacoes!$C$3:$C1000,$D756,Transacoes!$B$3:$B1000,"V", Transacoes!$A$3:$A1000, "&lt;"&amp;EOMONTH(DATE(N$1,N$2,1),0)))*SUMIFS(Prov_Auto!$E$3:$E1000, Prov_Auto!$A$3:$A1000, $D756, Prov_Auto!$D$3:$D1000,"&gt;="&amp;DATE(N$1,N$2,1),Prov_Auto!$D$3:$D1000, "&lt;="&amp;EOMONTH(DATE(N$1,N$2,1),0)))</f>
        <v/>
      </c>
      <c r="O756" s="48" t="str">
        <f>IF($D756="","", (SUMIFS(Transacoes!$D$3:$D1000,Transacoes!$C$3:$C1000,$D756,Transacoes!$B$3:$B1000,"C", Transacoes!$A$3:$A1000, "&lt;"&amp;EOMONTH(DATE(O$1,O$2,1),0))-SUMIFS(Transacoes!$D$3:$D1000,Transacoes!$C$3:$C1000,$D756,Transacoes!$B$3:$B1000,"V", Transacoes!$A$3:$A1000, "&lt;"&amp;EOMONTH(DATE(O$1,O$2,1),0)))*SUMIFS(Prov_Auto!$E$3:$E1000, Prov_Auto!$A$3:$A1000, $D756, Prov_Auto!$D$3:$D1000,"&gt;="&amp;DATE(O$1,O$2,1),Prov_Auto!$D$3:$D1000, "&lt;="&amp;EOMONTH(DATE(O$1,O$2,1),0)))</f>
        <v/>
      </c>
      <c r="P756" s="48" t="str">
        <f>IF($D756="","", (SUMIFS(Transacoes!$D$3:$D1000,Transacoes!$C$3:$C1000,$D756,Transacoes!$B$3:$B1000,"C", Transacoes!$A$3:$A1000, "&lt;"&amp;EOMONTH(DATE(P$1,P$2,1),0))-SUMIFS(Transacoes!$D$3:$D1000,Transacoes!$C$3:$C1000,$D756,Transacoes!$B$3:$B1000,"V", Transacoes!$A$3:$A1000, "&lt;"&amp;EOMONTH(DATE(P$1,P$2,1),0)))*SUMIFS(Prov_Auto!$E$3:$E1000, Prov_Auto!$A$3:$A1000, $D756, Prov_Auto!$D$3:$D1000,"&gt;="&amp;DATE(P$1,P$2,1),Prov_Auto!$D$3:$D1000, "&lt;="&amp;EOMONTH(DATE(P$1,P$2,1),0)))</f>
        <v/>
      </c>
      <c r="Q756" s="48" t="str">
        <f>IF($D756="","", (SUMIFS(Transacoes!$D$3:$D1000,Transacoes!$C$3:$C1000,$D756,Transacoes!$B$3:$B1000,"C", Transacoes!$A$3:$A1000, "&lt;"&amp;EOMONTH(DATE(Q$1,Q$2,1),0))-SUMIFS(Transacoes!$D$3:$D1000,Transacoes!$C$3:$C1000,$D756,Transacoes!$B$3:$B1000,"V", Transacoes!$A$3:$A1000, "&lt;"&amp;EOMONTH(DATE(Q$1,Q$2,1),0)))*SUMIFS(Prov_Auto!$E$3:$E1000, Prov_Auto!$A$3:$A1000, $D756, Prov_Auto!$D$3:$D1000,"&gt;="&amp;DATE(Q$1,Q$2,1),Prov_Auto!$D$3:$D1000, "&lt;="&amp;EOMONTH(DATE(Q$1,Q$2,1),0)))</f>
        <v/>
      </c>
      <c r="R756" s="47"/>
    </row>
    <row r="757">
      <c r="A757" s="47"/>
      <c r="B757" s="47"/>
      <c r="C757" s="47"/>
      <c r="D757" s="87"/>
      <c r="E757" s="48" t="str">
        <f>IF($D757="","", (SUMIFS(Transacoes!$D$3:$D1000,Transacoes!$C$3:$C1000,$D757,Transacoes!$B$3:$B1000,"C", Transacoes!$A$3:$A1000, "&lt;"&amp;EOMONTH(DATE(E$1,E$2,1),0))-SUMIFS(Transacoes!$D$3:$D1000,Transacoes!$C$3:$C1000,$D757,Transacoes!$B$3:$B1000,"V", Transacoes!$A$3:$A1000, "&lt;"&amp;EOMONTH(DATE(E$1,E$2,1),0)))*SUMIFS(Prov_Auto!$E$3:$E1000, Prov_Auto!$A$3:$A1000, $D757, Prov_Auto!$D$3:$D1000,"&gt;="&amp;DATE(E$1,E$2,1),Prov_Auto!$D$3:$D1000, "&lt;="&amp;EOMONTH(DATE(E$1,E$2,1),0)))</f>
        <v/>
      </c>
      <c r="F757" s="48" t="str">
        <f>IF($D757="","", (SUMIFS(Transacoes!$D$3:$D1000,Transacoes!$C$3:$C1000,$D757,Transacoes!$B$3:$B1000,"C", Transacoes!$A$3:$A1000, "&lt;"&amp;EOMONTH(DATE(F$1,F$2,1),0))-SUMIFS(Transacoes!$D$3:$D1000,Transacoes!$C$3:$C1000,$D757,Transacoes!$B$3:$B1000,"V", Transacoes!$A$3:$A1000, "&lt;"&amp;EOMONTH(DATE(F$1,F$2,1),0)))*SUMIFS(Prov_Auto!$E$3:$E1000, Prov_Auto!$A$3:$A1000, $D757, Prov_Auto!$D$3:$D1000,"&gt;="&amp;DATE(F$1,F$2,1),Prov_Auto!$D$3:$D1000, "&lt;="&amp;EOMONTH(DATE(F$1,F$2,1),0)))</f>
        <v/>
      </c>
      <c r="G757" s="48" t="str">
        <f>IF($D757="","", (SUMIFS(Transacoes!$D$3:$D1000,Transacoes!$C$3:$C1000,$D757,Transacoes!$B$3:$B1000,"C", Transacoes!$A$3:$A1000, "&lt;"&amp;EOMONTH(DATE(G$1,G$2,1),0))-SUMIFS(Transacoes!$D$3:$D1000,Transacoes!$C$3:$C1000,$D757,Transacoes!$B$3:$B1000,"V", Transacoes!$A$3:$A1000, "&lt;"&amp;EOMONTH(DATE(G$1,G$2,1),0)))*SUMIFS(Prov_Auto!$E$3:$E1000, Prov_Auto!$A$3:$A1000, $D757, Prov_Auto!$D$3:$D1000,"&gt;="&amp;DATE(G$1,G$2,1),Prov_Auto!$D$3:$D1000, "&lt;="&amp;EOMONTH(DATE(G$1,G$2,1),0)))</f>
        <v/>
      </c>
      <c r="H757" s="48" t="str">
        <f>IF($D757="","", (SUMIFS(Transacoes!$D$3:$D1000,Transacoes!$C$3:$C1000,$D757,Transacoes!$B$3:$B1000,"C", Transacoes!$A$3:$A1000, "&lt;"&amp;EOMONTH(DATE(H$1,H$2,1),0))-SUMIFS(Transacoes!$D$3:$D1000,Transacoes!$C$3:$C1000,$D757,Transacoes!$B$3:$B1000,"V", Transacoes!$A$3:$A1000, "&lt;"&amp;EOMONTH(DATE(H$1,H$2,1),0)))*SUMIFS(Prov_Auto!$E$3:$E1000, Prov_Auto!$A$3:$A1000, $D757, Prov_Auto!$D$3:$D1000,"&gt;="&amp;DATE(H$1,H$2,1),Prov_Auto!$D$3:$D1000, "&lt;="&amp;EOMONTH(DATE(H$1,H$2,1),0)))</f>
        <v/>
      </c>
      <c r="I757" s="48" t="str">
        <f>IF($D757="","", (SUMIFS(Transacoes!$D$3:$D1000,Transacoes!$C$3:$C1000,$D757,Transacoes!$B$3:$B1000,"C", Transacoes!$A$3:$A1000, "&lt;"&amp;EOMONTH(DATE(I$1,I$2,1),0))-SUMIFS(Transacoes!$D$3:$D1000,Transacoes!$C$3:$C1000,$D757,Transacoes!$B$3:$B1000,"V", Transacoes!$A$3:$A1000, "&lt;"&amp;EOMONTH(DATE(I$1,I$2,1),0)))*SUMIFS(Prov_Auto!$E$3:$E1000, Prov_Auto!$A$3:$A1000, $D757, Prov_Auto!$D$3:$D1000,"&gt;="&amp;DATE(I$1,I$2,1),Prov_Auto!$D$3:$D1000, "&lt;="&amp;EOMONTH(DATE(I$1,I$2,1),0)))</f>
        <v/>
      </c>
      <c r="J757" s="48" t="str">
        <f>IF($D757="","", (SUMIFS(Transacoes!$D$3:$D1000,Transacoes!$C$3:$C1000,$D757,Transacoes!$B$3:$B1000,"C", Transacoes!$A$3:$A1000, "&lt;"&amp;EOMONTH(DATE(J$1,J$2,1),0))-SUMIFS(Transacoes!$D$3:$D1000,Transacoes!$C$3:$C1000,$D757,Transacoes!$B$3:$B1000,"V", Transacoes!$A$3:$A1000, "&lt;"&amp;EOMONTH(DATE(J$1,J$2,1),0)))*SUMIFS(Prov_Auto!$E$3:$E1000, Prov_Auto!$A$3:$A1000, $D757, Prov_Auto!$D$3:$D1000,"&gt;="&amp;DATE(J$1,J$2,1),Prov_Auto!$D$3:$D1000, "&lt;="&amp;EOMONTH(DATE(J$1,J$2,1),0)))</f>
        <v/>
      </c>
      <c r="K757" s="48" t="str">
        <f>IF($D757="","", (SUMIFS(Transacoes!$D$3:$D1000,Transacoes!$C$3:$C1000,$D757,Transacoes!$B$3:$B1000,"C", Transacoes!$A$3:$A1000, "&lt;"&amp;EOMONTH(DATE(K$1,K$2,1),0))-SUMIFS(Transacoes!$D$3:$D1000,Transacoes!$C$3:$C1000,$D757,Transacoes!$B$3:$B1000,"V", Transacoes!$A$3:$A1000, "&lt;"&amp;EOMONTH(DATE(K$1,K$2,1),0)))*SUMIFS(Prov_Auto!$E$3:$E1000, Prov_Auto!$A$3:$A1000, $D757, Prov_Auto!$D$3:$D1000,"&gt;="&amp;DATE(K$1,K$2,1),Prov_Auto!$D$3:$D1000, "&lt;="&amp;EOMONTH(DATE(K$1,K$2,1),0)))</f>
        <v/>
      </c>
      <c r="L757" s="48" t="str">
        <f>IF($D757="","", (SUMIFS(Transacoes!$D$3:$D1000,Transacoes!$C$3:$C1000,$D757,Transacoes!$B$3:$B1000,"C", Transacoes!$A$3:$A1000, "&lt;"&amp;EOMONTH(DATE(L$1,L$2,1),0))-SUMIFS(Transacoes!$D$3:$D1000,Transacoes!$C$3:$C1000,$D757,Transacoes!$B$3:$B1000,"V", Transacoes!$A$3:$A1000, "&lt;"&amp;EOMONTH(DATE(L$1,L$2,1),0)))*SUMIFS(Prov_Auto!$E$3:$E1000, Prov_Auto!$A$3:$A1000, $D757, Prov_Auto!$D$3:$D1000,"&gt;="&amp;DATE(L$1,L$2,1),Prov_Auto!$D$3:$D1000, "&lt;="&amp;EOMONTH(DATE(L$1,L$2,1),0)))</f>
        <v/>
      </c>
      <c r="M757" s="48" t="str">
        <f>IF($D757="","", (SUMIFS(Transacoes!$D$3:$D1000,Transacoes!$C$3:$C1000,$D757,Transacoes!$B$3:$B1000,"C", Transacoes!$A$3:$A1000, "&lt;"&amp;EOMONTH(DATE(M$1,M$2,1),0))-SUMIFS(Transacoes!$D$3:$D1000,Transacoes!$C$3:$C1000,$D757,Transacoes!$B$3:$B1000,"V", Transacoes!$A$3:$A1000, "&lt;"&amp;EOMONTH(DATE(M$1,M$2,1),0)))*SUMIFS(Prov_Auto!$E$3:$E1000, Prov_Auto!$A$3:$A1000, $D757, Prov_Auto!$D$3:$D1000,"&gt;="&amp;DATE(M$1,M$2,1),Prov_Auto!$D$3:$D1000, "&lt;="&amp;EOMONTH(DATE(M$1,M$2,1),0)))</f>
        <v/>
      </c>
      <c r="N757" s="48" t="str">
        <f>IF($D757="","", (SUMIFS(Transacoes!$D$3:$D1000,Transacoes!$C$3:$C1000,$D757,Transacoes!$B$3:$B1000,"C", Transacoes!$A$3:$A1000, "&lt;"&amp;EOMONTH(DATE(N$1,N$2,1),0))-SUMIFS(Transacoes!$D$3:$D1000,Transacoes!$C$3:$C1000,$D757,Transacoes!$B$3:$B1000,"V", Transacoes!$A$3:$A1000, "&lt;"&amp;EOMONTH(DATE(N$1,N$2,1),0)))*SUMIFS(Prov_Auto!$E$3:$E1000, Prov_Auto!$A$3:$A1000, $D757, Prov_Auto!$D$3:$D1000,"&gt;="&amp;DATE(N$1,N$2,1),Prov_Auto!$D$3:$D1000, "&lt;="&amp;EOMONTH(DATE(N$1,N$2,1),0)))</f>
        <v/>
      </c>
      <c r="O757" s="48" t="str">
        <f>IF($D757="","", (SUMIFS(Transacoes!$D$3:$D1000,Transacoes!$C$3:$C1000,$D757,Transacoes!$B$3:$B1000,"C", Transacoes!$A$3:$A1000, "&lt;"&amp;EOMONTH(DATE(O$1,O$2,1),0))-SUMIFS(Transacoes!$D$3:$D1000,Transacoes!$C$3:$C1000,$D757,Transacoes!$B$3:$B1000,"V", Transacoes!$A$3:$A1000, "&lt;"&amp;EOMONTH(DATE(O$1,O$2,1),0)))*SUMIFS(Prov_Auto!$E$3:$E1000, Prov_Auto!$A$3:$A1000, $D757, Prov_Auto!$D$3:$D1000,"&gt;="&amp;DATE(O$1,O$2,1),Prov_Auto!$D$3:$D1000, "&lt;="&amp;EOMONTH(DATE(O$1,O$2,1),0)))</f>
        <v/>
      </c>
      <c r="P757" s="48" t="str">
        <f>IF($D757="","", (SUMIFS(Transacoes!$D$3:$D1000,Transacoes!$C$3:$C1000,$D757,Transacoes!$B$3:$B1000,"C", Transacoes!$A$3:$A1000, "&lt;"&amp;EOMONTH(DATE(P$1,P$2,1),0))-SUMIFS(Transacoes!$D$3:$D1000,Transacoes!$C$3:$C1000,$D757,Transacoes!$B$3:$B1000,"V", Transacoes!$A$3:$A1000, "&lt;"&amp;EOMONTH(DATE(P$1,P$2,1),0)))*SUMIFS(Prov_Auto!$E$3:$E1000, Prov_Auto!$A$3:$A1000, $D757, Prov_Auto!$D$3:$D1000,"&gt;="&amp;DATE(P$1,P$2,1),Prov_Auto!$D$3:$D1000, "&lt;="&amp;EOMONTH(DATE(P$1,P$2,1),0)))</f>
        <v/>
      </c>
      <c r="Q757" s="48" t="str">
        <f>IF($D757="","", (SUMIFS(Transacoes!$D$3:$D1000,Transacoes!$C$3:$C1000,$D757,Transacoes!$B$3:$B1000,"C", Transacoes!$A$3:$A1000, "&lt;"&amp;EOMONTH(DATE(Q$1,Q$2,1),0))-SUMIFS(Transacoes!$D$3:$D1000,Transacoes!$C$3:$C1000,$D757,Transacoes!$B$3:$B1000,"V", Transacoes!$A$3:$A1000, "&lt;"&amp;EOMONTH(DATE(Q$1,Q$2,1),0)))*SUMIFS(Prov_Auto!$E$3:$E1000, Prov_Auto!$A$3:$A1000, $D757, Prov_Auto!$D$3:$D1000,"&gt;="&amp;DATE(Q$1,Q$2,1),Prov_Auto!$D$3:$D1000, "&lt;="&amp;EOMONTH(DATE(Q$1,Q$2,1),0)))</f>
        <v/>
      </c>
      <c r="R757" s="47"/>
    </row>
    <row r="758">
      <c r="A758" s="47"/>
      <c r="B758" s="47"/>
      <c r="C758" s="47"/>
      <c r="D758" s="87"/>
      <c r="E758" s="48" t="str">
        <f>IF($D758="","", (SUMIFS(Transacoes!$D$3:$D1000,Transacoes!$C$3:$C1000,$D758,Transacoes!$B$3:$B1000,"C", Transacoes!$A$3:$A1000, "&lt;"&amp;EOMONTH(DATE(E$1,E$2,1),0))-SUMIFS(Transacoes!$D$3:$D1000,Transacoes!$C$3:$C1000,$D758,Transacoes!$B$3:$B1000,"V", Transacoes!$A$3:$A1000, "&lt;"&amp;EOMONTH(DATE(E$1,E$2,1),0)))*SUMIFS(Prov_Auto!$E$3:$E1000, Prov_Auto!$A$3:$A1000, $D758, Prov_Auto!$D$3:$D1000,"&gt;="&amp;DATE(E$1,E$2,1),Prov_Auto!$D$3:$D1000, "&lt;="&amp;EOMONTH(DATE(E$1,E$2,1),0)))</f>
        <v/>
      </c>
      <c r="F758" s="48" t="str">
        <f>IF($D758="","", (SUMIFS(Transacoes!$D$3:$D1000,Transacoes!$C$3:$C1000,$D758,Transacoes!$B$3:$B1000,"C", Transacoes!$A$3:$A1000, "&lt;"&amp;EOMONTH(DATE(F$1,F$2,1),0))-SUMIFS(Transacoes!$D$3:$D1000,Transacoes!$C$3:$C1000,$D758,Transacoes!$B$3:$B1000,"V", Transacoes!$A$3:$A1000, "&lt;"&amp;EOMONTH(DATE(F$1,F$2,1),0)))*SUMIFS(Prov_Auto!$E$3:$E1000, Prov_Auto!$A$3:$A1000, $D758, Prov_Auto!$D$3:$D1000,"&gt;="&amp;DATE(F$1,F$2,1),Prov_Auto!$D$3:$D1000, "&lt;="&amp;EOMONTH(DATE(F$1,F$2,1),0)))</f>
        <v/>
      </c>
      <c r="G758" s="48" t="str">
        <f>IF($D758="","", (SUMIFS(Transacoes!$D$3:$D1000,Transacoes!$C$3:$C1000,$D758,Transacoes!$B$3:$B1000,"C", Transacoes!$A$3:$A1000, "&lt;"&amp;EOMONTH(DATE(G$1,G$2,1),0))-SUMIFS(Transacoes!$D$3:$D1000,Transacoes!$C$3:$C1000,$D758,Transacoes!$B$3:$B1000,"V", Transacoes!$A$3:$A1000, "&lt;"&amp;EOMONTH(DATE(G$1,G$2,1),0)))*SUMIFS(Prov_Auto!$E$3:$E1000, Prov_Auto!$A$3:$A1000, $D758, Prov_Auto!$D$3:$D1000,"&gt;="&amp;DATE(G$1,G$2,1),Prov_Auto!$D$3:$D1000, "&lt;="&amp;EOMONTH(DATE(G$1,G$2,1),0)))</f>
        <v/>
      </c>
      <c r="H758" s="48" t="str">
        <f>IF($D758="","", (SUMIFS(Transacoes!$D$3:$D1000,Transacoes!$C$3:$C1000,$D758,Transacoes!$B$3:$B1000,"C", Transacoes!$A$3:$A1000, "&lt;"&amp;EOMONTH(DATE(H$1,H$2,1),0))-SUMIFS(Transacoes!$D$3:$D1000,Transacoes!$C$3:$C1000,$D758,Transacoes!$B$3:$B1000,"V", Transacoes!$A$3:$A1000, "&lt;"&amp;EOMONTH(DATE(H$1,H$2,1),0)))*SUMIFS(Prov_Auto!$E$3:$E1000, Prov_Auto!$A$3:$A1000, $D758, Prov_Auto!$D$3:$D1000,"&gt;="&amp;DATE(H$1,H$2,1),Prov_Auto!$D$3:$D1000, "&lt;="&amp;EOMONTH(DATE(H$1,H$2,1),0)))</f>
        <v/>
      </c>
      <c r="I758" s="48" t="str">
        <f>IF($D758="","", (SUMIFS(Transacoes!$D$3:$D1000,Transacoes!$C$3:$C1000,$D758,Transacoes!$B$3:$B1000,"C", Transacoes!$A$3:$A1000, "&lt;"&amp;EOMONTH(DATE(I$1,I$2,1),0))-SUMIFS(Transacoes!$D$3:$D1000,Transacoes!$C$3:$C1000,$D758,Transacoes!$B$3:$B1000,"V", Transacoes!$A$3:$A1000, "&lt;"&amp;EOMONTH(DATE(I$1,I$2,1),0)))*SUMIFS(Prov_Auto!$E$3:$E1000, Prov_Auto!$A$3:$A1000, $D758, Prov_Auto!$D$3:$D1000,"&gt;="&amp;DATE(I$1,I$2,1),Prov_Auto!$D$3:$D1000, "&lt;="&amp;EOMONTH(DATE(I$1,I$2,1),0)))</f>
        <v/>
      </c>
      <c r="J758" s="48" t="str">
        <f>IF($D758="","", (SUMIFS(Transacoes!$D$3:$D1000,Transacoes!$C$3:$C1000,$D758,Transacoes!$B$3:$B1000,"C", Transacoes!$A$3:$A1000, "&lt;"&amp;EOMONTH(DATE(J$1,J$2,1),0))-SUMIFS(Transacoes!$D$3:$D1000,Transacoes!$C$3:$C1000,$D758,Transacoes!$B$3:$B1000,"V", Transacoes!$A$3:$A1000, "&lt;"&amp;EOMONTH(DATE(J$1,J$2,1),0)))*SUMIFS(Prov_Auto!$E$3:$E1000, Prov_Auto!$A$3:$A1000, $D758, Prov_Auto!$D$3:$D1000,"&gt;="&amp;DATE(J$1,J$2,1),Prov_Auto!$D$3:$D1000, "&lt;="&amp;EOMONTH(DATE(J$1,J$2,1),0)))</f>
        <v/>
      </c>
      <c r="K758" s="48" t="str">
        <f>IF($D758="","", (SUMIFS(Transacoes!$D$3:$D1000,Transacoes!$C$3:$C1000,$D758,Transacoes!$B$3:$B1000,"C", Transacoes!$A$3:$A1000, "&lt;"&amp;EOMONTH(DATE(K$1,K$2,1),0))-SUMIFS(Transacoes!$D$3:$D1000,Transacoes!$C$3:$C1000,$D758,Transacoes!$B$3:$B1000,"V", Transacoes!$A$3:$A1000, "&lt;"&amp;EOMONTH(DATE(K$1,K$2,1),0)))*SUMIFS(Prov_Auto!$E$3:$E1000, Prov_Auto!$A$3:$A1000, $D758, Prov_Auto!$D$3:$D1000,"&gt;="&amp;DATE(K$1,K$2,1),Prov_Auto!$D$3:$D1000, "&lt;="&amp;EOMONTH(DATE(K$1,K$2,1),0)))</f>
        <v/>
      </c>
      <c r="L758" s="48" t="str">
        <f>IF($D758="","", (SUMIFS(Transacoes!$D$3:$D1000,Transacoes!$C$3:$C1000,$D758,Transacoes!$B$3:$B1000,"C", Transacoes!$A$3:$A1000, "&lt;"&amp;EOMONTH(DATE(L$1,L$2,1),0))-SUMIFS(Transacoes!$D$3:$D1000,Transacoes!$C$3:$C1000,$D758,Transacoes!$B$3:$B1000,"V", Transacoes!$A$3:$A1000, "&lt;"&amp;EOMONTH(DATE(L$1,L$2,1),0)))*SUMIFS(Prov_Auto!$E$3:$E1000, Prov_Auto!$A$3:$A1000, $D758, Prov_Auto!$D$3:$D1000,"&gt;="&amp;DATE(L$1,L$2,1),Prov_Auto!$D$3:$D1000, "&lt;="&amp;EOMONTH(DATE(L$1,L$2,1),0)))</f>
        <v/>
      </c>
      <c r="M758" s="48" t="str">
        <f>IF($D758="","", (SUMIFS(Transacoes!$D$3:$D1000,Transacoes!$C$3:$C1000,$D758,Transacoes!$B$3:$B1000,"C", Transacoes!$A$3:$A1000, "&lt;"&amp;EOMONTH(DATE(M$1,M$2,1),0))-SUMIFS(Transacoes!$D$3:$D1000,Transacoes!$C$3:$C1000,$D758,Transacoes!$B$3:$B1000,"V", Transacoes!$A$3:$A1000, "&lt;"&amp;EOMONTH(DATE(M$1,M$2,1),0)))*SUMIFS(Prov_Auto!$E$3:$E1000, Prov_Auto!$A$3:$A1000, $D758, Prov_Auto!$D$3:$D1000,"&gt;="&amp;DATE(M$1,M$2,1),Prov_Auto!$D$3:$D1000, "&lt;="&amp;EOMONTH(DATE(M$1,M$2,1),0)))</f>
        <v/>
      </c>
      <c r="N758" s="48" t="str">
        <f>IF($D758="","", (SUMIFS(Transacoes!$D$3:$D1000,Transacoes!$C$3:$C1000,$D758,Transacoes!$B$3:$B1000,"C", Transacoes!$A$3:$A1000, "&lt;"&amp;EOMONTH(DATE(N$1,N$2,1),0))-SUMIFS(Transacoes!$D$3:$D1000,Transacoes!$C$3:$C1000,$D758,Transacoes!$B$3:$B1000,"V", Transacoes!$A$3:$A1000, "&lt;"&amp;EOMONTH(DATE(N$1,N$2,1),0)))*SUMIFS(Prov_Auto!$E$3:$E1000, Prov_Auto!$A$3:$A1000, $D758, Prov_Auto!$D$3:$D1000,"&gt;="&amp;DATE(N$1,N$2,1),Prov_Auto!$D$3:$D1000, "&lt;="&amp;EOMONTH(DATE(N$1,N$2,1),0)))</f>
        <v/>
      </c>
      <c r="O758" s="48" t="str">
        <f>IF($D758="","", (SUMIFS(Transacoes!$D$3:$D1000,Transacoes!$C$3:$C1000,$D758,Transacoes!$B$3:$B1000,"C", Transacoes!$A$3:$A1000, "&lt;"&amp;EOMONTH(DATE(O$1,O$2,1),0))-SUMIFS(Transacoes!$D$3:$D1000,Transacoes!$C$3:$C1000,$D758,Transacoes!$B$3:$B1000,"V", Transacoes!$A$3:$A1000, "&lt;"&amp;EOMONTH(DATE(O$1,O$2,1),0)))*SUMIFS(Prov_Auto!$E$3:$E1000, Prov_Auto!$A$3:$A1000, $D758, Prov_Auto!$D$3:$D1000,"&gt;="&amp;DATE(O$1,O$2,1),Prov_Auto!$D$3:$D1000, "&lt;="&amp;EOMONTH(DATE(O$1,O$2,1),0)))</f>
        <v/>
      </c>
      <c r="P758" s="48" t="str">
        <f>IF($D758="","", (SUMIFS(Transacoes!$D$3:$D1000,Transacoes!$C$3:$C1000,$D758,Transacoes!$B$3:$B1000,"C", Transacoes!$A$3:$A1000, "&lt;"&amp;EOMONTH(DATE(P$1,P$2,1),0))-SUMIFS(Transacoes!$D$3:$D1000,Transacoes!$C$3:$C1000,$D758,Transacoes!$B$3:$B1000,"V", Transacoes!$A$3:$A1000, "&lt;"&amp;EOMONTH(DATE(P$1,P$2,1),0)))*SUMIFS(Prov_Auto!$E$3:$E1000, Prov_Auto!$A$3:$A1000, $D758, Prov_Auto!$D$3:$D1000,"&gt;="&amp;DATE(P$1,P$2,1),Prov_Auto!$D$3:$D1000, "&lt;="&amp;EOMONTH(DATE(P$1,P$2,1),0)))</f>
        <v/>
      </c>
      <c r="Q758" s="48" t="str">
        <f>IF($D758="","", (SUMIFS(Transacoes!$D$3:$D1000,Transacoes!$C$3:$C1000,$D758,Transacoes!$B$3:$B1000,"C", Transacoes!$A$3:$A1000, "&lt;"&amp;EOMONTH(DATE(Q$1,Q$2,1),0))-SUMIFS(Transacoes!$D$3:$D1000,Transacoes!$C$3:$C1000,$D758,Transacoes!$B$3:$B1000,"V", Transacoes!$A$3:$A1000, "&lt;"&amp;EOMONTH(DATE(Q$1,Q$2,1),0)))*SUMIFS(Prov_Auto!$E$3:$E1000, Prov_Auto!$A$3:$A1000, $D758, Prov_Auto!$D$3:$D1000,"&gt;="&amp;DATE(Q$1,Q$2,1),Prov_Auto!$D$3:$D1000, "&lt;="&amp;EOMONTH(DATE(Q$1,Q$2,1),0)))</f>
        <v/>
      </c>
      <c r="R758" s="47"/>
    </row>
    <row r="759">
      <c r="A759" s="47"/>
      <c r="B759" s="47"/>
      <c r="C759" s="47"/>
      <c r="D759" s="87"/>
      <c r="E759" s="48" t="str">
        <f>IF($D759="","", (SUMIFS(Transacoes!$D$3:$D1000,Transacoes!$C$3:$C1000,$D759,Transacoes!$B$3:$B1000,"C", Transacoes!$A$3:$A1000, "&lt;"&amp;EOMONTH(DATE(E$1,E$2,1),0))-SUMIFS(Transacoes!$D$3:$D1000,Transacoes!$C$3:$C1000,$D759,Transacoes!$B$3:$B1000,"V", Transacoes!$A$3:$A1000, "&lt;"&amp;EOMONTH(DATE(E$1,E$2,1),0)))*SUMIFS(Prov_Auto!$E$3:$E1000, Prov_Auto!$A$3:$A1000, $D759, Prov_Auto!$D$3:$D1000,"&gt;="&amp;DATE(E$1,E$2,1),Prov_Auto!$D$3:$D1000, "&lt;="&amp;EOMONTH(DATE(E$1,E$2,1),0)))</f>
        <v/>
      </c>
      <c r="F759" s="48" t="str">
        <f>IF($D759="","", (SUMIFS(Transacoes!$D$3:$D1000,Transacoes!$C$3:$C1000,$D759,Transacoes!$B$3:$B1000,"C", Transacoes!$A$3:$A1000, "&lt;"&amp;EOMONTH(DATE(F$1,F$2,1),0))-SUMIFS(Transacoes!$D$3:$D1000,Transacoes!$C$3:$C1000,$D759,Transacoes!$B$3:$B1000,"V", Transacoes!$A$3:$A1000, "&lt;"&amp;EOMONTH(DATE(F$1,F$2,1),0)))*SUMIFS(Prov_Auto!$E$3:$E1000, Prov_Auto!$A$3:$A1000, $D759, Prov_Auto!$D$3:$D1000,"&gt;="&amp;DATE(F$1,F$2,1),Prov_Auto!$D$3:$D1000, "&lt;="&amp;EOMONTH(DATE(F$1,F$2,1),0)))</f>
        <v/>
      </c>
      <c r="G759" s="48" t="str">
        <f>IF($D759="","", (SUMIFS(Transacoes!$D$3:$D1000,Transacoes!$C$3:$C1000,$D759,Transacoes!$B$3:$B1000,"C", Transacoes!$A$3:$A1000, "&lt;"&amp;EOMONTH(DATE(G$1,G$2,1),0))-SUMIFS(Transacoes!$D$3:$D1000,Transacoes!$C$3:$C1000,$D759,Transacoes!$B$3:$B1000,"V", Transacoes!$A$3:$A1000, "&lt;"&amp;EOMONTH(DATE(G$1,G$2,1),0)))*SUMIFS(Prov_Auto!$E$3:$E1000, Prov_Auto!$A$3:$A1000, $D759, Prov_Auto!$D$3:$D1000,"&gt;="&amp;DATE(G$1,G$2,1),Prov_Auto!$D$3:$D1000, "&lt;="&amp;EOMONTH(DATE(G$1,G$2,1),0)))</f>
        <v/>
      </c>
      <c r="H759" s="48" t="str">
        <f>IF($D759="","", (SUMIFS(Transacoes!$D$3:$D1000,Transacoes!$C$3:$C1000,$D759,Transacoes!$B$3:$B1000,"C", Transacoes!$A$3:$A1000, "&lt;"&amp;EOMONTH(DATE(H$1,H$2,1),0))-SUMIFS(Transacoes!$D$3:$D1000,Transacoes!$C$3:$C1000,$D759,Transacoes!$B$3:$B1000,"V", Transacoes!$A$3:$A1000, "&lt;"&amp;EOMONTH(DATE(H$1,H$2,1),0)))*SUMIFS(Prov_Auto!$E$3:$E1000, Prov_Auto!$A$3:$A1000, $D759, Prov_Auto!$D$3:$D1000,"&gt;="&amp;DATE(H$1,H$2,1),Prov_Auto!$D$3:$D1000, "&lt;="&amp;EOMONTH(DATE(H$1,H$2,1),0)))</f>
        <v/>
      </c>
      <c r="I759" s="48" t="str">
        <f>IF($D759="","", (SUMIFS(Transacoes!$D$3:$D1000,Transacoes!$C$3:$C1000,$D759,Transacoes!$B$3:$B1000,"C", Transacoes!$A$3:$A1000, "&lt;"&amp;EOMONTH(DATE(I$1,I$2,1),0))-SUMIFS(Transacoes!$D$3:$D1000,Transacoes!$C$3:$C1000,$D759,Transacoes!$B$3:$B1000,"V", Transacoes!$A$3:$A1000, "&lt;"&amp;EOMONTH(DATE(I$1,I$2,1),0)))*SUMIFS(Prov_Auto!$E$3:$E1000, Prov_Auto!$A$3:$A1000, $D759, Prov_Auto!$D$3:$D1000,"&gt;="&amp;DATE(I$1,I$2,1),Prov_Auto!$D$3:$D1000, "&lt;="&amp;EOMONTH(DATE(I$1,I$2,1),0)))</f>
        <v/>
      </c>
      <c r="J759" s="48" t="str">
        <f>IF($D759="","", (SUMIFS(Transacoes!$D$3:$D1000,Transacoes!$C$3:$C1000,$D759,Transacoes!$B$3:$B1000,"C", Transacoes!$A$3:$A1000, "&lt;"&amp;EOMONTH(DATE(J$1,J$2,1),0))-SUMIFS(Transacoes!$D$3:$D1000,Transacoes!$C$3:$C1000,$D759,Transacoes!$B$3:$B1000,"V", Transacoes!$A$3:$A1000, "&lt;"&amp;EOMONTH(DATE(J$1,J$2,1),0)))*SUMIFS(Prov_Auto!$E$3:$E1000, Prov_Auto!$A$3:$A1000, $D759, Prov_Auto!$D$3:$D1000,"&gt;="&amp;DATE(J$1,J$2,1),Prov_Auto!$D$3:$D1000, "&lt;="&amp;EOMONTH(DATE(J$1,J$2,1),0)))</f>
        <v/>
      </c>
      <c r="K759" s="48" t="str">
        <f>IF($D759="","", (SUMIFS(Transacoes!$D$3:$D1000,Transacoes!$C$3:$C1000,$D759,Transacoes!$B$3:$B1000,"C", Transacoes!$A$3:$A1000, "&lt;"&amp;EOMONTH(DATE(K$1,K$2,1),0))-SUMIFS(Transacoes!$D$3:$D1000,Transacoes!$C$3:$C1000,$D759,Transacoes!$B$3:$B1000,"V", Transacoes!$A$3:$A1000, "&lt;"&amp;EOMONTH(DATE(K$1,K$2,1),0)))*SUMIFS(Prov_Auto!$E$3:$E1000, Prov_Auto!$A$3:$A1000, $D759, Prov_Auto!$D$3:$D1000,"&gt;="&amp;DATE(K$1,K$2,1),Prov_Auto!$D$3:$D1000, "&lt;="&amp;EOMONTH(DATE(K$1,K$2,1),0)))</f>
        <v/>
      </c>
      <c r="L759" s="48" t="str">
        <f>IF($D759="","", (SUMIFS(Transacoes!$D$3:$D1000,Transacoes!$C$3:$C1000,$D759,Transacoes!$B$3:$B1000,"C", Transacoes!$A$3:$A1000, "&lt;"&amp;EOMONTH(DATE(L$1,L$2,1),0))-SUMIFS(Transacoes!$D$3:$D1000,Transacoes!$C$3:$C1000,$D759,Transacoes!$B$3:$B1000,"V", Transacoes!$A$3:$A1000, "&lt;"&amp;EOMONTH(DATE(L$1,L$2,1),0)))*SUMIFS(Prov_Auto!$E$3:$E1000, Prov_Auto!$A$3:$A1000, $D759, Prov_Auto!$D$3:$D1000,"&gt;="&amp;DATE(L$1,L$2,1),Prov_Auto!$D$3:$D1000, "&lt;="&amp;EOMONTH(DATE(L$1,L$2,1),0)))</f>
        <v/>
      </c>
      <c r="M759" s="48" t="str">
        <f>IF($D759="","", (SUMIFS(Transacoes!$D$3:$D1000,Transacoes!$C$3:$C1000,$D759,Transacoes!$B$3:$B1000,"C", Transacoes!$A$3:$A1000, "&lt;"&amp;EOMONTH(DATE(M$1,M$2,1),0))-SUMIFS(Transacoes!$D$3:$D1000,Transacoes!$C$3:$C1000,$D759,Transacoes!$B$3:$B1000,"V", Transacoes!$A$3:$A1000, "&lt;"&amp;EOMONTH(DATE(M$1,M$2,1),0)))*SUMIFS(Prov_Auto!$E$3:$E1000, Prov_Auto!$A$3:$A1000, $D759, Prov_Auto!$D$3:$D1000,"&gt;="&amp;DATE(M$1,M$2,1),Prov_Auto!$D$3:$D1000, "&lt;="&amp;EOMONTH(DATE(M$1,M$2,1),0)))</f>
        <v/>
      </c>
      <c r="N759" s="48" t="str">
        <f>IF($D759="","", (SUMIFS(Transacoes!$D$3:$D1000,Transacoes!$C$3:$C1000,$D759,Transacoes!$B$3:$B1000,"C", Transacoes!$A$3:$A1000, "&lt;"&amp;EOMONTH(DATE(N$1,N$2,1),0))-SUMIFS(Transacoes!$D$3:$D1000,Transacoes!$C$3:$C1000,$D759,Transacoes!$B$3:$B1000,"V", Transacoes!$A$3:$A1000, "&lt;"&amp;EOMONTH(DATE(N$1,N$2,1),0)))*SUMIFS(Prov_Auto!$E$3:$E1000, Prov_Auto!$A$3:$A1000, $D759, Prov_Auto!$D$3:$D1000,"&gt;="&amp;DATE(N$1,N$2,1),Prov_Auto!$D$3:$D1000, "&lt;="&amp;EOMONTH(DATE(N$1,N$2,1),0)))</f>
        <v/>
      </c>
      <c r="O759" s="48" t="str">
        <f>IF($D759="","", (SUMIFS(Transacoes!$D$3:$D1000,Transacoes!$C$3:$C1000,$D759,Transacoes!$B$3:$B1000,"C", Transacoes!$A$3:$A1000, "&lt;"&amp;EOMONTH(DATE(O$1,O$2,1),0))-SUMIFS(Transacoes!$D$3:$D1000,Transacoes!$C$3:$C1000,$D759,Transacoes!$B$3:$B1000,"V", Transacoes!$A$3:$A1000, "&lt;"&amp;EOMONTH(DATE(O$1,O$2,1),0)))*SUMIFS(Prov_Auto!$E$3:$E1000, Prov_Auto!$A$3:$A1000, $D759, Prov_Auto!$D$3:$D1000,"&gt;="&amp;DATE(O$1,O$2,1),Prov_Auto!$D$3:$D1000, "&lt;="&amp;EOMONTH(DATE(O$1,O$2,1),0)))</f>
        <v/>
      </c>
      <c r="P759" s="48" t="str">
        <f>IF($D759="","", (SUMIFS(Transacoes!$D$3:$D1000,Transacoes!$C$3:$C1000,$D759,Transacoes!$B$3:$B1000,"C", Transacoes!$A$3:$A1000, "&lt;"&amp;EOMONTH(DATE(P$1,P$2,1),0))-SUMIFS(Transacoes!$D$3:$D1000,Transacoes!$C$3:$C1000,$D759,Transacoes!$B$3:$B1000,"V", Transacoes!$A$3:$A1000, "&lt;"&amp;EOMONTH(DATE(P$1,P$2,1),0)))*SUMIFS(Prov_Auto!$E$3:$E1000, Prov_Auto!$A$3:$A1000, $D759, Prov_Auto!$D$3:$D1000,"&gt;="&amp;DATE(P$1,P$2,1),Prov_Auto!$D$3:$D1000, "&lt;="&amp;EOMONTH(DATE(P$1,P$2,1),0)))</f>
        <v/>
      </c>
      <c r="Q759" s="48" t="str">
        <f>IF($D759="","", (SUMIFS(Transacoes!$D$3:$D1000,Transacoes!$C$3:$C1000,$D759,Transacoes!$B$3:$B1000,"C", Transacoes!$A$3:$A1000, "&lt;"&amp;EOMONTH(DATE(Q$1,Q$2,1),0))-SUMIFS(Transacoes!$D$3:$D1000,Transacoes!$C$3:$C1000,$D759,Transacoes!$B$3:$B1000,"V", Transacoes!$A$3:$A1000, "&lt;"&amp;EOMONTH(DATE(Q$1,Q$2,1),0)))*SUMIFS(Prov_Auto!$E$3:$E1000, Prov_Auto!$A$3:$A1000, $D759, Prov_Auto!$D$3:$D1000,"&gt;="&amp;DATE(Q$1,Q$2,1),Prov_Auto!$D$3:$D1000, "&lt;="&amp;EOMONTH(DATE(Q$1,Q$2,1),0)))</f>
        <v/>
      </c>
      <c r="R759" s="47"/>
    </row>
    <row r="760">
      <c r="A760" s="47"/>
      <c r="B760" s="47"/>
      <c r="C760" s="47"/>
      <c r="D760" s="87"/>
      <c r="E760" s="48" t="str">
        <f>IF($D760="","", (SUMIFS(Transacoes!$D$3:$D1000,Transacoes!$C$3:$C1000,$D760,Transacoes!$B$3:$B1000,"C", Transacoes!$A$3:$A1000, "&lt;"&amp;EOMONTH(DATE(E$1,E$2,1),0))-SUMIFS(Transacoes!$D$3:$D1000,Transacoes!$C$3:$C1000,$D760,Transacoes!$B$3:$B1000,"V", Transacoes!$A$3:$A1000, "&lt;"&amp;EOMONTH(DATE(E$1,E$2,1),0)))*SUMIFS(Prov_Auto!$E$3:$E1000, Prov_Auto!$A$3:$A1000, $D760, Prov_Auto!$D$3:$D1000,"&gt;="&amp;DATE(E$1,E$2,1),Prov_Auto!$D$3:$D1000, "&lt;="&amp;EOMONTH(DATE(E$1,E$2,1),0)))</f>
        <v/>
      </c>
      <c r="F760" s="48" t="str">
        <f>IF($D760="","", (SUMIFS(Transacoes!$D$3:$D1000,Transacoes!$C$3:$C1000,$D760,Transacoes!$B$3:$B1000,"C", Transacoes!$A$3:$A1000, "&lt;"&amp;EOMONTH(DATE(F$1,F$2,1),0))-SUMIFS(Transacoes!$D$3:$D1000,Transacoes!$C$3:$C1000,$D760,Transacoes!$B$3:$B1000,"V", Transacoes!$A$3:$A1000, "&lt;"&amp;EOMONTH(DATE(F$1,F$2,1),0)))*SUMIFS(Prov_Auto!$E$3:$E1000, Prov_Auto!$A$3:$A1000, $D760, Prov_Auto!$D$3:$D1000,"&gt;="&amp;DATE(F$1,F$2,1),Prov_Auto!$D$3:$D1000, "&lt;="&amp;EOMONTH(DATE(F$1,F$2,1),0)))</f>
        <v/>
      </c>
      <c r="G760" s="48" t="str">
        <f>IF($D760="","", (SUMIFS(Transacoes!$D$3:$D1000,Transacoes!$C$3:$C1000,$D760,Transacoes!$B$3:$B1000,"C", Transacoes!$A$3:$A1000, "&lt;"&amp;EOMONTH(DATE(G$1,G$2,1),0))-SUMIFS(Transacoes!$D$3:$D1000,Transacoes!$C$3:$C1000,$D760,Transacoes!$B$3:$B1000,"V", Transacoes!$A$3:$A1000, "&lt;"&amp;EOMONTH(DATE(G$1,G$2,1),0)))*SUMIFS(Prov_Auto!$E$3:$E1000, Prov_Auto!$A$3:$A1000, $D760, Prov_Auto!$D$3:$D1000,"&gt;="&amp;DATE(G$1,G$2,1),Prov_Auto!$D$3:$D1000, "&lt;="&amp;EOMONTH(DATE(G$1,G$2,1),0)))</f>
        <v/>
      </c>
      <c r="H760" s="48" t="str">
        <f>IF($D760="","", (SUMIFS(Transacoes!$D$3:$D1000,Transacoes!$C$3:$C1000,$D760,Transacoes!$B$3:$B1000,"C", Transacoes!$A$3:$A1000, "&lt;"&amp;EOMONTH(DATE(H$1,H$2,1),0))-SUMIFS(Transacoes!$D$3:$D1000,Transacoes!$C$3:$C1000,$D760,Transacoes!$B$3:$B1000,"V", Transacoes!$A$3:$A1000, "&lt;"&amp;EOMONTH(DATE(H$1,H$2,1),0)))*SUMIFS(Prov_Auto!$E$3:$E1000, Prov_Auto!$A$3:$A1000, $D760, Prov_Auto!$D$3:$D1000,"&gt;="&amp;DATE(H$1,H$2,1),Prov_Auto!$D$3:$D1000, "&lt;="&amp;EOMONTH(DATE(H$1,H$2,1),0)))</f>
        <v/>
      </c>
      <c r="I760" s="48" t="str">
        <f>IF($D760="","", (SUMIFS(Transacoes!$D$3:$D1000,Transacoes!$C$3:$C1000,$D760,Transacoes!$B$3:$B1000,"C", Transacoes!$A$3:$A1000, "&lt;"&amp;EOMONTH(DATE(I$1,I$2,1),0))-SUMIFS(Transacoes!$D$3:$D1000,Transacoes!$C$3:$C1000,$D760,Transacoes!$B$3:$B1000,"V", Transacoes!$A$3:$A1000, "&lt;"&amp;EOMONTH(DATE(I$1,I$2,1),0)))*SUMIFS(Prov_Auto!$E$3:$E1000, Prov_Auto!$A$3:$A1000, $D760, Prov_Auto!$D$3:$D1000,"&gt;="&amp;DATE(I$1,I$2,1),Prov_Auto!$D$3:$D1000, "&lt;="&amp;EOMONTH(DATE(I$1,I$2,1),0)))</f>
        <v/>
      </c>
      <c r="J760" s="48" t="str">
        <f>IF($D760="","", (SUMIFS(Transacoes!$D$3:$D1000,Transacoes!$C$3:$C1000,$D760,Transacoes!$B$3:$B1000,"C", Transacoes!$A$3:$A1000, "&lt;"&amp;EOMONTH(DATE(J$1,J$2,1),0))-SUMIFS(Transacoes!$D$3:$D1000,Transacoes!$C$3:$C1000,$D760,Transacoes!$B$3:$B1000,"V", Transacoes!$A$3:$A1000, "&lt;"&amp;EOMONTH(DATE(J$1,J$2,1),0)))*SUMIFS(Prov_Auto!$E$3:$E1000, Prov_Auto!$A$3:$A1000, $D760, Prov_Auto!$D$3:$D1000,"&gt;="&amp;DATE(J$1,J$2,1),Prov_Auto!$D$3:$D1000, "&lt;="&amp;EOMONTH(DATE(J$1,J$2,1),0)))</f>
        <v/>
      </c>
      <c r="K760" s="48" t="str">
        <f>IF($D760="","", (SUMIFS(Transacoes!$D$3:$D1000,Transacoes!$C$3:$C1000,$D760,Transacoes!$B$3:$B1000,"C", Transacoes!$A$3:$A1000, "&lt;"&amp;EOMONTH(DATE(K$1,K$2,1),0))-SUMIFS(Transacoes!$D$3:$D1000,Transacoes!$C$3:$C1000,$D760,Transacoes!$B$3:$B1000,"V", Transacoes!$A$3:$A1000, "&lt;"&amp;EOMONTH(DATE(K$1,K$2,1),0)))*SUMIFS(Prov_Auto!$E$3:$E1000, Prov_Auto!$A$3:$A1000, $D760, Prov_Auto!$D$3:$D1000,"&gt;="&amp;DATE(K$1,K$2,1),Prov_Auto!$D$3:$D1000, "&lt;="&amp;EOMONTH(DATE(K$1,K$2,1),0)))</f>
        <v/>
      </c>
      <c r="L760" s="48" t="str">
        <f>IF($D760="","", (SUMIFS(Transacoes!$D$3:$D1000,Transacoes!$C$3:$C1000,$D760,Transacoes!$B$3:$B1000,"C", Transacoes!$A$3:$A1000, "&lt;"&amp;EOMONTH(DATE(L$1,L$2,1),0))-SUMIFS(Transacoes!$D$3:$D1000,Transacoes!$C$3:$C1000,$D760,Transacoes!$B$3:$B1000,"V", Transacoes!$A$3:$A1000, "&lt;"&amp;EOMONTH(DATE(L$1,L$2,1),0)))*SUMIFS(Prov_Auto!$E$3:$E1000, Prov_Auto!$A$3:$A1000, $D760, Prov_Auto!$D$3:$D1000,"&gt;="&amp;DATE(L$1,L$2,1),Prov_Auto!$D$3:$D1000, "&lt;="&amp;EOMONTH(DATE(L$1,L$2,1),0)))</f>
        <v/>
      </c>
      <c r="M760" s="48" t="str">
        <f>IF($D760="","", (SUMIFS(Transacoes!$D$3:$D1000,Transacoes!$C$3:$C1000,$D760,Transacoes!$B$3:$B1000,"C", Transacoes!$A$3:$A1000, "&lt;"&amp;EOMONTH(DATE(M$1,M$2,1),0))-SUMIFS(Transacoes!$D$3:$D1000,Transacoes!$C$3:$C1000,$D760,Transacoes!$B$3:$B1000,"V", Transacoes!$A$3:$A1000, "&lt;"&amp;EOMONTH(DATE(M$1,M$2,1),0)))*SUMIFS(Prov_Auto!$E$3:$E1000, Prov_Auto!$A$3:$A1000, $D760, Prov_Auto!$D$3:$D1000,"&gt;="&amp;DATE(M$1,M$2,1),Prov_Auto!$D$3:$D1000, "&lt;="&amp;EOMONTH(DATE(M$1,M$2,1),0)))</f>
        <v/>
      </c>
      <c r="N760" s="48" t="str">
        <f>IF($D760="","", (SUMIFS(Transacoes!$D$3:$D1000,Transacoes!$C$3:$C1000,$D760,Transacoes!$B$3:$B1000,"C", Transacoes!$A$3:$A1000, "&lt;"&amp;EOMONTH(DATE(N$1,N$2,1),0))-SUMIFS(Transacoes!$D$3:$D1000,Transacoes!$C$3:$C1000,$D760,Transacoes!$B$3:$B1000,"V", Transacoes!$A$3:$A1000, "&lt;"&amp;EOMONTH(DATE(N$1,N$2,1),0)))*SUMIFS(Prov_Auto!$E$3:$E1000, Prov_Auto!$A$3:$A1000, $D760, Prov_Auto!$D$3:$D1000,"&gt;="&amp;DATE(N$1,N$2,1),Prov_Auto!$D$3:$D1000, "&lt;="&amp;EOMONTH(DATE(N$1,N$2,1),0)))</f>
        <v/>
      </c>
      <c r="O760" s="48" t="str">
        <f>IF($D760="","", (SUMIFS(Transacoes!$D$3:$D1000,Transacoes!$C$3:$C1000,$D760,Transacoes!$B$3:$B1000,"C", Transacoes!$A$3:$A1000, "&lt;"&amp;EOMONTH(DATE(O$1,O$2,1),0))-SUMIFS(Transacoes!$D$3:$D1000,Transacoes!$C$3:$C1000,$D760,Transacoes!$B$3:$B1000,"V", Transacoes!$A$3:$A1000, "&lt;"&amp;EOMONTH(DATE(O$1,O$2,1),0)))*SUMIFS(Prov_Auto!$E$3:$E1000, Prov_Auto!$A$3:$A1000, $D760, Prov_Auto!$D$3:$D1000,"&gt;="&amp;DATE(O$1,O$2,1),Prov_Auto!$D$3:$D1000, "&lt;="&amp;EOMONTH(DATE(O$1,O$2,1),0)))</f>
        <v/>
      </c>
      <c r="P760" s="48" t="str">
        <f>IF($D760="","", (SUMIFS(Transacoes!$D$3:$D1000,Transacoes!$C$3:$C1000,$D760,Transacoes!$B$3:$B1000,"C", Transacoes!$A$3:$A1000, "&lt;"&amp;EOMONTH(DATE(P$1,P$2,1),0))-SUMIFS(Transacoes!$D$3:$D1000,Transacoes!$C$3:$C1000,$D760,Transacoes!$B$3:$B1000,"V", Transacoes!$A$3:$A1000, "&lt;"&amp;EOMONTH(DATE(P$1,P$2,1),0)))*SUMIFS(Prov_Auto!$E$3:$E1000, Prov_Auto!$A$3:$A1000, $D760, Prov_Auto!$D$3:$D1000,"&gt;="&amp;DATE(P$1,P$2,1),Prov_Auto!$D$3:$D1000, "&lt;="&amp;EOMONTH(DATE(P$1,P$2,1),0)))</f>
        <v/>
      </c>
      <c r="Q760" s="48" t="str">
        <f>IF($D760="","", (SUMIFS(Transacoes!$D$3:$D1000,Transacoes!$C$3:$C1000,$D760,Transacoes!$B$3:$B1000,"C", Transacoes!$A$3:$A1000, "&lt;"&amp;EOMONTH(DATE(Q$1,Q$2,1),0))-SUMIFS(Transacoes!$D$3:$D1000,Transacoes!$C$3:$C1000,$D760,Transacoes!$B$3:$B1000,"V", Transacoes!$A$3:$A1000, "&lt;"&amp;EOMONTH(DATE(Q$1,Q$2,1),0)))*SUMIFS(Prov_Auto!$E$3:$E1000, Prov_Auto!$A$3:$A1000, $D760, Prov_Auto!$D$3:$D1000,"&gt;="&amp;DATE(Q$1,Q$2,1),Prov_Auto!$D$3:$D1000, "&lt;="&amp;EOMONTH(DATE(Q$1,Q$2,1),0)))</f>
        <v/>
      </c>
      <c r="R760" s="47"/>
    </row>
    <row r="761">
      <c r="A761" s="47"/>
      <c r="B761" s="47"/>
      <c r="C761" s="47"/>
      <c r="D761" s="87"/>
      <c r="E761" s="48" t="str">
        <f>IF($D761="","", (SUMIFS(Transacoes!$D$3:$D1000,Transacoes!$C$3:$C1000,$D761,Transacoes!$B$3:$B1000,"C", Transacoes!$A$3:$A1000, "&lt;"&amp;EOMONTH(DATE(E$1,E$2,1),0))-SUMIFS(Transacoes!$D$3:$D1000,Transacoes!$C$3:$C1000,$D761,Transacoes!$B$3:$B1000,"V", Transacoes!$A$3:$A1000, "&lt;"&amp;EOMONTH(DATE(E$1,E$2,1),0)))*SUMIFS(Prov_Auto!$E$3:$E1000, Prov_Auto!$A$3:$A1000, $D761, Prov_Auto!$D$3:$D1000,"&gt;="&amp;DATE(E$1,E$2,1),Prov_Auto!$D$3:$D1000, "&lt;="&amp;EOMONTH(DATE(E$1,E$2,1),0)))</f>
        <v/>
      </c>
      <c r="F761" s="48" t="str">
        <f>IF($D761="","", (SUMIFS(Transacoes!$D$3:$D1000,Transacoes!$C$3:$C1000,$D761,Transacoes!$B$3:$B1000,"C", Transacoes!$A$3:$A1000, "&lt;"&amp;EOMONTH(DATE(F$1,F$2,1),0))-SUMIFS(Transacoes!$D$3:$D1000,Transacoes!$C$3:$C1000,$D761,Transacoes!$B$3:$B1000,"V", Transacoes!$A$3:$A1000, "&lt;"&amp;EOMONTH(DATE(F$1,F$2,1),0)))*SUMIFS(Prov_Auto!$E$3:$E1000, Prov_Auto!$A$3:$A1000, $D761, Prov_Auto!$D$3:$D1000,"&gt;="&amp;DATE(F$1,F$2,1),Prov_Auto!$D$3:$D1000, "&lt;="&amp;EOMONTH(DATE(F$1,F$2,1),0)))</f>
        <v/>
      </c>
      <c r="G761" s="48" t="str">
        <f>IF($D761="","", (SUMIFS(Transacoes!$D$3:$D1000,Transacoes!$C$3:$C1000,$D761,Transacoes!$B$3:$B1000,"C", Transacoes!$A$3:$A1000, "&lt;"&amp;EOMONTH(DATE(G$1,G$2,1),0))-SUMIFS(Transacoes!$D$3:$D1000,Transacoes!$C$3:$C1000,$D761,Transacoes!$B$3:$B1000,"V", Transacoes!$A$3:$A1000, "&lt;"&amp;EOMONTH(DATE(G$1,G$2,1),0)))*SUMIFS(Prov_Auto!$E$3:$E1000, Prov_Auto!$A$3:$A1000, $D761, Prov_Auto!$D$3:$D1000,"&gt;="&amp;DATE(G$1,G$2,1),Prov_Auto!$D$3:$D1000, "&lt;="&amp;EOMONTH(DATE(G$1,G$2,1),0)))</f>
        <v/>
      </c>
      <c r="H761" s="48" t="str">
        <f>IF($D761="","", (SUMIFS(Transacoes!$D$3:$D1000,Transacoes!$C$3:$C1000,$D761,Transacoes!$B$3:$B1000,"C", Transacoes!$A$3:$A1000, "&lt;"&amp;EOMONTH(DATE(H$1,H$2,1),0))-SUMIFS(Transacoes!$D$3:$D1000,Transacoes!$C$3:$C1000,$D761,Transacoes!$B$3:$B1000,"V", Transacoes!$A$3:$A1000, "&lt;"&amp;EOMONTH(DATE(H$1,H$2,1),0)))*SUMIFS(Prov_Auto!$E$3:$E1000, Prov_Auto!$A$3:$A1000, $D761, Prov_Auto!$D$3:$D1000,"&gt;="&amp;DATE(H$1,H$2,1),Prov_Auto!$D$3:$D1000, "&lt;="&amp;EOMONTH(DATE(H$1,H$2,1),0)))</f>
        <v/>
      </c>
      <c r="I761" s="48" t="str">
        <f>IF($D761="","", (SUMIFS(Transacoes!$D$3:$D1000,Transacoes!$C$3:$C1000,$D761,Transacoes!$B$3:$B1000,"C", Transacoes!$A$3:$A1000, "&lt;"&amp;EOMONTH(DATE(I$1,I$2,1),0))-SUMIFS(Transacoes!$D$3:$D1000,Transacoes!$C$3:$C1000,$D761,Transacoes!$B$3:$B1000,"V", Transacoes!$A$3:$A1000, "&lt;"&amp;EOMONTH(DATE(I$1,I$2,1),0)))*SUMIFS(Prov_Auto!$E$3:$E1000, Prov_Auto!$A$3:$A1000, $D761, Prov_Auto!$D$3:$D1000,"&gt;="&amp;DATE(I$1,I$2,1),Prov_Auto!$D$3:$D1000, "&lt;="&amp;EOMONTH(DATE(I$1,I$2,1),0)))</f>
        <v/>
      </c>
      <c r="J761" s="48" t="str">
        <f>IF($D761="","", (SUMIFS(Transacoes!$D$3:$D1000,Transacoes!$C$3:$C1000,$D761,Transacoes!$B$3:$B1000,"C", Transacoes!$A$3:$A1000, "&lt;"&amp;EOMONTH(DATE(J$1,J$2,1),0))-SUMIFS(Transacoes!$D$3:$D1000,Transacoes!$C$3:$C1000,$D761,Transacoes!$B$3:$B1000,"V", Transacoes!$A$3:$A1000, "&lt;"&amp;EOMONTH(DATE(J$1,J$2,1),0)))*SUMIFS(Prov_Auto!$E$3:$E1000, Prov_Auto!$A$3:$A1000, $D761, Prov_Auto!$D$3:$D1000,"&gt;="&amp;DATE(J$1,J$2,1),Prov_Auto!$D$3:$D1000, "&lt;="&amp;EOMONTH(DATE(J$1,J$2,1),0)))</f>
        <v/>
      </c>
      <c r="K761" s="48" t="str">
        <f>IF($D761="","", (SUMIFS(Transacoes!$D$3:$D1000,Transacoes!$C$3:$C1000,$D761,Transacoes!$B$3:$B1000,"C", Transacoes!$A$3:$A1000, "&lt;"&amp;EOMONTH(DATE(K$1,K$2,1),0))-SUMIFS(Transacoes!$D$3:$D1000,Transacoes!$C$3:$C1000,$D761,Transacoes!$B$3:$B1000,"V", Transacoes!$A$3:$A1000, "&lt;"&amp;EOMONTH(DATE(K$1,K$2,1),0)))*SUMIFS(Prov_Auto!$E$3:$E1000, Prov_Auto!$A$3:$A1000, $D761, Prov_Auto!$D$3:$D1000,"&gt;="&amp;DATE(K$1,K$2,1),Prov_Auto!$D$3:$D1000, "&lt;="&amp;EOMONTH(DATE(K$1,K$2,1),0)))</f>
        <v/>
      </c>
      <c r="L761" s="48" t="str">
        <f>IF($D761="","", (SUMIFS(Transacoes!$D$3:$D1000,Transacoes!$C$3:$C1000,$D761,Transacoes!$B$3:$B1000,"C", Transacoes!$A$3:$A1000, "&lt;"&amp;EOMONTH(DATE(L$1,L$2,1),0))-SUMIFS(Transacoes!$D$3:$D1000,Transacoes!$C$3:$C1000,$D761,Transacoes!$B$3:$B1000,"V", Transacoes!$A$3:$A1000, "&lt;"&amp;EOMONTH(DATE(L$1,L$2,1),0)))*SUMIFS(Prov_Auto!$E$3:$E1000, Prov_Auto!$A$3:$A1000, $D761, Prov_Auto!$D$3:$D1000,"&gt;="&amp;DATE(L$1,L$2,1),Prov_Auto!$D$3:$D1000, "&lt;="&amp;EOMONTH(DATE(L$1,L$2,1),0)))</f>
        <v/>
      </c>
      <c r="M761" s="48" t="str">
        <f>IF($D761="","", (SUMIFS(Transacoes!$D$3:$D1000,Transacoes!$C$3:$C1000,$D761,Transacoes!$B$3:$B1000,"C", Transacoes!$A$3:$A1000, "&lt;"&amp;EOMONTH(DATE(M$1,M$2,1),0))-SUMIFS(Transacoes!$D$3:$D1000,Transacoes!$C$3:$C1000,$D761,Transacoes!$B$3:$B1000,"V", Transacoes!$A$3:$A1000, "&lt;"&amp;EOMONTH(DATE(M$1,M$2,1),0)))*SUMIFS(Prov_Auto!$E$3:$E1000, Prov_Auto!$A$3:$A1000, $D761, Prov_Auto!$D$3:$D1000,"&gt;="&amp;DATE(M$1,M$2,1),Prov_Auto!$D$3:$D1000, "&lt;="&amp;EOMONTH(DATE(M$1,M$2,1),0)))</f>
        <v/>
      </c>
      <c r="N761" s="48" t="str">
        <f>IF($D761="","", (SUMIFS(Transacoes!$D$3:$D1000,Transacoes!$C$3:$C1000,$D761,Transacoes!$B$3:$B1000,"C", Transacoes!$A$3:$A1000, "&lt;"&amp;EOMONTH(DATE(N$1,N$2,1),0))-SUMIFS(Transacoes!$D$3:$D1000,Transacoes!$C$3:$C1000,$D761,Transacoes!$B$3:$B1000,"V", Transacoes!$A$3:$A1000, "&lt;"&amp;EOMONTH(DATE(N$1,N$2,1),0)))*SUMIFS(Prov_Auto!$E$3:$E1000, Prov_Auto!$A$3:$A1000, $D761, Prov_Auto!$D$3:$D1000,"&gt;="&amp;DATE(N$1,N$2,1),Prov_Auto!$D$3:$D1000, "&lt;="&amp;EOMONTH(DATE(N$1,N$2,1),0)))</f>
        <v/>
      </c>
      <c r="O761" s="48" t="str">
        <f>IF($D761="","", (SUMIFS(Transacoes!$D$3:$D1000,Transacoes!$C$3:$C1000,$D761,Transacoes!$B$3:$B1000,"C", Transacoes!$A$3:$A1000, "&lt;"&amp;EOMONTH(DATE(O$1,O$2,1),0))-SUMIFS(Transacoes!$D$3:$D1000,Transacoes!$C$3:$C1000,$D761,Transacoes!$B$3:$B1000,"V", Transacoes!$A$3:$A1000, "&lt;"&amp;EOMONTH(DATE(O$1,O$2,1),0)))*SUMIFS(Prov_Auto!$E$3:$E1000, Prov_Auto!$A$3:$A1000, $D761, Prov_Auto!$D$3:$D1000,"&gt;="&amp;DATE(O$1,O$2,1),Prov_Auto!$D$3:$D1000, "&lt;="&amp;EOMONTH(DATE(O$1,O$2,1),0)))</f>
        <v/>
      </c>
      <c r="P761" s="48" t="str">
        <f>IF($D761="","", (SUMIFS(Transacoes!$D$3:$D1000,Transacoes!$C$3:$C1000,$D761,Transacoes!$B$3:$B1000,"C", Transacoes!$A$3:$A1000, "&lt;"&amp;EOMONTH(DATE(P$1,P$2,1),0))-SUMIFS(Transacoes!$D$3:$D1000,Transacoes!$C$3:$C1000,$D761,Transacoes!$B$3:$B1000,"V", Transacoes!$A$3:$A1000, "&lt;"&amp;EOMONTH(DATE(P$1,P$2,1),0)))*SUMIFS(Prov_Auto!$E$3:$E1000, Prov_Auto!$A$3:$A1000, $D761, Prov_Auto!$D$3:$D1000,"&gt;="&amp;DATE(P$1,P$2,1),Prov_Auto!$D$3:$D1000, "&lt;="&amp;EOMONTH(DATE(P$1,P$2,1),0)))</f>
        <v/>
      </c>
      <c r="Q761" s="48" t="str">
        <f>IF($D761="","", (SUMIFS(Transacoes!$D$3:$D1000,Transacoes!$C$3:$C1000,$D761,Transacoes!$B$3:$B1000,"C", Transacoes!$A$3:$A1000, "&lt;"&amp;EOMONTH(DATE(Q$1,Q$2,1),0))-SUMIFS(Transacoes!$D$3:$D1000,Transacoes!$C$3:$C1000,$D761,Transacoes!$B$3:$B1000,"V", Transacoes!$A$3:$A1000, "&lt;"&amp;EOMONTH(DATE(Q$1,Q$2,1),0)))*SUMIFS(Prov_Auto!$E$3:$E1000, Prov_Auto!$A$3:$A1000, $D761, Prov_Auto!$D$3:$D1000,"&gt;="&amp;DATE(Q$1,Q$2,1),Prov_Auto!$D$3:$D1000, "&lt;="&amp;EOMONTH(DATE(Q$1,Q$2,1),0)))</f>
        <v/>
      </c>
      <c r="R761" s="47"/>
    </row>
    <row r="762">
      <c r="A762" s="47"/>
      <c r="B762" s="47"/>
      <c r="C762" s="47"/>
      <c r="D762" s="87"/>
      <c r="E762" s="48" t="str">
        <f>IF($D762="","", (SUMIFS(Transacoes!$D$3:$D1000,Transacoes!$C$3:$C1000,$D762,Transacoes!$B$3:$B1000,"C", Transacoes!$A$3:$A1000, "&lt;"&amp;EOMONTH(DATE(E$1,E$2,1),0))-SUMIFS(Transacoes!$D$3:$D1000,Transacoes!$C$3:$C1000,$D762,Transacoes!$B$3:$B1000,"V", Transacoes!$A$3:$A1000, "&lt;"&amp;EOMONTH(DATE(E$1,E$2,1),0)))*SUMIFS(Prov_Auto!$E$3:$E1000, Prov_Auto!$A$3:$A1000, $D762, Prov_Auto!$D$3:$D1000,"&gt;="&amp;DATE(E$1,E$2,1),Prov_Auto!$D$3:$D1000, "&lt;="&amp;EOMONTH(DATE(E$1,E$2,1),0)))</f>
        <v/>
      </c>
      <c r="F762" s="48" t="str">
        <f>IF($D762="","", (SUMIFS(Transacoes!$D$3:$D1000,Transacoes!$C$3:$C1000,$D762,Transacoes!$B$3:$B1000,"C", Transacoes!$A$3:$A1000, "&lt;"&amp;EOMONTH(DATE(F$1,F$2,1),0))-SUMIFS(Transacoes!$D$3:$D1000,Transacoes!$C$3:$C1000,$D762,Transacoes!$B$3:$B1000,"V", Transacoes!$A$3:$A1000, "&lt;"&amp;EOMONTH(DATE(F$1,F$2,1),0)))*SUMIFS(Prov_Auto!$E$3:$E1000, Prov_Auto!$A$3:$A1000, $D762, Prov_Auto!$D$3:$D1000,"&gt;="&amp;DATE(F$1,F$2,1),Prov_Auto!$D$3:$D1000, "&lt;="&amp;EOMONTH(DATE(F$1,F$2,1),0)))</f>
        <v/>
      </c>
      <c r="G762" s="48" t="str">
        <f>IF($D762="","", (SUMIFS(Transacoes!$D$3:$D1000,Transacoes!$C$3:$C1000,$D762,Transacoes!$B$3:$B1000,"C", Transacoes!$A$3:$A1000, "&lt;"&amp;EOMONTH(DATE(G$1,G$2,1),0))-SUMIFS(Transacoes!$D$3:$D1000,Transacoes!$C$3:$C1000,$D762,Transacoes!$B$3:$B1000,"V", Transacoes!$A$3:$A1000, "&lt;"&amp;EOMONTH(DATE(G$1,G$2,1),0)))*SUMIFS(Prov_Auto!$E$3:$E1000, Prov_Auto!$A$3:$A1000, $D762, Prov_Auto!$D$3:$D1000,"&gt;="&amp;DATE(G$1,G$2,1),Prov_Auto!$D$3:$D1000, "&lt;="&amp;EOMONTH(DATE(G$1,G$2,1),0)))</f>
        <v/>
      </c>
      <c r="H762" s="48" t="str">
        <f>IF($D762="","", (SUMIFS(Transacoes!$D$3:$D1000,Transacoes!$C$3:$C1000,$D762,Transacoes!$B$3:$B1000,"C", Transacoes!$A$3:$A1000, "&lt;"&amp;EOMONTH(DATE(H$1,H$2,1),0))-SUMIFS(Transacoes!$D$3:$D1000,Transacoes!$C$3:$C1000,$D762,Transacoes!$B$3:$B1000,"V", Transacoes!$A$3:$A1000, "&lt;"&amp;EOMONTH(DATE(H$1,H$2,1),0)))*SUMIFS(Prov_Auto!$E$3:$E1000, Prov_Auto!$A$3:$A1000, $D762, Prov_Auto!$D$3:$D1000,"&gt;="&amp;DATE(H$1,H$2,1),Prov_Auto!$D$3:$D1000, "&lt;="&amp;EOMONTH(DATE(H$1,H$2,1),0)))</f>
        <v/>
      </c>
      <c r="I762" s="48" t="str">
        <f>IF($D762="","", (SUMIFS(Transacoes!$D$3:$D1000,Transacoes!$C$3:$C1000,$D762,Transacoes!$B$3:$B1000,"C", Transacoes!$A$3:$A1000, "&lt;"&amp;EOMONTH(DATE(I$1,I$2,1),0))-SUMIFS(Transacoes!$D$3:$D1000,Transacoes!$C$3:$C1000,$D762,Transacoes!$B$3:$B1000,"V", Transacoes!$A$3:$A1000, "&lt;"&amp;EOMONTH(DATE(I$1,I$2,1),0)))*SUMIFS(Prov_Auto!$E$3:$E1000, Prov_Auto!$A$3:$A1000, $D762, Prov_Auto!$D$3:$D1000,"&gt;="&amp;DATE(I$1,I$2,1),Prov_Auto!$D$3:$D1000, "&lt;="&amp;EOMONTH(DATE(I$1,I$2,1),0)))</f>
        <v/>
      </c>
      <c r="J762" s="48" t="str">
        <f>IF($D762="","", (SUMIFS(Transacoes!$D$3:$D1000,Transacoes!$C$3:$C1000,$D762,Transacoes!$B$3:$B1000,"C", Transacoes!$A$3:$A1000, "&lt;"&amp;EOMONTH(DATE(J$1,J$2,1),0))-SUMIFS(Transacoes!$D$3:$D1000,Transacoes!$C$3:$C1000,$D762,Transacoes!$B$3:$B1000,"V", Transacoes!$A$3:$A1000, "&lt;"&amp;EOMONTH(DATE(J$1,J$2,1),0)))*SUMIFS(Prov_Auto!$E$3:$E1000, Prov_Auto!$A$3:$A1000, $D762, Prov_Auto!$D$3:$D1000,"&gt;="&amp;DATE(J$1,J$2,1),Prov_Auto!$D$3:$D1000, "&lt;="&amp;EOMONTH(DATE(J$1,J$2,1),0)))</f>
        <v/>
      </c>
      <c r="K762" s="48" t="str">
        <f>IF($D762="","", (SUMIFS(Transacoes!$D$3:$D1000,Transacoes!$C$3:$C1000,$D762,Transacoes!$B$3:$B1000,"C", Transacoes!$A$3:$A1000, "&lt;"&amp;EOMONTH(DATE(K$1,K$2,1),0))-SUMIFS(Transacoes!$D$3:$D1000,Transacoes!$C$3:$C1000,$D762,Transacoes!$B$3:$B1000,"V", Transacoes!$A$3:$A1000, "&lt;"&amp;EOMONTH(DATE(K$1,K$2,1),0)))*SUMIFS(Prov_Auto!$E$3:$E1000, Prov_Auto!$A$3:$A1000, $D762, Prov_Auto!$D$3:$D1000,"&gt;="&amp;DATE(K$1,K$2,1),Prov_Auto!$D$3:$D1000, "&lt;="&amp;EOMONTH(DATE(K$1,K$2,1),0)))</f>
        <v/>
      </c>
      <c r="L762" s="48" t="str">
        <f>IF($D762="","", (SUMIFS(Transacoes!$D$3:$D1000,Transacoes!$C$3:$C1000,$D762,Transacoes!$B$3:$B1000,"C", Transacoes!$A$3:$A1000, "&lt;"&amp;EOMONTH(DATE(L$1,L$2,1),0))-SUMIFS(Transacoes!$D$3:$D1000,Transacoes!$C$3:$C1000,$D762,Transacoes!$B$3:$B1000,"V", Transacoes!$A$3:$A1000, "&lt;"&amp;EOMONTH(DATE(L$1,L$2,1),0)))*SUMIFS(Prov_Auto!$E$3:$E1000, Prov_Auto!$A$3:$A1000, $D762, Prov_Auto!$D$3:$D1000,"&gt;="&amp;DATE(L$1,L$2,1),Prov_Auto!$D$3:$D1000, "&lt;="&amp;EOMONTH(DATE(L$1,L$2,1),0)))</f>
        <v/>
      </c>
      <c r="M762" s="48" t="str">
        <f>IF($D762="","", (SUMIFS(Transacoes!$D$3:$D1000,Transacoes!$C$3:$C1000,$D762,Transacoes!$B$3:$B1000,"C", Transacoes!$A$3:$A1000, "&lt;"&amp;EOMONTH(DATE(M$1,M$2,1),0))-SUMIFS(Transacoes!$D$3:$D1000,Transacoes!$C$3:$C1000,$D762,Transacoes!$B$3:$B1000,"V", Transacoes!$A$3:$A1000, "&lt;"&amp;EOMONTH(DATE(M$1,M$2,1),0)))*SUMIFS(Prov_Auto!$E$3:$E1000, Prov_Auto!$A$3:$A1000, $D762, Prov_Auto!$D$3:$D1000,"&gt;="&amp;DATE(M$1,M$2,1),Prov_Auto!$D$3:$D1000, "&lt;="&amp;EOMONTH(DATE(M$1,M$2,1),0)))</f>
        <v/>
      </c>
      <c r="N762" s="48" t="str">
        <f>IF($D762="","", (SUMIFS(Transacoes!$D$3:$D1000,Transacoes!$C$3:$C1000,$D762,Transacoes!$B$3:$B1000,"C", Transacoes!$A$3:$A1000, "&lt;"&amp;EOMONTH(DATE(N$1,N$2,1),0))-SUMIFS(Transacoes!$D$3:$D1000,Transacoes!$C$3:$C1000,$D762,Transacoes!$B$3:$B1000,"V", Transacoes!$A$3:$A1000, "&lt;"&amp;EOMONTH(DATE(N$1,N$2,1),0)))*SUMIFS(Prov_Auto!$E$3:$E1000, Prov_Auto!$A$3:$A1000, $D762, Prov_Auto!$D$3:$D1000,"&gt;="&amp;DATE(N$1,N$2,1),Prov_Auto!$D$3:$D1000, "&lt;="&amp;EOMONTH(DATE(N$1,N$2,1),0)))</f>
        <v/>
      </c>
      <c r="O762" s="48" t="str">
        <f>IF($D762="","", (SUMIFS(Transacoes!$D$3:$D1000,Transacoes!$C$3:$C1000,$D762,Transacoes!$B$3:$B1000,"C", Transacoes!$A$3:$A1000, "&lt;"&amp;EOMONTH(DATE(O$1,O$2,1),0))-SUMIFS(Transacoes!$D$3:$D1000,Transacoes!$C$3:$C1000,$D762,Transacoes!$B$3:$B1000,"V", Transacoes!$A$3:$A1000, "&lt;"&amp;EOMONTH(DATE(O$1,O$2,1),0)))*SUMIFS(Prov_Auto!$E$3:$E1000, Prov_Auto!$A$3:$A1000, $D762, Prov_Auto!$D$3:$D1000,"&gt;="&amp;DATE(O$1,O$2,1),Prov_Auto!$D$3:$D1000, "&lt;="&amp;EOMONTH(DATE(O$1,O$2,1),0)))</f>
        <v/>
      </c>
      <c r="P762" s="48" t="str">
        <f>IF($D762="","", (SUMIFS(Transacoes!$D$3:$D1000,Transacoes!$C$3:$C1000,$D762,Transacoes!$B$3:$B1000,"C", Transacoes!$A$3:$A1000, "&lt;"&amp;EOMONTH(DATE(P$1,P$2,1),0))-SUMIFS(Transacoes!$D$3:$D1000,Transacoes!$C$3:$C1000,$D762,Transacoes!$B$3:$B1000,"V", Transacoes!$A$3:$A1000, "&lt;"&amp;EOMONTH(DATE(P$1,P$2,1),0)))*SUMIFS(Prov_Auto!$E$3:$E1000, Prov_Auto!$A$3:$A1000, $D762, Prov_Auto!$D$3:$D1000,"&gt;="&amp;DATE(P$1,P$2,1),Prov_Auto!$D$3:$D1000, "&lt;="&amp;EOMONTH(DATE(P$1,P$2,1),0)))</f>
        <v/>
      </c>
      <c r="Q762" s="48" t="str">
        <f>IF($D762="","", (SUMIFS(Transacoes!$D$3:$D1000,Transacoes!$C$3:$C1000,$D762,Transacoes!$B$3:$B1000,"C", Transacoes!$A$3:$A1000, "&lt;"&amp;EOMONTH(DATE(Q$1,Q$2,1),0))-SUMIFS(Transacoes!$D$3:$D1000,Transacoes!$C$3:$C1000,$D762,Transacoes!$B$3:$B1000,"V", Transacoes!$A$3:$A1000, "&lt;"&amp;EOMONTH(DATE(Q$1,Q$2,1),0)))*SUMIFS(Prov_Auto!$E$3:$E1000, Prov_Auto!$A$3:$A1000, $D762, Prov_Auto!$D$3:$D1000,"&gt;="&amp;DATE(Q$1,Q$2,1),Prov_Auto!$D$3:$D1000, "&lt;="&amp;EOMONTH(DATE(Q$1,Q$2,1),0)))</f>
        <v/>
      </c>
      <c r="R762" s="47"/>
    </row>
    <row r="763">
      <c r="A763" s="47"/>
      <c r="B763" s="47"/>
      <c r="C763" s="47"/>
      <c r="D763" s="87"/>
      <c r="E763" s="48" t="str">
        <f>IF($D763="","", (SUMIFS(Transacoes!$D$3:$D1000,Transacoes!$C$3:$C1000,$D763,Transacoes!$B$3:$B1000,"C", Transacoes!$A$3:$A1000, "&lt;"&amp;EOMONTH(DATE(E$1,E$2,1),0))-SUMIFS(Transacoes!$D$3:$D1000,Transacoes!$C$3:$C1000,$D763,Transacoes!$B$3:$B1000,"V", Transacoes!$A$3:$A1000, "&lt;"&amp;EOMONTH(DATE(E$1,E$2,1),0)))*SUMIFS(Prov_Auto!$E$3:$E1000, Prov_Auto!$A$3:$A1000, $D763, Prov_Auto!$D$3:$D1000,"&gt;="&amp;DATE(E$1,E$2,1),Prov_Auto!$D$3:$D1000, "&lt;="&amp;EOMONTH(DATE(E$1,E$2,1),0)))</f>
        <v/>
      </c>
      <c r="F763" s="48" t="str">
        <f>IF($D763="","", (SUMIFS(Transacoes!$D$3:$D1000,Transacoes!$C$3:$C1000,$D763,Transacoes!$B$3:$B1000,"C", Transacoes!$A$3:$A1000, "&lt;"&amp;EOMONTH(DATE(F$1,F$2,1),0))-SUMIFS(Transacoes!$D$3:$D1000,Transacoes!$C$3:$C1000,$D763,Transacoes!$B$3:$B1000,"V", Transacoes!$A$3:$A1000, "&lt;"&amp;EOMONTH(DATE(F$1,F$2,1),0)))*SUMIFS(Prov_Auto!$E$3:$E1000, Prov_Auto!$A$3:$A1000, $D763, Prov_Auto!$D$3:$D1000,"&gt;="&amp;DATE(F$1,F$2,1),Prov_Auto!$D$3:$D1000, "&lt;="&amp;EOMONTH(DATE(F$1,F$2,1),0)))</f>
        <v/>
      </c>
      <c r="G763" s="48" t="str">
        <f>IF($D763="","", (SUMIFS(Transacoes!$D$3:$D1000,Transacoes!$C$3:$C1000,$D763,Transacoes!$B$3:$B1000,"C", Transacoes!$A$3:$A1000, "&lt;"&amp;EOMONTH(DATE(G$1,G$2,1),0))-SUMIFS(Transacoes!$D$3:$D1000,Transacoes!$C$3:$C1000,$D763,Transacoes!$B$3:$B1000,"V", Transacoes!$A$3:$A1000, "&lt;"&amp;EOMONTH(DATE(G$1,G$2,1),0)))*SUMIFS(Prov_Auto!$E$3:$E1000, Prov_Auto!$A$3:$A1000, $D763, Prov_Auto!$D$3:$D1000,"&gt;="&amp;DATE(G$1,G$2,1),Prov_Auto!$D$3:$D1000, "&lt;="&amp;EOMONTH(DATE(G$1,G$2,1),0)))</f>
        <v/>
      </c>
      <c r="H763" s="48" t="str">
        <f>IF($D763="","", (SUMIFS(Transacoes!$D$3:$D1000,Transacoes!$C$3:$C1000,$D763,Transacoes!$B$3:$B1000,"C", Transacoes!$A$3:$A1000, "&lt;"&amp;EOMONTH(DATE(H$1,H$2,1),0))-SUMIFS(Transacoes!$D$3:$D1000,Transacoes!$C$3:$C1000,$D763,Transacoes!$B$3:$B1000,"V", Transacoes!$A$3:$A1000, "&lt;"&amp;EOMONTH(DATE(H$1,H$2,1),0)))*SUMIFS(Prov_Auto!$E$3:$E1000, Prov_Auto!$A$3:$A1000, $D763, Prov_Auto!$D$3:$D1000,"&gt;="&amp;DATE(H$1,H$2,1),Prov_Auto!$D$3:$D1000, "&lt;="&amp;EOMONTH(DATE(H$1,H$2,1),0)))</f>
        <v/>
      </c>
      <c r="I763" s="48" t="str">
        <f>IF($D763="","", (SUMIFS(Transacoes!$D$3:$D1000,Transacoes!$C$3:$C1000,$D763,Transacoes!$B$3:$B1000,"C", Transacoes!$A$3:$A1000, "&lt;"&amp;EOMONTH(DATE(I$1,I$2,1),0))-SUMIFS(Transacoes!$D$3:$D1000,Transacoes!$C$3:$C1000,$D763,Transacoes!$B$3:$B1000,"V", Transacoes!$A$3:$A1000, "&lt;"&amp;EOMONTH(DATE(I$1,I$2,1),0)))*SUMIFS(Prov_Auto!$E$3:$E1000, Prov_Auto!$A$3:$A1000, $D763, Prov_Auto!$D$3:$D1000,"&gt;="&amp;DATE(I$1,I$2,1),Prov_Auto!$D$3:$D1000, "&lt;="&amp;EOMONTH(DATE(I$1,I$2,1),0)))</f>
        <v/>
      </c>
      <c r="J763" s="48" t="str">
        <f>IF($D763="","", (SUMIFS(Transacoes!$D$3:$D1000,Transacoes!$C$3:$C1000,$D763,Transacoes!$B$3:$B1000,"C", Transacoes!$A$3:$A1000, "&lt;"&amp;EOMONTH(DATE(J$1,J$2,1),0))-SUMIFS(Transacoes!$D$3:$D1000,Transacoes!$C$3:$C1000,$D763,Transacoes!$B$3:$B1000,"V", Transacoes!$A$3:$A1000, "&lt;"&amp;EOMONTH(DATE(J$1,J$2,1),0)))*SUMIFS(Prov_Auto!$E$3:$E1000, Prov_Auto!$A$3:$A1000, $D763, Prov_Auto!$D$3:$D1000,"&gt;="&amp;DATE(J$1,J$2,1),Prov_Auto!$D$3:$D1000, "&lt;="&amp;EOMONTH(DATE(J$1,J$2,1),0)))</f>
        <v/>
      </c>
      <c r="K763" s="48" t="str">
        <f>IF($D763="","", (SUMIFS(Transacoes!$D$3:$D1000,Transacoes!$C$3:$C1000,$D763,Transacoes!$B$3:$B1000,"C", Transacoes!$A$3:$A1000, "&lt;"&amp;EOMONTH(DATE(K$1,K$2,1),0))-SUMIFS(Transacoes!$D$3:$D1000,Transacoes!$C$3:$C1000,$D763,Transacoes!$B$3:$B1000,"V", Transacoes!$A$3:$A1000, "&lt;"&amp;EOMONTH(DATE(K$1,K$2,1),0)))*SUMIFS(Prov_Auto!$E$3:$E1000, Prov_Auto!$A$3:$A1000, $D763, Prov_Auto!$D$3:$D1000,"&gt;="&amp;DATE(K$1,K$2,1),Prov_Auto!$D$3:$D1000, "&lt;="&amp;EOMONTH(DATE(K$1,K$2,1),0)))</f>
        <v/>
      </c>
      <c r="L763" s="48" t="str">
        <f>IF($D763="","", (SUMIFS(Transacoes!$D$3:$D1000,Transacoes!$C$3:$C1000,$D763,Transacoes!$B$3:$B1000,"C", Transacoes!$A$3:$A1000, "&lt;"&amp;EOMONTH(DATE(L$1,L$2,1),0))-SUMIFS(Transacoes!$D$3:$D1000,Transacoes!$C$3:$C1000,$D763,Transacoes!$B$3:$B1000,"V", Transacoes!$A$3:$A1000, "&lt;"&amp;EOMONTH(DATE(L$1,L$2,1),0)))*SUMIFS(Prov_Auto!$E$3:$E1000, Prov_Auto!$A$3:$A1000, $D763, Prov_Auto!$D$3:$D1000,"&gt;="&amp;DATE(L$1,L$2,1),Prov_Auto!$D$3:$D1000, "&lt;="&amp;EOMONTH(DATE(L$1,L$2,1),0)))</f>
        <v/>
      </c>
      <c r="M763" s="48" t="str">
        <f>IF($D763="","", (SUMIFS(Transacoes!$D$3:$D1000,Transacoes!$C$3:$C1000,$D763,Transacoes!$B$3:$B1000,"C", Transacoes!$A$3:$A1000, "&lt;"&amp;EOMONTH(DATE(M$1,M$2,1),0))-SUMIFS(Transacoes!$D$3:$D1000,Transacoes!$C$3:$C1000,$D763,Transacoes!$B$3:$B1000,"V", Transacoes!$A$3:$A1000, "&lt;"&amp;EOMONTH(DATE(M$1,M$2,1),0)))*SUMIFS(Prov_Auto!$E$3:$E1000, Prov_Auto!$A$3:$A1000, $D763, Prov_Auto!$D$3:$D1000,"&gt;="&amp;DATE(M$1,M$2,1),Prov_Auto!$D$3:$D1000, "&lt;="&amp;EOMONTH(DATE(M$1,M$2,1),0)))</f>
        <v/>
      </c>
      <c r="N763" s="48" t="str">
        <f>IF($D763="","", (SUMIFS(Transacoes!$D$3:$D1000,Transacoes!$C$3:$C1000,$D763,Transacoes!$B$3:$B1000,"C", Transacoes!$A$3:$A1000, "&lt;"&amp;EOMONTH(DATE(N$1,N$2,1),0))-SUMIFS(Transacoes!$D$3:$D1000,Transacoes!$C$3:$C1000,$D763,Transacoes!$B$3:$B1000,"V", Transacoes!$A$3:$A1000, "&lt;"&amp;EOMONTH(DATE(N$1,N$2,1),0)))*SUMIFS(Prov_Auto!$E$3:$E1000, Prov_Auto!$A$3:$A1000, $D763, Prov_Auto!$D$3:$D1000,"&gt;="&amp;DATE(N$1,N$2,1),Prov_Auto!$D$3:$D1000, "&lt;="&amp;EOMONTH(DATE(N$1,N$2,1),0)))</f>
        <v/>
      </c>
      <c r="O763" s="48" t="str">
        <f>IF($D763="","", (SUMIFS(Transacoes!$D$3:$D1000,Transacoes!$C$3:$C1000,$D763,Transacoes!$B$3:$B1000,"C", Transacoes!$A$3:$A1000, "&lt;"&amp;EOMONTH(DATE(O$1,O$2,1),0))-SUMIFS(Transacoes!$D$3:$D1000,Transacoes!$C$3:$C1000,$D763,Transacoes!$B$3:$B1000,"V", Transacoes!$A$3:$A1000, "&lt;"&amp;EOMONTH(DATE(O$1,O$2,1),0)))*SUMIFS(Prov_Auto!$E$3:$E1000, Prov_Auto!$A$3:$A1000, $D763, Prov_Auto!$D$3:$D1000,"&gt;="&amp;DATE(O$1,O$2,1),Prov_Auto!$D$3:$D1000, "&lt;="&amp;EOMONTH(DATE(O$1,O$2,1),0)))</f>
        <v/>
      </c>
      <c r="P763" s="48" t="str">
        <f>IF($D763="","", (SUMIFS(Transacoes!$D$3:$D1000,Transacoes!$C$3:$C1000,$D763,Transacoes!$B$3:$B1000,"C", Transacoes!$A$3:$A1000, "&lt;"&amp;EOMONTH(DATE(P$1,P$2,1),0))-SUMIFS(Transacoes!$D$3:$D1000,Transacoes!$C$3:$C1000,$D763,Transacoes!$B$3:$B1000,"V", Transacoes!$A$3:$A1000, "&lt;"&amp;EOMONTH(DATE(P$1,P$2,1),0)))*SUMIFS(Prov_Auto!$E$3:$E1000, Prov_Auto!$A$3:$A1000, $D763, Prov_Auto!$D$3:$D1000,"&gt;="&amp;DATE(P$1,P$2,1),Prov_Auto!$D$3:$D1000, "&lt;="&amp;EOMONTH(DATE(P$1,P$2,1),0)))</f>
        <v/>
      </c>
      <c r="Q763" s="48" t="str">
        <f>IF($D763="","", (SUMIFS(Transacoes!$D$3:$D1000,Transacoes!$C$3:$C1000,$D763,Transacoes!$B$3:$B1000,"C", Transacoes!$A$3:$A1000, "&lt;"&amp;EOMONTH(DATE(Q$1,Q$2,1),0))-SUMIFS(Transacoes!$D$3:$D1000,Transacoes!$C$3:$C1000,$D763,Transacoes!$B$3:$B1000,"V", Transacoes!$A$3:$A1000, "&lt;"&amp;EOMONTH(DATE(Q$1,Q$2,1),0)))*SUMIFS(Prov_Auto!$E$3:$E1000, Prov_Auto!$A$3:$A1000, $D763, Prov_Auto!$D$3:$D1000,"&gt;="&amp;DATE(Q$1,Q$2,1),Prov_Auto!$D$3:$D1000, "&lt;="&amp;EOMONTH(DATE(Q$1,Q$2,1),0)))</f>
        <v/>
      </c>
      <c r="R763" s="47"/>
    </row>
    <row r="764">
      <c r="A764" s="47"/>
      <c r="B764" s="47"/>
      <c r="C764" s="47"/>
      <c r="D764" s="87"/>
      <c r="E764" s="48" t="str">
        <f>IF($D764="","", (SUMIFS(Transacoes!$D$3:$D1000,Transacoes!$C$3:$C1000,$D764,Transacoes!$B$3:$B1000,"C", Transacoes!$A$3:$A1000, "&lt;"&amp;EOMONTH(DATE(E$1,E$2,1),0))-SUMIFS(Transacoes!$D$3:$D1000,Transacoes!$C$3:$C1000,$D764,Transacoes!$B$3:$B1000,"V", Transacoes!$A$3:$A1000, "&lt;"&amp;EOMONTH(DATE(E$1,E$2,1),0)))*SUMIFS(Prov_Auto!$E$3:$E1000, Prov_Auto!$A$3:$A1000, $D764, Prov_Auto!$D$3:$D1000,"&gt;="&amp;DATE(E$1,E$2,1),Prov_Auto!$D$3:$D1000, "&lt;="&amp;EOMONTH(DATE(E$1,E$2,1),0)))</f>
        <v/>
      </c>
      <c r="F764" s="48" t="str">
        <f>IF($D764="","", (SUMIFS(Transacoes!$D$3:$D1000,Transacoes!$C$3:$C1000,$D764,Transacoes!$B$3:$B1000,"C", Transacoes!$A$3:$A1000, "&lt;"&amp;EOMONTH(DATE(F$1,F$2,1),0))-SUMIFS(Transacoes!$D$3:$D1000,Transacoes!$C$3:$C1000,$D764,Transacoes!$B$3:$B1000,"V", Transacoes!$A$3:$A1000, "&lt;"&amp;EOMONTH(DATE(F$1,F$2,1),0)))*SUMIFS(Prov_Auto!$E$3:$E1000, Prov_Auto!$A$3:$A1000, $D764, Prov_Auto!$D$3:$D1000,"&gt;="&amp;DATE(F$1,F$2,1),Prov_Auto!$D$3:$D1000, "&lt;="&amp;EOMONTH(DATE(F$1,F$2,1),0)))</f>
        <v/>
      </c>
      <c r="G764" s="48" t="str">
        <f>IF($D764="","", (SUMIFS(Transacoes!$D$3:$D1000,Transacoes!$C$3:$C1000,$D764,Transacoes!$B$3:$B1000,"C", Transacoes!$A$3:$A1000, "&lt;"&amp;EOMONTH(DATE(G$1,G$2,1),0))-SUMIFS(Transacoes!$D$3:$D1000,Transacoes!$C$3:$C1000,$D764,Transacoes!$B$3:$B1000,"V", Transacoes!$A$3:$A1000, "&lt;"&amp;EOMONTH(DATE(G$1,G$2,1),0)))*SUMIFS(Prov_Auto!$E$3:$E1000, Prov_Auto!$A$3:$A1000, $D764, Prov_Auto!$D$3:$D1000,"&gt;="&amp;DATE(G$1,G$2,1),Prov_Auto!$D$3:$D1000, "&lt;="&amp;EOMONTH(DATE(G$1,G$2,1),0)))</f>
        <v/>
      </c>
      <c r="H764" s="48" t="str">
        <f>IF($D764="","", (SUMIFS(Transacoes!$D$3:$D1000,Transacoes!$C$3:$C1000,$D764,Transacoes!$B$3:$B1000,"C", Transacoes!$A$3:$A1000, "&lt;"&amp;EOMONTH(DATE(H$1,H$2,1),0))-SUMIFS(Transacoes!$D$3:$D1000,Transacoes!$C$3:$C1000,$D764,Transacoes!$B$3:$B1000,"V", Transacoes!$A$3:$A1000, "&lt;"&amp;EOMONTH(DATE(H$1,H$2,1),0)))*SUMIFS(Prov_Auto!$E$3:$E1000, Prov_Auto!$A$3:$A1000, $D764, Prov_Auto!$D$3:$D1000,"&gt;="&amp;DATE(H$1,H$2,1),Prov_Auto!$D$3:$D1000, "&lt;="&amp;EOMONTH(DATE(H$1,H$2,1),0)))</f>
        <v/>
      </c>
      <c r="I764" s="48" t="str">
        <f>IF($D764="","", (SUMIFS(Transacoes!$D$3:$D1000,Transacoes!$C$3:$C1000,$D764,Transacoes!$B$3:$B1000,"C", Transacoes!$A$3:$A1000, "&lt;"&amp;EOMONTH(DATE(I$1,I$2,1),0))-SUMIFS(Transacoes!$D$3:$D1000,Transacoes!$C$3:$C1000,$D764,Transacoes!$B$3:$B1000,"V", Transacoes!$A$3:$A1000, "&lt;"&amp;EOMONTH(DATE(I$1,I$2,1),0)))*SUMIFS(Prov_Auto!$E$3:$E1000, Prov_Auto!$A$3:$A1000, $D764, Prov_Auto!$D$3:$D1000,"&gt;="&amp;DATE(I$1,I$2,1),Prov_Auto!$D$3:$D1000, "&lt;="&amp;EOMONTH(DATE(I$1,I$2,1),0)))</f>
        <v/>
      </c>
      <c r="J764" s="48" t="str">
        <f>IF($D764="","", (SUMIFS(Transacoes!$D$3:$D1000,Transacoes!$C$3:$C1000,$D764,Transacoes!$B$3:$B1000,"C", Transacoes!$A$3:$A1000, "&lt;"&amp;EOMONTH(DATE(J$1,J$2,1),0))-SUMIFS(Transacoes!$D$3:$D1000,Transacoes!$C$3:$C1000,$D764,Transacoes!$B$3:$B1000,"V", Transacoes!$A$3:$A1000, "&lt;"&amp;EOMONTH(DATE(J$1,J$2,1),0)))*SUMIFS(Prov_Auto!$E$3:$E1000, Prov_Auto!$A$3:$A1000, $D764, Prov_Auto!$D$3:$D1000,"&gt;="&amp;DATE(J$1,J$2,1),Prov_Auto!$D$3:$D1000, "&lt;="&amp;EOMONTH(DATE(J$1,J$2,1),0)))</f>
        <v/>
      </c>
      <c r="K764" s="48" t="str">
        <f>IF($D764="","", (SUMIFS(Transacoes!$D$3:$D1000,Transacoes!$C$3:$C1000,$D764,Transacoes!$B$3:$B1000,"C", Transacoes!$A$3:$A1000, "&lt;"&amp;EOMONTH(DATE(K$1,K$2,1),0))-SUMIFS(Transacoes!$D$3:$D1000,Transacoes!$C$3:$C1000,$D764,Transacoes!$B$3:$B1000,"V", Transacoes!$A$3:$A1000, "&lt;"&amp;EOMONTH(DATE(K$1,K$2,1),0)))*SUMIFS(Prov_Auto!$E$3:$E1000, Prov_Auto!$A$3:$A1000, $D764, Prov_Auto!$D$3:$D1000,"&gt;="&amp;DATE(K$1,K$2,1),Prov_Auto!$D$3:$D1000, "&lt;="&amp;EOMONTH(DATE(K$1,K$2,1),0)))</f>
        <v/>
      </c>
      <c r="L764" s="48" t="str">
        <f>IF($D764="","", (SUMIFS(Transacoes!$D$3:$D1000,Transacoes!$C$3:$C1000,$D764,Transacoes!$B$3:$B1000,"C", Transacoes!$A$3:$A1000, "&lt;"&amp;EOMONTH(DATE(L$1,L$2,1),0))-SUMIFS(Transacoes!$D$3:$D1000,Transacoes!$C$3:$C1000,$D764,Transacoes!$B$3:$B1000,"V", Transacoes!$A$3:$A1000, "&lt;"&amp;EOMONTH(DATE(L$1,L$2,1),0)))*SUMIFS(Prov_Auto!$E$3:$E1000, Prov_Auto!$A$3:$A1000, $D764, Prov_Auto!$D$3:$D1000,"&gt;="&amp;DATE(L$1,L$2,1),Prov_Auto!$D$3:$D1000, "&lt;="&amp;EOMONTH(DATE(L$1,L$2,1),0)))</f>
        <v/>
      </c>
      <c r="M764" s="48" t="str">
        <f>IF($D764="","", (SUMIFS(Transacoes!$D$3:$D1000,Transacoes!$C$3:$C1000,$D764,Transacoes!$B$3:$B1000,"C", Transacoes!$A$3:$A1000, "&lt;"&amp;EOMONTH(DATE(M$1,M$2,1),0))-SUMIFS(Transacoes!$D$3:$D1000,Transacoes!$C$3:$C1000,$D764,Transacoes!$B$3:$B1000,"V", Transacoes!$A$3:$A1000, "&lt;"&amp;EOMONTH(DATE(M$1,M$2,1),0)))*SUMIFS(Prov_Auto!$E$3:$E1000, Prov_Auto!$A$3:$A1000, $D764, Prov_Auto!$D$3:$D1000,"&gt;="&amp;DATE(M$1,M$2,1),Prov_Auto!$D$3:$D1000, "&lt;="&amp;EOMONTH(DATE(M$1,M$2,1),0)))</f>
        <v/>
      </c>
      <c r="N764" s="48" t="str">
        <f>IF($D764="","", (SUMIFS(Transacoes!$D$3:$D1000,Transacoes!$C$3:$C1000,$D764,Transacoes!$B$3:$B1000,"C", Transacoes!$A$3:$A1000, "&lt;"&amp;EOMONTH(DATE(N$1,N$2,1),0))-SUMIFS(Transacoes!$D$3:$D1000,Transacoes!$C$3:$C1000,$D764,Transacoes!$B$3:$B1000,"V", Transacoes!$A$3:$A1000, "&lt;"&amp;EOMONTH(DATE(N$1,N$2,1),0)))*SUMIFS(Prov_Auto!$E$3:$E1000, Prov_Auto!$A$3:$A1000, $D764, Prov_Auto!$D$3:$D1000,"&gt;="&amp;DATE(N$1,N$2,1),Prov_Auto!$D$3:$D1000, "&lt;="&amp;EOMONTH(DATE(N$1,N$2,1),0)))</f>
        <v/>
      </c>
      <c r="O764" s="48" t="str">
        <f>IF($D764="","", (SUMIFS(Transacoes!$D$3:$D1000,Transacoes!$C$3:$C1000,$D764,Transacoes!$B$3:$B1000,"C", Transacoes!$A$3:$A1000, "&lt;"&amp;EOMONTH(DATE(O$1,O$2,1),0))-SUMIFS(Transacoes!$D$3:$D1000,Transacoes!$C$3:$C1000,$D764,Transacoes!$B$3:$B1000,"V", Transacoes!$A$3:$A1000, "&lt;"&amp;EOMONTH(DATE(O$1,O$2,1),0)))*SUMIFS(Prov_Auto!$E$3:$E1000, Prov_Auto!$A$3:$A1000, $D764, Prov_Auto!$D$3:$D1000,"&gt;="&amp;DATE(O$1,O$2,1),Prov_Auto!$D$3:$D1000, "&lt;="&amp;EOMONTH(DATE(O$1,O$2,1),0)))</f>
        <v/>
      </c>
      <c r="P764" s="48" t="str">
        <f>IF($D764="","", (SUMIFS(Transacoes!$D$3:$D1000,Transacoes!$C$3:$C1000,$D764,Transacoes!$B$3:$B1000,"C", Transacoes!$A$3:$A1000, "&lt;"&amp;EOMONTH(DATE(P$1,P$2,1),0))-SUMIFS(Transacoes!$D$3:$D1000,Transacoes!$C$3:$C1000,$D764,Transacoes!$B$3:$B1000,"V", Transacoes!$A$3:$A1000, "&lt;"&amp;EOMONTH(DATE(P$1,P$2,1),0)))*SUMIFS(Prov_Auto!$E$3:$E1000, Prov_Auto!$A$3:$A1000, $D764, Prov_Auto!$D$3:$D1000,"&gt;="&amp;DATE(P$1,P$2,1),Prov_Auto!$D$3:$D1000, "&lt;="&amp;EOMONTH(DATE(P$1,P$2,1),0)))</f>
        <v/>
      </c>
      <c r="Q764" s="48" t="str">
        <f>IF($D764="","", (SUMIFS(Transacoes!$D$3:$D1000,Transacoes!$C$3:$C1000,$D764,Transacoes!$B$3:$B1000,"C", Transacoes!$A$3:$A1000, "&lt;"&amp;EOMONTH(DATE(Q$1,Q$2,1),0))-SUMIFS(Transacoes!$D$3:$D1000,Transacoes!$C$3:$C1000,$D764,Transacoes!$B$3:$B1000,"V", Transacoes!$A$3:$A1000, "&lt;"&amp;EOMONTH(DATE(Q$1,Q$2,1),0)))*SUMIFS(Prov_Auto!$E$3:$E1000, Prov_Auto!$A$3:$A1000, $D764, Prov_Auto!$D$3:$D1000,"&gt;="&amp;DATE(Q$1,Q$2,1),Prov_Auto!$D$3:$D1000, "&lt;="&amp;EOMONTH(DATE(Q$1,Q$2,1),0)))</f>
        <v/>
      </c>
      <c r="R764" s="47"/>
    </row>
    <row r="765">
      <c r="A765" s="47"/>
      <c r="B765" s="47"/>
      <c r="C765" s="47"/>
      <c r="D765" s="87"/>
      <c r="E765" s="48" t="str">
        <f>IF($D765="","", (SUMIFS(Transacoes!$D$3:$D1000,Transacoes!$C$3:$C1000,$D765,Transacoes!$B$3:$B1000,"C", Transacoes!$A$3:$A1000, "&lt;"&amp;EOMONTH(DATE(E$1,E$2,1),0))-SUMIFS(Transacoes!$D$3:$D1000,Transacoes!$C$3:$C1000,$D765,Transacoes!$B$3:$B1000,"V", Transacoes!$A$3:$A1000, "&lt;"&amp;EOMONTH(DATE(E$1,E$2,1),0)))*SUMIFS(Prov_Auto!$E$3:$E1000, Prov_Auto!$A$3:$A1000, $D765, Prov_Auto!$D$3:$D1000,"&gt;="&amp;DATE(E$1,E$2,1),Prov_Auto!$D$3:$D1000, "&lt;="&amp;EOMONTH(DATE(E$1,E$2,1),0)))</f>
        <v/>
      </c>
      <c r="F765" s="48" t="str">
        <f>IF($D765="","", (SUMIFS(Transacoes!$D$3:$D1000,Transacoes!$C$3:$C1000,$D765,Transacoes!$B$3:$B1000,"C", Transacoes!$A$3:$A1000, "&lt;"&amp;EOMONTH(DATE(F$1,F$2,1),0))-SUMIFS(Transacoes!$D$3:$D1000,Transacoes!$C$3:$C1000,$D765,Transacoes!$B$3:$B1000,"V", Transacoes!$A$3:$A1000, "&lt;"&amp;EOMONTH(DATE(F$1,F$2,1),0)))*SUMIFS(Prov_Auto!$E$3:$E1000, Prov_Auto!$A$3:$A1000, $D765, Prov_Auto!$D$3:$D1000,"&gt;="&amp;DATE(F$1,F$2,1),Prov_Auto!$D$3:$D1000, "&lt;="&amp;EOMONTH(DATE(F$1,F$2,1),0)))</f>
        <v/>
      </c>
      <c r="G765" s="48" t="str">
        <f>IF($D765="","", (SUMIFS(Transacoes!$D$3:$D1000,Transacoes!$C$3:$C1000,$D765,Transacoes!$B$3:$B1000,"C", Transacoes!$A$3:$A1000, "&lt;"&amp;EOMONTH(DATE(G$1,G$2,1),0))-SUMIFS(Transacoes!$D$3:$D1000,Transacoes!$C$3:$C1000,$D765,Transacoes!$B$3:$B1000,"V", Transacoes!$A$3:$A1000, "&lt;"&amp;EOMONTH(DATE(G$1,G$2,1),0)))*SUMIFS(Prov_Auto!$E$3:$E1000, Prov_Auto!$A$3:$A1000, $D765, Prov_Auto!$D$3:$D1000,"&gt;="&amp;DATE(G$1,G$2,1),Prov_Auto!$D$3:$D1000, "&lt;="&amp;EOMONTH(DATE(G$1,G$2,1),0)))</f>
        <v/>
      </c>
      <c r="H765" s="48" t="str">
        <f>IF($D765="","", (SUMIFS(Transacoes!$D$3:$D1000,Transacoes!$C$3:$C1000,$D765,Transacoes!$B$3:$B1000,"C", Transacoes!$A$3:$A1000, "&lt;"&amp;EOMONTH(DATE(H$1,H$2,1),0))-SUMIFS(Transacoes!$D$3:$D1000,Transacoes!$C$3:$C1000,$D765,Transacoes!$B$3:$B1000,"V", Transacoes!$A$3:$A1000, "&lt;"&amp;EOMONTH(DATE(H$1,H$2,1),0)))*SUMIFS(Prov_Auto!$E$3:$E1000, Prov_Auto!$A$3:$A1000, $D765, Prov_Auto!$D$3:$D1000,"&gt;="&amp;DATE(H$1,H$2,1),Prov_Auto!$D$3:$D1000, "&lt;="&amp;EOMONTH(DATE(H$1,H$2,1),0)))</f>
        <v/>
      </c>
      <c r="I765" s="48" t="str">
        <f>IF($D765="","", (SUMIFS(Transacoes!$D$3:$D1000,Transacoes!$C$3:$C1000,$D765,Transacoes!$B$3:$B1000,"C", Transacoes!$A$3:$A1000, "&lt;"&amp;EOMONTH(DATE(I$1,I$2,1),0))-SUMIFS(Transacoes!$D$3:$D1000,Transacoes!$C$3:$C1000,$D765,Transacoes!$B$3:$B1000,"V", Transacoes!$A$3:$A1000, "&lt;"&amp;EOMONTH(DATE(I$1,I$2,1),0)))*SUMIFS(Prov_Auto!$E$3:$E1000, Prov_Auto!$A$3:$A1000, $D765, Prov_Auto!$D$3:$D1000,"&gt;="&amp;DATE(I$1,I$2,1),Prov_Auto!$D$3:$D1000, "&lt;="&amp;EOMONTH(DATE(I$1,I$2,1),0)))</f>
        <v/>
      </c>
      <c r="J765" s="48" t="str">
        <f>IF($D765="","", (SUMIFS(Transacoes!$D$3:$D1000,Transacoes!$C$3:$C1000,$D765,Transacoes!$B$3:$B1000,"C", Transacoes!$A$3:$A1000, "&lt;"&amp;EOMONTH(DATE(J$1,J$2,1),0))-SUMIFS(Transacoes!$D$3:$D1000,Transacoes!$C$3:$C1000,$D765,Transacoes!$B$3:$B1000,"V", Transacoes!$A$3:$A1000, "&lt;"&amp;EOMONTH(DATE(J$1,J$2,1),0)))*SUMIFS(Prov_Auto!$E$3:$E1000, Prov_Auto!$A$3:$A1000, $D765, Prov_Auto!$D$3:$D1000,"&gt;="&amp;DATE(J$1,J$2,1),Prov_Auto!$D$3:$D1000, "&lt;="&amp;EOMONTH(DATE(J$1,J$2,1),0)))</f>
        <v/>
      </c>
      <c r="K765" s="48" t="str">
        <f>IF($D765="","", (SUMIFS(Transacoes!$D$3:$D1000,Transacoes!$C$3:$C1000,$D765,Transacoes!$B$3:$B1000,"C", Transacoes!$A$3:$A1000, "&lt;"&amp;EOMONTH(DATE(K$1,K$2,1),0))-SUMIFS(Transacoes!$D$3:$D1000,Transacoes!$C$3:$C1000,$D765,Transacoes!$B$3:$B1000,"V", Transacoes!$A$3:$A1000, "&lt;"&amp;EOMONTH(DATE(K$1,K$2,1),0)))*SUMIFS(Prov_Auto!$E$3:$E1000, Prov_Auto!$A$3:$A1000, $D765, Prov_Auto!$D$3:$D1000,"&gt;="&amp;DATE(K$1,K$2,1),Prov_Auto!$D$3:$D1000, "&lt;="&amp;EOMONTH(DATE(K$1,K$2,1),0)))</f>
        <v/>
      </c>
      <c r="L765" s="48" t="str">
        <f>IF($D765="","", (SUMIFS(Transacoes!$D$3:$D1000,Transacoes!$C$3:$C1000,$D765,Transacoes!$B$3:$B1000,"C", Transacoes!$A$3:$A1000, "&lt;"&amp;EOMONTH(DATE(L$1,L$2,1),0))-SUMIFS(Transacoes!$D$3:$D1000,Transacoes!$C$3:$C1000,$D765,Transacoes!$B$3:$B1000,"V", Transacoes!$A$3:$A1000, "&lt;"&amp;EOMONTH(DATE(L$1,L$2,1),0)))*SUMIFS(Prov_Auto!$E$3:$E1000, Prov_Auto!$A$3:$A1000, $D765, Prov_Auto!$D$3:$D1000,"&gt;="&amp;DATE(L$1,L$2,1),Prov_Auto!$D$3:$D1000, "&lt;="&amp;EOMONTH(DATE(L$1,L$2,1),0)))</f>
        <v/>
      </c>
      <c r="M765" s="48" t="str">
        <f>IF($D765="","", (SUMIFS(Transacoes!$D$3:$D1000,Transacoes!$C$3:$C1000,$D765,Transacoes!$B$3:$B1000,"C", Transacoes!$A$3:$A1000, "&lt;"&amp;EOMONTH(DATE(M$1,M$2,1),0))-SUMIFS(Transacoes!$D$3:$D1000,Transacoes!$C$3:$C1000,$D765,Transacoes!$B$3:$B1000,"V", Transacoes!$A$3:$A1000, "&lt;"&amp;EOMONTH(DATE(M$1,M$2,1),0)))*SUMIFS(Prov_Auto!$E$3:$E1000, Prov_Auto!$A$3:$A1000, $D765, Prov_Auto!$D$3:$D1000,"&gt;="&amp;DATE(M$1,M$2,1),Prov_Auto!$D$3:$D1000, "&lt;="&amp;EOMONTH(DATE(M$1,M$2,1),0)))</f>
        <v/>
      </c>
      <c r="N765" s="48" t="str">
        <f>IF($D765="","", (SUMIFS(Transacoes!$D$3:$D1000,Transacoes!$C$3:$C1000,$D765,Transacoes!$B$3:$B1000,"C", Transacoes!$A$3:$A1000, "&lt;"&amp;EOMONTH(DATE(N$1,N$2,1),0))-SUMIFS(Transacoes!$D$3:$D1000,Transacoes!$C$3:$C1000,$D765,Transacoes!$B$3:$B1000,"V", Transacoes!$A$3:$A1000, "&lt;"&amp;EOMONTH(DATE(N$1,N$2,1),0)))*SUMIFS(Prov_Auto!$E$3:$E1000, Prov_Auto!$A$3:$A1000, $D765, Prov_Auto!$D$3:$D1000,"&gt;="&amp;DATE(N$1,N$2,1),Prov_Auto!$D$3:$D1000, "&lt;="&amp;EOMONTH(DATE(N$1,N$2,1),0)))</f>
        <v/>
      </c>
      <c r="O765" s="48" t="str">
        <f>IF($D765="","", (SUMIFS(Transacoes!$D$3:$D1000,Transacoes!$C$3:$C1000,$D765,Transacoes!$B$3:$B1000,"C", Transacoes!$A$3:$A1000, "&lt;"&amp;EOMONTH(DATE(O$1,O$2,1),0))-SUMIFS(Transacoes!$D$3:$D1000,Transacoes!$C$3:$C1000,$D765,Transacoes!$B$3:$B1000,"V", Transacoes!$A$3:$A1000, "&lt;"&amp;EOMONTH(DATE(O$1,O$2,1),0)))*SUMIFS(Prov_Auto!$E$3:$E1000, Prov_Auto!$A$3:$A1000, $D765, Prov_Auto!$D$3:$D1000,"&gt;="&amp;DATE(O$1,O$2,1),Prov_Auto!$D$3:$D1000, "&lt;="&amp;EOMONTH(DATE(O$1,O$2,1),0)))</f>
        <v/>
      </c>
      <c r="P765" s="48" t="str">
        <f>IF($D765="","", (SUMIFS(Transacoes!$D$3:$D1000,Transacoes!$C$3:$C1000,$D765,Transacoes!$B$3:$B1000,"C", Transacoes!$A$3:$A1000, "&lt;"&amp;EOMONTH(DATE(P$1,P$2,1),0))-SUMIFS(Transacoes!$D$3:$D1000,Transacoes!$C$3:$C1000,$D765,Transacoes!$B$3:$B1000,"V", Transacoes!$A$3:$A1000, "&lt;"&amp;EOMONTH(DATE(P$1,P$2,1),0)))*SUMIFS(Prov_Auto!$E$3:$E1000, Prov_Auto!$A$3:$A1000, $D765, Prov_Auto!$D$3:$D1000,"&gt;="&amp;DATE(P$1,P$2,1),Prov_Auto!$D$3:$D1000, "&lt;="&amp;EOMONTH(DATE(P$1,P$2,1),0)))</f>
        <v/>
      </c>
      <c r="Q765" s="48" t="str">
        <f>IF($D765="","", (SUMIFS(Transacoes!$D$3:$D1000,Transacoes!$C$3:$C1000,$D765,Transacoes!$B$3:$B1000,"C", Transacoes!$A$3:$A1000, "&lt;"&amp;EOMONTH(DATE(Q$1,Q$2,1),0))-SUMIFS(Transacoes!$D$3:$D1000,Transacoes!$C$3:$C1000,$D765,Transacoes!$B$3:$B1000,"V", Transacoes!$A$3:$A1000, "&lt;"&amp;EOMONTH(DATE(Q$1,Q$2,1),0)))*SUMIFS(Prov_Auto!$E$3:$E1000, Prov_Auto!$A$3:$A1000, $D765, Prov_Auto!$D$3:$D1000,"&gt;="&amp;DATE(Q$1,Q$2,1),Prov_Auto!$D$3:$D1000, "&lt;="&amp;EOMONTH(DATE(Q$1,Q$2,1),0)))</f>
        <v/>
      </c>
      <c r="R765" s="47"/>
    </row>
    <row r="766">
      <c r="A766" s="47"/>
      <c r="B766" s="47"/>
      <c r="C766" s="47"/>
      <c r="D766" s="87"/>
      <c r="E766" s="48" t="str">
        <f>IF($D766="","", (SUMIFS(Transacoes!$D$3:$D1000,Transacoes!$C$3:$C1000,$D766,Transacoes!$B$3:$B1000,"C", Transacoes!$A$3:$A1000, "&lt;"&amp;EOMONTH(DATE(E$1,E$2,1),0))-SUMIFS(Transacoes!$D$3:$D1000,Transacoes!$C$3:$C1000,$D766,Transacoes!$B$3:$B1000,"V", Transacoes!$A$3:$A1000, "&lt;"&amp;EOMONTH(DATE(E$1,E$2,1),0)))*SUMIFS(Prov_Auto!$E$3:$E1000, Prov_Auto!$A$3:$A1000, $D766, Prov_Auto!$D$3:$D1000,"&gt;="&amp;DATE(E$1,E$2,1),Prov_Auto!$D$3:$D1000, "&lt;="&amp;EOMONTH(DATE(E$1,E$2,1),0)))</f>
        <v/>
      </c>
      <c r="F766" s="48" t="str">
        <f>IF($D766="","", (SUMIFS(Transacoes!$D$3:$D1000,Transacoes!$C$3:$C1000,$D766,Transacoes!$B$3:$B1000,"C", Transacoes!$A$3:$A1000, "&lt;"&amp;EOMONTH(DATE(F$1,F$2,1),0))-SUMIFS(Transacoes!$D$3:$D1000,Transacoes!$C$3:$C1000,$D766,Transacoes!$B$3:$B1000,"V", Transacoes!$A$3:$A1000, "&lt;"&amp;EOMONTH(DATE(F$1,F$2,1),0)))*SUMIFS(Prov_Auto!$E$3:$E1000, Prov_Auto!$A$3:$A1000, $D766, Prov_Auto!$D$3:$D1000,"&gt;="&amp;DATE(F$1,F$2,1),Prov_Auto!$D$3:$D1000, "&lt;="&amp;EOMONTH(DATE(F$1,F$2,1),0)))</f>
        <v/>
      </c>
      <c r="G766" s="48" t="str">
        <f>IF($D766="","", (SUMIFS(Transacoes!$D$3:$D1000,Transacoes!$C$3:$C1000,$D766,Transacoes!$B$3:$B1000,"C", Transacoes!$A$3:$A1000, "&lt;"&amp;EOMONTH(DATE(G$1,G$2,1),0))-SUMIFS(Transacoes!$D$3:$D1000,Transacoes!$C$3:$C1000,$D766,Transacoes!$B$3:$B1000,"V", Transacoes!$A$3:$A1000, "&lt;"&amp;EOMONTH(DATE(G$1,G$2,1),0)))*SUMIFS(Prov_Auto!$E$3:$E1000, Prov_Auto!$A$3:$A1000, $D766, Prov_Auto!$D$3:$D1000,"&gt;="&amp;DATE(G$1,G$2,1),Prov_Auto!$D$3:$D1000, "&lt;="&amp;EOMONTH(DATE(G$1,G$2,1),0)))</f>
        <v/>
      </c>
      <c r="H766" s="48" t="str">
        <f>IF($D766="","", (SUMIFS(Transacoes!$D$3:$D1000,Transacoes!$C$3:$C1000,$D766,Transacoes!$B$3:$B1000,"C", Transacoes!$A$3:$A1000, "&lt;"&amp;EOMONTH(DATE(H$1,H$2,1),0))-SUMIFS(Transacoes!$D$3:$D1000,Transacoes!$C$3:$C1000,$D766,Transacoes!$B$3:$B1000,"V", Transacoes!$A$3:$A1000, "&lt;"&amp;EOMONTH(DATE(H$1,H$2,1),0)))*SUMIFS(Prov_Auto!$E$3:$E1000, Prov_Auto!$A$3:$A1000, $D766, Prov_Auto!$D$3:$D1000,"&gt;="&amp;DATE(H$1,H$2,1),Prov_Auto!$D$3:$D1000, "&lt;="&amp;EOMONTH(DATE(H$1,H$2,1),0)))</f>
        <v/>
      </c>
      <c r="I766" s="48" t="str">
        <f>IF($D766="","", (SUMIFS(Transacoes!$D$3:$D1000,Transacoes!$C$3:$C1000,$D766,Transacoes!$B$3:$B1000,"C", Transacoes!$A$3:$A1000, "&lt;"&amp;EOMONTH(DATE(I$1,I$2,1),0))-SUMIFS(Transacoes!$D$3:$D1000,Transacoes!$C$3:$C1000,$D766,Transacoes!$B$3:$B1000,"V", Transacoes!$A$3:$A1000, "&lt;"&amp;EOMONTH(DATE(I$1,I$2,1),0)))*SUMIFS(Prov_Auto!$E$3:$E1000, Prov_Auto!$A$3:$A1000, $D766, Prov_Auto!$D$3:$D1000,"&gt;="&amp;DATE(I$1,I$2,1),Prov_Auto!$D$3:$D1000, "&lt;="&amp;EOMONTH(DATE(I$1,I$2,1),0)))</f>
        <v/>
      </c>
      <c r="J766" s="48" t="str">
        <f>IF($D766="","", (SUMIFS(Transacoes!$D$3:$D1000,Transacoes!$C$3:$C1000,$D766,Transacoes!$B$3:$B1000,"C", Transacoes!$A$3:$A1000, "&lt;"&amp;EOMONTH(DATE(J$1,J$2,1),0))-SUMIFS(Transacoes!$D$3:$D1000,Transacoes!$C$3:$C1000,$D766,Transacoes!$B$3:$B1000,"V", Transacoes!$A$3:$A1000, "&lt;"&amp;EOMONTH(DATE(J$1,J$2,1),0)))*SUMIFS(Prov_Auto!$E$3:$E1000, Prov_Auto!$A$3:$A1000, $D766, Prov_Auto!$D$3:$D1000,"&gt;="&amp;DATE(J$1,J$2,1),Prov_Auto!$D$3:$D1000, "&lt;="&amp;EOMONTH(DATE(J$1,J$2,1),0)))</f>
        <v/>
      </c>
      <c r="K766" s="48" t="str">
        <f>IF($D766="","", (SUMIFS(Transacoes!$D$3:$D1000,Transacoes!$C$3:$C1000,$D766,Transacoes!$B$3:$B1000,"C", Transacoes!$A$3:$A1000, "&lt;"&amp;EOMONTH(DATE(K$1,K$2,1),0))-SUMIFS(Transacoes!$D$3:$D1000,Transacoes!$C$3:$C1000,$D766,Transacoes!$B$3:$B1000,"V", Transacoes!$A$3:$A1000, "&lt;"&amp;EOMONTH(DATE(K$1,K$2,1),0)))*SUMIFS(Prov_Auto!$E$3:$E1000, Prov_Auto!$A$3:$A1000, $D766, Prov_Auto!$D$3:$D1000,"&gt;="&amp;DATE(K$1,K$2,1),Prov_Auto!$D$3:$D1000, "&lt;="&amp;EOMONTH(DATE(K$1,K$2,1),0)))</f>
        <v/>
      </c>
      <c r="L766" s="48" t="str">
        <f>IF($D766="","", (SUMIFS(Transacoes!$D$3:$D1000,Transacoes!$C$3:$C1000,$D766,Transacoes!$B$3:$B1000,"C", Transacoes!$A$3:$A1000, "&lt;"&amp;EOMONTH(DATE(L$1,L$2,1),0))-SUMIFS(Transacoes!$D$3:$D1000,Transacoes!$C$3:$C1000,$D766,Transacoes!$B$3:$B1000,"V", Transacoes!$A$3:$A1000, "&lt;"&amp;EOMONTH(DATE(L$1,L$2,1),0)))*SUMIFS(Prov_Auto!$E$3:$E1000, Prov_Auto!$A$3:$A1000, $D766, Prov_Auto!$D$3:$D1000,"&gt;="&amp;DATE(L$1,L$2,1),Prov_Auto!$D$3:$D1000, "&lt;="&amp;EOMONTH(DATE(L$1,L$2,1),0)))</f>
        <v/>
      </c>
      <c r="M766" s="48" t="str">
        <f>IF($D766="","", (SUMIFS(Transacoes!$D$3:$D1000,Transacoes!$C$3:$C1000,$D766,Transacoes!$B$3:$B1000,"C", Transacoes!$A$3:$A1000, "&lt;"&amp;EOMONTH(DATE(M$1,M$2,1),0))-SUMIFS(Transacoes!$D$3:$D1000,Transacoes!$C$3:$C1000,$D766,Transacoes!$B$3:$B1000,"V", Transacoes!$A$3:$A1000, "&lt;"&amp;EOMONTH(DATE(M$1,M$2,1),0)))*SUMIFS(Prov_Auto!$E$3:$E1000, Prov_Auto!$A$3:$A1000, $D766, Prov_Auto!$D$3:$D1000,"&gt;="&amp;DATE(M$1,M$2,1),Prov_Auto!$D$3:$D1000, "&lt;="&amp;EOMONTH(DATE(M$1,M$2,1),0)))</f>
        <v/>
      </c>
      <c r="N766" s="48" t="str">
        <f>IF($D766="","", (SUMIFS(Transacoes!$D$3:$D1000,Transacoes!$C$3:$C1000,$D766,Transacoes!$B$3:$B1000,"C", Transacoes!$A$3:$A1000, "&lt;"&amp;EOMONTH(DATE(N$1,N$2,1),0))-SUMIFS(Transacoes!$D$3:$D1000,Transacoes!$C$3:$C1000,$D766,Transacoes!$B$3:$B1000,"V", Transacoes!$A$3:$A1000, "&lt;"&amp;EOMONTH(DATE(N$1,N$2,1),0)))*SUMIFS(Prov_Auto!$E$3:$E1000, Prov_Auto!$A$3:$A1000, $D766, Prov_Auto!$D$3:$D1000,"&gt;="&amp;DATE(N$1,N$2,1),Prov_Auto!$D$3:$D1000, "&lt;="&amp;EOMONTH(DATE(N$1,N$2,1),0)))</f>
        <v/>
      </c>
      <c r="O766" s="48" t="str">
        <f>IF($D766="","", (SUMIFS(Transacoes!$D$3:$D1000,Transacoes!$C$3:$C1000,$D766,Transacoes!$B$3:$B1000,"C", Transacoes!$A$3:$A1000, "&lt;"&amp;EOMONTH(DATE(O$1,O$2,1),0))-SUMIFS(Transacoes!$D$3:$D1000,Transacoes!$C$3:$C1000,$D766,Transacoes!$B$3:$B1000,"V", Transacoes!$A$3:$A1000, "&lt;"&amp;EOMONTH(DATE(O$1,O$2,1),0)))*SUMIFS(Prov_Auto!$E$3:$E1000, Prov_Auto!$A$3:$A1000, $D766, Prov_Auto!$D$3:$D1000,"&gt;="&amp;DATE(O$1,O$2,1),Prov_Auto!$D$3:$D1000, "&lt;="&amp;EOMONTH(DATE(O$1,O$2,1),0)))</f>
        <v/>
      </c>
      <c r="P766" s="48" t="str">
        <f>IF($D766="","", (SUMIFS(Transacoes!$D$3:$D1000,Transacoes!$C$3:$C1000,$D766,Transacoes!$B$3:$B1000,"C", Transacoes!$A$3:$A1000, "&lt;"&amp;EOMONTH(DATE(P$1,P$2,1),0))-SUMIFS(Transacoes!$D$3:$D1000,Transacoes!$C$3:$C1000,$D766,Transacoes!$B$3:$B1000,"V", Transacoes!$A$3:$A1000, "&lt;"&amp;EOMONTH(DATE(P$1,P$2,1),0)))*SUMIFS(Prov_Auto!$E$3:$E1000, Prov_Auto!$A$3:$A1000, $D766, Prov_Auto!$D$3:$D1000,"&gt;="&amp;DATE(P$1,P$2,1),Prov_Auto!$D$3:$D1000, "&lt;="&amp;EOMONTH(DATE(P$1,P$2,1),0)))</f>
        <v/>
      </c>
      <c r="Q766" s="48" t="str">
        <f>IF($D766="","", (SUMIFS(Transacoes!$D$3:$D1000,Transacoes!$C$3:$C1000,$D766,Transacoes!$B$3:$B1000,"C", Transacoes!$A$3:$A1000, "&lt;"&amp;EOMONTH(DATE(Q$1,Q$2,1),0))-SUMIFS(Transacoes!$D$3:$D1000,Transacoes!$C$3:$C1000,$D766,Transacoes!$B$3:$B1000,"V", Transacoes!$A$3:$A1000, "&lt;"&amp;EOMONTH(DATE(Q$1,Q$2,1),0)))*SUMIFS(Prov_Auto!$E$3:$E1000, Prov_Auto!$A$3:$A1000, $D766, Prov_Auto!$D$3:$D1000,"&gt;="&amp;DATE(Q$1,Q$2,1),Prov_Auto!$D$3:$D1000, "&lt;="&amp;EOMONTH(DATE(Q$1,Q$2,1),0)))</f>
        <v/>
      </c>
      <c r="R766" s="47"/>
    </row>
    <row r="767">
      <c r="A767" s="47"/>
      <c r="B767" s="47"/>
      <c r="C767" s="47"/>
      <c r="D767" s="87"/>
      <c r="E767" s="48" t="str">
        <f>IF($D767="","", (SUMIFS(Transacoes!$D$3:$D1000,Transacoes!$C$3:$C1000,$D767,Transacoes!$B$3:$B1000,"C", Transacoes!$A$3:$A1000, "&lt;"&amp;EOMONTH(DATE(E$1,E$2,1),0))-SUMIFS(Transacoes!$D$3:$D1000,Transacoes!$C$3:$C1000,$D767,Transacoes!$B$3:$B1000,"V", Transacoes!$A$3:$A1000, "&lt;"&amp;EOMONTH(DATE(E$1,E$2,1),0)))*SUMIFS(Prov_Auto!$E$3:$E1000, Prov_Auto!$A$3:$A1000, $D767, Prov_Auto!$D$3:$D1000,"&gt;="&amp;DATE(E$1,E$2,1),Prov_Auto!$D$3:$D1000, "&lt;="&amp;EOMONTH(DATE(E$1,E$2,1),0)))</f>
        <v/>
      </c>
      <c r="F767" s="48" t="str">
        <f>IF($D767="","", (SUMIFS(Transacoes!$D$3:$D1000,Transacoes!$C$3:$C1000,$D767,Transacoes!$B$3:$B1000,"C", Transacoes!$A$3:$A1000, "&lt;"&amp;EOMONTH(DATE(F$1,F$2,1),0))-SUMIFS(Transacoes!$D$3:$D1000,Transacoes!$C$3:$C1000,$D767,Transacoes!$B$3:$B1000,"V", Transacoes!$A$3:$A1000, "&lt;"&amp;EOMONTH(DATE(F$1,F$2,1),0)))*SUMIFS(Prov_Auto!$E$3:$E1000, Prov_Auto!$A$3:$A1000, $D767, Prov_Auto!$D$3:$D1000,"&gt;="&amp;DATE(F$1,F$2,1),Prov_Auto!$D$3:$D1000, "&lt;="&amp;EOMONTH(DATE(F$1,F$2,1),0)))</f>
        <v/>
      </c>
      <c r="G767" s="48" t="str">
        <f>IF($D767="","", (SUMIFS(Transacoes!$D$3:$D1000,Transacoes!$C$3:$C1000,$D767,Transacoes!$B$3:$B1000,"C", Transacoes!$A$3:$A1000, "&lt;"&amp;EOMONTH(DATE(G$1,G$2,1),0))-SUMIFS(Transacoes!$D$3:$D1000,Transacoes!$C$3:$C1000,$D767,Transacoes!$B$3:$B1000,"V", Transacoes!$A$3:$A1000, "&lt;"&amp;EOMONTH(DATE(G$1,G$2,1),0)))*SUMIFS(Prov_Auto!$E$3:$E1000, Prov_Auto!$A$3:$A1000, $D767, Prov_Auto!$D$3:$D1000,"&gt;="&amp;DATE(G$1,G$2,1),Prov_Auto!$D$3:$D1000, "&lt;="&amp;EOMONTH(DATE(G$1,G$2,1),0)))</f>
        <v/>
      </c>
      <c r="H767" s="48" t="str">
        <f>IF($D767="","", (SUMIFS(Transacoes!$D$3:$D1000,Transacoes!$C$3:$C1000,$D767,Transacoes!$B$3:$B1000,"C", Transacoes!$A$3:$A1000, "&lt;"&amp;EOMONTH(DATE(H$1,H$2,1),0))-SUMIFS(Transacoes!$D$3:$D1000,Transacoes!$C$3:$C1000,$D767,Transacoes!$B$3:$B1000,"V", Transacoes!$A$3:$A1000, "&lt;"&amp;EOMONTH(DATE(H$1,H$2,1),0)))*SUMIFS(Prov_Auto!$E$3:$E1000, Prov_Auto!$A$3:$A1000, $D767, Prov_Auto!$D$3:$D1000,"&gt;="&amp;DATE(H$1,H$2,1),Prov_Auto!$D$3:$D1000, "&lt;="&amp;EOMONTH(DATE(H$1,H$2,1),0)))</f>
        <v/>
      </c>
      <c r="I767" s="48" t="str">
        <f>IF($D767="","", (SUMIFS(Transacoes!$D$3:$D1000,Transacoes!$C$3:$C1000,$D767,Transacoes!$B$3:$B1000,"C", Transacoes!$A$3:$A1000, "&lt;"&amp;EOMONTH(DATE(I$1,I$2,1),0))-SUMIFS(Transacoes!$D$3:$D1000,Transacoes!$C$3:$C1000,$D767,Transacoes!$B$3:$B1000,"V", Transacoes!$A$3:$A1000, "&lt;"&amp;EOMONTH(DATE(I$1,I$2,1),0)))*SUMIFS(Prov_Auto!$E$3:$E1000, Prov_Auto!$A$3:$A1000, $D767, Prov_Auto!$D$3:$D1000,"&gt;="&amp;DATE(I$1,I$2,1),Prov_Auto!$D$3:$D1000, "&lt;="&amp;EOMONTH(DATE(I$1,I$2,1),0)))</f>
        <v/>
      </c>
      <c r="J767" s="48" t="str">
        <f>IF($D767="","", (SUMIFS(Transacoes!$D$3:$D1000,Transacoes!$C$3:$C1000,$D767,Transacoes!$B$3:$B1000,"C", Transacoes!$A$3:$A1000, "&lt;"&amp;EOMONTH(DATE(J$1,J$2,1),0))-SUMIFS(Transacoes!$D$3:$D1000,Transacoes!$C$3:$C1000,$D767,Transacoes!$B$3:$B1000,"V", Transacoes!$A$3:$A1000, "&lt;"&amp;EOMONTH(DATE(J$1,J$2,1),0)))*SUMIFS(Prov_Auto!$E$3:$E1000, Prov_Auto!$A$3:$A1000, $D767, Prov_Auto!$D$3:$D1000,"&gt;="&amp;DATE(J$1,J$2,1),Prov_Auto!$D$3:$D1000, "&lt;="&amp;EOMONTH(DATE(J$1,J$2,1),0)))</f>
        <v/>
      </c>
      <c r="K767" s="48" t="str">
        <f>IF($D767="","", (SUMIFS(Transacoes!$D$3:$D1000,Transacoes!$C$3:$C1000,$D767,Transacoes!$B$3:$B1000,"C", Transacoes!$A$3:$A1000, "&lt;"&amp;EOMONTH(DATE(K$1,K$2,1),0))-SUMIFS(Transacoes!$D$3:$D1000,Transacoes!$C$3:$C1000,$D767,Transacoes!$B$3:$B1000,"V", Transacoes!$A$3:$A1000, "&lt;"&amp;EOMONTH(DATE(K$1,K$2,1),0)))*SUMIFS(Prov_Auto!$E$3:$E1000, Prov_Auto!$A$3:$A1000, $D767, Prov_Auto!$D$3:$D1000,"&gt;="&amp;DATE(K$1,K$2,1),Prov_Auto!$D$3:$D1000, "&lt;="&amp;EOMONTH(DATE(K$1,K$2,1),0)))</f>
        <v/>
      </c>
      <c r="L767" s="48" t="str">
        <f>IF($D767="","", (SUMIFS(Transacoes!$D$3:$D1000,Transacoes!$C$3:$C1000,$D767,Transacoes!$B$3:$B1000,"C", Transacoes!$A$3:$A1000, "&lt;"&amp;EOMONTH(DATE(L$1,L$2,1),0))-SUMIFS(Transacoes!$D$3:$D1000,Transacoes!$C$3:$C1000,$D767,Transacoes!$B$3:$B1000,"V", Transacoes!$A$3:$A1000, "&lt;"&amp;EOMONTH(DATE(L$1,L$2,1),0)))*SUMIFS(Prov_Auto!$E$3:$E1000, Prov_Auto!$A$3:$A1000, $D767, Prov_Auto!$D$3:$D1000,"&gt;="&amp;DATE(L$1,L$2,1),Prov_Auto!$D$3:$D1000, "&lt;="&amp;EOMONTH(DATE(L$1,L$2,1),0)))</f>
        <v/>
      </c>
      <c r="M767" s="48" t="str">
        <f>IF($D767="","", (SUMIFS(Transacoes!$D$3:$D1000,Transacoes!$C$3:$C1000,$D767,Transacoes!$B$3:$B1000,"C", Transacoes!$A$3:$A1000, "&lt;"&amp;EOMONTH(DATE(M$1,M$2,1),0))-SUMIFS(Transacoes!$D$3:$D1000,Transacoes!$C$3:$C1000,$D767,Transacoes!$B$3:$B1000,"V", Transacoes!$A$3:$A1000, "&lt;"&amp;EOMONTH(DATE(M$1,M$2,1),0)))*SUMIFS(Prov_Auto!$E$3:$E1000, Prov_Auto!$A$3:$A1000, $D767, Prov_Auto!$D$3:$D1000,"&gt;="&amp;DATE(M$1,M$2,1),Prov_Auto!$D$3:$D1000, "&lt;="&amp;EOMONTH(DATE(M$1,M$2,1),0)))</f>
        <v/>
      </c>
      <c r="N767" s="48" t="str">
        <f>IF($D767="","", (SUMIFS(Transacoes!$D$3:$D1000,Transacoes!$C$3:$C1000,$D767,Transacoes!$B$3:$B1000,"C", Transacoes!$A$3:$A1000, "&lt;"&amp;EOMONTH(DATE(N$1,N$2,1),0))-SUMIFS(Transacoes!$D$3:$D1000,Transacoes!$C$3:$C1000,$D767,Transacoes!$B$3:$B1000,"V", Transacoes!$A$3:$A1000, "&lt;"&amp;EOMONTH(DATE(N$1,N$2,1),0)))*SUMIFS(Prov_Auto!$E$3:$E1000, Prov_Auto!$A$3:$A1000, $D767, Prov_Auto!$D$3:$D1000,"&gt;="&amp;DATE(N$1,N$2,1),Prov_Auto!$D$3:$D1000, "&lt;="&amp;EOMONTH(DATE(N$1,N$2,1),0)))</f>
        <v/>
      </c>
      <c r="O767" s="48" t="str">
        <f>IF($D767="","", (SUMIFS(Transacoes!$D$3:$D1000,Transacoes!$C$3:$C1000,$D767,Transacoes!$B$3:$B1000,"C", Transacoes!$A$3:$A1000, "&lt;"&amp;EOMONTH(DATE(O$1,O$2,1),0))-SUMIFS(Transacoes!$D$3:$D1000,Transacoes!$C$3:$C1000,$D767,Transacoes!$B$3:$B1000,"V", Transacoes!$A$3:$A1000, "&lt;"&amp;EOMONTH(DATE(O$1,O$2,1),0)))*SUMIFS(Prov_Auto!$E$3:$E1000, Prov_Auto!$A$3:$A1000, $D767, Prov_Auto!$D$3:$D1000,"&gt;="&amp;DATE(O$1,O$2,1),Prov_Auto!$D$3:$D1000, "&lt;="&amp;EOMONTH(DATE(O$1,O$2,1),0)))</f>
        <v/>
      </c>
      <c r="P767" s="48" t="str">
        <f>IF($D767="","", (SUMIFS(Transacoes!$D$3:$D1000,Transacoes!$C$3:$C1000,$D767,Transacoes!$B$3:$B1000,"C", Transacoes!$A$3:$A1000, "&lt;"&amp;EOMONTH(DATE(P$1,P$2,1),0))-SUMIFS(Transacoes!$D$3:$D1000,Transacoes!$C$3:$C1000,$D767,Transacoes!$B$3:$B1000,"V", Transacoes!$A$3:$A1000, "&lt;"&amp;EOMONTH(DATE(P$1,P$2,1),0)))*SUMIFS(Prov_Auto!$E$3:$E1000, Prov_Auto!$A$3:$A1000, $D767, Prov_Auto!$D$3:$D1000,"&gt;="&amp;DATE(P$1,P$2,1),Prov_Auto!$D$3:$D1000, "&lt;="&amp;EOMONTH(DATE(P$1,P$2,1),0)))</f>
        <v/>
      </c>
      <c r="Q767" s="48" t="str">
        <f>IF($D767="","", (SUMIFS(Transacoes!$D$3:$D1000,Transacoes!$C$3:$C1000,$D767,Transacoes!$B$3:$B1000,"C", Transacoes!$A$3:$A1000, "&lt;"&amp;EOMONTH(DATE(Q$1,Q$2,1),0))-SUMIFS(Transacoes!$D$3:$D1000,Transacoes!$C$3:$C1000,$D767,Transacoes!$B$3:$B1000,"V", Transacoes!$A$3:$A1000, "&lt;"&amp;EOMONTH(DATE(Q$1,Q$2,1),0)))*SUMIFS(Prov_Auto!$E$3:$E1000, Prov_Auto!$A$3:$A1000, $D767, Prov_Auto!$D$3:$D1000,"&gt;="&amp;DATE(Q$1,Q$2,1),Prov_Auto!$D$3:$D1000, "&lt;="&amp;EOMONTH(DATE(Q$1,Q$2,1),0)))</f>
        <v/>
      </c>
      <c r="R767" s="47"/>
    </row>
    <row r="768">
      <c r="A768" s="47"/>
      <c r="B768" s="47"/>
      <c r="C768" s="47"/>
      <c r="D768" s="87"/>
      <c r="E768" s="48" t="str">
        <f>IF($D768="","", (SUMIFS(Transacoes!$D$3:$D1000,Transacoes!$C$3:$C1000,$D768,Transacoes!$B$3:$B1000,"C", Transacoes!$A$3:$A1000, "&lt;"&amp;EOMONTH(DATE(E$1,E$2,1),0))-SUMIFS(Transacoes!$D$3:$D1000,Transacoes!$C$3:$C1000,$D768,Transacoes!$B$3:$B1000,"V", Transacoes!$A$3:$A1000, "&lt;"&amp;EOMONTH(DATE(E$1,E$2,1),0)))*SUMIFS(Prov_Auto!$E$3:$E1000, Prov_Auto!$A$3:$A1000, $D768, Prov_Auto!$D$3:$D1000,"&gt;="&amp;DATE(E$1,E$2,1),Prov_Auto!$D$3:$D1000, "&lt;="&amp;EOMONTH(DATE(E$1,E$2,1),0)))</f>
        <v/>
      </c>
      <c r="F768" s="48" t="str">
        <f>IF($D768="","", (SUMIFS(Transacoes!$D$3:$D1000,Transacoes!$C$3:$C1000,$D768,Transacoes!$B$3:$B1000,"C", Transacoes!$A$3:$A1000, "&lt;"&amp;EOMONTH(DATE(F$1,F$2,1),0))-SUMIFS(Transacoes!$D$3:$D1000,Transacoes!$C$3:$C1000,$D768,Transacoes!$B$3:$B1000,"V", Transacoes!$A$3:$A1000, "&lt;"&amp;EOMONTH(DATE(F$1,F$2,1),0)))*SUMIFS(Prov_Auto!$E$3:$E1000, Prov_Auto!$A$3:$A1000, $D768, Prov_Auto!$D$3:$D1000,"&gt;="&amp;DATE(F$1,F$2,1),Prov_Auto!$D$3:$D1000, "&lt;="&amp;EOMONTH(DATE(F$1,F$2,1),0)))</f>
        <v/>
      </c>
      <c r="G768" s="48" t="str">
        <f>IF($D768="","", (SUMIFS(Transacoes!$D$3:$D1000,Transacoes!$C$3:$C1000,$D768,Transacoes!$B$3:$B1000,"C", Transacoes!$A$3:$A1000, "&lt;"&amp;EOMONTH(DATE(G$1,G$2,1),0))-SUMIFS(Transacoes!$D$3:$D1000,Transacoes!$C$3:$C1000,$D768,Transacoes!$B$3:$B1000,"V", Transacoes!$A$3:$A1000, "&lt;"&amp;EOMONTH(DATE(G$1,G$2,1),0)))*SUMIFS(Prov_Auto!$E$3:$E1000, Prov_Auto!$A$3:$A1000, $D768, Prov_Auto!$D$3:$D1000,"&gt;="&amp;DATE(G$1,G$2,1),Prov_Auto!$D$3:$D1000, "&lt;="&amp;EOMONTH(DATE(G$1,G$2,1),0)))</f>
        <v/>
      </c>
      <c r="H768" s="48" t="str">
        <f>IF($D768="","", (SUMIFS(Transacoes!$D$3:$D1000,Transacoes!$C$3:$C1000,$D768,Transacoes!$B$3:$B1000,"C", Transacoes!$A$3:$A1000, "&lt;"&amp;EOMONTH(DATE(H$1,H$2,1),0))-SUMIFS(Transacoes!$D$3:$D1000,Transacoes!$C$3:$C1000,$D768,Transacoes!$B$3:$B1000,"V", Transacoes!$A$3:$A1000, "&lt;"&amp;EOMONTH(DATE(H$1,H$2,1),0)))*SUMIFS(Prov_Auto!$E$3:$E1000, Prov_Auto!$A$3:$A1000, $D768, Prov_Auto!$D$3:$D1000,"&gt;="&amp;DATE(H$1,H$2,1),Prov_Auto!$D$3:$D1000, "&lt;="&amp;EOMONTH(DATE(H$1,H$2,1),0)))</f>
        <v/>
      </c>
      <c r="I768" s="48" t="str">
        <f>IF($D768="","", (SUMIFS(Transacoes!$D$3:$D1000,Transacoes!$C$3:$C1000,$D768,Transacoes!$B$3:$B1000,"C", Transacoes!$A$3:$A1000, "&lt;"&amp;EOMONTH(DATE(I$1,I$2,1),0))-SUMIFS(Transacoes!$D$3:$D1000,Transacoes!$C$3:$C1000,$D768,Transacoes!$B$3:$B1000,"V", Transacoes!$A$3:$A1000, "&lt;"&amp;EOMONTH(DATE(I$1,I$2,1),0)))*SUMIFS(Prov_Auto!$E$3:$E1000, Prov_Auto!$A$3:$A1000, $D768, Prov_Auto!$D$3:$D1000,"&gt;="&amp;DATE(I$1,I$2,1),Prov_Auto!$D$3:$D1000, "&lt;="&amp;EOMONTH(DATE(I$1,I$2,1),0)))</f>
        <v/>
      </c>
      <c r="J768" s="48" t="str">
        <f>IF($D768="","", (SUMIFS(Transacoes!$D$3:$D1000,Transacoes!$C$3:$C1000,$D768,Transacoes!$B$3:$B1000,"C", Transacoes!$A$3:$A1000, "&lt;"&amp;EOMONTH(DATE(J$1,J$2,1),0))-SUMIFS(Transacoes!$D$3:$D1000,Transacoes!$C$3:$C1000,$D768,Transacoes!$B$3:$B1000,"V", Transacoes!$A$3:$A1000, "&lt;"&amp;EOMONTH(DATE(J$1,J$2,1),0)))*SUMIFS(Prov_Auto!$E$3:$E1000, Prov_Auto!$A$3:$A1000, $D768, Prov_Auto!$D$3:$D1000,"&gt;="&amp;DATE(J$1,J$2,1),Prov_Auto!$D$3:$D1000, "&lt;="&amp;EOMONTH(DATE(J$1,J$2,1),0)))</f>
        <v/>
      </c>
      <c r="K768" s="48" t="str">
        <f>IF($D768="","", (SUMIFS(Transacoes!$D$3:$D1000,Transacoes!$C$3:$C1000,$D768,Transacoes!$B$3:$B1000,"C", Transacoes!$A$3:$A1000, "&lt;"&amp;EOMONTH(DATE(K$1,K$2,1),0))-SUMIFS(Transacoes!$D$3:$D1000,Transacoes!$C$3:$C1000,$D768,Transacoes!$B$3:$B1000,"V", Transacoes!$A$3:$A1000, "&lt;"&amp;EOMONTH(DATE(K$1,K$2,1),0)))*SUMIFS(Prov_Auto!$E$3:$E1000, Prov_Auto!$A$3:$A1000, $D768, Prov_Auto!$D$3:$D1000,"&gt;="&amp;DATE(K$1,K$2,1),Prov_Auto!$D$3:$D1000, "&lt;="&amp;EOMONTH(DATE(K$1,K$2,1),0)))</f>
        <v/>
      </c>
      <c r="L768" s="48" t="str">
        <f>IF($D768="","", (SUMIFS(Transacoes!$D$3:$D1000,Transacoes!$C$3:$C1000,$D768,Transacoes!$B$3:$B1000,"C", Transacoes!$A$3:$A1000, "&lt;"&amp;EOMONTH(DATE(L$1,L$2,1),0))-SUMIFS(Transacoes!$D$3:$D1000,Transacoes!$C$3:$C1000,$D768,Transacoes!$B$3:$B1000,"V", Transacoes!$A$3:$A1000, "&lt;"&amp;EOMONTH(DATE(L$1,L$2,1),0)))*SUMIFS(Prov_Auto!$E$3:$E1000, Prov_Auto!$A$3:$A1000, $D768, Prov_Auto!$D$3:$D1000,"&gt;="&amp;DATE(L$1,L$2,1),Prov_Auto!$D$3:$D1000, "&lt;="&amp;EOMONTH(DATE(L$1,L$2,1),0)))</f>
        <v/>
      </c>
      <c r="M768" s="48" t="str">
        <f>IF($D768="","", (SUMIFS(Transacoes!$D$3:$D1000,Transacoes!$C$3:$C1000,$D768,Transacoes!$B$3:$B1000,"C", Transacoes!$A$3:$A1000, "&lt;"&amp;EOMONTH(DATE(M$1,M$2,1),0))-SUMIFS(Transacoes!$D$3:$D1000,Transacoes!$C$3:$C1000,$D768,Transacoes!$B$3:$B1000,"V", Transacoes!$A$3:$A1000, "&lt;"&amp;EOMONTH(DATE(M$1,M$2,1),0)))*SUMIFS(Prov_Auto!$E$3:$E1000, Prov_Auto!$A$3:$A1000, $D768, Prov_Auto!$D$3:$D1000,"&gt;="&amp;DATE(M$1,M$2,1),Prov_Auto!$D$3:$D1000, "&lt;="&amp;EOMONTH(DATE(M$1,M$2,1),0)))</f>
        <v/>
      </c>
      <c r="N768" s="48" t="str">
        <f>IF($D768="","", (SUMIFS(Transacoes!$D$3:$D1000,Transacoes!$C$3:$C1000,$D768,Transacoes!$B$3:$B1000,"C", Transacoes!$A$3:$A1000, "&lt;"&amp;EOMONTH(DATE(N$1,N$2,1),0))-SUMIFS(Transacoes!$D$3:$D1000,Transacoes!$C$3:$C1000,$D768,Transacoes!$B$3:$B1000,"V", Transacoes!$A$3:$A1000, "&lt;"&amp;EOMONTH(DATE(N$1,N$2,1),0)))*SUMIFS(Prov_Auto!$E$3:$E1000, Prov_Auto!$A$3:$A1000, $D768, Prov_Auto!$D$3:$D1000,"&gt;="&amp;DATE(N$1,N$2,1),Prov_Auto!$D$3:$D1000, "&lt;="&amp;EOMONTH(DATE(N$1,N$2,1),0)))</f>
        <v/>
      </c>
      <c r="O768" s="48" t="str">
        <f>IF($D768="","", (SUMIFS(Transacoes!$D$3:$D1000,Transacoes!$C$3:$C1000,$D768,Transacoes!$B$3:$B1000,"C", Transacoes!$A$3:$A1000, "&lt;"&amp;EOMONTH(DATE(O$1,O$2,1),0))-SUMIFS(Transacoes!$D$3:$D1000,Transacoes!$C$3:$C1000,$D768,Transacoes!$B$3:$B1000,"V", Transacoes!$A$3:$A1000, "&lt;"&amp;EOMONTH(DATE(O$1,O$2,1),0)))*SUMIFS(Prov_Auto!$E$3:$E1000, Prov_Auto!$A$3:$A1000, $D768, Prov_Auto!$D$3:$D1000,"&gt;="&amp;DATE(O$1,O$2,1),Prov_Auto!$D$3:$D1000, "&lt;="&amp;EOMONTH(DATE(O$1,O$2,1),0)))</f>
        <v/>
      </c>
      <c r="P768" s="48" t="str">
        <f>IF($D768="","", (SUMIFS(Transacoes!$D$3:$D1000,Transacoes!$C$3:$C1000,$D768,Transacoes!$B$3:$B1000,"C", Transacoes!$A$3:$A1000, "&lt;"&amp;EOMONTH(DATE(P$1,P$2,1),0))-SUMIFS(Transacoes!$D$3:$D1000,Transacoes!$C$3:$C1000,$D768,Transacoes!$B$3:$B1000,"V", Transacoes!$A$3:$A1000, "&lt;"&amp;EOMONTH(DATE(P$1,P$2,1),0)))*SUMIFS(Prov_Auto!$E$3:$E1000, Prov_Auto!$A$3:$A1000, $D768, Prov_Auto!$D$3:$D1000,"&gt;="&amp;DATE(P$1,P$2,1),Prov_Auto!$D$3:$D1000, "&lt;="&amp;EOMONTH(DATE(P$1,P$2,1),0)))</f>
        <v/>
      </c>
      <c r="Q768" s="48" t="str">
        <f>IF($D768="","", (SUMIFS(Transacoes!$D$3:$D1000,Transacoes!$C$3:$C1000,$D768,Transacoes!$B$3:$B1000,"C", Transacoes!$A$3:$A1000, "&lt;"&amp;EOMONTH(DATE(Q$1,Q$2,1),0))-SUMIFS(Transacoes!$D$3:$D1000,Transacoes!$C$3:$C1000,$D768,Transacoes!$B$3:$B1000,"V", Transacoes!$A$3:$A1000, "&lt;"&amp;EOMONTH(DATE(Q$1,Q$2,1),0)))*SUMIFS(Prov_Auto!$E$3:$E1000, Prov_Auto!$A$3:$A1000, $D768, Prov_Auto!$D$3:$D1000,"&gt;="&amp;DATE(Q$1,Q$2,1),Prov_Auto!$D$3:$D1000, "&lt;="&amp;EOMONTH(DATE(Q$1,Q$2,1),0)))</f>
        <v/>
      </c>
      <c r="R768" s="47"/>
    </row>
    <row r="769">
      <c r="A769" s="47"/>
      <c r="B769" s="47"/>
      <c r="C769" s="47"/>
      <c r="D769" s="87"/>
      <c r="E769" s="48" t="str">
        <f>IF($D769="","", (SUMIFS(Transacoes!$D$3:$D1000,Transacoes!$C$3:$C1000,$D769,Transacoes!$B$3:$B1000,"C", Transacoes!$A$3:$A1000, "&lt;"&amp;EOMONTH(DATE(E$1,E$2,1),0))-SUMIFS(Transacoes!$D$3:$D1000,Transacoes!$C$3:$C1000,$D769,Transacoes!$B$3:$B1000,"V", Transacoes!$A$3:$A1000, "&lt;"&amp;EOMONTH(DATE(E$1,E$2,1),0)))*SUMIFS(Prov_Auto!$E$3:$E1000, Prov_Auto!$A$3:$A1000, $D769, Prov_Auto!$D$3:$D1000,"&gt;="&amp;DATE(E$1,E$2,1),Prov_Auto!$D$3:$D1000, "&lt;="&amp;EOMONTH(DATE(E$1,E$2,1),0)))</f>
        <v/>
      </c>
      <c r="F769" s="48" t="str">
        <f>IF($D769="","", (SUMIFS(Transacoes!$D$3:$D1000,Transacoes!$C$3:$C1000,$D769,Transacoes!$B$3:$B1000,"C", Transacoes!$A$3:$A1000, "&lt;"&amp;EOMONTH(DATE(F$1,F$2,1),0))-SUMIFS(Transacoes!$D$3:$D1000,Transacoes!$C$3:$C1000,$D769,Transacoes!$B$3:$B1000,"V", Transacoes!$A$3:$A1000, "&lt;"&amp;EOMONTH(DATE(F$1,F$2,1),0)))*SUMIFS(Prov_Auto!$E$3:$E1000, Prov_Auto!$A$3:$A1000, $D769, Prov_Auto!$D$3:$D1000,"&gt;="&amp;DATE(F$1,F$2,1),Prov_Auto!$D$3:$D1000, "&lt;="&amp;EOMONTH(DATE(F$1,F$2,1),0)))</f>
        <v/>
      </c>
      <c r="G769" s="48" t="str">
        <f>IF($D769="","", (SUMIFS(Transacoes!$D$3:$D1000,Transacoes!$C$3:$C1000,$D769,Transacoes!$B$3:$B1000,"C", Transacoes!$A$3:$A1000, "&lt;"&amp;EOMONTH(DATE(G$1,G$2,1),0))-SUMIFS(Transacoes!$D$3:$D1000,Transacoes!$C$3:$C1000,$D769,Transacoes!$B$3:$B1000,"V", Transacoes!$A$3:$A1000, "&lt;"&amp;EOMONTH(DATE(G$1,G$2,1),0)))*SUMIFS(Prov_Auto!$E$3:$E1000, Prov_Auto!$A$3:$A1000, $D769, Prov_Auto!$D$3:$D1000,"&gt;="&amp;DATE(G$1,G$2,1),Prov_Auto!$D$3:$D1000, "&lt;="&amp;EOMONTH(DATE(G$1,G$2,1),0)))</f>
        <v/>
      </c>
      <c r="H769" s="48" t="str">
        <f>IF($D769="","", (SUMIFS(Transacoes!$D$3:$D1000,Transacoes!$C$3:$C1000,$D769,Transacoes!$B$3:$B1000,"C", Transacoes!$A$3:$A1000, "&lt;"&amp;EOMONTH(DATE(H$1,H$2,1),0))-SUMIFS(Transacoes!$D$3:$D1000,Transacoes!$C$3:$C1000,$D769,Transacoes!$B$3:$B1000,"V", Transacoes!$A$3:$A1000, "&lt;"&amp;EOMONTH(DATE(H$1,H$2,1),0)))*SUMIFS(Prov_Auto!$E$3:$E1000, Prov_Auto!$A$3:$A1000, $D769, Prov_Auto!$D$3:$D1000,"&gt;="&amp;DATE(H$1,H$2,1),Prov_Auto!$D$3:$D1000, "&lt;="&amp;EOMONTH(DATE(H$1,H$2,1),0)))</f>
        <v/>
      </c>
      <c r="I769" s="48" t="str">
        <f>IF($D769="","", (SUMIFS(Transacoes!$D$3:$D1000,Transacoes!$C$3:$C1000,$D769,Transacoes!$B$3:$B1000,"C", Transacoes!$A$3:$A1000, "&lt;"&amp;EOMONTH(DATE(I$1,I$2,1),0))-SUMIFS(Transacoes!$D$3:$D1000,Transacoes!$C$3:$C1000,$D769,Transacoes!$B$3:$B1000,"V", Transacoes!$A$3:$A1000, "&lt;"&amp;EOMONTH(DATE(I$1,I$2,1),0)))*SUMIFS(Prov_Auto!$E$3:$E1000, Prov_Auto!$A$3:$A1000, $D769, Prov_Auto!$D$3:$D1000,"&gt;="&amp;DATE(I$1,I$2,1),Prov_Auto!$D$3:$D1000, "&lt;="&amp;EOMONTH(DATE(I$1,I$2,1),0)))</f>
        <v/>
      </c>
      <c r="J769" s="48" t="str">
        <f>IF($D769="","", (SUMIFS(Transacoes!$D$3:$D1000,Transacoes!$C$3:$C1000,$D769,Transacoes!$B$3:$B1000,"C", Transacoes!$A$3:$A1000, "&lt;"&amp;EOMONTH(DATE(J$1,J$2,1),0))-SUMIFS(Transacoes!$D$3:$D1000,Transacoes!$C$3:$C1000,$D769,Transacoes!$B$3:$B1000,"V", Transacoes!$A$3:$A1000, "&lt;"&amp;EOMONTH(DATE(J$1,J$2,1),0)))*SUMIFS(Prov_Auto!$E$3:$E1000, Prov_Auto!$A$3:$A1000, $D769, Prov_Auto!$D$3:$D1000,"&gt;="&amp;DATE(J$1,J$2,1),Prov_Auto!$D$3:$D1000, "&lt;="&amp;EOMONTH(DATE(J$1,J$2,1),0)))</f>
        <v/>
      </c>
      <c r="K769" s="48" t="str">
        <f>IF($D769="","", (SUMIFS(Transacoes!$D$3:$D1000,Transacoes!$C$3:$C1000,$D769,Transacoes!$B$3:$B1000,"C", Transacoes!$A$3:$A1000, "&lt;"&amp;EOMONTH(DATE(K$1,K$2,1),0))-SUMIFS(Transacoes!$D$3:$D1000,Transacoes!$C$3:$C1000,$D769,Transacoes!$B$3:$B1000,"V", Transacoes!$A$3:$A1000, "&lt;"&amp;EOMONTH(DATE(K$1,K$2,1),0)))*SUMIFS(Prov_Auto!$E$3:$E1000, Prov_Auto!$A$3:$A1000, $D769, Prov_Auto!$D$3:$D1000,"&gt;="&amp;DATE(K$1,K$2,1),Prov_Auto!$D$3:$D1000, "&lt;="&amp;EOMONTH(DATE(K$1,K$2,1),0)))</f>
        <v/>
      </c>
      <c r="L769" s="48" t="str">
        <f>IF($D769="","", (SUMIFS(Transacoes!$D$3:$D1000,Transacoes!$C$3:$C1000,$D769,Transacoes!$B$3:$B1000,"C", Transacoes!$A$3:$A1000, "&lt;"&amp;EOMONTH(DATE(L$1,L$2,1),0))-SUMIFS(Transacoes!$D$3:$D1000,Transacoes!$C$3:$C1000,$D769,Transacoes!$B$3:$B1000,"V", Transacoes!$A$3:$A1000, "&lt;"&amp;EOMONTH(DATE(L$1,L$2,1),0)))*SUMIFS(Prov_Auto!$E$3:$E1000, Prov_Auto!$A$3:$A1000, $D769, Prov_Auto!$D$3:$D1000,"&gt;="&amp;DATE(L$1,L$2,1),Prov_Auto!$D$3:$D1000, "&lt;="&amp;EOMONTH(DATE(L$1,L$2,1),0)))</f>
        <v/>
      </c>
      <c r="M769" s="48" t="str">
        <f>IF($D769="","", (SUMIFS(Transacoes!$D$3:$D1000,Transacoes!$C$3:$C1000,$D769,Transacoes!$B$3:$B1000,"C", Transacoes!$A$3:$A1000, "&lt;"&amp;EOMONTH(DATE(M$1,M$2,1),0))-SUMIFS(Transacoes!$D$3:$D1000,Transacoes!$C$3:$C1000,$D769,Transacoes!$B$3:$B1000,"V", Transacoes!$A$3:$A1000, "&lt;"&amp;EOMONTH(DATE(M$1,M$2,1),0)))*SUMIFS(Prov_Auto!$E$3:$E1000, Prov_Auto!$A$3:$A1000, $D769, Prov_Auto!$D$3:$D1000,"&gt;="&amp;DATE(M$1,M$2,1),Prov_Auto!$D$3:$D1000, "&lt;="&amp;EOMONTH(DATE(M$1,M$2,1),0)))</f>
        <v/>
      </c>
      <c r="N769" s="48" t="str">
        <f>IF($D769="","", (SUMIFS(Transacoes!$D$3:$D1000,Transacoes!$C$3:$C1000,$D769,Transacoes!$B$3:$B1000,"C", Transacoes!$A$3:$A1000, "&lt;"&amp;EOMONTH(DATE(N$1,N$2,1),0))-SUMIFS(Transacoes!$D$3:$D1000,Transacoes!$C$3:$C1000,$D769,Transacoes!$B$3:$B1000,"V", Transacoes!$A$3:$A1000, "&lt;"&amp;EOMONTH(DATE(N$1,N$2,1),0)))*SUMIFS(Prov_Auto!$E$3:$E1000, Prov_Auto!$A$3:$A1000, $D769, Prov_Auto!$D$3:$D1000,"&gt;="&amp;DATE(N$1,N$2,1),Prov_Auto!$D$3:$D1000, "&lt;="&amp;EOMONTH(DATE(N$1,N$2,1),0)))</f>
        <v/>
      </c>
      <c r="O769" s="48" t="str">
        <f>IF($D769="","", (SUMIFS(Transacoes!$D$3:$D1000,Transacoes!$C$3:$C1000,$D769,Transacoes!$B$3:$B1000,"C", Transacoes!$A$3:$A1000, "&lt;"&amp;EOMONTH(DATE(O$1,O$2,1),0))-SUMIFS(Transacoes!$D$3:$D1000,Transacoes!$C$3:$C1000,$D769,Transacoes!$B$3:$B1000,"V", Transacoes!$A$3:$A1000, "&lt;"&amp;EOMONTH(DATE(O$1,O$2,1),0)))*SUMIFS(Prov_Auto!$E$3:$E1000, Prov_Auto!$A$3:$A1000, $D769, Prov_Auto!$D$3:$D1000,"&gt;="&amp;DATE(O$1,O$2,1),Prov_Auto!$D$3:$D1000, "&lt;="&amp;EOMONTH(DATE(O$1,O$2,1),0)))</f>
        <v/>
      </c>
      <c r="P769" s="48" t="str">
        <f>IF($D769="","", (SUMIFS(Transacoes!$D$3:$D1000,Transacoes!$C$3:$C1000,$D769,Transacoes!$B$3:$B1000,"C", Transacoes!$A$3:$A1000, "&lt;"&amp;EOMONTH(DATE(P$1,P$2,1),0))-SUMIFS(Transacoes!$D$3:$D1000,Transacoes!$C$3:$C1000,$D769,Transacoes!$B$3:$B1000,"V", Transacoes!$A$3:$A1000, "&lt;"&amp;EOMONTH(DATE(P$1,P$2,1),0)))*SUMIFS(Prov_Auto!$E$3:$E1000, Prov_Auto!$A$3:$A1000, $D769, Prov_Auto!$D$3:$D1000,"&gt;="&amp;DATE(P$1,P$2,1),Prov_Auto!$D$3:$D1000, "&lt;="&amp;EOMONTH(DATE(P$1,P$2,1),0)))</f>
        <v/>
      </c>
      <c r="Q769" s="48" t="str">
        <f>IF($D769="","", (SUMIFS(Transacoes!$D$3:$D1000,Transacoes!$C$3:$C1000,$D769,Transacoes!$B$3:$B1000,"C", Transacoes!$A$3:$A1000, "&lt;"&amp;EOMONTH(DATE(Q$1,Q$2,1),0))-SUMIFS(Transacoes!$D$3:$D1000,Transacoes!$C$3:$C1000,$D769,Transacoes!$B$3:$B1000,"V", Transacoes!$A$3:$A1000, "&lt;"&amp;EOMONTH(DATE(Q$1,Q$2,1),0)))*SUMIFS(Prov_Auto!$E$3:$E1000, Prov_Auto!$A$3:$A1000, $D769, Prov_Auto!$D$3:$D1000,"&gt;="&amp;DATE(Q$1,Q$2,1),Prov_Auto!$D$3:$D1000, "&lt;="&amp;EOMONTH(DATE(Q$1,Q$2,1),0)))</f>
        <v/>
      </c>
      <c r="R769" s="47"/>
    </row>
    <row r="770">
      <c r="A770" s="47"/>
      <c r="B770" s="47"/>
      <c r="C770" s="47"/>
      <c r="D770" s="87"/>
      <c r="E770" s="48" t="str">
        <f>IF($D770="","", (SUMIFS(Transacoes!$D$3:$D1000,Transacoes!$C$3:$C1000,$D770,Transacoes!$B$3:$B1000,"C", Transacoes!$A$3:$A1000, "&lt;"&amp;EOMONTH(DATE(E$1,E$2,1),0))-SUMIFS(Transacoes!$D$3:$D1000,Transacoes!$C$3:$C1000,$D770,Transacoes!$B$3:$B1000,"V", Transacoes!$A$3:$A1000, "&lt;"&amp;EOMONTH(DATE(E$1,E$2,1),0)))*SUMIFS(Prov_Auto!$E$3:$E1000, Prov_Auto!$A$3:$A1000, $D770, Prov_Auto!$D$3:$D1000,"&gt;="&amp;DATE(E$1,E$2,1),Prov_Auto!$D$3:$D1000, "&lt;="&amp;EOMONTH(DATE(E$1,E$2,1),0)))</f>
        <v/>
      </c>
      <c r="F770" s="48" t="str">
        <f>IF($D770="","", (SUMIFS(Transacoes!$D$3:$D1000,Transacoes!$C$3:$C1000,$D770,Transacoes!$B$3:$B1000,"C", Transacoes!$A$3:$A1000, "&lt;"&amp;EOMONTH(DATE(F$1,F$2,1),0))-SUMIFS(Transacoes!$D$3:$D1000,Transacoes!$C$3:$C1000,$D770,Transacoes!$B$3:$B1000,"V", Transacoes!$A$3:$A1000, "&lt;"&amp;EOMONTH(DATE(F$1,F$2,1),0)))*SUMIFS(Prov_Auto!$E$3:$E1000, Prov_Auto!$A$3:$A1000, $D770, Prov_Auto!$D$3:$D1000,"&gt;="&amp;DATE(F$1,F$2,1),Prov_Auto!$D$3:$D1000, "&lt;="&amp;EOMONTH(DATE(F$1,F$2,1),0)))</f>
        <v/>
      </c>
      <c r="G770" s="48" t="str">
        <f>IF($D770="","", (SUMIFS(Transacoes!$D$3:$D1000,Transacoes!$C$3:$C1000,$D770,Transacoes!$B$3:$B1000,"C", Transacoes!$A$3:$A1000, "&lt;"&amp;EOMONTH(DATE(G$1,G$2,1),0))-SUMIFS(Transacoes!$D$3:$D1000,Transacoes!$C$3:$C1000,$D770,Transacoes!$B$3:$B1000,"V", Transacoes!$A$3:$A1000, "&lt;"&amp;EOMONTH(DATE(G$1,G$2,1),0)))*SUMIFS(Prov_Auto!$E$3:$E1000, Prov_Auto!$A$3:$A1000, $D770, Prov_Auto!$D$3:$D1000,"&gt;="&amp;DATE(G$1,G$2,1),Prov_Auto!$D$3:$D1000, "&lt;="&amp;EOMONTH(DATE(G$1,G$2,1),0)))</f>
        <v/>
      </c>
      <c r="H770" s="48" t="str">
        <f>IF($D770="","", (SUMIFS(Transacoes!$D$3:$D1000,Transacoes!$C$3:$C1000,$D770,Transacoes!$B$3:$B1000,"C", Transacoes!$A$3:$A1000, "&lt;"&amp;EOMONTH(DATE(H$1,H$2,1),0))-SUMIFS(Transacoes!$D$3:$D1000,Transacoes!$C$3:$C1000,$D770,Transacoes!$B$3:$B1000,"V", Transacoes!$A$3:$A1000, "&lt;"&amp;EOMONTH(DATE(H$1,H$2,1),0)))*SUMIFS(Prov_Auto!$E$3:$E1000, Prov_Auto!$A$3:$A1000, $D770, Prov_Auto!$D$3:$D1000,"&gt;="&amp;DATE(H$1,H$2,1),Prov_Auto!$D$3:$D1000, "&lt;="&amp;EOMONTH(DATE(H$1,H$2,1),0)))</f>
        <v/>
      </c>
      <c r="I770" s="48" t="str">
        <f>IF($D770="","", (SUMIFS(Transacoes!$D$3:$D1000,Transacoes!$C$3:$C1000,$D770,Transacoes!$B$3:$B1000,"C", Transacoes!$A$3:$A1000, "&lt;"&amp;EOMONTH(DATE(I$1,I$2,1),0))-SUMIFS(Transacoes!$D$3:$D1000,Transacoes!$C$3:$C1000,$D770,Transacoes!$B$3:$B1000,"V", Transacoes!$A$3:$A1000, "&lt;"&amp;EOMONTH(DATE(I$1,I$2,1),0)))*SUMIFS(Prov_Auto!$E$3:$E1000, Prov_Auto!$A$3:$A1000, $D770, Prov_Auto!$D$3:$D1000,"&gt;="&amp;DATE(I$1,I$2,1),Prov_Auto!$D$3:$D1000, "&lt;="&amp;EOMONTH(DATE(I$1,I$2,1),0)))</f>
        <v/>
      </c>
      <c r="J770" s="48" t="str">
        <f>IF($D770="","", (SUMIFS(Transacoes!$D$3:$D1000,Transacoes!$C$3:$C1000,$D770,Transacoes!$B$3:$B1000,"C", Transacoes!$A$3:$A1000, "&lt;"&amp;EOMONTH(DATE(J$1,J$2,1),0))-SUMIFS(Transacoes!$D$3:$D1000,Transacoes!$C$3:$C1000,$D770,Transacoes!$B$3:$B1000,"V", Transacoes!$A$3:$A1000, "&lt;"&amp;EOMONTH(DATE(J$1,J$2,1),0)))*SUMIFS(Prov_Auto!$E$3:$E1000, Prov_Auto!$A$3:$A1000, $D770, Prov_Auto!$D$3:$D1000,"&gt;="&amp;DATE(J$1,J$2,1),Prov_Auto!$D$3:$D1000, "&lt;="&amp;EOMONTH(DATE(J$1,J$2,1),0)))</f>
        <v/>
      </c>
      <c r="K770" s="48" t="str">
        <f>IF($D770="","", (SUMIFS(Transacoes!$D$3:$D1000,Transacoes!$C$3:$C1000,$D770,Transacoes!$B$3:$B1000,"C", Transacoes!$A$3:$A1000, "&lt;"&amp;EOMONTH(DATE(K$1,K$2,1),0))-SUMIFS(Transacoes!$D$3:$D1000,Transacoes!$C$3:$C1000,$D770,Transacoes!$B$3:$B1000,"V", Transacoes!$A$3:$A1000, "&lt;"&amp;EOMONTH(DATE(K$1,K$2,1),0)))*SUMIFS(Prov_Auto!$E$3:$E1000, Prov_Auto!$A$3:$A1000, $D770, Prov_Auto!$D$3:$D1000,"&gt;="&amp;DATE(K$1,K$2,1),Prov_Auto!$D$3:$D1000, "&lt;="&amp;EOMONTH(DATE(K$1,K$2,1),0)))</f>
        <v/>
      </c>
      <c r="L770" s="48" t="str">
        <f>IF($D770="","", (SUMIFS(Transacoes!$D$3:$D1000,Transacoes!$C$3:$C1000,$D770,Transacoes!$B$3:$B1000,"C", Transacoes!$A$3:$A1000, "&lt;"&amp;EOMONTH(DATE(L$1,L$2,1),0))-SUMIFS(Transacoes!$D$3:$D1000,Transacoes!$C$3:$C1000,$D770,Transacoes!$B$3:$B1000,"V", Transacoes!$A$3:$A1000, "&lt;"&amp;EOMONTH(DATE(L$1,L$2,1),0)))*SUMIFS(Prov_Auto!$E$3:$E1000, Prov_Auto!$A$3:$A1000, $D770, Prov_Auto!$D$3:$D1000,"&gt;="&amp;DATE(L$1,L$2,1),Prov_Auto!$D$3:$D1000, "&lt;="&amp;EOMONTH(DATE(L$1,L$2,1),0)))</f>
        <v/>
      </c>
      <c r="M770" s="48" t="str">
        <f>IF($D770="","", (SUMIFS(Transacoes!$D$3:$D1000,Transacoes!$C$3:$C1000,$D770,Transacoes!$B$3:$B1000,"C", Transacoes!$A$3:$A1000, "&lt;"&amp;EOMONTH(DATE(M$1,M$2,1),0))-SUMIFS(Transacoes!$D$3:$D1000,Transacoes!$C$3:$C1000,$D770,Transacoes!$B$3:$B1000,"V", Transacoes!$A$3:$A1000, "&lt;"&amp;EOMONTH(DATE(M$1,M$2,1),0)))*SUMIFS(Prov_Auto!$E$3:$E1000, Prov_Auto!$A$3:$A1000, $D770, Prov_Auto!$D$3:$D1000,"&gt;="&amp;DATE(M$1,M$2,1),Prov_Auto!$D$3:$D1000, "&lt;="&amp;EOMONTH(DATE(M$1,M$2,1),0)))</f>
        <v/>
      </c>
      <c r="N770" s="48" t="str">
        <f>IF($D770="","", (SUMIFS(Transacoes!$D$3:$D1000,Transacoes!$C$3:$C1000,$D770,Transacoes!$B$3:$B1000,"C", Transacoes!$A$3:$A1000, "&lt;"&amp;EOMONTH(DATE(N$1,N$2,1),0))-SUMIFS(Transacoes!$D$3:$D1000,Transacoes!$C$3:$C1000,$D770,Transacoes!$B$3:$B1000,"V", Transacoes!$A$3:$A1000, "&lt;"&amp;EOMONTH(DATE(N$1,N$2,1),0)))*SUMIFS(Prov_Auto!$E$3:$E1000, Prov_Auto!$A$3:$A1000, $D770, Prov_Auto!$D$3:$D1000,"&gt;="&amp;DATE(N$1,N$2,1),Prov_Auto!$D$3:$D1000, "&lt;="&amp;EOMONTH(DATE(N$1,N$2,1),0)))</f>
        <v/>
      </c>
      <c r="O770" s="48" t="str">
        <f>IF($D770="","", (SUMIFS(Transacoes!$D$3:$D1000,Transacoes!$C$3:$C1000,$D770,Transacoes!$B$3:$B1000,"C", Transacoes!$A$3:$A1000, "&lt;"&amp;EOMONTH(DATE(O$1,O$2,1),0))-SUMIFS(Transacoes!$D$3:$D1000,Transacoes!$C$3:$C1000,$D770,Transacoes!$B$3:$B1000,"V", Transacoes!$A$3:$A1000, "&lt;"&amp;EOMONTH(DATE(O$1,O$2,1),0)))*SUMIFS(Prov_Auto!$E$3:$E1000, Prov_Auto!$A$3:$A1000, $D770, Prov_Auto!$D$3:$D1000,"&gt;="&amp;DATE(O$1,O$2,1),Prov_Auto!$D$3:$D1000, "&lt;="&amp;EOMONTH(DATE(O$1,O$2,1),0)))</f>
        <v/>
      </c>
      <c r="P770" s="48" t="str">
        <f>IF($D770="","", (SUMIFS(Transacoes!$D$3:$D1000,Transacoes!$C$3:$C1000,$D770,Transacoes!$B$3:$B1000,"C", Transacoes!$A$3:$A1000, "&lt;"&amp;EOMONTH(DATE(P$1,P$2,1),0))-SUMIFS(Transacoes!$D$3:$D1000,Transacoes!$C$3:$C1000,$D770,Transacoes!$B$3:$B1000,"V", Transacoes!$A$3:$A1000, "&lt;"&amp;EOMONTH(DATE(P$1,P$2,1),0)))*SUMIFS(Prov_Auto!$E$3:$E1000, Prov_Auto!$A$3:$A1000, $D770, Prov_Auto!$D$3:$D1000,"&gt;="&amp;DATE(P$1,P$2,1),Prov_Auto!$D$3:$D1000, "&lt;="&amp;EOMONTH(DATE(P$1,P$2,1),0)))</f>
        <v/>
      </c>
      <c r="Q770" s="48" t="str">
        <f>IF($D770="","", (SUMIFS(Transacoes!$D$3:$D1000,Transacoes!$C$3:$C1000,$D770,Transacoes!$B$3:$B1000,"C", Transacoes!$A$3:$A1000, "&lt;"&amp;EOMONTH(DATE(Q$1,Q$2,1),0))-SUMIFS(Transacoes!$D$3:$D1000,Transacoes!$C$3:$C1000,$D770,Transacoes!$B$3:$B1000,"V", Transacoes!$A$3:$A1000, "&lt;"&amp;EOMONTH(DATE(Q$1,Q$2,1),0)))*SUMIFS(Prov_Auto!$E$3:$E1000, Prov_Auto!$A$3:$A1000, $D770, Prov_Auto!$D$3:$D1000,"&gt;="&amp;DATE(Q$1,Q$2,1),Prov_Auto!$D$3:$D1000, "&lt;="&amp;EOMONTH(DATE(Q$1,Q$2,1),0)))</f>
        <v/>
      </c>
      <c r="R770" s="47"/>
    </row>
    <row r="771">
      <c r="A771" s="47"/>
      <c r="B771" s="47"/>
      <c r="C771" s="47"/>
      <c r="D771" s="87"/>
      <c r="E771" s="48" t="str">
        <f>IF($D771="","", (SUMIFS(Transacoes!$D$3:$D1000,Transacoes!$C$3:$C1000,$D771,Transacoes!$B$3:$B1000,"C", Transacoes!$A$3:$A1000, "&lt;"&amp;EOMONTH(DATE(E$1,E$2,1),0))-SUMIFS(Transacoes!$D$3:$D1000,Transacoes!$C$3:$C1000,$D771,Transacoes!$B$3:$B1000,"V", Transacoes!$A$3:$A1000, "&lt;"&amp;EOMONTH(DATE(E$1,E$2,1),0)))*SUMIFS(Prov_Auto!$E$3:$E1000, Prov_Auto!$A$3:$A1000, $D771, Prov_Auto!$D$3:$D1000,"&gt;="&amp;DATE(E$1,E$2,1),Prov_Auto!$D$3:$D1000, "&lt;="&amp;EOMONTH(DATE(E$1,E$2,1),0)))</f>
        <v/>
      </c>
      <c r="F771" s="48" t="str">
        <f>IF($D771="","", (SUMIFS(Transacoes!$D$3:$D1000,Transacoes!$C$3:$C1000,$D771,Transacoes!$B$3:$B1000,"C", Transacoes!$A$3:$A1000, "&lt;"&amp;EOMONTH(DATE(F$1,F$2,1),0))-SUMIFS(Transacoes!$D$3:$D1000,Transacoes!$C$3:$C1000,$D771,Transacoes!$B$3:$B1000,"V", Transacoes!$A$3:$A1000, "&lt;"&amp;EOMONTH(DATE(F$1,F$2,1),0)))*SUMIFS(Prov_Auto!$E$3:$E1000, Prov_Auto!$A$3:$A1000, $D771, Prov_Auto!$D$3:$D1000,"&gt;="&amp;DATE(F$1,F$2,1),Prov_Auto!$D$3:$D1000, "&lt;="&amp;EOMONTH(DATE(F$1,F$2,1),0)))</f>
        <v/>
      </c>
      <c r="G771" s="48" t="str">
        <f>IF($D771="","", (SUMIFS(Transacoes!$D$3:$D1000,Transacoes!$C$3:$C1000,$D771,Transacoes!$B$3:$B1000,"C", Transacoes!$A$3:$A1000, "&lt;"&amp;EOMONTH(DATE(G$1,G$2,1),0))-SUMIFS(Transacoes!$D$3:$D1000,Transacoes!$C$3:$C1000,$D771,Transacoes!$B$3:$B1000,"V", Transacoes!$A$3:$A1000, "&lt;"&amp;EOMONTH(DATE(G$1,G$2,1),0)))*SUMIFS(Prov_Auto!$E$3:$E1000, Prov_Auto!$A$3:$A1000, $D771, Prov_Auto!$D$3:$D1000,"&gt;="&amp;DATE(G$1,G$2,1),Prov_Auto!$D$3:$D1000, "&lt;="&amp;EOMONTH(DATE(G$1,G$2,1),0)))</f>
        <v/>
      </c>
      <c r="H771" s="48" t="str">
        <f>IF($D771="","", (SUMIFS(Transacoes!$D$3:$D1000,Transacoes!$C$3:$C1000,$D771,Transacoes!$B$3:$B1000,"C", Transacoes!$A$3:$A1000, "&lt;"&amp;EOMONTH(DATE(H$1,H$2,1),0))-SUMIFS(Transacoes!$D$3:$D1000,Transacoes!$C$3:$C1000,$D771,Transacoes!$B$3:$B1000,"V", Transacoes!$A$3:$A1000, "&lt;"&amp;EOMONTH(DATE(H$1,H$2,1),0)))*SUMIFS(Prov_Auto!$E$3:$E1000, Prov_Auto!$A$3:$A1000, $D771, Prov_Auto!$D$3:$D1000,"&gt;="&amp;DATE(H$1,H$2,1),Prov_Auto!$D$3:$D1000, "&lt;="&amp;EOMONTH(DATE(H$1,H$2,1),0)))</f>
        <v/>
      </c>
      <c r="I771" s="48" t="str">
        <f>IF($D771="","", (SUMIFS(Transacoes!$D$3:$D1000,Transacoes!$C$3:$C1000,$D771,Transacoes!$B$3:$B1000,"C", Transacoes!$A$3:$A1000, "&lt;"&amp;EOMONTH(DATE(I$1,I$2,1),0))-SUMIFS(Transacoes!$D$3:$D1000,Transacoes!$C$3:$C1000,$D771,Transacoes!$B$3:$B1000,"V", Transacoes!$A$3:$A1000, "&lt;"&amp;EOMONTH(DATE(I$1,I$2,1),0)))*SUMIFS(Prov_Auto!$E$3:$E1000, Prov_Auto!$A$3:$A1000, $D771, Prov_Auto!$D$3:$D1000,"&gt;="&amp;DATE(I$1,I$2,1),Prov_Auto!$D$3:$D1000, "&lt;="&amp;EOMONTH(DATE(I$1,I$2,1),0)))</f>
        <v/>
      </c>
      <c r="J771" s="48" t="str">
        <f>IF($D771="","", (SUMIFS(Transacoes!$D$3:$D1000,Transacoes!$C$3:$C1000,$D771,Transacoes!$B$3:$B1000,"C", Transacoes!$A$3:$A1000, "&lt;"&amp;EOMONTH(DATE(J$1,J$2,1),0))-SUMIFS(Transacoes!$D$3:$D1000,Transacoes!$C$3:$C1000,$D771,Transacoes!$B$3:$B1000,"V", Transacoes!$A$3:$A1000, "&lt;"&amp;EOMONTH(DATE(J$1,J$2,1),0)))*SUMIFS(Prov_Auto!$E$3:$E1000, Prov_Auto!$A$3:$A1000, $D771, Prov_Auto!$D$3:$D1000,"&gt;="&amp;DATE(J$1,J$2,1),Prov_Auto!$D$3:$D1000, "&lt;="&amp;EOMONTH(DATE(J$1,J$2,1),0)))</f>
        <v/>
      </c>
      <c r="K771" s="48" t="str">
        <f>IF($D771="","", (SUMIFS(Transacoes!$D$3:$D1000,Transacoes!$C$3:$C1000,$D771,Transacoes!$B$3:$B1000,"C", Transacoes!$A$3:$A1000, "&lt;"&amp;EOMONTH(DATE(K$1,K$2,1),0))-SUMIFS(Transacoes!$D$3:$D1000,Transacoes!$C$3:$C1000,$D771,Transacoes!$B$3:$B1000,"V", Transacoes!$A$3:$A1000, "&lt;"&amp;EOMONTH(DATE(K$1,K$2,1),0)))*SUMIFS(Prov_Auto!$E$3:$E1000, Prov_Auto!$A$3:$A1000, $D771, Prov_Auto!$D$3:$D1000,"&gt;="&amp;DATE(K$1,K$2,1),Prov_Auto!$D$3:$D1000, "&lt;="&amp;EOMONTH(DATE(K$1,K$2,1),0)))</f>
        <v/>
      </c>
      <c r="L771" s="48" t="str">
        <f>IF($D771="","", (SUMIFS(Transacoes!$D$3:$D1000,Transacoes!$C$3:$C1000,$D771,Transacoes!$B$3:$B1000,"C", Transacoes!$A$3:$A1000, "&lt;"&amp;EOMONTH(DATE(L$1,L$2,1),0))-SUMIFS(Transacoes!$D$3:$D1000,Transacoes!$C$3:$C1000,$D771,Transacoes!$B$3:$B1000,"V", Transacoes!$A$3:$A1000, "&lt;"&amp;EOMONTH(DATE(L$1,L$2,1),0)))*SUMIFS(Prov_Auto!$E$3:$E1000, Prov_Auto!$A$3:$A1000, $D771, Prov_Auto!$D$3:$D1000,"&gt;="&amp;DATE(L$1,L$2,1),Prov_Auto!$D$3:$D1000, "&lt;="&amp;EOMONTH(DATE(L$1,L$2,1),0)))</f>
        <v/>
      </c>
      <c r="M771" s="48" t="str">
        <f>IF($D771="","", (SUMIFS(Transacoes!$D$3:$D1000,Transacoes!$C$3:$C1000,$D771,Transacoes!$B$3:$B1000,"C", Transacoes!$A$3:$A1000, "&lt;"&amp;EOMONTH(DATE(M$1,M$2,1),0))-SUMIFS(Transacoes!$D$3:$D1000,Transacoes!$C$3:$C1000,$D771,Transacoes!$B$3:$B1000,"V", Transacoes!$A$3:$A1000, "&lt;"&amp;EOMONTH(DATE(M$1,M$2,1),0)))*SUMIFS(Prov_Auto!$E$3:$E1000, Prov_Auto!$A$3:$A1000, $D771, Prov_Auto!$D$3:$D1000,"&gt;="&amp;DATE(M$1,M$2,1),Prov_Auto!$D$3:$D1000, "&lt;="&amp;EOMONTH(DATE(M$1,M$2,1),0)))</f>
        <v/>
      </c>
      <c r="N771" s="48" t="str">
        <f>IF($D771="","", (SUMIFS(Transacoes!$D$3:$D1000,Transacoes!$C$3:$C1000,$D771,Transacoes!$B$3:$B1000,"C", Transacoes!$A$3:$A1000, "&lt;"&amp;EOMONTH(DATE(N$1,N$2,1),0))-SUMIFS(Transacoes!$D$3:$D1000,Transacoes!$C$3:$C1000,$D771,Transacoes!$B$3:$B1000,"V", Transacoes!$A$3:$A1000, "&lt;"&amp;EOMONTH(DATE(N$1,N$2,1),0)))*SUMIFS(Prov_Auto!$E$3:$E1000, Prov_Auto!$A$3:$A1000, $D771, Prov_Auto!$D$3:$D1000,"&gt;="&amp;DATE(N$1,N$2,1),Prov_Auto!$D$3:$D1000, "&lt;="&amp;EOMONTH(DATE(N$1,N$2,1),0)))</f>
        <v/>
      </c>
      <c r="O771" s="48" t="str">
        <f>IF($D771="","", (SUMIFS(Transacoes!$D$3:$D1000,Transacoes!$C$3:$C1000,$D771,Transacoes!$B$3:$B1000,"C", Transacoes!$A$3:$A1000, "&lt;"&amp;EOMONTH(DATE(O$1,O$2,1),0))-SUMIFS(Transacoes!$D$3:$D1000,Transacoes!$C$3:$C1000,$D771,Transacoes!$B$3:$B1000,"V", Transacoes!$A$3:$A1000, "&lt;"&amp;EOMONTH(DATE(O$1,O$2,1),0)))*SUMIFS(Prov_Auto!$E$3:$E1000, Prov_Auto!$A$3:$A1000, $D771, Prov_Auto!$D$3:$D1000,"&gt;="&amp;DATE(O$1,O$2,1),Prov_Auto!$D$3:$D1000, "&lt;="&amp;EOMONTH(DATE(O$1,O$2,1),0)))</f>
        <v/>
      </c>
      <c r="P771" s="48" t="str">
        <f>IF($D771="","", (SUMIFS(Transacoes!$D$3:$D1000,Transacoes!$C$3:$C1000,$D771,Transacoes!$B$3:$B1000,"C", Transacoes!$A$3:$A1000, "&lt;"&amp;EOMONTH(DATE(P$1,P$2,1),0))-SUMIFS(Transacoes!$D$3:$D1000,Transacoes!$C$3:$C1000,$D771,Transacoes!$B$3:$B1000,"V", Transacoes!$A$3:$A1000, "&lt;"&amp;EOMONTH(DATE(P$1,P$2,1),0)))*SUMIFS(Prov_Auto!$E$3:$E1000, Prov_Auto!$A$3:$A1000, $D771, Prov_Auto!$D$3:$D1000,"&gt;="&amp;DATE(P$1,P$2,1),Prov_Auto!$D$3:$D1000, "&lt;="&amp;EOMONTH(DATE(P$1,P$2,1),0)))</f>
        <v/>
      </c>
      <c r="Q771" s="48" t="str">
        <f>IF($D771="","", (SUMIFS(Transacoes!$D$3:$D1000,Transacoes!$C$3:$C1000,$D771,Transacoes!$B$3:$B1000,"C", Transacoes!$A$3:$A1000, "&lt;"&amp;EOMONTH(DATE(Q$1,Q$2,1),0))-SUMIFS(Transacoes!$D$3:$D1000,Transacoes!$C$3:$C1000,$D771,Transacoes!$B$3:$B1000,"V", Transacoes!$A$3:$A1000, "&lt;"&amp;EOMONTH(DATE(Q$1,Q$2,1),0)))*SUMIFS(Prov_Auto!$E$3:$E1000, Prov_Auto!$A$3:$A1000, $D771, Prov_Auto!$D$3:$D1000,"&gt;="&amp;DATE(Q$1,Q$2,1),Prov_Auto!$D$3:$D1000, "&lt;="&amp;EOMONTH(DATE(Q$1,Q$2,1),0)))</f>
        <v/>
      </c>
      <c r="R771" s="47"/>
    </row>
    <row r="772">
      <c r="A772" s="47"/>
      <c r="B772" s="47"/>
      <c r="C772" s="47"/>
      <c r="D772" s="87"/>
      <c r="E772" s="48" t="str">
        <f>IF($D772="","", (SUMIFS(Transacoes!$D$3:$D1000,Transacoes!$C$3:$C1000,$D772,Transacoes!$B$3:$B1000,"C", Transacoes!$A$3:$A1000, "&lt;"&amp;EOMONTH(DATE(E$1,E$2,1),0))-SUMIFS(Transacoes!$D$3:$D1000,Transacoes!$C$3:$C1000,$D772,Transacoes!$B$3:$B1000,"V", Transacoes!$A$3:$A1000, "&lt;"&amp;EOMONTH(DATE(E$1,E$2,1),0)))*SUMIFS(Prov_Auto!$E$3:$E1000, Prov_Auto!$A$3:$A1000, $D772, Prov_Auto!$D$3:$D1000,"&gt;="&amp;DATE(E$1,E$2,1),Prov_Auto!$D$3:$D1000, "&lt;="&amp;EOMONTH(DATE(E$1,E$2,1),0)))</f>
        <v/>
      </c>
      <c r="F772" s="48" t="str">
        <f>IF($D772="","", (SUMIFS(Transacoes!$D$3:$D1000,Transacoes!$C$3:$C1000,$D772,Transacoes!$B$3:$B1000,"C", Transacoes!$A$3:$A1000, "&lt;"&amp;EOMONTH(DATE(F$1,F$2,1),0))-SUMIFS(Transacoes!$D$3:$D1000,Transacoes!$C$3:$C1000,$D772,Transacoes!$B$3:$B1000,"V", Transacoes!$A$3:$A1000, "&lt;"&amp;EOMONTH(DATE(F$1,F$2,1),0)))*SUMIFS(Prov_Auto!$E$3:$E1000, Prov_Auto!$A$3:$A1000, $D772, Prov_Auto!$D$3:$D1000,"&gt;="&amp;DATE(F$1,F$2,1),Prov_Auto!$D$3:$D1000, "&lt;="&amp;EOMONTH(DATE(F$1,F$2,1),0)))</f>
        <v/>
      </c>
      <c r="G772" s="48" t="str">
        <f>IF($D772="","", (SUMIFS(Transacoes!$D$3:$D1000,Transacoes!$C$3:$C1000,$D772,Transacoes!$B$3:$B1000,"C", Transacoes!$A$3:$A1000, "&lt;"&amp;EOMONTH(DATE(G$1,G$2,1),0))-SUMIFS(Transacoes!$D$3:$D1000,Transacoes!$C$3:$C1000,$D772,Transacoes!$B$3:$B1000,"V", Transacoes!$A$3:$A1000, "&lt;"&amp;EOMONTH(DATE(G$1,G$2,1),0)))*SUMIFS(Prov_Auto!$E$3:$E1000, Prov_Auto!$A$3:$A1000, $D772, Prov_Auto!$D$3:$D1000,"&gt;="&amp;DATE(G$1,G$2,1),Prov_Auto!$D$3:$D1000, "&lt;="&amp;EOMONTH(DATE(G$1,G$2,1),0)))</f>
        <v/>
      </c>
      <c r="H772" s="48" t="str">
        <f>IF($D772="","", (SUMIFS(Transacoes!$D$3:$D1000,Transacoes!$C$3:$C1000,$D772,Transacoes!$B$3:$B1000,"C", Transacoes!$A$3:$A1000, "&lt;"&amp;EOMONTH(DATE(H$1,H$2,1),0))-SUMIFS(Transacoes!$D$3:$D1000,Transacoes!$C$3:$C1000,$D772,Transacoes!$B$3:$B1000,"V", Transacoes!$A$3:$A1000, "&lt;"&amp;EOMONTH(DATE(H$1,H$2,1),0)))*SUMIFS(Prov_Auto!$E$3:$E1000, Prov_Auto!$A$3:$A1000, $D772, Prov_Auto!$D$3:$D1000,"&gt;="&amp;DATE(H$1,H$2,1),Prov_Auto!$D$3:$D1000, "&lt;="&amp;EOMONTH(DATE(H$1,H$2,1),0)))</f>
        <v/>
      </c>
      <c r="I772" s="48" t="str">
        <f>IF($D772="","", (SUMIFS(Transacoes!$D$3:$D1000,Transacoes!$C$3:$C1000,$D772,Transacoes!$B$3:$B1000,"C", Transacoes!$A$3:$A1000, "&lt;"&amp;EOMONTH(DATE(I$1,I$2,1),0))-SUMIFS(Transacoes!$D$3:$D1000,Transacoes!$C$3:$C1000,$D772,Transacoes!$B$3:$B1000,"V", Transacoes!$A$3:$A1000, "&lt;"&amp;EOMONTH(DATE(I$1,I$2,1),0)))*SUMIFS(Prov_Auto!$E$3:$E1000, Prov_Auto!$A$3:$A1000, $D772, Prov_Auto!$D$3:$D1000,"&gt;="&amp;DATE(I$1,I$2,1),Prov_Auto!$D$3:$D1000, "&lt;="&amp;EOMONTH(DATE(I$1,I$2,1),0)))</f>
        <v/>
      </c>
      <c r="J772" s="48" t="str">
        <f>IF($D772="","", (SUMIFS(Transacoes!$D$3:$D1000,Transacoes!$C$3:$C1000,$D772,Transacoes!$B$3:$B1000,"C", Transacoes!$A$3:$A1000, "&lt;"&amp;EOMONTH(DATE(J$1,J$2,1),0))-SUMIFS(Transacoes!$D$3:$D1000,Transacoes!$C$3:$C1000,$D772,Transacoes!$B$3:$B1000,"V", Transacoes!$A$3:$A1000, "&lt;"&amp;EOMONTH(DATE(J$1,J$2,1),0)))*SUMIFS(Prov_Auto!$E$3:$E1000, Prov_Auto!$A$3:$A1000, $D772, Prov_Auto!$D$3:$D1000,"&gt;="&amp;DATE(J$1,J$2,1),Prov_Auto!$D$3:$D1000, "&lt;="&amp;EOMONTH(DATE(J$1,J$2,1),0)))</f>
        <v/>
      </c>
      <c r="K772" s="48" t="str">
        <f>IF($D772="","", (SUMIFS(Transacoes!$D$3:$D1000,Transacoes!$C$3:$C1000,$D772,Transacoes!$B$3:$B1000,"C", Transacoes!$A$3:$A1000, "&lt;"&amp;EOMONTH(DATE(K$1,K$2,1),0))-SUMIFS(Transacoes!$D$3:$D1000,Transacoes!$C$3:$C1000,$D772,Transacoes!$B$3:$B1000,"V", Transacoes!$A$3:$A1000, "&lt;"&amp;EOMONTH(DATE(K$1,K$2,1),0)))*SUMIFS(Prov_Auto!$E$3:$E1000, Prov_Auto!$A$3:$A1000, $D772, Prov_Auto!$D$3:$D1000,"&gt;="&amp;DATE(K$1,K$2,1),Prov_Auto!$D$3:$D1000, "&lt;="&amp;EOMONTH(DATE(K$1,K$2,1),0)))</f>
        <v/>
      </c>
      <c r="L772" s="48" t="str">
        <f>IF($D772="","", (SUMIFS(Transacoes!$D$3:$D1000,Transacoes!$C$3:$C1000,$D772,Transacoes!$B$3:$B1000,"C", Transacoes!$A$3:$A1000, "&lt;"&amp;EOMONTH(DATE(L$1,L$2,1),0))-SUMIFS(Transacoes!$D$3:$D1000,Transacoes!$C$3:$C1000,$D772,Transacoes!$B$3:$B1000,"V", Transacoes!$A$3:$A1000, "&lt;"&amp;EOMONTH(DATE(L$1,L$2,1),0)))*SUMIFS(Prov_Auto!$E$3:$E1000, Prov_Auto!$A$3:$A1000, $D772, Prov_Auto!$D$3:$D1000,"&gt;="&amp;DATE(L$1,L$2,1),Prov_Auto!$D$3:$D1000, "&lt;="&amp;EOMONTH(DATE(L$1,L$2,1),0)))</f>
        <v/>
      </c>
      <c r="M772" s="48" t="str">
        <f>IF($D772="","", (SUMIFS(Transacoes!$D$3:$D1000,Transacoes!$C$3:$C1000,$D772,Transacoes!$B$3:$B1000,"C", Transacoes!$A$3:$A1000, "&lt;"&amp;EOMONTH(DATE(M$1,M$2,1),0))-SUMIFS(Transacoes!$D$3:$D1000,Transacoes!$C$3:$C1000,$D772,Transacoes!$B$3:$B1000,"V", Transacoes!$A$3:$A1000, "&lt;"&amp;EOMONTH(DATE(M$1,M$2,1),0)))*SUMIFS(Prov_Auto!$E$3:$E1000, Prov_Auto!$A$3:$A1000, $D772, Prov_Auto!$D$3:$D1000,"&gt;="&amp;DATE(M$1,M$2,1),Prov_Auto!$D$3:$D1000, "&lt;="&amp;EOMONTH(DATE(M$1,M$2,1),0)))</f>
        <v/>
      </c>
      <c r="N772" s="48" t="str">
        <f>IF($D772="","", (SUMIFS(Transacoes!$D$3:$D1000,Transacoes!$C$3:$C1000,$D772,Transacoes!$B$3:$B1000,"C", Transacoes!$A$3:$A1000, "&lt;"&amp;EOMONTH(DATE(N$1,N$2,1),0))-SUMIFS(Transacoes!$D$3:$D1000,Transacoes!$C$3:$C1000,$D772,Transacoes!$B$3:$B1000,"V", Transacoes!$A$3:$A1000, "&lt;"&amp;EOMONTH(DATE(N$1,N$2,1),0)))*SUMIFS(Prov_Auto!$E$3:$E1000, Prov_Auto!$A$3:$A1000, $D772, Prov_Auto!$D$3:$D1000,"&gt;="&amp;DATE(N$1,N$2,1),Prov_Auto!$D$3:$D1000, "&lt;="&amp;EOMONTH(DATE(N$1,N$2,1),0)))</f>
        <v/>
      </c>
      <c r="O772" s="48" t="str">
        <f>IF($D772="","", (SUMIFS(Transacoes!$D$3:$D1000,Transacoes!$C$3:$C1000,$D772,Transacoes!$B$3:$B1000,"C", Transacoes!$A$3:$A1000, "&lt;"&amp;EOMONTH(DATE(O$1,O$2,1),0))-SUMIFS(Transacoes!$D$3:$D1000,Transacoes!$C$3:$C1000,$D772,Transacoes!$B$3:$B1000,"V", Transacoes!$A$3:$A1000, "&lt;"&amp;EOMONTH(DATE(O$1,O$2,1),0)))*SUMIFS(Prov_Auto!$E$3:$E1000, Prov_Auto!$A$3:$A1000, $D772, Prov_Auto!$D$3:$D1000,"&gt;="&amp;DATE(O$1,O$2,1),Prov_Auto!$D$3:$D1000, "&lt;="&amp;EOMONTH(DATE(O$1,O$2,1),0)))</f>
        <v/>
      </c>
      <c r="P772" s="48" t="str">
        <f>IF($D772="","", (SUMIFS(Transacoes!$D$3:$D1000,Transacoes!$C$3:$C1000,$D772,Transacoes!$B$3:$B1000,"C", Transacoes!$A$3:$A1000, "&lt;"&amp;EOMONTH(DATE(P$1,P$2,1),0))-SUMIFS(Transacoes!$D$3:$D1000,Transacoes!$C$3:$C1000,$D772,Transacoes!$B$3:$B1000,"V", Transacoes!$A$3:$A1000, "&lt;"&amp;EOMONTH(DATE(P$1,P$2,1),0)))*SUMIFS(Prov_Auto!$E$3:$E1000, Prov_Auto!$A$3:$A1000, $D772, Prov_Auto!$D$3:$D1000,"&gt;="&amp;DATE(P$1,P$2,1),Prov_Auto!$D$3:$D1000, "&lt;="&amp;EOMONTH(DATE(P$1,P$2,1),0)))</f>
        <v/>
      </c>
      <c r="Q772" s="48" t="str">
        <f>IF($D772="","", (SUMIFS(Transacoes!$D$3:$D1000,Transacoes!$C$3:$C1000,$D772,Transacoes!$B$3:$B1000,"C", Transacoes!$A$3:$A1000, "&lt;"&amp;EOMONTH(DATE(Q$1,Q$2,1),0))-SUMIFS(Transacoes!$D$3:$D1000,Transacoes!$C$3:$C1000,$D772,Transacoes!$B$3:$B1000,"V", Transacoes!$A$3:$A1000, "&lt;"&amp;EOMONTH(DATE(Q$1,Q$2,1),0)))*SUMIFS(Prov_Auto!$E$3:$E1000, Prov_Auto!$A$3:$A1000, $D772, Prov_Auto!$D$3:$D1000,"&gt;="&amp;DATE(Q$1,Q$2,1),Prov_Auto!$D$3:$D1000, "&lt;="&amp;EOMONTH(DATE(Q$1,Q$2,1),0)))</f>
        <v/>
      </c>
      <c r="R772" s="47"/>
    </row>
    <row r="773">
      <c r="A773" s="47"/>
      <c r="B773" s="47"/>
      <c r="C773" s="47"/>
      <c r="D773" s="87"/>
      <c r="E773" s="48" t="str">
        <f>IF($D773="","", (SUMIFS(Transacoes!$D$3:$D1000,Transacoes!$C$3:$C1000,$D773,Transacoes!$B$3:$B1000,"C", Transacoes!$A$3:$A1000, "&lt;"&amp;EOMONTH(DATE(E$1,E$2,1),0))-SUMIFS(Transacoes!$D$3:$D1000,Transacoes!$C$3:$C1000,$D773,Transacoes!$B$3:$B1000,"V", Transacoes!$A$3:$A1000, "&lt;"&amp;EOMONTH(DATE(E$1,E$2,1),0)))*SUMIFS(Prov_Auto!$E$3:$E1000, Prov_Auto!$A$3:$A1000, $D773, Prov_Auto!$D$3:$D1000,"&gt;="&amp;DATE(E$1,E$2,1),Prov_Auto!$D$3:$D1000, "&lt;="&amp;EOMONTH(DATE(E$1,E$2,1),0)))</f>
        <v/>
      </c>
      <c r="F773" s="48" t="str">
        <f>IF($D773="","", (SUMIFS(Transacoes!$D$3:$D1000,Transacoes!$C$3:$C1000,$D773,Transacoes!$B$3:$B1000,"C", Transacoes!$A$3:$A1000, "&lt;"&amp;EOMONTH(DATE(F$1,F$2,1),0))-SUMIFS(Transacoes!$D$3:$D1000,Transacoes!$C$3:$C1000,$D773,Transacoes!$B$3:$B1000,"V", Transacoes!$A$3:$A1000, "&lt;"&amp;EOMONTH(DATE(F$1,F$2,1),0)))*SUMIFS(Prov_Auto!$E$3:$E1000, Prov_Auto!$A$3:$A1000, $D773, Prov_Auto!$D$3:$D1000,"&gt;="&amp;DATE(F$1,F$2,1),Prov_Auto!$D$3:$D1000, "&lt;="&amp;EOMONTH(DATE(F$1,F$2,1),0)))</f>
        <v/>
      </c>
      <c r="G773" s="48" t="str">
        <f>IF($D773="","", (SUMIFS(Transacoes!$D$3:$D1000,Transacoes!$C$3:$C1000,$D773,Transacoes!$B$3:$B1000,"C", Transacoes!$A$3:$A1000, "&lt;"&amp;EOMONTH(DATE(G$1,G$2,1),0))-SUMIFS(Transacoes!$D$3:$D1000,Transacoes!$C$3:$C1000,$D773,Transacoes!$B$3:$B1000,"V", Transacoes!$A$3:$A1000, "&lt;"&amp;EOMONTH(DATE(G$1,G$2,1),0)))*SUMIFS(Prov_Auto!$E$3:$E1000, Prov_Auto!$A$3:$A1000, $D773, Prov_Auto!$D$3:$D1000,"&gt;="&amp;DATE(G$1,G$2,1),Prov_Auto!$D$3:$D1000, "&lt;="&amp;EOMONTH(DATE(G$1,G$2,1),0)))</f>
        <v/>
      </c>
      <c r="H773" s="48" t="str">
        <f>IF($D773="","", (SUMIFS(Transacoes!$D$3:$D1000,Transacoes!$C$3:$C1000,$D773,Transacoes!$B$3:$B1000,"C", Transacoes!$A$3:$A1000, "&lt;"&amp;EOMONTH(DATE(H$1,H$2,1),0))-SUMIFS(Transacoes!$D$3:$D1000,Transacoes!$C$3:$C1000,$D773,Transacoes!$B$3:$B1000,"V", Transacoes!$A$3:$A1000, "&lt;"&amp;EOMONTH(DATE(H$1,H$2,1),0)))*SUMIFS(Prov_Auto!$E$3:$E1000, Prov_Auto!$A$3:$A1000, $D773, Prov_Auto!$D$3:$D1000,"&gt;="&amp;DATE(H$1,H$2,1),Prov_Auto!$D$3:$D1000, "&lt;="&amp;EOMONTH(DATE(H$1,H$2,1),0)))</f>
        <v/>
      </c>
      <c r="I773" s="48" t="str">
        <f>IF($D773="","", (SUMIFS(Transacoes!$D$3:$D1000,Transacoes!$C$3:$C1000,$D773,Transacoes!$B$3:$B1000,"C", Transacoes!$A$3:$A1000, "&lt;"&amp;EOMONTH(DATE(I$1,I$2,1),0))-SUMIFS(Transacoes!$D$3:$D1000,Transacoes!$C$3:$C1000,$D773,Transacoes!$B$3:$B1000,"V", Transacoes!$A$3:$A1000, "&lt;"&amp;EOMONTH(DATE(I$1,I$2,1),0)))*SUMIFS(Prov_Auto!$E$3:$E1000, Prov_Auto!$A$3:$A1000, $D773, Prov_Auto!$D$3:$D1000,"&gt;="&amp;DATE(I$1,I$2,1),Prov_Auto!$D$3:$D1000, "&lt;="&amp;EOMONTH(DATE(I$1,I$2,1),0)))</f>
        <v/>
      </c>
      <c r="J773" s="48" t="str">
        <f>IF($D773="","", (SUMIFS(Transacoes!$D$3:$D1000,Transacoes!$C$3:$C1000,$D773,Transacoes!$B$3:$B1000,"C", Transacoes!$A$3:$A1000, "&lt;"&amp;EOMONTH(DATE(J$1,J$2,1),0))-SUMIFS(Transacoes!$D$3:$D1000,Transacoes!$C$3:$C1000,$D773,Transacoes!$B$3:$B1000,"V", Transacoes!$A$3:$A1000, "&lt;"&amp;EOMONTH(DATE(J$1,J$2,1),0)))*SUMIFS(Prov_Auto!$E$3:$E1000, Prov_Auto!$A$3:$A1000, $D773, Prov_Auto!$D$3:$D1000,"&gt;="&amp;DATE(J$1,J$2,1),Prov_Auto!$D$3:$D1000, "&lt;="&amp;EOMONTH(DATE(J$1,J$2,1),0)))</f>
        <v/>
      </c>
      <c r="K773" s="48" t="str">
        <f>IF($D773="","", (SUMIFS(Transacoes!$D$3:$D1000,Transacoes!$C$3:$C1000,$D773,Transacoes!$B$3:$B1000,"C", Transacoes!$A$3:$A1000, "&lt;"&amp;EOMONTH(DATE(K$1,K$2,1),0))-SUMIFS(Transacoes!$D$3:$D1000,Transacoes!$C$3:$C1000,$D773,Transacoes!$B$3:$B1000,"V", Transacoes!$A$3:$A1000, "&lt;"&amp;EOMONTH(DATE(K$1,K$2,1),0)))*SUMIFS(Prov_Auto!$E$3:$E1000, Prov_Auto!$A$3:$A1000, $D773, Prov_Auto!$D$3:$D1000,"&gt;="&amp;DATE(K$1,K$2,1),Prov_Auto!$D$3:$D1000, "&lt;="&amp;EOMONTH(DATE(K$1,K$2,1),0)))</f>
        <v/>
      </c>
      <c r="L773" s="48" t="str">
        <f>IF($D773="","", (SUMIFS(Transacoes!$D$3:$D1000,Transacoes!$C$3:$C1000,$D773,Transacoes!$B$3:$B1000,"C", Transacoes!$A$3:$A1000, "&lt;"&amp;EOMONTH(DATE(L$1,L$2,1),0))-SUMIFS(Transacoes!$D$3:$D1000,Transacoes!$C$3:$C1000,$D773,Transacoes!$B$3:$B1000,"V", Transacoes!$A$3:$A1000, "&lt;"&amp;EOMONTH(DATE(L$1,L$2,1),0)))*SUMIFS(Prov_Auto!$E$3:$E1000, Prov_Auto!$A$3:$A1000, $D773, Prov_Auto!$D$3:$D1000,"&gt;="&amp;DATE(L$1,L$2,1),Prov_Auto!$D$3:$D1000, "&lt;="&amp;EOMONTH(DATE(L$1,L$2,1),0)))</f>
        <v/>
      </c>
      <c r="M773" s="48" t="str">
        <f>IF($D773="","", (SUMIFS(Transacoes!$D$3:$D1000,Transacoes!$C$3:$C1000,$D773,Transacoes!$B$3:$B1000,"C", Transacoes!$A$3:$A1000, "&lt;"&amp;EOMONTH(DATE(M$1,M$2,1),0))-SUMIFS(Transacoes!$D$3:$D1000,Transacoes!$C$3:$C1000,$D773,Transacoes!$B$3:$B1000,"V", Transacoes!$A$3:$A1000, "&lt;"&amp;EOMONTH(DATE(M$1,M$2,1),0)))*SUMIFS(Prov_Auto!$E$3:$E1000, Prov_Auto!$A$3:$A1000, $D773, Prov_Auto!$D$3:$D1000,"&gt;="&amp;DATE(M$1,M$2,1),Prov_Auto!$D$3:$D1000, "&lt;="&amp;EOMONTH(DATE(M$1,M$2,1),0)))</f>
        <v/>
      </c>
      <c r="N773" s="48" t="str">
        <f>IF($D773="","", (SUMIFS(Transacoes!$D$3:$D1000,Transacoes!$C$3:$C1000,$D773,Transacoes!$B$3:$B1000,"C", Transacoes!$A$3:$A1000, "&lt;"&amp;EOMONTH(DATE(N$1,N$2,1),0))-SUMIFS(Transacoes!$D$3:$D1000,Transacoes!$C$3:$C1000,$D773,Transacoes!$B$3:$B1000,"V", Transacoes!$A$3:$A1000, "&lt;"&amp;EOMONTH(DATE(N$1,N$2,1),0)))*SUMIFS(Prov_Auto!$E$3:$E1000, Prov_Auto!$A$3:$A1000, $D773, Prov_Auto!$D$3:$D1000,"&gt;="&amp;DATE(N$1,N$2,1),Prov_Auto!$D$3:$D1000, "&lt;="&amp;EOMONTH(DATE(N$1,N$2,1),0)))</f>
        <v/>
      </c>
      <c r="O773" s="48" t="str">
        <f>IF($D773="","", (SUMIFS(Transacoes!$D$3:$D1000,Transacoes!$C$3:$C1000,$D773,Transacoes!$B$3:$B1000,"C", Transacoes!$A$3:$A1000, "&lt;"&amp;EOMONTH(DATE(O$1,O$2,1),0))-SUMIFS(Transacoes!$D$3:$D1000,Transacoes!$C$3:$C1000,$D773,Transacoes!$B$3:$B1000,"V", Transacoes!$A$3:$A1000, "&lt;"&amp;EOMONTH(DATE(O$1,O$2,1),0)))*SUMIFS(Prov_Auto!$E$3:$E1000, Prov_Auto!$A$3:$A1000, $D773, Prov_Auto!$D$3:$D1000,"&gt;="&amp;DATE(O$1,O$2,1),Prov_Auto!$D$3:$D1000, "&lt;="&amp;EOMONTH(DATE(O$1,O$2,1),0)))</f>
        <v/>
      </c>
      <c r="P773" s="48" t="str">
        <f>IF($D773="","", (SUMIFS(Transacoes!$D$3:$D1000,Transacoes!$C$3:$C1000,$D773,Transacoes!$B$3:$B1000,"C", Transacoes!$A$3:$A1000, "&lt;"&amp;EOMONTH(DATE(P$1,P$2,1),0))-SUMIFS(Transacoes!$D$3:$D1000,Transacoes!$C$3:$C1000,$D773,Transacoes!$B$3:$B1000,"V", Transacoes!$A$3:$A1000, "&lt;"&amp;EOMONTH(DATE(P$1,P$2,1),0)))*SUMIFS(Prov_Auto!$E$3:$E1000, Prov_Auto!$A$3:$A1000, $D773, Prov_Auto!$D$3:$D1000,"&gt;="&amp;DATE(P$1,P$2,1),Prov_Auto!$D$3:$D1000, "&lt;="&amp;EOMONTH(DATE(P$1,P$2,1),0)))</f>
        <v/>
      </c>
      <c r="Q773" s="48" t="str">
        <f>IF($D773="","", (SUMIFS(Transacoes!$D$3:$D1000,Transacoes!$C$3:$C1000,$D773,Transacoes!$B$3:$B1000,"C", Transacoes!$A$3:$A1000, "&lt;"&amp;EOMONTH(DATE(Q$1,Q$2,1),0))-SUMIFS(Transacoes!$D$3:$D1000,Transacoes!$C$3:$C1000,$D773,Transacoes!$B$3:$B1000,"V", Transacoes!$A$3:$A1000, "&lt;"&amp;EOMONTH(DATE(Q$1,Q$2,1),0)))*SUMIFS(Prov_Auto!$E$3:$E1000, Prov_Auto!$A$3:$A1000, $D773, Prov_Auto!$D$3:$D1000,"&gt;="&amp;DATE(Q$1,Q$2,1),Prov_Auto!$D$3:$D1000, "&lt;="&amp;EOMONTH(DATE(Q$1,Q$2,1),0)))</f>
        <v/>
      </c>
      <c r="R773" s="47"/>
    </row>
    <row r="774">
      <c r="A774" s="47"/>
      <c r="B774" s="47"/>
      <c r="C774" s="47"/>
      <c r="D774" s="87"/>
      <c r="E774" s="48" t="str">
        <f>IF($D774="","", (SUMIFS(Transacoes!$D$3:$D1000,Transacoes!$C$3:$C1000,$D774,Transacoes!$B$3:$B1000,"C", Transacoes!$A$3:$A1000, "&lt;"&amp;EOMONTH(DATE(E$1,E$2,1),0))-SUMIFS(Transacoes!$D$3:$D1000,Transacoes!$C$3:$C1000,$D774,Transacoes!$B$3:$B1000,"V", Transacoes!$A$3:$A1000, "&lt;"&amp;EOMONTH(DATE(E$1,E$2,1),0)))*SUMIFS(Prov_Auto!$E$3:$E1000, Prov_Auto!$A$3:$A1000, $D774, Prov_Auto!$D$3:$D1000,"&gt;="&amp;DATE(E$1,E$2,1),Prov_Auto!$D$3:$D1000, "&lt;="&amp;EOMONTH(DATE(E$1,E$2,1),0)))</f>
        <v/>
      </c>
      <c r="F774" s="48" t="str">
        <f>IF($D774="","", (SUMIFS(Transacoes!$D$3:$D1000,Transacoes!$C$3:$C1000,$D774,Transacoes!$B$3:$B1000,"C", Transacoes!$A$3:$A1000, "&lt;"&amp;EOMONTH(DATE(F$1,F$2,1),0))-SUMIFS(Transacoes!$D$3:$D1000,Transacoes!$C$3:$C1000,$D774,Transacoes!$B$3:$B1000,"V", Transacoes!$A$3:$A1000, "&lt;"&amp;EOMONTH(DATE(F$1,F$2,1),0)))*SUMIFS(Prov_Auto!$E$3:$E1000, Prov_Auto!$A$3:$A1000, $D774, Prov_Auto!$D$3:$D1000,"&gt;="&amp;DATE(F$1,F$2,1),Prov_Auto!$D$3:$D1000, "&lt;="&amp;EOMONTH(DATE(F$1,F$2,1),0)))</f>
        <v/>
      </c>
      <c r="G774" s="48" t="str">
        <f>IF($D774="","", (SUMIFS(Transacoes!$D$3:$D1000,Transacoes!$C$3:$C1000,$D774,Transacoes!$B$3:$B1000,"C", Transacoes!$A$3:$A1000, "&lt;"&amp;EOMONTH(DATE(G$1,G$2,1),0))-SUMIFS(Transacoes!$D$3:$D1000,Transacoes!$C$3:$C1000,$D774,Transacoes!$B$3:$B1000,"V", Transacoes!$A$3:$A1000, "&lt;"&amp;EOMONTH(DATE(G$1,G$2,1),0)))*SUMIFS(Prov_Auto!$E$3:$E1000, Prov_Auto!$A$3:$A1000, $D774, Prov_Auto!$D$3:$D1000,"&gt;="&amp;DATE(G$1,G$2,1),Prov_Auto!$D$3:$D1000, "&lt;="&amp;EOMONTH(DATE(G$1,G$2,1),0)))</f>
        <v/>
      </c>
      <c r="H774" s="48" t="str">
        <f>IF($D774="","", (SUMIFS(Transacoes!$D$3:$D1000,Transacoes!$C$3:$C1000,$D774,Transacoes!$B$3:$B1000,"C", Transacoes!$A$3:$A1000, "&lt;"&amp;EOMONTH(DATE(H$1,H$2,1),0))-SUMIFS(Transacoes!$D$3:$D1000,Transacoes!$C$3:$C1000,$D774,Transacoes!$B$3:$B1000,"V", Transacoes!$A$3:$A1000, "&lt;"&amp;EOMONTH(DATE(H$1,H$2,1),0)))*SUMIFS(Prov_Auto!$E$3:$E1000, Prov_Auto!$A$3:$A1000, $D774, Prov_Auto!$D$3:$D1000,"&gt;="&amp;DATE(H$1,H$2,1),Prov_Auto!$D$3:$D1000, "&lt;="&amp;EOMONTH(DATE(H$1,H$2,1),0)))</f>
        <v/>
      </c>
      <c r="I774" s="48" t="str">
        <f>IF($D774="","", (SUMIFS(Transacoes!$D$3:$D1000,Transacoes!$C$3:$C1000,$D774,Transacoes!$B$3:$B1000,"C", Transacoes!$A$3:$A1000, "&lt;"&amp;EOMONTH(DATE(I$1,I$2,1),0))-SUMIFS(Transacoes!$D$3:$D1000,Transacoes!$C$3:$C1000,$D774,Transacoes!$B$3:$B1000,"V", Transacoes!$A$3:$A1000, "&lt;"&amp;EOMONTH(DATE(I$1,I$2,1),0)))*SUMIFS(Prov_Auto!$E$3:$E1000, Prov_Auto!$A$3:$A1000, $D774, Prov_Auto!$D$3:$D1000,"&gt;="&amp;DATE(I$1,I$2,1),Prov_Auto!$D$3:$D1000, "&lt;="&amp;EOMONTH(DATE(I$1,I$2,1),0)))</f>
        <v/>
      </c>
      <c r="J774" s="48" t="str">
        <f>IF($D774="","", (SUMIFS(Transacoes!$D$3:$D1000,Transacoes!$C$3:$C1000,$D774,Transacoes!$B$3:$B1000,"C", Transacoes!$A$3:$A1000, "&lt;"&amp;EOMONTH(DATE(J$1,J$2,1),0))-SUMIFS(Transacoes!$D$3:$D1000,Transacoes!$C$3:$C1000,$D774,Transacoes!$B$3:$B1000,"V", Transacoes!$A$3:$A1000, "&lt;"&amp;EOMONTH(DATE(J$1,J$2,1),0)))*SUMIFS(Prov_Auto!$E$3:$E1000, Prov_Auto!$A$3:$A1000, $D774, Prov_Auto!$D$3:$D1000,"&gt;="&amp;DATE(J$1,J$2,1),Prov_Auto!$D$3:$D1000, "&lt;="&amp;EOMONTH(DATE(J$1,J$2,1),0)))</f>
        <v/>
      </c>
      <c r="K774" s="48" t="str">
        <f>IF($D774="","", (SUMIFS(Transacoes!$D$3:$D1000,Transacoes!$C$3:$C1000,$D774,Transacoes!$B$3:$B1000,"C", Transacoes!$A$3:$A1000, "&lt;"&amp;EOMONTH(DATE(K$1,K$2,1),0))-SUMIFS(Transacoes!$D$3:$D1000,Transacoes!$C$3:$C1000,$D774,Transacoes!$B$3:$B1000,"V", Transacoes!$A$3:$A1000, "&lt;"&amp;EOMONTH(DATE(K$1,K$2,1),0)))*SUMIFS(Prov_Auto!$E$3:$E1000, Prov_Auto!$A$3:$A1000, $D774, Prov_Auto!$D$3:$D1000,"&gt;="&amp;DATE(K$1,K$2,1),Prov_Auto!$D$3:$D1000, "&lt;="&amp;EOMONTH(DATE(K$1,K$2,1),0)))</f>
        <v/>
      </c>
      <c r="L774" s="48" t="str">
        <f>IF($D774="","", (SUMIFS(Transacoes!$D$3:$D1000,Transacoes!$C$3:$C1000,$D774,Transacoes!$B$3:$B1000,"C", Transacoes!$A$3:$A1000, "&lt;"&amp;EOMONTH(DATE(L$1,L$2,1),0))-SUMIFS(Transacoes!$D$3:$D1000,Transacoes!$C$3:$C1000,$D774,Transacoes!$B$3:$B1000,"V", Transacoes!$A$3:$A1000, "&lt;"&amp;EOMONTH(DATE(L$1,L$2,1),0)))*SUMIFS(Prov_Auto!$E$3:$E1000, Prov_Auto!$A$3:$A1000, $D774, Prov_Auto!$D$3:$D1000,"&gt;="&amp;DATE(L$1,L$2,1),Prov_Auto!$D$3:$D1000, "&lt;="&amp;EOMONTH(DATE(L$1,L$2,1),0)))</f>
        <v/>
      </c>
      <c r="M774" s="48" t="str">
        <f>IF($D774="","", (SUMIFS(Transacoes!$D$3:$D1000,Transacoes!$C$3:$C1000,$D774,Transacoes!$B$3:$B1000,"C", Transacoes!$A$3:$A1000, "&lt;"&amp;EOMONTH(DATE(M$1,M$2,1),0))-SUMIFS(Transacoes!$D$3:$D1000,Transacoes!$C$3:$C1000,$D774,Transacoes!$B$3:$B1000,"V", Transacoes!$A$3:$A1000, "&lt;"&amp;EOMONTH(DATE(M$1,M$2,1),0)))*SUMIFS(Prov_Auto!$E$3:$E1000, Prov_Auto!$A$3:$A1000, $D774, Prov_Auto!$D$3:$D1000,"&gt;="&amp;DATE(M$1,M$2,1),Prov_Auto!$D$3:$D1000, "&lt;="&amp;EOMONTH(DATE(M$1,M$2,1),0)))</f>
        <v/>
      </c>
      <c r="N774" s="48" t="str">
        <f>IF($D774="","", (SUMIFS(Transacoes!$D$3:$D1000,Transacoes!$C$3:$C1000,$D774,Transacoes!$B$3:$B1000,"C", Transacoes!$A$3:$A1000, "&lt;"&amp;EOMONTH(DATE(N$1,N$2,1),0))-SUMIFS(Transacoes!$D$3:$D1000,Transacoes!$C$3:$C1000,$D774,Transacoes!$B$3:$B1000,"V", Transacoes!$A$3:$A1000, "&lt;"&amp;EOMONTH(DATE(N$1,N$2,1),0)))*SUMIFS(Prov_Auto!$E$3:$E1000, Prov_Auto!$A$3:$A1000, $D774, Prov_Auto!$D$3:$D1000,"&gt;="&amp;DATE(N$1,N$2,1),Prov_Auto!$D$3:$D1000, "&lt;="&amp;EOMONTH(DATE(N$1,N$2,1),0)))</f>
        <v/>
      </c>
      <c r="O774" s="48" t="str">
        <f>IF($D774="","", (SUMIFS(Transacoes!$D$3:$D1000,Transacoes!$C$3:$C1000,$D774,Transacoes!$B$3:$B1000,"C", Transacoes!$A$3:$A1000, "&lt;"&amp;EOMONTH(DATE(O$1,O$2,1),0))-SUMIFS(Transacoes!$D$3:$D1000,Transacoes!$C$3:$C1000,$D774,Transacoes!$B$3:$B1000,"V", Transacoes!$A$3:$A1000, "&lt;"&amp;EOMONTH(DATE(O$1,O$2,1),0)))*SUMIFS(Prov_Auto!$E$3:$E1000, Prov_Auto!$A$3:$A1000, $D774, Prov_Auto!$D$3:$D1000,"&gt;="&amp;DATE(O$1,O$2,1),Prov_Auto!$D$3:$D1000, "&lt;="&amp;EOMONTH(DATE(O$1,O$2,1),0)))</f>
        <v/>
      </c>
      <c r="P774" s="48" t="str">
        <f>IF($D774="","", (SUMIFS(Transacoes!$D$3:$D1000,Transacoes!$C$3:$C1000,$D774,Transacoes!$B$3:$B1000,"C", Transacoes!$A$3:$A1000, "&lt;"&amp;EOMONTH(DATE(P$1,P$2,1),0))-SUMIFS(Transacoes!$D$3:$D1000,Transacoes!$C$3:$C1000,$D774,Transacoes!$B$3:$B1000,"V", Transacoes!$A$3:$A1000, "&lt;"&amp;EOMONTH(DATE(P$1,P$2,1),0)))*SUMIFS(Prov_Auto!$E$3:$E1000, Prov_Auto!$A$3:$A1000, $D774, Prov_Auto!$D$3:$D1000,"&gt;="&amp;DATE(P$1,P$2,1),Prov_Auto!$D$3:$D1000, "&lt;="&amp;EOMONTH(DATE(P$1,P$2,1),0)))</f>
        <v/>
      </c>
      <c r="Q774" s="48" t="str">
        <f>IF($D774="","", (SUMIFS(Transacoes!$D$3:$D1000,Transacoes!$C$3:$C1000,$D774,Transacoes!$B$3:$B1000,"C", Transacoes!$A$3:$A1000, "&lt;"&amp;EOMONTH(DATE(Q$1,Q$2,1),0))-SUMIFS(Transacoes!$D$3:$D1000,Transacoes!$C$3:$C1000,$D774,Transacoes!$B$3:$B1000,"V", Transacoes!$A$3:$A1000, "&lt;"&amp;EOMONTH(DATE(Q$1,Q$2,1),0)))*SUMIFS(Prov_Auto!$E$3:$E1000, Prov_Auto!$A$3:$A1000, $D774, Prov_Auto!$D$3:$D1000,"&gt;="&amp;DATE(Q$1,Q$2,1),Prov_Auto!$D$3:$D1000, "&lt;="&amp;EOMONTH(DATE(Q$1,Q$2,1),0)))</f>
        <v/>
      </c>
      <c r="R774" s="47"/>
    </row>
    <row r="775">
      <c r="A775" s="47"/>
      <c r="B775" s="47"/>
      <c r="C775" s="47"/>
      <c r="D775" s="87"/>
      <c r="E775" s="48" t="str">
        <f>IF($D775="","", (SUMIFS(Transacoes!$D$3:$D1000,Transacoes!$C$3:$C1000,$D775,Transacoes!$B$3:$B1000,"C", Transacoes!$A$3:$A1000, "&lt;"&amp;EOMONTH(DATE(E$1,E$2,1),0))-SUMIFS(Transacoes!$D$3:$D1000,Transacoes!$C$3:$C1000,$D775,Transacoes!$B$3:$B1000,"V", Transacoes!$A$3:$A1000, "&lt;"&amp;EOMONTH(DATE(E$1,E$2,1),0)))*SUMIFS(Prov_Auto!$E$3:$E1000, Prov_Auto!$A$3:$A1000, $D775, Prov_Auto!$D$3:$D1000,"&gt;="&amp;DATE(E$1,E$2,1),Prov_Auto!$D$3:$D1000, "&lt;="&amp;EOMONTH(DATE(E$1,E$2,1),0)))</f>
        <v/>
      </c>
      <c r="F775" s="48" t="str">
        <f>IF($D775="","", (SUMIFS(Transacoes!$D$3:$D1000,Transacoes!$C$3:$C1000,$D775,Transacoes!$B$3:$B1000,"C", Transacoes!$A$3:$A1000, "&lt;"&amp;EOMONTH(DATE(F$1,F$2,1),0))-SUMIFS(Transacoes!$D$3:$D1000,Transacoes!$C$3:$C1000,$D775,Transacoes!$B$3:$B1000,"V", Transacoes!$A$3:$A1000, "&lt;"&amp;EOMONTH(DATE(F$1,F$2,1),0)))*SUMIFS(Prov_Auto!$E$3:$E1000, Prov_Auto!$A$3:$A1000, $D775, Prov_Auto!$D$3:$D1000,"&gt;="&amp;DATE(F$1,F$2,1),Prov_Auto!$D$3:$D1000, "&lt;="&amp;EOMONTH(DATE(F$1,F$2,1),0)))</f>
        <v/>
      </c>
      <c r="G775" s="48" t="str">
        <f>IF($D775="","", (SUMIFS(Transacoes!$D$3:$D1000,Transacoes!$C$3:$C1000,$D775,Transacoes!$B$3:$B1000,"C", Transacoes!$A$3:$A1000, "&lt;"&amp;EOMONTH(DATE(G$1,G$2,1),0))-SUMIFS(Transacoes!$D$3:$D1000,Transacoes!$C$3:$C1000,$D775,Transacoes!$B$3:$B1000,"V", Transacoes!$A$3:$A1000, "&lt;"&amp;EOMONTH(DATE(G$1,G$2,1),0)))*SUMIFS(Prov_Auto!$E$3:$E1000, Prov_Auto!$A$3:$A1000, $D775, Prov_Auto!$D$3:$D1000,"&gt;="&amp;DATE(G$1,G$2,1),Prov_Auto!$D$3:$D1000, "&lt;="&amp;EOMONTH(DATE(G$1,G$2,1),0)))</f>
        <v/>
      </c>
      <c r="H775" s="48" t="str">
        <f>IF($D775="","", (SUMIFS(Transacoes!$D$3:$D1000,Transacoes!$C$3:$C1000,$D775,Transacoes!$B$3:$B1000,"C", Transacoes!$A$3:$A1000, "&lt;"&amp;EOMONTH(DATE(H$1,H$2,1),0))-SUMIFS(Transacoes!$D$3:$D1000,Transacoes!$C$3:$C1000,$D775,Transacoes!$B$3:$B1000,"V", Transacoes!$A$3:$A1000, "&lt;"&amp;EOMONTH(DATE(H$1,H$2,1),0)))*SUMIFS(Prov_Auto!$E$3:$E1000, Prov_Auto!$A$3:$A1000, $D775, Prov_Auto!$D$3:$D1000,"&gt;="&amp;DATE(H$1,H$2,1),Prov_Auto!$D$3:$D1000, "&lt;="&amp;EOMONTH(DATE(H$1,H$2,1),0)))</f>
        <v/>
      </c>
      <c r="I775" s="48" t="str">
        <f>IF($D775="","", (SUMIFS(Transacoes!$D$3:$D1000,Transacoes!$C$3:$C1000,$D775,Transacoes!$B$3:$B1000,"C", Transacoes!$A$3:$A1000, "&lt;"&amp;EOMONTH(DATE(I$1,I$2,1),0))-SUMIFS(Transacoes!$D$3:$D1000,Transacoes!$C$3:$C1000,$D775,Transacoes!$B$3:$B1000,"V", Transacoes!$A$3:$A1000, "&lt;"&amp;EOMONTH(DATE(I$1,I$2,1),0)))*SUMIFS(Prov_Auto!$E$3:$E1000, Prov_Auto!$A$3:$A1000, $D775, Prov_Auto!$D$3:$D1000,"&gt;="&amp;DATE(I$1,I$2,1),Prov_Auto!$D$3:$D1000, "&lt;="&amp;EOMONTH(DATE(I$1,I$2,1),0)))</f>
        <v/>
      </c>
      <c r="J775" s="48" t="str">
        <f>IF($D775="","", (SUMIFS(Transacoes!$D$3:$D1000,Transacoes!$C$3:$C1000,$D775,Transacoes!$B$3:$B1000,"C", Transacoes!$A$3:$A1000, "&lt;"&amp;EOMONTH(DATE(J$1,J$2,1),0))-SUMIFS(Transacoes!$D$3:$D1000,Transacoes!$C$3:$C1000,$D775,Transacoes!$B$3:$B1000,"V", Transacoes!$A$3:$A1000, "&lt;"&amp;EOMONTH(DATE(J$1,J$2,1),0)))*SUMIFS(Prov_Auto!$E$3:$E1000, Prov_Auto!$A$3:$A1000, $D775, Prov_Auto!$D$3:$D1000,"&gt;="&amp;DATE(J$1,J$2,1),Prov_Auto!$D$3:$D1000, "&lt;="&amp;EOMONTH(DATE(J$1,J$2,1),0)))</f>
        <v/>
      </c>
      <c r="K775" s="48" t="str">
        <f>IF($D775="","", (SUMIFS(Transacoes!$D$3:$D1000,Transacoes!$C$3:$C1000,$D775,Transacoes!$B$3:$B1000,"C", Transacoes!$A$3:$A1000, "&lt;"&amp;EOMONTH(DATE(K$1,K$2,1),0))-SUMIFS(Transacoes!$D$3:$D1000,Transacoes!$C$3:$C1000,$D775,Transacoes!$B$3:$B1000,"V", Transacoes!$A$3:$A1000, "&lt;"&amp;EOMONTH(DATE(K$1,K$2,1),0)))*SUMIFS(Prov_Auto!$E$3:$E1000, Prov_Auto!$A$3:$A1000, $D775, Prov_Auto!$D$3:$D1000,"&gt;="&amp;DATE(K$1,K$2,1),Prov_Auto!$D$3:$D1000, "&lt;="&amp;EOMONTH(DATE(K$1,K$2,1),0)))</f>
        <v/>
      </c>
      <c r="L775" s="48" t="str">
        <f>IF($D775="","", (SUMIFS(Transacoes!$D$3:$D1000,Transacoes!$C$3:$C1000,$D775,Transacoes!$B$3:$B1000,"C", Transacoes!$A$3:$A1000, "&lt;"&amp;EOMONTH(DATE(L$1,L$2,1),0))-SUMIFS(Transacoes!$D$3:$D1000,Transacoes!$C$3:$C1000,$D775,Transacoes!$B$3:$B1000,"V", Transacoes!$A$3:$A1000, "&lt;"&amp;EOMONTH(DATE(L$1,L$2,1),0)))*SUMIFS(Prov_Auto!$E$3:$E1000, Prov_Auto!$A$3:$A1000, $D775, Prov_Auto!$D$3:$D1000,"&gt;="&amp;DATE(L$1,L$2,1),Prov_Auto!$D$3:$D1000, "&lt;="&amp;EOMONTH(DATE(L$1,L$2,1),0)))</f>
        <v/>
      </c>
      <c r="M775" s="48" t="str">
        <f>IF($D775="","", (SUMIFS(Transacoes!$D$3:$D1000,Transacoes!$C$3:$C1000,$D775,Transacoes!$B$3:$B1000,"C", Transacoes!$A$3:$A1000, "&lt;"&amp;EOMONTH(DATE(M$1,M$2,1),0))-SUMIFS(Transacoes!$D$3:$D1000,Transacoes!$C$3:$C1000,$D775,Transacoes!$B$3:$B1000,"V", Transacoes!$A$3:$A1000, "&lt;"&amp;EOMONTH(DATE(M$1,M$2,1),0)))*SUMIFS(Prov_Auto!$E$3:$E1000, Prov_Auto!$A$3:$A1000, $D775, Prov_Auto!$D$3:$D1000,"&gt;="&amp;DATE(M$1,M$2,1),Prov_Auto!$D$3:$D1000, "&lt;="&amp;EOMONTH(DATE(M$1,M$2,1),0)))</f>
        <v/>
      </c>
      <c r="N775" s="48" t="str">
        <f>IF($D775="","", (SUMIFS(Transacoes!$D$3:$D1000,Transacoes!$C$3:$C1000,$D775,Transacoes!$B$3:$B1000,"C", Transacoes!$A$3:$A1000, "&lt;"&amp;EOMONTH(DATE(N$1,N$2,1),0))-SUMIFS(Transacoes!$D$3:$D1000,Transacoes!$C$3:$C1000,$D775,Transacoes!$B$3:$B1000,"V", Transacoes!$A$3:$A1000, "&lt;"&amp;EOMONTH(DATE(N$1,N$2,1),0)))*SUMIFS(Prov_Auto!$E$3:$E1000, Prov_Auto!$A$3:$A1000, $D775, Prov_Auto!$D$3:$D1000,"&gt;="&amp;DATE(N$1,N$2,1),Prov_Auto!$D$3:$D1000, "&lt;="&amp;EOMONTH(DATE(N$1,N$2,1),0)))</f>
        <v/>
      </c>
      <c r="O775" s="48" t="str">
        <f>IF($D775="","", (SUMIFS(Transacoes!$D$3:$D1000,Transacoes!$C$3:$C1000,$D775,Transacoes!$B$3:$B1000,"C", Transacoes!$A$3:$A1000, "&lt;"&amp;EOMONTH(DATE(O$1,O$2,1),0))-SUMIFS(Transacoes!$D$3:$D1000,Transacoes!$C$3:$C1000,$D775,Transacoes!$B$3:$B1000,"V", Transacoes!$A$3:$A1000, "&lt;"&amp;EOMONTH(DATE(O$1,O$2,1),0)))*SUMIFS(Prov_Auto!$E$3:$E1000, Prov_Auto!$A$3:$A1000, $D775, Prov_Auto!$D$3:$D1000,"&gt;="&amp;DATE(O$1,O$2,1),Prov_Auto!$D$3:$D1000, "&lt;="&amp;EOMONTH(DATE(O$1,O$2,1),0)))</f>
        <v/>
      </c>
      <c r="P775" s="48" t="str">
        <f>IF($D775="","", (SUMIFS(Transacoes!$D$3:$D1000,Transacoes!$C$3:$C1000,$D775,Transacoes!$B$3:$B1000,"C", Transacoes!$A$3:$A1000, "&lt;"&amp;EOMONTH(DATE(P$1,P$2,1),0))-SUMIFS(Transacoes!$D$3:$D1000,Transacoes!$C$3:$C1000,$D775,Transacoes!$B$3:$B1000,"V", Transacoes!$A$3:$A1000, "&lt;"&amp;EOMONTH(DATE(P$1,P$2,1),0)))*SUMIFS(Prov_Auto!$E$3:$E1000, Prov_Auto!$A$3:$A1000, $D775, Prov_Auto!$D$3:$D1000,"&gt;="&amp;DATE(P$1,P$2,1),Prov_Auto!$D$3:$D1000, "&lt;="&amp;EOMONTH(DATE(P$1,P$2,1),0)))</f>
        <v/>
      </c>
      <c r="Q775" s="48" t="str">
        <f>IF($D775="","", (SUMIFS(Transacoes!$D$3:$D1000,Transacoes!$C$3:$C1000,$D775,Transacoes!$B$3:$B1000,"C", Transacoes!$A$3:$A1000, "&lt;"&amp;EOMONTH(DATE(Q$1,Q$2,1),0))-SUMIFS(Transacoes!$D$3:$D1000,Transacoes!$C$3:$C1000,$D775,Transacoes!$B$3:$B1000,"V", Transacoes!$A$3:$A1000, "&lt;"&amp;EOMONTH(DATE(Q$1,Q$2,1),0)))*SUMIFS(Prov_Auto!$E$3:$E1000, Prov_Auto!$A$3:$A1000, $D775, Prov_Auto!$D$3:$D1000,"&gt;="&amp;DATE(Q$1,Q$2,1),Prov_Auto!$D$3:$D1000, "&lt;="&amp;EOMONTH(DATE(Q$1,Q$2,1),0)))</f>
        <v/>
      </c>
      <c r="R775" s="47"/>
    </row>
    <row r="776">
      <c r="A776" s="47"/>
      <c r="B776" s="47"/>
      <c r="C776" s="47"/>
      <c r="D776" s="87"/>
      <c r="E776" s="48" t="str">
        <f>IF($D776="","", (SUMIFS(Transacoes!$D$3:$D1000,Transacoes!$C$3:$C1000,$D776,Transacoes!$B$3:$B1000,"C", Transacoes!$A$3:$A1000, "&lt;"&amp;EOMONTH(DATE(E$1,E$2,1),0))-SUMIFS(Transacoes!$D$3:$D1000,Transacoes!$C$3:$C1000,$D776,Transacoes!$B$3:$B1000,"V", Transacoes!$A$3:$A1000, "&lt;"&amp;EOMONTH(DATE(E$1,E$2,1),0)))*SUMIFS(Prov_Auto!$E$3:$E1000, Prov_Auto!$A$3:$A1000, $D776, Prov_Auto!$D$3:$D1000,"&gt;="&amp;DATE(E$1,E$2,1),Prov_Auto!$D$3:$D1000, "&lt;="&amp;EOMONTH(DATE(E$1,E$2,1),0)))</f>
        <v/>
      </c>
      <c r="F776" s="48" t="str">
        <f>IF($D776="","", (SUMIFS(Transacoes!$D$3:$D1000,Transacoes!$C$3:$C1000,$D776,Transacoes!$B$3:$B1000,"C", Transacoes!$A$3:$A1000, "&lt;"&amp;EOMONTH(DATE(F$1,F$2,1),0))-SUMIFS(Transacoes!$D$3:$D1000,Transacoes!$C$3:$C1000,$D776,Transacoes!$B$3:$B1000,"V", Transacoes!$A$3:$A1000, "&lt;"&amp;EOMONTH(DATE(F$1,F$2,1),0)))*SUMIFS(Prov_Auto!$E$3:$E1000, Prov_Auto!$A$3:$A1000, $D776, Prov_Auto!$D$3:$D1000,"&gt;="&amp;DATE(F$1,F$2,1),Prov_Auto!$D$3:$D1000, "&lt;="&amp;EOMONTH(DATE(F$1,F$2,1),0)))</f>
        <v/>
      </c>
      <c r="G776" s="48" t="str">
        <f>IF($D776="","", (SUMIFS(Transacoes!$D$3:$D1000,Transacoes!$C$3:$C1000,$D776,Transacoes!$B$3:$B1000,"C", Transacoes!$A$3:$A1000, "&lt;"&amp;EOMONTH(DATE(G$1,G$2,1),0))-SUMIFS(Transacoes!$D$3:$D1000,Transacoes!$C$3:$C1000,$D776,Transacoes!$B$3:$B1000,"V", Transacoes!$A$3:$A1000, "&lt;"&amp;EOMONTH(DATE(G$1,G$2,1),0)))*SUMIFS(Prov_Auto!$E$3:$E1000, Prov_Auto!$A$3:$A1000, $D776, Prov_Auto!$D$3:$D1000,"&gt;="&amp;DATE(G$1,G$2,1),Prov_Auto!$D$3:$D1000, "&lt;="&amp;EOMONTH(DATE(G$1,G$2,1),0)))</f>
        <v/>
      </c>
      <c r="H776" s="48" t="str">
        <f>IF($D776="","", (SUMIFS(Transacoes!$D$3:$D1000,Transacoes!$C$3:$C1000,$D776,Transacoes!$B$3:$B1000,"C", Transacoes!$A$3:$A1000, "&lt;"&amp;EOMONTH(DATE(H$1,H$2,1),0))-SUMIFS(Transacoes!$D$3:$D1000,Transacoes!$C$3:$C1000,$D776,Transacoes!$B$3:$B1000,"V", Transacoes!$A$3:$A1000, "&lt;"&amp;EOMONTH(DATE(H$1,H$2,1),0)))*SUMIFS(Prov_Auto!$E$3:$E1000, Prov_Auto!$A$3:$A1000, $D776, Prov_Auto!$D$3:$D1000,"&gt;="&amp;DATE(H$1,H$2,1),Prov_Auto!$D$3:$D1000, "&lt;="&amp;EOMONTH(DATE(H$1,H$2,1),0)))</f>
        <v/>
      </c>
      <c r="I776" s="48" t="str">
        <f>IF($D776="","", (SUMIFS(Transacoes!$D$3:$D1000,Transacoes!$C$3:$C1000,$D776,Transacoes!$B$3:$B1000,"C", Transacoes!$A$3:$A1000, "&lt;"&amp;EOMONTH(DATE(I$1,I$2,1),0))-SUMIFS(Transacoes!$D$3:$D1000,Transacoes!$C$3:$C1000,$D776,Transacoes!$B$3:$B1000,"V", Transacoes!$A$3:$A1000, "&lt;"&amp;EOMONTH(DATE(I$1,I$2,1),0)))*SUMIFS(Prov_Auto!$E$3:$E1000, Prov_Auto!$A$3:$A1000, $D776, Prov_Auto!$D$3:$D1000,"&gt;="&amp;DATE(I$1,I$2,1),Prov_Auto!$D$3:$D1000, "&lt;="&amp;EOMONTH(DATE(I$1,I$2,1),0)))</f>
        <v/>
      </c>
      <c r="J776" s="48" t="str">
        <f>IF($D776="","", (SUMIFS(Transacoes!$D$3:$D1000,Transacoes!$C$3:$C1000,$D776,Transacoes!$B$3:$B1000,"C", Transacoes!$A$3:$A1000, "&lt;"&amp;EOMONTH(DATE(J$1,J$2,1),0))-SUMIFS(Transacoes!$D$3:$D1000,Transacoes!$C$3:$C1000,$D776,Transacoes!$B$3:$B1000,"V", Transacoes!$A$3:$A1000, "&lt;"&amp;EOMONTH(DATE(J$1,J$2,1),0)))*SUMIFS(Prov_Auto!$E$3:$E1000, Prov_Auto!$A$3:$A1000, $D776, Prov_Auto!$D$3:$D1000,"&gt;="&amp;DATE(J$1,J$2,1),Prov_Auto!$D$3:$D1000, "&lt;="&amp;EOMONTH(DATE(J$1,J$2,1),0)))</f>
        <v/>
      </c>
      <c r="K776" s="48" t="str">
        <f>IF($D776="","", (SUMIFS(Transacoes!$D$3:$D1000,Transacoes!$C$3:$C1000,$D776,Transacoes!$B$3:$B1000,"C", Transacoes!$A$3:$A1000, "&lt;"&amp;EOMONTH(DATE(K$1,K$2,1),0))-SUMIFS(Transacoes!$D$3:$D1000,Transacoes!$C$3:$C1000,$D776,Transacoes!$B$3:$B1000,"V", Transacoes!$A$3:$A1000, "&lt;"&amp;EOMONTH(DATE(K$1,K$2,1),0)))*SUMIFS(Prov_Auto!$E$3:$E1000, Prov_Auto!$A$3:$A1000, $D776, Prov_Auto!$D$3:$D1000,"&gt;="&amp;DATE(K$1,K$2,1),Prov_Auto!$D$3:$D1000, "&lt;="&amp;EOMONTH(DATE(K$1,K$2,1),0)))</f>
        <v/>
      </c>
      <c r="L776" s="48" t="str">
        <f>IF($D776="","", (SUMIFS(Transacoes!$D$3:$D1000,Transacoes!$C$3:$C1000,$D776,Transacoes!$B$3:$B1000,"C", Transacoes!$A$3:$A1000, "&lt;"&amp;EOMONTH(DATE(L$1,L$2,1),0))-SUMIFS(Transacoes!$D$3:$D1000,Transacoes!$C$3:$C1000,$D776,Transacoes!$B$3:$B1000,"V", Transacoes!$A$3:$A1000, "&lt;"&amp;EOMONTH(DATE(L$1,L$2,1),0)))*SUMIFS(Prov_Auto!$E$3:$E1000, Prov_Auto!$A$3:$A1000, $D776, Prov_Auto!$D$3:$D1000,"&gt;="&amp;DATE(L$1,L$2,1),Prov_Auto!$D$3:$D1000, "&lt;="&amp;EOMONTH(DATE(L$1,L$2,1),0)))</f>
        <v/>
      </c>
      <c r="M776" s="48" t="str">
        <f>IF($D776="","", (SUMIFS(Transacoes!$D$3:$D1000,Transacoes!$C$3:$C1000,$D776,Transacoes!$B$3:$B1000,"C", Transacoes!$A$3:$A1000, "&lt;"&amp;EOMONTH(DATE(M$1,M$2,1),0))-SUMIFS(Transacoes!$D$3:$D1000,Transacoes!$C$3:$C1000,$D776,Transacoes!$B$3:$B1000,"V", Transacoes!$A$3:$A1000, "&lt;"&amp;EOMONTH(DATE(M$1,M$2,1),0)))*SUMIFS(Prov_Auto!$E$3:$E1000, Prov_Auto!$A$3:$A1000, $D776, Prov_Auto!$D$3:$D1000,"&gt;="&amp;DATE(M$1,M$2,1),Prov_Auto!$D$3:$D1000, "&lt;="&amp;EOMONTH(DATE(M$1,M$2,1),0)))</f>
        <v/>
      </c>
      <c r="N776" s="48" t="str">
        <f>IF($D776="","", (SUMIFS(Transacoes!$D$3:$D1000,Transacoes!$C$3:$C1000,$D776,Transacoes!$B$3:$B1000,"C", Transacoes!$A$3:$A1000, "&lt;"&amp;EOMONTH(DATE(N$1,N$2,1),0))-SUMIFS(Transacoes!$D$3:$D1000,Transacoes!$C$3:$C1000,$D776,Transacoes!$B$3:$B1000,"V", Transacoes!$A$3:$A1000, "&lt;"&amp;EOMONTH(DATE(N$1,N$2,1),0)))*SUMIFS(Prov_Auto!$E$3:$E1000, Prov_Auto!$A$3:$A1000, $D776, Prov_Auto!$D$3:$D1000,"&gt;="&amp;DATE(N$1,N$2,1),Prov_Auto!$D$3:$D1000, "&lt;="&amp;EOMONTH(DATE(N$1,N$2,1),0)))</f>
        <v/>
      </c>
      <c r="O776" s="48" t="str">
        <f>IF($D776="","", (SUMIFS(Transacoes!$D$3:$D1000,Transacoes!$C$3:$C1000,$D776,Transacoes!$B$3:$B1000,"C", Transacoes!$A$3:$A1000, "&lt;"&amp;EOMONTH(DATE(O$1,O$2,1),0))-SUMIFS(Transacoes!$D$3:$D1000,Transacoes!$C$3:$C1000,$D776,Transacoes!$B$3:$B1000,"V", Transacoes!$A$3:$A1000, "&lt;"&amp;EOMONTH(DATE(O$1,O$2,1),0)))*SUMIFS(Prov_Auto!$E$3:$E1000, Prov_Auto!$A$3:$A1000, $D776, Prov_Auto!$D$3:$D1000,"&gt;="&amp;DATE(O$1,O$2,1),Prov_Auto!$D$3:$D1000, "&lt;="&amp;EOMONTH(DATE(O$1,O$2,1),0)))</f>
        <v/>
      </c>
      <c r="P776" s="48" t="str">
        <f>IF($D776="","", (SUMIFS(Transacoes!$D$3:$D1000,Transacoes!$C$3:$C1000,$D776,Transacoes!$B$3:$B1000,"C", Transacoes!$A$3:$A1000, "&lt;"&amp;EOMONTH(DATE(P$1,P$2,1),0))-SUMIFS(Transacoes!$D$3:$D1000,Transacoes!$C$3:$C1000,$D776,Transacoes!$B$3:$B1000,"V", Transacoes!$A$3:$A1000, "&lt;"&amp;EOMONTH(DATE(P$1,P$2,1),0)))*SUMIFS(Prov_Auto!$E$3:$E1000, Prov_Auto!$A$3:$A1000, $D776, Prov_Auto!$D$3:$D1000,"&gt;="&amp;DATE(P$1,P$2,1),Prov_Auto!$D$3:$D1000, "&lt;="&amp;EOMONTH(DATE(P$1,P$2,1),0)))</f>
        <v/>
      </c>
      <c r="Q776" s="48" t="str">
        <f>IF($D776="","", (SUMIFS(Transacoes!$D$3:$D1000,Transacoes!$C$3:$C1000,$D776,Transacoes!$B$3:$B1000,"C", Transacoes!$A$3:$A1000, "&lt;"&amp;EOMONTH(DATE(Q$1,Q$2,1),0))-SUMIFS(Transacoes!$D$3:$D1000,Transacoes!$C$3:$C1000,$D776,Transacoes!$B$3:$B1000,"V", Transacoes!$A$3:$A1000, "&lt;"&amp;EOMONTH(DATE(Q$1,Q$2,1),0)))*SUMIFS(Prov_Auto!$E$3:$E1000, Prov_Auto!$A$3:$A1000, $D776, Prov_Auto!$D$3:$D1000,"&gt;="&amp;DATE(Q$1,Q$2,1),Prov_Auto!$D$3:$D1000, "&lt;="&amp;EOMONTH(DATE(Q$1,Q$2,1),0)))</f>
        <v/>
      </c>
      <c r="R776" s="47"/>
    </row>
    <row r="777">
      <c r="A777" s="47"/>
      <c r="B777" s="47"/>
      <c r="C777" s="47"/>
      <c r="D777" s="87"/>
      <c r="E777" s="48" t="str">
        <f>IF($D777="","", (SUMIFS(Transacoes!$D$3:$D1000,Transacoes!$C$3:$C1000,$D777,Transacoes!$B$3:$B1000,"C", Transacoes!$A$3:$A1000, "&lt;"&amp;EOMONTH(DATE(E$1,E$2,1),0))-SUMIFS(Transacoes!$D$3:$D1000,Transacoes!$C$3:$C1000,$D777,Transacoes!$B$3:$B1000,"V", Transacoes!$A$3:$A1000, "&lt;"&amp;EOMONTH(DATE(E$1,E$2,1),0)))*SUMIFS(Prov_Auto!$E$3:$E1000, Prov_Auto!$A$3:$A1000, $D777, Prov_Auto!$D$3:$D1000,"&gt;="&amp;DATE(E$1,E$2,1),Prov_Auto!$D$3:$D1000, "&lt;="&amp;EOMONTH(DATE(E$1,E$2,1),0)))</f>
        <v/>
      </c>
      <c r="F777" s="48" t="str">
        <f>IF($D777="","", (SUMIFS(Transacoes!$D$3:$D1000,Transacoes!$C$3:$C1000,$D777,Transacoes!$B$3:$B1000,"C", Transacoes!$A$3:$A1000, "&lt;"&amp;EOMONTH(DATE(F$1,F$2,1),0))-SUMIFS(Transacoes!$D$3:$D1000,Transacoes!$C$3:$C1000,$D777,Transacoes!$B$3:$B1000,"V", Transacoes!$A$3:$A1000, "&lt;"&amp;EOMONTH(DATE(F$1,F$2,1),0)))*SUMIFS(Prov_Auto!$E$3:$E1000, Prov_Auto!$A$3:$A1000, $D777, Prov_Auto!$D$3:$D1000,"&gt;="&amp;DATE(F$1,F$2,1),Prov_Auto!$D$3:$D1000, "&lt;="&amp;EOMONTH(DATE(F$1,F$2,1),0)))</f>
        <v/>
      </c>
      <c r="G777" s="48" t="str">
        <f>IF($D777="","", (SUMIFS(Transacoes!$D$3:$D1000,Transacoes!$C$3:$C1000,$D777,Transacoes!$B$3:$B1000,"C", Transacoes!$A$3:$A1000, "&lt;"&amp;EOMONTH(DATE(G$1,G$2,1),0))-SUMIFS(Transacoes!$D$3:$D1000,Transacoes!$C$3:$C1000,$D777,Transacoes!$B$3:$B1000,"V", Transacoes!$A$3:$A1000, "&lt;"&amp;EOMONTH(DATE(G$1,G$2,1),0)))*SUMIFS(Prov_Auto!$E$3:$E1000, Prov_Auto!$A$3:$A1000, $D777, Prov_Auto!$D$3:$D1000,"&gt;="&amp;DATE(G$1,G$2,1),Prov_Auto!$D$3:$D1000, "&lt;="&amp;EOMONTH(DATE(G$1,G$2,1),0)))</f>
        <v/>
      </c>
      <c r="H777" s="48" t="str">
        <f>IF($D777="","", (SUMIFS(Transacoes!$D$3:$D1000,Transacoes!$C$3:$C1000,$D777,Transacoes!$B$3:$B1000,"C", Transacoes!$A$3:$A1000, "&lt;"&amp;EOMONTH(DATE(H$1,H$2,1),0))-SUMIFS(Transacoes!$D$3:$D1000,Transacoes!$C$3:$C1000,$D777,Transacoes!$B$3:$B1000,"V", Transacoes!$A$3:$A1000, "&lt;"&amp;EOMONTH(DATE(H$1,H$2,1),0)))*SUMIFS(Prov_Auto!$E$3:$E1000, Prov_Auto!$A$3:$A1000, $D777, Prov_Auto!$D$3:$D1000,"&gt;="&amp;DATE(H$1,H$2,1),Prov_Auto!$D$3:$D1000, "&lt;="&amp;EOMONTH(DATE(H$1,H$2,1),0)))</f>
        <v/>
      </c>
      <c r="I777" s="48" t="str">
        <f>IF($D777="","", (SUMIFS(Transacoes!$D$3:$D1000,Transacoes!$C$3:$C1000,$D777,Transacoes!$B$3:$B1000,"C", Transacoes!$A$3:$A1000, "&lt;"&amp;EOMONTH(DATE(I$1,I$2,1),0))-SUMIFS(Transacoes!$D$3:$D1000,Transacoes!$C$3:$C1000,$D777,Transacoes!$B$3:$B1000,"V", Transacoes!$A$3:$A1000, "&lt;"&amp;EOMONTH(DATE(I$1,I$2,1),0)))*SUMIFS(Prov_Auto!$E$3:$E1000, Prov_Auto!$A$3:$A1000, $D777, Prov_Auto!$D$3:$D1000,"&gt;="&amp;DATE(I$1,I$2,1),Prov_Auto!$D$3:$D1000, "&lt;="&amp;EOMONTH(DATE(I$1,I$2,1),0)))</f>
        <v/>
      </c>
      <c r="J777" s="48" t="str">
        <f>IF($D777="","", (SUMIFS(Transacoes!$D$3:$D1000,Transacoes!$C$3:$C1000,$D777,Transacoes!$B$3:$B1000,"C", Transacoes!$A$3:$A1000, "&lt;"&amp;EOMONTH(DATE(J$1,J$2,1),0))-SUMIFS(Transacoes!$D$3:$D1000,Transacoes!$C$3:$C1000,$D777,Transacoes!$B$3:$B1000,"V", Transacoes!$A$3:$A1000, "&lt;"&amp;EOMONTH(DATE(J$1,J$2,1),0)))*SUMIFS(Prov_Auto!$E$3:$E1000, Prov_Auto!$A$3:$A1000, $D777, Prov_Auto!$D$3:$D1000,"&gt;="&amp;DATE(J$1,J$2,1),Prov_Auto!$D$3:$D1000, "&lt;="&amp;EOMONTH(DATE(J$1,J$2,1),0)))</f>
        <v/>
      </c>
      <c r="K777" s="48" t="str">
        <f>IF($D777="","", (SUMIFS(Transacoes!$D$3:$D1000,Transacoes!$C$3:$C1000,$D777,Transacoes!$B$3:$B1000,"C", Transacoes!$A$3:$A1000, "&lt;"&amp;EOMONTH(DATE(K$1,K$2,1),0))-SUMIFS(Transacoes!$D$3:$D1000,Transacoes!$C$3:$C1000,$D777,Transacoes!$B$3:$B1000,"V", Transacoes!$A$3:$A1000, "&lt;"&amp;EOMONTH(DATE(K$1,K$2,1),0)))*SUMIFS(Prov_Auto!$E$3:$E1000, Prov_Auto!$A$3:$A1000, $D777, Prov_Auto!$D$3:$D1000,"&gt;="&amp;DATE(K$1,K$2,1),Prov_Auto!$D$3:$D1000, "&lt;="&amp;EOMONTH(DATE(K$1,K$2,1),0)))</f>
        <v/>
      </c>
      <c r="L777" s="48" t="str">
        <f>IF($D777="","", (SUMIFS(Transacoes!$D$3:$D1000,Transacoes!$C$3:$C1000,$D777,Transacoes!$B$3:$B1000,"C", Transacoes!$A$3:$A1000, "&lt;"&amp;EOMONTH(DATE(L$1,L$2,1),0))-SUMIFS(Transacoes!$D$3:$D1000,Transacoes!$C$3:$C1000,$D777,Transacoes!$B$3:$B1000,"V", Transacoes!$A$3:$A1000, "&lt;"&amp;EOMONTH(DATE(L$1,L$2,1),0)))*SUMIFS(Prov_Auto!$E$3:$E1000, Prov_Auto!$A$3:$A1000, $D777, Prov_Auto!$D$3:$D1000,"&gt;="&amp;DATE(L$1,L$2,1),Prov_Auto!$D$3:$D1000, "&lt;="&amp;EOMONTH(DATE(L$1,L$2,1),0)))</f>
        <v/>
      </c>
      <c r="M777" s="48" t="str">
        <f>IF($D777="","", (SUMIFS(Transacoes!$D$3:$D1000,Transacoes!$C$3:$C1000,$D777,Transacoes!$B$3:$B1000,"C", Transacoes!$A$3:$A1000, "&lt;"&amp;EOMONTH(DATE(M$1,M$2,1),0))-SUMIFS(Transacoes!$D$3:$D1000,Transacoes!$C$3:$C1000,$D777,Transacoes!$B$3:$B1000,"V", Transacoes!$A$3:$A1000, "&lt;"&amp;EOMONTH(DATE(M$1,M$2,1),0)))*SUMIFS(Prov_Auto!$E$3:$E1000, Prov_Auto!$A$3:$A1000, $D777, Prov_Auto!$D$3:$D1000,"&gt;="&amp;DATE(M$1,M$2,1),Prov_Auto!$D$3:$D1000, "&lt;="&amp;EOMONTH(DATE(M$1,M$2,1),0)))</f>
        <v/>
      </c>
      <c r="N777" s="48" t="str">
        <f>IF($D777="","", (SUMIFS(Transacoes!$D$3:$D1000,Transacoes!$C$3:$C1000,$D777,Transacoes!$B$3:$B1000,"C", Transacoes!$A$3:$A1000, "&lt;"&amp;EOMONTH(DATE(N$1,N$2,1),0))-SUMIFS(Transacoes!$D$3:$D1000,Transacoes!$C$3:$C1000,$D777,Transacoes!$B$3:$B1000,"V", Transacoes!$A$3:$A1000, "&lt;"&amp;EOMONTH(DATE(N$1,N$2,1),0)))*SUMIFS(Prov_Auto!$E$3:$E1000, Prov_Auto!$A$3:$A1000, $D777, Prov_Auto!$D$3:$D1000,"&gt;="&amp;DATE(N$1,N$2,1),Prov_Auto!$D$3:$D1000, "&lt;="&amp;EOMONTH(DATE(N$1,N$2,1),0)))</f>
        <v/>
      </c>
      <c r="O777" s="48" t="str">
        <f>IF($D777="","", (SUMIFS(Transacoes!$D$3:$D1000,Transacoes!$C$3:$C1000,$D777,Transacoes!$B$3:$B1000,"C", Transacoes!$A$3:$A1000, "&lt;"&amp;EOMONTH(DATE(O$1,O$2,1),0))-SUMIFS(Transacoes!$D$3:$D1000,Transacoes!$C$3:$C1000,$D777,Transacoes!$B$3:$B1000,"V", Transacoes!$A$3:$A1000, "&lt;"&amp;EOMONTH(DATE(O$1,O$2,1),0)))*SUMIFS(Prov_Auto!$E$3:$E1000, Prov_Auto!$A$3:$A1000, $D777, Prov_Auto!$D$3:$D1000,"&gt;="&amp;DATE(O$1,O$2,1),Prov_Auto!$D$3:$D1000, "&lt;="&amp;EOMONTH(DATE(O$1,O$2,1),0)))</f>
        <v/>
      </c>
      <c r="P777" s="48" t="str">
        <f>IF($D777="","", (SUMIFS(Transacoes!$D$3:$D1000,Transacoes!$C$3:$C1000,$D777,Transacoes!$B$3:$B1000,"C", Transacoes!$A$3:$A1000, "&lt;"&amp;EOMONTH(DATE(P$1,P$2,1),0))-SUMIFS(Transacoes!$D$3:$D1000,Transacoes!$C$3:$C1000,$D777,Transacoes!$B$3:$B1000,"V", Transacoes!$A$3:$A1000, "&lt;"&amp;EOMONTH(DATE(P$1,P$2,1),0)))*SUMIFS(Prov_Auto!$E$3:$E1000, Prov_Auto!$A$3:$A1000, $D777, Prov_Auto!$D$3:$D1000,"&gt;="&amp;DATE(P$1,P$2,1),Prov_Auto!$D$3:$D1000, "&lt;="&amp;EOMONTH(DATE(P$1,P$2,1),0)))</f>
        <v/>
      </c>
      <c r="Q777" s="48" t="str">
        <f>IF($D777="","", (SUMIFS(Transacoes!$D$3:$D1000,Transacoes!$C$3:$C1000,$D777,Transacoes!$B$3:$B1000,"C", Transacoes!$A$3:$A1000, "&lt;"&amp;EOMONTH(DATE(Q$1,Q$2,1),0))-SUMIFS(Transacoes!$D$3:$D1000,Transacoes!$C$3:$C1000,$D777,Transacoes!$B$3:$B1000,"V", Transacoes!$A$3:$A1000, "&lt;"&amp;EOMONTH(DATE(Q$1,Q$2,1),0)))*SUMIFS(Prov_Auto!$E$3:$E1000, Prov_Auto!$A$3:$A1000, $D777, Prov_Auto!$D$3:$D1000,"&gt;="&amp;DATE(Q$1,Q$2,1),Prov_Auto!$D$3:$D1000, "&lt;="&amp;EOMONTH(DATE(Q$1,Q$2,1),0)))</f>
        <v/>
      </c>
      <c r="R777" s="47"/>
    </row>
    <row r="778">
      <c r="A778" s="47"/>
      <c r="B778" s="47"/>
      <c r="C778" s="47"/>
      <c r="D778" s="87"/>
      <c r="E778" s="48" t="str">
        <f>IF($D778="","", (SUMIFS(Transacoes!$D$3:$D1000,Transacoes!$C$3:$C1000,$D778,Transacoes!$B$3:$B1000,"C", Transacoes!$A$3:$A1000, "&lt;"&amp;EOMONTH(DATE(E$1,E$2,1),0))-SUMIFS(Transacoes!$D$3:$D1000,Transacoes!$C$3:$C1000,$D778,Transacoes!$B$3:$B1000,"V", Transacoes!$A$3:$A1000, "&lt;"&amp;EOMONTH(DATE(E$1,E$2,1),0)))*SUMIFS(Prov_Auto!$E$3:$E1000, Prov_Auto!$A$3:$A1000, $D778, Prov_Auto!$D$3:$D1000,"&gt;="&amp;DATE(E$1,E$2,1),Prov_Auto!$D$3:$D1000, "&lt;="&amp;EOMONTH(DATE(E$1,E$2,1),0)))</f>
        <v/>
      </c>
      <c r="F778" s="48" t="str">
        <f>IF($D778="","", (SUMIFS(Transacoes!$D$3:$D1000,Transacoes!$C$3:$C1000,$D778,Transacoes!$B$3:$B1000,"C", Transacoes!$A$3:$A1000, "&lt;"&amp;EOMONTH(DATE(F$1,F$2,1),0))-SUMIFS(Transacoes!$D$3:$D1000,Transacoes!$C$3:$C1000,$D778,Transacoes!$B$3:$B1000,"V", Transacoes!$A$3:$A1000, "&lt;"&amp;EOMONTH(DATE(F$1,F$2,1),0)))*SUMIFS(Prov_Auto!$E$3:$E1000, Prov_Auto!$A$3:$A1000, $D778, Prov_Auto!$D$3:$D1000,"&gt;="&amp;DATE(F$1,F$2,1),Prov_Auto!$D$3:$D1000, "&lt;="&amp;EOMONTH(DATE(F$1,F$2,1),0)))</f>
        <v/>
      </c>
      <c r="G778" s="48" t="str">
        <f>IF($D778="","", (SUMIFS(Transacoes!$D$3:$D1000,Transacoes!$C$3:$C1000,$D778,Transacoes!$B$3:$B1000,"C", Transacoes!$A$3:$A1000, "&lt;"&amp;EOMONTH(DATE(G$1,G$2,1),0))-SUMIFS(Transacoes!$D$3:$D1000,Transacoes!$C$3:$C1000,$D778,Transacoes!$B$3:$B1000,"V", Transacoes!$A$3:$A1000, "&lt;"&amp;EOMONTH(DATE(G$1,G$2,1),0)))*SUMIFS(Prov_Auto!$E$3:$E1000, Prov_Auto!$A$3:$A1000, $D778, Prov_Auto!$D$3:$D1000,"&gt;="&amp;DATE(G$1,G$2,1),Prov_Auto!$D$3:$D1000, "&lt;="&amp;EOMONTH(DATE(G$1,G$2,1),0)))</f>
        <v/>
      </c>
      <c r="H778" s="48" t="str">
        <f>IF($D778="","", (SUMIFS(Transacoes!$D$3:$D1000,Transacoes!$C$3:$C1000,$D778,Transacoes!$B$3:$B1000,"C", Transacoes!$A$3:$A1000, "&lt;"&amp;EOMONTH(DATE(H$1,H$2,1),0))-SUMIFS(Transacoes!$D$3:$D1000,Transacoes!$C$3:$C1000,$D778,Transacoes!$B$3:$B1000,"V", Transacoes!$A$3:$A1000, "&lt;"&amp;EOMONTH(DATE(H$1,H$2,1),0)))*SUMIFS(Prov_Auto!$E$3:$E1000, Prov_Auto!$A$3:$A1000, $D778, Prov_Auto!$D$3:$D1000,"&gt;="&amp;DATE(H$1,H$2,1),Prov_Auto!$D$3:$D1000, "&lt;="&amp;EOMONTH(DATE(H$1,H$2,1),0)))</f>
        <v/>
      </c>
      <c r="I778" s="48" t="str">
        <f>IF($D778="","", (SUMIFS(Transacoes!$D$3:$D1000,Transacoes!$C$3:$C1000,$D778,Transacoes!$B$3:$B1000,"C", Transacoes!$A$3:$A1000, "&lt;"&amp;EOMONTH(DATE(I$1,I$2,1),0))-SUMIFS(Transacoes!$D$3:$D1000,Transacoes!$C$3:$C1000,$D778,Transacoes!$B$3:$B1000,"V", Transacoes!$A$3:$A1000, "&lt;"&amp;EOMONTH(DATE(I$1,I$2,1),0)))*SUMIFS(Prov_Auto!$E$3:$E1000, Prov_Auto!$A$3:$A1000, $D778, Prov_Auto!$D$3:$D1000,"&gt;="&amp;DATE(I$1,I$2,1),Prov_Auto!$D$3:$D1000, "&lt;="&amp;EOMONTH(DATE(I$1,I$2,1),0)))</f>
        <v/>
      </c>
      <c r="J778" s="48" t="str">
        <f>IF($D778="","", (SUMIFS(Transacoes!$D$3:$D1000,Transacoes!$C$3:$C1000,$D778,Transacoes!$B$3:$B1000,"C", Transacoes!$A$3:$A1000, "&lt;"&amp;EOMONTH(DATE(J$1,J$2,1),0))-SUMIFS(Transacoes!$D$3:$D1000,Transacoes!$C$3:$C1000,$D778,Transacoes!$B$3:$B1000,"V", Transacoes!$A$3:$A1000, "&lt;"&amp;EOMONTH(DATE(J$1,J$2,1),0)))*SUMIFS(Prov_Auto!$E$3:$E1000, Prov_Auto!$A$3:$A1000, $D778, Prov_Auto!$D$3:$D1000,"&gt;="&amp;DATE(J$1,J$2,1),Prov_Auto!$D$3:$D1000, "&lt;="&amp;EOMONTH(DATE(J$1,J$2,1),0)))</f>
        <v/>
      </c>
      <c r="K778" s="48" t="str">
        <f>IF($D778="","", (SUMIFS(Transacoes!$D$3:$D1000,Transacoes!$C$3:$C1000,$D778,Transacoes!$B$3:$B1000,"C", Transacoes!$A$3:$A1000, "&lt;"&amp;EOMONTH(DATE(K$1,K$2,1),0))-SUMIFS(Transacoes!$D$3:$D1000,Transacoes!$C$3:$C1000,$D778,Transacoes!$B$3:$B1000,"V", Transacoes!$A$3:$A1000, "&lt;"&amp;EOMONTH(DATE(K$1,K$2,1),0)))*SUMIFS(Prov_Auto!$E$3:$E1000, Prov_Auto!$A$3:$A1000, $D778, Prov_Auto!$D$3:$D1000,"&gt;="&amp;DATE(K$1,K$2,1),Prov_Auto!$D$3:$D1000, "&lt;="&amp;EOMONTH(DATE(K$1,K$2,1),0)))</f>
        <v/>
      </c>
      <c r="L778" s="48" t="str">
        <f>IF($D778="","", (SUMIFS(Transacoes!$D$3:$D1000,Transacoes!$C$3:$C1000,$D778,Transacoes!$B$3:$B1000,"C", Transacoes!$A$3:$A1000, "&lt;"&amp;EOMONTH(DATE(L$1,L$2,1),0))-SUMIFS(Transacoes!$D$3:$D1000,Transacoes!$C$3:$C1000,$D778,Transacoes!$B$3:$B1000,"V", Transacoes!$A$3:$A1000, "&lt;"&amp;EOMONTH(DATE(L$1,L$2,1),0)))*SUMIFS(Prov_Auto!$E$3:$E1000, Prov_Auto!$A$3:$A1000, $D778, Prov_Auto!$D$3:$D1000,"&gt;="&amp;DATE(L$1,L$2,1),Prov_Auto!$D$3:$D1000, "&lt;="&amp;EOMONTH(DATE(L$1,L$2,1),0)))</f>
        <v/>
      </c>
      <c r="M778" s="48" t="str">
        <f>IF($D778="","", (SUMIFS(Transacoes!$D$3:$D1000,Transacoes!$C$3:$C1000,$D778,Transacoes!$B$3:$B1000,"C", Transacoes!$A$3:$A1000, "&lt;"&amp;EOMONTH(DATE(M$1,M$2,1),0))-SUMIFS(Transacoes!$D$3:$D1000,Transacoes!$C$3:$C1000,$D778,Transacoes!$B$3:$B1000,"V", Transacoes!$A$3:$A1000, "&lt;"&amp;EOMONTH(DATE(M$1,M$2,1),0)))*SUMIFS(Prov_Auto!$E$3:$E1000, Prov_Auto!$A$3:$A1000, $D778, Prov_Auto!$D$3:$D1000,"&gt;="&amp;DATE(M$1,M$2,1),Prov_Auto!$D$3:$D1000, "&lt;="&amp;EOMONTH(DATE(M$1,M$2,1),0)))</f>
        <v/>
      </c>
      <c r="N778" s="48" t="str">
        <f>IF($D778="","", (SUMIFS(Transacoes!$D$3:$D1000,Transacoes!$C$3:$C1000,$D778,Transacoes!$B$3:$B1000,"C", Transacoes!$A$3:$A1000, "&lt;"&amp;EOMONTH(DATE(N$1,N$2,1),0))-SUMIFS(Transacoes!$D$3:$D1000,Transacoes!$C$3:$C1000,$D778,Transacoes!$B$3:$B1000,"V", Transacoes!$A$3:$A1000, "&lt;"&amp;EOMONTH(DATE(N$1,N$2,1),0)))*SUMIFS(Prov_Auto!$E$3:$E1000, Prov_Auto!$A$3:$A1000, $D778, Prov_Auto!$D$3:$D1000,"&gt;="&amp;DATE(N$1,N$2,1),Prov_Auto!$D$3:$D1000, "&lt;="&amp;EOMONTH(DATE(N$1,N$2,1),0)))</f>
        <v/>
      </c>
      <c r="O778" s="48" t="str">
        <f>IF($D778="","", (SUMIFS(Transacoes!$D$3:$D1000,Transacoes!$C$3:$C1000,$D778,Transacoes!$B$3:$B1000,"C", Transacoes!$A$3:$A1000, "&lt;"&amp;EOMONTH(DATE(O$1,O$2,1),0))-SUMIFS(Transacoes!$D$3:$D1000,Transacoes!$C$3:$C1000,$D778,Transacoes!$B$3:$B1000,"V", Transacoes!$A$3:$A1000, "&lt;"&amp;EOMONTH(DATE(O$1,O$2,1),0)))*SUMIFS(Prov_Auto!$E$3:$E1000, Prov_Auto!$A$3:$A1000, $D778, Prov_Auto!$D$3:$D1000,"&gt;="&amp;DATE(O$1,O$2,1),Prov_Auto!$D$3:$D1000, "&lt;="&amp;EOMONTH(DATE(O$1,O$2,1),0)))</f>
        <v/>
      </c>
      <c r="P778" s="48" t="str">
        <f>IF($D778="","", (SUMIFS(Transacoes!$D$3:$D1000,Transacoes!$C$3:$C1000,$D778,Transacoes!$B$3:$B1000,"C", Transacoes!$A$3:$A1000, "&lt;"&amp;EOMONTH(DATE(P$1,P$2,1),0))-SUMIFS(Transacoes!$D$3:$D1000,Transacoes!$C$3:$C1000,$D778,Transacoes!$B$3:$B1000,"V", Transacoes!$A$3:$A1000, "&lt;"&amp;EOMONTH(DATE(P$1,P$2,1),0)))*SUMIFS(Prov_Auto!$E$3:$E1000, Prov_Auto!$A$3:$A1000, $D778, Prov_Auto!$D$3:$D1000,"&gt;="&amp;DATE(P$1,P$2,1),Prov_Auto!$D$3:$D1000, "&lt;="&amp;EOMONTH(DATE(P$1,P$2,1),0)))</f>
        <v/>
      </c>
      <c r="Q778" s="48" t="str">
        <f>IF($D778="","", (SUMIFS(Transacoes!$D$3:$D1000,Transacoes!$C$3:$C1000,$D778,Transacoes!$B$3:$B1000,"C", Transacoes!$A$3:$A1000, "&lt;"&amp;EOMONTH(DATE(Q$1,Q$2,1),0))-SUMIFS(Transacoes!$D$3:$D1000,Transacoes!$C$3:$C1000,$D778,Transacoes!$B$3:$B1000,"V", Transacoes!$A$3:$A1000, "&lt;"&amp;EOMONTH(DATE(Q$1,Q$2,1),0)))*SUMIFS(Prov_Auto!$E$3:$E1000, Prov_Auto!$A$3:$A1000, $D778, Prov_Auto!$D$3:$D1000,"&gt;="&amp;DATE(Q$1,Q$2,1),Prov_Auto!$D$3:$D1000, "&lt;="&amp;EOMONTH(DATE(Q$1,Q$2,1),0)))</f>
        <v/>
      </c>
      <c r="R778" s="47"/>
    </row>
    <row r="779">
      <c r="A779" s="47"/>
      <c r="B779" s="47"/>
      <c r="C779" s="47"/>
      <c r="D779" s="87"/>
      <c r="E779" s="48" t="str">
        <f>IF($D779="","", (SUMIFS(Transacoes!$D$3:$D1000,Transacoes!$C$3:$C1000,$D779,Transacoes!$B$3:$B1000,"C", Transacoes!$A$3:$A1000, "&lt;"&amp;EOMONTH(DATE(E$1,E$2,1),0))-SUMIFS(Transacoes!$D$3:$D1000,Transacoes!$C$3:$C1000,$D779,Transacoes!$B$3:$B1000,"V", Transacoes!$A$3:$A1000, "&lt;"&amp;EOMONTH(DATE(E$1,E$2,1),0)))*SUMIFS(Prov_Auto!$E$3:$E1000, Prov_Auto!$A$3:$A1000, $D779, Prov_Auto!$D$3:$D1000,"&gt;="&amp;DATE(E$1,E$2,1),Prov_Auto!$D$3:$D1000, "&lt;="&amp;EOMONTH(DATE(E$1,E$2,1),0)))</f>
        <v/>
      </c>
      <c r="F779" s="48" t="str">
        <f>IF($D779="","", (SUMIFS(Transacoes!$D$3:$D1000,Transacoes!$C$3:$C1000,$D779,Transacoes!$B$3:$B1000,"C", Transacoes!$A$3:$A1000, "&lt;"&amp;EOMONTH(DATE(F$1,F$2,1),0))-SUMIFS(Transacoes!$D$3:$D1000,Transacoes!$C$3:$C1000,$D779,Transacoes!$B$3:$B1000,"V", Transacoes!$A$3:$A1000, "&lt;"&amp;EOMONTH(DATE(F$1,F$2,1),0)))*SUMIFS(Prov_Auto!$E$3:$E1000, Prov_Auto!$A$3:$A1000, $D779, Prov_Auto!$D$3:$D1000,"&gt;="&amp;DATE(F$1,F$2,1),Prov_Auto!$D$3:$D1000, "&lt;="&amp;EOMONTH(DATE(F$1,F$2,1),0)))</f>
        <v/>
      </c>
      <c r="G779" s="48" t="str">
        <f>IF($D779="","", (SUMIFS(Transacoes!$D$3:$D1000,Transacoes!$C$3:$C1000,$D779,Transacoes!$B$3:$B1000,"C", Transacoes!$A$3:$A1000, "&lt;"&amp;EOMONTH(DATE(G$1,G$2,1),0))-SUMIFS(Transacoes!$D$3:$D1000,Transacoes!$C$3:$C1000,$D779,Transacoes!$B$3:$B1000,"V", Transacoes!$A$3:$A1000, "&lt;"&amp;EOMONTH(DATE(G$1,G$2,1),0)))*SUMIFS(Prov_Auto!$E$3:$E1000, Prov_Auto!$A$3:$A1000, $D779, Prov_Auto!$D$3:$D1000,"&gt;="&amp;DATE(G$1,G$2,1),Prov_Auto!$D$3:$D1000, "&lt;="&amp;EOMONTH(DATE(G$1,G$2,1),0)))</f>
        <v/>
      </c>
      <c r="H779" s="48" t="str">
        <f>IF($D779="","", (SUMIFS(Transacoes!$D$3:$D1000,Transacoes!$C$3:$C1000,$D779,Transacoes!$B$3:$B1000,"C", Transacoes!$A$3:$A1000, "&lt;"&amp;EOMONTH(DATE(H$1,H$2,1),0))-SUMIFS(Transacoes!$D$3:$D1000,Transacoes!$C$3:$C1000,$D779,Transacoes!$B$3:$B1000,"V", Transacoes!$A$3:$A1000, "&lt;"&amp;EOMONTH(DATE(H$1,H$2,1),0)))*SUMIFS(Prov_Auto!$E$3:$E1000, Prov_Auto!$A$3:$A1000, $D779, Prov_Auto!$D$3:$D1000,"&gt;="&amp;DATE(H$1,H$2,1),Prov_Auto!$D$3:$D1000, "&lt;="&amp;EOMONTH(DATE(H$1,H$2,1),0)))</f>
        <v/>
      </c>
      <c r="I779" s="48" t="str">
        <f>IF($D779="","", (SUMIFS(Transacoes!$D$3:$D1000,Transacoes!$C$3:$C1000,$D779,Transacoes!$B$3:$B1000,"C", Transacoes!$A$3:$A1000, "&lt;"&amp;EOMONTH(DATE(I$1,I$2,1),0))-SUMIFS(Transacoes!$D$3:$D1000,Transacoes!$C$3:$C1000,$D779,Transacoes!$B$3:$B1000,"V", Transacoes!$A$3:$A1000, "&lt;"&amp;EOMONTH(DATE(I$1,I$2,1),0)))*SUMIFS(Prov_Auto!$E$3:$E1000, Prov_Auto!$A$3:$A1000, $D779, Prov_Auto!$D$3:$D1000,"&gt;="&amp;DATE(I$1,I$2,1),Prov_Auto!$D$3:$D1000, "&lt;="&amp;EOMONTH(DATE(I$1,I$2,1),0)))</f>
        <v/>
      </c>
      <c r="J779" s="48" t="str">
        <f>IF($D779="","", (SUMIFS(Transacoes!$D$3:$D1000,Transacoes!$C$3:$C1000,$D779,Transacoes!$B$3:$B1000,"C", Transacoes!$A$3:$A1000, "&lt;"&amp;EOMONTH(DATE(J$1,J$2,1),0))-SUMIFS(Transacoes!$D$3:$D1000,Transacoes!$C$3:$C1000,$D779,Transacoes!$B$3:$B1000,"V", Transacoes!$A$3:$A1000, "&lt;"&amp;EOMONTH(DATE(J$1,J$2,1),0)))*SUMIFS(Prov_Auto!$E$3:$E1000, Prov_Auto!$A$3:$A1000, $D779, Prov_Auto!$D$3:$D1000,"&gt;="&amp;DATE(J$1,J$2,1),Prov_Auto!$D$3:$D1000, "&lt;="&amp;EOMONTH(DATE(J$1,J$2,1),0)))</f>
        <v/>
      </c>
      <c r="K779" s="48" t="str">
        <f>IF($D779="","", (SUMIFS(Transacoes!$D$3:$D1000,Transacoes!$C$3:$C1000,$D779,Transacoes!$B$3:$B1000,"C", Transacoes!$A$3:$A1000, "&lt;"&amp;EOMONTH(DATE(K$1,K$2,1),0))-SUMIFS(Transacoes!$D$3:$D1000,Transacoes!$C$3:$C1000,$D779,Transacoes!$B$3:$B1000,"V", Transacoes!$A$3:$A1000, "&lt;"&amp;EOMONTH(DATE(K$1,K$2,1),0)))*SUMIFS(Prov_Auto!$E$3:$E1000, Prov_Auto!$A$3:$A1000, $D779, Prov_Auto!$D$3:$D1000,"&gt;="&amp;DATE(K$1,K$2,1),Prov_Auto!$D$3:$D1000, "&lt;="&amp;EOMONTH(DATE(K$1,K$2,1),0)))</f>
        <v/>
      </c>
      <c r="L779" s="48" t="str">
        <f>IF($D779="","", (SUMIFS(Transacoes!$D$3:$D1000,Transacoes!$C$3:$C1000,$D779,Transacoes!$B$3:$B1000,"C", Transacoes!$A$3:$A1000, "&lt;"&amp;EOMONTH(DATE(L$1,L$2,1),0))-SUMIFS(Transacoes!$D$3:$D1000,Transacoes!$C$3:$C1000,$D779,Transacoes!$B$3:$B1000,"V", Transacoes!$A$3:$A1000, "&lt;"&amp;EOMONTH(DATE(L$1,L$2,1),0)))*SUMIFS(Prov_Auto!$E$3:$E1000, Prov_Auto!$A$3:$A1000, $D779, Prov_Auto!$D$3:$D1000,"&gt;="&amp;DATE(L$1,L$2,1),Prov_Auto!$D$3:$D1000, "&lt;="&amp;EOMONTH(DATE(L$1,L$2,1),0)))</f>
        <v/>
      </c>
      <c r="M779" s="48" t="str">
        <f>IF($D779="","", (SUMIFS(Transacoes!$D$3:$D1000,Transacoes!$C$3:$C1000,$D779,Transacoes!$B$3:$B1000,"C", Transacoes!$A$3:$A1000, "&lt;"&amp;EOMONTH(DATE(M$1,M$2,1),0))-SUMIFS(Transacoes!$D$3:$D1000,Transacoes!$C$3:$C1000,$D779,Transacoes!$B$3:$B1000,"V", Transacoes!$A$3:$A1000, "&lt;"&amp;EOMONTH(DATE(M$1,M$2,1),0)))*SUMIFS(Prov_Auto!$E$3:$E1000, Prov_Auto!$A$3:$A1000, $D779, Prov_Auto!$D$3:$D1000,"&gt;="&amp;DATE(M$1,M$2,1),Prov_Auto!$D$3:$D1000, "&lt;="&amp;EOMONTH(DATE(M$1,M$2,1),0)))</f>
        <v/>
      </c>
      <c r="N779" s="48" t="str">
        <f>IF($D779="","", (SUMIFS(Transacoes!$D$3:$D1000,Transacoes!$C$3:$C1000,$D779,Transacoes!$B$3:$B1000,"C", Transacoes!$A$3:$A1000, "&lt;"&amp;EOMONTH(DATE(N$1,N$2,1),0))-SUMIFS(Transacoes!$D$3:$D1000,Transacoes!$C$3:$C1000,$D779,Transacoes!$B$3:$B1000,"V", Transacoes!$A$3:$A1000, "&lt;"&amp;EOMONTH(DATE(N$1,N$2,1),0)))*SUMIFS(Prov_Auto!$E$3:$E1000, Prov_Auto!$A$3:$A1000, $D779, Prov_Auto!$D$3:$D1000,"&gt;="&amp;DATE(N$1,N$2,1),Prov_Auto!$D$3:$D1000, "&lt;="&amp;EOMONTH(DATE(N$1,N$2,1),0)))</f>
        <v/>
      </c>
      <c r="O779" s="48" t="str">
        <f>IF($D779="","", (SUMIFS(Transacoes!$D$3:$D1000,Transacoes!$C$3:$C1000,$D779,Transacoes!$B$3:$B1000,"C", Transacoes!$A$3:$A1000, "&lt;"&amp;EOMONTH(DATE(O$1,O$2,1),0))-SUMIFS(Transacoes!$D$3:$D1000,Transacoes!$C$3:$C1000,$D779,Transacoes!$B$3:$B1000,"V", Transacoes!$A$3:$A1000, "&lt;"&amp;EOMONTH(DATE(O$1,O$2,1),0)))*SUMIFS(Prov_Auto!$E$3:$E1000, Prov_Auto!$A$3:$A1000, $D779, Prov_Auto!$D$3:$D1000,"&gt;="&amp;DATE(O$1,O$2,1),Prov_Auto!$D$3:$D1000, "&lt;="&amp;EOMONTH(DATE(O$1,O$2,1),0)))</f>
        <v/>
      </c>
      <c r="P779" s="48" t="str">
        <f>IF($D779="","", (SUMIFS(Transacoes!$D$3:$D1000,Transacoes!$C$3:$C1000,$D779,Transacoes!$B$3:$B1000,"C", Transacoes!$A$3:$A1000, "&lt;"&amp;EOMONTH(DATE(P$1,P$2,1),0))-SUMIFS(Transacoes!$D$3:$D1000,Transacoes!$C$3:$C1000,$D779,Transacoes!$B$3:$B1000,"V", Transacoes!$A$3:$A1000, "&lt;"&amp;EOMONTH(DATE(P$1,P$2,1),0)))*SUMIFS(Prov_Auto!$E$3:$E1000, Prov_Auto!$A$3:$A1000, $D779, Prov_Auto!$D$3:$D1000,"&gt;="&amp;DATE(P$1,P$2,1),Prov_Auto!$D$3:$D1000, "&lt;="&amp;EOMONTH(DATE(P$1,P$2,1),0)))</f>
        <v/>
      </c>
      <c r="Q779" s="48" t="str">
        <f>IF($D779="","", (SUMIFS(Transacoes!$D$3:$D1000,Transacoes!$C$3:$C1000,$D779,Transacoes!$B$3:$B1000,"C", Transacoes!$A$3:$A1000, "&lt;"&amp;EOMONTH(DATE(Q$1,Q$2,1),0))-SUMIFS(Transacoes!$D$3:$D1000,Transacoes!$C$3:$C1000,$D779,Transacoes!$B$3:$B1000,"V", Transacoes!$A$3:$A1000, "&lt;"&amp;EOMONTH(DATE(Q$1,Q$2,1),0)))*SUMIFS(Prov_Auto!$E$3:$E1000, Prov_Auto!$A$3:$A1000, $D779, Prov_Auto!$D$3:$D1000,"&gt;="&amp;DATE(Q$1,Q$2,1),Prov_Auto!$D$3:$D1000, "&lt;="&amp;EOMONTH(DATE(Q$1,Q$2,1),0)))</f>
        <v/>
      </c>
      <c r="R779" s="47"/>
    </row>
    <row r="780">
      <c r="A780" s="47"/>
      <c r="B780" s="47"/>
      <c r="C780" s="47"/>
      <c r="D780" s="87"/>
      <c r="E780" s="48" t="str">
        <f>IF($D780="","", (SUMIFS(Transacoes!$D$3:$D1000,Transacoes!$C$3:$C1000,$D780,Transacoes!$B$3:$B1000,"C", Transacoes!$A$3:$A1000, "&lt;"&amp;EOMONTH(DATE(E$1,E$2,1),0))-SUMIFS(Transacoes!$D$3:$D1000,Transacoes!$C$3:$C1000,$D780,Transacoes!$B$3:$B1000,"V", Transacoes!$A$3:$A1000, "&lt;"&amp;EOMONTH(DATE(E$1,E$2,1),0)))*SUMIFS(Prov_Auto!$E$3:$E1000, Prov_Auto!$A$3:$A1000, $D780, Prov_Auto!$D$3:$D1000,"&gt;="&amp;DATE(E$1,E$2,1),Prov_Auto!$D$3:$D1000, "&lt;="&amp;EOMONTH(DATE(E$1,E$2,1),0)))</f>
        <v/>
      </c>
      <c r="F780" s="48" t="str">
        <f>IF($D780="","", (SUMIFS(Transacoes!$D$3:$D1000,Transacoes!$C$3:$C1000,$D780,Transacoes!$B$3:$B1000,"C", Transacoes!$A$3:$A1000, "&lt;"&amp;EOMONTH(DATE(F$1,F$2,1),0))-SUMIFS(Transacoes!$D$3:$D1000,Transacoes!$C$3:$C1000,$D780,Transacoes!$B$3:$B1000,"V", Transacoes!$A$3:$A1000, "&lt;"&amp;EOMONTH(DATE(F$1,F$2,1),0)))*SUMIFS(Prov_Auto!$E$3:$E1000, Prov_Auto!$A$3:$A1000, $D780, Prov_Auto!$D$3:$D1000,"&gt;="&amp;DATE(F$1,F$2,1),Prov_Auto!$D$3:$D1000, "&lt;="&amp;EOMONTH(DATE(F$1,F$2,1),0)))</f>
        <v/>
      </c>
      <c r="G780" s="48" t="str">
        <f>IF($D780="","", (SUMIFS(Transacoes!$D$3:$D1000,Transacoes!$C$3:$C1000,$D780,Transacoes!$B$3:$B1000,"C", Transacoes!$A$3:$A1000, "&lt;"&amp;EOMONTH(DATE(G$1,G$2,1),0))-SUMIFS(Transacoes!$D$3:$D1000,Transacoes!$C$3:$C1000,$D780,Transacoes!$B$3:$B1000,"V", Transacoes!$A$3:$A1000, "&lt;"&amp;EOMONTH(DATE(G$1,G$2,1),0)))*SUMIFS(Prov_Auto!$E$3:$E1000, Prov_Auto!$A$3:$A1000, $D780, Prov_Auto!$D$3:$D1000,"&gt;="&amp;DATE(G$1,G$2,1),Prov_Auto!$D$3:$D1000, "&lt;="&amp;EOMONTH(DATE(G$1,G$2,1),0)))</f>
        <v/>
      </c>
      <c r="H780" s="48" t="str">
        <f>IF($D780="","", (SUMIFS(Transacoes!$D$3:$D1000,Transacoes!$C$3:$C1000,$D780,Transacoes!$B$3:$B1000,"C", Transacoes!$A$3:$A1000, "&lt;"&amp;EOMONTH(DATE(H$1,H$2,1),0))-SUMIFS(Transacoes!$D$3:$D1000,Transacoes!$C$3:$C1000,$D780,Transacoes!$B$3:$B1000,"V", Transacoes!$A$3:$A1000, "&lt;"&amp;EOMONTH(DATE(H$1,H$2,1),0)))*SUMIFS(Prov_Auto!$E$3:$E1000, Prov_Auto!$A$3:$A1000, $D780, Prov_Auto!$D$3:$D1000,"&gt;="&amp;DATE(H$1,H$2,1),Prov_Auto!$D$3:$D1000, "&lt;="&amp;EOMONTH(DATE(H$1,H$2,1),0)))</f>
        <v/>
      </c>
      <c r="I780" s="48" t="str">
        <f>IF($D780="","", (SUMIFS(Transacoes!$D$3:$D1000,Transacoes!$C$3:$C1000,$D780,Transacoes!$B$3:$B1000,"C", Transacoes!$A$3:$A1000, "&lt;"&amp;EOMONTH(DATE(I$1,I$2,1),0))-SUMIFS(Transacoes!$D$3:$D1000,Transacoes!$C$3:$C1000,$D780,Transacoes!$B$3:$B1000,"V", Transacoes!$A$3:$A1000, "&lt;"&amp;EOMONTH(DATE(I$1,I$2,1),0)))*SUMIFS(Prov_Auto!$E$3:$E1000, Prov_Auto!$A$3:$A1000, $D780, Prov_Auto!$D$3:$D1000,"&gt;="&amp;DATE(I$1,I$2,1),Prov_Auto!$D$3:$D1000, "&lt;="&amp;EOMONTH(DATE(I$1,I$2,1),0)))</f>
        <v/>
      </c>
      <c r="J780" s="48" t="str">
        <f>IF($D780="","", (SUMIFS(Transacoes!$D$3:$D1000,Transacoes!$C$3:$C1000,$D780,Transacoes!$B$3:$B1000,"C", Transacoes!$A$3:$A1000, "&lt;"&amp;EOMONTH(DATE(J$1,J$2,1),0))-SUMIFS(Transacoes!$D$3:$D1000,Transacoes!$C$3:$C1000,$D780,Transacoes!$B$3:$B1000,"V", Transacoes!$A$3:$A1000, "&lt;"&amp;EOMONTH(DATE(J$1,J$2,1),0)))*SUMIFS(Prov_Auto!$E$3:$E1000, Prov_Auto!$A$3:$A1000, $D780, Prov_Auto!$D$3:$D1000,"&gt;="&amp;DATE(J$1,J$2,1),Prov_Auto!$D$3:$D1000, "&lt;="&amp;EOMONTH(DATE(J$1,J$2,1),0)))</f>
        <v/>
      </c>
      <c r="K780" s="48" t="str">
        <f>IF($D780="","", (SUMIFS(Transacoes!$D$3:$D1000,Transacoes!$C$3:$C1000,$D780,Transacoes!$B$3:$B1000,"C", Transacoes!$A$3:$A1000, "&lt;"&amp;EOMONTH(DATE(K$1,K$2,1),0))-SUMIFS(Transacoes!$D$3:$D1000,Transacoes!$C$3:$C1000,$D780,Transacoes!$B$3:$B1000,"V", Transacoes!$A$3:$A1000, "&lt;"&amp;EOMONTH(DATE(K$1,K$2,1),0)))*SUMIFS(Prov_Auto!$E$3:$E1000, Prov_Auto!$A$3:$A1000, $D780, Prov_Auto!$D$3:$D1000,"&gt;="&amp;DATE(K$1,K$2,1),Prov_Auto!$D$3:$D1000, "&lt;="&amp;EOMONTH(DATE(K$1,K$2,1),0)))</f>
        <v/>
      </c>
      <c r="L780" s="48" t="str">
        <f>IF($D780="","", (SUMIFS(Transacoes!$D$3:$D1000,Transacoes!$C$3:$C1000,$D780,Transacoes!$B$3:$B1000,"C", Transacoes!$A$3:$A1000, "&lt;"&amp;EOMONTH(DATE(L$1,L$2,1),0))-SUMIFS(Transacoes!$D$3:$D1000,Transacoes!$C$3:$C1000,$D780,Transacoes!$B$3:$B1000,"V", Transacoes!$A$3:$A1000, "&lt;"&amp;EOMONTH(DATE(L$1,L$2,1),0)))*SUMIFS(Prov_Auto!$E$3:$E1000, Prov_Auto!$A$3:$A1000, $D780, Prov_Auto!$D$3:$D1000,"&gt;="&amp;DATE(L$1,L$2,1),Prov_Auto!$D$3:$D1000, "&lt;="&amp;EOMONTH(DATE(L$1,L$2,1),0)))</f>
        <v/>
      </c>
      <c r="M780" s="48" t="str">
        <f>IF($D780="","", (SUMIFS(Transacoes!$D$3:$D1000,Transacoes!$C$3:$C1000,$D780,Transacoes!$B$3:$B1000,"C", Transacoes!$A$3:$A1000, "&lt;"&amp;EOMONTH(DATE(M$1,M$2,1),0))-SUMIFS(Transacoes!$D$3:$D1000,Transacoes!$C$3:$C1000,$D780,Transacoes!$B$3:$B1000,"V", Transacoes!$A$3:$A1000, "&lt;"&amp;EOMONTH(DATE(M$1,M$2,1),0)))*SUMIFS(Prov_Auto!$E$3:$E1000, Prov_Auto!$A$3:$A1000, $D780, Prov_Auto!$D$3:$D1000,"&gt;="&amp;DATE(M$1,M$2,1),Prov_Auto!$D$3:$D1000, "&lt;="&amp;EOMONTH(DATE(M$1,M$2,1),0)))</f>
        <v/>
      </c>
      <c r="N780" s="48" t="str">
        <f>IF($D780="","", (SUMIFS(Transacoes!$D$3:$D1000,Transacoes!$C$3:$C1000,$D780,Transacoes!$B$3:$B1000,"C", Transacoes!$A$3:$A1000, "&lt;"&amp;EOMONTH(DATE(N$1,N$2,1),0))-SUMIFS(Transacoes!$D$3:$D1000,Transacoes!$C$3:$C1000,$D780,Transacoes!$B$3:$B1000,"V", Transacoes!$A$3:$A1000, "&lt;"&amp;EOMONTH(DATE(N$1,N$2,1),0)))*SUMIFS(Prov_Auto!$E$3:$E1000, Prov_Auto!$A$3:$A1000, $D780, Prov_Auto!$D$3:$D1000,"&gt;="&amp;DATE(N$1,N$2,1),Prov_Auto!$D$3:$D1000, "&lt;="&amp;EOMONTH(DATE(N$1,N$2,1),0)))</f>
        <v/>
      </c>
      <c r="O780" s="48" t="str">
        <f>IF($D780="","", (SUMIFS(Transacoes!$D$3:$D1000,Transacoes!$C$3:$C1000,$D780,Transacoes!$B$3:$B1000,"C", Transacoes!$A$3:$A1000, "&lt;"&amp;EOMONTH(DATE(O$1,O$2,1),0))-SUMIFS(Transacoes!$D$3:$D1000,Transacoes!$C$3:$C1000,$D780,Transacoes!$B$3:$B1000,"V", Transacoes!$A$3:$A1000, "&lt;"&amp;EOMONTH(DATE(O$1,O$2,1),0)))*SUMIFS(Prov_Auto!$E$3:$E1000, Prov_Auto!$A$3:$A1000, $D780, Prov_Auto!$D$3:$D1000,"&gt;="&amp;DATE(O$1,O$2,1),Prov_Auto!$D$3:$D1000, "&lt;="&amp;EOMONTH(DATE(O$1,O$2,1),0)))</f>
        <v/>
      </c>
      <c r="P780" s="48" t="str">
        <f>IF($D780="","", (SUMIFS(Transacoes!$D$3:$D1000,Transacoes!$C$3:$C1000,$D780,Transacoes!$B$3:$B1000,"C", Transacoes!$A$3:$A1000, "&lt;"&amp;EOMONTH(DATE(P$1,P$2,1),0))-SUMIFS(Transacoes!$D$3:$D1000,Transacoes!$C$3:$C1000,$D780,Transacoes!$B$3:$B1000,"V", Transacoes!$A$3:$A1000, "&lt;"&amp;EOMONTH(DATE(P$1,P$2,1),0)))*SUMIFS(Prov_Auto!$E$3:$E1000, Prov_Auto!$A$3:$A1000, $D780, Prov_Auto!$D$3:$D1000,"&gt;="&amp;DATE(P$1,P$2,1),Prov_Auto!$D$3:$D1000, "&lt;="&amp;EOMONTH(DATE(P$1,P$2,1),0)))</f>
        <v/>
      </c>
      <c r="Q780" s="48" t="str">
        <f>IF($D780="","", (SUMIFS(Transacoes!$D$3:$D1000,Transacoes!$C$3:$C1000,$D780,Transacoes!$B$3:$B1000,"C", Transacoes!$A$3:$A1000, "&lt;"&amp;EOMONTH(DATE(Q$1,Q$2,1),0))-SUMIFS(Transacoes!$D$3:$D1000,Transacoes!$C$3:$C1000,$D780,Transacoes!$B$3:$B1000,"V", Transacoes!$A$3:$A1000, "&lt;"&amp;EOMONTH(DATE(Q$1,Q$2,1),0)))*SUMIFS(Prov_Auto!$E$3:$E1000, Prov_Auto!$A$3:$A1000, $D780, Prov_Auto!$D$3:$D1000,"&gt;="&amp;DATE(Q$1,Q$2,1),Prov_Auto!$D$3:$D1000, "&lt;="&amp;EOMONTH(DATE(Q$1,Q$2,1),0)))</f>
        <v/>
      </c>
      <c r="R780" s="47"/>
    </row>
    <row r="781">
      <c r="A781" s="47"/>
      <c r="B781" s="47"/>
      <c r="C781" s="47"/>
      <c r="D781" s="87"/>
      <c r="E781" s="48" t="str">
        <f>IF($D781="","", (SUMIFS(Transacoes!$D$3:$D1000,Transacoes!$C$3:$C1000,$D781,Transacoes!$B$3:$B1000,"C", Transacoes!$A$3:$A1000, "&lt;"&amp;EOMONTH(DATE(E$1,E$2,1),0))-SUMIFS(Transacoes!$D$3:$D1000,Transacoes!$C$3:$C1000,$D781,Transacoes!$B$3:$B1000,"V", Transacoes!$A$3:$A1000, "&lt;"&amp;EOMONTH(DATE(E$1,E$2,1),0)))*SUMIFS(Prov_Auto!$E$3:$E1000, Prov_Auto!$A$3:$A1000, $D781, Prov_Auto!$D$3:$D1000,"&gt;="&amp;DATE(E$1,E$2,1),Prov_Auto!$D$3:$D1000, "&lt;="&amp;EOMONTH(DATE(E$1,E$2,1),0)))</f>
        <v/>
      </c>
      <c r="F781" s="48" t="str">
        <f>IF($D781="","", (SUMIFS(Transacoes!$D$3:$D1000,Transacoes!$C$3:$C1000,$D781,Transacoes!$B$3:$B1000,"C", Transacoes!$A$3:$A1000, "&lt;"&amp;EOMONTH(DATE(F$1,F$2,1),0))-SUMIFS(Transacoes!$D$3:$D1000,Transacoes!$C$3:$C1000,$D781,Transacoes!$B$3:$B1000,"V", Transacoes!$A$3:$A1000, "&lt;"&amp;EOMONTH(DATE(F$1,F$2,1),0)))*SUMIFS(Prov_Auto!$E$3:$E1000, Prov_Auto!$A$3:$A1000, $D781, Prov_Auto!$D$3:$D1000,"&gt;="&amp;DATE(F$1,F$2,1),Prov_Auto!$D$3:$D1000, "&lt;="&amp;EOMONTH(DATE(F$1,F$2,1),0)))</f>
        <v/>
      </c>
      <c r="G781" s="48" t="str">
        <f>IF($D781="","", (SUMIFS(Transacoes!$D$3:$D1000,Transacoes!$C$3:$C1000,$D781,Transacoes!$B$3:$B1000,"C", Transacoes!$A$3:$A1000, "&lt;"&amp;EOMONTH(DATE(G$1,G$2,1),0))-SUMIFS(Transacoes!$D$3:$D1000,Transacoes!$C$3:$C1000,$D781,Transacoes!$B$3:$B1000,"V", Transacoes!$A$3:$A1000, "&lt;"&amp;EOMONTH(DATE(G$1,G$2,1),0)))*SUMIFS(Prov_Auto!$E$3:$E1000, Prov_Auto!$A$3:$A1000, $D781, Prov_Auto!$D$3:$D1000,"&gt;="&amp;DATE(G$1,G$2,1),Prov_Auto!$D$3:$D1000, "&lt;="&amp;EOMONTH(DATE(G$1,G$2,1),0)))</f>
        <v/>
      </c>
      <c r="H781" s="48" t="str">
        <f>IF($D781="","", (SUMIFS(Transacoes!$D$3:$D1000,Transacoes!$C$3:$C1000,$D781,Transacoes!$B$3:$B1000,"C", Transacoes!$A$3:$A1000, "&lt;"&amp;EOMONTH(DATE(H$1,H$2,1),0))-SUMIFS(Transacoes!$D$3:$D1000,Transacoes!$C$3:$C1000,$D781,Transacoes!$B$3:$B1000,"V", Transacoes!$A$3:$A1000, "&lt;"&amp;EOMONTH(DATE(H$1,H$2,1),0)))*SUMIFS(Prov_Auto!$E$3:$E1000, Prov_Auto!$A$3:$A1000, $D781, Prov_Auto!$D$3:$D1000,"&gt;="&amp;DATE(H$1,H$2,1),Prov_Auto!$D$3:$D1000, "&lt;="&amp;EOMONTH(DATE(H$1,H$2,1),0)))</f>
        <v/>
      </c>
      <c r="I781" s="48" t="str">
        <f>IF($D781="","", (SUMIFS(Transacoes!$D$3:$D1000,Transacoes!$C$3:$C1000,$D781,Transacoes!$B$3:$B1000,"C", Transacoes!$A$3:$A1000, "&lt;"&amp;EOMONTH(DATE(I$1,I$2,1),0))-SUMIFS(Transacoes!$D$3:$D1000,Transacoes!$C$3:$C1000,$D781,Transacoes!$B$3:$B1000,"V", Transacoes!$A$3:$A1000, "&lt;"&amp;EOMONTH(DATE(I$1,I$2,1),0)))*SUMIFS(Prov_Auto!$E$3:$E1000, Prov_Auto!$A$3:$A1000, $D781, Prov_Auto!$D$3:$D1000,"&gt;="&amp;DATE(I$1,I$2,1),Prov_Auto!$D$3:$D1000, "&lt;="&amp;EOMONTH(DATE(I$1,I$2,1),0)))</f>
        <v/>
      </c>
      <c r="J781" s="48" t="str">
        <f>IF($D781="","", (SUMIFS(Transacoes!$D$3:$D1000,Transacoes!$C$3:$C1000,$D781,Transacoes!$B$3:$B1000,"C", Transacoes!$A$3:$A1000, "&lt;"&amp;EOMONTH(DATE(J$1,J$2,1),0))-SUMIFS(Transacoes!$D$3:$D1000,Transacoes!$C$3:$C1000,$D781,Transacoes!$B$3:$B1000,"V", Transacoes!$A$3:$A1000, "&lt;"&amp;EOMONTH(DATE(J$1,J$2,1),0)))*SUMIFS(Prov_Auto!$E$3:$E1000, Prov_Auto!$A$3:$A1000, $D781, Prov_Auto!$D$3:$D1000,"&gt;="&amp;DATE(J$1,J$2,1),Prov_Auto!$D$3:$D1000, "&lt;="&amp;EOMONTH(DATE(J$1,J$2,1),0)))</f>
        <v/>
      </c>
      <c r="K781" s="48" t="str">
        <f>IF($D781="","", (SUMIFS(Transacoes!$D$3:$D1000,Transacoes!$C$3:$C1000,$D781,Transacoes!$B$3:$B1000,"C", Transacoes!$A$3:$A1000, "&lt;"&amp;EOMONTH(DATE(K$1,K$2,1),0))-SUMIFS(Transacoes!$D$3:$D1000,Transacoes!$C$3:$C1000,$D781,Transacoes!$B$3:$B1000,"V", Transacoes!$A$3:$A1000, "&lt;"&amp;EOMONTH(DATE(K$1,K$2,1),0)))*SUMIFS(Prov_Auto!$E$3:$E1000, Prov_Auto!$A$3:$A1000, $D781, Prov_Auto!$D$3:$D1000,"&gt;="&amp;DATE(K$1,K$2,1),Prov_Auto!$D$3:$D1000, "&lt;="&amp;EOMONTH(DATE(K$1,K$2,1),0)))</f>
        <v/>
      </c>
      <c r="L781" s="48" t="str">
        <f>IF($D781="","", (SUMIFS(Transacoes!$D$3:$D1000,Transacoes!$C$3:$C1000,$D781,Transacoes!$B$3:$B1000,"C", Transacoes!$A$3:$A1000, "&lt;"&amp;EOMONTH(DATE(L$1,L$2,1),0))-SUMIFS(Transacoes!$D$3:$D1000,Transacoes!$C$3:$C1000,$D781,Transacoes!$B$3:$B1000,"V", Transacoes!$A$3:$A1000, "&lt;"&amp;EOMONTH(DATE(L$1,L$2,1),0)))*SUMIFS(Prov_Auto!$E$3:$E1000, Prov_Auto!$A$3:$A1000, $D781, Prov_Auto!$D$3:$D1000,"&gt;="&amp;DATE(L$1,L$2,1),Prov_Auto!$D$3:$D1000, "&lt;="&amp;EOMONTH(DATE(L$1,L$2,1),0)))</f>
        <v/>
      </c>
      <c r="M781" s="48" t="str">
        <f>IF($D781="","", (SUMIFS(Transacoes!$D$3:$D1000,Transacoes!$C$3:$C1000,$D781,Transacoes!$B$3:$B1000,"C", Transacoes!$A$3:$A1000, "&lt;"&amp;EOMONTH(DATE(M$1,M$2,1),0))-SUMIFS(Transacoes!$D$3:$D1000,Transacoes!$C$3:$C1000,$D781,Transacoes!$B$3:$B1000,"V", Transacoes!$A$3:$A1000, "&lt;"&amp;EOMONTH(DATE(M$1,M$2,1),0)))*SUMIFS(Prov_Auto!$E$3:$E1000, Prov_Auto!$A$3:$A1000, $D781, Prov_Auto!$D$3:$D1000,"&gt;="&amp;DATE(M$1,M$2,1),Prov_Auto!$D$3:$D1000, "&lt;="&amp;EOMONTH(DATE(M$1,M$2,1),0)))</f>
        <v/>
      </c>
      <c r="N781" s="48" t="str">
        <f>IF($D781="","", (SUMIFS(Transacoes!$D$3:$D1000,Transacoes!$C$3:$C1000,$D781,Transacoes!$B$3:$B1000,"C", Transacoes!$A$3:$A1000, "&lt;"&amp;EOMONTH(DATE(N$1,N$2,1),0))-SUMIFS(Transacoes!$D$3:$D1000,Transacoes!$C$3:$C1000,$D781,Transacoes!$B$3:$B1000,"V", Transacoes!$A$3:$A1000, "&lt;"&amp;EOMONTH(DATE(N$1,N$2,1),0)))*SUMIFS(Prov_Auto!$E$3:$E1000, Prov_Auto!$A$3:$A1000, $D781, Prov_Auto!$D$3:$D1000,"&gt;="&amp;DATE(N$1,N$2,1),Prov_Auto!$D$3:$D1000, "&lt;="&amp;EOMONTH(DATE(N$1,N$2,1),0)))</f>
        <v/>
      </c>
      <c r="O781" s="48" t="str">
        <f>IF($D781="","", (SUMIFS(Transacoes!$D$3:$D1000,Transacoes!$C$3:$C1000,$D781,Transacoes!$B$3:$B1000,"C", Transacoes!$A$3:$A1000, "&lt;"&amp;EOMONTH(DATE(O$1,O$2,1),0))-SUMIFS(Transacoes!$D$3:$D1000,Transacoes!$C$3:$C1000,$D781,Transacoes!$B$3:$B1000,"V", Transacoes!$A$3:$A1000, "&lt;"&amp;EOMONTH(DATE(O$1,O$2,1),0)))*SUMIFS(Prov_Auto!$E$3:$E1000, Prov_Auto!$A$3:$A1000, $D781, Prov_Auto!$D$3:$D1000,"&gt;="&amp;DATE(O$1,O$2,1),Prov_Auto!$D$3:$D1000, "&lt;="&amp;EOMONTH(DATE(O$1,O$2,1),0)))</f>
        <v/>
      </c>
      <c r="P781" s="48" t="str">
        <f>IF($D781="","", (SUMIFS(Transacoes!$D$3:$D1000,Transacoes!$C$3:$C1000,$D781,Transacoes!$B$3:$B1000,"C", Transacoes!$A$3:$A1000, "&lt;"&amp;EOMONTH(DATE(P$1,P$2,1),0))-SUMIFS(Transacoes!$D$3:$D1000,Transacoes!$C$3:$C1000,$D781,Transacoes!$B$3:$B1000,"V", Transacoes!$A$3:$A1000, "&lt;"&amp;EOMONTH(DATE(P$1,P$2,1),0)))*SUMIFS(Prov_Auto!$E$3:$E1000, Prov_Auto!$A$3:$A1000, $D781, Prov_Auto!$D$3:$D1000,"&gt;="&amp;DATE(P$1,P$2,1),Prov_Auto!$D$3:$D1000, "&lt;="&amp;EOMONTH(DATE(P$1,P$2,1),0)))</f>
        <v/>
      </c>
      <c r="Q781" s="48" t="str">
        <f>IF($D781="","", (SUMIFS(Transacoes!$D$3:$D1000,Transacoes!$C$3:$C1000,$D781,Transacoes!$B$3:$B1000,"C", Transacoes!$A$3:$A1000, "&lt;"&amp;EOMONTH(DATE(Q$1,Q$2,1),0))-SUMIFS(Transacoes!$D$3:$D1000,Transacoes!$C$3:$C1000,$D781,Transacoes!$B$3:$B1000,"V", Transacoes!$A$3:$A1000, "&lt;"&amp;EOMONTH(DATE(Q$1,Q$2,1),0)))*SUMIFS(Prov_Auto!$E$3:$E1000, Prov_Auto!$A$3:$A1000, $D781, Prov_Auto!$D$3:$D1000,"&gt;="&amp;DATE(Q$1,Q$2,1),Prov_Auto!$D$3:$D1000, "&lt;="&amp;EOMONTH(DATE(Q$1,Q$2,1),0)))</f>
        <v/>
      </c>
      <c r="R781" s="47"/>
    </row>
    <row r="782">
      <c r="A782" s="47"/>
      <c r="B782" s="47"/>
      <c r="C782" s="47"/>
      <c r="D782" s="87"/>
      <c r="E782" s="48" t="str">
        <f>IF($D782="","", (SUMIFS(Transacoes!$D$3:$D1000,Transacoes!$C$3:$C1000,$D782,Transacoes!$B$3:$B1000,"C", Transacoes!$A$3:$A1000, "&lt;"&amp;EOMONTH(DATE(E$1,E$2,1),0))-SUMIFS(Transacoes!$D$3:$D1000,Transacoes!$C$3:$C1000,$D782,Transacoes!$B$3:$B1000,"V", Transacoes!$A$3:$A1000, "&lt;"&amp;EOMONTH(DATE(E$1,E$2,1),0)))*SUMIFS(Prov_Auto!$E$3:$E1000, Prov_Auto!$A$3:$A1000, $D782, Prov_Auto!$D$3:$D1000,"&gt;="&amp;DATE(E$1,E$2,1),Prov_Auto!$D$3:$D1000, "&lt;="&amp;EOMONTH(DATE(E$1,E$2,1),0)))</f>
        <v/>
      </c>
      <c r="F782" s="48" t="str">
        <f>IF($D782="","", (SUMIFS(Transacoes!$D$3:$D1000,Transacoes!$C$3:$C1000,$D782,Transacoes!$B$3:$B1000,"C", Transacoes!$A$3:$A1000, "&lt;"&amp;EOMONTH(DATE(F$1,F$2,1),0))-SUMIFS(Transacoes!$D$3:$D1000,Transacoes!$C$3:$C1000,$D782,Transacoes!$B$3:$B1000,"V", Transacoes!$A$3:$A1000, "&lt;"&amp;EOMONTH(DATE(F$1,F$2,1),0)))*SUMIFS(Prov_Auto!$E$3:$E1000, Prov_Auto!$A$3:$A1000, $D782, Prov_Auto!$D$3:$D1000,"&gt;="&amp;DATE(F$1,F$2,1),Prov_Auto!$D$3:$D1000, "&lt;="&amp;EOMONTH(DATE(F$1,F$2,1),0)))</f>
        <v/>
      </c>
      <c r="G782" s="48" t="str">
        <f>IF($D782="","", (SUMIFS(Transacoes!$D$3:$D1000,Transacoes!$C$3:$C1000,$D782,Transacoes!$B$3:$B1000,"C", Transacoes!$A$3:$A1000, "&lt;"&amp;EOMONTH(DATE(G$1,G$2,1),0))-SUMIFS(Transacoes!$D$3:$D1000,Transacoes!$C$3:$C1000,$D782,Transacoes!$B$3:$B1000,"V", Transacoes!$A$3:$A1000, "&lt;"&amp;EOMONTH(DATE(G$1,G$2,1),0)))*SUMIFS(Prov_Auto!$E$3:$E1000, Prov_Auto!$A$3:$A1000, $D782, Prov_Auto!$D$3:$D1000,"&gt;="&amp;DATE(G$1,G$2,1),Prov_Auto!$D$3:$D1000, "&lt;="&amp;EOMONTH(DATE(G$1,G$2,1),0)))</f>
        <v/>
      </c>
      <c r="H782" s="48" t="str">
        <f>IF($D782="","", (SUMIFS(Transacoes!$D$3:$D1000,Transacoes!$C$3:$C1000,$D782,Transacoes!$B$3:$B1000,"C", Transacoes!$A$3:$A1000, "&lt;"&amp;EOMONTH(DATE(H$1,H$2,1),0))-SUMIFS(Transacoes!$D$3:$D1000,Transacoes!$C$3:$C1000,$D782,Transacoes!$B$3:$B1000,"V", Transacoes!$A$3:$A1000, "&lt;"&amp;EOMONTH(DATE(H$1,H$2,1),0)))*SUMIFS(Prov_Auto!$E$3:$E1000, Prov_Auto!$A$3:$A1000, $D782, Prov_Auto!$D$3:$D1000,"&gt;="&amp;DATE(H$1,H$2,1),Prov_Auto!$D$3:$D1000, "&lt;="&amp;EOMONTH(DATE(H$1,H$2,1),0)))</f>
        <v/>
      </c>
      <c r="I782" s="48" t="str">
        <f>IF($D782="","", (SUMIFS(Transacoes!$D$3:$D1000,Transacoes!$C$3:$C1000,$D782,Transacoes!$B$3:$B1000,"C", Transacoes!$A$3:$A1000, "&lt;"&amp;EOMONTH(DATE(I$1,I$2,1),0))-SUMIFS(Transacoes!$D$3:$D1000,Transacoes!$C$3:$C1000,$D782,Transacoes!$B$3:$B1000,"V", Transacoes!$A$3:$A1000, "&lt;"&amp;EOMONTH(DATE(I$1,I$2,1),0)))*SUMIFS(Prov_Auto!$E$3:$E1000, Prov_Auto!$A$3:$A1000, $D782, Prov_Auto!$D$3:$D1000,"&gt;="&amp;DATE(I$1,I$2,1),Prov_Auto!$D$3:$D1000, "&lt;="&amp;EOMONTH(DATE(I$1,I$2,1),0)))</f>
        <v/>
      </c>
      <c r="J782" s="48" t="str">
        <f>IF($D782="","", (SUMIFS(Transacoes!$D$3:$D1000,Transacoes!$C$3:$C1000,$D782,Transacoes!$B$3:$B1000,"C", Transacoes!$A$3:$A1000, "&lt;"&amp;EOMONTH(DATE(J$1,J$2,1),0))-SUMIFS(Transacoes!$D$3:$D1000,Transacoes!$C$3:$C1000,$D782,Transacoes!$B$3:$B1000,"V", Transacoes!$A$3:$A1000, "&lt;"&amp;EOMONTH(DATE(J$1,J$2,1),0)))*SUMIFS(Prov_Auto!$E$3:$E1000, Prov_Auto!$A$3:$A1000, $D782, Prov_Auto!$D$3:$D1000,"&gt;="&amp;DATE(J$1,J$2,1),Prov_Auto!$D$3:$D1000, "&lt;="&amp;EOMONTH(DATE(J$1,J$2,1),0)))</f>
        <v/>
      </c>
      <c r="K782" s="48" t="str">
        <f>IF($D782="","", (SUMIFS(Transacoes!$D$3:$D1000,Transacoes!$C$3:$C1000,$D782,Transacoes!$B$3:$B1000,"C", Transacoes!$A$3:$A1000, "&lt;"&amp;EOMONTH(DATE(K$1,K$2,1),0))-SUMIFS(Transacoes!$D$3:$D1000,Transacoes!$C$3:$C1000,$D782,Transacoes!$B$3:$B1000,"V", Transacoes!$A$3:$A1000, "&lt;"&amp;EOMONTH(DATE(K$1,K$2,1),0)))*SUMIFS(Prov_Auto!$E$3:$E1000, Prov_Auto!$A$3:$A1000, $D782, Prov_Auto!$D$3:$D1000,"&gt;="&amp;DATE(K$1,K$2,1),Prov_Auto!$D$3:$D1000, "&lt;="&amp;EOMONTH(DATE(K$1,K$2,1),0)))</f>
        <v/>
      </c>
      <c r="L782" s="48" t="str">
        <f>IF($D782="","", (SUMIFS(Transacoes!$D$3:$D1000,Transacoes!$C$3:$C1000,$D782,Transacoes!$B$3:$B1000,"C", Transacoes!$A$3:$A1000, "&lt;"&amp;EOMONTH(DATE(L$1,L$2,1),0))-SUMIFS(Transacoes!$D$3:$D1000,Transacoes!$C$3:$C1000,$D782,Transacoes!$B$3:$B1000,"V", Transacoes!$A$3:$A1000, "&lt;"&amp;EOMONTH(DATE(L$1,L$2,1),0)))*SUMIFS(Prov_Auto!$E$3:$E1000, Prov_Auto!$A$3:$A1000, $D782, Prov_Auto!$D$3:$D1000,"&gt;="&amp;DATE(L$1,L$2,1),Prov_Auto!$D$3:$D1000, "&lt;="&amp;EOMONTH(DATE(L$1,L$2,1),0)))</f>
        <v/>
      </c>
      <c r="M782" s="48" t="str">
        <f>IF($D782="","", (SUMIFS(Transacoes!$D$3:$D1000,Transacoes!$C$3:$C1000,$D782,Transacoes!$B$3:$B1000,"C", Transacoes!$A$3:$A1000, "&lt;"&amp;EOMONTH(DATE(M$1,M$2,1),0))-SUMIFS(Transacoes!$D$3:$D1000,Transacoes!$C$3:$C1000,$D782,Transacoes!$B$3:$B1000,"V", Transacoes!$A$3:$A1000, "&lt;"&amp;EOMONTH(DATE(M$1,M$2,1),0)))*SUMIFS(Prov_Auto!$E$3:$E1000, Prov_Auto!$A$3:$A1000, $D782, Prov_Auto!$D$3:$D1000,"&gt;="&amp;DATE(M$1,M$2,1),Prov_Auto!$D$3:$D1000, "&lt;="&amp;EOMONTH(DATE(M$1,M$2,1),0)))</f>
        <v/>
      </c>
      <c r="N782" s="48" t="str">
        <f>IF($D782="","", (SUMIFS(Transacoes!$D$3:$D1000,Transacoes!$C$3:$C1000,$D782,Transacoes!$B$3:$B1000,"C", Transacoes!$A$3:$A1000, "&lt;"&amp;EOMONTH(DATE(N$1,N$2,1),0))-SUMIFS(Transacoes!$D$3:$D1000,Transacoes!$C$3:$C1000,$D782,Transacoes!$B$3:$B1000,"V", Transacoes!$A$3:$A1000, "&lt;"&amp;EOMONTH(DATE(N$1,N$2,1),0)))*SUMIFS(Prov_Auto!$E$3:$E1000, Prov_Auto!$A$3:$A1000, $D782, Prov_Auto!$D$3:$D1000,"&gt;="&amp;DATE(N$1,N$2,1),Prov_Auto!$D$3:$D1000, "&lt;="&amp;EOMONTH(DATE(N$1,N$2,1),0)))</f>
        <v/>
      </c>
      <c r="O782" s="48" t="str">
        <f>IF($D782="","", (SUMIFS(Transacoes!$D$3:$D1000,Transacoes!$C$3:$C1000,$D782,Transacoes!$B$3:$B1000,"C", Transacoes!$A$3:$A1000, "&lt;"&amp;EOMONTH(DATE(O$1,O$2,1),0))-SUMIFS(Transacoes!$D$3:$D1000,Transacoes!$C$3:$C1000,$D782,Transacoes!$B$3:$B1000,"V", Transacoes!$A$3:$A1000, "&lt;"&amp;EOMONTH(DATE(O$1,O$2,1),0)))*SUMIFS(Prov_Auto!$E$3:$E1000, Prov_Auto!$A$3:$A1000, $D782, Prov_Auto!$D$3:$D1000,"&gt;="&amp;DATE(O$1,O$2,1),Prov_Auto!$D$3:$D1000, "&lt;="&amp;EOMONTH(DATE(O$1,O$2,1),0)))</f>
        <v/>
      </c>
      <c r="P782" s="48" t="str">
        <f>IF($D782="","", (SUMIFS(Transacoes!$D$3:$D1000,Transacoes!$C$3:$C1000,$D782,Transacoes!$B$3:$B1000,"C", Transacoes!$A$3:$A1000, "&lt;"&amp;EOMONTH(DATE(P$1,P$2,1),0))-SUMIFS(Transacoes!$D$3:$D1000,Transacoes!$C$3:$C1000,$D782,Transacoes!$B$3:$B1000,"V", Transacoes!$A$3:$A1000, "&lt;"&amp;EOMONTH(DATE(P$1,P$2,1),0)))*SUMIFS(Prov_Auto!$E$3:$E1000, Prov_Auto!$A$3:$A1000, $D782, Prov_Auto!$D$3:$D1000,"&gt;="&amp;DATE(P$1,P$2,1),Prov_Auto!$D$3:$D1000, "&lt;="&amp;EOMONTH(DATE(P$1,P$2,1),0)))</f>
        <v/>
      </c>
      <c r="Q782" s="48" t="str">
        <f>IF($D782="","", (SUMIFS(Transacoes!$D$3:$D1000,Transacoes!$C$3:$C1000,$D782,Transacoes!$B$3:$B1000,"C", Transacoes!$A$3:$A1000, "&lt;"&amp;EOMONTH(DATE(Q$1,Q$2,1),0))-SUMIFS(Transacoes!$D$3:$D1000,Transacoes!$C$3:$C1000,$D782,Transacoes!$B$3:$B1000,"V", Transacoes!$A$3:$A1000, "&lt;"&amp;EOMONTH(DATE(Q$1,Q$2,1),0)))*SUMIFS(Prov_Auto!$E$3:$E1000, Prov_Auto!$A$3:$A1000, $D782, Prov_Auto!$D$3:$D1000,"&gt;="&amp;DATE(Q$1,Q$2,1),Prov_Auto!$D$3:$D1000, "&lt;="&amp;EOMONTH(DATE(Q$1,Q$2,1),0)))</f>
        <v/>
      </c>
      <c r="R782" s="47"/>
    </row>
    <row r="783">
      <c r="A783" s="47"/>
      <c r="B783" s="47"/>
      <c r="C783" s="47"/>
      <c r="D783" s="87"/>
      <c r="E783" s="48" t="str">
        <f>IF($D783="","", (SUMIFS(Transacoes!$D$3:$D1000,Transacoes!$C$3:$C1000,$D783,Transacoes!$B$3:$B1000,"C", Transacoes!$A$3:$A1000, "&lt;"&amp;EOMONTH(DATE(E$1,E$2,1),0))-SUMIFS(Transacoes!$D$3:$D1000,Transacoes!$C$3:$C1000,$D783,Transacoes!$B$3:$B1000,"V", Transacoes!$A$3:$A1000, "&lt;"&amp;EOMONTH(DATE(E$1,E$2,1),0)))*SUMIFS(Prov_Auto!$E$3:$E1000, Prov_Auto!$A$3:$A1000, $D783, Prov_Auto!$D$3:$D1000,"&gt;="&amp;DATE(E$1,E$2,1),Prov_Auto!$D$3:$D1000, "&lt;="&amp;EOMONTH(DATE(E$1,E$2,1),0)))</f>
        <v/>
      </c>
      <c r="F783" s="48" t="str">
        <f>IF($D783="","", (SUMIFS(Transacoes!$D$3:$D1000,Transacoes!$C$3:$C1000,$D783,Transacoes!$B$3:$B1000,"C", Transacoes!$A$3:$A1000, "&lt;"&amp;EOMONTH(DATE(F$1,F$2,1),0))-SUMIFS(Transacoes!$D$3:$D1000,Transacoes!$C$3:$C1000,$D783,Transacoes!$B$3:$B1000,"V", Transacoes!$A$3:$A1000, "&lt;"&amp;EOMONTH(DATE(F$1,F$2,1),0)))*SUMIFS(Prov_Auto!$E$3:$E1000, Prov_Auto!$A$3:$A1000, $D783, Prov_Auto!$D$3:$D1000,"&gt;="&amp;DATE(F$1,F$2,1),Prov_Auto!$D$3:$D1000, "&lt;="&amp;EOMONTH(DATE(F$1,F$2,1),0)))</f>
        <v/>
      </c>
      <c r="G783" s="48" t="str">
        <f>IF($D783="","", (SUMIFS(Transacoes!$D$3:$D1000,Transacoes!$C$3:$C1000,$D783,Transacoes!$B$3:$B1000,"C", Transacoes!$A$3:$A1000, "&lt;"&amp;EOMONTH(DATE(G$1,G$2,1),0))-SUMIFS(Transacoes!$D$3:$D1000,Transacoes!$C$3:$C1000,$D783,Transacoes!$B$3:$B1000,"V", Transacoes!$A$3:$A1000, "&lt;"&amp;EOMONTH(DATE(G$1,G$2,1),0)))*SUMIFS(Prov_Auto!$E$3:$E1000, Prov_Auto!$A$3:$A1000, $D783, Prov_Auto!$D$3:$D1000,"&gt;="&amp;DATE(G$1,G$2,1),Prov_Auto!$D$3:$D1000, "&lt;="&amp;EOMONTH(DATE(G$1,G$2,1),0)))</f>
        <v/>
      </c>
      <c r="H783" s="48" t="str">
        <f>IF($D783="","", (SUMIFS(Transacoes!$D$3:$D1000,Transacoes!$C$3:$C1000,$D783,Transacoes!$B$3:$B1000,"C", Transacoes!$A$3:$A1000, "&lt;"&amp;EOMONTH(DATE(H$1,H$2,1),0))-SUMIFS(Transacoes!$D$3:$D1000,Transacoes!$C$3:$C1000,$D783,Transacoes!$B$3:$B1000,"V", Transacoes!$A$3:$A1000, "&lt;"&amp;EOMONTH(DATE(H$1,H$2,1),0)))*SUMIFS(Prov_Auto!$E$3:$E1000, Prov_Auto!$A$3:$A1000, $D783, Prov_Auto!$D$3:$D1000,"&gt;="&amp;DATE(H$1,H$2,1),Prov_Auto!$D$3:$D1000, "&lt;="&amp;EOMONTH(DATE(H$1,H$2,1),0)))</f>
        <v/>
      </c>
      <c r="I783" s="48" t="str">
        <f>IF($D783="","", (SUMIFS(Transacoes!$D$3:$D1000,Transacoes!$C$3:$C1000,$D783,Transacoes!$B$3:$B1000,"C", Transacoes!$A$3:$A1000, "&lt;"&amp;EOMONTH(DATE(I$1,I$2,1),0))-SUMIFS(Transacoes!$D$3:$D1000,Transacoes!$C$3:$C1000,$D783,Transacoes!$B$3:$B1000,"V", Transacoes!$A$3:$A1000, "&lt;"&amp;EOMONTH(DATE(I$1,I$2,1),0)))*SUMIFS(Prov_Auto!$E$3:$E1000, Prov_Auto!$A$3:$A1000, $D783, Prov_Auto!$D$3:$D1000,"&gt;="&amp;DATE(I$1,I$2,1),Prov_Auto!$D$3:$D1000, "&lt;="&amp;EOMONTH(DATE(I$1,I$2,1),0)))</f>
        <v/>
      </c>
      <c r="J783" s="48" t="str">
        <f>IF($D783="","", (SUMIFS(Transacoes!$D$3:$D1000,Transacoes!$C$3:$C1000,$D783,Transacoes!$B$3:$B1000,"C", Transacoes!$A$3:$A1000, "&lt;"&amp;EOMONTH(DATE(J$1,J$2,1),0))-SUMIFS(Transacoes!$D$3:$D1000,Transacoes!$C$3:$C1000,$D783,Transacoes!$B$3:$B1000,"V", Transacoes!$A$3:$A1000, "&lt;"&amp;EOMONTH(DATE(J$1,J$2,1),0)))*SUMIFS(Prov_Auto!$E$3:$E1000, Prov_Auto!$A$3:$A1000, $D783, Prov_Auto!$D$3:$D1000,"&gt;="&amp;DATE(J$1,J$2,1),Prov_Auto!$D$3:$D1000, "&lt;="&amp;EOMONTH(DATE(J$1,J$2,1),0)))</f>
        <v/>
      </c>
      <c r="K783" s="48" t="str">
        <f>IF($D783="","", (SUMIFS(Transacoes!$D$3:$D1000,Transacoes!$C$3:$C1000,$D783,Transacoes!$B$3:$B1000,"C", Transacoes!$A$3:$A1000, "&lt;"&amp;EOMONTH(DATE(K$1,K$2,1),0))-SUMIFS(Transacoes!$D$3:$D1000,Transacoes!$C$3:$C1000,$D783,Transacoes!$B$3:$B1000,"V", Transacoes!$A$3:$A1000, "&lt;"&amp;EOMONTH(DATE(K$1,K$2,1),0)))*SUMIFS(Prov_Auto!$E$3:$E1000, Prov_Auto!$A$3:$A1000, $D783, Prov_Auto!$D$3:$D1000,"&gt;="&amp;DATE(K$1,K$2,1),Prov_Auto!$D$3:$D1000, "&lt;="&amp;EOMONTH(DATE(K$1,K$2,1),0)))</f>
        <v/>
      </c>
      <c r="L783" s="48" t="str">
        <f>IF($D783="","", (SUMIFS(Transacoes!$D$3:$D1000,Transacoes!$C$3:$C1000,$D783,Transacoes!$B$3:$B1000,"C", Transacoes!$A$3:$A1000, "&lt;"&amp;EOMONTH(DATE(L$1,L$2,1),0))-SUMIFS(Transacoes!$D$3:$D1000,Transacoes!$C$3:$C1000,$D783,Transacoes!$B$3:$B1000,"V", Transacoes!$A$3:$A1000, "&lt;"&amp;EOMONTH(DATE(L$1,L$2,1),0)))*SUMIFS(Prov_Auto!$E$3:$E1000, Prov_Auto!$A$3:$A1000, $D783, Prov_Auto!$D$3:$D1000,"&gt;="&amp;DATE(L$1,L$2,1),Prov_Auto!$D$3:$D1000, "&lt;="&amp;EOMONTH(DATE(L$1,L$2,1),0)))</f>
        <v/>
      </c>
      <c r="M783" s="48" t="str">
        <f>IF($D783="","", (SUMIFS(Transacoes!$D$3:$D1000,Transacoes!$C$3:$C1000,$D783,Transacoes!$B$3:$B1000,"C", Transacoes!$A$3:$A1000, "&lt;"&amp;EOMONTH(DATE(M$1,M$2,1),0))-SUMIFS(Transacoes!$D$3:$D1000,Transacoes!$C$3:$C1000,$D783,Transacoes!$B$3:$B1000,"V", Transacoes!$A$3:$A1000, "&lt;"&amp;EOMONTH(DATE(M$1,M$2,1),0)))*SUMIFS(Prov_Auto!$E$3:$E1000, Prov_Auto!$A$3:$A1000, $D783, Prov_Auto!$D$3:$D1000,"&gt;="&amp;DATE(M$1,M$2,1),Prov_Auto!$D$3:$D1000, "&lt;="&amp;EOMONTH(DATE(M$1,M$2,1),0)))</f>
        <v/>
      </c>
      <c r="N783" s="48" t="str">
        <f>IF($D783="","", (SUMIFS(Transacoes!$D$3:$D1000,Transacoes!$C$3:$C1000,$D783,Transacoes!$B$3:$B1000,"C", Transacoes!$A$3:$A1000, "&lt;"&amp;EOMONTH(DATE(N$1,N$2,1),0))-SUMIFS(Transacoes!$D$3:$D1000,Transacoes!$C$3:$C1000,$D783,Transacoes!$B$3:$B1000,"V", Transacoes!$A$3:$A1000, "&lt;"&amp;EOMONTH(DATE(N$1,N$2,1),0)))*SUMIFS(Prov_Auto!$E$3:$E1000, Prov_Auto!$A$3:$A1000, $D783, Prov_Auto!$D$3:$D1000,"&gt;="&amp;DATE(N$1,N$2,1),Prov_Auto!$D$3:$D1000, "&lt;="&amp;EOMONTH(DATE(N$1,N$2,1),0)))</f>
        <v/>
      </c>
      <c r="O783" s="48" t="str">
        <f>IF($D783="","", (SUMIFS(Transacoes!$D$3:$D1000,Transacoes!$C$3:$C1000,$D783,Transacoes!$B$3:$B1000,"C", Transacoes!$A$3:$A1000, "&lt;"&amp;EOMONTH(DATE(O$1,O$2,1),0))-SUMIFS(Transacoes!$D$3:$D1000,Transacoes!$C$3:$C1000,$D783,Transacoes!$B$3:$B1000,"V", Transacoes!$A$3:$A1000, "&lt;"&amp;EOMONTH(DATE(O$1,O$2,1),0)))*SUMIFS(Prov_Auto!$E$3:$E1000, Prov_Auto!$A$3:$A1000, $D783, Prov_Auto!$D$3:$D1000,"&gt;="&amp;DATE(O$1,O$2,1),Prov_Auto!$D$3:$D1000, "&lt;="&amp;EOMONTH(DATE(O$1,O$2,1),0)))</f>
        <v/>
      </c>
      <c r="P783" s="48" t="str">
        <f>IF($D783="","", (SUMIFS(Transacoes!$D$3:$D1000,Transacoes!$C$3:$C1000,$D783,Transacoes!$B$3:$B1000,"C", Transacoes!$A$3:$A1000, "&lt;"&amp;EOMONTH(DATE(P$1,P$2,1),0))-SUMIFS(Transacoes!$D$3:$D1000,Transacoes!$C$3:$C1000,$D783,Transacoes!$B$3:$B1000,"V", Transacoes!$A$3:$A1000, "&lt;"&amp;EOMONTH(DATE(P$1,P$2,1),0)))*SUMIFS(Prov_Auto!$E$3:$E1000, Prov_Auto!$A$3:$A1000, $D783, Prov_Auto!$D$3:$D1000,"&gt;="&amp;DATE(P$1,P$2,1),Prov_Auto!$D$3:$D1000, "&lt;="&amp;EOMONTH(DATE(P$1,P$2,1),0)))</f>
        <v/>
      </c>
      <c r="Q783" s="48" t="str">
        <f>IF($D783="","", (SUMIFS(Transacoes!$D$3:$D1000,Transacoes!$C$3:$C1000,$D783,Transacoes!$B$3:$B1000,"C", Transacoes!$A$3:$A1000, "&lt;"&amp;EOMONTH(DATE(Q$1,Q$2,1),0))-SUMIFS(Transacoes!$D$3:$D1000,Transacoes!$C$3:$C1000,$D783,Transacoes!$B$3:$B1000,"V", Transacoes!$A$3:$A1000, "&lt;"&amp;EOMONTH(DATE(Q$1,Q$2,1),0)))*SUMIFS(Prov_Auto!$E$3:$E1000, Prov_Auto!$A$3:$A1000, $D783, Prov_Auto!$D$3:$D1000,"&gt;="&amp;DATE(Q$1,Q$2,1),Prov_Auto!$D$3:$D1000, "&lt;="&amp;EOMONTH(DATE(Q$1,Q$2,1),0)))</f>
        <v/>
      </c>
      <c r="R783" s="47"/>
    </row>
    <row r="784">
      <c r="A784" s="47"/>
      <c r="B784" s="47"/>
      <c r="C784" s="47"/>
      <c r="D784" s="87"/>
      <c r="E784" s="48" t="str">
        <f>IF($D784="","", (SUMIFS(Transacoes!$D$3:$D1000,Transacoes!$C$3:$C1000,$D784,Transacoes!$B$3:$B1000,"C", Transacoes!$A$3:$A1000, "&lt;"&amp;EOMONTH(DATE(E$1,E$2,1),0))-SUMIFS(Transacoes!$D$3:$D1000,Transacoes!$C$3:$C1000,$D784,Transacoes!$B$3:$B1000,"V", Transacoes!$A$3:$A1000, "&lt;"&amp;EOMONTH(DATE(E$1,E$2,1),0)))*SUMIFS(Prov_Auto!$E$3:$E1000, Prov_Auto!$A$3:$A1000, $D784, Prov_Auto!$D$3:$D1000,"&gt;="&amp;DATE(E$1,E$2,1),Prov_Auto!$D$3:$D1000, "&lt;="&amp;EOMONTH(DATE(E$1,E$2,1),0)))</f>
        <v/>
      </c>
      <c r="F784" s="48" t="str">
        <f>IF($D784="","", (SUMIFS(Transacoes!$D$3:$D1000,Transacoes!$C$3:$C1000,$D784,Transacoes!$B$3:$B1000,"C", Transacoes!$A$3:$A1000, "&lt;"&amp;EOMONTH(DATE(F$1,F$2,1),0))-SUMIFS(Transacoes!$D$3:$D1000,Transacoes!$C$3:$C1000,$D784,Transacoes!$B$3:$B1000,"V", Transacoes!$A$3:$A1000, "&lt;"&amp;EOMONTH(DATE(F$1,F$2,1),0)))*SUMIFS(Prov_Auto!$E$3:$E1000, Prov_Auto!$A$3:$A1000, $D784, Prov_Auto!$D$3:$D1000,"&gt;="&amp;DATE(F$1,F$2,1),Prov_Auto!$D$3:$D1000, "&lt;="&amp;EOMONTH(DATE(F$1,F$2,1),0)))</f>
        <v/>
      </c>
      <c r="G784" s="48" t="str">
        <f>IF($D784="","", (SUMIFS(Transacoes!$D$3:$D1000,Transacoes!$C$3:$C1000,$D784,Transacoes!$B$3:$B1000,"C", Transacoes!$A$3:$A1000, "&lt;"&amp;EOMONTH(DATE(G$1,G$2,1),0))-SUMIFS(Transacoes!$D$3:$D1000,Transacoes!$C$3:$C1000,$D784,Transacoes!$B$3:$B1000,"V", Transacoes!$A$3:$A1000, "&lt;"&amp;EOMONTH(DATE(G$1,G$2,1),0)))*SUMIFS(Prov_Auto!$E$3:$E1000, Prov_Auto!$A$3:$A1000, $D784, Prov_Auto!$D$3:$D1000,"&gt;="&amp;DATE(G$1,G$2,1),Prov_Auto!$D$3:$D1000, "&lt;="&amp;EOMONTH(DATE(G$1,G$2,1),0)))</f>
        <v/>
      </c>
      <c r="H784" s="48" t="str">
        <f>IF($D784="","", (SUMIFS(Transacoes!$D$3:$D1000,Transacoes!$C$3:$C1000,$D784,Transacoes!$B$3:$B1000,"C", Transacoes!$A$3:$A1000, "&lt;"&amp;EOMONTH(DATE(H$1,H$2,1),0))-SUMIFS(Transacoes!$D$3:$D1000,Transacoes!$C$3:$C1000,$D784,Transacoes!$B$3:$B1000,"V", Transacoes!$A$3:$A1000, "&lt;"&amp;EOMONTH(DATE(H$1,H$2,1),0)))*SUMIFS(Prov_Auto!$E$3:$E1000, Prov_Auto!$A$3:$A1000, $D784, Prov_Auto!$D$3:$D1000,"&gt;="&amp;DATE(H$1,H$2,1),Prov_Auto!$D$3:$D1000, "&lt;="&amp;EOMONTH(DATE(H$1,H$2,1),0)))</f>
        <v/>
      </c>
      <c r="I784" s="48" t="str">
        <f>IF($D784="","", (SUMIFS(Transacoes!$D$3:$D1000,Transacoes!$C$3:$C1000,$D784,Transacoes!$B$3:$B1000,"C", Transacoes!$A$3:$A1000, "&lt;"&amp;EOMONTH(DATE(I$1,I$2,1),0))-SUMIFS(Transacoes!$D$3:$D1000,Transacoes!$C$3:$C1000,$D784,Transacoes!$B$3:$B1000,"V", Transacoes!$A$3:$A1000, "&lt;"&amp;EOMONTH(DATE(I$1,I$2,1),0)))*SUMIFS(Prov_Auto!$E$3:$E1000, Prov_Auto!$A$3:$A1000, $D784, Prov_Auto!$D$3:$D1000,"&gt;="&amp;DATE(I$1,I$2,1),Prov_Auto!$D$3:$D1000, "&lt;="&amp;EOMONTH(DATE(I$1,I$2,1),0)))</f>
        <v/>
      </c>
      <c r="J784" s="48" t="str">
        <f>IF($D784="","", (SUMIFS(Transacoes!$D$3:$D1000,Transacoes!$C$3:$C1000,$D784,Transacoes!$B$3:$B1000,"C", Transacoes!$A$3:$A1000, "&lt;"&amp;EOMONTH(DATE(J$1,J$2,1),0))-SUMIFS(Transacoes!$D$3:$D1000,Transacoes!$C$3:$C1000,$D784,Transacoes!$B$3:$B1000,"V", Transacoes!$A$3:$A1000, "&lt;"&amp;EOMONTH(DATE(J$1,J$2,1),0)))*SUMIFS(Prov_Auto!$E$3:$E1000, Prov_Auto!$A$3:$A1000, $D784, Prov_Auto!$D$3:$D1000,"&gt;="&amp;DATE(J$1,J$2,1),Prov_Auto!$D$3:$D1000, "&lt;="&amp;EOMONTH(DATE(J$1,J$2,1),0)))</f>
        <v/>
      </c>
      <c r="K784" s="48" t="str">
        <f>IF($D784="","", (SUMIFS(Transacoes!$D$3:$D1000,Transacoes!$C$3:$C1000,$D784,Transacoes!$B$3:$B1000,"C", Transacoes!$A$3:$A1000, "&lt;"&amp;EOMONTH(DATE(K$1,K$2,1),0))-SUMIFS(Transacoes!$D$3:$D1000,Transacoes!$C$3:$C1000,$D784,Transacoes!$B$3:$B1000,"V", Transacoes!$A$3:$A1000, "&lt;"&amp;EOMONTH(DATE(K$1,K$2,1),0)))*SUMIFS(Prov_Auto!$E$3:$E1000, Prov_Auto!$A$3:$A1000, $D784, Prov_Auto!$D$3:$D1000,"&gt;="&amp;DATE(K$1,K$2,1),Prov_Auto!$D$3:$D1000, "&lt;="&amp;EOMONTH(DATE(K$1,K$2,1),0)))</f>
        <v/>
      </c>
      <c r="L784" s="48" t="str">
        <f>IF($D784="","", (SUMIFS(Transacoes!$D$3:$D1000,Transacoes!$C$3:$C1000,$D784,Transacoes!$B$3:$B1000,"C", Transacoes!$A$3:$A1000, "&lt;"&amp;EOMONTH(DATE(L$1,L$2,1),0))-SUMIFS(Transacoes!$D$3:$D1000,Transacoes!$C$3:$C1000,$D784,Transacoes!$B$3:$B1000,"V", Transacoes!$A$3:$A1000, "&lt;"&amp;EOMONTH(DATE(L$1,L$2,1),0)))*SUMIFS(Prov_Auto!$E$3:$E1000, Prov_Auto!$A$3:$A1000, $D784, Prov_Auto!$D$3:$D1000,"&gt;="&amp;DATE(L$1,L$2,1),Prov_Auto!$D$3:$D1000, "&lt;="&amp;EOMONTH(DATE(L$1,L$2,1),0)))</f>
        <v/>
      </c>
      <c r="M784" s="48" t="str">
        <f>IF($D784="","", (SUMIFS(Transacoes!$D$3:$D1000,Transacoes!$C$3:$C1000,$D784,Transacoes!$B$3:$B1000,"C", Transacoes!$A$3:$A1000, "&lt;"&amp;EOMONTH(DATE(M$1,M$2,1),0))-SUMIFS(Transacoes!$D$3:$D1000,Transacoes!$C$3:$C1000,$D784,Transacoes!$B$3:$B1000,"V", Transacoes!$A$3:$A1000, "&lt;"&amp;EOMONTH(DATE(M$1,M$2,1),0)))*SUMIFS(Prov_Auto!$E$3:$E1000, Prov_Auto!$A$3:$A1000, $D784, Prov_Auto!$D$3:$D1000,"&gt;="&amp;DATE(M$1,M$2,1),Prov_Auto!$D$3:$D1000, "&lt;="&amp;EOMONTH(DATE(M$1,M$2,1),0)))</f>
        <v/>
      </c>
      <c r="N784" s="48" t="str">
        <f>IF($D784="","", (SUMIFS(Transacoes!$D$3:$D1000,Transacoes!$C$3:$C1000,$D784,Transacoes!$B$3:$B1000,"C", Transacoes!$A$3:$A1000, "&lt;"&amp;EOMONTH(DATE(N$1,N$2,1),0))-SUMIFS(Transacoes!$D$3:$D1000,Transacoes!$C$3:$C1000,$D784,Transacoes!$B$3:$B1000,"V", Transacoes!$A$3:$A1000, "&lt;"&amp;EOMONTH(DATE(N$1,N$2,1),0)))*SUMIFS(Prov_Auto!$E$3:$E1000, Prov_Auto!$A$3:$A1000, $D784, Prov_Auto!$D$3:$D1000,"&gt;="&amp;DATE(N$1,N$2,1),Prov_Auto!$D$3:$D1000, "&lt;="&amp;EOMONTH(DATE(N$1,N$2,1),0)))</f>
        <v/>
      </c>
      <c r="O784" s="48" t="str">
        <f>IF($D784="","", (SUMIFS(Transacoes!$D$3:$D1000,Transacoes!$C$3:$C1000,$D784,Transacoes!$B$3:$B1000,"C", Transacoes!$A$3:$A1000, "&lt;"&amp;EOMONTH(DATE(O$1,O$2,1),0))-SUMIFS(Transacoes!$D$3:$D1000,Transacoes!$C$3:$C1000,$D784,Transacoes!$B$3:$B1000,"V", Transacoes!$A$3:$A1000, "&lt;"&amp;EOMONTH(DATE(O$1,O$2,1),0)))*SUMIFS(Prov_Auto!$E$3:$E1000, Prov_Auto!$A$3:$A1000, $D784, Prov_Auto!$D$3:$D1000,"&gt;="&amp;DATE(O$1,O$2,1),Prov_Auto!$D$3:$D1000, "&lt;="&amp;EOMONTH(DATE(O$1,O$2,1),0)))</f>
        <v/>
      </c>
      <c r="P784" s="48" t="str">
        <f>IF($D784="","", (SUMIFS(Transacoes!$D$3:$D1000,Transacoes!$C$3:$C1000,$D784,Transacoes!$B$3:$B1000,"C", Transacoes!$A$3:$A1000, "&lt;"&amp;EOMONTH(DATE(P$1,P$2,1),0))-SUMIFS(Transacoes!$D$3:$D1000,Transacoes!$C$3:$C1000,$D784,Transacoes!$B$3:$B1000,"V", Transacoes!$A$3:$A1000, "&lt;"&amp;EOMONTH(DATE(P$1,P$2,1),0)))*SUMIFS(Prov_Auto!$E$3:$E1000, Prov_Auto!$A$3:$A1000, $D784, Prov_Auto!$D$3:$D1000,"&gt;="&amp;DATE(P$1,P$2,1),Prov_Auto!$D$3:$D1000, "&lt;="&amp;EOMONTH(DATE(P$1,P$2,1),0)))</f>
        <v/>
      </c>
      <c r="Q784" s="48" t="str">
        <f>IF($D784="","", (SUMIFS(Transacoes!$D$3:$D1000,Transacoes!$C$3:$C1000,$D784,Transacoes!$B$3:$B1000,"C", Transacoes!$A$3:$A1000, "&lt;"&amp;EOMONTH(DATE(Q$1,Q$2,1),0))-SUMIFS(Transacoes!$D$3:$D1000,Transacoes!$C$3:$C1000,$D784,Transacoes!$B$3:$B1000,"V", Transacoes!$A$3:$A1000, "&lt;"&amp;EOMONTH(DATE(Q$1,Q$2,1),0)))*SUMIFS(Prov_Auto!$E$3:$E1000, Prov_Auto!$A$3:$A1000, $D784, Prov_Auto!$D$3:$D1000,"&gt;="&amp;DATE(Q$1,Q$2,1),Prov_Auto!$D$3:$D1000, "&lt;="&amp;EOMONTH(DATE(Q$1,Q$2,1),0)))</f>
        <v/>
      </c>
      <c r="R784" s="47"/>
    </row>
    <row r="785">
      <c r="A785" s="47"/>
      <c r="B785" s="47"/>
      <c r="C785" s="47"/>
      <c r="D785" s="87"/>
      <c r="E785" s="48" t="str">
        <f>IF($D785="","", (SUMIFS(Transacoes!$D$3:$D1000,Transacoes!$C$3:$C1000,$D785,Transacoes!$B$3:$B1000,"C", Transacoes!$A$3:$A1000, "&lt;"&amp;EOMONTH(DATE(E$1,E$2,1),0))-SUMIFS(Transacoes!$D$3:$D1000,Transacoes!$C$3:$C1000,$D785,Transacoes!$B$3:$B1000,"V", Transacoes!$A$3:$A1000, "&lt;"&amp;EOMONTH(DATE(E$1,E$2,1),0)))*SUMIFS(Prov_Auto!$E$3:$E1000, Prov_Auto!$A$3:$A1000, $D785, Prov_Auto!$D$3:$D1000,"&gt;="&amp;DATE(E$1,E$2,1),Prov_Auto!$D$3:$D1000, "&lt;="&amp;EOMONTH(DATE(E$1,E$2,1),0)))</f>
        <v/>
      </c>
      <c r="F785" s="48" t="str">
        <f>IF($D785="","", (SUMIFS(Transacoes!$D$3:$D1000,Transacoes!$C$3:$C1000,$D785,Transacoes!$B$3:$B1000,"C", Transacoes!$A$3:$A1000, "&lt;"&amp;EOMONTH(DATE(F$1,F$2,1),0))-SUMIFS(Transacoes!$D$3:$D1000,Transacoes!$C$3:$C1000,$D785,Transacoes!$B$3:$B1000,"V", Transacoes!$A$3:$A1000, "&lt;"&amp;EOMONTH(DATE(F$1,F$2,1),0)))*SUMIFS(Prov_Auto!$E$3:$E1000, Prov_Auto!$A$3:$A1000, $D785, Prov_Auto!$D$3:$D1000,"&gt;="&amp;DATE(F$1,F$2,1),Prov_Auto!$D$3:$D1000, "&lt;="&amp;EOMONTH(DATE(F$1,F$2,1),0)))</f>
        <v/>
      </c>
      <c r="G785" s="48" t="str">
        <f>IF($D785="","", (SUMIFS(Transacoes!$D$3:$D1000,Transacoes!$C$3:$C1000,$D785,Transacoes!$B$3:$B1000,"C", Transacoes!$A$3:$A1000, "&lt;"&amp;EOMONTH(DATE(G$1,G$2,1),0))-SUMIFS(Transacoes!$D$3:$D1000,Transacoes!$C$3:$C1000,$D785,Transacoes!$B$3:$B1000,"V", Transacoes!$A$3:$A1000, "&lt;"&amp;EOMONTH(DATE(G$1,G$2,1),0)))*SUMIFS(Prov_Auto!$E$3:$E1000, Prov_Auto!$A$3:$A1000, $D785, Prov_Auto!$D$3:$D1000,"&gt;="&amp;DATE(G$1,G$2,1),Prov_Auto!$D$3:$D1000, "&lt;="&amp;EOMONTH(DATE(G$1,G$2,1),0)))</f>
        <v/>
      </c>
      <c r="H785" s="48" t="str">
        <f>IF($D785="","", (SUMIFS(Transacoes!$D$3:$D1000,Transacoes!$C$3:$C1000,$D785,Transacoes!$B$3:$B1000,"C", Transacoes!$A$3:$A1000, "&lt;"&amp;EOMONTH(DATE(H$1,H$2,1),0))-SUMIFS(Transacoes!$D$3:$D1000,Transacoes!$C$3:$C1000,$D785,Transacoes!$B$3:$B1000,"V", Transacoes!$A$3:$A1000, "&lt;"&amp;EOMONTH(DATE(H$1,H$2,1),0)))*SUMIFS(Prov_Auto!$E$3:$E1000, Prov_Auto!$A$3:$A1000, $D785, Prov_Auto!$D$3:$D1000,"&gt;="&amp;DATE(H$1,H$2,1),Prov_Auto!$D$3:$D1000, "&lt;="&amp;EOMONTH(DATE(H$1,H$2,1),0)))</f>
        <v/>
      </c>
      <c r="I785" s="48" t="str">
        <f>IF($D785="","", (SUMIFS(Transacoes!$D$3:$D1000,Transacoes!$C$3:$C1000,$D785,Transacoes!$B$3:$B1000,"C", Transacoes!$A$3:$A1000, "&lt;"&amp;EOMONTH(DATE(I$1,I$2,1),0))-SUMIFS(Transacoes!$D$3:$D1000,Transacoes!$C$3:$C1000,$D785,Transacoes!$B$3:$B1000,"V", Transacoes!$A$3:$A1000, "&lt;"&amp;EOMONTH(DATE(I$1,I$2,1),0)))*SUMIFS(Prov_Auto!$E$3:$E1000, Prov_Auto!$A$3:$A1000, $D785, Prov_Auto!$D$3:$D1000,"&gt;="&amp;DATE(I$1,I$2,1),Prov_Auto!$D$3:$D1000, "&lt;="&amp;EOMONTH(DATE(I$1,I$2,1),0)))</f>
        <v/>
      </c>
      <c r="J785" s="48" t="str">
        <f>IF($D785="","", (SUMIFS(Transacoes!$D$3:$D1000,Transacoes!$C$3:$C1000,$D785,Transacoes!$B$3:$B1000,"C", Transacoes!$A$3:$A1000, "&lt;"&amp;EOMONTH(DATE(J$1,J$2,1),0))-SUMIFS(Transacoes!$D$3:$D1000,Transacoes!$C$3:$C1000,$D785,Transacoes!$B$3:$B1000,"V", Transacoes!$A$3:$A1000, "&lt;"&amp;EOMONTH(DATE(J$1,J$2,1),0)))*SUMIFS(Prov_Auto!$E$3:$E1000, Prov_Auto!$A$3:$A1000, $D785, Prov_Auto!$D$3:$D1000,"&gt;="&amp;DATE(J$1,J$2,1),Prov_Auto!$D$3:$D1000, "&lt;="&amp;EOMONTH(DATE(J$1,J$2,1),0)))</f>
        <v/>
      </c>
      <c r="K785" s="48" t="str">
        <f>IF($D785="","", (SUMIFS(Transacoes!$D$3:$D1000,Transacoes!$C$3:$C1000,$D785,Transacoes!$B$3:$B1000,"C", Transacoes!$A$3:$A1000, "&lt;"&amp;EOMONTH(DATE(K$1,K$2,1),0))-SUMIFS(Transacoes!$D$3:$D1000,Transacoes!$C$3:$C1000,$D785,Transacoes!$B$3:$B1000,"V", Transacoes!$A$3:$A1000, "&lt;"&amp;EOMONTH(DATE(K$1,K$2,1),0)))*SUMIFS(Prov_Auto!$E$3:$E1000, Prov_Auto!$A$3:$A1000, $D785, Prov_Auto!$D$3:$D1000,"&gt;="&amp;DATE(K$1,K$2,1),Prov_Auto!$D$3:$D1000, "&lt;="&amp;EOMONTH(DATE(K$1,K$2,1),0)))</f>
        <v/>
      </c>
      <c r="L785" s="48" t="str">
        <f>IF($D785="","", (SUMIFS(Transacoes!$D$3:$D1000,Transacoes!$C$3:$C1000,$D785,Transacoes!$B$3:$B1000,"C", Transacoes!$A$3:$A1000, "&lt;"&amp;EOMONTH(DATE(L$1,L$2,1),0))-SUMIFS(Transacoes!$D$3:$D1000,Transacoes!$C$3:$C1000,$D785,Transacoes!$B$3:$B1000,"V", Transacoes!$A$3:$A1000, "&lt;"&amp;EOMONTH(DATE(L$1,L$2,1),0)))*SUMIFS(Prov_Auto!$E$3:$E1000, Prov_Auto!$A$3:$A1000, $D785, Prov_Auto!$D$3:$D1000,"&gt;="&amp;DATE(L$1,L$2,1),Prov_Auto!$D$3:$D1000, "&lt;="&amp;EOMONTH(DATE(L$1,L$2,1),0)))</f>
        <v/>
      </c>
      <c r="M785" s="48" t="str">
        <f>IF($D785="","", (SUMIFS(Transacoes!$D$3:$D1000,Transacoes!$C$3:$C1000,$D785,Transacoes!$B$3:$B1000,"C", Transacoes!$A$3:$A1000, "&lt;"&amp;EOMONTH(DATE(M$1,M$2,1),0))-SUMIFS(Transacoes!$D$3:$D1000,Transacoes!$C$3:$C1000,$D785,Transacoes!$B$3:$B1000,"V", Transacoes!$A$3:$A1000, "&lt;"&amp;EOMONTH(DATE(M$1,M$2,1),0)))*SUMIFS(Prov_Auto!$E$3:$E1000, Prov_Auto!$A$3:$A1000, $D785, Prov_Auto!$D$3:$D1000,"&gt;="&amp;DATE(M$1,M$2,1),Prov_Auto!$D$3:$D1000, "&lt;="&amp;EOMONTH(DATE(M$1,M$2,1),0)))</f>
        <v/>
      </c>
      <c r="N785" s="48" t="str">
        <f>IF($D785="","", (SUMIFS(Transacoes!$D$3:$D1000,Transacoes!$C$3:$C1000,$D785,Transacoes!$B$3:$B1000,"C", Transacoes!$A$3:$A1000, "&lt;"&amp;EOMONTH(DATE(N$1,N$2,1),0))-SUMIFS(Transacoes!$D$3:$D1000,Transacoes!$C$3:$C1000,$D785,Transacoes!$B$3:$B1000,"V", Transacoes!$A$3:$A1000, "&lt;"&amp;EOMONTH(DATE(N$1,N$2,1),0)))*SUMIFS(Prov_Auto!$E$3:$E1000, Prov_Auto!$A$3:$A1000, $D785, Prov_Auto!$D$3:$D1000,"&gt;="&amp;DATE(N$1,N$2,1),Prov_Auto!$D$3:$D1000, "&lt;="&amp;EOMONTH(DATE(N$1,N$2,1),0)))</f>
        <v/>
      </c>
      <c r="O785" s="48" t="str">
        <f>IF($D785="","", (SUMIFS(Transacoes!$D$3:$D1000,Transacoes!$C$3:$C1000,$D785,Transacoes!$B$3:$B1000,"C", Transacoes!$A$3:$A1000, "&lt;"&amp;EOMONTH(DATE(O$1,O$2,1),0))-SUMIFS(Transacoes!$D$3:$D1000,Transacoes!$C$3:$C1000,$D785,Transacoes!$B$3:$B1000,"V", Transacoes!$A$3:$A1000, "&lt;"&amp;EOMONTH(DATE(O$1,O$2,1),0)))*SUMIFS(Prov_Auto!$E$3:$E1000, Prov_Auto!$A$3:$A1000, $D785, Prov_Auto!$D$3:$D1000,"&gt;="&amp;DATE(O$1,O$2,1),Prov_Auto!$D$3:$D1000, "&lt;="&amp;EOMONTH(DATE(O$1,O$2,1),0)))</f>
        <v/>
      </c>
      <c r="P785" s="48" t="str">
        <f>IF($D785="","", (SUMIFS(Transacoes!$D$3:$D1000,Transacoes!$C$3:$C1000,$D785,Transacoes!$B$3:$B1000,"C", Transacoes!$A$3:$A1000, "&lt;"&amp;EOMONTH(DATE(P$1,P$2,1),0))-SUMIFS(Transacoes!$D$3:$D1000,Transacoes!$C$3:$C1000,$D785,Transacoes!$B$3:$B1000,"V", Transacoes!$A$3:$A1000, "&lt;"&amp;EOMONTH(DATE(P$1,P$2,1),0)))*SUMIFS(Prov_Auto!$E$3:$E1000, Prov_Auto!$A$3:$A1000, $D785, Prov_Auto!$D$3:$D1000,"&gt;="&amp;DATE(P$1,P$2,1),Prov_Auto!$D$3:$D1000, "&lt;="&amp;EOMONTH(DATE(P$1,P$2,1),0)))</f>
        <v/>
      </c>
      <c r="Q785" s="48" t="str">
        <f>IF($D785="","", (SUMIFS(Transacoes!$D$3:$D1000,Transacoes!$C$3:$C1000,$D785,Transacoes!$B$3:$B1000,"C", Transacoes!$A$3:$A1000, "&lt;"&amp;EOMONTH(DATE(Q$1,Q$2,1),0))-SUMIFS(Transacoes!$D$3:$D1000,Transacoes!$C$3:$C1000,$D785,Transacoes!$B$3:$B1000,"V", Transacoes!$A$3:$A1000, "&lt;"&amp;EOMONTH(DATE(Q$1,Q$2,1),0)))*SUMIFS(Prov_Auto!$E$3:$E1000, Prov_Auto!$A$3:$A1000, $D785, Prov_Auto!$D$3:$D1000,"&gt;="&amp;DATE(Q$1,Q$2,1),Prov_Auto!$D$3:$D1000, "&lt;="&amp;EOMONTH(DATE(Q$1,Q$2,1),0)))</f>
        <v/>
      </c>
      <c r="R785" s="47"/>
    </row>
    <row r="786">
      <c r="A786" s="47"/>
      <c r="B786" s="47"/>
      <c r="C786" s="47"/>
      <c r="D786" s="87"/>
      <c r="E786" s="48" t="str">
        <f>IF($D786="","", (SUMIFS(Transacoes!$D$3:$D1000,Transacoes!$C$3:$C1000,$D786,Transacoes!$B$3:$B1000,"C", Transacoes!$A$3:$A1000, "&lt;"&amp;EOMONTH(DATE(E$1,E$2,1),0))-SUMIFS(Transacoes!$D$3:$D1000,Transacoes!$C$3:$C1000,$D786,Transacoes!$B$3:$B1000,"V", Transacoes!$A$3:$A1000, "&lt;"&amp;EOMONTH(DATE(E$1,E$2,1),0)))*SUMIFS(Prov_Auto!$E$3:$E1000, Prov_Auto!$A$3:$A1000, $D786, Prov_Auto!$D$3:$D1000,"&gt;="&amp;DATE(E$1,E$2,1),Prov_Auto!$D$3:$D1000, "&lt;="&amp;EOMONTH(DATE(E$1,E$2,1),0)))</f>
        <v/>
      </c>
      <c r="F786" s="48" t="str">
        <f>IF($D786="","", (SUMIFS(Transacoes!$D$3:$D1000,Transacoes!$C$3:$C1000,$D786,Transacoes!$B$3:$B1000,"C", Transacoes!$A$3:$A1000, "&lt;"&amp;EOMONTH(DATE(F$1,F$2,1),0))-SUMIFS(Transacoes!$D$3:$D1000,Transacoes!$C$3:$C1000,$D786,Transacoes!$B$3:$B1000,"V", Transacoes!$A$3:$A1000, "&lt;"&amp;EOMONTH(DATE(F$1,F$2,1),0)))*SUMIFS(Prov_Auto!$E$3:$E1000, Prov_Auto!$A$3:$A1000, $D786, Prov_Auto!$D$3:$D1000,"&gt;="&amp;DATE(F$1,F$2,1),Prov_Auto!$D$3:$D1000, "&lt;="&amp;EOMONTH(DATE(F$1,F$2,1),0)))</f>
        <v/>
      </c>
      <c r="G786" s="48" t="str">
        <f>IF($D786="","", (SUMIFS(Transacoes!$D$3:$D1000,Transacoes!$C$3:$C1000,$D786,Transacoes!$B$3:$B1000,"C", Transacoes!$A$3:$A1000, "&lt;"&amp;EOMONTH(DATE(G$1,G$2,1),0))-SUMIFS(Transacoes!$D$3:$D1000,Transacoes!$C$3:$C1000,$D786,Transacoes!$B$3:$B1000,"V", Transacoes!$A$3:$A1000, "&lt;"&amp;EOMONTH(DATE(G$1,G$2,1),0)))*SUMIFS(Prov_Auto!$E$3:$E1000, Prov_Auto!$A$3:$A1000, $D786, Prov_Auto!$D$3:$D1000,"&gt;="&amp;DATE(G$1,G$2,1),Prov_Auto!$D$3:$D1000, "&lt;="&amp;EOMONTH(DATE(G$1,G$2,1),0)))</f>
        <v/>
      </c>
      <c r="H786" s="48" t="str">
        <f>IF($D786="","", (SUMIFS(Transacoes!$D$3:$D1000,Transacoes!$C$3:$C1000,$D786,Transacoes!$B$3:$B1000,"C", Transacoes!$A$3:$A1000, "&lt;"&amp;EOMONTH(DATE(H$1,H$2,1),0))-SUMIFS(Transacoes!$D$3:$D1000,Transacoes!$C$3:$C1000,$D786,Transacoes!$B$3:$B1000,"V", Transacoes!$A$3:$A1000, "&lt;"&amp;EOMONTH(DATE(H$1,H$2,1),0)))*SUMIFS(Prov_Auto!$E$3:$E1000, Prov_Auto!$A$3:$A1000, $D786, Prov_Auto!$D$3:$D1000,"&gt;="&amp;DATE(H$1,H$2,1),Prov_Auto!$D$3:$D1000, "&lt;="&amp;EOMONTH(DATE(H$1,H$2,1),0)))</f>
        <v/>
      </c>
      <c r="I786" s="48" t="str">
        <f>IF($D786="","", (SUMIFS(Transacoes!$D$3:$D1000,Transacoes!$C$3:$C1000,$D786,Transacoes!$B$3:$B1000,"C", Transacoes!$A$3:$A1000, "&lt;"&amp;EOMONTH(DATE(I$1,I$2,1),0))-SUMIFS(Transacoes!$D$3:$D1000,Transacoes!$C$3:$C1000,$D786,Transacoes!$B$3:$B1000,"V", Transacoes!$A$3:$A1000, "&lt;"&amp;EOMONTH(DATE(I$1,I$2,1),0)))*SUMIFS(Prov_Auto!$E$3:$E1000, Prov_Auto!$A$3:$A1000, $D786, Prov_Auto!$D$3:$D1000,"&gt;="&amp;DATE(I$1,I$2,1),Prov_Auto!$D$3:$D1000, "&lt;="&amp;EOMONTH(DATE(I$1,I$2,1),0)))</f>
        <v/>
      </c>
      <c r="J786" s="48" t="str">
        <f>IF($D786="","", (SUMIFS(Transacoes!$D$3:$D1000,Transacoes!$C$3:$C1000,$D786,Transacoes!$B$3:$B1000,"C", Transacoes!$A$3:$A1000, "&lt;"&amp;EOMONTH(DATE(J$1,J$2,1),0))-SUMIFS(Transacoes!$D$3:$D1000,Transacoes!$C$3:$C1000,$D786,Transacoes!$B$3:$B1000,"V", Transacoes!$A$3:$A1000, "&lt;"&amp;EOMONTH(DATE(J$1,J$2,1),0)))*SUMIFS(Prov_Auto!$E$3:$E1000, Prov_Auto!$A$3:$A1000, $D786, Prov_Auto!$D$3:$D1000,"&gt;="&amp;DATE(J$1,J$2,1),Prov_Auto!$D$3:$D1000, "&lt;="&amp;EOMONTH(DATE(J$1,J$2,1),0)))</f>
        <v/>
      </c>
      <c r="K786" s="48" t="str">
        <f>IF($D786="","", (SUMIFS(Transacoes!$D$3:$D1000,Transacoes!$C$3:$C1000,$D786,Transacoes!$B$3:$B1000,"C", Transacoes!$A$3:$A1000, "&lt;"&amp;EOMONTH(DATE(K$1,K$2,1),0))-SUMIFS(Transacoes!$D$3:$D1000,Transacoes!$C$3:$C1000,$D786,Transacoes!$B$3:$B1000,"V", Transacoes!$A$3:$A1000, "&lt;"&amp;EOMONTH(DATE(K$1,K$2,1),0)))*SUMIFS(Prov_Auto!$E$3:$E1000, Prov_Auto!$A$3:$A1000, $D786, Prov_Auto!$D$3:$D1000,"&gt;="&amp;DATE(K$1,K$2,1),Prov_Auto!$D$3:$D1000, "&lt;="&amp;EOMONTH(DATE(K$1,K$2,1),0)))</f>
        <v/>
      </c>
      <c r="L786" s="48" t="str">
        <f>IF($D786="","", (SUMIFS(Transacoes!$D$3:$D1000,Transacoes!$C$3:$C1000,$D786,Transacoes!$B$3:$B1000,"C", Transacoes!$A$3:$A1000, "&lt;"&amp;EOMONTH(DATE(L$1,L$2,1),0))-SUMIFS(Transacoes!$D$3:$D1000,Transacoes!$C$3:$C1000,$D786,Transacoes!$B$3:$B1000,"V", Transacoes!$A$3:$A1000, "&lt;"&amp;EOMONTH(DATE(L$1,L$2,1),0)))*SUMIFS(Prov_Auto!$E$3:$E1000, Prov_Auto!$A$3:$A1000, $D786, Prov_Auto!$D$3:$D1000,"&gt;="&amp;DATE(L$1,L$2,1),Prov_Auto!$D$3:$D1000, "&lt;="&amp;EOMONTH(DATE(L$1,L$2,1),0)))</f>
        <v/>
      </c>
      <c r="M786" s="48" t="str">
        <f>IF($D786="","", (SUMIFS(Transacoes!$D$3:$D1000,Transacoes!$C$3:$C1000,$D786,Transacoes!$B$3:$B1000,"C", Transacoes!$A$3:$A1000, "&lt;"&amp;EOMONTH(DATE(M$1,M$2,1),0))-SUMIFS(Transacoes!$D$3:$D1000,Transacoes!$C$3:$C1000,$D786,Transacoes!$B$3:$B1000,"V", Transacoes!$A$3:$A1000, "&lt;"&amp;EOMONTH(DATE(M$1,M$2,1),0)))*SUMIFS(Prov_Auto!$E$3:$E1000, Prov_Auto!$A$3:$A1000, $D786, Prov_Auto!$D$3:$D1000,"&gt;="&amp;DATE(M$1,M$2,1),Prov_Auto!$D$3:$D1000, "&lt;="&amp;EOMONTH(DATE(M$1,M$2,1),0)))</f>
        <v/>
      </c>
      <c r="N786" s="48" t="str">
        <f>IF($D786="","", (SUMIFS(Transacoes!$D$3:$D1000,Transacoes!$C$3:$C1000,$D786,Transacoes!$B$3:$B1000,"C", Transacoes!$A$3:$A1000, "&lt;"&amp;EOMONTH(DATE(N$1,N$2,1),0))-SUMIFS(Transacoes!$D$3:$D1000,Transacoes!$C$3:$C1000,$D786,Transacoes!$B$3:$B1000,"V", Transacoes!$A$3:$A1000, "&lt;"&amp;EOMONTH(DATE(N$1,N$2,1),0)))*SUMIFS(Prov_Auto!$E$3:$E1000, Prov_Auto!$A$3:$A1000, $D786, Prov_Auto!$D$3:$D1000,"&gt;="&amp;DATE(N$1,N$2,1),Prov_Auto!$D$3:$D1000, "&lt;="&amp;EOMONTH(DATE(N$1,N$2,1),0)))</f>
        <v/>
      </c>
      <c r="O786" s="48" t="str">
        <f>IF($D786="","", (SUMIFS(Transacoes!$D$3:$D1000,Transacoes!$C$3:$C1000,$D786,Transacoes!$B$3:$B1000,"C", Transacoes!$A$3:$A1000, "&lt;"&amp;EOMONTH(DATE(O$1,O$2,1),0))-SUMIFS(Transacoes!$D$3:$D1000,Transacoes!$C$3:$C1000,$D786,Transacoes!$B$3:$B1000,"V", Transacoes!$A$3:$A1000, "&lt;"&amp;EOMONTH(DATE(O$1,O$2,1),0)))*SUMIFS(Prov_Auto!$E$3:$E1000, Prov_Auto!$A$3:$A1000, $D786, Prov_Auto!$D$3:$D1000,"&gt;="&amp;DATE(O$1,O$2,1),Prov_Auto!$D$3:$D1000, "&lt;="&amp;EOMONTH(DATE(O$1,O$2,1),0)))</f>
        <v/>
      </c>
      <c r="P786" s="48" t="str">
        <f>IF($D786="","", (SUMIFS(Transacoes!$D$3:$D1000,Transacoes!$C$3:$C1000,$D786,Transacoes!$B$3:$B1000,"C", Transacoes!$A$3:$A1000, "&lt;"&amp;EOMONTH(DATE(P$1,P$2,1),0))-SUMIFS(Transacoes!$D$3:$D1000,Transacoes!$C$3:$C1000,$D786,Transacoes!$B$3:$B1000,"V", Transacoes!$A$3:$A1000, "&lt;"&amp;EOMONTH(DATE(P$1,P$2,1),0)))*SUMIFS(Prov_Auto!$E$3:$E1000, Prov_Auto!$A$3:$A1000, $D786, Prov_Auto!$D$3:$D1000,"&gt;="&amp;DATE(P$1,P$2,1),Prov_Auto!$D$3:$D1000, "&lt;="&amp;EOMONTH(DATE(P$1,P$2,1),0)))</f>
        <v/>
      </c>
      <c r="Q786" s="48" t="str">
        <f>IF($D786="","", (SUMIFS(Transacoes!$D$3:$D1000,Transacoes!$C$3:$C1000,$D786,Transacoes!$B$3:$B1000,"C", Transacoes!$A$3:$A1000, "&lt;"&amp;EOMONTH(DATE(Q$1,Q$2,1),0))-SUMIFS(Transacoes!$D$3:$D1000,Transacoes!$C$3:$C1000,$D786,Transacoes!$B$3:$B1000,"V", Transacoes!$A$3:$A1000, "&lt;"&amp;EOMONTH(DATE(Q$1,Q$2,1),0)))*SUMIFS(Prov_Auto!$E$3:$E1000, Prov_Auto!$A$3:$A1000, $D786, Prov_Auto!$D$3:$D1000,"&gt;="&amp;DATE(Q$1,Q$2,1),Prov_Auto!$D$3:$D1000, "&lt;="&amp;EOMONTH(DATE(Q$1,Q$2,1),0)))</f>
        <v/>
      </c>
      <c r="R786" s="47"/>
    </row>
    <row r="787">
      <c r="A787" s="47"/>
      <c r="B787" s="47"/>
      <c r="C787" s="47"/>
      <c r="D787" s="87"/>
      <c r="E787" s="48" t="str">
        <f>IF($D787="","", (SUMIFS(Transacoes!$D$3:$D1000,Transacoes!$C$3:$C1000,$D787,Transacoes!$B$3:$B1000,"C", Transacoes!$A$3:$A1000, "&lt;"&amp;EOMONTH(DATE(E$1,E$2,1),0))-SUMIFS(Transacoes!$D$3:$D1000,Transacoes!$C$3:$C1000,$D787,Transacoes!$B$3:$B1000,"V", Transacoes!$A$3:$A1000, "&lt;"&amp;EOMONTH(DATE(E$1,E$2,1),0)))*SUMIFS(Prov_Auto!$E$3:$E1000, Prov_Auto!$A$3:$A1000, $D787, Prov_Auto!$D$3:$D1000,"&gt;="&amp;DATE(E$1,E$2,1),Prov_Auto!$D$3:$D1000, "&lt;="&amp;EOMONTH(DATE(E$1,E$2,1),0)))</f>
        <v/>
      </c>
      <c r="F787" s="48" t="str">
        <f>IF($D787="","", (SUMIFS(Transacoes!$D$3:$D1000,Transacoes!$C$3:$C1000,$D787,Transacoes!$B$3:$B1000,"C", Transacoes!$A$3:$A1000, "&lt;"&amp;EOMONTH(DATE(F$1,F$2,1),0))-SUMIFS(Transacoes!$D$3:$D1000,Transacoes!$C$3:$C1000,$D787,Transacoes!$B$3:$B1000,"V", Transacoes!$A$3:$A1000, "&lt;"&amp;EOMONTH(DATE(F$1,F$2,1),0)))*SUMIFS(Prov_Auto!$E$3:$E1000, Prov_Auto!$A$3:$A1000, $D787, Prov_Auto!$D$3:$D1000,"&gt;="&amp;DATE(F$1,F$2,1),Prov_Auto!$D$3:$D1000, "&lt;="&amp;EOMONTH(DATE(F$1,F$2,1),0)))</f>
        <v/>
      </c>
      <c r="G787" s="48" t="str">
        <f>IF($D787="","", (SUMIFS(Transacoes!$D$3:$D1000,Transacoes!$C$3:$C1000,$D787,Transacoes!$B$3:$B1000,"C", Transacoes!$A$3:$A1000, "&lt;"&amp;EOMONTH(DATE(G$1,G$2,1),0))-SUMIFS(Transacoes!$D$3:$D1000,Transacoes!$C$3:$C1000,$D787,Transacoes!$B$3:$B1000,"V", Transacoes!$A$3:$A1000, "&lt;"&amp;EOMONTH(DATE(G$1,G$2,1),0)))*SUMIFS(Prov_Auto!$E$3:$E1000, Prov_Auto!$A$3:$A1000, $D787, Prov_Auto!$D$3:$D1000,"&gt;="&amp;DATE(G$1,G$2,1),Prov_Auto!$D$3:$D1000, "&lt;="&amp;EOMONTH(DATE(G$1,G$2,1),0)))</f>
        <v/>
      </c>
      <c r="H787" s="48" t="str">
        <f>IF($D787="","", (SUMIFS(Transacoes!$D$3:$D1000,Transacoes!$C$3:$C1000,$D787,Transacoes!$B$3:$B1000,"C", Transacoes!$A$3:$A1000, "&lt;"&amp;EOMONTH(DATE(H$1,H$2,1),0))-SUMIFS(Transacoes!$D$3:$D1000,Transacoes!$C$3:$C1000,$D787,Transacoes!$B$3:$B1000,"V", Transacoes!$A$3:$A1000, "&lt;"&amp;EOMONTH(DATE(H$1,H$2,1),0)))*SUMIFS(Prov_Auto!$E$3:$E1000, Prov_Auto!$A$3:$A1000, $D787, Prov_Auto!$D$3:$D1000,"&gt;="&amp;DATE(H$1,H$2,1),Prov_Auto!$D$3:$D1000, "&lt;="&amp;EOMONTH(DATE(H$1,H$2,1),0)))</f>
        <v/>
      </c>
      <c r="I787" s="48" t="str">
        <f>IF($D787="","", (SUMIFS(Transacoes!$D$3:$D1000,Transacoes!$C$3:$C1000,$D787,Transacoes!$B$3:$B1000,"C", Transacoes!$A$3:$A1000, "&lt;"&amp;EOMONTH(DATE(I$1,I$2,1),0))-SUMIFS(Transacoes!$D$3:$D1000,Transacoes!$C$3:$C1000,$D787,Transacoes!$B$3:$B1000,"V", Transacoes!$A$3:$A1000, "&lt;"&amp;EOMONTH(DATE(I$1,I$2,1),0)))*SUMIFS(Prov_Auto!$E$3:$E1000, Prov_Auto!$A$3:$A1000, $D787, Prov_Auto!$D$3:$D1000,"&gt;="&amp;DATE(I$1,I$2,1),Prov_Auto!$D$3:$D1000, "&lt;="&amp;EOMONTH(DATE(I$1,I$2,1),0)))</f>
        <v/>
      </c>
      <c r="J787" s="48" t="str">
        <f>IF($D787="","", (SUMIFS(Transacoes!$D$3:$D1000,Transacoes!$C$3:$C1000,$D787,Transacoes!$B$3:$B1000,"C", Transacoes!$A$3:$A1000, "&lt;"&amp;EOMONTH(DATE(J$1,J$2,1),0))-SUMIFS(Transacoes!$D$3:$D1000,Transacoes!$C$3:$C1000,$D787,Transacoes!$B$3:$B1000,"V", Transacoes!$A$3:$A1000, "&lt;"&amp;EOMONTH(DATE(J$1,J$2,1),0)))*SUMIFS(Prov_Auto!$E$3:$E1000, Prov_Auto!$A$3:$A1000, $D787, Prov_Auto!$D$3:$D1000,"&gt;="&amp;DATE(J$1,J$2,1),Prov_Auto!$D$3:$D1000, "&lt;="&amp;EOMONTH(DATE(J$1,J$2,1),0)))</f>
        <v/>
      </c>
      <c r="K787" s="48" t="str">
        <f>IF($D787="","", (SUMIFS(Transacoes!$D$3:$D1000,Transacoes!$C$3:$C1000,$D787,Transacoes!$B$3:$B1000,"C", Transacoes!$A$3:$A1000, "&lt;"&amp;EOMONTH(DATE(K$1,K$2,1),0))-SUMIFS(Transacoes!$D$3:$D1000,Transacoes!$C$3:$C1000,$D787,Transacoes!$B$3:$B1000,"V", Transacoes!$A$3:$A1000, "&lt;"&amp;EOMONTH(DATE(K$1,K$2,1),0)))*SUMIFS(Prov_Auto!$E$3:$E1000, Prov_Auto!$A$3:$A1000, $D787, Prov_Auto!$D$3:$D1000,"&gt;="&amp;DATE(K$1,K$2,1),Prov_Auto!$D$3:$D1000, "&lt;="&amp;EOMONTH(DATE(K$1,K$2,1),0)))</f>
        <v/>
      </c>
      <c r="L787" s="48" t="str">
        <f>IF($D787="","", (SUMIFS(Transacoes!$D$3:$D1000,Transacoes!$C$3:$C1000,$D787,Transacoes!$B$3:$B1000,"C", Transacoes!$A$3:$A1000, "&lt;"&amp;EOMONTH(DATE(L$1,L$2,1),0))-SUMIFS(Transacoes!$D$3:$D1000,Transacoes!$C$3:$C1000,$D787,Transacoes!$B$3:$B1000,"V", Transacoes!$A$3:$A1000, "&lt;"&amp;EOMONTH(DATE(L$1,L$2,1),0)))*SUMIFS(Prov_Auto!$E$3:$E1000, Prov_Auto!$A$3:$A1000, $D787, Prov_Auto!$D$3:$D1000,"&gt;="&amp;DATE(L$1,L$2,1),Prov_Auto!$D$3:$D1000, "&lt;="&amp;EOMONTH(DATE(L$1,L$2,1),0)))</f>
        <v/>
      </c>
      <c r="M787" s="48" t="str">
        <f>IF($D787="","", (SUMIFS(Transacoes!$D$3:$D1000,Transacoes!$C$3:$C1000,$D787,Transacoes!$B$3:$B1000,"C", Transacoes!$A$3:$A1000, "&lt;"&amp;EOMONTH(DATE(M$1,M$2,1),0))-SUMIFS(Transacoes!$D$3:$D1000,Transacoes!$C$3:$C1000,$D787,Transacoes!$B$3:$B1000,"V", Transacoes!$A$3:$A1000, "&lt;"&amp;EOMONTH(DATE(M$1,M$2,1),0)))*SUMIFS(Prov_Auto!$E$3:$E1000, Prov_Auto!$A$3:$A1000, $D787, Prov_Auto!$D$3:$D1000,"&gt;="&amp;DATE(M$1,M$2,1),Prov_Auto!$D$3:$D1000, "&lt;="&amp;EOMONTH(DATE(M$1,M$2,1),0)))</f>
        <v/>
      </c>
      <c r="N787" s="48" t="str">
        <f>IF($D787="","", (SUMIFS(Transacoes!$D$3:$D1000,Transacoes!$C$3:$C1000,$D787,Transacoes!$B$3:$B1000,"C", Transacoes!$A$3:$A1000, "&lt;"&amp;EOMONTH(DATE(N$1,N$2,1),0))-SUMIFS(Transacoes!$D$3:$D1000,Transacoes!$C$3:$C1000,$D787,Transacoes!$B$3:$B1000,"V", Transacoes!$A$3:$A1000, "&lt;"&amp;EOMONTH(DATE(N$1,N$2,1),0)))*SUMIFS(Prov_Auto!$E$3:$E1000, Prov_Auto!$A$3:$A1000, $D787, Prov_Auto!$D$3:$D1000,"&gt;="&amp;DATE(N$1,N$2,1),Prov_Auto!$D$3:$D1000, "&lt;="&amp;EOMONTH(DATE(N$1,N$2,1),0)))</f>
        <v/>
      </c>
      <c r="O787" s="48" t="str">
        <f>IF($D787="","", (SUMIFS(Transacoes!$D$3:$D1000,Transacoes!$C$3:$C1000,$D787,Transacoes!$B$3:$B1000,"C", Transacoes!$A$3:$A1000, "&lt;"&amp;EOMONTH(DATE(O$1,O$2,1),0))-SUMIFS(Transacoes!$D$3:$D1000,Transacoes!$C$3:$C1000,$D787,Transacoes!$B$3:$B1000,"V", Transacoes!$A$3:$A1000, "&lt;"&amp;EOMONTH(DATE(O$1,O$2,1),0)))*SUMIFS(Prov_Auto!$E$3:$E1000, Prov_Auto!$A$3:$A1000, $D787, Prov_Auto!$D$3:$D1000,"&gt;="&amp;DATE(O$1,O$2,1),Prov_Auto!$D$3:$D1000, "&lt;="&amp;EOMONTH(DATE(O$1,O$2,1),0)))</f>
        <v/>
      </c>
      <c r="P787" s="48" t="str">
        <f>IF($D787="","", (SUMIFS(Transacoes!$D$3:$D1000,Transacoes!$C$3:$C1000,$D787,Transacoes!$B$3:$B1000,"C", Transacoes!$A$3:$A1000, "&lt;"&amp;EOMONTH(DATE(P$1,P$2,1),0))-SUMIFS(Transacoes!$D$3:$D1000,Transacoes!$C$3:$C1000,$D787,Transacoes!$B$3:$B1000,"V", Transacoes!$A$3:$A1000, "&lt;"&amp;EOMONTH(DATE(P$1,P$2,1),0)))*SUMIFS(Prov_Auto!$E$3:$E1000, Prov_Auto!$A$3:$A1000, $D787, Prov_Auto!$D$3:$D1000,"&gt;="&amp;DATE(P$1,P$2,1),Prov_Auto!$D$3:$D1000, "&lt;="&amp;EOMONTH(DATE(P$1,P$2,1),0)))</f>
        <v/>
      </c>
      <c r="Q787" s="48" t="str">
        <f>IF($D787="","", (SUMIFS(Transacoes!$D$3:$D1000,Transacoes!$C$3:$C1000,$D787,Transacoes!$B$3:$B1000,"C", Transacoes!$A$3:$A1000, "&lt;"&amp;EOMONTH(DATE(Q$1,Q$2,1),0))-SUMIFS(Transacoes!$D$3:$D1000,Transacoes!$C$3:$C1000,$D787,Transacoes!$B$3:$B1000,"V", Transacoes!$A$3:$A1000, "&lt;"&amp;EOMONTH(DATE(Q$1,Q$2,1),0)))*SUMIFS(Prov_Auto!$E$3:$E1000, Prov_Auto!$A$3:$A1000, $D787, Prov_Auto!$D$3:$D1000,"&gt;="&amp;DATE(Q$1,Q$2,1),Prov_Auto!$D$3:$D1000, "&lt;="&amp;EOMONTH(DATE(Q$1,Q$2,1),0)))</f>
        <v/>
      </c>
      <c r="R787" s="47"/>
    </row>
    <row r="788">
      <c r="A788" s="47"/>
      <c r="B788" s="47"/>
      <c r="C788" s="47"/>
      <c r="D788" s="87"/>
      <c r="E788" s="48" t="str">
        <f>IF($D788="","", (SUMIFS(Transacoes!$D$3:$D1000,Transacoes!$C$3:$C1000,$D788,Transacoes!$B$3:$B1000,"C", Transacoes!$A$3:$A1000, "&lt;"&amp;EOMONTH(DATE(E$1,E$2,1),0))-SUMIFS(Transacoes!$D$3:$D1000,Transacoes!$C$3:$C1000,$D788,Transacoes!$B$3:$B1000,"V", Transacoes!$A$3:$A1000, "&lt;"&amp;EOMONTH(DATE(E$1,E$2,1),0)))*SUMIFS(Prov_Auto!$E$3:$E1000, Prov_Auto!$A$3:$A1000, $D788, Prov_Auto!$D$3:$D1000,"&gt;="&amp;DATE(E$1,E$2,1),Prov_Auto!$D$3:$D1000, "&lt;="&amp;EOMONTH(DATE(E$1,E$2,1),0)))</f>
        <v/>
      </c>
      <c r="F788" s="48" t="str">
        <f>IF($D788="","", (SUMIFS(Transacoes!$D$3:$D1000,Transacoes!$C$3:$C1000,$D788,Transacoes!$B$3:$B1000,"C", Transacoes!$A$3:$A1000, "&lt;"&amp;EOMONTH(DATE(F$1,F$2,1),0))-SUMIFS(Transacoes!$D$3:$D1000,Transacoes!$C$3:$C1000,$D788,Transacoes!$B$3:$B1000,"V", Transacoes!$A$3:$A1000, "&lt;"&amp;EOMONTH(DATE(F$1,F$2,1),0)))*SUMIFS(Prov_Auto!$E$3:$E1000, Prov_Auto!$A$3:$A1000, $D788, Prov_Auto!$D$3:$D1000,"&gt;="&amp;DATE(F$1,F$2,1),Prov_Auto!$D$3:$D1000, "&lt;="&amp;EOMONTH(DATE(F$1,F$2,1),0)))</f>
        <v/>
      </c>
      <c r="G788" s="48" t="str">
        <f>IF($D788="","", (SUMIFS(Transacoes!$D$3:$D1000,Transacoes!$C$3:$C1000,$D788,Transacoes!$B$3:$B1000,"C", Transacoes!$A$3:$A1000, "&lt;"&amp;EOMONTH(DATE(G$1,G$2,1),0))-SUMIFS(Transacoes!$D$3:$D1000,Transacoes!$C$3:$C1000,$D788,Transacoes!$B$3:$B1000,"V", Transacoes!$A$3:$A1000, "&lt;"&amp;EOMONTH(DATE(G$1,G$2,1),0)))*SUMIFS(Prov_Auto!$E$3:$E1000, Prov_Auto!$A$3:$A1000, $D788, Prov_Auto!$D$3:$D1000,"&gt;="&amp;DATE(G$1,G$2,1),Prov_Auto!$D$3:$D1000, "&lt;="&amp;EOMONTH(DATE(G$1,G$2,1),0)))</f>
        <v/>
      </c>
      <c r="H788" s="48" t="str">
        <f>IF($D788="","", (SUMIFS(Transacoes!$D$3:$D1000,Transacoes!$C$3:$C1000,$D788,Transacoes!$B$3:$B1000,"C", Transacoes!$A$3:$A1000, "&lt;"&amp;EOMONTH(DATE(H$1,H$2,1),0))-SUMIFS(Transacoes!$D$3:$D1000,Transacoes!$C$3:$C1000,$D788,Transacoes!$B$3:$B1000,"V", Transacoes!$A$3:$A1000, "&lt;"&amp;EOMONTH(DATE(H$1,H$2,1),0)))*SUMIFS(Prov_Auto!$E$3:$E1000, Prov_Auto!$A$3:$A1000, $D788, Prov_Auto!$D$3:$D1000,"&gt;="&amp;DATE(H$1,H$2,1),Prov_Auto!$D$3:$D1000, "&lt;="&amp;EOMONTH(DATE(H$1,H$2,1),0)))</f>
        <v/>
      </c>
      <c r="I788" s="48" t="str">
        <f>IF($D788="","", (SUMIFS(Transacoes!$D$3:$D1000,Transacoes!$C$3:$C1000,$D788,Transacoes!$B$3:$B1000,"C", Transacoes!$A$3:$A1000, "&lt;"&amp;EOMONTH(DATE(I$1,I$2,1),0))-SUMIFS(Transacoes!$D$3:$D1000,Transacoes!$C$3:$C1000,$D788,Transacoes!$B$3:$B1000,"V", Transacoes!$A$3:$A1000, "&lt;"&amp;EOMONTH(DATE(I$1,I$2,1),0)))*SUMIFS(Prov_Auto!$E$3:$E1000, Prov_Auto!$A$3:$A1000, $D788, Prov_Auto!$D$3:$D1000,"&gt;="&amp;DATE(I$1,I$2,1),Prov_Auto!$D$3:$D1000, "&lt;="&amp;EOMONTH(DATE(I$1,I$2,1),0)))</f>
        <v/>
      </c>
      <c r="J788" s="48" t="str">
        <f>IF($D788="","", (SUMIFS(Transacoes!$D$3:$D1000,Transacoes!$C$3:$C1000,$D788,Transacoes!$B$3:$B1000,"C", Transacoes!$A$3:$A1000, "&lt;"&amp;EOMONTH(DATE(J$1,J$2,1),0))-SUMIFS(Transacoes!$D$3:$D1000,Transacoes!$C$3:$C1000,$D788,Transacoes!$B$3:$B1000,"V", Transacoes!$A$3:$A1000, "&lt;"&amp;EOMONTH(DATE(J$1,J$2,1),0)))*SUMIFS(Prov_Auto!$E$3:$E1000, Prov_Auto!$A$3:$A1000, $D788, Prov_Auto!$D$3:$D1000,"&gt;="&amp;DATE(J$1,J$2,1),Prov_Auto!$D$3:$D1000, "&lt;="&amp;EOMONTH(DATE(J$1,J$2,1),0)))</f>
        <v/>
      </c>
      <c r="K788" s="48" t="str">
        <f>IF($D788="","", (SUMIFS(Transacoes!$D$3:$D1000,Transacoes!$C$3:$C1000,$D788,Transacoes!$B$3:$B1000,"C", Transacoes!$A$3:$A1000, "&lt;"&amp;EOMONTH(DATE(K$1,K$2,1),0))-SUMIFS(Transacoes!$D$3:$D1000,Transacoes!$C$3:$C1000,$D788,Transacoes!$B$3:$B1000,"V", Transacoes!$A$3:$A1000, "&lt;"&amp;EOMONTH(DATE(K$1,K$2,1),0)))*SUMIFS(Prov_Auto!$E$3:$E1000, Prov_Auto!$A$3:$A1000, $D788, Prov_Auto!$D$3:$D1000,"&gt;="&amp;DATE(K$1,K$2,1),Prov_Auto!$D$3:$D1000, "&lt;="&amp;EOMONTH(DATE(K$1,K$2,1),0)))</f>
        <v/>
      </c>
      <c r="L788" s="48" t="str">
        <f>IF($D788="","", (SUMIFS(Transacoes!$D$3:$D1000,Transacoes!$C$3:$C1000,$D788,Transacoes!$B$3:$B1000,"C", Transacoes!$A$3:$A1000, "&lt;"&amp;EOMONTH(DATE(L$1,L$2,1),0))-SUMIFS(Transacoes!$D$3:$D1000,Transacoes!$C$3:$C1000,$D788,Transacoes!$B$3:$B1000,"V", Transacoes!$A$3:$A1000, "&lt;"&amp;EOMONTH(DATE(L$1,L$2,1),0)))*SUMIFS(Prov_Auto!$E$3:$E1000, Prov_Auto!$A$3:$A1000, $D788, Prov_Auto!$D$3:$D1000,"&gt;="&amp;DATE(L$1,L$2,1),Prov_Auto!$D$3:$D1000, "&lt;="&amp;EOMONTH(DATE(L$1,L$2,1),0)))</f>
        <v/>
      </c>
      <c r="M788" s="48" t="str">
        <f>IF($D788="","", (SUMIFS(Transacoes!$D$3:$D1000,Transacoes!$C$3:$C1000,$D788,Transacoes!$B$3:$B1000,"C", Transacoes!$A$3:$A1000, "&lt;"&amp;EOMONTH(DATE(M$1,M$2,1),0))-SUMIFS(Transacoes!$D$3:$D1000,Transacoes!$C$3:$C1000,$D788,Transacoes!$B$3:$B1000,"V", Transacoes!$A$3:$A1000, "&lt;"&amp;EOMONTH(DATE(M$1,M$2,1),0)))*SUMIFS(Prov_Auto!$E$3:$E1000, Prov_Auto!$A$3:$A1000, $D788, Prov_Auto!$D$3:$D1000,"&gt;="&amp;DATE(M$1,M$2,1),Prov_Auto!$D$3:$D1000, "&lt;="&amp;EOMONTH(DATE(M$1,M$2,1),0)))</f>
        <v/>
      </c>
      <c r="N788" s="48" t="str">
        <f>IF($D788="","", (SUMIFS(Transacoes!$D$3:$D1000,Transacoes!$C$3:$C1000,$D788,Transacoes!$B$3:$B1000,"C", Transacoes!$A$3:$A1000, "&lt;"&amp;EOMONTH(DATE(N$1,N$2,1),0))-SUMIFS(Transacoes!$D$3:$D1000,Transacoes!$C$3:$C1000,$D788,Transacoes!$B$3:$B1000,"V", Transacoes!$A$3:$A1000, "&lt;"&amp;EOMONTH(DATE(N$1,N$2,1),0)))*SUMIFS(Prov_Auto!$E$3:$E1000, Prov_Auto!$A$3:$A1000, $D788, Prov_Auto!$D$3:$D1000,"&gt;="&amp;DATE(N$1,N$2,1),Prov_Auto!$D$3:$D1000, "&lt;="&amp;EOMONTH(DATE(N$1,N$2,1),0)))</f>
        <v/>
      </c>
      <c r="O788" s="48" t="str">
        <f>IF($D788="","", (SUMIFS(Transacoes!$D$3:$D1000,Transacoes!$C$3:$C1000,$D788,Transacoes!$B$3:$B1000,"C", Transacoes!$A$3:$A1000, "&lt;"&amp;EOMONTH(DATE(O$1,O$2,1),0))-SUMIFS(Transacoes!$D$3:$D1000,Transacoes!$C$3:$C1000,$D788,Transacoes!$B$3:$B1000,"V", Transacoes!$A$3:$A1000, "&lt;"&amp;EOMONTH(DATE(O$1,O$2,1),0)))*SUMIFS(Prov_Auto!$E$3:$E1000, Prov_Auto!$A$3:$A1000, $D788, Prov_Auto!$D$3:$D1000,"&gt;="&amp;DATE(O$1,O$2,1),Prov_Auto!$D$3:$D1000, "&lt;="&amp;EOMONTH(DATE(O$1,O$2,1),0)))</f>
        <v/>
      </c>
      <c r="P788" s="48" t="str">
        <f>IF($D788="","", (SUMIFS(Transacoes!$D$3:$D1000,Transacoes!$C$3:$C1000,$D788,Transacoes!$B$3:$B1000,"C", Transacoes!$A$3:$A1000, "&lt;"&amp;EOMONTH(DATE(P$1,P$2,1),0))-SUMIFS(Transacoes!$D$3:$D1000,Transacoes!$C$3:$C1000,$D788,Transacoes!$B$3:$B1000,"V", Transacoes!$A$3:$A1000, "&lt;"&amp;EOMONTH(DATE(P$1,P$2,1),0)))*SUMIFS(Prov_Auto!$E$3:$E1000, Prov_Auto!$A$3:$A1000, $D788, Prov_Auto!$D$3:$D1000,"&gt;="&amp;DATE(P$1,P$2,1),Prov_Auto!$D$3:$D1000, "&lt;="&amp;EOMONTH(DATE(P$1,P$2,1),0)))</f>
        <v/>
      </c>
      <c r="Q788" s="48" t="str">
        <f>IF($D788="","", (SUMIFS(Transacoes!$D$3:$D1000,Transacoes!$C$3:$C1000,$D788,Transacoes!$B$3:$B1000,"C", Transacoes!$A$3:$A1000, "&lt;"&amp;EOMONTH(DATE(Q$1,Q$2,1),0))-SUMIFS(Transacoes!$D$3:$D1000,Transacoes!$C$3:$C1000,$D788,Transacoes!$B$3:$B1000,"V", Transacoes!$A$3:$A1000, "&lt;"&amp;EOMONTH(DATE(Q$1,Q$2,1),0)))*SUMIFS(Prov_Auto!$E$3:$E1000, Prov_Auto!$A$3:$A1000, $D788, Prov_Auto!$D$3:$D1000,"&gt;="&amp;DATE(Q$1,Q$2,1),Prov_Auto!$D$3:$D1000, "&lt;="&amp;EOMONTH(DATE(Q$1,Q$2,1),0)))</f>
        <v/>
      </c>
      <c r="R788" s="47"/>
    </row>
    <row r="789">
      <c r="A789" s="47"/>
      <c r="B789" s="47"/>
      <c r="C789" s="47"/>
      <c r="D789" s="87"/>
      <c r="E789" s="48" t="str">
        <f>IF($D789="","", (SUMIFS(Transacoes!$D$3:$D1000,Transacoes!$C$3:$C1000,$D789,Transacoes!$B$3:$B1000,"C", Transacoes!$A$3:$A1000, "&lt;"&amp;EOMONTH(DATE(E$1,E$2,1),0))-SUMIFS(Transacoes!$D$3:$D1000,Transacoes!$C$3:$C1000,$D789,Transacoes!$B$3:$B1000,"V", Transacoes!$A$3:$A1000, "&lt;"&amp;EOMONTH(DATE(E$1,E$2,1),0)))*SUMIFS(Prov_Auto!$E$3:$E1000, Prov_Auto!$A$3:$A1000, $D789, Prov_Auto!$D$3:$D1000,"&gt;="&amp;DATE(E$1,E$2,1),Prov_Auto!$D$3:$D1000, "&lt;="&amp;EOMONTH(DATE(E$1,E$2,1),0)))</f>
        <v/>
      </c>
      <c r="F789" s="48" t="str">
        <f>IF($D789="","", (SUMIFS(Transacoes!$D$3:$D1000,Transacoes!$C$3:$C1000,$D789,Transacoes!$B$3:$B1000,"C", Transacoes!$A$3:$A1000, "&lt;"&amp;EOMONTH(DATE(F$1,F$2,1),0))-SUMIFS(Transacoes!$D$3:$D1000,Transacoes!$C$3:$C1000,$D789,Transacoes!$B$3:$B1000,"V", Transacoes!$A$3:$A1000, "&lt;"&amp;EOMONTH(DATE(F$1,F$2,1),0)))*SUMIFS(Prov_Auto!$E$3:$E1000, Prov_Auto!$A$3:$A1000, $D789, Prov_Auto!$D$3:$D1000,"&gt;="&amp;DATE(F$1,F$2,1),Prov_Auto!$D$3:$D1000, "&lt;="&amp;EOMONTH(DATE(F$1,F$2,1),0)))</f>
        <v/>
      </c>
      <c r="G789" s="48" t="str">
        <f>IF($D789="","", (SUMIFS(Transacoes!$D$3:$D1000,Transacoes!$C$3:$C1000,$D789,Transacoes!$B$3:$B1000,"C", Transacoes!$A$3:$A1000, "&lt;"&amp;EOMONTH(DATE(G$1,G$2,1),0))-SUMIFS(Transacoes!$D$3:$D1000,Transacoes!$C$3:$C1000,$D789,Transacoes!$B$3:$B1000,"V", Transacoes!$A$3:$A1000, "&lt;"&amp;EOMONTH(DATE(G$1,G$2,1),0)))*SUMIFS(Prov_Auto!$E$3:$E1000, Prov_Auto!$A$3:$A1000, $D789, Prov_Auto!$D$3:$D1000,"&gt;="&amp;DATE(G$1,G$2,1),Prov_Auto!$D$3:$D1000, "&lt;="&amp;EOMONTH(DATE(G$1,G$2,1),0)))</f>
        <v/>
      </c>
      <c r="H789" s="48" t="str">
        <f>IF($D789="","", (SUMIFS(Transacoes!$D$3:$D1000,Transacoes!$C$3:$C1000,$D789,Transacoes!$B$3:$B1000,"C", Transacoes!$A$3:$A1000, "&lt;"&amp;EOMONTH(DATE(H$1,H$2,1),0))-SUMIFS(Transacoes!$D$3:$D1000,Transacoes!$C$3:$C1000,$D789,Transacoes!$B$3:$B1000,"V", Transacoes!$A$3:$A1000, "&lt;"&amp;EOMONTH(DATE(H$1,H$2,1),0)))*SUMIFS(Prov_Auto!$E$3:$E1000, Prov_Auto!$A$3:$A1000, $D789, Prov_Auto!$D$3:$D1000,"&gt;="&amp;DATE(H$1,H$2,1),Prov_Auto!$D$3:$D1000, "&lt;="&amp;EOMONTH(DATE(H$1,H$2,1),0)))</f>
        <v/>
      </c>
      <c r="I789" s="48" t="str">
        <f>IF($D789="","", (SUMIFS(Transacoes!$D$3:$D1000,Transacoes!$C$3:$C1000,$D789,Transacoes!$B$3:$B1000,"C", Transacoes!$A$3:$A1000, "&lt;"&amp;EOMONTH(DATE(I$1,I$2,1),0))-SUMIFS(Transacoes!$D$3:$D1000,Transacoes!$C$3:$C1000,$D789,Transacoes!$B$3:$B1000,"V", Transacoes!$A$3:$A1000, "&lt;"&amp;EOMONTH(DATE(I$1,I$2,1),0)))*SUMIFS(Prov_Auto!$E$3:$E1000, Prov_Auto!$A$3:$A1000, $D789, Prov_Auto!$D$3:$D1000,"&gt;="&amp;DATE(I$1,I$2,1),Prov_Auto!$D$3:$D1000, "&lt;="&amp;EOMONTH(DATE(I$1,I$2,1),0)))</f>
        <v/>
      </c>
      <c r="J789" s="48" t="str">
        <f>IF($D789="","", (SUMIFS(Transacoes!$D$3:$D1000,Transacoes!$C$3:$C1000,$D789,Transacoes!$B$3:$B1000,"C", Transacoes!$A$3:$A1000, "&lt;"&amp;EOMONTH(DATE(J$1,J$2,1),0))-SUMIFS(Transacoes!$D$3:$D1000,Transacoes!$C$3:$C1000,$D789,Transacoes!$B$3:$B1000,"V", Transacoes!$A$3:$A1000, "&lt;"&amp;EOMONTH(DATE(J$1,J$2,1),0)))*SUMIFS(Prov_Auto!$E$3:$E1000, Prov_Auto!$A$3:$A1000, $D789, Prov_Auto!$D$3:$D1000,"&gt;="&amp;DATE(J$1,J$2,1),Prov_Auto!$D$3:$D1000, "&lt;="&amp;EOMONTH(DATE(J$1,J$2,1),0)))</f>
        <v/>
      </c>
      <c r="K789" s="48" t="str">
        <f>IF($D789="","", (SUMIFS(Transacoes!$D$3:$D1000,Transacoes!$C$3:$C1000,$D789,Transacoes!$B$3:$B1000,"C", Transacoes!$A$3:$A1000, "&lt;"&amp;EOMONTH(DATE(K$1,K$2,1),0))-SUMIFS(Transacoes!$D$3:$D1000,Transacoes!$C$3:$C1000,$D789,Transacoes!$B$3:$B1000,"V", Transacoes!$A$3:$A1000, "&lt;"&amp;EOMONTH(DATE(K$1,K$2,1),0)))*SUMIFS(Prov_Auto!$E$3:$E1000, Prov_Auto!$A$3:$A1000, $D789, Prov_Auto!$D$3:$D1000,"&gt;="&amp;DATE(K$1,K$2,1),Prov_Auto!$D$3:$D1000, "&lt;="&amp;EOMONTH(DATE(K$1,K$2,1),0)))</f>
        <v/>
      </c>
      <c r="L789" s="48" t="str">
        <f>IF($D789="","", (SUMIFS(Transacoes!$D$3:$D1000,Transacoes!$C$3:$C1000,$D789,Transacoes!$B$3:$B1000,"C", Transacoes!$A$3:$A1000, "&lt;"&amp;EOMONTH(DATE(L$1,L$2,1),0))-SUMIFS(Transacoes!$D$3:$D1000,Transacoes!$C$3:$C1000,$D789,Transacoes!$B$3:$B1000,"V", Transacoes!$A$3:$A1000, "&lt;"&amp;EOMONTH(DATE(L$1,L$2,1),0)))*SUMIFS(Prov_Auto!$E$3:$E1000, Prov_Auto!$A$3:$A1000, $D789, Prov_Auto!$D$3:$D1000,"&gt;="&amp;DATE(L$1,L$2,1),Prov_Auto!$D$3:$D1000, "&lt;="&amp;EOMONTH(DATE(L$1,L$2,1),0)))</f>
        <v/>
      </c>
      <c r="M789" s="48" t="str">
        <f>IF($D789="","", (SUMIFS(Transacoes!$D$3:$D1000,Transacoes!$C$3:$C1000,$D789,Transacoes!$B$3:$B1000,"C", Transacoes!$A$3:$A1000, "&lt;"&amp;EOMONTH(DATE(M$1,M$2,1),0))-SUMIFS(Transacoes!$D$3:$D1000,Transacoes!$C$3:$C1000,$D789,Transacoes!$B$3:$B1000,"V", Transacoes!$A$3:$A1000, "&lt;"&amp;EOMONTH(DATE(M$1,M$2,1),0)))*SUMIFS(Prov_Auto!$E$3:$E1000, Prov_Auto!$A$3:$A1000, $D789, Prov_Auto!$D$3:$D1000,"&gt;="&amp;DATE(M$1,M$2,1),Prov_Auto!$D$3:$D1000, "&lt;="&amp;EOMONTH(DATE(M$1,M$2,1),0)))</f>
        <v/>
      </c>
      <c r="N789" s="48" t="str">
        <f>IF($D789="","", (SUMIFS(Transacoes!$D$3:$D1000,Transacoes!$C$3:$C1000,$D789,Transacoes!$B$3:$B1000,"C", Transacoes!$A$3:$A1000, "&lt;"&amp;EOMONTH(DATE(N$1,N$2,1),0))-SUMIFS(Transacoes!$D$3:$D1000,Transacoes!$C$3:$C1000,$D789,Transacoes!$B$3:$B1000,"V", Transacoes!$A$3:$A1000, "&lt;"&amp;EOMONTH(DATE(N$1,N$2,1),0)))*SUMIFS(Prov_Auto!$E$3:$E1000, Prov_Auto!$A$3:$A1000, $D789, Prov_Auto!$D$3:$D1000,"&gt;="&amp;DATE(N$1,N$2,1),Prov_Auto!$D$3:$D1000, "&lt;="&amp;EOMONTH(DATE(N$1,N$2,1),0)))</f>
        <v/>
      </c>
      <c r="O789" s="48" t="str">
        <f>IF($D789="","", (SUMIFS(Transacoes!$D$3:$D1000,Transacoes!$C$3:$C1000,$D789,Transacoes!$B$3:$B1000,"C", Transacoes!$A$3:$A1000, "&lt;"&amp;EOMONTH(DATE(O$1,O$2,1),0))-SUMIFS(Transacoes!$D$3:$D1000,Transacoes!$C$3:$C1000,$D789,Transacoes!$B$3:$B1000,"V", Transacoes!$A$3:$A1000, "&lt;"&amp;EOMONTH(DATE(O$1,O$2,1),0)))*SUMIFS(Prov_Auto!$E$3:$E1000, Prov_Auto!$A$3:$A1000, $D789, Prov_Auto!$D$3:$D1000,"&gt;="&amp;DATE(O$1,O$2,1),Prov_Auto!$D$3:$D1000, "&lt;="&amp;EOMONTH(DATE(O$1,O$2,1),0)))</f>
        <v/>
      </c>
      <c r="P789" s="48" t="str">
        <f>IF($D789="","", (SUMIFS(Transacoes!$D$3:$D1000,Transacoes!$C$3:$C1000,$D789,Transacoes!$B$3:$B1000,"C", Transacoes!$A$3:$A1000, "&lt;"&amp;EOMONTH(DATE(P$1,P$2,1),0))-SUMIFS(Transacoes!$D$3:$D1000,Transacoes!$C$3:$C1000,$D789,Transacoes!$B$3:$B1000,"V", Transacoes!$A$3:$A1000, "&lt;"&amp;EOMONTH(DATE(P$1,P$2,1),0)))*SUMIFS(Prov_Auto!$E$3:$E1000, Prov_Auto!$A$3:$A1000, $D789, Prov_Auto!$D$3:$D1000,"&gt;="&amp;DATE(P$1,P$2,1),Prov_Auto!$D$3:$D1000, "&lt;="&amp;EOMONTH(DATE(P$1,P$2,1),0)))</f>
        <v/>
      </c>
      <c r="Q789" s="48" t="str">
        <f>IF($D789="","", (SUMIFS(Transacoes!$D$3:$D1000,Transacoes!$C$3:$C1000,$D789,Transacoes!$B$3:$B1000,"C", Transacoes!$A$3:$A1000, "&lt;"&amp;EOMONTH(DATE(Q$1,Q$2,1),0))-SUMIFS(Transacoes!$D$3:$D1000,Transacoes!$C$3:$C1000,$D789,Transacoes!$B$3:$B1000,"V", Transacoes!$A$3:$A1000, "&lt;"&amp;EOMONTH(DATE(Q$1,Q$2,1),0)))*SUMIFS(Prov_Auto!$E$3:$E1000, Prov_Auto!$A$3:$A1000, $D789, Prov_Auto!$D$3:$D1000,"&gt;="&amp;DATE(Q$1,Q$2,1),Prov_Auto!$D$3:$D1000, "&lt;="&amp;EOMONTH(DATE(Q$1,Q$2,1),0)))</f>
        <v/>
      </c>
      <c r="R789" s="47"/>
    </row>
    <row r="790">
      <c r="A790" s="47"/>
      <c r="B790" s="47"/>
      <c r="C790" s="47"/>
      <c r="D790" s="87"/>
      <c r="E790" s="48" t="str">
        <f>IF($D790="","", (SUMIFS(Transacoes!$D$3:$D1000,Transacoes!$C$3:$C1000,$D790,Transacoes!$B$3:$B1000,"C", Transacoes!$A$3:$A1000, "&lt;"&amp;EOMONTH(DATE(E$1,E$2,1),0))-SUMIFS(Transacoes!$D$3:$D1000,Transacoes!$C$3:$C1000,$D790,Transacoes!$B$3:$B1000,"V", Transacoes!$A$3:$A1000, "&lt;"&amp;EOMONTH(DATE(E$1,E$2,1),0)))*SUMIFS(Prov_Auto!$E$3:$E1000, Prov_Auto!$A$3:$A1000, $D790, Prov_Auto!$D$3:$D1000,"&gt;="&amp;DATE(E$1,E$2,1),Prov_Auto!$D$3:$D1000, "&lt;="&amp;EOMONTH(DATE(E$1,E$2,1),0)))</f>
        <v/>
      </c>
      <c r="F790" s="48" t="str">
        <f>IF($D790="","", (SUMIFS(Transacoes!$D$3:$D1000,Transacoes!$C$3:$C1000,$D790,Transacoes!$B$3:$B1000,"C", Transacoes!$A$3:$A1000, "&lt;"&amp;EOMONTH(DATE(F$1,F$2,1),0))-SUMIFS(Transacoes!$D$3:$D1000,Transacoes!$C$3:$C1000,$D790,Transacoes!$B$3:$B1000,"V", Transacoes!$A$3:$A1000, "&lt;"&amp;EOMONTH(DATE(F$1,F$2,1),0)))*SUMIFS(Prov_Auto!$E$3:$E1000, Prov_Auto!$A$3:$A1000, $D790, Prov_Auto!$D$3:$D1000,"&gt;="&amp;DATE(F$1,F$2,1),Prov_Auto!$D$3:$D1000, "&lt;="&amp;EOMONTH(DATE(F$1,F$2,1),0)))</f>
        <v/>
      </c>
      <c r="G790" s="48" t="str">
        <f>IF($D790="","", (SUMIFS(Transacoes!$D$3:$D1000,Transacoes!$C$3:$C1000,$D790,Transacoes!$B$3:$B1000,"C", Transacoes!$A$3:$A1000, "&lt;"&amp;EOMONTH(DATE(G$1,G$2,1),0))-SUMIFS(Transacoes!$D$3:$D1000,Transacoes!$C$3:$C1000,$D790,Transacoes!$B$3:$B1000,"V", Transacoes!$A$3:$A1000, "&lt;"&amp;EOMONTH(DATE(G$1,G$2,1),0)))*SUMIFS(Prov_Auto!$E$3:$E1000, Prov_Auto!$A$3:$A1000, $D790, Prov_Auto!$D$3:$D1000,"&gt;="&amp;DATE(G$1,G$2,1),Prov_Auto!$D$3:$D1000, "&lt;="&amp;EOMONTH(DATE(G$1,G$2,1),0)))</f>
        <v/>
      </c>
      <c r="H790" s="48" t="str">
        <f>IF($D790="","", (SUMIFS(Transacoes!$D$3:$D1000,Transacoes!$C$3:$C1000,$D790,Transacoes!$B$3:$B1000,"C", Transacoes!$A$3:$A1000, "&lt;"&amp;EOMONTH(DATE(H$1,H$2,1),0))-SUMIFS(Transacoes!$D$3:$D1000,Transacoes!$C$3:$C1000,$D790,Transacoes!$B$3:$B1000,"V", Transacoes!$A$3:$A1000, "&lt;"&amp;EOMONTH(DATE(H$1,H$2,1),0)))*SUMIFS(Prov_Auto!$E$3:$E1000, Prov_Auto!$A$3:$A1000, $D790, Prov_Auto!$D$3:$D1000,"&gt;="&amp;DATE(H$1,H$2,1),Prov_Auto!$D$3:$D1000, "&lt;="&amp;EOMONTH(DATE(H$1,H$2,1),0)))</f>
        <v/>
      </c>
      <c r="I790" s="48" t="str">
        <f>IF($D790="","", (SUMIFS(Transacoes!$D$3:$D1000,Transacoes!$C$3:$C1000,$D790,Transacoes!$B$3:$B1000,"C", Transacoes!$A$3:$A1000, "&lt;"&amp;EOMONTH(DATE(I$1,I$2,1),0))-SUMIFS(Transacoes!$D$3:$D1000,Transacoes!$C$3:$C1000,$D790,Transacoes!$B$3:$B1000,"V", Transacoes!$A$3:$A1000, "&lt;"&amp;EOMONTH(DATE(I$1,I$2,1),0)))*SUMIFS(Prov_Auto!$E$3:$E1000, Prov_Auto!$A$3:$A1000, $D790, Prov_Auto!$D$3:$D1000,"&gt;="&amp;DATE(I$1,I$2,1),Prov_Auto!$D$3:$D1000, "&lt;="&amp;EOMONTH(DATE(I$1,I$2,1),0)))</f>
        <v/>
      </c>
      <c r="J790" s="48" t="str">
        <f>IF($D790="","", (SUMIFS(Transacoes!$D$3:$D1000,Transacoes!$C$3:$C1000,$D790,Transacoes!$B$3:$B1000,"C", Transacoes!$A$3:$A1000, "&lt;"&amp;EOMONTH(DATE(J$1,J$2,1),0))-SUMIFS(Transacoes!$D$3:$D1000,Transacoes!$C$3:$C1000,$D790,Transacoes!$B$3:$B1000,"V", Transacoes!$A$3:$A1000, "&lt;"&amp;EOMONTH(DATE(J$1,J$2,1),0)))*SUMIFS(Prov_Auto!$E$3:$E1000, Prov_Auto!$A$3:$A1000, $D790, Prov_Auto!$D$3:$D1000,"&gt;="&amp;DATE(J$1,J$2,1),Prov_Auto!$D$3:$D1000, "&lt;="&amp;EOMONTH(DATE(J$1,J$2,1),0)))</f>
        <v/>
      </c>
      <c r="K790" s="48" t="str">
        <f>IF($D790="","", (SUMIFS(Transacoes!$D$3:$D1000,Transacoes!$C$3:$C1000,$D790,Transacoes!$B$3:$B1000,"C", Transacoes!$A$3:$A1000, "&lt;"&amp;EOMONTH(DATE(K$1,K$2,1),0))-SUMIFS(Transacoes!$D$3:$D1000,Transacoes!$C$3:$C1000,$D790,Transacoes!$B$3:$B1000,"V", Transacoes!$A$3:$A1000, "&lt;"&amp;EOMONTH(DATE(K$1,K$2,1),0)))*SUMIFS(Prov_Auto!$E$3:$E1000, Prov_Auto!$A$3:$A1000, $D790, Prov_Auto!$D$3:$D1000,"&gt;="&amp;DATE(K$1,K$2,1),Prov_Auto!$D$3:$D1000, "&lt;="&amp;EOMONTH(DATE(K$1,K$2,1),0)))</f>
        <v/>
      </c>
      <c r="L790" s="48" t="str">
        <f>IF($D790="","", (SUMIFS(Transacoes!$D$3:$D1000,Transacoes!$C$3:$C1000,$D790,Transacoes!$B$3:$B1000,"C", Transacoes!$A$3:$A1000, "&lt;"&amp;EOMONTH(DATE(L$1,L$2,1),0))-SUMIFS(Transacoes!$D$3:$D1000,Transacoes!$C$3:$C1000,$D790,Transacoes!$B$3:$B1000,"V", Transacoes!$A$3:$A1000, "&lt;"&amp;EOMONTH(DATE(L$1,L$2,1),0)))*SUMIFS(Prov_Auto!$E$3:$E1000, Prov_Auto!$A$3:$A1000, $D790, Prov_Auto!$D$3:$D1000,"&gt;="&amp;DATE(L$1,L$2,1),Prov_Auto!$D$3:$D1000, "&lt;="&amp;EOMONTH(DATE(L$1,L$2,1),0)))</f>
        <v/>
      </c>
      <c r="M790" s="48" t="str">
        <f>IF($D790="","", (SUMIFS(Transacoes!$D$3:$D1000,Transacoes!$C$3:$C1000,$D790,Transacoes!$B$3:$B1000,"C", Transacoes!$A$3:$A1000, "&lt;"&amp;EOMONTH(DATE(M$1,M$2,1),0))-SUMIFS(Transacoes!$D$3:$D1000,Transacoes!$C$3:$C1000,$D790,Transacoes!$B$3:$B1000,"V", Transacoes!$A$3:$A1000, "&lt;"&amp;EOMONTH(DATE(M$1,M$2,1),0)))*SUMIFS(Prov_Auto!$E$3:$E1000, Prov_Auto!$A$3:$A1000, $D790, Prov_Auto!$D$3:$D1000,"&gt;="&amp;DATE(M$1,M$2,1),Prov_Auto!$D$3:$D1000, "&lt;="&amp;EOMONTH(DATE(M$1,M$2,1),0)))</f>
        <v/>
      </c>
      <c r="N790" s="48" t="str">
        <f>IF($D790="","", (SUMIFS(Transacoes!$D$3:$D1000,Transacoes!$C$3:$C1000,$D790,Transacoes!$B$3:$B1000,"C", Transacoes!$A$3:$A1000, "&lt;"&amp;EOMONTH(DATE(N$1,N$2,1),0))-SUMIFS(Transacoes!$D$3:$D1000,Transacoes!$C$3:$C1000,$D790,Transacoes!$B$3:$B1000,"V", Transacoes!$A$3:$A1000, "&lt;"&amp;EOMONTH(DATE(N$1,N$2,1),0)))*SUMIFS(Prov_Auto!$E$3:$E1000, Prov_Auto!$A$3:$A1000, $D790, Prov_Auto!$D$3:$D1000,"&gt;="&amp;DATE(N$1,N$2,1),Prov_Auto!$D$3:$D1000, "&lt;="&amp;EOMONTH(DATE(N$1,N$2,1),0)))</f>
        <v/>
      </c>
      <c r="O790" s="48" t="str">
        <f>IF($D790="","", (SUMIFS(Transacoes!$D$3:$D1000,Transacoes!$C$3:$C1000,$D790,Transacoes!$B$3:$B1000,"C", Transacoes!$A$3:$A1000, "&lt;"&amp;EOMONTH(DATE(O$1,O$2,1),0))-SUMIFS(Transacoes!$D$3:$D1000,Transacoes!$C$3:$C1000,$D790,Transacoes!$B$3:$B1000,"V", Transacoes!$A$3:$A1000, "&lt;"&amp;EOMONTH(DATE(O$1,O$2,1),0)))*SUMIFS(Prov_Auto!$E$3:$E1000, Prov_Auto!$A$3:$A1000, $D790, Prov_Auto!$D$3:$D1000,"&gt;="&amp;DATE(O$1,O$2,1),Prov_Auto!$D$3:$D1000, "&lt;="&amp;EOMONTH(DATE(O$1,O$2,1),0)))</f>
        <v/>
      </c>
      <c r="P790" s="48" t="str">
        <f>IF($D790="","", (SUMIFS(Transacoes!$D$3:$D1000,Transacoes!$C$3:$C1000,$D790,Transacoes!$B$3:$B1000,"C", Transacoes!$A$3:$A1000, "&lt;"&amp;EOMONTH(DATE(P$1,P$2,1),0))-SUMIFS(Transacoes!$D$3:$D1000,Transacoes!$C$3:$C1000,$D790,Transacoes!$B$3:$B1000,"V", Transacoes!$A$3:$A1000, "&lt;"&amp;EOMONTH(DATE(P$1,P$2,1),0)))*SUMIFS(Prov_Auto!$E$3:$E1000, Prov_Auto!$A$3:$A1000, $D790, Prov_Auto!$D$3:$D1000,"&gt;="&amp;DATE(P$1,P$2,1),Prov_Auto!$D$3:$D1000, "&lt;="&amp;EOMONTH(DATE(P$1,P$2,1),0)))</f>
        <v/>
      </c>
      <c r="Q790" s="48" t="str">
        <f>IF($D790="","", (SUMIFS(Transacoes!$D$3:$D1000,Transacoes!$C$3:$C1000,$D790,Transacoes!$B$3:$B1000,"C", Transacoes!$A$3:$A1000, "&lt;"&amp;EOMONTH(DATE(Q$1,Q$2,1),0))-SUMIFS(Transacoes!$D$3:$D1000,Transacoes!$C$3:$C1000,$D790,Transacoes!$B$3:$B1000,"V", Transacoes!$A$3:$A1000, "&lt;"&amp;EOMONTH(DATE(Q$1,Q$2,1),0)))*SUMIFS(Prov_Auto!$E$3:$E1000, Prov_Auto!$A$3:$A1000, $D790, Prov_Auto!$D$3:$D1000,"&gt;="&amp;DATE(Q$1,Q$2,1),Prov_Auto!$D$3:$D1000, "&lt;="&amp;EOMONTH(DATE(Q$1,Q$2,1),0)))</f>
        <v/>
      </c>
      <c r="R790" s="47"/>
    </row>
    <row r="791">
      <c r="A791" s="47"/>
      <c r="B791" s="47"/>
      <c r="C791" s="47"/>
      <c r="D791" s="87"/>
      <c r="E791" s="48" t="str">
        <f>IF($D791="","", (SUMIFS(Transacoes!$D$3:$D1000,Transacoes!$C$3:$C1000,$D791,Transacoes!$B$3:$B1000,"C", Transacoes!$A$3:$A1000, "&lt;"&amp;EOMONTH(DATE(E$1,E$2,1),0))-SUMIFS(Transacoes!$D$3:$D1000,Transacoes!$C$3:$C1000,$D791,Transacoes!$B$3:$B1000,"V", Transacoes!$A$3:$A1000, "&lt;"&amp;EOMONTH(DATE(E$1,E$2,1),0)))*SUMIFS(Prov_Auto!$E$3:$E1000, Prov_Auto!$A$3:$A1000, $D791, Prov_Auto!$D$3:$D1000,"&gt;="&amp;DATE(E$1,E$2,1),Prov_Auto!$D$3:$D1000, "&lt;="&amp;EOMONTH(DATE(E$1,E$2,1),0)))</f>
        <v/>
      </c>
      <c r="F791" s="48" t="str">
        <f>IF($D791="","", (SUMIFS(Transacoes!$D$3:$D1000,Transacoes!$C$3:$C1000,$D791,Transacoes!$B$3:$B1000,"C", Transacoes!$A$3:$A1000, "&lt;"&amp;EOMONTH(DATE(F$1,F$2,1),0))-SUMIFS(Transacoes!$D$3:$D1000,Transacoes!$C$3:$C1000,$D791,Transacoes!$B$3:$B1000,"V", Transacoes!$A$3:$A1000, "&lt;"&amp;EOMONTH(DATE(F$1,F$2,1),0)))*SUMIFS(Prov_Auto!$E$3:$E1000, Prov_Auto!$A$3:$A1000, $D791, Prov_Auto!$D$3:$D1000,"&gt;="&amp;DATE(F$1,F$2,1),Prov_Auto!$D$3:$D1000, "&lt;="&amp;EOMONTH(DATE(F$1,F$2,1),0)))</f>
        <v/>
      </c>
      <c r="G791" s="48" t="str">
        <f>IF($D791="","", (SUMIFS(Transacoes!$D$3:$D1000,Transacoes!$C$3:$C1000,$D791,Transacoes!$B$3:$B1000,"C", Transacoes!$A$3:$A1000, "&lt;"&amp;EOMONTH(DATE(G$1,G$2,1),0))-SUMIFS(Transacoes!$D$3:$D1000,Transacoes!$C$3:$C1000,$D791,Transacoes!$B$3:$B1000,"V", Transacoes!$A$3:$A1000, "&lt;"&amp;EOMONTH(DATE(G$1,G$2,1),0)))*SUMIFS(Prov_Auto!$E$3:$E1000, Prov_Auto!$A$3:$A1000, $D791, Prov_Auto!$D$3:$D1000,"&gt;="&amp;DATE(G$1,G$2,1),Prov_Auto!$D$3:$D1000, "&lt;="&amp;EOMONTH(DATE(G$1,G$2,1),0)))</f>
        <v/>
      </c>
      <c r="H791" s="48" t="str">
        <f>IF($D791="","", (SUMIFS(Transacoes!$D$3:$D1000,Transacoes!$C$3:$C1000,$D791,Transacoes!$B$3:$B1000,"C", Transacoes!$A$3:$A1000, "&lt;"&amp;EOMONTH(DATE(H$1,H$2,1),0))-SUMIFS(Transacoes!$D$3:$D1000,Transacoes!$C$3:$C1000,$D791,Transacoes!$B$3:$B1000,"V", Transacoes!$A$3:$A1000, "&lt;"&amp;EOMONTH(DATE(H$1,H$2,1),0)))*SUMIFS(Prov_Auto!$E$3:$E1000, Prov_Auto!$A$3:$A1000, $D791, Prov_Auto!$D$3:$D1000,"&gt;="&amp;DATE(H$1,H$2,1),Prov_Auto!$D$3:$D1000, "&lt;="&amp;EOMONTH(DATE(H$1,H$2,1),0)))</f>
        <v/>
      </c>
      <c r="I791" s="48" t="str">
        <f>IF($D791="","", (SUMIFS(Transacoes!$D$3:$D1000,Transacoes!$C$3:$C1000,$D791,Transacoes!$B$3:$B1000,"C", Transacoes!$A$3:$A1000, "&lt;"&amp;EOMONTH(DATE(I$1,I$2,1),0))-SUMIFS(Transacoes!$D$3:$D1000,Transacoes!$C$3:$C1000,$D791,Transacoes!$B$3:$B1000,"V", Transacoes!$A$3:$A1000, "&lt;"&amp;EOMONTH(DATE(I$1,I$2,1),0)))*SUMIFS(Prov_Auto!$E$3:$E1000, Prov_Auto!$A$3:$A1000, $D791, Prov_Auto!$D$3:$D1000,"&gt;="&amp;DATE(I$1,I$2,1),Prov_Auto!$D$3:$D1000, "&lt;="&amp;EOMONTH(DATE(I$1,I$2,1),0)))</f>
        <v/>
      </c>
      <c r="J791" s="48" t="str">
        <f>IF($D791="","", (SUMIFS(Transacoes!$D$3:$D1000,Transacoes!$C$3:$C1000,$D791,Transacoes!$B$3:$B1000,"C", Transacoes!$A$3:$A1000, "&lt;"&amp;EOMONTH(DATE(J$1,J$2,1),0))-SUMIFS(Transacoes!$D$3:$D1000,Transacoes!$C$3:$C1000,$D791,Transacoes!$B$3:$B1000,"V", Transacoes!$A$3:$A1000, "&lt;"&amp;EOMONTH(DATE(J$1,J$2,1),0)))*SUMIFS(Prov_Auto!$E$3:$E1000, Prov_Auto!$A$3:$A1000, $D791, Prov_Auto!$D$3:$D1000,"&gt;="&amp;DATE(J$1,J$2,1),Prov_Auto!$D$3:$D1000, "&lt;="&amp;EOMONTH(DATE(J$1,J$2,1),0)))</f>
        <v/>
      </c>
      <c r="K791" s="48" t="str">
        <f>IF($D791="","", (SUMIFS(Transacoes!$D$3:$D1000,Transacoes!$C$3:$C1000,$D791,Transacoes!$B$3:$B1000,"C", Transacoes!$A$3:$A1000, "&lt;"&amp;EOMONTH(DATE(K$1,K$2,1),0))-SUMIFS(Transacoes!$D$3:$D1000,Transacoes!$C$3:$C1000,$D791,Transacoes!$B$3:$B1000,"V", Transacoes!$A$3:$A1000, "&lt;"&amp;EOMONTH(DATE(K$1,K$2,1),0)))*SUMIFS(Prov_Auto!$E$3:$E1000, Prov_Auto!$A$3:$A1000, $D791, Prov_Auto!$D$3:$D1000,"&gt;="&amp;DATE(K$1,K$2,1),Prov_Auto!$D$3:$D1000, "&lt;="&amp;EOMONTH(DATE(K$1,K$2,1),0)))</f>
        <v/>
      </c>
      <c r="L791" s="48" t="str">
        <f>IF($D791="","", (SUMIFS(Transacoes!$D$3:$D1000,Transacoes!$C$3:$C1000,$D791,Transacoes!$B$3:$B1000,"C", Transacoes!$A$3:$A1000, "&lt;"&amp;EOMONTH(DATE(L$1,L$2,1),0))-SUMIFS(Transacoes!$D$3:$D1000,Transacoes!$C$3:$C1000,$D791,Transacoes!$B$3:$B1000,"V", Transacoes!$A$3:$A1000, "&lt;"&amp;EOMONTH(DATE(L$1,L$2,1),0)))*SUMIFS(Prov_Auto!$E$3:$E1000, Prov_Auto!$A$3:$A1000, $D791, Prov_Auto!$D$3:$D1000,"&gt;="&amp;DATE(L$1,L$2,1),Prov_Auto!$D$3:$D1000, "&lt;="&amp;EOMONTH(DATE(L$1,L$2,1),0)))</f>
        <v/>
      </c>
      <c r="M791" s="48" t="str">
        <f>IF($D791="","", (SUMIFS(Transacoes!$D$3:$D1000,Transacoes!$C$3:$C1000,$D791,Transacoes!$B$3:$B1000,"C", Transacoes!$A$3:$A1000, "&lt;"&amp;EOMONTH(DATE(M$1,M$2,1),0))-SUMIFS(Transacoes!$D$3:$D1000,Transacoes!$C$3:$C1000,$D791,Transacoes!$B$3:$B1000,"V", Transacoes!$A$3:$A1000, "&lt;"&amp;EOMONTH(DATE(M$1,M$2,1),0)))*SUMIFS(Prov_Auto!$E$3:$E1000, Prov_Auto!$A$3:$A1000, $D791, Prov_Auto!$D$3:$D1000,"&gt;="&amp;DATE(M$1,M$2,1),Prov_Auto!$D$3:$D1000, "&lt;="&amp;EOMONTH(DATE(M$1,M$2,1),0)))</f>
        <v/>
      </c>
      <c r="N791" s="48" t="str">
        <f>IF($D791="","", (SUMIFS(Transacoes!$D$3:$D1000,Transacoes!$C$3:$C1000,$D791,Transacoes!$B$3:$B1000,"C", Transacoes!$A$3:$A1000, "&lt;"&amp;EOMONTH(DATE(N$1,N$2,1),0))-SUMIFS(Transacoes!$D$3:$D1000,Transacoes!$C$3:$C1000,$D791,Transacoes!$B$3:$B1000,"V", Transacoes!$A$3:$A1000, "&lt;"&amp;EOMONTH(DATE(N$1,N$2,1),0)))*SUMIFS(Prov_Auto!$E$3:$E1000, Prov_Auto!$A$3:$A1000, $D791, Prov_Auto!$D$3:$D1000,"&gt;="&amp;DATE(N$1,N$2,1),Prov_Auto!$D$3:$D1000, "&lt;="&amp;EOMONTH(DATE(N$1,N$2,1),0)))</f>
        <v/>
      </c>
      <c r="O791" s="48" t="str">
        <f>IF($D791="","", (SUMIFS(Transacoes!$D$3:$D1000,Transacoes!$C$3:$C1000,$D791,Transacoes!$B$3:$B1000,"C", Transacoes!$A$3:$A1000, "&lt;"&amp;EOMONTH(DATE(O$1,O$2,1),0))-SUMIFS(Transacoes!$D$3:$D1000,Transacoes!$C$3:$C1000,$D791,Transacoes!$B$3:$B1000,"V", Transacoes!$A$3:$A1000, "&lt;"&amp;EOMONTH(DATE(O$1,O$2,1),0)))*SUMIFS(Prov_Auto!$E$3:$E1000, Prov_Auto!$A$3:$A1000, $D791, Prov_Auto!$D$3:$D1000,"&gt;="&amp;DATE(O$1,O$2,1),Prov_Auto!$D$3:$D1000, "&lt;="&amp;EOMONTH(DATE(O$1,O$2,1),0)))</f>
        <v/>
      </c>
      <c r="P791" s="48" t="str">
        <f>IF($D791="","", (SUMIFS(Transacoes!$D$3:$D1000,Transacoes!$C$3:$C1000,$D791,Transacoes!$B$3:$B1000,"C", Transacoes!$A$3:$A1000, "&lt;"&amp;EOMONTH(DATE(P$1,P$2,1),0))-SUMIFS(Transacoes!$D$3:$D1000,Transacoes!$C$3:$C1000,$D791,Transacoes!$B$3:$B1000,"V", Transacoes!$A$3:$A1000, "&lt;"&amp;EOMONTH(DATE(P$1,P$2,1),0)))*SUMIFS(Prov_Auto!$E$3:$E1000, Prov_Auto!$A$3:$A1000, $D791, Prov_Auto!$D$3:$D1000,"&gt;="&amp;DATE(P$1,P$2,1),Prov_Auto!$D$3:$D1000, "&lt;="&amp;EOMONTH(DATE(P$1,P$2,1),0)))</f>
        <v/>
      </c>
      <c r="Q791" s="48" t="str">
        <f>IF($D791="","", (SUMIFS(Transacoes!$D$3:$D1000,Transacoes!$C$3:$C1000,$D791,Transacoes!$B$3:$B1000,"C", Transacoes!$A$3:$A1000, "&lt;"&amp;EOMONTH(DATE(Q$1,Q$2,1),0))-SUMIFS(Transacoes!$D$3:$D1000,Transacoes!$C$3:$C1000,$D791,Transacoes!$B$3:$B1000,"V", Transacoes!$A$3:$A1000, "&lt;"&amp;EOMONTH(DATE(Q$1,Q$2,1),0)))*SUMIFS(Prov_Auto!$E$3:$E1000, Prov_Auto!$A$3:$A1000, $D791, Prov_Auto!$D$3:$D1000,"&gt;="&amp;DATE(Q$1,Q$2,1),Prov_Auto!$D$3:$D1000, "&lt;="&amp;EOMONTH(DATE(Q$1,Q$2,1),0)))</f>
        <v/>
      </c>
      <c r="R791" s="47"/>
    </row>
    <row r="792">
      <c r="A792" s="47"/>
      <c r="B792" s="47"/>
      <c r="C792" s="47"/>
      <c r="D792" s="87"/>
      <c r="E792" s="48" t="str">
        <f>IF($D792="","", (SUMIFS(Transacoes!$D$3:$D1000,Transacoes!$C$3:$C1000,$D792,Transacoes!$B$3:$B1000,"C", Transacoes!$A$3:$A1000, "&lt;"&amp;EOMONTH(DATE(E$1,E$2,1),0))-SUMIFS(Transacoes!$D$3:$D1000,Transacoes!$C$3:$C1000,$D792,Transacoes!$B$3:$B1000,"V", Transacoes!$A$3:$A1000, "&lt;"&amp;EOMONTH(DATE(E$1,E$2,1),0)))*SUMIFS(Prov_Auto!$E$3:$E1000, Prov_Auto!$A$3:$A1000, $D792, Prov_Auto!$D$3:$D1000,"&gt;="&amp;DATE(E$1,E$2,1),Prov_Auto!$D$3:$D1000, "&lt;="&amp;EOMONTH(DATE(E$1,E$2,1),0)))</f>
        <v/>
      </c>
      <c r="F792" s="48" t="str">
        <f>IF($D792="","", (SUMIFS(Transacoes!$D$3:$D1000,Transacoes!$C$3:$C1000,$D792,Transacoes!$B$3:$B1000,"C", Transacoes!$A$3:$A1000, "&lt;"&amp;EOMONTH(DATE(F$1,F$2,1),0))-SUMIFS(Transacoes!$D$3:$D1000,Transacoes!$C$3:$C1000,$D792,Transacoes!$B$3:$B1000,"V", Transacoes!$A$3:$A1000, "&lt;"&amp;EOMONTH(DATE(F$1,F$2,1),0)))*SUMIFS(Prov_Auto!$E$3:$E1000, Prov_Auto!$A$3:$A1000, $D792, Prov_Auto!$D$3:$D1000,"&gt;="&amp;DATE(F$1,F$2,1),Prov_Auto!$D$3:$D1000, "&lt;="&amp;EOMONTH(DATE(F$1,F$2,1),0)))</f>
        <v/>
      </c>
      <c r="G792" s="48" t="str">
        <f>IF($D792="","", (SUMIFS(Transacoes!$D$3:$D1000,Transacoes!$C$3:$C1000,$D792,Transacoes!$B$3:$B1000,"C", Transacoes!$A$3:$A1000, "&lt;"&amp;EOMONTH(DATE(G$1,G$2,1),0))-SUMIFS(Transacoes!$D$3:$D1000,Transacoes!$C$3:$C1000,$D792,Transacoes!$B$3:$B1000,"V", Transacoes!$A$3:$A1000, "&lt;"&amp;EOMONTH(DATE(G$1,G$2,1),0)))*SUMIFS(Prov_Auto!$E$3:$E1000, Prov_Auto!$A$3:$A1000, $D792, Prov_Auto!$D$3:$D1000,"&gt;="&amp;DATE(G$1,G$2,1),Prov_Auto!$D$3:$D1000, "&lt;="&amp;EOMONTH(DATE(G$1,G$2,1),0)))</f>
        <v/>
      </c>
      <c r="H792" s="48" t="str">
        <f>IF($D792="","", (SUMIFS(Transacoes!$D$3:$D1000,Transacoes!$C$3:$C1000,$D792,Transacoes!$B$3:$B1000,"C", Transacoes!$A$3:$A1000, "&lt;"&amp;EOMONTH(DATE(H$1,H$2,1),0))-SUMIFS(Transacoes!$D$3:$D1000,Transacoes!$C$3:$C1000,$D792,Transacoes!$B$3:$B1000,"V", Transacoes!$A$3:$A1000, "&lt;"&amp;EOMONTH(DATE(H$1,H$2,1),0)))*SUMIFS(Prov_Auto!$E$3:$E1000, Prov_Auto!$A$3:$A1000, $D792, Prov_Auto!$D$3:$D1000,"&gt;="&amp;DATE(H$1,H$2,1),Prov_Auto!$D$3:$D1000, "&lt;="&amp;EOMONTH(DATE(H$1,H$2,1),0)))</f>
        <v/>
      </c>
      <c r="I792" s="48" t="str">
        <f>IF($D792="","", (SUMIFS(Transacoes!$D$3:$D1000,Transacoes!$C$3:$C1000,$D792,Transacoes!$B$3:$B1000,"C", Transacoes!$A$3:$A1000, "&lt;"&amp;EOMONTH(DATE(I$1,I$2,1),0))-SUMIFS(Transacoes!$D$3:$D1000,Transacoes!$C$3:$C1000,$D792,Transacoes!$B$3:$B1000,"V", Transacoes!$A$3:$A1000, "&lt;"&amp;EOMONTH(DATE(I$1,I$2,1),0)))*SUMIFS(Prov_Auto!$E$3:$E1000, Prov_Auto!$A$3:$A1000, $D792, Prov_Auto!$D$3:$D1000,"&gt;="&amp;DATE(I$1,I$2,1),Prov_Auto!$D$3:$D1000, "&lt;="&amp;EOMONTH(DATE(I$1,I$2,1),0)))</f>
        <v/>
      </c>
      <c r="J792" s="48" t="str">
        <f>IF($D792="","", (SUMIFS(Transacoes!$D$3:$D1000,Transacoes!$C$3:$C1000,$D792,Transacoes!$B$3:$B1000,"C", Transacoes!$A$3:$A1000, "&lt;"&amp;EOMONTH(DATE(J$1,J$2,1),0))-SUMIFS(Transacoes!$D$3:$D1000,Transacoes!$C$3:$C1000,$D792,Transacoes!$B$3:$B1000,"V", Transacoes!$A$3:$A1000, "&lt;"&amp;EOMONTH(DATE(J$1,J$2,1),0)))*SUMIFS(Prov_Auto!$E$3:$E1000, Prov_Auto!$A$3:$A1000, $D792, Prov_Auto!$D$3:$D1000,"&gt;="&amp;DATE(J$1,J$2,1),Prov_Auto!$D$3:$D1000, "&lt;="&amp;EOMONTH(DATE(J$1,J$2,1),0)))</f>
        <v/>
      </c>
      <c r="K792" s="48" t="str">
        <f>IF($D792="","", (SUMIFS(Transacoes!$D$3:$D1000,Transacoes!$C$3:$C1000,$D792,Transacoes!$B$3:$B1000,"C", Transacoes!$A$3:$A1000, "&lt;"&amp;EOMONTH(DATE(K$1,K$2,1),0))-SUMIFS(Transacoes!$D$3:$D1000,Transacoes!$C$3:$C1000,$D792,Transacoes!$B$3:$B1000,"V", Transacoes!$A$3:$A1000, "&lt;"&amp;EOMONTH(DATE(K$1,K$2,1),0)))*SUMIFS(Prov_Auto!$E$3:$E1000, Prov_Auto!$A$3:$A1000, $D792, Prov_Auto!$D$3:$D1000,"&gt;="&amp;DATE(K$1,K$2,1),Prov_Auto!$D$3:$D1000, "&lt;="&amp;EOMONTH(DATE(K$1,K$2,1),0)))</f>
        <v/>
      </c>
      <c r="L792" s="48" t="str">
        <f>IF($D792="","", (SUMIFS(Transacoes!$D$3:$D1000,Transacoes!$C$3:$C1000,$D792,Transacoes!$B$3:$B1000,"C", Transacoes!$A$3:$A1000, "&lt;"&amp;EOMONTH(DATE(L$1,L$2,1),0))-SUMIFS(Transacoes!$D$3:$D1000,Transacoes!$C$3:$C1000,$D792,Transacoes!$B$3:$B1000,"V", Transacoes!$A$3:$A1000, "&lt;"&amp;EOMONTH(DATE(L$1,L$2,1),0)))*SUMIFS(Prov_Auto!$E$3:$E1000, Prov_Auto!$A$3:$A1000, $D792, Prov_Auto!$D$3:$D1000,"&gt;="&amp;DATE(L$1,L$2,1),Prov_Auto!$D$3:$D1000, "&lt;="&amp;EOMONTH(DATE(L$1,L$2,1),0)))</f>
        <v/>
      </c>
      <c r="M792" s="48" t="str">
        <f>IF($D792="","", (SUMIFS(Transacoes!$D$3:$D1000,Transacoes!$C$3:$C1000,$D792,Transacoes!$B$3:$B1000,"C", Transacoes!$A$3:$A1000, "&lt;"&amp;EOMONTH(DATE(M$1,M$2,1),0))-SUMIFS(Transacoes!$D$3:$D1000,Transacoes!$C$3:$C1000,$D792,Transacoes!$B$3:$B1000,"V", Transacoes!$A$3:$A1000, "&lt;"&amp;EOMONTH(DATE(M$1,M$2,1),0)))*SUMIFS(Prov_Auto!$E$3:$E1000, Prov_Auto!$A$3:$A1000, $D792, Prov_Auto!$D$3:$D1000,"&gt;="&amp;DATE(M$1,M$2,1),Prov_Auto!$D$3:$D1000, "&lt;="&amp;EOMONTH(DATE(M$1,M$2,1),0)))</f>
        <v/>
      </c>
      <c r="N792" s="48" t="str">
        <f>IF($D792="","", (SUMIFS(Transacoes!$D$3:$D1000,Transacoes!$C$3:$C1000,$D792,Transacoes!$B$3:$B1000,"C", Transacoes!$A$3:$A1000, "&lt;"&amp;EOMONTH(DATE(N$1,N$2,1),0))-SUMIFS(Transacoes!$D$3:$D1000,Transacoes!$C$3:$C1000,$D792,Transacoes!$B$3:$B1000,"V", Transacoes!$A$3:$A1000, "&lt;"&amp;EOMONTH(DATE(N$1,N$2,1),0)))*SUMIFS(Prov_Auto!$E$3:$E1000, Prov_Auto!$A$3:$A1000, $D792, Prov_Auto!$D$3:$D1000,"&gt;="&amp;DATE(N$1,N$2,1),Prov_Auto!$D$3:$D1000, "&lt;="&amp;EOMONTH(DATE(N$1,N$2,1),0)))</f>
        <v/>
      </c>
      <c r="O792" s="48" t="str">
        <f>IF($D792="","", (SUMIFS(Transacoes!$D$3:$D1000,Transacoes!$C$3:$C1000,$D792,Transacoes!$B$3:$B1000,"C", Transacoes!$A$3:$A1000, "&lt;"&amp;EOMONTH(DATE(O$1,O$2,1),0))-SUMIFS(Transacoes!$D$3:$D1000,Transacoes!$C$3:$C1000,$D792,Transacoes!$B$3:$B1000,"V", Transacoes!$A$3:$A1000, "&lt;"&amp;EOMONTH(DATE(O$1,O$2,1),0)))*SUMIFS(Prov_Auto!$E$3:$E1000, Prov_Auto!$A$3:$A1000, $D792, Prov_Auto!$D$3:$D1000,"&gt;="&amp;DATE(O$1,O$2,1),Prov_Auto!$D$3:$D1000, "&lt;="&amp;EOMONTH(DATE(O$1,O$2,1),0)))</f>
        <v/>
      </c>
      <c r="P792" s="48" t="str">
        <f>IF($D792="","", (SUMIFS(Transacoes!$D$3:$D1000,Transacoes!$C$3:$C1000,$D792,Transacoes!$B$3:$B1000,"C", Transacoes!$A$3:$A1000, "&lt;"&amp;EOMONTH(DATE(P$1,P$2,1),0))-SUMIFS(Transacoes!$D$3:$D1000,Transacoes!$C$3:$C1000,$D792,Transacoes!$B$3:$B1000,"V", Transacoes!$A$3:$A1000, "&lt;"&amp;EOMONTH(DATE(P$1,P$2,1),0)))*SUMIFS(Prov_Auto!$E$3:$E1000, Prov_Auto!$A$3:$A1000, $D792, Prov_Auto!$D$3:$D1000,"&gt;="&amp;DATE(P$1,P$2,1),Prov_Auto!$D$3:$D1000, "&lt;="&amp;EOMONTH(DATE(P$1,P$2,1),0)))</f>
        <v/>
      </c>
      <c r="Q792" s="48" t="str">
        <f>IF($D792="","", (SUMIFS(Transacoes!$D$3:$D1000,Transacoes!$C$3:$C1000,$D792,Transacoes!$B$3:$B1000,"C", Transacoes!$A$3:$A1000, "&lt;"&amp;EOMONTH(DATE(Q$1,Q$2,1),0))-SUMIFS(Transacoes!$D$3:$D1000,Transacoes!$C$3:$C1000,$D792,Transacoes!$B$3:$B1000,"V", Transacoes!$A$3:$A1000, "&lt;"&amp;EOMONTH(DATE(Q$1,Q$2,1),0)))*SUMIFS(Prov_Auto!$E$3:$E1000, Prov_Auto!$A$3:$A1000, $D792, Prov_Auto!$D$3:$D1000,"&gt;="&amp;DATE(Q$1,Q$2,1),Prov_Auto!$D$3:$D1000, "&lt;="&amp;EOMONTH(DATE(Q$1,Q$2,1),0)))</f>
        <v/>
      </c>
      <c r="R792" s="47"/>
    </row>
    <row r="793">
      <c r="A793" s="47"/>
      <c r="B793" s="47"/>
      <c r="C793" s="47"/>
      <c r="D793" s="87"/>
      <c r="E793" s="48" t="str">
        <f>IF($D793="","", (SUMIFS(Transacoes!$D$3:$D1000,Transacoes!$C$3:$C1000,$D793,Transacoes!$B$3:$B1000,"C", Transacoes!$A$3:$A1000, "&lt;"&amp;EOMONTH(DATE(E$1,E$2,1),0))-SUMIFS(Transacoes!$D$3:$D1000,Transacoes!$C$3:$C1000,$D793,Transacoes!$B$3:$B1000,"V", Transacoes!$A$3:$A1000, "&lt;"&amp;EOMONTH(DATE(E$1,E$2,1),0)))*SUMIFS(Prov_Auto!$E$3:$E1000, Prov_Auto!$A$3:$A1000, $D793, Prov_Auto!$D$3:$D1000,"&gt;="&amp;DATE(E$1,E$2,1),Prov_Auto!$D$3:$D1000, "&lt;="&amp;EOMONTH(DATE(E$1,E$2,1),0)))</f>
        <v/>
      </c>
      <c r="F793" s="48" t="str">
        <f>IF($D793="","", (SUMIFS(Transacoes!$D$3:$D1000,Transacoes!$C$3:$C1000,$D793,Transacoes!$B$3:$B1000,"C", Transacoes!$A$3:$A1000, "&lt;"&amp;EOMONTH(DATE(F$1,F$2,1),0))-SUMIFS(Transacoes!$D$3:$D1000,Transacoes!$C$3:$C1000,$D793,Transacoes!$B$3:$B1000,"V", Transacoes!$A$3:$A1000, "&lt;"&amp;EOMONTH(DATE(F$1,F$2,1),0)))*SUMIFS(Prov_Auto!$E$3:$E1000, Prov_Auto!$A$3:$A1000, $D793, Prov_Auto!$D$3:$D1000,"&gt;="&amp;DATE(F$1,F$2,1),Prov_Auto!$D$3:$D1000, "&lt;="&amp;EOMONTH(DATE(F$1,F$2,1),0)))</f>
        <v/>
      </c>
      <c r="G793" s="48" t="str">
        <f>IF($D793="","", (SUMIFS(Transacoes!$D$3:$D1000,Transacoes!$C$3:$C1000,$D793,Transacoes!$B$3:$B1000,"C", Transacoes!$A$3:$A1000, "&lt;"&amp;EOMONTH(DATE(G$1,G$2,1),0))-SUMIFS(Transacoes!$D$3:$D1000,Transacoes!$C$3:$C1000,$D793,Transacoes!$B$3:$B1000,"V", Transacoes!$A$3:$A1000, "&lt;"&amp;EOMONTH(DATE(G$1,G$2,1),0)))*SUMIFS(Prov_Auto!$E$3:$E1000, Prov_Auto!$A$3:$A1000, $D793, Prov_Auto!$D$3:$D1000,"&gt;="&amp;DATE(G$1,G$2,1),Prov_Auto!$D$3:$D1000, "&lt;="&amp;EOMONTH(DATE(G$1,G$2,1),0)))</f>
        <v/>
      </c>
      <c r="H793" s="48" t="str">
        <f>IF($D793="","", (SUMIFS(Transacoes!$D$3:$D1000,Transacoes!$C$3:$C1000,$D793,Transacoes!$B$3:$B1000,"C", Transacoes!$A$3:$A1000, "&lt;"&amp;EOMONTH(DATE(H$1,H$2,1),0))-SUMIFS(Transacoes!$D$3:$D1000,Transacoes!$C$3:$C1000,$D793,Transacoes!$B$3:$B1000,"V", Transacoes!$A$3:$A1000, "&lt;"&amp;EOMONTH(DATE(H$1,H$2,1),0)))*SUMIFS(Prov_Auto!$E$3:$E1000, Prov_Auto!$A$3:$A1000, $D793, Prov_Auto!$D$3:$D1000,"&gt;="&amp;DATE(H$1,H$2,1),Prov_Auto!$D$3:$D1000, "&lt;="&amp;EOMONTH(DATE(H$1,H$2,1),0)))</f>
        <v/>
      </c>
      <c r="I793" s="48" t="str">
        <f>IF($D793="","", (SUMIFS(Transacoes!$D$3:$D1000,Transacoes!$C$3:$C1000,$D793,Transacoes!$B$3:$B1000,"C", Transacoes!$A$3:$A1000, "&lt;"&amp;EOMONTH(DATE(I$1,I$2,1),0))-SUMIFS(Transacoes!$D$3:$D1000,Transacoes!$C$3:$C1000,$D793,Transacoes!$B$3:$B1000,"V", Transacoes!$A$3:$A1000, "&lt;"&amp;EOMONTH(DATE(I$1,I$2,1),0)))*SUMIFS(Prov_Auto!$E$3:$E1000, Prov_Auto!$A$3:$A1000, $D793, Prov_Auto!$D$3:$D1000,"&gt;="&amp;DATE(I$1,I$2,1),Prov_Auto!$D$3:$D1000, "&lt;="&amp;EOMONTH(DATE(I$1,I$2,1),0)))</f>
        <v/>
      </c>
      <c r="J793" s="48" t="str">
        <f>IF($D793="","", (SUMIFS(Transacoes!$D$3:$D1000,Transacoes!$C$3:$C1000,$D793,Transacoes!$B$3:$B1000,"C", Transacoes!$A$3:$A1000, "&lt;"&amp;EOMONTH(DATE(J$1,J$2,1),0))-SUMIFS(Transacoes!$D$3:$D1000,Transacoes!$C$3:$C1000,$D793,Transacoes!$B$3:$B1000,"V", Transacoes!$A$3:$A1000, "&lt;"&amp;EOMONTH(DATE(J$1,J$2,1),0)))*SUMIFS(Prov_Auto!$E$3:$E1000, Prov_Auto!$A$3:$A1000, $D793, Prov_Auto!$D$3:$D1000,"&gt;="&amp;DATE(J$1,J$2,1),Prov_Auto!$D$3:$D1000, "&lt;="&amp;EOMONTH(DATE(J$1,J$2,1),0)))</f>
        <v/>
      </c>
      <c r="K793" s="48" t="str">
        <f>IF($D793="","", (SUMIFS(Transacoes!$D$3:$D1000,Transacoes!$C$3:$C1000,$D793,Transacoes!$B$3:$B1000,"C", Transacoes!$A$3:$A1000, "&lt;"&amp;EOMONTH(DATE(K$1,K$2,1),0))-SUMIFS(Transacoes!$D$3:$D1000,Transacoes!$C$3:$C1000,$D793,Transacoes!$B$3:$B1000,"V", Transacoes!$A$3:$A1000, "&lt;"&amp;EOMONTH(DATE(K$1,K$2,1),0)))*SUMIFS(Prov_Auto!$E$3:$E1000, Prov_Auto!$A$3:$A1000, $D793, Prov_Auto!$D$3:$D1000,"&gt;="&amp;DATE(K$1,K$2,1),Prov_Auto!$D$3:$D1000, "&lt;="&amp;EOMONTH(DATE(K$1,K$2,1),0)))</f>
        <v/>
      </c>
      <c r="L793" s="48" t="str">
        <f>IF($D793="","", (SUMIFS(Transacoes!$D$3:$D1000,Transacoes!$C$3:$C1000,$D793,Transacoes!$B$3:$B1000,"C", Transacoes!$A$3:$A1000, "&lt;"&amp;EOMONTH(DATE(L$1,L$2,1),0))-SUMIFS(Transacoes!$D$3:$D1000,Transacoes!$C$3:$C1000,$D793,Transacoes!$B$3:$B1000,"V", Transacoes!$A$3:$A1000, "&lt;"&amp;EOMONTH(DATE(L$1,L$2,1),0)))*SUMIFS(Prov_Auto!$E$3:$E1000, Prov_Auto!$A$3:$A1000, $D793, Prov_Auto!$D$3:$D1000,"&gt;="&amp;DATE(L$1,L$2,1),Prov_Auto!$D$3:$D1000, "&lt;="&amp;EOMONTH(DATE(L$1,L$2,1),0)))</f>
        <v/>
      </c>
      <c r="M793" s="48" t="str">
        <f>IF($D793="","", (SUMIFS(Transacoes!$D$3:$D1000,Transacoes!$C$3:$C1000,$D793,Transacoes!$B$3:$B1000,"C", Transacoes!$A$3:$A1000, "&lt;"&amp;EOMONTH(DATE(M$1,M$2,1),0))-SUMIFS(Transacoes!$D$3:$D1000,Transacoes!$C$3:$C1000,$D793,Transacoes!$B$3:$B1000,"V", Transacoes!$A$3:$A1000, "&lt;"&amp;EOMONTH(DATE(M$1,M$2,1),0)))*SUMIFS(Prov_Auto!$E$3:$E1000, Prov_Auto!$A$3:$A1000, $D793, Prov_Auto!$D$3:$D1000,"&gt;="&amp;DATE(M$1,M$2,1),Prov_Auto!$D$3:$D1000, "&lt;="&amp;EOMONTH(DATE(M$1,M$2,1),0)))</f>
        <v/>
      </c>
      <c r="N793" s="48" t="str">
        <f>IF($D793="","", (SUMIFS(Transacoes!$D$3:$D1000,Transacoes!$C$3:$C1000,$D793,Transacoes!$B$3:$B1000,"C", Transacoes!$A$3:$A1000, "&lt;"&amp;EOMONTH(DATE(N$1,N$2,1),0))-SUMIFS(Transacoes!$D$3:$D1000,Transacoes!$C$3:$C1000,$D793,Transacoes!$B$3:$B1000,"V", Transacoes!$A$3:$A1000, "&lt;"&amp;EOMONTH(DATE(N$1,N$2,1),0)))*SUMIFS(Prov_Auto!$E$3:$E1000, Prov_Auto!$A$3:$A1000, $D793, Prov_Auto!$D$3:$D1000,"&gt;="&amp;DATE(N$1,N$2,1),Prov_Auto!$D$3:$D1000, "&lt;="&amp;EOMONTH(DATE(N$1,N$2,1),0)))</f>
        <v/>
      </c>
      <c r="O793" s="48" t="str">
        <f>IF($D793="","", (SUMIFS(Transacoes!$D$3:$D1000,Transacoes!$C$3:$C1000,$D793,Transacoes!$B$3:$B1000,"C", Transacoes!$A$3:$A1000, "&lt;"&amp;EOMONTH(DATE(O$1,O$2,1),0))-SUMIFS(Transacoes!$D$3:$D1000,Transacoes!$C$3:$C1000,$D793,Transacoes!$B$3:$B1000,"V", Transacoes!$A$3:$A1000, "&lt;"&amp;EOMONTH(DATE(O$1,O$2,1),0)))*SUMIFS(Prov_Auto!$E$3:$E1000, Prov_Auto!$A$3:$A1000, $D793, Prov_Auto!$D$3:$D1000,"&gt;="&amp;DATE(O$1,O$2,1),Prov_Auto!$D$3:$D1000, "&lt;="&amp;EOMONTH(DATE(O$1,O$2,1),0)))</f>
        <v/>
      </c>
      <c r="P793" s="48" t="str">
        <f>IF($D793="","", (SUMIFS(Transacoes!$D$3:$D1000,Transacoes!$C$3:$C1000,$D793,Transacoes!$B$3:$B1000,"C", Transacoes!$A$3:$A1000, "&lt;"&amp;EOMONTH(DATE(P$1,P$2,1),0))-SUMIFS(Transacoes!$D$3:$D1000,Transacoes!$C$3:$C1000,$D793,Transacoes!$B$3:$B1000,"V", Transacoes!$A$3:$A1000, "&lt;"&amp;EOMONTH(DATE(P$1,P$2,1),0)))*SUMIFS(Prov_Auto!$E$3:$E1000, Prov_Auto!$A$3:$A1000, $D793, Prov_Auto!$D$3:$D1000,"&gt;="&amp;DATE(P$1,P$2,1),Prov_Auto!$D$3:$D1000, "&lt;="&amp;EOMONTH(DATE(P$1,P$2,1),0)))</f>
        <v/>
      </c>
      <c r="Q793" s="48" t="str">
        <f>IF($D793="","", (SUMIFS(Transacoes!$D$3:$D1000,Transacoes!$C$3:$C1000,$D793,Transacoes!$B$3:$B1000,"C", Transacoes!$A$3:$A1000, "&lt;"&amp;EOMONTH(DATE(Q$1,Q$2,1),0))-SUMIFS(Transacoes!$D$3:$D1000,Transacoes!$C$3:$C1000,$D793,Transacoes!$B$3:$B1000,"V", Transacoes!$A$3:$A1000, "&lt;"&amp;EOMONTH(DATE(Q$1,Q$2,1),0)))*SUMIFS(Prov_Auto!$E$3:$E1000, Prov_Auto!$A$3:$A1000, $D793, Prov_Auto!$D$3:$D1000,"&gt;="&amp;DATE(Q$1,Q$2,1),Prov_Auto!$D$3:$D1000, "&lt;="&amp;EOMONTH(DATE(Q$1,Q$2,1),0)))</f>
        <v/>
      </c>
      <c r="R793" s="47"/>
    </row>
    <row r="794">
      <c r="A794" s="47"/>
      <c r="B794" s="47"/>
      <c r="C794" s="47"/>
      <c r="D794" s="87"/>
      <c r="E794" s="48" t="str">
        <f>IF($D794="","", (SUMIFS(Transacoes!$D$3:$D1000,Transacoes!$C$3:$C1000,$D794,Transacoes!$B$3:$B1000,"C", Transacoes!$A$3:$A1000, "&lt;"&amp;EOMONTH(DATE(E$1,E$2,1),0))-SUMIFS(Transacoes!$D$3:$D1000,Transacoes!$C$3:$C1000,$D794,Transacoes!$B$3:$B1000,"V", Transacoes!$A$3:$A1000, "&lt;"&amp;EOMONTH(DATE(E$1,E$2,1),0)))*SUMIFS(Prov_Auto!$E$3:$E1000, Prov_Auto!$A$3:$A1000, $D794, Prov_Auto!$D$3:$D1000,"&gt;="&amp;DATE(E$1,E$2,1),Prov_Auto!$D$3:$D1000, "&lt;="&amp;EOMONTH(DATE(E$1,E$2,1),0)))</f>
        <v/>
      </c>
      <c r="F794" s="48" t="str">
        <f>IF($D794="","", (SUMIFS(Transacoes!$D$3:$D1000,Transacoes!$C$3:$C1000,$D794,Transacoes!$B$3:$B1000,"C", Transacoes!$A$3:$A1000, "&lt;"&amp;EOMONTH(DATE(F$1,F$2,1),0))-SUMIFS(Transacoes!$D$3:$D1000,Transacoes!$C$3:$C1000,$D794,Transacoes!$B$3:$B1000,"V", Transacoes!$A$3:$A1000, "&lt;"&amp;EOMONTH(DATE(F$1,F$2,1),0)))*SUMIFS(Prov_Auto!$E$3:$E1000, Prov_Auto!$A$3:$A1000, $D794, Prov_Auto!$D$3:$D1000,"&gt;="&amp;DATE(F$1,F$2,1),Prov_Auto!$D$3:$D1000, "&lt;="&amp;EOMONTH(DATE(F$1,F$2,1),0)))</f>
        <v/>
      </c>
      <c r="G794" s="48" t="str">
        <f>IF($D794="","", (SUMIFS(Transacoes!$D$3:$D1000,Transacoes!$C$3:$C1000,$D794,Transacoes!$B$3:$B1000,"C", Transacoes!$A$3:$A1000, "&lt;"&amp;EOMONTH(DATE(G$1,G$2,1),0))-SUMIFS(Transacoes!$D$3:$D1000,Transacoes!$C$3:$C1000,$D794,Transacoes!$B$3:$B1000,"V", Transacoes!$A$3:$A1000, "&lt;"&amp;EOMONTH(DATE(G$1,G$2,1),0)))*SUMIFS(Prov_Auto!$E$3:$E1000, Prov_Auto!$A$3:$A1000, $D794, Prov_Auto!$D$3:$D1000,"&gt;="&amp;DATE(G$1,G$2,1),Prov_Auto!$D$3:$D1000, "&lt;="&amp;EOMONTH(DATE(G$1,G$2,1),0)))</f>
        <v/>
      </c>
      <c r="H794" s="48" t="str">
        <f>IF($D794="","", (SUMIFS(Transacoes!$D$3:$D1000,Transacoes!$C$3:$C1000,$D794,Transacoes!$B$3:$B1000,"C", Transacoes!$A$3:$A1000, "&lt;"&amp;EOMONTH(DATE(H$1,H$2,1),0))-SUMIFS(Transacoes!$D$3:$D1000,Transacoes!$C$3:$C1000,$D794,Transacoes!$B$3:$B1000,"V", Transacoes!$A$3:$A1000, "&lt;"&amp;EOMONTH(DATE(H$1,H$2,1),0)))*SUMIFS(Prov_Auto!$E$3:$E1000, Prov_Auto!$A$3:$A1000, $D794, Prov_Auto!$D$3:$D1000,"&gt;="&amp;DATE(H$1,H$2,1),Prov_Auto!$D$3:$D1000, "&lt;="&amp;EOMONTH(DATE(H$1,H$2,1),0)))</f>
        <v/>
      </c>
      <c r="I794" s="48" t="str">
        <f>IF($D794="","", (SUMIFS(Transacoes!$D$3:$D1000,Transacoes!$C$3:$C1000,$D794,Transacoes!$B$3:$B1000,"C", Transacoes!$A$3:$A1000, "&lt;"&amp;EOMONTH(DATE(I$1,I$2,1),0))-SUMIFS(Transacoes!$D$3:$D1000,Transacoes!$C$3:$C1000,$D794,Transacoes!$B$3:$B1000,"V", Transacoes!$A$3:$A1000, "&lt;"&amp;EOMONTH(DATE(I$1,I$2,1),0)))*SUMIFS(Prov_Auto!$E$3:$E1000, Prov_Auto!$A$3:$A1000, $D794, Prov_Auto!$D$3:$D1000,"&gt;="&amp;DATE(I$1,I$2,1),Prov_Auto!$D$3:$D1000, "&lt;="&amp;EOMONTH(DATE(I$1,I$2,1),0)))</f>
        <v/>
      </c>
      <c r="J794" s="48" t="str">
        <f>IF($D794="","", (SUMIFS(Transacoes!$D$3:$D1000,Transacoes!$C$3:$C1000,$D794,Transacoes!$B$3:$B1000,"C", Transacoes!$A$3:$A1000, "&lt;"&amp;EOMONTH(DATE(J$1,J$2,1),0))-SUMIFS(Transacoes!$D$3:$D1000,Transacoes!$C$3:$C1000,$D794,Transacoes!$B$3:$B1000,"V", Transacoes!$A$3:$A1000, "&lt;"&amp;EOMONTH(DATE(J$1,J$2,1),0)))*SUMIFS(Prov_Auto!$E$3:$E1000, Prov_Auto!$A$3:$A1000, $D794, Prov_Auto!$D$3:$D1000,"&gt;="&amp;DATE(J$1,J$2,1),Prov_Auto!$D$3:$D1000, "&lt;="&amp;EOMONTH(DATE(J$1,J$2,1),0)))</f>
        <v/>
      </c>
      <c r="K794" s="48" t="str">
        <f>IF($D794="","", (SUMIFS(Transacoes!$D$3:$D1000,Transacoes!$C$3:$C1000,$D794,Transacoes!$B$3:$B1000,"C", Transacoes!$A$3:$A1000, "&lt;"&amp;EOMONTH(DATE(K$1,K$2,1),0))-SUMIFS(Transacoes!$D$3:$D1000,Transacoes!$C$3:$C1000,$D794,Transacoes!$B$3:$B1000,"V", Transacoes!$A$3:$A1000, "&lt;"&amp;EOMONTH(DATE(K$1,K$2,1),0)))*SUMIFS(Prov_Auto!$E$3:$E1000, Prov_Auto!$A$3:$A1000, $D794, Prov_Auto!$D$3:$D1000,"&gt;="&amp;DATE(K$1,K$2,1),Prov_Auto!$D$3:$D1000, "&lt;="&amp;EOMONTH(DATE(K$1,K$2,1),0)))</f>
        <v/>
      </c>
      <c r="L794" s="48" t="str">
        <f>IF($D794="","", (SUMIFS(Transacoes!$D$3:$D1000,Transacoes!$C$3:$C1000,$D794,Transacoes!$B$3:$B1000,"C", Transacoes!$A$3:$A1000, "&lt;"&amp;EOMONTH(DATE(L$1,L$2,1),0))-SUMIFS(Transacoes!$D$3:$D1000,Transacoes!$C$3:$C1000,$D794,Transacoes!$B$3:$B1000,"V", Transacoes!$A$3:$A1000, "&lt;"&amp;EOMONTH(DATE(L$1,L$2,1),0)))*SUMIFS(Prov_Auto!$E$3:$E1000, Prov_Auto!$A$3:$A1000, $D794, Prov_Auto!$D$3:$D1000,"&gt;="&amp;DATE(L$1,L$2,1),Prov_Auto!$D$3:$D1000, "&lt;="&amp;EOMONTH(DATE(L$1,L$2,1),0)))</f>
        <v/>
      </c>
      <c r="M794" s="48" t="str">
        <f>IF($D794="","", (SUMIFS(Transacoes!$D$3:$D1000,Transacoes!$C$3:$C1000,$D794,Transacoes!$B$3:$B1000,"C", Transacoes!$A$3:$A1000, "&lt;"&amp;EOMONTH(DATE(M$1,M$2,1),0))-SUMIFS(Transacoes!$D$3:$D1000,Transacoes!$C$3:$C1000,$D794,Transacoes!$B$3:$B1000,"V", Transacoes!$A$3:$A1000, "&lt;"&amp;EOMONTH(DATE(M$1,M$2,1),0)))*SUMIFS(Prov_Auto!$E$3:$E1000, Prov_Auto!$A$3:$A1000, $D794, Prov_Auto!$D$3:$D1000,"&gt;="&amp;DATE(M$1,M$2,1),Prov_Auto!$D$3:$D1000, "&lt;="&amp;EOMONTH(DATE(M$1,M$2,1),0)))</f>
        <v/>
      </c>
      <c r="N794" s="48" t="str">
        <f>IF($D794="","", (SUMIFS(Transacoes!$D$3:$D1000,Transacoes!$C$3:$C1000,$D794,Transacoes!$B$3:$B1000,"C", Transacoes!$A$3:$A1000, "&lt;"&amp;EOMONTH(DATE(N$1,N$2,1),0))-SUMIFS(Transacoes!$D$3:$D1000,Transacoes!$C$3:$C1000,$D794,Transacoes!$B$3:$B1000,"V", Transacoes!$A$3:$A1000, "&lt;"&amp;EOMONTH(DATE(N$1,N$2,1),0)))*SUMIFS(Prov_Auto!$E$3:$E1000, Prov_Auto!$A$3:$A1000, $D794, Prov_Auto!$D$3:$D1000,"&gt;="&amp;DATE(N$1,N$2,1),Prov_Auto!$D$3:$D1000, "&lt;="&amp;EOMONTH(DATE(N$1,N$2,1),0)))</f>
        <v/>
      </c>
      <c r="O794" s="48" t="str">
        <f>IF($D794="","", (SUMIFS(Transacoes!$D$3:$D1000,Transacoes!$C$3:$C1000,$D794,Transacoes!$B$3:$B1000,"C", Transacoes!$A$3:$A1000, "&lt;"&amp;EOMONTH(DATE(O$1,O$2,1),0))-SUMIFS(Transacoes!$D$3:$D1000,Transacoes!$C$3:$C1000,$D794,Transacoes!$B$3:$B1000,"V", Transacoes!$A$3:$A1000, "&lt;"&amp;EOMONTH(DATE(O$1,O$2,1),0)))*SUMIFS(Prov_Auto!$E$3:$E1000, Prov_Auto!$A$3:$A1000, $D794, Prov_Auto!$D$3:$D1000,"&gt;="&amp;DATE(O$1,O$2,1),Prov_Auto!$D$3:$D1000, "&lt;="&amp;EOMONTH(DATE(O$1,O$2,1),0)))</f>
        <v/>
      </c>
      <c r="P794" s="48" t="str">
        <f>IF($D794="","", (SUMIFS(Transacoes!$D$3:$D1000,Transacoes!$C$3:$C1000,$D794,Transacoes!$B$3:$B1000,"C", Transacoes!$A$3:$A1000, "&lt;"&amp;EOMONTH(DATE(P$1,P$2,1),0))-SUMIFS(Transacoes!$D$3:$D1000,Transacoes!$C$3:$C1000,$D794,Transacoes!$B$3:$B1000,"V", Transacoes!$A$3:$A1000, "&lt;"&amp;EOMONTH(DATE(P$1,P$2,1),0)))*SUMIFS(Prov_Auto!$E$3:$E1000, Prov_Auto!$A$3:$A1000, $D794, Prov_Auto!$D$3:$D1000,"&gt;="&amp;DATE(P$1,P$2,1),Prov_Auto!$D$3:$D1000, "&lt;="&amp;EOMONTH(DATE(P$1,P$2,1),0)))</f>
        <v/>
      </c>
      <c r="Q794" s="48" t="str">
        <f>IF($D794="","", (SUMIFS(Transacoes!$D$3:$D1000,Transacoes!$C$3:$C1000,$D794,Transacoes!$B$3:$B1000,"C", Transacoes!$A$3:$A1000, "&lt;"&amp;EOMONTH(DATE(Q$1,Q$2,1),0))-SUMIFS(Transacoes!$D$3:$D1000,Transacoes!$C$3:$C1000,$D794,Transacoes!$B$3:$B1000,"V", Transacoes!$A$3:$A1000, "&lt;"&amp;EOMONTH(DATE(Q$1,Q$2,1),0)))*SUMIFS(Prov_Auto!$E$3:$E1000, Prov_Auto!$A$3:$A1000, $D794, Prov_Auto!$D$3:$D1000,"&gt;="&amp;DATE(Q$1,Q$2,1),Prov_Auto!$D$3:$D1000, "&lt;="&amp;EOMONTH(DATE(Q$1,Q$2,1),0)))</f>
        <v/>
      </c>
      <c r="R794" s="47"/>
    </row>
    <row r="795">
      <c r="A795" s="47"/>
      <c r="B795" s="47"/>
      <c r="C795" s="47"/>
      <c r="D795" s="87"/>
      <c r="E795" s="48" t="str">
        <f>IF($D795="","", (SUMIFS(Transacoes!$D$3:$D1000,Transacoes!$C$3:$C1000,$D795,Transacoes!$B$3:$B1000,"C", Transacoes!$A$3:$A1000, "&lt;"&amp;EOMONTH(DATE(E$1,E$2,1),0))-SUMIFS(Transacoes!$D$3:$D1000,Transacoes!$C$3:$C1000,$D795,Transacoes!$B$3:$B1000,"V", Transacoes!$A$3:$A1000, "&lt;"&amp;EOMONTH(DATE(E$1,E$2,1),0)))*SUMIFS(Prov_Auto!$E$3:$E1000, Prov_Auto!$A$3:$A1000, $D795, Prov_Auto!$D$3:$D1000,"&gt;="&amp;DATE(E$1,E$2,1),Prov_Auto!$D$3:$D1000, "&lt;="&amp;EOMONTH(DATE(E$1,E$2,1),0)))</f>
        <v/>
      </c>
      <c r="F795" s="48" t="str">
        <f>IF($D795="","", (SUMIFS(Transacoes!$D$3:$D1000,Transacoes!$C$3:$C1000,$D795,Transacoes!$B$3:$B1000,"C", Transacoes!$A$3:$A1000, "&lt;"&amp;EOMONTH(DATE(F$1,F$2,1),0))-SUMIFS(Transacoes!$D$3:$D1000,Transacoes!$C$3:$C1000,$D795,Transacoes!$B$3:$B1000,"V", Transacoes!$A$3:$A1000, "&lt;"&amp;EOMONTH(DATE(F$1,F$2,1),0)))*SUMIFS(Prov_Auto!$E$3:$E1000, Prov_Auto!$A$3:$A1000, $D795, Prov_Auto!$D$3:$D1000,"&gt;="&amp;DATE(F$1,F$2,1),Prov_Auto!$D$3:$D1000, "&lt;="&amp;EOMONTH(DATE(F$1,F$2,1),0)))</f>
        <v/>
      </c>
      <c r="G795" s="48" t="str">
        <f>IF($D795="","", (SUMIFS(Transacoes!$D$3:$D1000,Transacoes!$C$3:$C1000,$D795,Transacoes!$B$3:$B1000,"C", Transacoes!$A$3:$A1000, "&lt;"&amp;EOMONTH(DATE(G$1,G$2,1),0))-SUMIFS(Transacoes!$D$3:$D1000,Transacoes!$C$3:$C1000,$D795,Transacoes!$B$3:$B1000,"V", Transacoes!$A$3:$A1000, "&lt;"&amp;EOMONTH(DATE(G$1,G$2,1),0)))*SUMIFS(Prov_Auto!$E$3:$E1000, Prov_Auto!$A$3:$A1000, $D795, Prov_Auto!$D$3:$D1000,"&gt;="&amp;DATE(G$1,G$2,1),Prov_Auto!$D$3:$D1000, "&lt;="&amp;EOMONTH(DATE(G$1,G$2,1),0)))</f>
        <v/>
      </c>
      <c r="H795" s="48" t="str">
        <f>IF($D795="","", (SUMIFS(Transacoes!$D$3:$D1000,Transacoes!$C$3:$C1000,$D795,Transacoes!$B$3:$B1000,"C", Transacoes!$A$3:$A1000, "&lt;"&amp;EOMONTH(DATE(H$1,H$2,1),0))-SUMIFS(Transacoes!$D$3:$D1000,Transacoes!$C$3:$C1000,$D795,Transacoes!$B$3:$B1000,"V", Transacoes!$A$3:$A1000, "&lt;"&amp;EOMONTH(DATE(H$1,H$2,1),0)))*SUMIFS(Prov_Auto!$E$3:$E1000, Prov_Auto!$A$3:$A1000, $D795, Prov_Auto!$D$3:$D1000,"&gt;="&amp;DATE(H$1,H$2,1),Prov_Auto!$D$3:$D1000, "&lt;="&amp;EOMONTH(DATE(H$1,H$2,1),0)))</f>
        <v/>
      </c>
      <c r="I795" s="48" t="str">
        <f>IF($D795="","", (SUMIFS(Transacoes!$D$3:$D1000,Transacoes!$C$3:$C1000,$D795,Transacoes!$B$3:$B1000,"C", Transacoes!$A$3:$A1000, "&lt;"&amp;EOMONTH(DATE(I$1,I$2,1),0))-SUMIFS(Transacoes!$D$3:$D1000,Transacoes!$C$3:$C1000,$D795,Transacoes!$B$3:$B1000,"V", Transacoes!$A$3:$A1000, "&lt;"&amp;EOMONTH(DATE(I$1,I$2,1),0)))*SUMIFS(Prov_Auto!$E$3:$E1000, Prov_Auto!$A$3:$A1000, $D795, Prov_Auto!$D$3:$D1000,"&gt;="&amp;DATE(I$1,I$2,1),Prov_Auto!$D$3:$D1000, "&lt;="&amp;EOMONTH(DATE(I$1,I$2,1),0)))</f>
        <v/>
      </c>
      <c r="J795" s="48" t="str">
        <f>IF($D795="","", (SUMIFS(Transacoes!$D$3:$D1000,Transacoes!$C$3:$C1000,$D795,Transacoes!$B$3:$B1000,"C", Transacoes!$A$3:$A1000, "&lt;"&amp;EOMONTH(DATE(J$1,J$2,1),0))-SUMIFS(Transacoes!$D$3:$D1000,Transacoes!$C$3:$C1000,$D795,Transacoes!$B$3:$B1000,"V", Transacoes!$A$3:$A1000, "&lt;"&amp;EOMONTH(DATE(J$1,J$2,1),0)))*SUMIFS(Prov_Auto!$E$3:$E1000, Prov_Auto!$A$3:$A1000, $D795, Prov_Auto!$D$3:$D1000,"&gt;="&amp;DATE(J$1,J$2,1),Prov_Auto!$D$3:$D1000, "&lt;="&amp;EOMONTH(DATE(J$1,J$2,1),0)))</f>
        <v/>
      </c>
      <c r="K795" s="48" t="str">
        <f>IF($D795="","", (SUMIFS(Transacoes!$D$3:$D1000,Transacoes!$C$3:$C1000,$D795,Transacoes!$B$3:$B1000,"C", Transacoes!$A$3:$A1000, "&lt;"&amp;EOMONTH(DATE(K$1,K$2,1),0))-SUMIFS(Transacoes!$D$3:$D1000,Transacoes!$C$3:$C1000,$D795,Transacoes!$B$3:$B1000,"V", Transacoes!$A$3:$A1000, "&lt;"&amp;EOMONTH(DATE(K$1,K$2,1),0)))*SUMIFS(Prov_Auto!$E$3:$E1000, Prov_Auto!$A$3:$A1000, $D795, Prov_Auto!$D$3:$D1000,"&gt;="&amp;DATE(K$1,K$2,1),Prov_Auto!$D$3:$D1000, "&lt;="&amp;EOMONTH(DATE(K$1,K$2,1),0)))</f>
        <v/>
      </c>
      <c r="L795" s="48" t="str">
        <f>IF($D795="","", (SUMIFS(Transacoes!$D$3:$D1000,Transacoes!$C$3:$C1000,$D795,Transacoes!$B$3:$B1000,"C", Transacoes!$A$3:$A1000, "&lt;"&amp;EOMONTH(DATE(L$1,L$2,1),0))-SUMIFS(Transacoes!$D$3:$D1000,Transacoes!$C$3:$C1000,$D795,Transacoes!$B$3:$B1000,"V", Transacoes!$A$3:$A1000, "&lt;"&amp;EOMONTH(DATE(L$1,L$2,1),0)))*SUMIFS(Prov_Auto!$E$3:$E1000, Prov_Auto!$A$3:$A1000, $D795, Prov_Auto!$D$3:$D1000,"&gt;="&amp;DATE(L$1,L$2,1),Prov_Auto!$D$3:$D1000, "&lt;="&amp;EOMONTH(DATE(L$1,L$2,1),0)))</f>
        <v/>
      </c>
      <c r="M795" s="48" t="str">
        <f>IF($D795="","", (SUMIFS(Transacoes!$D$3:$D1000,Transacoes!$C$3:$C1000,$D795,Transacoes!$B$3:$B1000,"C", Transacoes!$A$3:$A1000, "&lt;"&amp;EOMONTH(DATE(M$1,M$2,1),0))-SUMIFS(Transacoes!$D$3:$D1000,Transacoes!$C$3:$C1000,$D795,Transacoes!$B$3:$B1000,"V", Transacoes!$A$3:$A1000, "&lt;"&amp;EOMONTH(DATE(M$1,M$2,1),0)))*SUMIFS(Prov_Auto!$E$3:$E1000, Prov_Auto!$A$3:$A1000, $D795, Prov_Auto!$D$3:$D1000,"&gt;="&amp;DATE(M$1,M$2,1),Prov_Auto!$D$3:$D1000, "&lt;="&amp;EOMONTH(DATE(M$1,M$2,1),0)))</f>
        <v/>
      </c>
      <c r="N795" s="48" t="str">
        <f>IF($D795="","", (SUMIFS(Transacoes!$D$3:$D1000,Transacoes!$C$3:$C1000,$D795,Transacoes!$B$3:$B1000,"C", Transacoes!$A$3:$A1000, "&lt;"&amp;EOMONTH(DATE(N$1,N$2,1),0))-SUMIFS(Transacoes!$D$3:$D1000,Transacoes!$C$3:$C1000,$D795,Transacoes!$B$3:$B1000,"V", Transacoes!$A$3:$A1000, "&lt;"&amp;EOMONTH(DATE(N$1,N$2,1),0)))*SUMIFS(Prov_Auto!$E$3:$E1000, Prov_Auto!$A$3:$A1000, $D795, Prov_Auto!$D$3:$D1000,"&gt;="&amp;DATE(N$1,N$2,1),Prov_Auto!$D$3:$D1000, "&lt;="&amp;EOMONTH(DATE(N$1,N$2,1),0)))</f>
        <v/>
      </c>
      <c r="O795" s="48" t="str">
        <f>IF($D795="","", (SUMIFS(Transacoes!$D$3:$D1000,Transacoes!$C$3:$C1000,$D795,Transacoes!$B$3:$B1000,"C", Transacoes!$A$3:$A1000, "&lt;"&amp;EOMONTH(DATE(O$1,O$2,1),0))-SUMIFS(Transacoes!$D$3:$D1000,Transacoes!$C$3:$C1000,$D795,Transacoes!$B$3:$B1000,"V", Transacoes!$A$3:$A1000, "&lt;"&amp;EOMONTH(DATE(O$1,O$2,1),0)))*SUMIFS(Prov_Auto!$E$3:$E1000, Prov_Auto!$A$3:$A1000, $D795, Prov_Auto!$D$3:$D1000,"&gt;="&amp;DATE(O$1,O$2,1),Prov_Auto!$D$3:$D1000, "&lt;="&amp;EOMONTH(DATE(O$1,O$2,1),0)))</f>
        <v/>
      </c>
      <c r="P795" s="48" t="str">
        <f>IF($D795="","", (SUMIFS(Transacoes!$D$3:$D1000,Transacoes!$C$3:$C1000,$D795,Transacoes!$B$3:$B1000,"C", Transacoes!$A$3:$A1000, "&lt;"&amp;EOMONTH(DATE(P$1,P$2,1),0))-SUMIFS(Transacoes!$D$3:$D1000,Transacoes!$C$3:$C1000,$D795,Transacoes!$B$3:$B1000,"V", Transacoes!$A$3:$A1000, "&lt;"&amp;EOMONTH(DATE(P$1,P$2,1),0)))*SUMIFS(Prov_Auto!$E$3:$E1000, Prov_Auto!$A$3:$A1000, $D795, Prov_Auto!$D$3:$D1000,"&gt;="&amp;DATE(P$1,P$2,1),Prov_Auto!$D$3:$D1000, "&lt;="&amp;EOMONTH(DATE(P$1,P$2,1),0)))</f>
        <v/>
      </c>
      <c r="Q795" s="48" t="str">
        <f>IF($D795="","", (SUMIFS(Transacoes!$D$3:$D1000,Transacoes!$C$3:$C1000,$D795,Transacoes!$B$3:$B1000,"C", Transacoes!$A$3:$A1000, "&lt;"&amp;EOMONTH(DATE(Q$1,Q$2,1),0))-SUMIFS(Transacoes!$D$3:$D1000,Transacoes!$C$3:$C1000,$D795,Transacoes!$B$3:$B1000,"V", Transacoes!$A$3:$A1000, "&lt;"&amp;EOMONTH(DATE(Q$1,Q$2,1),0)))*SUMIFS(Prov_Auto!$E$3:$E1000, Prov_Auto!$A$3:$A1000, $D795, Prov_Auto!$D$3:$D1000,"&gt;="&amp;DATE(Q$1,Q$2,1),Prov_Auto!$D$3:$D1000, "&lt;="&amp;EOMONTH(DATE(Q$1,Q$2,1),0)))</f>
        <v/>
      </c>
      <c r="R795" s="47"/>
    </row>
    <row r="796">
      <c r="A796" s="47"/>
      <c r="B796" s="47"/>
      <c r="C796" s="47"/>
      <c r="D796" s="87"/>
      <c r="E796" s="48" t="str">
        <f>IF($D796="","", (SUMIFS(Transacoes!$D$3:$D1000,Transacoes!$C$3:$C1000,$D796,Transacoes!$B$3:$B1000,"C", Transacoes!$A$3:$A1000, "&lt;"&amp;EOMONTH(DATE(E$1,E$2,1),0))-SUMIFS(Transacoes!$D$3:$D1000,Transacoes!$C$3:$C1000,$D796,Transacoes!$B$3:$B1000,"V", Transacoes!$A$3:$A1000, "&lt;"&amp;EOMONTH(DATE(E$1,E$2,1),0)))*SUMIFS(Prov_Auto!$E$3:$E1000, Prov_Auto!$A$3:$A1000, $D796, Prov_Auto!$D$3:$D1000,"&gt;="&amp;DATE(E$1,E$2,1),Prov_Auto!$D$3:$D1000, "&lt;="&amp;EOMONTH(DATE(E$1,E$2,1),0)))</f>
        <v/>
      </c>
      <c r="F796" s="48" t="str">
        <f>IF($D796="","", (SUMIFS(Transacoes!$D$3:$D1000,Transacoes!$C$3:$C1000,$D796,Transacoes!$B$3:$B1000,"C", Transacoes!$A$3:$A1000, "&lt;"&amp;EOMONTH(DATE(F$1,F$2,1),0))-SUMIFS(Transacoes!$D$3:$D1000,Transacoes!$C$3:$C1000,$D796,Transacoes!$B$3:$B1000,"V", Transacoes!$A$3:$A1000, "&lt;"&amp;EOMONTH(DATE(F$1,F$2,1),0)))*SUMIFS(Prov_Auto!$E$3:$E1000, Prov_Auto!$A$3:$A1000, $D796, Prov_Auto!$D$3:$D1000,"&gt;="&amp;DATE(F$1,F$2,1),Prov_Auto!$D$3:$D1000, "&lt;="&amp;EOMONTH(DATE(F$1,F$2,1),0)))</f>
        <v/>
      </c>
      <c r="G796" s="48" t="str">
        <f>IF($D796="","", (SUMIFS(Transacoes!$D$3:$D1000,Transacoes!$C$3:$C1000,$D796,Transacoes!$B$3:$B1000,"C", Transacoes!$A$3:$A1000, "&lt;"&amp;EOMONTH(DATE(G$1,G$2,1),0))-SUMIFS(Transacoes!$D$3:$D1000,Transacoes!$C$3:$C1000,$D796,Transacoes!$B$3:$B1000,"V", Transacoes!$A$3:$A1000, "&lt;"&amp;EOMONTH(DATE(G$1,G$2,1),0)))*SUMIFS(Prov_Auto!$E$3:$E1000, Prov_Auto!$A$3:$A1000, $D796, Prov_Auto!$D$3:$D1000,"&gt;="&amp;DATE(G$1,G$2,1),Prov_Auto!$D$3:$D1000, "&lt;="&amp;EOMONTH(DATE(G$1,G$2,1),0)))</f>
        <v/>
      </c>
      <c r="H796" s="48" t="str">
        <f>IF($D796="","", (SUMIFS(Transacoes!$D$3:$D1000,Transacoes!$C$3:$C1000,$D796,Transacoes!$B$3:$B1000,"C", Transacoes!$A$3:$A1000, "&lt;"&amp;EOMONTH(DATE(H$1,H$2,1),0))-SUMIFS(Transacoes!$D$3:$D1000,Transacoes!$C$3:$C1000,$D796,Transacoes!$B$3:$B1000,"V", Transacoes!$A$3:$A1000, "&lt;"&amp;EOMONTH(DATE(H$1,H$2,1),0)))*SUMIFS(Prov_Auto!$E$3:$E1000, Prov_Auto!$A$3:$A1000, $D796, Prov_Auto!$D$3:$D1000,"&gt;="&amp;DATE(H$1,H$2,1),Prov_Auto!$D$3:$D1000, "&lt;="&amp;EOMONTH(DATE(H$1,H$2,1),0)))</f>
        <v/>
      </c>
      <c r="I796" s="48" t="str">
        <f>IF($D796="","", (SUMIFS(Transacoes!$D$3:$D1000,Transacoes!$C$3:$C1000,$D796,Transacoes!$B$3:$B1000,"C", Transacoes!$A$3:$A1000, "&lt;"&amp;EOMONTH(DATE(I$1,I$2,1),0))-SUMIFS(Transacoes!$D$3:$D1000,Transacoes!$C$3:$C1000,$D796,Transacoes!$B$3:$B1000,"V", Transacoes!$A$3:$A1000, "&lt;"&amp;EOMONTH(DATE(I$1,I$2,1),0)))*SUMIFS(Prov_Auto!$E$3:$E1000, Prov_Auto!$A$3:$A1000, $D796, Prov_Auto!$D$3:$D1000,"&gt;="&amp;DATE(I$1,I$2,1),Prov_Auto!$D$3:$D1000, "&lt;="&amp;EOMONTH(DATE(I$1,I$2,1),0)))</f>
        <v/>
      </c>
      <c r="J796" s="48" t="str">
        <f>IF($D796="","", (SUMIFS(Transacoes!$D$3:$D1000,Transacoes!$C$3:$C1000,$D796,Transacoes!$B$3:$B1000,"C", Transacoes!$A$3:$A1000, "&lt;"&amp;EOMONTH(DATE(J$1,J$2,1),0))-SUMIFS(Transacoes!$D$3:$D1000,Transacoes!$C$3:$C1000,$D796,Transacoes!$B$3:$B1000,"V", Transacoes!$A$3:$A1000, "&lt;"&amp;EOMONTH(DATE(J$1,J$2,1),0)))*SUMIFS(Prov_Auto!$E$3:$E1000, Prov_Auto!$A$3:$A1000, $D796, Prov_Auto!$D$3:$D1000,"&gt;="&amp;DATE(J$1,J$2,1),Prov_Auto!$D$3:$D1000, "&lt;="&amp;EOMONTH(DATE(J$1,J$2,1),0)))</f>
        <v/>
      </c>
      <c r="K796" s="48" t="str">
        <f>IF($D796="","", (SUMIFS(Transacoes!$D$3:$D1000,Transacoes!$C$3:$C1000,$D796,Transacoes!$B$3:$B1000,"C", Transacoes!$A$3:$A1000, "&lt;"&amp;EOMONTH(DATE(K$1,K$2,1),0))-SUMIFS(Transacoes!$D$3:$D1000,Transacoes!$C$3:$C1000,$D796,Transacoes!$B$3:$B1000,"V", Transacoes!$A$3:$A1000, "&lt;"&amp;EOMONTH(DATE(K$1,K$2,1),0)))*SUMIFS(Prov_Auto!$E$3:$E1000, Prov_Auto!$A$3:$A1000, $D796, Prov_Auto!$D$3:$D1000,"&gt;="&amp;DATE(K$1,K$2,1),Prov_Auto!$D$3:$D1000, "&lt;="&amp;EOMONTH(DATE(K$1,K$2,1),0)))</f>
        <v/>
      </c>
      <c r="L796" s="48" t="str">
        <f>IF($D796="","", (SUMIFS(Transacoes!$D$3:$D1000,Transacoes!$C$3:$C1000,$D796,Transacoes!$B$3:$B1000,"C", Transacoes!$A$3:$A1000, "&lt;"&amp;EOMONTH(DATE(L$1,L$2,1),0))-SUMIFS(Transacoes!$D$3:$D1000,Transacoes!$C$3:$C1000,$D796,Transacoes!$B$3:$B1000,"V", Transacoes!$A$3:$A1000, "&lt;"&amp;EOMONTH(DATE(L$1,L$2,1),0)))*SUMIFS(Prov_Auto!$E$3:$E1000, Prov_Auto!$A$3:$A1000, $D796, Prov_Auto!$D$3:$D1000,"&gt;="&amp;DATE(L$1,L$2,1),Prov_Auto!$D$3:$D1000, "&lt;="&amp;EOMONTH(DATE(L$1,L$2,1),0)))</f>
        <v/>
      </c>
      <c r="M796" s="48" t="str">
        <f>IF($D796="","", (SUMIFS(Transacoes!$D$3:$D1000,Transacoes!$C$3:$C1000,$D796,Transacoes!$B$3:$B1000,"C", Transacoes!$A$3:$A1000, "&lt;"&amp;EOMONTH(DATE(M$1,M$2,1),0))-SUMIFS(Transacoes!$D$3:$D1000,Transacoes!$C$3:$C1000,$D796,Transacoes!$B$3:$B1000,"V", Transacoes!$A$3:$A1000, "&lt;"&amp;EOMONTH(DATE(M$1,M$2,1),0)))*SUMIFS(Prov_Auto!$E$3:$E1000, Prov_Auto!$A$3:$A1000, $D796, Prov_Auto!$D$3:$D1000,"&gt;="&amp;DATE(M$1,M$2,1),Prov_Auto!$D$3:$D1000, "&lt;="&amp;EOMONTH(DATE(M$1,M$2,1),0)))</f>
        <v/>
      </c>
      <c r="N796" s="48" t="str">
        <f>IF($D796="","", (SUMIFS(Transacoes!$D$3:$D1000,Transacoes!$C$3:$C1000,$D796,Transacoes!$B$3:$B1000,"C", Transacoes!$A$3:$A1000, "&lt;"&amp;EOMONTH(DATE(N$1,N$2,1),0))-SUMIFS(Transacoes!$D$3:$D1000,Transacoes!$C$3:$C1000,$D796,Transacoes!$B$3:$B1000,"V", Transacoes!$A$3:$A1000, "&lt;"&amp;EOMONTH(DATE(N$1,N$2,1),0)))*SUMIFS(Prov_Auto!$E$3:$E1000, Prov_Auto!$A$3:$A1000, $D796, Prov_Auto!$D$3:$D1000,"&gt;="&amp;DATE(N$1,N$2,1),Prov_Auto!$D$3:$D1000, "&lt;="&amp;EOMONTH(DATE(N$1,N$2,1),0)))</f>
        <v/>
      </c>
      <c r="O796" s="48" t="str">
        <f>IF($D796="","", (SUMIFS(Transacoes!$D$3:$D1000,Transacoes!$C$3:$C1000,$D796,Transacoes!$B$3:$B1000,"C", Transacoes!$A$3:$A1000, "&lt;"&amp;EOMONTH(DATE(O$1,O$2,1),0))-SUMIFS(Transacoes!$D$3:$D1000,Transacoes!$C$3:$C1000,$D796,Transacoes!$B$3:$B1000,"V", Transacoes!$A$3:$A1000, "&lt;"&amp;EOMONTH(DATE(O$1,O$2,1),0)))*SUMIFS(Prov_Auto!$E$3:$E1000, Prov_Auto!$A$3:$A1000, $D796, Prov_Auto!$D$3:$D1000,"&gt;="&amp;DATE(O$1,O$2,1),Prov_Auto!$D$3:$D1000, "&lt;="&amp;EOMONTH(DATE(O$1,O$2,1),0)))</f>
        <v/>
      </c>
      <c r="P796" s="48" t="str">
        <f>IF($D796="","", (SUMIFS(Transacoes!$D$3:$D1000,Transacoes!$C$3:$C1000,$D796,Transacoes!$B$3:$B1000,"C", Transacoes!$A$3:$A1000, "&lt;"&amp;EOMONTH(DATE(P$1,P$2,1),0))-SUMIFS(Transacoes!$D$3:$D1000,Transacoes!$C$3:$C1000,$D796,Transacoes!$B$3:$B1000,"V", Transacoes!$A$3:$A1000, "&lt;"&amp;EOMONTH(DATE(P$1,P$2,1),0)))*SUMIFS(Prov_Auto!$E$3:$E1000, Prov_Auto!$A$3:$A1000, $D796, Prov_Auto!$D$3:$D1000,"&gt;="&amp;DATE(P$1,P$2,1),Prov_Auto!$D$3:$D1000, "&lt;="&amp;EOMONTH(DATE(P$1,P$2,1),0)))</f>
        <v/>
      </c>
      <c r="Q796" s="48" t="str">
        <f>IF($D796="","", (SUMIFS(Transacoes!$D$3:$D1000,Transacoes!$C$3:$C1000,$D796,Transacoes!$B$3:$B1000,"C", Transacoes!$A$3:$A1000, "&lt;"&amp;EOMONTH(DATE(Q$1,Q$2,1),0))-SUMIFS(Transacoes!$D$3:$D1000,Transacoes!$C$3:$C1000,$D796,Transacoes!$B$3:$B1000,"V", Transacoes!$A$3:$A1000, "&lt;"&amp;EOMONTH(DATE(Q$1,Q$2,1),0)))*SUMIFS(Prov_Auto!$E$3:$E1000, Prov_Auto!$A$3:$A1000, $D796, Prov_Auto!$D$3:$D1000,"&gt;="&amp;DATE(Q$1,Q$2,1),Prov_Auto!$D$3:$D1000, "&lt;="&amp;EOMONTH(DATE(Q$1,Q$2,1),0)))</f>
        <v/>
      </c>
      <c r="R796" s="47"/>
    </row>
    <row r="797">
      <c r="A797" s="47"/>
      <c r="B797" s="47"/>
      <c r="C797" s="47"/>
      <c r="D797" s="87"/>
      <c r="E797" s="48" t="str">
        <f>IF($D797="","", (SUMIFS(Transacoes!$D$3:$D1000,Transacoes!$C$3:$C1000,$D797,Transacoes!$B$3:$B1000,"C", Transacoes!$A$3:$A1000, "&lt;"&amp;EOMONTH(DATE(E$1,E$2,1),0))-SUMIFS(Transacoes!$D$3:$D1000,Transacoes!$C$3:$C1000,$D797,Transacoes!$B$3:$B1000,"V", Transacoes!$A$3:$A1000, "&lt;"&amp;EOMONTH(DATE(E$1,E$2,1),0)))*SUMIFS(Prov_Auto!$E$3:$E1000, Prov_Auto!$A$3:$A1000, $D797, Prov_Auto!$D$3:$D1000,"&gt;="&amp;DATE(E$1,E$2,1),Prov_Auto!$D$3:$D1000, "&lt;="&amp;EOMONTH(DATE(E$1,E$2,1),0)))</f>
        <v/>
      </c>
      <c r="F797" s="48" t="str">
        <f>IF($D797="","", (SUMIFS(Transacoes!$D$3:$D1000,Transacoes!$C$3:$C1000,$D797,Transacoes!$B$3:$B1000,"C", Transacoes!$A$3:$A1000, "&lt;"&amp;EOMONTH(DATE(F$1,F$2,1),0))-SUMIFS(Transacoes!$D$3:$D1000,Transacoes!$C$3:$C1000,$D797,Transacoes!$B$3:$B1000,"V", Transacoes!$A$3:$A1000, "&lt;"&amp;EOMONTH(DATE(F$1,F$2,1),0)))*SUMIFS(Prov_Auto!$E$3:$E1000, Prov_Auto!$A$3:$A1000, $D797, Prov_Auto!$D$3:$D1000,"&gt;="&amp;DATE(F$1,F$2,1),Prov_Auto!$D$3:$D1000, "&lt;="&amp;EOMONTH(DATE(F$1,F$2,1),0)))</f>
        <v/>
      </c>
      <c r="G797" s="48" t="str">
        <f>IF($D797="","", (SUMIFS(Transacoes!$D$3:$D1000,Transacoes!$C$3:$C1000,$D797,Transacoes!$B$3:$B1000,"C", Transacoes!$A$3:$A1000, "&lt;"&amp;EOMONTH(DATE(G$1,G$2,1),0))-SUMIFS(Transacoes!$D$3:$D1000,Transacoes!$C$3:$C1000,$D797,Transacoes!$B$3:$B1000,"V", Transacoes!$A$3:$A1000, "&lt;"&amp;EOMONTH(DATE(G$1,G$2,1),0)))*SUMIFS(Prov_Auto!$E$3:$E1000, Prov_Auto!$A$3:$A1000, $D797, Prov_Auto!$D$3:$D1000,"&gt;="&amp;DATE(G$1,G$2,1),Prov_Auto!$D$3:$D1000, "&lt;="&amp;EOMONTH(DATE(G$1,G$2,1),0)))</f>
        <v/>
      </c>
      <c r="H797" s="48" t="str">
        <f>IF($D797="","", (SUMIFS(Transacoes!$D$3:$D1000,Transacoes!$C$3:$C1000,$D797,Transacoes!$B$3:$B1000,"C", Transacoes!$A$3:$A1000, "&lt;"&amp;EOMONTH(DATE(H$1,H$2,1),0))-SUMIFS(Transacoes!$D$3:$D1000,Transacoes!$C$3:$C1000,$D797,Transacoes!$B$3:$B1000,"V", Transacoes!$A$3:$A1000, "&lt;"&amp;EOMONTH(DATE(H$1,H$2,1),0)))*SUMIFS(Prov_Auto!$E$3:$E1000, Prov_Auto!$A$3:$A1000, $D797, Prov_Auto!$D$3:$D1000,"&gt;="&amp;DATE(H$1,H$2,1),Prov_Auto!$D$3:$D1000, "&lt;="&amp;EOMONTH(DATE(H$1,H$2,1),0)))</f>
        <v/>
      </c>
      <c r="I797" s="48" t="str">
        <f>IF($D797="","", (SUMIFS(Transacoes!$D$3:$D1000,Transacoes!$C$3:$C1000,$D797,Transacoes!$B$3:$B1000,"C", Transacoes!$A$3:$A1000, "&lt;"&amp;EOMONTH(DATE(I$1,I$2,1),0))-SUMIFS(Transacoes!$D$3:$D1000,Transacoes!$C$3:$C1000,$D797,Transacoes!$B$3:$B1000,"V", Transacoes!$A$3:$A1000, "&lt;"&amp;EOMONTH(DATE(I$1,I$2,1),0)))*SUMIFS(Prov_Auto!$E$3:$E1000, Prov_Auto!$A$3:$A1000, $D797, Prov_Auto!$D$3:$D1000,"&gt;="&amp;DATE(I$1,I$2,1),Prov_Auto!$D$3:$D1000, "&lt;="&amp;EOMONTH(DATE(I$1,I$2,1),0)))</f>
        <v/>
      </c>
      <c r="J797" s="48" t="str">
        <f>IF($D797="","", (SUMIFS(Transacoes!$D$3:$D1000,Transacoes!$C$3:$C1000,$D797,Transacoes!$B$3:$B1000,"C", Transacoes!$A$3:$A1000, "&lt;"&amp;EOMONTH(DATE(J$1,J$2,1),0))-SUMIFS(Transacoes!$D$3:$D1000,Transacoes!$C$3:$C1000,$D797,Transacoes!$B$3:$B1000,"V", Transacoes!$A$3:$A1000, "&lt;"&amp;EOMONTH(DATE(J$1,J$2,1),0)))*SUMIFS(Prov_Auto!$E$3:$E1000, Prov_Auto!$A$3:$A1000, $D797, Prov_Auto!$D$3:$D1000,"&gt;="&amp;DATE(J$1,J$2,1),Prov_Auto!$D$3:$D1000, "&lt;="&amp;EOMONTH(DATE(J$1,J$2,1),0)))</f>
        <v/>
      </c>
      <c r="K797" s="48" t="str">
        <f>IF($D797="","", (SUMIFS(Transacoes!$D$3:$D1000,Transacoes!$C$3:$C1000,$D797,Transacoes!$B$3:$B1000,"C", Transacoes!$A$3:$A1000, "&lt;"&amp;EOMONTH(DATE(K$1,K$2,1),0))-SUMIFS(Transacoes!$D$3:$D1000,Transacoes!$C$3:$C1000,$D797,Transacoes!$B$3:$B1000,"V", Transacoes!$A$3:$A1000, "&lt;"&amp;EOMONTH(DATE(K$1,K$2,1),0)))*SUMIFS(Prov_Auto!$E$3:$E1000, Prov_Auto!$A$3:$A1000, $D797, Prov_Auto!$D$3:$D1000,"&gt;="&amp;DATE(K$1,K$2,1),Prov_Auto!$D$3:$D1000, "&lt;="&amp;EOMONTH(DATE(K$1,K$2,1),0)))</f>
        <v/>
      </c>
      <c r="L797" s="48" t="str">
        <f>IF($D797="","", (SUMIFS(Transacoes!$D$3:$D1000,Transacoes!$C$3:$C1000,$D797,Transacoes!$B$3:$B1000,"C", Transacoes!$A$3:$A1000, "&lt;"&amp;EOMONTH(DATE(L$1,L$2,1),0))-SUMIFS(Transacoes!$D$3:$D1000,Transacoes!$C$3:$C1000,$D797,Transacoes!$B$3:$B1000,"V", Transacoes!$A$3:$A1000, "&lt;"&amp;EOMONTH(DATE(L$1,L$2,1),0)))*SUMIFS(Prov_Auto!$E$3:$E1000, Prov_Auto!$A$3:$A1000, $D797, Prov_Auto!$D$3:$D1000,"&gt;="&amp;DATE(L$1,L$2,1),Prov_Auto!$D$3:$D1000, "&lt;="&amp;EOMONTH(DATE(L$1,L$2,1),0)))</f>
        <v/>
      </c>
      <c r="M797" s="48" t="str">
        <f>IF($D797="","", (SUMIFS(Transacoes!$D$3:$D1000,Transacoes!$C$3:$C1000,$D797,Transacoes!$B$3:$B1000,"C", Transacoes!$A$3:$A1000, "&lt;"&amp;EOMONTH(DATE(M$1,M$2,1),0))-SUMIFS(Transacoes!$D$3:$D1000,Transacoes!$C$3:$C1000,$D797,Transacoes!$B$3:$B1000,"V", Transacoes!$A$3:$A1000, "&lt;"&amp;EOMONTH(DATE(M$1,M$2,1),0)))*SUMIFS(Prov_Auto!$E$3:$E1000, Prov_Auto!$A$3:$A1000, $D797, Prov_Auto!$D$3:$D1000,"&gt;="&amp;DATE(M$1,M$2,1),Prov_Auto!$D$3:$D1000, "&lt;="&amp;EOMONTH(DATE(M$1,M$2,1),0)))</f>
        <v/>
      </c>
      <c r="N797" s="48" t="str">
        <f>IF($D797="","", (SUMIFS(Transacoes!$D$3:$D1000,Transacoes!$C$3:$C1000,$D797,Transacoes!$B$3:$B1000,"C", Transacoes!$A$3:$A1000, "&lt;"&amp;EOMONTH(DATE(N$1,N$2,1),0))-SUMIFS(Transacoes!$D$3:$D1000,Transacoes!$C$3:$C1000,$D797,Transacoes!$B$3:$B1000,"V", Transacoes!$A$3:$A1000, "&lt;"&amp;EOMONTH(DATE(N$1,N$2,1),0)))*SUMIFS(Prov_Auto!$E$3:$E1000, Prov_Auto!$A$3:$A1000, $D797, Prov_Auto!$D$3:$D1000,"&gt;="&amp;DATE(N$1,N$2,1),Prov_Auto!$D$3:$D1000, "&lt;="&amp;EOMONTH(DATE(N$1,N$2,1),0)))</f>
        <v/>
      </c>
      <c r="O797" s="48" t="str">
        <f>IF($D797="","", (SUMIFS(Transacoes!$D$3:$D1000,Transacoes!$C$3:$C1000,$D797,Transacoes!$B$3:$B1000,"C", Transacoes!$A$3:$A1000, "&lt;"&amp;EOMONTH(DATE(O$1,O$2,1),0))-SUMIFS(Transacoes!$D$3:$D1000,Transacoes!$C$3:$C1000,$D797,Transacoes!$B$3:$B1000,"V", Transacoes!$A$3:$A1000, "&lt;"&amp;EOMONTH(DATE(O$1,O$2,1),0)))*SUMIFS(Prov_Auto!$E$3:$E1000, Prov_Auto!$A$3:$A1000, $D797, Prov_Auto!$D$3:$D1000,"&gt;="&amp;DATE(O$1,O$2,1),Prov_Auto!$D$3:$D1000, "&lt;="&amp;EOMONTH(DATE(O$1,O$2,1),0)))</f>
        <v/>
      </c>
      <c r="P797" s="48" t="str">
        <f>IF($D797="","", (SUMIFS(Transacoes!$D$3:$D1000,Transacoes!$C$3:$C1000,$D797,Transacoes!$B$3:$B1000,"C", Transacoes!$A$3:$A1000, "&lt;"&amp;EOMONTH(DATE(P$1,P$2,1),0))-SUMIFS(Transacoes!$D$3:$D1000,Transacoes!$C$3:$C1000,$D797,Transacoes!$B$3:$B1000,"V", Transacoes!$A$3:$A1000, "&lt;"&amp;EOMONTH(DATE(P$1,P$2,1),0)))*SUMIFS(Prov_Auto!$E$3:$E1000, Prov_Auto!$A$3:$A1000, $D797, Prov_Auto!$D$3:$D1000,"&gt;="&amp;DATE(P$1,P$2,1),Prov_Auto!$D$3:$D1000, "&lt;="&amp;EOMONTH(DATE(P$1,P$2,1),0)))</f>
        <v/>
      </c>
      <c r="Q797" s="48" t="str">
        <f>IF($D797="","", (SUMIFS(Transacoes!$D$3:$D1000,Transacoes!$C$3:$C1000,$D797,Transacoes!$B$3:$B1000,"C", Transacoes!$A$3:$A1000, "&lt;"&amp;EOMONTH(DATE(Q$1,Q$2,1),0))-SUMIFS(Transacoes!$D$3:$D1000,Transacoes!$C$3:$C1000,$D797,Transacoes!$B$3:$B1000,"V", Transacoes!$A$3:$A1000, "&lt;"&amp;EOMONTH(DATE(Q$1,Q$2,1),0)))*SUMIFS(Prov_Auto!$E$3:$E1000, Prov_Auto!$A$3:$A1000, $D797, Prov_Auto!$D$3:$D1000,"&gt;="&amp;DATE(Q$1,Q$2,1),Prov_Auto!$D$3:$D1000, "&lt;="&amp;EOMONTH(DATE(Q$1,Q$2,1),0)))</f>
        <v/>
      </c>
      <c r="R797" s="47"/>
    </row>
    <row r="798">
      <c r="A798" s="47"/>
      <c r="B798" s="47"/>
      <c r="C798" s="47"/>
      <c r="D798" s="87"/>
      <c r="E798" s="48" t="str">
        <f>IF($D798="","", (SUMIFS(Transacoes!$D$3:$D1000,Transacoes!$C$3:$C1000,$D798,Transacoes!$B$3:$B1000,"C", Transacoes!$A$3:$A1000, "&lt;"&amp;EOMONTH(DATE(E$1,E$2,1),0))-SUMIFS(Transacoes!$D$3:$D1000,Transacoes!$C$3:$C1000,$D798,Transacoes!$B$3:$B1000,"V", Transacoes!$A$3:$A1000, "&lt;"&amp;EOMONTH(DATE(E$1,E$2,1),0)))*SUMIFS(Prov_Auto!$E$3:$E1000, Prov_Auto!$A$3:$A1000, $D798, Prov_Auto!$D$3:$D1000,"&gt;="&amp;DATE(E$1,E$2,1),Prov_Auto!$D$3:$D1000, "&lt;="&amp;EOMONTH(DATE(E$1,E$2,1),0)))</f>
        <v/>
      </c>
      <c r="F798" s="48" t="str">
        <f>IF($D798="","", (SUMIFS(Transacoes!$D$3:$D1000,Transacoes!$C$3:$C1000,$D798,Transacoes!$B$3:$B1000,"C", Transacoes!$A$3:$A1000, "&lt;"&amp;EOMONTH(DATE(F$1,F$2,1),0))-SUMIFS(Transacoes!$D$3:$D1000,Transacoes!$C$3:$C1000,$D798,Transacoes!$B$3:$B1000,"V", Transacoes!$A$3:$A1000, "&lt;"&amp;EOMONTH(DATE(F$1,F$2,1),0)))*SUMIFS(Prov_Auto!$E$3:$E1000, Prov_Auto!$A$3:$A1000, $D798, Prov_Auto!$D$3:$D1000,"&gt;="&amp;DATE(F$1,F$2,1),Prov_Auto!$D$3:$D1000, "&lt;="&amp;EOMONTH(DATE(F$1,F$2,1),0)))</f>
        <v/>
      </c>
      <c r="G798" s="48" t="str">
        <f>IF($D798="","", (SUMIFS(Transacoes!$D$3:$D1000,Transacoes!$C$3:$C1000,$D798,Transacoes!$B$3:$B1000,"C", Transacoes!$A$3:$A1000, "&lt;"&amp;EOMONTH(DATE(G$1,G$2,1),0))-SUMIFS(Transacoes!$D$3:$D1000,Transacoes!$C$3:$C1000,$D798,Transacoes!$B$3:$B1000,"V", Transacoes!$A$3:$A1000, "&lt;"&amp;EOMONTH(DATE(G$1,G$2,1),0)))*SUMIFS(Prov_Auto!$E$3:$E1000, Prov_Auto!$A$3:$A1000, $D798, Prov_Auto!$D$3:$D1000,"&gt;="&amp;DATE(G$1,G$2,1),Prov_Auto!$D$3:$D1000, "&lt;="&amp;EOMONTH(DATE(G$1,G$2,1),0)))</f>
        <v/>
      </c>
      <c r="H798" s="48" t="str">
        <f>IF($D798="","", (SUMIFS(Transacoes!$D$3:$D1000,Transacoes!$C$3:$C1000,$D798,Transacoes!$B$3:$B1000,"C", Transacoes!$A$3:$A1000, "&lt;"&amp;EOMONTH(DATE(H$1,H$2,1),0))-SUMIFS(Transacoes!$D$3:$D1000,Transacoes!$C$3:$C1000,$D798,Transacoes!$B$3:$B1000,"V", Transacoes!$A$3:$A1000, "&lt;"&amp;EOMONTH(DATE(H$1,H$2,1),0)))*SUMIFS(Prov_Auto!$E$3:$E1000, Prov_Auto!$A$3:$A1000, $D798, Prov_Auto!$D$3:$D1000,"&gt;="&amp;DATE(H$1,H$2,1),Prov_Auto!$D$3:$D1000, "&lt;="&amp;EOMONTH(DATE(H$1,H$2,1),0)))</f>
        <v/>
      </c>
      <c r="I798" s="48" t="str">
        <f>IF($D798="","", (SUMIFS(Transacoes!$D$3:$D1000,Transacoes!$C$3:$C1000,$D798,Transacoes!$B$3:$B1000,"C", Transacoes!$A$3:$A1000, "&lt;"&amp;EOMONTH(DATE(I$1,I$2,1),0))-SUMIFS(Transacoes!$D$3:$D1000,Transacoes!$C$3:$C1000,$D798,Transacoes!$B$3:$B1000,"V", Transacoes!$A$3:$A1000, "&lt;"&amp;EOMONTH(DATE(I$1,I$2,1),0)))*SUMIFS(Prov_Auto!$E$3:$E1000, Prov_Auto!$A$3:$A1000, $D798, Prov_Auto!$D$3:$D1000,"&gt;="&amp;DATE(I$1,I$2,1),Prov_Auto!$D$3:$D1000, "&lt;="&amp;EOMONTH(DATE(I$1,I$2,1),0)))</f>
        <v/>
      </c>
      <c r="J798" s="48" t="str">
        <f>IF($D798="","", (SUMIFS(Transacoes!$D$3:$D1000,Transacoes!$C$3:$C1000,$D798,Transacoes!$B$3:$B1000,"C", Transacoes!$A$3:$A1000, "&lt;"&amp;EOMONTH(DATE(J$1,J$2,1),0))-SUMIFS(Transacoes!$D$3:$D1000,Transacoes!$C$3:$C1000,$D798,Transacoes!$B$3:$B1000,"V", Transacoes!$A$3:$A1000, "&lt;"&amp;EOMONTH(DATE(J$1,J$2,1),0)))*SUMIFS(Prov_Auto!$E$3:$E1000, Prov_Auto!$A$3:$A1000, $D798, Prov_Auto!$D$3:$D1000,"&gt;="&amp;DATE(J$1,J$2,1),Prov_Auto!$D$3:$D1000, "&lt;="&amp;EOMONTH(DATE(J$1,J$2,1),0)))</f>
        <v/>
      </c>
      <c r="K798" s="48" t="str">
        <f>IF($D798="","", (SUMIFS(Transacoes!$D$3:$D1000,Transacoes!$C$3:$C1000,$D798,Transacoes!$B$3:$B1000,"C", Transacoes!$A$3:$A1000, "&lt;"&amp;EOMONTH(DATE(K$1,K$2,1),0))-SUMIFS(Transacoes!$D$3:$D1000,Transacoes!$C$3:$C1000,$D798,Transacoes!$B$3:$B1000,"V", Transacoes!$A$3:$A1000, "&lt;"&amp;EOMONTH(DATE(K$1,K$2,1),0)))*SUMIFS(Prov_Auto!$E$3:$E1000, Prov_Auto!$A$3:$A1000, $D798, Prov_Auto!$D$3:$D1000,"&gt;="&amp;DATE(K$1,K$2,1),Prov_Auto!$D$3:$D1000, "&lt;="&amp;EOMONTH(DATE(K$1,K$2,1),0)))</f>
        <v/>
      </c>
      <c r="L798" s="48" t="str">
        <f>IF($D798="","", (SUMIFS(Transacoes!$D$3:$D1000,Transacoes!$C$3:$C1000,$D798,Transacoes!$B$3:$B1000,"C", Transacoes!$A$3:$A1000, "&lt;"&amp;EOMONTH(DATE(L$1,L$2,1),0))-SUMIFS(Transacoes!$D$3:$D1000,Transacoes!$C$3:$C1000,$D798,Transacoes!$B$3:$B1000,"V", Transacoes!$A$3:$A1000, "&lt;"&amp;EOMONTH(DATE(L$1,L$2,1),0)))*SUMIFS(Prov_Auto!$E$3:$E1000, Prov_Auto!$A$3:$A1000, $D798, Prov_Auto!$D$3:$D1000,"&gt;="&amp;DATE(L$1,L$2,1),Prov_Auto!$D$3:$D1000, "&lt;="&amp;EOMONTH(DATE(L$1,L$2,1),0)))</f>
        <v/>
      </c>
      <c r="M798" s="48" t="str">
        <f>IF($D798="","", (SUMIFS(Transacoes!$D$3:$D1000,Transacoes!$C$3:$C1000,$D798,Transacoes!$B$3:$B1000,"C", Transacoes!$A$3:$A1000, "&lt;"&amp;EOMONTH(DATE(M$1,M$2,1),0))-SUMIFS(Transacoes!$D$3:$D1000,Transacoes!$C$3:$C1000,$D798,Transacoes!$B$3:$B1000,"V", Transacoes!$A$3:$A1000, "&lt;"&amp;EOMONTH(DATE(M$1,M$2,1),0)))*SUMIFS(Prov_Auto!$E$3:$E1000, Prov_Auto!$A$3:$A1000, $D798, Prov_Auto!$D$3:$D1000,"&gt;="&amp;DATE(M$1,M$2,1),Prov_Auto!$D$3:$D1000, "&lt;="&amp;EOMONTH(DATE(M$1,M$2,1),0)))</f>
        <v/>
      </c>
      <c r="N798" s="48" t="str">
        <f>IF($D798="","", (SUMIFS(Transacoes!$D$3:$D1000,Transacoes!$C$3:$C1000,$D798,Transacoes!$B$3:$B1000,"C", Transacoes!$A$3:$A1000, "&lt;"&amp;EOMONTH(DATE(N$1,N$2,1),0))-SUMIFS(Transacoes!$D$3:$D1000,Transacoes!$C$3:$C1000,$D798,Transacoes!$B$3:$B1000,"V", Transacoes!$A$3:$A1000, "&lt;"&amp;EOMONTH(DATE(N$1,N$2,1),0)))*SUMIFS(Prov_Auto!$E$3:$E1000, Prov_Auto!$A$3:$A1000, $D798, Prov_Auto!$D$3:$D1000,"&gt;="&amp;DATE(N$1,N$2,1),Prov_Auto!$D$3:$D1000, "&lt;="&amp;EOMONTH(DATE(N$1,N$2,1),0)))</f>
        <v/>
      </c>
      <c r="O798" s="48" t="str">
        <f>IF($D798="","", (SUMIFS(Transacoes!$D$3:$D1000,Transacoes!$C$3:$C1000,$D798,Transacoes!$B$3:$B1000,"C", Transacoes!$A$3:$A1000, "&lt;"&amp;EOMONTH(DATE(O$1,O$2,1),0))-SUMIFS(Transacoes!$D$3:$D1000,Transacoes!$C$3:$C1000,$D798,Transacoes!$B$3:$B1000,"V", Transacoes!$A$3:$A1000, "&lt;"&amp;EOMONTH(DATE(O$1,O$2,1),0)))*SUMIFS(Prov_Auto!$E$3:$E1000, Prov_Auto!$A$3:$A1000, $D798, Prov_Auto!$D$3:$D1000,"&gt;="&amp;DATE(O$1,O$2,1),Prov_Auto!$D$3:$D1000, "&lt;="&amp;EOMONTH(DATE(O$1,O$2,1),0)))</f>
        <v/>
      </c>
      <c r="P798" s="48" t="str">
        <f>IF($D798="","", (SUMIFS(Transacoes!$D$3:$D1000,Transacoes!$C$3:$C1000,$D798,Transacoes!$B$3:$B1000,"C", Transacoes!$A$3:$A1000, "&lt;"&amp;EOMONTH(DATE(P$1,P$2,1),0))-SUMIFS(Transacoes!$D$3:$D1000,Transacoes!$C$3:$C1000,$D798,Transacoes!$B$3:$B1000,"V", Transacoes!$A$3:$A1000, "&lt;"&amp;EOMONTH(DATE(P$1,P$2,1),0)))*SUMIFS(Prov_Auto!$E$3:$E1000, Prov_Auto!$A$3:$A1000, $D798, Prov_Auto!$D$3:$D1000,"&gt;="&amp;DATE(P$1,P$2,1),Prov_Auto!$D$3:$D1000, "&lt;="&amp;EOMONTH(DATE(P$1,P$2,1),0)))</f>
        <v/>
      </c>
      <c r="Q798" s="48" t="str">
        <f>IF($D798="","", (SUMIFS(Transacoes!$D$3:$D1000,Transacoes!$C$3:$C1000,$D798,Transacoes!$B$3:$B1000,"C", Transacoes!$A$3:$A1000, "&lt;"&amp;EOMONTH(DATE(Q$1,Q$2,1),0))-SUMIFS(Transacoes!$D$3:$D1000,Transacoes!$C$3:$C1000,$D798,Transacoes!$B$3:$B1000,"V", Transacoes!$A$3:$A1000, "&lt;"&amp;EOMONTH(DATE(Q$1,Q$2,1),0)))*SUMIFS(Prov_Auto!$E$3:$E1000, Prov_Auto!$A$3:$A1000, $D798, Prov_Auto!$D$3:$D1000,"&gt;="&amp;DATE(Q$1,Q$2,1),Prov_Auto!$D$3:$D1000, "&lt;="&amp;EOMONTH(DATE(Q$1,Q$2,1),0)))</f>
        <v/>
      </c>
      <c r="R798" s="47"/>
    </row>
    <row r="799">
      <c r="A799" s="47"/>
      <c r="B799" s="47"/>
      <c r="C799" s="47"/>
      <c r="D799" s="87"/>
      <c r="E799" s="48" t="str">
        <f>IF($D799="","", (SUMIFS(Transacoes!$D$3:$D1000,Transacoes!$C$3:$C1000,$D799,Transacoes!$B$3:$B1000,"C", Transacoes!$A$3:$A1000, "&lt;"&amp;EOMONTH(DATE(E$1,E$2,1),0))-SUMIFS(Transacoes!$D$3:$D1000,Transacoes!$C$3:$C1000,$D799,Transacoes!$B$3:$B1000,"V", Transacoes!$A$3:$A1000, "&lt;"&amp;EOMONTH(DATE(E$1,E$2,1),0)))*SUMIFS(Prov_Auto!$E$3:$E1000, Prov_Auto!$A$3:$A1000, $D799, Prov_Auto!$D$3:$D1000,"&gt;="&amp;DATE(E$1,E$2,1),Prov_Auto!$D$3:$D1000, "&lt;="&amp;EOMONTH(DATE(E$1,E$2,1),0)))</f>
        <v/>
      </c>
      <c r="F799" s="48" t="str">
        <f>IF($D799="","", (SUMIFS(Transacoes!$D$3:$D1000,Transacoes!$C$3:$C1000,$D799,Transacoes!$B$3:$B1000,"C", Transacoes!$A$3:$A1000, "&lt;"&amp;EOMONTH(DATE(F$1,F$2,1),0))-SUMIFS(Transacoes!$D$3:$D1000,Transacoes!$C$3:$C1000,$D799,Transacoes!$B$3:$B1000,"V", Transacoes!$A$3:$A1000, "&lt;"&amp;EOMONTH(DATE(F$1,F$2,1),0)))*SUMIFS(Prov_Auto!$E$3:$E1000, Prov_Auto!$A$3:$A1000, $D799, Prov_Auto!$D$3:$D1000,"&gt;="&amp;DATE(F$1,F$2,1),Prov_Auto!$D$3:$D1000, "&lt;="&amp;EOMONTH(DATE(F$1,F$2,1),0)))</f>
        <v/>
      </c>
      <c r="G799" s="48" t="str">
        <f>IF($D799="","", (SUMIFS(Transacoes!$D$3:$D1000,Transacoes!$C$3:$C1000,$D799,Transacoes!$B$3:$B1000,"C", Transacoes!$A$3:$A1000, "&lt;"&amp;EOMONTH(DATE(G$1,G$2,1),0))-SUMIFS(Transacoes!$D$3:$D1000,Transacoes!$C$3:$C1000,$D799,Transacoes!$B$3:$B1000,"V", Transacoes!$A$3:$A1000, "&lt;"&amp;EOMONTH(DATE(G$1,G$2,1),0)))*SUMIFS(Prov_Auto!$E$3:$E1000, Prov_Auto!$A$3:$A1000, $D799, Prov_Auto!$D$3:$D1000,"&gt;="&amp;DATE(G$1,G$2,1),Prov_Auto!$D$3:$D1000, "&lt;="&amp;EOMONTH(DATE(G$1,G$2,1),0)))</f>
        <v/>
      </c>
      <c r="H799" s="48" t="str">
        <f>IF($D799="","", (SUMIFS(Transacoes!$D$3:$D1000,Transacoes!$C$3:$C1000,$D799,Transacoes!$B$3:$B1000,"C", Transacoes!$A$3:$A1000, "&lt;"&amp;EOMONTH(DATE(H$1,H$2,1),0))-SUMIFS(Transacoes!$D$3:$D1000,Transacoes!$C$3:$C1000,$D799,Transacoes!$B$3:$B1000,"V", Transacoes!$A$3:$A1000, "&lt;"&amp;EOMONTH(DATE(H$1,H$2,1),0)))*SUMIFS(Prov_Auto!$E$3:$E1000, Prov_Auto!$A$3:$A1000, $D799, Prov_Auto!$D$3:$D1000,"&gt;="&amp;DATE(H$1,H$2,1),Prov_Auto!$D$3:$D1000, "&lt;="&amp;EOMONTH(DATE(H$1,H$2,1),0)))</f>
        <v/>
      </c>
      <c r="I799" s="48" t="str">
        <f>IF($D799="","", (SUMIFS(Transacoes!$D$3:$D1000,Transacoes!$C$3:$C1000,$D799,Transacoes!$B$3:$B1000,"C", Transacoes!$A$3:$A1000, "&lt;"&amp;EOMONTH(DATE(I$1,I$2,1),0))-SUMIFS(Transacoes!$D$3:$D1000,Transacoes!$C$3:$C1000,$D799,Transacoes!$B$3:$B1000,"V", Transacoes!$A$3:$A1000, "&lt;"&amp;EOMONTH(DATE(I$1,I$2,1),0)))*SUMIFS(Prov_Auto!$E$3:$E1000, Prov_Auto!$A$3:$A1000, $D799, Prov_Auto!$D$3:$D1000,"&gt;="&amp;DATE(I$1,I$2,1),Prov_Auto!$D$3:$D1000, "&lt;="&amp;EOMONTH(DATE(I$1,I$2,1),0)))</f>
        <v/>
      </c>
      <c r="J799" s="48" t="str">
        <f>IF($D799="","", (SUMIFS(Transacoes!$D$3:$D1000,Transacoes!$C$3:$C1000,$D799,Transacoes!$B$3:$B1000,"C", Transacoes!$A$3:$A1000, "&lt;"&amp;EOMONTH(DATE(J$1,J$2,1),0))-SUMIFS(Transacoes!$D$3:$D1000,Transacoes!$C$3:$C1000,$D799,Transacoes!$B$3:$B1000,"V", Transacoes!$A$3:$A1000, "&lt;"&amp;EOMONTH(DATE(J$1,J$2,1),0)))*SUMIFS(Prov_Auto!$E$3:$E1000, Prov_Auto!$A$3:$A1000, $D799, Prov_Auto!$D$3:$D1000,"&gt;="&amp;DATE(J$1,J$2,1),Prov_Auto!$D$3:$D1000, "&lt;="&amp;EOMONTH(DATE(J$1,J$2,1),0)))</f>
        <v/>
      </c>
      <c r="K799" s="48" t="str">
        <f>IF($D799="","", (SUMIFS(Transacoes!$D$3:$D1000,Transacoes!$C$3:$C1000,$D799,Transacoes!$B$3:$B1000,"C", Transacoes!$A$3:$A1000, "&lt;"&amp;EOMONTH(DATE(K$1,K$2,1),0))-SUMIFS(Transacoes!$D$3:$D1000,Transacoes!$C$3:$C1000,$D799,Transacoes!$B$3:$B1000,"V", Transacoes!$A$3:$A1000, "&lt;"&amp;EOMONTH(DATE(K$1,K$2,1),0)))*SUMIFS(Prov_Auto!$E$3:$E1000, Prov_Auto!$A$3:$A1000, $D799, Prov_Auto!$D$3:$D1000,"&gt;="&amp;DATE(K$1,K$2,1),Prov_Auto!$D$3:$D1000, "&lt;="&amp;EOMONTH(DATE(K$1,K$2,1),0)))</f>
        <v/>
      </c>
      <c r="L799" s="48" t="str">
        <f>IF($D799="","", (SUMIFS(Transacoes!$D$3:$D1000,Transacoes!$C$3:$C1000,$D799,Transacoes!$B$3:$B1000,"C", Transacoes!$A$3:$A1000, "&lt;"&amp;EOMONTH(DATE(L$1,L$2,1),0))-SUMIFS(Transacoes!$D$3:$D1000,Transacoes!$C$3:$C1000,$D799,Transacoes!$B$3:$B1000,"V", Transacoes!$A$3:$A1000, "&lt;"&amp;EOMONTH(DATE(L$1,L$2,1),0)))*SUMIFS(Prov_Auto!$E$3:$E1000, Prov_Auto!$A$3:$A1000, $D799, Prov_Auto!$D$3:$D1000,"&gt;="&amp;DATE(L$1,L$2,1),Prov_Auto!$D$3:$D1000, "&lt;="&amp;EOMONTH(DATE(L$1,L$2,1),0)))</f>
        <v/>
      </c>
      <c r="M799" s="48" t="str">
        <f>IF($D799="","", (SUMIFS(Transacoes!$D$3:$D1000,Transacoes!$C$3:$C1000,$D799,Transacoes!$B$3:$B1000,"C", Transacoes!$A$3:$A1000, "&lt;"&amp;EOMONTH(DATE(M$1,M$2,1),0))-SUMIFS(Transacoes!$D$3:$D1000,Transacoes!$C$3:$C1000,$D799,Transacoes!$B$3:$B1000,"V", Transacoes!$A$3:$A1000, "&lt;"&amp;EOMONTH(DATE(M$1,M$2,1),0)))*SUMIFS(Prov_Auto!$E$3:$E1000, Prov_Auto!$A$3:$A1000, $D799, Prov_Auto!$D$3:$D1000,"&gt;="&amp;DATE(M$1,M$2,1),Prov_Auto!$D$3:$D1000, "&lt;="&amp;EOMONTH(DATE(M$1,M$2,1),0)))</f>
        <v/>
      </c>
      <c r="N799" s="48" t="str">
        <f>IF($D799="","", (SUMIFS(Transacoes!$D$3:$D1000,Transacoes!$C$3:$C1000,$D799,Transacoes!$B$3:$B1000,"C", Transacoes!$A$3:$A1000, "&lt;"&amp;EOMONTH(DATE(N$1,N$2,1),0))-SUMIFS(Transacoes!$D$3:$D1000,Transacoes!$C$3:$C1000,$D799,Transacoes!$B$3:$B1000,"V", Transacoes!$A$3:$A1000, "&lt;"&amp;EOMONTH(DATE(N$1,N$2,1),0)))*SUMIFS(Prov_Auto!$E$3:$E1000, Prov_Auto!$A$3:$A1000, $D799, Prov_Auto!$D$3:$D1000,"&gt;="&amp;DATE(N$1,N$2,1),Prov_Auto!$D$3:$D1000, "&lt;="&amp;EOMONTH(DATE(N$1,N$2,1),0)))</f>
        <v/>
      </c>
      <c r="O799" s="48" t="str">
        <f>IF($D799="","", (SUMIFS(Transacoes!$D$3:$D1000,Transacoes!$C$3:$C1000,$D799,Transacoes!$B$3:$B1000,"C", Transacoes!$A$3:$A1000, "&lt;"&amp;EOMONTH(DATE(O$1,O$2,1),0))-SUMIFS(Transacoes!$D$3:$D1000,Transacoes!$C$3:$C1000,$D799,Transacoes!$B$3:$B1000,"V", Transacoes!$A$3:$A1000, "&lt;"&amp;EOMONTH(DATE(O$1,O$2,1),0)))*SUMIFS(Prov_Auto!$E$3:$E1000, Prov_Auto!$A$3:$A1000, $D799, Prov_Auto!$D$3:$D1000,"&gt;="&amp;DATE(O$1,O$2,1),Prov_Auto!$D$3:$D1000, "&lt;="&amp;EOMONTH(DATE(O$1,O$2,1),0)))</f>
        <v/>
      </c>
      <c r="P799" s="48" t="str">
        <f>IF($D799="","", (SUMIFS(Transacoes!$D$3:$D1000,Transacoes!$C$3:$C1000,$D799,Transacoes!$B$3:$B1000,"C", Transacoes!$A$3:$A1000, "&lt;"&amp;EOMONTH(DATE(P$1,P$2,1),0))-SUMIFS(Transacoes!$D$3:$D1000,Transacoes!$C$3:$C1000,$D799,Transacoes!$B$3:$B1000,"V", Transacoes!$A$3:$A1000, "&lt;"&amp;EOMONTH(DATE(P$1,P$2,1),0)))*SUMIFS(Prov_Auto!$E$3:$E1000, Prov_Auto!$A$3:$A1000, $D799, Prov_Auto!$D$3:$D1000,"&gt;="&amp;DATE(P$1,P$2,1),Prov_Auto!$D$3:$D1000, "&lt;="&amp;EOMONTH(DATE(P$1,P$2,1),0)))</f>
        <v/>
      </c>
      <c r="Q799" s="48" t="str">
        <f>IF($D799="","", (SUMIFS(Transacoes!$D$3:$D1000,Transacoes!$C$3:$C1000,$D799,Transacoes!$B$3:$B1000,"C", Transacoes!$A$3:$A1000, "&lt;"&amp;EOMONTH(DATE(Q$1,Q$2,1),0))-SUMIFS(Transacoes!$D$3:$D1000,Transacoes!$C$3:$C1000,$D799,Transacoes!$B$3:$B1000,"V", Transacoes!$A$3:$A1000, "&lt;"&amp;EOMONTH(DATE(Q$1,Q$2,1),0)))*SUMIFS(Prov_Auto!$E$3:$E1000, Prov_Auto!$A$3:$A1000, $D799, Prov_Auto!$D$3:$D1000,"&gt;="&amp;DATE(Q$1,Q$2,1),Prov_Auto!$D$3:$D1000, "&lt;="&amp;EOMONTH(DATE(Q$1,Q$2,1),0)))</f>
        <v/>
      </c>
      <c r="R799" s="47"/>
    </row>
    <row r="800">
      <c r="A800" s="47"/>
      <c r="B800" s="47"/>
      <c r="C800" s="47"/>
      <c r="D800" s="87"/>
      <c r="E800" s="48" t="str">
        <f>IF($D800="","", (SUMIFS(Transacoes!$D$3:$D1000,Transacoes!$C$3:$C1000,$D800,Transacoes!$B$3:$B1000,"C", Transacoes!$A$3:$A1000, "&lt;"&amp;EOMONTH(DATE(E$1,E$2,1),0))-SUMIFS(Transacoes!$D$3:$D1000,Transacoes!$C$3:$C1000,$D800,Transacoes!$B$3:$B1000,"V", Transacoes!$A$3:$A1000, "&lt;"&amp;EOMONTH(DATE(E$1,E$2,1),0)))*SUMIFS(Prov_Auto!$E$3:$E1000, Prov_Auto!$A$3:$A1000, $D800, Prov_Auto!$D$3:$D1000,"&gt;="&amp;DATE(E$1,E$2,1),Prov_Auto!$D$3:$D1000, "&lt;="&amp;EOMONTH(DATE(E$1,E$2,1),0)))</f>
        <v/>
      </c>
      <c r="F800" s="48" t="str">
        <f>IF($D800="","", (SUMIFS(Transacoes!$D$3:$D1000,Transacoes!$C$3:$C1000,$D800,Transacoes!$B$3:$B1000,"C", Transacoes!$A$3:$A1000, "&lt;"&amp;EOMONTH(DATE(F$1,F$2,1),0))-SUMIFS(Transacoes!$D$3:$D1000,Transacoes!$C$3:$C1000,$D800,Transacoes!$B$3:$B1000,"V", Transacoes!$A$3:$A1000, "&lt;"&amp;EOMONTH(DATE(F$1,F$2,1),0)))*SUMIFS(Prov_Auto!$E$3:$E1000, Prov_Auto!$A$3:$A1000, $D800, Prov_Auto!$D$3:$D1000,"&gt;="&amp;DATE(F$1,F$2,1),Prov_Auto!$D$3:$D1000, "&lt;="&amp;EOMONTH(DATE(F$1,F$2,1),0)))</f>
        <v/>
      </c>
      <c r="G800" s="48" t="str">
        <f>IF($D800="","", (SUMIFS(Transacoes!$D$3:$D1000,Transacoes!$C$3:$C1000,$D800,Transacoes!$B$3:$B1000,"C", Transacoes!$A$3:$A1000, "&lt;"&amp;EOMONTH(DATE(G$1,G$2,1),0))-SUMIFS(Transacoes!$D$3:$D1000,Transacoes!$C$3:$C1000,$D800,Transacoes!$B$3:$B1000,"V", Transacoes!$A$3:$A1000, "&lt;"&amp;EOMONTH(DATE(G$1,G$2,1),0)))*SUMIFS(Prov_Auto!$E$3:$E1000, Prov_Auto!$A$3:$A1000, $D800, Prov_Auto!$D$3:$D1000,"&gt;="&amp;DATE(G$1,G$2,1),Prov_Auto!$D$3:$D1000, "&lt;="&amp;EOMONTH(DATE(G$1,G$2,1),0)))</f>
        <v/>
      </c>
      <c r="H800" s="48" t="str">
        <f>IF($D800="","", (SUMIFS(Transacoes!$D$3:$D1000,Transacoes!$C$3:$C1000,$D800,Transacoes!$B$3:$B1000,"C", Transacoes!$A$3:$A1000, "&lt;"&amp;EOMONTH(DATE(H$1,H$2,1),0))-SUMIFS(Transacoes!$D$3:$D1000,Transacoes!$C$3:$C1000,$D800,Transacoes!$B$3:$B1000,"V", Transacoes!$A$3:$A1000, "&lt;"&amp;EOMONTH(DATE(H$1,H$2,1),0)))*SUMIFS(Prov_Auto!$E$3:$E1000, Prov_Auto!$A$3:$A1000, $D800, Prov_Auto!$D$3:$D1000,"&gt;="&amp;DATE(H$1,H$2,1),Prov_Auto!$D$3:$D1000, "&lt;="&amp;EOMONTH(DATE(H$1,H$2,1),0)))</f>
        <v/>
      </c>
      <c r="I800" s="48" t="str">
        <f>IF($D800="","", (SUMIFS(Transacoes!$D$3:$D1000,Transacoes!$C$3:$C1000,$D800,Transacoes!$B$3:$B1000,"C", Transacoes!$A$3:$A1000, "&lt;"&amp;EOMONTH(DATE(I$1,I$2,1),0))-SUMIFS(Transacoes!$D$3:$D1000,Transacoes!$C$3:$C1000,$D800,Transacoes!$B$3:$B1000,"V", Transacoes!$A$3:$A1000, "&lt;"&amp;EOMONTH(DATE(I$1,I$2,1),0)))*SUMIFS(Prov_Auto!$E$3:$E1000, Prov_Auto!$A$3:$A1000, $D800, Prov_Auto!$D$3:$D1000,"&gt;="&amp;DATE(I$1,I$2,1),Prov_Auto!$D$3:$D1000, "&lt;="&amp;EOMONTH(DATE(I$1,I$2,1),0)))</f>
        <v/>
      </c>
      <c r="J800" s="48" t="str">
        <f>IF($D800="","", (SUMIFS(Transacoes!$D$3:$D1000,Transacoes!$C$3:$C1000,$D800,Transacoes!$B$3:$B1000,"C", Transacoes!$A$3:$A1000, "&lt;"&amp;EOMONTH(DATE(J$1,J$2,1),0))-SUMIFS(Transacoes!$D$3:$D1000,Transacoes!$C$3:$C1000,$D800,Transacoes!$B$3:$B1000,"V", Transacoes!$A$3:$A1000, "&lt;"&amp;EOMONTH(DATE(J$1,J$2,1),0)))*SUMIFS(Prov_Auto!$E$3:$E1000, Prov_Auto!$A$3:$A1000, $D800, Prov_Auto!$D$3:$D1000,"&gt;="&amp;DATE(J$1,J$2,1),Prov_Auto!$D$3:$D1000, "&lt;="&amp;EOMONTH(DATE(J$1,J$2,1),0)))</f>
        <v/>
      </c>
      <c r="K800" s="48" t="str">
        <f>IF($D800="","", (SUMIFS(Transacoes!$D$3:$D1000,Transacoes!$C$3:$C1000,$D800,Transacoes!$B$3:$B1000,"C", Transacoes!$A$3:$A1000, "&lt;"&amp;EOMONTH(DATE(K$1,K$2,1),0))-SUMIFS(Transacoes!$D$3:$D1000,Transacoes!$C$3:$C1000,$D800,Transacoes!$B$3:$B1000,"V", Transacoes!$A$3:$A1000, "&lt;"&amp;EOMONTH(DATE(K$1,K$2,1),0)))*SUMIFS(Prov_Auto!$E$3:$E1000, Prov_Auto!$A$3:$A1000, $D800, Prov_Auto!$D$3:$D1000,"&gt;="&amp;DATE(K$1,K$2,1),Prov_Auto!$D$3:$D1000, "&lt;="&amp;EOMONTH(DATE(K$1,K$2,1),0)))</f>
        <v/>
      </c>
      <c r="L800" s="48" t="str">
        <f>IF($D800="","", (SUMIFS(Transacoes!$D$3:$D1000,Transacoes!$C$3:$C1000,$D800,Transacoes!$B$3:$B1000,"C", Transacoes!$A$3:$A1000, "&lt;"&amp;EOMONTH(DATE(L$1,L$2,1),0))-SUMIFS(Transacoes!$D$3:$D1000,Transacoes!$C$3:$C1000,$D800,Transacoes!$B$3:$B1000,"V", Transacoes!$A$3:$A1000, "&lt;"&amp;EOMONTH(DATE(L$1,L$2,1),0)))*SUMIFS(Prov_Auto!$E$3:$E1000, Prov_Auto!$A$3:$A1000, $D800, Prov_Auto!$D$3:$D1000,"&gt;="&amp;DATE(L$1,L$2,1),Prov_Auto!$D$3:$D1000, "&lt;="&amp;EOMONTH(DATE(L$1,L$2,1),0)))</f>
        <v/>
      </c>
      <c r="M800" s="48" t="str">
        <f>IF($D800="","", (SUMIFS(Transacoes!$D$3:$D1000,Transacoes!$C$3:$C1000,$D800,Transacoes!$B$3:$B1000,"C", Transacoes!$A$3:$A1000, "&lt;"&amp;EOMONTH(DATE(M$1,M$2,1),0))-SUMIFS(Transacoes!$D$3:$D1000,Transacoes!$C$3:$C1000,$D800,Transacoes!$B$3:$B1000,"V", Transacoes!$A$3:$A1000, "&lt;"&amp;EOMONTH(DATE(M$1,M$2,1),0)))*SUMIFS(Prov_Auto!$E$3:$E1000, Prov_Auto!$A$3:$A1000, $D800, Prov_Auto!$D$3:$D1000,"&gt;="&amp;DATE(M$1,M$2,1),Prov_Auto!$D$3:$D1000, "&lt;="&amp;EOMONTH(DATE(M$1,M$2,1),0)))</f>
        <v/>
      </c>
      <c r="N800" s="48" t="str">
        <f>IF($D800="","", (SUMIFS(Transacoes!$D$3:$D1000,Transacoes!$C$3:$C1000,$D800,Transacoes!$B$3:$B1000,"C", Transacoes!$A$3:$A1000, "&lt;"&amp;EOMONTH(DATE(N$1,N$2,1),0))-SUMIFS(Transacoes!$D$3:$D1000,Transacoes!$C$3:$C1000,$D800,Transacoes!$B$3:$B1000,"V", Transacoes!$A$3:$A1000, "&lt;"&amp;EOMONTH(DATE(N$1,N$2,1),0)))*SUMIFS(Prov_Auto!$E$3:$E1000, Prov_Auto!$A$3:$A1000, $D800, Prov_Auto!$D$3:$D1000,"&gt;="&amp;DATE(N$1,N$2,1),Prov_Auto!$D$3:$D1000, "&lt;="&amp;EOMONTH(DATE(N$1,N$2,1),0)))</f>
        <v/>
      </c>
      <c r="O800" s="48" t="str">
        <f>IF($D800="","", (SUMIFS(Transacoes!$D$3:$D1000,Transacoes!$C$3:$C1000,$D800,Transacoes!$B$3:$B1000,"C", Transacoes!$A$3:$A1000, "&lt;"&amp;EOMONTH(DATE(O$1,O$2,1),0))-SUMIFS(Transacoes!$D$3:$D1000,Transacoes!$C$3:$C1000,$D800,Transacoes!$B$3:$B1000,"V", Transacoes!$A$3:$A1000, "&lt;"&amp;EOMONTH(DATE(O$1,O$2,1),0)))*SUMIFS(Prov_Auto!$E$3:$E1000, Prov_Auto!$A$3:$A1000, $D800, Prov_Auto!$D$3:$D1000,"&gt;="&amp;DATE(O$1,O$2,1),Prov_Auto!$D$3:$D1000, "&lt;="&amp;EOMONTH(DATE(O$1,O$2,1),0)))</f>
        <v/>
      </c>
      <c r="P800" s="48" t="str">
        <f>IF($D800="","", (SUMIFS(Transacoes!$D$3:$D1000,Transacoes!$C$3:$C1000,$D800,Transacoes!$B$3:$B1000,"C", Transacoes!$A$3:$A1000, "&lt;"&amp;EOMONTH(DATE(P$1,P$2,1),0))-SUMIFS(Transacoes!$D$3:$D1000,Transacoes!$C$3:$C1000,$D800,Transacoes!$B$3:$B1000,"V", Transacoes!$A$3:$A1000, "&lt;"&amp;EOMONTH(DATE(P$1,P$2,1),0)))*SUMIFS(Prov_Auto!$E$3:$E1000, Prov_Auto!$A$3:$A1000, $D800, Prov_Auto!$D$3:$D1000,"&gt;="&amp;DATE(P$1,P$2,1),Prov_Auto!$D$3:$D1000, "&lt;="&amp;EOMONTH(DATE(P$1,P$2,1),0)))</f>
        <v/>
      </c>
      <c r="Q800" s="48" t="str">
        <f>IF($D800="","", (SUMIFS(Transacoes!$D$3:$D1000,Transacoes!$C$3:$C1000,$D800,Transacoes!$B$3:$B1000,"C", Transacoes!$A$3:$A1000, "&lt;"&amp;EOMONTH(DATE(Q$1,Q$2,1),0))-SUMIFS(Transacoes!$D$3:$D1000,Transacoes!$C$3:$C1000,$D800,Transacoes!$B$3:$B1000,"V", Transacoes!$A$3:$A1000, "&lt;"&amp;EOMONTH(DATE(Q$1,Q$2,1),0)))*SUMIFS(Prov_Auto!$E$3:$E1000, Prov_Auto!$A$3:$A1000, $D800, Prov_Auto!$D$3:$D1000,"&gt;="&amp;DATE(Q$1,Q$2,1),Prov_Auto!$D$3:$D1000, "&lt;="&amp;EOMONTH(DATE(Q$1,Q$2,1),0)))</f>
        <v/>
      </c>
      <c r="R800" s="47"/>
    </row>
    <row r="801">
      <c r="A801" s="47"/>
      <c r="B801" s="47"/>
      <c r="C801" s="47"/>
      <c r="D801" s="87"/>
      <c r="E801" s="48" t="str">
        <f>IF($D801="","", (SUMIFS(Transacoes!$D$3:$D1000,Transacoes!$C$3:$C1000,$D801,Transacoes!$B$3:$B1000,"C", Transacoes!$A$3:$A1000, "&lt;"&amp;EOMONTH(DATE(E$1,E$2,1),0))-SUMIFS(Transacoes!$D$3:$D1000,Transacoes!$C$3:$C1000,$D801,Transacoes!$B$3:$B1000,"V", Transacoes!$A$3:$A1000, "&lt;"&amp;EOMONTH(DATE(E$1,E$2,1),0)))*SUMIFS(Prov_Auto!$E$3:$E1000, Prov_Auto!$A$3:$A1000, $D801, Prov_Auto!$D$3:$D1000,"&gt;="&amp;DATE(E$1,E$2,1),Prov_Auto!$D$3:$D1000, "&lt;="&amp;EOMONTH(DATE(E$1,E$2,1),0)))</f>
        <v/>
      </c>
      <c r="F801" s="48" t="str">
        <f>IF($D801="","", (SUMIFS(Transacoes!$D$3:$D1000,Transacoes!$C$3:$C1000,$D801,Transacoes!$B$3:$B1000,"C", Transacoes!$A$3:$A1000, "&lt;"&amp;EOMONTH(DATE(F$1,F$2,1),0))-SUMIFS(Transacoes!$D$3:$D1000,Transacoes!$C$3:$C1000,$D801,Transacoes!$B$3:$B1000,"V", Transacoes!$A$3:$A1000, "&lt;"&amp;EOMONTH(DATE(F$1,F$2,1),0)))*SUMIFS(Prov_Auto!$E$3:$E1000, Prov_Auto!$A$3:$A1000, $D801, Prov_Auto!$D$3:$D1000,"&gt;="&amp;DATE(F$1,F$2,1),Prov_Auto!$D$3:$D1000, "&lt;="&amp;EOMONTH(DATE(F$1,F$2,1),0)))</f>
        <v/>
      </c>
      <c r="G801" s="48" t="str">
        <f>IF($D801="","", (SUMIFS(Transacoes!$D$3:$D1000,Transacoes!$C$3:$C1000,$D801,Transacoes!$B$3:$B1000,"C", Transacoes!$A$3:$A1000, "&lt;"&amp;EOMONTH(DATE(G$1,G$2,1),0))-SUMIFS(Transacoes!$D$3:$D1000,Transacoes!$C$3:$C1000,$D801,Transacoes!$B$3:$B1000,"V", Transacoes!$A$3:$A1000, "&lt;"&amp;EOMONTH(DATE(G$1,G$2,1),0)))*SUMIFS(Prov_Auto!$E$3:$E1000, Prov_Auto!$A$3:$A1000, $D801, Prov_Auto!$D$3:$D1000,"&gt;="&amp;DATE(G$1,G$2,1),Prov_Auto!$D$3:$D1000, "&lt;="&amp;EOMONTH(DATE(G$1,G$2,1),0)))</f>
        <v/>
      </c>
      <c r="H801" s="48" t="str">
        <f>IF($D801="","", (SUMIFS(Transacoes!$D$3:$D1000,Transacoes!$C$3:$C1000,$D801,Transacoes!$B$3:$B1000,"C", Transacoes!$A$3:$A1000, "&lt;"&amp;EOMONTH(DATE(H$1,H$2,1),0))-SUMIFS(Transacoes!$D$3:$D1000,Transacoes!$C$3:$C1000,$D801,Transacoes!$B$3:$B1000,"V", Transacoes!$A$3:$A1000, "&lt;"&amp;EOMONTH(DATE(H$1,H$2,1),0)))*SUMIFS(Prov_Auto!$E$3:$E1000, Prov_Auto!$A$3:$A1000, $D801, Prov_Auto!$D$3:$D1000,"&gt;="&amp;DATE(H$1,H$2,1),Prov_Auto!$D$3:$D1000, "&lt;="&amp;EOMONTH(DATE(H$1,H$2,1),0)))</f>
        <v/>
      </c>
      <c r="I801" s="48" t="str">
        <f>IF($D801="","", (SUMIFS(Transacoes!$D$3:$D1000,Transacoes!$C$3:$C1000,$D801,Transacoes!$B$3:$B1000,"C", Transacoes!$A$3:$A1000, "&lt;"&amp;EOMONTH(DATE(I$1,I$2,1),0))-SUMIFS(Transacoes!$D$3:$D1000,Transacoes!$C$3:$C1000,$D801,Transacoes!$B$3:$B1000,"V", Transacoes!$A$3:$A1000, "&lt;"&amp;EOMONTH(DATE(I$1,I$2,1),0)))*SUMIFS(Prov_Auto!$E$3:$E1000, Prov_Auto!$A$3:$A1000, $D801, Prov_Auto!$D$3:$D1000,"&gt;="&amp;DATE(I$1,I$2,1),Prov_Auto!$D$3:$D1000, "&lt;="&amp;EOMONTH(DATE(I$1,I$2,1),0)))</f>
        <v/>
      </c>
      <c r="J801" s="48" t="str">
        <f>IF($D801="","", (SUMIFS(Transacoes!$D$3:$D1000,Transacoes!$C$3:$C1000,$D801,Transacoes!$B$3:$B1000,"C", Transacoes!$A$3:$A1000, "&lt;"&amp;EOMONTH(DATE(J$1,J$2,1),0))-SUMIFS(Transacoes!$D$3:$D1000,Transacoes!$C$3:$C1000,$D801,Transacoes!$B$3:$B1000,"V", Transacoes!$A$3:$A1000, "&lt;"&amp;EOMONTH(DATE(J$1,J$2,1),0)))*SUMIFS(Prov_Auto!$E$3:$E1000, Prov_Auto!$A$3:$A1000, $D801, Prov_Auto!$D$3:$D1000,"&gt;="&amp;DATE(J$1,J$2,1),Prov_Auto!$D$3:$D1000, "&lt;="&amp;EOMONTH(DATE(J$1,J$2,1),0)))</f>
        <v/>
      </c>
      <c r="K801" s="48" t="str">
        <f>IF($D801="","", (SUMIFS(Transacoes!$D$3:$D1000,Transacoes!$C$3:$C1000,$D801,Transacoes!$B$3:$B1000,"C", Transacoes!$A$3:$A1000, "&lt;"&amp;EOMONTH(DATE(K$1,K$2,1),0))-SUMIFS(Transacoes!$D$3:$D1000,Transacoes!$C$3:$C1000,$D801,Transacoes!$B$3:$B1000,"V", Transacoes!$A$3:$A1000, "&lt;"&amp;EOMONTH(DATE(K$1,K$2,1),0)))*SUMIFS(Prov_Auto!$E$3:$E1000, Prov_Auto!$A$3:$A1000, $D801, Prov_Auto!$D$3:$D1000,"&gt;="&amp;DATE(K$1,K$2,1),Prov_Auto!$D$3:$D1000, "&lt;="&amp;EOMONTH(DATE(K$1,K$2,1),0)))</f>
        <v/>
      </c>
      <c r="L801" s="48" t="str">
        <f>IF($D801="","", (SUMIFS(Transacoes!$D$3:$D1000,Transacoes!$C$3:$C1000,$D801,Transacoes!$B$3:$B1000,"C", Transacoes!$A$3:$A1000, "&lt;"&amp;EOMONTH(DATE(L$1,L$2,1),0))-SUMIFS(Transacoes!$D$3:$D1000,Transacoes!$C$3:$C1000,$D801,Transacoes!$B$3:$B1000,"V", Transacoes!$A$3:$A1000, "&lt;"&amp;EOMONTH(DATE(L$1,L$2,1),0)))*SUMIFS(Prov_Auto!$E$3:$E1000, Prov_Auto!$A$3:$A1000, $D801, Prov_Auto!$D$3:$D1000,"&gt;="&amp;DATE(L$1,L$2,1),Prov_Auto!$D$3:$D1000, "&lt;="&amp;EOMONTH(DATE(L$1,L$2,1),0)))</f>
        <v/>
      </c>
      <c r="M801" s="48" t="str">
        <f>IF($D801="","", (SUMIFS(Transacoes!$D$3:$D1000,Transacoes!$C$3:$C1000,$D801,Transacoes!$B$3:$B1000,"C", Transacoes!$A$3:$A1000, "&lt;"&amp;EOMONTH(DATE(M$1,M$2,1),0))-SUMIFS(Transacoes!$D$3:$D1000,Transacoes!$C$3:$C1000,$D801,Transacoes!$B$3:$B1000,"V", Transacoes!$A$3:$A1000, "&lt;"&amp;EOMONTH(DATE(M$1,M$2,1),0)))*SUMIFS(Prov_Auto!$E$3:$E1000, Prov_Auto!$A$3:$A1000, $D801, Prov_Auto!$D$3:$D1000,"&gt;="&amp;DATE(M$1,M$2,1),Prov_Auto!$D$3:$D1000, "&lt;="&amp;EOMONTH(DATE(M$1,M$2,1),0)))</f>
        <v/>
      </c>
      <c r="N801" s="48" t="str">
        <f>IF($D801="","", (SUMIFS(Transacoes!$D$3:$D1000,Transacoes!$C$3:$C1000,$D801,Transacoes!$B$3:$B1000,"C", Transacoes!$A$3:$A1000, "&lt;"&amp;EOMONTH(DATE(N$1,N$2,1),0))-SUMIFS(Transacoes!$D$3:$D1000,Transacoes!$C$3:$C1000,$D801,Transacoes!$B$3:$B1000,"V", Transacoes!$A$3:$A1000, "&lt;"&amp;EOMONTH(DATE(N$1,N$2,1),0)))*SUMIFS(Prov_Auto!$E$3:$E1000, Prov_Auto!$A$3:$A1000, $D801, Prov_Auto!$D$3:$D1000,"&gt;="&amp;DATE(N$1,N$2,1),Prov_Auto!$D$3:$D1000, "&lt;="&amp;EOMONTH(DATE(N$1,N$2,1),0)))</f>
        <v/>
      </c>
      <c r="O801" s="48" t="str">
        <f>IF($D801="","", (SUMIFS(Transacoes!$D$3:$D1000,Transacoes!$C$3:$C1000,$D801,Transacoes!$B$3:$B1000,"C", Transacoes!$A$3:$A1000, "&lt;"&amp;EOMONTH(DATE(O$1,O$2,1),0))-SUMIFS(Transacoes!$D$3:$D1000,Transacoes!$C$3:$C1000,$D801,Transacoes!$B$3:$B1000,"V", Transacoes!$A$3:$A1000, "&lt;"&amp;EOMONTH(DATE(O$1,O$2,1),0)))*SUMIFS(Prov_Auto!$E$3:$E1000, Prov_Auto!$A$3:$A1000, $D801, Prov_Auto!$D$3:$D1000,"&gt;="&amp;DATE(O$1,O$2,1),Prov_Auto!$D$3:$D1000, "&lt;="&amp;EOMONTH(DATE(O$1,O$2,1),0)))</f>
        <v/>
      </c>
      <c r="P801" s="48" t="str">
        <f>IF($D801="","", (SUMIFS(Transacoes!$D$3:$D1000,Transacoes!$C$3:$C1000,$D801,Transacoes!$B$3:$B1000,"C", Transacoes!$A$3:$A1000, "&lt;"&amp;EOMONTH(DATE(P$1,P$2,1),0))-SUMIFS(Transacoes!$D$3:$D1000,Transacoes!$C$3:$C1000,$D801,Transacoes!$B$3:$B1000,"V", Transacoes!$A$3:$A1000, "&lt;"&amp;EOMONTH(DATE(P$1,P$2,1),0)))*SUMIFS(Prov_Auto!$E$3:$E1000, Prov_Auto!$A$3:$A1000, $D801, Prov_Auto!$D$3:$D1000,"&gt;="&amp;DATE(P$1,P$2,1),Prov_Auto!$D$3:$D1000, "&lt;="&amp;EOMONTH(DATE(P$1,P$2,1),0)))</f>
        <v/>
      </c>
      <c r="Q801" s="48" t="str">
        <f>IF($D801="","", (SUMIFS(Transacoes!$D$3:$D1000,Transacoes!$C$3:$C1000,$D801,Transacoes!$B$3:$B1000,"C", Transacoes!$A$3:$A1000, "&lt;"&amp;EOMONTH(DATE(Q$1,Q$2,1),0))-SUMIFS(Transacoes!$D$3:$D1000,Transacoes!$C$3:$C1000,$D801,Transacoes!$B$3:$B1000,"V", Transacoes!$A$3:$A1000, "&lt;"&amp;EOMONTH(DATE(Q$1,Q$2,1),0)))*SUMIFS(Prov_Auto!$E$3:$E1000, Prov_Auto!$A$3:$A1000, $D801, Prov_Auto!$D$3:$D1000,"&gt;="&amp;DATE(Q$1,Q$2,1),Prov_Auto!$D$3:$D1000, "&lt;="&amp;EOMONTH(DATE(Q$1,Q$2,1),0)))</f>
        <v/>
      </c>
      <c r="R801" s="47"/>
    </row>
    <row r="802">
      <c r="A802" s="47"/>
      <c r="B802" s="47"/>
      <c r="C802" s="47"/>
      <c r="D802" s="87"/>
      <c r="E802" s="48" t="str">
        <f>IF($D802="","", (SUMIFS(Transacoes!$D$3:$D1000,Transacoes!$C$3:$C1000,$D802,Transacoes!$B$3:$B1000,"C", Transacoes!$A$3:$A1000, "&lt;"&amp;EOMONTH(DATE(E$1,E$2,1),0))-SUMIFS(Transacoes!$D$3:$D1000,Transacoes!$C$3:$C1000,$D802,Transacoes!$B$3:$B1000,"V", Transacoes!$A$3:$A1000, "&lt;"&amp;EOMONTH(DATE(E$1,E$2,1),0)))*SUMIFS(Prov_Auto!$E$3:$E1000, Prov_Auto!$A$3:$A1000, $D802, Prov_Auto!$D$3:$D1000,"&gt;="&amp;DATE(E$1,E$2,1),Prov_Auto!$D$3:$D1000, "&lt;="&amp;EOMONTH(DATE(E$1,E$2,1),0)))</f>
        <v/>
      </c>
      <c r="F802" s="48" t="str">
        <f>IF($D802="","", (SUMIFS(Transacoes!$D$3:$D1000,Transacoes!$C$3:$C1000,$D802,Transacoes!$B$3:$B1000,"C", Transacoes!$A$3:$A1000, "&lt;"&amp;EOMONTH(DATE(F$1,F$2,1),0))-SUMIFS(Transacoes!$D$3:$D1000,Transacoes!$C$3:$C1000,$D802,Transacoes!$B$3:$B1000,"V", Transacoes!$A$3:$A1000, "&lt;"&amp;EOMONTH(DATE(F$1,F$2,1),0)))*SUMIFS(Prov_Auto!$E$3:$E1000, Prov_Auto!$A$3:$A1000, $D802, Prov_Auto!$D$3:$D1000,"&gt;="&amp;DATE(F$1,F$2,1),Prov_Auto!$D$3:$D1000, "&lt;="&amp;EOMONTH(DATE(F$1,F$2,1),0)))</f>
        <v/>
      </c>
      <c r="G802" s="48" t="str">
        <f>IF($D802="","", (SUMIFS(Transacoes!$D$3:$D1000,Transacoes!$C$3:$C1000,$D802,Transacoes!$B$3:$B1000,"C", Transacoes!$A$3:$A1000, "&lt;"&amp;EOMONTH(DATE(G$1,G$2,1),0))-SUMIFS(Transacoes!$D$3:$D1000,Transacoes!$C$3:$C1000,$D802,Transacoes!$B$3:$B1000,"V", Transacoes!$A$3:$A1000, "&lt;"&amp;EOMONTH(DATE(G$1,G$2,1),0)))*SUMIFS(Prov_Auto!$E$3:$E1000, Prov_Auto!$A$3:$A1000, $D802, Prov_Auto!$D$3:$D1000,"&gt;="&amp;DATE(G$1,G$2,1),Prov_Auto!$D$3:$D1000, "&lt;="&amp;EOMONTH(DATE(G$1,G$2,1),0)))</f>
        <v/>
      </c>
      <c r="H802" s="48" t="str">
        <f>IF($D802="","", (SUMIFS(Transacoes!$D$3:$D1000,Transacoes!$C$3:$C1000,$D802,Transacoes!$B$3:$B1000,"C", Transacoes!$A$3:$A1000, "&lt;"&amp;EOMONTH(DATE(H$1,H$2,1),0))-SUMIFS(Transacoes!$D$3:$D1000,Transacoes!$C$3:$C1000,$D802,Transacoes!$B$3:$B1000,"V", Transacoes!$A$3:$A1000, "&lt;"&amp;EOMONTH(DATE(H$1,H$2,1),0)))*SUMIFS(Prov_Auto!$E$3:$E1000, Prov_Auto!$A$3:$A1000, $D802, Prov_Auto!$D$3:$D1000,"&gt;="&amp;DATE(H$1,H$2,1),Prov_Auto!$D$3:$D1000, "&lt;="&amp;EOMONTH(DATE(H$1,H$2,1),0)))</f>
        <v/>
      </c>
      <c r="I802" s="48" t="str">
        <f>IF($D802="","", (SUMIFS(Transacoes!$D$3:$D1000,Transacoes!$C$3:$C1000,$D802,Transacoes!$B$3:$B1000,"C", Transacoes!$A$3:$A1000, "&lt;"&amp;EOMONTH(DATE(I$1,I$2,1),0))-SUMIFS(Transacoes!$D$3:$D1000,Transacoes!$C$3:$C1000,$D802,Transacoes!$B$3:$B1000,"V", Transacoes!$A$3:$A1000, "&lt;"&amp;EOMONTH(DATE(I$1,I$2,1),0)))*SUMIFS(Prov_Auto!$E$3:$E1000, Prov_Auto!$A$3:$A1000, $D802, Prov_Auto!$D$3:$D1000,"&gt;="&amp;DATE(I$1,I$2,1),Prov_Auto!$D$3:$D1000, "&lt;="&amp;EOMONTH(DATE(I$1,I$2,1),0)))</f>
        <v/>
      </c>
      <c r="J802" s="48" t="str">
        <f>IF($D802="","", (SUMIFS(Transacoes!$D$3:$D1000,Transacoes!$C$3:$C1000,$D802,Transacoes!$B$3:$B1000,"C", Transacoes!$A$3:$A1000, "&lt;"&amp;EOMONTH(DATE(J$1,J$2,1),0))-SUMIFS(Transacoes!$D$3:$D1000,Transacoes!$C$3:$C1000,$D802,Transacoes!$B$3:$B1000,"V", Transacoes!$A$3:$A1000, "&lt;"&amp;EOMONTH(DATE(J$1,J$2,1),0)))*SUMIFS(Prov_Auto!$E$3:$E1000, Prov_Auto!$A$3:$A1000, $D802, Prov_Auto!$D$3:$D1000,"&gt;="&amp;DATE(J$1,J$2,1),Prov_Auto!$D$3:$D1000, "&lt;="&amp;EOMONTH(DATE(J$1,J$2,1),0)))</f>
        <v/>
      </c>
      <c r="K802" s="48" t="str">
        <f>IF($D802="","", (SUMIFS(Transacoes!$D$3:$D1000,Transacoes!$C$3:$C1000,$D802,Transacoes!$B$3:$B1000,"C", Transacoes!$A$3:$A1000, "&lt;"&amp;EOMONTH(DATE(K$1,K$2,1),0))-SUMIFS(Transacoes!$D$3:$D1000,Transacoes!$C$3:$C1000,$D802,Transacoes!$B$3:$B1000,"V", Transacoes!$A$3:$A1000, "&lt;"&amp;EOMONTH(DATE(K$1,K$2,1),0)))*SUMIFS(Prov_Auto!$E$3:$E1000, Prov_Auto!$A$3:$A1000, $D802, Prov_Auto!$D$3:$D1000,"&gt;="&amp;DATE(K$1,K$2,1),Prov_Auto!$D$3:$D1000, "&lt;="&amp;EOMONTH(DATE(K$1,K$2,1),0)))</f>
        <v/>
      </c>
      <c r="L802" s="48" t="str">
        <f>IF($D802="","", (SUMIFS(Transacoes!$D$3:$D1000,Transacoes!$C$3:$C1000,$D802,Transacoes!$B$3:$B1000,"C", Transacoes!$A$3:$A1000, "&lt;"&amp;EOMONTH(DATE(L$1,L$2,1),0))-SUMIFS(Transacoes!$D$3:$D1000,Transacoes!$C$3:$C1000,$D802,Transacoes!$B$3:$B1000,"V", Transacoes!$A$3:$A1000, "&lt;"&amp;EOMONTH(DATE(L$1,L$2,1),0)))*SUMIFS(Prov_Auto!$E$3:$E1000, Prov_Auto!$A$3:$A1000, $D802, Prov_Auto!$D$3:$D1000,"&gt;="&amp;DATE(L$1,L$2,1),Prov_Auto!$D$3:$D1000, "&lt;="&amp;EOMONTH(DATE(L$1,L$2,1),0)))</f>
        <v/>
      </c>
      <c r="M802" s="48" t="str">
        <f>IF($D802="","", (SUMIFS(Transacoes!$D$3:$D1000,Transacoes!$C$3:$C1000,$D802,Transacoes!$B$3:$B1000,"C", Transacoes!$A$3:$A1000, "&lt;"&amp;EOMONTH(DATE(M$1,M$2,1),0))-SUMIFS(Transacoes!$D$3:$D1000,Transacoes!$C$3:$C1000,$D802,Transacoes!$B$3:$B1000,"V", Transacoes!$A$3:$A1000, "&lt;"&amp;EOMONTH(DATE(M$1,M$2,1),0)))*SUMIFS(Prov_Auto!$E$3:$E1000, Prov_Auto!$A$3:$A1000, $D802, Prov_Auto!$D$3:$D1000,"&gt;="&amp;DATE(M$1,M$2,1),Prov_Auto!$D$3:$D1000, "&lt;="&amp;EOMONTH(DATE(M$1,M$2,1),0)))</f>
        <v/>
      </c>
      <c r="N802" s="48" t="str">
        <f>IF($D802="","", (SUMIFS(Transacoes!$D$3:$D1000,Transacoes!$C$3:$C1000,$D802,Transacoes!$B$3:$B1000,"C", Transacoes!$A$3:$A1000, "&lt;"&amp;EOMONTH(DATE(N$1,N$2,1),0))-SUMIFS(Transacoes!$D$3:$D1000,Transacoes!$C$3:$C1000,$D802,Transacoes!$B$3:$B1000,"V", Transacoes!$A$3:$A1000, "&lt;"&amp;EOMONTH(DATE(N$1,N$2,1),0)))*SUMIFS(Prov_Auto!$E$3:$E1000, Prov_Auto!$A$3:$A1000, $D802, Prov_Auto!$D$3:$D1000,"&gt;="&amp;DATE(N$1,N$2,1),Prov_Auto!$D$3:$D1000, "&lt;="&amp;EOMONTH(DATE(N$1,N$2,1),0)))</f>
        <v/>
      </c>
      <c r="O802" s="48" t="str">
        <f>IF($D802="","", (SUMIFS(Transacoes!$D$3:$D1000,Transacoes!$C$3:$C1000,$D802,Transacoes!$B$3:$B1000,"C", Transacoes!$A$3:$A1000, "&lt;"&amp;EOMONTH(DATE(O$1,O$2,1),0))-SUMIFS(Transacoes!$D$3:$D1000,Transacoes!$C$3:$C1000,$D802,Transacoes!$B$3:$B1000,"V", Transacoes!$A$3:$A1000, "&lt;"&amp;EOMONTH(DATE(O$1,O$2,1),0)))*SUMIFS(Prov_Auto!$E$3:$E1000, Prov_Auto!$A$3:$A1000, $D802, Prov_Auto!$D$3:$D1000,"&gt;="&amp;DATE(O$1,O$2,1),Prov_Auto!$D$3:$D1000, "&lt;="&amp;EOMONTH(DATE(O$1,O$2,1),0)))</f>
        <v/>
      </c>
      <c r="P802" s="48" t="str">
        <f>IF($D802="","", (SUMIFS(Transacoes!$D$3:$D1000,Transacoes!$C$3:$C1000,$D802,Transacoes!$B$3:$B1000,"C", Transacoes!$A$3:$A1000, "&lt;"&amp;EOMONTH(DATE(P$1,P$2,1),0))-SUMIFS(Transacoes!$D$3:$D1000,Transacoes!$C$3:$C1000,$D802,Transacoes!$B$3:$B1000,"V", Transacoes!$A$3:$A1000, "&lt;"&amp;EOMONTH(DATE(P$1,P$2,1),0)))*SUMIFS(Prov_Auto!$E$3:$E1000, Prov_Auto!$A$3:$A1000, $D802, Prov_Auto!$D$3:$D1000,"&gt;="&amp;DATE(P$1,P$2,1),Prov_Auto!$D$3:$D1000, "&lt;="&amp;EOMONTH(DATE(P$1,P$2,1),0)))</f>
        <v/>
      </c>
      <c r="Q802" s="48" t="str">
        <f>IF($D802="","", (SUMIFS(Transacoes!$D$3:$D1000,Transacoes!$C$3:$C1000,$D802,Transacoes!$B$3:$B1000,"C", Transacoes!$A$3:$A1000, "&lt;"&amp;EOMONTH(DATE(Q$1,Q$2,1),0))-SUMIFS(Transacoes!$D$3:$D1000,Transacoes!$C$3:$C1000,$D802,Transacoes!$B$3:$B1000,"V", Transacoes!$A$3:$A1000, "&lt;"&amp;EOMONTH(DATE(Q$1,Q$2,1),0)))*SUMIFS(Prov_Auto!$E$3:$E1000, Prov_Auto!$A$3:$A1000, $D802, Prov_Auto!$D$3:$D1000,"&gt;="&amp;DATE(Q$1,Q$2,1),Prov_Auto!$D$3:$D1000, "&lt;="&amp;EOMONTH(DATE(Q$1,Q$2,1),0)))</f>
        <v/>
      </c>
      <c r="R802" s="47"/>
    </row>
    <row r="803">
      <c r="A803" s="47"/>
      <c r="B803" s="47"/>
      <c r="C803" s="47"/>
      <c r="D803" s="87"/>
      <c r="E803" s="48" t="str">
        <f>IF($D803="","", (SUMIFS(Transacoes!$D$3:$D1000,Transacoes!$C$3:$C1000,$D803,Transacoes!$B$3:$B1000,"C", Transacoes!$A$3:$A1000, "&lt;"&amp;EOMONTH(DATE(E$1,E$2,1),0))-SUMIFS(Transacoes!$D$3:$D1000,Transacoes!$C$3:$C1000,$D803,Transacoes!$B$3:$B1000,"V", Transacoes!$A$3:$A1000, "&lt;"&amp;EOMONTH(DATE(E$1,E$2,1),0)))*SUMIFS(Prov_Auto!$E$3:$E1000, Prov_Auto!$A$3:$A1000, $D803, Prov_Auto!$D$3:$D1000,"&gt;="&amp;DATE(E$1,E$2,1),Prov_Auto!$D$3:$D1000, "&lt;="&amp;EOMONTH(DATE(E$1,E$2,1),0)))</f>
        <v/>
      </c>
      <c r="F803" s="48" t="str">
        <f>IF($D803="","", (SUMIFS(Transacoes!$D$3:$D1000,Transacoes!$C$3:$C1000,$D803,Transacoes!$B$3:$B1000,"C", Transacoes!$A$3:$A1000, "&lt;"&amp;EOMONTH(DATE(F$1,F$2,1),0))-SUMIFS(Transacoes!$D$3:$D1000,Transacoes!$C$3:$C1000,$D803,Transacoes!$B$3:$B1000,"V", Transacoes!$A$3:$A1000, "&lt;"&amp;EOMONTH(DATE(F$1,F$2,1),0)))*SUMIFS(Prov_Auto!$E$3:$E1000, Prov_Auto!$A$3:$A1000, $D803, Prov_Auto!$D$3:$D1000,"&gt;="&amp;DATE(F$1,F$2,1),Prov_Auto!$D$3:$D1000, "&lt;="&amp;EOMONTH(DATE(F$1,F$2,1),0)))</f>
        <v/>
      </c>
      <c r="G803" s="48" t="str">
        <f>IF($D803="","", (SUMIFS(Transacoes!$D$3:$D1000,Transacoes!$C$3:$C1000,$D803,Transacoes!$B$3:$B1000,"C", Transacoes!$A$3:$A1000, "&lt;"&amp;EOMONTH(DATE(G$1,G$2,1),0))-SUMIFS(Transacoes!$D$3:$D1000,Transacoes!$C$3:$C1000,$D803,Transacoes!$B$3:$B1000,"V", Transacoes!$A$3:$A1000, "&lt;"&amp;EOMONTH(DATE(G$1,G$2,1),0)))*SUMIFS(Prov_Auto!$E$3:$E1000, Prov_Auto!$A$3:$A1000, $D803, Prov_Auto!$D$3:$D1000,"&gt;="&amp;DATE(G$1,G$2,1),Prov_Auto!$D$3:$D1000, "&lt;="&amp;EOMONTH(DATE(G$1,G$2,1),0)))</f>
        <v/>
      </c>
      <c r="H803" s="48" t="str">
        <f>IF($D803="","", (SUMIFS(Transacoes!$D$3:$D1000,Transacoes!$C$3:$C1000,$D803,Transacoes!$B$3:$B1000,"C", Transacoes!$A$3:$A1000, "&lt;"&amp;EOMONTH(DATE(H$1,H$2,1),0))-SUMIFS(Transacoes!$D$3:$D1000,Transacoes!$C$3:$C1000,$D803,Transacoes!$B$3:$B1000,"V", Transacoes!$A$3:$A1000, "&lt;"&amp;EOMONTH(DATE(H$1,H$2,1),0)))*SUMIFS(Prov_Auto!$E$3:$E1000, Prov_Auto!$A$3:$A1000, $D803, Prov_Auto!$D$3:$D1000,"&gt;="&amp;DATE(H$1,H$2,1),Prov_Auto!$D$3:$D1000, "&lt;="&amp;EOMONTH(DATE(H$1,H$2,1),0)))</f>
        <v/>
      </c>
      <c r="I803" s="48" t="str">
        <f>IF($D803="","", (SUMIFS(Transacoes!$D$3:$D1000,Transacoes!$C$3:$C1000,$D803,Transacoes!$B$3:$B1000,"C", Transacoes!$A$3:$A1000, "&lt;"&amp;EOMONTH(DATE(I$1,I$2,1),0))-SUMIFS(Transacoes!$D$3:$D1000,Transacoes!$C$3:$C1000,$D803,Transacoes!$B$3:$B1000,"V", Transacoes!$A$3:$A1000, "&lt;"&amp;EOMONTH(DATE(I$1,I$2,1),0)))*SUMIFS(Prov_Auto!$E$3:$E1000, Prov_Auto!$A$3:$A1000, $D803, Prov_Auto!$D$3:$D1000,"&gt;="&amp;DATE(I$1,I$2,1),Prov_Auto!$D$3:$D1000, "&lt;="&amp;EOMONTH(DATE(I$1,I$2,1),0)))</f>
        <v/>
      </c>
      <c r="J803" s="48" t="str">
        <f>IF($D803="","", (SUMIFS(Transacoes!$D$3:$D1000,Transacoes!$C$3:$C1000,$D803,Transacoes!$B$3:$B1000,"C", Transacoes!$A$3:$A1000, "&lt;"&amp;EOMONTH(DATE(J$1,J$2,1),0))-SUMIFS(Transacoes!$D$3:$D1000,Transacoes!$C$3:$C1000,$D803,Transacoes!$B$3:$B1000,"V", Transacoes!$A$3:$A1000, "&lt;"&amp;EOMONTH(DATE(J$1,J$2,1),0)))*SUMIFS(Prov_Auto!$E$3:$E1000, Prov_Auto!$A$3:$A1000, $D803, Prov_Auto!$D$3:$D1000,"&gt;="&amp;DATE(J$1,J$2,1),Prov_Auto!$D$3:$D1000, "&lt;="&amp;EOMONTH(DATE(J$1,J$2,1),0)))</f>
        <v/>
      </c>
      <c r="K803" s="48" t="str">
        <f>IF($D803="","", (SUMIFS(Transacoes!$D$3:$D1000,Transacoes!$C$3:$C1000,$D803,Transacoes!$B$3:$B1000,"C", Transacoes!$A$3:$A1000, "&lt;"&amp;EOMONTH(DATE(K$1,K$2,1),0))-SUMIFS(Transacoes!$D$3:$D1000,Transacoes!$C$3:$C1000,$D803,Transacoes!$B$3:$B1000,"V", Transacoes!$A$3:$A1000, "&lt;"&amp;EOMONTH(DATE(K$1,K$2,1),0)))*SUMIFS(Prov_Auto!$E$3:$E1000, Prov_Auto!$A$3:$A1000, $D803, Prov_Auto!$D$3:$D1000,"&gt;="&amp;DATE(K$1,K$2,1),Prov_Auto!$D$3:$D1000, "&lt;="&amp;EOMONTH(DATE(K$1,K$2,1),0)))</f>
        <v/>
      </c>
      <c r="L803" s="48" t="str">
        <f>IF($D803="","", (SUMIFS(Transacoes!$D$3:$D1000,Transacoes!$C$3:$C1000,$D803,Transacoes!$B$3:$B1000,"C", Transacoes!$A$3:$A1000, "&lt;"&amp;EOMONTH(DATE(L$1,L$2,1),0))-SUMIFS(Transacoes!$D$3:$D1000,Transacoes!$C$3:$C1000,$D803,Transacoes!$B$3:$B1000,"V", Transacoes!$A$3:$A1000, "&lt;"&amp;EOMONTH(DATE(L$1,L$2,1),0)))*SUMIFS(Prov_Auto!$E$3:$E1000, Prov_Auto!$A$3:$A1000, $D803, Prov_Auto!$D$3:$D1000,"&gt;="&amp;DATE(L$1,L$2,1),Prov_Auto!$D$3:$D1000, "&lt;="&amp;EOMONTH(DATE(L$1,L$2,1),0)))</f>
        <v/>
      </c>
      <c r="M803" s="48" t="str">
        <f>IF($D803="","", (SUMIFS(Transacoes!$D$3:$D1000,Transacoes!$C$3:$C1000,$D803,Transacoes!$B$3:$B1000,"C", Transacoes!$A$3:$A1000, "&lt;"&amp;EOMONTH(DATE(M$1,M$2,1),0))-SUMIFS(Transacoes!$D$3:$D1000,Transacoes!$C$3:$C1000,$D803,Transacoes!$B$3:$B1000,"V", Transacoes!$A$3:$A1000, "&lt;"&amp;EOMONTH(DATE(M$1,M$2,1),0)))*SUMIFS(Prov_Auto!$E$3:$E1000, Prov_Auto!$A$3:$A1000, $D803, Prov_Auto!$D$3:$D1000,"&gt;="&amp;DATE(M$1,M$2,1),Prov_Auto!$D$3:$D1000, "&lt;="&amp;EOMONTH(DATE(M$1,M$2,1),0)))</f>
        <v/>
      </c>
      <c r="N803" s="48" t="str">
        <f>IF($D803="","", (SUMIFS(Transacoes!$D$3:$D1000,Transacoes!$C$3:$C1000,$D803,Transacoes!$B$3:$B1000,"C", Transacoes!$A$3:$A1000, "&lt;"&amp;EOMONTH(DATE(N$1,N$2,1),0))-SUMIFS(Transacoes!$D$3:$D1000,Transacoes!$C$3:$C1000,$D803,Transacoes!$B$3:$B1000,"V", Transacoes!$A$3:$A1000, "&lt;"&amp;EOMONTH(DATE(N$1,N$2,1),0)))*SUMIFS(Prov_Auto!$E$3:$E1000, Prov_Auto!$A$3:$A1000, $D803, Prov_Auto!$D$3:$D1000,"&gt;="&amp;DATE(N$1,N$2,1),Prov_Auto!$D$3:$D1000, "&lt;="&amp;EOMONTH(DATE(N$1,N$2,1),0)))</f>
        <v/>
      </c>
      <c r="O803" s="48" t="str">
        <f>IF($D803="","", (SUMIFS(Transacoes!$D$3:$D1000,Transacoes!$C$3:$C1000,$D803,Transacoes!$B$3:$B1000,"C", Transacoes!$A$3:$A1000, "&lt;"&amp;EOMONTH(DATE(O$1,O$2,1),0))-SUMIFS(Transacoes!$D$3:$D1000,Transacoes!$C$3:$C1000,$D803,Transacoes!$B$3:$B1000,"V", Transacoes!$A$3:$A1000, "&lt;"&amp;EOMONTH(DATE(O$1,O$2,1),0)))*SUMIFS(Prov_Auto!$E$3:$E1000, Prov_Auto!$A$3:$A1000, $D803, Prov_Auto!$D$3:$D1000,"&gt;="&amp;DATE(O$1,O$2,1),Prov_Auto!$D$3:$D1000, "&lt;="&amp;EOMONTH(DATE(O$1,O$2,1),0)))</f>
        <v/>
      </c>
      <c r="P803" s="48" t="str">
        <f>IF($D803="","", (SUMIFS(Transacoes!$D$3:$D1000,Transacoes!$C$3:$C1000,$D803,Transacoes!$B$3:$B1000,"C", Transacoes!$A$3:$A1000, "&lt;"&amp;EOMONTH(DATE(P$1,P$2,1),0))-SUMIFS(Transacoes!$D$3:$D1000,Transacoes!$C$3:$C1000,$D803,Transacoes!$B$3:$B1000,"V", Transacoes!$A$3:$A1000, "&lt;"&amp;EOMONTH(DATE(P$1,P$2,1),0)))*SUMIFS(Prov_Auto!$E$3:$E1000, Prov_Auto!$A$3:$A1000, $D803, Prov_Auto!$D$3:$D1000,"&gt;="&amp;DATE(P$1,P$2,1),Prov_Auto!$D$3:$D1000, "&lt;="&amp;EOMONTH(DATE(P$1,P$2,1),0)))</f>
        <v/>
      </c>
      <c r="Q803" s="48" t="str">
        <f>IF($D803="","", (SUMIFS(Transacoes!$D$3:$D1000,Transacoes!$C$3:$C1000,$D803,Transacoes!$B$3:$B1000,"C", Transacoes!$A$3:$A1000, "&lt;"&amp;EOMONTH(DATE(Q$1,Q$2,1),0))-SUMIFS(Transacoes!$D$3:$D1000,Transacoes!$C$3:$C1000,$D803,Transacoes!$B$3:$B1000,"V", Transacoes!$A$3:$A1000, "&lt;"&amp;EOMONTH(DATE(Q$1,Q$2,1),0)))*SUMIFS(Prov_Auto!$E$3:$E1000, Prov_Auto!$A$3:$A1000, $D803, Prov_Auto!$D$3:$D1000,"&gt;="&amp;DATE(Q$1,Q$2,1),Prov_Auto!$D$3:$D1000, "&lt;="&amp;EOMONTH(DATE(Q$1,Q$2,1),0)))</f>
        <v/>
      </c>
      <c r="R803" s="47"/>
    </row>
    <row r="804">
      <c r="A804" s="47"/>
      <c r="B804" s="47"/>
      <c r="C804" s="47"/>
      <c r="D804" s="87"/>
      <c r="E804" s="48" t="str">
        <f>IF($D804="","", (SUMIFS(Transacoes!$D$3:$D1000,Transacoes!$C$3:$C1000,$D804,Transacoes!$B$3:$B1000,"C", Transacoes!$A$3:$A1000, "&lt;"&amp;EOMONTH(DATE(E$1,E$2,1),0))-SUMIFS(Transacoes!$D$3:$D1000,Transacoes!$C$3:$C1000,$D804,Transacoes!$B$3:$B1000,"V", Transacoes!$A$3:$A1000, "&lt;"&amp;EOMONTH(DATE(E$1,E$2,1),0)))*SUMIFS(Prov_Auto!$E$3:$E1000, Prov_Auto!$A$3:$A1000, $D804, Prov_Auto!$D$3:$D1000,"&gt;="&amp;DATE(E$1,E$2,1),Prov_Auto!$D$3:$D1000, "&lt;="&amp;EOMONTH(DATE(E$1,E$2,1),0)))</f>
        <v/>
      </c>
      <c r="F804" s="48" t="str">
        <f>IF($D804="","", (SUMIFS(Transacoes!$D$3:$D1000,Transacoes!$C$3:$C1000,$D804,Transacoes!$B$3:$B1000,"C", Transacoes!$A$3:$A1000, "&lt;"&amp;EOMONTH(DATE(F$1,F$2,1),0))-SUMIFS(Transacoes!$D$3:$D1000,Transacoes!$C$3:$C1000,$D804,Transacoes!$B$3:$B1000,"V", Transacoes!$A$3:$A1000, "&lt;"&amp;EOMONTH(DATE(F$1,F$2,1),0)))*SUMIFS(Prov_Auto!$E$3:$E1000, Prov_Auto!$A$3:$A1000, $D804, Prov_Auto!$D$3:$D1000,"&gt;="&amp;DATE(F$1,F$2,1),Prov_Auto!$D$3:$D1000, "&lt;="&amp;EOMONTH(DATE(F$1,F$2,1),0)))</f>
        <v/>
      </c>
      <c r="G804" s="48" t="str">
        <f>IF($D804="","", (SUMIFS(Transacoes!$D$3:$D1000,Transacoes!$C$3:$C1000,$D804,Transacoes!$B$3:$B1000,"C", Transacoes!$A$3:$A1000, "&lt;"&amp;EOMONTH(DATE(G$1,G$2,1),0))-SUMIFS(Transacoes!$D$3:$D1000,Transacoes!$C$3:$C1000,$D804,Transacoes!$B$3:$B1000,"V", Transacoes!$A$3:$A1000, "&lt;"&amp;EOMONTH(DATE(G$1,G$2,1),0)))*SUMIFS(Prov_Auto!$E$3:$E1000, Prov_Auto!$A$3:$A1000, $D804, Prov_Auto!$D$3:$D1000,"&gt;="&amp;DATE(G$1,G$2,1),Prov_Auto!$D$3:$D1000, "&lt;="&amp;EOMONTH(DATE(G$1,G$2,1),0)))</f>
        <v/>
      </c>
      <c r="H804" s="48" t="str">
        <f>IF($D804="","", (SUMIFS(Transacoes!$D$3:$D1000,Transacoes!$C$3:$C1000,$D804,Transacoes!$B$3:$B1000,"C", Transacoes!$A$3:$A1000, "&lt;"&amp;EOMONTH(DATE(H$1,H$2,1),0))-SUMIFS(Transacoes!$D$3:$D1000,Transacoes!$C$3:$C1000,$D804,Transacoes!$B$3:$B1000,"V", Transacoes!$A$3:$A1000, "&lt;"&amp;EOMONTH(DATE(H$1,H$2,1),0)))*SUMIFS(Prov_Auto!$E$3:$E1000, Prov_Auto!$A$3:$A1000, $D804, Prov_Auto!$D$3:$D1000,"&gt;="&amp;DATE(H$1,H$2,1),Prov_Auto!$D$3:$D1000, "&lt;="&amp;EOMONTH(DATE(H$1,H$2,1),0)))</f>
        <v/>
      </c>
      <c r="I804" s="48" t="str">
        <f>IF($D804="","", (SUMIFS(Transacoes!$D$3:$D1000,Transacoes!$C$3:$C1000,$D804,Transacoes!$B$3:$B1000,"C", Transacoes!$A$3:$A1000, "&lt;"&amp;EOMONTH(DATE(I$1,I$2,1),0))-SUMIFS(Transacoes!$D$3:$D1000,Transacoes!$C$3:$C1000,$D804,Transacoes!$B$3:$B1000,"V", Transacoes!$A$3:$A1000, "&lt;"&amp;EOMONTH(DATE(I$1,I$2,1),0)))*SUMIFS(Prov_Auto!$E$3:$E1000, Prov_Auto!$A$3:$A1000, $D804, Prov_Auto!$D$3:$D1000,"&gt;="&amp;DATE(I$1,I$2,1),Prov_Auto!$D$3:$D1000, "&lt;="&amp;EOMONTH(DATE(I$1,I$2,1),0)))</f>
        <v/>
      </c>
      <c r="J804" s="48" t="str">
        <f>IF($D804="","", (SUMIFS(Transacoes!$D$3:$D1000,Transacoes!$C$3:$C1000,$D804,Transacoes!$B$3:$B1000,"C", Transacoes!$A$3:$A1000, "&lt;"&amp;EOMONTH(DATE(J$1,J$2,1),0))-SUMIFS(Transacoes!$D$3:$D1000,Transacoes!$C$3:$C1000,$D804,Transacoes!$B$3:$B1000,"V", Transacoes!$A$3:$A1000, "&lt;"&amp;EOMONTH(DATE(J$1,J$2,1),0)))*SUMIFS(Prov_Auto!$E$3:$E1000, Prov_Auto!$A$3:$A1000, $D804, Prov_Auto!$D$3:$D1000,"&gt;="&amp;DATE(J$1,J$2,1),Prov_Auto!$D$3:$D1000, "&lt;="&amp;EOMONTH(DATE(J$1,J$2,1),0)))</f>
        <v/>
      </c>
      <c r="K804" s="48" t="str">
        <f>IF($D804="","", (SUMIFS(Transacoes!$D$3:$D1000,Transacoes!$C$3:$C1000,$D804,Transacoes!$B$3:$B1000,"C", Transacoes!$A$3:$A1000, "&lt;"&amp;EOMONTH(DATE(K$1,K$2,1),0))-SUMIFS(Transacoes!$D$3:$D1000,Transacoes!$C$3:$C1000,$D804,Transacoes!$B$3:$B1000,"V", Transacoes!$A$3:$A1000, "&lt;"&amp;EOMONTH(DATE(K$1,K$2,1),0)))*SUMIFS(Prov_Auto!$E$3:$E1000, Prov_Auto!$A$3:$A1000, $D804, Prov_Auto!$D$3:$D1000,"&gt;="&amp;DATE(K$1,K$2,1),Prov_Auto!$D$3:$D1000, "&lt;="&amp;EOMONTH(DATE(K$1,K$2,1),0)))</f>
        <v/>
      </c>
      <c r="L804" s="48" t="str">
        <f>IF($D804="","", (SUMIFS(Transacoes!$D$3:$D1000,Transacoes!$C$3:$C1000,$D804,Transacoes!$B$3:$B1000,"C", Transacoes!$A$3:$A1000, "&lt;"&amp;EOMONTH(DATE(L$1,L$2,1),0))-SUMIFS(Transacoes!$D$3:$D1000,Transacoes!$C$3:$C1000,$D804,Transacoes!$B$3:$B1000,"V", Transacoes!$A$3:$A1000, "&lt;"&amp;EOMONTH(DATE(L$1,L$2,1),0)))*SUMIFS(Prov_Auto!$E$3:$E1000, Prov_Auto!$A$3:$A1000, $D804, Prov_Auto!$D$3:$D1000,"&gt;="&amp;DATE(L$1,L$2,1),Prov_Auto!$D$3:$D1000, "&lt;="&amp;EOMONTH(DATE(L$1,L$2,1),0)))</f>
        <v/>
      </c>
      <c r="M804" s="48" t="str">
        <f>IF($D804="","", (SUMIFS(Transacoes!$D$3:$D1000,Transacoes!$C$3:$C1000,$D804,Transacoes!$B$3:$B1000,"C", Transacoes!$A$3:$A1000, "&lt;"&amp;EOMONTH(DATE(M$1,M$2,1),0))-SUMIFS(Transacoes!$D$3:$D1000,Transacoes!$C$3:$C1000,$D804,Transacoes!$B$3:$B1000,"V", Transacoes!$A$3:$A1000, "&lt;"&amp;EOMONTH(DATE(M$1,M$2,1),0)))*SUMIFS(Prov_Auto!$E$3:$E1000, Prov_Auto!$A$3:$A1000, $D804, Prov_Auto!$D$3:$D1000,"&gt;="&amp;DATE(M$1,M$2,1),Prov_Auto!$D$3:$D1000, "&lt;="&amp;EOMONTH(DATE(M$1,M$2,1),0)))</f>
        <v/>
      </c>
      <c r="N804" s="48" t="str">
        <f>IF($D804="","", (SUMIFS(Transacoes!$D$3:$D1000,Transacoes!$C$3:$C1000,$D804,Transacoes!$B$3:$B1000,"C", Transacoes!$A$3:$A1000, "&lt;"&amp;EOMONTH(DATE(N$1,N$2,1),0))-SUMIFS(Transacoes!$D$3:$D1000,Transacoes!$C$3:$C1000,$D804,Transacoes!$B$3:$B1000,"V", Transacoes!$A$3:$A1000, "&lt;"&amp;EOMONTH(DATE(N$1,N$2,1),0)))*SUMIFS(Prov_Auto!$E$3:$E1000, Prov_Auto!$A$3:$A1000, $D804, Prov_Auto!$D$3:$D1000,"&gt;="&amp;DATE(N$1,N$2,1),Prov_Auto!$D$3:$D1000, "&lt;="&amp;EOMONTH(DATE(N$1,N$2,1),0)))</f>
        <v/>
      </c>
      <c r="O804" s="48" t="str">
        <f>IF($D804="","", (SUMIFS(Transacoes!$D$3:$D1000,Transacoes!$C$3:$C1000,$D804,Transacoes!$B$3:$B1000,"C", Transacoes!$A$3:$A1000, "&lt;"&amp;EOMONTH(DATE(O$1,O$2,1),0))-SUMIFS(Transacoes!$D$3:$D1000,Transacoes!$C$3:$C1000,$D804,Transacoes!$B$3:$B1000,"V", Transacoes!$A$3:$A1000, "&lt;"&amp;EOMONTH(DATE(O$1,O$2,1),0)))*SUMIFS(Prov_Auto!$E$3:$E1000, Prov_Auto!$A$3:$A1000, $D804, Prov_Auto!$D$3:$D1000,"&gt;="&amp;DATE(O$1,O$2,1),Prov_Auto!$D$3:$D1000, "&lt;="&amp;EOMONTH(DATE(O$1,O$2,1),0)))</f>
        <v/>
      </c>
      <c r="P804" s="48" t="str">
        <f>IF($D804="","", (SUMIFS(Transacoes!$D$3:$D1000,Transacoes!$C$3:$C1000,$D804,Transacoes!$B$3:$B1000,"C", Transacoes!$A$3:$A1000, "&lt;"&amp;EOMONTH(DATE(P$1,P$2,1),0))-SUMIFS(Transacoes!$D$3:$D1000,Transacoes!$C$3:$C1000,$D804,Transacoes!$B$3:$B1000,"V", Transacoes!$A$3:$A1000, "&lt;"&amp;EOMONTH(DATE(P$1,P$2,1),0)))*SUMIFS(Prov_Auto!$E$3:$E1000, Prov_Auto!$A$3:$A1000, $D804, Prov_Auto!$D$3:$D1000,"&gt;="&amp;DATE(P$1,P$2,1),Prov_Auto!$D$3:$D1000, "&lt;="&amp;EOMONTH(DATE(P$1,P$2,1),0)))</f>
        <v/>
      </c>
      <c r="Q804" s="48" t="str">
        <f>IF($D804="","", (SUMIFS(Transacoes!$D$3:$D1000,Transacoes!$C$3:$C1000,$D804,Transacoes!$B$3:$B1000,"C", Transacoes!$A$3:$A1000, "&lt;"&amp;EOMONTH(DATE(Q$1,Q$2,1),0))-SUMIFS(Transacoes!$D$3:$D1000,Transacoes!$C$3:$C1000,$D804,Transacoes!$B$3:$B1000,"V", Transacoes!$A$3:$A1000, "&lt;"&amp;EOMONTH(DATE(Q$1,Q$2,1),0)))*SUMIFS(Prov_Auto!$E$3:$E1000, Prov_Auto!$A$3:$A1000, $D804, Prov_Auto!$D$3:$D1000,"&gt;="&amp;DATE(Q$1,Q$2,1),Prov_Auto!$D$3:$D1000, "&lt;="&amp;EOMONTH(DATE(Q$1,Q$2,1),0)))</f>
        <v/>
      </c>
      <c r="R804" s="47"/>
    </row>
    <row r="805">
      <c r="A805" s="47"/>
      <c r="B805" s="47"/>
      <c r="C805" s="47"/>
      <c r="D805" s="87"/>
      <c r="E805" s="48" t="str">
        <f>IF($D805="","", (SUMIFS(Transacoes!$D$3:$D1000,Transacoes!$C$3:$C1000,$D805,Transacoes!$B$3:$B1000,"C", Transacoes!$A$3:$A1000, "&lt;"&amp;EOMONTH(DATE(E$1,E$2,1),0))-SUMIFS(Transacoes!$D$3:$D1000,Transacoes!$C$3:$C1000,$D805,Transacoes!$B$3:$B1000,"V", Transacoes!$A$3:$A1000, "&lt;"&amp;EOMONTH(DATE(E$1,E$2,1),0)))*SUMIFS(Prov_Auto!$E$3:$E1000, Prov_Auto!$A$3:$A1000, $D805, Prov_Auto!$D$3:$D1000,"&gt;="&amp;DATE(E$1,E$2,1),Prov_Auto!$D$3:$D1000, "&lt;="&amp;EOMONTH(DATE(E$1,E$2,1),0)))</f>
        <v/>
      </c>
      <c r="F805" s="48" t="str">
        <f>IF($D805="","", (SUMIFS(Transacoes!$D$3:$D1000,Transacoes!$C$3:$C1000,$D805,Transacoes!$B$3:$B1000,"C", Transacoes!$A$3:$A1000, "&lt;"&amp;EOMONTH(DATE(F$1,F$2,1),0))-SUMIFS(Transacoes!$D$3:$D1000,Transacoes!$C$3:$C1000,$D805,Transacoes!$B$3:$B1000,"V", Transacoes!$A$3:$A1000, "&lt;"&amp;EOMONTH(DATE(F$1,F$2,1),0)))*SUMIFS(Prov_Auto!$E$3:$E1000, Prov_Auto!$A$3:$A1000, $D805, Prov_Auto!$D$3:$D1000,"&gt;="&amp;DATE(F$1,F$2,1),Prov_Auto!$D$3:$D1000, "&lt;="&amp;EOMONTH(DATE(F$1,F$2,1),0)))</f>
        <v/>
      </c>
      <c r="G805" s="48" t="str">
        <f>IF($D805="","", (SUMIFS(Transacoes!$D$3:$D1000,Transacoes!$C$3:$C1000,$D805,Transacoes!$B$3:$B1000,"C", Transacoes!$A$3:$A1000, "&lt;"&amp;EOMONTH(DATE(G$1,G$2,1),0))-SUMIFS(Transacoes!$D$3:$D1000,Transacoes!$C$3:$C1000,$D805,Transacoes!$B$3:$B1000,"V", Transacoes!$A$3:$A1000, "&lt;"&amp;EOMONTH(DATE(G$1,G$2,1),0)))*SUMIFS(Prov_Auto!$E$3:$E1000, Prov_Auto!$A$3:$A1000, $D805, Prov_Auto!$D$3:$D1000,"&gt;="&amp;DATE(G$1,G$2,1),Prov_Auto!$D$3:$D1000, "&lt;="&amp;EOMONTH(DATE(G$1,G$2,1),0)))</f>
        <v/>
      </c>
      <c r="H805" s="48" t="str">
        <f>IF($D805="","", (SUMIFS(Transacoes!$D$3:$D1000,Transacoes!$C$3:$C1000,$D805,Transacoes!$B$3:$B1000,"C", Transacoes!$A$3:$A1000, "&lt;"&amp;EOMONTH(DATE(H$1,H$2,1),0))-SUMIFS(Transacoes!$D$3:$D1000,Transacoes!$C$3:$C1000,$D805,Transacoes!$B$3:$B1000,"V", Transacoes!$A$3:$A1000, "&lt;"&amp;EOMONTH(DATE(H$1,H$2,1),0)))*SUMIFS(Prov_Auto!$E$3:$E1000, Prov_Auto!$A$3:$A1000, $D805, Prov_Auto!$D$3:$D1000,"&gt;="&amp;DATE(H$1,H$2,1),Prov_Auto!$D$3:$D1000, "&lt;="&amp;EOMONTH(DATE(H$1,H$2,1),0)))</f>
        <v/>
      </c>
      <c r="I805" s="48" t="str">
        <f>IF($D805="","", (SUMIFS(Transacoes!$D$3:$D1000,Transacoes!$C$3:$C1000,$D805,Transacoes!$B$3:$B1000,"C", Transacoes!$A$3:$A1000, "&lt;"&amp;EOMONTH(DATE(I$1,I$2,1),0))-SUMIFS(Transacoes!$D$3:$D1000,Transacoes!$C$3:$C1000,$D805,Transacoes!$B$3:$B1000,"V", Transacoes!$A$3:$A1000, "&lt;"&amp;EOMONTH(DATE(I$1,I$2,1),0)))*SUMIFS(Prov_Auto!$E$3:$E1000, Prov_Auto!$A$3:$A1000, $D805, Prov_Auto!$D$3:$D1000,"&gt;="&amp;DATE(I$1,I$2,1),Prov_Auto!$D$3:$D1000, "&lt;="&amp;EOMONTH(DATE(I$1,I$2,1),0)))</f>
        <v/>
      </c>
      <c r="J805" s="48" t="str">
        <f>IF($D805="","", (SUMIFS(Transacoes!$D$3:$D1000,Transacoes!$C$3:$C1000,$D805,Transacoes!$B$3:$B1000,"C", Transacoes!$A$3:$A1000, "&lt;"&amp;EOMONTH(DATE(J$1,J$2,1),0))-SUMIFS(Transacoes!$D$3:$D1000,Transacoes!$C$3:$C1000,$D805,Transacoes!$B$3:$B1000,"V", Transacoes!$A$3:$A1000, "&lt;"&amp;EOMONTH(DATE(J$1,J$2,1),0)))*SUMIFS(Prov_Auto!$E$3:$E1000, Prov_Auto!$A$3:$A1000, $D805, Prov_Auto!$D$3:$D1000,"&gt;="&amp;DATE(J$1,J$2,1),Prov_Auto!$D$3:$D1000, "&lt;="&amp;EOMONTH(DATE(J$1,J$2,1),0)))</f>
        <v/>
      </c>
      <c r="K805" s="48" t="str">
        <f>IF($D805="","", (SUMIFS(Transacoes!$D$3:$D1000,Transacoes!$C$3:$C1000,$D805,Transacoes!$B$3:$B1000,"C", Transacoes!$A$3:$A1000, "&lt;"&amp;EOMONTH(DATE(K$1,K$2,1),0))-SUMIFS(Transacoes!$D$3:$D1000,Transacoes!$C$3:$C1000,$D805,Transacoes!$B$3:$B1000,"V", Transacoes!$A$3:$A1000, "&lt;"&amp;EOMONTH(DATE(K$1,K$2,1),0)))*SUMIFS(Prov_Auto!$E$3:$E1000, Prov_Auto!$A$3:$A1000, $D805, Prov_Auto!$D$3:$D1000,"&gt;="&amp;DATE(K$1,K$2,1),Prov_Auto!$D$3:$D1000, "&lt;="&amp;EOMONTH(DATE(K$1,K$2,1),0)))</f>
        <v/>
      </c>
      <c r="L805" s="48" t="str">
        <f>IF($D805="","", (SUMIFS(Transacoes!$D$3:$D1000,Transacoes!$C$3:$C1000,$D805,Transacoes!$B$3:$B1000,"C", Transacoes!$A$3:$A1000, "&lt;"&amp;EOMONTH(DATE(L$1,L$2,1),0))-SUMIFS(Transacoes!$D$3:$D1000,Transacoes!$C$3:$C1000,$D805,Transacoes!$B$3:$B1000,"V", Transacoes!$A$3:$A1000, "&lt;"&amp;EOMONTH(DATE(L$1,L$2,1),0)))*SUMIFS(Prov_Auto!$E$3:$E1000, Prov_Auto!$A$3:$A1000, $D805, Prov_Auto!$D$3:$D1000,"&gt;="&amp;DATE(L$1,L$2,1),Prov_Auto!$D$3:$D1000, "&lt;="&amp;EOMONTH(DATE(L$1,L$2,1),0)))</f>
        <v/>
      </c>
      <c r="M805" s="48" t="str">
        <f>IF($D805="","", (SUMIFS(Transacoes!$D$3:$D1000,Transacoes!$C$3:$C1000,$D805,Transacoes!$B$3:$B1000,"C", Transacoes!$A$3:$A1000, "&lt;"&amp;EOMONTH(DATE(M$1,M$2,1),0))-SUMIFS(Transacoes!$D$3:$D1000,Transacoes!$C$3:$C1000,$D805,Transacoes!$B$3:$B1000,"V", Transacoes!$A$3:$A1000, "&lt;"&amp;EOMONTH(DATE(M$1,M$2,1),0)))*SUMIFS(Prov_Auto!$E$3:$E1000, Prov_Auto!$A$3:$A1000, $D805, Prov_Auto!$D$3:$D1000,"&gt;="&amp;DATE(M$1,M$2,1),Prov_Auto!$D$3:$D1000, "&lt;="&amp;EOMONTH(DATE(M$1,M$2,1),0)))</f>
        <v/>
      </c>
      <c r="N805" s="48" t="str">
        <f>IF($D805="","", (SUMIFS(Transacoes!$D$3:$D1000,Transacoes!$C$3:$C1000,$D805,Transacoes!$B$3:$B1000,"C", Transacoes!$A$3:$A1000, "&lt;"&amp;EOMONTH(DATE(N$1,N$2,1),0))-SUMIFS(Transacoes!$D$3:$D1000,Transacoes!$C$3:$C1000,$D805,Transacoes!$B$3:$B1000,"V", Transacoes!$A$3:$A1000, "&lt;"&amp;EOMONTH(DATE(N$1,N$2,1),0)))*SUMIFS(Prov_Auto!$E$3:$E1000, Prov_Auto!$A$3:$A1000, $D805, Prov_Auto!$D$3:$D1000,"&gt;="&amp;DATE(N$1,N$2,1),Prov_Auto!$D$3:$D1000, "&lt;="&amp;EOMONTH(DATE(N$1,N$2,1),0)))</f>
        <v/>
      </c>
      <c r="O805" s="48" t="str">
        <f>IF($D805="","", (SUMIFS(Transacoes!$D$3:$D1000,Transacoes!$C$3:$C1000,$D805,Transacoes!$B$3:$B1000,"C", Transacoes!$A$3:$A1000, "&lt;"&amp;EOMONTH(DATE(O$1,O$2,1),0))-SUMIFS(Transacoes!$D$3:$D1000,Transacoes!$C$3:$C1000,$D805,Transacoes!$B$3:$B1000,"V", Transacoes!$A$3:$A1000, "&lt;"&amp;EOMONTH(DATE(O$1,O$2,1),0)))*SUMIFS(Prov_Auto!$E$3:$E1000, Prov_Auto!$A$3:$A1000, $D805, Prov_Auto!$D$3:$D1000,"&gt;="&amp;DATE(O$1,O$2,1),Prov_Auto!$D$3:$D1000, "&lt;="&amp;EOMONTH(DATE(O$1,O$2,1),0)))</f>
        <v/>
      </c>
      <c r="P805" s="48" t="str">
        <f>IF($D805="","", (SUMIFS(Transacoes!$D$3:$D1000,Transacoes!$C$3:$C1000,$D805,Transacoes!$B$3:$B1000,"C", Transacoes!$A$3:$A1000, "&lt;"&amp;EOMONTH(DATE(P$1,P$2,1),0))-SUMIFS(Transacoes!$D$3:$D1000,Transacoes!$C$3:$C1000,$D805,Transacoes!$B$3:$B1000,"V", Transacoes!$A$3:$A1000, "&lt;"&amp;EOMONTH(DATE(P$1,P$2,1),0)))*SUMIFS(Prov_Auto!$E$3:$E1000, Prov_Auto!$A$3:$A1000, $D805, Prov_Auto!$D$3:$D1000,"&gt;="&amp;DATE(P$1,P$2,1),Prov_Auto!$D$3:$D1000, "&lt;="&amp;EOMONTH(DATE(P$1,P$2,1),0)))</f>
        <v/>
      </c>
      <c r="Q805" s="48" t="str">
        <f>IF($D805="","", (SUMIFS(Transacoes!$D$3:$D1000,Transacoes!$C$3:$C1000,$D805,Transacoes!$B$3:$B1000,"C", Transacoes!$A$3:$A1000, "&lt;"&amp;EOMONTH(DATE(Q$1,Q$2,1),0))-SUMIFS(Transacoes!$D$3:$D1000,Transacoes!$C$3:$C1000,$D805,Transacoes!$B$3:$B1000,"V", Transacoes!$A$3:$A1000, "&lt;"&amp;EOMONTH(DATE(Q$1,Q$2,1),0)))*SUMIFS(Prov_Auto!$E$3:$E1000, Prov_Auto!$A$3:$A1000, $D805, Prov_Auto!$D$3:$D1000,"&gt;="&amp;DATE(Q$1,Q$2,1),Prov_Auto!$D$3:$D1000, "&lt;="&amp;EOMONTH(DATE(Q$1,Q$2,1),0)))</f>
        <v/>
      </c>
      <c r="R805" s="47"/>
    </row>
    <row r="806">
      <c r="A806" s="47"/>
      <c r="B806" s="47"/>
      <c r="C806" s="47"/>
      <c r="D806" s="87"/>
      <c r="E806" s="48" t="str">
        <f>IF($D806="","", (SUMIFS(Transacoes!$D$3:$D1000,Transacoes!$C$3:$C1000,$D806,Transacoes!$B$3:$B1000,"C", Transacoes!$A$3:$A1000, "&lt;"&amp;EOMONTH(DATE(E$1,E$2,1),0))-SUMIFS(Transacoes!$D$3:$D1000,Transacoes!$C$3:$C1000,$D806,Transacoes!$B$3:$B1000,"V", Transacoes!$A$3:$A1000, "&lt;"&amp;EOMONTH(DATE(E$1,E$2,1),0)))*SUMIFS(Prov_Auto!$E$3:$E1000, Prov_Auto!$A$3:$A1000, $D806, Prov_Auto!$D$3:$D1000,"&gt;="&amp;DATE(E$1,E$2,1),Prov_Auto!$D$3:$D1000, "&lt;="&amp;EOMONTH(DATE(E$1,E$2,1),0)))</f>
        <v/>
      </c>
      <c r="F806" s="48" t="str">
        <f>IF($D806="","", (SUMIFS(Transacoes!$D$3:$D1000,Transacoes!$C$3:$C1000,$D806,Transacoes!$B$3:$B1000,"C", Transacoes!$A$3:$A1000, "&lt;"&amp;EOMONTH(DATE(F$1,F$2,1),0))-SUMIFS(Transacoes!$D$3:$D1000,Transacoes!$C$3:$C1000,$D806,Transacoes!$B$3:$B1000,"V", Transacoes!$A$3:$A1000, "&lt;"&amp;EOMONTH(DATE(F$1,F$2,1),0)))*SUMIFS(Prov_Auto!$E$3:$E1000, Prov_Auto!$A$3:$A1000, $D806, Prov_Auto!$D$3:$D1000,"&gt;="&amp;DATE(F$1,F$2,1),Prov_Auto!$D$3:$D1000, "&lt;="&amp;EOMONTH(DATE(F$1,F$2,1),0)))</f>
        <v/>
      </c>
      <c r="G806" s="48" t="str">
        <f>IF($D806="","", (SUMIFS(Transacoes!$D$3:$D1000,Transacoes!$C$3:$C1000,$D806,Transacoes!$B$3:$B1000,"C", Transacoes!$A$3:$A1000, "&lt;"&amp;EOMONTH(DATE(G$1,G$2,1),0))-SUMIFS(Transacoes!$D$3:$D1000,Transacoes!$C$3:$C1000,$D806,Transacoes!$B$3:$B1000,"V", Transacoes!$A$3:$A1000, "&lt;"&amp;EOMONTH(DATE(G$1,G$2,1),0)))*SUMIFS(Prov_Auto!$E$3:$E1000, Prov_Auto!$A$3:$A1000, $D806, Prov_Auto!$D$3:$D1000,"&gt;="&amp;DATE(G$1,G$2,1),Prov_Auto!$D$3:$D1000, "&lt;="&amp;EOMONTH(DATE(G$1,G$2,1),0)))</f>
        <v/>
      </c>
      <c r="H806" s="48" t="str">
        <f>IF($D806="","", (SUMIFS(Transacoes!$D$3:$D1000,Transacoes!$C$3:$C1000,$D806,Transacoes!$B$3:$B1000,"C", Transacoes!$A$3:$A1000, "&lt;"&amp;EOMONTH(DATE(H$1,H$2,1),0))-SUMIFS(Transacoes!$D$3:$D1000,Transacoes!$C$3:$C1000,$D806,Transacoes!$B$3:$B1000,"V", Transacoes!$A$3:$A1000, "&lt;"&amp;EOMONTH(DATE(H$1,H$2,1),0)))*SUMIFS(Prov_Auto!$E$3:$E1000, Prov_Auto!$A$3:$A1000, $D806, Prov_Auto!$D$3:$D1000,"&gt;="&amp;DATE(H$1,H$2,1),Prov_Auto!$D$3:$D1000, "&lt;="&amp;EOMONTH(DATE(H$1,H$2,1),0)))</f>
        <v/>
      </c>
      <c r="I806" s="48" t="str">
        <f>IF($D806="","", (SUMIFS(Transacoes!$D$3:$D1000,Transacoes!$C$3:$C1000,$D806,Transacoes!$B$3:$B1000,"C", Transacoes!$A$3:$A1000, "&lt;"&amp;EOMONTH(DATE(I$1,I$2,1),0))-SUMIFS(Transacoes!$D$3:$D1000,Transacoes!$C$3:$C1000,$D806,Transacoes!$B$3:$B1000,"V", Transacoes!$A$3:$A1000, "&lt;"&amp;EOMONTH(DATE(I$1,I$2,1),0)))*SUMIFS(Prov_Auto!$E$3:$E1000, Prov_Auto!$A$3:$A1000, $D806, Prov_Auto!$D$3:$D1000,"&gt;="&amp;DATE(I$1,I$2,1),Prov_Auto!$D$3:$D1000, "&lt;="&amp;EOMONTH(DATE(I$1,I$2,1),0)))</f>
        <v/>
      </c>
      <c r="J806" s="48" t="str">
        <f>IF($D806="","", (SUMIFS(Transacoes!$D$3:$D1000,Transacoes!$C$3:$C1000,$D806,Transacoes!$B$3:$B1000,"C", Transacoes!$A$3:$A1000, "&lt;"&amp;EOMONTH(DATE(J$1,J$2,1),0))-SUMIFS(Transacoes!$D$3:$D1000,Transacoes!$C$3:$C1000,$D806,Transacoes!$B$3:$B1000,"V", Transacoes!$A$3:$A1000, "&lt;"&amp;EOMONTH(DATE(J$1,J$2,1),0)))*SUMIFS(Prov_Auto!$E$3:$E1000, Prov_Auto!$A$3:$A1000, $D806, Prov_Auto!$D$3:$D1000,"&gt;="&amp;DATE(J$1,J$2,1),Prov_Auto!$D$3:$D1000, "&lt;="&amp;EOMONTH(DATE(J$1,J$2,1),0)))</f>
        <v/>
      </c>
      <c r="K806" s="48" t="str">
        <f>IF($D806="","", (SUMIFS(Transacoes!$D$3:$D1000,Transacoes!$C$3:$C1000,$D806,Transacoes!$B$3:$B1000,"C", Transacoes!$A$3:$A1000, "&lt;"&amp;EOMONTH(DATE(K$1,K$2,1),0))-SUMIFS(Transacoes!$D$3:$D1000,Transacoes!$C$3:$C1000,$D806,Transacoes!$B$3:$B1000,"V", Transacoes!$A$3:$A1000, "&lt;"&amp;EOMONTH(DATE(K$1,K$2,1),0)))*SUMIFS(Prov_Auto!$E$3:$E1000, Prov_Auto!$A$3:$A1000, $D806, Prov_Auto!$D$3:$D1000,"&gt;="&amp;DATE(K$1,K$2,1),Prov_Auto!$D$3:$D1000, "&lt;="&amp;EOMONTH(DATE(K$1,K$2,1),0)))</f>
        <v/>
      </c>
      <c r="L806" s="48" t="str">
        <f>IF($D806="","", (SUMIFS(Transacoes!$D$3:$D1000,Transacoes!$C$3:$C1000,$D806,Transacoes!$B$3:$B1000,"C", Transacoes!$A$3:$A1000, "&lt;"&amp;EOMONTH(DATE(L$1,L$2,1),0))-SUMIFS(Transacoes!$D$3:$D1000,Transacoes!$C$3:$C1000,$D806,Transacoes!$B$3:$B1000,"V", Transacoes!$A$3:$A1000, "&lt;"&amp;EOMONTH(DATE(L$1,L$2,1),0)))*SUMIFS(Prov_Auto!$E$3:$E1000, Prov_Auto!$A$3:$A1000, $D806, Prov_Auto!$D$3:$D1000,"&gt;="&amp;DATE(L$1,L$2,1),Prov_Auto!$D$3:$D1000, "&lt;="&amp;EOMONTH(DATE(L$1,L$2,1),0)))</f>
        <v/>
      </c>
      <c r="M806" s="48" t="str">
        <f>IF($D806="","", (SUMIFS(Transacoes!$D$3:$D1000,Transacoes!$C$3:$C1000,$D806,Transacoes!$B$3:$B1000,"C", Transacoes!$A$3:$A1000, "&lt;"&amp;EOMONTH(DATE(M$1,M$2,1),0))-SUMIFS(Transacoes!$D$3:$D1000,Transacoes!$C$3:$C1000,$D806,Transacoes!$B$3:$B1000,"V", Transacoes!$A$3:$A1000, "&lt;"&amp;EOMONTH(DATE(M$1,M$2,1),0)))*SUMIFS(Prov_Auto!$E$3:$E1000, Prov_Auto!$A$3:$A1000, $D806, Prov_Auto!$D$3:$D1000,"&gt;="&amp;DATE(M$1,M$2,1),Prov_Auto!$D$3:$D1000, "&lt;="&amp;EOMONTH(DATE(M$1,M$2,1),0)))</f>
        <v/>
      </c>
      <c r="N806" s="48" t="str">
        <f>IF($D806="","", (SUMIFS(Transacoes!$D$3:$D1000,Transacoes!$C$3:$C1000,$D806,Transacoes!$B$3:$B1000,"C", Transacoes!$A$3:$A1000, "&lt;"&amp;EOMONTH(DATE(N$1,N$2,1),0))-SUMIFS(Transacoes!$D$3:$D1000,Transacoes!$C$3:$C1000,$D806,Transacoes!$B$3:$B1000,"V", Transacoes!$A$3:$A1000, "&lt;"&amp;EOMONTH(DATE(N$1,N$2,1),0)))*SUMIFS(Prov_Auto!$E$3:$E1000, Prov_Auto!$A$3:$A1000, $D806, Prov_Auto!$D$3:$D1000,"&gt;="&amp;DATE(N$1,N$2,1),Prov_Auto!$D$3:$D1000, "&lt;="&amp;EOMONTH(DATE(N$1,N$2,1),0)))</f>
        <v/>
      </c>
      <c r="O806" s="48" t="str">
        <f>IF($D806="","", (SUMIFS(Transacoes!$D$3:$D1000,Transacoes!$C$3:$C1000,$D806,Transacoes!$B$3:$B1000,"C", Transacoes!$A$3:$A1000, "&lt;"&amp;EOMONTH(DATE(O$1,O$2,1),0))-SUMIFS(Transacoes!$D$3:$D1000,Transacoes!$C$3:$C1000,$D806,Transacoes!$B$3:$B1000,"V", Transacoes!$A$3:$A1000, "&lt;"&amp;EOMONTH(DATE(O$1,O$2,1),0)))*SUMIFS(Prov_Auto!$E$3:$E1000, Prov_Auto!$A$3:$A1000, $D806, Prov_Auto!$D$3:$D1000,"&gt;="&amp;DATE(O$1,O$2,1),Prov_Auto!$D$3:$D1000, "&lt;="&amp;EOMONTH(DATE(O$1,O$2,1),0)))</f>
        <v/>
      </c>
      <c r="P806" s="48" t="str">
        <f>IF($D806="","", (SUMIFS(Transacoes!$D$3:$D1000,Transacoes!$C$3:$C1000,$D806,Transacoes!$B$3:$B1000,"C", Transacoes!$A$3:$A1000, "&lt;"&amp;EOMONTH(DATE(P$1,P$2,1),0))-SUMIFS(Transacoes!$D$3:$D1000,Transacoes!$C$3:$C1000,$D806,Transacoes!$B$3:$B1000,"V", Transacoes!$A$3:$A1000, "&lt;"&amp;EOMONTH(DATE(P$1,P$2,1),0)))*SUMIFS(Prov_Auto!$E$3:$E1000, Prov_Auto!$A$3:$A1000, $D806, Prov_Auto!$D$3:$D1000,"&gt;="&amp;DATE(P$1,P$2,1),Prov_Auto!$D$3:$D1000, "&lt;="&amp;EOMONTH(DATE(P$1,P$2,1),0)))</f>
        <v/>
      </c>
      <c r="Q806" s="48" t="str">
        <f>IF($D806="","", (SUMIFS(Transacoes!$D$3:$D1000,Transacoes!$C$3:$C1000,$D806,Transacoes!$B$3:$B1000,"C", Transacoes!$A$3:$A1000, "&lt;"&amp;EOMONTH(DATE(Q$1,Q$2,1),0))-SUMIFS(Transacoes!$D$3:$D1000,Transacoes!$C$3:$C1000,$D806,Transacoes!$B$3:$B1000,"V", Transacoes!$A$3:$A1000, "&lt;"&amp;EOMONTH(DATE(Q$1,Q$2,1),0)))*SUMIFS(Prov_Auto!$E$3:$E1000, Prov_Auto!$A$3:$A1000, $D806, Prov_Auto!$D$3:$D1000,"&gt;="&amp;DATE(Q$1,Q$2,1),Prov_Auto!$D$3:$D1000, "&lt;="&amp;EOMONTH(DATE(Q$1,Q$2,1),0)))</f>
        <v/>
      </c>
      <c r="R806" s="47"/>
    </row>
    <row r="807">
      <c r="A807" s="47"/>
      <c r="B807" s="47"/>
      <c r="C807" s="47"/>
      <c r="D807" s="87"/>
      <c r="E807" s="48" t="str">
        <f>IF($D807="","", (SUMIFS(Transacoes!$D$3:$D1000,Transacoes!$C$3:$C1000,$D807,Transacoes!$B$3:$B1000,"C", Transacoes!$A$3:$A1000, "&lt;"&amp;EOMONTH(DATE(E$1,E$2,1),0))-SUMIFS(Transacoes!$D$3:$D1000,Transacoes!$C$3:$C1000,$D807,Transacoes!$B$3:$B1000,"V", Transacoes!$A$3:$A1000, "&lt;"&amp;EOMONTH(DATE(E$1,E$2,1),0)))*SUMIFS(Prov_Auto!$E$3:$E1000, Prov_Auto!$A$3:$A1000, $D807, Prov_Auto!$D$3:$D1000,"&gt;="&amp;DATE(E$1,E$2,1),Prov_Auto!$D$3:$D1000, "&lt;="&amp;EOMONTH(DATE(E$1,E$2,1),0)))</f>
        <v/>
      </c>
      <c r="F807" s="48" t="str">
        <f>IF($D807="","", (SUMIFS(Transacoes!$D$3:$D1000,Transacoes!$C$3:$C1000,$D807,Transacoes!$B$3:$B1000,"C", Transacoes!$A$3:$A1000, "&lt;"&amp;EOMONTH(DATE(F$1,F$2,1),0))-SUMIFS(Transacoes!$D$3:$D1000,Transacoes!$C$3:$C1000,$D807,Transacoes!$B$3:$B1000,"V", Transacoes!$A$3:$A1000, "&lt;"&amp;EOMONTH(DATE(F$1,F$2,1),0)))*SUMIFS(Prov_Auto!$E$3:$E1000, Prov_Auto!$A$3:$A1000, $D807, Prov_Auto!$D$3:$D1000,"&gt;="&amp;DATE(F$1,F$2,1),Prov_Auto!$D$3:$D1000, "&lt;="&amp;EOMONTH(DATE(F$1,F$2,1),0)))</f>
        <v/>
      </c>
      <c r="G807" s="48" t="str">
        <f>IF($D807="","", (SUMIFS(Transacoes!$D$3:$D1000,Transacoes!$C$3:$C1000,$D807,Transacoes!$B$3:$B1000,"C", Transacoes!$A$3:$A1000, "&lt;"&amp;EOMONTH(DATE(G$1,G$2,1),0))-SUMIFS(Transacoes!$D$3:$D1000,Transacoes!$C$3:$C1000,$D807,Transacoes!$B$3:$B1000,"V", Transacoes!$A$3:$A1000, "&lt;"&amp;EOMONTH(DATE(G$1,G$2,1),0)))*SUMIFS(Prov_Auto!$E$3:$E1000, Prov_Auto!$A$3:$A1000, $D807, Prov_Auto!$D$3:$D1000,"&gt;="&amp;DATE(G$1,G$2,1),Prov_Auto!$D$3:$D1000, "&lt;="&amp;EOMONTH(DATE(G$1,G$2,1),0)))</f>
        <v/>
      </c>
      <c r="H807" s="48" t="str">
        <f>IF($D807="","", (SUMIFS(Transacoes!$D$3:$D1000,Transacoes!$C$3:$C1000,$D807,Transacoes!$B$3:$B1000,"C", Transacoes!$A$3:$A1000, "&lt;"&amp;EOMONTH(DATE(H$1,H$2,1),0))-SUMIFS(Transacoes!$D$3:$D1000,Transacoes!$C$3:$C1000,$D807,Transacoes!$B$3:$B1000,"V", Transacoes!$A$3:$A1000, "&lt;"&amp;EOMONTH(DATE(H$1,H$2,1),0)))*SUMIFS(Prov_Auto!$E$3:$E1000, Prov_Auto!$A$3:$A1000, $D807, Prov_Auto!$D$3:$D1000,"&gt;="&amp;DATE(H$1,H$2,1),Prov_Auto!$D$3:$D1000, "&lt;="&amp;EOMONTH(DATE(H$1,H$2,1),0)))</f>
        <v/>
      </c>
      <c r="I807" s="48" t="str">
        <f>IF($D807="","", (SUMIFS(Transacoes!$D$3:$D1000,Transacoes!$C$3:$C1000,$D807,Transacoes!$B$3:$B1000,"C", Transacoes!$A$3:$A1000, "&lt;"&amp;EOMONTH(DATE(I$1,I$2,1),0))-SUMIFS(Transacoes!$D$3:$D1000,Transacoes!$C$3:$C1000,$D807,Transacoes!$B$3:$B1000,"V", Transacoes!$A$3:$A1000, "&lt;"&amp;EOMONTH(DATE(I$1,I$2,1),0)))*SUMIFS(Prov_Auto!$E$3:$E1000, Prov_Auto!$A$3:$A1000, $D807, Prov_Auto!$D$3:$D1000,"&gt;="&amp;DATE(I$1,I$2,1),Prov_Auto!$D$3:$D1000, "&lt;="&amp;EOMONTH(DATE(I$1,I$2,1),0)))</f>
        <v/>
      </c>
      <c r="J807" s="48" t="str">
        <f>IF($D807="","", (SUMIFS(Transacoes!$D$3:$D1000,Transacoes!$C$3:$C1000,$D807,Transacoes!$B$3:$B1000,"C", Transacoes!$A$3:$A1000, "&lt;"&amp;EOMONTH(DATE(J$1,J$2,1),0))-SUMIFS(Transacoes!$D$3:$D1000,Transacoes!$C$3:$C1000,$D807,Transacoes!$B$3:$B1000,"V", Transacoes!$A$3:$A1000, "&lt;"&amp;EOMONTH(DATE(J$1,J$2,1),0)))*SUMIFS(Prov_Auto!$E$3:$E1000, Prov_Auto!$A$3:$A1000, $D807, Prov_Auto!$D$3:$D1000,"&gt;="&amp;DATE(J$1,J$2,1),Prov_Auto!$D$3:$D1000, "&lt;="&amp;EOMONTH(DATE(J$1,J$2,1),0)))</f>
        <v/>
      </c>
      <c r="K807" s="48" t="str">
        <f>IF($D807="","", (SUMIFS(Transacoes!$D$3:$D1000,Transacoes!$C$3:$C1000,$D807,Transacoes!$B$3:$B1000,"C", Transacoes!$A$3:$A1000, "&lt;"&amp;EOMONTH(DATE(K$1,K$2,1),0))-SUMIFS(Transacoes!$D$3:$D1000,Transacoes!$C$3:$C1000,$D807,Transacoes!$B$3:$B1000,"V", Transacoes!$A$3:$A1000, "&lt;"&amp;EOMONTH(DATE(K$1,K$2,1),0)))*SUMIFS(Prov_Auto!$E$3:$E1000, Prov_Auto!$A$3:$A1000, $D807, Prov_Auto!$D$3:$D1000,"&gt;="&amp;DATE(K$1,K$2,1),Prov_Auto!$D$3:$D1000, "&lt;="&amp;EOMONTH(DATE(K$1,K$2,1),0)))</f>
        <v/>
      </c>
      <c r="L807" s="48" t="str">
        <f>IF($D807="","", (SUMIFS(Transacoes!$D$3:$D1000,Transacoes!$C$3:$C1000,$D807,Transacoes!$B$3:$B1000,"C", Transacoes!$A$3:$A1000, "&lt;"&amp;EOMONTH(DATE(L$1,L$2,1),0))-SUMIFS(Transacoes!$D$3:$D1000,Transacoes!$C$3:$C1000,$D807,Transacoes!$B$3:$B1000,"V", Transacoes!$A$3:$A1000, "&lt;"&amp;EOMONTH(DATE(L$1,L$2,1),0)))*SUMIFS(Prov_Auto!$E$3:$E1000, Prov_Auto!$A$3:$A1000, $D807, Prov_Auto!$D$3:$D1000,"&gt;="&amp;DATE(L$1,L$2,1),Prov_Auto!$D$3:$D1000, "&lt;="&amp;EOMONTH(DATE(L$1,L$2,1),0)))</f>
        <v/>
      </c>
      <c r="M807" s="48" t="str">
        <f>IF($D807="","", (SUMIFS(Transacoes!$D$3:$D1000,Transacoes!$C$3:$C1000,$D807,Transacoes!$B$3:$B1000,"C", Transacoes!$A$3:$A1000, "&lt;"&amp;EOMONTH(DATE(M$1,M$2,1),0))-SUMIFS(Transacoes!$D$3:$D1000,Transacoes!$C$3:$C1000,$D807,Transacoes!$B$3:$B1000,"V", Transacoes!$A$3:$A1000, "&lt;"&amp;EOMONTH(DATE(M$1,M$2,1),0)))*SUMIFS(Prov_Auto!$E$3:$E1000, Prov_Auto!$A$3:$A1000, $D807, Prov_Auto!$D$3:$D1000,"&gt;="&amp;DATE(M$1,M$2,1),Prov_Auto!$D$3:$D1000, "&lt;="&amp;EOMONTH(DATE(M$1,M$2,1),0)))</f>
        <v/>
      </c>
      <c r="N807" s="48" t="str">
        <f>IF($D807="","", (SUMIFS(Transacoes!$D$3:$D1000,Transacoes!$C$3:$C1000,$D807,Transacoes!$B$3:$B1000,"C", Transacoes!$A$3:$A1000, "&lt;"&amp;EOMONTH(DATE(N$1,N$2,1),0))-SUMIFS(Transacoes!$D$3:$D1000,Transacoes!$C$3:$C1000,$D807,Transacoes!$B$3:$B1000,"V", Transacoes!$A$3:$A1000, "&lt;"&amp;EOMONTH(DATE(N$1,N$2,1),0)))*SUMIFS(Prov_Auto!$E$3:$E1000, Prov_Auto!$A$3:$A1000, $D807, Prov_Auto!$D$3:$D1000,"&gt;="&amp;DATE(N$1,N$2,1),Prov_Auto!$D$3:$D1000, "&lt;="&amp;EOMONTH(DATE(N$1,N$2,1),0)))</f>
        <v/>
      </c>
      <c r="O807" s="48" t="str">
        <f>IF($D807="","", (SUMIFS(Transacoes!$D$3:$D1000,Transacoes!$C$3:$C1000,$D807,Transacoes!$B$3:$B1000,"C", Transacoes!$A$3:$A1000, "&lt;"&amp;EOMONTH(DATE(O$1,O$2,1),0))-SUMIFS(Transacoes!$D$3:$D1000,Transacoes!$C$3:$C1000,$D807,Transacoes!$B$3:$B1000,"V", Transacoes!$A$3:$A1000, "&lt;"&amp;EOMONTH(DATE(O$1,O$2,1),0)))*SUMIFS(Prov_Auto!$E$3:$E1000, Prov_Auto!$A$3:$A1000, $D807, Prov_Auto!$D$3:$D1000,"&gt;="&amp;DATE(O$1,O$2,1),Prov_Auto!$D$3:$D1000, "&lt;="&amp;EOMONTH(DATE(O$1,O$2,1),0)))</f>
        <v/>
      </c>
      <c r="P807" s="48" t="str">
        <f>IF($D807="","", (SUMIFS(Transacoes!$D$3:$D1000,Transacoes!$C$3:$C1000,$D807,Transacoes!$B$3:$B1000,"C", Transacoes!$A$3:$A1000, "&lt;"&amp;EOMONTH(DATE(P$1,P$2,1),0))-SUMIFS(Transacoes!$D$3:$D1000,Transacoes!$C$3:$C1000,$D807,Transacoes!$B$3:$B1000,"V", Transacoes!$A$3:$A1000, "&lt;"&amp;EOMONTH(DATE(P$1,P$2,1),0)))*SUMIFS(Prov_Auto!$E$3:$E1000, Prov_Auto!$A$3:$A1000, $D807, Prov_Auto!$D$3:$D1000,"&gt;="&amp;DATE(P$1,P$2,1),Prov_Auto!$D$3:$D1000, "&lt;="&amp;EOMONTH(DATE(P$1,P$2,1),0)))</f>
        <v/>
      </c>
      <c r="Q807" s="48" t="str">
        <f>IF($D807="","", (SUMIFS(Transacoes!$D$3:$D1000,Transacoes!$C$3:$C1000,$D807,Transacoes!$B$3:$B1000,"C", Transacoes!$A$3:$A1000, "&lt;"&amp;EOMONTH(DATE(Q$1,Q$2,1),0))-SUMIFS(Transacoes!$D$3:$D1000,Transacoes!$C$3:$C1000,$D807,Transacoes!$B$3:$B1000,"V", Transacoes!$A$3:$A1000, "&lt;"&amp;EOMONTH(DATE(Q$1,Q$2,1),0)))*SUMIFS(Prov_Auto!$E$3:$E1000, Prov_Auto!$A$3:$A1000, $D807, Prov_Auto!$D$3:$D1000,"&gt;="&amp;DATE(Q$1,Q$2,1),Prov_Auto!$D$3:$D1000, "&lt;="&amp;EOMONTH(DATE(Q$1,Q$2,1),0)))</f>
        <v/>
      </c>
      <c r="R807" s="47"/>
    </row>
    <row r="808">
      <c r="A808" s="47"/>
      <c r="B808" s="47"/>
      <c r="C808" s="47"/>
      <c r="D808" s="87"/>
      <c r="E808" s="48" t="str">
        <f>IF($D808="","", (SUMIFS(Transacoes!$D$3:$D1000,Transacoes!$C$3:$C1000,$D808,Transacoes!$B$3:$B1000,"C", Transacoes!$A$3:$A1000, "&lt;"&amp;EOMONTH(DATE(E$1,E$2,1),0))-SUMIFS(Transacoes!$D$3:$D1000,Transacoes!$C$3:$C1000,$D808,Transacoes!$B$3:$B1000,"V", Transacoes!$A$3:$A1000, "&lt;"&amp;EOMONTH(DATE(E$1,E$2,1),0)))*SUMIFS(Prov_Auto!$E$3:$E1000, Prov_Auto!$A$3:$A1000, $D808, Prov_Auto!$D$3:$D1000,"&gt;="&amp;DATE(E$1,E$2,1),Prov_Auto!$D$3:$D1000, "&lt;="&amp;EOMONTH(DATE(E$1,E$2,1),0)))</f>
        <v/>
      </c>
      <c r="F808" s="48" t="str">
        <f>IF($D808="","", (SUMIFS(Transacoes!$D$3:$D1000,Transacoes!$C$3:$C1000,$D808,Transacoes!$B$3:$B1000,"C", Transacoes!$A$3:$A1000, "&lt;"&amp;EOMONTH(DATE(F$1,F$2,1),0))-SUMIFS(Transacoes!$D$3:$D1000,Transacoes!$C$3:$C1000,$D808,Transacoes!$B$3:$B1000,"V", Transacoes!$A$3:$A1000, "&lt;"&amp;EOMONTH(DATE(F$1,F$2,1),0)))*SUMIFS(Prov_Auto!$E$3:$E1000, Prov_Auto!$A$3:$A1000, $D808, Prov_Auto!$D$3:$D1000,"&gt;="&amp;DATE(F$1,F$2,1),Prov_Auto!$D$3:$D1000, "&lt;="&amp;EOMONTH(DATE(F$1,F$2,1),0)))</f>
        <v/>
      </c>
      <c r="G808" s="48" t="str">
        <f>IF($D808="","", (SUMIFS(Transacoes!$D$3:$D1000,Transacoes!$C$3:$C1000,$D808,Transacoes!$B$3:$B1000,"C", Transacoes!$A$3:$A1000, "&lt;"&amp;EOMONTH(DATE(G$1,G$2,1),0))-SUMIFS(Transacoes!$D$3:$D1000,Transacoes!$C$3:$C1000,$D808,Transacoes!$B$3:$B1000,"V", Transacoes!$A$3:$A1000, "&lt;"&amp;EOMONTH(DATE(G$1,G$2,1),0)))*SUMIFS(Prov_Auto!$E$3:$E1000, Prov_Auto!$A$3:$A1000, $D808, Prov_Auto!$D$3:$D1000,"&gt;="&amp;DATE(G$1,G$2,1),Prov_Auto!$D$3:$D1000, "&lt;="&amp;EOMONTH(DATE(G$1,G$2,1),0)))</f>
        <v/>
      </c>
      <c r="H808" s="48" t="str">
        <f>IF($D808="","", (SUMIFS(Transacoes!$D$3:$D1000,Transacoes!$C$3:$C1000,$D808,Transacoes!$B$3:$B1000,"C", Transacoes!$A$3:$A1000, "&lt;"&amp;EOMONTH(DATE(H$1,H$2,1),0))-SUMIFS(Transacoes!$D$3:$D1000,Transacoes!$C$3:$C1000,$D808,Transacoes!$B$3:$B1000,"V", Transacoes!$A$3:$A1000, "&lt;"&amp;EOMONTH(DATE(H$1,H$2,1),0)))*SUMIFS(Prov_Auto!$E$3:$E1000, Prov_Auto!$A$3:$A1000, $D808, Prov_Auto!$D$3:$D1000,"&gt;="&amp;DATE(H$1,H$2,1),Prov_Auto!$D$3:$D1000, "&lt;="&amp;EOMONTH(DATE(H$1,H$2,1),0)))</f>
        <v/>
      </c>
      <c r="I808" s="48" t="str">
        <f>IF($D808="","", (SUMIFS(Transacoes!$D$3:$D1000,Transacoes!$C$3:$C1000,$D808,Transacoes!$B$3:$B1000,"C", Transacoes!$A$3:$A1000, "&lt;"&amp;EOMONTH(DATE(I$1,I$2,1),0))-SUMIFS(Transacoes!$D$3:$D1000,Transacoes!$C$3:$C1000,$D808,Transacoes!$B$3:$B1000,"V", Transacoes!$A$3:$A1000, "&lt;"&amp;EOMONTH(DATE(I$1,I$2,1),0)))*SUMIFS(Prov_Auto!$E$3:$E1000, Prov_Auto!$A$3:$A1000, $D808, Prov_Auto!$D$3:$D1000,"&gt;="&amp;DATE(I$1,I$2,1),Prov_Auto!$D$3:$D1000, "&lt;="&amp;EOMONTH(DATE(I$1,I$2,1),0)))</f>
        <v/>
      </c>
      <c r="J808" s="48" t="str">
        <f>IF($D808="","", (SUMIFS(Transacoes!$D$3:$D1000,Transacoes!$C$3:$C1000,$D808,Transacoes!$B$3:$B1000,"C", Transacoes!$A$3:$A1000, "&lt;"&amp;EOMONTH(DATE(J$1,J$2,1),0))-SUMIFS(Transacoes!$D$3:$D1000,Transacoes!$C$3:$C1000,$D808,Transacoes!$B$3:$B1000,"V", Transacoes!$A$3:$A1000, "&lt;"&amp;EOMONTH(DATE(J$1,J$2,1),0)))*SUMIFS(Prov_Auto!$E$3:$E1000, Prov_Auto!$A$3:$A1000, $D808, Prov_Auto!$D$3:$D1000,"&gt;="&amp;DATE(J$1,J$2,1),Prov_Auto!$D$3:$D1000, "&lt;="&amp;EOMONTH(DATE(J$1,J$2,1),0)))</f>
        <v/>
      </c>
      <c r="K808" s="48" t="str">
        <f>IF($D808="","", (SUMIFS(Transacoes!$D$3:$D1000,Transacoes!$C$3:$C1000,$D808,Transacoes!$B$3:$B1000,"C", Transacoes!$A$3:$A1000, "&lt;"&amp;EOMONTH(DATE(K$1,K$2,1),0))-SUMIFS(Transacoes!$D$3:$D1000,Transacoes!$C$3:$C1000,$D808,Transacoes!$B$3:$B1000,"V", Transacoes!$A$3:$A1000, "&lt;"&amp;EOMONTH(DATE(K$1,K$2,1),0)))*SUMIFS(Prov_Auto!$E$3:$E1000, Prov_Auto!$A$3:$A1000, $D808, Prov_Auto!$D$3:$D1000,"&gt;="&amp;DATE(K$1,K$2,1),Prov_Auto!$D$3:$D1000, "&lt;="&amp;EOMONTH(DATE(K$1,K$2,1),0)))</f>
        <v/>
      </c>
      <c r="L808" s="48" t="str">
        <f>IF($D808="","", (SUMIFS(Transacoes!$D$3:$D1000,Transacoes!$C$3:$C1000,$D808,Transacoes!$B$3:$B1000,"C", Transacoes!$A$3:$A1000, "&lt;"&amp;EOMONTH(DATE(L$1,L$2,1),0))-SUMIFS(Transacoes!$D$3:$D1000,Transacoes!$C$3:$C1000,$D808,Transacoes!$B$3:$B1000,"V", Transacoes!$A$3:$A1000, "&lt;"&amp;EOMONTH(DATE(L$1,L$2,1),0)))*SUMIFS(Prov_Auto!$E$3:$E1000, Prov_Auto!$A$3:$A1000, $D808, Prov_Auto!$D$3:$D1000,"&gt;="&amp;DATE(L$1,L$2,1),Prov_Auto!$D$3:$D1000, "&lt;="&amp;EOMONTH(DATE(L$1,L$2,1),0)))</f>
        <v/>
      </c>
      <c r="M808" s="48" t="str">
        <f>IF($D808="","", (SUMIFS(Transacoes!$D$3:$D1000,Transacoes!$C$3:$C1000,$D808,Transacoes!$B$3:$B1000,"C", Transacoes!$A$3:$A1000, "&lt;"&amp;EOMONTH(DATE(M$1,M$2,1),0))-SUMIFS(Transacoes!$D$3:$D1000,Transacoes!$C$3:$C1000,$D808,Transacoes!$B$3:$B1000,"V", Transacoes!$A$3:$A1000, "&lt;"&amp;EOMONTH(DATE(M$1,M$2,1),0)))*SUMIFS(Prov_Auto!$E$3:$E1000, Prov_Auto!$A$3:$A1000, $D808, Prov_Auto!$D$3:$D1000,"&gt;="&amp;DATE(M$1,M$2,1),Prov_Auto!$D$3:$D1000, "&lt;="&amp;EOMONTH(DATE(M$1,M$2,1),0)))</f>
        <v/>
      </c>
      <c r="N808" s="48" t="str">
        <f>IF($D808="","", (SUMIFS(Transacoes!$D$3:$D1000,Transacoes!$C$3:$C1000,$D808,Transacoes!$B$3:$B1000,"C", Transacoes!$A$3:$A1000, "&lt;"&amp;EOMONTH(DATE(N$1,N$2,1),0))-SUMIFS(Transacoes!$D$3:$D1000,Transacoes!$C$3:$C1000,$D808,Transacoes!$B$3:$B1000,"V", Transacoes!$A$3:$A1000, "&lt;"&amp;EOMONTH(DATE(N$1,N$2,1),0)))*SUMIFS(Prov_Auto!$E$3:$E1000, Prov_Auto!$A$3:$A1000, $D808, Prov_Auto!$D$3:$D1000,"&gt;="&amp;DATE(N$1,N$2,1),Prov_Auto!$D$3:$D1000, "&lt;="&amp;EOMONTH(DATE(N$1,N$2,1),0)))</f>
        <v/>
      </c>
      <c r="O808" s="48" t="str">
        <f>IF($D808="","", (SUMIFS(Transacoes!$D$3:$D1000,Transacoes!$C$3:$C1000,$D808,Transacoes!$B$3:$B1000,"C", Transacoes!$A$3:$A1000, "&lt;"&amp;EOMONTH(DATE(O$1,O$2,1),0))-SUMIFS(Transacoes!$D$3:$D1000,Transacoes!$C$3:$C1000,$D808,Transacoes!$B$3:$B1000,"V", Transacoes!$A$3:$A1000, "&lt;"&amp;EOMONTH(DATE(O$1,O$2,1),0)))*SUMIFS(Prov_Auto!$E$3:$E1000, Prov_Auto!$A$3:$A1000, $D808, Prov_Auto!$D$3:$D1000,"&gt;="&amp;DATE(O$1,O$2,1),Prov_Auto!$D$3:$D1000, "&lt;="&amp;EOMONTH(DATE(O$1,O$2,1),0)))</f>
        <v/>
      </c>
      <c r="P808" s="48" t="str">
        <f>IF($D808="","", (SUMIFS(Transacoes!$D$3:$D1000,Transacoes!$C$3:$C1000,$D808,Transacoes!$B$3:$B1000,"C", Transacoes!$A$3:$A1000, "&lt;"&amp;EOMONTH(DATE(P$1,P$2,1),0))-SUMIFS(Transacoes!$D$3:$D1000,Transacoes!$C$3:$C1000,$D808,Transacoes!$B$3:$B1000,"V", Transacoes!$A$3:$A1000, "&lt;"&amp;EOMONTH(DATE(P$1,P$2,1),0)))*SUMIFS(Prov_Auto!$E$3:$E1000, Prov_Auto!$A$3:$A1000, $D808, Prov_Auto!$D$3:$D1000,"&gt;="&amp;DATE(P$1,P$2,1),Prov_Auto!$D$3:$D1000, "&lt;="&amp;EOMONTH(DATE(P$1,P$2,1),0)))</f>
        <v/>
      </c>
      <c r="Q808" s="48" t="str">
        <f>IF($D808="","", (SUMIFS(Transacoes!$D$3:$D1000,Transacoes!$C$3:$C1000,$D808,Transacoes!$B$3:$B1000,"C", Transacoes!$A$3:$A1000, "&lt;"&amp;EOMONTH(DATE(Q$1,Q$2,1),0))-SUMIFS(Transacoes!$D$3:$D1000,Transacoes!$C$3:$C1000,$D808,Transacoes!$B$3:$B1000,"V", Transacoes!$A$3:$A1000, "&lt;"&amp;EOMONTH(DATE(Q$1,Q$2,1),0)))*SUMIFS(Prov_Auto!$E$3:$E1000, Prov_Auto!$A$3:$A1000, $D808, Prov_Auto!$D$3:$D1000,"&gt;="&amp;DATE(Q$1,Q$2,1),Prov_Auto!$D$3:$D1000, "&lt;="&amp;EOMONTH(DATE(Q$1,Q$2,1),0)))</f>
        <v/>
      </c>
      <c r="R808" s="47"/>
    </row>
    <row r="809">
      <c r="A809" s="47"/>
      <c r="B809" s="47"/>
      <c r="C809" s="47"/>
      <c r="D809" s="87"/>
      <c r="E809" s="48" t="str">
        <f>IF($D809="","", (SUMIFS(Transacoes!$D$3:$D1000,Transacoes!$C$3:$C1000,$D809,Transacoes!$B$3:$B1000,"C", Transacoes!$A$3:$A1000, "&lt;"&amp;EOMONTH(DATE(E$1,E$2,1),0))-SUMIFS(Transacoes!$D$3:$D1000,Transacoes!$C$3:$C1000,$D809,Transacoes!$B$3:$B1000,"V", Transacoes!$A$3:$A1000, "&lt;"&amp;EOMONTH(DATE(E$1,E$2,1),0)))*SUMIFS(Prov_Auto!$E$3:$E1000, Prov_Auto!$A$3:$A1000, $D809, Prov_Auto!$D$3:$D1000,"&gt;="&amp;DATE(E$1,E$2,1),Prov_Auto!$D$3:$D1000, "&lt;="&amp;EOMONTH(DATE(E$1,E$2,1),0)))</f>
        <v/>
      </c>
      <c r="F809" s="48" t="str">
        <f>IF($D809="","", (SUMIFS(Transacoes!$D$3:$D1000,Transacoes!$C$3:$C1000,$D809,Transacoes!$B$3:$B1000,"C", Transacoes!$A$3:$A1000, "&lt;"&amp;EOMONTH(DATE(F$1,F$2,1),0))-SUMIFS(Transacoes!$D$3:$D1000,Transacoes!$C$3:$C1000,$D809,Transacoes!$B$3:$B1000,"V", Transacoes!$A$3:$A1000, "&lt;"&amp;EOMONTH(DATE(F$1,F$2,1),0)))*SUMIFS(Prov_Auto!$E$3:$E1000, Prov_Auto!$A$3:$A1000, $D809, Prov_Auto!$D$3:$D1000,"&gt;="&amp;DATE(F$1,F$2,1),Prov_Auto!$D$3:$D1000, "&lt;="&amp;EOMONTH(DATE(F$1,F$2,1),0)))</f>
        <v/>
      </c>
      <c r="G809" s="48" t="str">
        <f>IF($D809="","", (SUMIFS(Transacoes!$D$3:$D1000,Transacoes!$C$3:$C1000,$D809,Transacoes!$B$3:$B1000,"C", Transacoes!$A$3:$A1000, "&lt;"&amp;EOMONTH(DATE(G$1,G$2,1),0))-SUMIFS(Transacoes!$D$3:$D1000,Transacoes!$C$3:$C1000,$D809,Transacoes!$B$3:$B1000,"V", Transacoes!$A$3:$A1000, "&lt;"&amp;EOMONTH(DATE(G$1,G$2,1),0)))*SUMIFS(Prov_Auto!$E$3:$E1000, Prov_Auto!$A$3:$A1000, $D809, Prov_Auto!$D$3:$D1000,"&gt;="&amp;DATE(G$1,G$2,1),Prov_Auto!$D$3:$D1000, "&lt;="&amp;EOMONTH(DATE(G$1,G$2,1),0)))</f>
        <v/>
      </c>
      <c r="H809" s="48" t="str">
        <f>IF($D809="","", (SUMIFS(Transacoes!$D$3:$D1000,Transacoes!$C$3:$C1000,$D809,Transacoes!$B$3:$B1000,"C", Transacoes!$A$3:$A1000, "&lt;"&amp;EOMONTH(DATE(H$1,H$2,1),0))-SUMIFS(Transacoes!$D$3:$D1000,Transacoes!$C$3:$C1000,$D809,Transacoes!$B$3:$B1000,"V", Transacoes!$A$3:$A1000, "&lt;"&amp;EOMONTH(DATE(H$1,H$2,1),0)))*SUMIFS(Prov_Auto!$E$3:$E1000, Prov_Auto!$A$3:$A1000, $D809, Prov_Auto!$D$3:$D1000,"&gt;="&amp;DATE(H$1,H$2,1),Prov_Auto!$D$3:$D1000, "&lt;="&amp;EOMONTH(DATE(H$1,H$2,1),0)))</f>
        <v/>
      </c>
      <c r="I809" s="48" t="str">
        <f>IF($D809="","", (SUMIFS(Transacoes!$D$3:$D1000,Transacoes!$C$3:$C1000,$D809,Transacoes!$B$3:$B1000,"C", Transacoes!$A$3:$A1000, "&lt;"&amp;EOMONTH(DATE(I$1,I$2,1),0))-SUMIFS(Transacoes!$D$3:$D1000,Transacoes!$C$3:$C1000,$D809,Transacoes!$B$3:$B1000,"V", Transacoes!$A$3:$A1000, "&lt;"&amp;EOMONTH(DATE(I$1,I$2,1),0)))*SUMIFS(Prov_Auto!$E$3:$E1000, Prov_Auto!$A$3:$A1000, $D809, Prov_Auto!$D$3:$D1000,"&gt;="&amp;DATE(I$1,I$2,1),Prov_Auto!$D$3:$D1000, "&lt;="&amp;EOMONTH(DATE(I$1,I$2,1),0)))</f>
        <v/>
      </c>
      <c r="J809" s="48" t="str">
        <f>IF($D809="","", (SUMIFS(Transacoes!$D$3:$D1000,Transacoes!$C$3:$C1000,$D809,Transacoes!$B$3:$B1000,"C", Transacoes!$A$3:$A1000, "&lt;"&amp;EOMONTH(DATE(J$1,J$2,1),0))-SUMIFS(Transacoes!$D$3:$D1000,Transacoes!$C$3:$C1000,$D809,Transacoes!$B$3:$B1000,"V", Transacoes!$A$3:$A1000, "&lt;"&amp;EOMONTH(DATE(J$1,J$2,1),0)))*SUMIFS(Prov_Auto!$E$3:$E1000, Prov_Auto!$A$3:$A1000, $D809, Prov_Auto!$D$3:$D1000,"&gt;="&amp;DATE(J$1,J$2,1),Prov_Auto!$D$3:$D1000, "&lt;="&amp;EOMONTH(DATE(J$1,J$2,1),0)))</f>
        <v/>
      </c>
      <c r="K809" s="48" t="str">
        <f>IF($D809="","", (SUMIFS(Transacoes!$D$3:$D1000,Transacoes!$C$3:$C1000,$D809,Transacoes!$B$3:$B1000,"C", Transacoes!$A$3:$A1000, "&lt;"&amp;EOMONTH(DATE(K$1,K$2,1),0))-SUMIFS(Transacoes!$D$3:$D1000,Transacoes!$C$3:$C1000,$D809,Transacoes!$B$3:$B1000,"V", Transacoes!$A$3:$A1000, "&lt;"&amp;EOMONTH(DATE(K$1,K$2,1),0)))*SUMIFS(Prov_Auto!$E$3:$E1000, Prov_Auto!$A$3:$A1000, $D809, Prov_Auto!$D$3:$D1000,"&gt;="&amp;DATE(K$1,K$2,1),Prov_Auto!$D$3:$D1000, "&lt;="&amp;EOMONTH(DATE(K$1,K$2,1),0)))</f>
        <v/>
      </c>
      <c r="L809" s="48" t="str">
        <f>IF($D809="","", (SUMIFS(Transacoes!$D$3:$D1000,Transacoes!$C$3:$C1000,$D809,Transacoes!$B$3:$B1000,"C", Transacoes!$A$3:$A1000, "&lt;"&amp;EOMONTH(DATE(L$1,L$2,1),0))-SUMIFS(Transacoes!$D$3:$D1000,Transacoes!$C$3:$C1000,$D809,Transacoes!$B$3:$B1000,"V", Transacoes!$A$3:$A1000, "&lt;"&amp;EOMONTH(DATE(L$1,L$2,1),0)))*SUMIFS(Prov_Auto!$E$3:$E1000, Prov_Auto!$A$3:$A1000, $D809, Prov_Auto!$D$3:$D1000,"&gt;="&amp;DATE(L$1,L$2,1),Prov_Auto!$D$3:$D1000, "&lt;="&amp;EOMONTH(DATE(L$1,L$2,1),0)))</f>
        <v/>
      </c>
      <c r="M809" s="48" t="str">
        <f>IF($D809="","", (SUMIFS(Transacoes!$D$3:$D1000,Transacoes!$C$3:$C1000,$D809,Transacoes!$B$3:$B1000,"C", Transacoes!$A$3:$A1000, "&lt;"&amp;EOMONTH(DATE(M$1,M$2,1),0))-SUMIFS(Transacoes!$D$3:$D1000,Transacoes!$C$3:$C1000,$D809,Transacoes!$B$3:$B1000,"V", Transacoes!$A$3:$A1000, "&lt;"&amp;EOMONTH(DATE(M$1,M$2,1),0)))*SUMIFS(Prov_Auto!$E$3:$E1000, Prov_Auto!$A$3:$A1000, $D809, Prov_Auto!$D$3:$D1000,"&gt;="&amp;DATE(M$1,M$2,1),Prov_Auto!$D$3:$D1000, "&lt;="&amp;EOMONTH(DATE(M$1,M$2,1),0)))</f>
        <v/>
      </c>
      <c r="N809" s="48" t="str">
        <f>IF($D809="","", (SUMIFS(Transacoes!$D$3:$D1000,Transacoes!$C$3:$C1000,$D809,Transacoes!$B$3:$B1000,"C", Transacoes!$A$3:$A1000, "&lt;"&amp;EOMONTH(DATE(N$1,N$2,1),0))-SUMIFS(Transacoes!$D$3:$D1000,Transacoes!$C$3:$C1000,$D809,Transacoes!$B$3:$B1000,"V", Transacoes!$A$3:$A1000, "&lt;"&amp;EOMONTH(DATE(N$1,N$2,1),0)))*SUMIFS(Prov_Auto!$E$3:$E1000, Prov_Auto!$A$3:$A1000, $D809, Prov_Auto!$D$3:$D1000,"&gt;="&amp;DATE(N$1,N$2,1),Prov_Auto!$D$3:$D1000, "&lt;="&amp;EOMONTH(DATE(N$1,N$2,1),0)))</f>
        <v/>
      </c>
      <c r="O809" s="48" t="str">
        <f>IF($D809="","", (SUMIFS(Transacoes!$D$3:$D1000,Transacoes!$C$3:$C1000,$D809,Transacoes!$B$3:$B1000,"C", Transacoes!$A$3:$A1000, "&lt;"&amp;EOMONTH(DATE(O$1,O$2,1),0))-SUMIFS(Transacoes!$D$3:$D1000,Transacoes!$C$3:$C1000,$D809,Transacoes!$B$3:$B1000,"V", Transacoes!$A$3:$A1000, "&lt;"&amp;EOMONTH(DATE(O$1,O$2,1),0)))*SUMIFS(Prov_Auto!$E$3:$E1000, Prov_Auto!$A$3:$A1000, $D809, Prov_Auto!$D$3:$D1000,"&gt;="&amp;DATE(O$1,O$2,1),Prov_Auto!$D$3:$D1000, "&lt;="&amp;EOMONTH(DATE(O$1,O$2,1),0)))</f>
        <v/>
      </c>
      <c r="P809" s="48" t="str">
        <f>IF($D809="","", (SUMIFS(Transacoes!$D$3:$D1000,Transacoes!$C$3:$C1000,$D809,Transacoes!$B$3:$B1000,"C", Transacoes!$A$3:$A1000, "&lt;"&amp;EOMONTH(DATE(P$1,P$2,1),0))-SUMIFS(Transacoes!$D$3:$D1000,Transacoes!$C$3:$C1000,$D809,Transacoes!$B$3:$B1000,"V", Transacoes!$A$3:$A1000, "&lt;"&amp;EOMONTH(DATE(P$1,P$2,1),0)))*SUMIFS(Prov_Auto!$E$3:$E1000, Prov_Auto!$A$3:$A1000, $D809, Prov_Auto!$D$3:$D1000,"&gt;="&amp;DATE(P$1,P$2,1),Prov_Auto!$D$3:$D1000, "&lt;="&amp;EOMONTH(DATE(P$1,P$2,1),0)))</f>
        <v/>
      </c>
      <c r="Q809" s="48" t="str">
        <f>IF($D809="","", (SUMIFS(Transacoes!$D$3:$D1000,Transacoes!$C$3:$C1000,$D809,Transacoes!$B$3:$B1000,"C", Transacoes!$A$3:$A1000, "&lt;"&amp;EOMONTH(DATE(Q$1,Q$2,1),0))-SUMIFS(Transacoes!$D$3:$D1000,Transacoes!$C$3:$C1000,$D809,Transacoes!$B$3:$B1000,"V", Transacoes!$A$3:$A1000, "&lt;"&amp;EOMONTH(DATE(Q$1,Q$2,1),0)))*SUMIFS(Prov_Auto!$E$3:$E1000, Prov_Auto!$A$3:$A1000, $D809, Prov_Auto!$D$3:$D1000,"&gt;="&amp;DATE(Q$1,Q$2,1),Prov_Auto!$D$3:$D1000, "&lt;="&amp;EOMONTH(DATE(Q$1,Q$2,1),0)))</f>
        <v/>
      </c>
      <c r="R809" s="47"/>
    </row>
    <row r="810">
      <c r="A810" s="47"/>
      <c r="B810" s="47"/>
      <c r="C810" s="47"/>
      <c r="D810" s="87"/>
      <c r="E810" s="48" t="str">
        <f>IF($D810="","", (SUMIFS(Transacoes!$D$3:$D1000,Transacoes!$C$3:$C1000,$D810,Transacoes!$B$3:$B1000,"C", Transacoes!$A$3:$A1000, "&lt;"&amp;EOMONTH(DATE(E$1,E$2,1),0))-SUMIFS(Transacoes!$D$3:$D1000,Transacoes!$C$3:$C1000,$D810,Transacoes!$B$3:$B1000,"V", Transacoes!$A$3:$A1000, "&lt;"&amp;EOMONTH(DATE(E$1,E$2,1),0)))*SUMIFS(Prov_Auto!$E$3:$E1000, Prov_Auto!$A$3:$A1000, $D810, Prov_Auto!$D$3:$D1000,"&gt;="&amp;DATE(E$1,E$2,1),Prov_Auto!$D$3:$D1000, "&lt;="&amp;EOMONTH(DATE(E$1,E$2,1),0)))</f>
        <v/>
      </c>
      <c r="F810" s="48" t="str">
        <f>IF($D810="","", (SUMIFS(Transacoes!$D$3:$D1000,Transacoes!$C$3:$C1000,$D810,Transacoes!$B$3:$B1000,"C", Transacoes!$A$3:$A1000, "&lt;"&amp;EOMONTH(DATE(F$1,F$2,1),0))-SUMIFS(Transacoes!$D$3:$D1000,Transacoes!$C$3:$C1000,$D810,Transacoes!$B$3:$B1000,"V", Transacoes!$A$3:$A1000, "&lt;"&amp;EOMONTH(DATE(F$1,F$2,1),0)))*SUMIFS(Prov_Auto!$E$3:$E1000, Prov_Auto!$A$3:$A1000, $D810, Prov_Auto!$D$3:$D1000,"&gt;="&amp;DATE(F$1,F$2,1),Prov_Auto!$D$3:$D1000, "&lt;="&amp;EOMONTH(DATE(F$1,F$2,1),0)))</f>
        <v/>
      </c>
      <c r="G810" s="48" t="str">
        <f>IF($D810="","", (SUMIFS(Transacoes!$D$3:$D1000,Transacoes!$C$3:$C1000,$D810,Transacoes!$B$3:$B1000,"C", Transacoes!$A$3:$A1000, "&lt;"&amp;EOMONTH(DATE(G$1,G$2,1),0))-SUMIFS(Transacoes!$D$3:$D1000,Transacoes!$C$3:$C1000,$D810,Transacoes!$B$3:$B1000,"V", Transacoes!$A$3:$A1000, "&lt;"&amp;EOMONTH(DATE(G$1,G$2,1),0)))*SUMIFS(Prov_Auto!$E$3:$E1000, Prov_Auto!$A$3:$A1000, $D810, Prov_Auto!$D$3:$D1000,"&gt;="&amp;DATE(G$1,G$2,1),Prov_Auto!$D$3:$D1000, "&lt;="&amp;EOMONTH(DATE(G$1,G$2,1),0)))</f>
        <v/>
      </c>
      <c r="H810" s="48" t="str">
        <f>IF($D810="","", (SUMIFS(Transacoes!$D$3:$D1000,Transacoes!$C$3:$C1000,$D810,Transacoes!$B$3:$B1000,"C", Transacoes!$A$3:$A1000, "&lt;"&amp;EOMONTH(DATE(H$1,H$2,1),0))-SUMIFS(Transacoes!$D$3:$D1000,Transacoes!$C$3:$C1000,$D810,Transacoes!$B$3:$B1000,"V", Transacoes!$A$3:$A1000, "&lt;"&amp;EOMONTH(DATE(H$1,H$2,1),0)))*SUMIFS(Prov_Auto!$E$3:$E1000, Prov_Auto!$A$3:$A1000, $D810, Prov_Auto!$D$3:$D1000,"&gt;="&amp;DATE(H$1,H$2,1),Prov_Auto!$D$3:$D1000, "&lt;="&amp;EOMONTH(DATE(H$1,H$2,1),0)))</f>
        <v/>
      </c>
      <c r="I810" s="48" t="str">
        <f>IF($D810="","", (SUMIFS(Transacoes!$D$3:$D1000,Transacoes!$C$3:$C1000,$D810,Transacoes!$B$3:$B1000,"C", Transacoes!$A$3:$A1000, "&lt;"&amp;EOMONTH(DATE(I$1,I$2,1),0))-SUMIFS(Transacoes!$D$3:$D1000,Transacoes!$C$3:$C1000,$D810,Transacoes!$B$3:$B1000,"V", Transacoes!$A$3:$A1000, "&lt;"&amp;EOMONTH(DATE(I$1,I$2,1),0)))*SUMIFS(Prov_Auto!$E$3:$E1000, Prov_Auto!$A$3:$A1000, $D810, Prov_Auto!$D$3:$D1000,"&gt;="&amp;DATE(I$1,I$2,1),Prov_Auto!$D$3:$D1000, "&lt;="&amp;EOMONTH(DATE(I$1,I$2,1),0)))</f>
        <v/>
      </c>
      <c r="J810" s="48" t="str">
        <f>IF($D810="","", (SUMIFS(Transacoes!$D$3:$D1000,Transacoes!$C$3:$C1000,$D810,Transacoes!$B$3:$B1000,"C", Transacoes!$A$3:$A1000, "&lt;"&amp;EOMONTH(DATE(J$1,J$2,1),0))-SUMIFS(Transacoes!$D$3:$D1000,Transacoes!$C$3:$C1000,$D810,Transacoes!$B$3:$B1000,"V", Transacoes!$A$3:$A1000, "&lt;"&amp;EOMONTH(DATE(J$1,J$2,1),0)))*SUMIFS(Prov_Auto!$E$3:$E1000, Prov_Auto!$A$3:$A1000, $D810, Prov_Auto!$D$3:$D1000,"&gt;="&amp;DATE(J$1,J$2,1),Prov_Auto!$D$3:$D1000, "&lt;="&amp;EOMONTH(DATE(J$1,J$2,1),0)))</f>
        <v/>
      </c>
      <c r="K810" s="48" t="str">
        <f>IF($D810="","", (SUMIFS(Transacoes!$D$3:$D1000,Transacoes!$C$3:$C1000,$D810,Transacoes!$B$3:$B1000,"C", Transacoes!$A$3:$A1000, "&lt;"&amp;EOMONTH(DATE(K$1,K$2,1),0))-SUMIFS(Transacoes!$D$3:$D1000,Transacoes!$C$3:$C1000,$D810,Transacoes!$B$3:$B1000,"V", Transacoes!$A$3:$A1000, "&lt;"&amp;EOMONTH(DATE(K$1,K$2,1),0)))*SUMIFS(Prov_Auto!$E$3:$E1000, Prov_Auto!$A$3:$A1000, $D810, Prov_Auto!$D$3:$D1000,"&gt;="&amp;DATE(K$1,K$2,1),Prov_Auto!$D$3:$D1000, "&lt;="&amp;EOMONTH(DATE(K$1,K$2,1),0)))</f>
        <v/>
      </c>
      <c r="L810" s="48" t="str">
        <f>IF($D810="","", (SUMIFS(Transacoes!$D$3:$D1000,Transacoes!$C$3:$C1000,$D810,Transacoes!$B$3:$B1000,"C", Transacoes!$A$3:$A1000, "&lt;"&amp;EOMONTH(DATE(L$1,L$2,1),0))-SUMIFS(Transacoes!$D$3:$D1000,Transacoes!$C$3:$C1000,$D810,Transacoes!$B$3:$B1000,"V", Transacoes!$A$3:$A1000, "&lt;"&amp;EOMONTH(DATE(L$1,L$2,1),0)))*SUMIFS(Prov_Auto!$E$3:$E1000, Prov_Auto!$A$3:$A1000, $D810, Prov_Auto!$D$3:$D1000,"&gt;="&amp;DATE(L$1,L$2,1),Prov_Auto!$D$3:$D1000, "&lt;="&amp;EOMONTH(DATE(L$1,L$2,1),0)))</f>
        <v/>
      </c>
      <c r="M810" s="48" t="str">
        <f>IF($D810="","", (SUMIFS(Transacoes!$D$3:$D1000,Transacoes!$C$3:$C1000,$D810,Transacoes!$B$3:$B1000,"C", Transacoes!$A$3:$A1000, "&lt;"&amp;EOMONTH(DATE(M$1,M$2,1),0))-SUMIFS(Transacoes!$D$3:$D1000,Transacoes!$C$3:$C1000,$D810,Transacoes!$B$3:$B1000,"V", Transacoes!$A$3:$A1000, "&lt;"&amp;EOMONTH(DATE(M$1,M$2,1),0)))*SUMIFS(Prov_Auto!$E$3:$E1000, Prov_Auto!$A$3:$A1000, $D810, Prov_Auto!$D$3:$D1000,"&gt;="&amp;DATE(M$1,M$2,1),Prov_Auto!$D$3:$D1000, "&lt;="&amp;EOMONTH(DATE(M$1,M$2,1),0)))</f>
        <v/>
      </c>
      <c r="N810" s="48" t="str">
        <f>IF($D810="","", (SUMIFS(Transacoes!$D$3:$D1000,Transacoes!$C$3:$C1000,$D810,Transacoes!$B$3:$B1000,"C", Transacoes!$A$3:$A1000, "&lt;"&amp;EOMONTH(DATE(N$1,N$2,1),0))-SUMIFS(Transacoes!$D$3:$D1000,Transacoes!$C$3:$C1000,$D810,Transacoes!$B$3:$B1000,"V", Transacoes!$A$3:$A1000, "&lt;"&amp;EOMONTH(DATE(N$1,N$2,1),0)))*SUMIFS(Prov_Auto!$E$3:$E1000, Prov_Auto!$A$3:$A1000, $D810, Prov_Auto!$D$3:$D1000,"&gt;="&amp;DATE(N$1,N$2,1),Prov_Auto!$D$3:$D1000, "&lt;="&amp;EOMONTH(DATE(N$1,N$2,1),0)))</f>
        <v/>
      </c>
      <c r="O810" s="48" t="str">
        <f>IF($D810="","", (SUMIFS(Transacoes!$D$3:$D1000,Transacoes!$C$3:$C1000,$D810,Transacoes!$B$3:$B1000,"C", Transacoes!$A$3:$A1000, "&lt;"&amp;EOMONTH(DATE(O$1,O$2,1),0))-SUMIFS(Transacoes!$D$3:$D1000,Transacoes!$C$3:$C1000,$D810,Transacoes!$B$3:$B1000,"V", Transacoes!$A$3:$A1000, "&lt;"&amp;EOMONTH(DATE(O$1,O$2,1),0)))*SUMIFS(Prov_Auto!$E$3:$E1000, Prov_Auto!$A$3:$A1000, $D810, Prov_Auto!$D$3:$D1000,"&gt;="&amp;DATE(O$1,O$2,1),Prov_Auto!$D$3:$D1000, "&lt;="&amp;EOMONTH(DATE(O$1,O$2,1),0)))</f>
        <v/>
      </c>
      <c r="P810" s="48" t="str">
        <f>IF($D810="","", (SUMIFS(Transacoes!$D$3:$D1000,Transacoes!$C$3:$C1000,$D810,Transacoes!$B$3:$B1000,"C", Transacoes!$A$3:$A1000, "&lt;"&amp;EOMONTH(DATE(P$1,P$2,1),0))-SUMIFS(Transacoes!$D$3:$D1000,Transacoes!$C$3:$C1000,$D810,Transacoes!$B$3:$B1000,"V", Transacoes!$A$3:$A1000, "&lt;"&amp;EOMONTH(DATE(P$1,P$2,1),0)))*SUMIFS(Prov_Auto!$E$3:$E1000, Prov_Auto!$A$3:$A1000, $D810, Prov_Auto!$D$3:$D1000,"&gt;="&amp;DATE(P$1,P$2,1),Prov_Auto!$D$3:$D1000, "&lt;="&amp;EOMONTH(DATE(P$1,P$2,1),0)))</f>
        <v/>
      </c>
      <c r="Q810" s="48" t="str">
        <f>IF($D810="","", (SUMIFS(Transacoes!$D$3:$D1000,Transacoes!$C$3:$C1000,$D810,Transacoes!$B$3:$B1000,"C", Transacoes!$A$3:$A1000, "&lt;"&amp;EOMONTH(DATE(Q$1,Q$2,1),0))-SUMIFS(Transacoes!$D$3:$D1000,Transacoes!$C$3:$C1000,$D810,Transacoes!$B$3:$B1000,"V", Transacoes!$A$3:$A1000, "&lt;"&amp;EOMONTH(DATE(Q$1,Q$2,1),0)))*SUMIFS(Prov_Auto!$E$3:$E1000, Prov_Auto!$A$3:$A1000, $D810, Prov_Auto!$D$3:$D1000,"&gt;="&amp;DATE(Q$1,Q$2,1),Prov_Auto!$D$3:$D1000, "&lt;="&amp;EOMONTH(DATE(Q$1,Q$2,1),0)))</f>
        <v/>
      </c>
      <c r="R810" s="47"/>
    </row>
    <row r="811">
      <c r="A811" s="47"/>
      <c r="B811" s="47"/>
      <c r="C811" s="47"/>
      <c r="D811" s="87"/>
      <c r="E811" s="48" t="str">
        <f>IF($D811="","", (SUMIFS(Transacoes!$D$3:$D1000,Transacoes!$C$3:$C1000,$D811,Transacoes!$B$3:$B1000,"C", Transacoes!$A$3:$A1000, "&lt;"&amp;EOMONTH(DATE(E$1,E$2,1),0))-SUMIFS(Transacoes!$D$3:$D1000,Transacoes!$C$3:$C1000,$D811,Transacoes!$B$3:$B1000,"V", Transacoes!$A$3:$A1000, "&lt;"&amp;EOMONTH(DATE(E$1,E$2,1),0)))*SUMIFS(Prov_Auto!$E$3:$E1000, Prov_Auto!$A$3:$A1000, $D811, Prov_Auto!$D$3:$D1000,"&gt;="&amp;DATE(E$1,E$2,1),Prov_Auto!$D$3:$D1000, "&lt;="&amp;EOMONTH(DATE(E$1,E$2,1),0)))</f>
        <v/>
      </c>
      <c r="F811" s="48" t="str">
        <f>IF($D811="","", (SUMIFS(Transacoes!$D$3:$D1000,Transacoes!$C$3:$C1000,$D811,Transacoes!$B$3:$B1000,"C", Transacoes!$A$3:$A1000, "&lt;"&amp;EOMONTH(DATE(F$1,F$2,1),0))-SUMIFS(Transacoes!$D$3:$D1000,Transacoes!$C$3:$C1000,$D811,Transacoes!$B$3:$B1000,"V", Transacoes!$A$3:$A1000, "&lt;"&amp;EOMONTH(DATE(F$1,F$2,1),0)))*SUMIFS(Prov_Auto!$E$3:$E1000, Prov_Auto!$A$3:$A1000, $D811, Prov_Auto!$D$3:$D1000,"&gt;="&amp;DATE(F$1,F$2,1),Prov_Auto!$D$3:$D1000, "&lt;="&amp;EOMONTH(DATE(F$1,F$2,1),0)))</f>
        <v/>
      </c>
      <c r="G811" s="48" t="str">
        <f>IF($D811="","", (SUMIFS(Transacoes!$D$3:$D1000,Transacoes!$C$3:$C1000,$D811,Transacoes!$B$3:$B1000,"C", Transacoes!$A$3:$A1000, "&lt;"&amp;EOMONTH(DATE(G$1,G$2,1),0))-SUMIFS(Transacoes!$D$3:$D1000,Transacoes!$C$3:$C1000,$D811,Transacoes!$B$3:$B1000,"V", Transacoes!$A$3:$A1000, "&lt;"&amp;EOMONTH(DATE(G$1,G$2,1),0)))*SUMIFS(Prov_Auto!$E$3:$E1000, Prov_Auto!$A$3:$A1000, $D811, Prov_Auto!$D$3:$D1000,"&gt;="&amp;DATE(G$1,G$2,1),Prov_Auto!$D$3:$D1000, "&lt;="&amp;EOMONTH(DATE(G$1,G$2,1),0)))</f>
        <v/>
      </c>
      <c r="H811" s="48" t="str">
        <f>IF($D811="","", (SUMIFS(Transacoes!$D$3:$D1000,Transacoes!$C$3:$C1000,$D811,Transacoes!$B$3:$B1000,"C", Transacoes!$A$3:$A1000, "&lt;"&amp;EOMONTH(DATE(H$1,H$2,1),0))-SUMIFS(Transacoes!$D$3:$D1000,Transacoes!$C$3:$C1000,$D811,Transacoes!$B$3:$B1000,"V", Transacoes!$A$3:$A1000, "&lt;"&amp;EOMONTH(DATE(H$1,H$2,1),0)))*SUMIFS(Prov_Auto!$E$3:$E1000, Prov_Auto!$A$3:$A1000, $D811, Prov_Auto!$D$3:$D1000,"&gt;="&amp;DATE(H$1,H$2,1),Prov_Auto!$D$3:$D1000, "&lt;="&amp;EOMONTH(DATE(H$1,H$2,1),0)))</f>
        <v/>
      </c>
      <c r="I811" s="48" t="str">
        <f>IF($D811="","", (SUMIFS(Transacoes!$D$3:$D1000,Transacoes!$C$3:$C1000,$D811,Transacoes!$B$3:$B1000,"C", Transacoes!$A$3:$A1000, "&lt;"&amp;EOMONTH(DATE(I$1,I$2,1),0))-SUMIFS(Transacoes!$D$3:$D1000,Transacoes!$C$3:$C1000,$D811,Transacoes!$B$3:$B1000,"V", Transacoes!$A$3:$A1000, "&lt;"&amp;EOMONTH(DATE(I$1,I$2,1),0)))*SUMIFS(Prov_Auto!$E$3:$E1000, Prov_Auto!$A$3:$A1000, $D811, Prov_Auto!$D$3:$D1000,"&gt;="&amp;DATE(I$1,I$2,1),Prov_Auto!$D$3:$D1000, "&lt;="&amp;EOMONTH(DATE(I$1,I$2,1),0)))</f>
        <v/>
      </c>
      <c r="J811" s="48" t="str">
        <f>IF($D811="","", (SUMIFS(Transacoes!$D$3:$D1000,Transacoes!$C$3:$C1000,$D811,Transacoes!$B$3:$B1000,"C", Transacoes!$A$3:$A1000, "&lt;"&amp;EOMONTH(DATE(J$1,J$2,1),0))-SUMIFS(Transacoes!$D$3:$D1000,Transacoes!$C$3:$C1000,$D811,Transacoes!$B$3:$B1000,"V", Transacoes!$A$3:$A1000, "&lt;"&amp;EOMONTH(DATE(J$1,J$2,1),0)))*SUMIFS(Prov_Auto!$E$3:$E1000, Prov_Auto!$A$3:$A1000, $D811, Prov_Auto!$D$3:$D1000,"&gt;="&amp;DATE(J$1,J$2,1),Prov_Auto!$D$3:$D1000, "&lt;="&amp;EOMONTH(DATE(J$1,J$2,1),0)))</f>
        <v/>
      </c>
      <c r="K811" s="48" t="str">
        <f>IF($D811="","", (SUMIFS(Transacoes!$D$3:$D1000,Transacoes!$C$3:$C1000,$D811,Transacoes!$B$3:$B1000,"C", Transacoes!$A$3:$A1000, "&lt;"&amp;EOMONTH(DATE(K$1,K$2,1),0))-SUMIFS(Transacoes!$D$3:$D1000,Transacoes!$C$3:$C1000,$D811,Transacoes!$B$3:$B1000,"V", Transacoes!$A$3:$A1000, "&lt;"&amp;EOMONTH(DATE(K$1,K$2,1),0)))*SUMIFS(Prov_Auto!$E$3:$E1000, Prov_Auto!$A$3:$A1000, $D811, Prov_Auto!$D$3:$D1000,"&gt;="&amp;DATE(K$1,K$2,1),Prov_Auto!$D$3:$D1000, "&lt;="&amp;EOMONTH(DATE(K$1,K$2,1),0)))</f>
        <v/>
      </c>
      <c r="L811" s="48" t="str">
        <f>IF($D811="","", (SUMIFS(Transacoes!$D$3:$D1000,Transacoes!$C$3:$C1000,$D811,Transacoes!$B$3:$B1000,"C", Transacoes!$A$3:$A1000, "&lt;"&amp;EOMONTH(DATE(L$1,L$2,1),0))-SUMIFS(Transacoes!$D$3:$D1000,Transacoes!$C$3:$C1000,$D811,Transacoes!$B$3:$B1000,"V", Transacoes!$A$3:$A1000, "&lt;"&amp;EOMONTH(DATE(L$1,L$2,1),0)))*SUMIFS(Prov_Auto!$E$3:$E1000, Prov_Auto!$A$3:$A1000, $D811, Prov_Auto!$D$3:$D1000,"&gt;="&amp;DATE(L$1,L$2,1),Prov_Auto!$D$3:$D1000, "&lt;="&amp;EOMONTH(DATE(L$1,L$2,1),0)))</f>
        <v/>
      </c>
      <c r="M811" s="48" t="str">
        <f>IF($D811="","", (SUMIFS(Transacoes!$D$3:$D1000,Transacoes!$C$3:$C1000,$D811,Transacoes!$B$3:$B1000,"C", Transacoes!$A$3:$A1000, "&lt;"&amp;EOMONTH(DATE(M$1,M$2,1),0))-SUMIFS(Transacoes!$D$3:$D1000,Transacoes!$C$3:$C1000,$D811,Transacoes!$B$3:$B1000,"V", Transacoes!$A$3:$A1000, "&lt;"&amp;EOMONTH(DATE(M$1,M$2,1),0)))*SUMIFS(Prov_Auto!$E$3:$E1000, Prov_Auto!$A$3:$A1000, $D811, Prov_Auto!$D$3:$D1000,"&gt;="&amp;DATE(M$1,M$2,1),Prov_Auto!$D$3:$D1000, "&lt;="&amp;EOMONTH(DATE(M$1,M$2,1),0)))</f>
        <v/>
      </c>
      <c r="N811" s="48" t="str">
        <f>IF($D811="","", (SUMIFS(Transacoes!$D$3:$D1000,Transacoes!$C$3:$C1000,$D811,Transacoes!$B$3:$B1000,"C", Transacoes!$A$3:$A1000, "&lt;"&amp;EOMONTH(DATE(N$1,N$2,1),0))-SUMIFS(Transacoes!$D$3:$D1000,Transacoes!$C$3:$C1000,$D811,Transacoes!$B$3:$B1000,"V", Transacoes!$A$3:$A1000, "&lt;"&amp;EOMONTH(DATE(N$1,N$2,1),0)))*SUMIFS(Prov_Auto!$E$3:$E1000, Prov_Auto!$A$3:$A1000, $D811, Prov_Auto!$D$3:$D1000,"&gt;="&amp;DATE(N$1,N$2,1),Prov_Auto!$D$3:$D1000, "&lt;="&amp;EOMONTH(DATE(N$1,N$2,1),0)))</f>
        <v/>
      </c>
      <c r="O811" s="48" t="str">
        <f>IF($D811="","", (SUMIFS(Transacoes!$D$3:$D1000,Transacoes!$C$3:$C1000,$D811,Transacoes!$B$3:$B1000,"C", Transacoes!$A$3:$A1000, "&lt;"&amp;EOMONTH(DATE(O$1,O$2,1),0))-SUMIFS(Transacoes!$D$3:$D1000,Transacoes!$C$3:$C1000,$D811,Transacoes!$B$3:$B1000,"V", Transacoes!$A$3:$A1000, "&lt;"&amp;EOMONTH(DATE(O$1,O$2,1),0)))*SUMIFS(Prov_Auto!$E$3:$E1000, Prov_Auto!$A$3:$A1000, $D811, Prov_Auto!$D$3:$D1000,"&gt;="&amp;DATE(O$1,O$2,1),Prov_Auto!$D$3:$D1000, "&lt;="&amp;EOMONTH(DATE(O$1,O$2,1),0)))</f>
        <v/>
      </c>
      <c r="P811" s="48" t="str">
        <f>IF($D811="","", (SUMIFS(Transacoes!$D$3:$D1000,Transacoes!$C$3:$C1000,$D811,Transacoes!$B$3:$B1000,"C", Transacoes!$A$3:$A1000, "&lt;"&amp;EOMONTH(DATE(P$1,P$2,1),0))-SUMIFS(Transacoes!$D$3:$D1000,Transacoes!$C$3:$C1000,$D811,Transacoes!$B$3:$B1000,"V", Transacoes!$A$3:$A1000, "&lt;"&amp;EOMONTH(DATE(P$1,P$2,1),0)))*SUMIFS(Prov_Auto!$E$3:$E1000, Prov_Auto!$A$3:$A1000, $D811, Prov_Auto!$D$3:$D1000,"&gt;="&amp;DATE(P$1,P$2,1),Prov_Auto!$D$3:$D1000, "&lt;="&amp;EOMONTH(DATE(P$1,P$2,1),0)))</f>
        <v/>
      </c>
      <c r="Q811" s="48" t="str">
        <f>IF($D811="","", (SUMIFS(Transacoes!$D$3:$D1000,Transacoes!$C$3:$C1000,$D811,Transacoes!$B$3:$B1000,"C", Transacoes!$A$3:$A1000, "&lt;"&amp;EOMONTH(DATE(Q$1,Q$2,1),0))-SUMIFS(Transacoes!$D$3:$D1000,Transacoes!$C$3:$C1000,$D811,Transacoes!$B$3:$B1000,"V", Transacoes!$A$3:$A1000, "&lt;"&amp;EOMONTH(DATE(Q$1,Q$2,1),0)))*SUMIFS(Prov_Auto!$E$3:$E1000, Prov_Auto!$A$3:$A1000, $D811, Prov_Auto!$D$3:$D1000,"&gt;="&amp;DATE(Q$1,Q$2,1),Prov_Auto!$D$3:$D1000, "&lt;="&amp;EOMONTH(DATE(Q$1,Q$2,1),0)))</f>
        <v/>
      </c>
      <c r="R811" s="47"/>
    </row>
    <row r="812">
      <c r="A812" s="47"/>
      <c r="B812" s="47"/>
      <c r="C812" s="47"/>
      <c r="D812" s="87"/>
      <c r="E812" s="48" t="str">
        <f>IF($D812="","", (SUMIFS(Transacoes!$D$3:$D1000,Transacoes!$C$3:$C1000,$D812,Transacoes!$B$3:$B1000,"C", Transacoes!$A$3:$A1000, "&lt;"&amp;EOMONTH(DATE(E$1,E$2,1),0))-SUMIFS(Transacoes!$D$3:$D1000,Transacoes!$C$3:$C1000,$D812,Transacoes!$B$3:$B1000,"V", Transacoes!$A$3:$A1000, "&lt;"&amp;EOMONTH(DATE(E$1,E$2,1),0)))*SUMIFS(Prov_Auto!$E$3:$E1000, Prov_Auto!$A$3:$A1000, $D812, Prov_Auto!$D$3:$D1000,"&gt;="&amp;DATE(E$1,E$2,1),Prov_Auto!$D$3:$D1000, "&lt;="&amp;EOMONTH(DATE(E$1,E$2,1),0)))</f>
        <v/>
      </c>
      <c r="F812" s="48" t="str">
        <f>IF($D812="","", (SUMIFS(Transacoes!$D$3:$D1000,Transacoes!$C$3:$C1000,$D812,Transacoes!$B$3:$B1000,"C", Transacoes!$A$3:$A1000, "&lt;"&amp;EOMONTH(DATE(F$1,F$2,1),0))-SUMIFS(Transacoes!$D$3:$D1000,Transacoes!$C$3:$C1000,$D812,Transacoes!$B$3:$B1000,"V", Transacoes!$A$3:$A1000, "&lt;"&amp;EOMONTH(DATE(F$1,F$2,1),0)))*SUMIFS(Prov_Auto!$E$3:$E1000, Prov_Auto!$A$3:$A1000, $D812, Prov_Auto!$D$3:$D1000,"&gt;="&amp;DATE(F$1,F$2,1),Prov_Auto!$D$3:$D1000, "&lt;="&amp;EOMONTH(DATE(F$1,F$2,1),0)))</f>
        <v/>
      </c>
      <c r="G812" s="48" t="str">
        <f>IF($D812="","", (SUMIFS(Transacoes!$D$3:$D1000,Transacoes!$C$3:$C1000,$D812,Transacoes!$B$3:$B1000,"C", Transacoes!$A$3:$A1000, "&lt;"&amp;EOMONTH(DATE(G$1,G$2,1),0))-SUMIFS(Transacoes!$D$3:$D1000,Transacoes!$C$3:$C1000,$D812,Transacoes!$B$3:$B1000,"V", Transacoes!$A$3:$A1000, "&lt;"&amp;EOMONTH(DATE(G$1,G$2,1),0)))*SUMIFS(Prov_Auto!$E$3:$E1000, Prov_Auto!$A$3:$A1000, $D812, Prov_Auto!$D$3:$D1000,"&gt;="&amp;DATE(G$1,G$2,1),Prov_Auto!$D$3:$D1000, "&lt;="&amp;EOMONTH(DATE(G$1,G$2,1),0)))</f>
        <v/>
      </c>
      <c r="H812" s="48" t="str">
        <f>IF($D812="","", (SUMIFS(Transacoes!$D$3:$D1000,Transacoes!$C$3:$C1000,$D812,Transacoes!$B$3:$B1000,"C", Transacoes!$A$3:$A1000, "&lt;"&amp;EOMONTH(DATE(H$1,H$2,1),0))-SUMIFS(Transacoes!$D$3:$D1000,Transacoes!$C$3:$C1000,$D812,Transacoes!$B$3:$B1000,"V", Transacoes!$A$3:$A1000, "&lt;"&amp;EOMONTH(DATE(H$1,H$2,1),0)))*SUMIFS(Prov_Auto!$E$3:$E1000, Prov_Auto!$A$3:$A1000, $D812, Prov_Auto!$D$3:$D1000,"&gt;="&amp;DATE(H$1,H$2,1),Prov_Auto!$D$3:$D1000, "&lt;="&amp;EOMONTH(DATE(H$1,H$2,1),0)))</f>
        <v/>
      </c>
      <c r="I812" s="48" t="str">
        <f>IF($D812="","", (SUMIFS(Transacoes!$D$3:$D1000,Transacoes!$C$3:$C1000,$D812,Transacoes!$B$3:$B1000,"C", Transacoes!$A$3:$A1000, "&lt;"&amp;EOMONTH(DATE(I$1,I$2,1),0))-SUMIFS(Transacoes!$D$3:$D1000,Transacoes!$C$3:$C1000,$D812,Transacoes!$B$3:$B1000,"V", Transacoes!$A$3:$A1000, "&lt;"&amp;EOMONTH(DATE(I$1,I$2,1),0)))*SUMIFS(Prov_Auto!$E$3:$E1000, Prov_Auto!$A$3:$A1000, $D812, Prov_Auto!$D$3:$D1000,"&gt;="&amp;DATE(I$1,I$2,1),Prov_Auto!$D$3:$D1000, "&lt;="&amp;EOMONTH(DATE(I$1,I$2,1),0)))</f>
        <v/>
      </c>
      <c r="J812" s="48" t="str">
        <f>IF($D812="","", (SUMIFS(Transacoes!$D$3:$D1000,Transacoes!$C$3:$C1000,$D812,Transacoes!$B$3:$B1000,"C", Transacoes!$A$3:$A1000, "&lt;"&amp;EOMONTH(DATE(J$1,J$2,1),0))-SUMIFS(Transacoes!$D$3:$D1000,Transacoes!$C$3:$C1000,$D812,Transacoes!$B$3:$B1000,"V", Transacoes!$A$3:$A1000, "&lt;"&amp;EOMONTH(DATE(J$1,J$2,1),0)))*SUMIFS(Prov_Auto!$E$3:$E1000, Prov_Auto!$A$3:$A1000, $D812, Prov_Auto!$D$3:$D1000,"&gt;="&amp;DATE(J$1,J$2,1),Prov_Auto!$D$3:$D1000, "&lt;="&amp;EOMONTH(DATE(J$1,J$2,1),0)))</f>
        <v/>
      </c>
      <c r="K812" s="48" t="str">
        <f>IF($D812="","", (SUMIFS(Transacoes!$D$3:$D1000,Transacoes!$C$3:$C1000,$D812,Transacoes!$B$3:$B1000,"C", Transacoes!$A$3:$A1000, "&lt;"&amp;EOMONTH(DATE(K$1,K$2,1),0))-SUMIFS(Transacoes!$D$3:$D1000,Transacoes!$C$3:$C1000,$D812,Transacoes!$B$3:$B1000,"V", Transacoes!$A$3:$A1000, "&lt;"&amp;EOMONTH(DATE(K$1,K$2,1),0)))*SUMIFS(Prov_Auto!$E$3:$E1000, Prov_Auto!$A$3:$A1000, $D812, Prov_Auto!$D$3:$D1000,"&gt;="&amp;DATE(K$1,K$2,1),Prov_Auto!$D$3:$D1000, "&lt;="&amp;EOMONTH(DATE(K$1,K$2,1),0)))</f>
        <v/>
      </c>
      <c r="L812" s="48" t="str">
        <f>IF($D812="","", (SUMIFS(Transacoes!$D$3:$D1000,Transacoes!$C$3:$C1000,$D812,Transacoes!$B$3:$B1000,"C", Transacoes!$A$3:$A1000, "&lt;"&amp;EOMONTH(DATE(L$1,L$2,1),0))-SUMIFS(Transacoes!$D$3:$D1000,Transacoes!$C$3:$C1000,$D812,Transacoes!$B$3:$B1000,"V", Transacoes!$A$3:$A1000, "&lt;"&amp;EOMONTH(DATE(L$1,L$2,1),0)))*SUMIFS(Prov_Auto!$E$3:$E1000, Prov_Auto!$A$3:$A1000, $D812, Prov_Auto!$D$3:$D1000,"&gt;="&amp;DATE(L$1,L$2,1),Prov_Auto!$D$3:$D1000, "&lt;="&amp;EOMONTH(DATE(L$1,L$2,1),0)))</f>
        <v/>
      </c>
      <c r="M812" s="48" t="str">
        <f>IF($D812="","", (SUMIFS(Transacoes!$D$3:$D1000,Transacoes!$C$3:$C1000,$D812,Transacoes!$B$3:$B1000,"C", Transacoes!$A$3:$A1000, "&lt;"&amp;EOMONTH(DATE(M$1,M$2,1),0))-SUMIFS(Transacoes!$D$3:$D1000,Transacoes!$C$3:$C1000,$D812,Transacoes!$B$3:$B1000,"V", Transacoes!$A$3:$A1000, "&lt;"&amp;EOMONTH(DATE(M$1,M$2,1),0)))*SUMIFS(Prov_Auto!$E$3:$E1000, Prov_Auto!$A$3:$A1000, $D812, Prov_Auto!$D$3:$D1000,"&gt;="&amp;DATE(M$1,M$2,1),Prov_Auto!$D$3:$D1000, "&lt;="&amp;EOMONTH(DATE(M$1,M$2,1),0)))</f>
        <v/>
      </c>
      <c r="N812" s="48" t="str">
        <f>IF($D812="","", (SUMIFS(Transacoes!$D$3:$D1000,Transacoes!$C$3:$C1000,$D812,Transacoes!$B$3:$B1000,"C", Transacoes!$A$3:$A1000, "&lt;"&amp;EOMONTH(DATE(N$1,N$2,1),0))-SUMIFS(Transacoes!$D$3:$D1000,Transacoes!$C$3:$C1000,$D812,Transacoes!$B$3:$B1000,"V", Transacoes!$A$3:$A1000, "&lt;"&amp;EOMONTH(DATE(N$1,N$2,1),0)))*SUMIFS(Prov_Auto!$E$3:$E1000, Prov_Auto!$A$3:$A1000, $D812, Prov_Auto!$D$3:$D1000,"&gt;="&amp;DATE(N$1,N$2,1),Prov_Auto!$D$3:$D1000, "&lt;="&amp;EOMONTH(DATE(N$1,N$2,1),0)))</f>
        <v/>
      </c>
      <c r="O812" s="48" t="str">
        <f>IF($D812="","", (SUMIFS(Transacoes!$D$3:$D1000,Transacoes!$C$3:$C1000,$D812,Transacoes!$B$3:$B1000,"C", Transacoes!$A$3:$A1000, "&lt;"&amp;EOMONTH(DATE(O$1,O$2,1),0))-SUMIFS(Transacoes!$D$3:$D1000,Transacoes!$C$3:$C1000,$D812,Transacoes!$B$3:$B1000,"V", Transacoes!$A$3:$A1000, "&lt;"&amp;EOMONTH(DATE(O$1,O$2,1),0)))*SUMIFS(Prov_Auto!$E$3:$E1000, Prov_Auto!$A$3:$A1000, $D812, Prov_Auto!$D$3:$D1000,"&gt;="&amp;DATE(O$1,O$2,1),Prov_Auto!$D$3:$D1000, "&lt;="&amp;EOMONTH(DATE(O$1,O$2,1),0)))</f>
        <v/>
      </c>
      <c r="P812" s="48" t="str">
        <f>IF($D812="","", (SUMIFS(Transacoes!$D$3:$D1000,Transacoes!$C$3:$C1000,$D812,Transacoes!$B$3:$B1000,"C", Transacoes!$A$3:$A1000, "&lt;"&amp;EOMONTH(DATE(P$1,P$2,1),0))-SUMIFS(Transacoes!$D$3:$D1000,Transacoes!$C$3:$C1000,$D812,Transacoes!$B$3:$B1000,"V", Transacoes!$A$3:$A1000, "&lt;"&amp;EOMONTH(DATE(P$1,P$2,1),0)))*SUMIFS(Prov_Auto!$E$3:$E1000, Prov_Auto!$A$3:$A1000, $D812, Prov_Auto!$D$3:$D1000,"&gt;="&amp;DATE(P$1,P$2,1),Prov_Auto!$D$3:$D1000, "&lt;="&amp;EOMONTH(DATE(P$1,P$2,1),0)))</f>
        <v/>
      </c>
      <c r="Q812" s="48" t="str">
        <f>IF($D812="","", (SUMIFS(Transacoes!$D$3:$D1000,Transacoes!$C$3:$C1000,$D812,Transacoes!$B$3:$B1000,"C", Transacoes!$A$3:$A1000, "&lt;"&amp;EOMONTH(DATE(Q$1,Q$2,1),0))-SUMIFS(Transacoes!$D$3:$D1000,Transacoes!$C$3:$C1000,$D812,Transacoes!$B$3:$B1000,"V", Transacoes!$A$3:$A1000, "&lt;"&amp;EOMONTH(DATE(Q$1,Q$2,1),0)))*SUMIFS(Prov_Auto!$E$3:$E1000, Prov_Auto!$A$3:$A1000, $D812, Prov_Auto!$D$3:$D1000,"&gt;="&amp;DATE(Q$1,Q$2,1),Prov_Auto!$D$3:$D1000, "&lt;="&amp;EOMONTH(DATE(Q$1,Q$2,1),0)))</f>
        <v/>
      </c>
      <c r="R812" s="47"/>
    </row>
    <row r="813">
      <c r="A813" s="47"/>
      <c r="B813" s="47"/>
      <c r="C813" s="47"/>
      <c r="D813" s="87"/>
      <c r="E813" s="48" t="str">
        <f>IF($D813="","", (SUMIFS(Transacoes!$D$3:$D1000,Transacoes!$C$3:$C1000,$D813,Transacoes!$B$3:$B1000,"C", Transacoes!$A$3:$A1000, "&lt;"&amp;EOMONTH(DATE(E$1,E$2,1),0))-SUMIFS(Transacoes!$D$3:$D1000,Transacoes!$C$3:$C1000,$D813,Transacoes!$B$3:$B1000,"V", Transacoes!$A$3:$A1000, "&lt;"&amp;EOMONTH(DATE(E$1,E$2,1),0)))*SUMIFS(Prov_Auto!$E$3:$E1000, Prov_Auto!$A$3:$A1000, $D813, Prov_Auto!$D$3:$D1000,"&gt;="&amp;DATE(E$1,E$2,1),Prov_Auto!$D$3:$D1000, "&lt;="&amp;EOMONTH(DATE(E$1,E$2,1),0)))</f>
        <v/>
      </c>
      <c r="F813" s="48" t="str">
        <f>IF($D813="","", (SUMIFS(Transacoes!$D$3:$D1000,Transacoes!$C$3:$C1000,$D813,Transacoes!$B$3:$B1000,"C", Transacoes!$A$3:$A1000, "&lt;"&amp;EOMONTH(DATE(F$1,F$2,1),0))-SUMIFS(Transacoes!$D$3:$D1000,Transacoes!$C$3:$C1000,$D813,Transacoes!$B$3:$B1000,"V", Transacoes!$A$3:$A1000, "&lt;"&amp;EOMONTH(DATE(F$1,F$2,1),0)))*SUMIFS(Prov_Auto!$E$3:$E1000, Prov_Auto!$A$3:$A1000, $D813, Prov_Auto!$D$3:$D1000,"&gt;="&amp;DATE(F$1,F$2,1),Prov_Auto!$D$3:$D1000, "&lt;="&amp;EOMONTH(DATE(F$1,F$2,1),0)))</f>
        <v/>
      </c>
      <c r="G813" s="48" t="str">
        <f>IF($D813="","", (SUMIFS(Transacoes!$D$3:$D1000,Transacoes!$C$3:$C1000,$D813,Transacoes!$B$3:$B1000,"C", Transacoes!$A$3:$A1000, "&lt;"&amp;EOMONTH(DATE(G$1,G$2,1),0))-SUMIFS(Transacoes!$D$3:$D1000,Transacoes!$C$3:$C1000,$D813,Transacoes!$B$3:$B1000,"V", Transacoes!$A$3:$A1000, "&lt;"&amp;EOMONTH(DATE(G$1,G$2,1),0)))*SUMIFS(Prov_Auto!$E$3:$E1000, Prov_Auto!$A$3:$A1000, $D813, Prov_Auto!$D$3:$D1000,"&gt;="&amp;DATE(G$1,G$2,1),Prov_Auto!$D$3:$D1000, "&lt;="&amp;EOMONTH(DATE(G$1,G$2,1),0)))</f>
        <v/>
      </c>
      <c r="H813" s="48" t="str">
        <f>IF($D813="","", (SUMIFS(Transacoes!$D$3:$D1000,Transacoes!$C$3:$C1000,$D813,Transacoes!$B$3:$B1000,"C", Transacoes!$A$3:$A1000, "&lt;"&amp;EOMONTH(DATE(H$1,H$2,1),0))-SUMIFS(Transacoes!$D$3:$D1000,Transacoes!$C$3:$C1000,$D813,Transacoes!$B$3:$B1000,"V", Transacoes!$A$3:$A1000, "&lt;"&amp;EOMONTH(DATE(H$1,H$2,1),0)))*SUMIFS(Prov_Auto!$E$3:$E1000, Prov_Auto!$A$3:$A1000, $D813, Prov_Auto!$D$3:$D1000,"&gt;="&amp;DATE(H$1,H$2,1),Prov_Auto!$D$3:$D1000, "&lt;="&amp;EOMONTH(DATE(H$1,H$2,1),0)))</f>
        <v/>
      </c>
      <c r="I813" s="48" t="str">
        <f>IF($D813="","", (SUMIFS(Transacoes!$D$3:$D1000,Transacoes!$C$3:$C1000,$D813,Transacoes!$B$3:$B1000,"C", Transacoes!$A$3:$A1000, "&lt;"&amp;EOMONTH(DATE(I$1,I$2,1),0))-SUMIFS(Transacoes!$D$3:$D1000,Transacoes!$C$3:$C1000,$D813,Transacoes!$B$3:$B1000,"V", Transacoes!$A$3:$A1000, "&lt;"&amp;EOMONTH(DATE(I$1,I$2,1),0)))*SUMIFS(Prov_Auto!$E$3:$E1000, Prov_Auto!$A$3:$A1000, $D813, Prov_Auto!$D$3:$D1000,"&gt;="&amp;DATE(I$1,I$2,1),Prov_Auto!$D$3:$D1000, "&lt;="&amp;EOMONTH(DATE(I$1,I$2,1),0)))</f>
        <v/>
      </c>
      <c r="J813" s="48" t="str">
        <f>IF($D813="","", (SUMIFS(Transacoes!$D$3:$D1000,Transacoes!$C$3:$C1000,$D813,Transacoes!$B$3:$B1000,"C", Transacoes!$A$3:$A1000, "&lt;"&amp;EOMONTH(DATE(J$1,J$2,1),0))-SUMIFS(Transacoes!$D$3:$D1000,Transacoes!$C$3:$C1000,$D813,Transacoes!$B$3:$B1000,"V", Transacoes!$A$3:$A1000, "&lt;"&amp;EOMONTH(DATE(J$1,J$2,1),0)))*SUMIFS(Prov_Auto!$E$3:$E1000, Prov_Auto!$A$3:$A1000, $D813, Prov_Auto!$D$3:$D1000,"&gt;="&amp;DATE(J$1,J$2,1),Prov_Auto!$D$3:$D1000, "&lt;="&amp;EOMONTH(DATE(J$1,J$2,1),0)))</f>
        <v/>
      </c>
      <c r="K813" s="48" t="str">
        <f>IF($D813="","", (SUMIFS(Transacoes!$D$3:$D1000,Transacoes!$C$3:$C1000,$D813,Transacoes!$B$3:$B1000,"C", Transacoes!$A$3:$A1000, "&lt;"&amp;EOMONTH(DATE(K$1,K$2,1),0))-SUMIFS(Transacoes!$D$3:$D1000,Transacoes!$C$3:$C1000,$D813,Transacoes!$B$3:$B1000,"V", Transacoes!$A$3:$A1000, "&lt;"&amp;EOMONTH(DATE(K$1,K$2,1),0)))*SUMIFS(Prov_Auto!$E$3:$E1000, Prov_Auto!$A$3:$A1000, $D813, Prov_Auto!$D$3:$D1000,"&gt;="&amp;DATE(K$1,K$2,1),Prov_Auto!$D$3:$D1000, "&lt;="&amp;EOMONTH(DATE(K$1,K$2,1),0)))</f>
        <v/>
      </c>
      <c r="L813" s="48" t="str">
        <f>IF($D813="","", (SUMIFS(Transacoes!$D$3:$D1000,Transacoes!$C$3:$C1000,$D813,Transacoes!$B$3:$B1000,"C", Transacoes!$A$3:$A1000, "&lt;"&amp;EOMONTH(DATE(L$1,L$2,1),0))-SUMIFS(Transacoes!$D$3:$D1000,Transacoes!$C$3:$C1000,$D813,Transacoes!$B$3:$B1000,"V", Transacoes!$A$3:$A1000, "&lt;"&amp;EOMONTH(DATE(L$1,L$2,1),0)))*SUMIFS(Prov_Auto!$E$3:$E1000, Prov_Auto!$A$3:$A1000, $D813, Prov_Auto!$D$3:$D1000,"&gt;="&amp;DATE(L$1,L$2,1),Prov_Auto!$D$3:$D1000, "&lt;="&amp;EOMONTH(DATE(L$1,L$2,1),0)))</f>
        <v/>
      </c>
      <c r="M813" s="48" t="str">
        <f>IF($D813="","", (SUMIFS(Transacoes!$D$3:$D1000,Transacoes!$C$3:$C1000,$D813,Transacoes!$B$3:$B1000,"C", Transacoes!$A$3:$A1000, "&lt;"&amp;EOMONTH(DATE(M$1,M$2,1),0))-SUMIFS(Transacoes!$D$3:$D1000,Transacoes!$C$3:$C1000,$D813,Transacoes!$B$3:$B1000,"V", Transacoes!$A$3:$A1000, "&lt;"&amp;EOMONTH(DATE(M$1,M$2,1),0)))*SUMIFS(Prov_Auto!$E$3:$E1000, Prov_Auto!$A$3:$A1000, $D813, Prov_Auto!$D$3:$D1000,"&gt;="&amp;DATE(M$1,M$2,1),Prov_Auto!$D$3:$D1000, "&lt;="&amp;EOMONTH(DATE(M$1,M$2,1),0)))</f>
        <v/>
      </c>
      <c r="N813" s="48" t="str">
        <f>IF($D813="","", (SUMIFS(Transacoes!$D$3:$D1000,Transacoes!$C$3:$C1000,$D813,Transacoes!$B$3:$B1000,"C", Transacoes!$A$3:$A1000, "&lt;"&amp;EOMONTH(DATE(N$1,N$2,1),0))-SUMIFS(Transacoes!$D$3:$D1000,Transacoes!$C$3:$C1000,$D813,Transacoes!$B$3:$B1000,"V", Transacoes!$A$3:$A1000, "&lt;"&amp;EOMONTH(DATE(N$1,N$2,1),0)))*SUMIFS(Prov_Auto!$E$3:$E1000, Prov_Auto!$A$3:$A1000, $D813, Prov_Auto!$D$3:$D1000,"&gt;="&amp;DATE(N$1,N$2,1),Prov_Auto!$D$3:$D1000, "&lt;="&amp;EOMONTH(DATE(N$1,N$2,1),0)))</f>
        <v/>
      </c>
      <c r="O813" s="48" t="str">
        <f>IF($D813="","", (SUMIFS(Transacoes!$D$3:$D1000,Transacoes!$C$3:$C1000,$D813,Transacoes!$B$3:$B1000,"C", Transacoes!$A$3:$A1000, "&lt;"&amp;EOMONTH(DATE(O$1,O$2,1),0))-SUMIFS(Transacoes!$D$3:$D1000,Transacoes!$C$3:$C1000,$D813,Transacoes!$B$3:$B1000,"V", Transacoes!$A$3:$A1000, "&lt;"&amp;EOMONTH(DATE(O$1,O$2,1),0)))*SUMIFS(Prov_Auto!$E$3:$E1000, Prov_Auto!$A$3:$A1000, $D813, Prov_Auto!$D$3:$D1000,"&gt;="&amp;DATE(O$1,O$2,1),Prov_Auto!$D$3:$D1000, "&lt;="&amp;EOMONTH(DATE(O$1,O$2,1),0)))</f>
        <v/>
      </c>
      <c r="P813" s="48" t="str">
        <f>IF($D813="","", (SUMIFS(Transacoes!$D$3:$D1000,Transacoes!$C$3:$C1000,$D813,Transacoes!$B$3:$B1000,"C", Transacoes!$A$3:$A1000, "&lt;"&amp;EOMONTH(DATE(P$1,P$2,1),0))-SUMIFS(Transacoes!$D$3:$D1000,Transacoes!$C$3:$C1000,$D813,Transacoes!$B$3:$B1000,"V", Transacoes!$A$3:$A1000, "&lt;"&amp;EOMONTH(DATE(P$1,P$2,1),0)))*SUMIFS(Prov_Auto!$E$3:$E1000, Prov_Auto!$A$3:$A1000, $D813, Prov_Auto!$D$3:$D1000,"&gt;="&amp;DATE(P$1,P$2,1),Prov_Auto!$D$3:$D1000, "&lt;="&amp;EOMONTH(DATE(P$1,P$2,1),0)))</f>
        <v/>
      </c>
      <c r="Q813" s="48" t="str">
        <f>IF($D813="","", (SUMIFS(Transacoes!$D$3:$D1000,Transacoes!$C$3:$C1000,$D813,Transacoes!$B$3:$B1000,"C", Transacoes!$A$3:$A1000, "&lt;"&amp;EOMONTH(DATE(Q$1,Q$2,1),0))-SUMIFS(Transacoes!$D$3:$D1000,Transacoes!$C$3:$C1000,$D813,Transacoes!$B$3:$B1000,"V", Transacoes!$A$3:$A1000, "&lt;"&amp;EOMONTH(DATE(Q$1,Q$2,1),0)))*SUMIFS(Prov_Auto!$E$3:$E1000, Prov_Auto!$A$3:$A1000, $D813, Prov_Auto!$D$3:$D1000,"&gt;="&amp;DATE(Q$1,Q$2,1),Prov_Auto!$D$3:$D1000, "&lt;="&amp;EOMONTH(DATE(Q$1,Q$2,1),0)))</f>
        <v/>
      </c>
      <c r="R813" s="47"/>
    </row>
    <row r="814">
      <c r="A814" s="47"/>
      <c r="B814" s="47"/>
      <c r="C814" s="47"/>
      <c r="D814" s="87"/>
      <c r="E814" s="48" t="str">
        <f>IF($D814="","", (SUMIFS(Transacoes!$D$3:$D1000,Transacoes!$C$3:$C1000,$D814,Transacoes!$B$3:$B1000,"C", Transacoes!$A$3:$A1000, "&lt;"&amp;EOMONTH(DATE(E$1,E$2,1),0))-SUMIFS(Transacoes!$D$3:$D1000,Transacoes!$C$3:$C1000,$D814,Transacoes!$B$3:$B1000,"V", Transacoes!$A$3:$A1000, "&lt;"&amp;EOMONTH(DATE(E$1,E$2,1),0)))*SUMIFS(Prov_Auto!$E$3:$E1000, Prov_Auto!$A$3:$A1000, $D814, Prov_Auto!$D$3:$D1000,"&gt;="&amp;DATE(E$1,E$2,1),Prov_Auto!$D$3:$D1000, "&lt;="&amp;EOMONTH(DATE(E$1,E$2,1),0)))</f>
        <v/>
      </c>
      <c r="F814" s="48" t="str">
        <f>IF($D814="","", (SUMIFS(Transacoes!$D$3:$D1000,Transacoes!$C$3:$C1000,$D814,Transacoes!$B$3:$B1000,"C", Transacoes!$A$3:$A1000, "&lt;"&amp;EOMONTH(DATE(F$1,F$2,1),0))-SUMIFS(Transacoes!$D$3:$D1000,Transacoes!$C$3:$C1000,$D814,Transacoes!$B$3:$B1000,"V", Transacoes!$A$3:$A1000, "&lt;"&amp;EOMONTH(DATE(F$1,F$2,1),0)))*SUMIFS(Prov_Auto!$E$3:$E1000, Prov_Auto!$A$3:$A1000, $D814, Prov_Auto!$D$3:$D1000,"&gt;="&amp;DATE(F$1,F$2,1),Prov_Auto!$D$3:$D1000, "&lt;="&amp;EOMONTH(DATE(F$1,F$2,1),0)))</f>
        <v/>
      </c>
      <c r="G814" s="48" t="str">
        <f>IF($D814="","", (SUMIFS(Transacoes!$D$3:$D1000,Transacoes!$C$3:$C1000,$D814,Transacoes!$B$3:$B1000,"C", Transacoes!$A$3:$A1000, "&lt;"&amp;EOMONTH(DATE(G$1,G$2,1),0))-SUMIFS(Transacoes!$D$3:$D1000,Transacoes!$C$3:$C1000,$D814,Transacoes!$B$3:$B1000,"V", Transacoes!$A$3:$A1000, "&lt;"&amp;EOMONTH(DATE(G$1,G$2,1),0)))*SUMIFS(Prov_Auto!$E$3:$E1000, Prov_Auto!$A$3:$A1000, $D814, Prov_Auto!$D$3:$D1000,"&gt;="&amp;DATE(G$1,G$2,1),Prov_Auto!$D$3:$D1000, "&lt;="&amp;EOMONTH(DATE(G$1,G$2,1),0)))</f>
        <v/>
      </c>
      <c r="H814" s="48" t="str">
        <f>IF($D814="","", (SUMIFS(Transacoes!$D$3:$D1000,Transacoes!$C$3:$C1000,$D814,Transacoes!$B$3:$B1000,"C", Transacoes!$A$3:$A1000, "&lt;"&amp;EOMONTH(DATE(H$1,H$2,1),0))-SUMIFS(Transacoes!$D$3:$D1000,Transacoes!$C$3:$C1000,$D814,Transacoes!$B$3:$B1000,"V", Transacoes!$A$3:$A1000, "&lt;"&amp;EOMONTH(DATE(H$1,H$2,1),0)))*SUMIFS(Prov_Auto!$E$3:$E1000, Prov_Auto!$A$3:$A1000, $D814, Prov_Auto!$D$3:$D1000,"&gt;="&amp;DATE(H$1,H$2,1),Prov_Auto!$D$3:$D1000, "&lt;="&amp;EOMONTH(DATE(H$1,H$2,1),0)))</f>
        <v/>
      </c>
      <c r="I814" s="48" t="str">
        <f>IF($D814="","", (SUMIFS(Transacoes!$D$3:$D1000,Transacoes!$C$3:$C1000,$D814,Transacoes!$B$3:$B1000,"C", Transacoes!$A$3:$A1000, "&lt;"&amp;EOMONTH(DATE(I$1,I$2,1),0))-SUMIFS(Transacoes!$D$3:$D1000,Transacoes!$C$3:$C1000,$D814,Transacoes!$B$3:$B1000,"V", Transacoes!$A$3:$A1000, "&lt;"&amp;EOMONTH(DATE(I$1,I$2,1),0)))*SUMIFS(Prov_Auto!$E$3:$E1000, Prov_Auto!$A$3:$A1000, $D814, Prov_Auto!$D$3:$D1000,"&gt;="&amp;DATE(I$1,I$2,1),Prov_Auto!$D$3:$D1000, "&lt;="&amp;EOMONTH(DATE(I$1,I$2,1),0)))</f>
        <v/>
      </c>
      <c r="J814" s="48" t="str">
        <f>IF($D814="","", (SUMIFS(Transacoes!$D$3:$D1000,Transacoes!$C$3:$C1000,$D814,Transacoes!$B$3:$B1000,"C", Transacoes!$A$3:$A1000, "&lt;"&amp;EOMONTH(DATE(J$1,J$2,1),0))-SUMIFS(Transacoes!$D$3:$D1000,Transacoes!$C$3:$C1000,$D814,Transacoes!$B$3:$B1000,"V", Transacoes!$A$3:$A1000, "&lt;"&amp;EOMONTH(DATE(J$1,J$2,1),0)))*SUMIFS(Prov_Auto!$E$3:$E1000, Prov_Auto!$A$3:$A1000, $D814, Prov_Auto!$D$3:$D1000,"&gt;="&amp;DATE(J$1,J$2,1),Prov_Auto!$D$3:$D1000, "&lt;="&amp;EOMONTH(DATE(J$1,J$2,1),0)))</f>
        <v/>
      </c>
      <c r="K814" s="48" t="str">
        <f>IF($D814="","", (SUMIFS(Transacoes!$D$3:$D1000,Transacoes!$C$3:$C1000,$D814,Transacoes!$B$3:$B1000,"C", Transacoes!$A$3:$A1000, "&lt;"&amp;EOMONTH(DATE(K$1,K$2,1),0))-SUMIFS(Transacoes!$D$3:$D1000,Transacoes!$C$3:$C1000,$D814,Transacoes!$B$3:$B1000,"V", Transacoes!$A$3:$A1000, "&lt;"&amp;EOMONTH(DATE(K$1,K$2,1),0)))*SUMIFS(Prov_Auto!$E$3:$E1000, Prov_Auto!$A$3:$A1000, $D814, Prov_Auto!$D$3:$D1000,"&gt;="&amp;DATE(K$1,K$2,1),Prov_Auto!$D$3:$D1000, "&lt;="&amp;EOMONTH(DATE(K$1,K$2,1),0)))</f>
        <v/>
      </c>
      <c r="L814" s="48" t="str">
        <f>IF($D814="","", (SUMIFS(Transacoes!$D$3:$D1000,Transacoes!$C$3:$C1000,$D814,Transacoes!$B$3:$B1000,"C", Transacoes!$A$3:$A1000, "&lt;"&amp;EOMONTH(DATE(L$1,L$2,1),0))-SUMIFS(Transacoes!$D$3:$D1000,Transacoes!$C$3:$C1000,$D814,Transacoes!$B$3:$B1000,"V", Transacoes!$A$3:$A1000, "&lt;"&amp;EOMONTH(DATE(L$1,L$2,1),0)))*SUMIFS(Prov_Auto!$E$3:$E1000, Prov_Auto!$A$3:$A1000, $D814, Prov_Auto!$D$3:$D1000,"&gt;="&amp;DATE(L$1,L$2,1),Prov_Auto!$D$3:$D1000, "&lt;="&amp;EOMONTH(DATE(L$1,L$2,1),0)))</f>
        <v/>
      </c>
      <c r="M814" s="48" t="str">
        <f>IF($D814="","", (SUMIFS(Transacoes!$D$3:$D1000,Transacoes!$C$3:$C1000,$D814,Transacoes!$B$3:$B1000,"C", Transacoes!$A$3:$A1000, "&lt;"&amp;EOMONTH(DATE(M$1,M$2,1),0))-SUMIFS(Transacoes!$D$3:$D1000,Transacoes!$C$3:$C1000,$D814,Transacoes!$B$3:$B1000,"V", Transacoes!$A$3:$A1000, "&lt;"&amp;EOMONTH(DATE(M$1,M$2,1),0)))*SUMIFS(Prov_Auto!$E$3:$E1000, Prov_Auto!$A$3:$A1000, $D814, Prov_Auto!$D$3:$D1000,"&gt;="&amp;DATE(M$1,M$2,1),Prov_Auto!$D$3:$D1000, "&lt;="&amp;EOMONTH(DATE(M$1,M$2,1),0)))</f>
        <v/>
      </c>
      <c r="N814" s="48" t="str">
        <f>IF($D814="","", (SUMIFS(Transacoes!$D$3:$D1000,Transacoes!$C$3:$C1000,$D814,Transacoes!$B$3:$B1000,"C", Transacoes!$A$3:$A1000, "&lt;"&amp;EOMONTH(DATE(N$1,N$2,1),0))-SUMIFS(Transacoes!$D$3:$D1000,Transacoes!$C$3:$C1000,$D814,Transacoes!$B$3:$B1000,"V", Transacoes!$A$3:$A1000, "&lt;"&amp;EOMONTH(DATE(N$1,N$2,1),0)))*SUMIFS(Prov_Auto!$E$3:$E1000, Prov_Auto!$A$3:$A1000, $D814, Prov_Auto!$D$3:$D1000,"&gt;="&amp;DATE(N$1,N$2,1),Prov_Auto!$D$3:$D1000, "&lt;="&amp;EOMONTH(DATE(N$1,N$2,1),0)))</f>
        <v/>
      </c>
      <c r="O814" s="48" t="str">
        <f>IF($D814="","", (SUMIFS(Transacoes!$D$3:$D1000,Transacoes!$C$3:$C1000,$D814,Transacoes!$B$3:$B1000,"C", Transacoes!$A$3:$A1000, "&lt;"&amp;EOMONTH(DATE(O$1,O$2,1),0))-SUMIFS(Transacoes!$D$3:$D1000,Transacoes!$C$3:$C1000,$D814,Transacoes!$B$3:$B1000,"V", Transacoes!$A$3:$A1000, "&lt;"&amp;EOMONTH(DATE(O$1,O$2,1),0)))*SUMIFS(Prov_Auto!$E$3:$E1000, Prov_Auto!$A$3:$A1000, $D814, Prov_Auto!$D$3:$D1000,"&gt;="&amp;DATE(O$1,O$2,1),Prov_Auto!$D$3:$D1000, "&lt;="&amp;EOMONTH(DATE(O$1,O$2,1),0)))</f>
        <v/>
      </c>
      <c r="P814" s="48" t="str">
        <f>IF($D814="","", (SUMIFS(Transacoes!$D$3:$D1000,Transacoes!$C$3:$C1000,$D814,Transacoes!$B$3:$B1000,"C", Transacoes!$A$3:$A1000, "&lt;"&amp;EOMONTH(DATE(P$1,P$2,1),0))-SUMIFS(Transacoes!$D$3:$D1000,Transacoes!$C$3:$C1000,$D814,Transacoes!$B$3:$B1000,"V", Transacoes!$A$3:$A1000, "&lt;"&amp;EOMONTH(DATE(P$1,P$2,1),0)))*SUMIFS(Prov_Auto!$E$3:$E1000, Prov_Auto!$A$3:$A1000, $D814, Prov_Auto!$D$3:$D1000,"&gt;="&amp;DATE(P$1,P$2,1),Prov_Auto!$D$3:$D1000, "&lt;="&amp;EOMONTH(DATE(P$1,P$2,1),0)))</f>
        <v/>
      </c>
      <c r="Q814" s="48" t="str">
        <f>IF($D814="","", (SUMIFS(Transacoes!$D$3:$D1000,Transacoes!$C$3:$C1000,$D814,Transacoes!$B$3:$B1000,"C", Transacoes!$A$3:$A1000, "&lt;"&amp;EOMONTH(DATE(Q$1,Q$2,1),0))-SUMIFS(Transacoes!$D$3:$D1000,Transacoes!$C$3:$C1000,$D814,Transacoes!$B$3:$B1000,"V", Transacoes!$A$3:$A1000, "&lt;"&amp;EOMONTH(DATE(Q$1,Q$2,1),0)))*SUMIFS(Prov_Auto!$E$3:$E1000, Prov_Auto!$A$3:$A1000, $D814, Prov_Auto!$D$3:$D1000,"&gt;="&amp;DATE(Q$1,Q$2,1),Prov_Auto!$D$3:$D1000, "&lt;="&amp;EOMONTH(DATE(Q$1,Q$2,1),0)))</f>
        <v/>
      </c>
      <c r="R814" s="47"/>
    </row>
    <row r="815">
      <c r="A815" s="47"/>
      <c r="B815" s="47"/>
      <c r="C815" s="47"/>
      <c r="D815" s="87"/>
      <c r="E815" s="48" t="str">
        <f>IF($D815="","", (SUMIFS(Transacoes!$D$3:$D1000,Transacoes!$C$3:$C1000,$D815,Transacoes!$B$3:$B1000,"C", Transacoes!$A$3:$A1000, "&lt;"&amp;EOMONTH(DATE(E$1,E$2,1),0))-SUMIFS(Transacoes!$D$3:$D1000,Transacoes!$C$3:$C1000,$D815,Transacoes!$B$3:$B1000,"V", Transacoes!$A$3:$A1000, "&lt;"&amp;EOMONTH(DATE(E$1,E$2,1),0)))*SUMIFS(Prov_Auto!$E$3:$E1000, Prov_Auto!$A$3:$A1000, $D815, Prov_Auto!$D$3:$D1000,"&gt;="&amp;DATE(E$1,E$2,1),Prov_Auto!$D$3:$D1000, "&lt;="&amp;EOMONTH(DATE(E$1,E$2,1),0)))</f>
        <v/>
      </c>
      <c r="F815" s="48" t="str">
        <f>IF($D815="","", (SUMIFS(Transacoes!$D$3:$D1000,Transacoes!$C$3:$C1000,$D815,Transacoes!$B$3:$B1000,"C", Transacoes!$A$3:$A1000, "&lt;"&amp;EOMONTH(DATE(F$1,F$2,1),0))-SUMIFS(Transacoes!$D$3:$D1000,Transacoes!$C$3:$C1000,$D815,Transacoes!$B$3:$B1000,"V", Transacoes!$A$3:$A1000, "&lt;"&amp;EOMONTH(DATE(F$1,F$2,1),0)))*SUMIFS(Prov_Auto!$E$3:$E1000, Prov_Auto!$A$3:$A1000, $D815, Prov_Auto!$D$3:$D1000,"&gt;="&amp;DATE(F$1,F$2,1),Prov_Auto!$D$3:$D1000, "&lt;="&amp;EOMONTH(DATE(F$1,F$2,1),0)))</f>
        <v/>
      </c>
      <c r="G815" s="48" t="str">
        <f>IF($D815="","", (SUMIFS(Transacoes!$D$3:$D1000,Transacoes!$C$3:$C1000,$D815,Transacoes!$B$3:$B1000,"C", Transacoes!$A$3:$A1000, "&lt;"&amp;EOMONTH(DATE(G$1,G$2,1),0))-SUMIFS(Transacoes!$D$3:$D1000,Transacoes!$C$3:$C1000,$D815,Transacoes!$B$3:$B1000,"V", Transacoes!$A$3:$A1000, "&lt;"&amp;EOMONTH(DATE(G$1,G$2,1),0)))*SUMIFS(Prov_Auto!$E$3:$E1000, Prov_Auto!$A$3:$A1000, $D815, Prov_Auto!$D$3:$D1000,"&gt;="&amp;DATE(G$1,G$2,1),Prov_Auto!$D$3:$D1000, "&lt;="&amp;EOMONTH(DATE(G$1,G$2,1),0)))</f>
        <v/>
      </c>
      <c r="H815" s="48" t="str">
        <f>IF($D815="","", (SUMIFS(Transacoes!$D$3:$D1000,Transacoes!$C$3:$C1000,$D815,Transacoes!$B$3:$B1000,"C", Transacoes!$A$3:$A1000, "&lt;"&amp;EOMONTH(DATE(H$1,H$2,1),0))-SUMIFS(Transacoes!$D$3:$D1000,Transacoes!$C$3:$C1000,$D815,Transacoes!$B$3:$B1000,"V", Transacoes!$A$3:$A1000, "&lt;"&amp;EOMONTH(DATE(H$1,H$2,1),0)))*SUMIFS(Prov_Auto!$E$3:$E1000, Prov_Auto!$A$3:$A1000, $D815, Prov_Auto!$D$3:$D1000,"&gt;="&amp;DATE(H$1,H$2,1),Prov_Auto!$D$3:$D1000, "&lt;="&amp;EOMONTH(DATE(H$1,H$2,1),0)))</f>
        <v/>
      </c>
      <c r="I815" s="48" t="str">
        <f>IF($D815="","", (SUMIFS(Transacoes!$D$3:$D1000,Transacoes!$C$3:$C1000,$D815,Transacoes!$B$3:$B1000,"C", Transacoes!$A$3:$A1000, "&lt;"&amp;EOMONTH(DATE(I$1,I$2,1),0))-SUMIFS(Transacoes!$D$3:$D1000,Transacoes!$C$3:$C1000,$D815,Transacoes!$B$3:$B1000,"V", Transacoes!$A$3:$A1000, "&lt;"&amp;EOMONTH(DATE(I$1,I$2,1),0)))*SUMIFS(Prov_Auto!$E$3:$E1000, Prov_Auto!$A$3:$A1000, $D815, Prov_Auto!$D$3:$D1000,"&gt;="&amp;DATE(I$1,I$2,1),Prov_Auto!$D$3:$D1000, "&lt;="&amp;EOMONTH(DATE(I$1,I$2,1),0)))</f>
        <v/>
      </c>
      <c r="J815" s="48" t="str">
        <f>IF($D815="","", (SUMIFS(Transacoes!$D$3:$D1000,Transacoes!$C$3:$C1000,$D815,Transacoes!$B$3:$B1000,"C", Transacoes!$A$3:$A1000, "&lt;"&amp;EOMONTH(DATE(J$1,J$2,1),0))-SUMIFS(Transacoes!$D$3:$D1000,Transacoes!$C$3:$C1000,$D815,Transacoes!$B$3:$B1000,"V", Transacoes!$A$3:$A1000, "&lt;"&amp;EOMONTH(DATE(J$1,J$2,1),0)))*SUMIFS(Prov_Auto!$E$3:$E1000, Prov_Auto!$A$3:$A1000, $D815, Prov_Auto!$D$3:$D1000,"&gt;="&amp;DATE(J$1,J$2,1),Prov_Auto!$D$3:$D1000, "&lt;="&amp;EOMONTH(DATE(J$1,J$2,1),0)))</f>
        <v/>
      </c>
      <c r="K815" s="48" t="str">
        <f>IF($D815="","", (SUMIFS(Transacoes!$D$3:$D1000,Transacoes!$C$3:$C1000,$D815,Transacoes!$B$3:$B1000,"C", Transacoes!$A$3:$A1000, "&lt;"&amp;EOMONTH(DATE(K$1,K$2,1),0))-SUMIFS(Transacoes!$D$3:$D1000,Transacoes!$C$3:$C1000,$D815,Transacoes!$B$3:$B1000,"V", Transacoes!$A$3:$A1000, "&lt;"&amp;EOMONTH(DATE(K$1,K$2,1),0)))*SUMIFS(Prov_Auto!$E$3:$E1000, Prov_Auto!$A$3:$A1000, $D815, Prov_Auto!$D$3:$D1000,"&gt;="&amp;DATE(K$1,K$2,1),Prov_Auto!$D$3:$D1000, "&lt;="&amp;EOMONTH(DATE(K$1,K$2,1),0)))</f>
        <v/>
      </c>
      <c r="L815" s="48" t="str">
        <f>IF($D815="","", (SUMIFS(Transacoes!$D$3:$D1000,Transacoes!$C$3:$C1000,$D815,Transacoes!$B$3:$B1000,"C", Transacoes!$A$3:$A1000, "&lt;"&amp;EOMONTH(DATE(L$1,L$2,1),0))-SUMIFS(Transacoes!$D$3:$D1000,Transacoes!$C$3:$C1000,$D815,Transacoes!$B$3:$B1000,"V", Transacoes!$A$3:$A1000, "&lt;"&amp;EOMONTH(DATE(L$1,L$2,1),0)))*SUMIFS(Prov_Auto!$E$3:$E1000, Prov_Auto!$A$3:$A1000, $D815, Prov_Auto!$D$3:$D1000,"&gt;="&amp;DATE(L$1,L$2,1),Prov_Auto!$D$3:$D1000, "&lt;="&amp;EOMONTH(DATE(L$1,L$2,1),0)))</f>
        <v/>
      </c>
      <c r="M815" s="48" t="str">
        <f>IF($D815="","", (SUMIFS(Transacoes!$D$3:$D1000,Transacoes!$C$3:$C1000,$D815,Transacoes!$B$3:$B1000,"C", Transacoes!$A$3:$A1000, "&lt;"&amp;EOMONTH(DATE(M$1,M$2,1),0))-SUMIFS(Transacoes!$D$3:$D1000,Transacoes!$C$3:$C1000,$D815,Transacoes!$B$3:$B1000,"V", Transacoes!$A$3:$A1000, "&lt;"&amp;EOMONTH(DATE(M$1,M$2,1),0)))*SUMIFS(Prov_Auto!$E$3:$E1000, Prov_Auto!$A$3:$A1000, $D815, Prov_Auto!$D$3:$D1000,"&gt;="&amp;DATE(M$1,M$2,1),Prov_Auto!$D$3:$D1000, "&lt;="&amp;EOMONTH(DATE(M$1,M$2,1),0)))</f>
        <v/>
      </c>
      <c r="N815" s="48" t="str">
        <f>IF($D815="","", (SUMIFS(Transacoes!$D$3:$D1000,Transacoes!$C$3:$C1000,$D815,Transacoes!$B$3:$B1000,"C", Transacoes!$A$3:$A1000, "&lt;"&amp;EOMONTH(DATE(N$1,N$2,1),0))-SUMIFS(Transacoes!$D$3:$D1000,Transacoes!$C$3:$C1000,$D815,Transacoes!$B$3:$B1000,"V", Transacoes!$A$3:$A1000, "&lt;"&amp;EOMONTH(DATE(N$1,N$2,1),0)))*SUMIFS(Prov_Auto!$E$3:$E1000, Prov_Auto!$A$3:$A1000, $D815, Prov_Auto!$D$3:$D1000,"&gt;="&amp;DATE(N$1,N$2,1),Prov_Auto!$D$3:$D1000, "&lt;="&amp;EOMONTH(DATE(N$1,N$2,1),0)))</f>
        <v/>
      </c>
      <c r="O815" s="48" t="str">
        <f>IF($D815="","", (SUMIFS(Transacoes!$D$3:$D1000,Transacoes!$C$3:$C1000,$D815,Transacoes!$B$3:$B1000,"C", Transacoes!$A$3:$A1000, "&lt;"&amp;EOMONTH(DATE(O$1,O$2,1),0))-SUMIFS(Transacoes!$D$3:$D1000,Transacoes!$C$3:$C1000,$D815,Transacoes!$B$3:$B1000,"V", Transacoes!$A$3:$A1000, "&lt;"&amp;EOMONTH(DATE(O$1,O$2,1),0)))*SUMIFS(Prov_Auto!$E$3:$E1000, Prov_Auto!$A$3:$A1000, $D815, Prov_Auto!$D$3:$D1000,"&gt;="&amp;DATE(O$1,O$2,1),Prov_Auto!$D$3:$D1000, "&lt;="&amp;EOMONTH(DATE(O$1,O$2,1),0)))</f>
        <v/>
      </c>
      <c r="P815" s="48" t="str">
        <f>IF($D815="","", (SUMIFS(Transacoes!$D$3:$D1000,Transacoes!$C$3:$C1000,$D815,Transacoes!$B$3:$B1000,"C", Transacoes!$A$3:$A1000, "&lt;"&amp;EOMONTH(DATE(P$1,P$2,1),0))-SUMIFS(Transacoes!$D$3:$D1000,Transacoes!$C$3:$C1000,$D815,Transacoes!$B$3:$B1000,"V", Transacoes!$A$3:$A1000, "&lt;"&amp;EOMONTH(DATE(P$1,P$2,1),0)))*SUMIFS(Prov_Auto!$E$3:$E1000, Prov_Auto!$A$3:$A1000, $D815, Prov_Auto!$D$3:$D1000,"&gt;="&amp;DATE(P$1,P$2,1),Prov_Auto!$D$3:$D1000, "&lt;="&amp;EOMONTH(DATE(P$1,P$2,1),0)))</f>
        <v/>
      </c>
      <c r="Q815" s="48" t="str">
        <f>IF($D815="","", (SUMIFS(Transacoes!$D$3:$D1000,Transacoes!$C$3:$C1000,$D815,Transacoes!$B$3:$B1000,"C", Transacoes!$A$3:$A1000, "&lt;"&amp;EOMONTH(DATE(Q$1,Q$2,1),0))-SUMIFS(Transacoes!$D$3:$D1000,Transacoes!$C$3:$C1000,$D815,Transacoes!$B$3:$B1000,"V", Transacoes!$A$3:$A1000, "&lt;"&amp;EOMONTH(DATE(Q$1,Q$2,1),0)))*SUMIFS(Prov_Auto!$E$3:$E1000, Prov_Auto!$A$3:$A1000, $D815, Prov_Auto!$D$3:$D1000,"&gt;="&amp;DATE(Q$1,Q$2,1),Prov_Auto!$D$3:$D1000, "&lt;="&amp;EOMONTH(DATE(Q$1,Q$2,1),0)))</f>
        <v/>
      </c>
      <c r="R815" s="47"/>
    </row>
    <row r="816">
      <c r="A816" s="47"/>
      <c r="B816" s="47"/>
      <c r="C816" s="47"/>
      <c r="D816" s="87"/>
      <c r="E816" s="48" t="str">
        <f>IF($D816="","", (SUMIFS(Transacoes!$D$3:$D1000,Transacoes!$C$3:$C1000,$D816,Transacoes!$B$3:$B1000,"C", Transacoes!$A$3:$A1000, "&lt;"&amp;EOMONTH(DATE(E$1,E$2,1),0))-SUMIFS(Transacoes!$D$3:$D1000,Transacoes!$C$3:$C1000,$D816,Transacoes!$B$3:$B1000,"V", Transacoes!$A$3:$A1000, "&lt;"&amp;EOMONTH(DATE(E$1,E$2,1),0)))*SUMIFS(Prov_Auto!$E$3:$E1000, Prov_Auto!$A$3:$A1000, $D816, Prov_Auto!$D$3:$D1000,"&gt;="&amp;DATE(E$1,E$2,1),Prov_Auto!$D$3:$D1000, "&lt;="&amp;EOMONTH(DATE(E$1,E$2,1),0)))</f>
        <v/>
      </c>
      <c r="F816" s="48" t="str">
        <f>IF($D816="","", (SUMIFS(Transacoes!$D$3:$D1000,Transacoes!$C$3:$C1000,$D816,Transacoes!$B$3:$B1000,"C", Transacoes!$A$3:$A1000, "&lt;"&amp;EOMONTH(DATE(F$1,F$2,1),0))-SUMIFS(Transacoes!$D$3:$D1000,Transacoes!$C$3:$C1000,$D816,Transacoes!$B$3:$B1000,"V", Transacoes!$A$3:$A1000, "&lt;"&amp;EOMONTH(DATE(F$1,F$2,1),0)))*SUMIFS(Prov_Auto!$E$3:$E1000, Prov_Auto!$A$3:$A1000, $D816, Prov_Auto!$D$3:$D1000,"&gt;="&amp;DATE(F$1,F$2,1),Prov_Auto!$D$3:$D1000, "&lt;="&amp;EOMONTH(DATE(F$1,F$2,1),0)))</f>
        <v/>
      </c>
      <c r="G816" s="48" t="str">
        <f>IF($D816="","", (SUMIFS(Transacoes!$D$3:$D1000,Transacoes!$C$3:$C1000,$D816,Transacoes!$B$3:$B1000,"C", Transacoes!$A$3:$A1000, "&lt;"&amp;EOMONTH(DATE(G$1,G$2,1),0))-SUMIFS(Transacoes!$D$3:$D1000,Transacoes!$C$3:$C1000,$D816,Transacoes!$B$3:$B1000,"V", Transacoes!$A$3:$A1000, "&lt;"&amp;EOMONTH(DATE(G$1,G$2,1),0)))*SUMIFS(Prov_Auto!$E$3:$E1000, Prov_Auto!$A$3:$A1000, $D816, Prov_Auto!$D$3:$D1000,"&gt;="&amp;DATE(G$1,G$2,1),Prov_Auto!$D$3:$D1000, "&lt;="&amp;EOMONTH(DATE(G$1,G$2,1),0)))</f>
        <v/>
      </c>
      <c r="H816" s="48" t="str">
        <f>IF($D816="","", (SUMIFS(Transacoes!$D$3:$D1000,Transacoes!$C$3:$C1000,$D816,Transacoes!$B$3:$B1000,"C", Transacoes!$A$3:$A1000, "&lt;"&amp;EOMONTH(DATE(H$1,H$2,1),0))-SUMIFS(Transacoes!$D$3:$D1000,Transacoes!$C$3:$C1000,$D816,Transacoes!$B$3:$B1000,"V", Transacoes!$A$3:$A1000, "&lt;"&amp;EOMONTH(DATE(H$1,H$2,1),0)))*SUMIFS(Prov_Auto!$E$3:$E1000, Prov_Auto!$A$3:$A1000, $D816, Prov_Auto!$D$3:$D1000,"&gt;="&amp;DATE(H$1,H$2,1),Prov_Auto!$D$3:$D1000, "&lt;="&amp;EOMONTH(DATE(H$1,H$2,1),0)))</f>
        <v/>
      </c>
      <c r="I816" s="48" t="str">
        <f>IF($D816="","", (SUMIFS(Transacoes!$D$3:$D1000,Transacoes!$C$3:$C1000,$D816,Transacoes!$B$3:$B1000,"C", Transacoes!$A$3:$A1000, "&lt;"&amp;EOMONTH(DATE(I$1,I$2,1),0))-SUMIFS(Transacoes!$D$3:$D1000,Transacoes!$C$3:$C1000,$D816,Transacoes!$B$3:$B1000,"V", Transacoes!$A$3:$A1000, "&lt;"&amp;EOMONTH(DATE(I$1,I$2,1),0)))*SUMIFS(Prov_Auto!$E$3:$E1000, Prov_Auto!$A$3:$A1000, $D816, Prov_Auto!$D$3:$D1000,"&gt;="&amp;DATE(I$1,I$2,1),Prov_Auto!$D$3:$D1000, "&lt;="&amp;EOMONTH(DATE(I$1,I$2,1),0)))</f>
        <v/>
      </c>
      <c r="J816" s="48" t="str">
        <f>IF($D816="","", (SUMIFS(Transacoes!$D$3:$D1000,Transacoes!$C$3:$C1000,$D816,Transacoes!$B$3:$B1000,"C", Transacoes!$A$3:$A1000, "&lt;"&amp;EOMONTH(DATE(J$1,J$2,1),0))-SUMIFS(Transacoes!$D$3:$D1000,Transacoes!$C$3:$C1000,$D816,Transacoes!$B$3:$B1000,"V", Transacoes!$A$3:$A1000, "&lt;"&amp;EOMONTH(DATE(J$1,J$2,1),0)))*SUMIFS(Prov_Auto!$E$3:$E1000, Prov_Auto!$A$3:$A1000, $D816, Prov_Auto!$D$3:$D1000,"&gt;="&amp;DATE(J$1,J$2,1),Prov_Auto!$D$3:$D1000, "&lt;="&amp;EOMONTH(DATE(J$1,J$2,1),0)))</f>
        <v/>
      </c>
      <c r="K816" s="48" t="str">
        <f>IF($D816="","", (SUMIFS(Transacoes!$D$3:$D1000,Transacoes!$C$3:$C1000,$D816,Transacoes!$B$3:$B1000,"C", Transacoes!$A$3:$A1000, "&lt;"&amp;EOMONTH(DATE(K$1,K$2,1),0))-SUMIFS(Transacoes!$D$3:$D1000,Transacoes!$C$3:$C1000,$D816,Transacoes!$B$3:$B1000,"V", Transacoes!$A$3:$A1000, "&lt;"&amp;EOMONTH(DATE(K$1,K$2,1),0)))*SUMIFS(Prov_Auto!$E$3:$E1000, Prov_Auto!$A$3:$A1000, $D816, Prov_Auto!$D$3:$D1000,"&gt;="&amp;DATE(K$1,K$2,1),Prov_Auto!$D$3:$D1000, "&lt;="&amp;EOMONTH(DATE(K$1,K$2,1),0)))</f>
        <v/>
      </c>
      <c r="L816" s="48" t="str">
        <f>IF($D816="","", (SUMIFS(Transacoes!$D$3:$D1000,Transacoes!$C$3:$C1000,$D816,Transacoes!$B$3:$B1000,"C", Transacoes!$A$3:$A1000, "&lt;"&amp;EOMONTH(DATE(L$1,L$2,1),0))-SUMIFS(Transacoes!$D$3:$D1000,Transacoes!$C$3:$C1000,$D816,Transacoes!$B$3:$B1000,"V", Transacoes!$A$3:$A1000, "&lt;"&amp;EOMONTH(DATE(L$1,L$2,1),0)))*SUMIFS(Prov_Auto!$E$3:$E1000, Prov_Auto!$A$3:$A1000, $D816, Prov_Auto!$D$3:$D1000,"&gt;="&amp;DATE(L$1,L$2,1),Prov_Auto!$D$3:$D1000, "&lt;="&amp;EOMONTH(DATE(L$1,L$2,1),0)))</f>
        <v/>
      </c>
      <c r="M816" s="48" t="str">
        <f>IF($D816="","", (SUMIFS(Transacoes!$D$3:$D1000,Transacoes!$C$3:$C1000,$D816,Transacoes!$B$3:$B1000,"C", Transacoes!$A$3:$A1000, "&lt;"&amp;EOMONTH(DATE(M$1,M$2,1),0))-SUMIFS(Transacoes!$D$3:$D1000,Transacoes!$C$3:$C1000,$D816,Transacoes!$B$3:$B1000,"V", Transacoes!$A$3:$A1000, "&lt;"&amp;EOMONTH(DATE(M$1,M$2,1),0)))*SUMIFS(Prov_Auto!$E$3:$E1000, Prov_Auto!$A$3:$A1000, $D816, Prov_Auto!$D$3:$D1000,"&gt;="&amp;DATE(M$1,M$2,1),Prov_Auto!$D$3:$D1000, "&lt;="&amp;EOMONTH(DATE(M$1,M$2,1),0)))</f>
        <v/>
      </c>
      <c r="N816" s="48" t="str">
        <f>IF($D816="","", (SUMIFS(Transacoes!$D$3:$D1000,Transacoes!$C$3:$C1000,$D816,Transacoes!$B$3:$B1000,"C", Transacoes!$A$3:$A1000, "&lt;"&amp;EOMONTH(DATE(N$1,N$2,1),0))-SUMIFS(Transacoes!$D$3:$D1000,Transacoes!$C$3:$C1000,$D816,Transacoes!$B$3:$B1000,"V", Transacoes!$A$3:$A1000, "&lt;"&amp;EOMONTH(DATE(N$1,N$2,1),0)))*SUMIFS(Prov_Auto!$E$3:$E1000, Prov_Auto!$A$3:$A1000, $D816, Prov_Auto!$D$3:$D1000,"&gt;="&amp;DATE(N$1,N$2,1),Prov_Auto!$D$3:$D1000, "&lt;="&amp;EOMONTH(DATE(N$1,N$2,1),0)))</f>
        <v/>
      </c>
      <c r="O816" s="48" t="str">
        <f>IF($D816="","", (SUMIFS(Transacoes!$D$3:$D1000,Transacoes!$C$3:$C1000,$D816,Transacoes!$B$3:$B1000,"C", Transacoes!$A$3:$A1000, "&lt;"&amp;EOMONTH(DATE(O$1,O$2,1),0))-SUMIFS(Transacoes!$D$3:$D1000,Transacoes!$C$3:$C1000,$D816,Transacoes!$B$3:$B1000,"V", Transacoes!$A$3:$A1000, "&lt;"&amp;EOMONTH(DATE(O$1,O$2,1),0)))*SUMIFS(Prov_Auto!$E$3:$E1000, Prov_Auto!$A$3:$A1000, $D816, Prov_Auto!$D$3:$D1000,"&gt;="&amp;DATE(O$1,O$2,1),Prov_Auto!$D$3:$D1000, "&lt;="&amp;EOMONTH(DATE(O$1,O$2,1),0)))</f>
        <v/>
      </c>
      <c r="P816" s="48" t="str">
        <f>IF($D816="","", (SUMIFS(Transacoes!$D$3:$D1000,Transacoes!$C$3:$C1000,$D816,Transacoes!$B$3:$B1000,"C", Transacoes!$A$3:$A1000, "&lt;"&amp;EOMONTH(DATE(P$1,P$2,1),0))-SUMIFS(Transacoes!$D$3:$D1000,Transacoes!$C$3:$C1000,$D816,Transacoes!$B$3:$B1000,"V", Transacoes!$A$3:$A1000, "&lt;"&amp;EOMONTH(DATE(P$1,P$2,1),0)))*SUMIFS(Prov_Auto!$E$3:$E1000, Prov_Auto!$A$3:$A1000, $D816, Prov_Auto!$D$3:$D1000,"&gt;="&amp;DATE(P$1,P$2,1),Prov_Auto!$D$3:$D1000, "&lt;="&amp;EOMONTH(DATE(P$1,P$2,1),0)))</f>
        <v/>
      </c>
      <c r="Q816" s="48" t="str">
        <f>IF($D816="","", (SUMIFS(Transacoes!$D$3:$D1000,Transacoes!$C$3:$C1000,$D816,Transacoes!$B$3:$B1000,"C", Transacoes!$A$3:$A1000, "&lt;"&amp;EOMONTH(DATE(Q$1,Q$2,1),0))-SUMIFS(Transacoes!$D$3:$D1000,Transacoes!$C$3:$C1000,$D816,Transacoes!$B$3:$B1000,"V", Transacoes!$A$3:$A1000, "&lt;"&amp;EOMONTH(DATE(Q$1,Q$2,1),0)))*SUMIFS(Prov_Auto!$E$3:$E1000, Prov_Auto!$A$3:$A1000, $D816, Prov_Auto!$D$3:$D1000,"&gt;="&amp;DATE(Q$1,Q$2,1),Prov_Auto!$D$3:$D1000, "&lt;="&amp;EOMONTH(DATE(Q$1,Q$2,1),0)))</f>
        <v/>
      </c>
      <c r="R816" s="47"/>
    </row>
    <row r="817">
      <c r="A817" s="47"/>
      <c r="B817" s="47"/>
      <c r="C817" s="47"/>
      <c r="D817" s="87"/>
      <c r="E817" s="48" t="str">
        <f>IF($D817="","", (SUMIFS(Transacoes!$D$3:$D1000,Transacoes!$C$3:$C1000,$D817,Transacoes!$B$3:$B1000,"C", Transacoes!$A$3:$A1000, "&lt;"&amp;EOMONTH(DATE(E$1,E$2,1),0))-SUMIFS(Transacoes!$D$3:$D1000,Transacoes!$C$3:$C1000,$D817,Transacoes!$B$3:$B1000,"V", Transacoes!$A$3:$A1000, "&lt;"&amp;EOMONTH(DATE(E$1,E$2,1),0)))*SUMIFS(Prov_Auto!$E$3:$E1000, Prov_Auto!$A$3:$A1000, $D817, Prov_Auto!$D$3:$D1000,"&gt;="&amp;DATE(E$1,E$2,1),Prov_Auto!$D$3:$D1000, "&lt;="&amp;EOMONTH(DATE(E$1,E$2,1),0)))</f>
        <v/>
      </c>
      <c r="F817" s="48" t="str">
        <f>IF($D817="","", (SUMIFS(Transacoes!$D$3:$D1000,Transacoes!$C$3:$C1000,$D817,Transacoes!$B$3:$B1000,"C", Transacoes!$A$3:$A1000, "&lt;"&amp;EOMONTH(DATE(F$1,F$2,1),0))-SUMIFS(Transacoes!$D$3:$D1000,Transacoes!$C$3:$C1000,$D817,Transacoes!$B$3:$B1000,"V", Transacoes!$A$3:$A1000, "&lt;"&amp;EOMONTH(DATE(F$1,F$2,1),0)))*SUMIFS(Prov_Auto!$E$3:$E1000, Prov_Auto!$A$3:$A1000, $D817, Prov_Auto!$D$3:$D1000,"&gt;="&amp;DATE(F$1,F$2,1),Prov_Auto!$D$3:$D1000, "&lt;="&amp;EOMONTH(DATE(F$1,F$2,1),0)))</f>
        <v/>
      </c>
      <c r="G817" s="48" t="str">
        <f>IF($D817="","", (SUMIFS(Transacoes!$D$3:$D1000,Transacoes!$C$3:$C1000,$D817,Transacoes!$B$3:$B1000,"C", Transacoes!$A$3:$A1000, "&lt;"&amp;EOMONTH(DATE(G$1,G$2,1),0))-SUMIFS(Transacoes!$D$3:$D1000,Transacoes!$C$3:$C1000,$D817,Transacoes!$B$3:$B1000,"V", Transacoes!$A$3:$A1000, "&lt;"&amp;EOMONTH(DATE(G$1,G$2,1),0)))*SUMIFS(Prov_Auto!$E$3:$E1000, Prov_Auto!$A$3:$A1000, $D817, Prov_Auto!$D$3:$D1000,"&gt;="&amp;DATE(G$1,G$2,1),Prov_Auto!$D$3:$D1000, "&lt;="&amp;EOMONTH(DATE(G$1,G$2,1),0)))</f>
        <v/>
      </c>
      <c r="H817" s="48" t="str">
        <f>IF($D817="","", (SUMIFS(Transacoes!$D$3:$D1000,Transacoes!$C$3:$C1000,$D817,Transacoes!$B$3:$B1000,"C", Transacoes!$A$3:$A1000, "&lt;"&amp;EOMONTH(DATE(H$1,H$2,1),0))-SUMIFS(Transacoes!$D$3:$D1000,Transacoes!$C$3:$C1000,$D817,Transacoes!$B$3:$B1000,"V", Transacoes!$A$3:$A1000, "&lt;"&amp;EOMONTH(DATE(H$1,H$2,1),0)))*SUMIFS(Prov_Auto!$E$3:$E1000, Prov_Auto!$A$3:$A1000, $D817, Prov_Auto!$D$3:$D1000,"&gt;="&amp;DATE(H$1,H$2,1),Prov_Auto!$D$3:$D1000, "&lt;="&amp;EOMONTH(DATE(H$1,H$2,1),0)))</f>
        <v/>
      </c>
      <c r="I817" s="48" t="str">
        <f>IF($D817="","", (SUMIFS(Transacoes!$D$3:$D1000,Transacoes!$C$3:$C1000,$D817,Transacoes!$B$3:$B1000,"C", Transacoes!$A$3:$A1000, "&lt;"&amp;EOMONTH(DATE(I$1,I$2,1),0))-SUMIFS(Transacoes!$D$3:$D1000,Transacoes!$C$3:$C1000,$D817,Transacoes!$B$3:$B1000,"V", Transacoes!$A$3:$A1000, "&lt;"&amp;EOMONTH(DATE(I$1,I$2,1),0)))*SUMIFS(Prov_Auto!$E$3:$E1000, Prov_Auto!$A$3:$A1000, $D817, Prov_Auto!$D$3:$D1000,"&gt;="&amp;DATE(I$1,I$2,1),Prov_Auto!$D$3:$D1000, "&lt;="&amp;EOMONTH(DATE(I$1,I$2,1),0)))</f>
        <v/>
      </c>
      <c r="J817" s="48" t="str">
        <f>IF($D817="","", (SUMIFS(Transacoes!$D$3:$D1000,Transacoes!$C$3:$C1000,$D817,Transacoes!$B$3:$B1000,"C", Transacoes!$A$3:$A1000, "&lt;"&amp;EOMONTH(DATE(J$1,J$2,1),0))-SUMIFS(Transacoes!$D$3:$D1000,Transacoes!$C$3:$C1000,$D817,Transacoes!$B$3:$B1000,"V", Transacoes!$A$3:$A1000, "&lt;"&amp;EOMONTH(DATE(J$1,J$2,1),0)))*SUMIFS(Prov_Auto!$E$3:$E1000, Prov_Auto!$A$3:$A1000, $D817, Prov_Auto!$D$3:$D1000,"&gt;="&amp;DATE(J$1,J$2,1),Prov_Auto!$D$3:$D1000, "&lt;="&amp;EOMONTH(DATE(J$1,J$2,1),0)))</f>
        <v/>
      </c>
      <c r="K817" s="48" t="str">
        <f>IF($D817="","", (SUMIFS(Transacoes!$D$3:$D1000,Transacoes!$C$3:$C1000,$D817,Transacoes!$B$3:$B1000,"C", Transacoes!$A$3:$A1000, "&lt;"&amp;EOMONTH(DATE(K$1,K$2,1),0))-SUMIFS(Transacoes!$D$3:$D1000,Transacoes!$C$3:$C1000,$D817,Transacoes!$B$3:$B1000,"V", Transacoes!$A$3:$A1000, "&lt;"&amp;EOMONTH(DATE(K$1,K$2,1),0)))*SUMIFS(Prov_Auto!$E$3:$E1000, Prov_Auto!$A$3:$A1000, $D817, Prov_Auto!$D$3:$D1000,"&gt;="&amp;DATE(K$1,K$2,1),Prov_Auto!$D$3:$D1000, "&lt;="&amp;EOMONTH(DATE(K$1,K$2,1),0)))</f>
        <v/>
      </c>
      <c r="L817" s="48" t="str">
        <f>IF($D817="","", (SUMIFS(Transacoes!$D$3:$D1000,Transacoes!$C$3:$C1000,$D817,Transacoes!$B$3:$B1000,"C", Transacoes!$A$3:$A1000, "&lt;"&amp;EOMONTH(DATE(L$1,L$2,1),0))-SUMIFS(Transacoes!$D$3:$D1000,Transacoes!$C$3:$C1000,$D817,Transacoes!$B$3:$B1000,"V", Transacoes!$A$3:$A1000, "&lt;"&amp;EOMONTH(DATE(L$1,L$2,1),0)))*SUMIFS(Prov_Auto!$E$3:$E1000, Prov_Auto!$A$3:$A1000, $D817, Prov_Auto!$D$3:$D1000,"&gt;="&amp;DATE(L$1,L$2,1),Prov_Auto!$D$3:$D1000, "&lt;="&amp;EOMONTH(DATE(L$1,L$2,1),0)))</f>
        <v/>
      </c>
      <c r="M817" s="48" t="str">
        <f>IF($D817="","", (SUMIFS(Transacoes!$D$3:$D1000,Transacoes!$C$3:$C1000,$D817,Transacoes!$B$3:$B1000,"C", Transacoes!$A$3:$A1000, "&lt;"&amp;EOMONTH(DATE(M$1,M$2,1),0))-SUMIFS(Transacoes!$D$3:$D1000,Transacoes!$C$3:$C1000,$D817,Transacoes!$B$3:$B1000,"V", Transacoes!$A$3:$A1000, "&lt;"&amp;EOMONTH(DATE(M$1,M$2,1),0)))*SUMIFS(Prov_Auto!$E$3:$E1000, Prov_Auto!$A$3:$A1000, $D817, Prov_Auto!$D$3:$D1000,"&gt;="&amp;DATE(M$1,M$2,1),Prov_Auto!$D$3:$D1000, "&lt;="&amp;EOMONTH(DATE(M$1,M$2,1),0)))</f>
        <v/>
      </c>
      <c r="N817" s="48" t="str">
        <f>IF($D817="","", (SUMIFS(Transacoes!$D$3:$D1000,Transacoes!$C$3:$C1000,$D817,Transacoes!$B$3:$B1000,"C", Transacoes!$A$3:$A1000, "&lt;"&amp;EOMONTH(DATE(N$1,N$2,1),0))-SUMIFS(Transacoes!$D$3:$D1000,Transacoes!$C$3:$C1000,$D817,Transacoes!$B$3:$B1000,"V", Transacoes!$A$3:$A1000, "&lt;"&amp;EOMONTH(DATE(N$1,N$2,1),0)))*SUMIFS(Prov_Auto!$E$3:$E1000, Prov_Auto!$A$3:$A1000, $D817, Prov_Auto!$D$3:$D1000,"&gt;="&amp;DATE(N$1,N$2,1),Prov_Auto!$D$3:$D1000, "&lt;="&amp;EOMONTH(DATE(N$1,N$2,1),0)))</f>
        <v/>
      </c>
      <c r="O817" s="48" t="str">
        <f>IF($D817="","", (SUMIFS(Transacoes!$D$3:$D1000,Transacoes!$C$3:$C1000,$D817,Transacoes!$B$3:$B1000,"C", Transacoes!$A$3:$A1000, "&lt;"&amp;EOMONTH(DATE(O$1,O$2,1),0))-SUMIFS(Transacoes!$D$3:$D1000,Transacoes!$C$3:$C1000,$D817,Transacoes!$B$3:$B1000,"V", Transacoes!$A$3:$A1000, "&lt;"&amp;EOMONTH(DATE(O$1,O$2,1),0)))*SUMIFS(Prov_Auto!$E$3:$E1000, Prov_Auto!$A$3:$A1000, $D817, Prov_Auto!$D$3:$D1000,"&gt;="&amp;DATE(O$1,O$2,1),Prov_Auto!$D$3:$D1000, "&lt;="&amp;EOMONTH(DATE(O$1,O$2,1),0)))</f>
        <v/>
      </c>
      <c r="P817" s="48" t="str">
        <f>IF($D817="","", (SUMIFS(Transacoes!$D$3:$D1000,Transacoes!$C$3:$C1000,$D817,Transacoes!$B$3:$B1000,"C", Transacoes!$A$3:$A1000, "&lt;"&amp;EOMONTH(DATE(P$1,P$2,1),0))-SUMIFS(Transacoes!$D$3:$D1000,Transacoes!$C$3:$C1000,$D817,Transacoes!$B$3:$B1000,"V", Transacoes!$A$3:$A1000, "&lt;"&amp;EOMONTH(DATE(P$1,P$2,1),0)))*SUMIFS(Prov_Auto!$E$3:$E1000, Prov_Auto!$A$3:$A1000, $D817, Prov_Auto!$D$3:$D1000,"&gt;="&amp;DATE(P$1,P$2,1),Prov_Auto!$D$3:$D1000, "&lt;="&amp;EOMONTH(DATE(P$1,P$2,1),0)))</f>
        <v/>
      </c>
      <c r="Q817" s="48" t="str">
        <f>IF($D817="","", (SUMIFS(Transacoes!$D$3:$D1000,Transacoes!$C$3:$C1000,$D817,Transacoes!$B$3:$B1000,"C", Transacoes!$A$3:$A1000, "&lt;"&amp;EOMONTH(DATE(Q$1,Q$2,1),0))-SUMIFS(Transacoes!$D$3:$D1000,Transacoes!$C$3:$C1000,$D817,Transacoes!$B$3:$B1000,"V", Transacoes!$A$3:$A1000, "&lt;"&amp;EOMONTH(DATE(Q$1,Q$2,1),0)))*SUMIFS(Prov_Auto!$E$3:$E1000, Prov_Auto!$A$3:$A1000, $D817, Prov_Auto!$D$3:$D1000,"&gt;="&amp;DATE(Q$1,Q$2,1),Prov_Auto!$D$3:$D1000, "&lt;="&amp;EOMONTH(DATE(Q$1,Q$2,1),0)))</f>
        <v/>
      </c>
      <c r="R817" s="47"/>
    </row>
    <row r="818">
      <c r="A818" s="47"/>
      <c r="B818" s="47"/>
      <c r="C818" s="47"/>
      <c r="D818" s="87"/>
      <c r="E818" s="48" t="str">
        <f>IF($D818="","", (SUMIFS(Transacoes!$D$3:$D1000,Transacoes!$C$3:$C1000,$D818,Transacoes!$B$3:$B1000,"C", Transacoes!$A$3:$A1000, "&lt;"&amp;EOMONTH(DATE(E$1,E$2,1),0))-SUMIFS(Transacoes!$D$3:$D1000,Transacoes!$C$3:$C1000,$D818,Transacoes!$B$3:$B1000,"V", Transacoes!$A$3:$A1000, "&lt;"&amp;EOMONTH(DATE(E$1,E$2,1),0)))*SUMIFS(Prov_Auto!$E$3:$E1000, Prov_Auto!$A$3:$A1000, $D818, Prov_Auto!$D$3:$D1000,"&gt;="&amp;DATE(E$1,E$2,1),Prov_Auto!$D$3:$D1000, "&lt;="&amp;EOMONTH(DATE(E$1,E$2,1),0)))</f>
        <v/>
      </c>
      <c r="F818" s="48" t="str">
        <f>IF($D818="","", (SUMIFS(Transacoes!$D$3:$D1000,Transacoes!$C$3:$C1000,$D818,Transacoes!$B$3:$B1000,"C", Transacoes!$A$3:$A1000, "&lt;"&amp;EOMONTH(DATE(F$1,F$2,1),0))-SUMIFS(Transacoes!$D$3:$D1000,Transacoes!$C$3:$C1000,$D818,Transacoes!$B$3:$B1000,"V", Transacoes!$A$3:$A1000, "&lt;"&amp;EOMONTH(DATE(F$1,F$2,1),0)))*SUMIFS(Prov_Auto!$E$3:$E1000, Prov_Auto!$A$3:$A1000, $D818, Prov_Auto!$D$3:$D1000,"&gt;="&amp;DATE(F$1,F$2,1),Prov_Auto!$D$3:$D1000, "&lt;="&amp;EOMONTH(DATE(F$1,F$2,1),0)))</f>
        <v/>
      </c>
      <c r="G818" s="48" t="str">
        <f>IF($D818="","", (SUMIFS(Transacoes!$D$3:$D1000,Transacoes!$C$3:$C1000,$D818,Transacoes!$B$3:$B1000,"C", Transacoes!$A$3:$A1000, "&lt;"&amp;EOMONTH(DATE(G$1,G$2,1),0))-SUMIFS(Transacoes!$D$3:$D1000,Transacoes!$C$3:$C1000,$D818,Transacoes!$B$3:$B1000,"V", Transacoes!$A$3:$A1000, "&lt;"&amp;EOMONTH(DATE(G$1,G$2,1),0)))*SUMIFS(Prov_Auto!$E$3:$E1000, Prov_Auto!$A$3:$A1000, $D818, Prov_Auto!$D$3:$D1000,"&gt;="&amp;DATE(G$1,G$2,1),Prov_Auto!$D$3:$D1000, "&lt;="&amp;EOMONTH(DATE(G$1,G$2,1),0)))</f>
        <v/>
      </c>
      <c r="H818" s="48" t="str">
        <f>IF($D818="","", (SUMIFS(Transacoes!$D$3:$D1000,Transacoes!$C$3:$C1000,$D818,Transacoes!$B$3:$B1000,"C", Transacoes!$A$3:$A1000, "&lt;"&amp;EOMONTH(DATE(H$1,H$2,1),0))-SUMIFS(Transacoes!$D$3:$D1000,Transacoes!$C$3:$C1000,$D818,Transacoes!$B$3:$B1000,"V", Transacoes!$A$3:$A1000, "&lt;"&amp;EOMONTH(DATE(H$1,H$2,1),0)))*SUMIFS(Prov_Auto!$E$3:$E1000, Prov_Auto!$A$3:$A1000, $D818, Prov_Auto!$D$3:$D1000,"&gt;="&amp;DATE(H$1,H$2,1),Prov_Auto!$D$3:$D1000, "&lt;="&amp;EOMONTH(DATE(H$1,H$2,1),0)))</f>
        <v/>
      </c>
      <c r="I818" s="48" t="str">
        <f>IF($D818="","", (SUMIFS(Transacoes!$D$3:$D1000,Transacoes!$C$3:$C1000,$D818,Transacoes!$B$3:$B1000,"C", Transacoes!$A$3:$A1000, "&lt;"&amp;EOMONTH(DATE(I$1,I$2,1),0))-SUMIFS(Transacoes!$D$3:$D1000,Transacoes!$C$3:$C1000,$D818,Transacoes!$B$3:$B1000,"V", Transacoes!$A$3:$A1000, "&lt;"&amp;EOMONTH(DATE(I$1,I$2,1),0)))*SUMIFS(Prov_Auto!$E$3:$E1000, Prov_Auto!$A$3:$A1000, $D818, Prov_Auto!$D$3:$D1000,"&gt;="&amp;DATE(I$1,I$2,1),Prov_Auto!$D$3:$D1000, "&lt;="&amp;EOMONTH(DATE(I$1,I$2,1),0)))</f>
        <v/>
      </c>
      <c r="J818" s="48" t="str">
        <f>IF($D818="","", (SUMIFS(Transacoes!$D$3:$D1000,Transacoes!$C$3:$C1000,$D818,Transacoes!$B$3:$B1000,"C", Transacoes!$A$3:$A1000, "&lt;"&amp;EOMONTH(DATE(J$1,J$2,1),0))-SUMIFS(Transacoes!$D$3:$D1000,Transacoes!$C$3:$C1000,$D818,Transacoes!$B$3:$B1000,"V", Transacoes!$A$3:$A1000, "&lt;"&amp;EOMONTH(DATE(J$1,J$2,1),0)))*SUMIFS(Prov_Auto!$E$3:$E1000, Prov_Auto!$A$3:$A1000, $D818, Prov_Auto!$D$3:$D1000,"&gt;="&amp;DATE(J$1,J$2,1),Prov_Auto!$D$3:$D1000, "&lt;="&amp;EOMONTH(DATE(J$1,J$2,1),0)))</f>
        <v/>
      </c>
      <c r="K818" s="48" t="str">
        <f>IF($D818="","", (SUMIFS(Transacoes!$D$3:$D1000,Transacoes!$C$3:$C1000,$D818,Transacoes!$B$3:$B1000,"C", Transacoes!$A$3:$A1000, "&lt;"&amp;EOMONTH(DATE(K$1,K$2,1),0))-SUMIFS(Transacoes!$D$3:$D1000,Transacoes!$C$3:$C1000,$D818,Transacoes!$B$3:$B1000,"V", Transacoes!$A$3:$A1000, "&lt;"&amp;EOMONTH(DATE(K$1,K$2,1),0)))*SUMIFS(Prov_Auto!$E$3:$E1000, Prov_Auto!$A$3:$A1000, $D818, Prov_Auto!$D$3:$D1000,"&gt;="&amp;DATE(K$1,K$2,1),Prov_Auto!$D$3:$D1000, "&lt;="&amp;EOMONTH(DATE(K$1,K$2,1),0)))</f>
        <v/>
      </c>
      <c r="L818" s="48" t="str">
        <f>IF($D818="","", (SUMIFS(Transacoes!$D$3:$D1000,Transacoes!$C$3:$C1000,$D818,Transacoes!$B$3:$B1000,"C", Transacoes!$A$3:$A1000, "&lt;"&amp;EOMONTH(DATE(L$1,L$2,1),0))-SUMIFS(Transacoes!$D$3:$D1000,Transacoes!$C$3:$C1000,$D818,Transacoes!$B$3:$B1000,"V", Transacoes!$A$3:$A1000, "&lt;"&amp;EOMONTH(DATE(L$1,L$2,1),0)))*SUMIFS(Prov_Auto!$E$3:$E1000, Prov_Auto!$A$3:$A1000, $D818, Prov_Auto!$D$3:$D1000,"&gt;="&amp;DATE(L$1,L$2,1),Prov_Auto!$D$3:$D1000, "&lt;="&amp;EOMONTH(DATE(L$1,L$2,1),0)))</f>
        <v/>
      </c>
      <c r="M818" s="48" t="str">
        <f>IF($D818="","", (SUMIFS(Transacoes!$D$3:$D1000,Transacoes!$C$3:$C1000,$D818,Transacoes!$B$3:$B1000,"C", Transacoes!$A$3:$A1000, "&lt;"&amp;EOMONTH(DATE(M$1,M$2,1),0))-SUMIFS(Transacoes!$D$3:$D1000,Transacoes!$C$3:$C1000,$D818,Transacoes!$B$3:$B1000,"V", Transacoes!$A$3:$A1000, "&lt;"&amp;EOMONTH(DATE(M$1,M$2,1),0)))*SUMIFS(Prov_Auto!$E$3:$E1000, Prov_Auto!$A$3:$A1000, $D818, Prov_Auto!$D$3:$D1000,"&gt;="&amp;DATE(M$1,M$2,1),Prov_Auto!$D$3:$D1000, "&lt;="&amp;EOMONTH(DATE(M$1,M$2,1),0)))</f>
        <v/>
      </c>
      <c r="N818" s="48" t="str">
        <f>IF($D818="","", (SUMIFS(Transacoes!$D$3:$D1000,Transacoes!$C$3:$C1000,$D818,Transacoes!$B$3:$B1000,"C", Transacoes!$A$3:$A1000, "&lt;"&amp;EOMONTH(DATE(N$1,N$2,1),0))-SUMIFS(Transacoes!$D$3:$D1000,Transacoes!$C$3:$C1000,$D818,Transacoes!$B$3:$B1000,"V", Transacoes!$A$3:$A1000, "&lt;"&amp;EOMONTH(DATE(N$1,N$2,1),0)))*SUMIFS(Prov_Auto!$E$3:$E1000, Prov_Auto!$A$3:$A1000, $D818, Prov_Auto!$D$3:$D1000,"&gt;="&amp;DATE(N$1,N$2,1),Prov_Auto!$D$3:$D1000, "&lt;="&amp;EOMONTH(DATE(N$1,N$2,1),0)))</f>
        <v/>
      </c>
      <c r="O818" s="48" t="str">
        <f>IF($D818="","", (SUMIFS(Transacoes!$D$3:$D1000,Transacoes!$C$3:$C1000,$D818,Transacoes!$B$3:$B1000,"C", Transacoes!$A$3:$A1000, "&lt;"&amp;EOMONTH(DATE(O$1,O$2,1),0))-SUMIFS(Transacoes!$D$3:$D1000,Transacoes!$C$3:$C1000,$D818,Transacoes!$B$3:$B1000,"V", Transacoes!$A$3:$A1000, "&lt;"&amp;EOMONTH(DATE(O$1,O$2,1),0)))*SUMIFS(Prov_Auto!$E$3:$E1000, Prov_Auto!$A$3:$A1000, $D818, Prov_Auto!$D$3:$D1000,"&gt;="&amp;DATE(O$1,O$2,1),Prov_Auto!$D$3:$D1000, "&lt;="&amp;EOMONTH(DATE(O$1,O$2,1),0)))</f>
        <v/>
      </c>
      <c r="P818" s="48" t="str">
        <f>IF($D818="","", (SUMIFS(Transacoes!$D$3:$D1000,Transacoes!$C$3:$C1000,$D818,Transacoes!$B$3:$B1000,"C", Transacoes!$A$3:$A1000, "&lt;"&amp;EOMONTH(DATE(P$1,P$2,1),0))-SUMIFS(Transacoes!$D$3:$D1000,Transacoes!$C$3:$C1000,$D818,Transacoes!$B$3:$B1000,"V", Transacoes!$A$3:$A1000, "&lt;"&amp;EOMONTH(DATE(P$1,P$2,1),0)))*SUMIFS(Prov_Auto!$E$3:$E1000, Prov_Auto!$A$3:$A1000, $D818, Prov_Auto!$D$3:$D1000,"&gt;="&amp;DATE(P$1,P$2,1),Prov_Auto!$D$3:$D1000, "&lt;="&amp;EOMONTH(DATE(P$1,P$2,1),0)))</f>
        <v/>
      </c>
      <c r="Q818" s="48" t="str">
        <f>IF($D818="","", (SUMIFS(Transacoes!$D$3:$D1000,Transacoes!$C$3:$C1000,$D818,Transacoes!$B$3:$B1000,"C", Transacoes!$A$3:$A1000, "&lt;"&amp;EOMONTH(DATE(Q$1,Q$2,1),0))-SUMIFS(Transacoes!$D$3:$D1000,Transacoes!$C$3:$C1000,$D818,Transacoes!$B$3:$B1000,"V", Transacoes!$A$3:$A1000, "&lt;"&amp;EOMONTH(DATE(Q$1,Q$2,1),0)))*SUMIFS(Prov_Auto!$E$3:$E1000, Prov_Auto!$A$3:$A1000, $D818, Prov_Auto!$D$3:$D1000,"&gt;="&amp;DATE(Q$1,Q$2,1),Prov_Auto!$D$3:$D1000, "&lt;="&amp;EOMONTH(DATE(Q$1,Q$2,1),0)))</f>
        <v/>
      </c>
      <c r="R818" s="47"/>
    </row>
    <row r="819">
      <c r="A819" s="47"/>
      <c r="B819" s="47"/>
      <c r="C819" s="47"/>
      <c r="D819" s="87"/>
      <c r="E819" s="48" t="str">
        <f>IF($D819="","", (SUMIFS(Transacoes!$D$3:$D1000,Transacoes!$C$3:$C1000,$D819,Transacoes!$B$3:$B1000,"C", Transacoes!$A$3:$A1000, "&lt;"&amp;EOMONTH(DATE(E$1,E$2,1),0))-SUMIFS(Transacoes!$D$3:$D1000,Transacoes!$C$3:$C1000,$D819,Transacoes!$B$3:$B1000,"V", Transacoes!$A$3:$A1000, "&lt;"&amp;EOMONTH(DATE(E$1,E$2,1),0)))*SUMIFS(Prov_Auto!$E$3:$E1000, Prov_Auto!$A$3:$A1000, $D819, Prov_Auto!$D$3:$D1000,"&gt;="&amp;DATE(E$1,E$2,1),Prov_Auto!$D$3:$D1000, "&lt;="&amp;EOMONTH(DATE(E$1,E$2,1),0)))</f>
        <v/>
      </c>
      <c r="F819" s="48" t="str">
        <f>IF($D819="","", (SUMIFS(Transacoes!$D$3:$D1000,Transacoes!$C$3:$C1000,$D819,Transacoes!$B$3:$B1000,"C", Transacoes!$A$3:$A1000, "&lt;"&amp;EOMONTH(DATE(F$1,F$2,1),0))-SUMIFS(Transacoes!$D$3:$D1000,Transacoes!$C$3:$C1000,$D819,Transacoes!$B$3:$B1000,"V", Transacoes!$A$3:$A1000, "&lt;"&amp;EOMONTH(DATE(F$1,F$2,1),0)))*SUMIFS(Prov_Auto!$E$3:$E1000, Prov_Auto!$A$3:$A1000, $D819, Prov_Auto!$D$3:$D1000,"&gt;="&amp;DATE(F$1,F$2,1),Prov_Auto!$D$3:$D1000, "&lt;="&amp;EOMONTH(DATE(F$1,F$2,1),0)))</f>
        <v/>
      </c>
      <c r="G819" s="48" t="str">
        <f>IF($D819="","", (SUMIFS(Transacoes!$D$3:$D1000,Transacoes!$C$3:$C1000,$D819,Transacoes!$B$3:$B1000,"C", Transacoes!$A$3:$A1000, "&lt;"&amp;EOMONTH(DATE(G$1,G$2,1),0))-SUMIFS(Transacoes!$D$3:$D1000,Transacoes!$C$3:$C1000,$D819,Transacoes!$B$3:$B1000,"V", Transacoes!$A$3:$A1000, "&lt;"&amp;EOMONTH(DATE(G$1,G$2,1),0)))*SUMIFS(Prov_Auto!$E$3:$E1000, Prov_Auto!$A$3:$A1000, $D819, Prov_Auto!$D$3:$D1000,"&gt;="&amp;DATE(G$1,G$2,1),Prov_Auto!$D$3:$D1000, "&lt;="&amp;EOMONTH(DATE(G$1,G$2,1),0)))</f>
        <v/>
      </c>
      <c r="H819" s="48" t="str">
        <f>IF($D819="","", (SUMIFS(Transacoes!$D$3:$D1000,Transacoes!$C$3:$C1000,$D819,Transacoes!$B$3:$B1000,"C", Transacoes!$A$3:$A1000, "&lt;"&amp;EOMONTH(DATE(H$1,H$2,1),0))-SUMIFS(Transacoes!$D$3:$D1000,Transacoes!$C$3:$C1000,$D819,Transacoes!$B$3:$B1000,"V", Transacoes!$A$3:$A1000, "&lt;"&amp;EOMONTH(DATE(H$1,H$2,1),0)))*SUMIFS(Prov_Auto!$E$3:$E1000, Prov_Auto!$A$3:$A1000, $D819, Prov_Auto!$D$3:$D1000,"&gt;="&amp;DATE(H$1,H$2,1),Prov_Auto!$D$3:$D1000, "&lt;="&amp;EOMONTH(DATE(H$1,H$2,1),0)))</f>
        <v/>
      </c>
      <c r="I819" s="48" t="str">
        <f>IF($D819="","", (SUMIFS(Transacoes!$D$3:$D1000,Transacoes!$C$3:$C1000,$D819,Transacoes!$B$3:$B1000,"C", Transacoes!$A$3:$A1000, "&lt;"&amp;EOMONTH(DATE(I$1,I$2,1),0))-SUMIFS(Transacoes!$D$3:$D1000,Transacoes!$C$3:$C1000,$D819,Transacoes!$B$3:$B1000,"V", Transacoes!$A$3:$A1000, "&lt;"&amp;EOMONTH(DATE(I$1,I$2,1),0)))*SUMIFS(Prov_Auto!$E$3:$E1000, Prov_Auto!$A$3:$A1000, $D819, Prov_Auto!$D$3:$D1000,"&gt;="&amp;DATE(I$1,I$2,1),Prov_Auto!$D$3:$D1000, "&lt;="&amp;EOMONTH(DATE(I$1,I$2,1),0)))</f>
        <v/>
      </c>
      <c r="J819" s="48" t="str">
        <f>IF($D819="","", (SUMIFS(Transacoes!$D$3:$D1000,Transacoes!$C$3:$C1000,$D819,Transacoes!$B$3:$B1000,"C", Transacoes!$A$3:$A1000, "&lt;"&amp;EOMONTH(DATE(J$1,J$2,1),0))-SUMIFS(Transacoes!$D$3:$D1000,Transacoes!$C$3:$C1000,$D819,Transacoes!$B$3:$B1000,"V", Transacoes!$A$3:$A1000, "&lt;"&amp;EOMONTH(DATE(J$1,J$2,1),0)))*SUMIFS(Prov_Auto!$E$3:$E1000, Prov_Auto!$A$3:$A1000, $D819, Prov_Auto!$D$3:$D1000,"&gt;="&amp;DATE(J$1,J$2,1),Prov_Auto!$D$3:$D1000, "&lt;="&amp;EOMONTH(DATE(J$1,J$2,1),0)))</f>
        <v/>
      </c>
      <c r="K819" s="48" t="str">
        <f>IF($D819="","", (SUMIFS(Transacoes!$D$3:$D1000,Transacoes!$C$3:$C1000,$D819,Transacoes!$B$3:$B1000,"C", Transacoes!$A$3:$A1000, "&lt;"&amp;EOMONTH(DATE(K$1,K$2,1),0))-SUMIFS(Transacoes!$D$3:$D1000,Transacoes!$C$3:$C1000,$D819,Transacoes!$B$3:$B1000,"V", Transacoes!$A$3:$A1000, "&lt;"&amp;EOMONTH(DATE(K$1,K$2,1),0)))*SUMIFS(Prov_Auto!$E$3:$E1000, Prov_Auto!$A$3:$A1000, $D819, Prov_Auto!$D$3:$D1000,"&gt;="&amp;DATE(K$1,K$2,1),Prov_Auto!$D$3:$D1000, "&lt;="&amp;EOMONTH(DATE(K$1,K$2,1),0)))</f>
        <v/>
      </c>
      <c r="L819" s="48" t="str">
        <f>IF($D819="","", (SUMIFS(Transacoes!$D$3:$D1000,Transacoes!$C$3:$C1000,$D819,Transacoes!$B$3:$B1000,"C", Transacoes!$A$3:$A1000, "&lt;"&amp;EOMONTH(DATE(L$1,L$2,1),0))-SUMIFS(Transacoes!$D$3:$D1000,Transacoes!$C$3:$C1000,$D819,Transacoes!$B$3:$B1000,"V", Transacoes!$A$3:$A1000, "&lt;"&amp;EOMONTH(DATE(L$1,L$2,1),0)))*SUMIFS(Prov_Auto!$E$3:$E1000, Prov_Auto!$A$3:$A1000, $D819, Prov_Auto!$D$3:$D1000,"&gt;="&amp;DATE(L$1,L$2,1),Prov_Auto!$D$3:$D1000, "&lt;="&amp;EOMONTH(DATE(L$1,L$2,1),0)))</f>
        <v/>
      </c>
      <c r="M819" s="48" t="str">
        <f>IF($D819="","", (SUMIFS(Transacoes!$D$3:$D1000,Transacoes!$C$3:$C1000,$D819,Transacoes!$B$3:$B1000,"C", Transacoes!$A$3:$A1000, "&lt;"&amp;EOMONTH(DATE(M$1,M$2,1),0))-SUMIFS(Transacoes!$D$3:$D1000,Transacoes!$C$3:$C1000,$D819,Transacoes!$B$3:$B1000,"V", Transacoes!$A$3:$A1000, "&lt;"&amp;EOMONTH(DATE(M$1,M$2,1),0)))*SUMIFS(Prov_Auto!$E$3:$E1000, Prov_Auto!$A$3:$A1000, $D819, Prov_Auto!$D$3:$D1000,"&gt;="&amp;DATE(M$1,M$2,1),Prov_Auto!$D$3:$D1000, "&lt;="&amp;EOMONTH(DATE(M$1,M$2,1),0)))</f>
        <v/>
      </c>
      <c r="N819" s="48" t="str">
        <f>IF($D819="","", (SUMIFS(Transacoes!$D$3:$D1000,Transacoes!$C$3:$C1000,$D819,Transacoes!$B$3:$B1000,"C", Transacoes!$A$3:$A1000, "&lt;"&amp;EOMONTH(DATE(N$1,N$2,1),0))-SUMIFS(Transacoes!$D$3:$D1000,Transacoes!$C$3:$C1000,$D819,Transacoes!$B$3:$B1000,"V", Transacoes!$A$3:$A1000, "&lt;"&amp;EOMONTH(DATE(N$1,N$2,1),0)))*SUMIFS(Prov_Auto!$E$3:$E1000, Prov_Auto!$A$3:$A1000, $D819, Prov_Auto!$D$3:$D1000,"&gt;="&amp;DATE(N$1,N$2,1),Prov_Auto!$D$3:$D1000, "&lt;="&amp;EOMONTH(DATE(N$1,N$2,1),0)))</f>
        <v/>
      </c>
      <c r="O819" s="48" t="str">
        <f>IF($D819="","", (SUMIFS(Transacoes!$D$3:$D1000,Transacoes!$C$3:$C1000,$D819,Transacoes!$B$3:$B1000,"C", Transacoes!$A$3:$A1000, "&lt;"&amp;EOMONTH(DATE(O$1,O$2,1),0))-SUMIFS(Transacoes!$D$3:$D1000,Transacoes!$C$3:$C1000,$D819,Transacoes!$B$3:$B1000,"V", Transacoes!$A$3:$A1000, "&lt;"&amp;EOMONTH(DATE(O$1,O$2,1),0)))*SUMIFS(Prov_Auto!$E$3:$E1000, Prov_Auto!$A$3:$A1000, $D819, Prov_Auto!$D$3:$D1000,"&gt;="&amp;DATE(O$1,O$2,1),Prov_Auto!$D$3:$D1000, "&lt;="&amp;EOMONTH(DATE(O$1,O$2,1),0)))</f>
        <v/>
      </c>
      <c r="P819" s="48" t="str">
        <f>IF($D819="","", (SUMIFS(Transacoes!$D$3:$D1000,Transacoes!$C$3:$C1000,$D819,Transacoes!$B$3:$B1000,"C", Transacoes!$A$3:$A1000, "&lt;"&amp;EOMONTH(DATE(P$1,P$2,1),0))-SUMIFS(Transacoes!$D$3:$D1000,Transacoes!$C$3:$C1000,$D819,Transacoes!$B$3:$B1000,"V", Transacoes!$A$3:$A1000, "&lt;"&amp;EOMONTH(DATE(P$1,P$2,1),0)))*SUMIFS(Prov_Auto!$E$3:$E1000, Prov_Auto!$A$3:$A1000, $D819, Prov_Auto!$D$3:$D1000,"&gt;="&amp;DATE(P$1,P$2,1),Prov_Auto!$D$3:$D1000, "&lt;="&amp;EOMONTH(DATE(P$1,P$2,1),0)))</f>
        <v/>
      </c>
      <c r="Q819" s="48" t="str">
        <f>IF($D819="","", (SUMIFS(Transacoes!$D$3:$D1000,Transacoes!$C$3:$C1000,$D819,Transacoes!$B$3:$B1000,"C", Transacoes!$A$3:$A1000, "&lt;"&amp;EOMONTH(DATE(Q$1,Q$2,1),0))-SUMIFS(Transacoes!$D$3:$D1000,Transacoes!$C$3:$C1000,$D819,Transacoes!$B$3:$B1000,"V", Transacoes!$A$3:$A1000, "&lt;"&amp;EOMONTH(DATE(Q$1,Q$2,1),0)))*SUMIFS(Prov_Auto!$E$3:$E1000, Prov_Auto!$A$3:$A1000, $D819, Prov_Auto!$D$3:$D1000,"&gt;="&amp;DATE(Q$1,Q$2,1),Prov_Auto!$D$3:$D1000, "&lt;="&amp;EOMONTH(DATE(Q$1,Q$2,1),0)))</f>
        <v/>
      </c>
      <c r="R819" s="47"/>
    </row>
    <row r="820">
      <c r="A820" s="47"/>
      <c r="B820" s="47"/>
      <c r="C820" s="47"/>
      <c r="D820" s="87"/>
      <c r="E820" s="48" t="str">
        <f>IF($D820="","", (SUMIFS(Transacoes!$D$3:$D1000,Transacoes!$C$3:$C1000,$D820,Transacoes!$B$3:$B1000,"C", Transacoes!$A$3:$A1000, "&lt;"&amp;EOMONTH(DATE(E$1,E$2,1),0))-SUMIFS(Transacoes!$D$3:$D1000,Transacoes!$C$3:$C1000,$D820,Transacoes!$B$3:$B1000,"V", Transacoes!$A$3:$A1000, "&lt;"&amp;EOMONTH(DATE(E$1,E$2,1),0)))*SUMIFS(Prov_Auto!$E$3:$E1000, Prov_Auto!$A$3:$A1000, $D820, Prov_Auto!$D$3:$D1000,"&gt;="&amp;DATE(E$1,E$2,1),Prov_Auto!$D$3:$D1000, "&lt;="&amp;EOMONTH(DATE(E$1,E$2,1),0)))</f>
        <v/>
      </c>
      <c r="F820" s="48" t="str">
        <f>IF($D820="","", (SUMIFS(Transacoes!$D$3:$D1000,Transacoes!$C$3:$C1000,$D820,Transacoes!$B$3:$B1000,"C", Transacoes!$A$3:$A1000, "&lt;"&amp;EOMONTH(DATE(F$1,F$2,1),0))-SUMIFS(Transacoes!$D$3:$D1000,Transacoes!$C$3:$C1000,$D820,Transacoes!$B$3:$B1000,"V", Transacoes!$A$3:$A1000, "&lt;"&amp;EOMONTH(DATE(F$1,F$2,1),0)))*SUMIFS(Prov_Auto!$E$3:$E1000, Prov_Auto!$A$3:$A1000, $D820, Prov_Auto!$D$3:$D1000,"&gt;="&amp;DATE(F$1,F$2,1),Prov_Auto!$D$3:$D1000, "&lt;="&amp;EOMONTH(DATE(F$1,F$2,1),0)))</f>
        <v/>
      </c>
      <c r="G820" s="48" t="str">
        <f>IF($D820="","", (SUMIFS(Transacoes!$D$3:$D1000,Transacoes!$C$3:$C1000,$D820,Transacoes!$B$3:$B1000,"C", Transacoes!$A$3:$A1000, "&lt;"&amp;EOMONTH(DATE(G$1,G$2,1),0))-SUMIFS(Transacoes!$D$3:$D1000,Transacoes!$C$3:$C1000,$D820,Transacoes!$B$3:$B1000,"V", Transacoes!$A$3:$A1000, "&lt;"&amp;EOMONTH(DATE(G$1,G$2,1),0)))*SUMIFS(Prov_Auto!$E$3:$E1000, Prov_Auto!$A$3:$A1000, $D820, Prov_Auto!$D$3:$D1000,"&gt;="&amp;DATE(G$1,G$2,1),Prov_Auto!$D$3:$D1000, "&lt;="&amp;EOMONTH(DATE(G$1,G$2,1),0)))</f>
        <v/>
      </c>
      <c r="H820" s="48" t="str">
        <f>IF($D820="","", (SUMIFS(Transacoes!$D$3:$D1000,Transacoes!$C$3:$C1000,$D820,Transacoes!$B$3:$B1000,"C", Transacoes!$A$3:$A1000, "&lt;"&amp;EOMONTH(DATE(H$1,H$2,1),0))-SUMIFS(Transacoes!$D$3:$D1000,Transacoes!$C$3:$C1000,$D820,Transacoes!$B$3:$B1000,"V", Transacoes!$A$3:$A1000, "&lt;"&amp;EOMONTH(DATE(H$1,H$2,1),0)))*SUMIFS(Prov_Auto!$E$3:$E1000, Prov_Auto!$A$3:$A1000, $D820, Prov_Auto!$D$3:$D1000,"&gt;="&amp;DATE(H$1,H$2,1),Prov_Auto!$D$3:$D1000, "&lt;="&amp;EOMONTH(DATE(H$1,H$2,1),0)))</f>
        <v/>
      </c>
      <c r="I820" s="48" t="str">
        <f>IF($D820="","", (SUMIFS(Transacoes!$D$3:$D1000,Transacoes!$C$3:$C1000,$D820,Transacoes!$B$3:$B1000,"C", Transacoes!$A$3:$A1000, "&lt;"&amp;EOMONTH(DATE(I$1,I$2,1),0))-SUMIFS(Transacoes!$D$3:$D1000,Transacoes!$C$3:$C1000,$D820,Transacoes!$B$3:$B1000,"V", Transacoes!$A$3:$A1000, "&lt;"&amp;EOMONTH(DATE(I$1,I$2,1),0)))*SUMIFS(Prov_Auto!$E$3:$E1000, Prov_Auto!$A$3:$A1000, $D820, Prov_Auto!$D$3:$D1000,"&gt;="&amp;DATE(I$1,I$2,1),Prov_Auto!$D$3:$D1000, "&lt;="&amp;EOMONTH(DATE(I$1,I$2,1),0)))</f>
        <v/>
      </c>
      <c r="J820" s="48" t="str">
        <f>IF($D820="","", (SUMIFS(Transacoes!$D$3:$D1000,Transacoes!$C$3:$C1000,$D820,Transacoes!$B$3:$B1000,"C", Transacoes!$A$3:$A1000, "&lt;"&amp;EOMONTH(DATE(J$1,J$2,1),0))-SUMIFS(Transacoes!$D$3:$D1000,Transacoes!$C$3:$C1000,$D820,Transacoes!$B$3:$B1000,"V", Transacoes!$A$3:$A1000, "&lt;"&amp;EOMONTH(DATE(J$1,J$2,1),0)))*SUMIFS(Prov_Auto!$E$3:$E1000, Prov_Auto!$A$3:$A1000, $D820, Prov_Auto!$D$3:$D1000,"&gt;="&amp;DATE(J$1,J$2,1),Prov_Auto!$D$3:$D1000, "&lt;="&amp;EOMONTH(DATE(J$1,J$2,1),0)))</f>
        <v/>
      </c>
      <c r="K820" s="48" t="str">
        <f>IF($D820="","", (SUMIFS(Transacoes!$D$3:$D1000,Transacoes!$C$3:$C1000,$D820,Transacoes!$B$3:$B1000,"C", Transacoes!$A$3:$A1000, "&lt;"&amp;EOMONTH(DATE(K$1,K$2,1),0))-SUMIFS(Transacoes!$D$3:$D1000,Transacoes!$C$3:$C1000,$D820,Transacoes!$B$3:$B1000,"V", Transacoes!$A$3:$A1000, "&lt;"&amp;EOMONTH(DATE(K$1,K$2,1),0)))*SUMIFS(Prov_Auto!$E$3:$E1000, Prov_Auto!$A$3:$A1000, $D820, Prov_Auto!$D$3:$D1000,"&gt;="&amp;DATE(K$1,K$2,1),Prov_Auto!$D$3:$D1000, "&lt;="&amp;EOMONTH(DATE(K$1,K$2,1),0)))</f>
        <v/>
      </c>
      <c r="L820" s="48" t="str">
        <f>IF($D820="","", (SUMIFS(Transacoes!$D$3:$D1000,Transacoes!$C$3:$C1000,$D820,Transacoes!$B$3:$B1000,"C", Transacoes!$A$3:$A1000, "&lt;"&amp;EOMONTH(DATE(L$1,L$2,1),0))-SUMIFS(Transacoes!$D$3:$D1000,Transacoes!$C$3:$C1000,$D820,Transacoes!$B$3:$B1000,"V", Transacoes!$A$3:$A1000, "&lt;"&amp;EOMONTH(DATE(L$1,L$2,1),0)))*SUMIFS(Prov_Auto!$E$3:$E1000, Prov_Auto!$A$3:$A1000, $D820, Prov_Auto!$D$3:$D1000,"&gt;="&amp;DATE(L$1,L$2,1),Prov_Auto!$D$3:$D1000, "&lt;="&amp;EOMONTH(DATE(L$1,L$2,1),0)))</f>
        <v/>
      </c>
      <c r="M820" s="48" t="str">
        <f>IF($D820="","", (SUMIFS(Transacoes!$D$3:$D1000,Transacoes!$C$3:$C1000,$D820,Transacoes!$B$3:$B1000,"C", Transacoes!$A$3:$A1000, "&lt;"&amp;EOMONTH(DATE(M$1,M$2,1),0))-SUMIFS(Transacoes!$D$3:$D1000,Transacoes!$C$3:$C1000,$D820,Transacoes!$B$3:$B1000,"V", Transacoes!$A$3:$A1000, "&lt;"&amp;EOMONTH(DATE(M$1,M$2,1),0)))*SUMIFS(Prov_Auto!$E$3:$E1000, Prov_Auto!$A$3:$A1000, $D820, Prov_Auto!$D$3:$D1000,"&gt;="&amp;DATE(M$1,M$2,1),Prov_Auto!$D$3:$D1000, "&lt;="&amp;EOMONTH(DATE(M$1,M$2,1),0)))</f>
        <v/>
      </c>
      <c r="N820" s="48" t="str">
        <f>IF($D820="","", (SUMIFS(Transacoes!$D$3:$D1000,Transacoes!$C$3:$C1000,$D820,Transacoes!$B$3:$B1000,"C", Transacoes!$A$3:$A1000, "&lt;"&amp;EOMONTH(DATE(N$1,N$2,1),0))-SUMIFS(Transacoes!$D$3:$D1000,Transacoes!$C$3:$C1000,$D820,Transacoes!$B$3:$B1000,"V", Transacoes!$A$3:$A1000, "&lt;"&amp;EOMONTH(DATE(N$1,N$2,1),0)))*SUMIFS(Prov_Auto!$E$3:$E1000, Prov_Auto!$A$3:$A1000, $D820, Prov_Auto!$D$3:$D1000,"&gt;="&amp;DATE(N$1,N$2,1),Prov_Auto!$D$3:$D1000, "&lt;="&amp;EOMONTH(DATE(N$1,N$2,1),0)))</f>
        <v/>
      </c>
      <c r="O820" s="48" t="str">
        <f>IF($D820="","", (SUMIFS(Transacoes!$D$3:$D1000,Transacoes!$C$3:$C1000,$D820,Transacoes!$B$3:$B1000,"C", Transacoes!$A$3:$A1000, "&lt;"&amp;EOMONTH(DATE(O$1,O$2,1),0))-SUMIFS(Transacoes!$D$3:$D1000,Transacoes!$C$3:$C1000,$D820,Transacoes!$B$3:$B1000,"V", Transacoes!$A$3:$A1000, "&lt;"&amp;EOMONTH(DATE(O$1,O$2,1),0)))*SUMIFS(Prov_Auto!$E$3:$E1000, Prov_Auto!$A$3:$A1000, $D820, Prov_Auto!$D$3:$D1000,"&gt;="&amp;DATE(O$1,O$2,1),Prov_Auto!$D$3:$D1000, "&lt;="&amp;EOMONTH(DATE(O$1,O$2,1),0)))</f>
        <v/>
      </c>
      <c r="P820" s="48" t="str">
        <f>IF($D820="","", (SUMIFS(Transacoes!$D$3:$D1000,Transacoes!$C$3:$C1000,$D820,Transacoes!$B$3:$B1000,"C", Transacoes!$A$3:$A1000, "&lt;"&amp;EOMONTH(DATE(P$1,P$2,1),0))-SUMIFS(Transacoes!$D$3:$D1000,Transacoes!$C$3:$C1000,$D820,Transacoes!$B$3:$B1000,"V", Transacoes!$A$3:$A1000, "&lt;"&amp;EOMONTH(DATE(P$1,P$2,1),0)))*SUMIFS(Prov_Auto!$E$3:$E1000, Prov_Auto!$A$3:$A1000, $D820, Prov_Auto!$D$3:$D1000,"&gt;="&amp;DATE(P$1,P$2,1),Prov_Auto!$D$3:$D1000, "&lt;="&amp;EOMONTH(DATE(P$1,P$2,1),0)))</f>
        <v/>
      </c>
      <c r="Q820" s="48" t="str">
        <f>IF($D820="","", (SUMIFS(Transacoes!$D$3:$D1000,Transacoes!$C$3:$C1000,$D820,Transacoes!$B$3:$B1000,"C", Transacoes!$A$3:$A1000, "&lt;"&amp;EOMONTH(DATE(Q$1,Q$2,1),0))-SUMIFS(Transacoes!$D$3:$D1000,Transacoes!$C$3:$C1000,$D820,Transacoes!$B$3:$B1000,"V", Transacoes!$A$3:$A1000, "&lt;"&amp;EOMONTH(DATE(Q$1,Q$2,1),0)))*SUMIFS(Prov_Auto!$E$3:$E1000, Prov_Auto!$A$3:$A1000, $D820, Prov_Auto!$D$3:$D1000,"&gt;="&amp;DATE(Q$1,Q$2,1),Prov_Auto!$D$3:$D1000, "&lt;="&amp;EOMONTH(DATE(Q$1,Q$2,1),0)))</f>
        <v/>
      </c>
      <c r="R820" s="47"/>
    </row>
    <row r="821">
      <c r="A821" s="47"/>
      <c r="B821" s="47"/>
      <c r="C821" s="47"/>
      <c r="D821" s="87"/>
      <c r="E821" s="48" t="str">
        <f>IF($D821="","", (SUMIFS(Transacoes!$D$3:$D1000,Transacoes!$C$3:$C1000,$D821,Transacoes!$B$3:$B1000,"C", Transacoes!$A$3:$A1000, "&lt;"&amp;EOMONTH(DATE(E$1,E$2,1),0))-SUMIFS(Transacoes!$D$3:$D1000,Transacoes!$C$3:$C1000,$D821,Transacoes!$B$3:$B1000,"V", Transacoes!$A$3:$A1000, "&lt;"&amp;EOMONTH(DATE(E$1,E$2,1),0)))*SUMIFS(Prov_Auto!$E$3:$E1000, Prov_Auto!$A$3:$A1000, $D821, Prov_Auto!$D$3:$D1000,"&gt;="&amp;DATE(E$1,E$2,1),Prov_Auto!$D$3:$D1000, "&lt;="&amp;EOMONTH(DATE(E$1,E$2,1),0)))</f>
        <v/>
      </c>
      <c r="F821" s="48" t="str">
        <f>IF($D821="","", (SUMIFS(Transacoes!$D$3:$D1000,Transacoes!$C$3:$C1000,$D821,Transacoes!$B$3:$B1000,"C", Transacoes!$A$3:$A1000, "&lt;"&amp;EOMONTH(DATE(F$1,F$2,1),0))-SUMIFS(Transacoes!$D$3:$D1000,Transacoes!$C$3:$C1000,$D821,Transacoes!$B$3:$B1000,"V", Transacoes!$A$3:$A1000, "&lt;"&amp;EOMONTH(DATE(F$1,F$2,1),0)))*SUMIFS(Prov_Auto!$E$3:$E1000, Prov_Auto!$A$3:$A1000, $D821, Prov_Auto!$D$3:$D1000,"&gt;="&amp;DATE(F$1,F$2,1),Prov_Auto!$D$3:$D1000, "&lt;="&amp;EOMONTH(DATE(F$1,F$2,1),0)))</f>
        <v/>
      </c>
      <c r="G821" s="48" t="str">
        <f>IF($D821="","", (SUMIFS(Transacoes!$D$3:$D1000,Transacoes!$C$3:$C1000,$D821,Transacoes!$B$3:$B1000,"C", Transacoes!$A$3:$A1000, "&lt;"&amp;EOMONTH(DATE(G$1,G$2,1),0))-SUMIFS(Transacoes!$D$3:$D1000,Transacoes!$C$3:$C1000,$D821,Transacoes!$B$3:$B1000,"V", Transacoes!$A$3:$A1000, "&lt;"&amp;EOMONTH(DATE(G$1,G$2,1),0)))*SUMIFS(Prov_Auto!$E$3:$E1000, Prov_Auto!$A$3:$A1000, $D821, Prov_Auto!$D$3:$D1000,"&gt;="&amp;DATE(G$1,G$2,1),Prov_Auto!$D$3:$D1000, "&lt;="&amp;EOMONTH(DATE(G$1,G$2,1),0)))</f>
        <v/>
      </c>
      <c r="H821" s="48" t="str">
        <f>IF($D821="","", (SUMIFS(Transacoes!$D$3:$D1000,Transacoes!$C$3:$C1000,$D821,Transacoes!$B$3:$B1000,"C", Transacoes!$A$3:$A1000, "&lt;"&amp;EOMONTH(DATE(H$1,H$2,1),0))-SUMIFS(Transacoes!$D$3:$D1000,Transacoes!$C$3:$C1000,$D821,Transacoes!$B$3:$B1000,"V", Transacoes!$A$3:$A1000, "&lt;"&amp;EOMONTH(DATE(H$1,H$2,1),0)))*SUMIFS(Prov_Auto!$E$3:$E1000, Prov_Auto!$A$3:$A1000, $D821, Prov_Auto!$D$3:$D1000,"&gt;="&amp;DATE(H$1,H$2,1),Prov_Auto!$D$3:$D1000, "&lt;="&amp;EOMONTH(DATE(H$1,H$2,1),0)))</f>
        <v/>
      </c>
      <c r="I821" s="48" t="str">
        <f>IF($D821="","", (SUMIFS(Transacoes!$D$3:$D1000,Transacoes!$C$3:$C1000,$D821,Transacoes!$B$3:$B1000,"C", Transacoes!$A$3:$A1000, "&lt;"&amp;EOMONTH(DATE(I$1,I$2,1),0))-SUMIFS(Transacoes!$D$3:$D1000,Transacoes!$C$3:$C1000,$D821,Transacoes!$B$3:$B1000,"V", Transacoes!$A$3:$A1000, "&lt;"&amp;EOMONTH(DATE(I$1,I$2,1),0)))*SUMIFS(Prov_Auto!$E$3:$E1000, Prov_Auto!$A$3:$A1000, $D821, Prov_Auto!$D$3:$D1000,"&gt;="&amp;DATE(I$1,I$2,1),Prov_Auto!$D$3:$D1000, "&lt;="&amp;EOMONTH(DATE(I$1,I$2,1),0)))</f>
        <v/>
      </c>
      <c r="J821" s="48" t="str">
        <f>IF($D821="","", (SUMIFS(Transacoes!$D$3:$D1000,Transacoes!$C$3:$C1000,$D821,Transacoes!$B$3:$B1000,"C", Transacoes!$A$3:$A1000, "&lt;"&amp;EOMONTH(DATE(J$1,J$2,1),0))-SUMIFS(Transacoes!$D$3:$D1000,Transacoes!$C$3:$C1000,$D821,Transacoes!$B$3:$B1000,"V", Transacoes!$A$3:$A1000, "&lt;"&amp;EOMONTH(DATE(J$1,J$2,1),0)))*SUMIFS(Prov_Auto!$E$3:$E1000, Prov_Auto!$A$3:$A1000, $D821, Prov_Auto!$D$3:$D1000,"&gt;="&amp;DATE(J$1,J$2,1),Prov_Auto!$D$3:$D1000, "&lt;="&amp;EOMONTH(DATE(J$1,J$2,1),0)))</f>
        <v/>
      </c>
      <c r="K821" s="48" t="str">
        <f>IF($D821="","", (SUMIFS(Transacoes!$D$3:$D1000,Transacoes!$C$3:$C1000,$D821,Transacoes!$B$3:$B1000,"C", Transacoes!$A$3:$A1000, "&lt;"&amp;EOMONTH(DATE(K$1,K$2,1),0))-SUMIFS(Transacoes!$D$3:$D1000,Transacoes!$C$3:$C1000,$D821,Transacoes!$B$3:$B1000,"V", Transacoes!$A$3:$A1000, "&lt;"&amp;EOMONTH(DATE(K$1,K$2,1),0)))*SUMIFS(Prov_Auto!$E$3:$E1000, Prov_Auto!$A$3:$A1000, $D821, Prov_Auto!$D$3:$D1000,"&gt;="&amp;DATE(K$1,K$2,1),Prov_Auto!$D$3:$D1000, "&lt;="&amp;EOMONTH(DATE(K$1,K$2,1),0)))</f>
        <v/>
      </c>
      <c r="L821" s="48" t="str">
        <f>IF($D821="","", (SUMIFS(Transacoes!$D$3:$D1000,Transacoes!$C$3:$C1000,$D821,Transacoes!$B$3:$B1000,"C", Transacoes!$A$3:$A1000, "&lt;"&amp;EOMONTH(DATE(L$1,L$2,1),0))-SUMIFS(Transacoes!$D$3:$D1000,Transacoes!$C$3:$C1000,$D821,Transacoes!$B$3:$B1000,"V", Transacoes!$A$3:$A1000, "&lt;"&amp;EOMONTH(DATE(L$1,L$2,1),0)))*SUMIFS(Prov_Auto!$E$3:$E1000, Prov_Auto!$A$3:$A1000, $D821, Prov_Auto!$D$3:$D1000,"&gt;="&amp;DATE(L$1,L$2,1),Prov_Auto!$D$3:$D1000, "&lt;="&amp;EOMONTH(DATE(L$1,L$2,1),0)))</f>
        <v/>
      </c>
      <c r="M821" s="48" t="str">
        <f>IF($D821="","", (SUMIFS(Transacoes!$D$3:$D1000,Transacoes!$C$3:$C1000,$D821,Transacoes!$B$3:$B1000,"C", Transacoes!$A$3:$A1000, "&lt;"&amp;EOMONTH(DATE(M$1,M$2,1),0))-SUMIFS(Transacoes!$D$3:$D1000,Transacoes!$C$3:$C1000,$D821,Transacoes!$B$3:$B1000,"V", Transacoes!$A$3:$A1000, "&lt;"&amp;EOMONTH(DATE(M$1,M$2,1),0)))*SUMIFS(Prov_Auto!$E$3:$E1000, Prov_Auto!$A$3:$A1000, $D821, Prov_Auto!$D$3:$D1000,"&gt;="&amp;DATE(M$1,M$2,1),Prov_Auto!$D$3:$D1000, "&lt;="&amp;EOMONTH(DATE(M$1,M$2,1),0)))</f>
        <v/>
      </c>
      <c r="N821" s="48" t="str">
        <f>IF($D821="","", (SUMIFS(Transacoes!$D$3:$D1000,Transacoes!$C$3:$C1000,$D821,Transacoes!$B$3:$B1000,"C", Transacoes!$A$3:$A1000, "&lt;"&amp;EOMONTH(DATE(N$1,N$2,1),0))-SUMIFS(Transacoes!$D$3:$D1000,Transacoes!$C$3:$C1000,$D821,Transacoes!$B$3:$B1000,"V", Transacoes!$A$3:$A1000, "&lt;"&amp;EOMONTH(DATE(N$1,N$2,1),0)))*SUMIFS(Prov_Auto!$E$3:$E1000, Prov_Auto!$A$3:$A1000, $D821, Prov_Auto!$D$3:$D1000,"&gt;="&amp;DATE(N$1,N$2,1),Prov_Auto!$D$3:$D1000, "&lt;="&amp;EOMONTH(DATE(N$1,N$2,1),0)))</f>
        <v/>
      </c>
      <c r="O821" s="48" t="str">
        <f>IF($D821="","", (SUMIFS(Transacoes!$D$3:$D1000,Transacoes!$C$3:$C1000,$D821,Transacoes!$B$3:$B1000,"C", Transacoes!$A$3:$A1000, "&lt;"&amp;EOMONTH(DATE(O$1,O$2,1),0))-SUMIFS(Transacoes!$D$3:$D1000,Transacoes!$C$3:$C1000,$D821,Transacoes!$B$3:$B1000,"V", Transacoes!$A$3:$A1000, "&lt;"&amp;EOMONTH(DATE(O$1,O$2,1),0)))*SUMIFS(Prov_Auto!$E$3:$E1000, Prov_Auto!$A$3:$A1000, $D821, Prov_Auto!$D$3:$D1000,"&gt;="&amp;DATE(O$1,O$2,1),Prov_Auto!$D$3:$D1000, "&lt;="&amp;EOMONTH(DATE(O$1,O$2,1),0)))</f>
        <v/>
      </c>
      <c r="P821" s="48" t="str">
        <f>IF($D821="","", (SUMIFS(Transacoes!$D$3:$D1000,Transacoes!$C$3:$C1000,$D821,Transacoes!$B$3:$B1000,"C", Transacoes!$A$3:$A1000, "&lt;"&amp;EOMONTH(DATE(P$1,P$2,1),0))-SUMIFS(Transacoes!$D$3:$D1000,Transacoes!$C$3:$C1000,$D821,Transacoes!$B$3:$B1000,"V", Transacoes!$A$3:$A1000, "&lt;"&amp;EOMONTH(DATE(P$1,P$2,1),0)))*SUMIFS(Prov_Auto!$E$3:$E1000, Prov_Auto!$A$3:$A1000, $D821, Prov_Auto!$D$3:$D1000,"&gt;="&amp;DATE(P$1,P$2,1),Prov_Auto!$D$3:$D1000, "&lt;="&amp;EOMONTH(DATE(P$1,P$2,1),0)))</f>
        <v/>
      </c>
      <c r="Q821" s="48" t="str">
        <f>IF($D821="","", (SUMIFS(Transacoes!$D$3:$D1000,Transacoes!$C$3:$C1000,$D821,Transacoes!$B$3:$B1000,"C", Transacoes!$A$3:$A1000, "&lt;"&amp;EOMONTH(DATE(Q$1,Q$2,1),0))-SUMIFS(Transacoes!$D$3:$D1000,Transacoes!$C$3:$C1000,$D821,Transacoes!$B$3:$B1000,"V", Transacoes!$A$3:$A1000, "&lt;"&amp;EOMONTH(DATE(Q$1,Q$2,1),0)))*SUMIFS(Prov_Auto!$E$3:$E1000, Prov_Auto!$A$3:$A1000, $D821, Prov_Auto!$D$3:$D1000,"&gt;="&amp;DATE(Q$1,Q$2,1),Prov_Auto!$D$3:$D1000, "&lt;="&amp;EOMONTH(DATE(Q$1,Q$2,1),0)))</f>
        <v/>
      </c>
      <c r="R821" s="47"/>
    </row>
    <row r="822">
      <c r="A822" s="47"/>
      <c r="B822" s="47"/>
      <c r="C822" s="47"/>
      <c r="D822" s="87"/>
      <c r="E822" s="48" t="str">
        <f>IF($D822="","", (SUMIFS(Transacoes!$D$3:$D1000,Transacoes!$C$3:$C1000,$D822,Transacoes!$B$3:$B1000,"C", Transacoes!$A$3:$A1000, "&lt;"&amp;EOMONTH(DATE(E$1,E$2,1),0))-SUMIFS(Transacoes!$D$3:$D1000,Transacoes!$C$3:$C1000,$D822,Transacoes!$B$3:$B1000,"V", Transacoes!$A$3:$A1000, "&lt;"&amp;EOMONTH(DATE(E$1,E$2,1),0)))*SUMIFS(Prov_Auto!$E$3:$E1000, Prov_Auto!$A$3:$A1000, $D822, Prov_Auto!$D$3:$D1000,"&gt;="&amp;DATE(E$1,E$2,1),Prov_Auto!$D$3:$D1000, "&lt;="&amp;EOMONTH(DATE(E$1,E$2,1),0)))</f>
        <v/>
      </c>
      <c r="F822" s="48" t="str">
        <f>IF($D822="","", (SUMIFS(Transacoes!$D$3:$D1000,Transacoes!$C$3:$C1000,$D822,Transacoes!$B$3:$B1000,"C", Transacoes!$A$3:$A1000, "&lt;"&amp;EOMONTH(DATE(F$1,F$2,1),0))-SUMIFS(Transacoes!$D$3:$D1000,Transacoes!$C$3:$C1000,$D822,Transacoes!$B$3:$B1000,"V", Transacoes!$A$3:$A1000, "&lt;"&amp;EOMONTH(DATE(F$1,F$2,1),0)))*SUMIFS(Prov_Auto!$E$3:$E1000, Prov_Auto!$A$3:$A1000, $D822, Prov_Auto!$D$3:$D1000,"&gt;="&amp;DATE(F$1,F$2,1),Prov_Auto!$D$3:$D1000, "&lt;="&amp;EOMONTH(DATE(F$1,F$2,1),0)))</f>
        <v/>
      </c>
      <c r="G822" s="48" t="str">
        <f>IF($D822="","", (SUMIFS(Transacoes!$D$3:$D1000,Transacoes!$C$3:$C1000,$D822,Transacoes!$B$3:$B1000,"C", Transacoes!$A$3:$A1000, "&lt;"&amp;EOMONTH(DATE(G$1,G$2,1),0))-SUMIFS(Transacoes!$D$3:$D1000,Transacoes!$C$3:$C1000,$D822,Transacoes!$B$3:$B1000,"V", Transacoes!$A$3:$A1000, "&lt;"&amp;EOMONTH(DATE(G$1,G$2,1),0)))*SUMIFS(Prov_Auto!$E$3:$E1000, Prov_Auto!$A$3:$A1000, $D822, Prov_Auto!$D$3:$D1000,"&gt;="&amp;DATE(G$1,G$2,1),Prov_Auto!$D$3:$D1000, "&lt;="&amp;EOMONTH(DATE(G$1,G$2,1),0)))</f>
        <v/>
      </c>
      <c r="H822" s="48" t="str">
        <f>IF($D822="","", (SUMIFS(Transacoes!$D$3:$D1000,Transacoes!$C$3:$C1000,$D822,Transacoes!$B$3:$B1000,"C", Transacoes!$A$3:$A1000, "&lt;"&amp;EOMONTH(DATE(H$1,H$2,1),0))-SUMIFS(Transacoes!$D$3:$D1000,Transacoes!$C$3:$C1000,$D822,Transacoes!$B$3:$B1000,"V", Transacoes!$A$3:$A1000, "&lt;"&amp;EOMONTH(DATE(H$1,H$2,1),0)))*SUMIFS(Prov_Auto!$E$3:$E1000, Prov_Auto!$A$3:$A1000, $D822, Prov_Auto!$D$3:$D1000,"&gt;="&amp;DATE(H$1,H$2,1),Prov_Auto!$D$3:$D1000, "&lt;="&amp;EOMONTH(DATE(H$1,H$2,1),0)))</f>
        <v/>
      </c>
      <c r="I822" s="48" t="str">
        <f>IF($D822="","", (SUMIFS(Transacoes!$D$3:$D1000,Transacoes!$C$3:$C1000,$D822,Transacoes!$B$3:$B1000,"C", Transacoes!$A$3:$A1000, "&lt;"&amp;EOMONTH(DATE(I$1,I$2,1),0))-SUMIFS(Transacoes!$D$3:$D1000,Transacoes!$C$3:$C1000,$D822,Transacoes!$B$3:$B1000,"V", Transacoes!$A$3:$A1000, "&lt;"&amp;EOMONTH(DATE(I$1,I$2,1),0)))*SUMIFS(Prov_Auto!$E$3:$E1000, Prov_Auto!$A$3:$A1000, $D822, Prov_Auto!$D$3:$D1000,"&gt;="&amp;DATE(I$1,I$2,1),Prov_Auto!$D$3:$D1000, "&lt;="&amp;EOMONTH(DATE(I$1,I$2,1),0)))</f>
        <v/>
      </c>
      <c r="J822" s="48" t="str">
        <f>IF($D822="","", (SUMIFS(Transacoes!$D$3:$D1000,Transacoes!$C$3:$C1000,$D822,Transacoes!$B$3:$B1000,"C", Transacoes!$A$3:$A1000, "&lt;"&amp;EOMONTH(DATE(J$1,J$2,1),0))-SUMIFS(Transacoes!$D$3:$D1000,Transacoes!$C$3:$C1000,$D822,Transacoes!$B$3:$B1000,"V", Transacoes!$A$3:$A1000, "&lt;"&amp;EOMONTH(DATE(J$1,J$2,1),0)))*SUMIFS(Prov_Auto!$E$3:$E1000, Prov_Auto!$A$3:$A1000, $D822, Prov_Auto!$D$3:$D1000,"&gt;="&amp;DATE(J$1,J$2,1),Prov_Auto!$D$3:$D1000, "&lt;="&amp;EOMONTH(DATE(J$1,J$2,1),0)))</f>
        <v/>
      </c>
      <c r="K822" s="48" t="str">
        <f>IF($D822="","", (SUMIFS(Transacoes!$D$3:$D1000,Transacoes!$C$3:$C1000,$D822,Transacoes!$B$3:$B1000,"C", Transacoes!$A$3:$A1000, "&lt;"&amp;EOMONTH(DATE(K$1,K$2,1),0))-SUMIFS(Transacoes!$D$3:$D1000,Transacoes!$C$3:$C1000,$D822,Transacoes!$B$3:$B1000,"V", Transacoes!$A$3:$A1000, "&lt;"&amp;EOMONTH(DATE(K$1,K$2,1),0)))*SUMIFS(Prov_Auto!$E$3:$E1000, Prov_Auto!$A$3:$A1000, $D822, Prov_Auto!$D$3:$D1000,"&gt;="&amp;DATE(K$1,K$2,1),Prov_Auto!$D$3:$D1000, "&lt;="&amp;EOMONTH(DATE(K$1,K$2,1),0)))</f>
        <v/>
      </c>
      <c r="L822" s="48" t="str">
        <f>IF($D822="","", (SUMIFS(Transacoes!$D$3:$D1000,Transacoes!$C$3:$C1000,$D822,Transacoes!$B$3:$B1000,"C", Transacoes!$A$3:$A1000, "&lt;"&amp;EOMONTH(DATE(L$1,L$2,1),0))-SUMIFS(Transacoes!$D$3:$D1000,Transacoes!$C$3:$C1000,$D822,Transacoes!$B$3:$B1000,"V", Transacoes!$A$3:$A1000, "&lt;"&amp;EOMONTH(DATE(L$1,L$2,1),0)))*SUMIFS(Prov_Auto!$E$3:$E1000, Prov_Auto!$A$3:$A1000, $D822, Prov_Auto!$D$3:$D1000,"&gt;="&amp;DATE(L$1,L$2,1),Prov_Auto!$D$3:$D1000, "&lt;="&amp;EOMONTH(DATE(L$1,L$2,1),0)))</f>
        <v/>
      </c>
      <c r="M822" s="48" t="str">
        <f>IF($D822="","", (SUMIFS(Transacoes!$D$3:$D1000,Transacoes!$C$3:$C1000,$D822,Transacoes!$B$3:$B1000,"C", Transacoes!$A$3:$A1000, "&lt;"&amp;EOMONTH(DATE(M$1,M$2,1),0))-SUMIFS(Transacoes!$D$3:$D1000,Transacoes!$C$3:$C1000,$D822,Transacoes!$B$3:$B1000,"V", Transacoes!$A$3:$A1000, "&lt;"&amp;EOMONTH(DATE(M$1,M$2,1),0)))*SUMIFS(Prov_Auto!$E$3:$E1000, Prov_Auto!$A$3:$A1000, $D822, Prov_Auto!$D$3:$D1000,"&gt;="&amp;DATE(M$1,M$2,1),Prov_Auto!$D$3:$D1000, "&lt;="&amp;EOMONTH(DATE(M$1,M$2,1),0)))</f>
        <v/>
      </c>
      <c r="N822" s="48" t="str">
        <f>IF($D822="","", (SUMIFS(Transacoes!$D$3:$D1000,Transacoes!$C$3:$C1000,$D822,Transacoes!$B$3:$B1000,"C", Transacoes!$A$3:$A1000, "&lt;"&amp;EOMONTH(DATE(N$1,N$2,1),0))-SUMIFS(Transacoes!$D$3:$D1000,Transacoes!$C$3:$C1000,$D822,Transacoes!$B$3:$B1000,"V", Transacoes!$A$3:$A1000, "&lt;"&amp;EOMONTH(DATE(N$1,N$2,1),0)))*SUMIFS(Prov_Auto!$E$3:$E1000, Prov_Auto!$A$3:$A1000, $D822, Prov_Auto!$D$3:$D1000,"&gt;="&amp;DATE(N$1,N$2,1),Prov_Auto!$D$3:$D1000, "&lt;="&amp;EOMONTH(DATE(N$1,N$2,1),0)))</f>
        <v/>
      </c>
      <c r="O822" s="48" t="str">
        <f>IF($D822="","", (SUMIFS(Transacoes!$D$3:$D1000,Transacoes!$C$3:$C1000,$D822,Transacoes!$B$3:$B1000,"C", Transacoes!$A$3:$A1000, "&lt;"&amp;EOMONTH(DATE(O$1,O$2,1),0))-SUMIFS(Transacoes!$D$3:$D1000,Transacoes!$C$3:$C1000,$D822,Transacoes!$B$3:$B1000,"V", Transacoes!$A$3:$A1000, "&lt;"&amp;EOMONTH(DATE(O$1,O$2,1),0)))*SUMIFS(Prov_Auto!$E$3:$E1000, Prov_Auto!$A$3:$A1000, $D822, Prov_Auto!$D$3:$D1000,"&gt;="&amp;DATE(O$1,O$2,1),Prov_Auto!$D$3:$D1000, "&lt;="&amp;EOMONTH(DATE(O$1,O$2,1),0)))</f>
        <v/>
      </c>
      <c r="P822" s="48" t="str">
        <f>IF($D822="","", (SUMIFS(Transacoes!$D$3:$D1000,Transacoes!$C$3:$C1000,$D822,Transacoes!$B$3:$B1000,"C", Transacoes!$A$3:$A1000, "&lt;"&amp;EOMONTH(DATE(P$1,P$2,1),0))-SUMIFS(Transacoes!$D$3:$D1000,Transacoes!$C$3:$C1000,$D822,Transacoes!$B$3:$B1000,"V", Transacoes!$A$3:$A1000, "&lt;"&amp;EOMONTH(DATE(P$1,P$2,1),0)))*SUMIFS(Prov_Auto!$E$3:$E1000, Prov_Auto!$A$3:$A1000, $D822, Prov_Auto!$D$3:$D1000,"&gt;="&amp;DATE(P$1,P$2,1),Prov_Auto!$D$3:$D1000, "&lt;="&amp;EOMONTH(DATE(P$1,P$2,1),0)))</f>
        <v/>
      </c>
      <c r="Q822" s="48" t="str">
        <f>IF($D822="","", (SUMIFS(Transacoes!$D$3:$D1000,Transacoes!$C$3:$C1000,$D822,Transacoes!$B$3:$B1000,"C", Transacoes!$A$3:$A1000, "&lt;"&amp;EOMONTH(DATE(Q$1,Q$2,1),0))-SUMIFS(Transacoes!$D$3:$D1000,Transacoes!$C$3:$C1000,$D822,Transacoes!$B$3:$B1000,"V", Transacoes!$A$3:$A1000, "&lt;"&amp;EOMONTH(DATE(Q$1,Q$2,1),0)))*SUMIFS(Prov_Auto!$E$3:$E1000, Prov_Auto!$A$3:$A1000, $D822, Prov_Auto!$D$3:$D1000,"&gt;="&amp;DATE(Q$1,Q$2,1),Prov_Auto!$D$3:$D1000, "&lt;="&amp;EOMONTH(DATE(Q$1,Q$2,1),0)))</f>
        <v/>
      </c>
      <c r="R822" s="47"/>
    </row>
    <row r="823">
      <c r="A823" s="47"/>
      <c r="B823" s="47"/>
      <c r="C823" s="47"/>
      <c r="D823" s="87"/>
      <c r="E823" s="48" t="str">
        <f>IF($D823="","", (SUMIFS(Transacoes!$D$3:$D1000,Transacoes!$C$3:$C1000,$D823,Transacoes!$B$3:$B1000,"C", Transacoes!$A$3:$A1000, "&lt;"&amp;EOMONTH(DATE(E$1,E$2,1),0))-SUMIFS(Transacoes!$D$3:$D1000,Transacoes!$C$3:$C1000,$D823,Transacoes!$B$3:$B1000,"V", Transacoes!$A$3:$A1000, "&lt;"&amp;EOMONTH(DATE(E$1,E$2,1),0)))*SUMIFS(Prov_Auto!$E$3:$E1000, Prov_Auto!$A$3:$A1000, $D823, Prov_Auto!$D$3:$D1000,"&gt;="&amp;DATE(E$1,E$2,1),Prov_Auto!$D$3:$D1000, "&lt;="&amp;EOMONTH(DATE(E$1,E$2,1),0)))</f>
        <v/>
      </c>
      <c r="F823" s="48" t="str">
        <f>IF($D823="","", (SUMIFS(Transacoes!$D$3:$D1000,Transacoes!$C$3:$C1000,$D823,Transacoes!$B$3:$B1000,"C", Transacoes!$A$3:$A1000, "&lt;"&amp;EOMONTH(DATE(F$1,F$2,1),0))-SUMIFS(Transacoes!$D$3:$D1000,Transacoes!$C$3:$C1000,$D823,Transacoes!$B$3:$B1000,"V", Transacoes!$A$3:$A1000, "&lt;"&amp;EOMONTH(DATE(F$1,F$2,1),0)))*SUMIFS(Prov_Auto!$E$3:$E1000, Prov_Auto!$A$3:$A1000, $D823, Prov_Auto!$D$3:$D1000,"&gt;="&amp;DATE(F$1,F$2,1),Prov_Auto!$D$3:$D1000, "&lt;="&amp;EOMONTH(DATE(F$1,F$2,1),0)))</f>
        <v/>
      </c>
      <c r="G823" s="48" t="str">
        <f>IF($D823="","", (SUMIFS(Transacoes!$D$3:$D1000,Transacoes!$C$3:$C1000,$D823,Transacoes!$B$3:$B1000,"C", Transacoes!$A$3:$A1000, "&lt;"&amp;EOMONTH(DATE(G$1,G$2,1),0))-SUMIFS(Transacoes!$D$3:$D1000,Transacoes!$C$3:$C1000,$D823,Transacoes!$B$3:$B1000,"V", Transacoes!$A$3:$A1000, "&lt;"&amp;EOMONTH(DATE(G$1,G$2,1),0)))*SUMIFS(Prov_Auto!$E$3:$E1000, Prov_Auto!$A$3:$A1000, $D823, Prov_Auto!$D$3:$D1000,"&gt;="&amp;DATE(G$1,G$2,1),Prov_Auto!$D$3:$D1000, "&lt;="&amp;EOMONTH(DATE(G$1,G$2,1),0)))</f>
        <v/>
      </c>
      <c r="H823" s="48" t="str">
        <f>IF($D823="","", (SUMIFS(Transacoes!$D$3:$D1000,Transacoes!$C$3:$C1000,$D823,Transacoes!$B$3:$B1000,"C", Transacoes!$A$3:$A1000, "&lt;"&amp;EOMONTH(DATE(H$1,H$2,1),0))-SUMIFS(Transacoes!$D$3:$D1000,Transacoes!$C$3:$C1000,$D823,Transacoes!$B$3:$B1000,"V", Transacoes!$A$3:$A1000, "&lt;"&amp;EOMONTH(DATE(H$1,H$2,1),0)))*SUMIFS(Prov_Auto!$E$3:$E1000, Prov_Auto!$A$3:$A1000, $D823, Prov_Auto!$D$3:$D1000,"&gt;="&amp;DATE(H$1,H$2,1),Prov_Auto!$D$3:$D1000, "&lt;="&amp;EOMONTH(DATE(H$1,H$2,1),0)))</f>
        <v/>
      </c>
      <c r="I823" s="48" t="str">
        <f>IF($D823="","", (SUMIFS(Transacoes!$D$3:$D1000,Transacoes!$C$3:$C1000,$D823,Transacoes!$B$3:$B1000,"C", Transacoes!$A$3:$A1000, "&lt;"&amp;EOMONTH(DATE(I$1,I$2,1),0))-SUMIFS(Transacoes!$D$3:$D1000,Transacoes!$C$3:$C1000,$D823,Transacoes!$B$3:$B1000,"V", Transacoes!$A$3:$A1000, "&lt;"&amp;EOMONTH(DATE(I$1,I$2,1),0)))*SUMIFS(Prov_Auto!$E$3:$E1000, Prov_Auto!$A$3:$A1000, $D823, Prov_Auto!$D$3:$D1000,"&gt;="&amp;DATE(I$1,I$2,1),Prov_Auto!$D$3:$D1000, "&lt;="&amp;EOMONTH(DATE(I$1,I$2,1),0)))</f>
        <v/>
      </c>
      <c r="J823" s="48" t="str">
        <f>IF($D823="","", (SUMIFS(Transacoes!$D$3:$D1000,Transacoes!$C$3:$C1000,$D823,Transacoes!$B$3:$B1000,"C", Transacoes!$A$3:$A1000, "&lt;"&amp;EOMONTH(DATE(J$1,J$2,1),0))-SUMIFS(Transacoes!$D$3:$D1000,Transacoes!$C$3:$C1000,$D823,Transacoes!$B$3:$B1000,"V", Transacoes!$A$3:$A1000, "&lt;"&amp;EOMONTH(DATE(J$1,J$2,1),0)))*SUMIFS(Prov_Auto!$E$3:$E1000, Prov_Auto!$A$3:$A1000, $D823, Prov_Auto!$D$3:$D1000,"&gt;="&amp;DATE(J$1,J$2,1),Prov_Auto!$D$3:$D1000, "&lt;="&amp;EOMONTH(DATE(J$1,J$2,1),0)))</f>
        <v/>
      </c>
      <c r="K823" s="48" t="str">
        <f>IF($D823="","", (SUMIFS(Transacoes!$D$3:$D1000,Transacoes!$C$3:$C1000,$D823,Transacoes!$B$3:$B1000,"C", Transacoes!$A$3:$A1000, "&lt;"&amp;EOMONTH(DATE(K$1,K$2,1),0))-SUMIFS(Transacoes!$D$3:$D1000,Transacoes!$C$3:$C1000,$D823,Transacoes!$B$3:$B1000,"V", Transacoes!$A$3:$A1000, "&lt;"&amp;EOMONTH(DATE(K$1,K$2,1),0)))*SUMIFS(Prov_Auto!$E$3:$E1000, Prov_Auto!$A$3:$A1000, $D823, Prov_Auto!$D$3:$D1000,"&gt;="&amp;DATE(K$1,K$2,1),Prov_Auto!$D$3:$D1000, "&lt;="&amp;EOMONTH(DATE(K$1,K$2,1),0)))</f>
        <v/>
      </c>
      <c r="L823" s="48" t="str">
        <f>IF($D823="","", (SUMIFS(Transacoes!$D$3:$D1000,Transacoes!$C$3:$C1000,$D823,Transacoes!$B$3:$B1000,"C", Transacoes!$A$3:$A1000, "&lt;"&amp;EOMONTH(DATE(L$1,L$2,1),0))-SUMIFS(Transacoes!$D$3:$D1000,Transacoes!$C$3:$C1000,$D823,Transacoes!$B$3:$B1000,"V", Transacoes!$A$3:$A1000, "&lt;"&amp;EOMONTH(DATE(L$1,L$2,1),0)))*SUMIFS(Prov_Auto!$E$3:$E1000, Prov_Auto!$A$3:$A1000, $D823, Prov_Auto!$D$3:$D1000,"&gt;="&amp;DATE(L$1,L$2,1),Prov_Auto!$D$3:$D1000, "&lt;="&amp;EOMONTH(DATE(L$1,L$2,1),0)))</f>
        <v/>
      </c>
      <c r="M823" s="48" t="str">
        <f>IF($D823="","", (SUMIFS(Transacoes!$D$3:$D1000,Transacoes!$C$3:$C1000,$D823,Transacoes!$B$3:$B1000,"C", Transacoes!$A$3:$A1000, "&lt;"&amp;EOMONTH(DATE(M$1,M$2,1),0))-SUMIFS(Transacoes!$D$3:$D1000,Transacoes!$C$3:$C1000,$D823,Transacoes!$B$3:$B1000,"V", Transacoes!$A$3:$A1000, "&lt;"&amp;EOMONTH(DATE(M$1,M$2,1),0)))*SUMIFS(Prov_Auto!$E$3:$E1000, Prov_Auto!$A$3:$A1000, $D823, Prov_Auto!$D$3:$D1000,"&gt;="&amp;DATE(M$1,M$2,1),Prov_Auto!$D$3:$D1000, "&lt;="&amp;EOMONTH(DATE(M$1,M$2,1),0)))</f>
        <v/>
      </c>
      <c r="N823" s="48" t="str">
        <f>IF($D823="","", (SUMIFS(Transacoes!$D$3:$D1000,Transacoes!$C$3:$C1000,$D823,Transacoes!$B$3:$B1000,"C", Transacoes!$A$3:$A1000, "&lt;"&amp;EOMONTH(DATE(N$1,N$2,1),0))-SUMIFS(Transacoes!$D$3:$D1000,Transacoes!$C$3:$C1000,$D823,Transacoes!$B$3:$B1000,"V", Transacoes!$A$3:$A1000, "&lt;"&amp;EOMONTH(DATE(N$1,N$2,1),0)))*SUMIFS(Prov_Auto!$E$3:$E1000, Prov_Auto!$A$3:$A1000, $D823, Prov_Auto!$D$3:$D1000,"&gt;="&amp;DATE(N$1,N$2,1),Prov_Auto!$D$3:$D1000, "&lt;="&amp;EOMONTH(DATE(N$1,N$2,1),0)))</f>
        <v/>
      </c>
      <c r="O823" s="48" t="str">
        <f>IF($D823="","", (SUMIFS(Transacoes!$D$3:$D1000,Transacoes!$C$3:$C1000,$D823,Transacoes!$B$3:$B1000,"C", Transacoes!$A$3:$A1000, "&lt;"&amp;EOMONTH(DATE(O$1,O$2,1),0))-SUMIFS(Transacoes!$D$3:$D1000,Transacoes!$C$3:$C1000,$D823,Transacoes!$B$3:$B1000,"V", Transacoes!$A$3:$A1000, "&lt;"&amp;EOMONTH(DATE(O$1,O$2,1),0)))*SUMIFS(Prov_Auto!$E$3:$E1000, Prov_Auto!$A$3:$A1000, $D823, Prov_Auto!$D$3:$D1000,"&gt;="&amp;DATE(O$1,O$2,1),Prov_Auto!$D$3:$D1000, "&lt;="&amp;EOMONTH(DATE(O$1,O$2,1),0)))</f>
        <v/>
      </c>
      <c r="P823" s="48" t="str">
        <f>IF($D823="","", (SUMIFS(Transacoes!$D$3:$D1000,Transacoes!$C$3:$C1000,$D823,Transacoes!$B$3:$B1000,"C", Transacoes!$A$3:$A1000, "&lt;"&amp;EOMONTH(DATE(P$1,P$2,1),0))-SUMIFS(Transacoes!$D$3:$D1000,Transacoes!$C$3:$C1000,$D823,Transacoes!$B$3:$B1000,"V", Transacoes!$A$3:$A1000, "&lt;"&amp;EOMONTH(DATE(P$1,P$2,1),0)))*SUMIFS(Prov_Auto!$E$3:$E1000, Prov_Auto!$A$3:$A1000, $D823, Prov_Auto!$D$3:$D1000,"&gt;="&amp;DATE(P$1,P$2,1),Prov_Auto!$D$3:$D1000, "&lt;="&amp;EOMONTH(DATE(P$1,P$2,1),0)))</f>
        <v/>
      </c>
      <c r="Q823" s="48" t="str">
        <f>IF($D823="","", (SUMIFS(Transacoes!$D$3:$D1000,Transacoes!$C$3:$C1000,$D823,Transacoes!$B$3:$B1000,"C", Transacoes!$A$3:$A1000, "&lt;"&amp;EOMONTH(DATE(Q$1,Q$2,1),0))-SUMIFS(Transacoes!$D$3:$D1000,Transacoes!$C$3:$C1000,$D823,Transacoes!$B$3:$B1000,"V", Transacoes!$A$3:$A1000, "&lt;"&amp;EOMONTH(DATE(Q$1,Q$2,1),0)))*SUMIFS(Prov_Auto!$E$3:$E1000, Prov_Auto!$A$3:$A1000, $D823, Prov_Auto!$D$3:$D1000,"&gt;="&amp;DATE(Q$1,Q$2,1),Prov_Auto!$D$3:$D1000, "&lt;="&amp;EOMONTH(DATE(Q$1,Q$2,1),0)))</f>
        <v/>
      </c>
      <c r="R823" s="47"/>
    </row>
    <row r="824">
      <c r="A824" s="47"/>
      <c r="B824" s="47"/>
      <c r="C824" s="47"/>
      <c r="D824" s="87"/>
      <c r="E824" s="48" t="str">
        <f>IF($D824="","", (SUMIFS(Transacoes!$D$3:$D1000,Transacoes!$C$3:$C1000,$D824,Transacoes!$B$3:$B1000,"C", Transacoes!$A$3:$A1000, "&lt;"&amp;EOMONTH(DATE(E$1,E$2,1),0))-SUMIFS(Transacoes!$D$3:$D1000,Transacoes!$C$3:$C1000,$D824,Transacoes!$B$3:$B1000,"V", Transacoes!$A$3:$A1000, "&lt;"&amp;EOMONTH(DATE(E$1,E$2,1),0)))*SUMIFS(Prov_Auto!$E$3:$E1000, Prov_Auto!$A$3:$A1000, $D824, Prov_Auto!$D$3:$D1000,"&gt;="&amp;DATE(E$1,E$2,1),Prov_Auto!$D$3:$D1000, "&lt;="&amp;EOMONTH(DATE(E$1,E$2,1),0)))</f>
        <v/>
      </c>
      <c r="F824" s="48" t="str">
        <f>IF($D824="","", (SUMIFS(Transacoes!$D$3:$D1000,Transacoes!$C$3:$C1000,$D824,Transacoes!$B$3:$B1000,"C", Transacoes!$A$3:$A1000, "&lt;"&amp;EOMONTH(DATE(F$1,F$2,1),0))-SUMIFS(Transacoes!$D$3:$D1000,Transacoes!$C$3:$C1000,$D824,Transacoes!$B$3:$B1000,"V", Transacoes!$A$3:$A1000, "&lt;"&amp;EOMONTH(DATE(F$1,F$2,1),0)))*SUMIFS(Prov_Auto!$E$3:$E1000, Prov_Auto!$A$3:$A1000, $D824, Prov_Auto!$D$3:$D1000,"&gt;="&amp;DATE(F$1,F$2,1),Prov_Auto!$D$3:$D1000, "&lt;="&amp;EOMONTH(DATE(F$1,F$2,1),0)))</f>
        <v/>
      </c>
      <c r="G824" s="48" t="str">
        <f>IF($D824="","", (SUMIFS(Transacoes!$D$3:$D1000,Transacoes!$C$3:$C1000,$D824,Transacoes!$B$3:$B1000,"C", Transacoes!$A$3:$A1000, "&lt;"&amp;EOMONTH(DATE(G$1,G$2,1),0))-SUMIFS(Transacoes!$D$3:$D1000,Transacoes!$C$3:$C1000,$D824,Transacoes!$B$3:$B1000,"V", Transacoes!$A$3:$A1000, "&lt;"&amp;EOMONTH(DATE(G$1,G$2,1),0)))*SUMIFS(Prov_Auto!$E$3:$E1000, Prov_Auto!$A$3:$A1000, $D824, Prov_Auto!$D$3:$D1000,"&gt;="&amp;DATE(G$1,G$2,1),Prov_Auto!$D$3:$D1000, "&lt;="&amp;EOMONTH(DATE(G$1,G$2,1),0)))</f>
        <v/>
      </c>
      <c r="H824" s="48" t="str">
        <f>IF($D824="","", (SUMIFS(Transacoes!$D$3:$D1000,Transacoes!$C$3:$C1000,$D824,Transacoes!$B$3:$B1000,"C", Transacoes!$A$3:$A1000, "&lt;"&amp;EOMONTH(DATE(H$1,H$2,1),0))-SUMIFS(Transacoes!$D$3:$D1000,Transacoes!$C$3:$C1000,$D824,Transacoes!$B$3:$B1000,"V", Transacoes!$A$3:$A1000, "&lt;"&amp;EOMONTH(DATE(H$1,H$2,1),0)))*SUMIFS(Prov_Auto!$E$3:$E1000, Prov_Auto!$A$3:$A1000, $D824, Prov_Auto!$D$3:$D1000,"&gt;="&amp;DATE(H$1,H$2,1),Prov_Auto!$D$3:$D1000, "&lt;="&amp;EOMONTH(DATE(H$1,H$2,1),0)))</f>
        <v/>
      </c>
      <c r="I824" s="48" t="str">
        <f>IF($D824="","", (SUMIFS(Transacoes!$D$3:$D1000,Transacoes!$C$3:$C1000,$D824,Transacoes!$B$3:$B1000,"C", Transacoes!$A$3:$A1000, "&lt;"&amp;EOMONTH(DATE(I$1,I$2,1),0))-SUMIFS(Transacoes!$D$3:$D1000,Transacoes!$C$3:$C1000,$D824,Transacoes!$B$3:$B1000,"V", Transacoes!$A$3:$A1000, "&lt;"&amp;EOMONTH(DATE(I$1,I$2,1),0)))*SUMIFS(Prov_Auto!$E$3:$E1000, Prov_Auto!$A$3:$A1000, $D824, Prov_Auto!$D$3:$D1000,"&gt;="&amp;DATE(I$1,I$2,1),Prov_Auto!$D$3:$D1000, "&lt;="&amp;EOMONTH(DATE(I$1,I$2,1),0)))</f>
        <v/>
      </c>
      <c r="J824" s="48" t="str">
        <f>IF($D824="","", (SUMIFS(Transacoes!$D$3:$D1000,Transacoes!$C$3:$C1000,$D824,Transacoes!$B$3:$B1000,"C", Transacoes!$A$3:$A1000, "&lt;"&amp;EOMONTH(DATE(J$1,J$2,1),0))-SUMIFS(Transacoes!$D$3:$D1000,Transacoes!$C$3:$C1000,$D824,Transacoes!$B$3:$B1000,"V", Transacoes!$A$3:$A1000, "&lt;"&amp;EOMONTH(DATE(J$1,J$2,1),0)))*SUMIFS(Prov_Auto!$E$3:$E1000, Prov_Auto!$A$3:$A1000, $D824, Prov_Auto!$D$3:$D1000,"&gt;="&amp;DATE(J$1,J$2,1),Prov_Auto!$D$3:$D1000, "&lt;="&amp;EOMONTH(DATE(J$1,J$2,1),0)))</f>
        <v/>
      </c>
      <c r="K824" s="48" t="str">
        <f>IF($D824="","", (SUMIFS(Transacoes!$D$3:$D1000,Transacoes!$C$3:$C1000,$D824,Transacoes!$B$3:$B1000,"C", Transacoes!$A$3:$A1000, "&lt;"&amp;EOMONTH(DATE(K$1,K$2,1),0))-SUMIFS(Transacoes!$D$3:$D1000,Transacoes!$C$3:$C1000,$D824,Transacoes!$B$3:$B1000,"V", Transacoes!$A$3:$A1000, "&lt;"&amp;EOMONTH(DATE(K$1,K$2,1),0)))*SUMIFS(Prov_Auto!$E$3:$E1000, Prov_Auto!$A$3:$A1000, $D824, Prov_Auto!$D$3:$D1000,"&gt;="&amp;DATE(K$1,K$2,1),Prov_Auto!$D$3:$D1000, "&lt;="&amp;EOMONTH(DATE(K$1,K$2,1),0)))</f>
        <v/>
      </c>
      <c r="L824" s="48" t="str">
        <f>IF($D824="","", (SUMIFS(Transacoes!$D$3:$D1000,Transacoes!$C$3:$C1000,$D824,Transacoes!$B$3:$B1000,"C", Transacoes!$A$3:$A1000, "&lt;"&amp;EOMONTH(DATE(L$1,L$2,1),0))-SUMIFS(Transacoes!$D$3:$D1000,Transacoes!$C$3:$C1000,$D824,Transacoes!$B$3:$B1000,"V", Transacoes!$A$3:$A1000, "&lt;"&amp;EOMONTH(DATE(L$1,L$2,1),0)))*SUMIFS(Prov_Auto!$E$3:$E1000, Prov_Auto!$A$3:$A1000, $D824, Prov_Auto!$D$3:$D1000,"&gt;="&amp;DATE(L$1,L$2,1),Prov_Auto!$D$3:$D1000, "&lt;="&amp;EOMONTH(DATE(L$1,L$2,1),0)))</f>
        <v/>
      </c>
      <c r="M824" s="48" t="str">
        <f>IF($D824="","", (SUMIFS(Transacoes!$D$3:$D1000,Transacoes!$C$3:$C1000,$D824,Transacoes!$B$3:$B1000,"C", Transacoes!$A$3:$A1000, "&lt;"&amp;EOMONTH(DATE(M$1,M$2,1),0))-SUMIFS(Transacoes!$D$3:$D1000,Transacoes!$C$3:$C1000,$D824,Transacoes!$B$3:$B1000,"V", Transacoes!$A$3:$A1000, "&lt;"&amp;EOMONTH(DATE(M$1,M$2,1),0)))*SUMIFS(Prov_Auto!$E$3:$E1000, Prov_Auto!$A$3:$A1000, $D824, Prov_Auto!$D$3:$D1000,"&gt;="&amp;DATE(M$1,M$2,1),Prov_Auto!$D$3:$D1000, "&lt;="&amp;EOMONTH(DATE(M$1,M$2,1),0)))</f>
        <v/>
      </c>
      <c r="N824" s="48" t="str">
        <f>IF($D824="","", (SUMIFS(Transacoes!$D$3:$D1000,Transacoes!$C$3:$C1000,$D824,Transacoes!$B$3:$B1000,"C", Transacoes!$A$3:$A1000, "&lt;"&amp;EOMONTH(DATE(N$1,N$2,1),0))-SUMIFS(Transacoes!$D$3:$D1000,Transacoes!$C$3:$C1000,$D824,Transacoes!$B$3:$B1000,"V", Transacoes!$A$3:$A1000, "&lt;"&amp;EOMONTH(DATE(N$1,N$2,1),0)))*SUMIFS(Prov_Auto!$E$3:$E1000, Prov_Auto!$A$3:$A1000, $D824, Prov_Auto!$D$3:$D1000,"&gt;="&amp;DATE(N$1,N$2,1),Prov_Auto!$D$3:$D1000, "&lt;="&amp;EOMONTH(DATE(N$1,N$2,1),0)))</f>
        <v/>
      </c>
      <c r="O824" s="48" t="str">
        <f>IF($D824="","", (SUMIFS(Transacoes!$D$3:$D1000,Transacoes!$C$3:$C1000,$D824,Transacoes!$B$3:$B1000,"C", Transacoes!$A$3:$A1000, "&lt;"&amp;EOMONTH(DATE(O$1,O$2,1),0))-SUMIFS(Transacoes!$D$3:$D1000,Transacoes!$C$3:$C1000,$D824,Transacoes!$B$3:$B1000,"V", Transacoes!$A$3:$A1000, "&lt;"&amp;EOMONTH(DATE(O$1,O$2,1),0)))*SUMIFS(Prov_Auto!$E$3:$E1000, Prov_Auto!$A$3:$A1000, $D824, Prov_Auto!$D$3:$D1000,"&gt;="&amp;DATE(O$1,O$2,1),Prov_Auto!$D$3:$D1000, "&lt;="&amp;EOMONTH(DATE(O$1,O$2,1),0)))</f>
        <v/>
      </c>
      <c r="P824" s="48" t="str">
        <f>IF($D824="","", (SUMIFS(Transacoes!$D$3:$D1000,Transacoes!$C$3:$C1000,$D824,Transacoes!$B$3:$B1000,"C", Transacoes!$A$3:$A1000, "&lt;"&amp;EOMONTH(DATE(P$1,P$2,1),0))-SUMIFS(Transacoes!$D$3:$D1000,Transacoes!$C$3:$C1000,$D824,Transacoes!$B$3:$B1000,"V", Transacoes!$A$3:$A1000, "&lt;"&amp;EOMONTH(DATE(P$1,P$2,1),0)))*SUMIFS(Prov_Auto!$E$3:$E1000, Prov_Auto!$A$3:$A1000, $D824, Prov_Auto!$D$3:$D1000,"&gt;="&amp;DATE(P$1,P$2,1),Prov_Auto!$D$3:$D1000, "&lt;="&amp;EOMONTH(DATE(P$1,P$2,1),0)))</f>
        <v/>
      </c>
      <c r="Q824" s="48" t="str">
        <f>IF($D824="","", (SUMIFS(Transacoes!$D$3:$D1000,Transacoes!$C$3:$C1000,$D824,Transacoes!$B$3:$B1000,"C", Transacoes!$A$3:$A1000, "&lt;"&amp;EOMONTH(DATE(Q$1,Q$2,1),0))-SUMIFS(Transacoes!$D$3:$D1000,Transacoes!$C$3:$C1000,$D824,Transacoes!$B$3:$B1000,"V", Transacoes!$A$3:$A1000, "&lt;"&amp;EOMONTH(DATE(Q$1,Q$2,1),0)))*SUMIFS(Prov_Auto!$E$3:$E1000, Prov_Auto!$A$3:$A1000, $D824, Prov_Auto!$D$3:$D1000,"&gt;="&amp;DATE(Q$1,Q$2,1),Prov_Auto!$D$3:$D1000, "&lt;="&amp;EOMONTH(DATE(Q$1,Q$2,1),0)))</f>
        <v/>
      </c>
      <c r="R824" s="47"/>
    </row>
    <row r="825">
      <c r="A825" s="47"/>
      <c r="B825" s="47"/>
      <c r="C825" s="47"/>
      <c r="D825" s="87"/>
      <c r="E825" s="48" t="str">
        <f>IF($D825="","", (SUMIFS(Transacoes!$D$3:$D1000,Transacoes!$C$3:$C1000,$D825,Transacoes!$B$3:$B1000,"C", Transacoes!$A$3:$A1000, "&lt;"&amp;EOMONTH(DATE(E$1,E$2,1),0))-SUMIFS(Transacoes!$D$3:$D1000,Transacoes!$C$3:$C1000,$D825,Transacoes!$B$3:$B1000,"V", Transacoes!$A$3:$A1000, "&lt;"&amp;EOMONTH(DATE(E$1,E$2,1),0)))*SUMIFS(Prov_Auto!$E$3:$E1000, Prov_Auto!$A$3:$A1000, $D825, Prov_Auto!$D$3:$D1000,"&gt;="&amp;DATE(E$1,E$2,1),Prov_Auto!$D$3:$D1000, "&lt;="&amp;EOMONTH(DATE(E$1,E$2,1),0)))</f>
        <v/>
      </c>
      <c r="F825" s="48" t="str">
        <f>IF($D825="","", (SUMIFS(Transacoes!$D$3:$D1000,Transacoes!$C$3:$C1000,$D825,Transacoes!$B$3:$B1000,"C", Transacoes!$A$3:$A1000, "&lt;"&amp;EOMONTH(DATE(F$1,F$2,1),0))-SUMIFS(Transacoes!$D$3:$D1000,Transacoes!$C$3:$C1000,$D825,Transacoes!$B$3:$B1000,"V", Transacoes!$A$3:$A1000, "&lt;"&amp;EOMONTH(DATE(F$1,F$2,1),0)))*SUMIFS(Prov_Auto!$E$3:$E1000, Prov_Auto!$A$3:$A1000, $D825, Prov_Auto!$D$3:$D1000,"&gt;="&amp;DATE(F$1,F$2,1),Prov_Auto!$D$3:$D1000, "&lt;="&amp;EOMONTH(DATE(F$1,F$2,1),0)))</f>
        <v/>
      </c>
      <c r="G825" s="48" t="str">
        <f>IF($D825="","", (SUMIFS(Transacoes!$D$3:$D1000,Transacoes!$C$3:$C1000,$D825,Transacoes!$B$3:$B1000,"C", Transacoes!$A$3:$A1000, "&lt;"&amp;EOMONTH(DATE(G$1,G$2,1),0))-SUMIFS(Transacoes!$D$3:$D1000,Transacoes!$C$3:$C1000,$D825,Transacoes!$B$3:$B1000,"V", Transacoes!$A$3:$A1000, "&lt;"&amp;EOMONTH(DATE(G$1,G$2,1),0)))*SUMIFS(Prov_Auto!$E$3:$E1000, Prov_Auto!$A$3:$A1000, $D825, Prov_Auto!$D$3:$D1000,"&gt;="&amp;DATE(G$1,G$2,1),Prov_Auto!$D$3:$D1000, "&lt;="&amp;EOMONTH(DATE(G$1,G$2,1),0)))</f>
        <v/>
      </c>
      <c r="H825" s="48" t="str">
        <f>IF($D825="","", (SUMIFS(Transacoes!$D$3:$D1000,Transacoes!$C$3:$C1000,$D825,Transacoes!$B$3:$B1000,"C", Transacoes!$A$3:$A1000, "&lt;"&amp;EOMONTH(DATE(H$1,H$2,1),0))-SUMIFS(Transacoes!$D$3:$D1000,Transacoes!$C$3:$C1000,$D825,Transacoes!$B$3:$B1000,"V", Transacoes!$A$3:$A1000, "&lt;"&amp;EOMONTH(DATE(H$1,H$2,1),0)))*SUMIFS(Prov_Auto!$E$3:$E1000, Prov_Auto!$A$3:$A1000, $D825, Prov_Auto!$D$3:$D1000,"&gt;="&amp;DATE(H$1,H$2,1),Prov_Auto!$D$3:$D1000, "&lt;="&amp;EOMONTH(DATE(H$1,H$2,1),0)))</f>
        <v/>
      </c>
      <c r="I825" s="48" t="str">
        <f>IF($D825="","", (SUMIFS(Transacoes!$D$3:$D1000,Transacoes!$C$3:$C1000,$D825,Transacoes!$B$3:$B1000,"C", Transacoes!$A$3:$A1000, "&lt;"&amp;EOMONTH(DATE(I$1,I$2,1),0))-SUMIFS(Transacoes!$D$3:$D1000,Transacoes!$C$3:$C1000,$D825,Transacoes!$B$3:$B1000,"V", Transacoes!$A$3:$A1000, "&lt;"&amp;EOMONTH(DATE(I$1,I$2,1),0)))*SUMIFS(Prov_Auto!$E$3:$E1000, Prov_Auto!$A$3:$A1000, $D825, Prov_Auto!$D$3:$D1000,"&gt;="&amp;DATE(I$1,I$2,1),Prov_Auto!$D$3:$D1000, "&lt;="&amp;EOMONTH(DATE(I$1,I$2,1),0)))</f>
        <v/>
      </c>
      <c r="J825" s="48" t="str">
        <f>IF($D825="","", (SUMIFS(Transacoes!$D$3:$D1000,Transacoes!$C$3:$C1000,$D825,Transacoes!$B$3:$B1000,"C", Transacoes!$A$3:$A1000, "&lt;"&amp;EOMONTH(DATE(J$1,J$2,1),0))-SUMIFS(Transacoes!$D$3:$D1000,Transacoes!$C$3:$C1000,$D825,Transacoes!$B$3:$B1000,"V", Transacoes!$A$3:$A1000, "&lt;"&amp;EOMONTH(DATE(J$1,J$2,1),0)))*SUMIFS(Prov_Auto!$E$3:$E1000, Prov_Auto!$A$3:$A1000, $D825, Prov_Auto!$D$3:$D1000,"&gt;="&amp;DATE(J$1,J$2,1),Prov_Auto!$D$3:$D1000, "&lt;="&amp;EOMONTH(DATE(J$1,J$2,1),0)))</f>
        <v/>
      </c>
      <c r="K825" s="48" t="str">
        <f>IF($D825="","", (SUMIFS(Transacoes!$D$3:$D1000,Transacoes!$C$3:$C1000,$D825,Transacoes!$B$3:$B1000,"C", Transacoes!$A$3:$A1000, "&lt;"&amp;EOMONTH(DATE(K$1,K$2,1),0))-SUMIFS(Transacoes!$D$3:$D1000,Transacoes!$C$3:$C1000,$D825,Transacoes!$B$3:$B1000,"V", Transacoes!$A$3:$A1000, "&lt;"&amp;EOMONTH(DATE(K$1,K$2,1),0)))*SUMIFS(Prov_Auto!$E$3:$E1000, Prov_Auto!$A$3:$A1000, $D825, Prov_Auto!$D$3:$D1000,"&gt;="&amp;DATE(K$1,K$2,1),Prov_Auto!$D$3:$D1000, "&lt;="&amp;EOMONTH(DATE(K$1,K$2,1),0)))</f>
        <v/>
      </c>
      <c r="L825" s="48" t="str">
        <f>IF($D825="","", (SUMIFS(Transacoes!$D$3:$D1000,Transacoes!$C$3:$C1000,$D825,Transacoes!$B$3:$B1000,"C", Transacoes!$A$3:$A1000, "&lt;"&amp;EOMONTH(DATE(L$1,L$2,1),0))-SUMIFS(Transacoes!$D$3:$D1000,Transacoes!$C$3:$C1000,$D825,Transacoes!$B$3:$B1000,"V", Transacoes!$A$3:$A1000, "&lt;"&amp;EOMONTH(DATE(L$1,L$2,1),0)))*SUMIFS(Prov_Auto!$E$3:$E1000, Prov_Auto!$A$3:$A1000, $D825, Prov_Auto!$D$3:$D1000,"&gt;="&amp;DATE(L$1,L$2,1),Prov_Auto!$D$3:$D1000, "&lt;="&amp;EOMONTH(DATE(L$1,L$2,1),0)))</f>
        <v/>
      </c>
      <c r="M825" s="48" t="str">
        <f>IF($D825="","", (SUMIFS(Transacoes!$D$3:$D1000,Transacoes!$C$3:$C1000,$D825,Transacoes!$B$3:$B1000,"C", Transacoes!$A$3:$A1000, "&lt;"&amp;EOMONTH(DATE(M$1,M$2,1),0))-SUMIFS(Transacoes!$D$3:$D1000,Transacoes!$C$3:$C1000,$D825,Transacoes!$B$3:$B1000,"V", Transacoes!$A$3:$A1000, "&lt;"&amp;EOMONTH(DATE(M$1,M$2,1),0)))*SUMIFS(Prov_Auto!$E$3:$E1000, Prov_Auto!$A$3:$A1000, $D825, Prov_Auto!$D$3:$D1000,"&gt;="&amp;DATE(M$1,M$2,1),Prov_Auto!$D$3:$D1000, "&lt;="&amp;EOMONTH(DATE(M$1,M$2,1),0)))</f>
        <v/>
      </c>
      <c r="N825" s="48" t="str">
        <f>IF($D825="","", (SUMIFS(Transacoes!$D$3:$D1000,Transacoes!$C$3:$C1000,$D825,Transacoes!$B$3:$B1000,"C", Transacoes!$A$3:$A1000, "&lt;"&amp;EOMONTH(DATE(N$1,N$2,1),0))-SUMIFS(Transacoes!$D$3:$D1000,Transacoes!$C$3:$C1000,$D825,Transacoes!$B$3:$B1000,"V", Transacoes!$A$3:$A1000, "&lt;"&amp;EOMONTH(DATE(N$1,N$2,1),0)))*SUMIFS(Prov_Auto!$E$3:$E1000, Prov_Auto!$A$3:$A1000, $D825, Prov_Auto!$D$3:$D1000,"&gt;="&amp;DATE(N$1,N$2,1),Prov_Auto!$D$3:$D1000, "&lt;="&amp;EOMONTH(DATE(N$1,N$2,1),0)))</f>
        <v/>
      </c>
      <c r="O825" s="48" t="str">
        <f>IF($D825="","", (SUMIFS(Transacoes!$D$3:$D1000,Transacoes!$C$3:$C1000,$D825,Transacoes!$B$3:$B1000,"C", Transacoes!$A$3:$A1000, "&lt;"&amp;EOMONTH(DATE(O$1,O$2,1),0))-SUMIFS(Transacoes!$D$3:$D1000,Transacoes!$C$3:$C1000,$D825,Transacoes!$B$3:$B1000,"V", Transacoes!$A$3:$A1000, "&lt;"&amp;EOMONTH(DATE(O$1,O$2,1),0)))*SUMIFS(Prov_Auto!$E$3:$E1000, Prov_Auto!$A$3:$A1000, $D825, Prov_Auto!$D$3:$D1000,"&gt;="&amp;DATE(O$1,O$2,1),Prov_Auto!$D$3:$D1000, "&lt;="&amp;EOMONTH(DATE(O$1,O$2,1),0)))</f>
        <v/>
      </c>
      <c r="P825" s="48" t="str">
        <f>IF($D825="","", (SUMIFS(Transacoes!$D$3:$D1000,Transacoes!$C$3:$C1000,$D825,Transacoes!$B$3:$B1000,"C", Transacoes!$A$3:$A1000, "&lt;"&amp;EOMONTH(DATE(P$1,P$2,1),0))-SUMIFS(Transacoes!$D$3:$D1000,Transacoes!$C$3:$C1000,$D825,Transacoes!$B$3:$B1000,"V", Transacoes!$A$3:$A1000, "&lt;"&amp;EOMONTH(DATE(P$1,P$2,1),0)))*SUMIFS(Prov_Auto!$E$3:$E1000, Prov_Auto!$A$3:$A1000, $D825, Prov_Auto!$D$3:$D1000,"&gt;="&amp;DATE(P$1,P$2,1),Prov_Auto!$D$3:$D1000, "&lt;="&amp;EOMONTH(DATE(P$1,P$2,1),0)))</f>
        <v/>
      </c>
      <c r="Q825" s="48" t="str">
        <f>IF($D825="","", (SUMIFS(Transacoes!$D$3:$D1000,Transacoes!$C$3:$C1000,$D825,Transacoes!$B$3:$B1000,"C", Transacoes!$A$3:$A1000, "&lt;"&amp;EOMONTH(DATE(Q$1,Q$2,1),0))-SUMIFS(Transacoes!$D$3:$D1000,Transacoes!$C$3:$C1000,$D825,Transacoes!$B$3:$B1000,"V", Transacoes!$A$3:$A1000, "&lt;"&amp;EOMONTH(DATE(Q$1,Q$2,1),0)))*SUMIFS(Prov_Auto!$E$3:$E1000, Prov_Auto!$A$3:$A1000, $D825, Prov_Auto!$D$3:$D1000,"&gt;="&amp;DATE(Q$1,Q$2,1),Prov_Auto!$D$3:$D1000, "&lt;="&amp;EOMONTH(DATE(Q$1,Q$2,1),0)))</f>
        <v/>
      </c>
      <c r="R825" s="47"/>
    </row>
    <row r="826">
      <c r="A826" s="47"/>
      <c r="B826" s="47"/>
      <c r="C826" s="47"/>
      <c r="D826" s="87"/>
      <c r="E826" s="48" t="str">
        <f>IF($D826="","", (SUMIFS(Transacoes!$D$3:$D1000,Transacoes!$C$3:$C1000,$D826,Transacoes!$B$3:$B1000,"C", Transacoes!$A$3:$A1000, "&lt;"&amp;EOMONTH(DATE(E$1,E$2,1),0))-SUMIFS(Transacoes!$D$3:$D1000,Transacoes!$C$3:$C1000,$D826,Transacoes!$B$3:$B1000,"V", Transacoes!$A$3:$A1000, "&lt;"&amp;EOMONTH(DATE(E$1,E$2,1),0)))*SUMIFS(Prov_Auto!$E$3:$E1000, Prov_Auto!$A$3:$A1000, $D826, Prov_Auto!$D$3:$D1000,"&gt;="&amp;DATE(E$1,E$2,1),Prov_Auto!$D$3:$D1000, "&lt;="&amp;EOMONTH(DATE(E$1,E$2,1),0)))</f>
        <v/>
      </c>
      <c r="F826" s="48" t="str">
        <f>IF($D826="","", (SUMIFS(Transacoes!$D$3:$D1000,Transacoes!$C$3:$C1000,$D826,Transacoes!$B$3:$B1000,"C", Transacoes!$A$3:$A1000, "&lt;"&amp;EOMONTH(DATE(F$1,F$2,1),0))-SUMIFS(Transacoes!$D$3:$D1000,Transacoes!$C$3:$C1000,$D826,Transacoes!$B$3:$B1000,"V", Transacoes!$A$3:$A1000, "&lt;"&amp;EOMONTH(DATE(F$1,F$2,1),0)))*SUMIFS(Prov_Auto!$E$3:$E1000, Prov_Auto!$A$3:$A1000, $D826, Prov_Auto!$D$3:$D1000,"&gt;="&amp;DATE(F$1,F$2,1),Prov_Auto!$D$3:$D1000, "&lt;="&amp;EOMONTH(DATE(F$1,F$2,1),0)))</f>
        <v/>
      </c>
      <c r="G826" s="48" t="str">
        <f>IF($D826="","", (SUMIFS(Transacoes!$D$3:$D1000,Transacoes!$C$3:$C1000,$D826,Transacoes!$B$3:$B1000,"C", Transacoes!$A$3:$A1000, "&lt;"&amp;EOMONTH(DATE(G$1,G$2,1),0))-SUMIFS(Transacoes!$D$3:$D1000,Transacoes!$C$3:$C1000,$D826,Transacoes!$B$3:$B1000,"V", Transacoes!$A$3:$A1000, "&lt;"&amp;EOMONTH(DATE(G$1,G$2,1),0)))*SUMIFS(Prov_Auto!$E$3:$E1000, Prov_Auto!$A$3:$A1000, $D826, Prov_Auto!$D$3:$D1000,"&gt;="&amp;DATE(G$1,G$2,1),Prov_Auto!$D$3:$D1000, "&lt;="&amp;EOMONTH(DATE(G$1,G$2,1),0)))</f>
        <v/>
      </c>
      <c r="H826" s="48" t="str">
        <f>IF($D826="","", (SUMIFS(Transacoes!$D$3:$D1000,Transacoes!$C$3:$C1000,$D826,Transacoes!$B$3:$B1000,"C", Transacoes!$A$3:$A1000, "&lt;"&amp;EOMONTH(DATE(H$1,H$2,1),0))-SUMIFS(Transacoes!$D$3:$D1000,Transacoes!$C$3:$C1000,$D826,Transacoes!$B$3:$B1000,"V", Transacoes!$A$3:$A1000, "&lt;"&amp;EOMONTH(DATE(H$1,H$2,1),0)))*SUMIFS(Prov_Auto!$E$3:$E1000, Prov_Auto!$A$3:$A1000, $D826, Prov_Auto!$D$3:$D1000,"&gt;="&amp;DATE(H$1,H$2,1),Prov_Auto!$D$3:$D1000, "&lt;="&amp;EOMONTH(DATE(H$1,H$2,1),0)))</f>
        <v/>
      </c>
      <c r="I826" s="48" t="str">
        <f>IF($D826="","", (SUMIFS(Transacoes!$D$3:$D1000,Transacoes!$C$3:$C1000,$D826,Transacoes!$B$3:$B1000,"C", Transacoes!$A$3:$A1000, "&lt;"&amp;EOMONTH(DATE(I$1,I$2,1),0))-SUMIFS(Transacoes!$D$3:$D1000,Transacoes!$C$3:$C1000,$D826,Transacoes!$B$3:$B1000,"V", Transacoes!$A$3:$A1000, "&lt;"&amp;EOMONTH(DATE(I$1,I$2,1),0)))*SUMIFS(Prov_Auto!$E$3:$E1000, Prov_Auto!$A$3:$A1000, $D826, Prov_Auto!$D$3:$D1000,"&gt;="&amp;DATE(I$1,I$2,1),Prov_Auto!$D$3:$D1000, "&lt;="&amp;EOMONTH(DATE(I$1,I$2,1),0)))</f>
        <v/>
      </c>
      <c r="J826" s="48" t="str">
        <f>IF($D826="","", (SUMIFS(Transacoes!$D$3:$D1000,Transacoes!$C$3:$C1000,$D826,Transacoes!$B$3:$B1000,"C", Transacoes!$A$3:$A1000, "&lt;"&amp;EOMONTH(DATE(J$1,J$2,1),0))-SUMIFS(Transacoes!$D$3:$D1000,Transacoes!$C$3:$C1000,$D826,Transacoes!$B$3:$B1000,"V", Transacoes!$A$3:$A1000, "&lt;"&amp;EOMONTH(DATE(J$1,J$2,1),0)))*SUMIFS(Prov_Auto!$E$3:$E1000, Prov_Auto!$A$3:$A1000, $D826, Prov_Auto!$D$3:$D1000,"&gt;="&amp;DATE(J$1,J$2,1),Prov_Auto!$D$3:$D1000, "&lt;="&amp;EOMONTH(DATE(J$1,J$2,1),0)))</f>
        <v/>
      </c>
      <c r="K826" s="48" t="str">
        <f>IF($D826="","", (SUMIFS(Transacoes!$D$3:$D1000,Transacoes!$C$3:$C1000,$D826,Transacoes!$B$3:$B1000,"C", Transacoes!$A$3:$A1000, "&lt;"&amp;EOMONTH(DATE(K$1,K$2,1),0))-SUMIFS(Transacoes!$D$3:$D1000,Transacoes!$C$3:$C1000,$D826,Transacoes!$B$3:$B1000,"V", Transacoes!$A$3:$A1000, "&lt;"&amp;EOMONTH(DATE(K$1,K$2,1),0)))*SUMIFS(Prov_Auto!$E$3:$E1000, Prov_Auto!$A$3:$A1000, $D826, Prov_Auto!$D$3:$D1000,"&gt;="&amp;DATE(K$1,K$2,1),Prov_Auto!$D$3:$D1000, "&lt;="&amp;EOMONTH(DATE(K$1,K$2,1),0)))</f>
        <v/>
      </c>
      <c r="L826" s="48" t="str">
        <f>IF($D826="","", (SUMIFS(Transacoes!$D$3:$D1000,Transacoes!$C$3:$C1000,$D826,Transacoes!$B$3:$B1000,"C", Transacoes!$A$3:$A1000, "&lt;"&amp;EOMONTH(DATE(L$1,L$2,1),0))-SUMIFS(Transacoes!$D$3:$D1000,Transacoes!$C$3:$C1000,$D826,Transacoes!$B$3:$B1000,"V", Transacoes!$A$3:$A1000, "&lt;"&amp;EOMONTH(DATE(L$1,L$2,1),0)))*SUMIFS(Prov_Auto!$E$3:$E1000, Prov_Auto!$A$3:$A1000, $D826, Prov_Auto!$D$3:$D1000,"&gt;="&amp;DATE(L$1,L$2,1),Prov_Auto!$D$3:$D1000, "&lt;="&amp;EOMONTH(DATE(L$1,L$2,1),0)))</f>
        <v/>
      </c>
      <c r="M826" s="48" t="str">
        <f>IF($D826="","", (SUMIFS(Transacoes!$D$3:$D1000,Transacoes!$C$3:$C1000,$D826,Transacoes!$B$3:$B1000,"C", Transacoes!$A$3:$A1000, "&lt;"&amp;EOMONTH(DATE(M$1,M$2,1),0))-SUMIFS(Transacoes!$D$3:$D1000,Transacoes!$C$3:$C1000,$D826,Transacoes!$B$3:$B1000,"V", Transacoes!$A$3:$A1000, "&lt;"&amp;EOMONTH(DATE(M$1,M$2,1),0)))*SUMIFS(Prov_Auto!$E$3:$E1000, Prov_Auto!$A$3:$A1000, $D826, Prov_Auto!$D$3:$D1000,"&gt;="&amp;DATE(M$1,M$2,1),Prov_Auto!$D$3:$D1000, "&lt;="&amp;EOMONTH(DATE(M$1,M$2,1),0)))</f>
        <v/>
      </c>
      <c r="N826" s="48" t="str">
        <f>IF($D826="","", (SUMIFS(Transacoes!$D$3:$D1000,Transacoes!$C$3:$C1000,$D826,Transacoes!$B$3:$B1000,"C", Transacoes!$A$3:$A1000, "&lt;"&amp;EOMONTH(DATE(N$1,N$2,1),0))-SUMIFS(Transacoes!$D$3:$D1000,Transacoes!$C$3:$C1000,$D826,Transacoes!$B$3:$B1000,"V", Transacoes!$A$3:$A1000, "&lt;"&amp;EOMONTH(DATE(N$1,N$2,1),0)))*SUMIFS(Prov_Auto!$E$3:$E1000, Prov_Auto!$A$3:$A1000, $D826, Prov_Auto!$D$3:$D1000,"&gt;="&amp;DATE(N$1,N$2,1),Prov_Auto!$D$3:$D1000, "&lt;="&amp;EOMONTH(DATE(N$1,N$2,1),0)))</f>
        <v/>
      </c>
      <c r="O826" s="48" t="str">
        <f>IF($D826="","", (SUMIFS(Transacoes!$D$3:$D1000,Transacoes!$C$3:$C1000,$D826,Transacoes!$B$3:$B1000,"C", Transacoes!$A$3:$A1000, "&lt;"&amp;EOMONTH(DATE(O$1,O$2,1),0))-SUMIFS(Transacoes!$D$3:$D1000,Transacoes!$C$3:$C1000,$D826,Transacoes!$B$3:$B1000,"V", Transacoes!$A$3:$A1000, "&lt;"&amp;EOMONTH(DATE(O$1,O$2,1),0)))*SUMIFS(Prov_Auto!$E$3:$E1000, Prov_Auto!$A$3:$A1000, $D826, Prov_Auto!$D$3:$D1000,"&gt;="&amp;DATE(O$1,O$2,1),Prov_Auto!$D$3:$D1000, "&lt;="&amp;EOMONTH(DATE(O$1,O$2,1),0)))</f>
        <v/>
      </c>
      <c r="P826" s="48" t="str">
        <f>IF($D826="","", (SUMIFS(Transacoes!$D$3:$D1000,Transacoes!$C$3:$C1000,$D826,Transacoes!$B$3:$B1000,"C", Transacoes!$A$3:$A1000, "&lt;"&amp;EOMONTH(DATE(P$1,P$2,1),0))-SUMIFS(Transacoes!$D$3:$D1000,Transacoes!$C$3:$C1000,$D826,Transacoes!$B$3:$B1000,"V", Transacoes!$A$3:$A1000, "&lt;"&amp;EOMONTH(DATE(P$1,P$2,1),0)))*SUMIFS(Prov_Auto!$E$3:$E1000, Prov_Auto!$A$3:$A1000, $D826, Prov_Auto!$D$3:$D1000,"&gt;="&amp;DATE(P$1,P$2,1),Prov_Auto!$D$3:$D1000, "&lt;="&amp;EOMONTH(DATE(P$1,P$2,1),0)))</f>
        <v/>
      </c>
      <c r="Q826" s="48" t="str">
        <f>IF($D826="","", (SUMIFS(Transacoes!$D$3:$D1000,Transacoes!$C$3:$C1000,$D826,Transacoes!$B$3:$B1000,"C", Transacoes!$A$3:$A1000, "&lt;"&amp;EOMONTH(DATE(Q$1,Q$2,1),0))-SUMIFS(Transacoes!$D$3:$D1000,Transacoes!$C$3:$C1000,$D826,Transacoes!$B$3:$B1000,"V", Transacoes!$A$3:$A1000, "&lt;"&amp;EOMONTH(DATE(Q$1,Q$2,1),0)))*SUMIFS(Prov_Auto!$E$3:$E1000, Prov_Auto!$A$3:$A1000, $D826, Prov_Auto!$D$3:$D1000,"&gt;="&amp;DATE(Q$1,Q$2,1),Prov_Auto!$D$3:$D1000, "&lt;="&amp;EOMONTH(DATE(Q$1,Q$2,1),0)))</f>
        <v/>
      </c>
      <c r="R826" s="47"/>
    </row>
    <row r="827">
      <c r="A827" s="47"/>
      <c r="B827" s="47"/>
      <c r="C827" s="47"/>
      <c r="D827" s="87"/>
      <c r="E827" s="48" t="str">
        <f>IF($D827="","", (SUMIFS(Transacoes!$D$3:$D1000,Transacoes!$C$3:$C1000,$D827,Transacoes!$B$3:$B1000,"C", Transacoes!$A$3:$A1000, "&lt;"&amp;EOMONTH(DATE(E$1,E$2,1),0))-SUMIFS(Transacoes!$D$3:$D1000,Transacoes!$C$3:$C1000,$D827,Transacoes!$B$3:$B1000,"V", Transacoes!$A$3:$A1000, "&lt;"&amp;EOMONTH(DATE(E$1,E$2,1),0)))*SUMIFS(Prov_Auto!$E$3:$E1000, Prov_Auto!$A$3:$A1000, $D827, Prov_Auto!$D$3:$D1000,"&gt;="&amp;DATE(E$1,E$2,1),Prov_Auto!$D$3:$D1000, "&lt;="&amp;EOMONTH(DATE(E$1,E$2,1),0)))</f>
        <v/>
      </c>
      <c r="F827" s="48" t="str">
        <f>IF($D827="","", (SUMIFS(Transacoes!$D$3:$D1000,Transacoes!$C$3:$C1000,$D827,Transacoes!$B$3:$B1000,"C", Transacoes!$A$3:$A1000, "&lt;"&amp;EOMONTH(DATE(F$1,F$2,1),0))-SUMIFS(Transacoes!$D$3:$D1000,Transacoes!$C$3:$C1000,$D827,Transacoes!$B$3:$B1000,"V", Transacoes!$A$3:$A1000, "&lt;"&amp;EOMONTH(DATE(F$1,F$2,1),0)))*SUMIFS(Prov_Auto!$E$3:$E1000, Prov_Auto!$A$3:$A1000, $D827, Prov_Auto!$D$3:$D1000,"&gt;="&amp;DATE(F$1,F$2,1),Prov_Auto!$D$3:$D1000, "&lt;="&amp;EOMONTH(DATE(F$1,F$2,1),0)))</f>
        <v/>
      </c>
      <c r="G827" s="48" t="str">
        <f>IF($D827="","", (SUMIFS(Transacoes!$D$3:$D1000,Transacoes!$C$3:$C1000,$D827,Transacoes!$B$3:$B1000,"C", Transacoes!$A$3:$A1000, "&lt;"&amp;EOMONTH(DATE(G$1,G$2,1),0))-SUMIFS(Transacoes!$D$3:$D1000,Transacoes!$C$3:$C1000,$D827,Transacoes!$B$3:$B1000,"V", Transacoes!$A$3:$A1000, "&lt;"&amp;EOMONTH(DATE(G$1,G$2,1),0)))*SUMIFS(Prov_Auto!$E$3:$E1000, Prov_Auto!$A$3:$A1000, $D827, Prov_Auto!$D$3:$D1000,"&gt;="&amp;DATE(G$1,G$2,1),Prov_Auto!$D$3:$D1000, "&lt;="&amp;EOMONTH(DATE(G$1,G$2,1),0)))</f>
        <v/>
      </c>
      <c r="H827" s="48" t="str">
        <f>IF($D827="","", (SUMIFS(Transacoes!$D$3:$D1000,Transacoes!$C$3:$C1000,$D827,Transacoes!$B$3:$B1000,"C", Transacoes!$A$3:$A1000, "&lt;"&amp;EOMONTH(DATE(H$1,H$2,1),0))-SUMIFS(Transacoes!$D$3:$D1000,Transacoes!$C$3:$C1000,$D827,Transacoes!$B$3:$B1000,"V", Transacoes!$A$3:$A1000, "&lt;"&amp;EOMONTH(DATE(H$1,H$2,1),0)))*SUMIFS(Prov_Auto!$E$3:$E1000, Prov_Auto!$A$3:$A1000, $D827, Prov_Auto!$D$3:$D1000,"&gt;="&amp;DATE(H$1,H$2,1),Prov_Auto!$D$3:$D1000, "&lt;="&amp;EOMONTH(DATE(H$1,H$2,1),0)))</f>
        <v/>
      </c>
      <c r="I827" s="48" t="str">
        <f>IF($D827="","", (SUMIFS(Transacoes!$D$3:$D1000,Transacoes!$C$3:$C1000,$D827,Transacoes!$B$3:$B1000,"C", Transacoes!$A$3:$A1000, "&lt;"&amp;EOMONTH(DATE(I$1,I$2,1),0))-SUMIFS(Transacoes!$D$3:$D1000,Transacoes!$C$3:$C1000,$D827,Transacoes!$B$3:$B1000,"V", Transacoes!$A$3:$A1000, "&lt;"&amp;EOMONTH(DATE(I$1,I$2,1),0)))*SUMIFS(Prov_Auto!$E$3:$E1000, Prov_Auto!$A$3:$A1000, $D827, Prov_Auto!$D$3:$D1000,"&gt;="&amp;DATE(I$1,I$2,1),Prov_Auto!$D$3:$D1000, "&lt;="&amp;EOMONTH(DATE(I$1,I$2,1),0)))</f>
        <v/>
      </c>
      <c r="J827" s="48" t="str">
        <f>IF($D827="","", (SUMIFS(Transacoes!$D$3:$D1000,Transacoes!$C$3:$C1000,$D827,Transacoes!$B$3:$B1000,"C", Transacoes!$A$3:$A1000, "&lt;"&amp;EOMONTH(DATE(J$1,J$2,1),0))-SUMIFS(Transacoes!$D$3:$D1000,Transacoes!$C$3:$C1000,$D827,Transacoes!$B$3:$B1000,"V", Transacoes!$A$3:$A1000, "&lt;"&amp;EOMONTH(DATE(J$1,J$2,1),0)))*SUMIFS(Prov_Auto!$E$3:$E1000, Prov_Auto!$A$3:$A1000, $D827, Prov_Auto!$D$3:$D1000,"&gt;="&amp;DATE(J$1,J$2,1),Prov_Auto!$D$3:$D1000, "&lt;="&amp;EOMONTH(DATE(J$1,J$2,1),0)))</f>
        <v/>
      </c>
      <c r="K827" s="48" t="str">
        <f>IF($D827="","", (SUMIFS(Transacoes!$D$3:$D1000,Transacoes!$C$3:$C1000,$D827,Transacoes!$B$3:$B1000,"C", Transacoes!$A$3:$A1000, "&lt;"&amp;EOMONTH(DATE(K$1,K$2,1),0))-SUMIFS(Transacoes!$D$3:$D1000,Transacoes!$C$3:$C1000,$D827,Transacoes!$B$3:$B1000,"V", Transacoes!$A$3:$A1000, "&lt;"&amp;EOMONTH(DATE(K$1,K$2,1),0)))*SUMIFS(Prov_Auto!$E$3:$E1000, Prov_Auto!$A$3:$A1000, $D827, Prov_Auto!$D$3:$D1000,"&gt;="&amp;DATE(K$1,K$2,1),Prov_Auto!$D$3:$D1000, "&lt;="&amp;EOMONTH(DATE(K$1,K$2,1),0)))</f>
        <v/>
      </c>
      <c r="L827" s="48" t="str">
        <f>IF($D827="","", (SUMIFS(Transacoes!$D$3:$D1000,Transacoes!$C$3:$C1000,$D827,Transacoes!$B$3:$B1000,"C", Transacoes!$A$3:$A1000, "&lt;"&amp;EOMONTH(DATE(L$1,L$2,1),0))-SUMIFS(Transacoes!$D$3:$D1000,Transacoes!$C$3:$C1000,$D827,Transacoes!$B$3:$B1000,"V", Transacoes!$A$3:$A1000, "&lt;"&amp;EOMONTH(DATE(L$1,L$2,1),0)))*SUMIFS(Prov_Auto!$E$3:$E1000, Prov_Auto!$A$3:$A1000, $D827, Prov_Auto!$D$3:$D1000,"&gt;="&amp;DATE(L$1,L$2,1),Prov_Auto!$D$3:$D1000, "&lt;="&amp;EOMONTH(DATE(L$1,L$2,1),0)))</f>
        <v/>
      </c>
      <c r="M827" s="48" t="str">
        <f>IF($D827="","", (SUMIFS(Transacoes!$D$3:$D1000,Transacoes!$C$3:$C1000,$D827,Transacoes!$B$3:$B1000,"C", Transacoes!$A$3:$A1000, "&lt;"&amp;EOMONTH(DATE(M$1,M$2,1),0))-SUMIFS(Transacoes!$D$3:$D1000,Transacoes!$C$3:$C1000,$D827,Transacoes!$B$3:$B1000,"V", Transacoes!$A$3:$A1000, "&lt;"&amp;EOMONTH(DATE(M$1,M$2,1),0)))*SUMIFS(Prov_Auto!$E$3:$E1000, Prov_Auto!$A$3:$A1000, $D827, Prov_Auto!$D$3:$D1000,"&gt;="&amp;DATE(M$1,M$2,1),Prov_Auto!$D$3:$D1000, "&lt;="&amp;EOMONTH(DATE(M$1,M$2,1),0)))</f>
        <v/>
      </c>
      <c r="N827" s="48" t="str">
        <f>IF($D827="","", (SUMIFS(Transacoes!$D$3:$D1000,Transacoes!$C$3:$C1000,$D827,Transacoes!$B$3:$B1000,"C", Transacoes!$A$3:$A1000, "&lt;"&amp;EOMONTH(DATE(N$1,N$2,1),0))-SUMIFS(Transacoes!$D$3:$D1000,Transacoes!$C$3:$C1000,$D827,Transacoes!$B$3:$B1000,"V", Transacoes!$A$3:$A1000, "&lt;"&amp;EOMONTH(DATE(N$1,N$2,1),0)))*SUMIFS(Prov_Auto!$E$3:$E1000, Prov_Auto!$A$3:$A1000, $D827, Prov_Auto!$D$3:$D1000,"&gt;="&amp;DATE(N$1,N$2,1),Prov_Auto!$D$3:$D1000, "&lt;="&amp;EOMONTH(DATE(N$1,N$2,1),0)))</f>
        <v/>
      </c>
      <c r="O827" s="48" t="str">
        <f>IF($D827="","", (SUMIFS(Transacoes!$D$3:$D1000,Transacoes!$C$3:$C1000,$D827,Transacoes!$B$3:$B1000,"C", Transacoes!$A$3:$A1000, "&lt;"&amp;EOMONTH(DATE(O$1,O$2,1),0))-SUMIFS(Transacoes!$D$3:$D1000,Transacoes!$C$3:$C1000,$D827,Transacoes!$B$3:$B1000,"V", Transacoes!$A$3:$A1000, "&lt;"&amp;EOMONTH(DATE(O$1,O$2,1),0)))*SUMIFS(Prov_Auto!$E$3:$E1000, Prov_Auto!$A$3:$A1000, $D827, Prov_Auto!$D$3:$D1000,"&gt;="&amp;DATE(O$1,O$2,1),Prov_Auto!$D$3:$D1000, "&lt;="&amp;EOMONTH(DATE(O$1,O$2,1),0)))</f>
        <v/>
      </c>
      <c r="P827" s="48" t="str">
        <f>IF($D827="","", (SUMIFS(Transacoes!$D$3:$D1000,Transacoes!$C$3:$C1000,$D827,Transacoes!$B$3:$B1000,"C", Transacoes!$A$3:$A1000, "&lt;"&amp;EOMONTH(DATE(P$1,P$2,1),0))-SUMIFS(Transacoes!$D$3:$D1000,Transacoes!$C$3:$C1000,$D827,Transacoes!$B$3:$B1000,"V", Transacoes!$A$3:$A1000, "&lt;"&amp;EOMONTH(DATE(P$1,P$2,1),0)))*SUMIFS(Prov_Auto!$E$3:$E1000, Prov_Auto!$A$3:$A1000, $D827, Prov_Auto!$D$3:$D1000,"&gt;="&amp;DATE(P$1,P$2,1),Prov_Auto!$D$3:$D1000, "&lt;="&amp;EOMONTH(DATE(P$1,P$2,1),0)))</f>
        <v/>
      </c>
      <c r="Q827" s="48" t="str">
        <f>IF($D827="","", (SUMIFS(Transacoes!$D$3:$D1000,Transacoes!$C$3:$C1000,$D827,Transacoes!$B$3:$B1000,"C", Transacoes!$A$3:$A1000, "&lt;"&amp;EOMONTH(DATE(Q$1,Q$2,1),0))-SUMIFS(Transacoes!$D$3:$D1000,Transacoes!$C$3:$C1000,$D827,Transacoes!$B$3:$B1000,"V", Transacoes!$A$3:$A1000, "&lt;"&amp;EOMONTH(DATE(Q$1,Q$2,1),0)))*SUMIFS(Prov_Auto!$E$3:$E1000, Prov_Auto!$A$3:$A1000, $D827, Prov_Auto!$D$3:$D1000,"&gt;="&amp;DATE(Q$1,Q$2,1),Prov_Auto!$D$3:$D1000, "&lt;="&amp;EOMONTH(DATE(Q$1,Q$2,1),0)))</f>
        <v/>
      </c>
      <c r="R827" s="47"/>
    </row>
    <row r="828">
      <c r="A828" s="47"/>
      <c r="B828" s="47"/>
      <c r="C828" s="47"/>
      <c r="D828" s="87"/>
      <c r="E828" s="48" t="str">
        <f>IF($D828="","", (SUMIFS(Transacoes!$D$3:$D1000,Transacoes!$C$3:$C1000,$D828,Transacoes!$B$3:$B1000,"C", Transacoes!$A$3:$A1000, "&lt;"&amp;EOMONTH(DATE(E$1,E$2,1),0))-SUMIFS(Transacoes!$D$3:$D1000,Transacoes!$C$3:$C1000,$D828,Transacoes!$B$3:$B1000,"V", Transacoes!$A$3:$A1000, "&lt;"&amp;EOMONTH(DATE(E$1,E$2,1),0)))*SUMIFS(Prov_Auto!$E$3:$E1000, Prov_Auto!$A$3:$A1000, $D828, Prov_Auto!$D$3:$D1000,"&gt;="&amp;DATE(E$1,E$2,1),Prov_Auto!$D$3:$D1000, "&lt;="&amp;EOMONTH(DATE(E$1,E$2,1),0)))</f>
        <v/>
      </c>
      <c r="F828" s="48" t="str">
        <f>IF($D828="","", (SUMIFS(Transacoes!$D$3:$D1000,Transacoes!$C$3:$C1000,$D828,Transacoes!$B$3:$B1000,"C", Transacoes!$A$3:$A1000, "&lt;"&amp;EOMONTH(DATE(F$1,F$2,1),0))-SUMIFS(Transacoes!$D$3:$D1000,Transacoes!$C$3:$C1000,$D828,Transacoes!$B$3:$B1000,"V", Transacoes!$A$3:$A1000, "&lt;"&amp;EOMONTH(DATE(F$1,F$2,1),0)))*SUMIFS(Prov_Auto!$E$3:$E1000, Prov_Auto!$A$3:$A1000, $D828, Prov_Auto!$D$3:$D1000,"&gt;="&amp;DATE(F$1,F$2,1),Prov_Auto!$D$3:$D1000, "&lt;="&amp;EOMONTH(DATE(F$1,F$2,1),0)))</f>
        <v/>
      </c>
      <c r="G828" s="48" t="str">
        <f>IF($D828="","", (SUMIFS(Transacoes!$D$3:$D1000,Transacoes!$C$3:$C1000,$D828,Transacoes!$B$3:$B1000,"C", Transacoes!$A$3:$A1000, "&lt;"&amp;EOMONTH(DATE(G$1,G$2,1),0))-SUMIFS(Transacoes!$D$3:$D1000,Transacoes!$C$3:$C1000,$D828,Transacoes!$B$3:$B1000,"V", Transacoes!$A$3:$A1000, "&lt;"&amp;EOMONTH(DATE(G$1,G$2,1),0)))*SUMIFS(Prov_Auto!$E$3:$E1000, Prov_Auto!$A$3:$A1000, $D828, Prov_Auto!$D$3:$D1000,"&gt;="&amp;DATE(G$1,G$2,1),Prov_Auto!$D$3:$D1000, "&lt;="&amp;EOMONTH(DATE(G$1,G$2,1),0)))</f>
        <v/>
      </c>
      <c r="H828" s="48" t="str">
        <f>IF($D828="","", (SUMIFS(Transacoes!$D$3:$D1000,Transacoes!$C$3:$C1000,$D828,Transacoes!$B$3:$B1000,"C", Transacoes!$A$3:$A1000, "&lt;"&amp;EOMONTH(DATE(H$1,H$2,1),0))-SUMIFS(Transacoes!$D$3:$D1000,Transacoes!$C$3:$C1000,$D828,Transacoes!$B$3:$B1000,"V", Transacoes!$A$3:$A1000, "&lt;"&amp;EOMONTH(DATE(H$1,H$2,1),0)))*SUMIFS(Prov_Auto!$E$3:$E1000, Prov_Auto!$A$3:$A1000, $D828, Prov_Auto!$D$3:$D1000,"&gt;="&amp;DATE(H$1,H$2,1),Prov_Auto!$D$3:$D1000, "&lt;="&amp;EOMONTH(DATE(H$1,H$2,1),0)))</f>
        <v/>
      </c>
      <c r="I828" s="48" t="str">
        <f>IF($D828="","", (SUMIFS(Transacoes!$D$3:$D1000,Transacoes!$C$3:$C1000,$D828,Transacoes!$B$3:$B1000,"C", Transacoes!$A$3:$A1000, "&lt;"&amp;EOMONTH(DATE(I$1,I$2,1),0))-SUMIFS(Transacoes!$D$3:$D1000,Transacoes!$C$3:$C1000,$D828,Transacoes!$B$3:$B1000,"V", Transacoes!$A$3:$A1000, "&lt;"&amp;EOMONTH(DATE(I$1,I$2,1),0)))*SUMIFS(Prov_Auto!$E$3:$E1000, Prov_Auto!$A$3:$A1000, $D828, Prov_Auto!$D$3:$D1000,"&gt;="&amp;DATE(I$1,I$2,1),Prov_Auto!$D$3:$D1000, "&lt;="&amp;EOMONTH(DATE(I$1,I$2,1),0)))</f>
        <v/>
      </c>
      <c r="J828" s="48" t="str">
        <f>IF($D828="","", (SUMIFS(Transacoes!$D$3:$D1000,Transacoes!$C$3:$C1000,$D828,Transacoes!$B$3:$B1000,"C", Transacoes!$A$3:$A1000, "&lt;"&amp;EOMONTH(DATE(J$1,J$2,1),0))-SUMIFS(Transacoes!$D$3:$D1000,Transacoes!$C$3:$C1000,$D828,Transacoes!$B$3:$B1000,"V", Transacoes!$A$3:$A1000, "&lt;"&amp;EOMONTH(DATE(J$1,J$2,1),0)))*SUMIFS(Prov_Auto!$E$3:$E1000, Prov_Auto!$A$3:$A1000, $D828, Prov_Auto!$D$3:$D1000,"&gt;="&amp;DATE(J$1,J$2,1),Prov_Auto!$D$3:$D1000, "&lt;="&amp;EOMONTH(DATE(J$1,J$2,1),0)))</f>
        <v/>
      </c>
      <c r="K828" s="48" t="str">
        <f>IF($D828="","", (SUMIFS(Transacoes!$D$3:$D1000,Transacoes!$C$3:$C1000,$D828,Transacoes!$B$3:$B1000,"C", Transacoes!$A$3:$A1000, "&lt;"&amp;EOMONTH(DATE(K$1,K$2,1),0))-SUMIFS(Transacoes!$D$3:$D1000,Transacoes!$C$3:$C1000,$D828,Transacoes!$B$3:$B1000,"V", Transacoes!$A$3:$A1000, "&lt;"&amp;EOMONTH(DATE(K$1,K$2,1),0)))*SUMIFS(Prov_Auto!$E$3:$E1000, Prov_Auto!$A$3:$A1000, $D828, Prov_Auto!$D$3:$D1000,"&gt;="&amp;DATE(K$1,K$2,1),Prov_Auto!$D$3:$D1000, "&lt;="&amp;EOMONTH(DATE(K$1,K$2,1),0)))</f>
        <v/>
      </c>
      <c r="L828" s="48" t="str">
        <f>IF($D828="","", (SUMIFS(Transacoes!$D$3:$D1000,Transacoes!$C$3:$C1000,$D828,Transacoes!$B$3:$B1000,"C", Transacoes!$A$3:$A1000, "&lt;"&amp;EOMONTH(DATE(L$1,L$2,1),0))-SUMIFS(Transacoes!$D$3:$D1000,Transacoes!$C$3:$C1000,$D828,Transacoes!$B$3:$B1000,"V", Transacoes!$A$3:$A1000, "&lt;"&amp;EOMONTH(DATE(L$1,L$2,1),0)))*SUMIFS(Prov_Auto!$E$3:$E1000, Prov_Auto!$A$3:$A1000, $D828, Prov_Auto!$D$3:$D1000,"&gt;="&amp;DATE(L$1,L$2,1),Prov_Auto!$D$3:$D1000, "&lt;="&amp;EOMONTH(DATE(L$1,L$2,1),0)))</f>
        <v/>
      </c>
      <c r="M828" s="48" t="str">
        <f>IF($D828="","", (SUMIFS(Transacoes!$D$3:$D1000,Transacoes!$C$3:$C1000,$D828,Transacoes!$B$3:$B1000,"C", Transacoes!$A$3:$A1000, "&lt;"&amp;EOMONTH(DATE(M$1,M$2,1),0))-SUMIFS(Transacoes!$D$3:$D1000,Transacoes!$C$3:$C1000,$D828,Transacoes!$B$3:$B1000,"V", Transacoes!$A$3:$A1000, "&lt;"&amp;EOMONTH(DATE(M$1,M$2,1),0)))*SUMIFS(Prov_Auto!$E$3:$E1000, Prov_Auto!$A$3:$A1000, $D828, Prov_Auto!$D$3:$D1000,"&gt;="&amp;DATE(M$1,M$2,1),Prov_Auto!$D$3:$D1000, "&lt;="&amp;EOMONTH(DATE(M$1,M$2,1),0)))</f>
        <v/>
      </c>
      <c r="N828" s="48" t="str">
        <f>IF($D828="","", (SUMIFS(Transacoes!$D$3:$D1000,Transacoes!$C$3:$C1000,$D828,Transacoes!$B$3:$B1000,"C", Transacoes!$A$3:$A1000, "&lt;"&amp;EOMONTH(DATE(N$1,N$2,1),0))-SUMIFS(Transacoes!$D$3:$D1000,Transacoes!$C$3:$C1000,$D828,Transacoes!$B$3:$B1000,"V", Transacoes!$A$3:$A1000, "&lt;"&amp;EOMONTH(DATE(N$1,N$2,1),0)))*SUMIFS(Prov_Auto!$E$3:$E1000, Prov_Auto!$A$3:$A1000, $D828, Prov_Auto!$D$3:$D1000,"&gt;="&amp;DATE(N$1,N$2,1),Prov_Auto!$D$3:$D1000, "&lt;="&amp;EOMONTH(DATE(N$1,N$2,1),0)))</f>
        <v/>
      </c>
      <c r="O828" s="48" t="str">
        <f>IF($D828="","", (SUMIFS(Transacoes!$D$3:$D1000,Transacoes!$C$3:$C1000,$D828,Transacoes!$B$3:$B1000,"C", Transacoes!$A$3:$A1000, "&lt;"&amp;EOMONTH(DATE(O$1,O$2,1),0))-SUMIFS(Transacoes!$D$3:$D1000,Transacoes!$C$3:$C1000,$D828,Transacoes!$B$3:$B1000,"V", Transacoes!$A$3:$A1000, "&lt;"&amp;EOMONTH(DATE(O$1,O$2,1),0)))*SUMIFS(Prov_Auto!$E$3:$E1000, Prov_Auto!$A$3:$A1000, $D828, Prov_Auto!$D$3:$D1000,"&gt;="&amp;DATE(O$1,O$2,1),Prov_Auto!$D$3:$D1000, "&lt;="&amp;EOMONTH(DATE(O$1,O$2,1),0)))</f>
        <v/>
      </c>
      <c r="P828" s="48" t="str">
        <f>IF($D828="","", (SUMIFS(Transacoes!$D$3:$D1000,Transacoes!$C$3:$C1000,$D828,Transacoes!$B$3:$B1000,"C", Transacoes!$A$3:$A1000, "&lt;"&amp;EOMONTH(DATE(P$1,P$2,1),0))-SUMIFS(Transacoes!$D$3:$D1000,Transacoes!$C$3:$C1000,$D828,Transacoes!$B$3:$B1000,"V", Transacoes!$A$3:$A1000, "&lt;"&amp;EOMONTH(DATE(P$1,P$2,1),0)))*SUMIFS(Prov_Auto!$E$3:$E1000, Prov_Auto!$A$3:$A1000, $D828, Prov_Auto!$D$3:$D1000,"&gt;="&amp;DATE(P$1,P$2,1),Prov_Auto!$D$3:$D1000, "&lt;="&amp;EOMONTH(DATE(P$1,P$2,1),0)))</f>
        <v/>
      </c>
      <c r="Q828" s="48" t="str">
        <f>IF($D828="","", (SUMIFS(Transacoes!$D$3:$D1000,Transacoes!$C$3:$C1000,$D828,Transacoes!$B$3:$B1000,"C", Transacoes!$A$3:$A1000, "&lt;"&amp;EOMONTH(DATE(Q$1,Q$2,1),0))-SUMIFS(Transacoes!$D$3:$D1000,Transacoes!$C$3:$C1000,$D828,Transacoes!$B$3:$B1000,"V", Transacoes!$A$3:$A1000, "&lt;"&amp;EOMONTH(DATE(Q$1,Q$2,1),0)))*SUMIFS(Prov_Auto!$E$3:$E1000, Prov_Auto!$A$3:$A1000, $D828, Prov_Auto!$D$3:$D1000,"&gt;="&amp;DATE(Q$1,Q$2,1),Prov_Auto!$D$3:$D1000, "&lt;="&amp;EOMONTH(DATE(Q$1,Q$2,1),0)))</f>
        <v/>
      </c>
      <c r="R828" s="47"/>
    </row>
    <row r="829">
      <c r="A829" s="47"/>
      <c r="B829" s="47"/>
      <c r="C829" s="47"/>
      <c r="D829" s="87"/>
      <c r="E829" s="48" t="str">
        <f>IF($D829="","", (SUMIFS(Transacoes!$D$3:$D1000,Transacoes!$C$3:$C1000,$D829,Transacoes!$B$3:$B1000,"C", Transacoes!$A$3:$A1000, "&lt;"&amp;EOMONTH(DATE(E$1,E$2,1),0))-SUMIFS(Transacoes!$D$3:$D1000,Transacoes!$C$3:$C1000,$D829,Transacoes!$B$3:$B1000,"V", Transacoes!$A$3:$A1000, "&lt;"&amp;EOMONTH(DATE(E$1,E$2,1),0)))*SUMIFS(Prov_Auto!$E$3:$E1000, Prov_Auto!$A$3:$A1000, $D829, Prov_Auto!$D$3:$D1000,"&gt;="&amp;DATE(E$1,E$2,1),Prov_Auto!$D$3:$D1000, "&lt;="&amp;EOMONTH(DATE(E$1,E$2,1),0)))</f>
        <v/>
      </c>
      <c r="F829" s="48" t="str">
        <f>IF($D829="","", (SUMIFS(Transacoes!$D$3:$D1000,Transacoes!$C$3:$C1000,$D829,Transacoes!$B$3:$B1000,"C", Transacoes!$A$3:$A1000, "&lt;"&amp;EOMONTH(DATE(F$1,F$2,1),0))-SUMIFS(Transacoes!$D$3:$D1000,Transacoes!$C$3:$C1000,$D829,Transacoes!$B$3:$B1000,"V", Transacoes!$A$3:$A1000, "&lt;"&amp;EOMONTH(DATE(F$1,F$2,1),0)))*SUMIFS(Prov_Auto!$E$3:$E1000, Prov_Auto!$A$3:$A1000, $D829, Prov_Auto!$D$3:$D1000,"&gt;="&amp;DATE(F$1,F$2,1),Prov_Auto!$D$3:$D1000, "&lt;="&amp;EOMONTH(DATE(F$1,F$2,1),0)))</f>
        <v/>
      </c>
      <c r="G829" s="48" t="str">
        <f>IF($D829="","", (SUMIFS(Transacoes!$D$3:$D1000,Transacoes!$C$3:$C1000,$D829,Transacoes!$B$3:$B1000,"C", Transacoes!$A$3:$A1000, "&lt;"&amp;EOMONTH(DATE(G$1,G$2,1),0))-SUMIFS(Transacoes!$D$3:$D1000,Transacoes!$C$3:$C1000,$D829,Transacoes!$B$3:$B1000,"V", Transacoes!$A$3:$A1000, "&lt;"&amp;EOMONTH(DATE(G$1,G$2,1),0)))*SUMIFS(Prov_Auto!$E$3:$E1000, Prov_Auto!$A$3:$A1000, $D829, Prov_Auto!$D$3:$D1000,"&gt;="&amp;DATE(G$1,G$2,1),Prov_Auto!$D$3:$D1000, "&lt;="&amp;EOMONTH(DATE(G$1,G$2,1),0)))</f>
        <v/>
      </c>
      <c r="H829" s="48" t="str">
        <f>IF($D829="","", (SUMIFS(Transacoes!$D$3:$D1000,Transacoes!$C$3:$C1000,$D829,Transacoes!$B$3:$B1000,"C", Transacoes!$A$3:$A1000, "&lt;"&amp;EOMONTH(DATE(H$1,H$2,1),0))-SUMIFS(Transacoes!$D$3:$D1000,Transacoes!$C$3:$C1000,$D829,Transacoes!$B$3:$B1000,"V", Transacoes!$A$3:$A1000, "&lt;"&amp;EOMONTH(DATE(H$1,H$2,1),0)))*SUMIFS(Prov_Auto!$E$3:$E1000, Prov_Auto!$A$3:$A1000, $D829, Prov_Auto!$D$3:$D1000,"&gt;="&amp;DATE(H$1,H$2,1),Prov_Auto!$D$3:$D1000, "&lt;="&amp;EOMONTH(DATE(H$1,H$2,1),0)))</f>
        <v/>
      </c>
      <c r="I829" s="48" t="str">
        <f>IF($D829="","", (SUMIFS(Transacoes!$D$3:$D1000,Transacoes!$C$3:$C1000,$D829,Transacoes!$B$3:$B1000,"C", Transacoes!$A$3:$A1000, "&lt;"&amp;EOMONTH(DATE(I$1,I$2,1),0))-SUMIFS(Transacoes!$D$3:$D1000,Transacoes!$C$3:$C1000,$D829,Transacoes!$B$3:$B1000,"V", Transacoes!$A$3:$A1000, "&lt;"&amp;EOMONTH(DATE(I$1,I$2,1),0)))*SUMIFS(Prov_Auto!$E$3:$E1000, Prov_Auto!$A$3:$A1000, $D829, Prov_Auto!$D$3:$D1000,"&gt;="&amp;DATE(I$1,I$2,1),Prov_Auto!$D$3:$D1000, "&lt;="&amp;EOMONTH(DATE(I$1,I$2,1),0)))</f>
        <v/>
      </c>
      <c r="J829" s="48" t="str">
        <f>IF($D829="","", (SUMIFS(Transacoes!$D$3:$D1000,Transacoes!$C$3:$C1000,$D829,Transacoes!$B$3:$B1000,"C", Transacoes!$A$3:$A1000, "&lt;"&amp;EOMONTH(DATE(J$1,J$2,1),0))-SUMIFS(Transacoes!$D$3:$D1000,Transacoes!$C$3:$C1000,$D829,Transacoes!$B$3:$B1000,"V", Transacoes!$A$3:$A1000, "&lt;"&amp;EOMONTH(DATE(J$1,J$2,1),0)))*SUMIFS(Prov_Auto!$E$3:$E1000, Prov_Auto!$A$3:$A1000, $D829, Prov_Auto!$D$3:$D1000,"&gt;="&amp;DATE(J$1,J$2,1),Prov_Auto!$D$3:$D1000, "&lt;="&amp;EOMONTH(DATE(J$1,J$2,1),0)))</f>
        <v/>
      </c>
      <c r="K829" s="48" t="str">
        <f>IF($D829="","", (SUMIFS(Transacoes!$D$3:$D1000,Transacoes!$C$3:$C1000,$D829,Transacoes!$B$3:$B1000,"C", Transacoes!$A$3:$A1000, "&lt;"&amp;EOMONTH(DATE(K$1,K$2,1),0))-SUMIFS(Transacoes!$D$3:$D1000,Transacoes!$C$3:$C1000,$D829,Transacoes!$B$3:$B1000,"V", Transacoes!$A$3:$A1000, "&lt;"&amp;EOMONTH(DATE(K$1,K$2,1),0)))*SUMIFS(Prov_Auto!$E$3:$E1000, Prov_Auto!$A$3:$A1000, $D829, Prov_Auto!$D$3:$D1000,"&gt;="&amp;DATE(K$1,K$2,1),Prov_Auto!$D$3:$D1000, "&lt;="&amp;EOMONTH(DATE(K$1,K$2,1),0)))</f>
        <v/>
      </c>
      <c r="L829" s="48" t="str">
        <f>IF($D829="","", (SUMIFS(Transacoes!$D$3:$D1000,Transacoes!$C$3:$C1000,$D829,Transacoes!$B$3:$B1000,"C", Transacoes!$A$3:$A1000, "&lt;"&amp;EOMONTH(DATE(L$1,L$2,1),0))-SUMIFS(Transacoes!$D$3:$D1000,Transacoes!$C$3:$C1000,$D829,Transacoes!$B$3:$B1000,"V", Transacoes!$A$3:$A1000, "&lt;"&amp;EOMONTH(DATE(L$1,L$2,1),0)))*SUMIFS(Prov_Auto!$E$3:$E1000, Prov_Auto!$A$3:$A1000, $D829, Prov_Auto!$D$3:$D1000,"&gt;="&amp;DATE(L$1,L$2,1),Prov_Auto!$D$3:$D1000, "&lt;="&amp;EOMONTH(DATE(L$1,L$2,1),0)))</f>
        <v/>
      </c>
      <c r="M829" s="48" t="str">
        <f>IF($D829="","", (SUMIFS(Transacoes!$D$3:$D1000,Transacoes!$C$3:$C1000,$D829,Transacoes!$B$3:$B1000,"C", Transacoes!$A$3:$A1000, "&lt;"&amp;EOMONTH(DATE(M$1,M$2,1),0))-SUMIFS(Transacoes!$D$3:$D1000,Transacoes!$C$3:$C1000,$D829,Transacoes!$B$3:$B1000,"V", Transacoes!$A$3:$A1000, "&lt;"&amp;EOMONTH(DATE(M$1,M$2,1),0)))*SUMIFS(Prov_Auto!$E$3:$E1000, Prov_Auto!$A$3:$A1000, $D829, Prov_Auto!$D$3:$D1000,"&gt;="&amp;DATE(M$1,M$2,1),Prov_Auto!$D$3:$D1000, "&lt;="&amp;EOMONTH(DATE(M$1,M$2,1),0)))</f>
        <v/>
      </c>
      <c r="N829" s="48" t="str">
        <f>IF($D829="","", (SUMIFS(Transacoes!$D$3:$D1000,Transacoes!$C$3:$C1000,$D829,Transacoes!$B$3:$B1000,"C", Transacoes!$A$3:$A1000, "&lt;"&amp;EOMONTH(DATE(N$1,N$2,1),0))-SUMIFS(Transacoes!$D$3:$D1000,Transacoes!$C$3:$C1000,$D829,Transacoes!$B$3:$B1000,"V", Transacoes!$A$3:$A1000, "&lt;"&amp;EOMONTH(DATE(N$1,N$2,1),0)))*SUMIFS(Prov_Auto!$E$3:$E1000, Prov_Auto!$A$3:$A1000, $D829, Prov_Auto!$D$3:$D1000,"&gt;="&amp;DATE(N$1,N$2,1),Prov_Auto!$D$3:$D1000, "&lt;="&amp;EOMONTH(DATE(N$1,N$2,1),0)))</f>
        <v/>
      </c>
      <c r="O829" s="48" t="str">
        <f>IF($D829="","", (SUMIFS(Transacoes!$D$3:$D1000,Transacoes!$C$3:$C1000,$D829,Transacoes!$B$3:$B1000,"C", Transacoes!$A$3:$A1000, "&lt;"&amp;EOMONTH(DATE(O$1,O$2,1),0))-SUMIFS(Transacoes!$D$3:$D1000,Transacoes!$C$3:$C1000,$D829,Transacoes!$B$3:$B1000,"V", Transacoes!$A$3:$A1000, "&lt;"&amp;EOMONTH(DATE(O$1,O$2,1),0)))*SUMIFS(Prov_Auto!$E$3:$E1000, Prov_Auto!$A$3:$A1000, $D829, Prov_Auto!$D$3:$D1000,"&gt;="&amp;DATE(O$1,O$2,1),Prov_Auto!$D$3:$D1000, "&lt;="&amp;EOMONTH(DATE(O$1,O$2,1),0)))</f>
        <v/>
      </c>
      <c r="P829" s="48" t="str">
        <f>IF($D829="","", (SUMIFS(Transacoes!$D$3:$D1000,Transacoes!$C$3:$C1000,$D829,Transacoes!$B$3:$B1000,"C", Transacoes!$A$3:$A1000, "&lt;"&amp;EOMONTH(DATE(P$1,P$2,1),0))-SUMIFS(Transacoes!$D$3:$D1000,Transacoes!$C$3:$C1000,$D829,Transacoes!$B$3:$B1000,"V", Transacoes!$A$3:$A1000, "&lt;"&amp;EOMONTH(DATE(P$1,P$2,1),0)))*SUMIFS(Prov_Auto!$E$3:$E1000, Prov_Auto!$A$3:$A1000, $D829, Prov_Auto!$D$3:$D1000,"&gt;="&amp;DATE(P$1,P$2,1),Prov_Auto!$D$3:$D1000, "&lt;="&amp;EOMONTH(DATE(P$1,P$2,1),0)))</f>
        <v/>
      </c>
      <c r="Q829" s="48" t="str">
        <f>IF($D829="","", (SUMIFS(Transacoes!$D$3:$D1000,Transacoes!$C$3:$C1000,$D829,Transacoes!$B$3:$B1000,"C", Transacoes!$A$3:$A1000, "&lt;"&amp;EOMONTH(DATE(Q$1,Q$2,1),0))-SUMIFS(Transacoes!$D$3:$D1000,Transacoes!$C$3:$C1000,$D829,Transacoes!$B$3:$B1000,"V", Transacoes!$A$3:$A1000, "&lt;"&amp;EOMONTH(DATE(Q$1,Q$2,1),0)))*SUMIFS(Prov_Auto!$E$3:$E1000, Prov_Auto!$A$3:$A1000, $D829, Prov_Auto!$D$3:$D1000,"&gt;="&amp;DATE(Q$1,Q$2,1),Prov_Auto!$D$3:$D1000, "&lt;="&amp;EOMONTH(DATE(Q$1,Q$2,1),0)))</f>
        <v/>
      </c>
      <c r="R829" s="47"/>
    </row>
    <row r="830">
      <c r="A830" s="47"/>
      <c r="B830" s="47"/>
      <c r="C830" s="47"/>
      <c r="D830" s="87"/>
      <c r="E830" s="48" t="str">
        <f>IF($D830="","", (SUMIFS(Transacoes!$D$3:$D1000,Transacoes!$C$3:$C1000,$D830,Transacoes!$B$3:$B1000,"C", Transacoes!$A$3:$A1000, "&lt;"&amp;EOMONTH(DATE(E$1,E$2,1),0))-SUMIFS(Transacoes!$D$3:$D1000,Transacoes!$C$3:$C1000,$D830,Transacoes!$B$3:$B1000,"V", Transacoes!$A$3:$A1000, "&lt;"&amp;EOMONTH(DATE(E$1,E$2,1),0)))*SUMIFS(Prov_Auto!$E$3:$E1000, Prov_Auto!$A$3:$A1000, $D830, Prov_Auto!$D$3:$D1000,"&gt;="&amp;DATE(E$1,E$2,1),Prov_Auto!$D$3:$D1000, "&lt;="&amp;EOMONTH(DATE(E$1,E$2,1),0)))</f>
        <v/>
      </c>
      <c r="F830" s="48" t="str">
        <f>IF($D830="","", (SUMIFS(Transacoes!$D$3:$D1000,Transacoes!$C$3:$C1000,$D830,Transacoes!$B$3:$B1000,"C", Transacoes!$A$3:$A1000, "&lt;"&amp;EOMONTH(DATE(F$1,F$2,1),0))-SUMIFS(Transacoes!$D$3:$D1000,Transacoes!$C$3:$C1000,$D830,Transacoes!$B$3:$B1000,"V", Transacoes!$A$3:$A1000, "&lt;"&amp;EOMONTH(DATE(F$1,F$2,1),0)))*SUMIFS(Prov_Auto!$E$3:$E1000, Prov_Auto!$A$3:$A1000, $D830, Prov_Auto!$D$3:$D1000,"&gt;="&amp;DATE(F$1,F$2,1),Prov_Auto!$D$3:$D1000, "&lt;="&amp;EOMONTH(DATE(F$1,F$2,1),0)))</f>
        <v/>
      </c>
      <c r="G830" s="48" t="str">
        <f>IF($D830="","", (SUMIFS(Transacoes!$D$3:$D1000,Transacoes!$C$3:$C1000,$D830,Transacoes!$B$3:$B1000,"C", Transacoes!$A$3:$A1000, "&lt;"&amp;EOMONTH(DATE(G$1,G$2,1),0))-SUMIFS(Transacoes!$D$3:$D1000,Transacoes!$C$3:$C1000,$D830,Transacoes!$B$3:$B1000,"V", Transacoes!$A$3:$A1000, "&lt;"&amp;EOMONTH(DATE(G$1,G$2,1),0)))*SUMIFS(Prov_Auto!$E$3:$E1000, Prov_Auto!$A$3:$A1000, $D830, Prov_Auto!$D$3:$D1000,"&gt;="&amp;DATE(G$1,G$2,1),Prov_Auto!$D$3:$D1000, "&lt;="&amp;EOMONTH(DATE(G$1,G$2,1),0)))</f>
        <v/>
      </c>
      <c r="H830" s="48" t="str">
        <f>IF($D830="","", (SUMIFS(Transacoes!$D$3:$D1000,Transacoes!$C$3:$C1000,$D830,Transacoes!$B$3:$B1000,"C", Transacoes!$A$3:$A1000, "&lt;"&amp;EOMONTH(DATE(H$1,H$2,1),0))-SUMIFS(Transacoes!$D$3:$D1000,Transacoes!$C$3:$C1000,$D830,Transacoes!$B$3:$B1000,"V", Transacoes!$A$3:$A1000, "&lt;"&amp;EOMONTH(DATE(H$1,H$2,1),0)))*SUMIFS(Prov_Auto!$E$3:$E1000, Prov_Auto!$A$3:$A1000, $D830, Prov_Auto!$D$3:$D1000,"&gt;="&amp;DATE(H$1,H$2,1),Prov_Auto!$D$3:$D1000, "&lt;="&amp;EOMONTH(DATE(H$1,H$2,1),0)))</f>
        <v/>
      </c>
      <c r="I830" s="48" t="str">
        <f>IF($D830="","", (SUMIFS(Transacoes!$D$3:$D1000,Transacoes!$C$3:$C1000,$D830,Transacoes!$B$3:$B1000,"C", Transacoes!$A$3:$A1000, "&lt;"&amp;EOMONTH(DATE(I$1,I$2,1),0))-SUMIFS(Transacoes!$D$3:$D1000,Transacoes!$C$3:$C1000,$D830,Transacoes!$B$3:$B1000,"V", Transacoes!$A$3:$A1000, "&lt;"&amp;EOMONTH(DATE(I$1,I$2,1),0)))*SUMIFS(Prov_Auto!$E$3:$E1000, Prov_Auto!$A$3:$A1000, $D830, Prov_Auto!$D$3:$D1000,"&gt;="&amp;DATE(I$1,I$2,1),Prov_Auto!$D$3:$D1000, "&lt;="&amp;EOMONTH(DATE(I$1,I$2,1),0)))</f>
        <v/>
      </c>
      <c r="J830" s="48" t="str">
        <f>IF($D830="","", (SUMIFS(Transacoes!$D$3:$D1000,Transacoes!$C$3:$C1000,$D830,Transacoes!$B$3:$B1000,"C", Transacoes!$A$3:$A1000, "&lt;"&amp;EOMONTH(DATE(J$1,J$2,1),0))-SUMIFS(Transacoes!$D$3:$D1000,Transacoes!$C$3:$C1000,$D830,Transacoes!$B$3:$B1000,"V", Transacoes!$A$3:$A1000, "&lt;"&amp;EOMONTH(DATE(J$1,J$2,1),0)))*SUMIFS(Prov_Auto!$E$3:$E1000, Prov_Auto!$A$3:$A1000, $D830, Prov_Auto!$D$3:$D1000,"&gt;="&amp;DATE(J$1,J$2,1),Prov_Auto!$D$3:$D1000, "&lt;="&amp;EOMONTH(DATE(J$1,J$2,1),0)))</f>
        <v/>
      </c>
      <c r="K830" s="48" t="str">
        <f>IF($D830="","", (SUMIFS(Transacoes!$D$3:$D1000,Transacoes!$C$3:$C1000,$D830,Transacoes!$B$3:$B1000,"C", Transacoes!$A$3:$A1000, "&lt;"&amp;EOMONTH(DATE(K$1,K$2,1),0))-SUMIFS(Transacoes!$D$3:$D1000,Transacoes!$C$3:$C1000,$D830,Transacoes!$B$3:$B1000,"V", Transacoes!$A$3:$A1000, "&lt;"&amp;EOMONTH(DATE(K$1,K$2,1),0)))*SUMIFS(Prov_Auto!$E$3:$E1000, Prov_Auto!$A$3:$A1000, $D830, Prov_Auto!$D$3:$D1000,"&gt;="&amp;DATE(K$1,K$2,1),Prov_Auto!$D$3:$D1000, "&lt;="&amp;EOMONTH(DATE(K$1,K$2,1),0)))</f>
        <v/>
      </c>
      <c r="L830" s="48" t="str">
        <f>IF($D830="","", (SUMIFS(Transacoes!$D$3:$D1000,Transacoes!$C$3:$C1000,$D830,Transacoes!$B$3:$B1000,"C", Transacoes!$A$3:$A1000, "&lt;"&amp;EOMONTH(DATE(L$1,L$2,1),0))-SUMIFS(Transacoes!$D$3:$D1000,Transacoes!$C$3:$C1000,$D830,Transacoes!$B$3:$B1000,"V", Transacoes!$A$3:$A1000, "&lt;"&amp;EOMONTH(DATE(L$1,L$2,1),0)))*SUMIFS(Prov_Auto!$E$3:$E1000, Prov_Auto!$A$3:$A1000, $D830, Prov_Auto!$D$3:$D1000,"&gt;="&amp;DATE(L$1,L$2,1),Prov_Auto!$D$3:$D1000, "&lt;="&amp;EOMONTH(DATE(L$1,L$2,1),0)))</f>
        <v/>
      </c>
      <c r="M830" s="48" t="str">
        <f>IF($D830="","", (SUMIFS(Transacoes!$D$3:$D1000,Transacoes!$C$3:$C1000,$D830,Transacoes!$B$3:$B1000,"C", Transacoes!$A$3:$A1000, "&lt;"&amp;EOMONTH(DATE(M$1,M$2,1),0))-SUMIFS(Transacoes!$D$3:$D1000,Transacoes!$C$3:$C1000,$D830,Transacoes!$B$3:$B1000,"V", Transacoes!$A$3:$A1000, "&lt;"&amp;EOMONTH(DATE(M$1,M$2,1),0)))*SUMIFS(Prov_Auto!$E$3:$E1000, Prov_Auto!$A$3:$A1000, $D830, Prov_Auto!$D$3:$D1000,"&gt;="&amp;DATE(M$1,M$2,1),Prov_Auto!$D$3:$D1000, "&lt;="&amp;EOMONTH(DATE(M$1,M$2,1),0)))</f>
        <v/>
      </c>
      <c r="N830" s="48" t="str">
        <f>IF($D830="","", (SUMIFS(Transacoes!$D$3:$D1000,Transacoes!$C$3:$C1000,$D830,Transacoes!$B$3:$B1000,"C", Transacoes!$A$3:$A1000, "&lt;"&amp;EOMONTH(DATE(N$1,N$2,1),0))-SUMIFS(Transacoes!$D$3:$D1000,Transacoes!$C$3:$C1000,$D830,Transacoes!$B$3:$B1000,"V", Transacoes!$A$3:$A1000, "&lt;"&amp;EOMONTH(DATE(N$1,N$2,1),0)))*SUMIFS(Prov_Auto!$E$3:$E1000, Prov_Auto!$A$3:$A1000, $D830, Prov_Auto!$D$3:$D1000,"&gt;="&amp;DATE(N$1,N$2,1),Prov_Auto!$D$3:$D1000, "&lt;="&amp;EOMONTH(DATE(N$1,N$2,1),0)))</f>
        <v/>
      </c>
      <c r="O830" s="48" t="str">
        <f>IF($D830="","", (SUMIFS(Transacoes!$D$3:$D1000,Transacoes!$C$3:$C1000,$D830,Transacoes!$B$3:$B1000,"C", Transacoes!$A$3:$A1000, "&lt;"&amp;EOMONTH(DATE(O$1,O$2,1),0))-SUMIFS(Transacoes!$D$3:$D1000,Transacoes!$C$3:$C1000,$D830,Transacoes!$B$3:$B1000,"V", Transacoes!$A$3:$A1000, "&lt;"&amp;EOMONTH(DATE(O$1,O$2,1),0)))*SUMIFS(Prov_Auto!$E$3:$E1000, Prov_Auto!$A$3:$A1000, $D830, Prov_Auto!$D$3:$D1000,"&gt;="&amp;DATE(O$1,O$2,1),Prov_Auto!$D$3:$D1000, "&lt;="&amp;EOMONTH(DATE(O$1,O$2,1),0)))</f>
        <v/>
      </c>
      <c r="P830" s="48" t="str">
        <f>IF($D830="","", (SUMIFS(Transacoes!$D$3:$D1000,Transacoes!$C$3:$C1000,$D830,Transacoes!$B$3:$B1000,"C", Transacoes!$A$3:$A1000, "&lt;"&amp;EOMONTH(DATE(P$1,P$2,1),0))-SUMIFS(Transacoes!$D$3:$D1000,Transacoes!$C$3:$C1000,$D830,Transacoes!$B$3:$B1000,"V", Transacoes!$A$3:$A1000, "&lt;"&amp;EOMONTH(DATE(P$1,P$2,1),0)))*SUMIFS(Prov_Auto!$E$3:$E1000, Prov_Auto!$A$3:$A1000, $D830, Prov_Auto!$D$3:$D1000,"&gt;="&amp;DATE(P$1,P$2,1),Prov_Auto!$D$3:$D1000, "&lt;="&amp;EOMONTH(DATE(P$1,P$2,1),0)))</f>
        <v/>
      </c>
      <c r="Q830" s="48" t="str">
        <f>IF($D830="","", (SUMIFS(Transacoes!$D$3:$D1000,Transacoes!$C$3:$C1000,$D830,Transacoes!$B$3:$B1000,"C", Transacoes!$A$3:$A1000, "&lt;"&amp;EOMONTH(DATE(Q$1,Q$2,1),0))-SUMIFS(Transacoes!$D$3:$D1000,Transacoes!$C$3:$C1000,$D830,Transacoes!$B$3:$B1000,"V", Transacoes!$A$3:$A1000, "&lt;"&amp;EOMONTH(DATE(Q$1,Q$2,1),0)))*SUMIFS(Prov_Auto!$E$3:$E1000, Prov_Auto!$A$3:$A1000, $D830, Prov_Auto!$D$3:$D1000,"&gt;="&amp;DATE(Q$1,Q$2,1),Prov_Auto!$D$3:$D1000, "&lt;="&amp;EOMONTH(DATE(Q$1,Q$2,1),0)))</f>
        <v/>
      </c>
      <c r="R830" s="47"/>
    </row>
    <row r="831">
      <c r="A831" s="47"/>
      <c r="B831" s="47"/>
      <c r="C831" s="47"/>
      <c r="D831" s="87"/>
      <c r="E831" s="48" t="str">
        <f>IF($D831="","", (SUMIFS(Transacoes!$D$3:$D1000,Transacoes!$C$3:$C1000,$D831,Transacoes!$B$3:$B1000,"C", Transacoes!$A$3:$A1000, "&lt;"&amp;EOMONTH(DATE(E$1,E$2,1),0))-SUMIFS(Transacoes!$D$3:$D1000,Transacoes!$C$3:$C1000,$D831,Transacoes!$B$3:$B1000,"V", Transacoes!$A$3:$A1000, "&lt;"&amp;EOMONTH(DATE(E$1,E$2,1),0)))*SUMIFS(Prov_Auto!$E$3:$E1000, Prov_Auto!$A$3:$A1000, $D831, Prov_Auto!$D$3:$D1000,"&gt;="&amp;DATE(E$1,E$2,1),Prov_Auto!$D$3:$D1000, "&lt;="&amp;EOMONTH(DATE(E$1,E$2,1),0)))</f>
        <v/>
      </c>
      <c r="F831" s="48" t="str">
        <f>IF($D831="","", (SUMIFS(Transacoes!$D$3:$D1000,Transacoes!$C$3:$C1000,$D831,Transacoes!$B$3:$B1000,"C", Transacoes!$A$3:$A1000, "&lt;"&amp;EOMONTH(DATE(F$1,F$2,1),0))-SUMIFS(Transacoes!$D$3:$D1000,Transacoes!$C$3:$C1000,$D831,Transacoes!$B$3:$B1000,"V", Transacoes!$A$3:$A1000, "&lt;"&amp;EOMONTH(DATE(F$1,F$2,1),0)))*SUMIFS(Prov_Auto!$E$3:$E1000, Prov_Auto!$A$3:$A1000, $D831, Prov_Auto!$D$3:$D1000,"&gt;="&amp;DATE(F$1,F$2,1),Prov_Auto!$D$3:$D1000, "&lt;="&amp;EOMONTH(DATE(F$1,F$2,1),0)))</f>
        <v/>
      </c>
      <c r="G831" s="48" t="str">
        <f>IF($D831="","", (SUMIFS(Transacoes!$D$3:$D1000,Transacoes!$C$3:$C1000,$D831,Transacoes!$B$3:$B1000,"C", Transacoes!$A$3:$A1000, "&lt;"&amp;EOMONTH(DATE(G$1,G$2,1),0))-SUMIFS(Transacoes!$D$3:$D1000,Transacoes!$C$3:$C1000,$D831,Transacoes!$B$3:$B1000,"V", Transacoes!$A$3:$A1000, "&lt;"&amp;EOMONTH(DATE(G$1,G$2,1),0)))*SUMIFS(Prov_Auto!$E$3:$E1000, Prov_Auto!$A$3:$A1000, $D831, Prov_Auto!$D$3:$D1000,"&gt;="&amp;DATE(G$1,G$2,1),Prov_Auto!$D$3:$D1000, "&lt;="&amp;EOMONTH(DATE(G$1,G$2,1),0)))</f>
        <v/>
      </c>
      <c r="H831" s="48" t="str">
        <f>IF($D831="","", (SUMIFS(Transacoes!$D$3:$D1000,Transacoes!$C$3:$C1000,$D831,Transacoes!$B$3:$B1000,"C", Transacoes!$A$3:$A1000, "&lt;"&amp;EOMONTH(DATE(H$1,H$2,1),0))-SUMIFS(Transacoes!$D$3:$D1000,Transacoes!$C$3:$C1000,$D831,Transacoes!$B$3:$B1000,"V", Transacoes!$A$3:$A1000, "&lt;"&amp;EOMONTH(DATE(H$1,H$2,1),0)))*SUMIFS(Prov_Auto!$E$3:$E1000, Prov_Auto!$A$3:$A1000, $D831, Prov_Auto!$D$3:$D1000,"&gt;="&amp;DATE(H$1,H$2,1),Prov_Auto!$D$3:$D1000, "&lt;="&amp;EOMONTH(DATE(H$1,H$2,1),0)))</f>
        <v/>
      </c>
      <c r="I831" s="48" t="str">
        <f>IF($D831="","", (SUMIFS(Transacoes!$D$3:$D1000,Transacoes!$C$3:$C1000,$D831,Transacoes!$B$3:$B1000,"C", Transacoes!$A$3:$A1000, "&lt;"&amp;EOMONTH(DATE(I$1,I$2,1),0))-SUMIFS(Transacoes!$D$3:$D1000,Transacoes!$C$3:$C1000,$D831,Transacoes!$B$3:$B1000,"V", Transacoes!$A$3:$A1000, "&lt;"&amp;EOMONTH(DATE(I$1,I$2,1),0)))*SUMIFS(Prov_Auto!$E$3:$E1000, Prov_Auto!$A$3:$A1000, $D831, Prov_Auto!$D$3:$D1000,"&gt;="&amp;DATE(I$1,I$2,1),Prov_Auto!$D$3:$D1000, "&lt;="&amp;EOMONTH(DATE(I$1,I$2,1),0)))</f>
        <v/>
      </c>
      <c r="J831" s="48" t="str">
        <f>IF($D831="","", (SUMIFS(Transacoes!$D$3:$D1000,Transacoes!$C$3:$C1000,$D831,Transacoes!$B$3:$B1000,"C", Transacoes!$A$3:$A1000, "&lt;"&amp;EOMONTH(DATE(J$1,J$2,1),0))-SUMIFS(Transacoes!$D$3:$D1000,Transacoes!$C$3:$C1000,$D831,Transacoes!$B$3:$B1000,"V", Transacoes!$A$3:$A1000, "&lt;"&amp;EOMONTH(DATE(J$1,J$2,1),0)))*SUMIFS(Prov_Auto!$E$3:$E1000, Prov_Auto!$A$3:$A1000, $D831, Prov_Auto!$D$3:$D1000,"&gt;="&amp;DATE(J$1,J$2,1),Prov_Auto!$D$3:$D1000, "&lt;="&amp;EOMONTH(DATE(J$1,J$2,1),0)))</f>
        <v/>
      </c>
      <c r="K831" s="48" t="str">
        <f>IF($D831="","", (SUMIFS(Transacoes!$D$3:$D1000,Transacoes!$C$3:$C1000,$D831,Transacoes!$B$3:$B1000,"C", Transacoes!$A$3:$A1000, "&lt;"&amp;EOMONTH(DATE(K$1,K$2,1),0))-SUMIFS(Transacoes!$D$3:$D1000,Transacoes!$C$3:$C1000,$D831,Transacoes!$B$3:$B1000,"V", Transacoes!$A$3:$A1000, "&lt;"&amp;EOMONTH(DATE(K$1,K$2,1),0)))*SUMIFS(Prov_Auto!$E$3:$E1000, Prov_Auto!$A$3:$A1000, $D831, Prov_Auto!$D$3:$D1000,"&gt;="&amp;DATE(K$1,K$2,1),Prov_Auto!$D$3:$D1000, "&lt;="&amp;EOMONTH(DATE(K$1,K$2,1),0)))</f>
        <v/>
      </c>
      <c r="L831" s="48" t="str">
        <f>IF($D831="","", (SUMIFS(Transacoes!$D$3:$D1000,Transacoes!$C$3:$C1000,$D831,Transacoes!$B$3:$B1000,"C", Transacoes!$A$3:$A1000, "&lt;"&amp;EOMONTH(DATE(L$1,L$2,1),0))-SUMIFS(Transacoes!$D$3:$D1000,Transacoes!$C$3:$C1000,$D831,Transacoes!$B$3:$B1000,"V", Transacoes!$A$3:$A1000, "&lt;"&amp;EOMONTH(DATE(L$1,L$2,1),0)))*SUMIFS(Prov_Auto!$E$3:$E1000, Prov_Auto!$A$3:$A1000, $D831, Prov_Auto!$D$3:$D1000,"&gt;="&amp;DATE(L$1,L$2,1),Prov_Auto!$D$3:$D1000, "&lt;="&amp;EOMONTH(DATE(L$1,L$2,1),0)))</f>
        <v/>
      </c>
      <c r="M831" s="48" t="str">
        <f>IF($D831="","", (SUMIFS(Transacoes!$D$3:$D1000,Transacoes!$C$3:$C1000,$D831,Transacoes!$B$3:$B1000,"C", Transacoes!$A$3:$A1000, "&lt;"&amp;EOMONTH(DATE(M$1,M$2,1),0))-SUMIFS(Transacoes!$D$3:$D1000,Transacoes!$C$3:$C1000,$D831,Transacoes!$B$3:$B1000,"V", Transacoes!$A$3:$A1000, "&lt;"&amp;EOMONTH(DATE(M$1,M$2,1),0)))*SUMIFS(Prov_Auto!$E$3:$E1000, Prov_Auto!$A$3:$A1000, $D831, Prov_Auto!$D$3:$D1000,"&gt;="&amp;DATE(M$1,M$2,1),Prov_Auto!$D$3:$D1000, "&lt;="&amp;EOMONTH(DATE(M$1,M$2,1),0)))</f>
        <v/>
      </c>
      <c r="N831" s="48" t="str">
        <f>IF($D831="","", (SUMIFS(Transacoes!$D$3:$D1000,Transacoes!$C$3:$C1000,$D831,Transacoes!$B$3:$B1000,"C", Transacoes!$A$3:$A1000, "&lt;"&amp;EOMONTH(DATE(N$1,N$2,1),0))-SUMIFS(Transacoes!$D$3:$D1000,Transacoes!$C$3:$C1000,$D831,Transacoes!$B$3:$B1000,"V", Transacoes!$A$3:$A1000, "&lt;"&amp;EOMONTH(DATE(N$1,N$2,1),0)))*SUMIFS(Prov_Auto!$E$3:$E1000, Prov_Auto!$A$3:$A1000, $D831, Prov_Auto!$D$3:$D1000,"&gt;="&amp;DATE(N$1,N$2,1),Prov_Auto!$D$3:$D1000, "&lt;="&amp;EOMONTH(DATE(N$1,N$2,1),0)))</f>
        <v/>
      </c>
      <c r="O831" s="48" t="str">
        <f>IF($D831="","", (SUMIFS(Transacoes!$D$3:$D1000,Transacoes!$C$3:$C1000,$D831,Transacoes!$B$3:$B1000,"C", Transacoes!$A$3:$A1000, "&lt;"&amp;EOMONTH(DATE(O$1,O$2,1),0))-SUMIFS(Transacoes!$D$3:$D1000,Transacoes!$C$3:$C1000,$D831,Transacoes!$B$3:$B1000,"V", Transacoes!$A$3:$A1000, "&lt;"&amp;EOMONTH(DATE(O$1,O$2,1),0)))*SUMIFS(Prov_Auto!$E$3:$E1000, Prov_Auto!$A$3:$A1000, $D831, Prov_Auto!$D$3:$D1000,"&gt;="&amp;DATE(O$1,O$2,1),Prov_Auto!$D$3:$D1000, "&lt;="&amp;EOMONTH(DATE(O$1,O$2,1),0)))</f>
        <v/>
      </c>
      <c r="P831" s="48" t="str">
        <f>IF($D831="","", (SUMIFS(Transacoes!$D$3:$D1000,Transacoes!$C$3:$C1000,$D831,Transacoes!$B$3:$B1000,"C", Transacoes!$A$3:$A1000, "&lt;"&amp;EOMONTH(DATE(P$1,P$2,1),0))-SUMIFS(Transacoes!$D$3:$D1000,Transacoes!$C$3:$C1000,$D831,Transacoes!$B$3:$B1000,"V", Transacoes!$A$3:$A1000, "&lt;"&amp;EOMONTH(DATE(P$1,P$2,1),0)))*SUMIFS(Prov_Auto!$E$3:$E1000, Prov_Auto!$A$3:$A1000, $D831, Prov_Auto!$D$3:$D1000,"&gt;="&amp;DATE(P$1,P$2,1),Prov_Auto!$D$3:$D1000, "&lt;="&amp;EOMONTH(DATE(P$1,P$2,1),0)))</f>
        <v/>
      </c>
      <c r="Q831" s="48" t="str">
        <f>IF($D831="","", (SUMIFS(Transacoes!$D$3:$D1000,Transacoes!$C$3:$C1000,$D831,Transacoes!$B$3:$B1000,"C", Transacoes!$A$3:$A1000, "&lt;"&amp;EOMONTH(DATE(Q$1,Q$2,1),0))-SUMIFS(Transacoes!$D$3:$D1000,Transacoes!$C$3:$C1000,$D831,Transacoes!$B$3:$B1000,"V", Transacoes!$A$3:$A1000, "&lt;"&amp;EOMONTH(DATE(Q$1,Q$2,1),0)))*SUMIFS(Prov_Auto!$E$3:$E1000, Prov_Auto!$A$3:$A1000, $D831, Prov_Auto!$D$3:$D1000,"&gt;="&amp;DATE(Q$1,Q$2,1),Prov_Auto!$D$3:$D1000, "&lt;="&amp;EOMONTH(DATE(Q$1,Q$2,1),0)))</f>
        <v/>
      </c>
      <c r="R831" s="47"/>
    </row>
    <row r="832">
      <c r="A832" s="47"/>
      <c r="B832" s="47"/>
      <c r="C832" s="47"/>
      <c r="D832" s="87"/>
      <c r="E832" s="48" t="str">
        <f>IF($D832="","", (SUMIFS(Transacoes!$D$3:$D1000,Transacoes!$C$3:$C1000,$D832,Transacoes!$B$3:$B1000,"C", Transacoes!$A$3:$A1000, "&lt;"&amp;EOMONTH(DATE(E$1,E$2,1),0))-SUMIFS(Transacoes!$D$3:$D1000,Transacoes!$C$3:$C1000,$D832,Transacoes!$B$3:$B1000,"V", Transacoes!$A$3:$A1000, "&lt;"&amp;EOMONTH(DATE(E$1,E$2,1),0)))*SUMIFS(Prov_Auto!$E$3:$E1000, Prov_Auto!$A$3:$A1000, $D832, Prov_Auto!$D$3:$D1000,"&gt;="&amp;DATE(E$1,E$2,1),Prov_Auto!$D$3:$D1000, "&lt;="&amp;EOMONTH(DATE(E$1,E$2,1),0)))</f>
        <v/>
      </c>
      <c r="F832" s="48" t="str">
        <f>IF($D832="","", (SUMIFS(Transacoes!$D$3:$D1000,Transacoes!$C$3:$C1000,$D832,Transacoes!$B$3:$B1000,"C", Transacoes!$A$3:$A1000, "&lt;"&amp;EOMONTH(DATE(F$1,F$2,1),0))-SUMIFS(Transacoes!$D$3:$D1000,Transacoes!$C$3:$C1000,$D832,Transacoes!$B$3:$B1000,"V", Transacoes!$A$3:$A1000, "&lt;"&amp;EOMONTH(DATE(F$1,F$2,1),0)))*SUMIFS(Prov_Auto!$E$3:$E1000, Prov_Auto!$A$3:$A1000, $D832, Prov_Auto!$D$3:$D1000,"&gt;="&amp;DATE(F$1,F$2,1),Prov_Auto!$D$3:$D1000, "&lt;="&amp;EOMONTH(DATE(F$1,F$2,1),0)))</f>
        <v/>
      </c>
      <c r="G832" s="48" t="str">
        <f>IF($D832="","", (SUMIFS(Transacoes!$D$3:$D1000,Transacoes!$C$3:$C1000,$D832,Transacoes!$B$3:$B1000,"C", Transacoes!$A$3:$A1000, "&lt;"&amp;EOMONTH(DATE(G$1,G$2,1),0))-SUMIFS(Transacoes!$D$3:$D1000,Transacoes!$C$3:$C1000,$D832,Transacoes!$B$3:$B1000,"V", Transacoes!$A$3:$A1000, "&lt;"&amp;EOMONTH(DATE(G$1,G$2,1),0)))*SUMIFS(Prov_Auto!$E$3:$E1000, Prov_Auto!$A$3:$A1000, $D832, Prov_Auto!$D$3:$D1000,"&gt;="&amp;DATE(G$1,G$2,1),Prov_Auto!$D$3:$D1000, "&lt;="&amp;EOMONTH(DATE(G$1,G$2,1),0)))</f>
        <v/>
      </c>
      <c r="H832" s="48" t="str">
        <f>IF($D832="","", (SUMIFS(Transacoes!$D$3:$D1000,Transacoes!$C$3:$C1000,$D832,Transacoes!$B$3:$B1000,"C", Transacoes!$A$3:$A1000, "&lt;"&amp;EOMONTH(DATE(H$1,H$2,1),0))-SUMIFS(Transacoes!$D$3:$D1000,Transacoes!$C$3:$C1000,$D832,Transacoes!$B$3:$B1000,"V", Transacoes!$A$3:$A1000, "&lt;"&amp;EOMONTH(DATE(H$1,H$2,1),0)))*SUMIFS(Prov_Auto!$E$3:$E1000, Prov_Auto!$A$3:$A1000, $D832, Prov_Auto!$D$3:$D1000,"&gt;="&amp;DATE(H$1,H$2,1),Prov_Auto!$D$3:$D1000, "&lt;="&amp;EOMONTH(DATE(H$1,H$2,1),0)))</f>
        <v/>
      </c>
      <c r="I832" s="48" t="str">
        <f>IF($D832="","", (SUMIFS(Transacoes!$D$3:$D1000,Transacoes!$C$3:$C1000,$D832,Transacoes!$B$3:$B1000,"C", Transacoes!$A$3:$A1000, "&lt;"&amp;EOMONTH(DATE(I$1,I$2,1),0))-SUMIFS(Transacoes!$D$3:$D1000,Transacoes!$C$3:$C1000,$D832,Transacoes!$B$3:$B1000,"V", Transacoes!$A$3:$A1000, "&lt;"&amp;EOMONTH(DATE(I$1,I$2,1),0)))*SUMIFS(Prov_Auto!$E$3:$E1000, Prov_Auto!$A$3:$A1000, $D832, Prov_Auto!$D$3:$D1000,"&gt;="&amp;DATE(I$1,I$2,1),Prov_Auto!$D$3:$D1000, "&lt;="&amp;EOMONTH(DATE(I$1,I$2,1),0)))</f>
        <v/>
      </c>
      <c r="J832" s="48" t="str">
        <f>IF($D832="","", (SUMIFS(Transacoes!$D$3:$D1000,Transacoes!$C$3:$C1000,$D832,Transacoes!$B$3:$B1000,"C", Transacoes!$A$3:$A1000, "&lt;"&amp;EOMONTH(DATE(J$1,J$2,1),0))-SUMIFS(Transacoes!$D$3:$D1000,Transacoes!$C$3:$C1000,$D832,Transacoes!$B$3:$B1000,"V", Transacoes!$A$3:$A1000, "&lt;"&amp;EOMONTH(DATE(J$1,J$2,1),0)))*SUMIFS(Prov_Auto!$E$3:$E1000, Prov_Auto!$A$3:$A1000, $D832, Prov_Auto!$D$3:$D1000,"&gt;="&amp;DATE(J$1,J$2,1),Prov_Auto!$D$3:$D1000, "&lt;="&amp;EOMONTH(DATE(J$1,J$2,1),0)))</f>
        <v/>
      </c>
      <c r="K832" s="48" t="str">
        <f>IF($D832="","", (SUMIFS(Transacoes!$D$3:$D1000,Transacoes!$C$3:$C1000,$D832,Transacoes!$B$3:$B1000,"C", Transacoes!$A$3:$A1000, "&lt;"&amp;EOMONTH(DATE(K$1,K$2,1),0))-SUMIFS(Transacoes!$D$3:$D1000,Transacoes!$C$3:$C1000,$D832,Transacoes!$B$3:$B1000,"V", Transacoes!$A$3:$A1000, "&lt;"&amp;EOMONTH(DATE(K$1,K$2,1),0)))*SUMIFS(Prov_Auto!$E$3:$E1000, Prov_Auto!$A$3:$A1000, $D832, Prov_Auto!$D$3:$D1000,"&gt;="&amp;DATE(K$1,K$2,1),Prov_Auto!$D$3:$D1000, "&lt;="&amp;EOMONTH(DATE(K$1,K$2,1),0)))</f>
        <v/>
      </c>
      <c r="L832" s="48" t="str">
        <f>IF($D832="","", (SUMIFS(Transacoes!$D$3:$D1000,Transacoes!$C$3:$C1000,$D832,Transacoes!$B$3:$B1000,"C", Transacoes!$A$3:$A1000, "&lt;"&amp;EOMONTH(DATE(L$1,L$2,1),0))-SUMIFS(Transacoes!$D$3:$D1000,Transacoes!$C$3:$C1000,$D832,Transacoes!$B$3:$B1000,"V", Transacoes!$A$3:$A1000, "&lt;"&amp;EOMONTH(DATE(L$1,L$2,1),0)))*SUMIFS(Prov_Auto!$E$3:$E1000, Prov_Auto!$A$3:$A1000, $D832, Prov_Auto!$D$3:$D1000,"&gt;="&amp;DATE(L$1,L$2,1),Prov_Auto!$D$3:$D1000, "&lt;="&amp;EOMONTH(DATE(L$1,L$2,1),0)))</f>
        <v/>
      </c>
      <c r="M832" s="48" t="str">
        <f>IF($D832="","", (SUMIFS(Transacoes!$D$3:$D1000,Transacoes!$C$3:$C1000,$D832,Transacoes!$B$3:$B1000,"C", Transacoes!$A$3:$A1000, "&lt;"&amp;EOMONTH(DATE(M$1,M$2,1),0))-SUMIFS(Transacoes!$D$3:$D1000,Transacoes!$C$3:$C1000,$D832,Transacoes!$B$3:$B1000,"V", Transacoes!$A$3:$A1000, "&lt;"&amp;EOMONTH(DATE(M$1,M$2,1),0)))*SUMIFS(Prov_Auto!$E$3:$E1000, Prov_Auto!$A$3:$A1000, $D832, Prov_Auto!$D$3:$D1000,"&gt;="&amp;DATE(M$1,M$2,1),Prov_Auto!$D$3:$D1000, "&lt;="&amp;EOMONTH(DATE(M$1,M$2,1),0)))</f>
        <v/>
      </c>
      <c r="N832" s="48" t="str">
        <f>IF($D832="","", (SUMIFS(Transacoes!$D$3:$D1000,Transacoes!$C$3:$C1000,$D832,Transacoes!$B$3:$B1000,"C", Transacoes!$A$3:$A1000, "&lt;"&amp;EOMONTH(DATE(N$1,N$2,1),0))-SUMIFS(Transacoes!$D$3:$D1000,Transacoes!$C$3:$C1000,$D832,Transacoes!$B$3:$B1000,"V", Transacoes!$A$3:$A1000, "&lt;"&amp;EOMONTH(DATE(N$1,N$2,1),0)))*SUMIFS(Prov_Auto!$E$3:$E1000, Prov_Auto!$A$3:$A1000, $D832, Prov_Auto!$D$3:$D1000,"&gt;="&amp;DATE(N$1,N$2,1),Prov_Auto!$D$3:$D1000, "&lt;="&amp;EOMONTH(DATE(N$1,N$2,1),0)))</f>
        <v/>
      </c>
      <c r="O832" s="48" t="str">
        <f>IF($D832="","", (SUMIFS(Transacoes!$D$3:$D1000,Transacoes!$C$3:$C1000,$D832,Transacoes!$B$3:$B1000,"C", Transacoes!$A$3:$A1000, "&lt;"&amp;EOMONTH(DATE(O$1,O$2,1),0))-SUMIFS(Transacoes!$D$3:$D1000,Transacoes!$C$3:$C1000,$D832,Transacoes!$B$3:$B1000,"V", Transacoes!$A$3:$A1000, "&lt;"&amp;EOMONTH(DATE(O$1,O$2,1),0)))*SUMIFS(Prov_Auto!$E$3:$E1000, Prov_Auto!$A$3:$A1000, $D832, Prov_Auto!$D$3:$D1000,"&gt;="&amp;DATE(O$1,O$2,1),Prov_Auto!$D$3:$D1000, "&lt;="&amp;EOMONTH(DATE(O$1,O$2,1),0)))</f>
        <v/>
      </c>
      <c r="P832" s="48" t="str">
        <f>IF($D832="","", (SUMIFS(Transacoes!$D$3:$D1000,Transacoes!$C$3:$C1000,$D832,Transacoes!$B$3:$B1000,"C", Transacoes!$A$3:$A1000, "&lt;"&amp;EOMONTH(DATE(P$1,P$2,1),0))-SUMIFS(Transacoes!$D$3:$D1000,Transacoes!$C$3:$C1000,$D832,Transacoes!$B$3:$B1000,"V", Transacoes!$A$3:$A1000, "&lt;"&amp;EOMONTH(DATE(P$1,P$2,1),0)))*SUMIFS(Prov_Auto!$E$3:$E1000, Prov_Auto!$A$3:$A1000, $D832, Prov_Auto!$D$3:$D1000,"&gt;="&amp;DATE(P$1,P$2,1),Prov_Auto!$D$3:$D1000, "&lt;="&amp;EOMONTH(DATE(P$1,P$2,1),0)))</f>
        <v/>
      </c>
      <c r="Q832" s="48" t="str">
        <f>IF($D832="","", (SUMIFS(Transacoes!$D$3:$D1000,Transacoes!$C$3:$C1000,$D832,Transacoes!$B$3:$B1000,"C", Transacoes!$A$3:$A1000, "&lt;"&amp;EOMONTH(DATE(Q$1,Q$2,1),0))-SUMIFS(Transacoes!$D$3:$D1000,Transacoes!$C$3:$C1000,$D832,Transacoes!$B$3:$B1000,"V", Transacoes!$A$3:$A1000, "&lt;"&amp;EOMONTH(DATE(Q$1,Q$2,1),0)))*SUMIFS(Prov_Auto!$E$3:$E1000, Prov_Auto!$A$3:$A1000, $D832, Prov_Auto!$D$3:$D1000,"&gt;="&amp;DATE(Q$1,Q$2,1),Prov_Auto!$D$3:$D1000, "&lt;="&amp;EOMONTH(DATE(Q$1,Q$2,1),0)))</f>
        <v/>
      </c>
      <c r="R832" s="47"/>
    </row>
    <row r="833">
      <c r="A833" s="47"/>
      <c r="B833" s="47"/>
      <c r="C833" s="47"/>
      <c r="D833" s="87"/>
      <c r="E833" s="48" t="str">
        <f>IF($D833="","", (SUMIFS(Transacoes!$D$3:$D1000,Transacoes!$C$3:$C1000,$D833,Transacoes!$B$3:$B1000,"C", Transacoes!$A$3:$A1000, "&lt;"&amp;EOMONTH(DATE(E$1,E$2,1),0))-SUMIFS(Transacoes!$D$3:$D1000,Transacoes!$C$3:$C1000,$D833,Transacoes!$B$3:$B1000,"V", Transacoes!$A$3:$A1000, "&lt;"&amp;EOMONTH(DATE(E$1,E$2,1),0)))*SUMIFS(Prov_Auto!$E$3:$E1000, Prov_Auto!$A$3:$A1000, $D833, Prov_Auto!$D$3:$D1000,"&gt;="&amp;DATE(E$1,E$2,1),Prov_Auto!$D$3:$D1000, "&lt;="&amp;EOMONTH(DATE(E$1,E$2,1),0)))</f>
        <v/>
      </c>
      <c r="F833" s="48" t="str">
        <f>IF($D833="","", (SUMIFS(Transacoes!$D$3:$D1000,Transacoes!$C$3:$C1000,$D833,Transacoes!$B$3:$B1000,"C", Transacoes!$A$3:$A1000, "&lt;"&amp;EOMONTH(DATE(F$1,F$2,1),0))-SUMIFS(Transacoes!$D$3:$D1000,Transacoes!$C$3:$C1000,$D833,Transacoes!$B$3:$B1000,"V", Transacoes!$A$3:$A1000, "&lt;"&amp;EOMONTH(DATE(F$1,F$2,1),0)))*SUMIFS(Prov_Auto!$E$3:$E1000, Prov_Auto!$A$3:$A1000, $D833, Prov_Auto!$D$3:$D1000,"&gt;="&amp;DATE(F$1,F$2,1),Prov_Auto!$D$3:$D1000, "&lt;="&amp;EOMONTH(DATE(F$1,F$2,1),0)))</f>
        <v/>
      </c>
      <c r="G833" s="48" t="str">
        <f>IF($D833="","", (SUMIFS(Transacoes!$D$3:$D1000,Transacoes!$C$3:$C1000,$D833,Transacoes!$B$3:$B1000,"C", Transacoes!$A$3:$A1000, "&lt;"&amp;EOMONTH(DATE(G$1,G$2,1),0))-SUMIFS(Transacoes!$D$3:$D1000,Transacoes!$C$3:$C1000,$D833,Transacoes!$B$3:$B1000,"V", Transacoes!$A$3:$A1000, "&lt;"&amp;EOMONTH(DATE(G$1,G$2,1),0)))*SUMIFS(Prov_Auto!$E$3:$E1000, Prov_Auto!$A$3:$A1000, $D833, Prov_Auto!$D$3:$D1000,"&gt;="&amp;DATE(G$1,G$2,1),Prov_Auto!$D$3:$D1000, "&lt;="&amp;EOMONTH(DATE(G$1,G$2,1),0)))</f>
        <v/>
      </c>
      <c r="H833" s="48" t="str">
        <f>IF($D833="","", (SUMIFS(Transacoes!$D$3:$D1000,Transacoes!$C$3:$C1000,$D833,Transacoes!$B$3:$B1000,"C", Transacoes!$A$3:$A1000, "&lt;"&amp;EOMONTH(DATE(H$1,H$2,1),0))-SUMIFS(Transacoes!$D$3:$D1000,Transacoes!$C$3:$C1000,$D833,Transacoes!$B$3:$B1000,"V", Transacoes!$A$3:$A1000, "&lt;"&amp;EOMONTH(DATE(H$1,H$2,1),0)))*SUMIFS(Prov_Auto!$E$3:$E1000, Prov_Auto!$A$3:$A1000, $D833, Prov_Auto!$D$3:$D1000,"&gt;="&amp;DATE(H$1,H$2,1),Prov_Auto!$D$3:$D1000, "&lt;="&amp;EOMONTH(DATE(H$1,H$2,1),0)))</f>
        <v/>
      </c>
      <c r="I833" s="48" t="str">
        <f>IF($D833="","", (SUMIFS(Transacoes!$D$3:$D1000,Transacoes!$C$3:$C1000,$D833,Transacoes!$B$3:$B1000,"C", Transacoes!$A$3:$A1000, "&lt;"&amp;EOMONTH(DATE(I$1,I$2,1),0))-SUMIFS(Transacoes!$D$3:$D1000,Transacoes!$C$3:$C1000,$D833,Transacoes!$B$3:$B1000,"V", Transacoes!$A$3:$A1000, "&lt;"&amp;EOMONTH(DATE(I$1,I$2,1),0)))*SUMIFS(Prov_Auto!$E$3:$E1000, Prov_Auto!$A$3:$A1000, $D833, Prov_Auto!$D$3:$D1000,"&gt;="&amp;DATE(I$1,I$2,1),Prov_Auto!$D$3:$D1000, "&lt;="&amp;EOMONTH(DATE(I$1,I$2,1),0)))</f>
        <v/>
      </c>
      <c r="J833" s="48" t="str">
        <f>IF($D833="","", (SUMIFS(Transacoes!$D$3:$D1000,Transacoes!$C$3:$C1000,$D833,Transacoes!$B$3:$B1000,"C", Transacoes!$A$3:$A1000, "&lt;"&amp;EOMONTH(DATE(J$1,J$2,1),0))-SUMIFS(Transacoes!$D$3:$D1000,Transacoes!$C$3:$C1000,$D833,Transacoes!$B$3:$B1000,"V", Transacoes!$A$3:$A1000, "&lt;"&amp;EOMONTH(DATE(J$1,J$2,1),0)))*SUMIFS(Prov_Auto!$E$3:$E1000, Prov_Auto!$A$3:$A1000, $D833, Prov_Auto!$D$3:$D1000,"&gt;="&amp;DATE(J$1,J$2,1),Prov_Auto!$D$3:$D1000, "&lt;="&amp;EOMONTH(DATE(J$1,J$2,1),0)))</f>
        <v/>
      </c>
      <c r="K833" s="48" t="str">
        <f>IF($D833="","", (SUMIFS(Transacoes!$D$3:$D1000,Transacoes!$C$3:$C1000,$D833,Transacoes!$B$3:$B1000,"C", Transacoes!$A$3:$A1000, "&lt;"&amp;EOMONTH(DATE(K$1,K$2,1),0))-SUMIFS(Transacoes!$D$3:$D1000,Transacoes!$C$3:$C1000,$D833,Transacoes!$B$3:$B1000,"V", Transacoes!$A$3:$A1000, "&lt;"&amp;EOMONTH(DATE(K$1,K$2,1),0)))*SUMIFS(Prov_Auto!$E$3:$E1000, Prov_Auto!$A$3:$A1000, $D833, Prov_Auto!$D$3:$D1000,"&gt;="&amp;DATE(K$1,K$2,1),Prov_Auto!$D$3:$D1000, "&lt;="&amp;EOMONTH(DATE(K$1,K$2,1),0)))</f>
        <v/>
      </c>
      <c r="L833" s="48" t="str">
        <f>IF($D833="","", (SUMIFS(Transacoes!$D$3:$D1000,Transacoes!$C$3:$C1000,$D833,Transacoes!$B$3:$B1000,"C", Transacoes!$A$3:$A1000, "&lt;"&amp;EOMONTH(DATE(L$1,L$2,1),0))-SUMIFS(Transacoes!$D$3:$D1000,Transacoes!$C$3:$C1000,$D833,Transacoes!$B$3:$B1000,"V", Transacoes!$A$3:$A1000, "&lt;"&amp;EOMONTH(DATE(L$1,L$2,1),0)))*SUMIFS(Prov_Auto!$E$3:$E1000, Prov_Auto!$A$3:$A1000, $D833, Prov_Auto!$D$3:$D1000,"&gt;="&amp;DATE(L$1,L$2,1),Prov_Auto!$D$3:$D1000, "&lt;="&amp;EOMONTH(DATE(L$1,L$2,1),0)))</f>
        <v/>
      </c>
      <c r="M833" s="48" t="str">
        <f>IF($D833="","", (SUMIFS(Transacoes!$D$3:$D1000,Transacoes!$C$3:$C1000,$D833,Transacoes!$B$3:$B1000,"C", Transacoes!$A$3:$A1000, "&lt;"&amp;EOMONTH(DATE(M$1,M$2,1),0))-SUMIFS(Transacoes!$D$3:$D1000,Transacoes!$C$3:$C1000,$D833,Transacoes!$B$3:$B1000,"V", Transacoes!$A$3:$A1000, "&lt;"&amp;EOMONTH(DATE(M$1,M$2,1),0)))*SUMIFS(Prov_Auto!$E$3:$E1000, Prov_Auto!$A$3:$A1000, $D833, Prov_Auto!$D$3:$D1000,"&gt;="&amp;DATE(M$1,M$2,1),Prov_Auto!$D$3:$D1000, "&lt;="&amp;EOMONTH(DATE(M$1,M$2,1),0)))</f>
        <v/>
      </c>
      <c r="N833" s="48" t="str">
        <f>IF($D833="","", (SUMIFS(Transacoes!$D$3:$D1000,Transacoes!$C$3:$C1000,$D833,Transacoes!$B$3:$B1000,"C", Transacoes!$A$3:$A1000, "&lt;"&amp;EOMONTH(DATE(N$1,N$2,1),0))-SUMIFS(Transacoes!$D$3:$D1000,Transacoes!$C$3:$C1000,$D833,Transacoes!$B$3:$B1000,"V", Transacoes!$A$3:$A1000, "&lt;"&amp;EOMONTH(DATE(N$1,N$2,1),0)))*SUMIFS(Prov_Auto!$E$3:$E1000, Prov_Auto!$A$3:$A1000, $D833, Prov_Auto!$D$3:$D1000,"&gt;="&amp;DATE(N$1,N$2,1),Prov_Auto!$D$3:$D1000, "&lt;="&amp;EOMONTH(DATE(N$1,N$2,1),0)))</f>
        <v/>
      </c>
      <c r="O833" s="48" t="str">
        <f>IF($D833="","", (SUMIFS(Transacoes!$D$3:$D1000,Transacoes!$C$3:$C1000,$D833,Transacoes!$B$3:$B1000,"C", Transacoes!$A$3:$A1000, "&lt;"&amp;EOMONTH(DATE(O$1,O$2,1),0))-SUMIFS(Transacoes!$D$3:$D1000,Transacoes!$C$3:$C1000,$D833,Transacoes!$B$3:$B1000,"V", Transacoes!$A$3:$A1000, "&lt;"&amp;EOMONTH(DATE(O$1,O$2,1),0)))*SUMIFS(Prov_Auto!$E$3:$E1000, Prov_Auto!$A$3:$A1000, $D833, Prov_Auto!$D$3:$D1000,"&gt;="&amp;DATE(O$1,O$2,1),Prov_Auto!$D$3:$D1000, "&lt;="&amp;EOMONTH(DATE(O$1,O$2,1),0)))</f>
        <v/>
      </c>
      <c r="P833" s="48" t="str">
        <f>IF($D833="","", (SUMIFS(Transacoes!$D$3:$D1000,Transacoes!$C$3:$C1000,$D833,Transacoes!$B$3:$B1000,"C", Transacoes!$A$3:$A1000, "&lt;"&amp;EOMONTH(DATE(P$1,P$2,1),0))-SUMIFS(Transacoes!$D$3:$D1000,Transacoes!$C$3:$C1000,$D833,Transacoes!$B$3:$B1000,"V", Transacoes!$A$3:$A1000, "&lt;"&amp;EOMONTH(DATE(P$1,P$2,1),0)))*SUMIFS(Prov_Auto!$E$3:$E1000, Prov_Auto!$A$3:$A1000, $D833, Prov_Auto!$D$3:$D1000,"&gt;="&amp;DATE(P$1,P$2,1),Prov_Auto!$D$3:$D1000, "&lt;="&amp;EOMONTH(DATE(P$1,P$2,1),0)))</f>
        <v/>
      </c>
      <c r="Q833" s="48" t="str">
        <f>IF($D833="","", (SUMIFS(Transacoes!$D$3:$D1000,Transacoes!$C$3:$C1000,$D833,Transacoes!$B$3:$B1000,"C", Transacoes!$A$3:$A1000, "&lt;"&amp;EOMONTH(DATE(Q$1,Q$2,1),0))-SUMIFS(Transacoes!$D$3:$D1000,Transacoes!$C$3:$C1000,$D833,Transacoes!$B$3:$B1000,"V", Transacoes!$A$3:$A1000, "&lt;"&amp;EOMONTH(DATE(Q$1,Q$2,1),0)))*SUMIFS(Prov_Auto!$E$3:$E1000, Prov_Auto!$A$3:$A1000, $D833, Prov_Auto!$D$3:$D1000,"&gt;="&amp;DATE(Q$1,Q$2,1),Prov_Auto!$D$3:$D1000, "&lt;="&amp;EOMONTH(DATE(Q$1,Q$2,1),0)))</f>
        <v/>
      </c>
      <c r="R833" s="47"/>
    </row>
    <row r="834">
      <c r="A834" s="47"/>
      <c r="B834" s="47"/>
      <c r="C834" s="47"/>
      <c r="D834" s="87"/>
      <c r="E834" s="48" t="str">
        <f>IF($D834="","", (SUMIFS(Transacoes!$D$3:$D1000,Transacoes!$C$3:$C1000,$D834,Transacoes!$B$3:$B1000,"C", Transacoes!$A$3:$A1000, "&lt;"&amp;EOMONTH(DATE(E$1,E$2,1),0))-SUMIFS(Transacoes!$D$3:$D1000,Transacoes!$C$3:$C1000,$D834,Transacoes!$B$3:$B1000,"V", Transacoes!$A$3:$A1000, "&lt;"&amp;EOMONTH(DATE(E$1,E$2,1),0)))*SUMIFS(Prov_Auto!$E$3:$E1000, Prov_Auto!$A$3:$A1000, $D834, Prov_Auto!$D$3:$D1000,"&gt;="&amp;DATE(E$1,E$2,1),Prov_Auto!$D$3:$D1000, "&lt;="&amp;EOMONTH(DATE(E$1,E$2,1),0)))</f>
        <v/>
      </c>
      <c r="F834" s="48" t="str">
        <f>IF($D834="","", (SUMIFS(Transacoes!$D$3:$D1000,Transacoes!$C$3:$C1000,$D834,Transacoes!$B$3:$B1000,"C", Transacoes!$A$3:$A1000, "&lt;"&amp;EOMONTH(DATE(F$1,F$2,1),0))-SUMIFS(Transacoes!$D$3:$D1000,Transacoes!$C$3:$C1000,$D834,Transacoes!$B$3:$B1000,"V", Transacoes!$A$3:$A1000, "&lt;"&amp;EOMONTH(DATE(F$1,F$2,1),0)))*SUMIFS(Prov_Auto!$E$3:$E1000, Prov_Auto!$A$3:$A1000, $D834, Prov_Auto!$D$3:$D1000,"&gt;="&amp;DATE(F$1,F$2,1),Prov_Auto!$D$3:$D1000, "&lt;="&amp;EOMONTH(DATE(F$1,F$2,1),0)))</f>
        <v/>
      </c>
      <c r="G834" s="48" t="str">
        <f>IF($D834="","", (SUMIFS(Transacoes!$D$3:$D1000,Transacoes!$C$3:$C1000,$D834,Transacoes!$B$3:$B1000,"C", Transacoes!$A$3:$A1000, "&lt;"&amp;EOMONTH(DATE(G$1,G$2,1),0))-SUMIFS(Transacoes!$D$3:$D1000,Transacoes!$C$3:$C1000,$D834,Transacoes!$B$3:$B1000,"V", Transacoes!$A$3:$A1000, "&lt;"&amp;EOMONTH(DATE(G$1,G$2,1),0)))*SUMIFS(Prov_Auto!$E$3:$E1000, Prov_Auto!$A$3:$A1000, $D834, Prov_Auto!$D$3:$D1000,"&gt;="&amp;DATE(G$1,G$2,1),Prov_Auto!$D$3:$D1000, "&lt;="&amp;EOMONTH(DATE(G$1,G$2,1),0)))</f>
        <v/>
      </c>
      <c r="H834" s="48" t="str">
        <f>IF($D834="","", (SUMIFS(Transacoes!$D$3:$D1000,Transacoes!$C$3:$C1000,$D834,Transacoes!$B$3:$B1000,"C", Transacoes!$A$3:$A1000, "&lt;"&amp;EOMONTH(DATE(H$1,H$2,1),0))-SUMIFS(Transacoes!$D$3:$D1000,Transacoes!$C$3:$C1000,$D834,Transacoes!$B$3:$B1000,"V", Transacoes!$A$3:$A1000, "&lt;"&amp;EOMONTH(DATE(H$1,H$2,1),0)))*SUMIFS(Prov_Auto!$E$3:$E1000, Prov_Auto!$A$3:$A1000, $D834, Prov_Auto!$D$3:$D1000,"&gt;="&amp;DATE(H$1,H$2,1),Prov_Auto!$D$3:$D1000, "&lt;="&amp;EOMONTH(DATE(H$1,H$2,1),0)))</f>
        <v/>
      </c>
      <c r="I834" s="48" t="str">
        <f>IF($D834="","", (SUMIFS(Transacoes!$D$3:$D1000,Transacoes!$C$3:$C1000,$D834,Transacoes!$B$3:$B1000,"C", Transacoes!$A$3:$A1000, "&lt;"&amp;EOMONTH(DATE(I$1,I$2,1),0))-SUMIFS(Transacoes!$D$3:$D1000,Transacoes!$C$3:$C1000,$D834,Transacoes!$B$3:$B1000,"V", Transacoes!$A$3:$A1000, "&lt;"&amp;EOMONTH(DATE(I$1,I$2,1),0)))*SUMIFS(Prov_Auto!$E$3:$E1000, Prov_Auto!$A$3:$A1000, $D834, Prov_Auto!$D$3:$D1000,"&gt;="&amp;DATE(I$1,I$2,1),Prov_Auto!$D$3:$D1000, "&lt;="&amp;EOMONTH(DATE(I$1,I$2,1),0)))</f>
        <v/>
      </c>
      <c r="J834" s="48" t="str">
        <f>IF($D834="","", (SUMIFS(Transacoes!$D$3:$D1000,Transacoes!$C$3:$C1000,$D834,Transacoes!$B$3:$B1000,"C", Transacoes!$A$3:$A1000, "&lt;"&amp;EOMONTH(DATE(J$1,J$2,1),0))-SUMIFS(Transacoes!$D$3:$D1000,Transacoes!$C$3:$C1000,$D834,Transacoes!$B$3:$B1000,"V", Transacoes!$A$3:$A1000, "&lt;"&amp;EOMONTH(DATE(J$1,J$2,1),0)))*SUMIFS(Prov_Auto!$E$3:$E1000, Prov_Auto!$A$3:$A1000, $D834, Prov_Auto!$D$3:$D1000,"&gt;="&amp;DATE(J$1,J$2,1),Prov_Auto!$D$3:$D1000, "&lt;="&amp;EOMONTH(DATE(J$1,J$2,1),0)))</f>
        <v/>
      </c>
      <c r="K834" s="48" t="str">
        <f>IF($D834="","", (SUMIFS(Transacoes!$D$3:$D1000,Transacoes!$C$3:$C1000,$D834,Transacoes!$B$3:$B1000,"C", Transacoes!$A$3:$A1000, "&lt;"&amp;EOMONTH(DATE(K$1,K$2,1),0))-SUMIFS(Transacoes!$D$3:$D1000,Transacoes!$C$3:$C1000,$D834,Transacoes!$B$3:$B1000,"V", Transacoes!$A$3:$A1000, "&lt;"&amp;EOMONTH(DATE(K$1,K$2,1),0)))*SUMIFS(Prov_Auto!$E$3:$E1000, Prov_Auto!$A$3:$A1000, $D834, Prov_Auto!$D$3:$D1000,"&gt;="&amp;DATE(K$1,K$2,1),Prov_Auto!$D$3:$D1000, "&lt;="&amp;EOMONTH(DATE(K$1,K$2,1),0)))</f>
        <v/>
      </c>
      <c r="L834" s="48" t="str">
        <f>IF($D834="","", (SUMIFS(Transacoes!$D$3:$D1000,Transacoes!$C$3:$C1000,$D834,Transacoes!$B$3:$B1000,"C", Transacoes!$A$3:$A1000, "&lt;"&amp;EOMONTH(DATE(L$1,L$2,1),0))-SUMIFS(Transacoes!$D$3:$D1000,Transacoes!$C$3:$C1000,$D834,Transacoes!$B$3:$B1000,"V", Transacoes!$A$3:$A1000, "&lt;"&amp;EOMONTH(DATE(L$1,L$2,1),0)))*SUMIFS(Prov_Auto!$E$3:$E1000, Prov_Auto!$A$3:$A1000, $D834, Prov_Auto!$D$3:$D1000,"&gt;="&amp;DATE(L$1,L$2,1),Prov_Auto!$D$3:$D1000, "&lt;="&amp;EOMONTH(DATE(L$1,L$2,1),0)))</f>
        <v/>
      </c>
      <c r="M834" s="48" t="str">
        <f>IF($D834="","", (SUMIFS(Transacoes!$D$3:$D1000,Transacoes!$C$3:$C1000,$D834,Transacoes!$B$3:$B1000,"C", Transacoes!$A$3:$A1000, "&lt;"&amp;EOMONTH(DATE(M$1,M$2,1),0))-SUMIFS(Transacoes!$D$3:$D1000,Transacoes!$C$3:$C1000,$D834,Transacoes!$B$3:$B1000,"V", Transacoes!$A$3:$A1000, "&lt;"&amp;EOMONTH(DATE(M$1,M$2,1),0)))*SUMIFS(Prov_Auto!$E$3:$E1000, Prov_Auto!$A$3:$A1000, $D834, Prov_Auto!$D$3:$D1000,"&gt;="&amp;DATE(M$1,M$2,1),Prov_Auto!$D$3:$D1000, "&lt;="&amp;EOMONTH(DATE(M$1,M$2,1),0)))</f>
        <v/>
      </c>
      <c r="N834" s="48" t="str">
        <f>IF($D834="","", (SUMIFS(Transacoes!$D$3:$D1000,Transacoes!$C$3:$C1000,$D834,Transacoes!$B$3:$B1000,"C", Transacoes!$A$3:$A1000, "&lt;"&amp;EOMONTH(DATE(N$1,N$2,1),0))-SUMIFS(Transacoes!$D$3:$D1000,Transacoes!$C$3:$C1000,$D834,Transacoes!$B$3:$B1000,"V", Transacoes!$A$3:$A1000, "&lt;"&amp;EOMONTH(DATE(N$1,N$2,1),0)))*SUMIFS(Prov_Auto!$E$3:$E1000, Prov_Auto!$A$3:$A1000, $D834, Prov_Auto!$D$3:$D1000,"&gt;="&amp;DATE(N$1,N$2,1),Prov_Auto!$D$3:$D1000, "&lt;="&amp;EOMONTH(DATE(N$1,N$2,1),0)))</f>
        <v/>
      </c>
      <c r="O834" s="48" t="str">
        <f>IF($D834="","", (SUMIFS(Transacoes!$D$3:$D1000,Transacoes!$C$3:$C1000,$D834,Transacoes!$B$3:$B1000,"C", Transacoes!$A$3:$A1000, "&lt;"&amp;EOMONTH(DATE(O$1,O$2,1),0))-SUMIFS(Transacoes!$D$3:$D1000,Transacoes!$C$3:$C1000,$D834,Transacoes!$B$3:$B1000,"V", Transacoes!$A$3:$A1000, "&lt;"&amp;EOMONTH(DATE(O$1,O$2,1),0)))*SUMIFS(Prov_Auto!$E$3:$E1000, Prov_Auto!$A$3:$A1000, $D834, Prov_Auto!$D$3:$D1000,"&gt;="&amp;DATE(O$1,O$2,1),Prov_Auto!$D$3:$D1000, "&lt;="&amp;EOMONTH(DATE(O$1,O$2,1),0)))</f>
        <v/>
      </c>
      <c r="P834" s="48" t="str">
        <f>IF($D834="","", (SUMIFS(Transacoes!$D$3:$D1000,Transacoes!$C$3:$C1000,$D834,Transacoes!$B$3:$B1000,"C", Transacoes!$A$3:$A1000, "&lt;"&amp;EOMONTH(DATE(P$1,P$2,1),0))-SUMIFS(Transacoes!$D$3:$D1000,Transacoes!$C$3:$C1000,$D834,Transacoes!$B$3:$B1000,"V", Transacoes!$A$3:$A1000, "&lt;"&amp;EOMONTH(DATE(P$1,P$2,1),0)))*SUMIFS(Prov_Auto!$E$3:$E1000, Prov_Auto!$A$3:$A1000, $D834, Prov_Auto!$D$3:$D1000,"&gt;="&amp;DATE(P$1,P$2,1),Prov_Auto!$D$3:$D1000, "&lt;="&amp;EOMONTH(DATE(P$1,P$2,1),0)))</f>
        <v/>
      </c>
      <c r="Q834" s="48" t="str">
        <f>IF($D834="","", (SUMIFS(Transacoes!$D$3:$D1000,Transacoes!$C$3:$C1000,$D834,Transacoes!$B$3:$B1000,"C", Transacoes!$A$3:$A1000, "&lt;"&amp;EOMONTH(DATE(Q$1,Q$2,1),0))-SUMIFS(Transacoes!$D$3:$D1000,Transacoes!$C$3:$C1000,$D834,Transacoes!$B$3:$B1000,"V", Transacoes!$A$3:$A1000, "&lt;"&amp;EOMONTH(DATE(Q$1,Q$2,1),0)))*SUMIFS(Prov_Auto!$E$3:$E1000, Prov_Auto!$A$3:$A1000, $D834, Prov_Auto!$D$3:$D1000,"&gt;="&amp;DATE(Q$1,Q$2,1),Prov_Auto!$D$3:$D1000, "&lt;="&amp;EOMONTH(DATE(Q$1,Q$2,1),0)))</f>
        <v/>
      </c>
      <c r="R834" s="47"/>
    </row>
    <row r="835">
      <c r="A835" s="47"/>
      <c r="B835" s="47"/>
      <c r="C835" s="47"/>
      <c r="D835" s="87"/>
      <c r="E835" s="48" t="str">
        <f>IF($D835="","", (SUMIFS(Transacoes!$D$3:$D1000,Transacoes!$C$3:$C1000,$D835,Transacoes!$B$3:$B1000,"C", Transacoes!$A$3:$A1000, "&lt;"&amp;EOMONTH(DATE(E$1,E$2,1),0))-SUMIFS(Transacoes!$D$3:$D1000,Transacoes!$C$3:$C1000,$D835,Transacoes!$B$3:$B1000,"V", Transacoes!$A$3:$A1000, "&lt;"&amp;EOMONTH(DATE(E$1,E$2,1),0)))*SUMIFS(Prov_Auto!$E$3:$E1000, Prov_Auto!$A$3:$A1000, $D835, Prov_Auto!$D$3:$D1000,"&gt;="&amp;DATE(E$1,E$2,1),Prov_Auto!$D$3:$D1000, "&lt;="&amp;EOMONTH(DATE(E$1,E$2,1),0)))</f>
        <v/>
      </c>
      <c r="F835" s="48" t="str">
        <f>IF($D835="","", (SUMIFS(Transacoes!$D$3:$D1000,Transacoes!$C$3:$C1000,$D835,Transacoes!$B$3:$B1000,"C", Transacoes!$A$3:$A1000, "&lt;"&amp;EOMONTH(DATE(F$1,F$2,1),0))-SUMIFS(Transacoes!$D$3:$D1000,Transacoes!$C$3:$C1000,$D835,Transacoes!$B$3:$B1000,"V", Transacoes!$A$3:$A1000, "&lt;"&amp;EOMONTH(DATE(F$1,F$2,1),0)))*SUMIFS(Prov_Auto!$E$3:$E1000, Prov_Auto!$A$3:$A1000, $D835, Prov_Auto!$D$3:$D1000,"&gt;="&amp;DATE(F$1,F$2,1),Prov_Auto!$D$3:$D1000, "&lt;="&amp;EOMONTH(DATE(F$1,F$2,1),0)))</f>
        <v/>
      </c>
      <c r="G835" s="48" t="str">
        <f>IF($D835="","", (SUMIFS(Transacoes!$D$3:$D1000,Transacoes!$C$3:$C1000,$D835,Transacoes!$B$3:$B1000,"C", Transacoes!$A$3:$A1000, "&lt;"&amp;EOMONTH(DATE(G$1,G$2,1),0))-SUMIFS(Transacoes!$D$3:$D1000,Transacoes!$C$3:$C1000,$D835,Transacoes!$B$3:$B1000,"V", Transacoes!$A$3:$A1000, "&lt;"&amp;EOMONTH(DATE(G$1,G$2,1),0)))*SUMIFS(Prov_Auto!$E$3:$E1000, Prov_Auto!$A$3:$A1000, $D835, Prov_Auto!$D$3:$D1000,"&gt;="&amp;DATE(G$1,G$2,1),Prov_Auto!$D$3:$D1000, "&lt;="&amp;EOMONTH(DATE(G$1,G$2,1),0)))</f>
        <v/>
      </c>
      <c r="H835" s="48" t="str">
        <f>IF($D835="","", (SUMIFS(Transacoes!$D$3:$D1000,Transacoes!$C$3:$C1000,$D835,Transacoes!$B$3:$B1000,"C", Transacoes!$A$3:$A1000, "&lt;"&amp;EOMONTH(DATE(H$1,H$2,1),0))-SUMIFS(Transacoes!$D$3:$D1000,Transacoes!$C$3:$C1000,$D835,Transacoes!$B$3:$B1000,"V", Transacoes!$A$3:$A1000, "&lt;"&amp;EOMONTH(DATE(H$1,H$2,1),0)))*SUMIFS(Prov_Auto!$E$3:$E1000, Prov_Auto!$A$3:$A1000, $D835, Prov_Auto!$D$3:$D1000,"&gt;="&amp;DATE(H$1,H$2,1),Prov_Auto!$D$3:$D1000, "&lt;="&amp;EOMONTH(DATE(H$1,H$2,1),0)))</f>
        <v/>
      </c>
      <c r="I835" s="48" t="str">
        <f>IF($D835="","", (SUMIFS(Transacoes!$D$3:$D1000,Transacoes!$C$3:$C1000,$D835,Transacoes!$B$3:$B1000,"C", Transacoes!$A$3:$A1000, "&lt;"&amp;EOMONTH(DATE(I$1,I$2,1),0))-SUMIFS(Transacoes!$D$3:$D1000,Transacoes!$C$3:$C1000,$D835,Transacoes!$B$3:$B1000,"V", Transacoes!$A$3:$A1000, "&lt;"&amp;EOMONTH(DATE(I$1,I$2,1),0)))*SUMIFS(Prov_Auto!$E$3:$E1000, Prov_Auto!$A$3:$A1000, $D835, Prov_Auto!$D$3:$D1000,"&gt;="&amp;DATE(I$1,I$2,1),Prov_Auto!$D$3:$D1000, "&lt;="&amp;EOMONTH(DATE(I$1,I$2,1),0)))</f>
        <v/>
      </c>
      <c r="J835" s="48" t="str">
        <f>IF($D835="","", (SUMIFS(Transacoes!$D$3:$D1000,Transacoes!$C$3:$C1000,$D835,Transacoes!$B$3:$B1000,"C", Transacoes!$A$3:$A1000, "&lt;"&amp;EOMONTH(DATE(J$1,J$2,1),0))-SUMIFS(Transacoes!$D$3:$D1000,Transacoes!$C$3:$C1000,$D835,Transacoes!$B$3:$B1000,"V", Transacoes!$A$3:$A1000, "&lt;"&amp;EOMONTH(DATE(J$1,J$2,1),0)))*SUMIFS(Prov_Auto!$E$3:$E1000, Prov_Auto!$A$3:$A1000, $D835, Prov_Auto!$D$3:$D1000,"&gt;="&amp;DATE(J$1,J$2,1),Prov_Auto!$D$3:$D1000, "&lt;="&amp;EOMONTH(DATE(J$1,J$2,1),0)))</f>
        <v/>
      </c>
      <c r="K835" s="48" t="str">
        <f>IF($D835="","", (SUMIFS(Transacoes!$D$3:$D1000,Transacoes!$C$3:$C1000,$D835,Transacoes!$B$3:$B1000,"C", Transacoes!$A$3:$A1000, "&lt;"&amp;EOMONTH(DATE(K$1,K$2,1),0))-SUMIFS(Transacoes!$D$3:$D1000,Transacoes!$C$3:$C1000,$D835,Transacoes!$B$3:$B1000,"V", Transacoes!$A$3:$A1000, "&lt;"&amp;EOMONTH(DATE(K$1,K$2,1),0)))*SUMIFS(Prov_Auto!$E$3:$E1000, Prov_Auto!$A$3:$A1000, $D835, Prov_Auto!$D$3:$D1000,"&gt;="&amp;DATE(K$1,K$2,1),Prov_Auto!$D$3:$D1000, "&lt;="&amp;EOMONTH(DATE(K$1,K$2,1),0)))</f>
        <v/>
      </c>
      <c r="L835" s="48" t="str">
        <f>IF($D835="","", (SUMIFS(Transacoes!$D$3:$D1000,Transacoes!$C$3:$C1000,$D835,Transacoes!$B$3:$B1000,"C", Transacoes!$A$3:$A1000, "&lt;"&amp;EOMONTH(DATE(L$1,L$2,1),0))-SUMIFS(Transacoes!$D$3:$D1000,Transacoes!$C$3:$C1000,$D835,Transacoes!$B$3:$B1000,"V", Transacoes!$A$3:$A1000, "&lt;"&amp;EOMONTH(DATE(L$1,L$2,1),0)))*SUMIFS(Prov_Auto!$E$3:$E1000, Prov_Auto!$A$3:$A1000, $D835, Prov_Auto!$D$3:$D1000,"&gt;="&amp;DATE(L$1,L$2,1),Prov_Auto!$D$3:$D1000, "&lt;="&amp;EOMONTH(DATE(L$1,L$2,1),0)))</f>
        <v/>
      </c>
      <c r="M835" s="48" t="str">
        <f>IF($D835="","", (SUMIFS(Transacoes!$D$3:$D1000,Transacoes!$C$3:$C1000,$D835,Transacoes!$B$3:$B1000,"C", Transacoes!$A$3:$A1000, "&lt;"&amp;EOMONTH(DATE(M$1,M$2,1),0))-SUMIFS(Transacoes!$D$3:$D1000,Transacoes!$C$3:$C1000,$D835,Transacoes!$B$3:$B1000,"V", Transacoes!$A$3:$A1000, "&lt;"&amp;EOMONTH(DATE(M$1,M$2,1),0)))*SUMIFS(Prov_Auto!$E$3:$E1000, Prov_Auto!$A$3:$A1000, $D835, Prov_Auto!$D$3:$D1000,"&gt;="&amp;DATE(M$1,M$2,1),Prov_Auto!$D$3:$D1000, "&lt;="&amp;EOMONTH(DATE(M$1,M$2,1),0)))</f>
        <v/>
      </c>
      <c r="N835" s="48" t="str">
        <f>IF($D835="","", (SUMIFS(Transacoes!$D$3:$D1000,Transacoes!$C$3:$C1000,$D835,Transacoes!$B$3:$B1000,"C", Transacoes!$A$3:$A1000, "&lt;"&amp;EOMONTH(DATE(N$1,N$2,1),0))-SUMIFS(Transacoes!$D$3:$D1000,Transacoes!$C$3:$C1000,$D835,Transacoes!$B$3:$B1000,"V", Transacoes!$A$3:$A1000, "&lt;"&amp;EOMONTH(DATE(N$1,N$2,1),0)))*SUMIFS(Prov_Auto!$E$3:$E1000, Prov_Auto!$A$3:$A1000, $D835, Prov_Auto!$D$3:$D1000,"&gt;="&amp;DATE(N$1,N$2,1),Prov_Auto!$D$3:$D1000, "&lt;="&amp;EOMONTH(DATE(N$1,N$2,1),0)))</f>
        <v/>
      </c>
      <c r="O835" s="48" t="str">
        <f>IF($D835="","", (SUMIFS(Transacoes!$D$3:$D1000,Transacoes!$C$3:$C1000,$D835,Transacoes!$B$3:$B1000,"C", Transacoes!$A$3:$A1000, "&lt;"&amp;EOMONTH(DATE(O$1,O$2,1),0))-SUMIFS(Transacoes!$D$3:$D1000,Transacoes!$C$3:$C1000,$D835,Transacoes!$B$3:$B1000,"V", Transacoes!$A$3:$A1000, "&lt;"&amp;EOMONTH(DATE(O$1,O$2,1),0)))*SUMIFS(Prov_Auto!$E$3:$E1000, Prov_Auto!$A$3:$A1000, $D835, Prov_Auto!$D$3:$D1000,"&gt;="&amp;DATE(O$1,O$2,1),Prov_Auto!$D$3:$D1000, "&lt;="&amp;EOMONTH(DATE(O$1,O$2,1),0)))</f>
        <v/>
      </c>
      <c r="P835" s="48" t="str">
        <f>IF($D835="","", (SUMIFS(Transacoes!$D$3:$D1000,Transacoes!$C$3:$C1000,$D835,Transacoes!$B$3:$B1000,"C", Transacoes!$A$3:$A1000, "&lt;"&amp;EOMONTH(DATE(P$1,P$2,1),0))-SUMIFS(Transacoes!$D$3:$D1000,Transacoes!$C$3:$C1000,$D835,Transacoes!$B$3:$B1000,"V", Transacoes!$A$3:$A1000, "&lt;"&amp;EOMONTH(DATE(P$1,P$2,1),0)))*SUMIFS(Prov_Auto!$E$3:$E1000, Prov_Auto!$A$3:$A1000, $D835, Prov_Auto!$D$3:$D1000,"&gt;="&amp;DATE(P$1,P$2,1),Prov_Auto!$D$3:$D1000, "&lt;="&amp;EOMONTH(DATE(P$1,P$2,1),0)))</f>
        <v/>
      </c>
      <c r="Q835" s="48" t="str">
        <f>IF($D835="","", (SUMIFS(Transacoes!$D$3:$D1000,Transacoes!$C$3:$C1000,$D835,Transacoes!$B$3:$B1000,"C", Transacoes!$A$3:$A1000, "&lt;"&amp;EOMONTH(DATE(Q$1,Q$2,1),0))-SUMIFS(Transacoes!$D$3:$D1000,Transacoes!$C$3:$C1000,$D835,Transacoes!$B$3:$B1000,"V", Transacoes!$A$3:$A1000, "&lt;"&amp;EOMONTH(DATE(Q$1,Q$2,1),0)))*SUMIFS(Prov_Auto!$E$3:$E1000, Prov_Auto!$A$3:$A1000, $D835, Prov_Auto!$D$3:$D1000,"&gt;="&amp;DATE(Q$1,Q$2,1),Prov_Auto!$D$3:$D1000, "&lt;="&amp;EOMONTH(DATE(Q$1,Q$2,1),0)))</f>
        <v/>
      </c>
      <c r="R835" s="47"/>
    </row>
    <row r="836">
      <c r="A836" s="47"/>
      <c r="B836" s="47"/>
      <c r="C836" s="47"/>
      <c r="D836" s="87"/>
      <c r="E836" s="48" t="str">
        <f>IF($D836="","", (SUMIFS(Transacoes!$D$3:$D1000,Transacoes!$C$3:$C1000,$D836,Transacoes!$B$3:$B1000,"C", Transacoes!$A$3:$A1000, "&lt;"&amp;EOMONTH(DATE(E$1,E$2,1),0))-SUMIFS(Transacoes!$D$3:$D1000,Transacoes!$C$3:$C1000,$D836,Transacoes!$B$3:$B1000,"V", Transacoes!$A$3:$A1000, "&lt;"&amp;EOMONTH(DATE(E$1,E$2,1),0)))*SUMIFS(Prov_Auto!$E$3:$E1000, Prov_Auto!$A$3:$A1000, $D836, Prov_Auto!$D$3:$D1000,"&gt;="&amp;DATE(E$1,E$2,1),Prov_Auto!$D$3:$D1000, "&lt;="&amp;EOMONTH(DATE(E$1,E$2,1),0)))</f>
        <v/>
      </c>
      <c r="F836" s="48" t="str">
        <f>IF($D836="","", (SUMIFS(Transacoes!$D$3:$D1000,Transacoes!$C$3:$C1000,$D836,Transacoes!$B$3:$B1000,"C", Transacoes!$A$3:$A1000, "&lt;"&amp;EOMONTH(DATE(F$1,F$2,1),0))-SUMIFS(Transacoes!$D$3:$D1000,Transacoes!$C$3:$C1000,$D836,Transacoes!$B$3:$B1000,"V", Transacoes!$A$3:$A1000, "&lt;"&amp;EOMONTH(DATE(F$1,F$2,1),0)))*SUMIFS(Prov_Auto!$E$3:$E1000, Prov_Auto!$A$3:$A1000, $D836, Prov_Auto!$D$3:$D1000,"&gt;="&amp;DATE(F$1,F$2,1),Prov_Auto!$D$3:$D1000, "&lt;="&amp;EOMONTH(DATE(F$1,F$2,1),0)))</f>
        <v/>
      </c>
      <c r="G836" s="48" t="str">
        <f>IF($D836="","", (SUMIFS(Transacoes!$D$3:$D1000,Transacoes!$C$3:$C1000,$D836,Transacoes!$B$3:$B1000,"C", Transacoes!$A$3:$A1000, "&lt;"&amp;EOMONTH(DATE(G$1,G$2,1),0))-SUMIFS(Transacoes!$D$3:$D1000,Transacoes!$C$3:$C1000,$D836,Transacoes!$B$3:$B1000,"V", Transacoes!$A$3:$A1000, "&lt;"&amp;EOMONTH(DATE(G$1,G$2,1),0)))*SUMIFS(Prov_Auto!$E$3:$E1000, Prov_Auto!$A$3:$A1000, $D836, Prov_Auto!$D$3:$D1000,"&gt;="&amp;DATE(G$1,G$2,1),Prov_Auto!$D$3:$D1000, "&lt;="&amp;EOMONTH(DATE(G$1,G$2,1),0)))</f>
        <v/>
      </c>
      <c r="H836" s="48" t="str">
        <f>IF($D836="","", (SUMIFS(Transacoes!$D$3:$D1000,Transacoes!$C$3:$C1000,$D836,Transacoes!$B$3:$B1000,"C", Transacoes!$A$3:$A1000, "&lt;"&amp;EOMONTH(DATE(H$1,H$2,1),0))-SUMIFS(Transacoes!$D$3:$D1000,Transacoes!$C$3:$C1000,$D836,Transacoes!$B$3:$B1000,"V", Transacoes!$A$3:$A1000, "&lt;"&amp;EOMONTH(DATE(H$1,H$2,1),0)))*SUMIFS(Prov_Auto!$E$3:$E1000, Prov_Auto!$A$3:$A1000, $D836, Prov_Auto!$D$3:$D1000,"&gt;="&amp;DATE(H$1,H$2,1),Prov_Auto!$D$3:$D1000, "&lt;="&amp;EOMONTH(DATE(H$1,H$2,1),0)))</f>
        <v/>
      </c>
      <c r="I836" s="48" t="str">
        <f>IF($D836="","", (SUMIFS(Transacoes!$D$3:$D1000,Transacoes!$C$3:$C1000,$D836,Transacoes!$B$3:$B1000,"C", Transacoes!$A$3:$A1000, "&lt;"&amp;EOMONTH(DATE(I$1,I$2,1),0))-SUMIFS(Transacoes!$D$3:$D1000,Transacoes!$C$3:$C1000,$D836,Transacoes!$B$3:$B1000,"V", Transacoes!$A$3:$A1000, "&lt;"&amp;EOMONTH(DATE(I$1,I$2,1),0)))*SUMIFS(Prov_Auto!$E$3:$E1000, Prov_Auto!$A$3:$A1000, $D836, Prov_Auto!$D$3:$D1000,"&gt;="&amp;DATE(I$1,I$2,1),Prov_Auto!$D$3:$D1000, "&lt;="&amp;EOMONTH(DATE(I$1,I$2,1),0)))</f>
        <v/>
      </c>
      <c r="J836" s="48" t="str">
        <f>IF($D836="","", (SUMIFS(Transacoes!$D$3:$D1000,Transacoes!$C$3:$C1000,$D836,Transacoes!$B$3:$B1000,"C", Transacoes!$A$3:$A1000, "&lt;"&amp;EOMONTH(DATE(J$1,J$2,1),0))-SUMIFS(Transacoes!$D$3:$D1000,Transacoes!$C$3:$C1000,$D836,Transacoes!$B$3:$B1000,"V", Transacoes!$A$3:$A1000, "&lt;"&amp;EOMONTH(DATE(J$1,J$2,1),0)))*SUMIFS(Prov_Auto!$E$3:$E1000, Prov_Auto!$A$3:$A1000, $D836, Prov_Auto!$D$3:$D1000,"&gt;="&amp;DATE(J$1,J$2,1),Prov_Auto!$D$3:$D1000, "&lt;="&amp;EOMONTH(DATE(J$1,J$2,1),0)))</f>
        <v/>
      </c>
      <c r="K836" s="48" t="str">
        <f>IF($D836="","", (SUMIFS(Transacoes!$D$3:$D1000,Transacoes!$C$3:$C1000,$D836,Transacoes!$B$3:$B1000,"C", Transacoes!$A$3:$A1000, "&lt;"&amp;EOMONTH(DATE(K$1,K$2,1),0))-SUMIFS(Transacoes!$D$3:$D1000,Transacoes!$C$3:$C1000,$D836,Transacoes!$B$3:$B1000,"V", Transacoes!$A$3:$A1000, "&lt;"&amp;EOMONTH(DATE(K$1,K$2,1),0)))*SUMIFS(Prov_Auto!$E$3:$E1000, Prov_Auto!$A$3:$A1000, $D836, Prov_Auto!$D$3:$D1000,"&gt;="&amp;DATE(K$1,K$2,1),Prov_Auto!$D$3:$D1000, "&lt;="&amp;EOMONTH(DATE(K$1,K$2,1),0)))</f>
        <v/>
      </c>
      <c r="L836" s="48" t="str">
        <f>IF($D836="","", (SUMIFS(Transacoes!$D$3:$D1000,Transacoes!$C$3:$C1000,$D836,Transacoes!$B$3:$B1000,"C", Transacoes!$A$3:$A1000, "&lt;"&amp;EOMONTH(DATE(L$1,L$2,1),0))-SUMIFS(Transacoes!$D$3:$D1000,Transacoes!$C$3:$C1000,$D836,Transacoes!$B$3:$B1000,"V", Transacoes!$A$3:$A1000, "&lt;"&amp;EOMONTH(DATE(L$1,L$2,1),0)))*SUMIFS(Prov_Auto!$E$3:$E1000, Prov_Auto!$A$3:$A1000, $D836, Prov_Auto!$D$3:$D1000,"&gt;="&amp;DATE(L$1,L$2,1),Prov_Auto!$D$3:$D1000, "&lt;="&amp;EOMONTH(DATE(L$1,L$2,1),0)))</f>
        <v/>
      </c>
      <c r="M836" s="48" t="str">
        <f>IF($D836="","", (SUMIFS(Transacoes!$D$3:$D1000,Transacoes!$C$3:$C1000,$D836,Transacoes!$B$3:$B1000,"C", Transacoes!$A$3:$A1000, "&lt;"&amp;EOMONTH(DATE(M$1,M$2,1),0))-SUMIFS(Transacoes!$D$3:$D1000,Transacoes!$C$3:$C1000,$D836,Transacoes!$B$3:$B1000,"V", Transacoes!$A$3:$A1000, "&lt;"&amp;EOMONTH(DATE(M$1,M$2,1),0)))*SUMIFS(Prov_Auto!$E$3:$E1000, Prov_Auto!$A$3:$A1000, $D836, Prov_Auto!$D$3:$D1000,"&gt;="&amp;DATE(M$1,M$2,1),Prov_Auto!$D$3:$D1000, "&lt;="&amp;EOMONTH(DATE(M$1,M$2,1),0)))</f>
        <v/>
      </c>
      <c r="N836" s="48" t="str">
        <f>IF($D836="","", (SUMIFS(Transacoes!$D$3:$D1000,Transacoes!$C$3:$C1000,$D836,Transacoes!$B$3:$B1000,"C", Transacoes!$A$3:$A1000, "&lt;"&amp;EOMONTH(DATE(N$1,N$2,1),0))-SUMIFS(Transacoes!$D$3:$D1000,Transacoes!$C$3:$C1000,$D836,Transacoes!$B$3:$B1000,"V", Transacoes!$A$3:$A1000, "&lt;"&amp;EOMONTH(DATE(N$1,N$2,1),0)))*SUMIFS(Prov_Auto!$E$3:$E1000, Prov_Auto!$A$3:$A1000, $D836, Prov_Auto!$D$3:$D1000,"&gt;="&amp;DATE(N$1,N$2,1),Prov_Auto!$D$3:$D1000, "&lt;="&amp;EOMONTH(DATE(N$1,N$2,1),0)))</f>
        <v/>
      </c>
      <c r="O836" s="48" t="str">
        <f>IF($D836="","", (SUMIFS(Transacoes!$D$3:$D1000,Transacoes!$C$3:$C1000,$D836,Transacoes!$B$3:$B1000,"C", Transacoes!$A$3:$A1000, "&lt;"&amp;EOMONTH(DATE(O$1,O$2,1),0))-SUMIFS(Transacoes!$D$3:$D1000,Transacoes!$C$3:$C1000,$D836,Transacoes!$B$3:$B1000,"V", Transacoes!$A$3:$A1000, "&lt;"&amp;EOMONTH(DATE(O$1,O$2,1),0)))*SUMIFS(Prov_Auto!$E$3:$E1000, Prov_Auto!$A$3:$A1000, $D836, Prov_Auto!$D$3:$D1000,"&gt;="&amp;DATE(O$1,O$2,1),Prov_Auto!$D$3:$D1000, "&lt;="&amp;EOMONTH(DATE(O$1,O$2,1),0)))</f>
        <v/>
      </c>
      <c r="P836" s="48" t="str">
        <f>IF($D836="","", (SUMIFS(Transacoes!$D$3:$D1000,Transacoes!$C$3:$C1000,$D836,Transacoes!$B$3:$B1000,"C", Transacoes!$A$3:$A1000, "&lt;"&amp;EOMONTH(DATE(P$1,P$2,1),0))-SUMIFS(Transacoes!$D$3:$D1000,Transacoes!$C$3:$C1000,$D836,Transacoes!$B$3:$B1000,"V", Transacoes!$A$3:$A1000, "&lt;"&amp;EOMONTH(DATE(P$1,P$2,1),0)))*SUMIFS(Prov_Auto!$E$3:$E1000, Prov_Auto!$A$3:$A1000, $D836, Prov_Auto!$D$3:$D1000,"&gt;="&amp;DATE(P$1,P$2,1),Prov_Auto!$D$3:$D1000, "&lt;="&amp;EOMONTH(DATE(P$1,P$2,1),0)))</f>
        <v/>
      </c>
      <c r="Q836" s="48" t="str">
        <f>IF($D836="","", (SUMIFS(Transacoes!$D$3:$D1000,Transacoes!$C$3:$C1000,$D836,Transacoes!$B$3:$B1000,"C", Transacoes!$A$3:$A1000, "&lt;"&amp;EOMONTH(DATE(Q$1,Q$2,1),0))-SUMIFS(Transacoes!$D$3:$D1000,Transacoes!$C$3:$C1000,$D836,Transacoes!$B$3:$B1000,"V", Transacoes!$A$3:$A1000, "&lt;"&amp;EOMONTH(DATE(Q$1,Q$2,1),0)))*SUMIFS(Prov_Auto!$E$3:$E1000, Prov_Auto!$A$3:$A1000, $D836, Prov_Auto!$D$3:$D1000,"&gt;="&amp;DATE(Q$1,Q$2,1),Prov_Auto!$D$3:$D1000, "&lt;="&amp;EOMONTH(DATE(Q$1,Q$2,1),0)))</f>
        <v/>
      </c>
      <c r="R836" s="47"/>
    </row>
    <row r="837">
      <c r="A837" s="47"/>
      <c r="B837" s="47"/>
      <c r="C837" s="47"/>
      <c r="D837" s="87"/>
      <c r="E837" s="48" t="str">
        <f>IF($D837="","", (SUMIFS(Transacoes!$D$3:$D1000,Transacoes!$C$3:$C1000,$D837,Transacoes!$B$3:$B1000,"C", Transacoes!$A$3:$A1000, "&lt;"&amp;EOMONTH(DATE(E$1,E$2,1),0))-SUMIFS(Transacoes!$D$3:$D1000,Transacoes!$C$3:$C1000,$D837,Transacoes!$B$3:$B1000,"V", Transacoes!$A$3:$A1000, "&lt;"&amp;EOMONTH(DATE(E$1,E$2,1),0)))*SUMIFS(Prov_Auto!$E$3:$E1000, Prov_Auto!$A$3:$A1000, $D837, Prov_Auto!$D$3:$D1000,"&gt;="&amp;DATE(E$1,E$2,1),Prov_Auto!$D$3:$D1000, "&lt;="&amp;EOMONTH(DATE(E$1,E$2,1),0)))</f>
        <v/>
      </c>
      <c r="F837" s="48" t="str">
        <f>IF($D837="","", (SUMIFS(Transacoes!$D$3:$D1000,Transacoes!$C$3:$C1000,$D837,Transacoes!$B$3:$B1000,"C", Transacoes!$A$3:$A1000, "&lt;"&amp;EOMONTH(DATE(F$1,F$2,1),0))-SUMIFS(Transacoes!$D$3:$D1000,Transacoes!$C$3:$C1000,$D837,Transacoes!$B$3:$B1000,"V", Transacoes!$A$3:$A1000, "&lt;"&amp;EOMONTH(DATE(F$1,F$2,1),0)))*SUMIFS(Prov_Auto!$E$3:$E1000, Prov_Auto!$A$3:$A1000, $D837, Prov_Auto!$D$3:$D1000,"&gt;="&amp;DATE(F$1,F$2,1),Prov_Auto!$D$3:$D1000, "&lt;="&amp;EOMONTH(DATE(F$1,F$2,1),0)))</f>
        <v/>
      </c>
      <c r="G837" s="48" t="str">
        <f>IF($D837="","", (SUMIFS(Transacoes!$D$3:$D1000,Transacoes!$C$3:$C1000,$D837,Transacoes!$B$3:$B1000,"C", Transacoes!$A$3:$A1000, "&lt;"&amp;EOMONTH(DATE(G$1,G$2,1),0))-SUMIFS(Transacoes!$D$3:$D1000,Transacoes!$C$3:$C1000,$D837,Transacoes!$B$3:$B1000,"V", Transacoes!$A$3:$A1000, "&lt;"&amp;EOMONTH(DATE(G$1,G$2,1),0)))*SUMIFS(Prov_Auto!$E$3:$E1000, Prov_Auto!$A$3:$A1000, $D837, Prov_Auto!$D$3:$D1000,"&gt;="&amp;DATE(G$1,G$2,1),Prov_Auto!$D$3:$D1000, "&lt;="&amp;EOMONTH(DATE(G$1,G$2,1),0)))</f>
        <v/>
      </c>
      <c r="H837" s="48" t="str">
        <f>IF($D837="","", (SUMIFS(Transacoes!$D$3:$D1000,Transacoes!$C$3:$C1000,$D837,Transacoes!$B$3:$B1000,"C", Transacoes!$A$3:$A1000, "&lt;"&amp;EOMONTH(DATE(H$1,H$2,1),0))-SUMIFS(Transacoes!$D$3:$D1000,Transacoes!$C$3:$C1000,$D837,Transacoes!$B$3:$B1000,"V", Transacoes!$A$3:$A1000, "&lt;"&amp;EOMONTH(DATE(H$1,H$2,1),0)))*SUMIFS(Prov_Auto!$E$3:$E1000, Prov_Auto!$A$3:$A1000, $D837, Prov_Auto!$D$3:$D1000,"&gt;="&amp;DATE(H$1,H$2,1),Prov_Auto!$D$3:$D1000, "&lt;="&amp;EOMONTH(DATE(H$1,H$2,1),0)))</f>
        <v/>
      </c>
      <c r="I837" s="48" t="str">
        <f>IF($D837="","", (SUMIFS(Transacoes!$D$3:$D1000,Transacoes!$C$3:$C1000,$D837,Transacoes!$B$3:$B1000,"C", Transacoes!$A$3:$A1000, "&lt;"&amp;EOMONTH(DATE(I$1,I$2,1),0))-SUMIFS(Transacoes!$D$3:$D1000,Transacoes!$C$3:$C1000,$D837,Transacoes!$B$3:$B1000,"V", Transacoes!$A$3:$A1000, "&lt;"&amp;EOMONTH(DATE(I$1,I$2,1),0)))*SUMIFS(Prov_Auto!$E$3:$E1000, Prov_Auto!$A$3:$A1000, $D837, Prov_Auto!$D$3:$D1000,"&gt;="&amp;DATE(I$1,I$2,1),Prov_Auto!$D$3:$D1000, "&lt;="&amp;EOMONTH(DATE(I$1,I$2,1),0)))</f>
        <v/>
      </c>
      <c r="J837" s="48" t="str">
        <f>IF($D837="","", (SUMIFS(Transacoes!$D$3:$D1000,Transacoes!$C$3:$C1000,$D837,Transacoes!$B$3:$B1000,"C", Transacoes!$A$3:$A1000, "&lt;"&amp;EOMONTH(DATE(J$1,J$2,1),0))-SUMIFS(Transacoes!$D$3:$D1000,Transacoes!$C$3:$C1000,$D837,Transacoes!$B$3:$B1000,"V", Transacoes!$A$3:$A1000, "&lt;"&amp;EOMONTH(DATE(J$1,J$2,1),0)))*SUMIFS(Prov_Auto!$E$3:$E1000, Prov_Auto!$A$3:$A1000, $D837, Prov_Auto!$D$3:$D1000,"&gt;="&amp;DATE(J$1,J$2,1),Prov_Auto!$D$3:$D1000, "&lt;="&amp;EOMONTH(DATE(J$1,J$2,1),0)))</f>
        <v/>
      </c>
      <c r="K837" s="48" t="str">
        <f>IF($D837="","", (SUMIFS(Transacoes!$D$3:$D1000,Transacoes!$C$3:$C1000,$D837,Transacoes!$B$3:$B1000,"C", Transacoes!$A$3:$A1000, "&lt;"&amp;EOMONTH(DATE(K$1,K$2,1),0))-SUMIFS(Transacoes!$D$3:$D1000,Transacoes!$C$3:$C1000,$D837,Transacoes!$B$3:$B1000,"V", Transacoes!$A$3:$A1000, "&lt;"&amp;EOMONTH(DATE(K$1,K$2,1),0)))*SUMIFS(Prov_Auto!$E$3:$E1000, Prov_Auto!$A$3:$A1000, $D837, Prov_Auto!$D$3:$D1000,"&gt;="&amp;DATE(K$1,K$2,1),Prov_Auto!$D$3:$D1000, "&lt;="&amp;EOMONTH(DATE(K$1,K$2,1),0)))</f>
        <v/>
      </c>
      <c r="L837" s="48" t="str">
        <f>IF($D837="","", (SUMIFS(Transacoes!$D$3:$D1000,Transacoes!$C$3:$C1000,$D837,Transacoes!$B$3:$B1000,"C", Transacoes!$A$3:$A1000, "&lt;"&amp;EOMONTH(DATE(L$1,L$2,1),0))-SUMIFS(Transacoes!$D$3:$D1000,Transacoes!$C$3:$C1000,$D837,Transacoes!$B$3:$B1000,"V", Transacoes!$A$3:$A1000, "&lt;"&amp;EOMONTH(DATE(L$1,L$2,1),0)))*SUMIFS(Prov_Auto!$E$3:$E1000, Prov_Auto!$A$3:$A1000, $D837, Prov_Auto!$D$3:$D1000,"&gt;="&amp;DATE(L$1,L$2,1),Prov_Auto!$D$3:$D1000, "&lt;="&amp;EOMONTH(DATE(L$1,L$2,1),0)))</f>
        <v/>
      </c>
      <c r="M837" s="48" t="str">
        <f>IF($D837="","", (SUMIFS(Transacoes!$D$3:$D1000,Transacoes!$C$3:$C1000,$D837,Transacoes!$B$3:$B1000,"C", Transacoes!$A$3:$A1000, "&lt;"&amp;EOMONTH(DATE(M$1,M$2,1),0))-SUMIFS(Transacoes!$D$3:$D1000,Transacoes!$C$3:$C1000,$D837,Transacoes!$B$3:$B1000,"V", Transacoes!$A$3:$A1000, "&lt;"&amp;EOMONTH(DATE(M$1,M$2,1),0)))*SUMIFS(Prov_Auto!$E$3:$E1000, Prov_Auto!$A$3:$A1000, $D837, Prov_Auto!$D$3:$D1000,"&gt;="&amp;DATE(M$1,M$2,1),Prov_Auto!$D$3:$D1000, "&lt;="&amp;EOMONTH(DATE(M$1,M$2,1),0)))</f>
        <v/>
      </c>
      <c r="N837" s="48" t="str">
        <f>IF($D837="","", (SUMIFS(Transacoes!$D$3:$D1000,Transacoes!$C$3:$C1000,$D837,Transacoes!$B$3:$B1000,"C", Transacoes!$A$3:$A1000, "&lt;"&amp;EOMONTH(DATE(N$1,N$2,1),0))-SUMIFS(Transacoes!$D$3:$D1000,Transacoes!$C$3:$C1000,$D837,Transacoes!$B$3:$B1000,"V", Transacoes!$A$3:$A1000, "&lt;"&amp;EOMONTH(DATE(N$1,N$2,1),0)))*SUMIFS(Prov_Auto!$E$3:$E1000, Prov_Auto!$A$3:$A1000, $D837, Prov_Auto!$D$3:$D1000,"&gt;="&amp;DATE(N$1,N$2,1),Prov_Auto!$D$3:$D1000, "&lt;="&amp;EOMONTH(DATE(N$1,N$2,1),0)))</f>
        <v/>
      </c>
      <c r="O837" s="48" t="str">
        <f>IF($D837="","", (SUMIFS(Transacoes!$D$3:$D1000,Transacoes!$C$3:$C1000,$D837,Transacoes!$B$3:$B1000,"C", Transacoes!$A$3:$A1000, "&lt;"&amp;EOMONTH(DATE(O$1,O$2,1),0))-SUMIFS(Transacoes!$D$3:$D1000,Transacoes!$C$3:$C1000,$D837,Transacoes!$B$3:$B1000,"V", Transacoes!$A$3:$A1000, "&lt;"&amp;EOMONTH(DATE(O$1,O$2,1),0)))*SUMIFS(Prov_Auto!$E$3:$E1000, Prov_Auto!$A$3:$A1000, $D837, Prov_Auto!$D$3:$D1000,"&gt;="&amp;DATE(O$1,O$2,1),Prov_Auto!$D$3:$D1000, "&lt;="&amp;EOMONTH(DATE(O$1,O$2,1),0)))</f>
        <v/>
      </c>
      <c r="P837" s="48" t="str">
        <f>IF($D837="","", (SUMIFS(Transacoes!$D$3:$D1000,Transacoes!$C$3:$C1000,$D837,Transacoes!$B$3:$B1000,"C", Transacoes!$A$3:$A1000, "&lt;"&amp;EOMONTH(DATE(P$1,P$2,1),0))-SUMIFS(Transacoes!$D$3:$D1000,Transacoes!$C$3:$C1000,$D837,Transacoes!$B$3:$B1000,"V", Transacoes!$A$3:$A1000, "&lt;"&amp;EOMONTH(DATE(P$1,P$2,1),0)))*SUMIFS(Prov_Auto!$E$3:$E1000, Prov_Auto!$A$3:$A1000, $D837, Prov_Auto!$D$3:$D1000,"&gt;="&amp;DATE(P$1,P$2,1),Prov_Auto!$D$3:$D1000, "&lt;="&amp;EOMONTH(DATE(P$1,P$2,1),0)))</f>
        <v/>
      </c>
      <c r="Q837" s="48" t="str">
        <f>IF($D837="","", (SUMIFS(Transacoes!$D$3:$D1000,Transacoes!$C$3:$C1000,$D837,Transacoes!$B$3:$B1000,"C", Transacoes!$A$3:$A1000, "&lt;"&amp;EOMONTH(DATE(Q$1,Q$2,1),0))-SUMIFS(Transacoes!$D$3:$D1000,Transacoes!$C$3:$C1000,$D837,Transacoes!$B$3:$B1000,"V", Transacoes!$A$3:$A1000, "&lt;"&amp;EOMONTH(DATE(Q$1,Q$2,1),0)))*SUMIFS(Prov_Auto!$E$3:$E1000, Prov_Auto!$A$3:$A1000, $D837, Prov_Auto!$D$3:$D1000,"&gt;="&amp;DATE(Q$1,Q$2,1),Prov_Auto!$D$3:$D1000, "&lt;="&amp;EOMONTH(DATE(Q$1,Q$2,1),0)))</f>
        <v/>
      </c>
      <c r="R837" s="47"/>
    </row>
    <row r="838">
      <c r="A838" s="47"/>
      <c r="B838" s="47"/>
      <c r="C838" s="47"/>
      <c r="D838" s="87"/>
      <c r="E838" s="48" t="str">
        <f>IF($D838="","", (SUMIFS(Transacoes!$D$3:$D1000,Transacoes!$C$3:$C1000,$D838,Transacoes!$B$3:$B1000,"C", Transacoes!$A$3:$A1000, "&lt;"&amp;EOMONTH(DATE(E$1,E$2,1),0))-SUMIFS(Transacoes!$D$3:$D1000,Transacoes!$C$3:$C1000,$D838,Transacoes!$B$3:$B1000,"V", Transacoes!$A$3:$A1000, "&lt;"&amp;EOMONTH(DATE(E$1,E$2,1),0)))*SUMIFS(Prov_Auto!$E$3:$E1000, Prov_Auto!$A$3:$A1000, $D838, Prov_Auto!$D$3:$D1000,"&gt;="&amp;DATE(E$1,E$2,1),Prov_Auto!$D$3:$D1000, "&lt;="&amp;EOMONTH(DATE(E$1,E$2,1),0)))</f>
        <v/>
      </c>
      <c r="F838" s="48" t="str">
        <f>IF($D838="","", (SUMIFS(Transacoes!$D$3:$D1000,Transacoes!$C$3:$C1000,$D838,Transacoes!$B$3:$B1000,"C", Transacoes!$A$3:$A1000, "&lt;"&amp;EOMONTH(DATE(F$1,F$2,1),0))-SUMIFS(Transacoes!$D$3:$D1000,Transacoes!$C$3:$C1000,$D838,Transacoes!$B$3:$B1000,"V", Transacoes!$A$3:$A1000, "&lt;"&amp;EOMONTH(DATE(F$1,F$2,1),0)))*SUMIFS(Prov_Auto!$E$3:$E1000, Prov_Auto!$A$3:$A1000, $D838, Prov_Auto!$D$3:$D1000,"&gt;="&amp;DATE(F$1,F$2,1),Prov_Auto!$D$3:$D1000, "&lt;="&amp;EOMONTH(DATE(F$1,F$2,1),0)))</f>
        <v/>
      </c>
      <c r="G838" s="48" t="str">
        <f>IF($D838="","", (SUMIFS(Transacoes!$D$3:$D1000,Transacoes!$C$3:$C1000,$D838,Transacoes!$B$3:$B1000,"C", Transacoes!$A$3:$A1000, "&lt;"&amp;EOMONTH(DATE(G$1,G$2,1),0))-SUMIFS(Transacoes!$D$3:$D1000,Transacoes!$C$3:$C1000,$D838,Transacoes!$B$3:$B1000,"V", Transacoes!$A$3:$A1000, "&lt;"&amp;EOMONTH(DATE(G$1,G$2,1),0)))*SUMIFS(Prov_Auto!$E$3:$E1000, Prov_Auto!$A$3:$A1000, $D838, Prov_Auto!$D$3:$D1000,"&gt;="&amp;DATE(G$1,G$2,1),Prov_Auto!$D$3:$D1000, "&lt;="&amp;EOMONTH(DATE(G$1,G$2,1),0)))</f>
        <v/>
      </c>
      <c r="H838" s="48" t="str">
        <f>IF($D838="","", (SUMIFS(Transacoes!$D$3:$D1000,Transacoes!$C$3:$C1000,$D838,Transacoes!$B$3:$B1000,"C", Transacoes!$A$3:$A1000, "&lt;"&amp;EOMONTH(DATE(H$1,H$2,1),0))-SUMIFS(Transacoes!$D$3:$D1000,Transacoes!$C$3:$C1000,$D838,Transacoes!$B$3:$B1000,"V", Transacoes!$A$3:$A1000, "&lt;"&amp;EOMONTH(DATE(H$1,H$2,1),0)))*SUMIFS(Prov_Auto!$E$3:$E1000, Prov_Auto!$A$3:$A1000, $D838, Prov_Auto!$D$3:$D1000,"&gt;="&amp;DATE(H$1,H$2,1),Prov_Auto!$D$3:$D1000, "&lt;="&amp;EOMONTH(DATE(H$1,H$2,1),0)))</f>
        <v/>
      </c>
      <c r="I838" s="48" t="str">
        <f>IF($D838="","", (SUMIFS(Transacoes!$D$3:$D1000,Transacoes!$C$3:$C1000,$D838,Transacoes!$B$3:$B1000,"C", Transacoes!$A$3:$A1000, "&lt;"&amp;EOMONTH(DATE(I$1,I$2,1),0))-SUMIFS(Transacoes!$D$3:$D1000,Transacoes!$C$3:$C1000,$D838,Transacoes!$B$3:$B1000,"V", Transacoes!$A$3:$A1000, "&lt;"&amp;EOMONTH(DATE(I$1,I$2,1),0)))*SUMIFS(Prov_Auto!$E$3:$E1000, Prov_Auto!$A$3:$A1000, $D838, Prov_Auto!$D$3:$D1000,"&gt;="&amp;DATE(I$1,I$2,1),Prov_Auto!$D$3:$D1000, "&lt;="&amp;EOMONTH(DATE(I$1,I$2,1),0)))</f>
        <v/>
      </c>
      <c r="J838" s="48" t="str">
        <f>IF($D838="","", (SUMIFS(Transacoes!$D$3:$D1000,Transacoes!$C$3:$C1000,$D838,Transacoes!$B$3:$B1000,"C", Transacoes!$A$3:$A1000, "&lt;"&amp;EOMONTH(DATE(J$1,J$2,1),0))-SUMIFS(Transacoes!$D$3:$D1000,Transacoes!$C$3:$C1000,$D838,Transacoes!$B$3:$B1000,"V", Transacoes!$A$3:$A1000, "&lt;"&amp;EOMONTH(DATE(J$1,J$2,1),0)))*SUMIFS(Prov_Auto!$E$3:$E1000, Prov_Auto!$A$3:$A1000, $D838, Prov_Auto!$D$3:$D1000,"&gt;="&amp;DATE(J$1,J$2,1),Prov_Auto!$D$3:$D1000, "&lt;="&amp;EOMONTH(DATE(J$1,J$2,1),0)))</f>
        <v/>
      </c>
      <c r="K838" s="48" t="str">
        <f>IF($D838="","", (SUMIFS(Transacoes!$D$3:$D1000,Transacoes!$C$3:$C1000,$D838,Transacoes!$B$3:$B1000,"C", Transacoes!$A$3:$A1000, "&lt;"&amp;EOMONTH(DATE(K$1,K$2,1),0))-SUMIFS(Transacoes!$D$3:$D1000,Transacoes!$C$3:$C1000,$D838,Transacoes!$B$3:$B1000,"V", Transacoes!$A$3:$A1000, "&lt;"&amp;EOMONTH(DATE(K$1,K$2,1),0)))*SUMIFS(Prov_Auto!$E$3:$E1000, Prov_Auto!$A$3:$A1000, $D838, Prov_Auto!$D$3:$D1000,"&gt;="&amp;DATE(K$1,K$2,1),Prov_Auto!$D$3:$D1000, "&lt;="&amp;EOMONTH(DATE(K$1,K$2,1),0)))</f>
        <v/>
      </c>
      <c r="L838" s="48" t="str">
        <f>IF($D838="","", (SUMIFS(Transacoes!$D$3:$D1000,Transacoes!$C$3:$C1000,$D838,Transacoes!$B$3:$B1000,"C", Transacoes!$A$3:$A1000, "&lt;"&amp;EOMONTH(DATE(L$1,L$2,1),0))-SUMIFS(Transacoes!$D$3:$D1000,Transacoes!$C$3:$C1000,$D838,Transacoes!$B$3:$B1000,"V", Transacoes!$A$3:$A1000, "&lt;"&amp;EOMONTH(DATE(L$1,L$2,1),0)))*SUMIFS(Prov_Auto!$E$3:$E1000, Prov_Auto!$A$3:$A1000, $D838, Prov_Auto!$D$3:$D1000,"&gt;="&amp;DATE(L$1,L$2,1),Prov_Auto!$D$3:$D1000, "&lt;="&amp;EOMONTH(DATE(L$1,L$2,1),0)))</f>
        <v/>
      </c>
      <c r="M838" s="48" t="str">
        <f>IF($D838="","", (SUMIFS(Transacoes!$D$3:$D1000,Transacoes!$C$3:$C1000,$D838,Transacoes!$B$3:$B1000,"C", Transacoes!$A$3:$A1000, "&lt;"&amp;EOMONTH(DATE(M$1,M$2,1),0))-SUMIFS(Transacoes!$D$3:$D1000,Transacoes!$C$3:$C1000,$D838,Transacoes!$B$3:$B1000,"V", Transacoes!$A$3:$A1000, "&lt;"&amp;EOMONTH(DATE(M$1,M$2,1),0)))*SUMIFS(Prov_Auto!$E$3:$E1000, Prov_Auto!$A$3:$A1000, $D838, Prov_Auto!$D$3:$D1000,"&gt;="&amp;DATE(M$1,M$2,1),Prov_Auto!$D$3:$D1000, "&lt;="&amp;EOMONTH(DATE(M$1,M$2,1),0)))</f>
        <v/>
      </c>
      <c r="N838" s="48" t="str">
        <f>IF($D838="","", (SUMIFS(Transacoes!$D$3:$D1000,Transacoes!$C$3:$C1000,$D838,Transacoes!$B$3:$B1000,"C", Transacoes!$A$3:$A1000, "&lt;"&amp;EOMONTH(DATE(N$1,N$2,1),0))-SUMIFS(Transacoes!$D$3:$D1000,Transacoes!$C$3:$C1000,$D838,Transacoes!$B$3:$B1000,"V", Transacoes!$A$3:$A1000, "&lt;"&amp;EOMONTH(DATE(N$1,N$2,1),0)))*SUMIFS(Prov_Auto!$E$3:$E1000, Prov_Auto!$A$3:$A1000, $D838, Prov_Auto!$D$3:$D1000,"&gt;="&amp;DATE(N$1,N$2,1),Prov_Auto!$D$3:$D1000, "&lt;="&amp;EOMONTH(DATE(N$1,N$2,1),0)))</f>
        <v/>
      </c>
      <c r="O838" s="48" t="str">
        <f>IF($D838="","", (SUMIFS(Transacoes!$D$3:$D1000,Transacoes!$C$3:$C1000,$D838,Transacoes!$B$3:$B1000,"C", Transacoes!$A$3:$A1000, "&lt;"&amp;EOMONTH(DATE(O$1,O$2,1),0))-SUMIFS(Transacoes!$D$3:$D1000,Transacoes!$C$3:$C1000,$D838,Transacoes!$B$3:$B1000,"V", Transacoes!$A$3:$A1000, "&lt;"&amp;EOMONTH(DATE(O$1,O$2,1),0)))*SUMIFS(Prov_Auto!$E$3:$E1000, Prov_Auto!$A$3:$A1000, $D838, Prov_Auto!$D$3:$D1000,"&gt;="&amp;DATE(O$1,O$2,1),Prov_Auto!$D$3:$D1000, "&lt;="&amp;EOMONTH(DATE(O$1,O$2,1),0)))</f>
        <v/>
      </c>
      <c r="P838" s="48" t="str">
        <f>IF($D838="","", (SUMIFS(Transacoes!$D$3:$D1000,Transacoes!$C$3:$C1000,$D838,Transacoes!$B$3:$B1000,"C", Transacoes!$A$3:$A1000, "&lt;"&amp;EOMONTH(DATE(P$1,P$2,1),0))-SUMIFS(Transacoes!$D$3:$D1000,Transacoes!$C$3:$C1000,$D838,Transacoes!$B$3:$B1000,"V", Transacoes!$A$3:$A1000, "&lt;"&amp;EOMONTH(DATE(P$1,P$2,1),0)))*SUMIFS(Prov_Auto!$E$3:$E1000, Prov_Auto!$A$3:$A1000, $D838, Prov_Auto!$D$3:$D1000,"&gt;="&amp;DATE(P$1,P$2,1),Prov_Auto!$D$3:$D1000, "&lt;="&amp;EOMONTH(DATE(P$1,P$2,1),0)))</f>
        <v/>
      </c>
      <c r="Q838" s="48" t="str">
        <f>IF($D838="","", (SUMIFS(Transacoes!$D$3:$D1000,Transacoes!$C$3:$C1000,$D838,Transacoes!$B$3:$B1000,"C", Transacoes!$A$3:$A1000, "&lt;"&amp;EOMONTH(DATE(Q$1,Q$2,1),0))-SUMIFS(Transacoes!$D$3:$D1000,Transacoes!$C$3:$C1000,$D838,Transacoes!$B$3:$B1000,"V", Transacoes!$A$3:$A1000, "&lt;"&amp;EOMONTH(DATE(Q$1,Q$2,1),0)))*SUMIFS(Prov_Auto!$E$3:$E1000, Prov_Auto!$A$3:$A1000, $D838, Prov_Auto!$D$3:$D1000,"&gt;="&amp;DATE(Q$1,Q$2,1),Prov_Auto!$D$3:$D1000, "&lt;="&amp;EOMONTH(DATE(Q$1,Q$2,1),0)))</f>
        <v/>
      </c>
      <c r="R838" s="47"/>
    </row>
    <row r="839">
      <c r="A839" s="47"/>
      <c r="B839" s="47"/>
      <c r="C839" s="47"/>
      <c r="D839" s="87"/>
      <c r="E839" s="48" t="str">
        <f>IF($D839="","", (SUMIFS(Transacoes!$D$3:$D1000,Transacoes!$C$3:$C1000,$D839,Transacoes!$B$3:$B1000,"C", Transacoes!$A$3:$A1000, "&lt;"&amp;EOMONTH(DATE(E$1,E$2,1),0))-SUMIFS(Transacoes!$D$3:$D1000,Transacoes!$C$3:$C1000,$D839,Transacoes!$B$3:$B1000,"V", Transacoes!$A$3:$A1000, "&lt;"&amp;EOMONTH(DATE(E$1,E$2,1),0)))*SUMIFS(Prov_Auto!$E$3:$E1000, Prov_Auto!$A$3:$A1000, $D839, Prov_Auto!$D$3:$D1000,"&gt;="&amp;DATE(E$1,E$2,1),Prov_Auto!$D$3:$D1000, "&lt;="&amp;EOMONTH(DATE(E$1,E$2,1),0)))</f>
        <v/>
      </c>
      <c r="F839" s="48" t="str">
        <f>IF($D839="","", (SUMIFS(Transacoes!$D$3:$D1000,Transacoes!$C$3:$C1000,$D839,Transacoes!$B$3:$B1000,"C", Transacoes!$A$3:$A1000, "&lt;"&amp;EOMONTH(DATE(F$1,F$2,1),0))-SUMIFS(Transacoes!$D$3:$D1000,Transacoes!$C$3:$C1000,$D839,Transacoes!$B$3:$B1000,"V", Transacoes!$A$3:$A1000, "&lt;"&amp;EOMONTH(DATE(F$1,F$2,1),0)))*SUMIFS(Prov_Auto!$E$3:$E1000, Prov_Auto!$A$3:$A1000, $D839, Prov_Auto!$D$3:$D1000,"&gt;="&amp;DATE(F$1,F$2,1),Prov_Auto!$D$3:$D1000, "&lt;="&amp;EOMONTH(DATE(F$1,F$2,1),0)))</f>
        <v/>
      </c>
      <c r="G839" s="48" t="str">
        <f>IF($D839="","", (SUMIFS(Transacoes!$D$3:$D1000,Transacoes!$C$3:$C1000,$D839,Transacoes!$B$3:$B1000,"C", Transacoes!$A$3:$A1000, "&lt;"&amp;EOMONTH(DATE(G$1,G$2,1),0))-SUMIFS(Transacoes!$D$3:$D1000,Transacoes!$C$3:$C1000,$D839,Transacoes!$B$3:$B1000,"V", Transacoes!$A$3:$A1000, "&lt;"&amp;EOMONTH(DATE(G$1,G$2,1),0)))*SUMIFS(Prov_Auto!$E$3:$E1000, Prov_Auto!$A$3:$A1000, $D839, Prov_Auto!$D$3:$D1000,"&gt;="&amp;DATE(G$1,G$2,1),Prov_Auto!$D$3:$D1000, "&lt;="&amp;EOMONTH(DATE(G$1,G$2,1),0)))</f>
        <v/>
      </c>
      <c r="H839" s="48" t="str">
        <f>IF($D839="","", (SUMIFS(Transacoes!$D$3:$D1000,Transacoes!$C$3:$C1000,$D839,Transacoes!$B$3:$B1000,"C", Transacoes!$A$3:$A1000, "&lt;"&amp;EOMONTH(DATE(H$1,H$2,1),0))-SUMIFS(Transacoes!$D$3:$D1000,Transacoes!$C$3:$C1000,$D839,Transacoes!$B$3:$B1000,"V", Transacoes!$A$3:$A1000, "&lt;"&amp;EOMONTH(DATE(H$1,H$2,1),0)))*SUMIFS(Prov_Auto!$E$3:$E1000, Prov_Auto!$A$3:$A1000, $D839, Prov_Auto!$D$3:$D1000,"&gt;="&amp;DATE(H$1,H$2,1),Prov_Auto!$D$3:$D1000, "&lt;="&amp;EOMONTH(DATE(H$1,H$2,1),0)))</f>
        <v/>
      </c>
      <c r="I839" s="48" t="str">
        <f>IF($D839="","", (SUMIFS(Transacoes!$D$3:$D1000,Transacoes!$C$3:$C1000,$D839,Transacoes!$B$3:$B1000,"C", Transacoes!$A$3:$A1000, "&lt;"&amp;EOMONTH(DATE(I$1,I$2,1),0))-SUMIFS(Transacoes!$D$3:$D1000,Transacoes!$C$3:$C1000,$D839,Transacoes!$B$3:$B1000,"V", Transacoes!$A$3:$A1000, "&lt;"&amp;EOMONTH(DATE(I$1,I$2,1),0)))*SUMIFS(Prov_Auto!$E$3:$E1000, Prov_Auto!$A$3:$A1000, $D839, Prov_Auto!$D$3:$D1000,"&gt;="&amp;DATE(I$1,I$2,1),Prov_Auto!$D$3:$D1000, "&lt;="&amp;EOMONTH(DATE(I$1,I$2,1),0)))</f>
        <v/>
      </c>
      <c r="J839" s="48" t="str">
        <f>IF($D839="","", (SUMIFS(Transacoes!$D$3:$D1000,Transacoes!$C$3:$C1000,$D839,Transacoes!$B$3:$B1000,"C", Transacoes!$A$3:$A1000, "&lt;"&amp;EOMONTH(DATE(J$1,J$2,1),0))-SUMIFS(Transacoes!$D$3:$D1000,Transacoes!$C$3:$C1000,$D839,Transacoes!$B$3:$B1000,"V", Transacoes!$A$3:$A1000, "&lt;"&amp;EOMONTH(DATE(J$1,J$2,1),0)))*SUMIFS(Prov_Auto!$E$3:$E1000, Prov_Auto!$A$3:$A1000, $D839, Prov_Auto!$D$3:$D1000,"&gt;="&amp;DATE(J$1,J$2,1),Prov_Auto!$D$3:$D1000, "&lt;="&amp;EOMONTH(DATE(J$1,J$2,1),0)))</f>
        <v/>
      </c>
      <c r="K839" s="48" t="str">
        <f>IF($D839="","", (SUMIFS(Transacoes!$D$3:$D1000,Transacoes!$C$3:$C1000,$D839,Transacoes!$B$3:$B1000,"C", Transacoes!$A$3:$A1000, "&lt;"&amp;EOMONTH(DATE(K$1,K$2,1),0))-SUMIFS(Transacoes!$D$3:$D1000,Transacoes!$C$3:$C1000,$D839,Transacoes!$B$3:$B1000,"V", Transacoes!$A$3:$A1000, "&lt;"&amp;EOMONTH(DATE(K$1,K$2,1),0)))*SUMIFS(Prov_Auto!$E$3:$E1000, Prov_Auto!$A$3:$A1000, $D839, Prov_Auto!$D$3:$D1000,"&gt;="&amp;DATE(K$1,K$2,1),Prov_Auto!$D$3:$D1000, "&lt;="&amp;EOMONTH(DATE(K$1,K$2,1),0)))</f>
        <v/>
      </c>
      <c r="L839" s="48" t="str">
        <f>IF($D839="","", (SUMIFS(Transacoes!$D$3:$D1000,Transacoes!$C$3:$C1000,$D839,Transacoes!$B$3:$B1000,"C", Transacoes!$A$3:$A1000, "&lt;"&amp;EOMONTH(DATE(L$1,L$2,1),0))-SUMIFS(Transacoes!$D$3:$D1000,Transacoes!$C$3:$C1000,$D839,Transacoes!$B$3:$B1000,"V", Transacoes!$A$3:$A1000, "&lt;"&amp;EOMONTH(DATE(L$1,L$2,1),0)))*SUMIFS(Prov_Auto!$E$3:$E1000, Prov_Auto!$A$3:$A1000, $D839, Prov_Auto!$D$3:$D1000,"&gt;="&amp;DATE(L$1,L$2,1),Prov_Auto!$D$3:$D1000, "&lt;="&amp;EOMONTH(DATE(L$1,L$2,1),0)))</f>
        <v/>
      </c>
      <c r="M839" s="48" t="str">
        <f>IF($D839="","", (SUMIFS(Transacoes!$D$3:$D1000,Transacoes!$C$3:$C1000,$D839,Transacoes!$B$3:$B1000,"C", Transacoes!$A$3:$A1000, "&lt;"&amp;EOMONTH(DATE(M$1,M$2,1),0))-SUMIFS(Transacoes!$D$3:$D1000,Transacoes!$C$3:$C1000,$D839,Transacoes!$B$3:$B1000,"V", Transacoes!$A$3:$A1000, "&lt;"&amp;EOMONTH(DATE(M$1,M$2,1),0)))*SUMIFS(Prov_Auto!$E$3:$E1000, Prov_Auto!$A$3:$A1000, $D839, Prov_Auto!$D$3:$D1000,"&gt;="&amp;DATE(M$1,M$2,1),Prov_Auto!$D$3:$D1000, "&lt;="&amp;EOMONTH(DATE(M$1,M$2,1),0)))</f>
        <v/>
      </c>
      <c r="N839" s="48" t="str">
        <f>IF($D839="","", (SUMIFS(Transacoes!$D$3:$D1000,Transacoes!$C$3:$C1000,$D839,Transacoes!$B$3:$B1000,"C", Transacoes!$A$3:$A1000, "&lt;"&amp;EOMONTH(DATE(N$1,N$2,1),0))-SUMIFS(Transacoes!$D$3:$D1000,Transacoes!$C$3:$C1000,$D839,Transacoes!$B$3:$B1000,"V", Transacoes!$A$3:$A1000, "&lt;"&amp;EOMONTH(DATE(N$1,N$2,1),0)))*SUMIFS(Prov_Auto!$E$3:$E1000, Prov_Auto!$A$3:$A1000, $D839, Prov_Auto!$D$3:$D1000,"&gt;="&amp;DATE(N$1,N$2,1),Prov_Auto!$D$3:$D1000, "&lt;="&amp;EOMONTH(DATE(N$1,N$2,1),0)))</f>
        <v/>
      </c>
      <c r="O839" s="48" t="str">
        <f>IF($D839="","", (SUMIFS(Transacoes!$D$3:$D1000,Transacoes!$C$3:$C1000,$D839,Transacoes!$B$3:$B1000,"C", Transacoes!$A$3:$A1000, "&lt;"&amp;EOMONTH(DATE(O$1,O$2,1),0))-SUMIFS(Transacoes!$D$3:$D1000,Transacoes!$C$3:$C1000,$D839,Transacoes!$B$3:$B1000,"V", Transacoes!$A$3:$A1000, "&lt;"&amp;EOMONTH(DATE(O$1,O$2,1),0)))*SUMIFS(Prov_Auto!$E$3:$E1000, Prov_Auto!$A$3:$A1000, $D839, Prov_Auto!$D$3:$D1000,"&gt;="&amp;DATE(O$1,O$2,1),Prov_Auto!$D$3:$D1000, "&lt;="&amp;EOMONTH(DATE(O$1,O$2,1),0)))</f>
        <v/>
      </c>
      <c r="P839" s="48" t="str">
        <f>IF($D839="","", (SUMIFS(Transacoes!$D$3:$D1000,Transacoes!$C$3:$C1000,$D839,Transacoes!$B$3:$B1000,"C", Transacoes!$A$3:$A1000, "&lt;"&amp;EOMONTH(DATE(P$1,P$2,1),0))-SUMIFS(Transacoes!$D$3:$D1000,Transacoes!$C$3:$C1000,$D839,Transacoes!$B$3:$B1000,"V", Transacoes!$A$3:$A1000, "&lt;"&amp;EOMONTH(DATE(P$1,P$2,1),0)))*SUMIFS(Prov_Auto!$E$3:$E1000, Prov_Auto!$A$3:$A1000, $D839, Prov_Auto!$D$3:$D1000,"&gt;="&amp;DATE(P$1,P$2,1),Prov_Auto!$D$3:$D1000, "&lt;="&amp;EOMONTH(DATE(P$1,P$2,1),0)))</f>
        <v/>
      </c>
      <c r="Q839" s="48" t="str">
        <f>IF($D839="","", (SUMIFS(Transacoes!$D$3:$D1000,Transacoes!$C$3:$C1000,$D839,Transacoes!$B$3:$B1000,"C", Transacoes!$A$3:$A1000, "&lt;"&amp;EOMONTH(DATE(Q$1,Q$2,1),0))-SUMIFS(Transacoes!$D$3:$D1000,Transacoes!$C$3:$C1000,$D839,Transacoes!$B$3:$B1000,"V", Transacoes!$A$3:$A1000, "&lt;"&amp;EOMONTH(DATE(Q$1,Q$2,1),0)))*SUMIFS(Prov_Auto!$E$3:$E1000, Prov_Auto!$A$3:$A1000, $D839, Prov_Auto!$D$3:$D1000,"&gt;="&amp;DATE(Q$1,Q$2,1),Prov_Auto!$D$3:$D1000, "&lt;="&amp;EOMONTH(DATE(Q$1,Q$2,1),0)))</f>
        <v/>
      </c>
      <c r="R839" s="47"/>
    </row>
    <row r="840">
      <c r="A840" s="47"/>
      <c r="B840" s="47"/>
      <c r="C840" s="47"/>
      <c r="D840" s="87"/>
      <c r="E840" s="48" t="str">
        <f>IF($D840="","", (SUMIFS(Transacoes!$D$3:$D1000,Transacoes!$C$3:$C1000,$D840,Transacoes!$B$3:$B1000,"C", Transacoes!$A$3:$A1000, "&lt;"&amp;EOMONTH(DATE(E$1,E$2,1),0))-SUMIFS(Transacoes!$D$3:$D1000,Transacoes!$C$3:$C1000,$D840,Transacoes!$B$3:$B1000,"V", Transacoes!$A$3:$A1000, "&lt;"&amp;EOMONTH(DATE(E$1,E$2,1),0)))*SUMIFS(Prov_Auto!$E$3:$E1000, Prov_Auto!$A$3:$A1000, $D840, Prov_Auto!$D$3:$D1000,"&gt;="&amp;DATE(E$1,E$2,1),Prov_Auto!$D$3:$D1000, "&lt;="&amp;EOMONTH(DATE(E$1,E$2,1),0)))</f>
        <v/>
      </c>
      <c r="F840" s="48" t="str">
        <f>IF($D840="","", (SUMIFS(Transacoes!$D$3:$D1000,Transacoes!$C$3:$C1000,$D840,Transacoes!$B$3:$B1000,"C", Transacoes!$A$3:$A1000, "&lt;"&amp;EOMONTH(DATE(F$1,F$2,1),0))-SUMIFS(Transacoes!$D$3:$D1000,Transacoes!$C$3:$C1000,$D840,Transacoes!$B$3:$B1000,"V", Transacoes!$A$3:$A1000, "&lt;"&amp;EOMONTH(DATE(F$1,F$2,1),0)))*SUMIFS(Prov_Auto!$E$3:$E1000, Prov_Auto!$A$3:$A1000, $D840, Prov_Auto!$D$3:$D1000,"&gt;="&amp;DATE(F$1,F$2,1),Prov_Auto!$D$3:$D1000, "&lt;="&amp;EOMONTH(DATE(F$1,F$2,1),0)))</f>
        <v/>
      </c>
      <c r="G840" s="48" t="str">
        <f>IF($D840="","", (SUMIFS(Transacoes!$D$3:$D1000,Transacoes!$C$3:$C1000,$D840,Transacoes!$B$3:$B1000,"C", Transacoes!$A$3:$A1000, "&lt;"&amp;EOMONTH(DATE(G$1,G$2,1),0))-SUMIFS(Transacoes!$D$3:$D1000,Transacoes!$C$3:$C1000,$D840,Transacoes!$B$3:$B1000,"V", Transacoes!$A$3:$A1000, "&lt;"&amp;EOMONTH(DATE(G$1,G$2,1),0)))*SUMIFS(Prov_Auto!$E$3:$E1000, Prov_Auto!$A$3:$A1000, $D840, Prov_Auto!$D$3:$D1000,"&gt;="&amp;DATE(G$1,G$2,1),Prov_Auto!$D$3:$D1000, "&lt;="&amp;EOMONTH(DATE(G$1,G$2,1),0)))</f>
        <v/>
      </c>
      <c r="H840" s="48" t="str">
        <f>IF($D840="","", (SUMIFS(Transacoes!$D$3:$D1000,Transacoes!$C$3:$C1000,$D840,Transacoes!$B$3:$B1000,"C", Transacoes!$A$3:$A1000, "&lt;"&amp;EOMONTH(DATE(H$1,H$2,1),0))-SUMIFS(Transacoes!$D$3:$D1000,Transacoes!$C$3:$C1000,$D840,Transacoes!$B$3:$B1000,"V", Transacoes!$A$3:$A1000, "&lt;"&amp;EOMONTH(DATE(H$1,H$2,1),0)))*SUMIFS(Prov_Auto!$E$3:$E1000, Prov_Auto!$A$3:$A1000, $D840, Prov_Auto!$D$3:$D1000,"&gt;="&amp;DATE(H$1,H$2,1),Prov_Auto!$D$3:$D1000, "&lt;="&amp;EOMONTH(DATE(H$1,H$2,1),0)))</f>
        <v/>
      </c>
      <c r="I840" s="48" t="str">
        <f>IF($D840="","", (SUMIFS(Transacoes!$D$3:$D1000,Transacoes!$C$3:$C1000,$D840,Transacoes!$B$3:$B1000,"C", Transacoes!$A$3:$A1000, "&lt;"&amp;EOMONTH(DATE(I$1,I$2,1),0))-SUMIFS(Transacoes!$D$3:$D1000,Transacoes!$C$3:$C1000,$D840,Transacoes!$B$3:$B1000,"V", Transacoes!$A$3:$A1000, "&lt;"&amp;EOMONTH(DATE(I$1,I$2,1),0)))*SUMIFS(Prov_Auto!$E$3:$E1000, Prov_Auto!$A$3:$A1000, $D840, Prov_Auto!$D$3:$D1000,"&gt;="&amp;DATE(I$1,I$2,1),Prov_Auto!$D$3:$D1000, "&lt;="&amp;EOMONTH(DATE(I$1,I$2,1),0)))</f>
        <v/>
      </c>
      <c r="J840" s="48" t="str">
        <f>IF($D840="","", (SUMIFS(Transacoes!$D$3:$D1000,Transacoes!$C$3:$C1000,$D840,Transacoes!$B$3:$B1000,"C", Transacoes!$A$3:$A1000, "&lt;"&amp;EOMONTH(DATE(J$1,J$2,1),0))-SUMIFS(Transacoes!$D$3:$D1000,Transacoes!$C$3:$C1000,$D840,Transacoes!$B$3:$B1000,"V", Transacoes!$A$3:$A1000, "&lt;"&amp;EOMONTH(DATE(J$1,J$2,1),0)))*SUMIFS(Prov_Auto!$E$3:$E1000, Prov_Auto!$A$3:$A1000, $D840, Prov_Auto!$D$3:$D1000,"&gt;="&amp;DATE(J$1,J$2,1),Prov_Auto!$D$3:$D1000, "&lt;="&amp;EOMONTH(DATE(J$1,J$2,1),0)))</f>
        <v/>
      </c>
      <c r="K840" s="48" t="str">
        <f>IF($D840="","", (SUMIFS(Transacoes!$D$3:$D1000,Transacoes!$C$3:$C1000,$D840,Transacoes!$B$3:$B1000,"C", Transacoes!$A$3:$A1000, "&lt;"&amp;EOMONTH(DATE(K$1,K$2,1),0))-SUMIFS(Transacoes!$D$3:$D1000,Transacoes!$C$3:$C1000,$D840,Transacoes!$B$3:$B1000,"V", Transacoes!$A$3:$A1000, "&lt;"&amp;EOMONTH(DATE(K$1,K$2,1),0)))*SUMIFS(Prov_Auto!$E$3:$E1000, Prov_Auto!$A$3:$A1000, $D840, Prov_Auto!$D$3:$D1000,"&gt;="&amp;DATE(K$1,K$2,1),Prov_Auto!$D$3:$D1000, "&lt;="&amp;EOMONTH(DATE(K$1,K$2,1),0)))</f>
        <v/>
      </c>
      <c r="L840" s="48" t="str">
        <f>IF($D840="","", (SUMIFS(Transacoes!$D$3:$D1000,Transacoes!$C$3:$C1000,$D840,Transacoes!$B$3:$B1000,"C", Transacoes!$A$3:$A1000, "&lt;"&amp;EOMONTH(DATE(L$1,L$2,1),0))-SUMIFS(Transacoes!$D$3:$D1000,Transacoes!$C$3:$C1000,$D840,Transacoes!$B$3:$B1000,"V", Transacoes!$A$3:$A1000, "&lt;"&amp;EOMONTH(DATE(L$1,L$2,1),0)))*SUMIFS(Prov_Auto!$E$3:$E1000, Prov_Auto!$A$3:$A1000, $D840, Prov_Auto!$D$3:$D1000,"&gt;="&amp;DATE(L$1,L$2,1),Prov_Auto!$D$3:$D1000, "&lt;="&amp;EOMONTH(DATE(L$1,L$2,1),0)))</f>
        <v/>
      </c>
      <c r="M840" s="48" t="str">
        <f>IF($D840="","", (SUMIFS(Transacoes!$D$3:$D1000,Transacoes!$C$3:$C1000,$D840,Transacoes!$B$3:$B1000,"C", Transacoes!$A$3:$A1000, "&lt;"&amp;EOMONTH(DATE(M$1,M$2,1),0))-SUMIFS(Transacoes!$D$3:$D1000,Transacoes!$C$3:$C1000,$D840,Transacoes!$B$3:$B1000,"V", Transacoes!$A$3:$A1000, "&lt;"&amp;EOMONTH(DATE(M$1,M$2,1),0)))*SUMIFS(Prov_Auto!$E$3:$E1000, Prov_Auto!$A$3:$A1000, $D840, Prov_Auto!$D$3:$D1000,"&gt;="&amp;DATE(M$1,M$2,1),Prov_Auto!$D$3:$D1000, "&lt;="&amp;EOMONTH(DATE(M$1,M$2,1),0)))</f>
        <v/>
      </c>
      <c r="N840" s="48" t="str">
        <f>IF($D840="","", (SUMIFS(Transacoes!$D$3:$D1000,Transacoes!$C$3:$C1000,$D840,Transacoes!$B$3:$B1000,"C", Transacoes!$A$3:$A1000, "&lt;"&amp;EOMONTH(DATE(N$1,N$2,1),0))-SUMIFS(Transacoes!$D$3:$D1000,Transacoes!$C$3:$C1000,$D840,Transacoes!$B$3:$B1000,"V", Transacoes!$A$3:$A1000, "&lt;"&amp;EOMONTH(DATE(N$1,N$2,1),0)))*SUMIFS(Prov_Auto!$E$3:$E1000, Prov_Auto!$A$3:$A1000, $D840, Prov_Auto!$D$3:$D1000,"&gt;="&amp;DATE(N$1,N$2,1),Prov_Auto!$D$3:$D1000, "&lt;="&amp;EOMONTH(DATE(N$1,N$2,1),0)))</f>
        <v/>
      </c>
      <c r="O840" s="48" t="str">
        <f>IF($D840="","", (SUMIFS(Transacoes!$D$3:$D1000,Transacoes!$C$3:$C1000,$D840,Transacoes!$B$3:$B1000,"C", Transacoes!$A$3:$A1000, "&lt;"&amp;EOMONTH(DATE(O$1,O$2,1),0))-SUMIFS(Transacoes!$D$3:$D1000,Transacoes!$C$3:$C1000,$D840,Transacoes!$B$3:$B1000,"V", Transacoes!$A$3:$A1000, "&lt;"&amp;EOMONTH(DATE(O$1,O$2,1),0)))*SUMIFS(Prov_Auto!$E$3:$E1000, Prov_Auto!$A$3:$A1000, $D840, Prov_Auto!$D$3:$D1000,"&gt;="&amp;DATE(O$1,O$2,1),Prov_Auto!$D$3:$D1000, "&lt;="&amp;EOMONTH(DATE(O$1,O$2,1),0)))</f>
        <v/>
      </c>
      <c r="P840" s="48" t="str">
        <f>IF($D840="","", (SUMIFS(Transacoes!$D$3:$D1000,Transacoes!$C$3:$C1000,$D840,Transacoes!$B$3:$B1000,"C", Transacoes!$A$3:$A1000, "&lt;"&amp;EOMONTH(DATE(P$1,P$2,1),0))-SUMIFS(Transacoes!$D$3:$D1000,Transacoes!$C$3:$C1000,$D840,Transacoes!$B$3:$B1000,"V", Transacoes!$A$3:$A1000, "&lt;"&amp;EOMONTH(DATE(P$1,P$2,1),0)))*SUMIFS(Prov_Auto!$E$3:$E1000, Prov_Auto!$A$3:$A1000, $D840, Prov_Auto!$D$3:$D1000,"&gt;="&amp;DATE(P$1,P$2,1),Prov_Auto!$D$3:$D1000, "&lt;="&amp;EOMONTH(DATE(P$1,P$2,1),0)))</f>
        <v/>
      </c>
      <c r="Q840" s="48" t="str">
        <f>IF($D840="","", (SUMIFS(Transacoes!$D$3:$D1000,Transacoes!$C$3:$C1000,$D840,Transacoes!$B$3:$B1000,"C", Transacoes!$A$3:$A1000, "&lt;"&amp;EOMONTH(DATE(Q$1,Q$2,1),0))-SUMIFS(Transacoes!$D$3:$D1000,Transacoes!$C$3:$C1000,$D840,Transacoes!$B$3:$B1000,"V", Transacoes!$A$3:$A1000, "&lt;"&amp;EOMONTH(DATE(Q$1,Q$2,1),0)))*SUMIFS(Prov_Auto!$E$3:$E1000, Prov_Auto!$A$3:$A1000, $D840, Prov_Auto!$D$3:$D1000,"&gt;="&amp;DATE(Q$1,Q$2,1),Prov_Auto!$D$3:$D1000, "&lt;="&amp;EOMONTH(DATE(Q$1,Q$2,1),0)))</f>
        <v/>
      </c>
      <c r="R840" s="47"/>
    </row>
    <row r="841">
      <c r="A841" s="47"/>
      <c r="B841" s="47"/>
      <c r="C841" s="47"/>
      <c r="D841" s="87"/>
      <c r="E841" s="48" t="str">
        <f>IF($D841="","", (SUMIFS(Transacoes!$D$3:$D1000,Transacoes!$C$3:$C1000,$D841,Transacoes!$B$3:$B1000,"C", Transacoes!$A$3:$A1000, "&lt;"&amp;EOMONTH(DATE(E$1,E$2,1),0))-SUMIFS(Transacoes!$D$3:$D1000,Transacoes!$C$3:$C1000,$D841,Transacoes!$B$3:$B1000,"V", Transacoes!$A$3:$A1000, "&lt;"&amp;EOMONTH(DATE(E$1,E$2,1),0)))*SUMIFS(Prov_Auto!$E$3:$E1000, Prov_Auto!$A$3:$A1000, $D841, Prov_Auto!$D$3:$D1000,"&gt;="&amp;DATE(E$1,E$2,1),Prov_Auto!$D$3:$D1000, "&lt;="&amp;EOMONTH(DATE(E$1,E$2,1),0)))</f>
        <v/>
      </c>
      <c r="F841" s="48" t="str">
        <f>IF($D841="","", (SUMIFS(Transacoes!$D$3:$D1000,Transacoes!$C$3:$C1000,$D841,Transacoes!$B$3:$B1000,"C", Transacoes!$A$3:$A1000, "&lt;"&amp;EOMONTH(DATE(F$1,F$2,1),0))-SUMIFS(Transacoes!$D$3:$D1000,Transacoes!$C$3:$C1000,$D841,Transacoes!$B$3:$B1000,"V", Transacoes!$A$3:$A1000, "&lt;"&amp;EOMONTH(DATE(F$1,F$2,1),0)))*SUMIFS(Prov_Auto!$E$3:$E1000, Prov_Auto!$A$3:$A1000, $D841, Prov_Auto!$D$3:$D1000,"&gt;="&amp;DATE(F$1,F$2,1),Prov_Auto!$D$3:$D1000, "&lt;="&amp;EOMONTH(DATE(F$1,F$2,1),0)))</f>
        <v/>
      </c>
      <c r="G841" s="48" t="str">
        <f>IF($D841="","", (SUMIFS(Transacoes!$D$3:$D1000,Transacoes!$C$3:$C1000,$D841,Transacoes!$B$3:$B1000,"C", Transacoes!$A$3:$A1000, "&lt;"&amp;EOMONTH(DATE(G$1,G$2,1),0))-SUMIFS(Transacoes!$D$3:$D1000,Transacoes!$C$3:$C1000,$D841,Transacoes!$B$3:$B1000,"V", Transacoes!$A$3:$A1000, "&lt;"&amp;EOMONTH(DATE(G$1,G$2,1),0)))*SUMIFS(Prov_Auto!$E$3:$E1000, Prov_Auto!$A$3:$A1000, $D841, Prov_Auto!$D$3:$D1000,"&gt;="&amp;DATE(G$1,G$2,1),Prov_Auto!$D$3:$D1000, "&lt;="&amp;EOMONTH(DATE(G$1,G$2,1),0)))</f>
        <v/>
      </c>
      <c r="H841" s="48" t="str">
        <f>IF($D841="","", (SUMIFS(Transacoes!$D$3:$D1000,Transacoes!$C$3:$C1000,$D841,Transacoes!$B$3:$B1000,"C", Transacoes!$A$3:$A1000, "&lt;"&amp;EOMONTH(DATE(H$1,H$2,1),0))-SUMIFS(Transacoes!$D$3:$D1000,Transacoes!$C$3:$C1000,$D841,Transacoes!$B$3:$B1000,"V", Transacoes!$A$3:$A1000, "&lt;"&amp;EOMONTH(DATE(H$1,H$2,1),0)))*SUMIFS(Prov_Auto!$E$3:$E1000, Prov_Auto!$A$3:$A1000, $D841, Prov_Auto!$D$3:$D1000,"&gt;="&amp;DATE(H$1,H$2,1),Prov_Auto!$D$3:$D1000, "&lt;="&amp;EOMONTH(DATE(H$1,H$2,1),0)))</f>
        <v/>
      </c>
      <c r="I841" s="48" t="str">
        <f>IF($D841="","", (SUMIFS(Transacoes!$D$3:$D1000,Transacoes!$C$3:$C1000,$D841,Transacoes!$B$3:$B1000,"C", Transacoes!$A$3:$A1000, "&lt;"&amp;EOMONTH(DATE(I$1,I$2,1),0))-SUMIFS(Transacoes!$D$3:$D1000,Transacoes!$C$3:$C1000,$D841,Transacoes!$B$3:$B1000,"V", Transacoes!$A$3:$A1000, "&lt;"&amp;EOMONTH(DATE(I$1,I$2,1),0)))*SUMIFS(Prov_Auto!$E$3:$E1000, Prov_Auto!$A$3:$A1000, $D841, Prov_Auto!$D$3:$D1000,"&gt;="&amp;DATE(I$1,I$2,1),Prov_Auto!$D$3:$D1000, "&lt;="&amp;EOMONTH(DATE(I$1,I$2,1),0)))</f>
        <v/>
      </c>
      <c r="J841" s="48" t="str">
        <f>IF($D841="","", (SUMIFS(Transacoes!$D$3:$D1000,Transacoes!$C$3:$C1000,$D841,Transacoes!$B$3:$B1000,"C", Transacoes!$A$3:$A1000, "&lt;"&amp;EOMONTH(DATE(J$1,J$2,1),0))-SUMIFS(Transacoes!$D$3:$D1000,Transacoes!$C$3:$C1000,$D841,Transacoes!$B$3:$B1000,"V", Transacoes!$A$3:$A1000, "&lt;"&amp;EOMONTH(DATE(J$1,J$2,1),0)))*SUMIFS(Prov_Auto!$E$3:$E1000, Prov_Auto!$A$3:$A1000, $D841, Prov_Auto!$D$3:$D1000,"&gt;="&amp;DATE(J$1,J$2,1),Prov_Auto!$D$3:$D1000, "&lt;="&amp;EOMONTH(DATE(J$1,J$2,1),0)))</f>
        <v/>
      </c>
      <c r="K841" s="48" t="str">
        <f>IF($D841="","", (SUMIFS(Transacoes!$D$3:$D1000,Transacoes!$C$3:$C1000,$D841,Transacoes!$B$3:$B1000,"C", Transacoes!$A$3:$A1000, "&lt;"&amp;EOMONTH(DATE(K$1,K$2,1),0))-SUMIFS(Transacoes!$D$3:$D1000,Transacoes!$C$3:$C1000,$D841,Transacoes!$B$3:$B1000,"V", Transacoes!$A$3:$A1000, "&lt;"&amp;EOMONTH(DATE(K$1,K$2,1),0)))*SUMIFS(Prov_Auto!$E$3:$E1000, Prov_Auto!$A$3:$A1000, $D841, Prov_Auto!$D$3:$D1000,"&gt;="&amp;DATE(K$1,K$2,1),Prov_Auto!$D$3:$D1000, "&lt;="&amp;EOMONTH(DATE(K$1,K$2,1),0)))</f>
        <v/>
      </c>
      <c r="L841" s="48" t="str">
        <f>IF($D841="","", (SUMIFS(Transacoes!$D$3:$D1000,Transacoes!$C$3:$C1000,$D841,Transacoes!$B$3:$B1000,"C", Transacoes!$A$3:$A1000, "&lt;"&amp;EOMONTH(DATE(L$1,L$2,1),0))-SUMIFS(Transacoes!$D$3:$D1000,Transacoes!$C$3:$C1000,$D841,Transacoes!$B$3:$B1000,"V", Transacoes!$A$3:$A1000, "&lt;"&amp;EOMONTH(DATE(L$1,L$2,1),0)))*SUMIFS(Prov_Auto!$E$3:$E1000, Prov_Auto!$A$3:$A1000, $D841, Prov_Auto!$D$3:$D1000,"&gt;="&amp;DATE(L$1,L$2,1),Prov_Auto!$D$3:$D1000, "&lt;="&amp;EOMONTH(DATE(L$1,L$2,1),0)))</f>
        <v/>
      </c>
      <c r="M841" s="48" t="str">
        <f>IF($D841="","", (SUMIFS(Transacoes!$D$3:$D1000,Transacoes!$C$3:$C1000,$D841,Transacoes!$B$3:$B1000,"C", Transacoes!$A$3:$A1000, "&lt;"&amp;EOMONTH(DATE(M$1,M$2,1),0))-SUMIFS(Transacoes!$D$3:$D1000,Transacoes!$C$3:$C1000,$D841,Transacoes!$B$3:$B1000,"V", Transacoes!$A$3:$A1000, "&lt;"&amp;EOMONTH(DATE(M$1,M$2,1),0)))*SUMIFS(Prov_Auto!$E$3:$E1000, Prov_Auto!$A$3:$A1000, $D841, Prov_Auto!$D$3:$D1000,"&gt;="&amp;DATE(M$1,M$2,1),Prov_Auto!$D$3:$D1000, "&lt;="&amp;EOMONTH(DATE(M$1,M$2,1),0)))</f>
        <v/>
      </c>
      <c r="N841" s="48" t="str">
        <f>IF($D841="","", (SUMIFS(Transacoes!$D$3:$D1000,Transacoes!$C$3:$C1000,$D841,Transacoes!$B$3:$B1000,"C", Transacoes!$A$3:$A1000, "&lt;"&amp;EOMONTH(DATE(N$1,N$2,1),0))-SUMIFS(Transacoes!$D$3:$D1000,Transacoes!$C$3:$C1000,$D841,Transacoes!$B$3:$B1000,"V", Transacoes!$A$3:$A1000, "&lt;"&amp;EOMONTH(DATE(N$1,N$2,1),0)))*SUMIFS(Prov_Auto!$E$3:$E1000, Prov_Auto!$A$3:$A1000, $D841, Prov_Auto!$D$3:$D1000,"&gt;="&amp;DATE(N$1,N$2,1),Prov_Auto!$D$3:$D1000, "&lt;="&amp;EOMONTH(DATE(N$1,N$2,1),0)))</f>
        <v/>
      </c>
      <c r="O841" s="48" t="str">
        <f>IF($D841="","", (SUMIFS(Transacoes!$D$3:$D1000,Transacoes!$C$3:$C1000,$D841,Transacoes!$B$3:$B1000,"C", Transacoes!$A$3:$A1000, "&lt;"&amp;EOMONTH(DATE(O$1,O$2,1),0))-SUMIFS(Transacoes!$D$3:$D1000,Transacoes!$C$3:$C1000,$D841,Transacoes!$B$3:$B1000,"V", Transacoes!$A$3:$A1000, "&lt;"&amp;EOMONTH(DATE(O$1,O$2,1),0)))*SUMIFS(Prov_Auto!$E$3:$E1000, Prov_Auto!$A$3:$A1000, $D841, Prov_Auto!$D$3:$D1000,"&gt;="&amp;DATE(O$1,O$2,1),Prov_Auto!$D$3:$D1000, "&lt;="&amp;EOMONTH(DATE(O$1,O$2,1),0)))</f>
        <v/>
      </c>
      <c r="P841" s="48" t="str">
        <f>IF($D841="","", (SUMIFS(Transacoes!$D$3:$D1000,Transacoes!$C$3:$C1000,$D841,Transacoes!$B$3:$B1000,"C", Transacoes!$A$3:$A1000, "&lt;"&amp;EOMONTH(DATE(P$1,P$2,1),0))-SUMIFS(Transacoes!$D$3:$D1000,Transacoes!$C$3:$C1000,$D841,Transacoes!$B$3:$B1000,"V", Transacoes!$A$3:$A1000, "&lt;"&amp;EOMONTH(DATE(P$1,P$2,1),0)))*SUMIFS(Prov_Auto!$E$3:$E1000, Prov_Auto!$A$3:$A1000, $D841, Prov_Auto!$D$3:$D1000,"&gt;="&amp;DATE(P$1,P$2,1),Prov_Auto!$D$3:$D1000, "&lt;="&amp;EOMONTH(DATE(P$1,P$2,1),0)))</f>
        <v/>
      </c>
      <c r="Q841" s="48" t="str">
        <f>IF($D841="","", (SUMIFS(Transacoes!$D$3:$D1000,Transacoes!$C$3:$C1000,$D841,Transacoes!$B$3:$B1000,"C", Transacoes!$A$3:$A1000, "&lt;"&amp;EOMONTH(DATE(Q$1,Q$2,1),0))-SUMIFS(Transacoes!$D$3:$D1000,Transacoes!$C$3:$C1000,$D841,Transacoes!$B$3:$B1000,"V", Transacoes!$A$3:$A1000, "&lt;"&amp;EOMONTH(DATE(Q$1,Q$2,1),0)))*SUMIFS(Prov_Auto!$E$3:$E1000, Prov_Auto!$A$3:$A1000, $D841, Prov_Auto!$D$3:$D1000,"&gt;="&amp;DATE(Q$1,Q$2,1),Prov_Auto!$D$3:$D1000, "&lt;="&amp;EOMONTH(DATE(Q$1,Q$2,1),0)))</f>
        <v/>
      </c>
      <c r="R841" s="47"/>
    </row>
    <row r="842">
      <c r="A842" s="47"/>
      <c r="B842" s="47"/>
      <c r="C842" s="47"/>
      <c r="D842" s="87"/>
      <c r="E842" s="48" t="str">
        <f>IF($D842="","", (SUMIFS(Transacoes!$D$3:$D1000,Transacoes!$C$3:$C1000,$D842,Transacoes!$B$3:$B1000,"C", Transacoes!$A$3:$A1000, "&lt;"&amp;EOMONTH(DATE(E$1,E$2,1),0))-SUMIFS(Transacoes!$D$3:$D1000,Transacoes!$C$3:$C1000,$D842,Transacoes!$B$3:$B1000,"V", Transacoes!$A$3:$A1000, "&lt;"&amp;EOMONTH(DATE(E$1,E$2,1),0)))*SUMIFS(Prov_Auto!$E$3:$E1000, Prov_Auto!$A$3:$A1000, $D842, Prov_Auto!$D$3:$D1000,"&gt;="&amp;DATE(E$1,E$2,1),Prov_Auto!$D$3:$D1000, "&lt;="&amp;EOMONTH(DATE(E$1,E$2,1),0)))</f>
        <v/>
      </c>
      <c r="F842" s="48" t="str">
        <f>IF($D842="","", (SUMIFS(Transacoes!$D$3:$D1000,Transacoes!$C$3:$C1000,$D842,Transacoes!$B$3:$B1000,"C", Transacoes!$A$3:$A1000, "&lt;"&amp;EOMONTH(DATE(F$1,F$2,1),0))-SUMIFS(Transacoes!$D$3:$D1000,Transacoes!$C$3:$C1000,$D842,Transacoes!$B$3:$B1000,"V", Transacoes!$A$3:$A1000, "&lt;"&amp;EOMONTH(DATE(F$1,F$2,1),0)))*SUMIFS(Prov_Auto!$E$3:$E1000, Prov_Auto!$A$3:$A1000, $D842, Prov_Auto!$D$3:$D1000,"&gt;="&amp;DATE(F$1,F$2,1),Prov_Auto!$D$3:$D1000, "&lt;="&amp;EOMONTH(DATE(F$1,F$2,1),0)))</f>
        <v/>
      </c>
      <c r="G842" s="48" t="str">
        <f>IF($D842="","", (SUMIFS(Transacoes!$D$3:$D1000,Transacoes!$C$3:$C1000,$D842,Transacoes!$B$3:$B1000,"C", Transacoes!$A$3:$A1000, "&lt;"&amp;EOMONTH(DATE(G$1,G$2,1),0))-SUMIFS(Transacoes!$D$3:$D1000,Transacoes!$C$3:$C1000,$D842,Transacoes!$B$3:$B1000,"V", Transacoes!$A$3:$A1000, "&lt;"&amp;EOMONTH(DATE(G$1,G$2,1),0)))*SUMIFS(Prov_Auto!$E$3:$E1000, Prov_Auto!$A$3:$A1000, $D842, Prov_Auto!$D$3:$D1000,"&gt;="&amp;DATE(G$1,G$2,1),Prov_Auto!$D$3:$D1000, "&lt;="&amp;EOMONTH(DATE(G$1,G$2,1),0)))</f>
        <v/>
      </c>
      <c r="H842" s="48" t="str">
        <f>IF($D842="","", (SUMIFS(Transacoes!$D$3:$D1000,Transacoes!$C$3:$C1000,$D842,Transacoes!$B$3:$B1000,"C", Transacoes!$A$3:$A1000, "&lt;"&amp;EOMONTH(DATE(H$1,H$2,1),0))-SUMIFS(Transacoes!$D$3:$D1000,Transacoes!$C$3:$C1000,$D842,Transacoes!$B$3:$B1000,"V", Transacoes!$A$3:$A1000, "&lt;"&amp;EOMONTH(DATE(H$1,H$2,1),0)))*SUMIFS(Prov_Auto!$E$3:$E1000, Prov_Auto!$A$3:$A1000, $D842, Prov_Auto!$D$3:$D1000,"&gt;="&amp;DATE(H$1,H$2,1),Prov_Auto!$D$3:$D1000, "&lt;="&amp;EOMONTH(DATE(H$1,H$2,1),0)))</f>
        <v/>
      </c>
      <c r="I842" s="48" t="str">
        <f>IF($D842="","", (SUMIFS(Transacoes!$D$3:$D1000,Transacoes!$C$3:$C1000,$D842,Transacoes!$B$3:$B1000,"C", Transacoes!$A$3:$A1000, "&lt;"&amp;EOMONTH(DATE(I$1,I$2,1),0))-SUMIFS(Transacoes!$D$3:$D1000,Transacoes!$C$3:$C1000,$D842,Transacoes!$B$3:$B1000,"V", Transacoes!$A$3:$A1000, "&lt;"&amp;EOMONTH(DATE(I$1,I$2,1),0)))*SUMIFS(Prov_Auto!$E$3:$E1000, Prov_Auto!$A$3:$A1000, $D842, Prov_Auto!$D$3:$D1000,"&gt;="&amp;DATE(I$1,I$2,1),Prov_Auto!$D$3:$D1000, "&lt;="&amp;EOMONTH(DATE(I$1,I$2,1),0)))</f>
        <v/>
      </c>
      <c r="J842" s="48" t="str">
        <f>IF($D842="","", (SUMIFS(Transacoes!$D$3:$D1000,Transacoes!$C$3:$C1000,$D842,Transacoes!$B$3:$B1000,"C", Transacoes!$A$3:$A1000, "&lt;"&amp;EOMONTH(DATE(J$1,J$2,1),0))-SUMIFS(Transacoes!$D$3:$D1000,Transacoes!$C$3:$C1000,$D842,Transacoes!$B$3:$B1000,"V", Transacoes!$A$3:$A1000, "&lt;"&amp;EOMONTH(DATE(J$1,J$2,1),0)))*SUMIFS(Prov_Auto!$E$3:$E1000, Prov_Auto!$A$3:$A1000, $D842, Prov_Auto!$D$3:$D1000,"&gt;="&amp;DATE(J$1,J$2,1),Prov_Auto!$D$3:$D1000, "&lt;="&amp;EOMONTH(DATE(J$1,J$2,1),0)))</f>
        <v/>
      </c>
      <c r="K842" s="48" t="str">
        <f>IF($D842="","", (SUMIFS(Transacoes!$D$3:$D1000,Transacoes!$C$3:$C1000,$D842,Transacoes!$B$3:$B1000,"C", Transacoes!$A$3:$A1000, "&lt;"&amp;EOMONTH(DATE(K$1,K$2,1),0))-SUMIFS(Transacoes!$D$3:$D1000,Transacoes!$C$3:$C1000,$D842,Transacoes!$B$3:$B1000,"V", Transacoes!$A$3:$A1000, "&lt;"&amp;EOMONTH(DATE(K$1,K$2,1),0)))*SUMIFS(Prov_Auto!$E$3:$E1000, Prov_Auto!$A$3:$A1000, $D842, Prov_Auto!$D$3:$D1000,"&gt;="&amp;DATE(K$1,K$2,1),Prov_Auto!$D$3:$D1000, "&lt;="&amp;EOMONTH(DATE(K$1,K$2,1),0)))</f>
        <v/>
      </c>
      <c r="L842" s="48" t="str">
        <f>IF($D842="","", (SUMIFS(Transacoes!$D$3:$D1000,Transacoes!$C$3:$C1000,$D842,Transacoes!$B$3:$B1000,"C", Transacoes!$A$3:$A1000, "&lt;"&amp;EOMONTH(DATE(L$1,L$2,1),0))-SUMIFS(Transacoes!$D$3:$D1000,Transacoes!$C$3:$C1000,$D842,Transacoes!$B$3:$B1000,"V", Transacoes!$A$3:$A1000, "&lt;"&amp;EOMONTH(DATE(L$1,L$2,1),0)))*SUMIFS(Prov_Auto!$E$3:$E1000, Prov_Auto!$A$3:$A1000, $D842, Prov_Auto!$D$3:$D1000,"&gt;="&amp;DATE(L$1,L$2,1),Prov_Auto!$D$3:$D1000, "&lt;="&amp;EOMONTH(DATE(L$1,L$2,1),0)))</f>
        <v/>
      </c>
      <c r="M842" s="48" t="str">
        <f>IF($D842="","", (SUMIFS(Transacoes!$D$3:$D1000,Transacoes!$C$3:$C1000,$D842,Transacoes!$B$3:$B1000,"C", Transacoes!$A$3:$A1000, "&lt;"&amp;EOMONTH(DATE(M$1,M$2,1),0))-SUMIFS(Transacoes!$D$3:$D1000,Transacoes!$C$3:$C1000,$D842,Transacoes!$B$3:$B1000,"V", Transacoes!$A$3:$A1000, "&lt;"&amp;EOMONTH(DATE(M$1,M$2,1),0)))*SUMIFS(Prov_Auto!$E$3:$E1000, Prov_Auto!$A$3:$A1000, $D842, Prov_Auto!$D$3:$D1000,"&gt;="&amp;DATE(M$1,M$2,1),Prov_Auto!$D$3:$D1000, "&lt;="&amp;EOMONTH(DATE(M$1,M$2,1),0)))</f>
        <v/>
      </c>
      <c r="N842" s="48" t="str">
        <f>IF($D842="","", (SUMIFS(Transacoes!$D$3:$D1000,Transacoes!$C$3:$C1000,$D842,Transacoes!$B$3:$B1000,"C", Transacoes!$A$3:$A1000, "&lt;"&amp;EOMONTH(DATE(N$1,N$2,1),0))-SUMIFS(Transacoes!$D$3:$D1000,Transacoes!$C$3:$C1000,$D842,Transacoes!$B$3:$B1000,"V", Transacoes!$A$3:$A1000, "&lt;"&amp;EOMONTH(DATE(N$1,N$2,1),0)))*SUMIFS(Prov_Auto!$E$3:$E1000, Prov_Auto!$A$3:$A1000, $D842, Prov_Auto!$D$3:$D1000,"&gt;="&amp;DATE(N$1,N$2,1),Prov_Auto!$D$3:$D1000, "&lt;="&amp;EOMONTH(DATE(N$1,N$2,1),0)))</f>
        <v/>
      </c>
      <c r="O842" s="48" t="str">
        <f>IF($D842="","", (SUMIFS(Transacoes!$D$3:$D1000,Transacoes!$C$3:$C1000,$D842,Transacoes!$B$3:$B1000,"C", Transacoes!$A$3:$A1000, "&lt;"&amp;EOMONTH(DATE(O$1,O$2,1),0))-SUMIFS(Transacoes!$D$3:$D1000,Transacoes!$C$3:$C1000,$D842,Transacoes!$B$3:$B1000,"V", Transacoes!$A$3:$A1000, "&lt;"&amp;EOMONTH(DATE(O$1,O$2,1),0)))*SUMIFS(Prov_Auto!$E$3:$E1000, Prov_Auto!$A$3:$A1000, $D842, Prov_Auto!$D$3:$D1000,"&gt;="&amp;DATE(O$1,O$2,1),Prov_Auto!$D$3:$D1000, "&lt;="&amp;EOMONTH(DATE(O$1,O$2,1),0)))</f>
        <v/>
      </c>
      <c r="P842" s="48" t="str">
        <f>IF($D842="","", (SUMIFS(Transacoes!$D$3:$D1000,Transacoes!$C$3:$C1000,$D842,Transacoes!$B$3:$B1000,"C", Transacoes!$A$3:$A1000, "&lt;"&amp;EOMONTH(DATE(P$1,P$2,1),0))-SUMIFS(Transacoes!$D$3:$D1000,Transacoes!$C$3:$C1000,$D842,Transacoes!$B$3:$B1000,"V", Transacoes!$A$3:$A1000, "&lt;"&amp;EOMONTH(DATE(P$1,P$2,1),0)))*SUMIFS(Prov_Auto!$E$3:$E1000, Prov_Auto!$A$3:$A1000, $D842, Prov_Auto!$D$3:$D1000,"&gt;="&amp;DATE(P$1,P$2,1),Prov_Auto!$D$3:$D1000, "&lt;="&amp;EOMONTH(DATE(P$1,P$2,1),0)))</f>
        <v/>
      </c>
      <c r="Q842" s="48" t="str">
        <f>IF($D842="","", (SUMIFS(Transacoes!$D$3:$D1000,Transacoes!$C$3:$C1000,$D842,Transacoes!$B$3:$B1000,"C", Transacoes!$A$3:$A1000, "&lt;"&amp;EOMONTH(DATE(Q$1,Q$2,1),0))-SUMIFS(Transacoes!$D$3:$D1000,Transacoes!$C$3:$C1000,$D842,Transacoes!$B$3:$B1000,"V", Transacoes!$A$3:$A1000, "&lt;"&amp;EOMONTH(DATE(Q$1,Q$2,1),0)))*SUMIFS(Prov_Auto!$E$3:$E1000, Prov_Auto!$A$3:$A1000, $D842, Prov_Auto!$D$3:$D1000,"&gt;="&amp;DATE(Q$1,Q$2,1),Prov_Auto!$D$3:$D1000, "&lt;="&amp;EOMONTH(DATE(Q$1,Q$2,1),0)))</f>
        <v/>
      </c>
      <c r="R842" s="47"/>
    </row>
    <row r="843">
      <c r="A843" s="47"/>
      <c r="B843" s="47"/>
      <c r="C843" s="47"/>
      <c r="D843" s="87"/>
      <c r="E843" s="48" t="str">
        <f>IF($D843="","", (SUMIFS(Transacoes!$D$3:$D1000,Transacoes!$C$3:$C1000,$D843,Transacoes!$B$3:$B1000,"C", Transacoes!$A$3:$A1000, "&lt;"&amp;EOMONTH(DATE(E$1,E$2,1),0))-SUMIFS(Transacoes!$D$3:$D1000,Transacoes!$C$3:$C1000,$D843,Transacoes!$B$3:$B1000,"V", Transacoes!$A$3:$A1000, "&lt;"&amp;EOMONTH(DATE(E$1,E$2,1),0)))*SUMIFS(Prov_Auto!$E$3:$E1000, Prov_Auto!$A$3:$A1000, $D843, Prov_Auto!$D$3:$D1000,"&gt;="&amp;DATE(E$1,E$2,1),Prov_Auto!$D$3:$D1000, "&lt;="&amp;EOMONTH(DATE(E$1,E$2,1),0)))</f>
        <v/>
      </c>
      <c r="F843" s="48" t="str">
        <f>IF($D843="","", (SUMIFS(Transacoes!$D$3:$D1000,Transacoes!$C$3:$C1000,$D843,Transacoes!$B$3:$B1000,"C", Transacoes!$A$3:$A1000, "&lt;"&amp;EOMONTH(DATE(F$1,F$2,1),0))-SUMIFS(Transacoes!$D$3:$D1000,Transacoes!$C$3:$C1000,$D843,Transacoes!$B$3:$B1000,"V", Transacoes!$A$3:$A1000, "&lt;"&amp;EOMONTH(DATE(F$1,F$2,1),0)))*SUMIFS(Prov_Auto!$E$3:$E1000, Prov_Auto!$A$3:$A1000, $D843, Prov_Auto!$D$3:$D1000,"&gt;="&amp;DATE(F$1,F$2,1),Prov_Auto!$D$3:$D1000, "&lt;="&amp;EOMONTH(DATE(F$1,F$2,1),0)))</f>
        <v/>
      </c>
      <c r="G843" s="48" t="str">
        <f>IF($D843="","", (SUMIFS(Transacoes!$D$3:$D1000,Transacoes!$C$3:$C1000,$D843,Transacoes!$B$3:$B1000,"C", Transacoes!$A$3:$A1000, "&lt;"&amp;EOMONTH(DATE(G$1,G$2,1),0))-SUMIFS(Transacoes!$D$3:$D1000,Transacoes!$C$3:$C1000,$D843,Transacoes!$B$3:$B1000,"V", Transacoes!$A$3:$A1000, "&lt;"&amp;EOMONTH(DATE(G$1,G$2,1),0)))*SUMIFS(Prov_Auto!$E$3:$E1000, Prov_Auto!$A$3:$A1000, $D843, Prov_Auto!$D$3:$D1000,"&gt;="&amp;DATE(G$1,G$2,1),Prov_Auto!$D$3:$D1000, "&lt;="&amp;EOMONTH(DATE(G$1,G$2,1),0)))</f>
        <v/>
      </c>
      <c r="H843" s="48" t="str">
        <f>IF($D843="","", (SUMIFS(Transacoes!$D$3:$D1000,Transacoes!$C$3:$C1000,$D843,Transacoes!$B$3:$B1000,"C", Transacoes!$A$3:$A1000, "&lt;"&amp;EOMONTH(DATE(H$1,H$2,1),0))-SUMIFS(Transacoes!$D$3:$D1000,Transacoes!$C$3:$C1000,$D843,Transacoes!$B$3:$B1000,"V", Transacoes!$A$3:$A1000, "&lt;"&amp;EOMONTH(DATE(H$1,H$2,1),0)))*SUMIFS(Prov_Auto!$E$3:$E1000, Prov_Auto!$A$3:$A1000, $D843, Prov_Auto!$D$3:$D1000,"&gt;="&amp;DATE(H$1,H$2,1),Prov_Auto!$D$3:$D1000, "&lt;="&amp;EOMONTH(DATE(H$1,H$2,1),0)))</f>
        <v/>
      </c>
      <c r="I843" s="48" t="str">
        <f>IF($D843="","", (SUMIFS(Transacoes!$D$3:$D1000,Transacoes!$C$3:$C1000,$D843,Transacoes!$B$3:$B1000,"C", Transacoes!$A$3:$A1000, "&lt;"&amp;EOMONTH(DATE(I$1,I$2,1),0))-SUMIFS(Transacoes!$D$3:$D1000,Transacoes!$C$3:$C1000,$D843,Transacoes!$B$3:$B1000,"V", Transacoes!$A$3:$A1000, "&lt;"&amp;EOMONTH(DATE(I$1,I$2,1),0)))*SUMIFS(Prov_Auto!$E$3:$E1000, Prov_Auto!$A$3:$A1000, $D843, Prov_Auto!$D$3:$D1000,"&gt;="&amp;DATE(I$1,I$2,1),Prov_Auto!$D$3:$D1000, "&lt;="&amp;EOMONTH(DATE(I$1,I$2,1),0)))</f>
        <v/>
      </c>
      <c r="J843" s="48" t="str">
        <f>IF($D843="","", (SUMIFS(Transacoes!$D$3:$D1000,Transacoes!$C$3:$C1000,$D843,Transacoes!$B$3:$B1000,"C", Transacoes!$A$3:$A1000, "&lt;"&amp;EOMONTH(DATE(J$1,J$2,1),0))-SUMIFS(Transacoes!$D$3:$D1000,Transacoes!$C$3:$C1000,$D843,Transacoes!$B$3:$B1000,"V", Transacoes!$A$3:$A1000, "&lt;"&amp;EOMONTH(DATE(J$1,J$2,1),0)))*SUMIFS(Prov_Auto!$E$3:$E1000, Prov_Auto!$A$3:$A1000, $D843, Prov_Auto!$D$3:$D1000,"&gt;="&amp;DATE(J$1,J$2,1),Prov_Auto!$D$3:$D1000, "&lt;="&amp;EOMONTH(DATE(J$1,J$2,1),0)))</f>
        <v/>
      </c>
      <c r="K843" s="48" t="str">
        <f>IF($D843="","", (SUMIFS(Transacoes!$D$3:$D1000,Transacoes!$C$3:$C1000,$D843,Transacoes!$B$3:$B1000,"C", Transacoes!$A$3:$A1000, "&lt;"&amp;EOMONTH(DATE(K$1,K$2,1),0))-SUMIFS(Transacoes!$D$3:$D1000,Transacoes!$C$3:$C1000,$D843,Transacoes!$B$3:$B1000,"V", Transacoes!$A$3:$A1000, "&lt;"&amp;EOMONTH(DATE(K$1,K$2,1),0)))*SUMIFS(Prov_Auto!$E$3:$E1000, Prov_Auto!$A$3:$A1000, $D843, Prov_Auto!$D$3:$D1000,"&gt;="&amp;DATE(K$1,K$2,1),Prov_Auto!$D$3:$D1000, "&lt;="&amp;EOMONTH(DATE(K$1,K$2,1),0)))</f>
        <v/>
      </c>
      <c r="L843" s="48" t="str">
        <f>IF($D843="","", (SUMIFS(Transacoes!$D$3:$D1000,Transacoes!$C$3:$C1000,$D843,Transacoes!$B$3:$B1000,"C", Transacoes!$A$3:$A1000, "&lt;"&amp;EOMONTH(DATE(L$1,L$2,1),0))-SUMIFS(Transacoes!$D$3:$D1000,Transacoes!$C$3:$C1000,$D843,Transacoes!$B$3:$B1000,"V", Transacoes!$A$3:$A1000, "&lt;"&amp;EOMONTH(DATE(L$1,L$2,1),0)))*SUMIFS(Prov_Auto!$E$3:$E1000, Prov_Auto!$A$3:$A1000, $D843, Prov_Auto!$D$3:$D1000,"&gt;="&amp;DATE(L$1,L$2,1),Prov_Auto!$D$3:$D1000, "&lt;="&amp;EOMONTH(DATE(L$1,L$2,1),0)))</f>
        <v/>
      </c>
      <c r="M843" s="48" t="str">
        <f>IF($D843="","", (SUMIFS(Transacoes!$D$3:$D1000,Transacoes!$C$3:$C1000,$D843,Transacoes!$B$3:$B1000,"C", Transacoes!$A$3:$A1000, "&lt;"&amp;EOMONTH(DATE(M$1,M$2,1),0))-SUMIFS(Transacoes!$D$3:$D1000,Transacoes!$C$3:$C1000,$D843,Transacoes!$B$3:$B1000,"V", Transacoes!$A$3:$A1000, "&lt;"&amp;EOMONTH(DATE(M$1,M$2,1),0)))*SUMIFS(Prov_Auto!$E$3:$E1000, Prov_Auto!$A$3:$A1000, $D843, Prov_Auto!$D$3:$D1000,"&gt;="&amp;DATE(M$1,M$2,1),Prov_Auto!$D$3:$D1000, "&lt;="&amp;EOMONTH(DATE(M$1,M$2,1),0)))</f>
        <v/>
      </c>
      <c r="N843" s="48" t="str">
        <f>IF($D843="","", (SUMIFS(Transacoes!$D$3:$D1000,Transacoes!$C$3:$C1000,$D843,Transacoes!$B$3:$B1000,"C", Transacoes!$A$3:$A1000, "&lt;"&amp;EOMONTH(DATE(N$1,N$2,1),0))-SUMIFS(Transacoes!$D$3:$D1000,Transacoes!$C$3:$C1000,$D843,Transacoes!$B$3:$B1000,"V", Transacoes!$A$3:$A1000, "&lt;"&amp;EOMONTH(DATE(N$1,N$2,1),0)))*SUMIFS(Prov_Auto!$E$3:$E1000, Prov_Auto!$A$3:$A1000, $D843, Prov_Auto!$D$3:$D1000,"&gt;="&amp;DATE(N$1,N$2,1),Prov_Auto!$D$3:$D1000, "&lt;="&amp;EOMONTH(DATE(N$1,N$2,1),0)))</f>
        <v/>
      </c>
      <c r="O843" s="48" t="str">
        <f>IF($D843="","", (SUMIFS(Transacoes!$D$3:$D1000,Transacoes!$C$3:$C1000,$D843,Transacoes!$B$3:$B1000,"C", Transacoes!$A$3:$A1000, "&lt;"&amp;EOMONTH(DATE(O$1,O$2,1),0))-SUMIFS(Transacoes!$D$3:$D1000,Transacoes!$C$3:$C1000,$D843,Transacoes!$B$3:$B1000,"V", Transacoes!$A$3:$A1000, "&lt;"&amp;EOMONTH(DATE(O$1,O$2,1),0)))*SUMIFS(Prov_Auto!$E$3:$E1000, Prov_Auto!$A$3:$A1000, $D843, Prov_Auto!$D$3:$D1000,"&gt;="&amp;DATE(O$1,O$2,1),Prov_Auto!$D$3:$D1000, "&lt;="&amp;EOMONTH(DATE(O$1,O$2,1),0)))</f>
        <v/>
      </c>
      <c r="P843" s="48" t="str">
        <f>IF($D843="","", (SUMIFS(Transacoes!$D$3:$D1000,Transacoes!$C$3:$C1000,$D843,Transacoes!$B$3:$B1000,"C", Transacoes!$A$3:$A1000, "&lt;"&amp;EOMONTH(DATE(P$1,P$2,1),0))-SUMIFS(Transacoes!$D$3:$D1000,Transacoes!$C$3:$C1000,$D843,Transacoes!$B$3:$B1000,"V", Transacoes!$A$3:$A1000, "&lt;"&amp;EOMONTH(DATE(P$1,P$2,1),0)))*SUMIFS(Prov_Auto!$E$3:$E1000, Prov_Auto!$A$3:$A1000, $D843, Prov_Auto!$D$3:$D1000,"&gt;="&amp;DATE(P$1,P$2,1),Prov_Auto!$D$3:$D1000, "&lt;="&amp;EOMONTH(DATE(P$1,P$2,1),0)))</f>
        <v/>
      </c>
      <c r="Q843" s="48" t="str">
        <f>IF($D843="","", (SUMIFS(Transacoes!$D$3:$D1000,Transacoes!$C$3:$C1000,$D843,Transacoes!$B$3:$B1000,"C", Transacoes!$A$3:$A1000, "&lt;"&amp;EOMONTH(DATE(Q$1,Q$2,1),0))-SUMIFS(Transacoes!$D$3:$D1000,Transacoes!$C$3:$C1000,$D843,Transacoes!$B$3:$B1000,"V", Transacoes!$A$3:$A1000, "&lt;"&amp;EOMONTH(DATE(Q$1,Q$2,1),0)))*SUMIFS(Prov_Auto!$E$3:$E1000, Prov_Auto!$A$3:$A1000, $D843, Prov_Auto!$D$3:$D1000,"&gt;="&amp;DATE(Q$1,Q$2,1),Prov_Auto!$D$3:$D1000, "&lt;="&amp;EOMONTH(DATE(Q$1,Q$2,1),0)))</f>
        <v/>
      </c>
      <c r="R843" s="47"/>
    </row>
    <row r="844">
      <c r="A844" s="47"/>
      <c r="B844" s="47"/>
      <c r="C844" s="47"/>
      <c r="D844" s="87"/>
      <c r="E844" s="48" t="str">
        <f>IF($D844="","", (SUMIFS(Transacoes!$D$3:$D1000,Transacoes!$C$3:$C1000,$D844,Transacoes!$B$3:$B1000,"C", Transacoes!$A$3:$A1000, "&lt;"&amp;EOMONTH(DATE(E$1,E$2,1),0))-SUMIFS(Transacoes!$D$3:$D1000,Transacoes!$C$3:$C1000,$D844,Transacoes!$B$3:$B1000,"V", Transacoes!$A$3:$A1000, "&lt;"&amp;EOMONTH(DATE(E$1,E$2,1),0)))*SUMIFS(Prov_Auto!$E$3:$E1000, Prov_Auto!$A$3:$A1000, $D844, Prov_Auto!$D$3:$D1000,"&gt;="&amp;DATE(E$1,E$2,1),Prov_Auto!$D$3:$D1000, "&lt;="&amp;EOMONTH(DATE(E$1,E$2,1),0)))</f>
        <v/>
      </c>
      <c r="F844" s="48" t="str">
        <f>IF($D844="","", (SUMIFS(Transacoes!$D$3:$D1000,Transacoes!$C$3:$C1000,$D844,Transacoes!$B$3:$B1000,"C", Transacoes!$A$3:$A1000, "&lt;"&amp;EOMONTH(DATE(F$1,F$2,1),0))-SUMIFS(Transacoes!$D$3:$D1000,Transacoes!$C$3:$C1000,$D844,Transacoes!$B$3:$B1000,"V", Transacoes!$A$3:$A1000, "&lt;"&amp;EOMONTH(DATE(F$1,F$2,1),0)))*SUMIFS(Prov_Auto!$E$3:$E1000, Prov_Auto!$A$3:$A1000, $D844, Prov_Auto!$D$3:$D1000,"&gt;="&amp;DATE(F$1,F$2,1),Prov_Auto!$D$3:$D1000, "&lt;="&amp;EOMONTH(DATE(F$1,F$2,1),0)))</f>
        <v/>
      </c>
      <c r="G844" s="48" t="str">
        <f>IF($D844="","", (SUMIFS(Transacoes!$D$3:$D1000,Transacoes!$C$3:$C1000,$D844,Transacoes!$B$3:$B1000,"C", Transacoes!$A$3:$A1000, "&lt;"&amp;EOMONTH(DATE(G$1,G$2,1),0))-SUMIFS(Transacoes!$D$3:$D1000,Transacoes!$C$3:$C1000,$D844,Transacoes!$B$3:$B1000,"V", Transacoes!$A$3:$A1000, "&lt;"&amp;EOMONTH(DATE(G$1,G$2,1),0)))*SUMIFS(Prov_Auto!$E$3:$E1000, Prov_Auto!$A$3:$A1000, $D844, Prov_Auto!$D$3:$D1000,"&gt;="&amp;DATE(G$1,G$2,1),Prov_Auto!$D$3:$D1000, "&lt;="&amp;EOMONTH(DATE(G$1,G$2,1),0)))</f>
        <v/>
      </c>
      <c r="H844" s="48" t="str">
        <f>IF($D844="","", (SUMIFS(Transacoes!$D$3:$D1000,Transacoes!$C$3:$C1000,$D844,Transacoes!$B$3:$B1000,"C", Transacoes!$A$3:$A1000, "&lt;"&amp;EOMONTH(DATE(H$1,H$2,1),0))-SUMIFS(Transacoes!$D$3:$D1000,Transacoes!$C$3:$C1000,$D844,Transacoes!$B$3:$B1000,"V", Transacoes!$A$3:$A1000, "&lt;"&amp;EOMONTH(DATE(H$1,H$2,1),0)))*SUMIFS(Prov_Auto!$E$3:$E1000, Prov_Auto!$A$3:$A1000, $D844, Prov_Auto!$D$3:$D1000,"&gt;="&amp;DATE(H$1,H$2,1),Prov_Auto!$D$3:$D1000, "&lt;="&amp;EOMONTH(DATE(H$1,H$2,1),0)))</f>
        <v/>
      </c>
      <c r="I844" s="48" t="str">
        <f>IF($D844="","", (SUMIFS(Transacoes!$D$3:$D1000,Transacoes!$C$3:$C1000,$D844,Transacoes!$B$3:$B1000,"C", Transacoes!$A$3:$A1000, "&lt;"&amp;EOMONTH(DATE(I$1,I$2,1),0))-SUMIFS(Transacoes!$D$3:$D1000,Transacoes!$C$3:$C1000,$D844,Transacoes!$B$3:$B1000,"V", Transacoes!$A$3:$A1000, "&lt;"&amp;EOMONTH(DATE(I$1,I$2,1),0)))*SUMIFS(Prov_Auto!$E$3:$E1000, Prov_Auto!$A$3:$A1000, $D844, Prov_Auto!$D$3:$D1000,"&gt;="&amp;DATE(I$1,I$2,1),Prov_Auto!$D$3:$D1000, "&lt;="&amp;EOMONTH(DATE(I$1,I$2,1),0)))</f>
        <v/>
      </c>
      <c r="J844" s="48" t="str">
        <f>IF($D844="","", (SUMIFS(Transacoes!$D$3:$D1000,Transacoes!$C$3:$C1000,$D844,Transacoes!$B$3:$B1000,"C", Transacoes!$A$3:$A1000, "&lt;"&amp;EOMONTH(DATE(J$1,J$2,1),0))-SUMIFS(Transacoes!$D$3:$D1000,Transacoes!$C$3:$C1000,$D844,Transacoes!$B$3:$B1000,"V", Transacoes!$A$3:$A1000, "&lt;"&amp;EOMONTH(DATE(J$1,J$2,1),0)))*SUMIFS(Prov_Auto!$E$3:$E1000, Prov_Auto!$A$3:$A1000, $D844, Prov_Auto!$D$3:$D1000,"&gt;="&amp;DATE(J$1,J$2,1),Prov_Auto!$D$3:$D1000, "&lt;="&amp;EOMONTH(DATE(J$1,J$2,1),0)))</f>
        <v/>
      </c>
      <c r="K844" s="48" t="str">
        <f>IF($D844="","", (SUMIFS(Transacoes!$D$3:$D1000,Transacoes!$C$3:$C1000,$D844,Transacoes!$B$3:$B1000,"C", Transacoes!$A$3:$A1000, "&lt;"&amp;EOMONTH(DATE(K$1,K$2,1),0))-SUMIFS(Transacoes!$D$3:$D1000,Transacoes!$C$3:$C1000,$D844,Transacoes!$B$3:$B1000,"V", Transacoes!$A$3:$A1000, "&lt;"&amp;EOMONTH(DATE(K$1,K$2,1),0)))*SUMIFS(Prov_Auto!$E$3:$E1000, Prov_Auto!$A$3:$A1000, $D844, Prov_Auto!$D$3:$D1000,"&gt;="&amp;DATE(K$1,K$2,1),Prov_Auto!$D$3:$D1000, "&lt;="&amp;EOMONTH(DATE(K$1,K$2,1),0)))</f>
        <v/>
      </c>
      <c r="L844" s="48" t="str">
        <f>IF($D844="","", (SUMIFS(Transacoes!$D$3:$D1000,Transacoes!$C$3:$C1000,$D844,Transacoes!$B$3:$B1000,"C", Transacoes!$A$3:$A1000, "&lt;"&amp;EOMONTH(DATE(L$1,L$2,1),0))-SUMIFS(Transacoes!$D$3:$D1000,Transacoes!$C$3:$C1000,$D844,Transacoes!$B$3:$B1000,"V", Transacoes!$A$3:$A1000, "&lt;"&amp;EOMONTH(DATE(L$1,L$2,1),0)))*SUMIFS(Prov_Auto!$E$3:$E1000, Prov_Auto!$A$3:$A1000, $D844, Prov_Auto!$D$3:$D1000,"&gt;="&amp;DATE(L$1,L$2,1),Prov_Auto!$D$3:$D1000, "&lt;="&amp;EOMONTH(DATE(L$1,L$2,1),0)))</f>
        <v/>
      </c>
      <c r="M844" s="48" t="str">
        <f>IF($D844="","", (SUMIFS(Transacoes!$D$3:$D1000,Transacoes!$C$3:$C1000,$D844,Transacoes!$B$3:$B1000,"C", Transacoes!$A$3:$A1000, "&lt;"&amp;EOMONTH(DATE(M$1,M$2,1),0))-SUMIFS(Transacoes!$D$3:$D1000,Transacoes!$C$3:$C1000,$D844,Transacoes!$B$3:$B1000,"V", Transacoes!$A$3:$A1000, "&lt;"&amp;EOMONTH(DATE(M$1,M$2,1),0)))*SUMIFS(Prov_Auto!$E$3:$E1000, Prov_Auto!$A$3:$A1000, $D844, Prov_Auto!$D$3:$D1000,"&gt;="&amp;DATE(M$1,M$2,1),Prov_Auto!$D$3:$D1000, "&lt;="&amp;EOMONTH(DATE(M$1,M$2,1),0)))</f>
        <v/>
      </c>
      <c r="N844" s="48" t="str">
        <f>IF($D844="","", (SUMIFS(Transacoes!$D$3:$D1000,Transacoes!$C$3:$C1000,$D844,Transacoes!$B$3:$B1000,"C", Transacoes!$A$3:$A1000, "&lt;"&amp;EOMONTH(DATE(N$1,N$2,1),0))-SUMIFS(Transacoes!$D$3:$D1000,Transacoes!$C$3:$C1000,$D844,Transacoes!$B$3:$B1000,"V", Transacoes!$A$3:$A1000, "&lt;"&amp;EOMONTH(DATE(N$1,N$2,1),0)))*SUMIFS(Prov_Auto!$E$3:$E1000, Prov_Auto!$A$3:$A1000, $D844, Prov_Auto!$D$3:$D1000,"&gt;="&amp;DATE(N$1,N$2,1),Prov_Auto!$D$3:$D1000, "&lt;="&amp;EOMONTH(DATE(N$1,N$2,1),0)))</f>
        <v/>
      </c>
      <c r="O844" s="48" t="str">
        <f>IF($D844="","", (SUMIFS(Transacoes!$D$3:$D1000,Transacoes!$C$3:$C1000,$D844,Transacoes!$B$3:$B1000,"C", Transacoes!$A$3:$A1000, "&lt;"&amp;EOMONTH(DATE(O$1,O$2,1),0))-SUMIFS(Transacoes!$D$3:$D1000,Transacoes!$C$3:$C1000,$D844,Transacoes!$B$3:$B1000,"V", Transacoes!$A$3:$A1000, "&lt;"&amp;EOMONTH(DATE(O$1,O$2,1),0)))*SUMIFS(Prov_Auto!$E$3:$E1000, Prov_Auto!$A$3:$A1000, $D844, Prov_Auto!$D$3:$D1000,"&gt;="&amp;DATE(O$1,O$2,1),Prov_Auto!$D$3:$D1000, "&lt;="&amp;EOMONTH(DATE(O$1,O$2,1),0)))</f>
        <v/>
      </c>
      <c r="P844" s="48" t="str">
        <f>IF($D844="","", (SUMIFS(Transacoes!$D$3:$D1000,Transacoes!$C$3:$C1000,$D844,Transacoes!$B$3:$B1000,"C", Transacoes!$A$3:$A1000, "&lt;"&amp;EOMONTH(DATE(P$1,P$2,1),0))-SUMIFS(Transacoes!$D$3:$D1000,Transacoes!$C$3:$C1000,$D844,Transacoes!$B$3:$B1000,"V", Transacoes!$A$3:$A1000, "&lt;"&amp;EOMONTH(DATE(P$1,P$2,1),0)))*SUMIFS(Prov_Auto!$E$3:$E1000, Prov_Auto!$A$3:$A1000, $D844, Prov_Auto!$D$3:$D1000,"&gt;="&amp;DATE(P$1,P$2,1),Prov_Auto!$D$3:$D1000, "&lt;="&amp;EOMONTH(DATE(P$1,P$2,1),0)))</f>
        <v/>
      </c>
      <c r="Q844" s="48" t="str">
        <f>IF($D844="","", (SUMIFS(Transacoes!$D$3:$D1000,Transacoes!$C$3:$C1000,$D844,Transacoes!$B$3:$B1000,"C", Transacoes!$A$3:$A1000, "&lt;"&amp;EOMONTH(DATE(Q$1,Q$2,1),0))-SUMIFS(Transacoes!$D$3:$D1000,Transacoes!$C$3:$C1000,$D844,Transacoes!$B$3:$B1000,"V", Transacoes!$A$3:$A1000, "&lt;"&amp;EOMONTH(DATE(Q$1,Q$2,1),0)))*SUMIFS(Prov_Auto!$E$3:$E1000, Prov_Auto!$A$3:$A1000, $D844, Prov_Auto!$D$3:$D1000,"&gt;="&amp;DATE(Q$1,Q$2,1),Prov_Auto!$D$3:$D1000, "&lt;="&amp;EOMONTH(DATE(Q$1,Q$2,1),0)))</f>
        <v/>
      </c>
      <c r="R844" s="47"/>
    </row>
    <row r="845">
      <c r="A845" s="47"/>
      <c r="B845" s="47"/>
      <c r="C845" s="47"/>
      <c r="D845" s="87"/>
      <c r="E845" s="48" t="str">
        <f>IF($D845="","", (SUMIFS(Transacoes!$D$3:$D1000,Transacoes!$C$3:$C1000,$D845,Transacoes!$B$3:$B1000,"C", Transacoes!$A$3:$A1000, "&lt;"&amp;EOMONTH(DATE(E$1,E$2,1),0))-SUMIFS(Transacoes!$D$3:$D1000,Transacoes!$C$3:$C1000,$D845,Transacoes!$B$3:$B1000,"V", Transacoes!$A$3:$A1000, "&lt;"&amp;EOMONTH(DATE(E$1,E$2,1),0)))*SUMIFS(Prov_Auto!$E$3:$E1000, Prov_Auto!$A$3:$A1000, $D845, Prov_Auto!$D$3:$D1000,"&gt;="&amp;DATE(E$1,E$2,1),Prov_Auto!$D$3:$D1000, "&lt;="&amp;EOMONTH(DATE(E$1,E$2,1),0)))</f>
        <v/>
      </c>
      <c r="F845" s="48" t="str">
        <f>IF($D845="","", (SUMIFS(Transacoes!$D$3:$D1000,Transacoes!$C$3:$C1000,$D845,Transacoes!$B$3:$B1000,"C", Transacoes!$A$3:$A1000, "&lt;"&amp;EOMONTH(DATE(F$1,F$2,1),0))-SUMIFS(Transacoes!$D$3:$D1000,Transacoes!$C$3:$C1000,$D845,Transacoes!$B$3:$B1000,"V", Transacoes!$A$3:$A1000, "&lt;"&amp;EOMONTH(DATE(F$1,F$2,1),0)))*SUMIFS(Prov_Auto!$E$3:$E1000, Prov_Auto!$A$3:$A1000, $D845, Prov_Auto!$D$3:$D1000,"&gt;="&amp;DATE(F$1,F$2,1),Prov_Auto!$D$3:$D1000, "&lt;="&amp;EOMONTH(DATE(F$1,F$2,1),0)))</f>
        <v/>
      </c>
      <c r="G845" s="48" t="str">
        <f>IF($D845="","", (SUMIFS(Transacoes!$D$3:$D1000,Transacoes!$C$3:$C1000,$D845,Transacoes!$B$3:$B1000,"C", Transacoes!$A$3:$A1000, "&lt;"&amp;EOMONTH(DATE(G$1,G$2,1),0))-SUMIFS(Transacoes!$D$3:$D1000,Transacoes!$C$3:$C1000,$D845,Transacoes!$B$3:$B1000,"V", Transacoes!$A$3:$A1000, "&lt;"&amp;EOMONTH(DATE(G$1,G$2,1),0)))*SUMIFS(Prov_Auto!$E$3:$E1000, Prov_Auto!$A$3:$A1000, $D845, Prov_Auto!$D$3:$D1000,"&gt;="&amp;DATE(G$1,G$2,1),Prov_Auto!$D$3:$D1000, "&lt;="&amp;EOMONTH(DATE(G$1,G$2,1),0)))</f>
        <v/>
      </c>
      <c r="H845" s="48" t="str">
        <f>IF($D845="","", (SUMIFS(Transacoes!$D$3:$D1000,Transacoes!$C$3:$C1000,$D845,Transacoes!$B$3:$B1000,"C", Transacoes!$A$3:$A1000, "&lt;"&amp;EOMONTH(DATE(H$1,H$2,1),0))-SUMIFS(Transacoes!$D$3:$D1000,Transacoes!$C$3:$C1000,$D845,Transacoes!$B$3:$B1000,"V", Transacoes!$A$3:$A1000, "&lt;"&amp;EOMONTH(DATE(H$1,H$2,1),0)))*SUMIFS(Prov_Auto!$E$3:$E1000, Prov_Auto!$A$3:$A1000, $D845, Prov_Auto!$D$3:$D1000,"&gt;="&amp;DATE(H$1,H$2,1),Prov_Auto!$D$3:$D1000, "&lt;="&amp;EOMONTH(DATE(H$1,H$2,1),0)))</f>
        <v/>
      </c>
      <c r="I845" s="48" t="str">
        <f>IF($D845="","", (SUMIFS(Transacoes!$D$3:$D1000,Transacoes!$C$3:$C1000,$D845,Transacoes!$B$3:$B1000,"C", Transacoes!$A$3:$A1000, "&lt;"&amp;EOMONTH(DATE(I$1,I$2,1),0))-SUMIFS(Transacoes!$D$3:$D1000,Transacoes!$C$3:$C1000,$D845,Transacoes!$B$3:$B1000,"V", Transacoes!$A$3:$A1000, "&lt;"&amp;EOMONTH(DATE(I$1,I$2,1),0)))*SUMIFS(Prov_Auto!$E$3:$E1000, Prov_Auto!$A$3:$A1000, $D845, Prov_Auto!$D$3:$D1000,"&gt;="&amp;DATE(I$1,I$2,1),Prov_Auto!$D$3:$D1000, "&lt;="&amp;EOMONTH(DATE(I$1,I$2,1),0)))</f>
        <v/>
      </c>
      <c r="J845" s="48" t="str">
        <f>IF($D845="","", (SUMIFS(Transacoes!$D$3:$D1000,Transacoes!$C$3:$C1000,$D845,Transacoes!$B$3:$B1000,"C", Transacoes!$A$3:$A1000, "&lt;"&amp;EOMONTH(DATE(J$1,J$2,1),0))-SUMIFS(Transacoes!$D$3:$D1000,Transacoes!$C$3:$C1000,$D845,Transacoes!$B$3:$B1000,"V", Transacoes!$A$3:$A1000, "&lt;"&amp;EOMONTH(DATE(J$1,J$2,1),0)))*SUMIFS(Prov_Auto!$E$3:$E1000, Prov_Auto!$A$3:$A1000, $D845, Prov_Auto!$D$3:$D1000,"&gt;="&amp;DATE(J$1,J$2,1),Prov_Auto!$D$3:$D1000, "&lt;="&amp;EOMONTH(DATE(J$1,J$2,1),0)))</f>
        <v/>
      </c>
      <c r="K845" s="48" t="str">
        <f>IF($D845="","", (SUMIFS(Transacoes!$D$3:$D1000,Transacoes!$C$3:$C1000,$D845,Transacoes!$B$3:$B1000,"C", Transacoes!$A$3:$A1000, "&lt;"&amp;EOMONTH(DATE(K$1,K$2,1),0))-SUMIFS(Transacoes!$D$3:$D1000,Transacoes!$C$3:$C1000,$D845,Transacoes!$B$3:$B1000,"V", Transacoes!$A$3:$A1000, "&lt;"&amp;EOMONTH(DATE(K$1,K$2,1),0)))*SUMIFS(Prov_Auto!$E$3:$E1000, Prov_Auto!$A$3:$A1000, $D845, Prov_Auto!$D$3:$D1000,"&gt;="&amp;DATE(K$1,K$2,1),Prov_Auto!$D$3:$D1000, "&lt;="&amp;EOMONTH(DATE(K$1,K$2,1),0)))</f>
        <v/>
      </c>
      <c r="L845" s="48" t="str">
        <f>IF($D845="","", (SUMIFS(Transacoes!$D$3:$D1000,Transacoes!$C$3:$C1000,$D845,Transacoes!$B$3:$B1000,"C", Transacoes!$A$3:$A1000, "&lt;"&amp;EOMONTH(DATE(L$1,L$2,1),0))-SUMIFS(Transacoes!$D$3:$D1000,Transacoes!$C$3:$C1000,$D845,Transacoes!$B$3:$B1000,"V", Transacoes!$A$3:$A1000, "&lt;"&amp;EOMONTH(DATE(L$1,L$2,1),0)))*SUMIFS(Prov_Auto!$E$3:$E1000, Prov_Auto!$A$3:$A1000, $D845, Prov_Auto!$D$3:$D1000,"&gt;="&amp;DATE(L$1,L$2,1),Prov_Auto!$D$3:$D1000, "&lt;="&amp;EOMONTH(DATE(L$1,L$2,1),0)))</f>
        <v/>
      </c>
      <c r="M845" s="48" t="str">
        <f>IF($D845="","", (SUMIFS(Transacoes!$D$3:$D1000,Transacoes!$C$3:$C1000,$D845,Transacoes!$B$3:$B1000,"C", Transacoes!$A$3:$A1000, "&lt;"&amp;EOMONTH(DATE(M$1,M$2,1),0))-SUMIFS(Transacoes!$D$3:$D1000,Transacoes!$C$3:$C1000,$D845,Transacoes!$B$3:$B1000,"V", Transacoes!$A$3:$A1000, "&lt;"&amp;EOMONTH(DATE(M$1,M$2,1),0)))*SUMIFS(Prov_Auto!$E$3:$E1000, Prov_Auto!$A$3:$A1000, $D845, Prov_Auto!$D$3:$D1000,"&gt;="&amp;DATE(M$1,M$2,1),Prov_Auto!$D$3:$D1000, "&lt;="&amp;EOMONTH(DATE(M$1,M$2,1),0)))</f>
        <v/>
      </c>
      <c r="N845" s="48" t="str">
        <f>IF($D845="","", (SUMIFS(Transacoes!$D$3:$D1000,Transacoes!$C$3:$C1000,$D845,Transacoes!$B$3:$B1000,"C", Transacoes!$A$3:$A1000, "&lt;"&amp;EOMONTH(DATE(N$1,N$2,1),0))-SUMIFS(Transacoes!$D$3:$D1000,Transacoes!$C$3:$C1000,$D845,Transacoes!$B$3:$B1000,"V", Transacoes!$A$3:$A1000, "&lt;"&amp;EOMONTH(DATE(N$1,N$2,1),0)))*SUMIFS(Prov_Auto!$E$3:$E1000, Prov_Auto!$A$3:$A1000, $D845, Prov_Auto!$D$3:$D1000,"&gt;="&amp;DATE(N$1,N$2,1),Prov_Auto!$D$3:$D1000, "&lt;="&amp;EOMONTH(DATE(N$1,N$2,1),0)))</f>
        <v/>
      </c>
      <c r="O845" s="48" t="str">
        <f>IF($D845="","", (SUMIFS(Transacoes!$D$3:$D1000,Transacoes!$C$3:$C1000,$D845,Transacoes!$B$3:$B1000,"C", Transacoes!$A$3:$A1000, "&lt;"&amp;EOMONTH(DATE(O$1,O$2,1),0))-SUMIFS(Transacoes!$D$3:$D1000,Transacoes!$C$3:$C1000,$D845,Transacoes!$B$3:$B1000,"V", Transacoes!$A$3:$A1000, "&lt;"&amp;EOMONTH(DATE(O$1,O$2,1),0)))*SUMIFS(Prov_Auto!$E$3:$E1000, Prov_Auto!$A$3:$A1000, $D845, Prov_Auto!$D$3:$D1000,"&gt;="&amp;DATE(O$1,O$2,1),Prov_Auto!$D$3:$D1000, "&lt;="&amp;EOMONTH(DATE(O$1,O$2,1),0)))</f>
        <v/>
      </c>
      <c r="P845" s="48" t="str">
        <f>IF($D845="","", (SUMIFS(Transacoes!$D$3:$D1000,Transacoes!$C$3:$C1000,$D845,Transacoes!$B$3:$B1000,"C", Transacoes!$A$3:$A1000, "&lt;"&amp;EOMONTH(DATE(P$1,P$2,1),0))-SUMIFS(Transacoes!$D$3:$D1000,Transacoes!$C$3:$C1000,$D845,Transacoes!$B$3:$B1000,"V", Transacoes!$A$3:$A1000, "&lt;"&amp;EOMONTH(DATE(P$1,P$2,1),0)))*SUMIFS(Prov_Auto!$E$3:$E1000, Prov_Auto!$A$3:$A1000, $D845, Prov_Auto!$D$3:$D1000,"&gt;="&amp;DATE(P$1,P$2,1),Prov_Auto!$D$3:$D1000, "&lt;="&amp;EOMONTH(DATE(P$1,P$2,1),0)))</f>
        <v/>
      </c>
      <c r="Q845" s="48" t="str">
        <f>IF($D845="","", (SUMIFS(Transacoes!$D$3:$D1000,Transacoes!$C$3:$C1000,$D845,Transacoes!$B$3:$B1000,"C", Transacoes!$A$3:$A1000, "&lt;"&amp;EOMONTH(DATE(Q$1,Q$2,1),0))-SUMIFS(Transacoes!$D$3:$D1000,Transacoes!$C$3:$C1000,$D845,Transacoes!$B$3:$B1000,"V", Transacoes!$A$3:$A1000, "&lt;"&amp;EOMONTH(DATE(Q$1,Q$2,1),0)))*SUMIFS(Prov_Auto!$E$3:$E1000, Prov_Auto!$A$3:$A1000, $D845, Prov_Auto!$D$3:$D1000,"&gt;="&amp;DATE(Q$1,Q$2,1),Prov_Auto!$D$3:$D1000, "&lt;="&amp;EOMONTH(DATE(Q$1,Q$2,1),0)))</f>
        <v/>
      </c>
      <c r="R845" s="47"/>
    </row>
    <row r="846">
      <c r="A846" s="47"/>
      <c r="B846" s="47"/>
      <c r="C846" s="47"/>
      <c r="D846" s="87"/>
      <c r="E846" s="48" t="str">
        <f>IF($D846="","", (SUMIFS(Transacoes!$D$3:$D1000,Transacoes!$C$3:$C1000,$D846,Transacoes!$B$3:$B1000,"C", Transacoes!$A$3:$A1000, "&lt;"&amp;EOMONTH(DATE(E$1,E$2,1),0))-SUMIFS(Transacoes!$D$3:$D1000,Transacoes!$C$3:$C1000,$D846,Transacoes!$B$3:$B1000,"V", Transacoes!$A$3:$A1000, "&lt;"&amp;EOMONTH(DATE(E$1,E$2,1),0)))*SUMIFS(Prov_Auto!$E$3:$E1000, Prov_Auto!$A$3:$A1000, $D846, Prov_Auto!$D$3:$D1000,"&gt;="&amp;DATE(E$1,E$2,1),Prov_Auto!$D$3:$D1000, "&lt;="&amp;EOMONTH(DATE(E$1,E$2,1),0)))</f>
        <v/>
      </c>
      <c r="F846" s="48" t="str">
        <f>IF($D846="","", (SUMIFS(Transacoes!$D$3:$D1000,Transacoes!$C$3:$C1000,$D846,Transacoes!$B$3:$B1000,"C", Transacoes!$A$3:$A1000, "&lt;"&amp;EOMONTH(DATE(F$1,F$2,1),0))-SUMIFS(Transacoes!$D$3:$D1000,Transacoes!$C$3:$C1000,$D846,Transacoes!$B$3:$B1000,"V", Transacoes!$A$3:$A1000, "&lt;"&amp;EOMONTH(DATE(F$1,F$2,1),0)))*SUMIFS(Prov_Auto!$E$3:$E1000, Prov_Auto!$A$3:$A1000, $D846, Prov_Auto!$D$3:$D1000,"&gt;="&amp;DATE(F$1,F$2,1),Prov_Auto!$D$3:$D1000, "&lt;="&amp;EOMONTH(DATE(F$1,F$2,1),0)))</f>
        <v/>
      </c>
      <c r="G846" s="48" t="str">
        <f>IF($D846="","", (SUMIFS(Transacoes!$D$3:$D1000,Transacoes!$C$3:$C1000,$D846,Transacoes!$B$3:$B1000,"C", Transacoes!$A$3:$A1000, "&lt;"&amp;EOMONTH(DATE(G$1,G$2,1),0))-SUMIFS(Transacoes!$D$3:$D1000,Transacoes!$C$3:$C1000,$D846,Transacoes!$B$3:$B1000,"V", Transacoes!$A$3:$A1000, "&lt;"&amp;EOMONTH(DATE(G$1,G$2,1),0)))*SUMIFS(Prov_Auto!$E$3:$E1000, Prov_Auto!$A$3:$A1000, $D846, Prov_Auto!$D$3:$D1000,"&gt;="&amp;DATE(G$1,G$2,1),Prov_Auto!$D$3:$D1000, "&lt;="&amp;EOMONTH(DATE(G$1,G$2,1),0)))</f>
        <v/>
      </c>
      <c r="H846" s="48" t="str">
        <f>IF($D846="","", (SUMIFS(Transacoes!$D$3:$D1000,Transacoes!$C$3:$C1000,$D846,Transacoes!$B$3:$B1000,"C", Transacoes!$A$3:$A1000, "&lt;"&amp;EOMONTH(DATE(H$1,H$2,1),0))-SUMIFS(Transacoes!$D$3:$D1000,Transacoes!$C$3:$C1000,$D846,Transacoes!$B$3:$B1000,"V", Transacoes!$A$3:$A1000, "&lt;"&amp;EOMONTH(DATE(H$1,H$2,1),0)))*SUMIFS(Prov_Auto!$E$3:$E1000, Prov_Auto!$A$3:$A1000, $D846, Prov_Auto!$D$3:$D1000,"&gt;="&amp;DATE(H$1,H$2,1),Prov_Auto!$D$3:$D1000, "&lt;="&amp;EOMONTH(DATE(H$1,H$2,1),0)))</f>
        <v/>
      </c>
      <c r="I846" s="48" t="str">
        <f>IF($D846="","", (SUMIFS(Transacoes!$D$3:$D1000,Transacoes!$C$3:$C1000,$D846,Transacoes!$B$3:$B1000,"C", Transacoes!$A$3:$A1000, "&lt;"&amp;EOMONTH(DATE(I$1,I$2,1),0))-SUMIFS(Transacoes!$D$3:$D1000,Transacoes!$C$3:$C1000,$D846,Transacoes!$B$3:$B1000,"V", Transacoes!$A$3:$A1000, "&lt;"&amp;EOMONTH(DATE(I$1,I$2,1),0)))*SUMIFS(Prov_Auto!$E$3:$E1000, Prov_Auto!$A$3:$A1000, $D846, Prov_Auto!$D$3:$D1000,"&gt;="&amp;DATE(I$1,I$2,1),Prov_Auto!$D$3:$D1000, "&lt;="&amp;EOMONTH(DATE(I$1,I$2,1),0)))</f>
        <v/>
      </c>
      <c r="J846" s="48" t="str">
        <f>IF($D846="","", (SUMIFS(Transacoes!$D$3:$D1000,Transacoes!$C$3:$C1000,$D846,Transacoes!$B$3:$B1000,"C", Transacoes!$A$3:$A1000, "&lt;"&amp;EOMONTH(DATE(J$1,J$2,1),0))-SUMIFS(Transacoes!$D$3:$D1000,Transacoes!$C$3:$C1000,$D846,Transacoes!$B$3:$B1000,"V", Transacoes!$A$3:$A1000, "&lt;"&amp;EOMONTH(DATE(J$1,J$2,1),0)))*SUMIFS(Prov_Auto!$E$3:$E1000, Prov_Auto!$A$3:$A1000, $D846, Prov_Auto!$D$3:$D1000,"&gt;="&amp;DATE(J$1,J$2,1),Prov_Auto!$D$3:$D1000, "&lt;="&amp;EOMONTH(DATE(J$1,J$2,1),0)))</f>
        <v/>
      </c>
      <c r="K846" s="48" t="str">
        <f>IF($D846="","", (SUMIFS(Transacoes!$D$3:$D1000,Transacoes!$C$3:$C1000,$D846,Transacoes!$B$3:$B1000,"C", Transacoes!$A$3:$A1000, "&lt;"&amp;EOMONTH(DATE(K$1,K$2,1),0))-SUMIFS(Transacoes!$D$3:$D1000,Transacoes!$C$3:$C1000,$D846,Transacoes!$B$3:$B1000,"V", Transacoes!$A$3:$A1000, "&lt;"&amp;EOMONTH(DATE(K$1,K$2,1),0)))*SUMIFS(Prov_Auto!$E$3:$E1000, Prov_Auto!$A$3:$A1000, $D846, Prov_Auto!$D$3:$D1000,"&gt;="&amp;DATE(K$1,K$2,1),Prov_Auto!$D$3:$D1000, "&lt;="&amp;EOMONTH(DATE(K$1,K$2,1),0)))</f>
        <v/>
      </c>
      <c r="L846" s="48" t="str">
        <f>IF($D846="","", (SUMIFS(Transacoes!$D$3:$D1000,Transacoes!$C$3:$C1000,$D846,Transacoes!$B$3:$B1000,"C", Transacoes!$A$3:$A1000, "&lt;"&amp;EOMONTH(DATE(L$1,L$2,1),0))-SUMIFS(Transacoes!$D$3:$D1000,Transacoes!$C$3:$C1000,$D846,Transacoes!$B$3:$B1000,"V", Transacoes!$A$3:$A1000, "&lt;"&amp;EOMONTH(DATE(L$1,L$2,1),0)))*SUMIFS(Prov_Auto!$E$3:$E1000, Prov_Auto!$A$3:$A1000, $D846, Prov_Auto!$D$3:$D1000,"&gt;="&amp;DATE(L$1,L$2,1),Prov_Auto!$D$3:$D1000, "&lt;="&amp;EOMONTH(DATE(L$1,L$2,1),0)))</f>
        <v/>
      </c>
      <c r="M846" s="48" t="str">
        <f>IF($D846="","", (SUMIFS(Transacoes!$D$3:$D1000,Transacoes!$C$3:$C1000,$D846,Transacoes!$B$3:$B1000,"C", Transacoes!$A$3:$A1000, "&lt;"&amp;EOMONTH(DATE(M$1,M$2,1),0))-SUMIFS(Transacoes!$D$3:$D1000,Transacoes!$C$3:$C1000,$D846,Transacoes!$B$3:$B1000,"V", Transacoes!$A$3:$A1000, "&lt;"&amp;EOMONTH(DATE(M$1,M$2,1),0)))*SUMIFS(Prov_Auto!$E$3:$E1000, Prov_Auto!$A$3:$A1000, $D846, Prov_Auto!$D$3:$D1000,"&gt;="&amp;DATE(M$1,M$2,1),Prov_Auto!$D$3:$D1000, "&lt;="&amp;EOMONTH(DATE(M$1,M$2,1),0)))</f>
        <v/>
      </c>
      <c r="N846" s="48" t="str">
        <f>IF($D846="","", (SUMIFS(Transacoes!$D$3:$D1000,Transacoes!$C$3:$C1000,$D846,Transacoes!$B$3:$B1000,"C", Transacoes!$A$3:$A1000, "&lt;"&amp;EOMONTH(DATE(N$1,N$2,1),0))-SUMIFS(Transacoes!$D$3:$D1000,Transacoes!$C$3:$C1000,$D846,Transacoes!$B$3:$B1000,"V", Transacoes!$A$3:$A1000, "&lt;"&amp;EOMONTH(DATE(N$1,N$2,1),0)))*SUMIFS(Prov_Auto!$E$3:$E1000, Prov_Auto!$A$3:$A1000, $D846, Prov_Auto!$D$3:$D1000,"&gt;="&amp;DATE(N$1,N$2,1),Prov_Auto!$D$3:$D1000, "&lt;="&amp;EOMONTH(DATE(N$1,N$2,1),0)))</f>
        <v/>
      </c>
      <c r="O846" s="48" t="str">
        <f>IF($D846="","", (SUMIFS(Transacoes!$D$3:$D1000,Transacoes!$C$3:$C1000,$D846,Transacoes!$B$3:$B1000,"C", Transacoes!$A$3:$A1000, "&lt;"&amp;EOMONTH(DATE(O$1,O$2,1),0))-SUMIFS(Transacoes!$D$3:$D1000,Transacoes!$C$3:$C1000,$D846,Transacoes!$B$3:$B1000,"V", Transacoes!$A$3:$A1000, "&lt;"&amp;EOMONTH(DATE(O$1,O$2,1),0)))*SUMIFS(Prov_Auto!$E$3:$E1000, Prov_Auto!$A$3:$A1000, $D846, Prov_Auto!$D$3:$D1000,"&gt;="&amp;DATE(O$1,O$2,1),Prov_Auto!$D$3:$D1000, "&lt;="&amp;EOMONTH(DATE(O$1,O$2,1),0)))</f>
        <v/>
      </c>
      <c r="P846" s="48" t="str">
        <f>IF($D846="","", (SUMIFS(Transacoes!$D$3:$D1000,Transacoes!$C$3:$C1000,$D846,Transacoes!$B$3:$B1000,"C", Transacoes!$A$3:$A1000, "&lt;"&amp;EOMONTH(DATE(P$1,P$2,1),0))-SUMIFS(Transacoes!$D$3:$D1000,Transacoes!$C$3:$C1000,$D846,Transacoes!$B$3:$B1000,"V", Transacoes!$A$3:$A1000, "&lt;"&amp;EOMONTH(DATE(P$1,P$2,1),0)))*SUMIFS(Prov_Auto!$E$3:$E1000, Prov_Auto!$A$3:$A1000, $D846, Prov_Auto!$D$3:$D1000,"&gt;="&amp;DATE(P$1,P$2,1),Prov_Auto!$D$3:$D1000, "&lt;="&amp;EOMONTH(DATE(P$1,P$2,1),0)))</f>
        <v/>
      </c>
      <c r="Q846" s="48" t="str">
        <f>IF($D846="","", (SUMIFS(Transacoes!$D$3:$D1000,Transacoes!$C$3:$C1000,$D846,Transacoes!$B$3:$B1000,"C", Transacoes!$A$3:$A1000, "&lt;"&amp;EOMONTH(DATE(Q$1,Q$2,1),0))-SUMIFS(Transacoes!$D$3:$D1000,Transacoes!$C$3:$C1000,$D846,Transacoes!$B$3:$B1000,"V", Transacoes!$A$3:$A1000, "&lt;"&amp;EOMONTH(DATE(Q$1,Q$2,1),0)))*SUMIFS(Prov_Auto!$E$3:$E1000, Prov_Auto!$A$3:$A1000, $D846, Prov_Auto!$D$3:$D1000,"&gt;="&amp;DATE(Q$1,Q$2,1),Prov_Auto!$D$3:$D1000, "&lt;="&amp;EOMONTH(DATE(Q$1,Q$2,1),0)))</f>
        <v/>
      </c>
      <c r="R846" s="47"/>
    </row>
    <row r="847">
      <c r="A847" s="47"/>
      <c r="B847" s="47"/>
      <c r="C847" s="47"/>
      <c r="D847" s="87"/>
      <c r="E847" s="48" t="str">
        <f>IF($D847="","", (SUMIFS(Transacoes!$D$3:$D1000,Transacoes!$C$3:$C1000,$D847,Transacoes!$B$3:$B1000,"C", Transacoes!$A$3:$A1000, "&lt;"&amp;EOMONTH(DATE(E$1,E$2,1),0))-SUMIFS(Transacoes!$D$3:$D1000,Transacoes!$C$3:$C1000,$D847,Transacoes!$B$3:$B1000,"V", Transacoes!$A$3:$A1000, "&lt;"&amp;EOMONTH(DATE(E$1,E$2,1),0)))*SUMIFS(Prov_Auto!$E$3:$E1000, Prov_Auto!$A$3:$A1000, $D847, Prov_Auto!$D$3:$D1000,"&gt;="&amp;DATE(E$1,E$2,1),Prov_Auto!$D$3:$D1000, "&lt;="&amp;EOMONTH(DATE(E$1,E$2,1),0)))</f>
        <v/>
      </c>
      <c r="F847" s="48" t="str">
        <f>IF($D847="","", (SUMIFS(Transacoes!$D$3:$D1000,Transacoes!$C$3:$C1000,$D847,Transacoes!$B$3:$B1000,"C", Transacoes!$A$3:$A1000, "&lt;"&amp;EOMONTH(DATE(F$1,F$2,1),0))-SUMIFS(Transacoes!$D$3:$D1000,Transacoes!$C$3:$C1000,$D847,Transacoes!$B$3:$B1000,"V", Transacoes!$A$3:$A1000, "&lt;"&amp;EOMONTH(DATE(F$1,F$2,1),0)))*SUMIFS(Prov_Auto!$E$3:$E1000, Prov_Auto!$A$3:$A1000, $D847, Prov_Auto!$D$3:$D1000,"&gt;="&amp;DATE(F$1,F$2,1),Prov_Auto!$D$3:$D1000, "&lt;="&amp;EOMONTH(DATE(F$1,F$2,1),0)))</f>
        <v/>
      </c>
      <c r="G847" s="48" t="str">
        <f>IF($D847="","", (SUMIFS(Transacoes!$D$3:$D1000,Transacoes!$C$3:$C1000,$D847,Transacoes!$B$3:$B1000,"C", Transacoes!$A$3:$A1000, "&lt;"&amp;EOMONTH(DATE(G$1,G$2,1),0))-SUMIFS(Transacoes!$D$3:$D1000,Transacoes!$C$3:$C1000,$D847,Transacoes!$B$3:$B1000,"V", Transacoes!$A$3:$A1000, "&lt;"&amp;EOMONTH(DATE(G$1,G$2,1),0)))*SUMIFS(Prov_Auto!$E$3:$E1000, Prov_Auto!$A$3:$A1000, $D847, Prov_Auto!$D$3:$D1000,"&gt;="&amp;DATE(G$1,G$2,1),Prov_Auto!$D$3:$D1000, "&lt;="&amp;EOMONTH(DATE(G$1,G$2,1),0)))</f>
        <v/>
      </c>
      <c r="H847" s="48" t="str">
        <f>IF($D847="","", (SUMIFS(Transacoes!$D$3:$D1000,Transacoes!$C$3:$C1000,$D847,Transacoes!$B$3:$B1000,"C", Transacoes!$A$3:$A1000, "&lt;"&amp;EOMONTH(DATE(H$1,H$2,1),0))-SUMIFS(Transacoes!$D$3:$D1000,Transacoes!$C$3:$C1000,$D847,Transacoes!$B$3:$B1000,"V", Transacoes!$A$3:$A1000, "&lt;"&amp;EOMONTH(DATE(H$1,H$2,1),0)))*SUMIFS(Prov_Auto!$E$3:$E1000, Prov_Auto!$A$3:$A1000, $D847, Prov_Auto!$D$3:$D1000,"&gt;="&amp;DATE(H$1,H$2,1),Prov_Auto!$D$3:$D1000, "&lt;="&amp;EOMONTH(DATE(H$1,H$2,1),0)))</f>
        <v/>
      </c>
      <c r="I847" s="48" t="str">
        <f>IF($D847="","", (SUMIFS(Transacoes!$D$3:$D1000,Transacoes!$C$3:$C1000,$D847,Transacoes!$B$3:$B1000,"C", Transacoes!$A$3:$A1000, "&lt;"&amp;EOMONTH(DATE(I$1,I$2,1),0))-SUMIFS(Transacoes!$D$3:$D1000,Transacoes!$C$3:$C1000,$D847,Transacoes!$B$3:$B1000,"V", Transacoes!$A$3:$A1000, "&lt;"&amp;EOMONTH(DATE(I$1,I$2,1),0)))*SUMIFS(Prov_Auto!$E$3:$E1000, Prov_Auto!$A$3:$A1000, $D847, Prov_Auto!$D$3:$D1000,"&gt;="&amp;DATE(I$1,I$2,1),Prov_Auto!$D$3:$D1000, "&lt;="&amp;EOMONTH(DATE(I$1,I$2,1),0)))</f>
        <v/>
      </c>
      <c r="J847" s="48" t="str">
        <f>IF($D847="","", (SUMIFS(Transacoes!$D$3:$D1000,Transacoes!$C$3:$C1000,$D847,Transacoes!$B$3:$B1000,"C", Transacoes!$A$3:$A1000, "&lt;"&amp;EOMONTH(DATE(J$1,J$2,1),0))-SUMIFS(Transacoes!$D$3:$D1000,Transacoes!$C$3:$C1000,$D847,Transacoes!$B$3:$B1000,"V", Transacoes!$A$3:$A1000, "&lt;"&amp;EOMONTH(DATE(J$1,J$2,1),0)))*SUMIFS(Prov_Auto!$E$3:$E1000, Prov_Auto!$A$3:$A1000, $D847, Prov_Auto!$D$3:$D1000,"&gt;="&amp;DATE(J$1,J$2,1),Prov_Auto!$D$3:$D1000, "&lt;="&amp;EOMONTH(DATE(J$1,J$2,1),0)))</f>
        <v/>
      </c>
      <c r="K847" s="48" t="str">
        <f>IF($D847="","", (SUMIFS(Transacoes!$D$3:$D1000,Transacoes!$C$3:$C1000,$D847,Transacoes!$B$3:$B1000,"C", Transacoes!$A$3:$A1000, "&lt;"&amp;EOMONTH(DATE(K$1,K$2,1),0))-SUMIFS(Transacoes!$D$3:$D1000,Transacoes!$C$3:$C1000,$D847,Transacoes!$B$3:$B1000,"V", Transacoes!$A$3:$A1000, "&lt;"&amp;EOMONTH(DATE(K$1,K$2,1),0)))*SUMIFS(Prov_Auto!$E$3:$E1000, Prov_Auto!$A$3:$A1000, $D847, Prov_Auto!$D$3:$D1000,"&gt;="&amp;DATE(K$1,K$2,1),Prov_Auto!$D$3:$D1000, "&lt;="&amp;EOMONTH(DATE(K$1,K$2,1),0)))</f>
        <v/>
      </c>
      <c r="L847" s="48" t="str">
        <f>IF($D847="","", (SUMIFS(Transacoes!$D$3:$D1000,Transacoes!$C$3:$C1000,$D847,Transacoes!$B$3:$B1000,"C", Transacoes!$A$3:$A1000, "&lt;"&amp;EOMONTH(DATE(L$1,L$2,1),0))-SUMIFS(Transacoes!$D$3:$D1000,Transacoes!$C$3:$C1000,$D847,Transacoes!$B$3:$B1000,"V", Transacoes!$A$3:$A1000, "&lt;"&amp;EOMONTH(DATE(L$1,L$2,1),0)))*SUMIFS(Prov_Auto!$E$3:$E1000, Prov_Auto!$A$3:$A1000, $D847, Prov_Auto!$D$3:$D1000,"&gt;="&amp;DATE(L$1,L$2,1),Prov_Auto!$D$3:$D1000, "&lt;="&amp;EOMONTH(DATE(L$1,L$2,1),0)))</f>
        <v/>
      </c>
      <c r="M847" s="48" t="str">
        <f>IF($D847="","", (SUMIFS(Transacoes!$D$3:$D1000,Transacoes!$C$3:$C1000,$D847,Transacoes!$B$3:$B1000,"C", Transacoes!$A$3:$A1000, "&lt;"&amp;EOMONTH(DATE(M$1,M$2,1),0))-SUMIFS(Transacoes!$D$3:$D1000,Transacoes!$C$3:$C1000,$D847,Transacoes!$B$3:$B1000,"V", Transacoes!$A$3:$A1000, "&lt;"&amp;EOMONTH(DATE(M$1,M$2,1),0)))*SUMIFS(Prov_Auto!$E$3:$E1000, Prov_Auto!$A$3:$A1000, $D847, Prov_Auto!$D$3:$D1000,"&gt;="&amp;DATE(M$1,M$2,1),Prov_Auto!$D$3:$D1000, "&lt;="&amp;EOMONTH(DATE(M$1,M$2,1),0)))</f>
        <v/>
      </c>
      <c r="N847" s="48" t="str">
        <f>IF($D847="","", (SUMIFS(Transacoes!$D$3:$D1000,Transacoes!$C$3:$C1000,$D847,Transacoes!$B$3:$B1000,"C", Transacoes!$A$3:$A1000, "&lt;"&amp;EOMONTH(DATE(N$1,N$2,1),0))-SUMIFS(Transacoes!$D$3:$D1000,Transacoes!$C$3:$C1000,$D847,Transacoes!$B$3:$B1000,"V", Transacoes!$A$3:$A1000, "&lt;"&amp;EOMONTH(DATE(N$1,N$2,1),0)))*SUMIFS(Prov_Auto!$E$3:$E1000, Prov_Auto!$A$3:$A1000, $D847, Prov_Auto!$D$3:$D1000,"&gt;="&amp;DATE(N$1,N$2,1),Prov_Auto!$D$3:$D1000, "&lt;="&amp;EOMONTH(DATE(N$1,N$2,1),0)))</f>
        <v/>
      </c>
      <c r="O847" s="48" t="str">
        <f>IF($D847="","", (SUMIFS(Transacoes!$D$3:$D1000,Transacoes!$C$3:$C1000,$D847,Transacoes!$B$3:$B1000,"C", Transacoes!$A$3:$A1000, "&lt;"&amp;EOMONTH(DATE(O$1,O$2,1),0))-SUMIFS(Transacoes!$D$3:$D1000,Transacoes!$C$3:$C1000,$D847,Transacoes!$B$3:$B1000,"V", Transacoes!$A$3:$A1000, "&lt;"&amp;EOMONTH(DATE(O$1,O$2,1),0)))*SUMIFS(Prov_Auto!$E$3:$E1000, Prov_Auto!$A$3:$A1000, $D847, Prov_Auto!$D$3:$D1000,"&gt;="&amp;DATE(O$1,O$2,1),Prov_Auto!$D$3:$D1000, "&lt;="&amp;EOMONTH(DATE(O$1,O$2,1),0)))</f>
        <v/>
      </c>
      <c r="P847" s="48" t="str">
        <f>IF($D847="","", (SUMIFS(Transacoes!$D$3:$D1000,Transacoes!$C$3:$C1000,$D847,Transacoes!$B$3:$B1000,"C", Transacoes!$A$3:$A1000, "&lt;"&amp;EOMONTH(DATE(P$1,P$2,1),0))-SUMIFS(Transacoes!$D$3:$D1000,Transacoes!$C$3:$C1000,$D847,Transacoes!$B$3:$B1000,"V", Transacoes!$A$3:$A1000, "&lt;"&amp;EOMONTH(DATE(P$1,P$2,1),0)))*SUMIFS(Prov_Auto!$E$3:$E1000, Prov_Auto!$A$3:$A1000, $D847, Prov_Auto!$D$3:$D1000,"&gt;="&amp;DATE(P$1,P$2,1),Prov_Auto!$D$3:$D1000, "&lt;="&amp;EOMONTH(DATE(P$1,P$2,1),0)))</f>
        <v/>
      </c>
      <c r="Q847" s="48" t="str">
        <f>IF($D847="","", (SUMIFS(Transacoes!$D$3:$D1000,Transacoes!$C$3:$C1000,$D847,Transacoes!$B$3:$B1000,"C", Transacoes!$A$3:$A1000, "&lt;"&amp;EOMONTH(DATE(Q$1,Q$2,1),0))-SUMIFS(Transacoes!$D$3:$D1000,Transacoes!$C$3:$C1000,$D847,Transacoes!$B$3:$B1000,"V", Transacoes!$A$3:$A1000, "&lt;"&amp;EOMONTH(DATE(Q$1,Q$2,1),0)))*SUMIFS(Prov_Auto!$E$3:$E1000, Prov_Auto!$A$3:$A1000, $D847, Prov_Auto!$D$3:$D1000,"&gt;="&amp;DATE(Q$1,Q$2,1),Prov_Auto!$D$3:$D1000, "&lt;="&amp;EOMONTH(DATE(Q$1,Q$2,1),0)))</f>
        <v/>
      </c>
      <c r="R847" s="47"/>
    </row>
    <row r="848">
      <c r="A848" s="47"/>
      <c r="B848" s="47"/>
      <c r="C848" s="47"/>
      <c r="D848" s="87"/>
      <c r="E848" s="48" t="str">
        <f>IF($D848="","", (SUMIFS(Transacoes!$D$3:$D1000,Transacoes!$C$3:$C1000,$D848,Transacoes!$B$3:$B1000,"C", Transacoes!$A$3:$A1000, "&lt;"&amp;EOMONTH(DATE(E$1,E$2,1),0))-SUMIFS(Transacoes!$D$3:$D1000,Transacoes!$C$3:$C1000,$D848,Transacoes!$B$3:$B1000,"V", Transacoes!$A$3:$A1000, "&lt;"&amp;EOMONTH(DATE(E$1,E$2,1),0)))*SUMIFS(Prov_Auto!$E$3:$E1000, Prov_Auto!$A$3:$A1000, $D848, Prov_Auto!$D$3:$D1000,"&gt;="&amp;DATE(E$1,E$2,1),Prov_Auto!$D$3:$D1000, "&lt;="&amp;EOMONTH(DATE(E$1,E$2,1),0)))</f>
        <v/>
      </c>
      <c r="F848" s="48" t="str">
        <f>IF($D848="","", (SUMIFS(Transacoes!$D$3:$D1000,Transacoes!$C$3:$C1000,$D848,Transacoes!$B$3:$B1000,"C", Transacoes!$A$3:$A1000, "&lt;"&amp;EOMONTH(DATE(F$1,F$2,1),0))-SUMIFS(Transacoes!$D$3:$D1000,Transacoes!$C$3:$C1000,$D848,Transacoes!$B$3:$B1000,"V", Transacoes!$A$3:$A1000, "&lt;"&amp;EOMONTH(DATE(F$1,F$2,1),0)))*SUMIFS(Prov_Auto!$E$3:$E1000, Prov_Auto!$A$3:$A1000, $D848, Prov_Auto!$D$3:$D1000,"&gt;="&amp;DATE(F$1,F$2,1),Prov_Auto!$D$3:$D1000, "&lt;="&amp;EOMONTH(DATE(F$1,F$2,1),0)))</f>
        <v/>
      </c>
      <c r="G848" s="48" t="str">
        <f>IF($D848="","", (SUMIFS(Transacoes!$D$3:$D1000,Transacoes!$C$3:$C1000,$D848,Transacoes!$B$3:$B1000,"C", Transacoes!$A$3:$A1000, "&lt;"&amp;EOMONTH(DATE(G$1,G$2,1),0))-SUMIFS(Transacoes!$D$3:$D1000,Transacoes!$C$3:$C1000,$D848,Transacoes!$B$3:$B1000,"V", Transacoes!$A$3:$A1000, "&lt;"&amp;EOMONTH(DATE(G$1,G$2,1),0)))*SUMIFS(Prov_Auto!$E$3:$E1000, Prov_Auto!$A$3:$A1000, $D848, Prov_Auto!$D$3:$D1000,"&gt;="&amp;DATE(G$1,G$2,1),Prov_Auto!$D$3:$D1000, "&lt;="&amp;EOMONTH(DATE(G$1,G$2,1),0)))</f>
        <v/>
      </c>
      <c r="H848" s="48" t="str">
        <f>IF($D848="","", (SUMIFS(Transacoes!$D$3:$D1000,Transacoes!$C$3:$C1000,$D848,Transacoes!$B$3:$B1000,"C", Transacoes!$A$3:$A1000, "&lt;"&amp;EOMONTH(DATE(H$1,H$2,1),0))-SUMIFS(Transacoes!$D$3:$D1000,Transacoes!$C$3:$C1000,$D848,Transacoes!$B$3:$B1000,"V", Transacoes!$A$3:$A1000, "&lt;"&amp;EOMONTH(DATE(H$1,H$2,1),0)))*SUMIFS(Prov_Auto!$E$3:$E1000, Prov_Auto!$A$3:$A1000, $D848, Prov_Auto!$D$3:$D1000,"&gt;="&amp;DATE(H$1,H$2,1),Prov_Auto!$D$3:$D1000, "&lt;="&amp;EOMONTH(DATE(H$1,H$2,1),0)))</f>
        <v/>
      </c>
      <c r="I848" s="48" t="str">
        <f>IF($D848="","", (SUMIFS(Transacoes!$D$3:$D1000,Transacoes!$C$3:$C1000,$D848,Transacoes!$B$3:$B1000,"C", Transacoes!$A$3:$A1000, "&lt;"&amp;EOMONTH(DATE(I$1,I$2,1),0))-SUMIFS(Transacoes!$D$3:$D1000,Transacoes!$C$3:$C1000,$D848,Transacoes!$B$3:$B1000,"V", Transacoes!$A$3:$A1000, "&lt;"&amp;EOMONTH(DATE(I$1,I$2,1),0)))*SUMIFS(Prov_Auto!$E$3:$E1000, Prov_Auto!$A$3:$A1000, $D848, Prov_Auto!$D$3:$D1000,"&gt;="&amp;DATE(I$1,I$2,1),Prov_Auto!$D$3:$D1000, "&lt;="&amp;EOMONTH(DATE(I$1,I$2,1),0)))</f>
        <v/>
      </c>
      <c r="J848" s="48" t="str">
        <f>IF($D848="","", (SUMIFS(Transacoes!$D$3:$D1000,Transacoes!$C$3:$C1000,$D848,Transacoes!$B$3:$B1000,"C", Transacoes!$A$3:$A1000, "&lt;"&amp;EOMONTH(DATE(J$1,J$2,1),0))-SUMIFS(Transacoes!$D$3:$D1000,Transacoes!$C$3:$C1000,$D848,Transacoes!$B$3:$B1000,"V", Transacoes!$A$3:$A1000, "&lt;"&amp;EOMONTH(DATE(J$1,J$2,1),0)))*SUMIFS(Prov_Auto!$E$3:$E1000, Prov_Auto!$A$3:$A1000, $D848, Prov_Auto!$D$3:$D1000,"&gt;="&amp;DATE(J$1,J$2,1),Prov_Auto!$D$3:$D1000, "&lt;="&amp;EOMONTH(DATE(J$1,J$2,1),0)))</f>
        <v/>
      </c>
      <c r="K848" s="48" t="str">
        <f>IF($D848="","", (SUMIFS(Transacoes!$D$3:$D1000,Transacoes!$C$3:$C1000,$D848,Transacoes!$B$3:$B1000,"C", Transacoes!$A$3:$A1000, "&lt;"&amp;EOMONTH(DATE(K$1,K$2,1),0))-SUMIFS(Transacoes!$D$3:$D1000,Transacoes!$C$3:$C1000,$D848,Transacoes!$B$3:$B1000,"V", Transacoes!$A$3:$A1000, "&lt;"&amp;EOMONTH(DATE(K$1,K$2,1),0)))*SUMIFS(Prov_Auto!$E$3:$E1000, Prov_Auto!$A$3:$A1000, $D848, Prov_Auto!$D$3:$D1000,"&gt;="&amp;DATE(K$1,K$2,1),Prov_Auto!$D$3:$D1000, "&lt;="&amp;EOMONTH(DATE(K$1,K$2,1),0)))</f>
        <v/>
      </c>
      <c r="L848" s="48" t="str">
        <f>IF($D848="","", (SUMIFS(Transacoes!$D$3:$D1000,Transacoes!$C$3:$C1000,$D848,Transacoes!$B$3:$B1000,"C", Transacoes!$A$3:$A1000, "&lt;"&amp;EOMONTH(DATE(L$1,L$2,1),0))-SUMIFS(Transacoes!$D$3:$D1000,Transacoes!$C$3:$C1000,$D848,Transacoes!$B$3:$B1000,"V", Transacoes!$A$3:$A1000, "&lt;"&amp;EOMONTH(DATE(L$1,L$2,1),0)))*SUMIFS(Prov_Auto!$E$3:$E1000, Prov_Auto!$A$3:$A1000, $D848, Prov_Auto!$D$3:$D1000,"&gt;="&amp;DATE(L$1,L$2,1),Prov_Auto!$D$3:$D1000, "&lt;="&amp;EOMONTH(DATE(L$1,L$2,1),0)))</f>
        <v/>
      </c>
      <c r="M848" s="48" t="str">
        <f>IF($D848="","", (SUMIFS(Transacoes!$D$3:$D1000,Transacoes!$C$3:$C1000,$D848,Transacoes!$B$3:$B1000,"C", Transacoes!$A$3:$A1000, "&lt;"&amp;EOMONTH(DATE(M$1,M$2,1),0))-SUMIFS(Transacoes!$D$3:$D1000,Transacoes!$C$3:$C1000,$D848,Transacoes!$B$3:$B1000,"V", Transacoes!$A$3:$A1000, "&lt;"&amp;EOMONTH(DATE(M$1,M$2,1),0)))*SUMIFS(Prov_Auto!$E$3:$E1000, Prov_Auto!$A$3:$A1000, $D848, Prov_Auto!$D$3:$D1000,"&gt;="&amp;DATE(M$1,M$2,1),Prov_Auto!$D$3:$D1000, "&lt;="&amp;EOMONTH(DATE(M$1,M$2,1),0)))</f>
        <v/>
      </c>
      <c r="N848" s="48" t="str">
        <f>IF($D848="","", (SUMIFS(Transacoes!$D$3:$D1000,Transacoes!$C$3:$C1000,$D848,Transacoes!$B$3:$B1000,"C", Transacoes!$A$3:$A1000, "&lt;"&amp;EOMONTH(DATE(N$1,N$2,1),0))-SUMIFS(Transacoes!$D$3:$D1000,Transacoes!$C$3:$C1000,$D848,Transacoes!$B$3:$B1000,"V", Transacoes!$A$3:$A1000, "&lt;"&amp;EOMONTH(DATE(N$1,N$2,1),0)))*SUMIFS(Prov_Auto!$E$3:$E1000, Prov_Auto!$A$3:$A1000, $D848, Prov_Auto!$D$3:$D1000,"&gt;="&amp;DATE(N$1,N$2,1),Prov_Auto!$D$3:$D1000, "&lt;="&amp;EOMONTH(DATE(N$1,N$2,1),0)))</f>
        <v/>
      </c>
      <c r="O848" s="48" t="str">
        <f>IF($D848="","", (SUMIFS(Transacoes!$D$3:$D1000,Transacoes!$C$3:$C1000,$D848,Transacoes!$B$3:$B1000,"C", Transacoes!$A$3:$A1000, "&lt;"&amp;EOMONTH(DATE(O$1,O$2,1),0))-SUMIFS(Transacoes!$D$3:$D1000,Transacoes!$C$3:$C1000,$D848,Transacoes!$B$3:$B1000,"V", Transacoes!$A$3:$A1000, "&lt;"&amp;EOMONTH(DATE(O$1,O$2,1),0)))*SUMIFS(Prov_Auto!$E$3:$E1000, Prov_Auto!$A$3:$A1000, $D848, Prov_Auto!$D$3:$D1000,"&gt;="&amp;DATE(O$1,O$2,1),Prov_Auto!$D$3:$D1000, "&lt;="&amp;EOMONTH(DATE(O$1,O$2,1),0)))</f>
        <v/>
      </c>
      <c r="P848" s="48" t="str">
        <f>IF($D848="","", (SUMIFS(Transacoes!$D$3:$D1000,Transacoes!$C$3:$C1000,$D848,Transacoes!$B$3:$B1000,"C", Transacoes!$A$3:$A1000, "&lt;"&amp;EOMONTH(DATE(P$1,P$2,1),0))-SUMIFS(Transacoes!$D$3:$D1000,Transacoes!$C$3:$C1000,$D848,Transacoes!$B$3:$B1000,"V", Transacoes!$A$3:$A1000, "&lt;"&amp;EOMONTH(DATE(P$1,P$2,1),0)))*SUMIFS(Prov_Auto!$E$3:$E1000, Prov_Auto!$A$3:$A1000, $D848, Prov_Auto!$D$3:$D1000,"&gt;="&amp;DATE(P$1,P$2,1),Prov_Auto!$D$3:$D1000, "&lt;="&amp;EOMONTH(DATE(P$1,P$2,1),0)))</f>
        <v/>
      </c>
      <c r="Q848" s="48" t="str">
        <f>IF($D848="","", (SUMIFS(Transacoes!$D$3:$D1000,Transacoes!$C$3:$C1000,$D848,Transacoes!$B$3:$B1000,"C", Transacoes!$A$3:$A1000, "&lt;"&amp;EOMONTH(DATE(Q$1,Q$2,1),0))-SUMIFS(Transacoes!$D$3:$D1000,Transacoes!$C$3:$C1000,$D848,Transacoes!$B$3:$B1000,"V", Transacoes!$A$3:$A1000, "&lt;"&amp;EOMONTH(DATE(Q$1,Q$2,1),0)))*SUMIFS(Prov_Auto!$E$3:$E1000, Prov_Auto!$A$3:$A1000, $D848, Prov_Auto!$D$3:$D1000,"&gt;="&amp;DATE(Q$1,Q$2,1),Prov_Auto!$D$3:$D1000, "&lt;="&amp;EOMONTH(DATE(Q$1,Q$2,1),0)))</f>
        <v/>
      </c>
      <c r="R848" s="47"/>
    </row>
    <row r="849">
      <c r="A849" s="47"/>
      <c r="B849" s="47"/>
      <c r="C849" s="47"/>
      <c r="D849" s="87"/>
      <c r="E849" s="48" t="str">
        <f>IF($D849="","", (SUMIFS(Transacoes!$D$3:$D1000,Transacoes!$C$3:$C1000,$D849,Transacoes!$B$3:$B1000,"C", Transacoes!$A$3:$A1000, "&lt;"&amp;EOMONTH(DATE(E$1,E$2,1),0))-SUMIFS(Transacoes!$D$3:$D1000,Transacoes!$C$3:$C1000,$D849,Transacoes!$B$3:$B1000,"V", Transacoes!$A$3:$A1000, "&lt;"&amp;EOMONTH(DATE(E$1,E$2,1),0)))*SUMIFS(Prov_Auto!$E$3:$E1000, Prov_Auto!$A$3:$A1000, $D849, Prov_Auto!$D$3:$D1000,"&gt;="&amp;DATE(E$1,E$2,1),Prov_Auto!$D$3:$D1000, "&lt;="&amp;EOMONTH(DATE(E$1,E$2,1),0)))</f>
        <v/>
      </c>
      <c r="F849" s="48" t="str">
        <f>IF($D849="","", (SUMIFS(Transacoes!$D$3:$D1000,Transacoes!$C$3:$C1000,$D849,Transacoes!$B$3:$B1000,"C", Transacoes!$A$3:$A1000, "&lt;"&amp;EOMONTH(DATE(F$1,F$2,1),0))-SUMIFS(Transacoes!$D$3:$D1000,Transacoes!$C$3:$C1000,$D849,Transacoes!$B$3:$B1000,"V", Transacoes!$A$3:$A1000, "&lt;"&amp;EOMONTH(DATE(F$1,F$2,1),0)))*SUMIFS(Prov_Auto!$E$3:$E1000, Prov_Auto!$A$3:$A1000, $D849, Prov_Auto!$D$3:$D1000,"&gt;="&amp;DATE(F$1,F$2,1),Prov_Auto!$D$3:$D1000, "&lt;="&amp;EOMONTH(DATE(F$1,F$2,1),0)))</f>
        <v/>
      </c>
      <c r="G849" s="48" t="str">
        <f>IF($D849="","", (SUMIFS(Transacoes!$D$3:$D1000,Transacoes!$C$3:$C1000,$D849,Transacoes!$B$3:$B1000,"C", Transacoes!$A$3:$A1000, "&lt;"&amp;EOMONTH(DATE(G$1,G$2,1),0))-SUMIFS(Transacoes!$D$3:$D1000,Transacoes!$C$3:$C1000,$D849,Transacoes!$B$3:$B1000,"V", Transacoes!$A$3:$A1000, "&lt;"&amp;EOMONTH(DATE(G$1,G$2,1),0)))*SUMIFS(Prov_Auto!$E$3:$E1000, Prov_Auto!$A$3:$A1000, $D849, Prov_Auto!$D$3:$D1000,"&gt;="&amp;DATE(G$1,G$2,1),Prov_Auto!$D$3:$D1000, "&lt;="&amp;EOMONTH(DATE(G$1,G$2,1),0)))</f>
        <v/>
      </c>
      <c r="H849" s="48" t="str">
        <f>IF($D849="","", (SUMIFS(Transacoes!$D$3:$D1000,Transacoes!$C$3:$C1000,$D849,Transacoes!$B$3:$B1000,"C", Transacoes!$A$3:$A1000, "&lt;"&amp;EOMONTH(DATE(H$1,H$2,1),0))-SUMIFS(Transacoes!$D$3:$D1000,Transacoes!$C$3:$C1000,$D849,Transacoes!$B$3:$B1000,"V", Transacoes!$A$3:$A1000, "&lt;"&amp;EOMONTH(DATE(H$1,H$2,1),0)))*SUMIFS(Prov_Auto!$E$3:$E1000, Prov_Auto!$A$3:$A1000, $D849, Prov_Auto!$D$3:$D1000,"&gt;="&amp;DATE(H$1,H$2,1),Prov_Auto!$D$3:$D1000, "&lt;="&amp;EOMONTH(DATE(H$1,H$2,1),0)))</f>
        <v/>
      </c>
      <c r="I849" s="48" t="str">
        <f>IF($D849="","", (SUMIFS(Transacoes!$D$3:$D1000,Transacoes!$C$3:$C1000,$D849,Transacoes!$B$3:$B1000,"C", Transacoes!$A$3:$A1000, "&lt;"&amp;EOMONTH(DATE(I$1,I$2,1),0))-SUMIFS(Transacoes!$D$3:$D1000,Transacoes!$C$3:$C1000,$D849,Transacoes!$B$3:$B1000,"V", Transacoes!$A$3:$A1000, "&lt;"&amp;EOMONTH(DATE(I$1,I$2,1),0)))*SUMIFS(Prov_Auto!$E$3:$E1000, Prov_Auto!$A$3:$A1000, $D849, Prov_Auto!$D$3:$D1000,"&gt;="&amp;DATE(I$1,I$2,1),Prov_Auto!$D$3:$D1000, "&lt;="&amp;EOMONTH(DATE(I$1,I$2,1),0)))</f>
        <v/>
      </c>
      <c r="J849" s="48" t="str">
        <f>IF($D849="","", (SUMIFS(Transacoes!$D$3:$D1000,Transacoes!$C$3:$C1000,$D849,Transacoes!$B$3:$B1000,"C", Transacoes!$A$3:$A1000, "&lt;"&amp;EOMONTH(DATE(J$1,J$2,1),0))-SUMIFS(Transacoes!$D$3:$D1000,Transacoes!$C$3:$C1000,$D849,Transacoes!$B$3:$B1000,"V", Transacoes!$A$3:$A1000, "&lt;"&amp;EOMONTH(DATE(J$1,J$2,1),0)))*SUMIFS(Prov_Auto!$E$3:$E1000, Prov_Auto!$A$3:$A1000, $D849, Prov_Auto!$D$3:$D1000,"&gt;="&amp;DATE(J$1,J$2,1),Prov_Auto!$D$3:$D1000, "&lt;="&amp;EOMONTH(DATE(J$1,J$2,1),0)))</f>
        <v/>
      </c>
      <c r="K849" s="48" t="str">
        <f>IF($D849="","", (SUMIFS(Transacoes!$D$3:$D1000,Transacoes!$C$3:$C1000,$D849,Transacoes!$B$3:$B1000,"C", Transacoes!$A$3:$A1000, "&lt;"&amp;EOMONTH(DATE(K$1,K$2,1),0))-SUMIFS(Transacoes!$D$3:$D1000,Transacoes!$C$3:$C1000,$D849,Transacoes!$B$3:$B1000,"V", Transacoes!$A$3:$A1000, "&lt;"&amp;EOMONTH(DATE(K$1,K$2,1),0)))*SUMIFS(Prov_Auto!$E$3:$E1000, Prov_Auto!$A$3:$A1000, $D849, Prov_Auto!$D$3:$D1000,"&gt;="&amp;DATE(K$1,K$2,1),Prov_Auto!$D$3:$D1000, "&lt;="&amp;EOMONTH(DATE(K$1,K$2,1),0)))</f>
        <v/>
      </c>
      <c r="L849" s="48" t="str">
        <f>IF($D849="","", (SUMIFS(Transacoes!$D$3:$D1000,Transacoes!$C$3:$C1000,$D849,Transacoes!$B$3:$B1000,"C", Transacoes!$A$3:$A1000, "&lt;"&amp;EOMONTH(DATE(L$1,L$2,1),0))-SUMIFS(Transacoes!$D$3:$D1000,Transacoes!$C$3:$C1000,$D849,Transacoes!$B$3:$B1000,"V", Transacoes!$A$3:$A1000, "&lt;"&amp;EOMONTH(DATE(L$1,L$2,1),0)))*SUMIFS(Prov_Auto!$E$3:$E1000, Prov_Auto!$A$3:$A1000, $D849, Prov_Auto!$D$3:$D1000,"&gt;="&amp;DATE(L$1,L$2,1),Prov_Auto!$D$3:$D1000, "&lt;="&amp;EOMONTH(DATE(L$1,L$2,1),0)))</f>
        <v/>
      </c>
      <c r="M849" s="48" t="str">
        <f>IF($D849="","", (SUMIFS(Transacoes!$D$3:$D1000,Transacoes!$C$3:$C1000,$D849,Transacoes!$B$3:$B1000,"C", Transacoes!$A$3:$A1000, "&lt;"&amp;EOMONTH(DATE(M$1,M$2,1),0))-SUMIFS(Transacoes!$D$3:$D1000,Transacoes!$C$3:$C1000,$D849,Transacoes!$B$3:$B1000,"V", Transacoes!$A$3:$A1000, "&lt;"&amp;EOMONTH(DATE(M$1,M$2,1),0)))*SUMIFS(Prov_Auto!$E$3:$E1000, Prov_Auto!$A$3:$A1000, $D849, Prov_Auto!$D$3:$D1000,"&gt;="&amp;DATE(M$1,M$2,1),Prov_Auto!$D$3:$D1000, "&lt;="&amp;EOMONTH(DATE(M$1,M$2,1),0)))</f>
        <v/>
      </c>
      <c r="N849" s="48" t="str">
        <f>IF($D849="","", (SUMIFS(Transacoes!$D$3:$D1000,Transacoes!$C$3:$C1000,$D849,Transacoes!$B$3:$B1000,"C", Transacoes!$A$3:$A1000, "&lt;"&amp;EOMONTH(DATE(N$1,N$2,1),0))-SUMIFS(Transacoes!$D$3:$D1000,Transacoes!$C$3:$C1000,$D849,Transacoes!$B$3:$B1000,"V", Transacoes!$A$3:$A1000, "&lt;"&amp;EOMONTH(DATE(N$1,N$2,1),0)))*SUMIFS(Prov_Auto!$E$3:$E1000, Prov_Auto!$A$3:$A1000, $D849, Prov_Auto!$D$3:$D1000,"&gt;="&amp;DATE(N$1,N$2,1),Prov_Auto!$D$3:$D1000, "&lt;="&amp;EOMONTH(DATE(N$1,N$2,1),0)))</f>
        <v/>
      </c>
      <c r="O849" s="48" t="str">
        <f>IF($D849="","", (SUMIFS(Transacoes!$D$3:$D1000,Transacoes!$C$3:$C1000,$D849,Transacoes!$B$3:$B1000,"C", Transacoes!$A$3:$A1000, "&lt;"&amp;EOMONTH(DATE(O$1,O$2,1),0))-SUMIFS(Transacoes!$D$3:$D1000,Transacoes!$C$3:$C1000,$D849,Transacoes!$B$3:$B1000,"V", Transacoes!$A$3:$A1000, "&lt;"&amp;EOMONTH(DATE(O$1,O$2,1),0)))*SUMIFS(Prov_Auto!$E$3:$E1000, Prov_Auto!$A$3:$A1000, $D849, Prov_Auto!$D$3:$D1000,"&gt;="&amp;DATE(O$1,O$2,1),Prov_Auto!$D$3:$D1000, "&lt;="&amp;EOMONTH(DATE(O$1,O$2,1),0)))</f>
        <v/>
      </c>
      <c r="P849" s="48" t="str">
        <f>IF($D849="","", (SUMIFS(Transacoes!$D$3:$D1000,Transacoes!$C$3:$C1000,$D849,Transacoes!$B$3:$B1000,"C", Transacoes!$A$3:$A1000, "&lt;"&amp;EOMONTH(DATE(P$1,P$2,1),0))-SUMIFS(Transacoes!$D$3:$D1000,Transacoes!$C$3:$C1000,$D849,Transacoes!$B$3:$B1000,"V", Transacoes!$A$3:$A1000, "&lt;"&amp;EOMONTH(DATE(P$1,P$2,1),0)))*SUMIFS(Prov_Auto!$E$3:$E1000, Prov_Auto!$A$3:$A1000, $D849, Prov_Auto!$D$3:$D1000,"&gt;="&amp;DATE(P$1,P$2,1),Prov_Auto!$D$3:$D1000, "&lt;="&amp;EOMONTH(DATE(P$1,P$2,1),0)))</f>
        <v/>
      </c>
      <c r="Q849" s="48" t="str">
        <f>IF($D849="","", (SUMIFS(Transacoes!$D$3:$D1000,Transacoes!$C$3:$C1000,$D849,Transacoes!$B$3:$B1000,"C", Transacoes!$A$3:$A1000, "&lt;"&amp;EOMONTH(DATE(Q$1,Q$2,1),0))-SUMIFS(Transacoes!$D$3:$D1000,Transacoes!$C$3:$C1000,$D849,Transacoes!$B$3:$B1000,"V", Transacoes!$A$3:$A1000, "&lt;"&amp;EOMONTH(DATE(Q$1,Q$2,1),0)))*SUMIFS(Prov_Auto!$E$3:$E1000, Prov_Auto!$A$3:$A1000, $D849, Prov_Auto!$D$3:$D1000,"&gt;="&amp;DATE(Q$1,Q$2,1),Prov_Auto!$D$3:$D1000, "&lt;="&amp;EOMONTH(DATE(Q$1,Q$2,1),0)))</f>
        <v/>
      </c>
      <c r="R849" s="47"/>
    </row>
    <row r="850">
      <c r="A850" s="47"/>
      <c r="B850" s="47"/>
      <c r="C850" s="47"/>
      <c r="D850" s="87"/>
      <c r="E850" s="48" t="str">
        <f>IF($D850="","", (SUMIFS(Transacoes!$D$3:$D1000,Transacoes!$C$3:$C1000,$D850,Transacoes!$B$3:$B1000,"C", Transacoes!$A$3:$A1000, "&lt;"&amp;EOMONTH(DATE(E$1,E$2,1),0))-SUMIFS(Transacoes!$D$3:$D1000,Transacoes!$C$3:$C1000,$D850,Transacoes!$B$3:$B1000,"V", Transacoes!$A$3:$A1000, "&lt;"&amp;EOMONTH(DATE(E$1,E$2,1),0)))*SUMIFS(Prov_Auto!$E$3:$E1000, Prov_Auto!$A$3:$A1000, $D850, Prov_Auto!$D$3:$D1000,"&gt;="&amp;DATE(E$1,E$2,1),Prov_Auto!$D$3:$D1000, "&lt;="&amp;EOMONTH(DATE(E$1,E$2,1),0)))</f>
        <v/>
      </c>
      <c r="F850" s="48" t="str">
        <f>IF($D850="","", (SUMIFS(Transacoes!$D$3:$D1000,Transacoes!$C$3:$C1000,$D850,Transacoes!$B$3:$B1000,"C", Transacoes!$A$3:$A1000, "&lt;"&amp;EOMONTH(DATE(F$1,F$2,1),0))-SUMIFS(Transacoes!$D$3:$D1000,Transacoes!$C$3:$C1000,$D850,Transacoes!$B$3:$B1000,"V", Transacoes!$A$3:$A1000, "&lt;"&amp;EOMONTH(DATE(F$1,F$2,1),0)))*SUMIFS(Prov_Auto!$E$3:$E1000, Prov_Auto!$A$3:$A1000, $D850, Prov_Auto!$D$3:$D1000,"&gt;="&amp;DATE(F$1,F$2,1),Prov_Auto!$D$3:$D1000, "&lt;="&amp;EOMONTH(DATE(F$1,F$2,1),0)))</f>
        <v/>
      </c>
      <c r="G850" s="48" t="str">
        <f>IF($D850="","", (SUMIFS(Transacoes!$D$3:$D1000,Transacoes!$C$3:$C1000,$D850,Transacoes!$B$3:$B1000,"C", Transacoes!$A$3:$A1000, "&lt;"&amp;EOMONTH(DATE(G$1,G$2,1),0))-SUMIFS(Transacoes!$D$3:$D1000,Transacoes!$C$3:$C1000,$D850,Transacoes!$B$3:$B1000,"V", Transacoes!$A$3:$A1000, "&lt;"&amp;EOMONTH(DATE(G$1,G$2,1),0)))*SUMIFS(Prov_Auto!$E$3:$E1000, Prov_Auto!$A$3:$A1000, $D850, Prov_Auto!$D$3:$D1000,"&gt;="&amp;DATE(G$1,G$2,1),Prov_Auto!$D$3:$D1000, "&lt;="&amp;EOMONTH(DATE(G$1,G$2,1),0)))</f>
        <v/>
      </c>
      <c r="H850" s="48" t="str">
        <f>IF($D850="","", (SUMIFS(Transacoes!$D$3:$D1000,Transacoes!$C$3:$C1000,$D850,Transacoes!$B$3:$B1000,"C", Transacoes!$A$3:$A1000, "&lt;"&amp;EOMONTH(DATE(H$1,H$2,1),0))-SUMIFS(Transacoes!$D$3:$D1000,Transacoes!$C$3:$C1000,$D850,Transacoes!$B$3:$B1000,"V", Transacoes!$A$3:$A1000, "&lt;"&amp;EOMONTH(DATE(H$1,H$2,1),0)))*SUMIFS(Prov_Auto!$E$3:$E1000, Prov_Auto!$A$3:$A1000, $D850, Prov_Auto!$D$3:$D1000,"&gt;="&amp;DATE(H$1,H$2,1),Prov_Auto!$D$3:$D1000, "&lt;="&amp;EOMONTH(DATE(H$1,H$2,1),0)))</f>
        <v/>
      </c>
      <c r="I850" s="48" t="str">
        <f>IF($D850="","", (SUMIFS(Transacoes!$D$3:$D1000,Transacoes!$C$3:$C1000,$D850,Transacoes!$B$3:$B1000,"C", Transacoes!$A$3:$A1000, "&lt;"&amp;EOMONTH(DATE(I$1,I$2,1),0))-SUMIFS(Transacoes!$D$3:$D1000,Transacoes!$C$3:$C1000,$D850,Transacoes!$B$3:$B1000,"V", Transacoes!$A$3:$A1000, "&lt;"&amp;EOMONTH(DATE(I$1,I$2,1),0)))*SUMIFS(Prov_Auto!$E$3:$E1000, Prov_Auto!$A$3:$A1000, $D850, Prov_Auto!$D$3:$D1000,"&gt;="&amp;DATE(I$1,I$2,1),Prov_Auto!$D$3:$D1000, "&lt;="&amp;EOMONTH(DATE(I$1,I$2,1),0)))</f>
        <v/>
      </c>
      <c r="J850" s="48" t="str">
        <f>IF($D850="","", (SUMIFS(Transacoes!$D$3:$D1000,Transacoes!$C$3:$C1000,$D850,Transacoes!$B$3:$B1000,"C", Transacoes!$A$3:$A1000, "&lt;"&amp;EOMONTH(DATE(J$1,J$2,1),0))-SUMIFS(Transacoes!$D$3:$D1000,Transacoes!$C$3:$C1000,$D850,Transacoes!$B$3:$B1000,"V", Transacoes!$A$3:$A1000, "&lt;"&amp;EOMONTH(DATE(J$1,J$2,1),0)))*SUMIFS(Prov_Auto!$E$3:$E1000, Prov_Auto!$A$3:$A1000, $D850, Prov_Auto!$D$3:$D1000,"&gt;="&amp;DATE(J$1,J$2,1),Prov_Auto!$D$3:$D1000, "&lt;="&amp;EOMONTH(DATE(J$1,J$2,1),0)))</f>
        <v/>
      </c>
      <c r="K850" s="48" t="str">
        <f>IF($D850="","", (SUMIFS(Transacoes!$D$3:$D1000,Transacoes!$C$3:$C1000,$D850,Transacoes!$B$3:$B1000,"C", Transacoes!$A$3:$A1000, "&lt;"&amp;EOMONTH(DATE(K$1,K$2,1),0))-SUMIFS(Transacoes!$D$3:$D1000,Transacoes!$C$3:$C1000,$D850,Transacoes!$B$3:$B1000,"V", Transacoes!$A$3:$A1000, "&lt;"&amp;EOMONTH(DATE(K$1,K$2,1),0)))*SUMIFS(Prov_Auto!$E$3:$E1000, Prov_Auto!$A$3:$A1000, $D850, Prov_Auto!$D$3:$D1000,"&gt;="&amp;DATE(K$1,K$2,1),Prov_Auto!$D$3:$D1000, "&lt;="&amp;EOMONTH(DATE(K$1,K$2,1),0)))</f>
        <v/>
      </c>
      <c r="L850" s="48" t="str">
        <f>IF($D850="","", (SUMIFS(Transacoes!$D$3:$D1000,Transacoes!$C$3:$C1000,$D850,Transacoes!$B$3:$B1000,"C", Transacoes!$A$3:$A1000, "&lt;"&amp;EOMONTH(DATE(L$1,L$2,1),0))-SUMIFS(Transacoes!$D$3:$D1000,Transacoes!$C$3:$C1000,$D850,Transacoes!$B$3:$B1000,"V", Transacoes!$A$3:$A1000, "&lt;"&amp;EOMONTH(DATE(L$1,L$2,1),0)))*SUMIFS(Prov_Auto!$E$3:$E1000, Prov_Auto!$A$3:$A1000, $D850, Prov_Auto!$D$3:$D1000,"&gt;="&amp;DATE(L$1,L$2,1),Prov_Auto!$D$3:$D1000, "&lt;="&amp;EOMONTH(DATE(L$1,L$2,1),0)))</f>
        <v/>
      </c>
      <c r="M850" s="48" t="str">
        <f>IF($D850="","", (SUMIFS(Transacoes!$D$3:$D1000,Transacoes!$C$3:$C1000,$D850,Transacoes!$B$3:$B1000,"C", Transacoes!$A$3:$A1000, "&lt;"&amp;EOMONTH(DATE(M$1,M$2,1),0))-SUMIFS(Transacoes!$D$3:$D1000,Transacoes!$C$3:$C1000,$D850,Transacoes!$B$3:$B1000,"V", Transacoes!$A$3:$A1000, "&lt;"&amp;EOMONTH(DATE(M$1,M$2,1),0)))*SUMIFS(Prov_Auto!$E$3:$E1000, Prov_Auto!$A$3:$A1000, $D850, Prov_Auto!$D$3:$D1000,"&gt;="&amp;DATE(M$1,M$2,1),Prov_Auto!$D$3:$D1000, "&lt;="&amp;EOMONTH(DATE(M$1,M$2,1),0)))</f>
        <v/>
      </c>
      <c r="N850" s="48" t="str">
        <f>IF($D850="","", (SUMIFS(Transacoes!$D$3:$D1000,Transacoes!$C$3:$C1000,$D850,Transacoes!$B$3:$B1000,"C", Transacoes!$A$3:$A1000, "&lt;"&amp;EOMONTH(DATE(N$1,N$2,1),0))-SUMIFS(Transacoes!$D$3:$D1000,Transacoes!$C$3:$C1000,$D850,Transacoes!$B$3:$B1000,"V", Transacoes!$A$3:$A1000, "&lt;"&amp;EOMONTH(DATE(N$1,N$2,1),0)))*SUMIFS(Prov_Auto!$E$3:$E1000, Prov_Auto!$A$3:$A1000, $D850, Prov_Auto!$D$3:$D1000,"&gt;="&amp;DATE(N$1,N$2,1),Prov_Auto!$D$3:$D1000, "&lt;="&amp;EOMONTH(DATE(N$1,N$2,1),0)))</f>
        <v/>
      </c>
      <c r="O850" s="48" t="str">
        <f>IF($D850="","", (SUMIFS(Transacoes!$D$3:$D1000,Transacoes!$C$3:$C1000,$D850,Transacoes!$B$3:$B1000,"C", Transacoes!$A$3:$A1000, "&lt;"&amp;EOMONTH(DATE(O$1,O$2,1),0))-SUMIFS(Transacoes!$D$3:$D1000,Transacoes!$C$3:$C1000,$D850,Transacoes!$B$3:$B1000,"V", Transacoes!$A$3:$A1000, "&lt;"&amp;EOMONTH(DATE(O$1,O$2,1),0)))*SUMIFS(Prov_Auto!$E$3:$E1000, Prov_Auto!$A$3:$A1000, $D850, Prov_Auto!$D$3:$D1000,"&gt;="&amp;DATE(O$1,O$2,1),Prov_Auto!$D$3:$D1000, "&lt;="&amp;EOMONTH(DATE(O$1,O$2,1),0)))</f>
        <v/>
      </c>
      <c r="P850" s="48" t="str">
        <f>IF($D850="","", (SUMIFS(Transacoes!$D$3:$D1000,Transacoes!$C$3:$C1000,$D850,Transacoes!$B$3:$B1000,"C", Transacoes!$A$3:$A1000, "&lt;"&amp;EOMONTH(DATE(P$1,P$2,1),0))-SUMIFS(Transacoes!$D$3:$D1000,Transacoes!$C$3:$C1000,$D850,Transacoes!$B$3:$B1000,"V", Transacoes!$A$3:$A1000, "&lt;"&amp;EOMONTH(DATE(P$1,P$2,1),0)))*SUMIFS(Prov_Auto!$E$3:$E1000, Prov_Auto!$A$3:$A1000, $D850, Prov_Auto!$D$3:$D1000,"&gt;="&amp;DATE(P$1,P$2,1),Prov_Auto!$D$3:$D1000, "&lt;="&amp;EOMONTH(DATE(P$1,P$2,1),0)))</f>
        <v/>
      </c>
      <c r="Q850" s="48" t="str">
        <f>IF($D850="","", (SUMIFS(Transacoes!$D$3:$D1000,Transacoes!$C$3:$C1000,$D850,Transacoes!$B$3:$B1000,"C", Transacoes!$A$3:$A1000, "&lt;"&amp;EOMONTH(DATE(Q$1,Q$2,1),0))-SUMIFS(Transacoes!$D$3:$D1000,Transacoes!$C$3:$C1000,$D850,Transacoes!$B$3:$B1000,"V", Transacoes!$A$3:$A1000, "&lt;"&amp;EOMONTH(DATE(Q$1,Q$2,1),0)))*SUMIFS(Prov_Auto!$E$3:$E1000, Prov_Auto!$A$3:$A1000, $D850, Prov_Auto!$D$3:$D1000,"&gt;="&amp;DATE(Q$1,Q$2,1),Prov_Auto!$D$3:$D1000, "&lt;="&amp;EOMONTH(DATE(Q$1,Q$2,1),0)))</f>
        <v/>
      </c>
      <c r="R850" s="47"/>
    </row>
    <row r="851">
      <c r="A851" s="47"/>
      <c r="B851" s="47"/>
      <c r="C851" s="47"/>
      <c r="D851" s="87"/>
      <c r="E851" s="48" t="str">
        <f>IF($D851="","", (SUMIFS(Transacoes!$D$3:$D1000,Transacoes!$C$3:$C1000,$D851,Transacoes!$B$3:$B1000,"C", Transacoes!$A$3:$A1000, "&lt;"&amp;EOMONTH(DATE(E$1,E$2,1),0))-SUMIFS(Transacoes!$D$3:$D1000,Transacoes!$C$3:$C1000,$D851,Transacoes!$B$3:$B1000,"V", Transacoes!$A$3:$A1000, "&lt;"&amp;EOMONTH(DATE(E$1,E$2,1),0)))*SUMIFS(Prov_Auto!$E$3:$E1000, Prov_Auto!$A$3:$A1000, $D851, Prov_Auto!$D$3:$D1000,"&gt;="&amp;DATE(E$1,E$2,1),Prov_Auto!$D$3:$D1000, "&lt;="&amp;EOMONTH(DATE(E$1,E$2,1),0)))</f>
        <v/>
      </c>
      <c r="F851" s="48" t="str">
        <f>IF($D851="","", (SUMIFS(Transacoes!$D$3:$D1000,Transacoes!$C$3:$C1000,$D851,Transacoes!$B$3:$B1000,"C", Transacoes!$A$3:$A1000, "&lt;"&amp;EOMONTH(DATE(F$1,F$2,1),0))-SUMIFS(Transacoes!$D$3:$D1000,Transacoes!$C$3:$C1000,$D851,Transacoes!$B$3:$B1000,"V", Transacoes!$A$3:$A1000, "&lt;"&amp;EOMONTH(DATE(F$1,F$2,1),0)))*SUMIFS(Prov_Auto!$E$3:$E1000, Prov_Auto!$A$3:$A1000, $D851, Prov_Auto!$D$3:$D1000,"&gt;="&amp;DATE(F$1,F$2,1),Prov_Auto!$D$3:$D1000, "&lt;="&amp;EOMONTH(DATE(F$1,F$2,1),0)))</f>
        <v/>
      </c>
      <c r="G851" s="48" t="str">
        <f>IF($D851="","", (SUMIFS(Transacoes!$D$3:$D1000,Transacoes!$C$3:$C1000,$D851,Transacoes!$B$3:$B1000,"C", Transacoes!$A$3:$A1000, "&lt;"&amp;EOMONTH(DATE(G$1,G$2,1),0))-SUMIFS(Transacoes!$D$3:$D1000,Transacoes!$C$3:$C1000,$D851,Transacoes!$B$3:$B1000,"V", Transacoes!$A$3:$A1000, "&lt;"&amp;EOMONTH(DATE(G$1,G$2,1),0)))*SUMIFS(Prov_Auto!$E$3:$E1000, Prov_Auto!$A$3:$A1000, $D851, Prov_Auto!$D$3:$D1000,"&gt;="&amp;DATE(G$1,G$2,1),Prov_Auto!$D$3:$D1000, "&lt;="&amp;EOMONTH(DATE(G$1,G$2,1),0)))</f>
        <v/>
      </c>
      <c r="H851" s="48" t="str">
        <f>IF($D851="","", (SUMIFS(Transacoes!$D$3:$D1000,Transacoes!$C$3:$C1000,$D851,Transacoes!$B$3:$B1000,"C", Transacoes!$A$3:$A1000, "&lt;"&amp;EOMONTH(DATE(H$1,H$2,1),0))-SUMIFS(Transacoes!$D$3:$D1000,Transacoes!$C$3:$C1000,$D851,Transacoes!$B$3:$B1000,"V", Transacoes!$A$3:$A1000, "&lt;"&amp;EOMONTH(DATE(H$1,H$2,1),0)))*SUMIFS(Prov_Auto!$E$3:$E1000, Prov_Auto!$A$3:$A1000, $D851, Prov_Auto!$D$3:$D1000,"&gt;="&amp;DATE(H$1,H$2,1),Prov_Auto!$D$3:$D1000, "&lt;="&amp;EOMONTH(DATE(H$1,H$2,1),0)))</f>
        <v/>
      </c>
      <c r="I851" s="48" t="str">
        <f>IF($D851="","", (SUMIFS(Transacoes!$D$3:$D1000,Transacoes!$C$3:$C1000,$D851,Transacoes!$B$3:$B1000,"C", Transacoes!$A$3:$A1000, "&lt;"&amp;EOMONTH(DATE(I$1,I$2,1),0))-SUMIFS(Transacoes!$D$3:$D1000,Transacoes!$C$3:$C1000,$D851,Transacoes!$B$3:$B1000,"V", Transacoes!$A$3:$A1000, "&lt;"&amp;EOMONTH(DATE(I$1,I$2,1),0)))*SUMIFS(Prov_Auto!$E$3:$E1000, Prov_Auto!$A$3:$A1000, $D851, Prov_Auto!$D$3:$D1000,"&gt;="&amp;DATE(I$1,I$2,1),Prov_Auto!$D$3:$D1000, "&lt;="&amp;EOMONTH(DATE(I$1,I$2,1),0)))</f>
        <v/>
      </c>
      <c r="J851" s="48" t="str">
        <f>IF($D851="","", (SUMIFS(Transacoes!$D$3:$D1000,Transacoes!$C$3:$C1000,$D851,Transacoes!$B$3:$B1000,"C", Transacoes!$A$3:$A1000, "&lt;"&amp;EOMONTH(DATE(J$1,J$2,1),0))-SUMIFS(Transacoes!$D$3:$D1000,Transacoes!$C$3:$C1000,$D851,Transacoes!$B$3:$B1000,"V", Transacoes!$A$3:$A1000, "&lt;"&amp;EOMONTH(DATE(J$1,J$2,1),0)))*SUMIFS(Prov_Auto!$E$3:$E1000, Prov_Auto!$A$3:$A1000, $D851, Prov_Auto!$D$3:$D1000,"&gt;="&amp;DATE(J$1,J$2,1),Prov_Auto!$D$3:$D1000, "&lt;="&amp;EOMONTH(DATE(J$1,J$2,1),0)))</f>
        <v/>
      </c>
      <c r="K851" s="48" t="str">
        <f>IF($D851="","", (SUMIFS(Transacoes!$D$3:$D1000,Transacoes!$C$3:$C1000,$D851,Transacoes!$B$3:$B1000,"C", Transacoes!$A$3:$A1000, "&lt;"&amp;EOMONTH(DATE(K$1,K$2,1),0))-SUMIFS(Transacoes!$D$3:$D1000,Transacoes!$C$3:$C1000,$D851,Transacoes!$B$3:$B1000,"V", Transacoes!$A$3:$A1000, "&lt;"&amp;EOMONTH(DATE(K$1,K$2,1),0)))*SUMIFS(Prov_Auto!$E$3:$E1000, Prov_Auto!$A$3:$A1000, $D851, Prov_Auto!$D$3:$D1000,"&gt;="&amp;DATE(K$1,K$2,1),Prov_Auto!$D$3:$D1000, "&lt;="&amp;EOMONTH(DATE(K$1,K$2,1),0)))</f>
        <v/>
      </c>
      <c r="L851" s="48" t="str">
        <f>IF($D851="","", (SUMIFS(Transacoes!$D$3:$D1000,Transacoes!$C$3:$C1000,$D851,Transacoes!$B$3:$B1000,"C", Transacoes!$A$3:$A1000, "&lt;"&amp;EOMONTH(DATE(L$1,L$2,1),0))-SUMIFS(Transacoes!$D$3:$D1000,Transacoes!$C$3:$C1000,$D851,Transacoes!$B$3:$B1000,"V", Transacoes!$A$3:$A1000, "&lt;"&amp;EOMONTH(DATE(L$1,L$2,1),0)))*SUMIFS(Prov_Auto!$E$3:$E1000, Prov_Auto!$A$3:$A1000, $D851, Prov_Auto!$D$3:$D1000,"&gt;="&amp;DATE(L$1,L$2,1),Prov_Auto!$D$3:$D1000, "&lt;="&amp;EOMONTH(DATE(L$1,L$2,1),0)))</f>
        <v/>
      </c>
      <c r="M851" s="48" t="str">
        <f>IF($D851="","", (SUMIFS(Transacoes!$D$3:$D1000,Transacoes!$C$3:$C1000,$D851,Transacoes!$B$3:$B1000,"C", Transacoes!$A$3:$A1000, "&lt;"&amp;EOMONTH(DATE(M$1,M$2,1),0))-SUMIFS(Transacoes!$D$3:$D1000,Transacoes!$C$3:$C1000,$D851,Transacoes!$B$3:$B1000,"V", Transacoes!$A$3:$A1000, "&lt;"&amp;EOMONTH(DATE(M$1,M$2,1),0)))*SUMIFS(Prov_Auto!$E$3:$E1000, Prov_Auto!$A$3:$A1000, $D851, Prov_Auto!$D$3:$D1000,"&gt;="&amp;DATE(M$1,M$2,1),Prov_Auto!$D$3:$D1000, "&lt;="&amp;EOMONTH(DATE(M$1,M$2,1),0)))</f>
        <v/>
      </c>
      <c r="N851" s="48" t="str">
        <f>IF($D851="","", (SUMIFS(Transacoes!$D$3:$D1000,Transacoes!$C$3:$C1000,$D851,Transacoes!$B$3:$B1000,"C", Transacoes!$A$3:$A1000, "&lt;"&amp;EOMONTH(DATE(N$1,N$2,1),0))-SUMIFS(Transacoes!$D$3:$D1000,Transacoes!$C$3:$C1000,$D851,Transacoes!$B$3:$B1000,"V", Transacoes!$A$3:$A1000, "&lt;"&amp;EOMONTH(DATE(N$1,N$2,1),0)))*SUMIFS(Prov_Auto!$E$3:$E1000, Prov_Auto!$A$3:$A1000, $D851, Prov_Auto!$D$3:$D1000,"&gt;="&amp;DATE(N$1,N$2,1),Prov_Auto!$D$3:$D1000, "&lt;="&amp;EOMONTH(DATE(N$1,N$2,1),0)))</f>
        <v/>
      </c>
      <c r="O851" s="48" t="str">
        <f>IF($D851="","", (SUMIFS(Transacoes!$D$3:$D1000,Transacoes!$C$3:$C1000,$D851,Transacoes!$B$3:$B1000,"C", Transacoes!$A$3:$A1000, "&lt;"&amp;EOMONTH(DATE(O$1,O$2,1),0))-SUMIFS(Transacoes!$D$3:$D1000,Transacoes!$C$3:$C1000,$D851,Transacoes!$B$3:$B1000,"V", Transacoes!$A$3:$A1000, "&lt;"&amp;EOMONTH(DATE(O$1,O$2,1),0)))*SUMIFS(Prov_Auto!$E$3:$E1000, Prov_Auto!$A$3:$A1000, $D851, Prov_Auto!$D$3:$D1000,"&gt;="&amp;DATE(O$1,O$2,1),Prov_Auto!$D$3:$D1000, "&lt;="&amp;EOMONTH(DATE(O$1,O$2,1),0)))</f>
        <v/>
      </c>
      <c r="P851" s="48" t="str">
        <f>IF($D851="","", (SUMIFS(Transacoes!$D$3:$D1000,Transacoes!$C$3:$C1000,$D851,Transacoes!$B$3:$B1000,"C", Transacoes!$A$3:$A1000, "&lt;"&amp;EOMONTH(DATE(P$1,P$2,1),0))-SUMIFS(Transacoes!$D$3:$D1000,Transacoes!$C$3:$C1000,$D851,Transacoes!$B$3:$B1000,"V", Transacoes!$A$3:$A1000, "&lt;"&amp;EOMONTH(DATE(P$1,P$2,1),0)))*SUMIFS(Prov_Auto!$E$3:$E1000, Prov_Auto!$A$3:$A1000, $D851, Prov_Auto!$D$3:$D1000,"&gt;="&amp;DATE(P$1,P$2,1),Prov_Auto!$D$3:$D1000, "&lt;="&amp;EOMONTH(DATE(P$1,P$2,1),0)))</f>
        <v/>
      </c>
      <c r="Q851" s="48" t="str">
        <f>IF($D851="","", (SUMIFS(Transacoes!$D$3:$D1000,Transacoes!$C$3:$C1000,$D851,Transacoes!$B$3:$B1000,"C", Transacoes!$A$3:$A1000, "&lt;"&amp;EOMONTH(DATE(Q$1,Q$2,1),0))-SUMIFS(Transacoes!$D$3:$D1000,Transacoes!$C$3:$C1000,$D851,Transacoes!$B$3:$B1000,"V", Transacoes!$A$3:$A1000, "&lt;"&amp;EOMONTH(DATE(Q$1,Q$2,1),0)))*SUMIFS(Prov_Auto!$E$3:$E1000, Prov_Auto!$A$3:$A1000, $D851, Prov_Auto!$D$3:$D1000,"&gt;="&amp;DATE(Q$1,Q$2,1),Prov_Auto!$D$3:$D1000, "&lt;="&amp;EOMONTH(DATE(Q$1,Q$2,1),0)))</f>
        <v/>
      </c>
      <c r="R851" s="47"/>
    </row>
    <row r="852">
      <c r="A852" s="47"/>
      <c r="B852" s="47"/>
      <c r="C852" s="47"/>
      <c r="D852" s="87"/>
      <c r="E852" s="48" t="str">
        <f>IF($D852="","", (SUMIFS(Transacoes!$D$3:$D1000,Transacoes!$C$3:$C1000,$D852,Transacoes!$B$3:$B1000,"C", Transacoes!$A$3:$A1000, "&lt;"&amp;EOMONTH(DATE(E$1,E$2,1),0))-SUMIFS(Transacoes!$D$3:$D1000,Transacoes!$C$3:$C1000,$D852,Transacoes!$B$3:$B1000,"V", Transacoes!$A$3:$A1000, "&lt;"&amp;EOMONTH(DATE(E$1,E$2,1),0)))*SUMIFS(Prov_Auto!$E$3:$E1000, Prov_Auto!$A$3:$A1000, $D852, Prov_Auto!$D$3:$D1000,"&gt;="&amp;DATE(E$1,E$2,1),Prov_Auto!$D$3:$D1000, "&lt;="&amp;EOMONTH(DATE(E$1,E$2,1),0)))</f>
        <v/>
      </c>
      <c r="F852" s="48" t="str">
        <f>IF($D852="","", (SUMIFS(Transacoes!$D$3:$D1000,Transacoes!$C$3:$C1000,$D852,Transacoes!$B$3:$B1000,"C", Transacoes!$A$3:$A1000, "&lt;"&amp;EOMONTH(DATE(F$1,F$2,1),0))-SUMIFS(Transacoes!$D$3:$D1000,Transacoes!$C$3:$C1000,$D852,Transacoes!$B$3:$B1000,"V", Transacoes!$A$3:$A1000, "&lt;"&amp;EOMONTH(DATE(F$1,F$2,1),0)))*SUMIFS(Prov_Auto!$E$3:$E1000, Prov_Auto!$A$3:$A1000, $D852, Prov_Auto!$D$3:$D1000,"&gt;="&amp;DATE(F$1,F$2,1),Prov_Auto!$D$3:$D1000, "&lt;="&amp;EOMONTH(DATE(F$1,F$2,1),0)))</f>
        <v/>
      </c>
      <c r="G852" s="48" t="str">
        <f>IF($D852="","", (SUMIFS(Transacoes!$D$3:$D1000,Transacoes!$C$3:$C1000,$D852,Transacoes!$B$3:$B1000,"C", Transacoes!$A$3:$A1000, "&lt;"&amp;EOMONTH(DATE(G$1,G$2,1),0))-SUMIFS(Transacoes!$D$3:$D1000,Transacoes!$C$3:$C1000,$D852,Transacoes!$B$3:$B1000,"V", Transacoes!$A$3:$A1000, "&lt;"&amp;EOMONTH(DATE(G$1,G$2,1),0)))*SUMIFS(Prov_Auto!$E$3:$E1000, Prov_Auto!$A$3:$A1000, $D852, Prov_Auto!$D$3:$D1000,"&gt;="&amp;DATE(G$1,G$2,1),Prov_Auto!$D$3:$D1000, "&lt;="&amp;EOMONTH(DATE(G$1,G$2,1),0)))</f>
        <v/>
      </c>
      <c r="H852" s="48" t="str">
        <f>IF($D852="","", (SUMIFS(Transacoes!$D$3:$D1000,Transacoes!$C$3:$C1000,$D852,Transacoes!$B$3:$B1000,"C", Transacoes!$A$3:$A1000, "&lt;"&amp;EOMONTH(DATE(H$1,H$2,1),0))-SUMIFS(Transacoes!$D$3:$D1000,Transacoes!$C$3:$C1000,$D852,Transacoes!$B$3:$B1000,"V", Transacoes!$A$3:$A1000, "&lt;"&amp;EOMONTH(DATE(H$1,H$2,1),0)))*SUMIFS(Prov_Auto!$E$3:$E1000, Prov_Auto!$A$3:$A1000, $D852, Prov_Auto!$D$3:$D1000,"&gt;="&amp;DATE(H$1,H$2,1),Prov_Auto!$D$3:$D1000, "&lt;="&amp;EOMONTH(DATE(H$1,H$2,1),0)))</f>
        <v/>
      </c>
      <c r="I852" s="48" t="str">
        <f>IF($D852="","", (SUMIFS(Transacoes!$D$3:$D1000,Transacoes!$C$3:$C1000,$D852,Transacoes!$B$3:$B1000,"C", Transacoes!$A$3:$A1000, "&lt;"&amp;EOMONTH(DATE(I$1,I$2,1),0))-SUMIFS(Transacoes!$D$3:$D1000,Transacoes!$C$3:$C1000,$D852,Transacoes!$B$3:$B1000,"V", Transacoes!$A$3:$A1000, "&lt;"&amp;EOMONTH(DATE(I$1,I$2,1),0)))*SUMIFS(Prov_Auto!$E$3:$E1000, Prov_Auto!$A$3:$A1000, $D852, Prov_Auto!$D$3:$D1000,"&gt;="&amp;DATE(I$1,I$2,1),Prov_Auto!$D$3:$D1000, "&lt;="&amp;EOMONTH(DATE(I$1,I$2,1),0)))</f>
        <v/>
      </c>
      <c r="J852" s="48" t="str">
        <f>IF($D852="","", (SUMIFS(Transacoes!$D$3:$D1000,Transacoes!$C$3:$C1000,$D852,Transacoes!$B$3:$B1000,"C", Transacoes!$A$3:$A1000, "&lt;"&amp;EOMONTH(DATE(J$1,J$2,1),0))-SUMIFS(Transacoes!$D$3:$D1000,Transacoes!$C$3:$C1000,$D852,Transacoes!$B$3:$B1000,"V", Transacoes!$A$3:$A1000, "&lt;"&amp;EOMONTH(DATE(J$1,J$2,1),0)))*SUMIFS(Prov_Auto!$E$3:$E1000, Prov_Auto!$A$3:$A1000, $D852, Prov_Auto!$D$3:$D1000,"&gt;="&amp;DATE(J$1,J$2,1),Prov_Auto!$D$3:$D1000, "&lt;="&amp;EOMONTH(DATE(J$1,J$2,1),0)))</f>
        <v/>
      </c>
      <c r="K852" s="48" t="str">
        <f>IF($D852="","", (SUMIFS(Transacoes!$D$3:$D1000,Transacoes!$C$3:$C1000,$D852,Transacoes!$B$3:$B1000,"C", Transacoes!$A$3:$A1000, "&lt;"&amp;EOMONTH(DATE(K$1,K$2,1),0))-SUMIFS(Transacoes!$D$3:$D1000,Transacoes!$C$3:$C1000,$D852,Transacoes!$B$3:$B1000,"V", Transacoes!$A$3:$A1000, "&lt;"&amp;EOMONTH(DATE(K$1,K$2,1),0)))*SUMIFS(Prov_Auto!$E$3:$E1000, Prov_Auto!$A$3:$A1000, $D852, Prov_Auto!$D$3:$D1000,"&gt;="&amp;DATE(K$1,K$2,1),Prov_Auto!$D$3:$D1000, "&lt;="&amp;EOMONTH(DATE(K$1,K$2,1),0)))</f>
        <v/>
      </c>
      <c r="L852" s="48" t="str">
        <f>IF($D852="","", (SUMIFS(Transacoes!$D$3:$D1000,Transacoes!$C$3:$C1000,$D852,Transacoes!$B$3:$B1000,"C", Transacoes!$A$3:$A1000, "&lt;"&amp;EOMONTH(DATE(L$1,L$2,1),0))-SUMIFS(Transacoes!$D$3:$D1000,Transacoes!$C$3:$C1000,$D852,Transacoes!$B$3:$B1000,"V", Transacoes!$A$3:$A1000, "&lt;"&amp;EOMONTH(DATE(L$1,L$2,1),0)))*SUMIFS(Prov_Auto!$E$3:$E1000, Prov_Auto!$A$3:$A1000, $D852, Prov_Auto!$D$3:$D1000,"&gt;="&amp;DATE(L$1,L$2,1),Prov_Auto!$D$3:$D1000, "&lt;="&amp;EOMONTH(DATE(L$1,L$2,1),0)))</f>
        <v/>
      </c>
      <c r="M852" s="48" t="str">
        <f>IF($D852="","", (SUMIFS(Transacoes!$D$3:$D1000,Transacoes!$C$3:$C1000,$D852,Transacoes!$B$3:$B1000,"C", Transacoes!$A$3:$A1000, "&lt;"&amp;EOMONTH(DATE(M$1,M$2,1),0))-SUMIFS(Transacoes!$D$3:$D1000,Transacoes!$C$3:$C1000,$D852,Transacoes!$B$3:$B1000,"V", Transacoes!$A$3:$A1000, "&lt;"&amp;EOMONTH(DATE(M$1,M$2,1),0)))*SUMIFS(Prov_Auto!$E$3:$E1000, Prov_Auto!$A$3:$A1000, $D852, Prov_Auto!$D$3:$D1000,"&gt;="&amp;DATE(M$1,M$2,1),Prov_Auto!$D$3:$D1000, "&lt;="&amp;EOMONTH(DATE(M$1,M$2,1),0)))</f>
        <v/>
      </c>
      <c r="N852" s="48" t="str">
        <f>IF($D852="","", (SUMIFS(Transacoes!$D$3:$D1000,Transacoes!$C$3:$C1000,$D852,Transacoes!$B$3:$B1000,"C", Transacoes!$A$3:$A1000, "&lt;"&amp;EOMONTH(DATE(N$1,N$2,1),0))-SUMIFS(Transacoes!$D$3:$D1000,Transacoes!$C$3:$C1000,$D852,Transacoes!$B$3:$B1000,"V", Transacoes!$A$3:$A1000, "&lt;"&amp;EOMONTH(DATE(N$1,N$2,1),0)))*SUMIFS(Prov_Auto!$E$3:$E1000, Prov_Auto!$A$3:$A1000, $D852, Prov_Auto!$D$3:$D1000,"&gt;="&amp;DATE(N$1,N$2,1),Prov_Auto!$D$3:$D1000, "&lt;="&amp;EOMONTH(DATE(N$1,N$2,1),0)))</f>
        <v/>
      </c>
      <c r="O852" s="48" t="str">
        <f>IF($D852="","", (SUMIFS(Transacoes!$D$3:$D1000,Transacoes!$C$3:$C1000,$D852,Transacoes!$B$3:$B1000,"C", Transacoes!$A$3:$A1000, "&lt;"&amp;EOMONTH(DATE(O$1,O$2,1),0))-SUMIFS(Transacoes!$D$3:$D1000,Transacoes!$C$3:$C1000,$D852,Transacoes!$B$3:$B1000,"V", Transacoes!$A$3:$A1000, "&lt;"&amp;EOMONTH(DATE(O$1,O$2,1),0)))*SUMIFS(Prov_Auto!$E$3:$E1000, Prov_Auto!$A$3:$A1000, $D852, Prov_Auto!$D$3:$D1000,"&gt;="&amp;DATE(O$1,O$2,1),Prov_Auto!$D$3:$D1000, "&lt;="&amp;EOMONTH(DATE(O$1,O$2,1),0)))</f>
        <v/>
      </c>
      <c r="P852" s="48" t="str">
        <f>IF($D852="","", (SUMIFS(Transacoes!$D$3:$D1000,Transacoes!$C$3:$C1000,$D852,Transacoes!$B$3:$B1000,"C", Transacoes!$A$3:$A1000, "&lt;"&amp;EOMONTH(DATE(P$1,P$2,1),0))-SUMIFS(Transacoes!$D$3:$D1000,Transacoes!$C$3:$C1000,$D852,Transacoes!$B$3:$B1000,"V", Transacoes!$A$3:$A1000, "&lt;"&amp;EOMONTH(DATE(P$1,P$2,1),0)))*SUMIFS(Prov_Auto!$E$3:$E1000, Prov_Auto!$A$3:$A1000, $D852, Prov_Auto!$D$3:$D1000,"&gt;="&amp;DATE(P$1,P$2,1),Prov_Auto!$D$3:$D1000, "&lt;="&amp;EOMONTH(DATE(P$1,P$2,1),0)))</f>
        <v/>
      </c>
      <c r="Q852" s="48" t="str">
        <f>IF($D852="","", (SUMIFS(Transacoes!$D$3:$D1000,Transacoes!$C$3:$C1000,$D852,Transacoes!$B$3:$B1000,"C", Transacoes!$A$3:$A1000, "&lt;"&amp;EOMONTH(DATE(Q$1,Q$2,1),0))-SUMIFS(Transacoes!$D$3:$D1000,Transacoes!$C$3:$C1000,$D852,Transacoes!$B$3:$B1000,"V", Transacoes!$A$3:$A1000, "&lt;"&amp;EOMONTH(DATE(Q$1,Q$2,1),0)))*SUMIFS(Prov_Auto!$E$3:$E1000, Prov_Auto!$A$3:$A1000, $D852, Prov_Auto!$D$3:$D1000,"&gt;="&amp;DATE(Q$1,Q$2,1),Prov_Auto!$D$3:$D1000, "&lt;="&amp;EOMONTH(DATE(Q$1,Q$2,1),0)))</f>
        <v/>
      </c>
      <c r="R852" s="47"/>
    </row>
    <row r="853">
      <c r="A853" s="47"/>
      <c r="B853" s="47"/>
      <c r="C853" s="47"/>
      <c r="D853" s="87"/>
      <c r="E853" s="48" t="str">
        <f>IF($D853="","", (SUMIFS(Transacoes!$D$3:$D1000,Transacoes!$C$3:$C1000,$D853,Transacoes!$B$3:$B1000,"C", Transacoes!$A$3:$A1000, "&lt;"&amp;EOMONTH(DATE(E$1,E$2,1),0))-SUMIFS(Transacoes!$D$3:$D1000,Transacoes!$C$3:$C1000,$D853,Transacoes!$B$3:$B1000,"V", Transacoes!$A$3:$A1000, "&lt;"&amp;EOMONTH(DATE(E$1,E$2,1),0)))*SUMIFS(Prov_Auto!$E$3:$E1000, Prov_Auto!$A$3:$A1000, $D853, Prov_Auto!$D$3:$D1000,"&gt;="&amp;DATE(E$1,E$2,1),Prov_Auto!$D$3:$D1000, "&lt;="&amp;EOMONTH(DATE(E$1,E$2,1),0)))</f>
        <v/>
      </c>
      <c r="F853" s="48" t="str">
        <f>IF($D853="","", (SUMIFS(Transacoes!$D$3:$D1000,Transacoes!$C$3:$C1000,$D853,Transacoes!$B$3:$B1000,"C", Transacoes!$A$3:$A1000, "&lt;"&amp;EOMONTH(DATE(F$1,F$2,1),0))-SUMIFS(Transacoes!$D$3:$D1000,Transacoes!$C$3:$C1000,$D853,Transacoes!$B$3:$B1000,"V", Transacoes!$A$3:$A1000, "&lt;"&amp;EOMONTH(DATE(F$1,F$2,1),0)))*SUMIFS(Prov_Auto!$E$3:$E1000, Prov_Auto!$A$3:$A1000, $D853, Prov_Auto!$D$3:$D1000,"&gt;="&amp;DATE(F$1,F$2,1),Prov_Auto!$D$3:$D1000, "&lt;="&amp;EOMONTH(DATE(F$1,F$2,1),0)))</f>
        <v/>
      </c>
      <c r="G853" s="48" t="str">
        <f>IF($D853="","", (SUMIFS(Transacoes!$D$3:$D1000,Transacoes!$C$3:$C1000,$D853,Transacoes!$B$3:$B1000,"C", Transacoes!$A$3:$A1000, "&lt;"&amp;EOMONTH(DATE(G$1,G$2,1),0))-SUMIFS(Transacoes!$D$3:$D1000,Transacoes!$C$3:$C1000,$D853,Transacoes!$B$3:$B1000,"V", Transacoes!$A$3:$A1000, "&lt;"&amp;EOMONTH(DATE(G$1,G$2,1),0)))*SUMIFS(Prov_Auto!$E$3:$E1000, Prov_Auto!$A$3:$A1000, $D853, Prov_Auto!$D$3:$D1000,"&gt;="&amp;DATE(G$1,G$2,1),Prov_Auto!$D$3:$D1000, "&lt;="&amp;EOMONTH(DATE(G$1,G$2,1),0)))</f>
        <v/>
      </c>
      <c r="H853" s="48" t="str">
        <f>IF($D853="","", (SUMIFS(Transacoes!$D$3:$D1000,Transacoes!$C$3:$C1000,$D853,Transacoes!$B$3:$B1000,"C", Transacoes!$A$3:$A1000, "&lt;"&amp;EOMONTH(DATE(H$1,H$2,1),0))-SUMIFS(Transacoes!$D$3:$D1000,Transacoes!$C$3:$C1000,$D853,Transacoes!$B$3:$B1000,"V", Transacoes!$A$3:$A1000, "&lt;"&amp;EOMONTH(DATE(H$1,H$2,1),0)))*SUMIFS(Prov_Auto!$E$3:$E1000, Prov_Auto!$A$3:$A1000, $D853, Prov_Auto!$D$3:$D1000,"&gt;="&amp;DATE(H$1,H$2,1),Prov_Auto!$D$3:$D1000, "&lt;="&amp;EOMONTH(DATE(H$1,H$2,1),0)))</f>
        <v/>
      </c>
      <c r="I853" s="48" t="str">
        <f>IF($D853="","", (SUMIFS(Transacoes!$D$3:$D1000,Transacoes!$C$3:$C1000,$D853,Transacoes!$B$3:$B1000,"C", Transacoes!$A$3:$A1000, "&lt;"&amp;EOMONTH(DATE(I$1,I$2,1),0))-SUMIFS(Transacoes!$D$3:$D1000,Transacoes!$C$3:$C1000,$D853,Transacoes!$B$3:$B1000,"V", Transacoes!$A$3:$A1000, "&lt;"&amp;EOMONTH(DATE(I$1,I$2,1),0)))*SUMIFS(Prov_Auto!$E$3:$E1000, Prov_Auto!$A$3:$A1000, $D853, Prov_Auto!$D$3:$D1000,"&gt;="&amp;DATE(I$1,I$2,1),Prov_Auto!$D$3:$D1000, "&lt;="&amp;EOMONTH(DATE(I$1,I$2,1),0)))</f>
        <v/>
      </c>
      <c r="J853" s="48" t="str">
        <f>IF($D853="","", (SUMIFS(Transacoes!$D$3:$D1000,Transacoes!$C$3:$C1000,$D853,Transacoes!$B$3:$B1000,"C", Transacoes!$A$3:$A1000, "&lt;"&amp;EOMONTH(DATE(J$1,J$2,1),0))-SUMIFS(Transacoes!$D$3:$D1000,Transacoes!$C$3:$C1000,$D853,Transacoes!$B$3:$B1000,"V", Transacoes!$A$3:$A1000, "&lt;"&amp;EOMONTH(DATE(J$1,J$2,1),0)))*SUMIFS(Prov_Auto!$E$3:$E1000, Prov_Auto!$A$3:$A1000, $D853, Prov_Auto!$D$3:$D1000,"&gt;="&amp;DATE(J$1,J$2,1),Prov_Auto!$D$3:$D1000, "&lt;="&amp;EOMONTH(DATE(J$1,J$2,1),0)))</f>
        <v/>
      </c>
      <c r="K853" s="48" t="str">
        <f>IF($D853="","", (SUMIFS(Transacoes!$D$3:$D1000,Transacoes!$C$3:$C1000,$D853,Transacoes!$B$3:$B1000,"C", Transacoes!$A$3:$A1000, "&lt;"&amp;EOMONTH(DATE(K$1,K$2,1),0))-SUMIFS(Transacoes!$D$3:$D1000,Transacoes!$C$3:$C1000,$D853,Transacoes!$B$3:$B1000,"V", Transacoes!$A$3:$A1000, "&lt;"&amp;EOMONTH(DATE(K$1,K$2,1),0)))*SUMIFS(Prov_Auto!$E$3:$E1000, Prov_Auto!$A$3:$A1000, $D853, Prov_Auto!$D$3:$D1000,"&gt;="&amp;DATE(K$1,K$2,1),Prov_Auto!$D$3:$D1000, "&lt;="&amp;EOMONTH(DATE(K$1,K$2,1),0)))</f>
        <v/>
      </c>
      <c r="L853" s="48" t="str">
        <f>IF($D853="","", (SUMIFS(Transacoes!$D$3:$D1000,Transacoes!$C$3:$C1000,$D853,Transacoes!$B$3:$B1000,"C", Transacoes!$A$3:$A1000, "&lt;"&amp;EOMONTH(DATE(L$1,L$2,1),0))-SUMIFS(Transacoes!$D$3:$D1000,Transacoes!$C$3:$C1000,$D853,Transacoes!$B$3:$B1000,"V", Transacoes!$A$3:$A1000, "&lt;"&amp;EOMONTH(DATE(L$1,L$2,1),0)))*SUMIFS(Prov_Auto!$E$3:$E1000, Prov_Auto!$A$3:$A1000, $D853, Prov_Auto!$D$3:$D1000,"&gt;="&amp;DATE(L$1,L$2,1),Prov_Auto!$D$3:$D1000, "&lt;="&amp;EOMONTH(DATE(L$1,L$2,1),0)))</f>
        <v/>
      </c>
      <c r="M853" s="48" t="str">
        <f>IF($D853="","", (SUMIFS(Transacoes!$D$3:$D1000,Transacoes!$C$3:$C1000,$D853,Transacoes!$B$3:$B1000,"C", Transacoes!$A$3:$A1000, "&lt;"&amp;EOMONTH(DATE(M$1,M$2,1),0))-SUMIFS(Transacoes!$D$3:$D1000,Transacoes!$C$3:$C1000,$D853,Transacoes!$B$3:$B1000,"V", Transacoes!$A$3:$A1000, "&lt;"&amp;EOMONTH(DATE(M$1,M$2,1),0)))*SUMIFS(Prov_Auto!$E$3:$E1000, Prov_Auto!$A$3:$A1000, $D853, Prov_Auto!$D$3:$D1000,"&gt;="&amp;DATE(M$1,M$2,1),Prov_Auto!$D$3:$D1000, "&lt;="&amp;EOMONTH(DATE(M$1,M$2,1),0)))</f>
        <v/>
      </c>
      <c r="N853" s="48" t="str">
        <f>IF($D853="","", (SUMIFS(Transacoes!$D$3:$D1000,Transacoes!$C$3:$C1000,$D853,Transacoes!$B$3:$B1000,"C", Transacoes!$A$3:$A1000, "&lt;"&amp;EOMONTH(DATE(N$1,N$2,1),0))-SUMIFS(Transacoes!$D$3:$D1000,Transacoes!$C$3:$C1000,$D853,Transacoes!$B$3:$B1000,"V", Transacoes!$A$3:$A1000, "&lt;"&amp;EOMONTH(DATE(N$1,N$2,1),0)))*SUMIFS(Prov_Auto!$E$3:$E1000, Prov_Auto!$A$3:$A1000, $D853, Prov_Auto!$D$3:$D1000,"&gt;="&amp;DATE(N$1,N$2,1),Prov_Auto!$D$3:$D1000, "&lt;="&amp;EOMONTH(DATE(N$1,N$2,1),0)))</f>
        <v/>
      </c>
      <c r="O853" s="48" t="str">
        <f>IF($D853="","", (SUMIFS(Transacoes!$D$3:$D1000,Transacoes!$C$3:$C1000,$D853,Transacoes!$B$3:$B1000,"C", Transacoes!$A$3:$A1000, "&lt;"&amp;EOMONTH(DATE(O$1,O$2,1),0))-SUMIFS(Transacoes!$D$3:$D1000,Transacoes!$C$3:$C1000,$D853,Transacoes!$B$3:$B1000,"V", Transacoes!$A$3:$A1000, "&lt;"&amp;EOMONTH(DATE(O$1,O$2,1),0)))*SUMIFS(Prov_Auto!$E$3:$E1000, Prov_Auto!$A$3:$A1000, $D853, Prov_Auto!$D$3:$D1000,"&gt;="&amp;DATE(O$1,O$2,1),Prov_Auto!$D$3:$D1000, "&lt;="&amp;EOMONTH(DATE(O$1,O$2,1),0)))</f>
        <v/>
      </c>
      <c r="P853" s="48" t="str">
        <f>IF($D853="","", (SUMIFS(Transacoes!$D$3:$D1000,Transacoes!$C$3:$C1000,$D853,Transacoes!$B$3:$B1000,"C", Transacoes!$A$3:$A1000, "&lt;"&amp;EOMONTH(DATE(P$1,P$2,1),0))-SUMIFS(Transacoes!$D$3:$D1000,Transacoes!$C$3:$C1000,$D853,Transacoes!$B$3:$B1000,"V", Transacoes!$A$3:$A1000, "&lt;"&amp;EOMONTH(DATE(P$1,P$2,1),0)))*SUMIFS(Prov_Auto!$E$3:$E1000, Prov_Auto!$A$3:$A1000, $D853, Prov_Auto!$D$3:$D1000,"&gt;="&amp;DATE(P$1,P$2,1),Prov_Auto!$D$3:$D1000, "&lt;="&amp;EOMONTH(DATE(P$1,P$2,1),0)))</f>
        <v/>
      </c>
      <c r="Q853" s="48" t="str">
        <f>IF($D853="","", (SUMIFS(Transacoes!$D$3:$D1000,Transacoes!$C$3:$C1000,$D853,Transacoes!$B$3:$B1000,"C", Transacoes!$A$3:$A1000, "&lt;"&amp;EOMONTH(DATE(Q$1,Q$2,1),0))-SUMIFS(Transacoes!$D$3:$D1000,Transacoes!$C$3:$C1000,$D853,Transacoes!$B$3:$B1000,"V", Transacoes!$A$3:$A1000, "&lt;"&amp;EOMONTH(DATE(Q$1,Q$2,1),0)))*SUMIFS(Prov_Auto!$E$3:$E1000, Prov_Auto!$A$3:$A1000, $D853, Prov_Auto!$D$3:$D1000,"&gt;="&amp;DATE(Q$1,Q$2,1),Prov_Auto!$D$3:$D1000, "&lt;="&amp;EOMONTH(DATE(Q$1,Q$2,1),0)))</f>
        <v/>
      </c>
      <c r="R853" s="47"/>
    </row>
    <row r="854">
      <c r="A854" s="47"/>
      <c r="B854" s="47"/>
      <c r="C854" s="47"/>
      <c r="D854" s="87"/>
      <c r="E854" s="48" t="str">
        <f>IF($D854="","", (SUMIFS(Transacoes!$D$3:$D1000,Transacoes!$C$3:$C1000,$D854,Transacoes!$B$3:$B1000,"C", Transacoes!$A$3:$A1000, "&lt;"&amp;EOMONTH(DATE(E$1,E$2,1),0))-SUMIFS(Transacoes!$D$3:$D1000,Transacoes!$C$3:$C1000,$D854,Transacoes!$B$3:$B1000,"V", Transacoes!$A$3:$A1000, "&lt;"&amp;EOMONTH(DATE(E$1,E$2,1),0)))*SUMIFS(Prov_Auto!$E$3:$E1000, Prov_Auto!$A$3:$A1000, $D854, Prov_Auto!$D$3:$D1000,"&gt;="&amp;DATE(E$1,E$2,1),Prov_Auto!$D$3:$D1000, "&lt;="&amp;EOMONTH(DATE(E$1,E$2,1),0)))</f>
        <v/>
      </c>
      <c r="F854" s="48" t="str">
        <f>IF($D854="","", (SUMIFS(Transacoes!$D$3:$D1000,Transacoes!$C$3:$C1000,$D854,Transacoes!$B$3:$B1000,"C", Transacoes!$A$3:$A1000, "&lt;"&amp;EOMONTH(DATE(F$1,F$2,1),0))-SUMIFS(Transacoes!$D$3:$D1000,Transacoes!$C$3:$C1000,$D854,Transacoes!$B$3:$B1000,"V", Transacoes!$A$3:$A1000, "&lt;"&amp;EOMONTH(DATE(F$1,F$2,1),0)))*SUMIFS(Prov_Auto!$E$3:$E1000, Prov_Auto!$A$3:$A1000, $D854, Prov_Auto!$D$3:$D1000,"&gt;="&amp;DATE(F$1,F$2,1),Prov_Auto!$D$3:$D1000, "&lt;="&amp;EOMONTH(DATE(F$1,F$2,1),0)))</f>
        <v/>
      </c>
      <c r="G854" s="48" t="str">
        <f>IF($D854="","", (SUMIFS(Transacoes!$D$3:$D1000,Transacoes!$C$3:$C1000,$D854,Transacoes!$B$3:$B1000,"C", Transacoes!$A$3:$A1000, "&lt;"&amp;EOMONTH(DATE(G$1,G$2,1),0))-SUMIFS(Transacoes!$D$3:$D1000,Transacoes!$C$3:$C1000,$D854,Transacoes!$B$3:$B1000,"V", Transacoes!$A$3:$A1000, "&lt;"&amp;EOMONTH(DATE(G$1,G$2,1),0)))*SUMIFS(Prov_Auto!$E$3:$E1000, Prov_Auto!$A$3:$A1000, $D854, Prov_Auto!$D$3:$D1000,"&gt;="&amp;DATE(G$1,G$2,1),Prov_Auto!$D$3:$D1000, "&lt;="&amp;EOMONTH(DATE(G$1,G$2,1),0)))</f>
        <v/>
      </c>
      <c r="H854" s="48" t="str">
        <f>IF($D854="","", (SUMIFS(Transacoes!$D$3:$D1000,Transacoes!$C$3:$C1000,$D854,Transacoes!$B$3:$B1000,"C", Transacoes!$A$3:$A1000, "&lt;"&amp;EOMONTH(DATE(H$1,H$2,1),0))-SUMIFS(Transacoes!$D$3:$D1000,Transacoes!$C$3:$C1000,$D854,Transacoes!$B$3:$B1000,"V", Transacoes!$A$3:$A1000, "&lt;"&amp;EOMONTH(DATE(H$1,H$2,1),0)))*SUMIFS(Prov_Auto!$E$3:$E1000, Prov_Auto!$A$3:$A1000, $D854, Prov_Auto!$D$3:$D1000,"&gt;="&amp;DATE(H$1,H$2,1),Prov_Auto!$D$3:$D1000, "&lt;="&amp;EOMONTH(DATE(H$1,H$2,1),0)))</f>
        <v/>
      </c>
      <c r="I854" s="48" t="str">
        <f>IF($D854="","", (SUMIFS(Transacoes!$D$3:$D1000,Transacoes!$C$3:$C1000,$D854,Transacoes!$B$3:$B1000,"C", Transacoes!$A$3:$A1000, "&lt;"&amp;EOMONTH(DATE(I$1,I$2,1),0))-SUMIFS(Transacoes!$D$3:$D1000,Transacoes!$C$3:$C1000,$D854,Transacoes!$B$3:$B1000,"V", Transacoes!$A$3:$A1000, "&lt;"&amp;EOMONTH(DATE(I$1,I$2,1),0)))*SUMIFS(Prov_Auto!$E$3:$E1000, Prov_Auto!$A$3:$A1000, $D854, Prov_Auto!$D$3:$D1000,"&gt;="&amp;DATE(I$1,I$2,1),Prov_Auto!$D$3:$D1000, "&lt;="&amp;EOMONTH(DATE(I$1,I$2,1),0)))</f>
        <v/>
      </c>
      <c r="J854" s="48" t="str">
        <f>IF($D854="","", (SUMIFS(Transacoes!$D$3:$D1000,Transacoes!$C$3:$C1000,$D854,Transacoes!$B$3:$B1000,"C", Transacoes!$A$3:$A1000, "&lt;"&amp;EOMONTH(DATE(J$1,J$2,1),0))-SUMIFS(Transacoes!$D$3:$D1000,Transacoes!$C$3:$C1000,$D854,Transacoes!$B$3:$B1000,"V", Transacoes!$A$3:$A1000, "&lt;"&amp;EOMONTH(DATE(J$1,J$2,1),0)))*SUMIFS(Prov_Auto!$E$3:$E1000, Prov_Auto!$A$3:$A1000, $D854, Prov_Auto!$D$3:$D1000,"&gt;="&amp;DATE(J$1,J$2,1),Prov_Auto!$D$3:$D1000, "&lt;="&amp;EOMONTH(DATE(J$1,J$2,1),0)))</f>
        <v/>
      </c>
      <c r="K854" s="48" t="str">
        <f>IF($D854="","", (SUMIFS(Transacoes!$D$3:$D1000,Transacoes!$C$3:$C1000,$D854,Transacoes!$B$3:$B1000,"C", Transacoes!$A$3:$A1000, "&lt;"&amp;EOMONTH(DATE(K$1,K$2,1),0))-SUMIFS(Transacoes!$D$3:$D1000,Transacoes!$C$3:$C1000,$D854,Transacoes!$B$3:$B1000,"V", Transacoes!$A$3:$A1000, "&lt;"&amp;EOMONTH(DATE(K$1,K$2,1),0)))*SUMIFS(Prov_Auto!$E$3:$E1000, Prov_Auto!$A$3:$A1000, $D854, Prov_Auto!$D$3:$D1000,"&gt;="&amp;DATE(K$1,K$2,1),Prov_Auto!$D$3:$D1000, "&lt;="&amp;EOMONTH(DATE(K$1,K$2,1),0)))</f>
        <v/>
      </c>
      <c r="L854" s="48" t="str">
        <f>IF($D854="","", (SUMIFS(Transacoes!$D$3:$D1000,Transacoes!$C$3:$C1000,$D854,Transacoes!$B$3:$B1000,"C", Transacoes!$A$3:$A1000, "&lt;"&amp;EOMONTH(DATE(L$1,L$2,1),0))-SUMIFS(Transacoes!$D$3:$D1000,Transacoes!$C$3:$C1000,$D854,Transacoes!$B$3:$B1000,"V", Transacoes!$A$3:$A1000, "&lt;"&amp;EOMONTH(DATE(L$1,L$2,1),0)))*SUMIFS(Prov_Auto!$E$3:$E1000, Prov_Auto!$A$3:$A1000, $D854, Prov_Auto!$D$3:$D1000,"&gt;="&amp;DATE(L$1,L$2,1),Prov_Auto!$D$3:$D1000, "&lt;="&amp;EOMONTH(DATE(L$1,L$2,1),0)))</f>
        <v/>
      </c>
      <c r="M854" s="48" t="str">
        <f>IF($D854="","", (SUMIFS(Transacoes!$D$3:$D1000,Transacoes!$C$3:$C1000,$D854,Transacoes!$B$3:$B1000,"C", Transacoes!$A$3:$A1000, "&lt;"&amp;EOMONTH(DATE(M$1,M$2,1),0))-SUMIFS(Transacoes!$D$3:$D1000,Transacoes!$C$3:$C1000,$D854,Transacoes!$B$3:$B1000,"V", Transacoes!$A$3:$A1000, "&lt;"&amp;EOMONTH(DATE(M$1,M$2,1),0)))*SUMIFS(Prov_Auto!$E$3:$E1000, Prov_Auto!$A$3:$A1000, $D854, Prov_Auto!$D$3:$D1000,"&gt;="&amp;DATE(M$1,M$2,1),Prov_Auto!$D$3:$D1000, "&lt;="&amp;EOMONTH(DATE(M$1,M$2,1),0)))</f>
        <v/>
      </c>
      <c r="N854" s="48" t="str">
        <f>IF($D854="","", (SUMIFS(Transacoes!$D$3:$D1000,Transacoes!$C$3:$C1000,$D854,Transacoes!$B$3:$B1000,"C", Transacoes!$A$3:$A1000, "&lt;"&amp;EOMONTH(DATE(N$1,N$2,1),0))-SUMIFS(Transacoes!$D$3:$D1000,Transacoes!$C$3:$C1000,$D854,Transacoes!$B$3:$B1000,"V", Transacoes!$A$3:$A1000, "&lt;"&amp;EOMONTH(DATE(N$1,N$2,1),0)))*SUMIFS(Prov_Auto!$E$3:$E1000, Prov_Auto!$A$3:$A1000, $D854, Prov_Auto!$D$3:$D1000,"&gt;="&amp;DATE(N$1,N$2,1),Prov_Auto!$D$3:$D1000, "&lt;="&amp;EOMONTH(DATE(N$1,N$2,1),0)))</f>
        <v/>
      </c>
      <c r="O854" s="48" t="str">
        <f>IF($D854="","", (SUMIFS(Transacoes!$D$3:$D1000,Transacoes!$C$3:$C1000,$D854,Transacoes!$B$3:$B1000,"C", Transacoes!$A$3:$A1000, "&lt;"&amp;EOMONTH(DATE(O$1,O$2,1),0))-SUMIFS(Transacoes!$D$3:$D1000,Transacoes!$C$3:$C1000,$D854,Transacoes!$B$3:$B1000,"V", Transacoes!$A$3:$A1000, "&lt;"&amp;EOMONTH(DATE(O$1,O$2,1),0)))*SUMIFS(Prov_Auto!$E$3:$E1000, Prov_Auto!$A$3:$A1000, $D854, Prov_Auto!$D$3:$D1000,"&gt;="&amp;DATE(O$1,O$2,1),Prov_Auto!$D$3:$D1000, "&lt;="&amp;EOMONTH(DATE(O$1,O$2,1),0)))</f>
        <v/>
      </c>
      <c r="P854" s="48" t="str">
        <f>IF($D854="","", (SUMIFS(Transacoes!$D$3:$D1000,Transacoes!$C$3:$C1000,$D854,Transacoes!$B$3:$B1000,"C", Transacoes!$A$3:$A1000, "&lt;"&amp;EOMONTH(DATE(P$1,P$2,1),0))-SUMIFS(Transacoes!$D$3:$D1000,Transacoes!$C$3:$C1000,$D854,Transacoes!$B$3:$B1000,"V", Transacoes!$A$3:$A1000, "&lt;"&amp;EOMONTH(DATE(P$1,P$2,1),0)))*SUMIFS(Prov_Auto!$E$3:$E1000, Prov_Auto!$A$3:$A1000, $D854, Prov_Auto!$D$3:$D1000,"&gt;="&amp;DATE(P$1,P$2,1),Prov_Auto!$D$3:$D1000, "&lt;="&amp;EOMONTH(DATE(P$1,P$2,1),0)))</f>
        <v/>
      </c>
      <c r="Q854" s="48" t="str">
        <f>IF($D854="","", (SUMIFS(Transacoes!$D$3:$D1000,Transacoes!$C$3:$C1000,$D854,Transacoes!$B$3:$B1000,"C", Transacoes!$A$3:$A1000, "&lt;"&amp;EOMONTH(DATE(Q$1,Q$2,1),0))-SUMIFS(Transacoes!$D$3:$D1000,Transacoes!$C$3:$C1000,$D854,Transacoes!$B$3:$B1000,"V", Transacoes!$A$3:$A1000, "&lt;"&amp;EOMONTH(DATE(Q$1,Q$2,1),0)))*SUMIFS(Prov_Auto!$E$3:$E1000, Prov_Auto!$A$3:$A1000, $D854, Prov_Auto!$D$3:$D1000,"&gt;="&amp;DATE(Q$1,Q$2,1),Prov_Auto!$D$3:$D1000, "&lt;="&amp;EOMONTH(DATE(Q$1,Q$2,1),0)))</f>
        <v/>
      </c>
      <c r="R854" s="47"/>
    </row>
    <row r="855">
      <c r="A855" s="47"/>
      <c r="B855" s="47"/>
      <c r="C855" s="47"/>
      <c r="D855" s="87"/>
      <c r="E855" s="48" t="str">
        <f>IF($D855="","", (SUMIFS(Transacoes!$D$3:$D1000,Transacoes!$C$3:$C1000,$D855,Transacoes!$B$3:$B1000,"C", Transacoes!$A$3:$A1000, "&lt;"&amp;EOMONTH(DATE(E$1,E$2,1),0))-SUMIFS(Transacoes!$D$3:$D1000,Transacoes!$C$3:$C1000,$D855,Transacoes!$B$3:$B1000,"V", Transacoes!$A$3:$A1000, "&lt;"&amp;EOMONTH(DATE(E$1,E$2,1),0)))*SUMIFS(Prov_Auto!$E$3:$E1000, Prov_Auto!$A$3:$A1000, $D855, Prov_Auto!$D$3:$D1000,"&gt;="&amp;DATE(E$1,E$2,1),Prov_Auto!$D$3:$D1000, "&lt;="&amp;EOMONTH(DATE(E$1,E$2,1),0)))</f>
        <v/>
      </c>
      <c r="F855" s="48" t="str">
        <f>IF($D855="","", (SUMIFS(Transacoes!$D$3:$D1000,Transacoes!$C$3:$C1000,$D855,Transacoes!$B$3:$B1000,"C", Transacoes!$A$3:$A1000, "&lt;"&amp;EOMONTH(DATE(F$1,F$2,1),0))-SUMIFS(Transacoes!$D$3:$D1000,Transacoes!$C$3:$C1000,$D855,Transacoes!$B$3:$B1000,"V", Transacoes!$A$3:$A1000, "&lt;"&amp;EOMONTH(DATE(F$1,F$2,1),0)))*SUMIFS(Prov_Auto!$E$3:$E1000, Prov_Auto!$A$3:$A1000, $D855, Prov_Auto!$D$3:$D1000,"&gt;="&amp;DATE(F$1,F$2,1),Prov_Auto!$D$3:$D1000, "&lt;="&amp;EOMONTH(DATE(F$1,F$2,1),0)))</f>
        <v/>
      </c>
      <c r="G855" s="48" t="str">
        <f>IF($D855="","", (SUMIFS(Transacoes!$D$3:$D1000,Transacoes!$C$3:$C1000,$D855,Transacoes!$B$3:$B1000,"C", Transacoes!$A$3:$A1000, "&lt;"&amp;EOMONTH(DATE(G$1,G$2,1),0))-SUMIFS(Transacoes!$D$3:$D1000,Transacoes!$C$3:$C1000,$D855,Transacoes!$B$3:$B1000,"V", Transacoes!$A$3:$A1000, "&lt;"&amp;EOMONTH(DATE(G$1,G$2,1),0)))*SUMIFS(Prov_Auto!$E$3:$E1000, Prov_Auto!$A$3:$A1000, $D855, Prov_Auto!$D$3:$D1000,"&gt;="&amp;DATE(G$1,G$2,1),Prov_Auto!$D$3:$D1000, "&lt;="&amp;EOMONTH(DATE(G$1,G$2,1),0)))</f>
        <v/>
      </c>
      <c r="H855" s="48" t="str">
        <f>IF($D855="","", (SUMIFS(Transacoes!$D$3:$D1000,Transacoes!$C$3:$C1000,$D855,Transacoes!$B$3:$B1000,"C", Transacoes!$A$3:$A1000, "&lt;"&amp;EOMONTH(DATE(H$1,H$2,1),0))-SUMIFS(Transacoes!$D$3:$D1000,Transacoes!$C$3:$C1000,$D855,Transacoes!$B$3:$B1000,"V", Transacoes!$A$3:$A1000, "&lt;"&amp;EOMONTH(DATE(H$1,H$2,1),0)))*SUMIFS(Prov_Auto!$E$3:$E1000, Prov_Auto!$A$3:$A1000, $D855, Prov_Auto!$D$3:$D1000,"&gt;="&amp;DATE(H$1,H$2,1),Prov_Auto!$D$3:$D1000, "&lt;="&amp;EOMONTH(DATE(H$1,H$2,1),0)))</f>
        <v/>
      </c>
      <c r="I855" s="48" t="str">
        <f>IF($D855="","", (SUMIFS(Transacoes!$D$3:$D1000,Transacoes!$C$3:$C1000,$D855,Transacoes!$B$3:$B1000,"C", Transacoes!$A$3:$A1000, "&lt;"&amp;EOMONTH(DATE(I$1,I$2,1),0))-SUMIFS(Transacoes!$D$3:$D1000,Transacoes!$C$3:$C1000,$D855,Transacoes!$B$3:$B1000,"V", Transacoes!$A$3:$A1000, "&lt;"&amp;EOMONTH(DATE(I$1,I$2,1),0)))*SUMIFS(Prov_Auto!$E$3:$E1000, Prov_Auto!$A$3:$A1000, $D855, Prov_Auto!$D$3:$D1000,"&gt;="&amp;DATE(I$1,I$2,1),Prov_Auto!$D$3:$D1000, "&lt;="&amp;EOMONTH(DATE(I$1,I$2,1),0)))</f>
        <v/>
      </c>
      <c r="J855" s="48" t="str">
        <f>IF($D855="","", (SUMIFS(Transacoes!$D$3:$D1000,Transacoes!$C$3:$C1000,$D855,Transacoes!$B$3:$B1000,"C", Transacoes!$A$3:$A1000, "&lt;"&amp;EOMONTH(DATE(J$1,J$2,1),0))-SUMIFS(Transacoes!$D$3:$D1000,Transacoes!$C$3:$C1000,$D855,Transacoes!$B$3:$B1000,"V", Transacoes!$A$3:$A1000, "&lt;"&amp;EOMONTH(DATE(J$1,J$2,1),0)))*SUMIFS(Prov_Auto!$E$3:$E1000, Prov_Auto!$A$3:$A1000, $D855, Prov_Auto!$D$3:$D1000,"&gt;="&amp;DATE(J$1,J$2,1),Prov_Auto!$D$3:$D1000, "&lt;="&amp;EOMONTH(DATE(J$1,J$2,1),0)))</f>
        <v/>
      </c>
      <c r="K855" s="48" t="str">
        <f>IF($D855="","", (SUMIFS(Transacoes!$D$3:$D1000,Transacoes!$C$3:$C1000,$D855,Transacoes!$B$3:$B1000,"C", Transacoes!$A$3:$A1000, "&lt;"&amp;EOMONTH(DATE(K$1,K$2,1),0))-SUMIFS(Transacoes!$D$3:$D1000,Transacoes!$C$3:$C1000,$D855,Transacoes!$B$3:$B1000,"V", Transacoes!$A$3:$A1000, "&lt;"&amp;EOMONTH(DATE(K$1,K$2,1),0)))*SUMIFS(Prov_Auto!$E$3:$E1000, Prov_Auto!$A$3:$A1000, $D855, Prov_Auto!$D$3:$D1000,"&gt;="&amp;DATE(K$1,K$2,1),Prov_Auto!$D$3:$D1000, "&lt;="&amp;EOMONTH(DATE(K$1,K$2,1),0)))</f>
        <v/>
      </c>
      <c r="L855" s="48" t="str">
        <f>IF($D855="","", (SUMIFS(Transacoes!$D$3:$D1000,Transacoes!$C$3:$C1000,$D855,Transacoes!$B$3:$B1000,"C", Transacoes!$A$3:$A1000, "&lt;"&amp;EOMONTH(DATE(L$1,L$2,1),0))-SUMIFS(Transacoes!$D$3:$D1000,Transacoes!$C$3:$C1000,$D855,Transacoes!$B$3:$B1000,"V", Transacoes!$A$3:$A1000, "&lt;"&amp;EOMONTH(DATE(L$1,L$2,1),0)))*SUMIFS(Prov_Auto!$E$3:$E1000, Prov_Auto!$A$3:$A1000, $D855, Prov_Auto!$D$3:$D1000,"&gt;="&amp;DATE(L$1,L$2,1),Prov_Auto!$D$3:$D1000, "&lt;="&amp;EOMONTH(DATE(L$1,L$2,1),0)))</f>
        <v/>
      </c>
      <c r="M855" s="48" t="str">
        <f>IF($D855="","", (SUMIFS(Transacoes!$D$3:$D1000,Transacoes!$C$3:$C1000,$D855,Transacoes!$B$3:$B1000,"C", Transacoes!$A$3:$A1000, "&lt;"&amp;EOMONTH(DATE(M$1,M$2,1),0))-SUMIFS(Transacoes!$D$3:$D1000,Transacoes!$C$3:$C1000,$D855,Transacoes!$B$3:$B1000,"V", Transacoes!$A$3:$A1000, "&lt;"&amp;EOMONTH(DATE(M$1,M$2,1),0)))*SUMIFS(Prov_Auto!$E$3:$E1000, Prov_Auto!$A$3:$A1000, $D855, Prov_Auto!$D$3:$D1000,"&gt;="&amp;DATE(M$1,M$2,1),Prov_Auto!$D$3:$D1000, "&lt;="&amp;EOMONTH(DATE(M$1,M$2,1),0)))</f>
        <v/>
      </c>
      <c r="N855" s="48" t="str">
        <f>IF($D855="","", (SUMIFS(Transacoes!$D$3:$D1000,Transacoes!$C$3:$C1000,$D855,Transacoes!$B$3:$B1000,"C", Transacoes!$A$3:$A1000, "&lt;"&amp;EOMONTH(DATE(N$1,N$2,1),0))-SUMIFS(Transacoes!$D$3:$D1000,Transacoes!$C$3:$C1000,$D855,Transacoes!$B$3:$B1000,"V", Transacoes!$A$3:$A1000, "&lt;"&amp;EOMONTH(DATE(N$1,N$2,1),0)))*SUMIFS(Prov_Auto!$E$3:$E1000, Prov_Auto!$A$3:$A1000, $D855, Prov_Auto!$D$3:$D1000,"&gt;="&amp;DATE(N$1,N$2,1),Prov_Auto!$D$3:$D1000, "&lt;="&amp;EOMONTH(DATE(N$1,N$2,1),0)))</f>
        <v/>
      </c>
      <c r="O855" s="48" t="str">
        <f>IF($D855="","", (SUMIFS(Transacoes!$D$3:$D1000,Transacoes!$C$3:$C1000,$D855,Transacoes!$B$3:$B1000,"C", Transacoes!$A$3:$A1000, "&lt;"&amp;EOMONTH(DATE(O$1,O$2,1),0))-SUMIFS(Transacoes!$D$3:$D1000,Transacoes!$C$3:$C1000,$D855,Transacoes!$B$3:$B1000,"V", Transacoes!$A$3:$A1000, "&lt;"&amp;EOMONTH(DATE(O$1,O$2,1),0)))*SUMIFS(Prov_Auto!$E$3:$E1000, Prov_Auto!$A$3:$A1000, $D855, Prov_Auto!$D$3:$D1000,"&gt;="&amp;DATE(O$1,O$2,1),Prov_Auto!$D$3:$D1000, "&lt;="&amp;EOMONTH(DATE(O$1,O$2,1),0)))</f>
        <v/>
      </c>
      <c r="P855" s="48" t="str">
        <f>IF($D855="","", (SUMIFS(Transacoes!$D$3:$D1000,Transacoes!$C$3:$C1000,$D855,Transacoes!$B$3:$B1000,"C", Transacoes!$A$3:$A1000, "&lt;"&amp;EOMONTH(DATE(P$1,P$2,1),0))-SUMIFS(Transacoes!$D$3:$D1000,Transacoes!$C$3:$C1000,$D855,Transacoes!$B$3:$B1000,"V", Transacoes!$A$3:$A1000, "&lt;"&amp;EOMONTH(DATE(P$1,P$2,1),0)))*SUMIFS(Prov_Auto!$E$3:$E1000, Prov_Auto!$A$3:$A1000, $D855, Prov_Auto!$D$3:$D1000,"&gt;="&amp;DATE(P$1,P$2,1),Prov_Auto!$D$3:$D1000, "&lt;="&amp;EOMONTH(DATE(P$1,P$2,1),0)))</f>
        <v/>
      </c>
      <c r="Q855" s="48" t="str">
        <f>IF($D855="","", (SUMIFS(Transacoes!$D$3:$D1000,Transacoes!$C$3:$C1000,$D855,Transacoes!$B$3:$B1000,"C", Transacoes!$A$3:$A1000, "&lt;"&amp;EOMONTH(DATE(Q$1,Q$2,1),0))-SUMIFS(Transacoes!$D$3:$D1000,Transacoes!$C$3:$C1000,$D855,Transacoes!$B$3:$B1000,"V", Transacoes!$A$3:$A1000, "&lt;"&amp;EOMONTH(DATE(Q$1,Q$2,1),0)))*SUMIFS(Prov_Auto!$E$3:$E1000, Prov_Auto!$A$3:$A1000, $D855, Prov_Auto!$D$3:$D1000,"&gt;="&amp;DATE(Q$1,Q$2,1),Prov_Auto!$D$3:$D1000, "&lt;="&amp;EOMONTH(DATE(Q$1,Q$2,1),0)))</f>
        <v/>
      </c>
      <c r="R855" s="47"/>
    </row>
    <row r="856">
      <c r="A856" s="47"/>
      <c r="B856" s="47"/>
      <c r="C856" s="47"/>
      <c r="D856" s="87"/>
      <c r="E856" s="48" t="str">
        <f>IF($D856="","", (SUMIFS(Transacoes!$D$3:$D1000,Transacoes!$C$3:$C1000,$D856,Transacoes!$B$3:$B1000,"C", Transacoes!$A$3:$A1000, "&lt;"&amp;EOMONTH(DATE(E$1,E$2,1),0))-SUMIFS(Transacoes!$D$3:$D1000,Transacoes!$C$3:$C1000,$D856,Transacoes!$B$3:$B1000,"V", Transacoes!$A$3:$A1000, "&lt;"&amp;EOMONTH(DATE(E$1,E$2,1),0)))*SUMIFS(Prov_Auto!$E$3:$E1000, Prov_Auto!$A$3:$A1000, $D856, Prov_Auto!$D$3:$D1000,"&gt;="&amp;DATE(E$1,E$2,1),Prov_Auto!$D$3:$D1000, "&lt;="&amp;EOMONTH(DATE(E$1,E$2,1),0)))</f>
        <v/>
      </c>
      <c r="F856" s="48" t="str">
        <f>IF($D856="","", (SUMIFS(Transacoes!$D$3:$D1000,Transacoes!$C$3:$C1000,$D856,Transacoes!$B$3:$B1000,"C", Transacoes!$A$3:$A1000, "&lt;"&amp;EOMONTH(DATE(F$1,F$2,1),0))-SUMIFS(Transacoes!$D$3:$D1000,Transacoes!$C$3:$C1000,$D856,Transacoes!$B$3:$B1000,"V", Transacoes!$A$3:$A1000, "&lt;"&amp;EOMONTH(DATE(F$1,F$2,1),0)))*SUMIFS(Prov_Auto!$E$3:$E1000, Prov_Auto!$A$3:$A1000, $D856, Prov_Auto!$D$3:$D1000,"&gt;="&amp;DATE(F$1,F$2,1),Prov_Auto!$D$3:$D1000, "&lt;="&amp;EOMONTH(DATE(F$1,F$2,1),0)))</f>
        <v/>
      </c>
      <c r="G856" s="48" t="str">
        <f>IF($D856="","", (SUMIFS(Transacoes!$D$3:$D1000,Transacoes!$C$3:$C1000,$D856,Transacoes!$B$3:$B1000,"C", Transacoes!$A$3:$A1000, "&lt;"&amp;EOMONTH(DATE(G$1,G$2,1),0))-SUMIFS(Transacoes!$D$3:$D1000,Transacoes!$C$3:$C1000,$D856,Transacoes!$B$3:$B1000,"V", Transacoes!$A$3:$A1000, "&lt;"&amp;EOMONTH(DATE(G$1,G$2,1),0)))*SUMIFS(Prov_Auto!$E$3:$E1000, Prov_Auto!$A$3:$A1000, $D856, Prov_Auto!$D$3:$D1000,"&gt;="&amp;DATE(G$1,G$2,1),Prov_Auto!$D$3:$D1000, "&lt;="&amp;EOMONTH(DATE(G$1,G$2,1),0)))</f>
        <v/>
      </c>
      <c r="H856" s="48" t="str">
        <f>IF($D856="","", (SUMIFS(Transacoes!$D$3:$D1000,Transacoes!$C$3:$C1000,$D856,Transacoes!$B$3:$B1000,"C", Transacoes!$A$3:$A1000, "&lt;"&amp;EOMONTH(DATE(H$1,H$2,1),0))-SUMIFS(Transacoes!$D$3:$D1000,Transacoes!$C$3:$C1000,$D856,Transacoes!$B$3:$B1000,"V", Transacoes!$A$3:$A1000, "&lt;"&amp;EOMONTH(DATE(H$1,H$2,1),0)))*SUMIFS(Prov_Auto!$E$3:$E1000, Prov_Auto!$A$3:$A1000, $D856, Prov_Auto!$D$3:$D1000,"&gt;="&amp;DATE(H$1,H$2,1),Prov_Auto!$D$3:$D1000, "&lt;="&amp;EOMONTH(DATE(H$1,H$2,1),0)))</f>
        <v/>
      </c>
      <c r="I856" s="48" t="str">
        <f>IF($D856="","", (SUMIFS(Transacoes!$D$3:$D1000,Transacoes!$C$3:$C1000,$D856,Transacoes!$B$3:$B1000,"C", Transacoes!$A$3:$A1000, "&lt;"&amp;EOMONTH(DATE(I$1,I$2,1),0))-SUMIFS(Transacoes!$D$3:$D1000,Transacoes!$C$3:$C1000,$D856,Transacoes!$B$3:$B1000,"V", Transacoes!$A$3:$A1000, "&lt;"&amp;EOMONTH(DATE(I$1,I$2,1),0)))*SUMIFS(Prov_Auto!$E$3:$E1000, Prov_Auto!$A$3:$A1000, $D856, Prov_Auto!$D$3:$D1000,"&gt;="&amp;DATE(I$1,I$2,1),Prov_Auto!$D$3:$D1000, "&lt;="&amp;EOMONTH(DATE(I$1,I$2,1),0)))</f>
        <v/>
      </c>
      <c r="J856" s="48" t="str">
        <f>IF($D856="","", (SUMIFS(Transacoes!$D$3:$D1000,Transacoes!$C$3:$C1000,$D856,Transacoes!$B$3:$B1000,"C", Transacoes!$A$3:$A1000, "&lt;"&amp;EOMONTH(DATE(J$1,J$2,1),0))-SUMIFS(Transacoes!$D$3:$D1000,Transacoes!$C$3:$C1000,$D856,Transacoes!$B$3:$B1000,"V", Transacoes!$A$3:$A1000, "&lt;"&amp;EOMONTH(DATE(J$1,J$2,1),0)))*SUMIFS(Prov_Auto!$E$3:$E1000, Prov_Auto!$A$3:$A1000, $D856, Prov_Auto!$D$3:$D1000,"&gt;="&amp;DATE(J$1,J$2,1),Prov_Auto!$D$3:$D1000, "&lt;="&amp;EOMONTH(DATE(J$1,J$2,1),0)))</f>
        <v/>
      </c>
      <c r="K856" s="48" t="str">
        <f>IF($D856="","", (SUMIFS(Transacoes!$D$3:$D1000,Transacoes!$C$3:$C1000,$D856,Transacoes!$B$3:$B1000,"C", Transacoes!$A$3:$A1000, "&lt;"&amp;EOMONTH(DATE(K$1,K$2,1),0))-SUMIFS(Transacoes!$D$3:$D1000,Transacoes!$C$3:$C1000,$D856,Transacoes!$B$3:$B1000,"V", Transacoes!$A$3:$A1000, "&lt;"&amp;EOMONTH(DATE(K$1,K$2,1),0)))*SUMIFS(Prov_Auto!$E$3:$E1000, Prov_Auto!$A$3:$A1000, $D856, Prov_Auto!$D$3:$D1000,"&gt;="&amp;DATE(K$1,K$2,1),Prov_Auto!$D$3:$D1000, "&lt;="&amp;EOMONTH(DATE(K$1,K$2,1),0)))</f>
        <v/>
      </c>
      <c r="L856" s="48" t="str">
        <f>IF($D856="","", (SUMIFS(Transacoes!$D$3:$D1000,Transacoes!$C$3:$C1000,$D856,Transacoes!$B$3:$B1000,"C", Transacoes!$A$3:$A1000, "&lt;"&amp;EOMONTH(DATE(L$1,L$2,1),0))-SUMIFS(Transacoes!$D$3:$D1000,Transacoes!$C$3:$C1000,$D856,Transacoes!$B$3:$B1000,"V", Transacoes!$A$3:$A1000, "&lt;"&amp;EOMONTH(DATE(L$1,L$2,1),0)))*SUMIFS(Prov_Auto!$E$3:$E1000, Prov_Auto!$A$3:$A1000, $D856, Prov_Auto!$D$3:$D1000,"&gt;="&amp;DATE(L$1,L$2,1),Prov_Auto!$D$3:$D1000, "&lt;="&amp;EOMONTH(DATE(L$1,L$2,1),0)))</f>
        <v/>
      </c>
      <c r="M856" s="48" t="str">
        <f>IF($D856="","", (SUMIFS(Transacoes!$D$3:$D1000,Transacoes!$C$3:$C1000,$D856,Transacoes!$B$3:$B1000,"C", Transacoes!$A$3:$A1000, "&lt;"&amp;EOMONTH(DATE(M$1,M$2,1),0))-SUMIFS(Transacoes!$D$3:$D1000,Transacoes!$C$3:$C1000,$D856,Transacoes!$B$3:$B1000,"V", Transacoes!$A$3:$A1000, "&lt;"&amp;EOMONTH(DATE(M$1,M$2,1),0)))*SUMIFS(Prov_Auto!$E$3:$E1000, Prov_Auto!$A$3:$A1000, $D856, Prov_Auto!$D$3:$D1000,"&gt;="&amp;DATE(M$1,M$2,1),Prov_Auto!$D$3:$D1000, "&lt;="&amp;EOMONTH(DATE(M$1,M$2,1),0)))</f>
        <v/>
      </c>
      <c r="N856" s="48" t="str">
        <f>IF($D856="","", (SUMIFS(Transacoes!$D$3:$D1000,Transacoes!$C$3:$C1000,$D856,Transacoes!$B$3:$B1000,"C", Transacoes!$A$3:$A1000, "&lt;"&amp;EOMONTH(DATE(N$1,N$2,1),0))-SUMIFS(Transacoes!$D$3:$D1000,Transacoes!$C$3:$C1000,$D856,Transacoes!$B$3:$B1000,"V", Transacoes!$A$3:$A1000, "&lt;"&amp;EOMONTH(DATE(N$1,N$2,1),0)))*SUMIFS(Prov_Auto!$E$3:$E1000, Prov_Auto!$A$3:$A1000, $D856, Prov_Auto!$D$3:$D1000,"&gt;="&amp;DATE(N$1,N$2,1),Prov_Auto!$D$3:$D1000, "&lt;="&amp;EOMONTH(DATE(N$1,N$2,1),0)))</f>
        <v/>
      </c>
      <c r="O856" s="48" t="str">
        <f>IF($D856="","", (SUMIFS(Transacoes!$D$3:$D1000,Transacoes!$C$3:$C1000,$D856,Transacoes!$B$3:$B1000,"C", Transacoes!$A$3:$A1000, "&lt;"&amp;EOMONTH(DATE(O$1,O$2,1),0))-SUMIFS(Transacoes!$D$3:$D1000,Transacoes!$C$3:$C1000,$D856,Transacoes!$B$3:$B1000,"V", Transacoes!$A$3:$A1000, "&lt;"&amp;EOMONTH(DATE(O$1,O$2,1),0)))*SUMIFS(Prov_Auto!$E$3:$E1000, Prov_Auto!$A$3:$A1000, $D856, Prov_Auto!$D$3:$D1000,"&gt;="&amp;DATE(O$1,O$2,1),Prov_Auto!$D$3:$D1000, "&lt;="&amp;EOMONTH(DATE(O$1,O$2,1),0)))</f>
        <v/>
      </c>
      <c r="P856" s="48" t="str">
        <f>IF($D856="","", (SUMIFS(Transacoes!$D$3:$D1000,Transacoes!$C$3:$C1000,$D856,Transacoes!$B$3:$B1000,"C", Transacoes!$A$3:$A1000, "&lt;"&amp;EOMONTH(DATE(P$1,P$2,1),0))-SUMIFS(Transacoes!$D$3:$D1000,Transacoes!$C$3:$C1000,$D856,Transacoes!$B$3:$B1000,"V", Transacoes!$A$3:$A1000, "&lt;"&amp;EOMONTH(DATE(P$1,P$2,1),0)))*SUMIFS(Prov_Auto!$E$3:$E1000, Prov_Auto!$A$3:$A1000, $D856, Prov_Auto!$D$3:$D1000,"&gt;="&amp;DATE(P$1,P$2,1),Prov_Auto!$D$3:$D1000, "&lt;="&amp;EOMONTH(DATE(P$1,P$2,1),0)))</f>
        <v/>
      </c>
      <c r="Q856" s="48" t="str">
        <f>IF($D856="","", (SUMIFS(Transacoes!$D$3:$D1000,Transacoes!$C$3:$C1000,$D856,Transacoes!$B$3:$B1000,"C", Transacoes!$A$3:$A1000, "&lt;"&amp;EOMONTH(DATE(Q$1,Q$2,1),0))-SUMIFS(Transacoes!$D$3:$D1000,Transacoes!$C$3:$C1000,$D856,Transacoes!$B$3:$B1000,"V", Transacoes!$A$3:$A1000, "&lt;"&amp;EOMONTH(DATE(Q$1,Q$2,1),0)))*SUMIFS(Prov_Auto!$E$3:$E1000, Prov_Auto!$A$3:$A1000, $D856, Prov_Auto!$D$3:$D1000,"&gt;="&amp;DATE(Q$1,Q$2,1),Prov_Auto!$D$3:$D1000, "&lt;="&amp;EOMONTH(DATE(Q$1,Q$2,1),0)))</f>
        <v/>
      </c>
      <c r="R856" s="47"/>
    </row>
    <row r="857">
      <c r="A857" s="47"/>
      <c r="B857" s="47"/>
      <c r="C857" s="47"/>
      <c r="D857" s="87"/>
      <c r="E857" s="48" t="str">
        <f>IF($D857="","", (SUMIFS(Transacoes!$D$3:$D1000,Transacoes!$C$3:$C1000,$D857,Transacoes!$B$3:$B1000,"C", Transacoes!$A$3:$A1000, "&lt;"&amp;EOMONTH(DATE(E$1,E$2,1),0))-SUMIFS(Transacoes!$D$3:$D1000,Transacoes!$C$3:$C1000,$D857,Transacoes!$B$3:$B1000,"V", Transacoes!$A$3:$A1000, "&lt;"&amp;EOMONTH(DATE(E$1,E$2,1),0)))*SUMIFS(Prov_Auto!$E$3:$E1000, Prov_Auto!$A$3:$A1000, $D857, Prov_Auto!$D$3:$D1000,"&gt;="&amp;DATE(E$1,E$2,1),Prov_Auto!$D$3:$D1000, "&lt;="&amp;EOMONTH(DATE(E$1,E$2,1),0)))</f>
        <v/>
      </c>
      <c r="F857" s="48" t="str">
        <f>IF($D857="","", (SUMIFS(Transacoes!$D$3:$D1000,Transacoes!$C$3:$C1000,$D857,Transacoes!$B$3:$B1000,"C", Transacoes!$A$3:$A1000, "&lt;"&amp;EOMONTH(DATE(F$1,F$2,1),0))-SUMIFS(Transacoes!$D$3:$D1000,Transacoes!$C$3:$C1000,$D857,Transacoes!$B$3:$B1000,"V", Transacoes!$A$3:$A1000, "&lt;"&amp;EOMONTH(DATE(F$1,F$2,1),0)))*SUMIFS(Prov_Auto!$E$3:$E1000, Prov_Auto!$A$3:$A1000, $D857, Prov_Auto!$D$3:$D1000,"&gt;="&amp;DATE(F$1,F$2,1),Prov_Auto!$D$3:$D1000, "&lt;="&amp;EOMONTH(DATE(F$1,F$2,1),0)))</f>
        <v/>
      </c>
      <c r="G857" s="48" t="str">
        <f>IF($D857="","", (SUMIFS(Transacoes!$D$3:$D1000,Transacoes!$C$3:$C1000,$D857,Transacoes!$B$3:$B1000,"C", Transacoes!$A$3:$A1000, "&lt;"&amp;EOMONTH(DATE(G$1,G$2,1),0))-SUMIFS(Transacoes!$D$3:$D1000,Transacoes!$C$3:$C1000,$D857,Transacoes!$B$3:$B1000,"V", Transacoes!$A$3:$A1000, "&lt;"&amp;EOMONTH(DATE(G$1,G$2,1),0)))*SUMIFS(Prov_Auto!$E$3:$E1000, Prov_Auto!$A$3:$A1000, $D857, Prov_Auto!$D$3:$D1000,"&gt;="&amp;DATE(G$1,G$2,1),Prov_Auto!$D$3:$D1000, "&lt;="&amp;EOMONTH(DATE(G$1,G$2,1),0)))</f>
        <v/>
      </c>
      <c r="H857" s="48" t="str">
        <f>IF($D857="","", (SUMIFS(Transacoes!$D$3:$D1000,Transacoes!$C$3:$C1000,$D857,Transacoes!$B$3:$B1000,"C", Transacoes!$A$3:$A1000, "&lt;"&amp;EOMONTH(DATE(H$1,H$2,1),0))-SUMIFS(Transacoes!$D$3:$D1000,Transacoes!$C$3:$C1000,$D857,Transacoes!$B$3:$B1000,"V", Transacoes!$A$3:$A1000, "&lt;"&amp;EOMONTH(DATE(H$1,H$2,1),0)))*SUMIFS(Prov_Auto!$E$3:$E1000, Prov_Auto!$A$3:$A1000, $D857, Prov_Auto!$D$3:$D1000,"&gt;="&amp;DATE(H$1,H$2,1),Prov_Auto!$D$3:$D1000, "&lt;="&amp;EOMONTH(DATE(H$1,H$2,1),0)))</f>
        <v/>
      </c>
      <c r="I857" s="48" t="str">
        <f>IF($D857="","", (SUMIFS(Transacoes!$D$3:$D1000,Transacoes!$C$3:$C1000,$D857,Transacoes!$B$3:$B1000,"C", Transacoes!$A$3:$A1000, "&lt;"&amp;EOMONTH(DATE(I$1,I$2,1),0))-SUMIFS(Transacoes!$D$3:$D1000,Transacoes!$C$3:$C1000,$D857,Transacoes!$B$3:$B1000,"V", Transacoes!$A$3:$A1000, "&lt;"&amp;EOMONTH(DATE(I$1,I$2,1),0)))*SUMIFS(Prov_Auto!$E$3:$E1000, Prov_Auto!$A$3:$A1000, $D857, Prov_Auto!$D$3:$D1000,"&gt;="&amp;DATE(I$1,I$2,1),Prov_Auto!$D$3:$D1000, "&lt;="&amp;EOMONTH(DATE(I$1,I$2,1),0)))</f>
        <v/>
      </c>
      <c r="J857" s="48" t="str">
        <f>IF($D857="","", (SUMIFS(Transacoes!$D$3:$D1000,Transacoes!$C$3:$C1000,$D857,Transacoes!$B$3:$B1000,"C", Transacoes!$A$3:$A1000, "&lt;"&amp;EOMONTH(DATE(J$1,J$2,1),0))-SUMIFS(Transacoes!$D$3:$D1000,Transacoes!$C$3:$C1000,$D857,Transacoes!$B$3:$B1000,"V", Transacoes!$A$3:$A1000, "&lt;"&amp;EOMONTH(DATE(J$1,J$2,1),0)))*SUMIFS(Prov_Auto!$E$3:$E1000, Prov_Auto!$A$3:$A1000, $D857, Prov_Auto!$D$3:$D1000,"&gt;="&amp;DATE(J$1,J$2,1),Prov_Auto!$D$3:$D1000, "&lt;="&amp;EOMONTH(DATE(J$1,J$2,1),0)))</f>
        <v/>
      </c>
      <c r="K857" s="48" t="str">
        <f>IF($D857="","", (SUMIFS(Transacoes!$D$3:$D1000,Transacoes!$C$3:$C1000,$D857,Transacoes!$B$3:$B1000,"C", Transacoes!$A$3:$A1000, "&lt;"&amp;EOMONTH(DATE(K$1,K$2,1),0))-SUMIFS(Transacoes!$D$3:$D1000,Transacoes!$C$3:$C1000,$D857,Transacoes!$B$3:$B1000,"V", Transacoes!$A$3:$A1000, "&lt;"&amp;EOMONTH(DATE(K$1,K$2,1),0)))*SUMIFS(Prov_Auto!$E$3:$E1000, Prov_Auto!$A$3:$A1000, $D857, Prov_Auto!$D$3:$D1000,"&gt;="&amp;DATE(K$1,K$2,1),Prov_Auto!$D$3:$D1000, "&lt;="&amp;EOMONTH(DATE(K$1,K$2,1),0)))</f>
        <v/>
      </c>
      <c r="L857" s="48" t="str">
        <f>IF($D857="","", (SUMIFS(Transacoes!$D$3:$D1000,Transacoes!$C$3:$C1000,$D857,Transacoes!$B$3:$B1000,"C", Transacoes!$A$3:$A1000, "&lt;"&amp;EOMONTH(DATE(L$1,L$2,1),0))-SUMIFS(Transacoes!$D$3:$D1000,Transacoes!$C$3:$C1000,$D857,Transacoes!$B$3:$B1000,"V", Transacoes!$A$3:$A1000, "&lt;"&amp;EOMONTH(DATE(L$1,L$2,1),0)))*SUMIFS(Prov_Auto!$E$3:$E1000, Prov_Auto!$A$3:$A1000, $D857, Prov_Auto!$D$3:$D1000,"&gt;="&amp;DATE(L$1,L$2,1),Prov_Auto!$D$3:$D1000, "&lt;="&amp;EOMONTH(DATE(L$1,L$2,1),0)))</f>
        <v/>
      </c>
      <c r="M857" s="48" t="str">
        <f>IF($D857="","", (SUMIFS(Transacoes!$D$3:$D1000,Transacoes!$C$3:$C1000,$D857,Transacoes!$B$3:$B1000,"C", Transacoes!$A$3:$A1000, "&lt;"&amp;EOMONTH(DATE(M$1,M$2,1),0))-SUMIFS(Transacoes!$D$3:$D1000,Transacoes!$C$3:$C1000,$D857,Transacoes!$B$3:$B1000,"V", Transacoes!$A$3:$A1000, "&lt;"&amp;EOMONTH(DATE(M$1,M$2,1),0)))*SUMIFS(Prov_Auto!$E$3:$E1000, Prov_Auto!$A$3:$A1000, $D857, Prov_Auto!$D$3:$D1000,"&gt;="&amp;DATE(M$1,M$2,1),Prov_Auto!$D$3:$D1000, "&lt;="&amp;EOMONTH(DATE(M$1,M$2,1),0)))</f>
        <v/>
      </c>
      <c r="N857" s="48" t="str">
        <f>IF($D857="","", (SUMIFS(Transacoes!$D$3:$D1000,Transacoes!$C$3:$C1000,$D857,Transacoes!$B$3:$B1000,"C", Transacoes!$A$3:$A1000, "&lt;"&amp;EOMONTH(DATE(N$1,N$2,1),0))-SUMIFS(Transacoes!$D$3:$D1000,Transacoes!$C$3:$C1000,$D857,Transacoes!$B$3:$B1000,"V", Transacoes!$A$3:$A1000, "&lt;"&amp;EOMONTH(DATE(N$1,N$2,1),0)))*SUMIFS(Prov_Auto!$E$3:$E1000, Prov_Auto!$A$3:$A1000, $D857, Prov_Auto!$D$3:$D1000,"&gt;="&amp;DATE(N$1,N$2,1),Prov_Auto!$D$3:$D1000, "&lt;="&amp;EOMONTH(DATE(N$1,N$2,1),0)))</f>
        <v/>
      </c>
      <c r="O857" s="48" t="str">
        <f>IF($D857="","", (SUMIFS(Transacoes!$D$3:$D1000,Transacoes!$C$3:$C1000,$D857,Transacoes!$B$3:$B1000,"C", Transacoes!$A$3:$A1000, "&lt;"&amp;EOMONTH(DATE(O$1,O$2,1),0))-SUMIFS(Transacoes!$D$3:$D1000,Transacoes!$C$3:$C1000,$D857,Transacoes!$B$3:$B1000,"V", Transacoes!$A$3:$A1000, "&lt;"&amp;EOMONTH(DATE(O$1,O$2,1),0)))*SUMIFS(Prov_Auto!$E$3:$E1000, Prov_Auto!$A$3:$A1000, $D857, Prov_Auto!$D$3:$D1000,"&gt;="&amp;DATE(O$1,O$2,1),Prov_Auto!$D$3:$D1000, "&lt;="&amp;EOMONTH(DATE(O$1,O$2,1),0)))</f>
        <v/>
      </c>
      <c r="P857" s="48" t="str">
        <f>IF($D857="","", (SUMIFS(Transacoes!$D$3:$D1000,Transacoes!$C$3:$C1000,$D857,Transacoes!$B$3:$B1000,"C", Transacoes!$A$3:$A1000, "&lt;"&amp;EOMONTH(DATE(P$1,P$2,1),0))-SUMIFS(Transacoes!$D$3:$D1000,Transacoes!$C$3:$C1000,$D857,Transacoes!$B$3:$B1000,"V", Transacoes!$A$3:$A1000, "&lt;"&amp;EOMONTH(DATE(P$1,P$2,1),0)))*SUMIFS(Prov_Auto!$E$3:$E1000, Prov_Auto!$A$3:$A1000, $D857, Prov_Auto!$D$3:$D1000,"&gt;="&amp;DATE(P$1,P$2,1),Prov_Auto!$D$3:$D1000, "&lt;="&amp;EOMONTH(DATE(P$1,P$2,1),0)))</f>
        <v/>
      </c>
      <c r="Q857" s="48" t="str">
        <f>IF($D857="","", (SUMIFS(Transacoes!$D$3:$D1000,Transacoes!$C$3:$C1000,$D857,Transacoes!$B$3:$B1000,"C", Transacoes!$A$3:$A1000, "&lt;"&amp;EOMONTH(DATE(Q$1,Q$2,1),0))-SUMIFS(Transacoes!$D$3:$D1000,Transacoes!$C$3:$C1000,$D857,Transacoes!$B$3:$B1000,"V", Transacoes!$A$3:$A1000, "&lt;"&amp;EOMONTH(DATE(Q$1,Q$2,1),0)))*SUMIFS(Prov_Auto!$E$3:$E1000, Prov_Auto!$A$3:$A1000, $D857, Prov_Auto!$D$3:$D1000,"&gt;="&amp;DATE(Q$1,Q$2,1),Prov_Auto!$D$3:$D1000, "&lt;="&amp;EOMONTH(DATE(Q$1,Q$2,1),0)))</f>
        <v/>
      </c>
      <c r="R857" s="47"/>
    </row>
    <row r="858">
      <c r="A858" s="47"/>
      <c r="B858" s="47"/>
      <c r="C858" s="47"/>
      <c r="D858" s="87"/>
      <c r="E858" s="48" t="str">
        <f>IF($D858="","", (SUMIFS(Transacoes!$D$3:$D1000,Transacoes!$C$3:$C1000,$D858,Transacoes!$B$3:$B1000,"C", Transacoes!$A$3:$A1000, "&lt;"&amp;EOMONTH(DATE(E$1,E$2,1),0))-SUMIFS(Transacoes!$D$3:$D1000,Transacoes!$C$3:$C1000,$D858,Transacoes!$B$3:$B1000,"V", Transacoes!$A$3:$A1000, "&lt;"&amp;EOMONTH(DATE(E$1,E$2,1),0)))*SUMIFS(Prov_Auto!$E$3:$E1000, Prov_Auto!$A$3:$A1000, $D858, Prov_Auto!$D$3:$D1000,"&gt;="&amp;DATE(E$1,E$2,1),Prov_Auto!$D$3:$D1000, "&lt;="&amp;EOMONTH(DATE(E$1,E$2,1),0)))</f>
        <v/>
      </c>
      <c r="F858" s="48" t="str">
        <f>IF($D858="","", (SUMIFS(Transacoes!$D$3:$D1000,Transacoes!$C$3:$C1000,$D858,Transacoes!$B$3:$B1000,"C", Transacoes!$A$3:$A1000, "&lt;"&amp;EOMONTH(DATE(F$1,F$2,1),0))-SUMIFS(Transacoes!$D$3:$D1000,Transacoes!$C$3:$C1000,$D858,Transacoes!$B$3:$B1000,"V", Transacoes!$A$3:$A1000, "&lt;"&amp;EOMONTH(DATE(F$1,F$2,1),0)))*SUMIFS(Prov_Auto!$E$3:$E1000, Prov_Auto!$A$3:$A1000, $D858, Prov_Auto!$D$3:$D1000,"&gt;="&amp;DATE(F$1,F$2,1),Prov_Auto!$D$3:$D1000, "&lt;="&amp;EOMONTH(DATE(F$1,F$2,1),0)))</f>
        <v/>
      </c>
      <c r="G858" s="48" t="str">
        <f>IF($D858="","", (SUMIFS(Transacoes!$D$3:$D1000,Transacoes!$C$3:$C1000,$D858,Transacoes!$B$3:$B1000,"C", Transacoes!$A$3:$A1000, "&lt;"&amp;EOMONTH(DATE(G$1,G$2,1),0))-SUMIFS(Transacoes!$D$3:$D1000,Transacoes!$C$3:$C1000,$D858,Transacoes!$B$3:$B1000,"V", Transacoes!$A$3:$A1000, "&lt;"&amp;EOMONTH(DATE(G$1,G$2,1),0)))*SUMIFS(Prov_Auto!$E$3:$E1000, Prov_Auto!$A$3:$A1000, $D858, Prov_Auto!$D$3:$D1000,"&gt;="&amp;DATE(G$1,G$2,1),Prov_Auto!$D$3:$D1000, "&lt;="&amp;EOMONTH(DATE(G$1,G$2,1),0)))</f>
        <v/>
      </c>
      <c r="H858" s="48" t="str">
        <f>IF($D858="","", (SUMIFS(Transacoes!$D$3:$D1000,Transacoes!$C$3:$C1000,$D858,Transacoes!$B$3:$B1000,"C", Transacoes!$A$3:$A1000, "&lt;"&amp;EOMONTH(DATE(H$1,H$2,1),0))-SUMIFS(Transacoes!$D$3:$D1000,Transacoes!$C$3:$C1000,$D858,Transacoes!$B$3:$B1000,"V", Transacoes!$A$3:$A1000, "&lt;"&amp;EOMONTH(DATE(H$1,H$2,1),0)))*SUMIFS(Prov_Auto!$E$3:$E1000, Prov_Auto!$A$3:$A1000, $D858, Prov_Auto!$D$3:$D1000,"&gt;="&amp;DATE(H$1,H$2,1),Prov_Auto!$D$3:$D1000, "&lt;="&amp;EOMONTH(DATE(H$1,H$2,1),0)))</f>
        <v/>
      </c>
      <c r="I858" s="48" t="str">
        <f>IF($D858="","", (SUMIFS(Transacoes!$D$3:$D1000,Transacoes!$C$3:$C1000,$D858,Transacoes!$B$3:$B1000,"C", Transacoes!$A$3:$A1000, "&lt;"&amp;EOMONTH(DATE(I$1,I$2,1),0))-SUMIFS(Transacoes!$D$3:$D1000,Transacoes!$C$3:$C1000,$D858,Transacoes!$B$3:$B1000,"V", Transacoes!$A$3:$A1000, "&lt;"&amp;EOMONTH(DATE(I$1,I$2,1),0)))*SUMIFS(Prov_Auto!$E$3:$E1000, Prov_Auto!$A$3:$A1000, $D858, Prov_Auto!$D$3:$D1000,"&gt;="&amp;DATE(I$1,I$2,1),Prov_Auto!$D$3:$D1000, "&lt;="&amp;EOMONTH(DATE(I$1,I$2,1),0)))</f>
        <v/>
      </c>
      <c r="J858" s="48" t="str">
        <f>IF($D858="","", (SUMIFS(Transacoes!$D$3:$D1000,Transacoes!$C$3:$C1000,$D858,Transacoes!$B$3:$B1000,"C", Transacoes!$A$3:$A1000, "&lt;"&amp;EOMONTH(DATE(J$1,J$2,1),0))-SUMIFS(Transacoes!$D$3:$D1000,Transacoes!$C$3:$C1000,$D858,Transacoes!$B$3:$B1000,"V", Transacoes!$A$3:$A1000, "&lt;"&amp;EOMONTH(DATE(J$1,J$2,1),0)))*SUMIFS(Prov_Auto!$E$3:$E1000, Prov_Auto!$A$3:$A1000, $D858, Prov_Auto!$D$3:$D1000,"&gt;="&amp;DATE(J$1,J$2,1),Prov_Auto!$D$3:$D1000, "&lt;="&amp;EOMONTH(DATE(J$1,J$2,1),0)))</f>
        <v/>
      </c>
      <c r="K858" s="48" t="str">
        <f>IF($D858="","", (SUMIFS(Transacoes!$D$3:$D1000,Transacoes!$C$3:$C1000,$D858,Transacoes!$B$3:$B1000,"C", Transacoes!$A$3:$A1000, "&lt;"&amp;EOMONTH(DATE(K$1,K$2,1),0))-SUMIFS(Transacoes!$D$3:$D1000,Transacoes!$C$3:$C1000,$D858,Transacoes!$B$3:$B1000,"V", Transacoes!$A$3:$A1000, "&lt;"&amp;EOMONTH(DATE(K$1,K$2,1),0)))*SUMIFS(Prov_Auto!$E$3:$E1000, Prov_Auto!$A$3:$A1000, $D858, Prov_Auto!$D$3:$D1000,"&gt;="&amp;DATE(K$1,K$2,1),Prov_Auto!$D$3:$D1000, "&lt;="&amp;EOMONTH(DATE(K$1,K$2,1),0)))</f>
        <v/>
      </c>
      <c r="L858" s="48" t="str">
        <f>IF($D858="","", (SUMIFS(Transacoes!$D$3:$D1000,Transacoes!$C$3:$C1000,$D858,Transacoes!$B$3:$B1000,"C", Transacoes!$A$3:$A1000, "&lt;"&amp;EOMONTH(DATE(L$1,L$2,1),0))-SUMIFS(Transacoes!$D$3:$D1000,Transacoes!$C$3:$C1000,$D858,Transacoes!$B$3:$B1000,"V", Transacoes!$A$3:$A1000, "&lt;"&amp;EOMONTH(DATE(L$1,L$2,1),0)))*SUMIFS(Prov_Auto!$E$3:$E1000, Prov_Auto!$A$3:$A1000, $D858, Prov_Auto!$D$3:$D1000,"&gt;="&amp;DATE(L$1,L$2,1),Prov_Auto!$D$3:$D1000, "&lt;="&amp;EOMONTH(DATE(L$1,L$2,1),0)))</f>
        <v/>
      </c>
      <c r="M858" s="48" t="str">
        <f>IF($D858="","", (SUMIFS(Transacoes!$D$3:$D1000,Transacoes!$C$3:$C1000,$D858,Transacoes!$B$3:$B1000,"C", Transacoes!$A$3:$A1000, "&lt;"&amp;EOMONTH(DATE(M$1,M$2,1),0))-SUMIFS(Transacoes!$D$3:$D1000,Transacoes!$C$3:$C1000,$D858,Transacoes!$B$3:$B1000,"V", Transacoes!$A$3:$A1000, "&lt;"&amp;EOMONTH(DATE(M$1,M$2,1),0)))*SUMIFS(Prov_Auto!$E$3:$E1000, Prov_Auto!$A$3:$A1000, $D858, Prov_Auto!$D$3:$D1000,"&gt;="&amp;DATE(M$1,M$2,1),Prov_Auto!$D$3:$D1000, "&lt;="&amp;EOMONTH(DATE(M$1,M$2,1),0)))</f>
        <v/>
      </c>
      <c r="N858" s="48" t="str">
        <f>IF($D858="","", (SUMIFS(Transacoes!$D$3:$D1000,Transacoes!$C$3:$C1000,$D858,Transacoes!$B$3:$B1000,"C", Transacoes!$A$3:$A1000, "&lt;"&amp;EOMONTH(DATE(N$1,N$2,1),0))-SUMIFS(Transacoes!$D$3:$D1000,Transacoes!$C$3:$C1000,$D858,Transacoes!$B$3:$B1000,"V", Transacoes!$A$3:$A1000, "&lt;"&amp;EOMONTH(DATE(N$1,N$2,1),0)))*SUMIFS(Prov_Auto!$E$3:$E1000, Prov_Auto!$A$3:$A1000, $D858, Prov_Auto!$D$3:$D1000,"&gt;="&amp;DATE(N$1,N$2,1),Prov_Auto!$D$3:$D1000, "&lt;="&amp;EOMONTH(DATE(N$1,N$2,1),0)))</f>
        <v/>
      </c>
      <c r="O858" s="48" t="str">
        <f>IF($D858="","", (SUMIFS(Transacoes!$D$3:$D1000,Transacoes!$C$3:$C1000,$D858,Transacoes!$B$3:$B1000,"C", Transacoes!$A$3:$A1000, "&lt;"&amp;EOMONTH(DATE(O$1,O$2,1),0))-SUMIFS(Transacoes!$D$3:$D1000,Transacoes!$C$3:$C1000,$D858,Transacoes!$B$3:$B1000,"V", Transacoes!$A$3:$A1000, "&lt;"&amp;EOMONTH(DATE(O$1,O$2,1),0)))*SUMIFS(Prov_Auto!$E$3:$E1000, Prov_Auto!$A$3:$A1000, $D858, Prov_Auto!$D$3:$D1000,"&gt;="&amp;DATE(O$1,O$2,1),Prov_Auto!$D$3:$D1000, "&lt;="&amp;EOMONTH(DATE(O$1,O$2,1),0)))</f>
        <v/>
      </c>
      <c r="P858" s="48" t="str">
        <f>IF($D858="","", (SUMIFS(Transacoes!$D$3:$D1000,Transacoes!$C$3:$C1000,$D858,Transacoes!$B$3:$B1000,"C", Transacoes!$A$3:$A1000, "&lt;"&amp;EOMONTH(DATE(P$1,P$2,1),0))-SUMIFS(Transacoes!$D$3:$D1000,Transacoes!$C$3:$C1000,$D858,Transacoes!$B$3:$B1000,"V", Transacoes!$A$3:$A1000, "&lt;"&amp;EOMONTH(DATE(P$1,P$2,1),0)))*SUMIFS(Prov_Auto!$E$3:$E1000, Prov_Auto!$A$3:$A1000, $D858, Prov_Auto!$D$3:$D1000,"&gt;="&amp;DATE(P$1,P$2,1),Prov_Auto!$D$3:$D1000, "&lt;="&amp;EOMONTH(DATE(P$1,P$2,1),0)))</f>
        <v/>
      </c>
      <c r="Q858" s="48" t="str">
        <f>IF($D858="","", (SUMIFS(Transacoes!$D$3:$D1000,Transacoes!$C$3:$C1000,$D858,Transacoes!$B$3:$B1000,"C", Transacoes!$A$3:$A1000, "&lt;"&amp;EOMONTH(DATE(Q$1,Q$2,1),0))-SUMIFS(Transacoes!$D$3:$D1000,Transacoes!$C$3:$C1000,$D858,Transacoes!$B$3:$B1000,"V", Transacoes!$A$3:$A1000, "&lt;"&amp;EOMONTH(DATE(Q$1,Q$2,1),0)))*SUMIFS(Prov_Auto!$E$3:$E1000, Prov_Auto!$A$3:$A1000, $D858, Prov_Auto!$D$3:$D1000,"&gt;="&amp;DATE(Q$1,Q$2,1),Prov_Auto!$D$3:$D1000, "&lt;="&amp;EOMONTH(DATE(Q$1,Q$2,1),0)))</f>
        <v/>
      </c>
      <c r="R858" s="47"/>
    </row>
    <row r="859">
      <c r="A859" s="47"/>
      <c r="B859" s="47"/>
      <c r="C859" s="47"/>
      <c r="D859" s="87"/>
      <c r="E859" s="48" t="str">
        <f>IF($D859="","", (SUMIFS(Transacoes!$D$3:$D1000,Transacoes!$C$3:$C1000,$D859,Transacoes!$B$3:$B1000,"C", Transacoes!$A$3:$A1000, "&lt;"&amp;EOMONTH(DATE(E$1,E$2,1),0))-SUMIFS(Transacoes!$D$3:$D1000,Transacoes!$C$3:$C1000,$D859,Transacoes!$B$3:$B1000,"V", Transacoes!$A$3:$A1000, "&lt;"&amp;EOMONTH(DATE(E$1,E$2,1),0)))*SUMIFS(Prov_Auto!$E$3:$E1000, Prov_Auto!$A$3:$A1000, $D859, Prov_Auto!$D$3:$D1000,"&gt;="&amp;DATE(E$1,E$2,1),Prov_Auto!$D$3:$D1000, "&lt;="&amp;EOMONTH(DATE(E$1,E$2,1),0)))</f>
        <v/>
      </c>
      <c r="F859" s="48" t="str">
        <f>IF($D859="","", (SUMIFS(Transacoes!$D$3:$D1000,Transacoes!$C$3:$C1000,$D859,Transacoes!$B$3:$B1000,"C", Transacoes!$A$3:$A1000, "&lt;"&amp;EOMONTH(DATE(F$1,F$2,1),0))-SUMIFS(Transacoes!$D$3:$D1000,Transacoes!$C$3:$C1000,$D859,Transacoes!$B$3:$B1000,"V", Transacoes!$A$3:$A1000, "&lt;"&amp;EOMONTH(DATE(F$1,F$2,1),0)))*SUMIFS(Prov_Auto!$E$3:$E1000, Prov_Auto!$A$3:$A1000, $D859, Prov_Auto!$D$3:$D1000,"&gt;="&amp;DATE(F$1,F$2,1),Prov_Auto!$D$3:$D1000, "&lt;="&amp;EOMONTH(DATE(F$1,F$2,1),0)))</f>
        <v/>
      </c>
      <c r="G859" s="48" t="str">
        <f>IF($D859="","", (SUMIFS(Transacoes!$D$3:$D1000,Transacoes!$C$3:$C1000,$D859,Transacoes!$B$3:$B1000,"C", Transacoes!$A$3:$A1000, "&lt;"&amp;EOMONTH(DATE(G$1,G$2,1),0))-SUMIFS(Transacoes!$D$3:$D1000,Transacoes!$C$3:$C1000,$D859,Transacoes!$B$3:$B1000,"V", Transacoes!$A$3:$A1000, "&lt;"&amp;EOMONTH(DATE(G$1,G$2,1),0)))*SUMIFS(Prov_Auto!$E$3:$E1000, Prov_Auto!$A$3:$A1000, $D859, Prov_Auto!$D$3:$D1000,"&gt;="&amp;DATE(G$1,G$2,1),Prov_Auto!$D$3:$D1000, "&lt;="&amp;EOMONTH(DATE(G$1,G$2,1),0)))</f>
        <v/>
      </c>
      <c r="H859" s="48" t="str">
        <f>IF($D859="","", (SUMIFS(Transacoes!$D$3:$D1000,Transacoes!$C$3:$C1000,$D859,Transacoes!$B$3:$B1000,"C", Transacoes!$A$3:$A1000, "&lt;"&amp;EOMONTH(DATE(H$1,H$2,1),0))-SUMIFS(Transacoes!$D$3:$D1000,Transacoes!$C$3:$C1000,$D859,Transacoes!$B$3:$B1000,"V", Transacoes!$A$3:$A1000, "&lt;"&amp;EOMONTH(DATE(H$1,H$2,1),0)))*SUMIFS(Prov_Auto!$E$3:$E1000, Prov_Auto!$A$3:$A1000, $D859, Prov_Auto!$D$3:$D1000,"&gt;="&amp;DATE(H$1,H$2,1),Prov_Auto!$D$3:$D1000, "&lt;="&amp;EOMONTH(DATE(H$1,H$2,1),0)))</f>
        <v/>
      </c>
      <c r="I859" s="48" t="str">
        <f>IF($D859="","", (SUMIFS(Transacoes!$D$3:$D1000,Transacoes!$C$3:$C1000,$D859,Transacoes!$B$3:$B1000,"C", Transacoes!$A$3:$A1000, "&lt;"&amp;EOMONTH(DATE(I$1,I$2,1),0))-SUMIFS(Transacoes!$D$3:$D1000,Transacoes!$C$3:$C1000,$D859,Transacoes!$B$3:$B1000,"V", Transacoes!$A$3:$A1000, "&lt;"&amp;EOMONTH(DATE(I$1,I$2,1),0)))*SUMIFS(Prov_Auto!$E$3:$E1000, Prov_Auto!$A$3:$A1000, $D859, Prov_Auto!$D$3:$D1000,"&gt;="&amp;DATE(I$1,I$2,1),Prov_Auto!$D$3:$D1000, "&lt;="&amp;EOMONTH(DATE(I$1,I$2,1),0)))</f>
        <v/>
      </c>
      <c r="J859" s="48" t="str">
        <f>IF($D859="","", (SUMIFS(Transacoes!$D$3:$D1000,Transacoes!$C$3:$C1000,$D859,Transacoes!$B$3:$B1000,"C", Transacoes!$A$3:$A1000, "&lt;"&amp;EOMONTH(DATE(J$1,J$2,1),0))-SUMIFS(Transacoes!$D$3:$D1000,Transacoes!$C$3:$C1000,$D859,Transacoes!$B$3:$B1000,"V", Transacoes!$A$3:$A1000, "&lt;"&amp;EOMONTH(DATE(J$1,J$2,1),0)))*SUMIFS(Prov_Auto!$E$3:$E1000, Prov_Auto!$A$3:$A1000, $D859, Prov_Auto!$D$3:$D1000,"&gt;="&amp;DATE(J$1,J$2,1),Prov_Auto!$D$3:$D1000, "&lt;="&amp;EOMONTH(DATE(J$1,J$2,1),0)))</f>
        <v/>
      </c>
      <c r="K859" s="48" t="str">
        <f>IF($D859="","", (SUMIFS(Transacoes!$D$3:$D1000,Transacoes!$C$3:$C1000,$D859,Transacoes!$B$3:$B1000,"C", Transacoes!$A$3:$A1000, "&lt;"&amp;EOMONTH(DATE(K$1,K$2,1),0))-SUMIFS(Transacoes!$D$3:$D1000,Transacoes!$C$3:$C1000,$D859,Transacoes!$B$3:$B1000,"V", Transacoes!$A$3:$A1000, "&lt;"&amp;EOMONTH(DATE(K$1,K$2,1),0)))*SUMIFS(Prov_Auto!$E$3:$E1000, Prov_Auto!$A$3:$A1000, $D859, Prov_Auto!$D$3:$D1000,"&gt;="&amp;DATE(K$1,K$2,1),Prov_Auto!$D$3:$D1000, "&lt;="&amp;EOMONTH(DATE(K$1,K$2,1),0)))</f>
        <v/>
      </c>
      <c r="L859" s="48" t="str">
        <f>IF($D859="","", (SUMIFS(Transacoes!$D$3:$D1000,Transacoes!$C$3:$C1000,$D859,Transacoes!$B$3:$B1000,"C", Transacoes!$A$3:$A1000, "&lt;"&amp;EOMONTH(DATE(L$1,L$2,1),0))-SUMIFS(Transacoes!$D$3:$D1000,Transacoes!$C$3:$C1000,$D859,Transacoes!$B$3:$B1000,"V", Transacoes!$A$3:$A1000, "&lt;"&amp;EOMONTH(DATE(L$1,L$2,1),0)))*SUMIFS(Prov_Auto!$E$3:$E1000, Prov_Auto!$A$3:$A1000, $D859, Prov_Auto!$D$3:$D1000,"&gt;="&amp;DATE(L$1,L$2,1),Prov_Auto!$D$3:$D1000, "&lt;="&amp;EOMONTH(DATE(L$1,L$2,1),0)))</f>
        <v/>
      </c>
      <c r="M859" s="48" t="str">
        <f>IF($D859="","", (SUMIFS(Transacoes!$D$3:$D1000,Transacoes!$C$3:$C1000,$D859,Transacoes!$B$3:$B1000,"C", Transacoes!$A$3:$A1000, "&lt;"&amp;EOMONTH(DATE(M$1,M$2,1),0))-SUMIFS(Transacoes!$D$3:$D1000,Transacoes!$C$3:$C1000,$D859,Transacoes!$B$3:$B1000,"V", Transacoes!$A$3:$A1000, "&lt;"&amp;EOMONTH(DATE(M$1,M$2,1),0)))*SUMIFS(Prov_Auto!$E$3:$E1000, Prov_Auto!$A$3:$A1000, $D859, Prov_Auto!$D$3:$D1000,"&gt;="&amp;DATE(M$1,M$2,1),Prov_Auto!$D$3:$D1000, "&lt;="&amp;EOMONTH(DATE(M$1,M$2,1),0)))</f>
        <v/>
      </c>
      <c r="N859" s="48" t="str">
        <f>IF($D859="","", (SUMIFS(Transacoes!$D$3:$D1000,Transacoes!$C$3:$C1000,$D859,Transacoes!$B$3:$B1000,"C", Transacoes!$A$3:$A1000, "&lt;"&amp;EOMONTH(DATE(N$1,N$2,1),0))-SUMIFS(Transacoes!$D$3:$D1000,Transacoes!$C$3:$C1000,$D859,Transacoes!$B$3:$B1000,"V", Transacoes!$A$3:$A1000, "&lt;"&amp;EOMONTH(DATE(N$1,N$2,1),0)))*SUMIFS(Prov_Auto!$E$3:$E1000, Prov_Auto!$A$3:$A1000, $D859, Prov_Auto!$D$3:$D1000,"&gt;="&amp;DATE(N$1,N$2,1),Prov_Auto!$D$3:$D1000, "&lt;="&amp;EOMONTH(DATE(N$1,N$2,1),0)))</f>
        <v/>
      </c>
      <c r="O859" s="48" t="str">
        <f>IF($D859="","", (SUMIFS(Transacoes!$D$3:$D1000,Transacoes!$C$3:$C1000,$D859,Transacoes!$B$3:$B1000,"C", Transacoes!$A$3:$A1000, "&lt;"&amp;EOMONTH(DATE(O$1,O$2,1),0))-SUMIFS(Transacoes!$D$3:$D1000,Transacoes!$C$3:$C1000,$D859,Transacoes!$B$3:$B1000,"V", Transacoes!$A$3:$A1000, "&lt;"&amp;EOMONTH(DATE(O$1,O$2,1),0)))*SUMIFS(Prov_Auto!$E$3:$E1000, Prov_Auto!$A$3:$A1000, $D859, Prov_Auto!$D$3:$D1000,"&gt;="&amp;DATE(O$1,O$2,1),Prov_Auto!$D$3:$D1000, "&lt;="&amp;EOMONTH(DATE(O$1,O$2,1),0)))</f>
        <v/>
      </c>
      <c r="P859" s="48" t="str">
        <f>IF($D859="","", (SUMIFS(Transacoes!$D$3:$D1000,Transacoes!$C$3:$C1000,$D859,Transacoes!$B$3:$B1000,"C", Transacoes!$A$3:$A1000, "&lt;"&amp;EOMONTH(DATE(P$1,P$2,1),0))-SUMIFS(Transacoes!$D$3:$D1000,Transacoes!$C$3:$C1000,$D859,Transacoes!$B$3:$B1000,"V", Transacoes!$A$3:$A1000, "&lt;"&amp;EOMONTH(DATE(P$1,P$2,1),0)))*SUMIFS(Prov_Auto!$E$3:$E1000, Prov_Auto!$A$3:$A1000, $D859, Prov_Auto!$D$3:$D1000,"&gt;="&amp;DATE(P$1,P$2,1),Prov_Auto!$D$3:$D1000, "&lt;="&amp;EOMONTH(DATE(P$1,P$2,1),0)))</f>
        <v/>
      </c>
      <c r="Q859" s="48" t="str">
        <f>IF($D859="","", (SUMIFS(Transacoes!$D$3:$D1000,Transacoes!$C$3:$C1000,$D859,Transacoes!$B$3:$B1000,"C", Transacoes!$A$3:$A1000, "&lt;"&amp;EOMONTH(DATE(Q$1,Q$2,1),0))-SUMIFS(Transacoes!$D$3:$D1000,Transacoes!$C$3:$C1000,$D859,Transacoes!$B$3:$B1000,"V", Transacoes!$A$3:$A1000, "&lt;"&amp;EOMONTH(DATE(Q$1,Q$2,1),0)))*SUMIFS(Prov_Auto!$E$3:$E1000, Prov_Auto!$A$3:$A1000, $D859, Prov_Auto!$D$3:$D1000,"&gt;="&amp;DATE(Q$1,Q$2,1),Prov_Auto!$D$3:$D1000, "&lt;="&amp;EOMONTH(DATE(Q$1,Q$2,1),0)))</f>
        <v/>
      </c>
      <c r="R859" s="47"/>
    </row>
    <row r="860">
      <c r="A860" s="47"/>
      <c r="B860" s="47"/>
      <c r="C860" s="47"/>
      <c r="D860" s="87"/>
      <c r="E860" s="48" t="str">
        <f>IF($D860="","", (SUMIFS(Transacoes!$D$3:$D1000,Transacoes!$C$3:$C1000,$D860,Transacoes!$B$3:$B1000,"C", Transacoes!$A$3:$A1000, "&lt;"&amp;EOMONTH(DATE(E$1,E$2,1),0))-SUMIFS(Transacoes!$D$3:$D1000,Transacoes!$C$3:$C1000,$D860,Transacoes!$B$3:$B1000,"V", Transacoes!$A$3:$A1000, "&lt;"&amp;EOMONTH(DATE(E$1,E$2,1),0)))*SUMIFS(Prov_Auto!$E$3:$E1000, Prov_Auto!$A$3:$A1000, $D860, Prov_Auto!$D$3:$D1000,"&gt;="&amp;DATE(E$1,E$2,1),Prov_Auto!$D$3:$D1000, "&lt;="&amp;EOMONTH(DATE(E$1,E$2,1),0)))</f>
        <v/>
      </c>
      <c r="F860" s="48" t="str">
        <f>IF($D860="","", (SUMIFS(Transacoes!$D$3:$D1000,Transacoes!$C$3:$C1000,$D860,Transacoes!$B$3:$B1000,"C", Transacoes!$A$3:$A1000, "&lt;"&amp;EOMONTH(DATE(F$1,F$2,1),0))-SUMIFS(Transacoes!$D$3:$D1000,Transacoes!$C$3:$C1000,$D860,Transacoes!$B$3:$B1000,"V", Transacoes!$A$3:$A1000, "&lt;"&amp;EOMONTH(DATE(F$1,F$2,1),0)))*SUMIFS(Prov_Auto!$E$3:$E1000, Prov_Auto!$A$3:$A1000, $D860, Prov_Auto!$D$3:$D1000,"&gt;="&amp;DATE(F$1,F$2,1),Prov_Auto!$D$3:$D1000, "&lt;="&amp;EOMONTH(DATE(F$1,F$2,1),0)))</f>
        <v/>
      </c>
      <c r="G860" s="48" t="str">
        <f>IF($D860="","", (SUMIFS(Transacoes!$D$3:$D1000,Transacoes!$C$3:$C1000,$D860,Transacoes!$B$3:$B1000,"C", Transacoes!$A$3:$A1000, "&lt;"&amp;EOMONTH(DATE(G$1,G$2,1),0))-SUMIFS(Transacoes!$D$3:$D1000,Transacoes!$C$3:$C1000,$D860,Transacoes!$B$3:$B1000,"V", Transacoes!$A$3:$A1000, "&lt;"&amp;EOMONTH(DATE(G$1,G$2,1),0)))*SUMIFS(Prov_Auto!$E$3:$E1000, Prov_Auto!$A$3:$A1000, $D860, Prov_Auto!$D$3:$D1000,"&gt;="&amp;DATE(G$1,G$2,1),Prov_Auto!$D$3:$D1000, "&lt;="&amp;EOMONTH(DATE(G$1,G$2,1),0)))</f>
        <v/>
      </c>
      <c r="H860" s="48" t="str">
        <f>IF($D860="","", (SUMIFS(Transacoes!$D$3:$D1000,Transacoes!$C$3:$C1000,$D860,Transacoes!$B$3:$B1000,"C", Transacoes!$A$3:$A1000, "&lt;"&amp;EOMONTH(DATE(H$1,H$2,1),0))-SUMIFS(Transacoes!$D$3:$D1000,Transacoes!$C$3:$C1000,$D860,Transacoes!$B$3:$B1000,"V", Transacoes!$A$3:$A1000, "&lt;"&amp;EOMONTH(DATE(H$1,H$2,1),0)))*SUMIFS(Prov_Auto!$E$3:$E1000, Prov_Auto!$A$3:$A1000, $D860, Prov_Auto!$D$3:$D1000,"&gt;="&amp;DATE(H$1,H$2,1),Prov_Auto!$D$3:$D1000, "&lt;="&amp;EOMONTH(DATE(H$1,H$2,1),0)))</f>
        <v/>
      </c>
      <c r="I860" s="48" t="str">
        <f>IF($D860="","", (SUMIFS(Transacoes!$D$3:$D1000,Transacoes!$C$3:$C1000,$D860,Transacoes!$B$3:$B1000,"C", Transacoes!$A$3:$A1000, "&lt;"&amp;EOMONTH(DATE(I$1,I$2,1),0))-SUMIFS(Transacoes!$D$3:$D1000,Transacoes!$C$3:$C1000,$D860,Transacoes!$B$3:$B1000,"V", Transacoes!$A$3:$A1000, "&lt;"&amp;EOMONTH(DATE(I$1,I$2,1),0)))*SUMIFS(Prov_Auto!$E$3:$E1000, Prov_Auto!$A$3:$A1000, $D860, Prov_Auto!$D$3:$D1000,"&gt;="&amp;DATE(I$1,I$2,1),Prov_Auto!$D$3:$D1000, "&lt;="&amp;EOMONTH(DATE(I$1,I$2,1),0)))</f>
        <v/>
      </c>
      <c r="J860" s="48" t="str">
        <f>IF($D860="","", (SUMIFS(Transacoes!$D$3:$D1000,Transacoes!$C$3:$C1000,$D860,Transacoes!$B$3:$B1000,"C", Transacoes!$A$3:$A1000, "&lt;"&amp;EOMONTH(DATE(J$1,J$2,1),0))-SUMIFS(Transacoes!$D$3:$D1000,Transacoes!$C$3:$C1000,$D860,Transacoes!$B$3:$B1000,"V", Transacoes!$A$3:$A1000, "&lt;"&amp;EOMONTH(DATE(J$1,J$2,1),0)))*SUMIFS(Prov_Auto!$E$3:$E1000, Prov_Auto!$A$3:$A1000, $D860, Prov_Auto!$D$3:$D1000,"&gt;="&amp;DATE(J$1,J$2,1),Prov_Auto!$D$3:$D1000, "&lt;="&amp;EOMONTH(DATE(J$1,J$2,1),0)))</f>
        <v/>
      </c>
      <c r="K860" s="48" t="str">
        <f>IF($D860="","", (SUMIFS(Transacoes!$D$3:$D1000,Transacoes!$C$3:$C1000,$D860,Transacoes!$B$3:$B1000,"C", Transacoes!$A$3:$A1000, "&lt;"&amp;EOMONTH(DATE(K$1,K$2,1),0))-SUMIFS(Transacoes!$D$3:$D1000,Transacoes!$C$3:$C1000,$D860,Transacoes!$B$3:$B1000,"V", Transacoes!$A$3:$A1000, "&lt;"&amp;EOMONTH(DATE(K$1,K$2,1),0)))*SUMIFS(Prov_Auto!$E$3:$E1000, Prov_Auto!$A$3:$A1000, $D860, Prov_Auto!$D$3:$D1000,"&gt;="&amp;DATE(K$1,K$2,1),Prov_Auto!$D$3:$D1000, "&lt;="&amp;EOMONTH(DATE(K$1,K$2,1),0)))</f>
        <v/>
      </c>
      <c r="L860" s="48" t="str">
        <f>IF($D860="","", (SUMIFS(Transacoes!$D$3:$D1000,Transacoes!$C$3:$C1000,$D860,Transacoes!$B$3:$B1000,"C", Transacoes!$A$3:$A1000, "&lt;"&amp;EOMONTH(DATE(L$1,L$2,1),0))-SUMIFS(Transacoes!$D$3:$D1000,Transacoes!$C$3:$C1000,$D860,Transacoes!$B$3:$B1000,"V", Transacoes!$A$3:$A1000, "&lt;"&amp;EOMONTH(DATE(L$1,L$2,1),0)))*SUMIFS(Prov_Auto!$E$3:$E1000, Prov_Auto!$A$3:$A1000, $D860, Prov_Auto!$D$3:$D1000,"&gt;="&amp;DATE(L$1,L$2,1),Prov_Auto!$D$3:$D1000, "&lt;="&amp;EOMONTH(DATE(L$1,L$2,1),0)))</f>
        <v/>
      </c>
      <c r="M860" s="48" t="str">
        <f>IF($D860="","", (SUMIFS(Transacoes!$D$3:$D1000,Transacoes!$C$3:$C1000,$D860,Transacoes!$B$3:$B1000,"C", Transacoes!$A$3:$A1000, "&lt;"&amp;EOMONTH(DATE(M$1,M$2,1),0))-SUMIFS(Transacoes!$D$3:$D1000,Transacoes!$C$3:$C1000,$D860,Transacoes!$B$3:$B1000,"V", Transacoes!$A$3:$A1000, "&lt;"&amp;EOMONTH(DATE(M$1,M$2,1),0)))*SUMIFS(Prov_Auto!$E$3:$E1000, Prov_Auto!$A$3:$A1000, $D860, Prov_Auto!$D$3:$D1000,"&gt;="&amp;DATE(M$1,M$2,1),Prov_Auto!$D$3:$D1000, "&lt;="&amp;EOMONTH(DATE(M$1,M$2,1),0)))</f>
        <v/>
      </c>
      <c r="N860" s="48" t="str">
        <f>IF($D860="","", (SUMIFS(Transacoes!$D$3:$D1000,Transacoes!$C$3:$C1000,$D860,Transacoes!$B$3:$B1000,"C", Transacoes!$A$3:$A1000, "&lt;"&amp;EOMONTH(DATE(N$1,N$2,1),0))-SUMIFS(Transacoes!$D$3:$D1000,Transacoes!$C$3:$C1000,$D860,Transacoes!$B$3:$B1000,"V", Transacoes!$A$3:$A1000, "&lt;"&amp;EOMONTH(DATE(N$1,N$2,1),0)))*SUMIFS(Prov_Auto!$E$3:$E1000, Prov_Auto!$A$3:$A1000, $D860, Prov_Auto!$D$3:$D1000,"&gt;="&amp;DATE(N$1,N$2,1),Prov_Auto!$D$3:$D1000, "&lt;="&amp;EOMONTH(DATE(N$1,N$2,1),0)))</f>
        <v/>
      </c>
      <c r="O860" s="48" t="str">
        <f>IF($D860="","", (SUMIFS(Transacoes!$D$3:$D1000,Transacoes!$C$3:$C1000,$D860,Transacoes!$B$3:$B1000,"C", Transacoes!$A$3:$A1000, "&lt;"&amp;EOMONTH(DATE(O$1,O$2,1),0))-SUMIFS(Transacoes!$D$3:$D1000,Transacoes!$C$3:$C1000,$D860,Transacoes!$B$3:$B1000,"V", Transacoes!$A$3:$A1000, "&lt;"&amp;EOMONTH(DATE(O$1,O$2,1),0)))*SUMIFS(Prov_Auto!$E$3:$E1000, Prov_Auto!$A$3:$A1000, $D860, Prov_Auto!$D$3:$D1000,"&gt;="&amp;DATE(O$1,O$2,1),Prov_Auto!$D$3:$D1000, "&lt;="&amp;EOMONTH(DATE(O$1,O$2,1),0)))</f>
        <v/>
      </c>
      <c r="P860" s="48" t="str">
        <f>IF($D860="","", (SUMIFS(Transacoes!$D$3:$D1000,Transacoes!$C$3:$C1000,$D860,Transacoes!$B$3:$B1000,"C", Transacoes!$A$3:$A1000, "&lt;"&amp;EOMONTH(DATE(P$1,P$2,1),0))-SUMIFS(Transacoes!$D$3:$D1000,Transacoes!$C$3:$C1000,$D860,Transacoes!$B$3:$B1000,"V", Transacoes!$A$3:$A1000, "&lt;"&amp;EOMONTH(DATE(P$1,P$2,1),0)))*SUMIFS(Prov_Auto!$E$3:$E1000, Prov_Auto!$A$3:$A1000, $D860, Prov_Auto!$D$3:$D1000,"&gt;="&amp;DATE(P$1,P$2,1),Prov_Auto!$D$3:$D1000, "&lt;="&amp;EOMONTH(DATE(P$1,P$2,1),0)))</f>
        <v/>
      </c>
      <c r="Q860" s="48" t="str">
        <f>IF($D860="","", (SUMIFS(Transacoes!$D$3:$D1000,Transacoes!$C$3:$C1000,$D860,Transacoes!$B$3:$B1000,"C", Transacoes!$A$3:$A1000, "&lt;"&amp;EOMONTH(DATE(Q$1,Q$2,1),0))-SUMIFS(Transacoes!$D$3:$D1000,Transacoes!$C$3:$C1000,$D860,Transacoes!$B$3:$B1000,"V", Transacoes!$A$3:$A1000, "&lt;"&amp;EOMONTH(DATE(Q$1,Q$2,1),0)))*SUMIFS(Prov_Auto!$E$3:$E1000, Prov_Auto!$A$3:$A1000, $D860, Prov_Auto!$D$3:$D1000,"&gt;="&amp;DATE(Q$1,Q$2,1),Prov_Auto!$D$3:$D1000, "&lt;="&amp;EOMONTH(DATE(Q$1,Q$2,1),0)))</f>
        <v/>
      </c>
      <c r="R860" s="47"/>
    </row>
    <row r="861">
      <c r="A861" s="47"/>
      <c r="B861" s="47"/>
      <c r="C861" s="47"/>
      <c r="D861" s="87"/>
      <c r="E861" s="48" t="str">
        <f>IF($D861="","", (SUMIFS(Transacoes!$D$3:$D1000,Transacoes!$C$3:$C1000,$D861,Transacoes!$B$3:$B1000,"C", Transacoes!$A$3:$A1000, "&lt;"&amp;EOMONTH(DATE(E$1,E$2,1),0))-SUMIFS(Transacoes!$D$3:$D1000,Transacoes!$C$3:$C1000,$D861,Transacoes!$B$3:$B1000,"V", Transacoes!$A$3:$A1000, "&lt;"&amp;EOMONTH(DATE(E$1,E$2,1),0)))*SUMIFS(Prov_Auto!$E$3:$E1000, Prov_Auto!$A$3:$A1000, $D861, Prov_Auto!$D$3:$D1000,"&gt;="&amp;DATE(E$1,E$2,1),Prov_Auto!$D$3:$D1000, "&lt;="&amp;EOMONTH(DATE(E$1,E$2,1),0)))</f>
        <v/>
      </c>
      <c r="F861" s="48" t="str">
        <f>IF($D861="","", (SUMIFS(Transacoes!$D$3:$D1000,Transacoes!$C$3:$C1000,$D861,Transacoes!$B$3:$B1000,"C", Transacoes!$A$3:$A1000, "&lt;"&amp;EOMONTH(DATE(F$1,F$2,1),0))-SUMIFS(Transacoes!$D$3:$D1000,Transacoes!$C$3:$C1000,$D861,Transacoes!$B$3:$B1000,"V", Transacoes!$A$3:$A1000, "&lt;"&amp;EOMONTH(DATE(F$1,F$2,1),0)))*SUMIFS(Prov_Auto!$E$3:$E1000, Prov_Auto!$A$3:$A1000, $D861, Prov_Auto!$D$3:$D1000,"&gt;="&amp;DATE(F$1,F$2,1),Prov_Auto!$D$3:$D1000, "&lt;="&amp;EOMONTH(DATE(F$1,F$2,1),0)))</f>
        <v/>
      </c>
      <c r="G861" s="48" t="str">
        <f>IF($D861="","", (SUMIFS(Transacoes!$D$3:$D1000,Transacoes!$C$3:$C1000,$D861,Transacoes!$B$3:$B1000,"C", Transacoes!$A$3:$A1000, "&lt;"&amp;EOMONTH(DATE(G$1,G$2,1),0))-SUMIFS(Transacoes!$D$3:$D1000,Transacoes!$C$3:$C1000,$D861,Transacoes!$B$3:$B1000,"V", Transacoes!$A$3:$A1000, "&lt;"&amp;EOMONTH(DATE(G$1,G$2,1),0)))*SUMIFS(Prov_Auto!$E$3:$E1000, Prov_Auto!$A$3:$A1000, $D861, Prov_Auto!$D$3:$D1000,"&gt;="&amp;DATE(G$1,G$2,1),Prov_Auto!$D$3:$D1000, "&lt;="&amp;EOMONTH(DATE(G$1,G$2,1),0)))</f>
        <v/>
      </c>
      <c r="H861" s="48" t="str">
        <f>IF($D861="","", (SUMIFS(Transacoes!$D$3:$D1000,Transacoes!$C$3:$C1000,$D861,Transacoes!$B$3:$B1000,"C", Transacoes!$A$3:$A1000, "&lt;"&amp;EOMONTH(DATE(H$1,H$2,1),0))-SUMIFS(Transacoes!$D$3:$D1000,Transacoes!$C$3:$C1000,$D861,Transacoes!$B$3:$B1000,"V", Transacoes!$A$3:$A1000, "&lt;"&amp;EOMONTH(DATE(H$1,H$2,1),0)))*SUMIFS(Prov_Auto!$E$3:$E1000, Prov_Auto!$A$3:$A1000, $D861, Prov_Auto!$D$3:$D1000,"&gt;="&amp;DATE(H$1,H$2,1),Prov_Auto!$D$3:$D1000, "&lt;="&amp;EOMONTH(DATE(H$1,H$2,1),0)))</f>
        <v/>
      </c>
      <c r="I861" s="48" t="str">
        <f>IF($D861="","", (SUMIFS(Transacoes!$D$3:$D1000,Transacoes!$C$3:$C1000,$D861,Transacoes!$B$3:$B1000,"C", Transacoes!$A$3:$A1000, "&lt;"&amp;EOMONTH(DATE(I$1,I$2,1),0))-SUMIFS(Transacoes!$D$3:$D1000,Transacoes!$C$3:$C1000,$D861,Transacoes!$B$3:$B1000,"V", Transacoes!$A$3:$A1000, "&lt;"&amp;EOMONTH(DATE(I$1,I$2,1),0)))*SUMIFS(Prov_Auto!$E$3:$E1000, Prov_Auto!$A$3:$A1000, $D861, Prov_Auto!$D$3:$D1000,"&gt;="&amp;DATE(I$1,I$2,1),Prov_Auto!$D$3:$D1000, "&lt;="&amp;EOMONTH(DATE(I$1,I$2,1),0)))</f>
        <v/>
      </c>
      <c r="J861" s="48" t="str">
        <f>IF($D861="","", (SUMIFS(Transacoes!$D$3:$D1000,Transacoes!$C$3:$C1000,$D861,Transacoes!$B$3:$B1000,"C", Transacoes!$A$3:$A1000, "&lt;"&amp;EOMONTH(DATE(J$1,J$2,1),0))-SUMIFS(Transacoes!$D$3:$D1000,Transacoes!$C$3:$C1000,$D861,Transacoes!$B$3:$B1000,"V", Transacoes!$A$3:$A1000, "&lt;"&amp;EOMONTH(DATE(J$1,J$2,1),0)))*SUMIFS(Prov_Auto!$E$3:$E1000, Prov_Auto!$A$3:$A1000, $D861, Prov_Auto!$D$3:$D1000,"&gt;="&amp;DATE(J$1,J$2,1),Prov_Auto!$D$3:$D1000, "&lt;="&amp;EOMONTH(DATE(J$1,J$2,1),0)))</f>
        <v/>
      </c>
      <c r="K861" s="48" t="str">
        <f>IF($D861="","", (SUMIFS(Transacoes!$D$3:$D1000,Transacoes!$C$3:$C1000,$D861,Transacoes!$B$3:$B1000,"C", Transacoes!$A$3:$A1000, "&lt;"&amp;EOMONTH(DATE(K$1,K$2,1),0))-SUMIFS(Transacoes!$D$3:$D1000,Transacoes!$C$3:$C1000,$D861,Transacoes!$B$3:$B1000,"V", Transacoes!$A$3:$A1000, "&lt;"&amp;EOMONTH(DATE(K$1,K$2,1),0)))*SUMIFS(Prov_Auto!$E$3:$E1000, Prov_Auto!$A$3:$A1000, $D861, Prov_Auto!$D$3:$D1000,"&gt;="&amp;DATE(K$1,K$2,1),Prov_Auto!$D$3:$D1000, "&lt;="&amp;EOMONTH(DATE(K$1,K$2,1),0)))</f>
        <v/>
      </c>
      <c r="L861" s="48" t="str">
        <f>IF($D861="","", (SUMIFS(Transacoes!$D$3:$D1000,Transacoes!$C$3:$C1000,$D861,Transacoes!$B$3:$B1000,"C", Transacoes!$A$3:$A1000, "&lt;"&amp;EOMONTH(DATE(L$1,L$2,1),0))-SUMIFS(Transacoes!$D$3:$D1000,Transacoes!$C$3:$C1000,$D861,Transacoes!$B$3:$B1000,"V", Transacoes!$A$3:$A1000, "&lt;"&amp;EOMONTH(DATE(L$1,L$2,1),0)))*SUMIFS(Prov_Auto!$E$3:$E1000, Prov_Auto!$A$3:$A1000, $D861, Prov_Auto!$D$3:$D1000,"&gt;="&amp;DATE(L$1,L$2,1),Prov_Auto!$D$3:$D1000, "&lt;="&amp;EOMONTH(DATE(L$1,L$2,1),0)))</f>
        <v/>
      </c>
      <c r="M861" s="48" t="str">
        <f>IF($D861="","", (SUMIFS(Transacoes!$D$3:$D1000,Transacoes!$C$3:$C1000,$D861,Transacoes!$B$3:$B1000,"C", Transacoes!$A$3:$A1000, "&lt;"&amp;EOMONTH(DATE(M$1,M$2,1),0))-SUMIFS(Transacoes!$D$3:$D1000,Transacoes!$C$3:$C1000,$D861,Transacoes!$B$3:$B1000,"V", Transacoes!$A$3:$A1000, "&lt;"&amp;EOMONTH(DATE(M$1,M$2,1),0)))*SUMIFS(Prov_Auto!$E$3:$E1000, Prov_Auto!$A$3:$A1000, $D861, Prov_Auto!$D$3:$D1000,"&gt;="&amp;DATE(M$1,M$2,1),Prov_Auto!$D$3:$D1000, "&lt;="&amp;EOMONTH(DATE(M$1,M$2,1),0)))</f>
        <v/>
      </c>
      <c r="N861" s="48" t="str">
        <f>IF($D861="","", (SUMIFS(Transacoes!$D$3:$D1000,Transacoes!$C$3:$C1000,$D861,Transacoes!$B$3:$B1000,"C", Transacoes!$A$3:$A1000, "&lt;"&amp;EOMONTH(DATE(N$1,N$2,1),0))-SUMIFS(Transacoes!$D$3:$D1000,Transacoes!$C$3:$C1000,$D861,Transacoes!$B$3:$B1000,"V", Transacoes!$A$3:$A1000, "&lt;"&amp;EOMONTH(DATE(N$1,N$2,1),0)))*SUMIFS(Prov_Auto!$E$3:$E1000, Prov_Auto!$A$3:$A1000, $D861, Prov_Auto!$D$3:$D1000,"&gt;="&amp;DATE(N$1,N$2,1),Prov_Auto!$D$3:$D1000, "&lt;="&amp;EOMONTH(DATE(N$1,N$2,1),0)))</f>
        <v/>
      </c>
      <c r="O861" s="48" t="str">
        <f>IF($D861="","", (SUMIFS(Transacoes!$D$3:$D1000,Transacoes!$C$3:$C1000,$D861,Transacoes!$B$3:$B1000,"C", Transacoes!$A$3:$A1000, "&lt;"&amp;EOMONTH(DATE(O$1,O$2,1),0))-SUMIFS(Transacoes!$D$3:$D1000,Transacoes!$C$3:$C1000,$D861,Transacoes!$B$3:$B1000,"V", Transacoes!$A$3:$A1000, "&lt;"&amp;EOMONTH(DATE(O$1,O$2,1),0)))*SUMIFS(Prov_Auto!$E$3:$E1000, Prov_Auto!$A$3:$A1000, $D861, Prov_Auto!$D$3:$D1000,"&gt;="&amp;DATE(O$1,O$2,1),Prov_Auto!$D$3:$D1000, "&lt;="&amp;EOMONTH(DATE(O$1,O$2,1),0)))</f>
        <v/>
      </c>
      <c r="P861" s="48" t="str">
        <f>IF($D861="","", (SUMIFS(Transacoes!$D$3:$D1000,Transacoes!$C$3:$C1000,$D861,Transacoes!$B$3:$B1000,"C", Transacoes!$A$3:$A1000, "&lt;"&amp;EOMONTH(DATE(P$1,P$2,1),0))-SUMIFS(Transacoes!$D$3:$D1000,Transacoes!$C$3:$C1000,$D861,Transacoes!$B$3:$B1000,"V", Transacoes!$A$3:$A1000, "&lt;"&amp;EOMONTH(DATE(P$1,P$2,1),0)))*SUMIFS(Prov_Auto!$E$3:$E1000, Prov_Auto!$A$3:$A1000, $D861, Prov_Auto!$D$3:$D1000,"&gt;="&amp;DATE(P$1,P$2,1),Prov_Auto!$D$3:$D1000, "&lt;="&amp;EOMONTH(DATE(P$1,P$2,1),0)))</f>
        <v/>
      </c>
      <c r="Q861" s="48" t="str">
        <f>IF($D861="","", (SUMIFS(Transacoes!$D$3:$D1000,Transacoes!$C$3:$C1000,$D861,Transacoes!$B$3:$B1000,"C", Transacoes!$A$3:$A1000, "&lt;"&amp;EOMONTH(DATE(Q$1,Q$2,1),0))-SUMIFS(Transacoes!$D$3:$D1000,Transacoes!$C$3:$C1000,$D861,Transacoes!$B$3:$B1000,"V", Transacoes!$A$3:$A1000, "&lt;"&amp;EOMONTH(DATE(Q$1,Q$2,1),0)))*SUMIFS(Prov_Auto!$E$3:$E1000, Prov_Auto!$A$3:$A1000, $D861, Prov_Auto!$D$3:$D1000,"&gt;="&amp;DATE(Q$1,Q$2,1),Prov_Auto!$D$3:$D1000, "&lt;="&amp;EOMONTH(DATE(Q$1,Q$2,1),0)))</f>
        <v/>
      </c>
      <c r="R861" s="47"/>
    </row>
    <row r="862">
      <c r="A862" s="47"/>
      <c r="B862" s="47"/>
      <c r="C862" s="47"/>
      <c r="D862" s="87"/>
      <c r="E862" s="48" t="str">
        <f>IF($D862="","", (SUMIFS(Transacoes!$D$3:$D1000,Transacoes!$C$3:$C1000,$D862,Transacoes!$B$3:$B1000,"C", Transacoes!$A$3:$A1000, "&lt;"&amp;EOMONTH(DATE(E$1,E$2,1),0))-SUMIFS(Transacoes!$D$3:$D1000,Transacoes!$C$3:$C1000,$D862,Transacoes!$B$3:$B1000,"V", Transacoes!$A$3:$A1000, "&lt;"&amp;EOMONTH(DATE(E$1,E$2,1),0)))*SUMIFS(Prov_Auto!$E$3:$E1000, Prov_Auto!$A$3:$A1000, $D862, Prov_Auto!$D$3:$D1000,"&gt;="&amp;DATE(E$1,E$2,1),Prov_Auto!$D$3:$D1000, "&lt;="&amp;EOMONTH(DATE(E$1,E$2,1),0)))</f>
        <v/>
      </c>
      <c r="F862" s="48" t="str">
        <f>IF($D862="","", (SUMIFS(Transacoes!$D$3:$D1000,Transacoes!$C$3:$C1000,$D862,Transacoes!$B$3:$B1000,"C", Transacoes!$A$3:$A1000, "&lt;"&amp;EOMONTH(DATE(F$1,F$2,1),0))-SUMIFS(Transacoes!$D$3:$D1000,Transacoes!$C$3:$C1000,$D862,Transacoes!$B$3:$B1000,"V", Transacoes!$A$3:$A1000, "&lt;"&amp;EOMONTH(DATE(F$1,F$2,1),0)))*SUMIFS(Prov_Auto!$E$3:$E1000, Prov_Auto!$A$3:$A1000, $D862, Prov_Auto!$D$3:$D1000,"&gt;="&amp;DATE(F$1,F$2,1),Prov_Auto!$D$3:$D1000, "&lt;="&amp;EOMONTH(DATE(F$1,F$2,1),0)))</f>
        <v/>
      </c>
      <c r="G862" s="48" t="str">
        <f>IF($D862="","", (SUMIFS(Transacoes!$D$3:$D1000,Transacoes!$C$3:$C1000,$D862,Transacoes!$B$3:$B1000,"C", Transacoes!$A$3:$A1000, "&lt;"&amp;EOMONTH(DATE(G$1,G$2,1),0))-SUMIFS(Transacoes!$D$3:$D1000,Transacoes!$C$3:$C1000,$D862,Transacoes!$B$3:$B1000,"V", Transacoes!$A$3:$A1000, "&lt;"&amp;EOMONTH(DATE(G$1,G$2,1),0)))*SUMIFS(Prov_Auto!$E$3:$E1000, Prov_Auto!$A$3:$A1000, $D862, Prov_Auto!$D$3:$D1000,"&gt;="&amp;DATE(G$1,G$2,1),Prov_Auto!$D$3:$D1000, "&lt;="&amp;EOMONTH(DATE(G$1,G$2,1),0)))</f>
        <v/>
      </c>
      <c r="H862" s="48" t="str">
        <f>IF($D862="","", (SUMIFS(Transacoes!$D$3:$D1000,Transacoes!$C$3:$C1000,$D862,Transacoes!$B$3:$B1000,"C", Transacoes!$A$3:$A1000, "&lt;"&amp;EOMONTH(DATE(H$1,H$2,1),0))-SUMIFS(Transacoes!$D$3:$D1000,Transacoes!$C$3:$C1000,$D862,Transacoes!$B$3:$B1000,"V", Transacoes!$A$3:$A1000, "&lt;"&amp;EOMONTH(DATE(H$1,H$2,1),0)))*SUMIFS(Prov_Auto!$E$3:$E1000, Prov_Auto!$A$3:$A1000, $D862, Prov_Auto!$D$3:$D1000,"&gt;="&amp;DATE(H$1,H$2,1),Prov_Auto!$D$3:$D1000, "&lt;="&amp;EOMONTH(DATE(H$1,H$2,1),0)))</f>
        <v/>
      </c>
      <c r="I862" s="48" t="str">
        <f>IF($D862="","", (SUMIFS(Transacoes!$D$3:$D1000,Transacoes!$C$3:$C1000,$D862,Transacoes!$B$3:$B1000,"C", Transacoes!$A$3:$A1000, "&lt;"&amp;EOMONTH(DATE(I$1,I$2,1),0))-SUMIFS(Transacoes!$D$3:$D1000,Transacoes!$C$3:$C1000,$D862,Transacoes!$B$3:$B1000,"V", Transacoes!$A$3:$A1000, "&lt;"&amp;EOMONTH(DATE(I$1,I$2,1),0)))*SUMIFS(Prov_Auto!$E$3:$E1000, Prov_Auto!$A$3:$A1000, $D862, Prov_Auto!$D$3:$D1000,"&gt;="&amp;DATE(I$1,I$2,1),Prov_Auto!$D$3:$D1000, "&lt;="&amp;EOMONTH(DATE(I$1,I$2,1),0)))</f>
        <v/>
      </c>
      <c r="J862" s="48" t="str">
        <f>IF($D862="","", (SUMIFS(Transacoes!$D$3:$D1000,Transacoes!$C$3:$C1000,$D862,Transacoes!$B$3:$B1000,"C", Transacoes!$A$3:$A1000, "&lt;"&amp;EOMONTH(DATE(J$1,J$2,1),0))-SUMIFS(Transacoes!$D$3:$D1000,Transacoes!$C$3:$C1000,$D862,Transacoes!$B$3:$B1000,"V", Transacoes!$A$3:$A1000, "&lt;"&amp;EOMONTH(DATE(J$1,J$2,1),0)))*SUMIFS(Prov_Auto!$E$3:$E1000, Prov_Auto!$A$3:$A1000, $D862, Prov_Auto!$D$3:$D1000,"&gt;="&amp;DATE(J$1,J$2,1),Prov_Auto!$D$3:$D1000, "&lt;="&amp;EOMONTH(DATE(J$1,J$2,1),0)))</f>
        <v/>
      </c>
      <c r="K862" s="48" t="str">
        <f>IF($D862="","", (SUMIFS(Transacoes!$D$3:$D1000,Transacoes!$C$3:$C1000,$D862,Transacoes!$B$3:$B1000,"C", Transacoes!$A$3:$A1000, "&lt;"&amp;EOMONTH(DATE(K$1,K$2,1),0))-SUMIFS(Transacoes!$D$3:$D1000,Transacoes!$C$3:$C1000,$D862,Transacoes!$B$3:$B1000,"V", Transacoes!$A$3:$A1000, "&lt;"&amp;EOMONTH(DATE(K$1,K$2,1),0)))*SUMIFS(Prov_Auto!$E$3:$E1000, Prov_Auto!$A$3:$A1000, $D862, Prov_Auto!$D$3:$D1000,"&gt;="&amp;DATE(K$1,K$2,1),Prov_Auto!$D$3:$D1000, "&lt;="&amp;EOMONTH(DATE(K$1,K$2,1),0)))</f>
        <v/>
      </c>
      <c r="L862" s="48" t="str">
        <f>IF($D862="","", (SUMIFS(Transacoes!$D$3:$D1000,Transacoes!$C$3:$C1000,$D862,Transacoes!$B$3:$B1000,"C", Transacoes!$A$3:$A1000, "&lt;"&amp;EOMONTH(DATE(L$1,L$2,1),0))-SUMIFS(Transacoes!$D$3:$D1000,Transacoes!$C$3:$C1000,$D862,Transacoes!$B$3:$B1000,"V", Transacoes!$A$3:$A1000, "&lt;"&amp;EOMONTH(DATE(L$1,L$2,1),0)))*SUMIFS(Prov_Auto!$E$3:$E1000, Prov_Auto!$A$3:$A1000, $D862, Prov_Auto!$D$3:$D1000,"&gt;="&amp;DATE(L$1,L$2,1),Prov_Auto!$D$3:$D1000, "&lt;="&amp;EOMONTH(DATE(L$1,L$2,1),0)))</f>
        <v/>
      </c>
      <c r="M862" s="48" t="str">
        <f>IF($D862="","", (SUMIFS(Transacoes!$D$3:$D1000,Transacoes!$C$3:$C1000,$D862,Transacoes!$B$3:$B1000,"C", Transacoes!$A$3:$A1000, "&lt;"&amp;EOMONTH(DATE(M$1,M$2,1),0))-SUMIFS(Transacoes!$D$3:$D1000,Transacoes!$C$3:$C1000,$D862,Transacoes!$B$3:$B1000,"V", Transacoes!$A$3:$A1000, "&lt;"&amp;EOMONTH(DATE(M$1,M$2,1),0)))*SUMIFS(Prov_Auto!$E$3:$E1000, Prov_Auto!$A$3:$A1000, $D862, Prov_Auto!$D$3:$D1000,"&gt;="&amp;DATE(M$1,M$2,1),Prov_Auto!$D$3:$D1000, "&lt;="&amp;EOMONTH(DATE(M$1,M$2,1),0)))</f>
        <v/>
      </c>
      <c r="N862" s="48" t="str">
        <f>IF($D862="","", (SUMIFS(Transacoes!$D$3:$D1000,Transacoes!$C$3:$C1000,$D862,Transacoes!$B$3:$B1000,"C", Transacoes!$A$3:$A1000, "&lt;"&amp;EOMONTH(DATE(N$1,N$2,1),0))-SUMIFS(Transacoes!$D$3:$D1000,Transacoes!$C$3:$C1000,$D862,Transacoes!$B$3:$B1000,"V", Transacoes!$A$3:$A1000, "&lt;"&amp;EOMONTH(DATE(N$1,N$2,1),0)))*SUMIFS(Prov_Auto!$E$3:$E1000, Prov_Auto!$A$3:$A1000, $D862, Prov_Auto!$D$3:$D1000,"&gt;="&amp;DATE(N$1,N$2,1),Prov_Auto!$D$3:$D1000, "&lt;="&amp;EOMONTH(DATE(N$1,N$2,1),0)))</f>
        <v/>
      </c>
      <c r="O862" s="48" t="str">
        <f>IF($D862="","", (SUMIFS(Transacoes!$D$3:$D1000,Transacoes!$C$3:$C1000,$D862,Transacoes!$B$3:$B1000,"C", Transacoes!$A$3:$A1000, "&lt;"&amp;EOMONTH(DATE(O$1,O$2,1),0))-SUMIFS(Transacoes!$D$3:$D1000,Transacoes!$C$3:$C1000,$D862,Transacoes!$B$3:$B1000,"V", Transacoes!$A$3:$A1000, "&lt;"&amp;EOMONTH(DATE(O$1,O$2,1),0)))*SUMIFS(Prov_Auto!$E$3:$E1000, Prov_Auto!$A$3:$A1000, $D862, Prov_Auto!$D$3:$D1000,"&gt;="&amp;DATE(O$1,O$2,1),Prov_Auto!$D$3:$D1000, "&lt;="&amp;EOMONTH(DATE(O$1,O$2,1),0)))</f>
        <v/>
      </c>
      <c r="P862" s="48" t="str">
        <f>IF($D862="","", (SUMIFS(Transacoes!$D$3:$D1000,Transacoes!$C$3:$C1000,$D862,Transacoes!$B$3:$B1000,"C", Transacoes!$A$3:$A1000, "&lt;"&amp;EOMONTH(DATE(P$1,P$2,1),0))-SUMIFS(Transacoes!$D$3:$D1000,Transacoes!$C$3:$C1000,$D862,Transacoes!$B$3:$B1000,"V", Transacoes!$A$3:$A1000, "&lt;"&amp;EOMONTH(DATE(P$1,P$2,1),0)))*SUMIFS(Prov_Auto!$E$3:$E1000, Prov_Auto!$A$3:$A1000, $D862, Prov_Auto!$D$3:$D1000,"&gt;="&amp;DATE(P$1,P$2,1),Prov_Auto!$D$3:$D1000, "&lt;="&amp;EOMONTH(DATE(P$1,P$2,1),0)))</f>
        <v/>
      </c>
      <c r="Q862" s="48" t="str">
        <f>IF($D862="","", (SUMIFS(Transacoes!$D$3:$D1000,Transacoes!$C$3:$C1000,$D862,Transacoes!$B$3:$B1000,"C", Transacoes!$A$3:$A1000, "&lt;"&amp;EOMONTH(DATE(Q$1,Q$2,1),0))-SUMIFS(Transacoes!$D$3:$D1000,Transacoes!$C$3:$C1000,$D862,Transacoes!$B$3:$B1000,"V", Transacoes!$A$3:$A1000, "&lt;"&amp;EOMONTH(DATE(Q$1,Q$2,1),0)))*SUMIFS(Prov_Auto!$E$3:$E1000, Prov_Auto!$A$3:$A1000, $D862, Prov_Auto!$D$3:$D1000,"&gt;="&amp;DATE(Q$1,Q$2,1),Prov_Auto!$D$3:$D1000, "&lt;="&amp;EOMONTH(DATE(Q$1,Q$2,1),0)))</f>
        <v/>
      </c>
      <c r="R862" s="47"/>
    </row>
    <row r="863">
      <c r="A863" s="47"/>
      <c r="B863" s="47"/>
      <c r="C863" s="47"/>
      <c r="D863" s="87"/>
      <c r="E863" s="48" t="str">
        <f>IF($D863="","", (SUMIFS(Transacoes!$D$3:$D1000,Transacoes!$C$3:$C1000,$D863,Transacoes!$B$3:$B1000,"C", Transacoes!$A$3:$A1000, "&lt;"&amp;EOMONTH(DATE(E$1,E$2,1),0))-SUMIFS(Transacoes!$D$3:$D1000,Transacoes!$C$3:$C1000,$D863,Transacoes!$B$3:$B1000,"V", Transacoes!$A$3:$A1000, "&lt;"&amp;EOMONTH(DATE(E$1,E$2,1),0)))*SUMIFS(Prov_Auto!$E$3:$E1000, Prov_Auto!$A$3:$A1000, $D863, Prov_Auto!$D$3:$D1000,"&gt;="&amp;DATE(E$1,E$2,1),Prov_Auto!$D$3:$D1000, "&lt;="&amp;EOMONTH(DATE(E$1,E$2,1),0)))</f>
        <v/>
      </c>
      <c r="F863" s="48" t="str">
        <f>IF($D863="","", (SUMIFS(Transacoes!$D$3:$D1000,Transacoes!$C$3:$C1000,$D863,Transacoes!$B$3:$B1000,"C", Transacoes!$A$3:$A1000, "&lt;"&amp;EOMONTH(DATE(F$1,F$2,1),0))-SUMIFS(Transacoes!$D$3:$D1000,Transacoes!$C$3:$C1000,$D863,Transacoes!$B$3:$B1000,"V", Transacoes!$A$3:$A1000, "&lt;"&amp;EOMONTH(DATE(F$1,F$2,1),0)))*SUMIFS(Prov_Auto!$E$3:$E1000, Prov_Auto!$A$3:$A1000, $D863, Prov_Auto!$D$3:$D1000,"&gt;="&amp;DATE(F$1,F$2,1),Prov_Auto!$D$3:$D1000, "&lt;="&amp;EOMONTH(DATE(F$1,F$2,1),0)))</f>
        <v/>
      </c>
      <c r="G863" s="48" t="str">
        <f>IF($D863="","", (SUMIFS(Transacoes!$D$3:$D1000,Transacoes!$C$3:$C1000,$D863,Transacoes!$B$3:$B1000,"C", Transacoes!$A$3:$A1000, "&lt;"&amp;EOMONTH(DATE(G$1,G$2,1),0))-SUMIFS(Transacoes!$D$3:$D1000,Transacoes!$C$3:$C1000,$D863,Transacoes!$B$3:$B1000,"V", Transacoes!$A$3:$A1000, "&lt;"&amp;EOMONTH(DATE(G$1,G$2,1),0)))*SUMIFS(Prov_Auto!$E$3:$E1000, Prov_Auto!$A$3:$A1000, $D863, Prov_Auto!$D$3:$D1000,"&gt;="&amp;DATE(G$1,G$2,1),Prov_Auto!$D$3:$D1000, "&lt;="&amp;EOMONTH(DATE(G$1,G$2,1),0)))</f>
        <v/>
      </c>
      <c r="H863" s="48" t="str">
        <f>IF($D863="","", (SUMIFS(Transacoes!$D$3:$D1000,Transacoes!$C$3:$C1000,$D863,Transacoes!$B$3:$B1000,"C", Transacoes!$A$3:$A1000, "&lt;"&amp;EOMONTH(DATE(H$1,H$2,1),0))-SUMIFS(Transacoes!$D$3:$D1000,Transacoes!$C$3:$C1000,$D863,Transacoes!$B$3:$B1000,"V", Transacoes!$A$3:$A1000, "&lt;"&amp;EOMONTH(DATE(H$1,H$2,1),0)))*SUMIFS(Prov_Auto!$E$3:$E1000, Prov_Auto!$A$3:$A1000, $D863, Prov_Auto!$D$3:$D1000,"&gt;="&amp;DATE(H$1,H$2,1),Prov_Auto!$D$3:$D1000, "&lt;="&amp;EOMONTH(DATE(H$1,H$2,1),0)))</f>
        <v/>
      </c>
      <c r="I863" s="48" t="str">
        <f>IF($D863="","", (SUMIFS(Transacoes!$D$3:$D1000,Transacoes!$C$3:$C1000,$D863,Transacoes!$B$3:$B1000,"C", Transacoes!$A$3:$A1000, "&lt;"&amp;EOMONTH(DATE(I$1,I$2,1),0))-SUMIFS(Transacoes!$D$3:$D1000,Transacoes!$C$3:$C1000,$D863,Transacoes!$B$3:$B1000,"V", Transacoes!$A$3:$A1000, "&lt;"&amp;EOMONTH(DATE(I$1,I$2,1),0)))*SUMIFS(Prov_Auto!$E$3:$E1000, Prov_Auto!$A$3:$A1000, $D863, Prov_Auto!$D$3:$D1000,"&gt;="&amp;DATE(I$1,I$2,1),Prov_Auto!$D$3:$D1000, "&lt;="&amp;EOMONTH(DATE(I$1,I$2,1),0)))</f>
        <v/>
      </c>
      <c r="J863" s="48" t="str">
        <f>IF($D863="","", (SUMIFS(Transacoes!$D$3:$D1000,Transacoes!$C$3:$C1000,$D863,Transacoes!$B$3:$B1000,"C", Transacoes!$A$3:$A1000, "&lt;"&amp;EOMONTH(DATE(J$1,J$2,1),0))-SUMIFS(Transacoes!$D$3:$D1000,Transacoes!$C$3:$C1000,$D863,Transacoes!$B$3:$B1000,"V", Transacoes!$A$3:$A1000, "&lt;"&amp;EOMONTH(DATE(J$1,J$2,1),0)))*SUMIFS(Prov_Auto!$E$3:$E1000, Prov_Auto!$A$3:$A1000, $D863, Prov_Auto!$D$3:$D1000,"&gt;="&amp;DATE(J$1,J$2,1),Prov_Auto!$D$3:$D1000, "&lt;="&amp;EOMONTH(DATE(J$1,J$2,1),0)))</f>
        <v/>
      </c>
      <c r="K863" s="48" t="str">
        <f>IF($D863="","", (SUMIFS(Transacoes!$D$3:$D1000,Transacoes!$C$3:$C1000,$D863,Transacoes!$B$3:$B1000,"C", Transacoes!$A$3:$A1000, "&lt;"&amp;EOMONTH(DATE(K$1,K$2,1),0))-SUMIFS(Transacoes!$D$3:$D1000,Transacoes!$C$3:$C1000,$D863,Transacoes!$B$3:$B1000,"V", Transacoes!$A$3:$A1000, "&lt;"&amp;EOMONTH(DATE(K$1,K$2,1),0)))*SUMIFS(Prov_Auto!$E$3:$E1000, Prov_Auto!$A$3:$A1000, $D863, Prov_Auto!$D$3:$D1000,"&gt;="&amp;DATE(K$1,K$2,1),Prov_Auto!$D$3:$D1000, "&lt;="&amp;EOMONTH(DATE(K$1,K$2,1),0)))</f>
        <v/>
      </c>
      <c r="L863" s="48" t="str">
        <f>IF($D863="","", (SUMIFS(Transacoes!$D$3:$D1000,Transacoes!$C$3:$C1000,$D863,Transacoes!$B$3:$B1000,"C", Transacoes!$A$3:$A1000, "&lt;"&amp;EOMONTH(DATE(L$1,L$2,1),0))-SUMIFS(Transacoes!$D$3:$D1000,Transacoes!$C$3:$C1000,$D863,Transacoes!$B$3:$B1000,"V", Transacoes!$A$3:$A1000, "&lt;"&amp;EOMONTH(DATE(L$1,L$2,1),0)))*SUMIFS(Prov_Auto!$E$3:$E1000, Prov_Auto!$A$3:$A1000, $D863, Prov_Auto!$D$3:$D1000,"&gt;="&amp;DATE(L$1,L$2,1),Prov_Auto!$D$3:$D1000, "&lt;="&amp;EOMONTH(DATE(L$1,L$2,1),0)))</f>
        <v/>
      </c>
      <c r="M863" s="48" t="str">
        <f>IF($D863="","", (SUMIFS(Transacoes!$D$3:$D1000,Transacoes!$C$3:$C1000,$D863,Transacoes!$B$3:$B1000,"C", Transacoes!$A$3:$A1000, "&lt;"&amp;EOMONTH(DATE(M$1,M$2,1),0))-SUMIFS(Transacoes!$D$3:$D1000,Transacoes!$C$3:$C1000,$D863,Transacoes!$B$3:$B1000,"V", Transacoes!$A$3:$A1000, "&lt;"&amp;EOMONTH(DATE(M$1,M$2,1),0)))*SUMIFS(Prov_Auto!$E$3:$E1000, Prov_Auto!$A$3:$A1000, $D863, Prov_Auto!$D$3:$D1000,"&gt;="&amp;DATE(M$1,M$2,1),Prov_Auto!$D$3:$D1000, "&lt;="&amp;EOMONTH(DATE(M$1,M$2,1),0)))</f>
        <v/>
      </c>
      <c r="N863" s="48" t="str">
        <f>IF($D863="","", (SUMIFS(Transacoes!$D$3:$D1000,Transacoes!$C$3:$C1000,$D863,Transacoes!$B$3:$B1000,"C", Transacoes!$A$3:$A1000, "&lt;"&amp;EOMONTH(DATE(N$1,N$2,1),0))-SUMIFS(Transacoes!$D$3:$D1000,Transacoes!$C$3:$C1000,$D863,Transacoes!$B$3:$B1000,"V", Transacoes!$A$3:$A1000, "&lt;"&amp;EOMONTH(DATE(N$1,N$2,1),0)))*SUMIFS(Prov_Auto!$E$3:$E1000, Prov_Auto!$A$3:$A1000, $D863, Prov_Auto!$D$3:$D1000,"&gt;="&amp;DATE(N$1,N$2,1),Prov_Auto!$D$3:$D1000, "&lt;="&amp;EOMONTH(DATE(N$1,N$2,1),0)))</f>
        <v/>
      </c>
      <c r="O863" s="48" t="str">
        <f>IF($D863="","", (SUMIFS(Transacoes!$D$3:$D1000,Transacoes!$C$3:$C1000,$D863,Transacoes!$B$3:$B1000,"C", Transacoes!$A$3:$A1000, "&lt;"&amp;EOMONTH(DATE(O$1,O$2,1),0))-SUMIFS(Transacoes!$D$3:$D1000,Transacoes!$C$3:$C1000,$D863,Transacoes!$B$3:$B1000,"V", Transacoes!$A$3:$A1000, "&lt;"&amp;EOMONTH(DATE(O$1,O$2,1),0)))*SUMIFS(Prov_Auto!$E$3:$E1000, Prov_Auto!$A$3:$A1000, $D863, Prov_Auto!$D$3:$D1000,"&gt;="&amp;DATE(O$1,O$2,1),Prov_Auto!$D$3:$D1000, "&lt;="&amp;EOMONTH(DATE(O$1,O$2,1),0)))</f>
        <v/>
      </c>
      <c r="P863" s="48" t="str">
        <f>IF($D863="","", (SUMIFS(Transacoes!$D$3:$D1000,Transacoes!$C$3:$C1000,$D863,Transacoes!$B$3:$B1000,"C", Transacoes!$A$3:$A1000, "&lt;"&amp;EOMONTH(DATE(P$1,P$2,1),0))-SUMIFS(Transacoes!$D$3:$D1000,Transacoes!$C$3:$C1000,$D863,Transacoes!$B$3:$B1000,"V", Transacoes!$A$3:$A1000, "&lt;"&amp;EOMONTH(DATE(P$1,P$2,1),0)))*SUMIFS(Prov_Auto!$E$3:$E1000, Prov_Auto!$A$3:$A1000, $D863, Prov_Auto!$D$3:$D1000,"&gt;="&amp;DATE(P$1,P$2,1),Prov_Auto!$D$3:$D1000, "&lt;="&amp;EOMONTH(DATE(P$1,P$2,1),0)))</f>
        <v/>
      </c>
      <c r="Q863" s="48" t="str">
        <f>IF($D863="","", (SUMIFS(Transacoes!$D$3:$D1000,Transacoes!$C$3:$C1000,$D863,Transacoes!$B$3:$B1000,"C", Transacoes!$A$3:$A1000, "&lt;"&amp;EOMONTH(DATE(Q$1,Q$2,1),0))-SUMIFS(Transacoes!$D$3:$D1000,Transacoes!$C$3:$C1000,$D863,Transacoes!$B$3:$B1000,"V", Transacoes!$A$3:$A1000, "&lt;"&amp;EOMONTH(DATE(Q$1,Q$2,1),0)))*SUMIFS(Prov_Auto!$E$3:$E1000, Prov_Auto!$A$3:$A1000, $D863, Prov_Auto!$D$3:$D1000,"&gt;="&amp;DATE(Q$1,Q$2,1),Prov_Auto!$D$3:$D1000, "&lt;="&amp;EOMONTH(DATE(Q$1,Q$2,1),0)))</f>
        <v/>
      </c>
      <c r="R863" s="47"/>
    </row>
    <row r="864">
      <c r="A864" s="47"/>
      <c r="B864" s="47"/>
      <c r="C864" s="47"/>
      <c r="D864" s="87"/>
      <c r="E864" s="48" t="str">
        <f>IF($D864="","", (SUMIFS(Transacoes!$D$3:$D1000,Transacoes!$C$3:$C1000,$D864,Transacoes!$B$3:$B1000,"C", Transacoes!$A$3:$A1000, "&lt;"&amp;EOMONTH(DATE(E$1,E$2,1),0))-SUMIFS(Transacoes!$D$3:$D1000,Transacoes!$C$3:$C1000,$D864,Transacoes!$B$3:$B1000,"V", Transacoes!$A$3:$A1000, "&lt;"&amp;EOMONTH(DATE(E$1,E$2,1),0)))*SUMIFS(Prov_Auto!$E$3:$E1000, Prov_Auto!$A$3:$A1000, $D864, Prov_Auto!$D$3:$D1000,"&gt;="&amp;DATE(E$1,E$2,1),Prov_Auto!$D$3:$D1000, "&lt;="&amp;EOMONTH(DATE(E$1,E$2,1),0)))</f>
        <v/>
      </c>
      <c r="F864" s="48" t="str">
        <f>IF($D864="","", (SUMIFS(Transacoes!$D$3:$D1000,Transacoes!$C$3:$C1000,$D864,Transacoes!$B$3:$B1000,"C", Transacoes!$A$3:$A1000, "&lt;"&amp;EOMONTH(DATE(F$1,F$2,1),0))-SUMIFS(Transacoes!$D$3:$D1000,Transacoes!$C$3:$C1000,$D864,Transacoes!$B$3:$B1000,"V", Transacoes!$A$3:$A1000, "&lt;"&amp;EOMONTH(DATE(F$1,F$2,1),0)))*SUMIFS(Prov_Auto!$E$3:$E1000, Prov_Auto!$A$3:$A1000, $D864, Prov_Auto!$D$3:$D1000,"&gt;="&amp;DATE(F$1,F$2,1),Prov_Auto!$D$3:$D1000, "&lt;="&amp;EOMONTH(DATE(F$1,F$2,1),0)))</f>
        <v/>
      </c>
      <c r="G864" s="48" t="str">
        <f>IF($D864="","", (SUMIFS(Transacoes!$D$3:$D1000,Transacoes!$C$3:$C1000,$D864,Transacoes!$B$3:$B1000,"C", Transacoes!$A$3:$A1000, "&lt;"&amp;EOMONTH(DATE(G$1,G$2,1),0))-SUMIFS(Transacoes!$D$3:$D1000,Transacoes!$C$3:$C1000,$D864,Transacoes!$B$3:$B1000,"V", Transacoes!$A$3:$A1000, "&lt;"&amp;EOMONTH(DATE(G$1,G$2,1),0)))*SUMIFS(Prov_Auto!$E$3:$E1000, Prov_Auto!$A$3:$A1000, $D864, Prov_Auto!$D$3:$D1000,"&gt;="&amp;DATE(G$1,G$2,1),Prov_Auto!$D$3:$D1000, "&lt;="&amp;EOMONTH(DATE(G$1,G$2,1),0)))</f>
        <v/>
      </c>
      <c r="H864" s="48" t="str">
        <f>IF($D864="","", (SUMIFS(Transacoes!$D$3:$D1000,Transacoes!$C$3:$C1000,$D864,Transacoes!$B$3:$B1000,"C", Transacoes!$A$3:$A1000, "&lt;"&amp;EOMONTH(DATE(H$1,H$2,1),0))-SUMIFS(Transacoes!$D$3:$D1000,Transacoes!$C$3:$C1000,$D864,Transacoes!$B$3:$B1000,"V", Transacoes!$A$3:$A1000, "&lt;"&amp;EOMONTH(DATE(H$1,H$2,1),0)))*SUMIFS(Prov_Auto!$E$3:$E1000, Prov_Auto!$A$3:$A1000, $D864, Prov_Auto!$D$3:$D1000,"&gt;="&amp;DATE(H$1,H$2,1),Prov_Auto!$D$3:$D1000, "&lt;="&amp;EOMONTH(DATE(H$1,H$2,1),0)))</f>
        <v/>
      </c>
      <c r="I864" s="48" t="str">
        <f>IF($D864="","", (SUMIFS(Transacoes!$D$3:$D1000,Transacoes!$C$3:$C1000,$D864,Transacoes!$B$3:$B1000,"C", Transacoes!$A$3:$A1000, "&lt;"&amp;EOMONTH(DATE(I$1,I$2,1),0))-SUMIFS(Transacoes!$D$3:$D1000,Transacoes!$C$3:$C1000,$D864,Transacoes!$B$3:$B1000,"V", Transacoes!$A$3:$A1000, "&lt;"&amp;EOMONTH(DATE(I$1,I$2,1),0)))*SUMIFS(Prov_Auto!$E$3:$E1000, Prov_Auto!$A$3:$A1000, $D864, Prov_Auto!$D$3:$D1000,"&gt;="&amp;DATE(I$1,I$2,1),Prov_Auto!$D$3:$D1000, "&lt;="&amp;EOMONTH(DATE(I$1,I$2,1),0)))</f>
        <v/>
      </c>
      <c r="J864" s="48" t="str">
        <f>IF($D864="","", (SUMIFS(Transacoes!$D$3:$D1000,Transacoes!$C$3:$C1000,$D864,Transacoes!$B$3:$B1000,"C", Transacoes!$A$3:$A1000, "&lt;"&amp;EOMONTH(DATE(J$1,J$2,1),0))-SUMIFS(Transacoes!$D$3:$D1000,Transacoes!$C$3:$C1000,$D864,Transacoes!$B$3:$B1000,"V", Transacoes!$A$3:$A1000, "&lt;"&amp;EOMONTH(DATE(J$1,J$2,1),0)))*SUMIFS(Prov_Auto!$E$3:$E1000, Prov_Auto!$A$3:$A1000, $D864, Prov_Auto!$D$3:$D1000,"&gt;="&amp;DATE(J$1,J$2,1),Prov_Auto!$D$3:$D1000, "&lt;="&amp;EOMONTH(DATE(J$1,J$2,1),0)))</f>
        <v/>
      </c>
      <c r="K864" s="48" t="str">
        <f>IF($D864="","", (SUMIFS(Transacoes!$D$3:$D1000,Transacoes!$C$3:$C1000,$D864,Transacoes!$B$3:$B1000,"C", Transacoes!$A$3:$A1000, "&lt;"&amp;EOMONTH(DATE(K$1,K$2,1),0))-SUMIFS(Transacoes!$D$3:$D1000,Transacoes!$C$3:$C1000,$D864,Transacoes!$B$3:$B1000,"V", Transacoes!$A$3:$A1000, "&lt;"&amp;EOMONTH(DATE(K$1,K$2,1),0)))*SUMIFS(Prov_Auto!$E$3:$E1000, Prov_Auto!$A$3:$A1000, $D864, Prov_Auto!$D$3:$D1000,"&gt;="&amp;DATE(K$1,K$2,1),Prov_Auto!$D$3:$D1000, "&lt;="&amp;EOMONTH(DATE(K$1,K$2,1),0)))</f>
        <v/>
      </c>
      <c r="L864" s="48" t="str">
        <f>IF($D864="","", (SUMIFS(Transacoes!$D$3:$D1000,Transacoes!$C$3:$C1000,$D864,Transacoes!$B$3:$B1000,"C", Transacoes!$A$3:$A1000, "&lt;"&amp;EOMONTH(DATE(L$1,L$2,1),0))-SUMIFS(Transacoes!$D$3:$D1000,Transacoes!$C$3:$C1000,$D864,Transacoes!$B$3:$B1000,"V", Transacoes!$A$3:$A1000, "&lt;"&amp;EOMONTH(DATE(L$1,L$2,1),0)))*SUMIFS(Prov_Auto!$E$3:$E1000, Prov_Auto!$A$3:$A1000, $D864, Prov_Auto!$D$3:$D1000,"&gt;="&amp;DATE(L$1,L$2,1),Prov_Auto!$D$3:$D1000, "&lt;="&amp;EOMONTH(DATE(L$1,L$2,1),0)))</f>
        <v/>
      </c>
      <c r="M864" s="48" t="str">
        <f>IF($D864="","", (SUMIFS(Transacoes!$D$3:$D1000,Transacoes!$C$3:$C1000,$D864,Transacoes!$B$3:$B1000,"C", Transacoes!$A$3:$A1000, "&lt;"&amp;EOMONTH(DATE(M$1,M$2,1),0))-SUMIFS(Transacoes!$D$3:$D1000,Transacoes!$C$3:$C1000,$D864,Transacoes!$B$3:$B1000,"V", Transacoes!$A$3:$A1000, "&lt;"&amp;EOMONTH(DATE(M$1,M$2,1),0)))*SUMIFS(Prov_Auto!$E$3:$E1000, Prov_Auto!$A$3:$A1000, $D864, Prov_Auto!$D$3:$D1000,"&gt;="&amp;DATE(M$1,M$2,1),Prov_Auto!$D$3:$D1000, "&lt;="&amp;EOMONTH(DATE(M$1,M$2,1),0)))</f>
        <v/>
      </c>
      <c r="N864" s="48" t="str">
        <f>IF($D864="","", (SUMIFS(Transacoes!$D$3:$D1000,Transacoes!$C$3:$C1000,$D864,Transacoes!$B$3:$B1000,"C", Transacoes!$A$3:$A1000, "&lt;"&amp;EOMONTH(DATE(N$1,N$2,1),0))-SUMIFS(Transacoes!$D$3:$D1000,Transacoes!$C$3:$C1000,$D864,Transacoes!$B$3:$B1000,"V", Transacoes!$A$3:$A1000, "&lt;"&amp;EOMONTH(DATE(N$1,N$2,1),0)))*SUMIFS(Prov_Auto!$E$3:$E1000, Prov_Auto!$A$3:$A1000, $D864, Prov_Auto!$D$3:$D1000,"&gt;="&amp;DATE(N$1,N$2,1),Prov_Auto!$D$3:$D1000, "&lt;="&amp;EOMONTH(DATE(N$1,N$2,1),0)))</f>
        <v/>
      </c>
      <c r="O864" s="48" t="str">
        <f>IF($D864="","", (SUMIFS(Transacoes!$D$3:$D1000,Transacoes!$C$3:$C1000,$D864,Transacoes!$B$3:$B1000,"C", Transacoes!$A$3:$A1000, "&lt;"&amp;EOMONTH(DATE(O$1,O$2,1),0))-SUMIFS(Transacoes!$D$3:$D1000,Transacoes!$C$3:$C1000,$D864,Transacoes!$B$3:$B1000,"V", Transacoes!$A$3:$A1000, "&lt;"&amp;EOMONTH(DATE(O$1,O$2,1),0)))*SUMIFS(Prov_Auto!$E$3:$E1000, Prov_Auto!$A$3:$A1000, $D864, Prov_Auto!$D$3:$D1000,"&gt;="&amp;DATE(O$1,O$2,1),Prov_Auto!$D$3:$D1000, "&lt;="&amp;EOMONTH(DATE(O$1,O$2,1),0)))</f>
        <v/>
      </c>
      <c r="P864" s="48" t="str">
        <f>IF($D864="","", (SUMIFS(Transacoes!$D$3:$D1000,Transacoes!$C$3:$C1000,$D864,Transacoes!$B$3:$B1000,"C", Transacoes!$A$3:$A1000, "&lt;"&amp;EOMONTH(DATE(P$1,P$2,1),0))-SUMIFS(Transacoes!$D$3:$D1000,Transacoes!$C$3:$C1000,$D864,Transacoes!$B$3:$B1000,"V", Transacoes!$A$3:$A1000, "&lt;"&amp;EOMONTH(DATE(P$1,P$2,1),0)))*SUMIFS(Prov_Auto!$E$3:$E1000, Prov_Auto!$A$3:$A1000, $D864, Prov_Auto!$D$3:$D1000,"&gt;="&amp;DATE(P$1,P$2,1),Prov_Auto!$D$3:$D1000, "&lt;="&amp;EOMONTH(DATE(P$1,P$2,1),0)))</f>
        <v/>
      </c>
      <c r="Q864" s="48" t="str">
        <f>IF($D864="","", (SUMIFS(Transacoes!$D$3:$D1000,Transacoes!$C$3:$C1000,$D864,Transacoes!$B$3:$B1000,"C", Transacoes!$A$3:$A1000, "&lt;"&amp;EOMONTH(DATE(Q$1,Q$2,1),0))-SUMIFS(Transacoes!$D$3:$D1000,Transacoes!$C$3:$C1000,$D864,Transacoes!$B$3:$B1000,"V", Transacoes!$A$3:$A1000, "&lt;"&amp;EOMONTH(DATE(Q$1,Q$2,1),0)))*SUMIFS(Prov_Auto!$E$3:$E1000, Prov_Auto!$A$3:$A1000, $D864, Prov_Auto!$D$3:$D1000,"&gt;="&amp;DATE(Q$1,Q$2,1),Prov_Auto!$D$3:$D1000, "&lt;="&amp;EOMONTH(DATE(Q$1,Q$2,1),0)))</f>
        <v/>
      </c>
      <c r="R864" s="47"/>
    </row>
    <row r="865">
      <c r="A865" s="47"/>
      <c r="B865" s="47"/>
      <c r="C865" s="47"/>
      <c r="D865" s="87"/>
      <c r="E865" s="48" t="str">
        <f>IF($D865="","", (SUMIFS(Transacoes!$D$3:$D1000,Transacoes!$C$3:$C1000,$D865,Transacoes!$B$3:$B1000,"C", Transacoes!$A$3:$A1000, "&lt;"&amp;EOMONTH(DATE(E$1,E$2,1),0))-SUMIFS(Transacoes!$D$3:$D1000,Transacoes!$C$3:$C1000,$D865,Transacoes!$B$3:$B1000,"V", Transacoes!$A$3:$A1000, "&lt;"&amp;EOMONTH(DATE(E$1,E$2,1),0)))*SUMIFS(Prov_Auto!$E$3:$E1000, Prov_Auto!$A$3:$A1000, $D865, Prov_Auto!$D$3:$D1000,"&gt;="&amp;DATE(E$1,E$2,1),Prov_Auto!$D$3:$D1000, "&lt;="&amp;EOMONTH(DATE(E$1,E$2,1),0)))</f>
        <v/>
      </c>
      <c r="F865" s="48" t="str">
        <f>IF($D865="","", (SUMIFS(Transacoes!$D$3:$D1000,Transacoes!$C$3:$C1000,$D865,Transacoes!$B$3:$B1000,"C", Transacoes!$A$3:$A1000, "&lt;"&amp;EOMONTH(DATE(F$1,F$2,1),0))-SUMIFS(Transacoes!$D$3:$D1000,Transacoes!$C$3:$C1000,$D865,Transacoes!$B$3:$B1000,"V", Transacoes!$A$3:$A1000, "&lt;"&amp;EOMONTH(DATE(F$1,F$2,1),0)))*SUMIFS(Prov_Auto!$E$3:$E1000, Prov_Auto!$A$3:$A1000, $D865, Prov_Auto!$D$3:$D1000,"&gt;="&amp;DATE(F$1,F$2,1),Prov_Auto!$D$3:$D1000, "&lt;="&amp;EOMONTH(DATE(F$1,F$2,1),0)))</f>
        <v/>
      </c>
      <c r="G865" s="48" t="str">
        <f>IF($D865="","", (SUMIFS(Transacoes!$D$3:$D1000,Transacoes!$C$3:$C1000,$D865,Transacoes!$B$3:$B1000,"C", Transacoes!$A$3:$A1000, "&lt;"&amp;EOMONTH(DATE(G$1,G$2,1),0))-SUMIFS(Transacoes!$D$3:$D1000,Transacoes!$C$3:$C1000,$D865,Transacoes!$B$3:$B1000,"V", Transacoes!$A$3:$A1000, "&lt;"&amp;EOMONTH(DATE(G$1,G$2,1),0)))*SUMIFS(Prov_Auto!$E$3:$E1000, Prov_Auto!$A$3:$A1000, $D865, Prov_Auto!$D$3:$D1000,"&gt;="&amp;DATE(G$1,G$2,1),Prov_Auto!$D$3:$D1000, "&lt;="&amp;EOMONTH(DATE(G$1,G$2,1),0)))</f>
        <v/>
      </c>
      <c r="H865" s="48" t="str">
        <f>IF($D865="","", (SUMIFS(Transacoes!$D$3:$D1000,Transacoes!$C$3:$C1000,$D865,Transacoes!$B$3:$B1000,"C", Transacoes!$A$3:$A1000, "&lt;"&amp;EOMONTH(DATE(H$1,H$2,1),0))-SUMIFS(Transacoes!$D$3:$D1000,Transacoes!$C$3:$C1000,$D865,Transacoes!$B$3:$B1000,"V", Transacoes!$A$3:$A1000, "&lt;"&amp;EOMONTH(DATE(H$1,H$2,1),0)))*SUMIFS(Prov_Auto!$E$3:$E1000, Prov_Auto!$A$3:$A1000, $D865, Prov_Auto!$D$3:$D1000,"&gt;="&amp;DATE(H$1,H$2,1),Prov_Auto!$D$3:$D1000, "&lt;="&amp;EOMONTH(DATE(H$1,H$2,1),0)))</f>
        <v/>
      </c>
      <c r="I865" s="48" t="str">
        <f>IF($D865="","", (SUMIFS(Transacoes!$D$3:$D1000,Transacoes!$C$3:$C1000,$D865,Transacoes!$B$3:$B1000,"C", Transacoes!$A$3:$A1000, "&lt;"&amp;EOMONTH(DATE(I$1,I$2,1),0))-SUMIFS(Transacoes!$D$3:$D1000,Transacoes!$C$3:$C1000,$D865,Transacoes!$B$3:$B1000,"V", Transacoes!$A$3:$A1000, "&lt;"&amp;EOMONTH(DATE(I$1,I$2,1),0)))*SUMIFS(Prov_Auto!$E$3:$E1000, Prov_Auto!$A$3:$A1000, $D865, Prov_Auto!$D$3:$D1000,"&gt;="&amp;DATE(I$1,I$2,1),Prov_Auto!$D$3:$D1000, "&lt;="&amp;EOMONTH(DATE(I$1,I$2,1),0)))</f>
        <v/>
      </c>
      <c r="J865" s="48" t="str">
        <f>IF($D865="","", (SUMIFS(Transacoes!$D$3:$D1000,Transacoes!$C$3:$C1000,$D865,Transacoes!$B$3:$B1000,"C", Transacoes!$A$3:$A1000, "&lt;"&amp;EOMONTH(DATE(J$1,J$2,1),0))-SUMIFS(Transacoes!$D$3:$D1000,Transacoes!$C$3:$C1000,$D865,Transacoes!$B$3:$B1000,"V", Transacoes!$A$3:$A1000, "&lt;"&amp;EOMONTH(DATE(J$1,J$2,1),0)))*SUMIFS(Prov_Auto!$E$3:$E1000, Prov_Auto!$A$3:$A1000, $D865, Prov_Auto!$D$3:$D1000,"&gt;="&amp;DATE(J$1,J$2,1),Prov_Auto!$D$3:$D1000, "&lt;="&amp;EOMONTH(DATE(J$1,J$2,1),0)))</f>
        <v/>
      </c>
      <c r="K865" s="48" t="str">
        <f>IF($D865="","", (SUMIFS(Transacoes!$D$3:$D1000,Transacoes!$C$3:$C1000,$D865,Transacoes!$B$3:$B1000,"C", Transacoes!$A$3:$A1000, "&lt;"&amp;EOMONTH(DATE(K$1,K$2,1),0))-SUMIFS(Transacoes!$D$3:$D1000,Transacoes!$C$3:$C1000,$D865,Transacoes!$B$3:$B1000,"V", Transacoes!$A$3:$A1000, "&lt;"&amp;EOMONTH(DATE(K$1,K$2,1),0)))*SUMIFS(Prov_Auto!$E$3:$E1000, Prov_Auto!$A$3:$A1000, $D865, Prov_Auto!$D$3:$D1000,"&gt;="&amp;DATE(K$1,K$2,1),Prov_Auto!$D$3:$D1000, "&lt;="&amp;EOMONTH(DATE(K$1,K$2,1),0)))</f>
        <v/>
      </c>
      <c r="L865" s="48" t="str">
        <f>IF($D865="","", (SUMIFS(Transacoes!$D$3:$D1000,Transacoes!$C$3:$C1000,$D865,Transacoes!$B$3:$B1000,"C", Transacoes!$A$3:$A1000, "&lt;"&amp;EOMONTH(DATE(L$1,L$2,1),0))-SUMIFS(Transacoes!$D$3:$D1000,Transacoes!$C$3:$C1000,$D865,Transacoes!$B$3:$B1000,"V", Transacoes!$A$3:$A1000, "&lt;"&amp;EOMONTH(DATE(L$1,L$2,1),0)))*SUMIFS(Prov_Auto!$E$3:$E1000, Prov_Auto!$A$3:$A1000, $D865, Prov_Auto!$D$3:$D1000,"&gt;="&amp;DATE(L$1,L$2,1),Prov_Auto!$D$3:$D1000, "&lt;="&amp;EOMONTH(DATE(L$1,L$2,1),0)))</f>
        <v/>
      </c>
      <c r="M865" s="48" t="str">
        <f>IF($D865="","", (SUMIFS(Transacoes!$D$3:$D1000,Transacoes!$C$3:$C1000,$D865,Transacoes!$B$3:$B1000,"C", Transacoes!$A$3:$A1000, "&lt;"&amp;EOMONTH(DATE(M$1,M$2,1),0))-SUMIFS(Transacoes!$D$3:$D1000,Transacoes!$C$3:$C1000,$D865,Transacoes!$B$3:$B1000,"V", Transacoes!$A$3:$A1000, "&lt;"&amp;EOMONTH(DATE(M$1,M$2,1),0)))*SUMIFS(Prov_Auto!$E$3:$E1000, Prov_Auto!$A$3:$A1000, $D865, Prov_Auto!$D$3:$D1000,"&gt;="&amp;DATE(M$1,M$2,1),Prov_Auto!$D$3:$D1000, "&lt;="&amp;EOMONTH(DATE(M$1,M$2,1),0)))</f>
        <v/>
      </c>
      <c r="N865" s="48" t="str">
        <f>IF($D865="","", (SUMIFS(Transacoes!$D$3:$D1000,Transacoes!$C$3:$C1000,$D865,Transacoes!$B$3:$B1000,"C", Transacoes!$A$3:$A1000, "&lt;"&amp;EOMONTH(DATE(N$1,N$2,1),0))-SUMIFS(Transacoes!$D$3:$D1000,Transacoes!$C$3:$C1000,$D865,Transacoes!$B$3:$B1000,"V", Transacoes!$A$3:$A1000, "&lt;"&amp;EOMONTH(DATE(N$1,N$2,1),0)))*SUMIFS(Prov_Auto!$E$3:$E1000, Prov_Auto!$A$3:$A1000, $D865, Prov_Auto!$D$3:$D1000,"&gt;="&amp;DATE(N$1,N$2,1),Prov_Auto!$D$3:$D1000, "&lt;="&amp;EOMONTH(DATE(N$1,N$2,1),0)))</f>
        <v/>
      </c>
      <c r="O865" s="48" t="str">
        <f>IF($D865="","", (SUMIFS(Transacoes!$D$3:$D1000,Transacoes!$C$3:$C1000,$D865,Transacoes!$B$3:$B1000,"C", Transacoes!$A$3:$A1000, "&lt;"&amp;EOMONTH(DATE(O$1,O$2,1),0))-SUMIFS(Transacoes!$D$3:$D1000,Transacoes!$C$3:$C1000,$D865,Transacoes!$B$3:$B1000,"V", Transacoes!$A$3:$A1000, "&lt;"&amp;EOMONTH(DATE(O$1,O$2,1),0)))*SUMIFS(Prov_Auto!$E$3:$E1000, Prov_Auto!$A$3:$A1000, $D865, Prov_Auto!$D$3:$D1000,"&gt;="&amp;DATE(O$1,O$2,1),Prov_Auto!$D$3:$D1000, "&lt;="&amp;EOMONTH(DATE(O$1,O$2,1),0)))</f>
        <v/>
      </c>
      <c r="P865" s="48" t="str">
        <f>IF($D865="","", (SUMIFS(Transacoes!$D$3:$D1000,Transacoes!$C$3:$C1000,$D865,Transacoes!$B$3:$B1000,"C", Transacoes!$A$3:$A1000, "&lt;"&amp;EOMONTH(DATE(P$1,P$2,1),0))-SUMIFS(Transacoes!$D$3:$D1000,Transacoes!$C$3:$C1000,$D865,Transacoes!$B$3:$B1000,"V", Transacoes!$A$3:$A1000, "&lt;"&amp;EOMONTH(DATE(P$1,P$2,1),0)))*SUMIFS(Prov_Auto!$E$3:$E1000, Prov_Auto!$A$3:$A1000, $D865, Prov_Auto!$D$3:$D1000,"&gt;="&amp;DATE(P$1,P$2,1),Prov_Auto!$D$3:$D1000, "&lt;="&amp;EOMONTH(DATE(P$1,P$2,1),0)))</f>
        <v/>
      </c>
      <c r="Q865" s="48" t="str">
        <f>IF($D865="","", (SUMIFS(Transacoes!$D$3:$D1000,Transacoes!$C$3:$C1000,$D865,Transacoes!$B$3:$B1000,"C", Transacoes!$A$3:$A1000, "&lt;"&amp;EOMONTH(DATE(Q$1,Q$2,1),0))-SUMIFS(Transacoes!$D$3:$D1000,Transacoes!$C$3:$C1000,$D865,Transacoes!$B$3:$B1000,"V", Transacoes!$A$3:$A1000, "&lt;"&amp;EOMONTH(DATE(Q$1,Q$2,1),0)))*SUMIFS(Prov_Auto!$E$3:$E1000, Prov_Auto!$A$3:$A1000, $D865, Prov_Auto!$D$3:$D1000,"&gt;="&amp;DATE(Q$1,Q$2,1),Prov_Auto!$D$3:$D1000, "&lt;="&amp;EOMONTH(DATE(Q$1,Q$2,1),0)))</f>
        <v/>
      </c>
      <c r="R865" s="47"/>
    </row>
    <row r="866">
      <c r="A866" s="47"/>
      <c r="B866" s="47"/>
      <c r="C866" s="47"/>
      <c r="D866" s="87"/>
      <c r="E866" s="48" t="str">
        <f>IF($D866="","", (SUMIFS(Transacoes!$D$3:$D1000,Transacoes!$C$3:$C1000,$D866,Transacoes!$B$3:$B1000,"C", Transacoes!$A$3:$A1000, "&lt;"&amp;EOMONTH(DATE(E$1,E$2,1),0))-SUMIFS(Transacoes!$D$3:$D1000,Transacoes!$C$3:$C1000,$D866,Transacoes!$B$3:$B1000,"V", Transacoes!$A$3:$A1000, "&lt;"&amp;EOMONTH(DATE(E$1,E$2,1),0)))*SUMIFS(Prov_Auto!$E$3:$E1000, Prov_Auto!$A$3:$A1000, $D866, Prov_Auto!$D$3:$D1000,"&gt;="&amp;DATE(E$1,E$2,1),Prov_Auto!$D$3:$D1000, "&lt;="&amp;EOMONTH(DATE(E$1,E$2,1),0)))</f>
        <v/>
      </c>
      <c r="F866" s="48" t="str">
        <f>IF($D866="","", (SUMIFS(Transacoes!$D$3:$D1000,Transacoes!$C$3:$C1000,$D866,Transacoes!$B$3:$B1000,"C", Transacoes!$A$3:$A1000, "&lt;"&amp;EOMONTH(DATE(F$1,F$2,1),0))-SUMIFS(Transacoes!$D$3:$D1000,Transacoes!$C$3:$C1000,$D866,Transacoes!$B$3:$B1000,"V", Transacoes!$A$3:$A1000, "&lt;"&amp;EOMONTH(DATE(F$1,F$2,1),0)))*SUMIFS(Prov_Auto!$E$3:$E1000, Prov_Auto!$A$3:$A1000, $D866, Prov_Auto!$D$3:$D1000,"&gt;="&amp;DATE(F$1,F$2,1),Prov_Auto!$D$3:$D1000, "&lt;="&amp;EOMONTH(DATE(F$1,F$2,1),0)))</f>
        <v/>
      </c>
      <c r="G866" s="48" t="str">
        <f>IF($D866="","", (SUMIFS(Transacoes!$D$3:$D1000,Transacoes!$C$3:$C1000,$D866,Transacoes!$B$3:$B1000,"C", Transacoes!$A$3:$A1000, "&lt;"&amp;EOMONTH(DATE(G$1,G$2,1),0))-SUMIFS(Transacoes!$D$3:$D1000,Transacoes!$C$3:$C1000,$D866,Transacoes!$B$3:$B1000,"V", Transacoes!$A$3:$A1000, "&lt;"&amp;EOMONTH(DATE(G$1,G$2,1),0)))*SUMIFS(Prov_Auto!$E$3:$E1000, Prov_Auto!$A$3:$A1000, $D866, Prov_Auto!$D$3:$D1000,"&gt;="&amp;DATE(G$1,G$2,1),Prov_Auto!$D$3:$D1000, "&lt;="&amp;EOMONTH(DATE(G$1,G$2,1),0)))</f>
        <v/>
      </c>
      <c r="H866" s="48" t="str">
        <f>IF($D866="","", (SUMIFS(Transacoes!$D$3:$D1000,Transacoes!$C$3:$C1000,$D866,Transacoes!$B$3:$B1000,"C", Transacoes!$A$3:$A1000, "&lt;"&amp;EOMONTH(DATE(H$1,H$2,1),0))-SUMIFS(Transacoes!$D$3:$D1000,Transacoes!$C$3:$C1000,$D866,Transacoes!$B$3:$B1000,"V", Transacoes!$A$3:$A1000, "&lt;"&amp;EOMONTH(DATE(H$1,H$2,1),0)))*SUMIFS(Prov_Auto!$E$3:$E1000, Prov_Auto!$A$3:$A1000, $D866, Prov_Auto!$D$3:$D1000,"&gt;="&amp;DATE(H$1,H$2,1),Prov_Auto!$D$3:$D1000, "&lt;="&amp;EOMONTH(DATE(H$1,H$2,1),0)))</f>
        <v/>
      </c>
      <c r="I866" s="48" t="str">
        <f>IF($D866="","", (SUMIFS(Transacoes!$D$3:$D1000,Transacoes!$C$3:$C1000,$D866,Transacoes!$B$3:$B1000,"C", Transacoes!$A$3:$A1000, "&lt;"&amp;EOMONTH(DATE(I$1,I$2,1),0))-SUMIFS(Transacoes!$D$3:$D1000,Transacoes!$C$3:$C1000,$D866,Transacoes!$B$3:$B1000,"V", Transacoes!$A$3:$A1000, "&lt;"&amp;EOMONTH(DATE(I$1,I$2,1),0)))*SUMIFS(Prov_Auto!$E$3:$E1000, Prov_Auto!$A$3:$A1000, $D866, Prov_Auto!$D$3:$D1000,"&gt;="&amp;DATE(I$1,I$2,1),Prov_Auto!$D$3:$D1000, "&lt;="&amp;EOMONTH(DATE(I$1,I$2,1),0)))</f>
        <v/>
      </c>
      <c r="J866" s="48" t="str">
        <f>IF($D866="","", (SUMIFS(Transacoes!$D$3:$D1000,Transacoes!$C$3:$C1000,$D866,Transacoes!$B$3:$B1000,"C", Transacoes!$A$3:$A1000, "&lt;"&amp;EOMONTH(DATE(J$1,J$2,1),0))-SUMIFS(Transacoes!$D$3:$D1000,Transacoes!$C$3:$C1000,$D866,Transacoes!$B$3:$B1000,"V", Transacoes!$A$3:$A1000, "&lt;"&amp;EOMONTH(DATE(J$1,J$2,1),0)))*SUMIFS(Prov_Auto!$E$3:$E1000, Prov_Auto!$A$3:$A1000, $D866, Prov_Auto!$D$3:$D1000,"&gt;="&amp;DATE(J$1,J$2,1),Prov_Auto!$D$3:$D1000, "&lt;="&amp;EOMONTH(DATE(J$1,J$2,1),0)))</f>
        <v/>
      </c>
      <c r="K866" s="48" t="str">
        <f>IF($D866="","", (SUMIFS(Transacoes!$D$3:$D1000,Transacoes!$C$3:$C1000,$D866,Transacoes!$B$3:$B1000,"C", Transacoes!$A$3:$A1000, "&lt;"&amp;EOMONTH(DATE(K$1,K$2,1),0))-SUMIFS(Transacoes!$D$3:$D1000,Transacoes!$C$3:$C1000,$D866,Transacoes!$B$3:$B1000,"V", Transacoes!$A$3:$A1000, "&lt;"&amp;EOMONTH(DATE(K$1,K$2,1),0)))*SUMIFS(Prov_Auto!$E$3:$E1000, Prov_Auto!$A$3:$A1000, $D866, Prov_Auto!$D$3:$D1000,"&gt;="&amp;DATE(K$1,K$2,1),Prov_Auto!$D$3:$D1000, "&lt;="&amp;EOMONTH(DATE(K$1,K$2,1),0)))</f>
        <v/>
      </c>
      <c r="L866" s="48" t="str">
        <f>IF($D866="","", (SUMIFS(Transacoes!$D$3:$D1000,Transacoes!$C$3:$C1000,$D866,Transacoes!$B$3:$B1000,"C", Transacoes!$A$3:$A1000, "&lt;"&amp;EOMONTH(DATE(L$1,L$2,1),0))-SUMIFS(Transacoes!$D$3:$D1000,Transacoes!$C$3:$C1000,$D866,Transacoes!$B$3:$B1000,"V", Transacoes!$A$3:$A1000, "&lt;"&amp;EOMONTH(DATE(L$1,L$2,1),0)))*SUMIFS(Prov_Auto!$E$3:$E1000, Prov_Auto!$A$3:$A1000, $D866, Prov_Auto!$D$3:$D1000,"&gt;="&amp;DATE(L$1,L$2,1),Prov_Auto!$D$3:$D1000, "&lt;="&amp;EOMONTH(DATE(L$1,L$2,1),0)))</f>
        <v/>
      </c>
      <c r="M866" s="48" t="str">
        <f>IF($D866="","", (SUMIFS(Transacoes!$D$3:$D1000,Transacoes!$C$3:$C1000,$D866,Transacoes!$B$3:$B1000,"C", Transacoes!$A$3:$A1000, "&lt;"&amp;EOMONTH(DATE(M$1,M$2,1),0))-SUMIFS(Transacoes!$D$3:$D1000,Transacoes!$C$3:$C1000,$D866,Transacoes!$B$3:$B1000,"V", Transacoes!$A$3:$A1000, "&lt;"&amp;EOMONTH(DATE(M$1,M$2,1),0)))*SUMIFS(Prov_Auto!$E$3:$E1000, Prov_Auto!$A$3:$A1000, $D866, Prov_Auto!$D$3:$D1000,"&gt;="&amp;DATE(M$1,M$2,1),Prov_Auto!$D$3:$D1000, "&lt;="&amp;EOMONTH(DATE(M$1,M$2,1),0)))</f>
        <v/>
      </c>
      <c r="N866" s="48" t="str">
        <f>IF($D866="","", (SUMIFS(Transacoes!$D$3:$D1000,Transacoes!$C$3:$C1000,$D866,Transacoes!$B$3:$B1000,"C", Transacoes!$A$3:$A1000, "&lt;"&amp;EOMONTH(DATE(N$1,N$2,1),0))-SUMIFS(Transacoes!$D$3:$D1000,Transacoes!$C$3:$C1000,$D866,Transacoes!$B$3:$B1000,"V", Transacoes!$A$3:$A1000, "&lt;"&amp;EOMONTH(DATE(N$1,N$2,1),0)))*SUMIFS(Prov_Auto!$E$3:$E1000, Prov_Auto!$A$3:$A1000, $D866, Prov_Auto!$D$3:$D1000,"&gt;="&amp;DATE(N$1,N$2,1),Prov_Auto!$D$3:$D1000, "&lt;="&amp;EOMONTH(DATE(N$1,N$2,1),0)))</f>
        <v/>
      </c>
      <c r="O866" s="48" t="str">
        <f>IF($D866="","", (SUMIFS(Transacoes!$D$3:$D1000,Transacoes!$C$3:$C1000,$D866,Transacoes!$B$3:$B1000,"C", Transacoes!$A$3:$A1000, "&lt;"&amp;EOMONTH(DATE(O$1,O$2,1),0))-SUMIFS(Transacoes!$D$3:$D1000,Transacoes!$C$3:$C1000,$D866,Transacoes!$B$3:$B1000,"V", Transacoes!$A$3:$A1000, "&lt;"&amp;EOMONTH(DATE(O$1,O$2,1),0)))*SUMIFS(Prov_Auto!$E$3:$E1000, Prov_Auto!$A$3:$A1000, $D866, Prov_Auto!$D$3:$D1000,"&gt;="&amp;DATE(O$1,O$2,1),Prov_Auto!$D$3:$D1000, "&lt;="&amp;EOMONTH(DATE(O$1,O$2,1),0)))</f>
        <v/>
      </c>
      <c r="P866" s="48" t="str">
        <f>IF($D866="","", (SUMIFS(Transacoes!$D$3:$D1000,Transacoes!$C$3:$C1000,$D866,Transacoes!$B$3:$B1000,"C", Transacoes!$A$3:$A1000, "&lt;"&amp;EOMONTH(DATE(P$1,P$2,1),0))-SUMIFS(Transacoes!$D$3:$D1000,Transacoes!$C$3:$C1000,$D866,Transacoes!$B$3:$B1000,"V", Transacoes!$A$3:$A1000, "&lt;"&amp;EOMONTH(DATE(P$1,P$2,1),0)))*SUMIFS(Prov_Auto!$E$3:$E1000, Prov_Auto!$A$3:$A1000, $D866, Prov_Auto!$D$3:$D1000,"&gt;="&amp;DATE(P$1,P$2,1),Prov_Auto!$D$3:$D1000, "&lt;="&amp;EOMONTH(DATE(P$1,P$2,1),0)))</f>
        <v/>
      </c>
      <c r="Q866" s="48" t="str">
        <f>IF($D866="","", (SUMIFS(Transacoes!$D$3:$D1000,Transacoes!$C$3:$C1000,$D866,Transacoes!$B$3:$B1000,"C", Transacoes!$A$3:$A1000, "&lt;"&amp;EOMONTH(DATE(Q$1,Q$2,1),0))-SUMIFS(Transacoes!$D$3:$D1000,Transacoes!$C$3:$C1000,$D866,Transacoes!$B$3:$B1000,"V", Transacoes!$A$3:$A1000, "&lt;"&amp;EOMONTH(DATE(Q$1,Q$2,1),0)))*SUMIFS(Prov_Auto!$E$3:$E1000, Prov_Auto!$A$3:$A1000, $D866, Prov_Auto!$D$3:$D1000,"&gt;="&amp;DATE(Q$1,Q$2,1),Prov_Auto!$D$3:$D1000, "&lt;="&amp;EOMONTH(DATE(Q$1,Q$2,1),0)))</f>
        <v/>
      </c>
      <c r="R866" s="47"/>
    </row>
    <row r="867">
      <c r="A867" s="47"/>
      <c r="B867" s="47"/>
      <c r="C867" s="47"/>
      <c r="D867" s="87"/>
      <c r="E867" s="48" t="str">
        <f>IF($D867="","", (SUMIFS(Transacoes!$D$3:$D1000,Transacoes!$C$3:$C1000,$D867,Transacoes!$B$3:$B1000,"C", Transacoes!$A$3:$A1000, "&lt;"&amp;EOMONTH(DATE(E$1,E$2,1),0))-SUMIFS(Transacoes!$D$3:$D1000,Transacoes!$C$3:$C1000,$D867,Transacoes!$B$3:$B1000,"V", Transacoes!$A$3:$A1000, "&lt;"&amp;EOMONTH(DATE(E$1,E$2,1),0)))*SUMIFS(Prov_Auto!$E$3:$E1000, Prov_Auto!$A$3:$A1000, $D867, Prov_Auto!$D$3:$D1000,"&gt;="&amp;DATE(E$1,E$2,1),Prov_Auto!$D$3:$D1000, "&lt;="&amp;EOMONTH(DATE(E$1,E$2,1),0)))</f>
        <v/>
      </c>
      <c r="F867" s="48" t="str">
        <f>IF($D867="","", (SUMIFS(Transacoes!$D$3:$D1000,Transacoes!$C$3:$C1000,$D867,Transacoes!$B$3:$B1000,"C", Transacoes!$A$3:$A1000, "&lt;"&amp;EOMONTH(DATE(F$1,F$2,1),0))-SUMIFS(Transacoes!$D$3:$D1000,Transacoes!$C$3:$C1000,$D867,Transacoes!$B$3:$B1000,"V", Transacoes!$A$3:$A1000, "&lt;"&amp;EOMONTH(DATE(F$1,F$2,1),0)))*SUMIFS(Prov_Auto!$E$3:$E1000, Prov_Auto!$A$3:$A1000, $D867, Prov_Auto!$D$3:$D1000,"&gt;="&amp;DATE(F$1,F$2,1),Prov_Auto!$D$3:$D1000, "&lt;="&amp;EOMONTH(DATE(F$1,F$2,1),0)))</f>
        <v/>
      </c>
      <c r="G867" s="48" t="str">
        <f>IF($D867="","", (SUMIFS(Transacoes!$D$3:$D1000,Transacoes!$C$3:$C1000,$D867,Transacoes!$B$3:$B1000,"C", Transacoes!$A$3:$A1000, "&lt;"&amp;EOMONTH(DATE(G$1,G$2,1),0))-SUMIFS(Transacoes!$D$3:$D1000,Transacoes!$C$3:$C1000,$D867,Transacoes!$B$3:$B1000,"V", Transacoes!$A$3:$A1000, "&lt;"&amp;EOMONTH(DATE(G$1,G$2,1),0)))*SUMIFS(Prov_Auto!$E$3:$E1000, Prov_Auto!$A$3:$A1000, $D867, Prov_Auto!$D$3:$D1000,"&gt;="&amp;DATE(G$1,G$2,1),Prov_Auto!$D$3:$D1000, "&lt;="&amp;EOMONTH(DATE(G$1,G$2,1),0)))</f>
        <v/>
      </c>
      <c r="H867" s="48" t="str">
        <f>IF($D867="","", (SUMIFS(Transacoes!$D$3:$D1000,Transacoes!$C$3:$C1000,$D867,Transacoes!$B$3:$B1000,"C", Transacoes!$A$3:$A1000, "&lt;"&amp;EOMONTH(DATE(H$1,H$2,1),0))-SUMIFS(Transacoes!$D$3:$D1000,Transacoes!$C$3:$C1000,$D867,Transacoes!$B$3:$B1000,"V", Transacoes!$A$3:$A1000, "&lt;"&amp;EOMONTH(DATE(H$1,H$2,1),0)))*SUMIFS(Prov_Auto!$E$3:$E1000, Prov_Auto!$A$3:$A1000, $D867, Prov_Auto!$D$3:$D1000,"&gt;="&amp;DATE(H$1,H$2,1),Prov_Auto!$D$3:$D1000, "&lt;="&amp;EOMONTH(DATE(H$1,H$2,1),0)))</f>
        <v/>
      </c>
      <c r="I867" s="48" t="str">
        <f>IF($D867="","", (SUMIFS(Transacoes!$D$3:$D1000,Transacoes!$C$3:$C1000,$D867,Transacoes!$B$3:$B1000,"C", Transacoes!$A$3:$A1000, "&lt;"&amp;EOMONTH(DATE(I$1,I$2,1),0))-SUMIFS(Transacoes!$D$3:$D1000,Transacoes!$C$3:$C1000,$D867,Transacoes!$B$3:$B1000,"V", Transacoes!$A$3:$A1000, "&lt;"&amp;EOMONTH(DATE(I$1,I$2,1),0)))*SUMIFS(Prov_Auto!$E$3:$E1000, Prov_Auto!$A$3:$A1000, $D867, Prov_Auto!$D$3:$D1000,"&gt;="&amp;DATE(I$1,I$2,1),Prov_Auto!$D$3:$D1000, "&lt;="&amp;EOMONTH(DATE(I$1,I$2,1),0)))</f>
        <v/>
      </c>
      <c r="J867" s="48" t="str">
        <f>IF($D867="","", (SUMIFS(Transacoes!$D$3:$D1000,Transacoes!$C$3:$C1000,$D867,Transacoes!$B$3:$B1000,"C", Transacoes!$A$3:$A1000, "&lt;"&amp;EOMONTH(DATE(J$1,J$2,1),0))-SUMIFS(Transacoes!$D$3:$D1000,Transacoes!$C$3:$C1000,$D867,Transacoes!$B$3:$B1000,"V", Transacoes!$A$3:$A1000, "&lt;"&amp;EOMONTH(DATE(J$1,J$2,1),0)))*SUMIFS(Prov_Auto!$E$3:$E1000, Prov_Auto!$A$3:$A1000, $D867, Prov_Auto!$D$3:$D1000,"&gt;="&amp;DATE(J$1,J$2,1),Prov_Auto!$D$3:$D1000, "&lt;="&amp;EOMONTH(DATE(J$1,J$2,1),0)))</f>
        <v/>
      </c>
      <c r="K867" s="48" t="str">
        <f>IF($D867="","", (SUMIFS(Transacoes!$D$3:$D1000,Transacoes!$C$3:$C1000,$D867,Transacoes!$B$3:$B1000,"C", Transacoes!$A$3:$A1000, "&lt;"&amp;EOMONTH(DATE(K$1,K$2,1),0))-SUMIFS(Transacoes!$D$3:$D1000,Transacoes!$C$3:$C1000,$D867,Transacoes!$B$3:$B1000,"V", Transacoes!$A$3:$A1000, "&lt;"&amp;EOMONTH(DATE(K$1,K$2,1),0)))*SUMIFS(Prov_Auto!$E$3:$E1000, Prov_Auto!$A$3:$A1000, $D867, Prov_Auto!$D$3:$D1000,"&gt;="&amp;DATE(K$1,K$2,1),Prov_Auto!$D$3:$D1000, "&lt;="&amp;EOMONTH(DATE(K$1,K$2,1),0)))</f>
        <v/>
      </c>
      <c r="L867" s="48" t="str">
        <f>IF($D867="","", (SUMIFS(Transacoes!$D$3:$D1000,Transacoes!$C$3:$C1000,$D867,Transacoes!$B$3:$B1000,"C", Transacoes!$A$3:$A1000, "&lt;"&amp;EOMONTH(DATE(L$1,L$2,1),0))-SUMIFS(Transacoes!$D$3:$D1000,Transacoes!$C$3:$C1000,$D867,Transacoes!$B$3:$B1000,"V", Transacoes!$A$3:$A1000, "&lt;"&amp;EOMONTH(DATE(L$1,L$2,1),0)))*SUMIFS(Prov_Auto!$E$3:$E1000, Prov_Auto!$A$3:$A1000, $D867, Prov_Auto!$D$3:$D1000,"&gt;="&amp;DATE(L$1,L$2,1),Prov_Auto!$D$3:$D1000, "&lt;="&amp;EOMONTH(DATE(L$1,L$2,1),0)))</f>
        <v/>
      </c>
      <c r="M867" s="48" t="str">
        <f>IF($D867="","", (SUMIFS(Transacoes!$D$3:$D1000,Transacoes!$C$3:$C1000,$D867,Transacoes!$B$3:$B1000,"C", Transacoes!$A$3:$A1000, "&lt;"&amp;EOMONTH(DATE(M$1,M$2,1),0))-SUMIFS(Transacoes!$D$3:$D1000,Transacoes!$C$3:$C1000,$D867,Transacoes!$B$3:$B1000,"V", Transacoes!$A$3:$A1000, "&lt;"&amp;EOMONTH(DATE(M$1,M$2,1),0)))*SUMIFS(Prov_Auto!$E$3:$E1000, Prov_Auto!$A$3:$A1000, $D867, Prov_Auto!$D$3:$D1000,"&gt;="&amp;DATE(M$1,M$2,1),Prov_Auto!$D$3:$D1000, "&lt;="&amp;EOMONTH(DATE(M$1,M$2,1),0)))</f>
        <v/>
      </c>
      <c r="N867" s="48" t="str">
        <f>IF($D867="","", (SUMIFS(Transacoes!$D$3:$D1000,Transacoes!$C$3:$C1000,$D867,Transacoes!$B$3:$B1000,"C", Transacoes!$A$3:$A1000, "&lt;"&amp;EOMONTH(DATE(N$1,N$2,1),0))-SUMIFS(Transacoes!$D$3:$D1000,Transacoes!$C$3:$C1000,$D867,Transacoes!$B$3:$B1000,"V", Transacoes!$A$3:$A1000, "&lt;"&amp;EOMONTH(DATE(N$1,N$2,1),0)))*SUMIFS(Prov_Auto!$E$3:$E1000, Prov_Auto!$A$3:$A1000, $D867, Prov_Auto!$D$3:$D1000,"&gt;="&amp;DATE(N$1,N$2,1),Prov_Auto!$D$3:$D1000, "&lt;="&amp;EOMONTH(DATE(N$1,N$2,1),0)))</f>
        <v/>
      </c>
      <c r="O867" s="48" t="str">
        <f>IF($D867="","", (SUMIFS(Transacoes!$D$3:$D1000,Transacoes!$C$3:$C1000,$D867,Transacoes!$B$3:$B1000,"C", Transacoes!$A$3:$A1000, "&lt;"&amp;EOMONTH(DATE(O$1,O$2,1),0))-SUMIFS(Transacoes!$D$3:$D1000,Transacoes!$C$3:$C1000,$D867,Transacoes!$B$3:$B1000,"V", Transacoes!$A$3:$A1000, "&lt;"&amp;EOMONTH(DATE(O$1,O$2,1),0)))*SUMIFS(Prov_Auto!$E$3:$E1000, Prov_Auto!$A$3:$A1000, $D867, Prov_Auto!$D$3:$D1000,"&gt;="&amp;DATE(O$1,O$2,1),Prov_Auto!$D$3:$D1000, "&lt;="&amp;EOMONTH(DATE(O$1,O$2,1),0)))</f>
        <v/>
      </c>
      <c r="P867" s="48" t="str">
        <f>IF($D867="","", (SUMIFS(Transacoes!$D$3:$D1000,Transacoes!$C$3:$C1000,$D867,Transacoes!$B$3:$B1000,"C", Transacoes!$A$3:$A1000, "&lt;"&amp;EOMONTH(DATE(P$1,P$2,1),0))-SUMIFS(Transacoes!$D$3:$D1000,Transacoes!$C$3:$C1000,$D867,Transacoes!$B$3:$B1000,"V", Transacoes!$A$3:$A1000, "&lt;"&amp;EOMONTH(DATE(P$1,P$2,1),0)))*SUMIFS(Prov_Auto!$E$3:$E1000, Prov_Auto!$A$3:$A1000, $D867, Prov_Auto!$D$3:$D1000,"&gt;="&amp;DATE(P$1,P$2,1),Prov_Auto!$D$3:$D1000, "&lt;="&amp;EOMONTH(DATE(P$1,P$2,1),0)))</f>
        <v/>
      </c>
      <c r="Q867" s="48" t="str">
        <f>IF($D867="","", (SUMIFS(Transacoes!$D$3:$D1000,Transacoes!$C$3:$C1000,$D867,Transacoes!$B$3:$B1000,"C", Transacoes!$A$3:$A1000, "&lt;"&amp;EOMONTH(DATE(Q$1,Q$2,1),0))-SUMIFS(Transacoes!$D$3:$D1000,Transacoes!$C$3:$C1000,$D867,Transacoes!$B$3:$B1000,"V", Transacoes!$A$3:$A1000, "&lt;"&amp;EOMONTH(DATE(Q$1,Q$2,1),0)))*SUMIFS(Prov_Auto!$E$3:$E1000, Prov_Auto!$A$3:$A1000, $D867, Prov_Auto!$D$3:$D1000,"&gt;="&amp;DATE(Q$1,Q$2,1),Prov_Auto!$D$3:$D1000, "&lt;="&amp;EOMONTH(DATE(Q$1,Q$2,1),0)))</f>
        <v/>
      </c>
      <c r="R867" s="47"/>
    </row>
    <row r="868">
      <c r="A868" s="47"/>
      <c r="B868" s="47"/>
      <c r="C868" s="47"/>
      <c r="D868" s="87"/>
      <c r="E868" s="48" t="str">
        <f>IF($D868="","", (SUMIFS(Transacoes!$D$3:$D1000,Transacoes!$C$3:$C1000,$D868,Transacoes!$B$3:$B1000,"C", Transacoes!$A$3:$A1000, "&lt;"&amp;EOMONTH(DATE(E$1,E$2,1),0))-SUMIFS(Transacoes!$D$3:$D1000,Transacoes!$C$3:$C1000,$D868,Transacoes!$B$3:$B1000,"V", Transacoes!$A$3:$A1000, "&lt;"&amp;EOMONTH(DATE(E$1,E$2,1),0)))*SUMIFS(Prov_Auto!$E$3:$E1000, Prov_Auto!$A$3:$A1000, $D868, Prov_Auto!$D$3:$D1000,"&gt;="&amp;DATE(E$1,E$2,1),Prov_Auto!$D$3:$D1000, "&lt;="&amp;EOMONTH(DATE(E$1,E$2,1),0)))</f>
        <v/>
      </c>
      <c r="F868" s="48" t="str">
        <f>IF($D868="","", (SUMIFS(Transacoes!$D$3:$D1000,Transacoes!$C$3:$C1000,$D868,Transacoes!$B$3:$B1000,"C", Transacoes!$A$3:$A1000, "&lt;"&amp;EOMONTH(DATE(F$1,F$2,1),0))-SUMIFS(Transacoes!$D$3:$D1000,Transacoes!$C$3:$C1000,$D868,Transacoes!$B$3:$B1000,"V", Transacoes!$A$3:$A1000, "&lt;"&amp;EOMONTH(DATE(F$1,F$2,1),0)))*SUMIFS(Prov_Auto!$E$3:$E1000, Prov_Auto!$A$3:$A1000, $D868, Prov_Auto!$D$3:$D1000,"&gt;="&amp;DATE(F$1,F$2,1),Prov_Auto!$D$3:$D1000, "&lt;="&amp;EOMONTH(DATE(F$1,F$2,1),0)))</f>
        <v/>
      </c>
      <c r="G868" s="48" t="str">
        <f>IF($D868="","", (SUMIFS(Transacoes!$D$3:$D1000,Transacoes!$C$3:$C1000,$D868,Transacoes!$B$3:$B1000,"C", Transacoes!$A$3:$A1000, "&lt;"&amp;EOMONTH(DATE(G$1,G$2,1),0))-SUMIFS(Transacoes!$D$3:$D1000,Transacoes!$C$3:$C1000,$D868,Transacoes!$B$3:$B1000,"V", Transacoes!$A$3:$A1000, "&lt;"&amp;EOMONTH(DATE(G$1,G$2,1),0)))*SUMIFS(Prov_Auto!$E$3:$E1000, Prov_Auto!$A$3:$A1000, $D868, Prov_Auto!$D$3:$D1000,"&gt;="&amp;DATE(G$1,G$2,1),Prov_Auto!$D$3:$D1000, "&lt;="&amp;EOMONTH(DATE(G$1,G$2,1),0)))</f>
        <v/>
      </c>
      <c r="H868" s="48" t="str">
        <f>IF($D868="","", (SUMIFS(Transacoes!$D$3:$D1000,Transacoes!$C$3:$C1000,$D868,Transacoes!$B$3:$B1000,"C", Transacoes!$A$3:$A1000, "&lt;"&amp;EOMONTH(DATE(H$1,H$2,1),0))-SUMIFS(Transacoes!$D$3:$D1000,Transacoes!$C$3:$C1000,$D868,Transacoes!$B$3:$B1000,"V", Transacoes!$A$3:$A1000, "&lt;"&amp;EOMONTH(DATE(H$1,H$2,1),0)))*SUMIFS(Prov_Auto!$E$3:$E1000, Prov_Auto!$A$3:$A1000, $D868, Prov_Auto!$D$3:$D1000,"&gt;="&amp;DATE(H$1,H$2,1),Prov_Auto!$D$3:$D1000, "&lt;="&amp;EOMONTH(DATE(H$1,H$2,1),0)))</f>
        <v/>
      </c>
      <c r="I868" s="48" t="str">
        <f>IF($D868="","", (SUMIFS(Transacoes!$D$3:$D1000,Transacoes!$C$3:$C1000,$D868,Transacoes!$B$3:$B1000,"C", Transacoes!$A$3:$A1000, "&lt;"&amp;EOMONTH(DATE(I$1,I$2,1),0))-SUMIFS(Transacoes!$D$3:$D1000,Transacoes!$C$3:$C1000,$D868,Transacoes!$B$3:$B1000,"V", Transacoes!$A$3:$A1000, "&lt;"&amp;EOMONTH(DATE(I$1,I$2,1),0)))*SUMIFS(Prov_Auto!$E$3:$E1000, Prov_Auto!$A$3:$A1000, $D868, Prov_Auto!$D$3:$D1000,"&gt;="&amp;DATE(I$1,I$2,1),Prov_Auto!$D$3:$D1000, "&lt;="&amp;EOMONTH(DATE(I$1,I$2,1),0)))</f>
        <v/>
      </c>
      <c r="J868" s="48" t="str">
        <f>IF($D868="","", (SUMIFS(Transacoes!$D$3:$D1000,Transacoes!$C$3:$C1000,$D868,Transacoes!$B$3:$B1000,"C", Transacoes!$A$3:$A1000, "&lt;"&amp;EOMONTH(DATE(J$1,J$2,1),0))-SUMIFS(Transacoes!$D$3:$D1000,Transacoes!$C$3:$C1000,$D868,Transacoes!$B$3:$B1000,"V", Transacoes!$A$3:$A1000, "&lt;"&amp;EOMONTH(DATE(J$1,J$2,1),0)))*SUMIFS(Prov_Auto!$E$3:$E1000, Prov_Auto!$A$3:$A1000, $D868, Prov_Auto!$D$3:$D1000,"&gt;="&amp;DATE(J$1,J$2,1),Prov_Auto!$D$3:$D1000, "&lt;="&amp;EOMONTH(DATE(J$1,J$2,1),0)))</f>
        <v/>
      </c>
      <c r="K868" s="48" t="str">
        <f>IF($D868="","", (SUMIFS(Transacoes!$D$3:$D1000,Transacoes!$C$3:$C1000,$D868,Transacoes!$B$3:$B1000,"C", Transacoes!$A$3:$A1000, "&lt;"&amp;EOMONTH(DATE(K$1,K$2,1),0))-SUMIFS(Transacoes!$D$3:$D1000,Transacoes!$C$3:$C1000,$D868,Transacoes!$B$3:$B1000,"V", Transacoes!$A$3:$A1000, "&lt;"&amp;EOMONTH(DATE(K$1,K$2,1),0)))*SUMIFS(Prov_Auto!$E$3:$E1000, Prov_Auto!$A$3:$A1000, $D868, Prov_Auto!$D$3:$D1000,"&gt;="&amp;DATE(K$1,K$2,1),Prov_Auto!$D$3:$D1000, "&lt;="&amp;EOMONTH(DATE(K$1,K$2,1),0)))</f>
        <v/>
      </c>
      <c r="L868" s="48" t="str">
        <f>IF($D868="","", (SUMIFS(Transacoes!$D$3:$D1000,Transacoes!$C$3:$C1000,$D868,Transacoes!$B$3:$B1000,"C", Transacoes!$A$3:$A1000, "&lt;"&amp;EOMONTH(DATE(L$1,L$2,1),0))-SUMIFS(Transacoes!$D$3:$D1000,Transacoes!$C$3:$C1000,$D868,Transacoes!$B$3:$B1000,"V", Transacoes!$A$3:$A1000, "&lt;"&amp;EOMONTH(DATE(L$1,L$2,1),0)))*SUMIFS(Prov_Auto!$E$3:$E1000, Prov_Auto!$A$3:$A1000, $D868, Prov_Auto!$D$3:$D1000,"&gt;="&amp;DATE(L$1,L$2,1),Prov_Auto!$D$3:$D1000, "&lt;="&amp;EOMONTH(DATE(L$1,L$2,1),0)))</f>
        <v/>
      </c>
      <c r="M868" s="48" t="str">
        <f>IF($D868="","", (SUMIFS(Transacoes!$D$3:$D1000,Transacoes!$C$3:$C1000,$D868,Transacoes!$B$3:$B1000,"C", Transacoes!$A$3:$A1000, "&lt;"&amp;EOMONTH(DATE(M$1,M$2,1),0))-SUMIFS(Transacoes!$D$3:$D1000,Transacoes!$C$3:$C1000,$D868,Transacoes!$B$3:$B1000,"V", Transacoes!$A$3:$A1000, "&lt;"&amp;EOMONTH(DATE(M$1,M$2,1),0)))*SUMIFS(Prov_Auto!$E$3:$E1000, Prov_Auto!$A$3:$A1000, $D868, Prov_Auto!$D$3:$D1000,"&gt;="&amp;DATE(M$1,M$2,1),Prov_Auto!$D$3:$D1000, "&lt;="&amp;EOMONTH(DATE(M$1,M$2,1),0)))</f>
        <v/>
      </c>
      <c r="N868" s="48" t="str">
        <f>IF($D868="","", (SUMIFS(Transacoes!$D$3:$D1000,Transacoes!$C$3:$C1000,$D868,Transacoes!$B$3:$B1000,"C", Transacoes!$A$3:$A1000, "&lt;"&amp;EOMONTH(DATE(N$1,N$2,1),0))-SUMIFS(Transacoes!$D$3:$D1000,Transacoes!$C$3:$C1000,$D868,Transacoes!$B$3:$B1000,"V", Transacoes!$A$3:$A1000, "&lt;"&amp;EOMONTH(DATE(N$1,N$2,1),0)))*SUMIFS(Prov_Auto!$E$3:$E1000, Prov_Auto!$A$3:$A1000, $D868, Prov_Auto!$D$3:$D1000,"&gt;="&amp;DATE(N$1,N$2,1),Prov_Auto!$D$3:$D1000, "&lt;="&amp;EOMONTH(DATE(N$1,N$2,1),0)))</f>
        <v/>
      </c>
      <c r="O868" s="48" t="str">
        <f>IF($D868="","", (SUMIFS(Transacoes!$D$3:$D1000,Transacoes!$C$3:$C1000,$D868,Transacoes!$B$3:$B1000,"C", Transacoes!$A$3:$A1000, "&lt;"&amp;EOMONTH(DATE(O$1,O$2,1),0))-SUMIFS(Transacoes!$D$3:$D1000,Transacoes!$C$3:$C1000,$D868,Transacoes!$B$3:$B1000,"V", Transacoes!$A$3:$A1000, "&lt;"&amp;EOMONTH(DATE(O$1,O$2,1),0)))*SUMIFS(Prov_Auto!$E$3:$E1000, Prov_Auto!$A$3:$A1000, $D868, Prov_Auto!$D$3:$D1000,"&gt;="&amp;DATE(O$1,O$2,1),Prov_Auto!$D$3:$D1000, "&lt;="&amp;EOMONTH(DATE(O$1,O$2,1),0)))</f>
        <v/>
      </c>
      <c r="P868" s="48" t="str">
        <f>IF($D868="","", (SUMIFS(Transacoes!$D$3:$D1000,Transacoes!$C$3:$C1000,$D868,Transacoes!$B$3:$B1000,"C", Transacoes!$A$3:$A1000, "&lt;"&amp;EOMONTH(DATE(P$1,P$2,1),0))-SUMIFS(Transacoes!$D$3:$D1000,Transacoes!$C$3:$C1000,$D868,Transacoes!$B$3:$B1000,"V", Transacoes!$A$3:$A1000, "&lt;"&amp;EOMONTH(DATE(P$1,P$2,1),0)))*SUMIFS(Prov_Auto!$E$3:$E1000, Prov_Auto!$A$3:$A1000, $D868, Prov_Auto!$D$3:$D1000,"&gt;="&amp;DATE(P$1,P$2,1),Prov_Auto!$D$3:$D1000, "&lt;="&amp;EOMONTH(DATE(P$1,P$2,1),0)))</f>
        <v/>
      </c>
      <c r="Q868" s="48" t="str">
        <f>IF($D868="","", (SUMIFS(Transacoes!$D$3:$D1000,Transacoes!$C$3:$C1000,$D868,Transacoes!$B$3:$B1000,"C", Transacoes!$A$3:$A1000, "&lt;"&amp;EOMONTH(DATE(Q$1,Q$2,1),0))-SUMIFS(Transacoes!$D$3:$D1000,Transacoes!$C$3:$C1000,$D868,Transacoes!$B$3:$B1000,"V", Transacoes!$A$3:$A1000, "&lt;"&amp;EOMONTH(DATE(Q$1,Q$2,1),0)))*SUMIFS(Prov_Auto!$E$3:$E1000, Prov_Auto!$A$3:$A1000, $D868, Prov_Auto!$D$3:$D1000,"&gt;="&amp;DATE(Q$1,Q$2,1),Prov_Auto!$D$3:$D1000, "&lt;="&amp;EOMONTH(DATE(Q$1,Q$2,1),0)))</f>
        <v/>
      </c>
      <c r="R868" s="47"/>
    </row>
    <row r="869">
      <c r="A869" s="47"/>
      <c r="B869" s="47"/>
      <c r="C869" s="47"/>
      <c r="D869" s="87"/>
      <c r="E869" s="48" t="str">
        <f>IF($D869="","", (SUMIFS(Transacoes!$D$3:$D1000,Transacoes!$C$3:$C1000,$D869,Transacoes!$B$3:$B1000,"C", Transacoes!$A$3:$A1000, "&lt;"&amp;EOMONTH(DATE(E$1,E$2,1),0))-SUMIFS(Transacoes!$D$3:$D1000,Transacoes!$C$3:$C1000,$D869,Transacoes!$B$3:$B1000,"V", Transacoes!$A$3:$A1000, "&lt;"&amp;EOMONTH(DATE(E$1,E$2,1),0)))*SUMIFS(Prov_Auto!$E$3:$E1000, Prov_Auto!$A$3:$A1000, $D869, Prov_Auto!$D$3:$D1000,"&gt;="&amp;DATE(E$1,E$2,1),Prov_Auto!$D$3:$D1000, "&lt;="&amp;EOMONTH(DATE(E$1,E$2,1),0)))</f>
        <v/>
      </c>
      <c r="F869" s="48" t="str">
        <f>IF($D869="","", (SUMIFS(Transacoes!$D$3:$D1000,Transacoes!$C$3:$C1000,$D869,Transacoes!$B$3:$B1000,"C", Transacoes!$A$3:$A1000, "&lt;"&amp;EOMONTH(DATE(F$1,F$2,1),0))-SUMIFS(Transacoes!$D$3:$D1000,Transacoes!$C$3:$C1000,$D869,Transacoes!$B$3:$B1000,"V", Transacoes!$A$3:$A1000, "&lt;"&amp;EOMONTH(DATE(F$1,F$2,1),0)))*SUMIFS(Prov_Auto!$E$3:$E1000, Prov_Auto!$A$3:$A1000, $D869, Prov_Auto!$D$3:$D1000,"&gt;="&amp;DATE(F$1,F$2,1),Prov_Auto!$D$3:$D1000, "&lt;="&amp;EOMONTH(DATE(F$1,F$2,1),0)))</f>
        <v/>
      </c>
      <c r="G869" s="48" t="str">
        <f>IF($D869="","", (SUMIFS(Transacoes!$D$3:$D1000,Transacoes!$C$3:$C1000,$D869,Transacoes!$B$3:$B1000,"C", Transacoes!$A$3:$A1000, "&lt;"&amp;EOMONTH(DATE(G$1,G$2,1),0))-SUMIFS(Transacoes!$D$3:$D1000,Transacoes!$C$3:$C1000,$D869,Transacoes!$B$3:$B1000,"V", Transacoes!$A$3:$A1000, "&lt;"&amp;EOMONTH(DATE(G$1,G$2,1),0)))*SUMIFS(Prov_Auto!$E$3:$E1000, Prov_Auto!$A$3:$A1000, $D869, Prov_Auto!$D$3:$D1000,"&gt;="&amp;DATE(G$1,G$2,1),Prov_Auto!$D$3:$D1000, "&lt;="&amp;EOMONTH(DATE(G$1,G$2,1),0)))</f>
        <v/>
      </c>
      <c r="H869" s="48" t="str">
        <f>IF($D869="","", (SUMIFS(Transacoes!$D$3:$D1000,Transacoes!$C$3:$C1000,$D869,Transacoes!$B$3:$B1000,"C", Transacoes!$A$3:$A1000, "&lt;"&amp;EOMONTH(DATE(H$1,H$2,1),0))-SUMIFS(Transacoes!$D$3:$D1000,Transacoes!$C$3:$C1000,$D869,Transacoes!$B$3:$B1000,"V", Transacoes!$A$3:$A1000, "&lt;"&amp;EOMONTH(DATE(H$1,H$2,1),0)))*SUMIFS(Prov_Auto!$E$3:$E1000, Prov_Auto!$A$3:$A1000, $D869, Prov_Auto!$D$3:$D1000,"&gt;="&amp;DATE(H$1,H$2,1),Prov_Auto!$D$3:$D1000, "&lt;="&amp;EOMONTH(DATE(H$1,H$2,1),0)))</f>
        <v/>
      </c>
      <c r="I869" s="48" t="str">
        <f>IF($D869="","", (SUMIFS(Transacoes!$D$3:$D1000,Transacoes!$C$3:$C1000,$D869,Transacoes!$B$3:$B1000,"C", Transacoes!$A$3:$A1000, "&lt;"&amp;EOMONTH(DATE(I$1,I$2,1),0))-SUMIFS(Transacoes!$D$3:$D1000,Transacoes!$C$3:$C1000,$D869,Transacoes!$B$3:$B1000,"V", Transacoes!$A$3:$A1000, "&lt;"&amp;EOMONTH(DATE(I$1,I$2,1),0)))*SUMIFS(Prov_Auto!$E$3:$E1000, Prov_Auto!$A$3:$A1000, $D869, Prov_Auto!$D$3:$D1000,"&gt;="&amp;DATE(I$1,I$2,1),Prov_Auto!$D$3:$D1000, "&lt;="&amp;EOMONTH(DATE(I$1,I$2,1),0)))</f>
        <v/>
      </c>
      <c r="J869" s="48" t="str">
        <f>IF($D869="","", (SUMIFS(Transacoes!$D$3:$D1000,Transacoes!$C$3:$C1000,$D869,Transacoes!$B$3:$B1000,"C", Transacoes!$A$3:$A1000, "&lt;"&amp;EOMONTH(DATE(J$1,J$2,1),0))-SUMIFS(Transacoes!$D$3:$D1000,Transacoes!$C$3:$C1000,$D869,Transacoes!$B$3:$B1000,"V", Transacoes!$A$3:$A1000, "&lt;"&amp;EOMONTH(DATE(J$1,J$2,1),0)))*SUMIFS(Prov_Auto!$E$3:$E1000, Prov_Auto!$A$3:$A1000, $D869, Prov_Auto!$D$3:$D1000,"&gt;="&amp;DATE(J$1,J$2,1),Prov_Auto!$D$3:$D1000, "&lt;="&amp;EOMONTH(DATE(J$1,J$2,1),0)))</f>
        <v/>
      </c>
      <c r="K869" s="48" t="str">
        <f>IF($D869="","", (SUMIFS(Transacoes!$D$3:$D1000,Transacoes!$C$3:$C1000,$D869,Transacoes!$B$3:$B1000,"C", Transacoes!$A$3:$A1000, "&lt;"&amp;EOMONTH(DATE(K$1,K$2,1),0))-SUMIFS(Transacoes!$D$3:$D1000,Transacoes!$C$3:$C1000,$D869,Transacoes!$B$3:$B1000,"V", Transacoes!$A$3:$A1000, "&lt;"&amp;EOMONTH(DATE(K$1,K$2,1),0)))*SUMIFS(Prov_Auto!$E$3:$E1000, Prov_Auto!$A$3:$A1000, $D869, Prov_Auto!$D$3:$D1000,"&gt;="&amp;DATE(K$1,K$2,1),Prov_Auto!$D$3:$D1000, "&lt;="&amp;EOMONTH(DATE(K$1,K$2,1),0)))</f>
        <v/>
      </c>
      <c r="L869" s="48" t="str">
        <f>IF($D869="","", (SUMIFS(Transacoes!$D$3:$D1000,Transacoes!$C$3:$C1000,$D869,Transacoes!$B$3:$B1000,"C", Transacoes!$A$3:$A1000, "&lt;"&amp;EOMONTH(DATE(L$1,L$2,1),0))-SUMIFS(Transacoes!$D$3:$D1000,Transacoes!$C$3:$C1000,$D869,Transacoes!$B$3:$B1000,"V", Transacoes!$A$3:$A1000, "&lt;"&amp;EOMONTH(DATE(L$1,L$2,1),0)))*SUMIFS(Prov_Auto!$E$3:$E1000, Prov_Auto!$A$3:$A1000, $D869, Prov_Auto!$D$3:$D1000,"&gt;="&amp;DATE(L$1,L$2,1),Prov_Auto!$D$3:$D1000, "&lt;="&amp;EOMONTH(DATE(L$1,L$2,1),0)))</f>
        <v/>
      </c>
      <c r="M869" s="48" t="str">
        <f>IF($D869="","", (SUMIFS(Transacoes!$D$3:$D1000,Transacoes!$C$3:$C1000,$D869,Transacoes!$B$3:$B1000,"C", Transacoes!$A$3:$A1000, "&lt;"&amp;EOMONTH(DATE(M$1,M$2,1),0))-SUMIFS(Transacoes!$D$3:$D1000,Transacoes!$C$3:$C1000,$D869,Transacoes!$B$3:$B1000,"V", Transacoes!$A$3:$A1000, "&lt;"&amp;EOMONTH(DATE(M$1,M$2,1),0)))*SUMIFS(Prov_Auto!$E$3:$E1000, Prov_Auto!$A$3:$A1000, $D869, Prov_Auto!$D$3:$D1000,"&gt;="&amp;DATE(M$1,M$2,1),Prov_Auto!$D$3:$D1000, "&lt;="&amp;EOMONTH(DATE(M$1,M$2,1),0)))</f>
        <v/>
      </c>
      <c r="N869" s="48" t="str">
        <f>IF($D869="","", (SUMIFS(Transacoes!$D$3:$D1000,Transacoes!$C$3:$C1000,$D869,Transacoes!$B$3:$B1000,"C", Transacoes!$A$3:$A1000, "&lt;"&amp;EOMONTH(DATE(N$1,N$2,1),0))-SUMIFS(Transacoes!$D$3:$D1000,Transacoes!$C$3:$C1000,$D869,Transacoes!$B$3:$B1000,"V", Transacoes!$A$3:$A1000, "&lt;"&amp;EOMONTH(DATE(N$1,N$2,1),0)))*SUMIFS(Prov_Auto!$E$3:$E1000, Prov_Auto!$A$3:$A1000, $D869, Prov_Auto!$D$3:$D1000,"&gt;="&amp;DATE(N$1,N$2,1),Prov_Auto!$D$3:$D1000, "&lt;="&amp;EOMONTH(DATE(N$1,N$2,1),0)))</f>
        <v/>
      </c>
      <c r="O869" s="48" t="str">
        <f>IF($D869="","", (SUMIFS(Transacoes!$D$3:$D1000,Transacoes!$C$3:$C1000,$D869,Transacoes!$B$3:$B1000,"C", Transacoes!$A$3:$A1000, "&lt;"&amp;EOMONTH(DATE(O$1,O$2,1),0))-SUMIFS(Transacoes!$D$3:$D1000,Transacoes!$C$3:$C1000,$D869,Transacoes!$B$3:$B1000,"V", Transacoes!$A$3:$A1000, "&lt;"&amp;EOMONTH(DATE(O$1,O$2,1),0)))*SUMIFS(Prov_Auto!$E$3:$E1000, Prov_Auto!$A$3:$A1000, $D869, Prov_Auto!$D$3:$D1000,"&gt;="&amp;DATE(O$1,O$2,1),Prov_Auto!$D$3:$D1000, "&lt;="&amp;EOMONTH(DATE(O$1,O$2,1),0)))</f>
        <v/>
      </c>
      <c r="P869" s="48" t="str">
        <f>IF($D869="","", (SUMIFS(Transacoes!$D$3:$D1000,Transacoes!$C$3:$C1000,$D869,Transacoes!$B$3:$B1000,"C", Transacoes!$A$3:$A1000, "&lt;"&amp;EOMONTH(DATE(P$1,P$2,1),0))-SUMIFS(Transacoes!$D$3:$D1000,Transacoes!$C$3:$C1000,$D869,Transacoes!$B$3:$B1000,"V", Transacoes!$A$3:$A1000, "&lt;"&amp;EOMONTH(DATE(P$1,P$2,1),0)))*SUMIFS(Prov_Auto!$E$3:$E1000, Prov_Auto!$A$3:$A1000, $D869, Prov_Auto!$D$3:$D1000,"&gt;="&amp;DATE(P$1,P$2,1),Prov_Auto!$D$3:$D1000, "&lt;="&amp;EOMONTH(DATE(P$1,P$2,1),0)))</f>
        <v/>
      </c>
      <c r="Q869" s="48" t="str">
        <f>IF($D869="","", (SUMIFS(Transacoes!$D$3:$D1000,Transacoes!$C$3:$C1000,$D869,Transacoes!$B$3:$B1000,"C", Transacoes!$A$3:$A1000, "&lt;"&amp;EOMONTH(DATE(Q$1,Q$2,1),0))-SUMIFS(Transacoes!$D$3:$D1000,Transacoes!$C$3:$C1000,$D869,Transacoes!$B$3:$B1000,"V", Transacoes!$A$3:$A1000, "&lt;"&amp;EOMONTH(DATE(Q$1,Q$2,1),0)))*SUMIFS(Prov_Auto!$E$3:$E1000, Prov_Auto!$A$3:$A1000, $D869, Prov_Auto!$D$3:$D1000,"&gt;="&amp;DATE(Q$1,Q$2,1),Prov_Auto!$D$3:$D1000, "&lt;="&amp;EOMONTH(DATE(Q$1,Q$2,1),0)))</f>
        <v/>
      </c>
      <c r="R869" s="47"/>
    </row>
    <row r="870">
      <c r="A870" s="47"/>
      <c r="B870" s="47"/>
      <c r="C870" s="47"/>
      <c r="D870" s="87"/>
      <c r="E870" s="48" t="str">
        <f>IF($D870="","", (SUMIFS(Transacoes!$D$3:$D1000,Transacoes!$C$3:$C1000,$D870,Transacoes!$B$3:$B1000,"C", Transacoes!$A$3:$A1000, "&lt;"&amp;EOMONTH(DATE(E$1,E$2,1),0))-SUMIFS(Transacoes!$D$3:$D1000,Transacoes!$C$3:$C1000,$D870,Transacoes!$B$3:$B1000,"V", Transacoes!$A$3:$A1000, "&lt;"&amp;EOMONTH(DATE(E$1,E$2,1),0)))*SUMIFS(Prov_Auto!$E$3:$E1000, Prov_Auto!$A$3:$A1000, $D870, Prov_Auto!$D$3:$D1000,"&gt;="&amp;DATE(E$1,E$2,1),Prov_Auto!$D$3:$D1000, "&lt;="&amp;EOMONTH(DATE(E$1,E$2,1),0)))</f>
        <v/>
      </c>
      <c r="F870" s="48" t="str">
        <f>IF($D870="","", (SUMIFS(Transacoes!$D$3:$D1000,Transacoes!$C$3:$C1000,$D870,Transacoes!$B$3:$B1000,"C", Transacoes!$A$3:$A1000, "&lt;"&amp;EOMONTH(DATE(F$1,F$2,1),0))-SUMIFS(Transacoes!$D$3:$D1000,Transacoes!$C$3:$C1000,$D870,Transacoes!$B$3:$B1000,"V", Transacoes!$A$3:$A1000, "&lt;"&amp;EOMONTH(DATE(F$1,F$2,1),0)))*SUMIFS(Prov_Auto!$E$3:$E1000, Prov_Auto!$A$3:$A1000, $D870, Prov_Auto!$D$3:$D1000,"&gt;="&amp;DATE(F$1,F$2,1),Prov_Auto!$D$3:$D1000, "&lt;="&amp;EOMONTH(DATE(F$1,F$2,1),0)))</f>
        <v/>
      </c>
      <c r="G870" s="48" t="str">
        <f>IF($D870="","", (SUMIFS(Transacoes!$D$3:$D1000,Transacoes!$C$3:$C1000,$D870,Transacoes!$B$3:$B1000,"C", Transacoes!$A$3:$A1000, "&lt;"&amp;EOMONTH(DATE(G$1,G$2,1),0))-SUMIFS(Transacoes!$D$3:$D1000,Transacoes!$C$3:$C1000,$D870,Transacoes!$B$3:$B1000,"V", Transacoes!$A$3:$A1000, "&lt;"&amp;EOMONTH(DATE(G$1,G$2,1),0)))*SUMIFS(Prov_Auto!$E$3:$E1000, Prov_Auto!$A$3:$A1000, $D870, Prov_Auto!$D$3:$D1000,"&gt;="&amp;DATE(G$1,G$2,1),Prov_Auto!$D$3:$D1000, "&lt;="&amp;EOMONTH(DATE(G$1,G$2,1),0)))</f>
        <v/>
      </c>
      <c r="H870" s="48" t="str">
        <f>IF($D870="","", (SUMIFS(Transacoes!$D$3:$D1000,Transacoes!$C$3:$C1000,$D870,Transacoes!$B$3:$B1000,"C", Transacoes!$A$3:$A1000, "&lt;"&amp;EOMONTH(DATE(H$1,H$2,1),0))-SUMIFS(Transacoes!$D$3:$D1000,Transacoes!$C$3:$C1000,$D870,Transacoes!$B$3:$B1000,"V", Transacoes!$A$3:$A1000, "&lt;"&amp;EOMONTH(DATE(H$1,H$2,1),0)))*SUMIFS(Prov_Auto!$E$3:$E1000, Prov_Auto!$A$3:$A1000, $D870, Prov_Auto!$D$3:$D1000,"&gt;="&amp;DATE(H$1,H$2,1),Prov_Auto!$D$3:$D1000, "&lt;="&amp;EOMONTH(DATE(H$1,H$2,1),0)))</f>
        <v/>
      </c>
      <c r="I870" s="48" t="str">
        <f>IF($D870="","", (SUMIFS(Transacoes!$D$3:$D1000,Transacoes!$C$3:$C1000,$D870,Transacoes!$B$3:$B1000,"C", Transacoes!$A$3:$A1000, "&lt;"&amp;EOMONTH(DATE(I$1,I$2,1),0))-SUMIFS(Transacoes!$D$3:$D1000,Transacoes!$C$3:$C1000,$D870,Transacoes!$B$3:$B1000,"V", Transacoes!$A$3:$A1000, "&lt;"&amp;EOMONTH(DATE(I$1,I$2,1),0)))*SUMIFS(Prov_Auto!$E$3:$E1000, Prov_Auto!$A$3:$A1000, $D870, Prov_Auto!$D$3:$D1000,"&gt;="&amp;DATE(I$1,I$2,1),Prov_Auto!$D$3:$D1000, "&lt;="&amp;EOMONTH(DATE(I$1,I$2,1),0)))</f>
        <v/>
      </c>
      <c r="J870" s="48" t="str">
        <f>IF($D870="","", (SUMIFS(Transacoes!$D$3:$D1000,Transacoes!$C$3:$C1000,$D870,Transacoes!$B$3:$B1000,"C", Transacoes!$A$3:$A1000, "&lt;"&amp;EOMONTH(DATE(J$1,J$2,1),0))-SUMIFS(Transacoes!$D$3:$D1000,Transacoes!$C$3:$C1000,$D870,Transacoes!$B$3:$B1000,"V", Transacoes!$A$3:$A1000, "&lt;"&amp;EOMONTH(DATE(J$1,J$2,1),0)))*SUMIFS(Prov_Auto!$E$3:$E1000, Prov_Auto!$A$3:$A1000, $D870, Prov_Auto!$D$3:$D1000,"&gt;="&amp;DATE(J$1,J$2,1),Prov_Auto!$D$3:$D1000, "&lt;="&amp;EOMONTH(DATE(J$1,J$2,1),0)))</f>
        <v/>
      </c>
      <c r="K870" s="48" t="str">
        <f>IF($D870="","", (SUMIFS(Transacoes!$D$3:$D1000,Transacoes!$C$3:$C1000,$D870,Transacoes!$B$3:$B1000,"C", Transacoes!$A$3:$A1000, "&lt;"&amp;EOMONTH(DATE(K$1,K$2,1),0))-SUMIFS(Transacoes!$D$3:$D1000,Transacoes!$C$3:$C1000,$D870,Transacoes!$B$3:$B1000,"V", Transacoes!$A$3:$A1000, "&lt;"&amp;EOMONTH(DATE(K$1,K$2,1),0)))*SUMIFS(Prov_Auto!$E$3:$E1000, Prov_Auto!$A$3:$A1000, $D870, Prov_Auto!$D$3:$D1000,"&gt;="&amp;DATE(K$1,K$2,1),Prov_Auto!$D$3:$D1000, "&lt;="&amp;EOMONTH(DATE(K$1,K$2,1),0)))</f>
        <v/>
      </c>
      <c r="L870" s="48" t="str">
        <f>IF($D870="","", (SUMIFS(Transacoes!$D$3:$D1000,Transacoes!$C$3:$C1000,$D870,Transacoes!$B$3:$B1000,"C", Transacoes!$A$3:$A1000, "&lt;"&amp;EOMONTH(DATE(L$1,L$2,1),0))-SUMIFS(Transacoes!$D$3:$D1000,Transacoes!$C$3:$C1000,$D870,Transacoes!$B$3:$B1000,"V", Transacoes!$A$3:$A1000, "&lt;"&amp;EOMONTH(DATE(L$1,L$2,1),0)))*SUMIFS(Prov_Auto!$E$3:$E1000, Prov_Auto!$A$3:$A1000, $D870, Prov_Auto!$D$3:$D1000,"&gt;="&amp;DATE(L$1,L$2,1),Prov_Auto!$D$3:$D1000, "&lt;="&amp;EOMONTH(DATE(L$1,L$2,1),0)))</f>
        <v/>
      </c>
      <c r="M870" s="48" t="str">
        <f>IF($D870="","", (SUMIFS(Transacoes!$D$3:$D1000,Transacoes!$C$3:$C1000,$D870,Transacoes!$B$3:$B1000,"C", Transacoes!$A$3:$A1000, "&lt;"&amp;EOMONTH(DATE(M$1,M$2,1),0))-SUMIFS(Transacoes!$D$3:$D1000,Transacoes!$C$3:$C1000,$D870,Transacoes!$B$3:$B1000,"V", Transacoes!$A$3:$A1000, "&lt;"&amp;EOMONTH(DATE(M$1,M$2,1),0)))*SUMIFS(Prov_Auto!$E$3:$E1000, Prov_Auto!$A$3:$A1000, $D870, Prov_Auto!$D$3:$D1000,"&gt;="&amp;DATE(M$1,M$2,1),Prov_Auto!$D$3:$D1000, "&lt;="&amp;EOMONTH(DATE(M$1,M$2,1),0)))</f>
        <v/>
      </c>
      <c r="N870" s="48" t="str">
        <f>IF($D870="","", (SUMIFS(Transacoes!$D$3:$D1000,Transacoes!$C$3:$C1000,$D870,Transacoes!$B$3:$B1000,"C", Transacoes!$A$3:$A1000, "&lt;"&amp;EOMONTH(DATE(N$1,N$2,1),0))-SUMIFS(Transacoes!$D$3:$D1000,Transacoes!$C$3:$C1000,$D870,Transacoes!$B$3:$B1000,"V", Transacoes!$A$3:$A1000, "&lt;"&amp;EOMONTH(DATE(N$1,N$2,1),0)))*SUMIFS(Prov_Auto!$E$3:$E1000, Prov_Auto!$A$3:$A1000, $D870, Prov_Auto!$D$3:$D1000,"&gt;="&amp;DATE(N$1,N$2,1),Prov_Auto!$D$3:$D1000, "&lt;="&amp;EOMONTH(DATE(N$1,N$2,1),0)))</f>
        <v/>
      </c>
      <c r="O870" s="48" t="str">
        <f>IF($D870="","", (SUMIFS(Transacoes!$D$3:$D1000,Transacoes!$C$3:$C1000,$D870,Transacoes!$B$3:$B1000,"C", Transacoes!$A$3:$A1000, "&lt;"&amp;EOMONTH(DATE(O$1,O$2,1),0))-SUMIFS(Transacoes!$D$3:$D1000,Transacoes!$C$3:$C1000,$D870,Transacoes!$B$3:$B1000,"V", Transacoes!$A$3:$A1000, "&lt;"&amp;EOMONTH(DATE(O$1,O$2,1),0)))*SUMIFS(Prov_Auto!$E$3:$E1000, Prov_Auto!$A$3:$A1000, $D870, Prov_Auto!$D$3:$D1000,"&gt;="&amp;DATE(O$1,O$2,1),Prov_Auto!$D$3:$D1000, "&lt;="&amp;EOMONTH(DATE(O$1,O$2,1),0)))</f>
        <v/>
      </c>
      <c r="P870" s="48" t="str">
        <f>IF($D870="","", (SUMIFS(Transacoes!$D$3:$D1000,Transacoes!$C$3:$C1000,$D870,Transacoes!$B$3:$B1000,"C", Transacoes!$A$3:$A1000, "&lt;"&amp;EOMONTH(DATE(P$1,P$2,1),0))-SUMIFS(Transacoes!$D$3:$D1000,Transacoes!$C$3:$C1000,$D870,Transacoes!$B$3:$B1000,"V", Transacoes!$A$3:$A1000, "&lt;"&amp;EOMONTH(DATE(P$1,P$2,1),0)))*SUMIFS(Prov_Auto!$E$3:$E1000, Prov_Auto!$A$3:$A1000, $D870, Prov_Auto!$D$3:$D1000,"&gt;="&amp;DATE(P$1,P$2,1),Prov_Auto!$D$3:$D1000, "&lt;="&amp;EOMONTH(DATE(P$1,P$2,1),0)))</f>
        <v/>
      </c>
      <c r="Q870" s="48" t="str">
        <f>IF($D870="","", (SUMIFS(Transacoes!$D$3:$D1000,Transacoes!$C$3:$C1000,$D870,Transacoes!$B$3:$B1000,"C", Transacoes!$A$3:$A1000, "&lt;"&amp;EOMONTH(DATE(Q$1,Q$2,1),0))-SUMIFS(Transacoes!$D$3:$D1000,Transacoes!$C$3:$C1000,$D870,Transacoes!$B$3:$B1000,"V", Transacoes!$A$3:$A1000, "&lt;"&amp;EOMONTH(DATE(Q$1,Q$2,1),0)))*SUMIFS(Prov_Auto!$E$3:$E1000, Prov_Auto!$A$3:$A1000, $D870, Prov_Auto!$D$3:$D1000,"&gt;="&amp;DATE(Q$1,Q$2,1),Prov_Auto!$D$3:$D1000, "&lt;="&amp;EOMONTH(DATE(Q$1,Q$2,1),0)))</f>
        <v/>
      </c>
      <c r="R870" s="47"/>
    </row>
    <row r="871">
      <c r="A871" s="47"/>
      <c r="B871" s="47"/>
      <c r="C871" s="47"/>
      <c r="D871" s="87"/>
      <c r="E871" s="48" t="str">
        <f>IF($D871="","", (SUMIFS(Transacoes!$D$3:$D1000,Transacoes!$C$3:$C1000,$D871,Transacoes!$B$3:$B1000,"C", Transacoes!$A$3:$A1000, "&lt;"&amp;EOMONTH(DATE(E$1,E$2,1),0))-SUMIFS(Transacoes!$D$3:$D1000,Transacoes!$C$3:$C1000,$D871,Transacoes!$B$3:$B1000,"V", Transacoes!$A$3:$A1000, "&lt;"&amp;EOMONTH(DATE(E$1,E$2,1),0)))*SUMIFS(Prov_Auto!$E$3:$E1000, Prov_Auto!$A$3:$A1000, $D871, Prov_Auto!$D$3:$D1000,"&gt;="&amp;DATE(E$1,E$2,1),Prov_Auto!$D$3:$D1000, "&lt;="&amp;EOMONTH(DATE(E$1,E$2,1),0)))</f>
        <v/>
      </c>
      <c r="F871" s="48" t="str">
        <f>IF($D871="","", (SUMIFS(Transacoes!$D$3:$D1000,Transacoes!$C$3:$C1000,$D871,Transacoes!$B$3:$B1000,"C", Transacoes!$A$3:$A1000, "&lt;"&amp;EOMONTH(DATE(F$1,F$2,1),0))-SUMIFS(Transacoes!$D$3:$D1000,Transacoes!$C$3:$C1000,$D871,Transacoes!$B$3:$B1000,"V", Transacoes!$A$3:$A1000, "&lt;"&amp;EOMONTH(DATE(F$1,F$2,1),0)))*SUMIFS(Prov_Auto!$E$3:$E1000, Prov_Auto!$A$3:$A1000, $D871, Prov_Auto!$D$3:$D1000,"&gt;="&amp;DATE(F$1,F$2,1),Prov_Auto!$D$3:$D1000, "&lt;="&amp;EOMONTH(DATE(F$1,F$2,1),0)))</f>
        <v/>
      </c>
      <c r="G871" s="48" t="str">
        <f>IF($D871="","", (SUMIFS(Transacoes!$D$3:$D1000,Transacoes!$C$3:$C1000,$D871,Transacoes!$B$3:$B1000,"C", Transacoes!$A$3:$A1000, "&lt;"&amp;EOMONTH(DATE(G$1,G$2,1),0))-SUMIFS(Transacoes!$D$3:$D1000,Transacoes!$C$3:$C1000,$D871,Transacoes!$B$3:$B1000,"V", Transacoes!$A$3:$A1000, "&lt;"&amp;EOMONTH(DATE(G$1,G$2,1),0)))*SUMIFS(Prov_Auto!$E$3:$E1000, Prov_Auto!$A$3:$A1000, $D871, Prov_Auto!$D$3:$D1000,"&gt;="&amp;DATE(G$1,G$2,1),Prov_Auto!$D$3:$D1000, "&lt;="&amp;EOMONTH(DATE(G$1,G$2,1),0)))</f>
        <v/>
      </c>
      <c r="H871" s="48" t="str">
        <f>IF($D871="","", (SUMIFS(Transacoes!$D$3:$D1000,Transacoes!$C$3:$C1000,$D871,Transacoes!$B$3:$B1000,"C", Transacoes!$A$3:$A1000, "&lt;"&amp;EOMONTH(DATE(H$1,H$2,1),0))-SUMIFS(Transacoes!$D$3:$D1000,Transacoes!$C$3:$C1000,$D871,Transacoes!$B$3:$B1000,"V", Transacoes!$A$3:$A1000, "&lt;"&amp;EOMONTH(DATE(H$1,H$2,1),0)))*SUMIFS(Prov_Auto!$E$3:$E1000, Prov_Auto!$A$3:$A1000, $D871, Prov_Auto!$D$3:$D1000,"&gt;="&amp;DATE(H$1,H$2,1),Prov_Auto!$D$3:$D1000, "&lt;="&amp;EOMONTH(DATE(H$1,H$2,1),0)))</f>
        <v/>
      </c>
      <c r="I871" s="48" t="str">
        <f>IF($D871="","", (SUMIFS(Transacoes!$D$3:$D1000,Transacoes!$C$3:$C1000,$D871,Transacoes!$B$3:$B1000,"C", Transacoes!$A$3:$A1000, "&lt;"&amp;EOMONTH(DATE(I$1,I$2,1),0))-SUMIFS(Transacoes!$D$3:$D1000,Transacoes!$C$3:$C1000,$D871,Transacoes!$B$3:$B1000,"V", Transacoes!$A$3:$A1000, "&lt;"&amp;EOMONTH(DATE(I$1,I$2,1),0)))*SUMIFS(Prov_Auto!$E$3:$E1000, Prov_Auto!$A$3:$A1000, $D871, Prov_Auto!$D$3:$D1000,"&gt;="&amp;DATE(I$1,I$2,1),Prov_Auto!$D$3:$D1000, "&lt;="&amp;EOMONTH(DATE(I$1,I$2,1),0)))</f>
        <v/>
      </c>
      <c r="J871" s="48" t="str">
        <f>IF($D871="","", (SUMIFS(Transacoes!$D$3:$D1000,Transacoes!$C$3:$C1000,$D871,Transacoes!$B$3:$B1000,"C", Transacoes!$A$3:$A1000, "&lt;"&amp;EOMONTH(DATE(J$1,J$2,1),0))-SUMIFS(Transacoes!$D$3:$D1000,Transacoes!$C$3:$C1000,$D871,Transacoes!$B$3:$B1000,"V", Transacoes!$A$3:$A1000, "&lt;"&amp;EOMONTH(DATE(J$1,J$2,1),0)))*SUMIFS(Prov_Auto!$E$3:$E1000, Prov_Auto!$A$3:$A1000, $D871, Prov_Auto!$D$3:$D1000,"&gt;="&amp;DATE(J$1,J$2,1),Prov_Auto!$D$3:$D1000, "&lt;="&amp;EOMONTH(DATE(J$1,J$2,1),0)))</f>
        <v/>
      </c>
      <c r="K871" s="48" t="str">
        <f>IF($D871="","", (SUMIFS(Transacoes!$D$3:$D1000,Transacoes!$C$3:$C1000,$D871,Transacoes!$B$3:$B1000,"C", Transacoes!$A$3:$A1000, "&lt;"&amp;EOMONTH(DATE(K$1,K$2,1),0))-SUMIFS(Transacoes!$D$3:$D1000,Transacoes!$C$3:$C1000,$D871,Transacoes!$B$3:$B1000,"V", Transacoes!$A$3:$A1000, "&lt;"&amp;EOMONTH(DATE(K$1,K$2,1),0)))*SUMIFS(Prov_Auto!$E$3:$E1000, Prov_Auto!$A$3:$A1000, $D871, Prov_Auto!$D$3:$D1000,"&gt;="&amp;DATE(K$1,K$2,1),Prov_Auto!$D$3:$D1000, "&lt;="&amp;EOMONTH(DATE(K$1,K$2,1),0)))</f>
        <v/>
      </c>
      <c r="L871" s="48" t="str">
        <f>IF($D871="","", (SUMIFS(Transacoes!$D$3:$D1000,Transacoes!$C$3:$C1000,$D871,Transacoes!$B$3:$B1000,"C", Transacoes!$A$3:$A1000, "&lt;"&amp;EOMONTH(DATE(L$1,L$2,1),0))-SUMIFS(Transacoes!$D$3:$D1000,Transacoes!$C$3:$C1000,$D871,Transacoes!$B$3:$B1000,"V", Transacoes!$A$3:$A1000, "&lt;"&amp;EOMONTH(DATE(L$1,L$2,1),0)))*SUMIFS(Prov_Auto!$E$3:$E1000, Prov_Auto!$A$3:$A1000, $D871, Prov_Auto!$D$3:$D1000,"&gt;="&amp;DATE(L$1,L$2,1),Prov_Auto!$D$3:$D1000, "&lt;="&amp;EOMONTH(DATE(L$1,L$2,1),0)))</f>
        <v/>
      </c>
      <c r="M871" s="48" t="str">
        <f>IF($D871="","", (SUMIFS(Transacoes!$D$3:$D1000,Transacoes!$C$3:$C1000,$D871,Transacoes!$B$3:$B1000,"C", Transacoes!$A$3:$A1000, "&lt;"&amp;EOMONTH(DATE(M$1,M$2,1),0))-SUMIFS(Transacoes!$D$3:$D1000,Transacoes!$C$3:$C1000,$D871,Transacoes!$B$3:$B1000,"V", Transacoes!$A$3:$A1000, "&lt;"&amp;EOMONTH(DATE(M$1,M$2,1),0)))*SUMIFS(Prov_Auto!$E$3:$E1000, Prov_Auto!$A$3:$A1000, $D871, Prov_Auto!$D$3:$D1000,"&gt;="&amp;DATE(M$1,M$2,1),Prov_Auto!$D$3:$D1000, "&lt;="&amp;EOMONTH(DATE(M$1,M$2,1),0)))</f>
        <v/>
      </c>
      <c r="N871" s="48" t="str">
        <f>IF($D871="","", (SUMIFS(Transacoes!$D$3:$D1000,Transacoes!$C$3:$C1000,$D871,Transacoes!$B$3:$B1000,"C", Transacoes!$A$3:$A1000, "&lt;"&amp;EOMONTH(DATE(N$1,N$2,1),0))-SUMIFS(Transacoes!$D$3:$D1000,Transacoes!$C$3:$C1000,$D871,Transacoes!$B$3:$B1000,"V", Transacoes!$A$3:$A1000, "&lt;"&amp;EOMONTH(DATE(N$1,N$2,1),0)))*SUMIFS(Prov_Auto!$E$3:$E1000, Prov_Auto!$A$3:$A1000, $D871, Prov_Auto!$D$3:$D1000,"&gt;="&amp;DATE(N$1,N$2,1),Prov_Auto!$D$3:$D1000, "&lt;="&amp;EOMONTH(DATE(N$1,N$2,1),0)))</f>
        <v/>
      </c>
      <c r="O871" s="48" t="str">
        <f>IF($D871="","", (SUMIFS(Transacoes!$D$3:$D1000,Transacoes!$C$3:$C1000,$D871,Transacoes!$B$3:$B1000,"C", Transacoes!$A$3:$A1000, "&lt;"&amp;EOMONTH(DATE(O$1,O$2,1),0))-SUMIFS(Transacoes!$D$3:$D1000,Transacoes!$C$3:$C1000,$D871,Transacoes!$B$3:$B1000,"V", Transacoes!$A$3:$A1000, "&lt;"&amp;EOMONTH(DATE(O$1,O$2,1),0)))*SUMIFS(Prov_Auto!$E$3:$E1000, Prov_Auto!$A$3:$A1000, $D871, Prov_Auto!$D$3:$D1000,"&gt;="&amp;DATE(O$1,O$2,1),Prov_Auto!$D$3:$D1000, "&lt;="&amp;EOMONTH(DATE(O$1,O$2,1),0)))</f>
        <v/>
      </c>
      <c r="P871" s="48" t="str">
        <f>IF($D871="","", (SUMIFS(Transacoes!$D$3:$D1000,Transacoes!$C$3:$C1000,$D871,Transacoes!$B$3:$B1000,"C", Transacoes!$A$3:$A1000, "&lt;"&amp;EOMONTH(DATE(P$1,P$2,1),0))-SUMIFS(Transacoes!$D$3:$D1000,Transacoes!$C$3:$C1000,$D871,Transacoes!$B$3:$B1000,"V", Transacoes!$A$3:$A1000, "&lt;"&amp;EOMONTH(DATE(P$1,P$2,1),0)))*SUMIFS(Prov_Auto!$E$3:$E1000, Prov_Auto!$A$3:$A1000, $D871, Prov_Auto!$D$3:$D1000,"&gt;="&amp;DATE(P$1,P$2,1),Prov_Auto!$D$3:$D1000, "&lt;="&amp;EOMONTH(DATE(P$1,P$2,1),0)))</f>
        <v/>
      </c>
      <c r="Q871" s="48" t="str">
        <f>IF($D871="","", (SUMIFS(Transacoes!$D$3:$D1000,Transacoes!$C$3:$C1000,$D871,Transacoes!$B$3:$B1000,"C", Transacoes!$A$3:$A1000, "&lt;"&amp;EOMONTH(DATE(Q$1,Q$2,1),0))-SUMIFS(Transacoes!$D$3:$D1000,Transacoes!$C$3:$C1000,$D871,Transacoes!$B$3:$B1000,"V", Transacoes!$A$3:$A1000, "&lt;"&amp;EOMONTH(DATE(Q$1,Q$2,1),0)))*SUMIFS(Prov_Auto!$E$3:$E1000, Prov_Auto!$A$3:$A1000, $D871, Prov_Auto!$D$3:$D1000,"&gt;="&amp;DATE(Q$1,Q$2,1),Prov_Auto!$D$3:$D1000, "&lt;="&amp;EOMONTH(DATE(Q$1,Q$2,1),0)))</f>
        <v/>
      </c>
      <c r="R871" s="47"/>
    </row>
    <row r="872">
      <c r="A872" s="47"/>
      <c r="B872" s="47"/>
      <c r="C872" s="47"/>
      <c r="D872" s="87"/>
      <c r="E872" s="48" t="str">
        <f>IF($D872="","", (SUMIFS(Transacoes!$D$3:$D1000,Transacoes!$C$3:$C1000,$D872,Transacoes!$B$3:$B1000,"C", Transacoes!$A$3:$A1000, "&lt;"&amp;EOMONTH(DATE(E$1,E$2,1),0))-SUMIFS(Transacoes!$D$3:$D1000,Transacoes!$C$3:$C1000,$D872,Transacoes!$B$3:$B1000,"V", Transacoes!$A$3:$A1000, "&lt;"&amp;EOMONTH(DATE(E$1,E$2,1),0)))*SUMIFS(Prov_Auto!$E$3:$E1000, Prov_Auto!$A$3:$A1000, $D872, Prov_Auto!$D$3:$D1000,"&gt;="&amp;DATE(E$1,E$2,1),Prov_Auto!$D$3:$D1000, "&lt;="&amp;EOMONTH(DATE(E$1,E$2,1),0)))</f>
        <v/>
      </c>
      <c r="F872" s="48" t="str">
        <f>IF($D872="","", (SUMIFS(Transacoes!$D$3:$D1000,Transacoes!$C$3:$C1000,$D872,Transacoes!$B$3:$B1000,"C", Transacoes!$A$3:$A1000, "&lt;"&amp;EOMONTH(DATE(F$1,F$2,1),0))-SUMIFS(Transacoes!$D$3:$D1000,Transacoes!$C$3:$C1000,$D872,Transacoes!$B$3:$B1000,"V", Transacoes!$A$3:$A1000, "&lt;"&amp;EOMONTH(DATE(F$1,F$2,1),0)))*SUMIFS(Prov_Auto!$E$3:$E1000, Prov_Auto!$A$3:$A1000, $D872, Prov_Auto!$D$3:$D1000,"&gt;="&amp;DATE(F$1,F$2,1),Prov_Auto!$D$3:$D1000, "&lt;="&amp;EOMONTH(DATE(F$1,F$2,1),0)))</f>
        <v/>
      </c>
      <c r="G872" s="48" t="str">
        <f>IF($D872="","", (SUMIFS(Transacoes!$D$3:$D1000,Transacoes!$C$3:$C1000,$D872,Transacoes!$B$3:$B1000,"C", Transacoes!$A$3:$A1000, "&lt;"&amp;EOMONTH(DATE(G$1,G$2,1),0))-SUMIFS(Transacoes!$D$3:$D1000,Transacoes!$C$3:$C1000,$D872,Transacoes!$B$3:$B1000,"V", Transacoes!$A$3:$A1000, "&lt;"&amp;EOMONTH(DATE(G$1,G$2,1),0)))*SUMIFS(Prov_Auto!$E$3:$E1000, Prov_Auto!$A$3:$A1000, $D872, Prov_Auto!$D$3:$D1000,"&gt;="&amp;DATE(G$1,G$2,1),Prov_Auto!$D$3:$D1000, "&lt;="&amp;EOMONTH(DATE(G$1,G$2,1),0)))</f>
        <v/>
      </c>
      <c r="H872" s="48" t="str">
        <f>IF($D872="","", (SUMIFS(Transacoes!$D$3:$D1000,Transacoes!$C$3:$C1000,$D872,Transacoes!$B$3:$B1000,"C", Transacoes!$A$3:$A1000, "&lt;"&amp;EOMONTH(DATE(H$1,H$2,1),0))-SUMIFS(Transacoes!$D$3:$D1000,Transacoes!$C$3:$C1000,$D872,Transacoes!$B$3:$B1000,"V", Transacoes!$A$3:$A1000, "&lt;"&amp;EOMONTH(DATE(H$1,H$2,1),0)))*SUMIFS(Prov_Auto!$E$3:$E1000, Prov_Auto!$A$3:$A1000, $D872, Prov_Auto!$D$3:$D1000,"&gt;="&amp;DATE(H$1,H$2,1),Prov_Auto!$D$3:$D1000, "&lt;="&amp;EOMONTH(DATE(H$1,H$2,1),0)))</f>
        <v/>
      </c>
      <c r="I872" s="48" t="str">
        <f>IF($D872="","", (SUMIFS(Transacoes!$D$3:$D1000,Transacoes!$C$3:$C1000,$D872,Transacoes!$B$3:$B1000,"C", Transacoes!$A$3:$A1000, "&lt;"&amp;EOMONTH(DATE(I$1,I$2,1),0))-SUMIFS(Transacoes!$D$3:$D1000,Transacoes!$C$3:$C1000,$D872,Transacoes!$B$3:$B1000,"V", Transacoes!$A$3:$A1000, "&lt;"&amp;EOMONTH(DATE(I$1,I$2,1),0)))*SUMIFS(Prov_Auto!$E$3:$E1000, Prov_Auto!$A$3:$A1000, $D872, Prov_Auto!$D$3:$D1000,"&gt;="&amp;DATE(I$1,I$2,1),Prov_Auto!$D$3:$D1000, "&lt;="&amp;EOMONTH(DATE(I$1,I$2,1),0)))</f>
        <v/>
      </c>
      <c r="J872" s="48" t="str">
        <f>IF($D872="","", (SUMIFS(Transacoes!$D$3:$D1000,Transacoes!$C$3:$C1000,$D872,Transacoes!$B$3:$B1000,"C", Transacoes!$A$3:$A1000, "&lt;"&amp;EOMONTH(DATE(J$1,J$2,1),0))-SUMIFS(Transacoes!$D$3:$D1000,Transacoes!$C$3:$C1000,$D872,Transacoes!$B$3:$B1000,"V", Transacoes!$A$3:$A1000, "&lt;"&amp;EOMONTH(DATE(J$1,J$2,1),0)))*SUMIFS(Prov_Auto!$E$3:$E1000, Prov_Auto!$A$3:$A1000, $D872, Prov_Auto!$D$3:$D1000,"&gt;="&amp;DATE(J$1,J$2,1),Prov_Auto!$D$3:$D1000, "&lt;="&amp;EOMONTH(DATE(J$1,J$2,1),0)))</f>
        <v/>
      </c>
      <c r="K872" s="48" t="str">
        <f>IF($D872="","", (SUMIFS(Transacoes!$D$3:$D1000,Transacoes!$C$3:$C1000,$D872,Transacoes!$B$3:$B1000,"C", Transacoes!$A$3:$A1000, "&lt;"&amp;EOMONTH(DATE(K$1,K$2,1),0))-SUMIFS(Transacoes!$D$3:$D1000,Transacoes!$C$3:$C1000,$D872,Transacoes!$B$3:$B1000,"V", Transacoes!$A$3:$A1000, "&lt;"&amp;EOMONTH(DATE(K$1,K$2,1),0)))*SUMIFS(Prov_Auto!$E$3:$E1000, Prov_Auto!$A$3:$A1000, $D872, Prov_Auto!$D$3:$D1000,"&gt;="&amp;DATE(K$1,K$2,1),Prov_Auto!$D$3:$D1000, "&lt;="&amp;EOMONTH(DATE(K$1,K$2,1),0)))</f>
        <v/>
      </c>
      <c r="L872" s="48" t="str">
        <f>IF($D872="","", (SUMIFS(Transacoes!$D$3:$D1000,Transacoes!$C$3:$C1000,$D872,Transacoes!$B$3:$B1000,"C", Transacoes!$A$3:$A1000, "&lt;"&amp;EOMONTH(DATE(L$1,L$2,1),0))-SUMIFS(Transacoes!$D$3:$D1000,Transacoes!$C$3:$C1000,$D872,Transacoes!$B$3:$B1000,"V", Transacoes!$A$3:$A1000, "&lt;"&amp;EOMONTH(DATE(L$1,L$2,1),0)))*SUMIFS(Prov_Auto!$E$3:$E1000, Prov_Auto!$A$3:$A1000, $D872, Prov_Auto!$D$3:$D1000,"&gt;="&amp;DATE(L$1,L$2,1),Prov_Auto!$D$3:$D1000, "&lt;="&amp;EOMONTH(DATE(L$1,L$2,1),0)))</f>
        <v/>
      </c>
      <c r="M872" s="48" t="str">
        <f>IF($D872="","", (SUMIFS(Transacoes!$D$3:$D1000,Transacoes!$C$3:$C1000,$D872,Transacoes!$B$3:$B1000,"C", Transacoes!$A$3:$A1000, "&lt;"&amp;EOMONTH(DATE(M$1,M$2,1),0))-SUMIFS(Transacoes!$D$3:$D1000,Transacoes!$C$3:$C1000,$D872,Transacoes!$B$3:$B1000,"V", Transacoes!$A$3:$A1000, "&lt;"&amp;EOMONTH(DATE(M$1,M$2,1),0)))*SUMIFS(Prov_Auto!$E$3:$E1000, Prov_Auto!$A$3:$A1000, $D872, Prov_Auto!$D$3:$D1000,"&gt;="&amp;DATE(M$1,M$2,1),Prov_Auto!$D$3:$D1000, "&lt;="&amp;EOMONTH(DATE(M$1,M$2,1),0)))</f>
        <v/>
      </c>
      <c r="N872" s="48" t="str">
        <f>IF($D872="","", (SUMIFS(Transacoes!$D$3:$D1000,Transacoes!$C$3:$C1000,$D872,Transacoes!$B$3:$B1000,"C", Transacoes!$A$3:$A1000, "&lt;"&amp;EOMONTH(DATE(N$1,N$2,1),0))-SUMIFS(Transacoes!$D$3:$D1000,Transacoes!$C$3:$C1000,$D872,Transacoes!$B$3:$B1000,"V", Transacoes!$A$3:$A1000, "&lt;"&amp;EOMONTH(DATE(N$1,N$2,1),0)))*SUMIFS(Prov_Auto!$E$3:$E1000, Prov_Auto!$A$3:$A1000, $D872, Prov_Auto!$D$3:$D1000,"&gt;="&amp;DATE(N$1,N$2,1),Prov_Auto!$D$3:$D1000, "&lt;="&amp;EOMONTH(DATE(N$1,N$2,1),0)))</f>
        <v/>
      </c>
      <c r="O872" s="48" t="str">
        <f>IF($D872="","", (SUMIFS(Transacoes!$D$3:$D1000,Transacoes!$C$3:$C1000,$D872,Transacoes!$B$3:$B1000,"C", Transacoes!$A$3:$A1000, "&lt;"&amp;EOMONTH(DATE(O$1,O$2,1),0))-SUMIFS(Transacoes!$D$3:$D1000,Transacoes!$C$3:$C1000,$D872,Transacoes!$B$3:$B1000,"V", Transacoes!$A$3:$A1000, "&lt;"&amp;EOMONTH(DATE(O$1,O$2,1),0)))*SUMIFS(Prov_Auto!$E$3:$E1000, Prov_Auto!$A$3:$A1000, $D872, Prov_Auto!$D$3:$D1000,"&gt;="&amp;DATE(O$1,O$2,1),Prov_Auto!$D$3:$D1000, "&lt;="&amp;EOMONTH(DATE(O$1,O$2,1),0)))</f>
        <v/>
      </c>
      <c r="P872" s="48" t="str">
        <f>IF($D872="","", (SUMIFS(Transacoes!$D$3:$D1000,Transacoes!$C$3:$C1000,$D872,Transacoes!$B$3:$B1000,"C", Transacoes!$A$3:$A1000, "&lt;"&amp;EOMONTH(DATE(P$1,P$2,1),0))-SUMIFS(Transacoes!$D$3:$D1000,Transacoes!$C$3:$C1000,$D872,Transacoes!$B$3:$B1000,"V", Transacoes!$A$3:$A1000, "&lt;"&amp;EOMONTH(DATE(P$1,P$2,1),0)))*SUMIFS(Prov_Auto!$E$3:$E1000, Prov_Auto!$A$3:$A1000, $D872, Prov_Auto!$D$3:$D1000,"&gt;="&amp;DATE(P$1,P$2,1),Prov_Auto!$D$3:$D1000, "&lt;="&amp;EOMONTH(DATE(P$1,P$2,1),0)))</f>
        <v/>
      </c>
      <c r="Q872" s="48" t="str">
        <f>IF($D872="","", (SUMIFS(Transacoes!$D$3:$D1000,Transacoes!$C$3:$C1000,$D872,Transacoes!$B$3:$B1000,"C", Transacoes!$A$3:$A1000, "&lt;"&amp;EOMONTH(DATE(Q$1,Q$2,1),0))-SUMIFS(Transacoes!$D$3:$D1000,Transacoes!$C$3:$C1000,$D872,Transacoes!$B$3:$B1000,"V", Transacoes!$A$3:$A1000, "&lt;"&amp;EOMONTH(DATE(Q$1,Q$2,1),0)))*SUMIFS(Prov_Auto!$E$3:$E1000, Prov_Auto!$A$3:$A1000, $D872, Prov_Auto!$D$3:$D1000,"&gt;="&amp;DATE(Q$1,Q$2,1),Prov_Auto!$D$3:$D1000, "&lt;="&amp;EOMONTH(DATE(Q$1,Q$2,1),0)))</f>
        <v/>
      </c>
      <c r="R872" s="47"/>
    </row>
    <row r="873">
      <c r="A873" s="47"/>
      <c r="B873" s="47"/>
      <c r="C873" s="47"/>
      <c r="D873" s="87"/>
      <c r="E873" s="48" t="str">
        <f>IF($D873="","", (SUMIFS(Transacoes!$D$3:$D1000,Transacoes!$C$3:$C1000,$D873,Transacoes!$B$3:$B1000,"C", Transacoes!$A$3:$A1000, "&lt;"&amp;EOMONTH(DATE(E$1,E$2,1),0))-SUMIFS(Transacoes!$D$3:$D1000,Transacoes!$C$3:$C1000,$D873,Transacoes!$B$3:$B1000,"V", Transacoes!$A$3:$A1000, "&lt;"&amp;EOMONTH(DATE(E$1,E$2,1),0)))*SUMIFS(Prov_Auto!$E$3:$E1000, Prov_Auto!$A$3:$A1000, $D873, Prov_Auto!$D$3:$D1000,"&gt;="&amp;DATE(E$1,E$2,1),Prov_Auto!$D$3:$D1000, "&lt;="&amp;EOMONTH(DATE(E$1,E$2,1),0)))</f>
        <v/>
      </c>
      <c r="F873" s="48" t="str">
        <f>IF($D873="","", (SUMIFS(Transacoes!$D$3:$D1000,Transacoes!$C$3:$C1000,$D873,Transacoes!$B$3:$B1000,"C", Transacoes!$A$3:$A1000, "&lt;"&amp;EOMONTH(DATE(F$1,F$2,1),0))-SUMIFS(Transacoes!$D$3:$D1000,Transacoes!$C$3:$C1000,$D873,Transacoes!$B$3:$B1000,"V", Transacoes!$A$3:$A1000, "&lt;"&amp;EOMONTH(DATE(F$1,F$2,1),0)))*SUMIFS(Prov_Auto!$E$3:$E1000, Prov_Auto!$A$3:$A1000, $D873, Prov_Auto!$D$3:$D1000,"&gt;="&amp;DATE(F$1,F$2,1),Prov_Auto!$D$3:$D1000, "&lt;="&amp;EOMONTH(DATE(F$1,F$2,1),0)))</f>
        <v/>
      </c>
      <c r="G873" s="48" t="str">
        <f>IF($D873="","", (SUMIFS(Transacoes!$D$3:$D1000,Transacoes!$C$3:$C1000,$D873,Transacoes!$B$3:$B1000,"C", Transacoes!$A$3:$A1000, "&lt;"&amp;EOMONTH(DATE(G$1,G$2,1),0))-SUMIFS(Transacoes!$D$3:$D1000,Transacoes!$C$3:$C1000,$D873,Transacoes!$B$3:$B1000,"V", Transacoes!$A$3:$A1000, "&lt;"&amp;EOMONTH(DATE(G$1,G$2,1),0)))*SUMIFS(Prov_Auto!$E$3:$E1000, Prov_Auto!$A$3:$A1000, $D873, Prov_Auto!$D$3:$D1000,"&gt;="&amp;DATE(G$1,G$2,1),Prov_Auto!$D$3:$D1000, "&lt;="&amp;EOMONTH(DATE(G$1,G$2,1),0)))</f>
        <v/>
      </c>
      <c r="H873" s="48" t="str">
        <f>IF($D873="","", (SUMIFS(Transacoes!$D$3:$D1000,Transacoes!$C$3:$C1000,$D873,Transacoes!$B$3:$B1000,"C", Transacoes!$A$3:$A1000, "&lt;"&amp;EOMONTH(DATE(H$1,H$2,1),0))-SUMIFS(Transacoes!$D$3:$D1000,Transacoes!$C$3:$C1000,$D873,Transacoes!$B$3:$B1000,"V", Transacoes!$A$3:$A1000, "&lt;"&amp;EOMONTH(DATE(H$1,H$2,1),0)))*SUMIFS(Prov_Auto!$E$3:$E1000, Prov_Auto!$A$3:$A1000, $D873, Prov_Auto!$D$3:$D1000,"&gt;="&amp;DATE(H$1,H$2,1),Prov_Auto!$D$3:$D1000, "&lt;="&amp;EOMONTH(DATE(H$1,H$2,1),0)))</f>
        <v/>
      </c>
      <c r="I873" s="48" t="str">
        <f>IF($D873="","", (SUMIFS(Transacoes!$D$3:$D1000,Transacoes!$C$3:$C1000,$D873,Transacoes!$B$3:$B1000,"C", Transacoes!$A$3:$A1000, "&lt;"&amp;EOMONTH(DATE(I$1,I$2,1),0))-SUMIFS(Transacoes!$D$3:$D1000,Transacoes!$C$3:$C1000,$D873,Transacoes!$B$3:$B1000,"V", Transacoes!$A$3:$A1000, "&lt;"&amp;EOMONTH(DATE(I$1,I$2,1),0)))*SUMIFS(Prov_Auto!$E$3:$E1000, Prov_Auto!$A$3:$A1000, $D873, Prov_Auto!$D$3:$D1000,"&gt;="&amp;DATE(I$1,I$2,1),Prov_Auto!$D$3:$D1000, "&lt;="&amp;EOMONTH(DATE(I$1,I$2,1),0)))</f>
        <v/>
      </c>
      <c r="J873" s="48" t="str">
        <f>IF($D873="","", (SUMIFS(Transacoes!$D$3:$D1000,Transacoes!$C$3:$C1000,$D873,Transacoes!$B$3:$B1000,"C", Transacoes!$A$3:$A1000, "&lt;"&amp;EOMONTH(DATE(J$1,J$2,1),0))-SUMIFS(Transacoes!$D$3:$D1000,Transacoes!$C$3:$C1000,$D873,Transacoes!$B$3:$B1000,"V", Transacoes!$A$3:$A1000, "&lt;"&amp;EOMONTH(DATE(J$1,J$2,1),0)))*SUMIFS(Prov_Auto!$E$3:$E1000, Prov_Auto!$A$3:$A1000, $D873, Prov_Auto!$D$3:$D1000,"&gt;="&amp;DATE(J$1,J$2,1),Prov_Auto!$D$3:$D1000, "&lt;="&amp;EOMONTH(DATE(J$1,J$2,1),0)))</f>
        <v/>
      </c>
      <c r="K873" s="48" t="str">
        <f>IF($D873="","", (SUMIFS(Transacoes!$D$3:$D1000,Transacoes!$C$3:$C1000,$D873,Transacoes!$B$3:$B1000,"C", Transacoes!$A$3:$A1000, "&lt;"&amp;EOMONTH(DATE(K$1,K$2,1),0))-SUMIFS(Transacoes!$D$3:$D1000,Transacoes!$C$3:$C1000,$D873,Transacoes!$B$3:$B1000,"V", Transacoes!$A$3:$A1000, "&lt;"&amp;EOMONTH(DATE(K$1,K$2,1),0)))*SUMIFS(Prov_Auto!$E$3:$E1000, Prov_Auto!$A$3:$A1000, $D873, Prov_Auto!$D$3:$D1000,"&gt;="&amp;DATE(K$1,K$2,1),Prov_Auto!$D$3:$D1000, "&lt;="&amp;EOMONTH(DATE(K$1,K$2,1),0)))</f>
        <v/>
      </c>
      <c r="L873" s="48" t="str">
        <f>IF($D873="","", (SUMIFS(Transacoes!$D$3:$D1000,Transacoes!$C$3:$C1000,$D873,Transacoes!$B$3:$B1000,"C", Transacoes!$A$3:$A1000, "&lt;"&amp;EOMONTH(DATE(L$1,L$2,1),0))-SUMIFS(Transacoes!$D$3:$D1000,Transacoes!$C$3:$C1000,$D873,Transacoes!$B$3:$B1000,"V", Transacoes!$A$3:$A1000, "&lt;"&amp;EOMONTH(DATE(L$1,L$2,1),0)))*SUMIFS(Prov_Auto!$E$3:$E1000, Prov_Auto!$A$3:$A1000, $D873, Prov_Auto!$D$3:$D1000,"&gt;="&amp;DATE(L$1,L$2,1),Prov_Auto!$D$3:$D1000, "&lt;="&amp;EOMONTH(DATE(L$1,L$2,1),0)))</f>
        <v/>
      </c>
      <c r="M873" s="48" t="str">
        <f>IF($D873="","", (SUMIFS(Transacoes!$D$3:$D1000,Transacoes!$C$3:$C1000,$D873,Transacoes!$B$3:$B1000,"C", Transacoes!$A$3:$A1000, "&lt;"&amp;EOMONTH(DATE(M$1,M$2,1),0))-SUMIFS(Transacoes!$D$3:$D1000,Transacoes!$C$3:$C1000,$D873,Transacoes!$B$3:$B1000,"V", Transacoes!$A$3:$A1000, "&lt;"&amp;EOMONTH(DATE(M$1,M$2,1),0)))*SUMIFS(Prov_Auto!$E$3:$E1000, Prov_Auto!$A$3:$A1000, $D873, Prov_Auto!$D$3:$D1000,"&gt;="&amp;DATE(M$1,M$2,1),Prov_Auto!$D$3:$D1000, "&lt;="&amp;EOMONTH(DATE(M$1,M$2,1),0)))</f>
        <v/>
      </c>
      <c r="N873" s="48" t="str">
        <f>IF($D873="","", (SUMIFS(Transacoes!$D$3:$D1000,Transacoes!$C$3:$C1000,$D873,Transacoes!$B$3:$B1000,"C", Transacoes!$A$3:$A1000, "&lt;"&amp;EOMONTH(DATE(N$1,N$2,1),0))-SUMIFS(Transacoes!$D$3:$D1000,Transacoes!$C$3:$C1000,$D873,Transacoes!$B$3:$B1000,"V", Transacoes!$A$3:$A1000, "&lt;"&amp;EOMONTH(DATE(N$1,N$2,1),0)))*SUMIFS(Prov_Auto!$E$3:$E1000, Prov_Auto!$A$3:$A1000, $D873, Prov_Auto!$D$3:$D1000,"&gt;="&amp;DATE(N$1,N$2,1),Prov_Auto!$D$3:$D1000, "&lt;="&amp;EOMONTH(DATE(N$1,N$2,1),0)))</f>
        <v/>
      </c>
      <c r="O873" s="48" t="str">
        <f>IF($D873="","", (SUMIFS(Transacoes!$D$3:$D1000,Transacoes!$C$3:$C1000,$D873,Transacoes!$B$3:$B1000,"C", Transacoes!$A$3:$A1000, "&lt;"&amp;EOMONTH(DATE(O$1,O$2,1),0))-SUMIFS(Transacoes!$D$3:$D1000,Transacoes!$C$3:$C1000,$D873,Transacoes!$B$3:$B1000,"V", Transacoes!$A$3:$A1000, "&lt;"&amp;EOMONTH(DATE(O$1,O$2,1),0)))*SUMIFS(Prov_Auto!$E$3:$E1000, Prov_Auto!$A$3:$A1000, $D873, Prov_Auto!$D$3:$D1000,"&gt;="&amp;DATE(O$1,O$2,1),Prov_Auto!$D$3:$D1000, "&lt;="&amp;EOMONTH(DATE(O$1,O$2,1),0)))</f>
        <v/>
      </c>
      <c r="P873" s="48" t="str">
        <f>IF($D873="","", (SUMIFS(Transacoes!$D$3:$D1000,Transacoes!$C$3:$C1000,$D873,Transacoes!$B$3:$B1000,"C", Transacoes!$A$3:$A1000, "&lt;"&amp;EOMONTH(DATE(P$1,P$2,1),0))-SUMIFS(Transacoes!$D$3:$D1000,Transacoes!$C$3:$C1000,$D873,Transacoes!$B$3:$B1000,"V", Transacoes!$A$3:$A1000, "&lt;"&amp;EOMONTH(DATE(P$1,P$2,1),0)))*SUMIFS(Prov_Auto!$E$3:$E1000, Prov_Auto!$A$3:$A1000, $D873, Prov_Auto!$D$3:$D1000,"&gt;="&amp;DATE(P$1,P$2,1),Prov_Auto!$D$3:$D1000, "&lt;="&amp;EOMONTH(DATE(P$1,P$2,1),0)))</f>
        <v/>
      </c>
      <c r="Q873" s="48" t="str">
        <f>IF($D873="","", (SUMIFS(Transacoes!$D$3:$D1000,Transacoes!$C$3:$C1000,$D873,Transacoes!$B$3:$B1000,"C", Transacoes!$A$3:$A1000, "&lt;"&amp;EOMONTH(DATE(Q$1,Q$2,1),0))-SUMIFS(Transacoes!$D$3:$D1000,Transacoes!$C$3:$C1000,$D873,Transacoes!$B$3:$B1000,"V", Transacoes!$A$3:$A1000, "&lt;"&amp;EOMONTH(DATE(Q$1,Q$2,1),0)))*SUMIFS(Prov_Auto!$E$3:$E1000, Prov_Auto!$A$3:$A1000, $D873, Prov_Auto!$D$3:$D1000,"&gt;="&amp;DATE(Q$1,Q$2,1),Prov_Auto!$D$3:$D1000, "&lt;="&amp;EOMONTH(DATE(Q$1,Q$2,1),0)))</f>
        <v/>
      </c>
      <c r="R873" s="47"/>
    </row>
    <row r="874">
      <c r="A874" s="47"/>
      <c r="B874" s="47"/>
      <c r="C874" s="47"/>
      <c r="D874" s="87"/>
      <c r="E874" s="48" t="str">
        <f>IF($D874="","", (SUMIFS(Transacoes!$D$3:$D1000,Transacoes!$C$3:$C1000,$D874,Transacoes!$B$3:$B1000,"C", Transacoes!$A$3:$A1000, "&lt;"&amp;EOMONTH(DATE(E$1,E$2,1),0))-SUMIFS(Transacoes!$D$3:$D1000,Transacoes!$C$3:$C1000,$D874,Transacoes!$B$3:$B1000,"V", Transacoes!$A$3:$A1000, "&lt;"&amp;EOMONTH(DATE(E$1,E$2,1),0)))*SUMIFS(Prov_Auto!$E$3:$E1000, Prov_Auto!$A$3:$A1000, $D874, Prov_Auto!$D$3:$D1000,"&gt;="&amp;DATE(E$1,E$2,1),Prov_Auto!$D$3:$D1000, "&lt;="&amp;EOMONTH(DATE(E$1,E$2,1),0)))</f>
        <v/>
      </c>
      <c r="F874" s="48" t="str">
        <f>IF($D874="","", (SUMIFS(Transacoes!$D$3:$D1000,Transacoes!$C$3:$C1000,$D874,Transacoes!$B$3:$B1000,"C", Transacoes!$A$3:$A1000, "&lt;"&amp;EOMONTH(DATE(F$1,F$2,1),0))-SUMIFS(Transacoes!$D$3:$D1000,Transacoes!$C$3:$C1000,$D874,Transacoes!$B$3:$B1000,"V", Transacoes!$A$3:$A1000, "&lt;"&amp;EOMONTH(DATE(F$1,F$2,1),0)))*SUMIFS(Prov_Auto!$E$3:$E1000, Prov_Auto!$A$3:$A1000, $D874, Prov_Auto!$D$3:$D1000,"&gt;="&amp;DATE(F$1,F$2,1),Prov_Auto!$D$3:$D1000, "&lt;="&amp;EOMONTH(DATE(F$1,F$2,1),0)))</f>
        <v/>
      </c>
      <c r="G874" s="48" t="str">
        <f>IF($D874="","", (SUMIFS(Transacoes!$D$3:$D1000,Transacoes!$C$3:$C1000,$D874,Transacoes!$B$3:$B1000,"C", Transacoes!$A$3:$A1000, "&lt;"&amp;EOMONTH(DATE(G$1,G$2,1),0))-SUMIFS(Transacoes!$D$3:$D1000,Transacoes!$C$3:$C1000,$D874,Transacoes!$B$3:$B1000,"V", Transacoes!$A$3:$A1000, "&lt;"&amp;EOMONTH(DATE(G$1,G$2,1),0)))*SUMIFS(Prov_Auto!$E$3:$E1000, Prov_Auto!$A$3:$A1000, $D874, Prov_Auto!$D$3:$D1000,"&gt;="&amp;DATE(G$1,G$2,1),Prov_Auto!$D$3:$D1000, "&lt;="&amp;EOMONTH(DATE(G$1,G$2,1),0)))</f>
        <v/>
      </c>
      <c r="H874" s="48" t="str">
        <f>IF($D874="","", (SUMIFS(Transacoes!$D$3:$D1000,Transacoes!$C$3:$C1000,$D874,Transacoes!$B$3:$B1000,"C", Transacoes!$A$3:$A1000, "&lt;"&amp;EOMONTH(DATE(H$1,H$2,1),0))-SUMIFS(Transacoes!$D$3:$D1000,Transacoes!$C$3:$C1000,$D874,Transacoes!$B$3:$B1000,"V", Transacoes!$A$3:$A1000, "&lt;"&amp;EOMONTH(DATE(H$1,H$2,1),0)))*SUMIFS(Prov_Auto!$E$3:$E1000, Prov_Auto!$A$3:$A1000, $D874, Prov_Auto!$D$3:$D1000,"&gt;="&amp;DATE(H$1,H$2,1),Prov_Auto!$D$3:$D1000, "&lt;="&amp;EOMONTH(DATE(H$1,H$2,1),0)))</f>
        <v/>
      </c>
      <c r="I874" s="48" t="str">
        <f>IF($D874="","", (SUMIFS(Transacoes!$D$3:$D1000,Transacoes!$C$3:$C1000,$D874,Transacoes!$B$3:$B1000,"C", Transacoes!$A$3:$A1000, "&lt;"&amp;EOMONTH(DATE(I$1,I$2,1),0))-SUMIFS(Transacoes!$D$3:$D1000,Transacoes!$C$3:$C1000,$D874,Transacoes!$B$3:$B1000,"V", Transacoes!$A$3:$A1000, "&lt;"&amp;EOMONTH(DATE(I$1,I$2,1),0)))*SUMIFS(Prov_Auto!$E$3:$E1000, Prov_Auto!$A$3:$A1000, $D874, Prov_Auto!$D$3:$D1000,"&gt;="&amp;DATE(I$1,I$2,1),Prov_Auto!$D$3:$D1000, "&lt;="&amp;EOMONTH(DATE(I$1,I$2,1),0)))</f>
        <v/>
      </c>
      <c r="J874" s="48" t="str">
        <f>IF($D874="","", (SUMIFS(Transacoes!$D$3:$D1000,Transacoes!$C$3:$C1000,$D874,Transacoes!$B$3:$B1000,"C", Transacoes!$A$3:$A1000, "&lt;"&amp;EOMONTH(DATE(J$1,J$2,1),0))-SUMIFS(Transacoes!$D$3:$D1000,Transacoes!$C$3:$C1000,$D874,Transacoes!$B$3:$B1000,"V", Transacoes!$A$3:$A1000, "&lt;"&amp;EOMONTH(DATE(J$1,J$2,1),0)))*SUMIFS(Prov_Auto!$E$3:$E1000, Prov_Auto!$A$3:$A1000, $D874, Prov_Auto!$D$3:$D1000,"&gt;="&amp;DATE(J$1,J$2,1),Prov_Auto!$D$3:$D1000, "&lt;="&amp;EOMONTH(DATE(J$1,J$2,1),0)))</f>
        <v/>
      </c>
      <c r="K874" s="48" t="str">
        <f>IF($D874="","", (SUMIFS(Transacoes!$D$3:$D1000,Transacoes!$C$3:$C1000,$D874,Transacoes!$B$3:$B1000,"C", Transacoes!$A$3:$A1000, "&lt;"&amp;EOMONTH(DATE(K$1,K$2,1),0))-SUMIFS(Transacoes!$D$3:$D1000,Transacoes!$C$3:$C1000,$D874,Transacoes!$B$3:$B1000,"V", Transacoes!$A$3:$A1000, "&lt;"&amp;EOMONTH(DATE(K$1,K$2,1),0)))*SUMIFS(Prov_Auto!$E$3:$E1000, Prov_Auto!$A$3:$A1000, $D874, Prov_Auto!$D$3:$D1000,"&gt;="&amp;DATE(K$1,K$2,1),Prov_Auto!$D$3:$D1000, "&lt;="&amp;EOMONTH(DATE(K$1,K$2,1),0)))</f>
        <v/>
      </c>
      <c r="L874" s="48" t="str">
        <f>IF($D874="","", (SUMIFS(Transacoes!$D$3:$D1000,Transacoes!$C$3:$C1000,$D874,Transacoes!$B$3:$B1000,"C", Transacoes!$A$3:$A1000, "&lt;"&amp;EOMONTH(DATE(L$1,L$2,1),0))-SUMIFS(Transacoes!$D$3:$D1000,Transacoes!$C$3:$C1000,$D874,Transacoes!$B$3:$B1000,"V", Transacoes!$A$3:$A1000, "&lt;"&amp;EOMONTH(DATE(L$1,L$2,1),0)))*SUMIFS(Prov_Auto!$E$3:$E1000, Prov_Auto!$A$3:$A1000, $D874, Prov_Auto!$D$3:$D1000,"&gt;="&amp;DATE(L$1,L$2,1),Prov_Auto!$D$3:$D1000, "&lt;="&amp;EOMONTH(DATE(L$1,L$2,1),0)))</f>
        <v/>
      </c>
      <c r="M874" s="48" t="str">
        <f>IF($D874="","", (SUMIFS(Transacoes!$D$3:$D1000,Transacoes!$C$3:$C1000,$D874,Transacoes!$B$3:$B1000,"C", Transacoes!$A$3:$A1000, "&lt;"&amp;EOMONTH(DATE(M$1,M$2,1),0))-SUMIFS(Transacoes!$D$3:$D1000,Transacoes!$C$3:$C1000,$D874,Transacoes!$B$3:$B1000,"V", Transacoes!$A$3:$A1000, "&lt;"&amp;EOMONTH(DATE(M$1,M$2,1),0)))*SUMIFS(Prov_Auto!$E$3:$E1000, Prov_Auto!$A$3:$A1000, $D874, Prov_Auto!$D$3:$D1000,"&gt;="&amp;DATE(M$1,M$2,1),Prov_Auto!$D$3:$D1000, "&lt;="&amp;EOMONTH(DATE(M$1,M$2,1),0)))</f>
        <v/>
      </c>
      <c r="N874" s="48" t="str">
        <f>IF($D874="","", (SUMIFS(Transacoes!$D$3:$D1000,Transacoes!$C$3:$C1000,$D874,Transacoes!$B$3:$B1000,"C", Transacoes!$A$3:$A1000, "&lt;"&amp;EOMONTH(DATE(N$1,N$2,1),0))-SUMIFS(Transacoes!$D$3:$D1000,Transacoes!$C$3:$C1000,$D874,Transacoes!$B$3:$B1000,"V", Transacoes!$A$3:$A1000, "&lt;"&amp;EOMONTH(DATE(N$1,N$2,1),0)))*SUMIFS(Prov_Auto!$E$3:$E1000, Prov_Auto!$A$3:$A1000, $D874, Prov_Auto!$D$3:$D1000,"&gt;="&amp;DATE(N$1,N$2,1),Prov_Auto!$D$3:$D1000, "&lt;="&amp;EOMONTH(DATE(N$1,N$2,1),0)))</f>
        <v/>
      </c>
      <c r="O874" s="48" t="str">
        <f>IF($D874="","", (SUMIFS(Transacoes!$D$3:$D1000,Transacoes!$C$3:$C1000,$D874,Transacoes!$B$3:$B1000,"C", Transacoes!$A$3:$A1000, "&lt;"&amp;EOMONTH(DATE(O$1,O$2,1),0))-SUMIFS(Transacoes!$D$3:$D1000,Transacoes!$C$3:$C1000,$D874,Transacoes!$B$3:$B1000,"V", Transacoes!$A$3:$A1000, "&lt;"&amp;EOMONTH(DATE(O$1,O$2,1),0)))*SUMIFS(Prov_Auto!$E$3:$E1000, Prov_Auto!$A$3:$A1000, $D874, Prov_Auto!$D$3:$D1000,"&gt;="&amp;DATE(O$1,O$2,1),Prov_Auto!$D$3:$D1000, "&lt;="&amp;EOMONTH(DATE(O$1,O$2,1),0)))</f>
        <v/>
      </c>
      <c r="P874" s="48" t="str">
        <f>IF($D874="","", (SUMIFS(Transacoes!$D$3:$D1000,Transacoes!$C$3:$C1000,$D874,Transacoes!$B$3:$B1000,"C", Transacoes!$A$3:$A1000, "&lt;"&amp;EOMONTH(DATE(P$1,P$2,1),0))-SUMIFS(Transacoes!$D$3:$D1000,Transacoes!$C$3:$C1000,$D874,Transacoes!$B$3:$B1000,"V", Transacoes!$A$3:$A1000, "&lt;"&amp;EOMONTH(DATE(P$1,P$2,1),0)))*SUMIFS(Prov_Auto!$E$3:$E1000, Prov_Auto!$A$3:$A1000, $D874, Prov_Auto!$D$3:$D1000,"&gt;="&amp;DATE(P$1,P$2,1),Prov_Auto!$D$3:$D1000, "&lt;="&amp;EOMONTH(DATE(P$1,P$2,1),0)))</f>
        <v/>
      </c>
      <c r="Q874" s="48" t="str">
        <f>IF($D874="","", (SUMIFS(Transacoes!$D$3:$D1000,Transacoes!$C$3:$C1000,$D874,Transacoes!$B$3:$B1000,"C", Transacoes!$A$3:$A1000, "&lt;"&amp;EOMONTH(DATE(Q$1,Q$2,1),0))-SUMIFS(Transacoes!$D$3:$D1000,Transacoes!$C$3:$C1000,$D874,Transacoes!$B$3:$B1000,"V", Transacoes!$A$3:$A1000, "&lt;"&amp;EOMONTH(DATE(Q$1,Q$2,1),0)))*SUMIFS(Prov_Auto!$E$3:$E1000, Prov_Auto!$A$3:$A1000, $D874, Prov_Auto!$D$3:$D1000,"&gt;="&amp;DATE(Q$1,Q$2,1),Prov_Auto!$D$3:$D1000, "&lt;="&amp;EOMONTH(DATE(Q$1,Q$2,1),0)))</f>
        <v/>
      </c>
      <c r="R874" s="47"/>
    </row>
    <row r="875">
      <c r="A875" s="47"/>
      <c r="B875" s="47"/>
      <c r="C875" s="47"/>
      <c r="D875" s="87"/>
      <c r="E875" s="48" t="str">
        <f>IF($D875="","", (SUMIFS(Transacoes!$D$3:$D1000,Transacoes!$C$3:$C1000,$D875,Transacoes!$B$3:$B1000,"C", Transacoes!$A$3:$A1000, "&lt;"&amp;EOMONTH(DATE(E$1,E$2,1),0))-SUMIFS(Transacoes!$D$3:$D1000,Transacoes!$C$3:$C1000,$D875,Transacoes!$B$3:$B1000,"V", Transacoes!$A$3:$A1000, "&lt;"&amp;EOMONTH(DATE(E$1,E$2,1),0)))*SUMIFS(Prov_Auto!$E$3:$E1000, Prov_Auto!$A$3:$A1000, $D875, Prov_Auto!$D$3:$D1000,"&gt;="&amp;DATE(E$1,E$2,1),Prov_Auto!$D$3:$D1000, "&lt;="&amp;EOMONTH(DATE(E$1,E$2,1),0)))</f>
        <v/>
      </c>
      <c r="F875" s="48" t="str">
        <f>IF($D875="","", (SUMIFS(Transacoes!$D$3:$D1000,Transacoes!$C$3:$C1000,$D875,Transacoes!$B$3:$B1000,"C", Transacoes!$A$3:$A1000, "&lt;"&amp;EOMONTH(DATE(F$1,F$2,1),0))-SUMIFS(Transacoes!$D$3:$D1000,Transacoes!$C$3:$C1000,$D875,Transacoes!$B$3:$B1000,"V", Transacoes!$A$3:$A1000, "&lt;"&amp;EOMONTH(DATE(F$1,F$2,1),0)))*SUMIFS(Prov_Auto!$E$3:$E1000, Prov_Auto!$A$3:$A1000, $D875, Prov_Auto!$D$3:$D1000,"&gt;="&amp;DATE(F$1,F$2,1),Prov_Auto!$D$3:$D1000, "&lt;="&amp;EOMONTH(DATE(F$1,F$2,1),0)))</f>
        <v/>
      </c>
      <c r="G875" s="48" t="str">
        <f>IF($D875="","", (SUMIFS(Transacoes!$D$3:$D1000,Transacoes!$C$3:$C1000,$D875,Transacoes!$B$3:$B1000,"C", Transacoes!$A$3:$A1000, "&lt;"&amp;EOMONTH(DATE(G$1,G$2,1),0))-SUMIFS(Transacoes!$D$3:$D1000,Transacoes!$C$3:$C1000,$D875,Transacoes!$B$3:$B1000,"V", Transacoes!$A$3:$A1000, "&lt;"&amp;EOMONTH(DATE(G$1,G$2,1),0)))*SUMIFS(Prov_Auto!$E$3:$E1000, Prov_Auto!$A$3:$A1000, $D875, Prov_Auto!$D$3:$D1000,"&gt;="&amp;DATE(G$1,G$2,1),Prov_Auto!$D$3:$D1000, "&lt;="&amp;EOMONTH(DATE(G$1,G$2,1),0)))</f>
        <v/>
      </c>
      <c r="H875" s="48" t="str">
        <f>IF($D875="","", (SUMIFS(Transacoes!$D$3:$D1000,Transacoes!$C$3:$C1000,$D875,Transacoes!$B$3:$B1000,"C", Transacoes!$A$3:$A1000, "&lt;"&amp;EOMONTH(DATE(H$1,H$2,1),0))-SUMIFS(Transacoes!$D$3:$D1000,Transacoes!$C$3:$C1000,$D875,Transacoes!$B$3:$B1000,"V", Transacoes!$A$3:$A1000, "&lt;"&amp;EOMONTH(DATE(H$1,H$2,1),0)))*SUMIFS(Prov_Auto!$E$3:$E1000, Prov_Auto!$A$3:$A1000, $D875, Prov_Auto!$D$3:$D1000,"&gt;="&amp;DATE(H$1,H$2,1),Prov_Auto!$D$3:$D1000, "&lt;="&amp;EOMONTH(DATE(H$1,H$2,1),0)))</f>
        <v/>
      </c>
      <c r="I875" s="48" t="str">
        <f>IF($D875="","", (SUMIFS(Transacoes!$D$3:$D1000,Transacoes!$C$3:$C1000,$D875,Transacoes!$B$3:$B1000,"C", Transacoes!$A$3:$A1000, "&lt;"&amp;EOMONTH(DATE(I$1,I$2,1),0))-SUMIFS(Transacoes!$D$3:$D1000,Transacoes!$C$3:$C1000,$D875,Transacoes!$B$3:$B1000,"V", Transacoes!$A$3:$A1000, "&lt;"&amp;EOMONTH(DATE(I$1,I$2,1),0)))*SUMIFS(Prov_Auto!$E$3:$E1000, Prov_Auto!$A$3:$A1000, $D875, Prov_Auto!$D$3:$D1000,"&gt;="&amp;DATE(I$1,I$2,1),Prov_Auto!$D$3:$D1000, "&lt;="&amp;EOMONTH(DATE(I$1,I$2,1),0)))</f>
        <v/>
      </c>
      <c r="J875" s="48" t="str">
        <f>IF($D875="","", (SUMIFS(Transacoes!$D$3:$D1000,Transacoes!$C$3:$C1000,$D875,Transacoes!$B$3:$B1000,"C", Transacoes!$A$3:$A1000, "&lt;"&amp;EOMONTH(DATE(J$1,J$2,1),0))-SUMIFS(Transacoes!$D$3:$D1000,Transacoes!$C$3:$C1000,$D875,Transacoes!$B$3:$B1000,"V", Transacoes!$A$3:$A1000, "&lt;"&amp;EOMONTH(DATE(J$1,J$2,1),0)))*SUMIFS(Prov_Auto!$E$3:$E1000, Prov_Auto!$A$3:$A1000, $D875, Prov_Auto!$D$3:$D1000,"&gt;="&amp;DATE(J$1,J$2,1),Prov_Auto!$D$3:$D1000, "&lt;="&amp;EOMONTH(DATE(J$1,J$2,1),0)))</f>
        <v/>
      </c>
      <c r="K875" s="48" t="str">
        <f>IF($D875="","", (SUMIFS(Transacoes!$D$3:$D1000,Transacoes!$C$3:$C1000,$D875,Transacoes!$B$3:$B1000,"C", Transacoes!$A$3:$A1000, "&lt;"&amp;EOMONTH(DATE(K$1,K$2,1),0))-SUMIFS(Transacoes!$D$3:$D1000,Transacoes!$C$3:$C1000,$D875,Transacoes!$B$3:$B1000,"V", Transacoes!$A$3:$A1000, "&lt;"&amp;EOMONTH(DATE(K$1,K$2,1),0)))*SUMIFS(Prov_Auto!$E$3:$E1000, Prov_Auto!$A$3:$A1000, $D875, Prov_Auto!$D$3:$D1000,"&gt;="&amp;DATE(K$1,K$2,1),Prov_Auto!$D$3:$D1000, "&lt;="&amp;EOMONTH(DATE(K$1,K$2,1),0)))</f>
        <v/>
      </c>
      <c r="L875" s="48" t="str">
        <f>IF($D875="","", (SUMIFS(Transacoes!$D$3:$D1000,Transacoes!$C$3:$C1000,$D875,Transacoes!$B$3:$B1000,"C", Transacoes!$A$3:$A1000, "&lt;"&amp;EOMONTH(DATE(L$1,L$2,1),0))-SUMIFS(Transacoes!$D$3:$D1000,Transacoes!$C$3:$C1000,$D875,Transacoes!$B$3:$B1000,"V", Transacoes!$A$3:$A1000, "&lt;"&amp;EOMONTH(DATE(L$1,L$2,1),0)))*SUMIFS(Prov_Auto!$E$3:$E1000, Prov_Auto!$A$3:$A1000, $D875, Prov_Auto!$D$3:$D1000,"&gt;="&amp;DATE(L$1,L$2,1),Prov_Auto!$D$3:$D1000, "&lt;="&amp;EOMONTH(DATE(L$1,L$2,1),0)))</f>
        <v/>
      </c>
      <c r="M875" s="48" t="str">
        <f>IF($D875="","", (SUMIFS(Transacoes!$D$3:$D1000,Transacoes!$C$3:$C1000,$D875,Transacoes!$B$3:$B1000,"C", Transacoes!$A$3:$A1000, "&lt;"&amp;EOMONTH(DATE(M$1,M$2,1),0))-SUMIFS(Transacoes!$D$3:$D1000,Transacoes!$C$3:$C1000,$D875,Transacoes!$B$3:$B1000,"V", Transacoes!$A$3:$A1000, "&lt;"&amp;EOMONTH(DATE(M$1,M$2,1),0)))*SUMIFS(Prov_Auto!$E$3:$E1000, Prov_Auto!$A$3:$A1000, $D875, Prov_Auto!$D$3:$D1000,"&gt;="&amp;DATE(M$1,M$2,1),Prov_Auto!$D$3:$D1000, "&lt;="&amp;EOMONTH(DATE(M$1,M$2,1),0)))</f>
        <v/>
      </c>
      <c r="N875" s="48" t="str">
        <f>IF($D875="","", (SUMIFS(Transacoes!$D$3:$D1000,Transacoes!$C$3:$C1000,$D875,Transacoes!$B$3:$B1000,"C", Transacoes!$A$3:$A1000, "&lt;"&amp;EOMONTH(DATE(N$1,N$2,1),0))-SUMIFS(Transacoes!$D$3:$D1000,Transacoes!$C$3:$C1000,$D875,Transacoes!$B$3:$B1000,"V", Transacoes!$A$3:$A1000, "&lt;"&amp;EOMONTH(DATE(N$1,N$2,1),0)))*SUMIFS(Prov_Auto!$E$3:$E1000, Prov_Auto!$A$3:$A1000, $D875, Prov_Auto!$D$3:$D1000,"&gt;="&amp;DATE(N$1,N$2,1),Prov_Auto!$D$3:$D1000, "&lt;="&amp;EOMONTH(DATE(N$1,N$2,1),0)))</f>
        <v/>
      </c>
      <c r="O875" s="48" t="str">
        <f>IF($D875="","", (SUMIFS(Transacoes!$D$3:$D1000,Transacoes!$C$3:$C1000,$D875,Transacoes!$B$3:$B1000,"C", Transacoes!$A$3:$A1000, "&lt;"&amp;EOMONTH(DATE(O$1,O$2,1),0))-SUMIFS(Transacoes!$D$3:$D1000,Transacoes!$C$3:$C1000,$D875,Transacoes!$B$3:$B1000,"V", Transacoes!$A$3:$A1000, "&lt;"&amp;EOMONTH(DATE(O$1,O$2,1),0)))*SUMIFS(Prov_Auto!$E$3:$E1000, Prov_Auto!$A$3:$A1000, $D875, Prov_Auto!$D$3:$D1000,"&gt;="&amp;DATE(O$1,O$2,1),Prov_Auto!$D$3:$D1000, "&lt;="&amp;EOMONTH(DATE(O$1,O$2,1),0)))</f>
        <v/>
      </c>
      <c r="P875" s="48" t="str">
        <f>IF($D875="","", (SUMIFS(Transacoes!$D$3:$D1000,Transacoes!$C$3:$C1000,$D875,Transacoes!$B$3:$B1000,"C", Transacoes!$A$3:$A1000, "&lt;"&amp;EOMONTH(DATE(P$1,P$2,1),0))-SUMIFS(Transacoes!$D$3:$D1000,Transacoes!$C$3:$C1000,$D875,Transacoes!$B$3:$B1000,"V", Transacoes!$A$3:$A1000, "&lt;"&amp;EOMONTH(DATE(P$1,P$2,1),0)))*SUMIFS(Prov_Auto!$E$3:$E1000, Prov_Auto!$A$3:$A1000, $D875, Prov_Auto!$D$3:$D1000,"&gt;="&amp;DATE(P$1,P$2,1),Prov_Auto!$D$3:$D1000, "&lt;="&amp;EOMONTH(DATE(P$1,P$2,1),0)))</f>
        <v/>
      </c>
      <c r="Q875" s="48" t="str">
        <f>IF($D875="","", (SUMIFS(Transacoes!$D$3:$D1000,Transacoes!$C$3:$C1000,$D875,Transacoes!$B$3:$B1000,"C", Transacoes!$A$3:$A1000, "&lt;"&amp;EOMONTH(DATE(Q$1,Q$2,1),0))-SUMIFS(Transacoes!$D$3:$D1000,Transacoes!$C$3:$C1000,$D875,Transacoes!$B$3:$B1000,"V", Transacoes!$A$3:$A1000, "&lt;"&amp;EOMONTH(DATE(Q$1,Q$2,1),0)))*SUMIFS(Prov_Auto!$E$3:$E1000, Prov_Auto!$A$3:$A1000, $D875, Prov_Auto!$D$3:$D1000,"&gt;="&amp;DATE(Q$1,Q$2,1),Prov_Auto!$D$3:$D1000, "&lt;="&amp;EOMONTH(DATE(Q$1,Q$2,1),0)))</f>
        <v/>
      </c>
      <c r="R875" s="47"/>
    </row>
    <row r="876">
      <c r="A876" s="47"/>
      <c r="B876" s="47"/>
      <c r="C876" s="47"/>
      <c r="D876" s="87"/>
      <c r="E876" s="48" t="str">
        <f>IF($D876="","", (SUMIFS(Transacoes!$D$3:$D1000,Transacoes!$C$3:$C1000,$D876,Transacoes!$B$3:$B1000,"C", Transacoes!$A$3:$A1000, "&lt;"&amp;EOMONTH(DATE(E$1,E$2,1),0))-SUMIFS(Transacoes!$D$3:$D1000,Transacoes!$C$3:$C1000,$D876,Transacoes!$B$3:$B1000,"V", Transacoes!$A$3:$A1000, "&lt;"&amp;EOMONTH(DATE(E$1,E$2,1),0)))*SUMIFS(Prov_Auto!$E$3:$E1000, Prov_Auto!$A$3:$A1000, $D876, Prov_Auto!$D$3:$D1000,"&gt;="&amp;DATE(E$1,E$2,1),Prov_Auto!$D$3:$D1000, "&lt;="&amp;EOMONTH(DATE(E$1,E$2,1),0)))</f>
        <v/>
      </c>
      <c r="F876" s="48" t="str">
        <f>IF($D876="","", (SUMIFS(Transacoes!$D$3:$D1000,Transacoes!$C$3:$C1000,$D876,Transacoes!$B$3:$B1000,"C", Transacoes!$A$3:$A1000, "&lt;"&amp;EOMONTH(DATE(F$1,F$2,1),0))-SUMIFS(Transacoes!$D$3:$D1000,Transacoes!$C$3:$C1000,$D876,Transacoes!$B$3:$B1000,"V", Transacoes!$A$3:$A1000, "&lt;"&amp;EOMONTH(DATE(F$1,F$2,1),0)))*SUMIFS(Prov_Auto!$E$3:$E1000, Prov_Auto!$A$3:$A1000, $D876, Prov_Auto!$D$3:$D1000,"&gt;="&amp;DATE(F$1,F$2,1),Prov_Auto!$D$3:$D1000, "&lt;="&amp;EOMONTH(DATE(F$1,F$2,1),0)))</f>
        <v/>
      </c>
      <c r="G876" s="48" t="str">
        <f>IF($D876="","", (SUMIFS(Transacoes!$D$3:$D1000,Transacoes!$C$3:$C1000,$D876,Transacoes!$B$3:$B1000,"C", Transacoes!$A$3:$A1000, "&lt;"&amp;EOMONTH(DATE(G$1,G$2,1),0))-SUMIFS(Transacoes!$D$3:$D1000,Transacoes!$C$3:$C1000,$D876,Transacoes!$B$3:$B1000,"V", Transacoes!$A$3:$A1000, "&lt;"&amp;EOMONTH(DATE(G$1,G$2,1),0)))*SUMIFS(Prov_Auto!$E$3:$E1000, Prov_Auto!$A$3:$A1000, $D876, Prov_Auto!$D$3:$D1000,"&gt;="&amp;DATE(G$1,G$2,1),Prov_Auto!$D$3:$D1000, "&lt;="&amp;EOMONTH(DATE(G$1,G$2,1),0)))</f>
        <v/>
      </c>
      <c r="H876" s="48" t="str">
        <f>IF($D876="","", (SUMIFS(Transacoes!$D$3:$D1000,Transacoes!$C$3:$C1000,$D876,Transacoes!$B$3:$B1000,"C", Transacoes!$A$3:$A1000, "&lt;"&amp;EOMONTH(DATE(H$1,H$2,1),0))-SUMIFS(Transacoes!$D$3:$D1000,Transacoes!$C$3:$C1000,$D876,Transacoes!$B$3:$B1000,"V", Transacoes!$A$3:$A1000, "&lt;"&amp;EOMONTH(DATE(H$1,H$2,1),0)))*SUMIFS(Prov_Auto!$E$3:$E1000, Prov_Auto!$A$3:$A1000, $D876, Prov_Auto!$D$3:$D1000,"&gt;="&amp;DATE(H$1,H$2,1),Prov_Auto!$D$3:$D1000, "&lt;="&amp;EOMONTH(DATE(H$1,H$2,1),0)))</f>
        <v/>
      </c>
      <c r="I876" s="48" t="str">
        <f>IF($D876="","", (SUMIFS(Transacoes!$D$3:$D1000,Transacoes!$C$3:$C1000,$D876,Transacoes!$B$3:$B1000,"C", Transacoes!$A$3:$A1000, "&lt;"&amp;EOMONTH(DATE(I$1,I$2,1),0))-SUMIFS(Transacoes!$D$3:$D1000,Transacoes!$C$3:$C1000,$D876,Transacoes!$B$3:$B1000,"V", Transacoes!$A$3:$A1000, "&lt;"&amp;EOMONTH(DATE(I$1,I$2,1),0)))*SUMIFS(Prov_Auto!$E$3:$E1000, Prov_Auto!$A$3:$A1000, $D876, Prov_Auto!$D$3:$D1000,"&gt;="&amp;DATE(I$1,I$2,1),Prov_Auto!$D$3:$D1000, "&lt;="&amp;EOMONTH(DATE(I$1,I$2,1),0)))</f>
        <v/>
      </c>
      <c r="J876" s="48" t="str">
        <f>IF($D876="","", (SUMIFS(Transacoes!$D$3:$D1000,Transacoes!$C$3:$C1000,$D876,Transacoes!$B$3:$B1000,"C", Transacoes!$A$3:$A1000, "&lt;"&amp;EOMONTH(DATE(J$1,J$2,1),0))-SUMIFS(Transacoes!$D$3:$D1000,Transacoes!$C$3:$C1000,$D876,Transacoes!$B$3:$B1000,"V", Transacoes!$A$3:$A1000, "&lt;"&amp;EOMONTH(DATE(J$1,J$2,1),0)))*SUMIFS(Prov_Auto!$E$3:$E1000, Prov_Auto!$A$3:$A1000, $D876, Prov_Auto!$D$3:$D1000,"&gt;="&amp;DATE(J$1,J$2,1),Prov_Auto!$D$3:$D1000, "&lt;="&amp;EOMONTH(DATE(J$1,J$2,1),0)))</f>
        <v/>
      </c>
      <c r="K876" s="48" t="str">
        <f>IF($D876="","", (SUMIFS(Transacoes!$D$3:$D1000,Transacoes!$C$3:$C1000,$D876,Transacoes!$B$3:$B1000,"C", Transacoes!$A$3:$A1000, "&lt;"&amp;EOMONTH(DATE(K$1,K$2,1),0))-SUMIFS(Transacoes!$D$3:$D1000,Transacoes!$C$3:$C1000,$D876,Transacoes!$B$3:$B1000,"V", Transacoes!$A$3:$A1000, "&lt;"&amp;EOMONTH(DATE(K$1,K$2,1),0)))*SUMIFS(Prov_Auto!$E$3:$E1000, Prov_Auto!$A$3:$A1000, $D876, Prov_Auto!$D$3:$D1000,"&gt;="&amp;DATE(K$1,K$2,1),Prov_Auto!$D$3:$D1000, "&lt;="&amp;EOMONTH(DATE(K$1,K$2,1),0)))</f>
        <v/>
      </c>
      <c r="L876" s="48" t="str">
        <f>IF($D876="","", (SUMIFS(Transacoes!$D$3:$D1000,Transacoes!$C$3:$C1000,$D876,Transacoes!$B$3:$B1000,"C", Transacoes!$A$3:$A1000, "&lt;"&amp;EOMONTH(DATE(L$1,L$2,1),0))-SUMIFS(Transacoes!$D$3:$D1000,Transacoes!$C$3:$C1000,$D876,Transacoes!$B$3:$B1000,"V", Transacoes!$A$3:$A1000, "&lt;"&amp;EOMONTH(DATE(L$1,L$2,1),0)))*SUMIFS(Prov_Auto!$E$3:$E1000, Prov_Auto!$A$3:$A1000, $D876, Prov_Auto!$D$3:$D1000,"&gt;="&amp;DATE(L$1,L$2,1),Prov_Auto!$D$3:$D1000, "&lt;="&amp;EOMONTH(DATE(L$1,L$2,1),0)))</f>
        <v/>
      </c>
      <c r="M876" s="48" t="str">
        <f>IF($D876="","", (SUMIFS(Transacoes!$D$3:$D1000,Transacoes!$C$3:$C1000,$D876,Transacoes!$B$3:$B1000,"C", Transacoes!$A$3:$A1000, "&lt;"&amp;EOMONTH(DATE(M$1,M$2,1),0))-SUMIFS(Transacoes!$D$3:$D1000,Transacoes!$C$3:$C1000,$D876,Transacoes!$B$3:$B1000,"V", Transacoes!$A$3:$A1000, "&lt;"&amp;EOMONTH(DATE(M$1,M$2,1),0)))*SUMIFS(Prov_Auto!$E$3:$E1000, Prov_Auto!$A$3:$A1000, $D876, Prov_Auto!$D$3:$D1000,"&gt;="&amp;DATE(M$1,M$2,1),Prov_Auto!$D$3:$D1000, "&lt;="&amp;EOMONTH(DATE(M$1,M$2,1),0)))</f>
        <v/>
      </c>
      <c r="N876" s="48" t="str">
        <f>IF($D876="","", (SUMIFS(Transacoes!$D$3:$D1000,Transacoes!$C$3:$C1000,$D876,Transacoes!$B$3:$B1000,"C", Transacoes!$A$3:$A1000, "&lt;"&amp;EOMONTH(DATE(N$1,N$2,1),0))-SUMIFS(Transacoes!$D$3:$D1000,Transacoes!$C$3:$C1000,$D876,Transacoes!$B$3:$B1000,"V", Transacoes!$A$3:$A1000, "&lt;"&amp;EOMONTH(DATE(N$1,N$2,1),0)))*SUMIFS(Prov_Auto!$E$3:$E1000, Prov_Auto!$A$3:$A1000, $D876, Prov_Auto!$D$3:$D1000,"&gt;="&amp;DATE(N$1,N$2,1),Prov_Auto!$D$3:$D1000, "&lt;="&amp;EOMONTH(DATE(N$1,N$2,1),0)))</f>
        <v/>
      </c>
      <c r="O876" s="48" t="str">
        <f>IF($D876="","", (SUMIFS(Transacoes!$D$3:$D1000,Transacoes!$C$3:$C1000,$D876,Transacoes!$B$3:$B1000,"C", Transacoes!$A$3:$A1000, "&lt;"&amp;EOMONTH(DATE(O$1,O$2,1),0))-SUMIFS(Transacoes!$D$3:$D1000,Transacoes!$C$3:$C1000,$D876,Transacoes!$B$3:$B1000,"V", Transacoes!$A$3:$A1000, "&lt;"&amp;EOMONTH(DATE(O$1,O$2,1),0)))*SUMIFS(Prov_Auto!$E$3:$E1000, Prov_Auto!$A$3:$A1000, $D876, Prov_Auto!$D$3:$D1000,"&gt;="&amp;DATE(O$1,O$2,1),Prov_Auto!$D$3:$D1000, "&lt;="&amp;EOMONTH(DATE(O$1,O$2,1),0)))</f>
        <v/>
      </c>
      <c r="P876" s="48" t="str">
        <f>IF($D876="","", (SUMIFS(Transacoes!$D$3:$D1000,Transacoes!$C$3:$C1000,$D876,Transacoes!$B$3:$B1000,"C", Transacoes!$A$3:$A1000, "&lt;"&amp;EOMONTH(DATE(P$1,P$2,1),0))-SUMIFS(Transacoes!$D$3:$D1000,Transacoes!$C$3:$C1000,$D876,Transacoes!$B$3:$B1000,"V", Transacoes!$A$3:$A1000, "&lt;"&amp;EOMONTH(DATE(P$1,P$2,1),0)))*SUMIFS(Prov_Auto!$E$3:$E1000, Prov_Auto!$A$3:$A1000, $D876, Prov_Auto!$D$3:$D1000,"&gt;="&amp;DATE(P$1,P$2,1),Prov_Auto!$D$3:$D1000, "&lt;="&amp;EOMONTH(DATE(P$1,P$2,1),0)))</f>
        <v/>
      </c>
      <c r="Q876" s="48" t="str">
        <f>IF($D876="","", (SUMIFS(Transacoes!$D$3:$D1000,Transacoes!$C$3:$C1000,$D876,Transacoes!$B$3:$B1000,"C", Transacoes!$A$3:$A1000, "&lt;"&amp;EOMONTH(DATE(Q$1,Q$2,1),0))-SUMIFS(Transacoes!$D$3:$D1000,Transacoes!$C$3:$C1000,$D876,Transacoes!$B$3:$B1000,"V", Transacoes!$A$3:$A1000, "&lt;"&amp;EOMONTH(DATE(Q$1,Q$2,1),0)))*SUMIFS(Prov_Auto!$E$3:$E1000, Prov_Auto!$A$3:$A1000, $D876, Prov_Auto!$D$3:$D1000,"&gt;="&amp;DATE(Q$1,Q$2,1),Prov_Auto!$D$3:$D1000, "&lt;="&amp;EOMONTH(DATE(Q$1,Q$2,1),0)))</f>
        <v/>
      </c>
      <c r="R876" s="47"/>
    </row>
    <row r="877">
      <c r="A877" s="47"/>
      <c r="B877" s="47"/>
      <c r="C877" s="47"/>
      <c r="D877" s="87"/>
      <c r="E877" s="48" t="str">
        <f>IF($D877="","", (SUMIFS(Transacoes!$D$3:$D1000,Transacoes!$C$3:$C1000,$D877,Transacoes!$B$3:$B1000,"C", Transacoes!$A$3:$A1000, "&lt;"&amp;EOMONTH(DATE(E$1,E$2,1),0))-SUMIFS(Transacoes!$D$3:$D1000,Transacoes!$C$3:$C1000,$D877,Transacoes!$B$3:$B1000,"V", Transacoes!$A$3:$A1000, "&lt;"&amp;EOMONTH(DATE(E$1,E$2,1),0)))*SUMIFS(Prov_Auto!$E$3:$E1000, Prov_Auto!$A$3:$A1000, $D877, Prov_Auto!$D$3:$D1000,"&gt;="&amp;DATE(E$1,E$2,1),Prov_Auto!$D$3:$D1000, "&lt;="&amp;EOMONTH(DATE(E$1,E$2,1),0)))</f>
        <v/>
      </c>
      <c r="F877" s="48" t="str">
        <f>IF($D877="","", (SUMIFS(Transacoes!$D$3:$D1000,Transacoes!$C$3:$C1000,$D877,Transacoes!$B$3:$B1000,"C", Transacoes!$A$3:$A1000, "&lt;"&amp;EOMONTH(DATE(F$1,F$2,1),0))-SUMIFS(Transacoes!$D$3:$D1000,Transacoes!$C$3:$C1000,$D877,Transacoes!$B$3:$B1000,"V", Transacoes!$A$3:$A1000, "&lt;"&amp;EOMONTH(DATE(F$1,F$2,1),0)))*SUMIFS(Prov_Auto!$E$3:$E1000, Prov_Auto!$A$3:$A1000, $D877, Prov_Auto!$D$3:$D1000,"&gt;="&amp;DATE(F$1,F$2,1),Prov_Auto!$D$3:$D1000, "&lt;="&amp;EOMONTH(DATE(F$1,F$2,1),0)))</f>
        <v/>
      </c>
      <c r="G877" s="48" t="str">
        <f>IF($D877="","", (SUMIFS(Transacoes!$D$3:$D1000,Transacoes!$C$3:$C1000,$D877,Transacoes!$B$3:$B1000,"C", Transacoes!$A$3:$A1000, "&lt;"&amp;EOMONTH(DATE(G$1,G$2,1),0))-SUMIFS(Transacoes!$D$3:$D1000,Transacoes!$C$3:$C1000,$D877,Transacoes!$B$3:$B1000,"V", Transacoes!$A$3:$A1000, "&lt;"&amp;EOMONTH(DATE(G$1,G$2,1),0)))*SUMIFS(Prov_Auto!$E$3:$E1000, Prov_Auto!$A$3:$A1000, $D877, Prov_Auto!$D$3:$D1000,"&gt;="&amp;DATE(G$1,G$2,1),Prov_Auto!$D$3:$D1000, "&lt;="&amp;EOMONTH(DATE(G$1,G$2,1),0)))</f>
        <v/>
      </c>
      <c r="H877" s="48" t="str">
        <f>IF($D877="","", (SUMIFS(Transacoes!$D$3:$D1000,Transacoes!$C$3:$C1000,$D877,Transacoes!$B$3:$B1000,"C", Transacoes!$A$3:$A1000, "&lt;"&amp;EOMONTH(DATE(H$1,H$2,1),0))-SUMIFS(Transacoes!$D$3:$D1000,Transacoes!$C$3:$C1000,$D877,Transacoes!$B$3:$B1000,"V", Transacoes!$A$3:$A1000, "&lt;"&amp;EOMONTH(DATE(H$1,H$2,1),0)))*SUMIFS(Prov_Auto!$E$3:$E1000, Prov_Auto!$A$3:$A1000, $D877, Prov_Auto!$D$3:$D1000,"&gt;="&amp;DATE(H$1,H$2,1),Prov_Auto!$D$3:$D1000, "&lt;="&amp;EOMONTH(DATE(H$1,H$2,1),0)))</f>
        <v/>
      </c>
      <c r="I877" s="48" t="str">
        <f>IF($D877="","", (SUMIFS(Transacoes!$D$3:$D1000,Transacoes!$C$3:$C1000,$D877,Transacoes!$B$3:$B1000,"C", Transacoes!$A$3:$A1000, "&lt;"&amp;EOMONTH(DATE(I$1,I$2,1),0))-SUMIFS(Transacoes!$D$3:$D1000,Transacoes!$C$3:$C1000,$D877,Transacoes!$B$3:$B1000,"V", Transacoes!$A$3:$A1000, "&lt;"&amp;EOMONTH(DATE(I$1,I$2,1),0)))*SUMIFS(Prov_Auto!$E$3:$E1000, Prov_Auto!$A$3:$A1000, $D877, Prov_Auto!$D$3:$D1000,"&gt;="&amp;DATE(I$1,I$2,1),Prov_Auto!$D$3:$D1000, "&lt;="&amp;EOMONTH(DATE(I$1,I$2,1),0)))</f>
        <v/>
      </c>
      <c r="J877" s="48" t="str">
        <f>IF($D877="","", (SUMIFS(Transacoes!$D$3:$D1000,Transacoes!$C$3:$C1000,$D877,Transacoes!$B$3:$B1000,"C", Transacoes!$A$3:$A1000, "&lt;"&amp;EOMONTH(DATE(J$1,J$2,1),0))-SUMIFS(Transacoes!$D$3:$D1000,Transacoes!$C$3:$C1000,$D877,Transacoes!$B$3:$B1000,"V", Transacoes!$A$3:$A1000, "&lt;"&amp;EOMONTH(DATE(J$1,J$2,1),0)))*SUMIFS(Prov_Auto!$E$3:$E1000, Prov_Auto!$A$3:$A1000, $D877, Prov_Auto!$D$3:$D1000,"&gt;="&amp;DATE(J$1,J$2,1),Prov_Auto!$D$3:$D1000, "&lt;="&amp;EOMONTH(DATE(J$1,J$2,1),0)))</f>
        <v/>
      </c>
      <c r="K877" s="48" t="str">
        <f>IF($D877="","", (SUMIFS(Transacoes!$D$3:$D1000,Transacoes!$C$3:$C1000,$D877,Transacoes!$B$3:$B1000,"C", Transacoes!$A$3:$A1000, "&lt;"&amp;EOMONTH(DATE(K$1,K$2,1),0))-SUMIFS(Transacoes!$D$3:$D1000,Transacoes!$C$3:$C1000,$D877,Transacoes!$B$3:$B1000,"V", Transacoes!$A$3:$A1000, "&lt;"&amp;EOMONTH(DATE(K$1,K$2,1),0)))*SUMIFS(Prov_Auto!$E$3:$E1000, Prov_Auto!$A$3:$A1000, $D877, Prov_Auto!$D$3:$D1000,"&gt;="&amp;DATE(K$1,K$2,1),Prov_Auto!$D$3:$D1000, "&lt;="&amp;EOMONTH(DATE(K$1,K$2,1),0)))</f>
        <v/>
      </c>
      <c r="L877" s="48" t="str">
        <f>IF($D877="","", (SUMIFS(Transacoes!$D$3:$D1000,Transacoes!$C$3:$C1000,$D877,Transacoes!$B$3:$B1000,"C", Transacoes!$A$3:$A1000, "&lt;"&amp;EOMONTH(DATE(L$1,L$2,1),0))-SUMIFS(Transacoes!$D$3:$D1000,Transacoes!$C$3:$C1000,$D877,Transacoes!$B$3:$B1000,"V", Transacoes!$A$3:$A1000, "&lt;"&amp;EOMONTH(DATE(L$1,L$2,1),0)))*SUMIFS(Prov_Auto!$E$3:$E1000, Prov_Auto!$A$3:$A1000, $D877, Prov_Auto!$D$3:$D1000,"&gt;="&amp;DATE(L$1,L$2,1),Prov_Auto!$D$3:$D1000, "&lt;="&amp;EOMONTH(DATE(L$1,L$2,1),0)))</f>
        <v/>
      </c>
      <c r="M877" s="48" t="str">
        <f>IF($D877="","", (SUMIFS(Transacoes!$D$3:$D1000,Transacoes!$C$3:$C1000,$D877,Transacoes!$B$3:$B1000,"C", Transacoes!$A$3:$A1000, "&lt;"&amp;EOMONTH(DATE(M$1,M$2,1),0))-SUMIFS(Transacoes!$D$3:$D1000,Transacoes!$C$3:$C1000,$D877,Transacoes!$B$3:$B1000,"V", Transacoes!$A$3:$A1000, "&lt;"&amp;EOMONTH(DATE(M$1,M$2,1),0)))*SUMIFS(Prov_Auto!$E$3:$E1000, Prov_Auto!$A$3:$A1000, $D877, Prov_Auto!$D$3:$D1000,"&gt;="&amp;DATE(M$1,M$2,1),Prov_Auto!$D$3:$D1000, "&lt;="&amp;EOMONTH(DATE(M$1,M$2,1),0)))</f>
        <v/>
      </c>
      <c r="N877" s="48" t="str">
        <f>IF($D877="","", (SUMIFS(Transacoes!$D$3:$D1000,Transacoes!$C$3:$C1000,$D877,Transacoes!$B$3:$B1000,"C", Transacoes!$A$3:$A1000, "&lt;"&amp;EOMONTH(DATE(N$1,N$2,1),0))-SUMIFS(Transacoes!$D$3:$D1000,Transacoes!$C$3:$C1000,$D877,Transacoes!$B$3:$B1000,"V", Transacoes!$A$3:$A1000, "&lt;"&amp;EOMONTH(DATE(N$1,N$2,1),0)))*SUMIFS(Prov_Auto!$E$3:$E1000, Prov_Auto!$A$3:$A1000, $D877, Prov_Auto!$D$3:$D1000,"&gt;="&amp;DATE(N$1,N$2,1),Prov_Auto!$D$3:$D1000, "&lt;="&amp;EOMONTH(DATE(N$1,N$2,1),0)))</f>
        <v/>
      </c>
      <c r="O877" s="48" t="str">
        <f>IF($D877="","", (SUMIFS(Transacoes!$D$3:$D1000,Transacoes!$C$3:$C1000,$D877,Transacoes!$B$3:$B1000,"C", Transacoes!$A$3:$A1000, "&lt;"&amp;EOMONTH(DATE(O$1,O$2,1),0))-SUMIFS(Transacoes!$D$3:$D1000,Transacoes!$C$3:$C1000,$D877,Transacoes!$B$3:$B1000,"V", Transacoes!$A$3:$A1000, "&lt;"&amp;EOMONTH(DATE(O$1,O$2,1),0)))*SUMIFS(Prov_Auto!$E$3:$E1000, Prov_Auto!$A$3:$A1000, $D877, Prov_Auto!$D$3:$D1000,"&gt;="&amp;DATE(O$1,O$2,1),Prov_Auto!$D$3:$D1000, "&lt;="&amp;EOMONTH(DATE(O$1,O$2,1),0)))</f>
        <v/>
      </c>
      <c r="P877" s="48" t="str">
        <f>IF($D877="","", (SUMIFS(Transacoes!$D$3:$D1000,Transacoes!$C$3:$C1000,$D877,Transacoes!$B$3:$B1000,"C", Transacoes!$A$3:$A1000, "&lt;"&amp;EOMONTH(DATE(P$1,P$2,1),0))-SUMIFS(Transacoes!$D$3:$D1000,Transacoes!$C$3:$C1000,$D877,Transacoes!$B$3:$B1000,"V", Transacoes!$A$3:$A1000, "&lt;"&amp;EOMONTH(DATE(P$1,P$2,1),0)))*SUMIFS(Prov_Auto!$E$3:$E1000, Prov_Auto!$A$3:$A1000, $D877, Prov_Auto!$D$3:$D1000,"&gt;="&amp;DATE(P$1,P$2,1),Prov_Auto!$D$3:$D1000, "&lt;="&amp;EOMONTH(DATE(P$1,P$2,1),0)))</f>
        <v/>
      </c>
      <c r="Q877" s="48" t="str">
        <f>IF($D877="","", (SUMIFS(Transacoes!$D$3:$D1000,Transacoes!$C$3:$C1000,$D877,Transacoes!$B$3:$B1000,"C", Transacoes!$A$3:$A1000, "&lt;"&amp;EOMONTH(DATE(Q$1,Q$2,1),0))-SUMIFS(Transacoes!$D$3:$D1000,Transacoes!$C$3:$C1000,$D877,Transacoes!$B$3:$B1000,"V", Transacoes!$A$3:$A1000, "&lt;"&amp;EOMONTH(DATE(Q$1,Q$2,1),0)))*SUMIFS(Prov_Auto!$E$3:$E1000, Prov_Auto!$A$3:$A1000, $D877, Prov_Auto!$D$3:$D1000,"&gt;="&amp;DATE(Q$1,Q$2,1),Prov_Auto!$D$3:$D1000, "&lt;="&amp;EOMONTH(DATE(Q$1,Q$2,1),0)))</f>
        <v/>
      </c>
      <c r="R877" s="47"/>
    </row>
    <row r="878">
      <c r="A878" s="47"/>
      <c r="B878" s="47"/>
      <c r="C878" s="47"/>
      <c r="D878" s="87"/>
      <c r="E878" s="48" t="str">
        <f>IF($D878="","", (SUMIFS(Transacoes!$D$3:$D1000,Transacoes!$C$3:$C1000,$D878,Transacoes!$B$3:$B1000,"C", Transacoes!$A$3:$A1000, "&lt;"&amp;EOMONTH(DATE(E$1,E$2,1),0))-SUMIFS(Transacoes!$D$3:$D1000,Transacoes!$C$3:$C1000,$D878,Transacoes!$B$3:$B1000,"V", Transacoes!$A$3:$A1000, "&lt;"&amp;EOMONTH(DATE(E$1,E$2,1),0)))*SUMIFS(Prov_Auto!$E$3:$E1000, Prov_Auto!$A$3:$A1000, $D878, Prov_Auto!$D$3:$D1000,"&gt;="&amp;DATE(E$1,E$2,1),Prov_Auto!$D$3:$D1000, "&lt;="&amp;EOMONTH(DATE(E$1,E$2,1),0)))</f>
        <v/>
      </c>
      <c r="F878" s="48" t="str">
        <f>IF($D878="","", (SUMIFS(Transacoes!$D$3:$D1000,Transacoes!$C$3:$C1000,$D878,Transacoes!$B$3:$B1000,"C", Transacoes!$A$3:$A1000, "&lt;"&amp;EOMONTH(DATE(F$1,F$2,1),0))-SUMIFS(Transacoes!$D$3:$D1000,Transacoes!$C$3:$C1000,$D878,Transacoes!$B$3:$B1000,"V", Transacoes!$A$3:$A1000, "&lt;"&amp;EOMONTH(DATE(F$1,F$2,1),0)))*SUMIFS(Prov_Auto!$E$3:$E1000, Prov_Auto!$A$3:$A1000, $D878, Prov_Auto!$D$3:$D1000,"&gt;="&amp;DATE(F$1,F$2,1),Prov_Auto!$D$3:$D1000, "&lt;="&amp;EOMONTH(DATE(F$1,F$2,1),0)))</f>
        <v/>
      </c>
      <c r="G878" s="48" t="str">
        <f>IF($D878="","", (SUMIFS(Transacoes!$D$3:$D1000,Transacoes!$C$3:$C1000,$D878,Transacoes!$B$3:$B1000,"C", Transacoes!$A$3:$A1000, "&lt;"&amp;EOMONTH(DATE(G$1,G$2,1),0))-SUMIFS(Transacoes!$D$3:$D1000,Transacoes!$C$3:$C1000,$D878,Transacoes!$B$3:$B1000,"V", Transacoes!$A$3:$A1000, "&lt;"&amp;EOMONTH(DATE(G$1,G$2,1),0)))*SUMIFS(Prov_Auto!$E$3:$E1000, Prov_Auto!$A$3:$A1000, $D878, Prov_Auto!$D$3:$D1000,"&gt;="&amp;DATE(G$1,G$2,1),Prov_Auto!$D$3:$D1000, "&lt;="&amp;EOMONTH(DATE(G$1,G$2,1),0)))</f>
        <v/>
      </c>
      <c r="H878" s="48" t="str">
        <f>IF($D878="","", (SUMIFS(Transacoes!$D$3:$D1000,Transacoes!$C$3:$C1000,$D878,Transacoes!$B$3:$B1000,"C", Transacoes!$A$3:$A1000, "&lt;"&amp;EOMONTH(DATE(H$1,H$2,1),0))-SUMIFS(Transacoes!$D$3:$D1000,Transacoes!$C$3:$C1000,$D878,Transacoes!$B$3:$B1000,"V", Transacoes!$A$3:$A1000, "&lt;"&amp;EOMONTH(DATE(H$1,H$2,1),0)))*SUMIFS(Prov_Auto!$E$3:$E1000, Prov_Auto!$A$3:$A1000, $D878, Prov_Auto!$D$3:$D1000,"&gt;="&amp;DATE(H$1,H$2,1),Prov_Auto!$D$3:$D1000, "&lt;="&amp;EOMONTH(DATE(H$1,H$2,1),0)))</f>
        <v/>
      </c>
      <c r="I878" s="48" t="str">
        <f>IF($D878="","", (SUMIFS(Transacoes!$D$3:$D1000,Transacoes!$C$3:$C1000,$D878,Transacoes!$B$3:$B1000,"C", Transacoes!$A$3:$A1000, "&lt;"&amp;EOMONTH(DATE(I$1,I$2,1),0))-SUMIFS(Transacoes!$D$3:$D1000,Transacoes!$C$3:$C1000,$D878,Transacoes!$B$3:$B1000,"V", Transacoes!$A$3:$A1000, "&lt;"&amp;EOMONTH(DATE(I$1,I$2,1),0)))*SUMIFS(Prov_Auto!$E$3:$E1000, Prov_Auto!$A$3:$A1000, $D878, Prov_Auto!$D$3:$D1000,"&gt;="&amp;DATE(I$1,I$2,1),Prov_Auto!$D$3:$D1000, "&lt;="&amp;EOMONTH(DATE(I$1,I$2,1),0)))</f>
        <v/>
      </c>
      <c r="J878" s="48" t="str">
        <f>IF($D878="","", (SUMIFS(Transacoes!$D$3:$D1000,Transacoes!$C$3:$C1000,$D878,Transacoes!$B$3:$B1000,"C", Transacoes!$A$3:$A1000, "&lt;"&amp;EOMONTH(DATE(J$1,J$2,1),0))-SUMIFS(Transacoes!$D$3:$D1000,Transacoes!$C$3:$C1000,$D878,Transacoes!$B$3:$B1000,"V", Transacoes!$A$3:$A1000, "&lt;"&amp;EOMONTH(DATE(J$1,J$2,1),0)))*SUMIFS(Prov_Auto!$E$3:$E1000, Prov_Auto!$A$3:$A1000, $D878, Prov_Auto!$D$3:$D1000,"&gt;="&amp;DATE(J$1,J$2,1),Prov_Auto!$D$3:$D1000, "&lt;="&amp;EOMONTH(DATE(J$1,J$2,1),0)))</f>
        <v/>
      </c>
      <c r="K878" s="48" t="str">
        <f>IF($D878="","", (SUMIFS(Transacoes!$D$3:$D1000,Transacoes!$C$3:$C1000,$D878,Transacoes!$B$3:$B1000,"C", Transacoes!$A$3:$A1000, "&lt;"&amp;EOMONTH(DATE(K$1,K$2,1),0))-SUMIFS(Transacoes!$D$3:$D1000,Transacoes!$C$3:$C1000,$D878,Transacoes!$B$3:$B1000,"V", Transacoes!$A$3:$A1000, "&lt;"&amp;EOMONTH(DATE(K$1,K$2,1),0)))*SUMIFS(Prov_Auto!$E$3:$E1000, Prov_Auto!$A$3:$A1000, $D878, Prov_Auto!$D$3:$D1000,"&gt;="&amp;DATE(K$1,K$2,1),Prov_Auto!$D$3:$D1000, "&lt;="&amp;EOMONTH(DATE(K$1,K$2,1),0)))</f>
        <v/>
      </c>
      <c r="L878" s="48" t="str">
        <f>IF($D878="","", (SUMIFS(Transacoes!$D$3:$D1000,Transacoes!$C$3:$C1000,$D878,Transacoes!$B$3:$B1000,"C", Transacoes!$A$3:$A1000, "&lt;"&amp;EOMONTH(DATE(L$1,L$2,1),0))-SUMIFS(Transacoes!$D$3:$D1000,Transacoes!$C$3:$C1000,$D878,Transacoes!$B$3:$B1000,"V", Transacoes!$A$3:$A1000, "&lt;"&amp;EOMONTH(DATE(L$1,L$2,1),0)))*SUMIFS(Prov_Auto!$E$3:$E1000, Prov_Auto!$A$3:$A1000, $D878, Prov_Auto!$D$3:$D1000,"&gt;="&amp;DATE(L$1,L$2,1),Prov_Auto!$D$3:$D1000, "&lt;="&amp;EOMONTH(DATE(L$1,L$2,1),0)))</f>
        <v/>
      </c>
      <c r="M878" s="48" t="str">
        <f>IF($D878="","", (SUMIFS(Transacoes!$D$3:$D1000,Transacoes!$C$3:$C1000,$D878,Transacoes!$B$3:$B1000,"C", Transacoes!$A$3:$A1000, "&lt;"&amp;EOMONTH(DATE(M$1,M$2,1),0))-SUMIFS(Transacoes!$D$3:$D1000,Transacoes!$C$3:$C1000,$D878,Transacoes!$B$3:$B1000,"V", Transacoes!$A$3:$A1000, "&lt;"&amp;EOMONTH(DATE(M$1,M$2,1),0)))*SUMIFS(Prov_Auto!$E$3:$E1000, Prov_Auto!$A$3:$A1000, $D878, Prov_Auto!$D$3:$D1000,"&gt;="&amp;DATE(M$1,M$2,1),Prov_Auto!$D$3:$D1000, "&lt;="&amp;EOMONTH(DATE(M$1,M$2,1),0)))</f>
        <v/>
      </c>
      <c r="N878" s="48" t="str">
        <f>IF($D878="","", (SUMIFS(Transacoes!$D$3:$D1000,Transacoes!$C$3:$C1000,$D878,Transacoes!$B$3:$B1000,"C", Transacoes!$A$3:$A1000, "&lt;"&amp;EOMONTH(DATE(N$1,N$2,1),0))-SUMIFS(Transacoes!$D$3:$D1000,Transacoes!$C$3:$C1000,$D878,Transacoes!$B$3:$B1000,"V", Transacoes!$A$3:$A1000, "&lt;"&amp;EOMONTH(DATE(N$1,N$2,1),0)))*SUMIFS(Prov_Auto!$E$3:$E1000, Prov_Auto!$A$3:$A1000, $D878, Prov_Auto!$D$3:$D1000,"&gt;="&amp;DATE(N$1,N$2,1),Prov_Auto!$D$3:$D1000, "&lt;="&amp;EOMONTH(DATE(N$1,N$2,1),0)))</f>
        <v/>
      </c>
      <c r="O878" s="48" t="str">
        <f>IF($D878="","", (SUMIFS(Transacoes!$D$3:$D1000,Transacoes!$C$3:$C1000,$D878,Transacoes!$B$3:$B1000,"C", Transacoes!$A$3:$A1000, "&lt;"&amp;EOMONTH(DATE(O$1,O$2,1),0))-SUMIFS(Transacoes!$D$3:$D1000,Transacoes!$C$3:$C1000,$D878,Transacoes!$B$3:$B1000,"V", Transacoes!$A$3:$A1000, "&lt;"&amp;EOMONTH(DATE(O$1,O$2,1),0)))*SUMIFS(Prov_Auto!$E$3:$E1000, Prov_Auto!$A$3:$A1000, $D878, Prov_Auto!$D$3:$D1000,"&gt;="&amp;DATE(O$1,O$2,1),Prov_Auto!$D$3:$D1000, "&lt;="&amp;EOMONTH(DATE(O$1,O$2,1),0)))</f>
        <v/>
      </c>
      <c r="P878" s="48" t="str">
        <f>IF($D878="","", (SUMIFS(Transacoes!$D$3:$D1000,Transacoes!$C$3:$C1000,$D878,Transacoes!$B$3:$B1000,"C", Transacoes!$A$3:$A1000, "&lt;"&amp;EOMONTH(DATE(P$1,P$2,1),0))-SUMIFS(Transacoes!$D$3:$D1000,Transacoes!$C$3:$C1000,$D878,Transacoes!$B$3:$B1000,"V", Transacoes!$A$3:$A1000, "&lt;"&amp;EOMONTH(DATE(P$1,P$2,1),0)))*SUMIFS(Prov_Auto!$E$3:$E1000, Prov_Auto!$A$3:$A1000, $D878, Prov_Auto!$D$3:$D1000,"&gt;="&amp;DATE(P$1,P$2,1),Prov_Auto!$D$3:$D1000, "&lt;="&amp;EOMONTH(DATE(P$1,P$2,1),0)))</f>
        <v/>
      </c>
      <c r="Q878" s="48" t="str">
        <f>IF($D878="","", (SUMIFS(Transacoes!$D$3:$D1000,Transacoes!$C$3:$C1000,$D878,Transacoes!$B$3:$B1000,"C", Transacoes!$A$3:$A1000, "&lt;"&amp;EOMONTH(DATE(Q$1,Q$2,1),0))-SUMIFS(Transacoes!$D$3:$D1000,Transacoes!$C$3:$C1000,$D878,Transacoes!$B$3:$B1000,"V", Transacoes!$A$3:$A1000, "&lt;"&amp;EOMONTH(DATE(Q$1,Q$2,1),0)))*SUMIFS(Prov_Auto!$E$3:$E1000, Prov_Auto!$A$3:$A1000, $D878, Prov_Auto!$D$3:$D1000,"&gt;="&amp;DATE(Q$1,Q$2,1),Prov_Auto!$D$3:$D1000, "&lt;="&amp;EOMONTH(DATE(Q$1,Q$2,1),0)))</f>
        <v/>
      </c>
      <c r="R878" s="47"/>
    </row>
    <row r="879">
      <c r="A879" s="47"/>
      <c r="B879" s="47"/>
      <c r="C879" s="47"/>
      <c r="D879" s="87"/>
      <c r="E879" s="48" t="str">
        <f>IF($D879="","", (SUMIFS(Transacoes!$D$3:$D1000,Transacoes!$C$3:$C1000,$D879,Transacoes!$B$3:$B1000,"C", Transacoes!$A$3:$A1000, "&lt;"&amp;EOMONTH(DATE(E$1,E$2,1),0))-SUMIFS(Transacoes!$D$3:$D1000,Transacoes!$C$3:$C1000,$D879,Transacoes!$B$3:$B1000,"V", Transacoes!$A$3:$A1000, "&lt;"&amp;EOMONTH(DATE(E$1,E$2,1),0)))*SUMIFS(Prov_Auto!$E$3:$E1000, Prov_Auto!$A$3:$A1000, $D879, Prov_Auto!$D$3:$D1000,"&gt;="&amp;DATE(E$1,E$2,1),Prov_Auto!$D$3:$D1000, "&lt;="&amp;EOMONTH(DATE(E$1,E$2,1),0)))</f>
        <v/>
      </c>
      <c r="F879" s="48" t="str">
        <f>IF($D879="","", (SUMIFS(Transacoes!$D$3:$D1000,Transacoes!$C$3:$C1000,$D879,Transacoes!$B$3:$B1000,"C", Transacoes!$A$3:$A1000, "&lt;"&amp;EOMONTH(DATE(F$1,F$2,1),0))-SUMIFS(Transacoes!$D$3:$D1000,Transacoes!$C$3:$C1000,$D879,Transacoes!$B$3:$B1000,"V", Transacoes!$A$3:$A1000, "&lt;"&amp;EOMONTH(DATE(F$1,F$2,1),0)))*SUMIFS(Prov_Auto!$E$3:$E1000, Prov_Auto!$A$3:$A1000, $D879, Prov_Auto!$D$3:$D1000,"&gt;="&amp;DATE(F$1,F$2,1),Prov_Auto!$D$3:$D1000, "&lt;="&amp;EOMONTH(DATE(F$1,F$2,1),0)))</f>
        <v/>
      </c>
      <c r="G879" s="48" t="str">
        <f>IF($D879="","", (SUMIFS(Transacoes!$D$3:$D1000,Transacoes!$C$3:$C1000,$D879,Transacoes!$B$3:$B1000,"C", Transacoes!$A$3:$A1000, "&lt;"&amp;EOMONTH(DATE(G$1,G$2,1),0))-SUMIFS(Transacoes!$D$3:$D1000,Transacoes!$C$3:$C1000,$D879,Transacoes!$B$3:$B1000,"V", Transacoes!$A$3:$A1000, "&lt;"&amp;EOMONTH(DATE(G$1,G$2,1),0)))*SUMIFS(Prov_Auto!$E$3:$E1000, Prov_Auto!$A$3:$A1000, $D879, Prov_Auto!$D$3:$D1000,"&gt;="&amp;DATE(G$1,G$2,1),Prov_Auto!$D$3:$D1000, "&lt;="&amp;EOMONTH(DATE(G$1,G$2,1),0)))</f>
        <v/>
      </c>
      <c r="H879" s="48" t="str">
        <f>IF($D879="","", (SUMIFS(Transacoes!$D$3:$D1000,Transacoes!$C$3:$C1000,$D879,Transacoes!$B$3:$B1000,"C", Transacoes!$A$3:$A1000, "&lt;"&amp;EOMONTH(DATE(H$1,H$2,1),0))-SUMIFS(Transacoes!$D$3:$D1000,Transacoes!$C$3:$C1000,$D879,Transacoes!$B$3:$B1000,"V", Transacoes!$A$3:$A1000, "&lt;"&amp;EOMONTH(DATE(H$1,H$2,1),0)))*SUMIFS(Prov_Auto!$E$3:$E1000, Prov_Auto!$A$3:$A1000, $D879, Prov_Auto!$D$3:$D1000,"&gt;="&amp;DATE(H$1,H$2,1),Prov_Auto!$D$3:$D1000, "&lt;="&amp;EOMONTH(DATE(H$1,H$2,1),0)))</f>
        <v/>
      </c>
      <c r="I879" s="48" t="str">
        <f>IF($D879="","", (SUMIFS(Transacoes!$D$3:$D1000,Transacoes!$C$3:$C1000,$D879,Transacoes!$B$3:$B1000,"C", Transacoes!$A$3:$A1000, "&lt;"&amp;EOMONTH(DATE(I$1,I$2,1),0))-SUMIFS(Transacoes!$D$3:$D1000,Transacoes!$C$3:$C1000,$D879,Transacoes!$B$3:$B1000,"V", Transacoes!$A$3:$A1000, "&lt;"&amp;EOMONTH(DATE(I$1,I$2,1),0)))*SUMIFS(Prov_Auto!$E$3:$E1000, Prov_Auto!$A$3:$A1000, $D879, Prov_Auto!$D$3:$D1000,"&gt;="&amp;DATE(I$1,I$2,1),Prov_Auto!$D$3:$D1000, "&lt;="&amp;EOMONTH(DATE(I$1,I$2,1),0)))</f>
        <v/>
      </c>
      <c r="J879" s="48" t="str">
        <f>IF($D879="","", (SUMIFS(Transacoes!$D$3:$D1000,Transacoes!$C$3:$C1000,$D879,Transacoes!$B$3:$B1000,"C", Transacoes!$A$3:$A1000, "&lt;"&amp;EOMONTH(DATE(J$1,J$2,1),0))-SUMIFS(Transacoes!$D$3:$D1000,Transacoes!$C$3:$C1000,$D879,Transacoes!$B$3:$B1000,"V", Transacoes!$A$3:$A1000, "&lt;"&amp;EOMONTH(DATE(J$1,J$2,1),0)))*SUMIFS(Prov_Auto!$E$3:$E1000, Prov_Auto!$A$3:$A1000, $D879, Prov_Auto!$D$3:$D1000,"&gt;="&amp;DATE(J$1,J$2,1),Prov_Auto!$D$3:$D1000, "&lt;="&amp;EOMONTH(DATE(J$1,J$2,1),0)))</f>
        <v/>
      </c>
      <c r="K879" s="48" t="str">
        <f>IF($D879="","", (SUMIFS(Transacoes!$D$3:$D1000,Transacoes!$C$3:$C1000,$D879,Transacoes!$B$3:$B1000,"C", Transacoes!$A$3:$A1000, "&lt;"&amp;EOMONTH(DATE(K$1,K$2,1),0))-SUMIFS(Transacoes!$D$3:$D1000,Transacoes!$C$3:$C1000,$D879,Transacoes!$B$3:$B1000,"V", Transacoes!$A$3:$A1000, "&lt;"&amp;EOMONTH(DATE(K$1,K$2,1),0)))*SUMIFS(Prov_Auto!$E$3:$E1000, Prov_Auto!$A$3:$A1000, $D879, Prov_Auto!$D$3:$D1000,"&gt;="&amp;DATE(K$1,K$2,1),Prov_Auto!$D$3:$D1000, "&lt;="&amp;EOMONTH(DATE(K$1,K$2,1),0)))</f>
        <v/>
      </c>
      <c r="L879" s="48" t="str">
        <f>IF($D879="","", (SUMIFS(Transacoes!$D$3:$D1000,Transacoes!$C$3:$C1000,$D879,Transacoes!$B$3:$B1000,"C", Transacoes!$A$3:$A1000, "&lt;"&amp;EOMONTH(DATE(L$1,L$2,1),0))-SUMIFS(Transacoes!$D$3:$D1000,Transacoes!$C$3:$C1000,$D879,Transacoes!$B$3:$B1000,"V", Transacoes!$A$3:$A1000, "&lt;"&amp;EOMONTH(DATE(L$1,L$2,1),0)))*SUMIFS(Prov_Auto!$E$3:$E1000, Prov_Auto!$A$3:$A1000, $D879, Prov_Auto!$D$3:$D1000,"&gt;="&amp;DATE(L$1,L$2,1),Prov_Auto!$D$3:$D1000, "&lt;="&amp;EOMONTH(DATE(L$1,L$2,1),0)))</f>
        <v/>
      </c>
      <c r="M879" s="48" t="str">
        <f>IF($D879="","", (SUMIFS(Transacoes!$D$3:$D1000,Transacoes!$C$3:$C1000,$D879,Transacoes!$B$3:$B1000,"C", Transacoes!$A$3:$A1000, "&lt;"&amp;EOMONTH(DATE(M$1,M$2,1),0))-SUMIFS(Transacoes!$D$3:$D1000,Transacoes!$C$3:$C1000,$D879,Transacoes!$B$3:$B1000,"V", Transacoes!$A$3:$A1000, "&lt;"&amp;EOMONTH(DATE(M$1,M$2,1),0)))*SUMIFS(Prov_Auto!$E$3:$E1000, Prov_Auto!$A$3:$A1000, $D879, Prov_Auto!$D$3:$D1000,"&gt;="&amp;DATE(M$1,M$2,1),Prov_Auto!$D$3:$D1000, "&lt;="&amp;EOMONTH(DATE(M$1,M$2,1),0)))</f>
        <v/>
      </c>
      <c r="N879" s="48" t="str">
        <f>IF($D879="","", (SUMIFS(Transacoes!$D$3:$D1000,Transacoes!$C$3:$C1000,$D879,Transacoes!$B$3:$B1000,"C", Transacoes!$A$3:$A1000, "&lt;"&amp;EOMONTH(DATE(N$1,N$2,1),0))-SUMIFS(Transacoes!$D$3:$D1000,Transacoes!$C$3:$C1000,$D879,Transacoes!$B$3:$B1000,"V", Transacoes!$A$3:$A1000, "&lt;"&amp;EOMONTH(DATE(N$1,N$2,1),0)))*SUMIFS(Prov_Auto!$E$3:$E1000, Prov_Auto!$A$3:$A1000, $D879, Prov_Auto!$D$3:$D1000,"&gt;="&amp;DATE(N$1,N$2,1),Prov_Auto!$D$3:$D1000, "&lt;="&amp;EOMONTH(DATE(N$1,N$2,1),0)))</f>
        <v/>
      </c>
      <c r="O879" s="48" t="str">
        <f>IF($D879="","", (SUMIFS(Transacoes!$D$3:$D1000,Transacoes!$C$3:$C1000,$D879,Transacoes!$B$3:$B1000,"C", Transacoes!$A$3:$A1000, "&lt;"&amp;EOMONTH(DATE(O$1,O$2,1),0))-SUMIFS(Transacoes!$D$3:$D1000,Transacoes!$C$3:$C1000,$D879,Transacoes!$B$3:$B1000,"V", Transacoes!$A$3:$A1000, "&lt;"&amp;EOMONTH(DATE(O$1,O$2,1),0)))*SUMIFS(Prov_Auto!$E$3:$E1000, Prov_Auto!$A$3:$A1000, $D879, Prov_Auto!$D$3:$D1000,"&gt;="&amp;DATE(O$1,O$2,1),Prov_Auto!$D$3:$D1000, "&lt;="&amp;EOMONTH(DATE(O$1,O$2,1),0)))</f>
        <v/>
      </c>
      <c r="P879" s="48" t="str">
        <f>IF($D879="","", (SUMIFS(Transacoes!$D$3:$D1000,Transacoes!$C$3:$C1000,$D879,Transacoes!$B$3:$B1000,"C", Transacoes!$A$3:$A1000, "&lt;"&amp;EOMONTH(DATE(P$1,P$2,1),0))-SUMIFS(Transacoes!$D$3:$D1000,Transacoes!$C$3:$C1000,$D879,Transacoes!$B$3:$B1000,"V", Transacoes!$A$3:$A1000, "&lt;"&amp;EOMONTH(DATE(P$1,P$2,1),0)))*SUMIFS(Prov_Auto!$E$3:$E1000, Prov_Auto!$A$3:$A1000, $D879, Prov_Auto!$D$3:$D1000,"&gt;="&amp;DATE(P$1,P$2,1),Prov_Auto!$D$3:$D1000, "&lt;="&amp;EOMONTH(DATE(P$1,P$2,1),0)))</f>
        <v/>
      </c>
      <c r="Q879" s="48" t="str">
        <f>IF($D879="","", (SUMIFS(Transacoes!$D$3:$D1000,Transacoes!$C$3:$C1000,$D879,Transacoes!$B$3:$B1000,"C", Transacoes!$A$3:$A1000, "&lt;"&amp;EOMONTH(DATE(Q$1,Q$2,1),0))-SUMIFS(Transacoes!$D$3:$D1000,Transacoes!$C$3:$C1000,$D879,Transacoes!$B$3:$B1000,"V", Transacoes!$A$3:$A1000, "&lt;"&amp;EOMONTH(DATE(Q$1,Q$2,1),0)))*SUMIFS(Prov_Auto!$E$3:$E1000, Prov_Auto!$A$3:$A1000, $D879, Prov_Auto!$D$3:$D1000,"&gt;="&amp;DATE(Q$1,Q$2,1),Prov_Auto!$D$3:$D1000, "&lt;="&amp;EOMONTH(DATE(Q$1,Q$2,1),0)))</f>
        <v/>
      </c>
      <c r="R879" s="47"/>
    </row>
    <row r="880">
      <c r="A880" s="47"/>
      <c r="B880" s="47"/>
      <c r="C880" s="47"/>
      <c r="D880" s="87"/>
      <c r="E880" s="48" t="str">
        <f>IF($D880="","", (SUMIFS(Transacoes!$D$3:$D1000,Transacoes!$C$3:$C1000,$D880,Transacoes!$B$3:$B1000,"C", Transacoes!$A$3:$A1000, "&lt;"&amp;EOMONTH(DATE(E$1,E$2,1),0))-SUMIFS(Transacoes!$D$3:$D1000,Transacoes!$C$3:$C1000,$D880,Transacoes!$B$3:$B1000,"V", Transacoes!$A$3:$A1000, "&lt;"&amp;EOMONTH(DATE(E$1,E$2,1),0)))*SUMIFS(Prov_Auto!$E$3:$E1000, Prov_Auto!$A$3:$A1000, $D880, Prov_Auto!$D$3:$D1000,"&gt;="&amp;DATE(E$1,E$2,1),Prov_Auto!$D$3:$D1000, "&lt;="&amp;EOMONTH(DATE(E$1,E$2,1),0)))</f>
        <v/>
      </c>
      <c r="F880" s="48" t="str">
        <f>IF($D880="","", (SUMIFS(Transacoes!$D$3:$D1000,Transacoes!$C$3:$C1000,$D880,Transacoes!$B$3:$B1000,"C", Transacoes!$A$3:$A1000, "&lt;"&amp;EOMONTH(DATE(F$1,F$2,1),0))-SUMIFS(Transacoes!$D$3:$D1000,Transacoes!$C$3:$C1000,$D880,Transacoes!$B$3:$B1000,"V", Transacoes!$A$3:$A1000, "&lt;"&amp;EOMONTH(DATE(F$1,F$2,1),0)))*SUMIFS(Prov_Auto!$E$3:$E1000, Prov_Auto!$A$3:$A1000, $D880, Prov_Auto!$D$3:$D1000,"&gt;="&amp;DATE(F$1,F$2,1),Prov_Auto!$D$3:$D1000, "&lt;="&amp;EOMONTH(DATE(F$1,F$2,1),0)))</f>
        <v/>
      </c>
      <c r="G880" s="48" t="str">
        <f>IF($D880="","", (SUMIFS(Transacoes!$D$3:$D1000,Transacoes!$C$3:$C1000,$D880,Transacoes!$B$3:$B1000,"C", Transacoes!$A$3:$A1000, "&lt;"&amp;EOMONTH(DATE(G$1,G$2,1),0))-SUMIFS(Transacoes!$D$3:$D1000,Transacoes!$C$3:$C1000,$D880,Transacoes!$B$3:$B1000,"V", Transacoes!$A$3:$A1000, "&lt;"&amp;EOMONTH(DATE(G$1,G$2,1),0)))*SUMIFS(Prov_Auto!$E$3:$E1000, Prov_Auto!$A$3:$A1000, $D880, Prov_Auto!$D$3:$D1000,"&gt;="&amp;DATE(G$1,G$2,1),Prov_Auto!$D$3:$D1000, "&lt;="&amp;EOMONTH(DATE(G$1,G$2,1),0)))</f>
        <v/>
      </c>
      <c r="H880" s="48" t="str">
        <f>IF($D880="","", (SUMIFS(Transacoes!$D$3:$D1000,Transacoes!$C$3:$C1000,$D880,Transacoes!$B$3:$B1000,"C", Transacoes!$A$3:$A1000, "&lt;"&amp;EOMONTH(DATE(H$1,H$2,1),0))-SUMIFS(Transacoes!$D$3:$D1000,Transacoes!$C$3:$C1000,$D880,Transacoes!$B$3:$B1000,"V", Transacoes!$A$3:$A1000, "&lt;"&amp;EOMONTH(DATE(H$1,H$2,1),0)))*SUMIFS(Prov_Auto!$E$3:$E1000, Prov_Auto!$A$3:$A1000, $D880, Prov_Auto!$D$3:$D1000,"&gt;="&amp;DATE(H$1,H$2,1),Prov_Auto!$D$3:$D1000, "&lt;="&amp;EOMONTH(DATE(H$1,H$2,1),0)))</f>
        <v/>
      </c>
      <c r="I880" s="48" t="str">
        <f>IF($D880="","", (SUMIFS(Transacoes!$D$3:$D1000,Transacoes!$C$3:$C1000,$D880,Transacoes!$B$3:$B1000,"C", Transacoes!$A$3:$A1000, "&lt;"&amp;EOMONTH(DATE(I$1,I$2,1),0))-SUMIFS(Transacoes!$D$3:$D1000,Transacoes!$C$3:$C1000,$D880,Transacoes!$B$3:$B1000,"V", Transacoes!$A$3:$A1000, "&lt;"&amp;EOMONTH(DATE(I$1,I$2,1),0)))*SUMIFS(Prov_Auto!$E$3:$E1000, Prov_Auto!$A$3:$A1000, $D880, Prov_Auto!$D$3:$D1000,"&gt;="&amp;DATE(I$1,I$2,1),Prov_Auto!$D$3:$D1000, "&lt;="&amp;EOMONTH(DATE(I$1,I$2,1),0)))</f>
        <v/>
      </c>
      <c r="J880" s="48" t="str">
        <f>IF($D880="","", (SUMIFS(Transacoes!$D$3:$D1000,Transacoes!$C$3:$C1000,$D880,Transacoes!$B$3:$B1000,"C", Transacoes!$A$3:$A1000, "&lt;"&amp;EOMONTH(DATE(J$1,J$2,1),0))-SUMIFS(Transacoes!$D$3:$D1000,Transacoes!$C$3:$C1000,$D880,Transacoes!$B$3:$B1000,"V", Transacoes!$A$3:$A1000, "&lt;"&amp;EOMONTH(DATE(J$1,J$2,1),0)))*SUMIFS(Prov_Auto!$E$3:$E1000, Prov_Auto!$A$3:$A1000, $D880, Prov_Auto!$D$3:$D1000,"&gt;="&amp;DATE(J$1,J$2,1),Prov_Auto!$D$3:$D1000, "&lt;="&amp;EOMONTH(DATE(J$1,J$2,1),0)))</f>
        <v/>
      </c>
      <c r="K880" s="48" t="str">
        <f>IF($D880="","", (SUMIFS(Transacoes!$D$3:$D1000,Transacoes!$C$3:$C1000,$D880,Transacoes!$B$3:$B1000,"C", Transacoes!$A$3:$A1000, "&lt;"&amp;EOMONTH(DATE(K$1,K$2,1),0))-SUMIFS(Transacoes!$D$3:$D1000,Transacoes!$C$3:$C1000,$D880,Transacoes!$B$3:$B1000,"V", Transacoes!$A$3:$A1000, "&lt;"&amp;EOMONTH(DATE(K$1,K$2,1),0)))*SUMIFS(Prov_Auto!$E$3:$E1000, Prov_Auto!$A$3:$A1000, $D880, Prov_Auto!$D$3:$D1000,"&gt;="&amp;DATE(K$1,K$2,1),Prov_Auto!$D$3:$D1000, "&lt;="&amp;EOMONTH(DATE(K$1,K$2,1),0)))</f>
        <v/>
      </c>
      <c r="L880" s="48" t="str">
        <f>IF($D880="","", (SUMIFS(Transacoes!$D$3:$D1000,Transacoes!$C$3:$C1000,$D880,Transacoes!$B$3:$B1000,"C", Transacoes!$A$3:$A1000, "&lt;"&amp;EOMONTH(DATE(L$1,L$2,1),0))-SUMIFS(Transacoes!$D$3:$D1000,Transacoes!$C$3:$C1000,$D880,Transacoes!$B$3:$B1000,"V", Transacoes!$A$3:$A1000, "&lt;"&amp;EOMONTH(DATE(L$1,L$2,1),0)))*SUMIFS(Prov_Auto!$E$3:$E1000, Prov_Auto!$A$3:$A1000, $D880, Prov_Auto!$D$3:$D1000,"&gt;="&amp;DATE(L$1,L$2,1),Prov_Auto!$D$3:$D1000, "&lt;="&amp;EOMONTH(DATE(L$1,L$2,1),0)))</f>
        <v/>
      </c>
      <c r="M880" s="48" t="str">
        <f>IF($D880="","", (SUMIFS(Transacoes!$D$3:$D1000,Transacoes!$C$3:$C1000,$D880,Transacoes!$B$3:$B1000,"C", Transacoes!$A$3:$A1000, "&lt;"&amp;EOMONTH(DATE(M$1,M$2,1),0))-SUMIFS(Transacoes!$D$3:$D1000,Transacoes!$C$3:$C1000,$D880,Transacoes!$B$3:$B1000,"V", Transacoes!$A$3:$A1000, "&lt;"&amp;EOMONTH(DATE(M$1,M$2,1),0)))*SUMIFS(Prov_Auto!$E$3:$E1000, Prov_Auto!$A$3:$A1000, $D880, Prov_Auto!$D$3:$D1000,"&gt;="&amp;DATE(M$1,M$2,1),Prov_Auto!$D$3:$D1000, "&lt;="&amp;EOMONTH(DATE(M$1,M$2,1),0)))</f>
        <v/>
      </c>
      <c r="N880" s="48" t="str">
        <f>IF($D880="","", (SUMIFS(Transacoes!$D$3:$D1000,Transacoes!$C$3:$C1000,$D880,Transacoes!$B$3:$B1000,"C", Transacoes!$A$3:$A1000, "&lt;"&amp;EOMONTH(DATE(N$1,N$2,1),0))-SUMIFS(Transacoes!$D$3:$D1000,Transacoes!$C$3:$C1000,$D880,Transacoes!$B$3:$B1000,"V", Transacoes!$A$3:$A1000, "&lt;"&amp;EOMONTH(DATE(N$1,N$2,1),0)))*SUMIFS(Prov_Auto!$E$3:$E1000, Prov_Auto!$A$3:$A1000, $D880, Prov_Auto!$D$3:$D1000,"&gt;="&amp;DATE(N$1,N$2,1),Prov_Auto!$D$3:$D1000, "&lt;="&amp;EOMONTH(DATE(N$1,N$2,1),0)))</f>
        <v/>
      </c>
      <c r="O880" s="48" t="str">
        <f>IF($D880="","", (SUMIFS(Transacoes!$D$3:$D1000,Transacoes!$C$3:$C1000,$D880,Transacoes!$B$3:$B1000,"C", Transacoes!$A$3:$A1000, "&lt;"&amp;EOMONTH(DATE(O$1,O$2,1),0))-SUMIFS(Transacoes!$D$3:$D1000,Transacoes!$C$3:$C1000,$D880,Transacoes!$B$3:$B1000,"V", Transacoes!$A$3:$A1000, "&lt;"&amp;EOMONTH(DATE(O$1,O$2,1),0)))*SUMIFS(Prov_Auto!$E$3:$E1000, Prov_Auto!$A$3:$A1000, $D880, Prov_Auto!$D$3:$D1000,"&gt;="&amp;DATE(O$1,O$2,1),Prov_Auto!$D$3:$D1000, "&lt;="&amp;EOMONTH(DATE(O$1,O$2,1),0)))</f>
        <v/>
      </c>
      <c r="P880" s="48" t="str">
        <f>IF($D880="","", (SUMIFS(Transacoes!$D$3:$D1000,Transacoes!$C$3:$C1000,$D880,Transacoes!$B$3:$B1000,"C", Transacoes!$A$3:$A1000, "&lt;"&amp;EOMONTH(DATE(P$1,P$2,1),0))-SUMIFS(Transacoes!$D$3:$D1000,Transacoes!$C$3:$C1000,$D880,Transacoes!$B$3:$B1000,"V", Transacoes!$A$3:$A1000, "&lt;"&amp;EOMONTH(DATE(P$1,P$2,1),0)))*SUMIFS(Prov_Auto!$E$3:$E1000, Prov_Auto!$A$3:$A1000, $D880, Prov_Auto!$D$3:$D1000,"&gt;="&amp;DATE(P$1,P$2,1),Prov_Auto!$D$3:$D1000, "&lt;="&amp;EOMONTH(DATE(P$1,P$2,1),0)))</f>
        <v/>
      </c>
      <c r="Q880" s="48" t="str">
        <f>IF($D880="","", (SUMIFS(Transacoes!$D$3:$D1000,Transacoes!$C$3:$C1000,$D880,Transacoes!$B$3:$B1000,"C", Transacoes!$A$3:$A1000, "&lt;"&amp;EOMONTH(DATE(Q$1,Q$2,1),0))-SUMIFS(Transacoes!$D$3:$D1000,Transacoes!$C$3:$C1000,$D880,Transacoes!$B$3:$B1000,"V", Transacoes!$A$3:$A1000, "&lt;"&amp;EOMONTH(DATE(Q$1,Q$2,1),0)))*SUMIFS(Prov_Auto!$E$3:$E1000, Prov_Auto!$A$3:$A1000, $D880, Prov_Auto!$D$3:$D1000,"&gt;="&amp;DATE(Q$1,Q$2,1),Prov_Auto!$D$3:$D1000, "&lt;="&amp;EOMONTH(DATE(Q$1,Q$2,1),0)))</f>
        <v/>
      </c>
      <c r="R880" s="47"/>
    </row>
    <row r="881">
      <c r="A881" s="47"/>
      <c r="B881" s="47"/>
      <c r="C881" s="47"/>
      <c r="D881" s="87"/>
      <c r="E881" s="48" t="str">
        <f>IF($D881="","", (SUMIFS(Transacoes!$D$3:$D1000,Transacoes!$C$3:$C1000,$D881,Transacoes!$B$3:$B1000,"C", Transacoes!$A$3:$A1000, "&lt;"&amp;EOMONTH(DATE(E$1,E$2,1),0))-SUMIFS(Transacoes!$D$3:$D1000,Transacoes!$C$3:$C1000,$D881,Transacoes!$B$3:$B1000,"V", Transacoes!$A$3:$A1000, "&lt;"&amp;EOMONTH(DATE(E$1,E$2,1),0)))*SUMIFS(Prov_Auto!$E$3:$E1000, Prov_Auto!$A$3:$A1000, $D881, Prov_Auto!$D$3:$D1000,"&gt;="&amp;DATE(E$1,E$2,1),Prov_Auto!$D$3:$D1000, "&lt;="&amp;EOMONTH(DATE(E$1,E$2,1),0)))</f>
        <v/>
      </c>
      <c r="F881" s="48" t="str">
        <f>IF($D881="","", (SUMIFS(Transacoes!$D$3:$D1000,Transacoes!$C$3:$C1000,$D881,Transacoes!$B$3:$B1000,"C", Transacoes!$A$3:$A1000, "&lt;"&amp;EOMONTH(DATE(F$1,F$2,1),0))-SUMIFS(Transacoes!$D$3:$D1000,Transacoes!$C$3:$C1000,$D881,Transacoes!$B$3:$B1000,"V", Transacoes!$A$3:$A1000, "&lt;"&amp;EOMONTH(DATE(F$1,F$2,1),0)))*SUMIFS(Prov_Auto!$E$3:$E1000, Prov_Auto!$A$3:$A1000, $D881, Prov_Auto!$D$3:$D1000,"&gt;="&amp;DATE(F$1,F$2,1),Prov_Auto!$D$3:$D1000, "&lt;="&amp;EOMONTH(DATE(F$1,F$2,1),0)))</f>
        <v/>
      </c>
      <c r="G881" s="48" t="str">
        <f>IF($D881="","", (SUMIFS(Transacoes!$D$3:$D1000,Transacoes!$C$3:$C1000,$D881,Transacoes!$B$3:$B1000,"C", Transacoes!$A$3:$A1000, "&lt;"&amp;EOMONTH(DATE(G$1,G$2,1),0))-SUMIFS(Transacoes!$D$3:$D1000,Transacoes!$C$3:$C1000,$D881,Transacoes!$B$3:$B1000,"V", Transacoes!$A$3:$A1000, "&lt;"&amp;EOMONTH(DATE(G$1,G$2,1),0)))*SUMIFS(Prov_Auto!$E$3:$E1000, Prov_Auto!$A$3:$A1000, $D881, Prov_Auto!$D$3:$D1000,"&gt;="&amp;DATE(G$1,G$2,1),Prov_Auto!$D$3:$D1000, "&lt;="&amp;EOMONTH(DATE(G$1,G$2,1),0)))</f>
        <v/>
      </c>
      <c r="H881" s="48" t="str">
        <f>IF($D881="","", (SUMIFS(Transacoes!$D$3:$D1000,Transacoes!$C$3:$C1000,$D881,Transacoes!$B$3:$B1000,"C", Transacoes!$A$3:$A1000, "&lt;"&amp;EOMONTH(DATE(H$1,H$2,1),0))-SUMIFS(Transacoes!$D$3:$D1000,Transacoes!$C$3:$C1000,$D881,Transacoes!$B$3:$B1000,"V", Transacoes!$A$3:$A1000, "&lt;"&amp;EOMONTH(DATE(H$1,H$2,1),0)))*SUMIFS(Prov_Auto!$E$3:$E1000, Prov_Auto!$A$3:$A1000, $D881, Prov_Auto!$D$3:$D1000,"&gt;="&amp;DATE(H$1,H$2,1),Prov_Auto!$D$3:$D1000, "&lt;="&amp;EOMONTH(DATE(H$1,H$2,1),0)))</f>
        <v/>
      </c>
      <c r="I881" s="48" t="str">
        <f>IF($D881="","", (SUMIFS(Transacoes!$D$3:$D1000,Transacoes!$C$3:$C1000,$D881,Transacoes!$B$3:$B1000,"C", Transacoes!$A$3:$A1000, "&lt;"&amp;EOMONTH(DATE(I$1,I$2,1),0))-SUMIFS(Transacoes!$D$3:$D1000,Transacoes!$C$3:$C1000,$D881,Transacoes!$B$3:$B1000,"V", Transacoes!$A$3:$A1000, "&lt;"&amp;EOMONTH(DATE(I$1,I$2,1),0)))*SUMIFS(Prov_Auto!$E$3:$E1000, Prov_Auto!$A$3:$A1000, $D881, Prov_Auto!$D$3:$D1000,"&gt;="&amp;DATE(I$1,I$2,1),Prov_Auto!$D$3:$D1000, "&lt;="&amp;EOMONTH(DATE(I$1,I$2,1),0)))</f>
        <v/>
      </c>
      <c r="J881" s="48" t="str">
        <f>IF($D881="","", (SUMIFS(Transacoes!$D$3:$D1000,Transacoes!$C$3:$C1000,$D881,Transacoes!$B$3:$B1000,"C", Transacoes!$A$3:$A1000, "&lt;"&amp;EOMONTH(DATE(J$1,J$2,1),0))-SUMIFS(Transacoes!$D$3:$D1000,Transacoes!$C$3:$C1000,$D881,Transacoes!$B$3:$B1000,"V", Transacoes!$A$3:$A1000, "&lt;"&amp;EOMONTH(DATE(J$1,J$2,1),0)))*SUMIFS(Prov_Auto!$E$3:$E1000, Prov_Auto!$A$3:$A1000, $D881, Prov_Auto!$D$3:$D1000,"&gt;="&amp;DATE(J$1,J$2,1),Prov_Auto!$D$3:$D1000, "&lt;="&amp;EOMONTH(DATE(J$1,J$2,1),0)))</f>
        <v/>
      </c>
      <c r="K881" s="48" t="str">
        <f>IF($D881="","", (SUMIFS(Transacoes!$D$3:$D1000,Transacoes!$C$3:$C1000,$D881,Transacoes!$B$3:$B1000,"C", Transacoes!$A$3:$A1000, "&lt;"&amp;EOMONTH(DATE(K$1,K$2,1),0))-SUMIFS(Transacoes!$D$3:$D1000,Transacoes!$C$3:$C1000,$D881,Transacoes!$B$3:$B1000,"V", Transacoes!$A$3:$A1000, "&lt;"&amp;EOMONTH(DATE(K$1,K$2,1),0)))*SUMIFS(Prov_Auto!$E$3:$E1000, Prov_Auto!$A$3:$A1000, $D881, Prov_Auto!$D$3:$D1000,"&gt;="&amp;DATE(K$1,K$2,1),Prov_Auto!$D$3:$D1000, "&lt;="&amp;EOMONTH(DATE(K$1,K$2,1),0)))</f>
        <v/>
      </c>
      <c r="L881" s="48" t="str">
        <f>IF($D881="","", (SUMIFS(Transacoes!$D$3:$D1000,Transacoes!$C$3:$C1000,$D881,Transacoes!$B$3:$B1000,"C", Transacoes!$A$3:$A1000, "&lt;"&amp;EOMONTH(DATE(L$1,L$2,1),0))-SUMIFS(Transacoes!$D$3:$D1000,Transacoes!$C$3:$C1000,$D881,Transacoes!$B$3:$B1000,"V", Transacoes!$A$3:$A1000, "&lt;"&amp;EOMONTH(DATE(L$1,L$2,1),0)))*SUMIFS(Prov_Auto!$E$3:$E1000, Prov_Auto!$A$3:$A1000, $D881, Prov_Auto!$D$3:$D1000,"&gt;="&amp;DATE(L$1,L$2,1),Prov_Auto!$D$3:$D1000, "&lt;="&amp;EOMONTH(DATE(L$1,L$2,1),0)))</f>
        <v/>
      </c>
      <c r="M881" s="48" t="str">
        <f>IF($D881="","", (SUMIFS(Transacoes!$D$3:$D1000,Transacoes!$C$3:$C1000,$D881,Transacoes!$B$3:$B1000,"C", Transacoes!$A$3:$A1000, "&lt;"&amp;EOMONTH(DATE(M$1,M$2,1),0))-SUMIFS(Transacoes!$D$3:$D1000,Transacoes!$C$3:$C1000,$D881,Transacoes!$B$3:$B1000,"V", Transacoes!$A$3:$A1000, "&lt;"&amp;EOMONTH(DATE(M$1,M$2,1),0)))*SUMIFS(Prov_Auto!$E$3:$E1000, Prov_Auto!$A$3:$A1000, $D881, Prov_Auto!$D$3:$D1000,"&gt;="&amp;DATE(M$1,M$2,1),Prov_Auto!$D$3:$D1000, "&lt;="&amp;EOMONTH(DATE(M$1,M$2,1),0)))</f>
        <v/>
      </c>
      <c r="N881" s="48" t="str">
        <f>IF($D881="","", (SUMIFS(Transacoes!$D$3:$D1000,Transacoes!$C$3:$C1000,$D881,Transacoes!$B$3:$B1000,"C", Transacoes!$A$3:$A1000, "&lt;"&amp;EOMONTH(DATE(N$1,N$2,1),0))-SUMIFS(Transacoes!$D$3:$D1000,Transacoes!$C$3:$C1000,$D881,Transacoes!$B$3:$B1000,"V", Transacoes!$A$3:$A1000, "&lt;"&amp;EOMONTH(DATE(N$1,N$2,1),0)))*SUMIFS(Prov_Auto!$E$3:$E1000, Prov_Auto!$A$3:$A1000, $D881, Prov_Auto!$D$3:$D1000,"&gt;="&amp;DATE(N$1,N$2,1),Prov_Auto!$D$3:$D1000, "&lt;="&amp;EOMONTH(DATE(N$1,N$2,1),0)))</f>
        <v/>
      </c>
      <c r="O881" s="48" t="str">
        <f>IF($D881="","", (SUMIFS(Transacoes!$D$3:$D1000,Transacoes!$C$3:$C1000,$D881,Transacoes!$B$3:$B1000,"C", Transacoes!$A$3:$A1000, "&lt;"&amp;EOMONTH(DATE(O$1,O$2,1),0))-SUMIFS(Transacoes!$D$3:$D1000,Transacoes!$C$3:$C1000,$D881,Transacoes!$B$3:$B1000,"V", Transacoes!$A$3:$A1000, "&lt;"&amp;EOMONTH(DATE(O$1,O$2,1),0)))*SUMIFS(Prov_Auto!$E$3:$E1000, Prov_Auto!$A$3:$A1000, $D881, Prov_Auto!$D$3:$D1000,"&gt;="&amp;DATE(O$1,O$2,1),Prov_Auto!$D$3:$D1000, "&lt;="&amp;EOMONTH(DATE(O$1,O$2,1),0)))</f>
        <v/>
      </c>
      <c r="P881" s="48" t="str">
        <f>IF($D881="","", (SUMIFS(Transacoes!$D$3:$D1000,Transacoes!$C$3:$C1000,$D881,Transacoes!$B$3:$B1000,"C", Transacoes!$A$3:$A1000, "&lt;"&amp;EOMONTH(DATE(P$1,P$2,1),0))-SUMIFS(Transacoes!$D$3:$D1000,Transacoes!$C$3:$C1000,$D881,Transacoes!$B$3:$B1000,"V", Transacoes!$A$3:$A1000, "&lt;"&amp;EOMONTH(DATE(P$1,P$2,1),0)))*SUMIFS(Prov_Auto!$E$3:$E1000, Prov_Auto!$A$3:$A1000, $D881, Prov_Auto!$D$3:$D1000,"&gt;="&amp;DATE(P$1,P$2,1),Prov_Auto!$D$3:$D1000, "&lt;="&amp;EOMONTH(DATE(P$1,P$2,1),0)))</f>
        <v/>
      </c>
      <c r="Q881" s="48" t="str">
        <f>IF($D881="","", (SUMIFS(Transacoes!$D$3:$D1000,Transacoes!$C$3:$C1000,$D881,Transacoes!$B$3:$B1000,"C", Transacoes!$A$3:$A1000, "&lt;"&amp;EOMONTH(DATE(Q$1,Q$2,1),0))-SUMIFS(Transacoes!$D$3:$D1000,Transacoes!$C$3:$C1000,$D881,Transacoes!$B$3:$B1000,"V", Transacoes!$A$3:$A1000, "&lt;"&amp;EOMONTH(DATE(Q$1,Q$2,1),0)))*SUMIFS(Prov_Auto!$E$3:$E1000, Prov_Auto!$A$3:$A1000, $D881, Prov_Auto!$D$3:$D1000,"&gt;="&amp;DATE(Q$1,Q$2,1),Prov_Auto!$D$3:$D1000, "&lt;="&amp;EOMONTH(DATE(Q$1,Q$2,1),0)))</f>
        <v/>
      </c>
      <c r="R881" s="47"/>
    </row>
    <row r="882">
      <c r="A882" s="47"/>
      <c r="B882" s="47"/>
      <c r="C882" s="47"/>
      <c r="D882" s="87"/>
      <c r="E882" s="48" t="str">
        <f>IF($D882="","", (SUMIFS(Transacoes!$D$3:$D1000,Transacoes!$C$3:$C1000,$D882,Transacoes!$B$3:$B1000,"C", Transacoes!$A$3:$A1000, "&lt;"&amp;EOMONTH(DATE(E$1,E$2,1),0))-SUMIFS(Transacoes!$D$3:$D1000,Transacoes!$C$3:$C1000,$D882,Transacoes!$B$3:$B1000,"V", Transacoes!$A$3:$A1000, "&lt;"&amp;EOMONTH(DATE(E$1,E$2,1),0)))*SUMIFS(Prov_Auto!$E$3:$E1000, Prov_Auto!$A$3:$A1000, $D882, Prov_Auto!$D$3:$D1000,"&gt;="&amp;DATE(E$1,E$2,1),Prov_Auto!$D$3:$D1000, "&lt;="&amp;EOMONTH(DATE(E$1,E$2,1),0)))</f>
        <v/>
      </c>
      <c r="F882" s="48" t="str">
        <f>IF($D882="","", (SUMIFS(Transacoes!$D$3:$D1000,Transacoes!$C$3:$C1000,$D882,Transacoes!$B$3:$B1000,"C", Transacoes!$A$3:$A1000, "&lt;"&amp;EOMONTH(DATE(F$1,F$2,1),0))-SUMIFS(Transacoes!$D$3:$D1000,Transacoes!$C$3:$C1000,$D882,Transacoes!$B$3:$B1000,"V", Transacoes!$A$3:$A1000, "&lt;"&amp;EOMONTH(DATE(F$1,F$2,1),0)))*SUMIFS(Prov_Auto!$E$3:$E1000, Prov_Auto!$A$3:$A1000, $D882, Prov_Auto!$D$3:$D1000,"&gt;="&amp;DATE(F$1,F$2,1),Prov_Auto!$D$3:$D1000, "&lt;="&amp;EOMONTH(DATE(F$1,F$2,1),0)))</f>
        <v/>
      </c>
      <c r="G882" s="48" t="str">
        <f>IF($D882="","", (SUMIFS(Transacoes!$D$3:$D1000,Transacoes!$C$3:$C1000,$D882,Transacoes!$B$3:$B1000,"C", Transacoes!$A$3:$A1000, "&lt;"&amp;EOMONTH(DATE(G$1,G$2,1),0))-SUMIFS(Transacoes!$D$3:$D1000,Transacoes!$C$3:$C1000,$D882,Transacoes!$B$3:$B1000,"V", Transacoes!$A$3:$A1000, "&lt;"&amp;EOMONTH(DATE(G$1,G$2,1),0)))*SUMIFS(Prov_Auto!$E$3:$E1000, Prov_Auto!$A$3:$A1000, $D882, Prov_Auto!$D$3:$D1000,"&gt;="&amp;DATE(G$1,G$2,1),Prov_Auto!$D$3:$D1000, "&lt;="&amp;EOMONTH(DATE(G$1,G$2,1),0)))</f>
        <v/>
      </c>
      <c r="H882" s="48" t="str">
        <f>IF($D882="","", (SUMIFS(Transacoes!$D$3:$D1000,Transacoes!$C$3:$C1000,$D882,Transacoes!$B$3:$B1000,"C", Transacoes!$A$3:$A1000, "&lt;"&amp;EOMONTH(DATE(H$1,H$2,1),0))-SUMIFS(Transacoes!$D$3:$D1000,Transacoes!$C$3:$C1000,$D882,Transacoes!$B$3:$B1000,"V", Transacoes!$A$3:$A1000, "&lt;"&amp;EOMONTH(DATE(H$1,H$2,1),0)))*SUMIFS(Prov_Auto!$E$3:$E1000, Prov_Auto!$A$3:$A1000, $D882, Prov_Auto!$D$3:$D1000,"&gt;="&amp;DATE(H$1,H$2,1),Prov_Auto!$D$3:$D1000, "&lt;="&amp;EOMONTH(DATE(H$1,H$2,1),0)))</f>
        <v/>
      </c>
      <c r="I882" s="48" t="str">
        <f>IF($D882="","", (SUMIFS(Transacoes!$D$3:$D1000,Transacoes!$C$3:$C1000,$D882,Transacoes!$B$3:$B1000,"C", Transacoes!$A$3:$A1000, "&lt;"&amp;EOMONTH(DATE(I$1,I$2,1),0))-SUMIFS(Transacoes!$D$3:$D1000,Transacoes!$C$3:$C1000,$D882,Transacoes!$B$3:$B1000,"V", Transacoes!$A$3:$A1000, "&lt;"&amp;EOMONTH(DATE(I$1,I$2,1),0)))*SUMIFS(Prov_Auto!$E$3:$E1000, Prov_Auto!$A$3:$A1000, $D882, Prov_Auto!$D$3:$D1000,"&gt;="&amp;DATE(I$1,I$2,1),Prov_Auto!$D$3:$D1000, "&lt;="&amp;EOMONTH(DATE(I$1,I$2,1),0)))</f>
        <v/>
      </c>
      <c r="J882" s="48" t="str">
        <f>IF($D882="","", (SUMIFS(Transacoes!$D$3:$D1000,Transacoes!$C$3:$C1000,$D882,Transacoes!$B$3:$B1000,"C", Transacoes!$A$3:$A1000, "&lt;"&amp;EOMONTH(DATE(J$1,J$2,1),0))-SUMIFS(Transacoes!$D$3:$D1000,Transacoes!$C$3:$C1000,$D882,Transacoes!$B$3:$B1000,"V", Transacoes!$A$3:$A1000, "&lt;"&amp;EOMONTH(DATE(J$1,J$2,1),0)))*SUMIFS(Prov_Auto!$E$3:$E1000, Prov_Auto!$A$3:$A1000, $D882, Prov_Auto!$D$3:$D1000,"&gt;="&amp;DATE(J$1,J$2,1),Prov_Auto!$D$3:$D1000, "&lt;="&amp;EOMONTH(DATE(J$1,J$2,1),0)))</f>
        <v/>
      </c>
      <c r="K882" s="48" t="str">
        <f>IF($D882="","", (SUMIFS(Transacoes!$D$3:$D1000,Transacoes!$C$3:$C1000,$D882,Transacoes!$B$3:$B1000,"C", Transacoes!$A$3:$A1000, "&lt;"&amp;EOMONTH(DATE(K$1,K$2,1),0))-SUMIFS(Transacoes!$D$3:$D1000,Transacoes!$C$3:$C1000,$D882,Transacoes!$B$3:$B1000,"V", Transacoes!$A$3:$A1000, "&lt;"&amp;EOMONTH(DATE(K$1,K$2,1),0)))*SUMIFS(Prov_Auto!$E$3:$E1000, Prov_Auto!$A$3:$A1000, $D882, Prov_Auto!$D$3:$D1000,"&gt;="&amp;DATE(K$1,K$2,1),Prov_Auto!$D$3:$D1000, "&lt;="&amp;EOMONTH(DATE(K$1,K$2,1),0)))</f>
        <v/>
      </c>
      <c r="L882" s="48" t="str">
        <f>IF($D882="","", (SUMIFS(Transacoes!$D$3:$D1000,Transacoes!$C$3:$C1000,$D882,Transacoes!$B$3:$B1000,"C", Transacoes!$A$3:$A1000, "&lt;"&amp;EOMONTH(DATE(L$1,L$2,1),0))-SUMIFS(Transacoes!$D$3:$D1000,Transacoes!$C$3:$C1000,$D882,Transacoes!$B$3:$B1000,"V", Transacoes!$A$3:$A1000, "&lt;"&amp;EOMONTH(DATE(L$1,L$2,1),0)))*SUMIFS(Prov_Auto!$E$3:$E1000, Prov_Auto!$A$3:$A1000, $D882, Prov_Auto!$D$3:$D1000,"&gt;="&amp;DATE(L$1,L$2,1),Prov_Auto!$D$3:$D1000, "&lt;="&amp;EOMONTH(DATE(L$1,L$2,1),0)))</f>
        <v/>
      </c>
      <c r="M882" s="48" t="str">
        <f>IF($D882="","", (SUMIFS(Transacoes!$D$3:$D1000,Transacoes!$C$3:$C1000,$D882,Transacoes!$B$3:$B1000,"C", Transacoes!$A$3:$A1000, "&lt;"&amp;EOMONTH(DATE(M$1,M$2,1),0))-SUMIFS(Transacoes!$D$3:$D1000,Transacoes!$C$3:$C1000,$D882,Transacoes!$B$3:$B1000,"V", Transacoes!$A$3:$A1000, "&lt;"&amp;EOMONTH(DATE(M$1,M$2,1),0)))*SUMIFS(Prov_Auto!$E$3:$E1000, Prov_Auto!$A$3:$A1000, $D882, Prov_Auto!$D$3:$D1000,"&gt;="&amp;DATE(M$1,M$2,1),Prov_Auto!$D$3:$D1000, "&lt;="&amp;EOMONTH(DATE(M$1,M$2,1),0)))</f>
        <v/>
      </c>
      <c r="N882" s="48" t="str">
        <f>IF($D882="","", (SUMIFS(Transacoes!$D$3:$D1000,Transacoes!$C$3:$C1000,$D882,Transacoes!$B$3:$B1000,"C", Transacoes!$A$3:$A1000, "&lt;"&amp;EOMONTH(DATE(N$1,N$2,1),0))-SUMIFS(Transacoes!$D$3:$D1000,Transacoes!$C$3:$C1000,$D882,Transacoes!$B$3:$B1000,"V", Transacoes!$A$3:$A1000, "&lt;"&amp;EOMONTH(DATE(N$1,N$2,1),0)))*SUMIFS(Prov_Auto!$E$3:$E1000, Prov_Auto!$A$3:$A1000, $D882, Prov_Auto!$D$3:$D1000,"&gt;="&amp;DATE(N$1,N$2,1),Prov_Auto!$D$3:$D1000, "&lt;="&amp;EOMONTH(DATE(N$1,N$2,1),0)))</f>
        <v/>
      </c>
      <c r="O882" s="48" t="str">
        <f>IF($D882="","", (SUMIFS(Transacoes!$D$3:$D1000,Transacoes!$C$3:$C1000,$D882,Transacoes!$B$3:$B1000,"C", Transacoes!$A$3:$A1000, "&lt;"&amp;EOMONTH(DATE(O$1,O$2,1),0))-SUMIFS(Transacoes!$D$3:$D1000,Transacoes!$C$3:$C1000,$D882,Transacoes!$B$3:$B1000,"V", Transacoes!$A$3:$A1000, "&lt;"&amp;EOMONTH(DATE(O$1,O$2,1),0)))*SUMIFS(Prov_Auto!$E$3:$E1000, Prov_Auto!$A$3:$A1000, $D882, Prov_Auto!$D$3:$D1000,"&gt;="&amp;DATE(O$1,O$2,1),Prov_Auto!$D$3:$D1000, "&lt;="&amp;EOMONTH(DATE(O$1,O$2,1),0)))</f>
        <v/>
      </c>
      <c r="P882" s="48" t="str">
        <f>IF($D882="","", (SUMIFS(Transacoes!$D$3:$D1000,Transacoes!$C$3:$C1000,$D882,Transacoes!$B$3:$B1000,"C", Transacoes!$A$3:$A1000, "&lt;"&amp;EOMONTH(DATE(P$1,P$2,1),0))-SUMIFS(Transacoes!$D$3:$D1000,Transacoes!$C$3:$C1000,$D882,Transacoes!$B$3:$B1000,"V", Transacoes!$A$3:$A1000, "&lt;"&amp;EOMONTH(DATE(P$1,P$2,1),0)))*SUMIFS(Prov_Auto!$E$3:$E1000, Prov_Auto!$A$3:$A1000, $D882, Prov_Auto!$D$3:$D1000,"&gt;="&amp;DATE(P$1,P$2,1),Prov_Auto!$D$3:$D1000, "&lt;="&amp;EOMONTH(DATE(P$1,P$2,1),0)))</f>
        <v/>
      </c>
      <c r="Q882" s="48" t="str">
        <f>IF($D882="","", (SUMIFS(Transacoes!$D$3:$D1000,Transacoes!$C$3:$C1000,$D882,Transacoes!$B$3:$B1000,"C", Transacoes!$A$3:$A1000, "&lt;"&amp;EOMONTH(DATE(Q$1,Q$2,1),0))-SUMIFS(Transacoes!$D$3:$D1000,Transacoes!$C$3:$C1000,$D882,Transacoes!$B$3:$B1000,"V", Transacoes!$A$3:$A1000, "&lt;"&amp;EOMONTH(DATE(Q$1,Q$2,1),0)))*SUMIFS(Prov_Auto!$E$3:$E1000, Prov_Auto!$A$3:$A1000, $D882, Prov_Auto!$D$3:$D1000,"&gt;="&amp;DATE(Q$1,Q$2,1),Prov_Auto!$D$3:$D1000, "&lt;="&amp;EOMONTH(DATE(Q$1,Q$2,1),0)))</f>
        <v/>
      </c>
      <c r="R882" s="47"/>
    </row>
    <row r="883">
      <c r="A883" s="47"/>
      <c r="B883" s="47"/>
      <c r="C883" s="47"/>
      <c r="D883" s="87"/>
      <c r="E883" s="48" t="str">
        <f>IF($D883="","", (SUMIFS(Transacoes!$D$3:$D1000,Transacoes!$C$3:$C1000,$D883,Transacoes!$B$3:$B1000,"C", Transacoes!$A$3:$A1000, "&lt;"&amp;EOMONTH(DATE(E$1,E$2,1),0))-SUMIFS(Transacoes!$D$3:$D1000,Transacoes!$C$3:$C1000,$D883,Transacoes!$B$3:$B1000,"V", Transacoes!$A$3:$A1000, "&lt;"&amp;EOMONTH(DATE(E$1,E$2,1),0)))*SUMIFS(Prov_Auto!$E$3:$E1000, Prov_Auto!$A$3:$A1000, $D883, Prov_Auto!$D$3:$D1000,"&gt;="&amp;DATE(E$1,E$2,1),Prov_Auto!$D$3:$D1000, "&lt;="&amp;EOMONTH(DATE(E$1,E$2,1),0)))</f>
        <v/>
      </c>
      <c r="F883" s="48" t="str">
        <f>IF($D883="","", (SUMIFS(Transacoes!$D$3:$D1000,Transacoes!$C$3:$C1000,$D883,Transacoes!$B$3:$B1000,"C", Transacoes!$A$3:$A1000, "&lt;"&amp;EOMONTH(DATE(F$1,F$2,1),0))-SUMIFS(Transacoes!$D$3:$D1000,Transacoes!$C$3:$C1000,$D883,Transacoes!$B$3:$B1000,"V", Transacoes!$A$3:$A1000, "&lt;"&amp;EOMONTH(DATE(F$1,F$2,1),0)))*SUMIFS(Prov_Auto!$E$3:$E1000, Prov_Auto!$A$3:$A1000, $D883, Prov_Auto!$D$3:$D1000,"&gt;="&amp;DATE(F$1,F$2,1),Prov_Auto!$D$3:$D1000, "&lt;="&amp;EOMONTH(DATE(F$1,F$2,1),0)))</f>
        <v/>
      </c>
      <c r="G883" s="48" t="str">
        <f>IF($D883="","", (SUMIFS(Transacoes!$D$3:$D1000,Transacoes!$C$3:$C1000,$D883,Transacoes!$B$3:$B1000,"C", Transacoes!$A$3:$A1000, "&lt;"&amp;EOMONTH(DATE(G$1,G$2,1),0))-SUMIFS(Transacoes!$D$3:$D1000,Transacoes!$C$3:$C1000,$D883,Transacoes!$B$3:$B1000,"V", Transacoes!$A$3:$A1000, "&lt;"&amp;EOMONTH(DATE(G$1,G$2,1),0)))*SUMIFS(Prov_Auto!$E$3:$E1000, Prov_Auto!$A$3:$A1000, $D883, Prov_Auto!$D$3:$D1000,"&gt;="&amp;DATE(G$1,G$2,1),Prov_Auto!$D$3:$D1000, "&lt;="&amp;EOMONTH(DATE(G$1,G$2,1),0)))</f>
        <v/>
      </c>
      <c r="H883" s="48" t="str">
        <f>IF($D883="","", (SUMIFS(Transacoes!$D$3:$D1000,Transacoes!$C$3:$C1000,$D883,Transacoes!$B$3:$B1000,"C", Transacoes!$A$3:$A1000, "&lt;"&amp;EOMONTH(DATE(H$1,H$2,1),0))-SUMIFS(Transacoes!$D$3:$D1000,Transacoes!$C$3:$C1000,$D883,Transacoes!$B$3:$B1000,"V", Transacoes!$A$3:$A1000, "&lt;"&amp;EOMONTH(DATE(H$1,H$2,1),0)))*SUMIFS(Prov_Auto!$E$3:$E1000, Prov_Auto!$A$3:$A1000, $D883, Prov_Auto!$D$3:$D1000,"&gt;="&amp;DATE(H$1,H$2,1),Prov_Auto!$D$3:$D1000, "&lt;="&amp;EOMONTH(DATE(H$1,H$2,1),0)))</f>
        <v/>
      </c>
      <c r="I883" s="48" t="str">
        <f>IF($D883="","", (SUMIFS(Transacoes!$D$3:$D1000,Transacoes!$C$3:$C1000,$D883,Transacoes!$B$3:$B1000,"C", Transacoes!$A$3:$A1000, "&lt;"&amp;EOMONTH(DATE(I$1,I$2,1),0))-SUMIFS(Transacoes!$D$3:$D1000,Transacoes!$C$3:$C1000,$D883,Transacoes!$B$3:$B1000,"V", Transacoes!$A$3:$A1000, "&lt;"&amp;EOMONTH(DATE(I$1,I$2,1),0)))*SUMIFS(Prov_Auto!$E$3:$E1000, Prov_Auto!$A$3:$A1000, $D883, Prov_Auto!$D$3:$D1000,"&gt;="&amp;DATE(I$1,I$2,1),Prov_Auto!$D$3:$D1000, "&lt;="&amp;EOMONTH(DATE(I$1,I$2,1),0)))</f>
        <v/>
      </c>
      <c r="J883" s="48" t="str">
        <f>IF($D883="","", (SUMIFS(Transacoes!$D$3:$D1000,Transacoes!$C$3:$C1000,$D883,Transacoes!$B$3:$B1000,"C", Transacoes!$A$3:$A1000, "&lt;"&amp;EOMONTH(DATE(J$1,J$2,1),0))-SUMIFS(Transacoes!$D$3:$D1000,Transacoes!$C$3:$C1000,$D883,Transacoes!$B$3:$B1000,"V", Transacoes!$A$3:$A1000, "&lt;"&amp;EOMONTH(DATE(J$1,J$2,1),0)))*SUMIFS(Prov_Auto!$E$3:$E1000, Prov_Auto!$A$3:$A1000, $D883, Prov_Auto!$D$3:$D1000,"&gt;="&amp;DATE(J$1,J$2,1),Prov_Auto!$D$3:$D1000, "&lt;="&amp;EOMONTH(DATE(J$1,J$2,1),0)))</f>
        <v/>
      </c>
      <c r="K883" s="48" t="str">
        <f>IF($D883="","", (SUMIFS(Transacoes!$D$3:$D1000,Transacoes!$C$3:$C1000,$D883,Transacoes!$B$3:$B1000,"C", Transacoes!$A$3:$A1000, "&lt;"&amp;EOMONTH(DATE(K$1,K$2,1),0))-SUMIFS(Transacoes!$D$3:$D1000,Transacoes!$C$3:$C1000,$D883,Transacoes!$B$3:$B1000,"V", Transacoes!$A$3:$A1000, "&lt;"&amp;EOMONTH(DATE(K$1,K$2,1),0)))*SUMIFS(Prov_Auto!$E$3:$E1000, Prov_Auto!$A$3:$A1000, $D883, Prov_Auto!$D$3:$D1000,"&gt;="&amp;DATE(K$1,K$2,1),Prov_Auto!$D$3:$D1000, "&lt;="&amp;EOMONTH(DATE(K$1,K$2,1),0)))</f>
        <v/>
      </c>
      <c r="L883" s="48" t="str">
        <f>IF($D883="","", (SUMIFS(Transacoes!$D$3:$D1000,Transacoes!$C$3:$C1000,$D883,Transacoes!$B$3:$B1000,"C", Transacoes!$A$3:$A1000, "&lt;"&amp;EOMONTH(DATE(L$1,L$2,1),0))-SUMIFS(Transacoes!$D$3:$D1000,Transacoes!$C$3:$C1000,$D883,Transacoes!$B$3:$B1000,"V", Transacoes!$A$3:$A1000, "&lt;"&amp;EOMONTH(DATE(L$1,L$2,1),0)))*SUMIFS(Prov_Auto!$E$3:$E1000, Prov_Auto!$A$3:$A1000, $D883, Prov_Auto!$D$3:$D1000,"&gt;="&amp;DATE(L$1,L$2,1),Prov_Auto!$D$3:$D1000, "&lt;="&amp;EOMONTH(DATE(L$1,L$2,1),0)))</f>
        <v/>
      </c>
      <c r="M883" s="48" t="str">
        <f>IF($D883="","", (SUMIFS(Transacoes!$D$3:$D1000,Transacoes!$C$3:$C1000,$D883,Transacoes!$B$3:$B1000,"C", Transacoes!$A$3:$A1000, "&lt;"&amp;EOMONTH(DATE(M$1,M$2,1),0))-SUMIFS(Transacoes!$D$3:$D1000,Transacoes!$C$3:$C1000,$D883,Transacoes!$B$3:$B1000,"V", Transacoes!$A$3:$A1000, "&lt;"&amp;EOMONTH(DATE(M$1,M$2,1),0)))*SUMIFS(Prov_Auto!$E$3:$E1000, Prov_Auto!$A$3:$A1000, $D883, Prov_Auto!$D$3:$D1000,"&gt;="&amp;DATE(M$1,M$2,1),Prov_Auto!$D$3:$D1000, "&lt;="&amp;EOMONTH(DATE(M$1,M$2,1),0)))</f>
        <v/>
      </c>
      <c r="N883" s="48" t="str">
        <f>IF($D883="","", (SUMIFS(Transacoes!$D$3:$D1000,Transacoes!$C$3:$C1000,$D883,Transacoes!$B$3:$B1000,"C", Transacoes!$A$3:$A1000, "&lt;"&amp;EOMONTH(DATE(N$1,N$2,1),0))-SUMIFS(Transacoes!$D$3:$D1000,Transacoes!$C$3:$C1000,$D883,Transacoes!$B$3:$B1000,"V", Transacoes!$A$3:$A1000, "&lt;"&amp;EOMONTH(DATE(N$1,N$2,1),0)))*SUMIFS(Prov_Auto!$E$3:$E1000, Prov_Auto!$A$3:$A1000, $D883, Prov_Auto!$D$3:$D1000,"&gt;="&amp;DATE(N$1,N$2,1),Prov_Auto!$D$3:$D1000, "&lt;="&amp;EOMONTH(DATE(N$1,N$2,1),0)))</f>
        <v/>
      </c>
      <c r="O883" s="48" t="str">
        <f>IF($D883="","", (SUMIFS(Transacoes!$D$3:$D1000,Transacoes!$C$3:$C1000,$D883,Transacoes!$B$3:$B1000,"C", Transacoes!$A$3:$A1000, "&lt;"&amp;EOMONTH(DATE(O$1,O$2,1),0))-SUMIFS(Transacoes!$D$3:$D1000,Transacoes!$C$3:$C1000,$D883,Transacoes!$B$3:$B1000,"V", Transacoes!$A$3:$A1000, "&lt;"&amp;EOMONTH(DATE(O$1,O$2,1),0)))*SUMIFS(Prov_Auto!$E$3:$E1000, Prov_Auto!$A$3:$A1000, $D883, Prov_Auto!$D$3:$D1000,"&gt;="&amp;DATE(O$1,O$2,1),Prov_Auto!$D$3:$D1000, "&lt;="&amp;EOMONTH(DATE(O$1,O$2,1),0)))</f>
        <v/>
      </c>
      <c r="P883" s="48" t="str">
        <f>IF($D883="","", (SUMIFS(Transacoes!$D$3:$D1000,Transacoes!$C$3:$C1000,$D883,Transacoes!$B$3:$B1000,"C", Transacoes!$A$3:$A1000, "&lt;"&amp;EOMONTH(DATE(P$1,P$2,1),0))-SUMIFS(Transacoes!$D$3:$D1000,Transacoes!$C$3:$C1000,$D883,Transacoes!$B$3:$B1000,"V", Transacoes!$A$3:$A1000, "&lt;"&amp;EOMONTH(DATE(P$1,P$2,1),0)))*SUMIFS(Prov_Auto!$E$3:$E1000, Prov_Auto!$A$3:$A1000, $D883, Prov_Auto!$D$3:$D1000,"&gt;="&amp;DATE(P$1,P$2,1),Prov_Auto!$D$3:$D1000, "&lt;="&amp;EOMONTH(DATE(P$1,P$2,1),0)))</f>
        <v/>
      </c>
      <c r="Q883" s="48" t="str">
        <f>IF($D883="","", (SUMIFS(Transacoes!$D$3:$D1000,Transacoes!$C$3:$C1000,$D883,Transacoes!$B$3:$B1000,"C", Transacoes!$A$3:$A1000, "&lt;"&amp;EOMONTH(DATE(Q$1,Q$2,1),0))-SUMIFS(Transacoes!$D$3:$D1000,Transacoes!$C$3:$C1000,$D883,Transacoes!$B$3:$B1000,"V", Transacoes!$A$3:$A1000, "&lt;"&amp;EOMONTH(DATE(Q$1,Q$2,1),0)))*SUMIFS(Prov_Auto!$E$3:$E1000, Prov_Auto!$A$3:$A1000, $D883, Prov_Auto!$D$3:$D1000,"&gt;="&amp;DATE(Q$1,Q$2,1),Prov_Auto!$D$3:$D1000, "&lt;="&amp;EOMONTH(DATE(Q$1,Q$2,1),0)))</f>
        <v/>
      </c>
      <c r="R883" s="47"/>
    </row>
    <row r="884">
      <c r="A884" s="47"/>
      <c r="B884" s="47"/>
      <c r="C884" s="47"/>
      <c r="D884" s="87"/>
      <c r="E884" s="48" t="str">
        <f>IF($D884="","", (SUMIFS(Transacoes!$D$3:$D1000,Transacoes!$C$3:$C1000,$D884,Transacoes!$B$3:$B1000,"C", Transacoes!$A$3:$A1000, "&lt;"&amp;EOMONTH(DATE(E$1,E$2,1),0))-SUMIFS(Transacoes!$D$3:$D1000,Transacoes!$C$3:$C1000,$D884,Transacoes!$B$3:$B1000,"V", Transacoes!$A$3:$A1000, "&lt;"&amp;EOMONTH(DATE(E$1,E$2,1),0)))*SUMIFS(Prov_Auto!$E$3:$E1000, Prov_Auto!$A$3:$A1000, $D884, Prov_Auto!$D$3:$D1000,"&gt;="&amp;DATE(E$1,E$2,1),Prov_Auto!$D$3:$D1000, "&lt;="&amp;EOMONTH(DATE(E$1,E$2,1),0)))</f>
        <v/>
      </c>
      <c r="F884" s="48" t="str">
        <f>IF($D884="","", (SUMIFS(Transacoes!$D$3:$D1000,Transacoes!$C$3:$C1000,$D884,Transacoes!$B$3:$B1000,"C", Transacoes!$A$3:$A1000, "&lt;"&amp;EOMONTH(DATE(F$1,F$2,1),0))-SUMIFS(Transacoes!$D$3:$D1000,Transacoes!$C$3:$C1000,$D884,Transacoes!$B$3:$B1000,"V", Transacoes!$A$3:$A1000, "&lt;"&amp;EOMONTH(DATE(F$1,F$2,1),0)))*SUMIFS(Prov_Auto!$E$3:$E1000, Prov_Auto!$A$3:$A1000, $D884, Prov_Auto!$D$3:$D1000,"&gt;="&amp;DATE(F$1,F$2,1),Prov_Auto!$D$3:$D1000, "&lt;="&amp;EOMONTH(DATE(F$1,F$2,1),0)))</f>
        <v/>
      </c>
      <c r="G884" s="48" t="str">
        <f>IF($D884="","", (SUMIFS(Transacoes!$D$3:$D1000,Transacoes!$C$3:$C1000,$D884,Transacoes!$B$3:$B1000,"C", Transacoes!$A$3:$A1000, "&lt;"&amp;EOMONTH(DATE(G$1,G$2,1),0))-SUMIFS(Transacoes!$D$3:$D1000,Transacoes!$C$3:$C1000,$D884,Transacoes!$B$3:$B1000,"V", Transacoes!$A$3:$A1000, "&lt;"&amp;EOMONTH(DATE(G$1,G$2,1),0)))*SUMIFS(Prov_Auto!$E$3:$E1000, Prov_Auto!$A$3:$A1000, $D884, Prov_Auto!$D$3:$D1000,"&gt;="&amp;DATE(G$1,G$2,1),Prov_Auto!$D$3:$D1000, "&lt;="&amp;EOMONTH(DATE(G$1,G$2,1),0)))</f>
        <v/>
      </c>
      <c r="H884" s="48" t="str">
        <f>IF($D884="","", (SUMIFS(Transacoes!$D$3:$D1000,Transacoes!$C$3:$C1000,$D884,Transacoes!$B$3:$B1000,"C", Transacoes!$A$3:$A1000, "&lt;"&amp;EOMONTH(DATE(H$1,H$2,1),0))-SUMIFS(Transacoes!$D$3:$D1000,Transacoes!$C$3:$C1000,$D884,Transacoes!$B$3:$B1000,"V", Transacoes!$A$3:$A1000, "&lt;"&amp;EOMONTH(DATE(H$1,H$2,1),0)))*SUMIFS(Prov_Auto!$E$3:$E1000, Prov_Auto!$A$3:$A1000, $D884, Prov_Auto!$D$3:$D1000,"&gt;="&amp;DATE(H$1,H$2,1),Prov_Auto!$D$3:$D1000, "&lt;="&amp;EOMONTH(DATE(H$1,H$2,1),0)))</f>
        <v/>
      </c>
      <c r="I884" s="48" t="str">
        <f>IF($D884="","", (SUMIFS(Transacoes!$D$3:$D1000,Transacoes!$C$3:$C1000,$D884,Transacoes!$B$3:$B1000,"C", Transacoes!$A$3:$A1000, "&lt;"&amp;EOMONTH(DATE(I$1,I$2,1),0))-SUMIFS(Transacoes!$D$3:$D1000,Transacoes!$C$3:$C1000,$D884,Transacoes!$B$3:$B1000,"V", Transacoes!$A$3:$A1000, "&lt;"&amp;EOMONTH(DATE(I$1,I$2,1),0)))*SUMIFS(Prov_Auto!$E$3:$E1000, Prov_Auto!$A$3:$A1000, $D884, Prov_Auto!$D$3:$D1000,"&gt;="&amp;DATE(I$1,I$2,1),Prov_Auto!$D$3:$D1000, "&lt;="&amp;EOMONTH(DATE(I$1,I$2,1),0)))</f>
        <v/>
      </c>
      <c r="J884" s="48" t="str">
        <f>IF($D884="","", (SUMIFS(Transacoes!$D$3:$D1000,Transacoes!$C$3:$C1000,$D884,Transacoes!$B$3:$B1000,"C", Transacoes!$A$3:$A1000, "&lt;"&amp;EOMONTH(DATE(J$1,J$2,1),0))-SUMIFS(Transacoes!$D$3:$D1000,Transacoes!$C$3:$C1000,$D884,Transacoes!$B$3:$B1000,"V", Transacoes!$A$3:$A1000, "&lt;"&amp;EOMONTH(DATE(J$1,J$2,1),0)))*SUMIFS(Prov_Auto!$E$3:$E1000, Prov_Auto!$A$3:$A1000, $D884, Prov_Auto!$D$3:$D1000,"&gt;="&amp;DATE(J$1,J$2,1),Prov_Auto!$D$3:$D1000, "&lt;="&amp;EOMONTH(DATE(J$1,J$2,1),0)))</f>
        <v/>
      </c>
      <c r="K884" s="48" t="str">
        <f>IF($D884="","", (SUMIFS(Transacoes!$D$3:$D1000,Transacoes!$C$3:$C1000,$D884,Transacoes!$B$3:$B1000,"C", Transacoes!$A$3:$A1000, "&lt;"&amp;EOMONTH(DATE(K$1,K$2,1),0))-SUMIFS(Transacoes!$D$3:$D1000,Transacoes!$C$3:$C1000,$D884,Transacoes!$B$3:$B1000,"V", Transacoes!$A$3:$A1000, "&lt;"&amp;EOMONTH(DATE(K$1,K$2,1),0)))*SUMIFS(Prov_Auto!$E$3:$E1000, Prov_Auto!$A$3:$A1000, $D884, Prov_Auto!$D$3:$D1000,"&gt;="&amp;DATE(K$1,K$2,1),Prov_Auto!$D$3:$D1000, "&lt;="&amp;EOMONTH(DATE(K$1,K$2,1),0)))</f>
        <v/>
      </c>
      <c r="L884" s="48" t="str">
        <f>IF($D884="","", (SUMIFS(Transacoes!$D$3:$D1000,Transacoes!$C$3:$C1000,$D884,Transacoes!$B$3:$B1000,"C", Transacoes!$A$3:$A1000, "&lt;"&amp;EOMONTH(DATE(L$1,L$2,1),0))-SUMIFS(Transacoes!$D$3:$D1000,Transacoes!$C$3:$C1000,$D884,Transacoes!$B$3:$B1000,"V", Transacoes!$A$3:$A1000, "&lt;"&amp;EOMONTH(DATE(L$1,L$2,1),0)))*SUMIFS(Prov_Auto!$E$3:$E1000, Prov_Auto!$A$3:$A1000, $D884, Prov_Auto!$D$3:$D1000,"&gt;="&amp;DATE(L$1,L$2,1),Prov_Auto!$D$3:$D1000, "&lt;="&amp;EOMONTH(DATE(L$1,L$2,1),0)))</f>
        <v/>
      </c>
      <c r="M884" s="48" t="str">
        <f>IF($D884="","", (SUMIFS(Transacoes!$D$3:$D1000,Transacoes!$C$3:$C1000,$D884,Transacoes!$B$3:$B1000,"C", Transacoes!$A$3:$A1000, "&lt;"&amp;EOMONTH(DATE(M$1,M$2,1),0))-SUMIFS(Transacoes!$D$3:$D1000,Transacoes!$C$3:$C1000,$D884,Transacoes!$B$3:$B1000,"V", Transacoes!$A$3:$A1000, "&lt;"&amp;EOMONTH(DATE(M$1,M$2,1),0)))*SUMIFS(Prov_Auto!$E$3:$E1000, Prov_Auto!$A$3:$A1000, $D884, Prov_Auto!$D$3:$D1000,"&gt;="&amp;DATE(M$1,M$2,1),Prov_Auto!$D$3:$D1000, "&lt;="&amp;EOMONTH(DATE(M$1,M$2,1),0)))</f>
        <v/>
      </c>
      <c r="N884" s="48" t="str">
        <f>IF($D884="","", (SUMIFS(Transacoes!$D$3:$D1000,Transacoes!$C$3:$C1000,$D884,Transacoes!$B$3:$B1000,"C", Transacoes!$A$3:$A1000, "&lt;"&amp;EOMONTH(DATE(N$1,N$2,1),0))-SUMIFS(Transacoes!$D$3:$D1000,Transacoes!$C$3:$C1000,$D884,Transacoes!$B$3:$B1000,"V", Transacoes!$A$3:$A1000, "&lt;"&amp;EOMONTH(DATE(N$1,N$2,1),0)))*SUMIFS(Prov_Auto!$E$3:$E1000, Prov_Auto!$A$3:$A1000, $D884, Prov_Auto!$D$3:$D1000,"&gt;="&amp;DATE(N$1,N$2,1),Prov_Auto!$D$3:$D1000, "&lt;="&amp;EOMONTH(DATE(N$1,N$2,1),0)))</f>
        <v/>
      </c>
      <c r="O884" s="48" t="str">
        <f>IF($D884="","", (SUMIFS(Transacoes!$D$3:$D1000,Transacoes!$C$3:$C1000,$D884,Transacoes!$B$3:$B1000,"C", Transacoes!$A$3:$A1000, "&lt;"&amp;EOMONTH(DATE(O$1,O$2,1),0))-SUMIFS(Transacoes!$D$3:$D1000,Transacoes!$C$3:$C1000,$D884,Transacoes!$B$3:$B1000,"V", Transacoes!$A$3:$A1000, "&lt;"&amp;EOMONTH(DATE(O$1,O$2,1),0)))*SUMIFS(Prov_Auto!$E$3:$E1000, Prov_Auto!$A$3:$A1000, $D884, Prov_Auto!$D$3:$D1000,"&gt;="&amp;DATE(O$1,O$2,1),Prov_Auto!$D$3:$D1000, "&lt;="&amp;EOMONTH(DATE(O$1,O$2,1),0)))</f>
        <v/>
      </c>
      <c r="P884" s="48" t="str">
        <f>IF($D884="","", (SUMIFS(Transacoes!$D$3:$D1000,Transacoes!$C$3:$C1000,$D884,Transacoes!$B$3:$B1000,"C", Transacoes!$A$3:$A1000, "&lt;"&amp;EOMONTH(DATE(P$1,P$2,1),0))-SUMIFS(Transacoes!$D$3:$D1000,Transacoes!$C$3:$C1000,$D884,Transacoes!$B$3:$B1000,"V", Transacoes!$A$3:$A1000, "&lt;"&amp;EOMONTH(DATE(P$1,P$2,1),0)))*SUMIFS(Prov_Auto!$E$3:$E1000, Prov_Auto!$A$3:$A1000, $D884, Prov_Auto!$D$3:$D1000,"&gt;="&amp;DATE(P$1,P$2,1),Prov_Auto!$D$3:$D1000, "&lt;="&amp;EOMONTH(DATE(P$1,P$2,1),0)))</f>
        <v/>
      </c>
      <c r="Q884" s="48" t="str">
        <f>IF($D884="","", (SUMIFS(Transacoes!$D$3:$D1000,Transacoes!$C$3:$C1000,$D884,Transacoes!$B$3:$B1000,"C", Transacoes!$A$3:$A1000, "&lt;"&amp;EOMONTH(DATE(Q$1,Q$2,1),0))-SUMIFS(Transacoes!$D$3:$D1000,Transacoes!$C$3:$C1000,$D884,Transacoes!$B$3:$B1000,"V", Transacoes!$A$3:$A1000, "&lt;"&amp;EOMONTH(DATE(Q$1,Q$2,1),0)))*SUMIFS(Prov_Auto!$E$3:$E1000, Prov_Auto!$A$3:$A1000, $D884, Prov_Auto!$D$3:$D1000,"&gt;="&amp;DATE(Q$1,Q$2,1),Prov_Auto!$D$3:$D1000, "&lt;="&amp;EOMONTH(DATE(Q$1,Q$2,1),0)))</f>
        <v/>
      </c>
      <c r="R884" s="47"/>
    </row>
    <row r="885">
      <c r="A885" s="47"/>
      <c r="B885" s="47"/>
      <c r="C885" s="47"/>
      <c r="D885" s="87"/>
      <c r="E885" s="48" t="str">
        <f>IF($D885="","", (SUMIFS(Transacoes!$D$3:$D1000,Transacoes!$C$3:$C1000,$D885,Transacoes!$B$3:$B1000,"C", Transacoes!$A$3:$A1000, "&lt;"&amp;EOMONTH(DATE(E$1,E$2,1),0))-SUMIFS(Transacoes!$D$3:$D1000,Transacoes!$C$3:$C1000,$D885,Transacoes!$B$3:$B1000,"V", Transacoes!$A$3:$A1000, "&lt;"&amp;EOMONTH(DATE(E$1,E$2,1),0)))*SUMIFS(Prov_Auto!$E$3:$E1000, Prov_Auto!$A$3:$A1000, $D885, Prov_Auto!$D$3:$D1000,"&gt;="&amp;DATE(E$1,E$2,1),Prov_Auto!$D$3:$D1000, "&lt;="&amp;EOMONTH(DATE(E$1,E$2,1),0)))</f>
        <v/>
      </c>
      <c r="F885" s="48" t="str">
        <f>IF($D885="","", (SUMIFS(Transacoes!$D$3:$D1000,Transacoes!$C$3:$C1000,$D885,Transacoes!$B$3:$B1000,"C", Transacoes!$A$3:$A1000, "&lt;"&amp;EOMONTH(DATE(F$1,F$2,1),0))-SUMIFS(Transacoes!$D$3:$D1000,Transacoes!$C$3:$C1000,$D885,Transacoes!$B$3:$B1000,"V", Transacoes!$A$3:$A1000, "&lt;"&amp;EOMONTH(DATE(F$1,F$2,1),0)))*SUMIFS(Prov_Auto!$E$3:$E1000, Prov_Auto!$A$3:$A1000, $D885, Prov_Auto!$D$3:$D1000,"&gt;="&amp;DATE(F$1,F$2,1),Prov_Auto!$D$3:$D1000, "&lt;="&amp;EOMONTH(DATE(F$1,F$2,1),0)))</f>
        <v/>
      </c>
      <c r="G885" s="48" t="str">
        <f>IF($D885="","", (SUMIFS(Transacoes!$D$3:$D1000,Transacoes!$C$3:$C1000,$D885,Transacoes!$B$3:$B1000,"C", Transacoes!$A$3:$A1000, "&lt;"&amp;EOMONTH(DATE(G$1,G$2,1),0))-SUMIFS(Transacoes!$D$3:$D1000,Transacoes!$C$3:$C1000,$D885,Transacoes!$B$3:$B1000,"V", Transacoes!$A$3:$A1000, "&lt;"&amp;EOMONTH(DATE(G$1,G$2,1),0)))*SUMIFS(Prov_Auto!$E$3:$E1000, Prov_Auto!$A$3:$A1000, $D885, Prov_Auto!$D$3:$D1000,"&gt;="&amp;DATE(G$1,G$2,1),Prov_Auto!$D$3:$D1000, "&lt;="&amp;EOMONTH(DATE(G$1,G$2,1),0)))</f>
        <v/>
      </c>
      <c r="H885" s="48" t="str">
        <f>IF($D885="","", (SUMIFS(Transacoes!$D$3:$D1000,Transacoes!$C$3:$C1000,$D885,Transacoes!$B$3:$B1000,"C", Transacoes!$A$3:$A1000, "&lt;"&amp;EOMONTH(DATE(H$1,H$2,1),0))-SUMIFS(Transacoes!$D$3:$D1000,Transacoes!$C$3:$C1000,$D885,Transacoes!$B$3:$B1000,"V", Transacoes!$A$3:$A1000, "&lt;"&amp;EOMONTH(DATE(H$1,H$2,1),0)))*SUMIFS(Prov_Auto!$E$3:$E1000, Prov_Auto!$A$3:$A1000, $D885, Prov_Auto!$D$3:$D1000,"&gt;="&amp;DATE(H$1,H$2,1),Prov_Auto!$D$3:$D1000, "&lt;="&amp;EOMONTH(DATE(H$1,H$2,1),0)))</f>
        <v/>
      </c>
      <c r="I885" s="48" t="str">
        <f>IF($D885="","", (SUMIFS(Transacoes!$D$3:$D1000,Transacoes!$C$3:$C1000,$D885,Transacoes!$B$3:$B1000,"C", Transacoes!$A$3:$A1000, "&lt;"&amp;EOMONTH(DATE(I$1,I$2,1),0))-SUMIFS(Transacoes!$D$3:$D1000,Transacoes!$C$3:$C1000,$D885,Transacoes!$B$3:$B1000,"V", Transacoes!$A$3:$A1000, "&lt;"&amp;EOMONTH(DATE(I$1,I$2,1),0)))*SUMIFS(Prov_Auto!$E$3:$E1000, Prov_Auto!$A$3:$A1000, $D885, Prov_Auto!$D$3:$D1000,"&gt;="&amp;DATE(I$1,I$2,1),Prov_Auto!$D$3:$D1000, "&lt;="&amp;EOMONTH(DATE(I$1,I$2,1),0)))</f>
        <v/>
      </c>
      <c r="J885" s="48" t="str">
        <f>IF($D885="","", (SUMIFS(Transacoes!$D$3:$D1000,Transacoes!$C$3:$C1000,$D885,Transacoes!$B$3:$B1000,"C", Transacoes!$A$3:$A1000, "&lt;"&amp;EOMONTH(DATE(J$1,J$2,1),0))-SUMIFS(Transacoes!$D$3:$D1000,Transacoes!$C$3:$C1000,$D885,Transacoes!$B$3:$B1000,"V", Transacoes!$A$3:$A1000, "&lt;"&amp;EOMONTH(DATE(J$1,J$2,1),0)))*SUMIFS(Prov_Auto!$E$3:$E1000, Prov_Auto!$A$3:$A1000, $D885, Prov_Auto!$D$3:$D1000,"&gt;="&amp;DATE(J$1,J$2,1),Prov_Auto!$D$3:$D1000, "&lt;="&amp;EOMONTH(DATE(J$1,J$2,1),0)))</f>
        <v/>
      </c>
      <c r="K885" s="48" t="str">
        <f>IF($D885="","", (SUMIFS(Transacoes!$D$3:$D1000,Transacoes!$C$3:$C1000,$D885,Transacoes!$B$3:$B1000,"C", Transacoes!$A$3:$A1000, "&lt;"&amp;EOMONTH(DATE(K$1,K$2,1),0))-SUMIFS(Transacoes!$D$3:$D1000,Transacoes!$C$3:$C1000,$D885,Transacoes!$B$3:$B1000,"V", Transacoes!$A$3:$A1000, "&lt;"&amp;EOMONTH(DATE(K$1,K$2,1),0)))*SUMIFS(Prov_Auto!$E$3:$E1000, Prov_Auto!$A$3:$A1000, $D885, Prov_Auto!$D$3:$D1000,"&gt;="&amp;DATE(K$1,K$2,1),Prov_Auto!$D$3:$D1000, "&lt;="&amp;EOMONTH(DATE(K$1,K$2,1),0)))</f>
        <v/>
      </c>
      <c r="L885" s="48" t="str">
        <f>IF($D885="","", (SUMIFS(Transacoes!$D$3:$D1000,Transacoes!$C$3:$C1000,$D885,Transacoes!$B$3:$B1000,"C", Transacoes!$A$3:$A1000, "&lt;"&amp;EOMONTH(DATE(L$1,L$2,1),0))-SUMIFS(Transacoes!$D$3:$D1000,Transacoes!$C$3:$C1000,$D885,Transacoes!$B$3:$B1000,"V", Transacoes!$A$3:$A1000, "&lt;"&amp;EOMONTH(DATE(L$1,L$2,1),0)))*SUMIFS(Prov_Auto!$E$3:$E1000, Prov_Auto!$A$3:$A1000, $D885, Prov_Auto!$D$3:$D1000,"&gt;="&amp;DATE(L$1,L$2,1),Prov_Auto!$D$3:$D1000, "&lt;="&amp;EOMONTH(DATE(L$1,L$2,1),0)))</f>
        <v/>
      </c>
      <c r="M885" s="48" t="str">
        <f>IF($D885="","", (SUMIFS(Transacoes!$D$3:$D1000,Transacoes!$C$3:$C1000,$D885,Transacoes!$B$3:$B1000,"C", Transacoes!$A$3:$A1000, "&lt;"&amp;EOMONTH(DATE(M$1,M$2,1),0))-SUMIFS(Transacoes!$D$3:$D1000,Transacoes!$C$3:$C1000,$D885,Transacoes!$B$3:$B1000,"V", Transacoes!$A$3:$A1000, "&lt;"&amp;EOMONTH(DATE(M$1,M$2,1),0)))*SUMIFS(Prov_Auto!$E$3:$E1000, Prov_Auto!$A$3:$A1000, $D885, Prov_Auto!$D$3:$D1000,"&gt;="&amp;DATE(M$1,M$2,1),Prov_Auto!$D$3:$D1000, "&lt;="&amp;EOMONTH(DATE(M$1,M$2,1),0)))</f>
        <v/>
      </c>
      <c r="N885" s="48" t="str">
        <f>IF($D885="","", (SUMIFS(Transacoes!$D$3:$D1000,Transacoes!$C$3:$C1000,$D885,Transacoes!$B$3:$B1000,"C", Transacoes!$A$3:$A1000, "&lt;"&amp;EOMONTH(DATE(N$1,N$2,1),0))-SUMIFS(Transacoes!$D$3:$D1000,Transacoes!$C$3:$C1000,$D885,Transacoes!$B$3:$B1000,"V", Transacoes!$A$3:$A1000, "&lt;"&amp;EOMONTH(DATE(N$1,N$2,1),0)))*SUMIFS(Prov_Auto!$E$3:$E1000, Prov_Auto!$A$3:$A1000, $D885, Prov_Auto!$D$3:$D1000,"&gt;="&amp;DATE(N$1,N$2,1),Prov_Auto!$D$3:$D1000, "&lt;="&amp;EOMONTH(DATE(N$1,N$2,1),0)))</f>
        <v/>
      </c>
      <c r="O885" s="48" t="str">
        <f>IF($D885="","", (SUMIFS(Transacoes!$D$3:$D1000,Transacoes!$C$3:$C1000,$D885,Transacoes!$B$3:$B1000,"C", Transacoes!$A$3:$A1000, "&lt;"&amp;EOMONTH(DATE(O$1,O$2,1),0))-SUMIFS(Transacoes!$D$3:$D1000,Transacoes!$C$3:$C1000,$D885,Transacoes!$B$3:$B1000,"V", Transacoes!$A$3:$A1000, "&lt;"&amp;EOMONTH(DATE(O$1,O$2,1),0)))*SUMIFS(Prov_Auto!$E$3:$E1000, Prov_Auto!$A$3:$A1000, $D885, Prov_Auto!$D$3:$D1000,"&gt;="&amp;DATE(O$1,O$2,1),Prov_Auto!$D$3:$D1000, "&lt;="&amp;EOMONTH(DATE(O$1,O$2,1),0)))</f>
        <v/>
      </c>
      <c r="P885" s="48" t="str">
        <f>IF($D885="","", (SUMIFS(Transacoes!$D$3:$D1000,Transacoes!$C$3:$C1000,$D885,Transacoes!$B$3:$B1000,"C", Transacoes!$A$3:$A1000, "&lt;"&amp;EOMONTH(DATE(P$1,P$2,1),0))-SUMIFS(Transacoes!$D$3:$D1000,Transacoes!$C$3:$C1000,$D885,Transacoes!$B$3:$B1000,"V", Transacoes!$A$3:$A1000, "&lt;"&amp;EOMONTH(DATE(P$1,P$2,1),0)))*SUMIFS(Prov_Auto!$E$3:$E1000, Prov_Auto!$A$3:$A1000, $D885, Prov_Auto!$D$3:$D1000,"&gt;="&amp;DATE(P$1,P$2,1),Prov_Auto!$D$3:$D1000, "&lt;="&amp;EOMONTH(DATE(P$1,P$2,1),0)))</f>
        <v/>
      </c>
      <c r="Q885" s="48" t="str">
        <f>IF($D885="","", (SUMIFS(Transacoes!$D$3:$D1000,Transacoes!$C$3:$C1000,$D885,Transacoes!$B$3:$B1000,"C", Transacoes!$A$3:$A1000, "&lt;"&amp;EOMONTH(DATE(Q$1,Q$2,1),0))-SUMIFS(Transacoes!$D$3:$D1000,Transacoes!$C$3:$C1000,$D885,Transacoes!$B$3:$B1000,"V", Transacoes!$A$3:$A1000, "&lt;"&amp;EOMONTH(DATE(Q$1,Q$2,1),0)))*SUMIFS(Prov_Auto!$E$3:$E1000, Prov_Auto!$A$3:$A1000, $D885, Prov_Auto!$D$3:$D1000,"&gt;="&amp;DATE(Q$1,Q$2,1),Prov_Auto!$D$3:$D1000, "&lt;="&amp;EOMONTH(DATE(Q$1,Q$2,1),0)))</f>
        <v/>
      </c>
      <c r="R885" s="47"/>
    </row>
    <row r="886">
      <c r="A886" s="47"/>
      <c r="B886" s="47"/>
      <c r="C886" s="47"/>
      <c r="D886" s="87"/>
      <c r="E886" s="48" t="str">
        <f>IF($D886="","", (SUMIFS(Transacoes!$D$3:$D1000,Transacoes!$C$3:$C1000,$D886,Transacoes!$B$3:$B1000,"C", Transacoes!$A$3:$A1000, "&lt;"&amp;EOMONTH(DATE(E$1,E$2,1),0))-SUMIFS(Transacoes!$D$3:$D1000,Transacoes!$C$3:$C1000,$D886,Transacoes!$B$3:$B1000,"V", Transacoes!$A$3:$A1000, "&lt;"&amp;EOMONTH(DATE(E$1,E$2,1),0)))*SUMIFS(Prov_Auto!$E$3:$E1000, Prov_Auto!$A$3:$A1000, $D886, Prov_Auto!$D$3:$D1000,"&gt;="&amp;DATE(E$1,E$2,1),Prov_Auto!$D$3:$D1000, "&lt;="&amp;EOMONTH(DATE(E$1,E$2,1),0)))</f>
        <v/>
      </c>
      <c r="F886" s="48" t="str">
        <f>IF($D886="","", (SUMIFS(Transacoes!$D$3:$D1000,Transacoes!$C$3:$C1000,$D886,Transacoes!$B$3:$B1000,"C", Transacoes!$A$3:$A1000, "&lt;"&amp;EOMONTH(DATE(F$1,F$2,1),0))-SUMIFS(Transacoes!$D$3:$D1000,Transacoes!$C$3:$C1000,$D886,Transacoes!$B$3:$B1000,"V", Transacoes!$A$3:$A1000, "&lt;"&amp;EOMONTH(DATE(F$1,F$2,1),0)))*SUMIFS(Prov_Auto!$E$3:$E1000, Prov_Auto!$A$3:$A1000, $D886, Prov_Auto!$D$3:$D1000,"&gt;="&amp;DATE(F$1,F$2,1),Prov_Auto!$D$3:$D1000, "&lt;="&amp;EOMONTH(DATE(F$1,F$2,1),0)))</f>
        <v/>
      </c>
      <c r="G886" s="48" t="str">
        <f>IF($D886="","", (SUMIFS(Transacoes!$D$3:$D1000,Transacoes!$C$3:$C1000,$D886,Transacoes!$B$3:$B1000,"C", Transacoes!$A$3:$A1000, "&lt;"&amp;EOMONTH(DATE(G$1,G$2,1),0))-SUMIFS(Transacoes!$D$3:$D1000,Transacoes!$C$3:$C1000,$D886,Transacoes!$B$3:$B1000,"V", Transacoes!$A$3:$A1000, "&lt;"&amp;EOMONTH(DATE(G$1,G$2,1),0)))*SUMIFS(Prov_Auto!$E$3:$E1000, Prov_Auto!$A$3:$A1000, $D886, Prov_Auto!$D$3:$D1000,"&gt;="&amp;DATE(G$1,G$2,1),Prov_Auto!$D$3:$D1000, "&lt;="&amp;EOMONTH(DATE(G$1,G$2,1),0)))</f>
        <v/>
      </c>
      <c r="H886" s="48" t="str">
        <f>IF($D886="","", (SUMIFS(Transacoes!$D$3:$D1000,Transacoes!$C$3:$C1000,$D886,Transacoes!$B$3:$B1000,"C", Transacoes!$A$3:$A1000, "&lt;"&amp;EOMONTH(DATE(H$1,H$2,1),0))-SUMIFS(Transacoes!$D$3:$D1000,Transacoes!$C$3:$C1000,$D886,Transacoes!$B$3:$B1000,"V", Transacoes!$A$3:$A1000, "&lt;"&amp;EOMONTH(DATE(H$1,H$2,1),0)))*SUMIFS(Prov_Auto!$E$3:$E1000, Prov_Auto!$A$3:$A1000, $D886, Prov_Auto!$D$3:$D1000,"&gt;="&amp;DATE(H$1,H$2,1),Prov_Auto!$D$3:$D1000, "&lt;="&amp;EOMONTH(DATE(H$1,H$2,1),0)))</f>
        <v/>
      </c>
      <c r="I886" s="48" t="str">
        <f>IF($D886="","", (SUMIFS(Transacoes!$D$3:$D1000,Transacoes!$C$3:$C1000,$D886,Transacoes!$B$3:$B1000,"C", Transacoes!$A$3:$A1000, "&lt;"&amp;EOMONTH(DATE(I$1,I$2,1),0))-SUMIFS(Transacoes!$D$3:$D1000,Transacoes!$C$3:$C1000,$D886,Transacoes!$B$3:$B1000,"V", Transacoes!$A$3:$A1000, "&lt;"&amp;EOMONTH(DATE(I$1,I$2,1),0)))*SUMIFS(Prov_Auto!$E$3:$E1000, Prov_Auto!$A$3:$A1000, $D886, Prov_Auto!$D$3:$D1000,"&gt;="&amp;DATE(I$1,I$2,1),Prov_Auto!$D$3:$D1000, "&lt;="&amp;EOMONTH(DATE(I$1,I$2,1),0)))</f>
        <v/>
      </c>
      <c r="J886" s="48" t="str">
        <f>IF($D886="","", (SUMIFS(Transacoes!$D$3:$D1000,Transacoes!$C$3:$C1000,$D886,Transacoes!$B$3:$B1000,"C", Transacoes!$A$3:$A1000, "&lt;"&amp;EOMONTH(DATE(J$1,J$2,1),0))-SUMIFS(Transacoes!$D$3:$D1000,Transacoes!$C$3:$C1000,$D886,Transacoes!$B$3:$B1000,"V", Transacoes!$A$3:$A1000, "&lt;"&amp;EOMONTH(DATE(J$1,J$2,1),0)))*SUMIFS(Prov_Auto!$E$3:$E1000, Prov_Auto!$A$3:$A1000, $D886, Prov_Auto!$D$3:$D1000,"&gt;="&amp;DATE(J$1,J$2,1),Prov_Auto!$D$3:$D1000, "&lt;="&amp;EOMONTH(DATE(J$1,J$2,1),0)))</f>
        <v/>
      </c>
      <c r="K886" s="48" t="str">
        <f>IF($D886="","", (SUMIFS(Transacoes!$D$3:$D1000,Transacoes!$C$3:$C1000,$D886,Transacoes!$B$3:$B1000,"C", Transacoes!$A$3:$A1000, "&lt;"&amp;EOMONTH(DATE(K$1,K$2,1),0))-SUMIFS(Transacoes!$D$3:$D1000,Transacoes!$C$3:$C1000,$D886,Transacoes!$B$3:$B1000,"V", Transacoes!$A$3:$A1000, "&lt;"&amp;EOMONTH(DATE(K$1,K$2,1),0)))*SUMIFS(Prov_Auto!$E$3:$E1000, Prov_Auto!$A$3:$A1000, $D886, Prov_Auto!$D$3:$D1000,"&gt;="&amp;DATE(K$1,K$2,1),Prov_Auto!$D$3:$D1000, "&lt;="&amp;EOMONTH(DATE(K$1,K$2,1),0)))</f>
        <v/>
      </c>
      <c r="L886" s="48" t="str">
        <f>IF($D886="","", (SUMIFS(Transacoes!$D$3:$D1000,Transacoes!$C$3:$C1000,$D886,Transacoes!$B$3:$B1000,"C", Transacoes!$A$3:$A1000, "&lt;"&amp;EOMONTH(DATE(L$1,L$2,1),0))-SUMIFS(Transacoes!$D$3:$D1000,Transacoes!$C$3:$C1000,$D886,Transacoes!$B$3:$B1000,"V", Transacoes!$A$3:$A1000, "&lt;"&amp;EOMONTH(DATE(L$1,L$2,1),0)))*SUMIFS(Prov_Auto!$E$3:$E1000, Prov_Auto!$A$3:$A1000, $D886, Prov_Auto!$D$3:$D1000,"&gt;="&amp;DATE(L$1,L$2,1),Prov_Auto!$D$3:$D1000, "&lt;="&amp;EOMONTH(DATE(L$1,L$2,1),0)))</f>
        <v/>
      </c>
      <c r="M886" s="48" t="str">
        <f>IF($D886="","", (SUMIFS(Transacoes!$D$3:$D1000,Transacoes!$C$3:$C1000,$D886,Transacoes!$B$3:$B1000,"C", Transacoes!$A$3:$A1000, "&lt;"&amp;EOMONTH(DATE(M$1,M$2,1),0))-SUMIFS(Transacoes!$D$3:$D1000,Transacoes!$C$3:$C1000,$D886,Transacoes!$B$3:$B1000,"V", Transacoes!$A$3:$A1000, "&lt;"&amp;EOMONTH(DATE(M$1,M$2,1),0)))*SUMIFS(Prov_Auto!$E$3:$E1000, Prov_Auto!$A$3:$A1000, $D886, Prov_Auto!$D$3:$D1000,"&gt;="&amp;DATE(M$1,M$2,1),Prov_Auto!$D$3:$D1000, "&lt;="&amp;EOMONTH(DATE(M$1,M$2,1),0)))</f>
        <v/>
      </c>
      <c r="N886" s="48" t="str">
        <f>IF($D886="","", (SUMIFS(Transacoes!$D$3:$D1000,Transacoes!$C$3:$C1000,$D886,Transacoes!$B$3:$B1000,"C", Transacoes!$A$3:$A1000, "&lt;"&amp;EOMONTH(DATE(N$1,N$2,1),0))-SUMIFS(Transacoes!$D$3:$D1000,Transacoes!$C$3:$C1000,$D886,Transacoes!$B$3:$B1000,"V", Transacoes!$A$3:$A1000, "&lt;"&amp;EOMONTH(DATE(N$1,N$2,1),0)))*SUMIFS(Prov_Auto!$E$3:$E1000, Prov_Auto!$A$3:$A1000, $D886, Prov_Auto!$D$3:$D1000,"&gt;="&amp;DATE(N$1,N$2,1),Prov_Auto!$D$3:$D1000, "&lt;="&amp;EOMONTH(DATE(N$1,N$2,1),0)))</f>
        <v/>
      </c>
      <c r="O886" s="48" t="str">
        <f>IF($D886="","", (SUMIFS(Transacoes!$D$3:$D1000,Transacoes!$C$3:$C1000,$D886,Transacoes!$B$3:$B1000,"C", Transacoes!$A$3:$A1000, "&lt;"&amp;EOMONTH(DATE(O$1,O$2,1),0))-SUMIFS(Transacoes!$D$3:$D1000,Transacoes!$C$3:$C1000,$D886,Transacoes!$B$3:$B1000,"V", Transacoes!$A$3:$A1000, "&lt;"&amp;EOMONTH(DATE(O$1,O$2,1),0)))*SUMIFS(Prov_Auto!$E$3:$E1000, Prov_Auto!$A$3:$A1000, $D886, Prov_Auto!$D$3:$D1000,"&gt;="&amp;DATE(O$1,O$2,1),Prov_Auto!$D$3:$D1000, "&lt;="&amp;EOMONTH(DATE(O$1,O$2,1),0)))</f>
        <v/>
      </c>
      <c r="P886" s="48" t="str">
        <f>IF($D886="","", (SUMIFS(Transacoes!$D$3:$D1000,Transacoes!$C$3:$C1000,$D886,Transacoes!$B$3:$B1000,"C", Transacoes!$A$3:$A1000, "&lt;"&amp;EOMONTH(DATE(P$1,P$2,1),0))-SUMIFS(Transacoes!$D$3:$D1000,Transacoes!$C$3:$C1000,$D886,Transacoes!$B$3:$B1000,"V", Transacoes!$A$3:$A1000, "&lt;"&amp;EOMONTH(DATE(P$1,P$2,1),0)))*SUMIFS(Prov_Auto!$E$3:$E1000, Prov_Auto!$A$3:$A1000, $D886, Prov_Auto!$D$3:$D1000,"&gt;="&amp;DATE(P$1,P$2,1),Prov_Auto!$D$3:$D1000, "&lt;="&amp;EOMONTH(DATE(P$1,P$2,1),0)))</f>
        <v/>
      </c>
      <c r="Q886" s="48" t="str">
        <f>IF($D886="","", (SUMIFS(Transacoes!$D$3:$D1000,Transacoes!$C$3:$C1000,$D886,Transacoes!$B$3:$B1000,"C", Transacoes!$A$3:$A1000, "&lt;"&amp;EOMONTH(DATE(Q$1,Q$2,1),0))-SUMIFS(Transacoes!$D$3:$D1000,Transacoes!$C$3:$C1000,$D886,Transacoes!$B$3:$B1000,"V", Transacoes!$A$3:$A1000, "&lt;"&amp;EOMONTH(DATE(Q$1,Q$2,1),0)))*SUMIFS(Prov_Auto!$E$3:$E1000, Prov_Auto!$A$3:$A1000, $D886, Prov_Auto!$D$3:$D1000,"&gt;="&amp;DATE(Q$1,Q$2,1),Prov_Auto!$D$3:$D1000, "&lt;="&amp;EOMONTH(DATE(Q$1,Q$2,1),0)))</f>
        <v/>
      </c>
      <c r="R886" s="47"/>
    </row>
    <row r="887">
      <c r="A887" s="47"/>
      <c r="B887" s="47"/>
      <c r="C887" s="47"/>
      <c r="D887" s="87"/>
      <c r="E887" s="48" t="str">
        <f>IF($D887="","", (SUMIFS(Transacoes!$D$3:$D1000,Transacoes!$C$3:$C1000,$D887,Transacoes!$B$3:$B1000,"C", Transacoes!$A$3:$A1000, "&lt;"&amp;EOMONTH(DATE(E$1,E$2,1),0))-SUMIFS(Transacoes!$D$3:$D1000,Transacoes!$C$3:$C1000,$D887,Transacoes!$B$3:$B1000,"V", Transacoes!$A$3:$A1000, "&lt;"&amp;EOMONTH(DATE(E$1,E$2,1),0)))*SUMIFS(Prov_Auto!$E$3:$E1000, Prov_Auto!$A$3:$A1000, $D887, Prov_Auto!$D$3:$D1000,"&gt;="&amp;DATE(E$1,E$2,1),Prov_Auto!$D$3:$D1000, "&lt;="&amp;EOMONTH(DATE(E$1,E$2,1),0)))</f>
        <v/>
      </c>
      <c r="F887" s="48" t="str">
        <f>IF($D887="","", (SUMIFS(Transacoes!$D$3:$D1000,Transacoes!$C$3:$C1000,$D887,Transacoes!$B$3:$B1000,"C", Transacoes!$A$3:$A1000, "&lt;"&amp;EOMONTH(DATE(F$1,F$2,1),0))-SUMIFS(Transacoes!$D$3:$D1000,Transacoes!$C$3:$C1000,$D887,Transacoes!$B$3:$B1000,"V", Transacoes!$A$3:$A1000, "&lt;"&amp;EOMONTH(DATE(F$1,F$2,1),0)))*SUMIFS(Prov_Auto!$E$3:$E1000, Prov_Auto!$A$3:$A1000, $D887, Prov_Auto!$D$3:$D1000,"&gt;="&amp;DATE(F$1,F$2,1),Prov_Auto!$D$3:$D1000, "&lt;="&amp;EOMONTH(DATE(F$1,F$2,1),0)))</f>
        <v/>
      </c>
      <c r="G887" s="48" t="str">
        <f>IF($D887="","", (SUMIFS(Transacoes!$D$3:$D1000,Transacoes!$C$3:$C1000,$D887,Transacoes!$B$3:$B1000,"C", Transacoes!$A$3:$A1000, "&lt;"&amp;EOMONTH(DATE(G$1,G$2,1),0))-SUMIFS(Transacoes!$D$3:$D1000,Transacoes!$C$3:$C1000,$D887,Transacoes!$B$3:$B1000,"V", Transacoes!$A$3:$A1000, "&lt;"&amp;EOMONTH(DATE(G$1,G$2,1),0)))*SUMIFS(Prov_Auto!$E$3:$E1000, Prov_Auto!$A$3:$A1000, $D887, Prov_Auto!$D$3:$D1000,"&gt;="&amp;DATE(G$1,G$2,1),Prov_Auto!$D$3:$D1000, "&lt;="&amp;EOMONTH(DATE(G$1,G$2,1),0)))</f>
        <v/>
      </c>
      <c r="H887" s="48" t="str">
        <f>IF($D887="","", (SUMIFS(Transacoes!$D$3:$D1000,Transacoes!$C$3:$C1000,$D887,Transacoes!$B$3:$B1000,"C", Transacoes!$A$3:$A1000, "&lt;"&amp;EOMONTH(DATE(H$1,H$2,1),0))-SUMIFS(Transacoes!$D$3:$D1000,Transacoes!$C$3:$C1000,$D887,Transacoes!$B$3:$B1000,"V", Transacoes!$A$3:$A1000, "&lt;"&amp;EOMONTH(DATE(H$1,H$2,1),0)))*SUMIFS(Prov_Auto!$E$3:$E1000, Prov_Auto!$A$3:$A1000, $D887, Prov_Auto!$D$3:$D1000,"&gt;="&amp;DATE(H$1,H$2,1),Prov_Auto!$D$3:$D1000, "&lt;="&amp;EOMONTH(DATE(H$1,H$2,1),0)))</f>
        <v/>
      </c>
      <c r="I887" s="48" t="str">
        <f>IF($D887="","", (SUMIFS(Transacoes!$D$3:$D1000,Transacoes!$C$3:$C1000,$D887,Transacoes!$B$3:$B1000,"C", Transacoes!$A$3:$A1000, "&lt;"&amp;EOMONTH(DATE(I$1,I$2,1),0))-SUMIFS(Transacoes!$D$3:$D1000,Transacoes!$C$3:$C1000,$D887,Transacoes!$B$3:$B1000,"V", Transacoes!$A$3:$A1000, "&lt;"&amp;EOMONTH(DATE(I$1,I$2,1),0)))*SUMIFS(Prov_Auto!$E$3:$E1000, Prov_Auto!$A$3:$A1000, $D887, Prov_Auto!$D$3:$D1000,"&gt;="&amp;DATE(I$1,I$2,1),Prov_Auto!$D$3:$D1000, "&lt;="&amp;EOMONTH(DATE(I$1,I$2,1),0)))</f>
        <v/>
      </c>
      <c r="J887" s="48" t="str">
        <f>IF($D887="","", (SUMIFS(Transacoes!$D$3:$D1000,Transacoes!$C$3:$C1000,$D887,Transacoes!$B$3:$B1000,"C", Transacoes!$A$3:$A1000, "&lt;"&amp;EOMONTH(DATE(J$1,J$2,1),0))-SUMIFS(Transacoes!$D$3:$D1000,Transacoes!$C$3:$C1000,$D887,Transacoes!$B$3:$B1000,"V", Transacoes!$A$3:$A1000, "&lt;"&amp;EOMONTH(DATE(J$1,J$2,1),0)))*SUMIFS(Prov_Auto!$E$3:$E1000, Prov_Auto!$A$3:$A1000, $D887, Prov_Auto!$D$3:$D1000,"&gt;="&amp;DATE(J$1,J$2,1),Prov_Auto!$D$3:$D1000, "&lt;="&amp;EOMONTH(DATE(J$1,J$2,1),0)))</f>
        <v/>
      </c>
      <c r="K887" s="48" t="str">
        <f>IF($D887="","", (SUMIFS(Transacoes!$D$3:$D1000,Transacoes!$C$3:$C1000,$D887,Transacoes!$B$3:$B1000,"C", Transacoes!$A$3:$A1000, "&lt;"&amp;EOMONTH(DATE(K$1,K$2,1),0))-SUMIFS(Transacoes!$D$3:$D1000,Transacoes!$C$3:$C1000,$D887,Transacoes!$B$3:$B1000,"V", Transacoes!$A$3:$A1000, "&lt;"&amp;EOMONTH(DATE(K$1,K$2,1),0)))*SUMIFS(Prov_Auto!$E$3:$E1000, Prov_Auto!$A$3:$A1000, $D887, Prov_Auto!$D$3:$D1000,"&gt;="&amp;DATE(K$1,K$2,1),Prov_Auto!$D$3:$D1000, "&lt;="&amp;EOMONTH(DATE(K$1,K$2,1),0)))</f>
        <v/>
      </c>
      <c r="L887" s="48" t="str">
        <f>IF($D887="","", (SUMIFS(Transacoes!$D$3:$D1000,Transacoes!$C$3:$C1000,$D887,Transacoes!$B$3:$B1000,"C", Transacoes!$A$3:$A1000, "&lt;"&amp;EOMONTH(DATE(L$1,L$2,1),0))-SUMIFS(Transacoes!$D$3:$D1000,Transacoes!$C$3:$C1000,$D887,Transacoes!$B$3:$B1000,"V", Transacoes!$A$3:$A1000, "&lt;"&amp;EOMONTH(DATE(L$1,L$2,1),0)))*SUMIFS(Prov_Auto!$E$3:$E1000, Prov_Auto!$A$3:$A1000, $D887, Prov_Auto!$D$3:$D1000,"&gt;="&amp;DATE(L$1,L$2,1),Prov_Auto!$D$3:$D1000, "&lt;="&amp;EOMONTH(DATE(L$1,L$2,1),0)))</f>
        <v/>
      </c>
      <c r="M887" s="48" t="str">
        <f>IF($D887="","", (SUMIFS(Transacoes!$D$3:$D1000,Transacoes!$C$3:$C1000,$D887,Transacoes!$B$3:$B1000,"C", Transacoes!$A$3:$A1000, "&lt;"&amp;EOMONTH(DATE(M$1,M$2,1),0))-SUMIFS(Transacoes!$D$3:$D1000,Transacoes!$C$3:$C1000,$D887,Transacoes!$B$3:$B1000,"V", Transacoes!$A$3:$A1000, "&lt;"&amp;EOMONTH(DATE(M$1,M$2,1),0)))*SUMIFS(Prov_Auto!$E$3:$E1000, Prov_Auto!$A$3:$A1000, $D887, Prov_Auto!$D$3:$D1000,"&gt;="&amp;DATE(M$1,M$2,1),Prov_Auto!$D$3:$D1000, "&lt;="&amp;EOMONTH(DATE(M$1,M$2,1),0)))</f>
        <v/>
      </c>
      <c r="N887" s="48" t="str">
        <f>IF($D887="","", (SUMIFS(Transacoes!$D$3:$D1000,Transacoes!$C$3:$C1000,$D887,Transacoes!$B$3:$B1000,"C", Transacoes!$A$3:$A1000, "&lt;"&amp;EOMONTH(DATE(N$1,N$2,1),0))-SUMIFS(Transacoes!$D$3:$D1000,Transacoes!$C$3:$C1000,$D887,Transacoes!$B$3:$B1000,"V", Transacoes!$A$3:$A1000, "&lt;"&amp;EOMONTH(DATE(N$1,N$2,1),0)))*SUMIFS(Prov_Auto!$E$3:$E1000, Prov_Auto!$A$3:$A1000, $D887, Prov_Auto!$D$3:$D1000,"&gt;="&amp;DATE(N$1,N$2,1),Prov_Auto!$D$3:$D1000, "&lt;="&amp;EOMONTH(DATE(N$1,N$2,1),0)))</f>
        <v/>
      </c>
      <c r="O887" s="48" t="str">
        <f>IF($D887="","", (SUMIFS(Transacoes!$D$3:$D1000,Transacoes!$C$3:$C1000,$D887,Transacoes!$B$3:$B1000,"C", Transacoes!$A$3:$A1000, "&lt;"&amp;EOMONTH(DATE(O$1,O$2,1),0))-SUMIFS(Transacoes!$D$3:$D1000,Transacoes!$C$3:$C1000,$D887,Transacoes!$B$3:$B1000,"V", Transacoes!$A$3:$A1000, "&lt;"&amp;EOMONTH(DATE(O$1,O$2,1),0)))*SUMIFS(Prov_Auto!$E$3:$E1000, Prov_Auto!$A$3:$A1000, $D887, Prov_Auto!$D$3:$D1000,"&gt;="&amp;DATE(O$1,O$2,1),Prov_Auto!$D$3:$D1000, "&lt;="&amp;EOMONTH(DATE(O$1,O$2,1),0)))</f>
        <v/>
      </c>
      <c r="P887" s="48" t="str">
        <f>IF($D887="","", (SUMIFS(Transacoes!$D$3:$D1000,Transacoes!$C$3:$C1000,$D887,Transacoes!$B$3:$B1000,"C", Transacoes!$A$3:$A1000, "&lt;"&amp;EOMONTH(DATE(P$1,P$2,1),0))-SUMIFS(Transacoes!$D$3:$D1000,Transacoes!$C$3:$C1000,$D887,Transacoes!$B$3:$B1000,"V", Transacoes!$A$3:$A1000, "&lt;"&amp;EOMONTH(DATE(P$1,P$2,1),0)))*SUMIFS(Prov_Auto!$E$3:$E1000, Prov_Auto!$A$3:$A1000, $D887, Prov_Auto!$D$3:$D1000,"&gt;="&amp;DATE(P$1,P$2,1),Prov_Auto!$D$3:$D1000, "&lt;="&amp;EOMONTH(DATE(P$1,P$2,1),0)))</f>
        <v/>
      </c>
      <c r="Q887" s="48" t="str">
        <f>IF($D887="","", (SUMIFS(Transacoes!$D$3:$D1000,Transacoes!$C$3:$C1000,$D887,Transacoes!$B$3:$B1000,"C", Transacoes!$A$3:$A1000, "&lt;"&amp;EOMONTH(DATE(Q$1,Q$2,1),0))-SUMIFS(Transacoes!$D$3:$D1000,Transacoes!$C$3:$C1000,$D887,Transacoes!$B$3:$B1000,"V", Transacoes!$A$3:$A1000, "&lt;"&amp;EOMONTH(DATE(Q$1,Q$2,1),0)))*SUMIFS(Prov_Auto!$E$3:$E1000, Prov_Auto!$A$3:$A1000, $D887, Prov_Auto!$D$3:$D1000,"&gt;="&amp;DATE(Q$1,Q$2,1),Prov_Auto!$D$3:$D1000, "&lt;="&amp;EOMONTH(DATE(Q$1,Q$2,1),0)))</f>
        <v/>
      </c>
      <c r="R887" s="47"/>
    </row>
    <row r="888">
      <c r="A888" s="47"/>
      <c r="B888" s="47"/>
      <c r="C888" s="47"/>
      <c r="D888" s="87"/>
      <c r="E888" s="48" t="str">
        <f>IF($D888="","", (SUMIFS(Transacoes!$D$3:$D1000,Transacoes!$C$3:$C1000,$D888,Transacoes!$B$3:$B1000,"C", Transacoes!$A$3:$A1000, "&lt;"&amp;EOMONTH(DATE(E$1,E$2,1),0))-SUMIFS(Transacoes!$D$3:$D1000,Transacoes!$C$3:$C1000,$D888,Transacoes!$B$3:$B1000,"V", Transacoes!$A$3:$A1000, "&lt;"&amp;EOMONTH(DATE(E$1,E$2,1),0)))*SUMIFS(Prov_Auto!$E$3:$E1000, Prov_Auto!$A$3:$A1000, $D888, Prov_Auto!$D$3:$D1000,"&gt;="&amp;DATE(E$1,E$2,1),Prov_Auto!$D$3:$D1000, "&lt;="&amp;EOMONTH(DATE(E$1,E$2,1),0)))</f>
        <v/>
      </c>
      <c r="F888" s="48" t="str">
        <f>IF($D888="","", (SUMIFS(Transacoes!$D$3:$D1000,Transacoes!$C$3:$C1000,$D888,Transacoes!$B$3:$B1000,"C", Transacoes!$A$3:$A1000, "&lt;"&amp;EOMONTH(DATE(F$1,F$2,1),0))-SUMIFS(Transacoes!$D$3:$D1000,Transacoes!$C$3:$C1000,$D888,Transacoes!$B$3:$B1000,"V", Transacoes!$A$3:$A1000, "&lt;"&amp;EOMONTH(DATE(F$1,F$2,1),0)))*SUMIFS(Prov_Auto!$E$3:$E1000, Prov_Auto!$A$3:$A1000, $D888, Prov_Auto!$D$3:$D1000,"&gt;="&amp;DATE(F$1,F$2,1),Prov_Auto!$D$3:$D1000, "&lt;="&amp;EOMONTH(DATE(F$1,F$2,1),0)))</f>
        <v/>
      </c>
      <c r="G888" s="48" t="str">
        <f>IF($D888="","", (SUMIFS(Transacoes!$D$3:$D1000,Transacoes!$C$3:$C1000,$D888,Transacoes!$B$3:$B1000,"C", Transacoes!$A$3:$A1000, "&lt;"&amp;EOMONTH(DATE(G$1,G$2,1),0))-SUMIFS(Transacoes!$D$3:$D1000,Transacoes!$C$3:$C1000,$D888,Transacoes!$B$3:$B1000,"V", Transacoes!$A$3:$A1000, "&lt;"&amp;EOMONTH(DATE(G$1,G$2,1),0)))*SUMIFS(Prov_Auto!$E$3:$E1000, Prov_Auto!$A$3:$A1000, $D888, Prov_Auto!$D$3:$D1000,"&gt;="&amp;DATE(G$1,G$2,1),Prov_Auto!$D$3:$D1000, "&lt;="&amp;EOMONTH(DATE(G$1,G$2,1),0)))</f>
        <v/>
      </c>
      <c r="H888" s="48" t="str">
        <f>IF($D888="","", (SUMIFS(Transacoes!$D$3:$D1000,Transacoes!$C$3:$C1000,$D888,Transacoes!$B$3:$B1000,"C", Transacoes!$A$3:$A1000, "&lt;"&amp;EOMONTH(DATE(H$1,H$2,1),0))-SUMIFS(Transacoes!$D$3:$D1000,Transacoes!$C$3:$C1000,$D888,Transacoes!$B$3:$B1000,"V", Transacoes!$A$3:$A1000, "&lt;"&amp;EOMONTH(DATE(H$1,H$2,1),0)))*SUMIFS(Prov_Auto!$E$3:$E1000, Prov_Auto!$A$3:$A1000, $D888, Prov_Auto!$D$3:$D1000,"&gt;="&amp;DATE(H$1,H$2,1),Prov_Auto!$D$3:$D1000, "&lt;="&amp;EOMONTH(DATE(H$1,H$2,1),0)))</f>
        <v/>
      </c>
      <c r="I888" s="48" t="str">
        <f>IF($D888="","", (SUMIFS(Transacoes!$D$3:$D1000,Transacoes!$C$3:$C1000,$D888,Transacoes!$B$3:$B1000,"C", Transacoes!$A$3:$A1000, "&lt;"&amp;EOMONTH(DATE(I$1,I$2,1),0))-SUMIFS(Transacoes!$D$3:$D1000,Transacoes!$C$3:$C1000,$D888,Transacoes!$B$3:$B1000,"V", Transacoes!$A$3:$A1000, "&lt;"&amp;EOMONTH(DATE(I$1,I$2,1),0)))*SUMIFS(Prov_Auto!$E$3:$E1000, Prov_Auto!$A$3:$A1000, $D888, Prov_Auto!$D$3:$D1000,"&gt;="&amp;DATE(I$1,I$2,1),Prov_Auto!$D$3:$D1000, "&lt;="&amp;EOMONTH(DATE(I$1,I$2,1),0)))</f>
        <v/>
      </c>
      <c r="J888" s="48" t="str">
        <f>IF($D888="","", (SUMIFS(Transacoes!$D$3:$D1000,Transacoes!$C$3:$C1000,$D888,Transacoes!$B$3:$B1000,"C", Transacoes!$A$3:$A1000, "&lt;"&amp;EOMONTH(DATE(J$1,J$2,1),0))-SUMIFS(Transacoes!$D$3:$D1000,Transacoes!$C$3:$C1000,$D888,Transacoes!$B$3:$B1000,"V", Transacoes!$A$3:$A1000, "&lt;"&amp;EOMONTH(DATE(J$1,J$2,1),0)))*SUMIFS(Prov_Auto!$E$3:$E1000, Prov_Auto!$A$3:$A1000, $D888, Prov_Auto!$D$3:$D1000,"&gt;="&amp;DATE(J$1,J$2,1),Prov_Auto!$D$3:$D1000, "&lt;="&amp;EOMONTH(DATE(J$1,J$2,1),0)))</f>
        <v/>
      </c>
      <c r="K888" s="48" t="str">
        <f>IF($D888="","", (SUMIFS(Transacoes!$D$3:$D1000,Transacoes!$C$3:$C1000,$D888,Transacoes!$B$3:$B1000,"C", Transacoes!$A$3:$A1000, "&lt;"&amp;EOMONTH(DATE(K$1,K$2,1),0))-SUMIFS(Transacoes!$D$3:$D1000,Transacoes!$C$3:$C1000,$D888,Transacoes!$B$3:$B1000,"V", Transacoes!$A$3:$A1000, "&lt;"&amp;EOMONTH(DATE(K$1,K$2,1),0)))*SUMIFS(Prov_Auto!$E$3:$E1000, Prov_Auto!$A$3:$A1000, $D888, Prov_Auto!$D$3:$D1000,"&gt;="&amp;DATE(K$1,K$2,1),Prov_Auto!$D$3:$D1000, "&lt;="&amp;EOMONTH(DATE(K$1,K$2,1),0)))</f>
        <v/>
      </c>
      <c r="L888" s="48" t="str">
        <f>IF($D888="","", (SUMIFS(Transacoes!$D$3:$D1000,Transacoes!$C$3:$C1000,$D888,Transacoes!$B$3:$B1000,"C", Transacoes!$A$3:$A1000, "&lt;"&amp;EOMONTH(DATE(L$1,L$2,1),0))-SUMIFS(Transacoes!$D$3:$D1000,Transacoes!$C$3:$C1000,$D888,Transacoes!$B$3:$B1000,"V", Transacoes!$A$3:$A1000, "&lt;"&amp;EOMONTH(DATE(L$1,L$2,1),0)))*SUMIFS(Prov_Auto!$E$3:$E1000, Prov_Auto!$A$3:$A1000, $D888, Prov_Auto!$D$3:$D1000,"&gt;="&amp;DATE(L$1,L$2,1),Prov_Auto!$D$3:$D1000, "&lt;="&amp;EOMONTH(DATE(L$1,L$2,1),0)))</f>
        <v/>
      </c>
      <c r="M888" s="48" t="str">
        <f>IF($D888="","", (SUMIFS(Transacoes!$D$3:$D1000,Transacoes!$C$3:$C1000,$D888,Transacoes!$B$3:$B1000,"C", Transacoes!$A$3:$A1000, "&lt;"&amp;EOMONTH(DATE(M$1,M$2,1),0))-SUMIFS(Transacoes!$D$3:$D1000,Transacoes!$C$3:$C1000,$D888,Transacoes!$B$3:$B1000,"V", Transacoes!$A$3:$A1000, "&lt;"&amp;EOMONTH(DATE(M$1,M$2,1),0)))*SUMIFS(Prov_Auto!$E$3:$E1000, Prov_Auto!$A$3:$A1000, $D888, Prov_Auto!$D$3:$D1000,"&gt;="&amp;DATE(M$1,M$2,1),Prov_Auto!$D$3:$D1000, "&lt;="&amp;EOMONTH(DATE(M$1,M$2,1),0)))</f>
        <v/>
      </c>
      <c r="N888" s="48" t="str">
        <f>IF($D888="","", (SUMIFS(Transacoes!$D$3:$D1000,Transacoes!$C$3:$C1000,$D888,Transacoes!$B$3:$B1000,"C", Transacoes!$A$3:$A1000, "&lt;"&amp;EOMONTH(DATE(N$1,N$2,1),0))-SUMIFS(Transacoes!$D$3:$D1000,Transacoes!$C$3:$C1000,$D888,Transacoes!$B$3:$B1000,"V", Transacoes!$A$3:$A1000, "&lt;"&amp;EOMONTH(DATE(N$1,N$2,1),0)))*SUMIFS(Prov_Auto!$E$3:$E1000, Prov_Auto!$A$3:$A1000, $D888, Prov_Auto!$D$3:$D1000,"&gt;="&amp;DATE(N$1,N$2,1),Prov_Auto!$D$3:$D1000, "&lt;="&amp;EOMONTH(DATE(N$1,N$2,1),0)))</f>
        <v/>
      </c>
      <c r="O888" s="48" t="str">
        <f>IF($D888="","", (SUMIFS(Transacoes!$D$3:$D1000,Transacoes!$C$3:$C1000,$D888,Transacoes!$B$3:$B1000,"C", Transacoes!$A$3:$A1000, "&lt;"&amp;EOMONTH(DATE(O$1,O$2,1),0))-SUMIFS(Transacoes!$D$3:$D1000,Transacoes!$C$3:$C1000,$D888,Transacoes!$B$3:$B1000,"V", Transacoes!$A$3:$A1000, "&lt;"&amp;EOMONTH(DATE(O$1,O$2,1),0)))*SUMIFS(Prov_Auto!$E$3:$E1000, Prov_Auto!$A$3:$A1000, $D888, Prov_Auto!$D$3:$D1000,"&gt;="&amp;DATE(O$1,O$2,1),Prov_Auto!$D$3:$D1000, "&lt;="&amp;EOMONTH(DATE(O$1,O$2,1),0)))</f>
        <v/>
      </c>
      <c r="P888" s="48" t="str">
        <f>IF($D888="","", (SUMIFS(Transacoes!$D$3:$D1000,Transacoes!$C$3:$C1000,$D888,Transacoes!$B$3:$B1000,"C", Transacoes!$A$3:$A1000, "&lt;"&amp;EOMONTH(DATE(P$1,P$2,1),0))-SUMIFS(Transacoes!$D$3:$D1000,Transacoes!$C$3:$C1000,$D888,Transacoes!$B$3:$B1000,"V", Transacoes!$A$3:$A1000, "&lt;"&amp;EOMONTH(DATE(P$1,P$2,1),0)))*SUMIFS(Prov_Auto!$E$3:$E1000, Prov_Auto!$A$3:$A1000, $D888, Prov_Auto!$D$3:$D1000,"&gt;="&amp;DATE(P$1,P$2,1),Prov_Auto!$D$3:$D1000, "&lt;="&amp;EOMONTH(DATE(P$1,P$2,1),0)))</f>
        <v/>
      </c>
      <c r="Q888" s="48" t="str">
        <f>IF($D888="","", (SUMIFS(Transacoes!$D$3:$D1000,Transacoes!$C$3:$C1000,$D888,Transacoes!$B$3:$B1000,"C", Transacoes!$A$3:$A1000, "&lt;"&amp;EOMONTH(DATE(Q$1,Q$2,1),0))-SUMIFS(Transacoes!$D$3:$D1000,Transacoes!$C$3:$C1000,$D888,Transacoes!$B$3:$B1000,"V", Transacoes!$A$3:$A1000, "&lt;"&amp;EOMONTH(DATE(Q$1,Q$2,1),0)))*SUMIFS(Prov_Auto!$E$3:$E1000, Prov_Auto!$A$3:$A1000, $D888, Prov_Auto!$D$3:$D1000,"&gt;="&amp;DATE(Q$1,Q$2,1),Prov_Auto!$D$3:$D1000, "&lt;="&amp;EOMONTH(DATE(Q$1,Q$2,1),0)))</f>
        <v/>
      </c>
      <c r="R888" s="47"/>
    </row>
    <row r="889">
      <c r="A889" s="47"/>
      <c r="B889" s="47"/>
      <c r="C889" s="47"/>
      <c r="D889" s="87"/>
      <c r="E889" s="48" t="str">
        <f>IF($D889="","", (SUMIFS(Transacoes!$D$3:$D1000,Transacoes!$C$3:$C1000,$D889,Transacoes!$B$3:$B1000,"C", Transacoes!$A$3:$A1000, "&lt;"&amp;EOMONTH(DATE(E$1,E$2,1),0))-SUMIFS(Transacoes!$D$3:$D1000,Transacoes!$C$3:$C1000,$D889,Transacoes!$B$3:$B1000,"V", Transacoes!$A$3:$A1000, "&lt;"&amp;EOMONTH(DATE(E$1,E$2,1),0)))*SUMIFS(Prov_Auto!$E$3:$E1000, Prov_Auto!$A$3:$A1000, $D889, Prov_Auto!$D$3:$D1000,"&gt;="&amp;DATE(E$1,E$2,1),Prov_Auto!$D$3:$D1000, "&lt;="&amp;EOMONTH(DATE(E$1,E$2,1),0)))</f>
        <v/>
      </c>
      <c r="F889" s="48" t="str">
        <f>IF($D889="","", (SUMIFS(Transacoes!$D$3:$D1000,Transacoes!$C$3:$C1000,$D889,Transacoes!$B$3:$B1000,"C", Transacoes!$A$3:$A1000, "&lt;"&amp;EOMONTH(DATE(F$1,F$2,1),0))-SUMIFS(Transacoes!$D$3:$D1000,Transacoes!$C$3:$C1000,$D889,Transacoes!$B$3:$B1000,"V", Transacoes!$A$3:$A1000, "&lt;"&amp;EOMONTH(DATE(F$1,F$2,1),0)))*SUMIFS(Prov_Auto!$E$3:$E1000, Prov_Auto!$A$3:$A1000, $D889, Prov_Auto!$D$3:$D1000,"&gt;="&amp;DATE(F$1,F$2,1),Prov_Auto!$D$3:$D1000, "&lt;="&amp;EOMONTH(DATE(F$1,F$2,1),0)))</f>
        <v/>
      </c>
      <c r="G889" s="48" t="str">
        <f>IF($D889="","", (SUMIFS(Transacoes!$D$3:$D1000,Transacoes!$C$3:$C1000,$D889,Transacoes!$B$3:$B1000,"C", Transacoes!$A$3:$A1000, "&lt;"&amp;EOMONTH(DATE(G$1,G$2,1),0))-SUMIFS(Transacoes!$D$3:$D1000,Transacoes!$C$3:$C1000,$D889,Transacoes!$B$3:$B1000,"V", Transacoes!$A$3:$A1000, "&lt;"&amp;EOMONTH(DATE(G$1,G$2,1),0)))*SUMIFS(Prov_Auto!$E$3:$E1000, Prov_Auto!$A$3:$A1000, $D889, Prov_Auto!$D$3:$D1000,"&gt;="&amp;DATE(G$1,G$2,1),Prov_Auto!$D$3:$D1000, "&lt;="&amp;EOMONTH(DATE(G$1,G$2,1),0)))</f>
        <v/>
      </c>
      <c r="H889" s="48" t="str">
        <f>IF($D889="","", (SUMIFS(Transacoes!$D$3:$D1000,Transacoes!$C$3:$C1000,$D889,Transacoes!$B$3:$B1000,"C", Transacoes!$A$3:$A1000, "&lt;"&amp;EOMONTH(DATE(H$1,H$2,1),0))-SUMIFS(Transacoes!$D$3:$D1000,Transacoes!$C$3:$C1000,$D889,Transacoes!$B$3:$B1000,"V", Transacoes!$A$3:$A1000, "&lt;"&amp;EOMONTH(DATE(H$1,H$2,1),0)))*SUMIFS(Prov_Auto!$E$3:$E1000, Prov_Auto!$A$3:$A1000, $D889, Prov_Auto!$D$3:$D1000,"&gt;="&amp;DATE(H$1,H$2,1),Prov_Auto!$D$3:$D1000, "&lt;="&amp;EOMONTH(DATE(H$1,H$2,1),0)))</f>
        <v/>
      </c>
      <c r="I889" s="48" t="str">
        <f>IF($D889="","", (SUMIFS(Transacoes!$D$3:$D1000,Transacoes!$C$3:$C1000,$D889,Transacoes!$B$3:$B1000,"C", Transacoes!$A$3:$A1000, "&lt;"&amp;EOMONTH(DATE(I$1,I$2,1),0))-SUMIFS(Transacoes!$D$3:$D1000,Transacoes!$C$3:$C1000,$D889,Transacoes!$B$3:$B1000,"V", Transacoes!$A$3:$A1000, "&lt;"&amp;EOMONTH(DATE(I$1,I$2,1),0)))*SUMIFS(Prov_Auto!$E$3:$E1000, Prov_Auto!$A$3:$A1000, $D889, Prov_Auto!$D$3:$D1000,"&gt;="&amp;DATE(I$1,I$2,1),Prov_Auto!$D$3:$D1000, "&lt;="&amp;EOMONTH(DATE(I$1,I$2,1),0)))</f>
        <v/>
      </c>
      <c r="J889" s="48" t="str">
        <f>IF($D889="","", (SUMIFS(Transacoes!$D$3:$D1000,Transacoes!$C$3:$C1000,$D889,Transacoes!$B$3:$B1000,"C", Transacoes!$A$3:$A1000, "&lt;"&amp;EOMONTH(DATE(J$1,J$2,1),0))-SUMIFS(Transacoes!$D$3:$D1000,Transacoes!$C$3:$C1000,$D889,Transacoes!$B$3:$B1000,"V", Transacoes!$A$3:$A1000, "&lt;"&amp;EOMONTH(DATE(J$1,J$2,1),0)))*SUMIFS(Prov_Auto!$E$3:$E1000, Prov_Auto!$A$3:$A1000, $D889, Prov_Auto!$D$3:$D1000,"&gt;="&amp;DATE(J$1,J$2,1),Prov_Auto!$D$3:$D1000, "&lt;="&amp;EOMONTH(DATE(J$1,J$2,1),0)))</f>
        <v/>
      </c>
      <c r="K889" s="48" t="str">
        <f>IF($D889="","", (SUMIFS(Transacoes!$D$3:$D1000,Transacoes!$C$3:$C1000,$D889,Transacoes!$B$3:$B1000,"C", Transacoes!$A$3:$A1000, "&lt;"&amp;EOMONTH(DATE(K$1,K$2,1),0))-SUMIFS(Transacoes!$D$3:$D1000,Transacoes!$C$3:$C1000,$D889,Transacoes!$B$3:$B1000,"V", Transacoes!$A$3:$A1000, "&lt;"&amp;EOMONTH(DATE(K$1,K$2,1),0)))*SUMIFS(Prov_Auto!$E$3:$E1000, Prov_Auto!$A$3:$A1000, $D889, Prov_Auto!$D$3:$D1000,"&gt;="&amp;DATE(K$1,K$2,1),Prov_Auto!$D$3:$D1000, "&lt;="&amp;EOMONTH(DATE(K$1,K$2,1),0)))</f>
        <v/>
      </c>
      <c r="L889" s="48" t="str">
        <f>IF($D889="","", (SUMIFS(Transacoes!$D$3:$D1000,Transacoes!$C$3:$C1000,$D889,Transacoes!$B$3:$B1000,"C", Transacoes!$A$3:$A1000, "&lt;"&amp;EOMONTH(DATE(L$1,L$2,1),0))-SUMIFS(Transacoes!$D$3:$D1000,Transacoes!$C$3:$C1000,$D889,Transacoes!$B$3:$B1000,"V", Transacoes!$A$3:$A1000, "&lt;"&amp;EOMONTH(DATE(L$1,L$2,1),0)))*SUMIFS(Prov_Auto!$E$3:$E1000, Prov_Auto!$A$3:$A1000, $D889, Prov_Auto!$D$3:$D1000,"&gt;="&amp;DATE(L$1,L$2,1),Prov_Auto!$D$3:$D1000, "&lt;="&amp;EOMONTH(DATE(L$1,L$2,1),0)))</f>
        <v/>
      </c>
      <c r="M889" s="48" t="str">
        <f>IF($D889="","", (SUMIFS(Transacoes!$D$3:$D1000,Transacoes!$C$3:$C1000,$D889,Transacoes!$B$3:$B1000,"C", Transacoes!$A$3:$A1000, "&lt;"&amp;EOMONTH(DATE(M$1,M$2,1),0))-SUMIFS(Transacoes!$D$3:$D1000,Transacoes!$C$3:$C1000,$D889,Transacoes!$B$3:$B1000,"V", Transacoes!$A$3:$A1000, "&lt;"&amp;EOMONTH(DATE(M$1,M$2,1),0)))*SUMIFS(Prov_Auto!$E$3:$E1000, Prov_Auto!$A$3:$A1000, $D889, Prov_Auto!$D$3:$D1000,"&gt;="&amp;DATE(M$1,M$2,1),Prov_Auto!$D$3:$D1000, "&lt;="&amp;EOMONTH(DATE(M$1,M$2,1),0)))</f>
        <v/>
      </c>
      <c r="N889" s="48" t="str">
        <f>IF($D889="","", (SUMIFS(Transacoes!$D$3:$D1000,Transacoes!$C$3:$C1000,$D889,Transacoes!$B$3:$B1000,"C", Transacoes!$A$3:$A1000, "&lt;"&amp;EOMONTH(DATE(N$1,N$2,1),0))-SUMIFS(Transacoes!$D$3:$D1000,Transacoes!$C$3:$C1000,$D889,Transacoes!$B$3:$B1000,"V", Transacoes!$A$3:$A1000, "&lt;"&amp;EOMONTH(DATE(N$1,N$2,1),0)))*SUMIFS(Prov_Auto!$E$3:$E1000, Prov_Auto!$A$3:$A1000, $D889, Prov_Auto!$D$3:$D1000,"&gt;="&amp;DATE(N$1,N$2,1),Prov_Auto!$D$3:$D1000, "&lt;="&amp;EOMONTH(DATE(N$1,N$2,1),0)))</f>
        <v/>
      </c>
      <c r="O889" s="48" t="str">
        <f>IF($D889="","", (SUMIFS(Transacoes!$D$3:$D1000,Transacoes!$C$3:$C1000,$D889,Transacoes!$B$3:$B1000,"C", Transacoes!$A$3:$A1000, "&lt;"&amp;EOMONTH(DATE(O$1,O$2,1),0))-SUMIFS(Transacoes!$D$3:$D1000,Transacoes!$C$3:$C1000,$D889,Transacoes!$B$3:$B1000,"V", Transacoes!$A$3:$A1000, "&lt;"&amp;EOMONTH(DATE(O$1,O$2,1),0)))*SUMIFS(Prov_Auto!$E$3:$E1000, Prov_Auto!$A$3:$A1000, $D889, Prov_Auto!$D$3:$D1000,"&gt;="&amp;DATE(O$1,O$2,1),Prov_Auto!$D$3:$D1000, "&lt;="&amp;EOMONTH(DATE(O$1,O$2,1),0)))</f>
        <v/>
      </c>
      <c r="P889" s="48" t="str">
        <f>IF($D889="","", (SUMIFS(Transacoes!$D$3:$D1000,Transacoes!$C$3:$C1000,$D889,Transacoes!$B$3:$B1000,"C", Transacoes!$A$3:$A1000, "&lt;"&amp;EOMONTH(DATE(P$1,P$2,1),0))-SUMIFS(Transacoes!$D$3:$D1000,Transacoes!$C$3:$C1000,$D889,Transacoes!$B$3:$B1000,"V", Transacoes!$A$3:$A1000, "&lt;"&amp;EOMONTH(DATE(P$1,P$2,1),0)))*SUMIFS(Prov_Auto!$E$3:$E1000, Prov_Auto!$A$3:$A1000, $D889, Prov_Auto!$D$3:$D1000,"&gt;="&amp;DATE(P$1,P$2,1),Prov_Auto!$D$3:$D1000, "&lt;="&amp;EOMONTH(DATE(P$1,P$2,1),0)))</f>
        <v/>
      </c>
      <c r="Q889" s="48" t="str">
        <f>IF($D889="","", (SUMIFS(Transacoes!$D$3:$D1000,Transacoes!$C$3:$C1000,$D889,Transacoes!$B$3:$B1000,"C", Transacoes!$A$3:$A1000, "&lt;"&amp;EOMONTH(DATE(Q$1,Q$2,1),0))-SUMIFS(Transacoes!$D$3:$D1000,Transacoes!$C$3:$C1000,$D889,Transacoes!$B$3:$B1000,"V", Transacoes!$A$3:$A1000, "&lt;"&amp;EOMONTH(DATE(Q$1,Q$2,1),0)))*SUMIFS(Prov_Auto!$E$3:$E1000, Prov_Auto!$A$3:$A1000, $D889, Prov_Auto!$D$3:$D1000,"&gt;="&amp;DATE(Q$1,Q$2,1),Prov_Auto!$D$3:$D1000, "&lt;="&amp;EOMONTH(DATE(Q$1,Q$2,1),0)))</f>
        <v/>
      </c>
      <c r="R889" s="47"/>
    </row>
    <row r="890">
      <c r="A890" s="47"/>
      <c r="B890" s="47"/>
      <c r="C890" s="47"/>
      <c r="D890" s="87"/>
      <c r="E890" s="48" t="str">
        <f>IF($D890="","", (SUMIFS(Transacoes!$D$3:$D1000,Transacoes!$C$3:$C1000,$D890,Transacoes!$B$3:$B1000,"C", Transacoes!$A$3:$A1000, "&lt;"&amp;EOMONTH(DATE(E$1,E$2,1),0))-SUMIFS(Transacoes!$D$3:$D1000,Transacoes!$C$3:$C1000,$D890,Transacoes!$B$3:$B1000,"V", Transacoes!$A$3:$A1000, "&lt;"&amp;EOMONTH(DATE(E$1,E$2,1),0)))*SUMIFS(Prov_Auto!$E$3:$E1000, Prov_Auto!$A$3:$A1000, $D890, Prov_Auto!$D$3:$D1000,"&gt;="&amp;DATE(E$1,E$2,1),Prov_Auto!$D$3:$D1000, "&lt;="&amp;EOMONTH(DATE(E$1,E$2,1),0)))</f>
        <v/>
      </c>
      <c r="F890" s="48" t="str">
        <f>IF($D890="","", (SUMIFS(Transacoes!$D$3:$D1000,Transacoes!$C$3:$C1000,$D890,Transacoes!$B$3:$B1000,"C", Transacoes!$A$3:$A1000, "&lt;"&amp;EOMONTH(DATE(F$1,F$2,1),0))-SUMIFS(Transacoes!$D$3:$D1000,Transacoes!$C$3:$C1000,$D890,Transacoes!$B$3:$B1000,"V", Transacoes!$A$3:$A1000, "&lt;"&amp;EOMONTH(DATE(F$1,F$2,1),0)))*SUMIFS(Prov_Auto!$E$3:$E1000, Prov_Auto!$A$3:$A1000, $D890, Prov_Auto!$D$3:$D1000,"&gt;="&amp;DATE(F$1,F$2,1),Prov_Auto!$D$3:$D1000, "&lt;="&amp;EOMONTH(DATE(F$1,F$2,1),0)))</f>
        <v/>
      </c>
      <c r="G890" s="48" t="str">
        <f>IF($D890="","", (SUMIFS(Transacoes!$D$3:$D1000,Transacoes!$C$3:$C1000,$D890,Transacoes!$B$3:$B1000,"C", Transacoes!$A$3:$A1000, "&lt;"&amp;EOMONTH(DATE(G$1,G$2,1),0))-SUMIFS(Transacoes!$D$3:$D1000,Transacoes!$C$3:$C1000,$D890,Transacoes!$B$3:$B1000,"V", Transacoes!$A$3:$A1000, "&lt;"&amp;EOMONTH(DATE(G$1,G$2,1),0)))*SUMIFS(Prov_Auto!$E$3:$E1000, Prov_Auto!$A$3:$A1000, $D890, Prov_Auto!$D$3:$D1000,"&gt;="&amp;DATE(G$1,G$2,1),Prov_Auto!$D$3:$D1000, "&lt;="&amp;EOMONTH(DATE(G$1,G$2,1),0)))</f>
        <v/>
      </c>
      <c r="H890" s="48" t="str">
        <f>IF($D890="","", (SUMIFS(Transacoes!$D$3:$D1000,Transacoes!$C$3:$C1000,$D890,Transacoes!$B$3:$B1000,"C", Transacoes!$A$3:$A1000, "&lt;"&amp;EOMONTH(DATE(H$1,H$2,1),0))-SUMIFS(Transacoes!$D$3:$D1000,Transacoes!$C$3:$C1000,$D890,Transacoes!$B$3:$B1000,"V", Transacoes!$A$3:$A1000, "&lt;"&amp;EOMONTH(DATE(H$1,H$2,1),0)))*SUMIFS(Prov_Auto!$E$3:$E1000, Prov_Auto!$A$3:$A1000, $D890, Prov_Auto!$D$3:$D1000,"&gt;="&amp;DATE(H$1,H$2,1),Prov_Auto!$D$3:$D1000, "&lt;="&amp;EOMONTH(DATE(H$1,H$2,1),0)))</f>
        <v/>
      </c>
      <c r="I890" s="48" t="str">
        <f>IF($D890="","", (SUMIFS(Transacoes!$D$3:$D1000,Transacoes!$C$3:$C1000,$D890,Transacoes!$B$3:$B1000,"C", Transacoes!$A$3:$A1000, "&lt;"&amp;EOMONTH(DATE(I$1,I$2,1),0))-SUMIFS(Transacoes!$D$3:$D1000,Transacoes!$C$3:$C1000,$D890,Transacoes!$B$3:$B1000,"V", Transacoes!$A$3:$A1000, "&lt;"&amp;EOMONTH(DATE(I$1,I$2,1),0)))*SUMIFS(Prov_Auto!$E$3:$E1000, Prov_Auto!$A$3:$A1000, $D890, Prov_Auto!$D$3:$D1000,"&gt;="&amp;DATE(I$1,I$2,1),Prov_Auto!$D$3:$D1000, "&lt;="&amp;EOMONTH(DATE(I$1,I$2,1),0)))</f>
        <v/>
      </c>
      <c r="J890" s="48" t="str">
        <f>IF($D890="","", (SUMIFS(Transacoes!$D$3:$D1000,Transacoes!$C$3:$C1000,$D890,Transacoes!$B$3:$B1000,"C", Transacoes!$A$3:$A1000, "&lt;"&amp;EOMONTH(DATE(J$1,J$2,1),0))-SUMIFS(Transacoes!$D$3:$D1000,Transacoes!$C$3:$C1000,$D890,Transacoes!$B$3:$B1000,"V", Transacoes!$A$3:$A1000, "&lt;"&amp;EOMONTH(DATE(J$1,J$2,1),0)))*SUMIFS(Prov_Auto!$E$3:$E1000, Prov_Auto!$A$3:$A1000, $D890, Prov_Auto!$D$3:$D1000,"&gt;="&amp;DATE(J$1,J$2,1),Prov_Auto!$D$3:$D1000, "&lt;="&amp;EOMONTH(DATE(J$1,J$2,1),0)))</f>
        <v/>
      </c>
      <c r="K890" s="48" t="str">
        <f>IF($D890="","", (SUMIFS(Transacoes!$D$3:$D1000,Transacoes!$C$3:$C1000,$D890,Transacoes!$B$3:$B1000,"C", Transacoes!$A$3:$A1000, "&lt;"&amp;EOMONTH(DATE(K$1,K$2,1),0))-SUMIFS(Transacoes!$D$3:$D1000,Transacoes!$C$3:$C1000,$D890,Transacoes!$B$3:$B1000,"V", Transacoes!$A$3:$A1000, "&lt;"&amp;EOMONTH(DATE(K$1,K$2,1),0)))*SUMIFS(Prov_Auto!$E$3:$E1000, Prov_Auto!$A$3:$A1000, $D890, Prov_Auto!$D$3:$D1000,"&gt;="&amp;DATE(K$1,K$2,1),Prov_Auto!$D$3:$D1000, "&lt;="&amp;EOMONTH(DATE(K$1,K$2,1),0)))</f>
        <v/>
      </c>
      <c r="L890" s="48" t="str">
        <f>IF($D890="","", (SUMIFS(Transacoes!$D$3:$D1000,Transacoes!$C$3:$C1000,$D890,Transacoes!$B$3:$B1000,"C", Transacoes!$A$3:$A1000, "&lt;"&amp;EOMONTH(DATE(L$1,L$2,1),0))-SUMIFS(Transacoes!$D$3:$D1000,Transacoes!$C$3:$C1000,$D890,Transacoes!$B$3:$B1000,"V", Transacoes!$A$3:$A1000, "&lt;"&amp;EOMONTH(DATE(L$1,L$2,1),0)))*SUMIFS(Prov_Auto!$E$3:$E1000, Prov_Auto!$A$3:$A1000, $D890, Prov_Auto!$D$3:$D1000,"&gt;="&amp;DATE(L$1,L$2,1),Prov_Auto!$D$3:$D1000, "&lt;="&amp;EOMONTH(DATE(L$1,L$2,1),0)))</f>
        <v/>
      </c>
      <c r="M890" s="48" t="str">
        <f>IF($D890="","", (SUMIFS(Transacoes!$D$3:$D1000,Transacoes!$C$3:$C1000,$D890,Transacoes!$B$3:$B1000,"C", Transacoes!$A$3:$A1000, "&lt;"&amp;EOMONTH(DATE(M$1,M$2,1),0))-SUMIFS(Transacoes!$D$3:$D1000,Transacoes!$C$3:$C1000,$D890,Transacoes!$B$3:$B1000,"V", Transacoes!$A$3:$A1000, "&lt;"&amp;EOMONTH(DATE(M$1,M$2,1),0)))*SUMIFS(Prov_Auto!$E$3:$E1000, Prov_Auto!$A$3:$A1000, $D890, Prov_Auto!$D$3:$D1000,"&gt;="&amp;DATE(M$1,M$2,1),Prov_Auto!$D$3:$D1000, "&lt;="&amp;EOMONTH(DATE(M$1,M$2,1),0)))</f>
        <v/>
      </c>
      <c r="N890" s="48" t="str">
        <f>IF($D890="","", (SUMIFS(Transacoes!$D$3:$D1000,Transacoes!$C$3:$C1000,$D890,Transacoes!$B$3:$B1000,"C", Transacoes!$A$3:$A1000, "&lt;"&amp;EOMONTH(DATE(N$1,N$2,1),0))-SUMIFS(Transacoes!$D$3:$D1000,Transacoes!$C$3:$C1000,$D890,Transacoes!$B$3:$B1000,"V", Transacoes!$A$3:$A1000, "&lt;"&amp;EOMONTH(DATE(N$1,N$2,1),0)))*SUMIFS(Prov_Auto!$E$3:$E1000, Prov_Auto!$A$3:$A1000, $D890, Prov_Auto!$D$3:$D1000,"&gt;="&amp;DATE(N$1,N$2,1),Prov_Auto!$D$3:$D1000, "&lt;="&amp;EOMONTH(DATE(N$1,N$2,1),0)))</f>
        <v/>
      </c>
      <c r="O890" s="48" t="str">
        <f>IF($D890="","", (SUMIFS(Transacoes!$D$3:$D1000,Transacoes!$C$3:$C1000,$D890,Transacoes!$B$3:$B1000,"C", Transacoes!$A$3:$A1000, "&lt;"&amp;EOMONTH(DATE(O$1,O$2,1),0))-SUMIFS(Transacoes!$D$3:$D1000,Transacoes!$C$3:$C1000,$D890,Transacoes!$B$3:$B1000,"V", Transacoes!$A$3:$A1000, "&lt;"&amp;EOMONTH(DATE(O$1,O$2,1),0)))*SUMIFS(Prov_Auto!$E$3:$E1000, Prov_Auto!$A$3:$A1000, $D890, Prov_Auto!$D$3:$D1000,"&gt;="&amp;DATE(O$1,O$2,1),Prov_Auto!$D$3:$D1000, "&lt;="&amp;EOMONTH(DATE(O$1,O$2,1),0)))</f>
        <v/>
      </c>
      <c r="P890" s="48" t="str">
        <f>IF($D890="","", (SUMIFS(Transacoes!$D$3:$D1000,Transacoes!$C$3:$C1000,$D890,Transacoes!$B$3:$B1000,"C", Transacoes!$A$3:$A1000, "&lt;"&amp;EOMONTH(DATE(P$1,P$2,1),0))-SUMIFS(Transacoes!$D$3:$D1000,Transacoes!$C$3:$C1000,$D890,Transacoes!$B$3:$B1000,"V", Transacoes!$A$3:$A1000, "&lt;"&amp;EOMONTH(DATE(P$1,P$2,1),0)))*SUMIFS(Prov_Auto!$E$3:$E1000, Prov_Auto!$A$3:$A1000, $D890, Prov_Auto!$D$3:$D1000,"&gt;="&amp;DATE(P$1,P$2,1),Prov_Auto!$D$3:$D1000, "&lt;="&amp;EOMONTH(DATE(P$1,P$2,1),0)))</f>
        <v/>
      </c>
      <c r="Q890" s="48" t="str">
        <f>IF($D890="","", (SUMIFS(Transacoes!$D$3:$D1000,Transacoes!$C$3:$C1000,$D890,Transacoes!$B$3:$B1000,"C", Transacoes!$A$3:$A1000, "&lt;"&amp;EOMONTH(DATE(Q$1,Q$2,1),0))-SUMIFS(Transacoes!$D$3:$D1000,Transacoes!$C$3:$C1000,$D890,Transacoes!$B$3:$B1000,"V", Transacoes!$A$3:$A1000, "&lt;"&amp;EOMONTH(DATE(Q$1,Q$2,1),0)))*SUMIFS(Prov_Auto!$E$3:$E1000, Prov_Auto!$A$3:$A1000, $D890, Prov_Auto!$D$3:$D1000,"&gt;="&amp;DATE(Q$1,Q$2,1),Prov_Auto!$D$3:$D1000, "&lt;="&amp;EOMONTH(DATE(Q$1,Q$2,1),0)))</f>
        <v/>
      </c>
      <c r="R890" s="47"/>
    </row>
    <row r="891">
      <c r="A891" s="47"/>
      <c r="B891" s="47"/>
      <c r="C891" s="47"/>
      <c r="D891" s="87"/>
      <c r="E891" s="48" t="str">
        <f>IF($D891="","", (SUMIFS(Transacoes!$D$3:$D1000,Transacoes!$C$3:$C1000,$D891,Transacoes!$B$3:$B1000,"C", Transacoes!$A$3:$A1000, "&lt;"&amp;EOMONTH(DATE(E$1,E$2,1),0))-SUMIFS(Transacoes!$D$3:$D1000,Transacoes!$C$3:$C1000,$D891,Transacoes!$B$3:$B1000,"V", Transacoes!$A$3:$A1000, "&lt;"&amp;EOMONTH(DATE(E$1,E$2,1),0)))*SUMIFS(Prov_Auto!$E$3:$E1000, Prov_Auto!$A$3:$A1000, $D891, Prov_Auto!$D$3:$D1000,"&gt;="&amp;DATE(E$1,E$2,1),Prov_Auto!$D$3:$D1000, "&lt;="&amp;EOMONTH(DATE(E$1,E$2,1),0)))</f>
        <v/>
      </c>
      <c r="F891" s="48" t="str">
        <f>IF($D891="","", (SUMIFS(Transacoes!$D$3:$D1000,Transacoes!$C$3:$C1000,$D891,Transacoes!$B$3:$B1000,"C", Transacoes!$A$3:$A1000, "&lt;"&amp;EOMONTH(DATE(F$1,F$2,1),0))-SUMIFS(Transacoes!$D$3:$D1000,Transacoes!$C$3:$C1000,$D891,Transacoes!$B$3:$B1000,"V", Transacoes!$A$3:$A1000, "&lt;"&amp;EOMONTH(DATE(F$1,F$2,1),0)))*SUMIFS(Prov_Auto!$E$3:$E1000, Prov_Auto!$A$3:$A1000, $D891, Prov_Auto!$D$3:$D1000,"&gt;="&amp;DATE(F$1,F$2,1),Prov_Auto!$D$3:$D1000, "&lt;="&amp;EOMONTH(DATE(F$1,F$2,1),0)))</f>
        <v/>
      </c>
      <c r="G891" s="48" t="str">
        <f>IF($D891="","", (SUMIFS(Transacoes!$D$3:$D1000,Transacoes!$C$3:$C1000,$D891,Transacoes!$B$3:$B1000,"C", Transacoes!$A$3:$A1000, "&lt;"&amp;EOMONTH(DATE(G$1,G$2,1),0))-SUMIFS(Transacoes!$D$3:$D1000,Transacoes!$C$3:$C1000,$D891,Transacoes!$B$3:$B1000,"V", Transacoes!$A$3:$A1000, "&lt;"&amp;EOMONTH(DATE(G$1,G$2,1),0)))*SUMIFS(Prov_Auto!$E$3:$E1000, Prov_Auto!$A$3:$A1000, $D891, Prov_Auto!$D$3:$D1000,"&gt;="&amp;DATE(G$1,G$2,1),Prov_Auto!$D$3:$D1000, "&lt;="&amp;EOMONTH(DATE(G$1,G$2,1),0)))</f>
        <v/>
      </c>
      <c r="H891" s="48" t="str">
        <f>IF($D891="","", (SUMIFS(Transacoes!$D$3:$D1000,Transacoes!$C$3:$C1000,$D891,Transacoes!$B$3:$B1000,"C", Transacoes!$A$3:$A1000, "&lt;"&amp;EOMONTH(DATE(H$1,H$2,1),0))-SUMIFS(Transacoes!$D$3:$D1000,Transacoes!$C$3:$C1000,$D891,Transacoes!$B$3:$B1000,"V", Transacoes!$A$3:$A1000, "&lt;"&amp;EOMONTH(DATE(H$1,H$2,1),0)))*SUMIFS(Prov_Auto!$E$3:$E1000, Prov_Auto!$A$3:$A1000, $D891, Prov_Auto!$D$3:$D1000,"&gt;="&amp;DATE(H$1,H$2,1),Prov_Auto!$D$3:$D1000, "&lt;="&amp;EOMONTH(DATE(H$1,H$2,1),0)))</f>
        <v/>
      </c>
      <c r="I891" s="48" t="str">
        <f>IF($D891="","", (SUMIFS(Transacoes!$D$3:$D1000,Transacoes!$C$3:$C1000,$D891,Transacoes!$B$3:$B1000,"C", Transacoes!$A$3:$A1000, "&lt;"&amp;EOMONTH(DATE(I$1,I$2,1),0))-SUMIFS(Transacoes!$D$3:$D1000,Transacoes!$C$3:$C1000,$D891,Transacoes!$B$3:$B1000,"V", Transacoes!$A$3:$A1000, "&lt;"&amp;EOMONTH(DATE(I$1,I$2,1),0)))*SUMIFS(Prov_Auto!$E$3:$E1000, Prov_Auto!$A$3:$A1000, $D891, Prov_Auto!$D$3:$D1000,"&gt;="&amp;DATE(I$1,I$2,1),Prov_Auto!$D$3:$D1000, "&lt;="&amp;EOMONTH(DATE(I$1,I$2,1),0)))</f>
        <v/>
      </c>
      <c r="J891" s="48" t="str">
        <f>IF($D891="","", (SUMIFS(Transacoes!$D$3:$D1000,Transacoes!$C$3:$C1000,$D891,Transacoes!$B$3:$B1000,"C", Transacoes!$A$3:$A1000, "&lt;"&amp;EOMONTH(DATE(J$1,J$2,1),0))-SUMIFS(Transacoes!$D$3:$D1000,Transacoes!$C$3:$C1000,$D891,Transacoes!$B$3:$B1000,"V", Transacoes!$A$3:$A1000, "&lt;"&amp;EOMONTH(DATE(J$1,J$2,1),0)))*SUMIFS(Prov_Auto!$E$3:$E1000, Prov_Auto!$A$3:$A1000, $D891, Prov_Auto!$D$3:$D1000,"&gt;="&amp;DATE(J$1,J$2,1),Prov_Auto!$D$3:$D1000, "&lt;="&amp;EOMONTH(DATE(J$1,J$2,1),0)))</f>
        <v/>
      </c>
      <c r="K891" s="48" t="str">
        <f>IF($D891="","", (SUMIFS(Transacoes!$D$3:$D1000,Transacoes!$C$3:$C1000,$D891,Transacoes!$B$3:$B1000,"C", Transacoes!$A$3:$A1000, "&lt;"&amp;EOMONTH(DATE(K$1,K$2,1),0))-SUMIFS(Transacoes!$D$3:$D1000,Transacoes!$C$3:$C1000,$D891,Transacoes!$B$3:$B1000,"V", Transacoes!$A$3:$A1000, "&lt;"&amp;EOMONTH(DATE(K$1,K$2,1),0)))*SUMIFS(Prov_Auto!$E$3:$E1000, Prov_Auto!$A$3:$A1000, $D891, Prov_Auto!$D$3:$D1000,"&gt;="&amp;DATE(K$1,K$2,1),Prov_Auto!$D$3:$D1000, "&lt;="&amp;EOMONTH(DATE(K$1,K$2,1),0)))</f>
        <v/>
      </c>
      <c r="L891" s="48" t="str">
        <f>IF($D891="","", (SUMIFS(Transacoes!$D$3:$D1000,Transacoes!$C$3:$C1000,$D891,Transacoes!$B$3:$B1000,"C", Transacoes!$A$3:$A1000, "&lt;"&amp;EOMONTH(DATE(L$1,L$2,1),0))-SUMIFS(Transacoes!$D$3:$D1000,Transacoes!$C$3:$C1000,$D891,Transacoes!$B$3:$B1000,"V", Transacoes!$A$3:$A1000, "&lt;"&amp;EOMONTH(DATE(L$1,L$2,1),0)))*SUMIFS(Prov_Auto!$E$3:$E1000, Prov_Auto!$A$3:$A1000, $D891, Prov_Auto!$D$3:$D1000,"&gt;="&amp;DATE(L$1,L$2,1),Prov_Auto!$D$3:$D1000, "&lt;="&amp;EOMONTH(DATE(L$1,L$2,1),0)))</f>
        <v/>
      </c>
      <c r="M891" s="48" t="str">
        <f>IF($D891="","", (SUMIFS(Transacoes!$D$3:$D1000,Transacoes!$C$3:$C1000,$D891,Transacoes!$B$3:$B1000,"C", Transacoes!$A$3:$A1000, "&lt;"&amp;EOMONTH(DATE(M$1,M$2,1),0))-SUMIFS(Transacoes!$D$3:$D1000,Transacoes!$C$3:$C1000,$D891,Transacoes!$B$3:$B1000,"V", Transacoes!$A$3:$A1000, "&lt;"&amp;EOMONTH(DATE(M$1,M$2,1),0)))*SUMIFS(Prov_Auto!$E$3:$E1000, Prov_Auto!$A$3:$A1000, $D891, Prov_Auto!$D$3:$D1000,"&gt;="&amp;DATE(M$1,M$2,1),Prov_Auto!$D$3:$D1000, "&lt;="&amp;EOMONTH(DATE(M$1,M$2,1),0)))</f>
        <v/>
      </c>
      <c r="N891" s="48" t="str">
        <f>IF($D891="","", (SUMIFS(Transacoes!$D$3:$D1000,Transacoes!$C$3:$C1000,$D891,Transacoes!$B$3:$B1000,"C", Transacoes!$A$3:$A1000, "&lt;"&amp;EOMONTH(DATE(N$1,N$2,1),0))-SUMIFS(Transacoes!$D$3:$D1000,Transacoes!$C$3:$C1000,$D891,Transacoes!$B$3:$B1000,"V", Transacoes!$A$3:$A1000, "&lt;"&amp;EOMONTH(DATE(N$1,N$2,1),0)))*SUMIFS(Prov_Auto!$E$3:$E1000, Prov_Auto!$A$3:$A1000, $D891, Prov_Auto!$D$3:$D1000,"&gt;="&amp;DATE(N$1,N$2,1),Prov_Auto!$D$3:$D1000, "&lt;="&amp;EOMONTH(DATE(N$1,N$2,1),0)))</f>
        <v/>
      </c>
      <c r="O891" s="48" t="str">
        <f>IF($D891="","", (SUMIFS(Transacoes!$D$3:$D1000,Transacoes!$C$3:$C1000,$D891,Transacoes!$B$3:$B1000,"C", Transacoes!$A$3:$A1000, "&lt;"&amp;EOMONTH(DATE(O$1,O$2,1),0))-SUMIFS(Transacoes!$D$3:$D1000,Transacoes!$C$3:$C1000,$D891,Transacoes!$B$3:$B1000,"V", Transacoes!$A$3:$A1000, "&lt;"&amp;EOMONTH(DATE(O$1,O$2,1),0)))*SUMIFS(Prov_Auto!$E$3:$E1000, Prov_Auto!$A$3:$A1000, $D891, Prov_Auto!$D$3:$D1000,"&gt;="&amp;DATE(O$1,O$2,1),Prov_Auto!$D$3:$D1000, "&lt;="&amp;EOMONTH(DATE(O$1,O$2,1),0)))</f>
        <v/>
      </c>
      <c r="P891" s="48" t="str">
        <f>IF($D891="","", (SUMIFS(Transacoes!$D$3:$D1000,Transacoes!$C$3:$C1000,$D891,Transacoes!$B$3:$B1000,"C", Transacoes!$A$3:$A1000, "&lt;"&amp;EOMONTH(DATE(P$1,P$2,1),0))-SUMIFS(Transacoes!$D$3:$D1000,Transacoes!$C$3:$C1000,$D891,Transacoes!$B$3:$B1000,"V", Transacoes!$A$3:$A1000, "&lt;"&amp;EOMONTH(DATE(P$1,P$2,1),0)))*SUMIFS(Prov_Auto!$E$3:$E1000, Prov_Auto!$A$3:$A1000, $D891, Prov_Auto!$D$3:$D1000,"&gt;="&amp;DATE(P$1,P$2,1),Prov_Auto!$D$3:$D1000, "&lt;="&amp;EOMONTH(DATE(P$1,P$2,1),0)))</f>
        <v/>
      </c>
      <c r="Q891" s="48" t="str">
        <f>IF($D891="","", (SUMIFS(Transacoes!$D$3:$D1000,Transacoes!$C$3:$C1000,$D891,Transacoes!$B$3:$B1000,"C", Transacoes!$A$3:$A1000, "&lt;"&amp;EOMONTH(DATE(Q$1,Q$2,1),0))-SUMIFS(Transacoes!$D$3:$D1000,Transacoes!$C$3:$C1000,$D891,Transacoes!$B$3:$B1000,"V", Transacoes!$A$3:$A1000, "&lt;"&amp;EOMONTH(DATE(Q$1,Q$2,1),0)))*SUMIFS(Prov_Auto!$E$3:$E1000, Prov_Auto!$A$3:$A1000, $D891, Prov_Auto!$D$3:$D1000,"&gt;="&amp;DATE(Q$1,Q$2,1),Prov_Auto!$D$3:$D1000, "&lt;="&amp;EOMONTH(DATE(Q$1,Q$2,1),0)))</f>
        <v/>
      </c>
      <c r="R891" s="47"/>
    </row>
    <row r="892">
      <c r="A892" s="47"/>
      <c r="B892" s="47"/>
      <c r="C892" s="47"/>
      <c r="D892" s="87"/>
      <c r="E892" s="48" t="str">
        <f>IF($D892="","", (SUMIFS(Transacoes!$D$3:$D1000,Transacoes!$C$3:$C1000,$D892,Transacoes!$B$3:$B1000,"C", Transacoes!$A$3:$A1000, "&lt;"&amp;EOMONTH(DATE(E$1,E$2,1),0))-SUMIFS(Transacoes!$D$3:$D1000,Transacoes!$C$3:$C1000,$D892,Transacoes!$B$3:$B1000,"V", Transacoes!$A$3:$A1000, "&lt;"&amp;EOMONTH(DATE(E$1,E$2,1),0)))*SUMIFS(Prov_Auto!$E$3:$E1000, Prov_Auto!$A$3:$A1000, $D892, Prov_Auto!$D$3:$D1000,"&gt;="&amp;DATE(E$1,E$2,1),Prov_Auto!$D$3:$D1000, "&lt;="&amp;EOMONTH(DATE(E$1,E$2,1),0)))</f>
        <v/>
      </c>
      <c r="F892" s="48" t="str">
        <f>IF($D892="","", (SUMIFS(Transacoes!$D$3:$D1000,Transacoes!$C$3:$C1000,$D892,Transacoes!$B$3:$B1000,"C", Transacoes!$A$3:$A1000, "&lt;"&amp;EOMONTH(DATE(F$1,F$2,1),0))-SUMIFS(Transacoes!$D$3:$D1000,Transacoes!$C$3:$C1000,$D892,Transacoes!$B$3:$B1000,"V", Transacoes!$A$3:$A1000, "&lt;"&amp;EOMONTH(DATE(F$1,F$2,1),0)))*SUMIFS(Prov_Auto!$E$3:$E1000, Prov_Auto!$A$3:$A1000, $D892, Prov_Auto!$D$3:$D1000,"&gt;="&amp;DATE(F$1,F$2,1),Prov_Auto!$D$3:$D1000, "&lt;="&amp;EOMONTH(DATE(F$1,F$2,1),0)))</f>
        <v/>
      </c>
      <c r="G892" s="48" t="str">
        <f>IF($D892="","", (SUMIFS(Transacoes!$D$3:$D1000,Transacoes!$C$3:$C1000,$D892,Transacoes!$B$3:$B1000,"C", Transacoes!$A$3:$A1000, "&lt;"&amp;EOMONTH(DATE(G$1,G$2,1),0))-SUMIFS(Transacoes!$D$3:$D1000,Transacoes!$C$3:$C1000,$D892,Transacoes!$B$3:$B1000,"V", Transacoes!$A$3:$A1000, "&lt;"&amp;EOMONTH(DATE(G$1,G$2,1),0)))*SUMIFS(Prov_Auto!$E$3:$E1000, Prov_Auto!$A$3:$A1000, $D892, Prov_Auto!$D$3:$D1000,"&gt;="&amp;DATE(G$1,G$2,1),Prov_Auto!$D$3:$D1000, "&lt;="&amp;EOMONTH(DATE(G$1,G$2,1),0)))</f>
        <v/>
      </c>
      <c r="H892" s="48" t="str">
        <f>IF($D892="","", (SUMIFS(Transacoes!$D$3:$D1000,Transacoes!$C$3:$C1000,$D892,Transacoes!$B$3:$B1000,"C", Transacoes!$A$3:$A1000, "&lt;"&amp;EOMONTH(DATE(H$1,H$2,1),0))-SUMIFS(Transacoes!$D$3:$D1000,Transacoes!$C$3:$C1000,$D892,Transacoes!$B$3:$B1000,"V", Transacoes!$A$3:$A1000, "&lt;"&amp;EOMONTH(DATE(H$1,H$2,1),0)))*SUMIFS(Prov_Auto!$E$3:$E1000, Prov_Auto!$A$3:$A1000, $D892, Prov_Auto!$D$3:$D1000,"&gt;="&amp;DATE(H$1,H$2,1),Prov_Auto!$D$3:$D1000, "&lt;="&amp;EOMONTH(DATE(H$1,H$2,1),0)))</f>
        <v/>
      </c>
      <c r="I892" s="48" t="str">
        <f>IF($D892="","", (SUMIFS(Transacoes!$D$3:$D1000,Transacoes!$C$3:$C1000,$D892,Transacoes!$B$3:$B1000,"C", Transacoes!$A$3:$A1000, "&lt;"&amp;EOMONTH(DATE(I$1,I$2,1),0))-SUMIFS(Transacoes!$D$3:$D1000,Transacoes!$C$3:$C1000,$D892,Transacoes!$B$3:$B1000,"V", Transacoes!$A$3:$A1000, "&lt;"&amp;EOMONTH(DATE(I$1,I$2,1),0)))*SUMIFS(Prov_Auto!$E$3:$E1000, Prov_Auto!$A$3:$A1000, $D892, Prov_Auto!$D$3:$D1000,"&gt;="&amp;DATE(I$1,I$2,1),Prov_Auto!$D$3:$D1000, "&lt;="&amp;EOMONTH(DATE(I$1,I$2,1),0)))</f>
        <v/>
      </c>
      <c r="J892" s="48" t="str">
        <f>IF($D892="","", (SUMIFS(Transacoes!$D$3:$D1000,Transacoes!$C$3:$C1000,$D892,Transacoes!$B$3:$B1000,"C", Transacoes!$A$3:$A1000, "&lt;"&amp;EOMONTH(DATE(J$1,J$2,1),0))-SUMIFS(Transacoes!$D$3:$D1000,Transacoes!$C$3:$C1000,$D892,Transacoes!$B$3:$B1000,"V", Transacoes!$A$3:$A1000, "&lt;"&amp;EOMONTH(DATE(J$1,J$2,1),0)))*SUMIFS(Prov_Auto!$E$3:$E1000, Prov_Auto!$A$3:$A1000, $D892, Prov_Auto!$D$3:$D1000,"&gt;="&amp;DATE(J$1,J$2,1),Prov_Auto!$D$3:$D1000, "&lt;="&amp;EOMONTH(DATE(J$1,J$2,1),0)))</f>
        <v/>
      </c>
      <c r="K892" s="48" t="str">
        <f>IF($D892="","", (SUMIFS(Transacoes!$D$3:$D1000,Transacoes!$C$3:$C1000,$D892,Transacoes!$B$3:$B1000,"C", Transacoes!$A$3:$A1000, "&lt;"&amp;EOMONTH(DATE(K$1,K$2,1),0))-SUMIFS(Transacoes!$D$3:$D1000,Transacoes!$C$3:$C1000,$D892,Transacoes!$B$3:$B1000,"V", Transacoes!$A$3:$A1000, "&lt;"&amp;EOMONTH(DATE(K$1,K$2,1),0)))*SUMIFS(Prov_Auto!$E$3:$E1000, Prov_Auto!$A$3:$A1000, $D892, Prov_Auto!$D$3:$D1000,"&gt;="&amp;DATE(K$1,K$2,1),Prov_Auto!$D$3:$D1000, "&lt;="&amp;EOMONTH(DATE(K$1,K$2,1),0)))</f>
        <v/>
      </c>
      <c r="L892" s="48" t="str">
        <f>IF($D892="","", (SUMIFS(Transacoes!$D$3:$D1000,Transacoes!$C$3:$C1000,$D892,Transacoes!$B$3:$B1000,"C", Transacoes!$A$3:$A1000, "&lt;"&amp;EOMONTH(DATE(L$1,L$2,1),0))-SUMIFS(Transacoes!$D$3:$D1000,Transacoes!$C$3:$C1000,$D892,Transacoes!$B$3:$B1000,"V", Transacoes!$A$3:$A1000, "&lt;"&amp;EOMONTH(DATE(L$1,L$2,1),0)))*SUMIFS(Prov_Auto!$E$3:$E1000, Prov_Auto!$A$3:$A1000, $D892, Prov_Auto!$D$3:$D1000,"&gt;="&amp;DATE(L$1,L$2,1),Prov_Auto!$D$3:$D1000, "&lt;="&amp;EOMONTH(DATE(L$1,L$2,1),0)))</f>
        <v/>
      </c>
      <c r="M892" s="48" t="str">
        <f>IF($D892="","", (SUMIFS(Transacoes!$D$3:$D1000,Transacoes!$C$3:$C1000,$D892,Transacoes!$B$3:$B1000,"C", Transacoes!$A$3:$A1000, "&lt;"&amp;EOMONTH(DATE(M$1,M$2,1),0))-SUMIFS(Transacoes!$D$3:$D1000,Transacoes!$C$3:$C1000,$D892,Transacoes!$B$3:$B1000,"V", Transacoes!$A$3:$A1000, "&lt;"&amp;EOMONTH(DATE(M$1,M$2,1),0)))*SUMIFS(Prov_Auto!$E$3:$E1000, Prov_Auto!$A$3:$A1000, $D892, Prov_Auto!$D$3:$D1000,"&gt;="&amp;DATE(M$1,M$2,1),Prov_Auto!$D$3:$D1000, "&lt;="&amp;EOMONTH(DATE(M$1,M$2,1),0)))</f>
        <v/>
      </c>
      <c r="N892" s="48" t="str">
        <f>IF($D892="","", (SUMIFS(Transacoes!$D$3:$D1000,Transacoes!$C$3:$C1000,$D892,Transacoes!$B$3:$B1000,"C", Transacoes!$A$3:$A1000, "&lt;"&amp;EOMONTH(DATE(N$1,N$2,1),0))-SUMIFS(Transacoes!$D$3:$D1000,Transacoes!$C$3:$C1000,$D892,Transacoes!$B$3:$B1000,"V", Transacoes!$A$3:$A1000, "&lt;"&amp;EOMONTH(DATE(N$1,N$2,1),0)))*SUMIFS(Prov_Auto!$E$3:$E1000, Prov_Auto!$A$3:$A1000, $D892, Prov_Auto!$D$3:$D1000,"&gt;="&amp;DATE(N$1,N$2,1),Prov_Auto!$D$3:$D1000, "&lt;="&amp;EOMONTH(DATE(N$1,N$2,1),0)))</f>
        <v/>
      </c>
      <c r="O892" s="48" t="str">
        <f>IF($D892="","", (SUMIFS(Transacoes!$D$3:$D1000,Transacoes!$C$3:$C1000,$D892,Transacoes!$B$3:$B1000,"C", Transacoes!$A$3:$A1000, "&lt;"&amp;EOMONTH(DATE(O$1,O$2,1),0))-SUMIFS(Transacoes!$D$3:$D1000,Transacoes!$C$3:$C1000,$D892,Transacoes!$B$3:$B1000,"V", Transacoes!$A$3:$A1000, "&lt;"&amp;EOMONTH(DATE(O$1,O$2,1),0)))*SUMIFS(Prov_Auto!$E$3:$E1000, Prov_Auto!$A$3:$A1000, $D892, Prov_Auto!$D$3:$D1000,"&gt;="&amp;DATE(O$1,O$2,1),Prov_Auto!$D$3:$D1000, "&lt;="&amp;EOMONTH(DATE(O$1,O$2,1),0)))</f>
        <v/>
      </c>
      <c r="P892" s="48" t="str">
        <f>IF($D892="","", (SUMIFS(Transacoes!$D$3:$D1000,Transacoes!$C$3:$C1000,$D892,Transacoes!$B$3:$B1000,"C", Transacoes!$A$3:$A1000, "&lt;"&amp;EOMONTH(DATE(P$1,P$2,1),0))-SUMIFS(Transacoes!$D$3:$D1000,Transacoes!$C$3:$C1000,$D892,Transacoes!$B$3:$B1000,"V", Transacoes!$A$3:$A1000, "&lt;"&amp;EOMONTH(DATE(P$1,P$2,1),0)))*SUMIFS(Prov_Auto!$E$3:$E1000, Prov_Auto!$A$3:$A1000, $D892, Prov_Auto!$D$3:$D1000,"&gt;="&amp;DATE(P$1,P$2,1),Prov_Auto!$D$3:$D1000, "&lt;="&amp;EOMONTH(DATE(P$1,P$2,1),0)))</f>
        <v/>
      </c>
      <c r="Q892" s="48" t="str">
        <f>IF($D892="","", (SUMIFS(Transacoes!$D$3:$D1000,Transacoes!$C$3:$C1000,$D892,Transacoes!$B$3:$B1000,"C", Transacoes!$A$3:$A1000, "&lt;"&amp;EOMONTH(DATE(Q$1,Q$2,1),0))-SUMIFS(Transacoes!$D$3:$D1000,Transacoes!$C$3:$C1000,$D892,Transacoes!$B$3:$B1000,"V", Transacoes!$A$3:$A1000, "&lt;"&amp;EOMONTH(DATE(Q$1,Q$2,1),0)))*SUMIFS(Prov_Auto!$E$3:$E1000, Prov_Auto!$A$3:$A1000, $D892, Prov_Auto!$D$3:$D1000,"&gt;="&amp;DATE(Q$1,Q$2,1),Prov_Auto!$D$3:$D1000, "&lt;="&amp;EOMONTH(DATE(Q$1,Q$2,1),0)))</f>
        <v/>
      </c>
      <c r="R892" s="47"/>
    </row>
    <row r="893">
      <c r="A893" s="47"/>
      <c r="B893" s="47"/>
      <c r="C893" s="47"/>
      <c r="D893" s="87"/>
      <c r="E893" s="48" t="str">
        <f>IF($D893="","", (SUMIFS(Transacoes!$D$3:$D1000,Transacoes!$C$3:$C1000,$D893,Transacoes!$B$3:$B1000,"C", Transacoes!$A$3:$A1000, "&lt;"&amp;EOMONTH(DATE(E$1,E$2,1),0))-SUMIFS(Transacoes!$D$3:$D1000,Transacoes!$C$3:$C1000,$D893,Transacoes!$B$3:$B1000,"V", Transacoes!$A$3:$A1000, "&lt;"&amp;EOMONTH(DATE(E$1,E$2,1),0)))*SUMIFS(Prov_Auto!$E$3:$E1000, Prov_Auto!$A$3:$A1000, $D893, Prov_Auto!$D$3:$D1000,"&gt;="&amp;DATE(E$1,E$2,1),Prov_Auto!$D$3:$D1000, "&lt;="&amp;EOMONTH(DATE(E$1,E$2,1),0)))</f>
        <v/>
      </c>
      <c r="F893" s="48" t="str">
        <f>IF($D893="","", (SUMIFS(Transacoes!$D$3:$D1000,Transacoes!$C$3:$C1000,$D893,Transacoes!$B$3:$B1000,"C", Transacoes!$A$3:$A1000, "&lt;"&amp;EOMONTH(DATE(F$1,F$2,1),0))-SUMIFS(Transacoes!$D$3:$D1000,Transacoes!$C$3:$C1000,$D893,Transacoes!$B$3:$B1000,"V", Transacoes!$A$3:$A1000, "&lt;"&amp;EOMONTH(DATE(F$1,F$2,1),0)))*SUMIFS(Prov_Auto!$E$3:$E1000, Prov_Auto!$A$3:$A1000, $D893, Prov_Auto!$D$3:$D1000,"&gt;="&amp;DATE(F$1,F$2,1),Prov_Auto!$D$3:$D1000, "&lt;="&amp;EOMONTH(DATE(F$1,F$2,1),0)))</f>
        <v/>
      </c>
      <c r="G893" s="48" t="str">
        <f>IF($D893="","", (SUMIFS(Transacoes!$D$3:$D1000,Transacoes!$C$3:$C1000,$D893,Transacoes!$B$3:$B1000,"C", Transacoes!$A$3:$A1000, "&lt;"&amp;EOMONTH(DATE(G$1,G$2,1),0))-SUMIFS(Transacoes!$D$3:$D1000,Transacoes!$C$3:$C1000,$D893,Transacoes!$B$3:$B1000,"V", Transacoes!$A$3:$A1000, "&lt;"&amp;EOMONTH(DATE(G$1,G$2,1),0)))*SUMIFS(Prov_Auto!$E$3:$E1000, Prov_Auto!$A$3:$A1000, $D893, Prov_Auto!$D$3:$D1000,"&gt;="&amp;DATE(G$1,G$2,1),Prov_Auto!$D$3:$D1000, "&lt;="&amp;EOMONTH(DATE(G$1,G$2,1),0)))</f>
        <v/>
      </c>
      <c r="H893" s="48" t="str">
        <f>IF($D893="","", (SUMIFS(Transacoes!$D$3:$D1000,Transacoes!$C$3:$C1000,$D893,Transacoes!$B$3:$B1000,"C", Transacoes!$A$3:$A1000, "&lt;"&amp;EOMONTH(DATE(H$1,H$2,1),0))-SUMIFS(Transacoes!$D$3:$D1000,Transacoes!$C$3:$C1000,$D893,Transacoes!$B$3:$B1000,"V", Transacoes!$A$3:$A1000, "&lt;"&amp;EOMONTH(DATE(H$1,H$2,1),0)))*SUMIFS(Prov_Auto!$E$3:$E1000, Prov_Auto!$A$3:$A1000, $D893, Prov_Auto!$D$3:$D1000,"&gt;="&amp;DATE(H$1,H$2,1),Prov_Auto!$D$3:$D1000, "&lt;="&amp;EOMONTH(DATE(H$1,H$2,1),0)))</f>
        <v/>
      </c>
      <c r="I893" s="48" t="str">
        <f>IF($D893="","", (SUMIFS(Transacoes!$D$3:$D1000,Transacoes!$C$3:$C1000,$D893,Transacoes!$B$3:$B1000,"C", Transacoes!$A$3:$A1000, "&lt;"&amp;EOMONTH(DATE(I$1,I$2,1),0))-SUMIFS(Transacoes!$D$3:$D1000,Transacoes!$C$3:$C1000,$D893,Transacoes!$B$3:$B1000,"V", Transacoes!$A$3:$A1000, "&lt;"&amp;EOMONTH(DATE(I$1,I$2,1),0)))*SUMIFS(Prov_Auto!$E$3:$E1000, Prov_Auto!$A$3:$A1000, $D893, Prov_Auto!$D$3:$D1000,"&gt;="&amp;DATE(I$1,I$2,1),Prov_Auto!$D$3:$D1000, "&lt;="&amp;EOMONTH(DATE(I$1,I$2,1),0)))</f>
        <v/>
      </c>
      <c r="J893" s="48" t="str">
        <f>IF($D893="","", (SUMIFS(Transacoes!$D$3:$D1000,Transacoes!$C$3:$C1000,$D893,Transacoes!$B$3:$B1000,"C", Transacoes!$A$3:$A1000, "&lt;"&amp;EOMONTH(DATE(J$1,J$2,1),0))-SUMIFS(Transacoes!$D$3:$D1000,Transacoes!$C$3:$C1000,$D893,Transacoes!$B$3:$B1000,"V", Transacoes!$A$3:$A1000, "&lt;"&amp;EOMONTH(DATE(J$1,J$2,1),0)))*SUMIFS(Prov_Auto!$E$3:$E1000, Prov_Auto!$A$3:$A1000, $D893, Prov_Auto!$D$3:$D1000,"&gt;="&amp;DATE(J$1,J$2,1),Prov_Auto!$D$3:$D1000, "&lt;="&amp;EOMONTH(DATE(J$1,J$2,1),0)))</f>
        <v/>
      </c>
      <c r="K893" s="48" t="str">
        <f>IF($D893="","", (SUMIFS(Transacoes!$D$3:$D1000,Transacoes!$C$3:$C1000,$D893,Transacoes!$B$3:$B1000,"C", Transacoes!$A$3:$A1000, "&lt;"&amp;EOMONTH(DATE(K$1,K$2,1),0))-SUMIFS(Transacoes!$D$3:$D1000,Transacoes!$C$3:$C1000,$D893,Transacoes!$B$3:$B1000,"V", Transacoes!$A$3:$A1000, "&lt;"&amp;EOMONTH(DATE(K$1,K$2,1),0)))*SUMIFS(Prov_Auto!$E$3:$E1000, Prov_Auto!$A$3:$A1000, $D893, Prov_Auto!$D$3:$D1000,"&gt;="&amp;DATE(K$1,K$2,1),Prov_Auto!$D$3:$D1000, "&lt;="&amp;EOMONTH(DATE(K$1,K$2,1),0)))</f>
        <v/>
      </c>
      <c r="L893" s="48" t="str">
        <f>IF($D893="","", (SUMIFS(Transacoes!$D$3:$D1000,Transacoes!$C$3:$C1000,$D893,Transacoes!$B$3:$B1000,"C", Transacoes!$A$3:$A1000, "&lt;"&amp;EOMONTH(DATE(L$1,L$2,1),0))-SUMIFS(Transacoes!$D$3:$D1000,Transacoes!$C$3:$C1000,$D893,Transacoes!$B$3:$B1000,"V", Transacoes!$A$3:$A1000, "&lt;"&amp;EOMONTH(DATE(L$1,L$2,1),0)))*SUMIFS(Prov_Auto!$E$3:$E1000, Prov_Auto!$A$3:$A1000, $D893, Prov_Auto!$D$3:$D1000,"&gt;="&amp;DATE(L$1,L$2,1),Prov_Auto!$D$3:$D1000, "&lt;="&amp;EOMONTH(DATE(L$1,L$2,1),0)))</f>
        <v/>
      </c>
      <c r="M893" s="48" t="str">
        <f>IF($D893="","", (SUMIFS(Transacoes!$D$3:$D1000,Transacoes!$C$3:$C1000,$D893,Transacoes!$B$3:$B1000,"C", Transacoes!$A$3:$A1000, "&lt;"&amp;EOMONTH(DATE(M$1,M$2,1),0))-SUMIFS(Transacoes!$D$3:$D1000,Transacoes!$C$3:$C1000,$D893,Transacoes!$B$3:$B1000,"V", Transacoes!$A$3:$A1000, "&lt;"&amp;EOMONTH(DATE(M$1,M$2,1),0)))*SUMIFS(Prov_Auto!$E$3:$E1000, Prov_Auto!$A$3:$A1000, $D893, Prov_Auto!$D$3:$D1000,"&gt;="&amp;DATE(M$1,M$2,1),Prov_Auto!$D$3:$D1000, "&lt;="&amp;EOMONTH(DATE(M$1,M$2,1),0)))</f>
        <v/>
      </c>
      <c r="N893" s="48" t="str">
        <f>IF($D893="","", (SUMIFS(Transacoes!$D$3:$D1000,Transacoes!$C$3:$C1000,$D893,Transacoes!$B$3:$B1000,"C", Transacoes!$A$3:$A1000, "&lt;"&amp;EOMONTH(DATE(N$1,N$2,1),0))-SUMIFS(Transacoes!$D$3:$D1000,Transacoes!$C$3:$C1000,$D893,Transacoes!$B$3:$B1000,"V", Transacoes!$A$3:$A1000, "&lt;"&amp;EOMONTH(DATE(N$1,N$2,1),0)))*SUMIFS(Prov_Auto!$E$3:$E1000, Prov_Auto!$A$3:$A1000, $D893, Prov_Auto!$D$3:$D1000,"&gt;="&amp;DATE(N$1,N$2,1),Prov_Auto!$D$3:$D1000, "&lt;="&amp;EOMONTH(DATE(N$1,N$2,1),0)))</f>
        <v/>
      </c>
      <c r="O893" s="48" t="str">
        <f>IF($D893="","", (SUMIFS(Transacoes!$D$3:$D1000,Transacoes!$C$3:$C1000,$D893,Transacoes!$B$3:$B1000,"C", Transacoes!$A$3:$A1000, "&lt;"&amp;EOMONTH(DATE(O$1,O$2,1),0))-SUMIFS(Transacoes!$D$3:$D1000,Transacoes!$C$3:$C1000,$D893,Transacoes!$B$3:$B1000,"V", Transacoes!$A$3:$A1000, "&lt;"&amp;EOMONTH(DATE(O$1,O$2,1),0)))*SUMIFS(Prov_Auto!$E$3:$E1000, Prov_Auto!$A$3:$A1000, $D893, Prov_Auto!$D$3:$D1000,"&gt;="&amp;DATE(O$1,O$2,1),Prov_Auto!$D$3:$D1000, "&lt;="&amp;EOMONTH(DATE(O$1,O$2,1),0)))</f>
        <v/>
      </c>
      <c r="P893" s="48" t="str">
        <f>IF($D893="","", (SUMIFS(Transacoes!$D$3:$D1000,Transacoes!$C$3:$C1000,$D893,Transacoes!$B$3:$B1000,"C", Transacoes!$A$3:$A1000, "&lt;"&amp;EOMONTH(DATE(P$1,P$2,1),0))-SUMIFS(Transacoes!$D$3:$D1000,Transacoes!$C$3:$C1000,$D893,Transacoes!$B$3:$B1000,"V", Transacoes!$A$3:$A1000, "&lt;"&amp;EOMONTH(DATE(P$1,P$2,1),0)))*SUMIFS(Prov_Auto!$E$3:$E1000, Prov_Auto!$A$3:$A1000, $D893, Prov_Auto!$D$3:$D1000,"&gt;="&amp;DATE(P$1,P$2,1),Prov_Auto!$D$3:$D1000, "&lt;="&amp;EOMONTH(DATE(P$1,P$2,1),0)))</f>
        <v/>
      </c>
      <c r="Q893" s="48" t="str">
        <f>IF($D893="","", (SUMIFS(Transacoes!$D$3:$D1000,Transacoes!$C$3:$C1000,$D893,Transacoes!$B$3:$B1000,"C", Transacoes!$A$3:$A1000, "&lt;"&amp;EOMONTH(DATE(Q$1,Q$2,1),0))-SUMIFS(Transacoes!$D$3:$D1000,Transacoes!$C$3:$C1000,$D893,Transacoes!$B$3:$B1000,"V", Transacoes!$A$3:$A1000, "&lt;"&amp;EOMONTH(DATE(Q$1,Q$2,1),0)))*SUMIFS(Prov_Auto!$E$3:$E1000, Prov_Auto!$A$3:$A1000, $D893, Prov_Auto!$D$3:$D1000,"&gt;="&amp;DATE(Q$1,Q$2,1),Prov_Auto!$D$3:$D1000, "&lt;="&amp;EOMONTH(DATE(Q$1,Q$2,1),0)))</f>
        <v/>
      </c>
      <c r="R893" s="47"/>
    </row>
    <row r="894">
      <c r="A894" s="47"/>
      <c r="B894" s="47"/>
      <c r="C894" s="47"/>
      <c r="D894" s="87"/>
      <c r="E894" s="48" t="str">
        <f>IF($D894="","", (SUMIFS(Transacoes!$D$3:$D1000,Transacoes!$C$3:$C1000,$D894,Transacoes!$B$3:$B1000,"C", Transacoes!$A$3:$A1000, "&lt;"&amp;EOMONTH(DATE(E$1,E$2,1),0))-SUMIFS(Transacoes!$D$3:$D1000,Transacoes!$C$3:$C1000,$D894,Transacoes!$B$3:$B1000,"V", Transacoes!$A$3:$A1000, "&lt;"&amp;EOMONTH(DATE(E$1,E$2,1),0)))*SUMIFS(Prov_Auto!$E$3:$E1000, Prov_Auto!$A$3:$A1000, $D894, Prov_Auto!$D$3:$D1000,"&gt;="&amp;DATE(E$1,E$2,1),Prov_Auto!$D$3:$D1000, "&lt;="&amp;EOMONTH(DATE(E$1,E$2,1),0)))</f>
        <v/>
      </c>
      <c r="F894" s="48" t="str">
        <f>IF($D894="","", (SUMIFS(Transacoes!$D$3:$D1000,Transacoes!$C$3:$C1000,$D894,Transacoes!$B$3:$B1000,"C", Transacoes!$A$3:$A1000, "&lt;"&amp;EOMONTH(DATE(F$1,F$2,1),0))-SUMIFS(Transacoes!$D$3:$D1000,Transacoes!$C$3:$C1000,$D894,Transacoes!$B$3:$B1000,"V", Transacoes!$A$3:$A1000, "&lt;"&amp;EOMONTH(DATE(F$1,F$2,1),0)))*SUMIFS(Prov_Auto!$E$3:$E1000, Prov_Auto!$A$3:$A1000, $D894, Prov_Auto!$D$3:$D1000,"&gt;="&amp;DATE(F$1,F$2,1),Prov_Auto!$D$3:$D1000, "&lt;="&amp;EOMONTH(DATE(F$1,F$2,1),0)))</f>
        <v/>
      </c>
      <c r="G894" s="48" t="str">
        <f>IF($D894="","", (SUMIFS(Transacoes!$D$3:$D1000,Transacoes!$C$3:$C1000,$D894,Transacoes!$B$3:$B1000,"C", Transacoes!$A$3:$A1000, "&lt;"&amp;EOMONTH(DATE(G$1,G$2,1),0))-SUMIFS(Transacoes!$D$3:$D1000,Transacoes!$C$3:$C1000,$D894,Transacoes!$B$3:$B1000,"V", Transacoes!$A$3:$A1000, "&lt;"&amp;EOMONTH(DATE(G$1,G$2,1),0)))*SUMIFS(Prov_Auto!$E$3:$E1000, Prov_Auto!$A$3:$A1000, $D894, Prov_Auto!$D$3:$D1000,"&gt;="&amp;DATE(G$1,G$2,1),Prov_Auto!$D$3:$D1000, "&lt;="&amp;EOMONTH(DATE(G$1,G$2,1),0)))</f>
        <v/>
      </c>
      <c r="H894" s="48" t="str">
        <f>IF($D894="","", (SUMIFS(Transacoes!$D$3:$D1000,Transacoes!$C$3:$C1000,$D894,Transacoes!$B$3:$B1000,"C", Transacoes!$A$3:$A1000, "&lt;"&amp;EOMONTH(DATE(H$1,H$2,1),0))-SUMIFS(Transacoes!$D$3:$D1000,Transacoes!$C$3:$C1000,$D894,Transacoes!$B$3:$B1000,"V", Transacoes!$A$3:$A1000, "&lt;"&amp;EOMONTH(DATE(H$1,H$2,1),0)))*SUMIFS(Prov_Auto!$E$3:$E1000, Prov_Auto!$A$3:$A1000, $D894, Prov_Auto!$D$3:$D1000,"&gt;="&amp;DATE(H$1,H$2,1),Prov_Auto!$D$3:$D1000, "&lt;="&amp;EOMONTH(DATE(H$1,H$2,1),0)))</f>
        <v/>
      </c>
      <c r="I894" s="48" t="str">
        <f>IF($D894="","", (SUMIFS(Transacoes!$D$3:$D1000,Transacoes!$C$3:$C1000,$D894,Transacoes!$B$3:$B1000,"C", Transacoes!$A$3:$A1000, "&lt;"&amp;EOMONTH(DATE(I$1,I$2,1),0))-SUMIFS(Transacoes!$D$3:$D1000,Transacoes!$C$3:$C1000,$D894,Transacoes!$B$3:$B1000,"V", Transacoes!$A$3:$A1000, "&lt;"&amp;EOMONTH(DATE(I$1,I$2,1),0)))*SUMIFS(Prov_Auto!$E$3:$E1000, Prov_Auto!$A$3:$A1000, $D894, Prov_Auto!$D$3:$D1000,"&gt;="&amp;DATE(I$1,I$2,1),Prov_Auto!$D$3:$D1000, "&lt;="&amp;EOMONTH(DATE(I$1,I$2,1),0)))</f>
        <v/>
      </c>
      <c r="J894" s="48" t="str">
        <f>IF($D894="","", (SUMIFS(Transacoes!$D$3:$D1000,Transacoes!$C$3:$C1000,$D894,Transacoes!$B$3:$B1000,"C", Transacoes!$A$3:$A1000, "&lt;"&amp;EOMONTH(DATE(J$1,J$2,1),0))-SUMIFS(Transacoes!$D$3:$D1000,Transacoes!$C$3:$C1000,$D894,Transacoes!$B$3:$B1000,"V", Transacoes!$A$3:$A1000, "&lt;"&amp;EOMONTH(DATE(J$1,J$2,1),0)))*SUMIFS(Prov_Auto!$E$3:$E1000, Prov_Auto!$A$3:$A1000, $D894, Prov_Auto!$D$3:$D1000,"&gt;="&amp;DATE(J$1,J$2,1),Prov_Auto!$D$3:$D1000, "&lt;="&amp;EOMONTH(DATE(J$1,J$2,1),0)))</f>
        <v/>
      </c>
      <c r="K894" s="48" t="str">
        <f>IF($D894="","", (SUMIFS(Transacoes!$D$3:$D1000,Transacoes!$C$3:$C1000,$D894,Transacoes!$B$3:$B1000,"C", Transacoes!$A$3:$A1000, "&lt;"&amp;EOMONTH(DATE(K$1,K$2,1),0))-SUMIFS(Transacoes!$D$3:$D1000,Transacoes!$C$3:$C1000,$D894,Transacoes!$B$3:$B1000,"V", Transacoes!$A$3:$A1000, "&lt;"&amp;EOMONTH(DATE(K$1,K$2,1),0)))*SUMIFS(Prov_Auto!$E$3:$E1000, Prov_Auto!$A$3:$A1000, $D894, Prov_Auto!$D$3:$D1000,"&gt;="&amp;DATE(K$1,K$2,1),Prov_Auto!$D$3:$D1000, "&lt;="&amp;EOMONTH(DATE(K$1,K$2,1),0)))</f>
        <v/>
      </c>
      <c r="L894" s="48" t="str">
        <f>IF($D894="","", (SUMIFS(Transacoes!$D$3:$D1000,Transacoes!$C$3:$C1000,$D894,Transacoes!$B$3:$B1000,"C", Transacoes!$A$3:$A1000, "&lt;"&amp;EOMONTH(DATE(L$1,L$2,1),0))-SUMIFS(Transacoes!$D$3:$D1000,Transacoes!$C$3:$C1000,$D894,Transacoes!$B$3:$B1000,"V", Transacoes!$A$3:$A1000, "&lt;"&amp;EOMONTH(DATE(L$1,L$2,1),0)))*SUMIFS(Prov_Auto!$E$3:$E1000, Prov_Auto!$A$3:$A1000, $D894, Prov_Auto!$D$3:$D1000,"&gt;="&amp;DATE(L$1,L$2,1),Prov_Auto!$D$3:$D1000, "&lt;="&amp;EOMONTH(DATE(L$1,L$2,1),0)))</f>
        <v/>
      </c>
      <c r="M894" s="48" t="str">
        <f>IF($D894="","", (SUMIFS(Transacoes!$D$3:$D1000,Transacoes!$C$3:$C1000,$D894,Transacoes!$B$3:$B1000,"C", Transacoes!$A$3:$A1000, "&lt;"&amp;EOMONTH(DATE(M$1,M$2,1),0))-SUMIFS(Transacoes!$D$3:$D1000,Transacoes!$C$3:$C1000,$D894,Transacoes!$B$3:$B1000,"V", Transacoes!$A$3:$A1000, "&lt;"&amp;EOMONTH(DATE(M$1,M$2,1),0)))*SUMIFS(Prov_Auto!$E$3:$E1000, Prov_Auto!$A$3:$A1000, $D894, Prov_Auto!$D$3:$D1000,"&gt;="&amp;DATE(M$1,M$2,1),Prov_Auto!$D$3:$D1000, "&lt;="&amp;EOMONTH(DATE(M$1,M$2,1),0)))</f>
        <v/>
      </c>
      <c r="N894" s="48" t="str">
        <f>IF($D894="","", (SUMIFS(Transacoes!$D$3:$D1000,Transacoes!$C$3:$C1000,$D894,Transacoes!$B$3:$B1000,"C", Transacoes!$A$3:$A1000, "&lt;"&amp;EOMONTH(DATE(N$1,N$2,1),0))-SUMIFS(Transacoes!$D$3:$D1000,Transacoes!$C$3:$C1000,$D894,Transacoes!$B$3:$B1000,"V", Transacoes!$A$3:$A1000, "&lt;"&amp;EOMONTH(DATE(N$1,N$2,1),0)))*SUMIFS(Prov_Auto!$E$3:$E1000, Prov_Auto!$A$3:$A1000, $D894, Prov_Auto!$D$3:$D1000,"&gt;="&amp;DATE(N$1,N$2,1),Prov_Auto!$D$3:$D1000, "&lt;="&amp;EOMONTH(DATE(N$1,N$2,1),0)))</f>
        <v/>
      </c>
      <c r="O894" s="48" t="str">
        <f>IF($D894="","", (SUMIFS(Transacoes!$D$3:$D1000,Transacoes!$C$3:$C1000,$D894,Transacoes!$B$3:$B1000,"C", Transacoes!$A$3:$A1000, "&lt;"&amp;EOMONTH(DATE(O$1,O$2,1),0))-SUMIFS(Transacoes!$D$3:$D1000,Transacoes!$C$3:$C1000,$D894,Transacoes!$B$3:$B1000,"V", Transacoes!$A$3:$A1000, "&lt;"&amp;EOMONTH(DATE(O$1,O$2,1),0)))*SUMIFS(Prov_Auto!$E$3:$E1000, Prov_Auto!$A$3:$A1000, $D894, Prov_Auto!$D$3:$D1000,"&gt;="&amp;DATE(O$1,O$2,1),Prov_Auto!$D$3:$D1000, "&lt;="&amp;EOMONTH(DATE(O$1,O$2,1),0)))</f>
        <v/>
      </c>
      <c r="P894" s="48" t="str">
        <f>IF($D894="","", (SUMIFS(Transacoes!$D$3:$D1000,Transacoes!$C$3:$C1000,$D894,Transacoes!$B$3:$B1000,"C", Transacoes!$A$3:$A1000, "&lt;"&amp;EOMONTH(DATE(P$1,P$2,1),0))-SUMIFS(Transacoes!$D$3:$D1000,Transacoes!$C$3:$C1000,$D894,Transacoes!$B$3:$B1000,"V", Transacoes!$A$3:$A1000, "&lt;"&amp;EOMONTH(DATE(P$1,P$2,1),0)))*SUMIFS(Prov_Auto!$E$3:$E1000, Prov_Auto!$A$3:$A1000, $D894, Prov_Auto!$D$3:$D1000,"&gt;="&amp;DATE(P$1,P$2,1),Prov_Auto!$D$3:$D1000, "&lt;="&amp;EOMONTH(DATE(P$1,P$2,1),0)))</f>
        <v/>
      </c>
      <c r="Q894" s="48" t="str">
        <f>IF($D894="","", (SUMIFS(Transacoes!$D$3:$D1000,Transacoes!$C$3:$C1000,$D894,Transacoes!$B$3:$B1000,"C", Transacoes!$A$3:$A1000, "&lt;"&amp;EOMONTH(DATE(Q$1,Q$2,1),0))-SUMIFS(Transacoes!$D$3:$D1000,Transacoes!$C$3:$C1000,$D894,Transacoes!$B$3:$B1000,"V", Transacoes!$A$3:$A1000, "&lt;"&amp;EOMONTH(DATE(Q$1,Q$2,1),0)))*SUMIFS(Prov_Auto!$E$3:$E1000, Prov_Auto!$A$3:$A1000, $D894, Prov_Auto!$D$3:$D1000,"&gt;="&amp;DATE(Q$1,Q$2,1),Prov_Auto!$D$3:$D1000, "&lt;="&amp;EOMONTH(DATE(Q$1,Q$2,1),0)))</f>
        <v/>
      </c>
      <c r="R894" s="47"/>
    </row>
    <row r="895">
      <c r="A895" s="47"/>
      <c r="B895" s="47"/>
      <c r="C895" s="47"/>
      <c r="D895" s="87"/>
      <c r="E895" s="48" t="str">
        <f>IF($D895="","", (SUMIFS(Transacoes!$D$3:$D1000,Transacoes!$C$3:$C1000,$D895,Transacoes!$B$3:$B1000,"C", Transacoes!$A$3:$A1000, "&lt;"&amp;EOMONTH(DATE(E$1,E$2,1),0))-SUMIFS(Transacoes!$D$3:$D1000,Transacoes!$C$3:$C1000,$D895,Transacoes!$B$3:$B1000,"V", Transacoes!$A$3:$A1000, "&lt;"&amp;EOMONTH(DATE(E$1,E$2,1),0)))*SUMIFS(Prov_Auto!$E$3:$E1000, Prov_Auto!$A$3:$A1000, $D895, Prov_Auto!$D$3:$D1000,"&gt;="&amp;DATE(E$1,E$2,1),Prov_Auto!$D$3:$D1000, "&lt;="&amp;EOMONTH(DATE(E$1,E$2,1),0)))</f>
        <v/>
      </c>
      <c r="F895" s="48" t="str">
        <f>IF($D895="","", (SUMIFS(Transacoes!$D$3:$D1000,Transacoes!$C$3:$C1000,$D895,Transacoes!$B$3:$B1000,"C", Transacoes!$A$3:$A1000, "&lt;"&amp;EOMONTH(DATE(F$1,F$2,1),0))-SUMIFS(Transacoes!$D$3:$D1000,Transacoes!$C$3:$C1000,$D895,Transacoes!$B$3:$B1000,"V", Transacoes!$A$3:$A1000, "&lt;"&amp;EOMONTH(DATE(F$1,F$2,1),0)))*SUMIFS(Prov_Auto!$E$3:$E1000, Prov_Auto!$A$3:$A1000, $D895, Prov_Auto!$D$3:$D1000,"&gt;="&amp;DATE(F$1,F$2,1),Prov_Auto!$D$3:$D1000, "&lt;="&amp;EOMONTH(DATE(F$1,F$2,1),0)))</f>
        <v/>
      </c>
      <c r="G895" s="48" t="str">
        <f>IF($D895="","", (SUMIFS(Transacoes!$D$3:$D1000,Transacoes!$C$3:$C1000,$D895,Transacoes!$B$3:$B1000,"C", Transacoes!$A$3:$A1000, "&lt;"&amp;EOMONTH(DATE(G$1,G$2,1),0))-SUMIFS(Transacoes!$D$3:$D1000,Transacoes!$C$3:$C1000,$D895,Transacoes!$B$3:$B1000,"V", Transacoes!$A$3:$A1000, "&lt;"&amp;EOMONTH(DATE(G$1,G$2,1),0)))*SUMIFS(Prov_Auto!$E$3:$E1000, Prov_Auto!$A$3:$A1000, $D895, Prov_Auto!$D$3:$D1000,"&gt;="&amp;DATE(G$1,G$2,1),Prov_Auto!$D$3:$D1000, "&lt;="&amp;EOMONTH(DATE(G$1,G$2,1),0)))</f>
        <v/>
      </c>
      <c r="H895" s="48" t="str">
        <f>IF($D895="","", (SUMIFS(Transacoes!$D$3:$D1000,Transacoes!$C$3:$C1000,$D895,Transacoes!$B$3:$B1000,"C", Transacoes!$A$3:$A1000, "&lt;"&amp;EOMONTH(DATE(H$1,H$2,1),0))-SUMIFS(Transacoes!$D$3:$D1000,Transacoes!$C$3:$C1000,$D895,Transacoes!$B$3:$B1000,"V", Transacoes!$A$3:$A1000, "&lt;"&amp;EOMONTH(DATE(H$1,H$2,1),0)))*SUMIFS(Prov_Auto!$E$3:$E1000, Prov_Auto!$A$3:$A1000, $D895, Prov_Auto!$D$3:$D1000,"&gt;="&amp;DATE(H$1,H$2,1),Prov_Auto!$D$3:$D1000, "&lt;="&amp;EOMONTH(DATE(H$1,H$2,1),0)))</f>
        <v/>
      </c>
      <c r="I895" s="48" t="str">
        <f>IF($D895="","", (SUMIFS(Transacoes!$D$3:$D1000,Transacoes!$C$3:$C1000,$D895,Transacoes!$B$3:$B1000,"C", Transacoes!$A$3:$A1000, "&lt;"&amp;EOMONTH(DATE(I$1,I$2,1),0))-SUMIFS(Transacoes!$D$3:$D1000,Transacoes!$C$3:$C1000,$D895,Transacoes!$B$3:$B1000,"V", Transacoes!$A$3:$A1000, "&lt;"&amp;EOMONTH(DATE(I$1,I$2,1),0)))*SUMIFS(Prov_Auto!$E$3:$E1000, Prov_Auto!$A$3:$A1000, $D895, Prov_Auto!$D$3:$D1000,"&gt;="&amp;DATE(I$1,I$2,1),Prov_Auto!$D$3:$D1000, "&lt;="&amp;EOMONTH(DATE(I$1,I$2,1),0)))</f>
        <v/>
      </c>
      <c r="J895" s="48" t="str">
        <f>IF($D895="","", (SUMIFS(Transacoes!$D$3:$D1000,Transacoes!$C$3:$C1000,$D895,Transacoes!$B$3:$B1000,"C", Transacoes!$A$3:$A1000, "&lt;"&amp;EOMONTH(DATE(J$1,J$2,1),0))-SUMIFS(Transacoes!$D$3:$D1000,Transacoes!$C$3:$C1000,$D895,Transacoes!$B$3:$B1000,"V", Transacoes!$A$3:$A1000, "&lt;"&amp;EOMONTH(DATE(J$1,J$2,1),0)))*SUMIFS(Prov_Auto!$E$3:$E1000, Prov_Auto!$A$3:$A1000, $D895, Prov_Auto!$D$3:$D1000,"&gt;="&amp;DATE(J$1,J$2,1),Prov_Auto!$D$3:$D1000, "&lt;="&amp;EOMONTH(DATE(J$1,J$2,1),0)))</f>
        <v/>
      </c>
      <c r="K895" s="48" t="str">
        <f>IF($D895="","", (SUMIFS(Transacoes!$D$3:$D1000,Transacoes!$C$3:$C1000,$D895,Transacoes!$B$3:$B1000,"C", Transacoes!$A$3:$A1000, "&lt;"&amp;EOMONTH(DATE(K$1,K$2,1),0))-SUMIFS(Transacoes!$D$3:$D1000,Transacoes!$C$3:$C1000,$D895,Transacoes!$B$3:$B1000,"V", Transacoes!$A$3:$A1000, "&lt;"&amp;EOMONTH(DATE(K$1,K$2,1),0)))*SUMIFS(Prov_Auto!$E$3:$E1000, Prov_Auto!$A$3:$A1000, $D895, Prov_Auto!$D$3:$D1000,"&gt;="&amp;DATE(K$1,K$2,1),Prov_Auto!$D$3:$D1000, "&lt;="&amp;EOMONTH(DATE(K$1,K$2,1),0)))</f>
        <v/>
      </c>
      <c r="L895" s="48" t="str">
        <f>IF($D895="","", (SUMIFS(Transacoes!$D$3:$D1000,Transacoes!$C$3:$C1000,$D895,Transacoes!$B$3:$B1000,"C", Transacoes!$A$3:$A1000, "&lt;"&amp;EOMONTH(DATE(L$1,L$2,1),0))-SUMIFS(Transacoes!$D$3:$D1000,Transacoes!$C$3:$C1000,$D895,Transacoes!$B$3:$B1000,"V", Transacoes!$A$3:$A1000, "&lt;"&amp;EOMONTH(DATE(L$1,L$2,1),0)))*SUMIFS(Prov_Auto!$E$3:$E1000, Prov_Auto!$A$3:$A1000, $D895, Prov_Auto!$D$3:$D1000,"&gt;="&amp;DATE(L$1,L$2,1),Prov_Auto!$D$3:$D1000, "&lt;="&amp;EOMONTH(DATE(L$1,L$2,1),0)))</f>
        <v/>
      </c>
      <c r="M895" s="48" t="str">
        <f>IF($D895="","", (SUMIFS(Transacoes!$D$3:$D1000,Transacoes!$C$3:$C1000,$D895,Transacoes!$B$3:$B1000,"C", Transacoes!$A$3:$A1000, "&lt;"&amp;EOMONTH(DATE(M$1,M$2,1),0))-SUMIFS(Transacoes!$D$3:$D1000,Transacoes!$C$3:$C1000,$D895,Transacoes!$B$3:$B1000,"V", Transacoes!$A$3:$A1000, "&lt;"&amp;EOMONTH(DATE(M$1,M$2,1),0)))*SUMIFS(Prov_Auto!$E$3:$E1000, Prov_Auto!$A$3:$A1000, $D895, Prov_Auto!$D$3:$D1000,"&gt;="&amp;DATE(M$1,M$2,1),Prov_Auto!$D$3:$D1000, "&lt;="&amp;EOMONTH(DATE(M$1,M$2,1),0)))</f>
        <v/>
      </c>
      <c r="N895" s="48" t="str">
        <f>IF($D895="","", (SUMIFS(Transacoes!$D$3:$D1000,Transacoes!$C$3:$C1000,$D895,Transacoes!$B$3:$B1000,"C", Transacoes!$A$3:$A1000, "&lt;"&amp;EOMONTH(DATE(N$1,N$2,1),0))-SUMIFS(Transacoes!$D$3:$D1000,Transacoes!$C$3:$C1000,$D895,Transacoes!$B$3:$B1000,"V", Transacoes!$A$3:$A1000, "&lt;"&amp;EOMONTH(DATE(N$1,N$2,1),0)))*SUMIFS(Prov_Auto!$E$3:$E1000, Prov_Auto!$A$3:$A1000, $D895, Prov_Auto!$D$3:$D1000,"&gt;="&amp;DATE(N$1,N$2,1),Prov_Auto!$D$3:$D1000, "&lt;="&amp;EOMONTH(DATE(N$1,N$2,1),0)))</f>
        <v/>
      </c>
      <c r="O895" s="48" t="str">
        <f>IF($D895="","", (SUMIFS(Transacoes!$D$3:$D1000,Transacoes!$C$3:$C1000,$D895,Transacoes!$B$3:$B1000,"C", Transacoes!$A$3:$A1000, "&lt;"&amp;EOMONTH(DATE(O$1,O$2,1),0))-SUMIFS(Transacoes!$D$3:$D1000,Transacoes!$C$3:$C1000,$D895,Transacoes!$B$3:$B1000,"V", Transacoes!$A$3:$A1000, "&lt;"&amp;EOMONTH(DATE(O$1,O$2,1),0)))*SUMIFS(Prov_Auto!$E$3:$E1000, Prov_Auto!$A$3:$A1000, $D895, Prov_Auto!$D$3:$D1000,"&gt;="&amp;DATE(O$1,O$2,1),Prov_Auto!$D$3:$D1000, "&lt;="&amp;EOMONTH(DATE(O$1,O$2,1),0)))</f>
        <v/>
      </c>
      <c r="P895" s="48" t="str">
        <f>IF($D895="","", (SUMIFS(Transacoes!$D$3:$D1000,Transacoes!$C$3:$C1000,$D895,Transacoes!$B$3:$B1000,"C", Transacoes!$A$3:$A1000, "&lt;"&amp;EOMONTH(DATE(P$1,P$2,1),0))-SUMIFS(Transacoes!$D$3:$D1000,Transacoes!$C$3:$C1000,$D895,Transacoes!$B$3:$B1000,"V", Transacoes!$A$3:$A1000, "&lt;"&amp;EOMONTH(DATE(P$1,P$2,1),0)))*SUMIFS(Prov_Auto!$E$3:$E1000, Prov_Auto!$A$3:$A1000, $D895, Prov_Auto!$D$3:$D1000,"&gt;="&amp;DATE(P$1,P$2,1),Prov_Auto!$D$3:$D1000, "&lt;="&amp;EOMONTH(DATE(P$1,P$2,1),0)))</f>
        <v/>
      </c>
      <c r="Q895" s="48" t="str">
        <f>IF($D895="","", (SUMIFS(Transacoes!$D$3:$D1000,Transacoes!$C$3:$C1000,$D895,Transacoes!$B$3:$B1000,"C", Transacoes!$A$3:$A1000, "&lt;"&amp;EOMONTH(DATE(Q$1,Q$2,1),0))-SUMIFS(Transacoes!$D$3:$D1000,Transacoes!$C$3:$C1000,$D895,Transacoes!$B$3:$B1000,"V", Transacoes!$A$3:$A1000, "&lt;"&amp;EOMONTH(DATE(Q$1,Q$2,1),0)))*SUMIFS(Prov_Auto!$E$3:$E1000, Prov_Auto!$A$3:$A1000, $D895, Prov_Auto!$D$3:$D1000,"&gt;="&amp;DATE(Q$1,Q$2,1),Prov_Auto!$D$3:$D1000, "&lt;="&amp;EOMONTH(DATE(Q$1,Q$2,1),0)))</f>
        <v/>
      </c>
      <c r="R895" s="47"/>
    </row>
    <row r="896">
      <c r="A896" s="47"/>
      <c r="B896" s="47"/>
      <c r="C896" s="47"/>
      <c r="D896" s="87"/>
      <c r="E896" s="48" t="str">
        <f>IF($D896="","", (SUMIFS(Transacoes!$D$3:$D1000,Transacoes!$C$3:$C1000,$D896,Transacoes!$B$3:$B1000,"C", Transacoes!$A$3:$A1000, "&lt;"&amp;EOMONTH(DATE(E$1,E$2,1),0))-SUMIFS(Transacoes!$D$3:$D1000,Transacoes!$C$3:$C1000,$D896,Transacoes!$B$3:$B1000,"V", Transacoes!$A$3:$A1000, "&lt;"&amp;EOMONTH(DATE(E$1,E$2,1),0)))*SUMIFS(Prov_Auto!$E$3:$E1000, Prov_Auto!$A$3:$A1000, $D896, Prov_Auto!$D$3:$D1000,"&gt;="&amp;DATE(E$1,E$2,1),Prov_Auto!$D$3:$D1000, "&lt;="&amp;EOMONTH(DATE(E$1,E$2,1),0)))</f>
        <v/>
      </c>
      <c r="F896" s="48" t="str">
        <f>IF($D896="","", (SUMIFS(Transacoes!$D$3:$D1000,Transacoes!$C$3:$C1000,$D896,Transacoes!$B$3:$B1000,"C", Transacoes!$A$3:$A1000, "&lt;"&amp;EOMONTH(DATE(F$1,F$2,1),0))-SUMIFS(Transacoes!$D$3:$D1000,Transacoes!$C$3:$C1000,$D896,Transacoes!$B$3:$B1000,"V", Transacoes!$A$3:$A1000, "&lt;"&amp;EOMONTH(DATE(F$1,F$2,1),0)))*SUMIFS(Prov_Auto!$E$3:$E1000, Prov_Auto!$A$3:$A1000, $D896, Prov_Auto!$D$3:$D1000,"&gt;="&amp;DATE(F$1,F$2,1),Prov_Auto!$D$3:$D1000, "&lt;="&amp;EOMONTH(DATE(F$1,F$2,1),0)))</f>
        <v/>
      </c>
      <c r="G896" s="48" t="str">
        <f>IF($D896="","", (SUMIFS(Transacoes!$D$3:$D1000,Transacoes!$C$3:$C1000,$D896,Transacoes!$B$3:$B1000,"C", Transacoes!$A$3:$A1000, "&lt;"&amp;EOMONTH(DATE(G$1,G$2,1),0))-SUMIFS(Transacoes!$D$3:$D1000,Transacoes!$C$3:$C1000,$D896,Transacoes!$B$3:$B1000,"V", Transacoes!$A$3:$A1000, "&lt;"&amp;EOMONTH(DATE(G$1,G$2,1),0)))*SUMIFS(Prov_Auto!$E$3:$E1000, Prov_Auto!$A$3:$A1000, $D896, Prov_Auto!$D$3:$D1000,"&gt;="&amp;DATE(G$1,G$2,1),Prov_Auto!$D$3:$D1000, "&lt;="&amp;EOMONTH(DATE(G$1,G$2,1),0)))</f>
        <v/>
      </c>
      <c r="H896" s="48" t="str">
        <f>IF($D896="","", (SUMIFS(Transacoes!$D$3:$D1000,Transacoes!$C$3:$C1000,$D896,Transacoes!$B$3:$B1000,"C", Transacoes!$A$3:$A1000, "&lt;"&amp;EOMONTH(DATE(H$1,H$2,1),0))-SUMIFS(Transacoes!$D$3:$D1000,Transacoes!$C$3:$C1000,$D896,Transacoes!$B$3:$B1000,"V", Transacoes!$A$3:$A1000, "&lt;"&amp;EOMONTH(DATE(H$1,H$2,1),0)))*SUMIFS(Prov_Auto!$E$3:$E1000, Prov_Auto!$A$3:$A1000, $D896, Prov_Auto!$D$3:$D1000,"&gt;="&amp;DATE(H$1,H$2,1),Prov_Auto!$D$3:$D1000, "&lt;="&amp;EOMONTH(DATE(H$1,H$2,1),0)))</f>
        <v/>
      </c>
      <c r="I896" s="48" t="str">
        <f>IF($D896="","", (SUMIFS(Transacoes!$D$3:$D1000,Transacoes!$C$3:$C1000,$D896,Transacoes!$B$3:$B1000,"C", Transacoes!$A$3:$A1000, "&lt;"&amp;EOMONTH(DATE(I$1,I$2,1),0))-SUMIFS(Transacoes!$D$3:$D1000,Transacoes!$C$3:$C1000,$D896,Transacoes!$B$3:$B1000,"V", Transacoes!$A$3:$A1000, "&lt;"&amp;EOMONTH(DATE(I$1,I$2,1),0)))*SUMIFS(Prov_Auto!$E$3:$E1000, Prov_Auto!$A$3:$A1000, $D896, Prov_Auto!$D$3:$D1000,"&gt;="&amp;DATE(I$1,I$2,1),Prov_Auto!$D$3:$D1000, "&lt;="&amp;EOMONTH(DATE(I$1,I$2,1),0)))</f>
        <v/>
      </c>
      <c r="J896" s="48" t="str">
        <f>IF($D896="","", (SUMIFS(Transacoes!$D$3:$D1000,Transacoes!$C$3:$C1000,$D896,Transacoes!$B$3:$B1000,"C", Transacoes!$A$3:$A1000, "&lt;"&amp;EOMONTH(DATE(J$1,J$2,1),0))-SUMIFS(Transacoes!$D$3:$D1000,Transacoes!$C$3:$C1000,$D896,Transacoes!$B$3:$B1000,"V", Transacoes!$A$3:$A1000, "&lt;"&amp;EOMONTH(DATE(J$1,J$2,1),0)))*SUMIFS(Prov_Auto!$E$3:$E1000, Prov_Auto!$A$3:$A1000, $D896, Prov_Auto!$D$3:$D1000,"&gt;="&amp;DATE(J$1,J$2,1),Prov_Auto!$D$3:$D1000, "&lt;="&amp;EOMONTH(DATE(J$1,J$2,1),0)))</f>
        <v/>
      </c>
      <c r="K896" s="48" t="str">
        <f>IF($D896="","", (SUMIFS(Transacoes!$D$3:$D1000,Transacoes!$C$3:$C1000,$D896,Transacoes!$B$3:$B1000,"C", Transacoes!$A$3:$A1000, "&lt;"&amp;EOMONTH(DATE(K$1,K$2,1),0))-SUMIFS(Transacoes!$D$3:$D1000,Transacoes!$C$3:$C1000,$D896,Transacoes!$B$3:$B1000,"V", Transacoes!$A$3:$A1000, "&lt;"&amp;EOMONTH(DATE(K$1,K$2,1),0)))*SUMIFS(Prov_Auto!$E$3:$E1000, Prov_Auto!$A$3:$A1000, $D896, Prov_Auto!$D$3:$D1000,"&gt;="&amp;DATE(K$1,K$2,1),Prov_Auto!$D$3:$D1000, "&lt;="&amp;EOMONTH(DATE(K$1,K$2,1),0)))</f>
        <v/>
      </c>
      <c r="L896" s="48" t="str">
        <f>IF($D896="","", (SUMIFS(Transacoes!$D$3:$D1000,Transacoes!$C$3:$C1000,$D896,Transacoes!$B$3:$B1000,"C", Transacoes!$A$3:$A1000, "&lt;"&amp;EOMONTH(DATE(L$1,L$2,1),0))-SUMIFS(Transacoes!$D$3:$D1000,Transacoes!$C$3:$C1000,$D896,Transacoes!$B$3:$B1000,"V", Transacoes!$A$3:$A1000, "&lt;"&amp;EOMONTH(DATE(L$1,L$2,1),0)))*SUMIFS(Prov_Auto!$E$3:$E1000, Prov_Auto!$A$3:$A1000, $D896, Prov_Auto!$D$3:$D1000,"&gt;="&amp;DATE(L$1,L$2,1),Prov_Auto!$D$3:$D1000, "&lt;="&amp;EOMONTH(DATE(L$1,L$2,1),0)))</f>
        <v/>
      </c>
      <c r="M896" s="48" t="str">
        <f>IF($D896="","", (SUMIFS(Transacoes!$D$3:$D1000,Transacoes!$C$3:$C1000,$D896,Transacoes!$B$3:$B1000,"C", Transacoes!$A$3:$A1000, "&lt;"&amp;EOMONTH(DATE(M$1,M$2,1),0))-SUMIFS(Transacoes!$D$3:$D1000,Transacoes!$C$3:$C1000,$D896,Transacoes!$B$3:$B1000,"V", Transacoes!$A$3:$A1000, "&lt;"&amp;EOMONTH(DATE(M$1,M$2,1),0)))*SUMIFS(Prov_Auto!$E$3:$E1000, Prov_Auto!$A$3:$A1000, $D896, Prov_Auto!$D$3:$D1000,"&gt;="&amp;DATE(M$1,M$2,1),Prov_Auto!$D$3:$D1000, "&lt;="&amp;EOMONTH(DATE(M$1,M$2,1),0)))</f>
        <v/>
      </c>
      <c r="N896" s="48" t="str">
        <f>IF($D896="","", (SUMIFS(Transacoes!$D$3:$D1000,Transacoes!$C$3:$C1000,$D896,Transacoes!$B$3:$B1000,"C", Transacoes!$A$3:$A1000, "&lt;"&amp;EOMONTH(DATE(N$1,N$2,1),0))-SUMIFS(Transacoes!$D$3:$D1000,Transacoes!$C$3:$C1000,$D896,Transacoes!$B$3:$B1000,"V", Transacoes!$A$3:$A1000, "&lt;"&amp;EOMONTH(DATE(N$1,N$2,1),0)))*SUMIFS(Prov_Auto!$E$3:$E1000, Prov_Auto!$A$3:$A1000, $D896, Prov_Auto!$D$3:$D1000,"&gt;="&amp;DATE(N$1,N$2,1),Prov_Auto!$D$3:$D1000, "&lt;="&amp;EOMONTH(DATE(N$1,N$2,1),0)))</f>
        <v/>
      </c>
      <c r="O896" s="48" t="str">
        <f>IF($D896="","", (SUMIFS(Transacoes!$D$3:$D1000,Transacoes!$C$3:$C1000,$D896,Transacoes!$B$3:$B1000,"C", Transacoes!$A$3:$A1000, "&lt;"&amp;EOMONTH(DATE(O$1,O$2,1),0))-SUMIFS(Transacoes!$D$3:$D1000,Transacoes!$C$3:$C1000,$D896,Transacoes!$B$3:$B1000,"V", Transacoes!$A$3:$A1000, "&lt;"&amp;EOMONTH(DATE(O$1,O$2,1),0)))*SUMIFS(Prov_Auto!$E$3:$E1000, Prov_Auto!$A$3:$A1000, $D896, Prov_Auto!$D$3:$D1000,"&gt;="&amp;DATE(O$1,O$2,1),Prov_Auto!$D$3:$D1000, "&lt;="&amp;EOMONTH(DATE(O$1,O$2,1),0)))</f>
        <v/>
      </c>
      <c r="P896" s="48" t="str">
        <f>IF($D896="","", (SUMIFS(Transacoes!$D$3:$D1000,Transacoes!$C$3:$C1000,$D896,Transacoes!$B$3:$B1000,"C", Transacoes!$A$3:$A1000, "&lt;"&amp;EOMONTH(DATE(P$1,P$2,1),0))-SUMIFS(Transacoes!$D$3:$D1000,Transacoes!$C$3:$C1000,$D896,Transacoes!$B$3:$B1000,"V", Transacoes!$A$3:$A1000, "&lt;"&amp;EOMONTH(DATE(P$1,P$2,1),0)))*SUMIFS(Prov_Auto!$E$3:$E1000, Prov_Auto!$A$3:$A1000, $D896, Prov_Auto!$D$3:$D1000,"&gt;="&amp;DATE(P$1,P$2,1),Prov_Auto!$D$3:$D1000, "&lt;="&amp;EOMONTH(DATE(P$1,P$2,1),0)))</f>
        <v/>
      </c>
      <c r="Q896" s="48" t="str">
        <f>IF($D896="","", (SUMIFS(Transacoes!$D$3:$D1000,Transacoes!$C$3:$C1000,$D896,Transacoes!$B$3:$B1000,"C", Transacoes!$A$3:$A1000, "&lt;"&amp;EOMONTH(DATE(Q$1,Q$2,1),0))-SUMIFS(Transacoes!$D$3:$D1000,Transacoes!$C$3:$C1000,$D896,Transacoes!$B$3:$B1000,"V", Transacoes!$A$3:$A1000, "&lt;"&amp;EOMONTH(DATE(Q$1,Q$2,1),0)))*SUMIFS(Prov_Auto!$E$3:$E1000, Prov_Auto!$A$3:$A1000, $D896, Prov_Auto!$D$3:$D1000,"&gt;="&amp;DATE(Q$1,Q$2,1),Prov_Auto!$D$3:$D1000, "&lt;="&amp;EOMONTH(DATE(Q$1,Q$2,1),0)))</f>
        <v/>
      </c>
      <c r="R896" s="47"/>
    </row>
    <row r="897">
      <c r="A897" s="47"/>
      <c r="B897" s="47"/>
      <c r="C897" s="47"/>
      <c r="D897" s="87"/>
      <c r="E897" s="48" t="str">
        <f>IF($D897="","", (SUMIFS(Transacoes!$D$3:$D1000,Transacoes!$C$3:$C1000,$D897,Transacoes!$B$3:$B1000,"C", Transacoes!$A$3:$A1000, "&lt;"&amp;EOMONTH(DATE(E$1,E$2,1),0))-SUMIFS(Transacoes!$D$3:$D1000,Transacoes!$C$3:$C1000,$D897,Transacoes!$B$3:$B1000,"V", Transacoes!$A$3:$A1000, "&lt;"&amp;EOMONTH(DATE(E$1,E$2,1),0)))*SUMIFS(Prov_Auto!$E$3:$E1000, Prov_Auto!$A$3:$A1000, $D897, Prov_Auto!$D$3:$D1000,"&gt;="&amp;DATE(E$1,E$2,1),Prov_Auto!$D$3:$D1000, "&lt;="&amp;EOMONTH(DATE(E$1,E$2,1),0)))</f>
        <v/>
      </c>
      <c r="F897" s="48" t="str">
        <f>IF($D897="","", (SUMIFS(Transacoes!$D$3:$D1000,Transacoes!$C$3:$C1000,$D897,Transacoes!$B$3:$B1000,"C", Transacoes!$A$3:$A1000, "&lt;"&amp;EOMONTH(DATE(F$1,F$2,1),0))-SUMIFS(Transacoes!$D$3:$D1000,Transacoes!$C$3:$C1000,$D897,Transacoes!$B$3:$B1000,"V", Transacoes!$A$3:$A1000, "&lt;"&amp;EOMONTH(DATE(F$1,F$2,1),0)))*SUMIFS(Prov_Auto!$E$3:$E1000, Prov_Auto!$A$3:$A1000, $D897, Prov_Auto!$D$3:$D1000,"&gt;="&amp;DATE(F$1,F$2,1),Prov_Auto!$D$3:$D1000, "&lt;="&amp;EOMONTH(DATE(F$1,F$2,1),0)))</f>
        <v/>
      </c>
      <c r="G897" s="48" t="str">
        <f>IF($D897="","", (SUMIFS(Transacoes!$D$3:$D1000,Transacoes!$C$3:$C1000,$D897,Transacoes!$B$3:$B1000,"C", Transacoes!$A$3:$A1000, "&lt;"&amp;EOMONTH(DATE(G$1,G$2,1),0))-SUMIFS(Transacoes!$D$3:$D1000,Transacoes!$C$3:$C1000,$D897,Transacoes!$B$3:$B1000,"V", Transacoes!$A$3:$A1000, "&lt;"&amp;EOMONTH(DATE(G$1,G$2,1),0)))*SUMIFS(Prov_Auto!$E$3:$E1000, Prov_Auto!$A$3:$A1000, $D897, Prov_Auto!$D$3:$D1000,"&gt;="&amp;DATE(G$1,G$2,1),Prov_Auto!$D$3:$D1000, "&lt;="&amp;EOMONTH(DATE(G$1,G$2,1),0)))</f>
        <v/>
      </c>
      <c r="H897" s="48" t="str">
        <f>IF($D897="","", (SUMIFS(Transacoes!$D$3:$D1000,Transacoes!$C$3:$C1000,$D897,Transacoes!$B$3:$B1000,"C", Transacoes!$A$3:$A1000, "&lt;"&amp;EOMONTH(DATE(H$1,H$2,1),0))-SUMIFS(Transacoes!$D$3:$D1000,Transacoes!$C$3:$C1000,$D897,Transacoes!$B$3:$B1000,"V", Transacoes!$A$3:$A1000, "&lt;"&amp;EOMONTH(DATE(H$1,H$2,1),0)))*SUMIFS(Prov_Auto!$E$3:$E1000, Prov_Auto!$A$3:$A1000, $D897, Prov_Auto!$D$3:$D1000,"&gt;="&amp;DATE(H$1,H$2,1),Prov_Auto!$D$3:$D1000, "&lt;="&amp;EOMONTH(DATE(H$1,H$2,1),0)))</f>
        <v/>
      </c>
      <c r="I897" s="48" t="str">
        <f>IF($D897="","", (SUMIFS(Transacoes!$D$3:$D1000,Transacoes!$C$3:$C1000,$D897,Transacoes!$B$3:$B1000,"C", Transacoes!$A$3:$A1000, "&lt;"&amp;EOMONTH(DATE(I$1,I$2,1),0))-SUMIFS(Transacoes!$D$3:$D1000,Transacoes!$C$3:$C1000,$D897,Transacoes!$B$3:$B1000,"V", Transacoes!$A$3:$A1000, "&lt;"&amp;EOMONTH(DATE(I$1,I$2,1),0)))*SUMIFS(Prov_Auto!$E$3:$E1000, Prov_Auto!$A$3:$A1000, $D897, Prov_Auto!$D$3:$D1000,"&gt;="&amp;DATE(I$1,I$2,1),Prov_Auto!$D$3:$D1000, "&lt;="&amp;EOMONTH(DATE(I$1,I$2,1),0)))</f>
        <v/>
      </c>
      <c r="J897" s="48" t="str">
        <f>IF($D897="","", (SUMIFS(Transacoes!$D$3:$D1000,Transacoes!$C$3:$C1000,$D897,Transacoes!$B$3:$B1000,"C", Transacoes!$A$3:$A1000, "&lt;"&amp;EOMONTH(DATE(J$1,J$2,1),0))-SUMIFS(Transacoes!$D$3:$D1000,Transacoes!$C$3:$C1000,$D897,Transacoes!$B$3:$B1000,"V", Transacoes!$A$3:$A1000, "&lt;"&amp;EOMONTH(DATE(J$1,J$2,1),0)))*SUMIFS(Prov_Auto!$E$3:$E1000, Prov_Auto!$A$3:$A1000, $D897, Prov_Auto!$D$3:$D1000,"&gt;="&amp;DATE(J$1,J$2,1),Prov_Auto!$D$3:$D1000, "&lt;="&amp;EOMONTH(DATE(J$1,J$2,1),0)))</f>
        <v/>
      </c>
      <c r="K897" s="48" t="str">
        <f>IF($D897="","", (SUMIFS(Transacoes!$D$3:$D1000,Transacoes!$C$3:$C1000,$D897,Transacoes!$B$3:$B1000,"C", Transacoes!$A$3:$A1000, "&lt;"&amp;EOMONTH(DATE(K$1,K$2,1),0))-SUMIFS(Transacoes!$D$3:$D1000,Transacoes!$C$3:$C1000,$D897,Transacoes!$B$3:$B1000,"V", Transacoes!$A$3:$A1000, "&lt;"&amp;EOMONTH(DATE(K$1,K$2,1),0)))*SUMIFS(Prov_Auto!$E$3:$E1000, Prov_Auto!$A$3:$A1000, $D897, Prov_Auto!$D$3:$D1000,"&gt;="&amp;DATE(K$1,K$2,1),Prov_Auto!$D$3:$D1000, "&lt;="&amp;EOMONTH(DATE(K$1,K$2,1),0)))</f>
        <v/>
      </c>
      <c r="L897" s="48" t="str">
        <f>IF($D897="","", (SUMIFS(Transacoes!$D$3:$D1000,Transacoes!$C$3:$C1000,$D897,Transacoes!$B$3:$B1000,"C", Transacoes!$A$3:$A1000, "&lt;"&amp;EOMONTH(DATE(L$1,L$2,1),0))-SUMIFS(Transacoes!$D$3:$D1000,Transacoes!$C$3:$C1000,$D897,Transacoes!$B$3:$B1000,"V", Transacoes!$A$3:$A1000, "&lt;"&amp;EOMONTH(DATE(L$1,L$2,1),0)))*SUMIFS(Prov_Auto!$E$3:$E1000, Prov_Auto!$A$3:$A1000, $D897, Prov_Auto!$D$3:$D1000,"&gt;="&amp;DATE(L$1,L$2,1),Prov_Auto!$D$3:$D1000, "&lt;="&amp;EOMONTH(DATE(L$1,L$2,1),0)))</f>
        <v/>
      </c>
      <c r="M897" s="48" t="str">
        <f>IF($D897="","", (SUMIFS(Transacoes!$D$3:$D1000,Transacoes!$C$3:$C1000,$D897,Transacoes!$B$3:$B1000,"C", Transacoes!$A$3:$A1000, "&lt;"&amp;EOMONTH(DATE(M$1,M$2,1),0))-SUMIFS(Transacoes!$D$3:$D1000,Transacoes!$C$3:$C1000,$D897,Transacoes!$B$3:$B1000,"V", Transacoes!$A$3:$A1000, "&lt;"&amp;EOMONTH(DATE(M$1,M$2,1),0)))*SUMIFS(Prov_Auto!$E$3:$E1000, Prov_Auto!$A$3:$A1000, $D897, Prov_Auto!$D$3:$D1000,"&gt;="&amp;DATE(M$1,M$2,1),Prov_Auto!$D$3:$D1000, "&lt;="&amp;EOMONTH(DATE(M$1,M$2,1),0)))</f>
        <v/>
      </c>
      <c r="N897" s="48" t="str">
        <f>IF($D897="","", (SUMIFS(Transacoes!$D$3:$D1000,Transacoes!$C$3:$C1000,$D897,Transacoes!$B$3:$B1000,"C", Transacoes!$A$3:$A1000, "&lt;"&amp;EOMONTH(DATE(N$1,N$2,1),0))-SUMIFS(Transacoes!$D$3:$D1000,Transacoes!$C$3:$C1000,$D897,Transacoes!$B$3:$B1000,"V", Transacoes!$A$3:$A1000, "&lt;"&amp;EOMONTH(DATE(N$1,N$2,1),0)))*SUMIFS(Prov_Auto!$E$3:$E1000, Prov_Auto!$A$3:$A1000, $D897, Prov_Auto!$D$3:$D1000,"&gt;="&amp;DATE(N$1,N$2,1),Prov_Auto!$D$3:$D1000, "&lt;="&amp;EOMONTH(DATE(N$1,N$2,1),0)))</f>
        <v/>
      </c>
      <c r="O897" s="48" t="str">
        <f>IF($D897="","", (SUMIFS(Transacoes!$D$3:$D1000,Transacoes!$C$3:$C1000,$D897,Transacoes!$B$3:$B1000,"C", Transacoes!$A$3:$A1000, "&lt;"&amp;EOMONTH(DATE(O$1,O$2,1),0))-SUMIFS(Transacoes!$D$3:$D1000,Transacoes!$C$3:$C1000,$D897,Transacoes!$B$3:$B1000,"V", Transacoes!$A$3:$A1000, "&lt;"&amp;EOMONTH(DATE(O$1,O$2,1),0)))*SUMIFS(Prov_Auto!$E$3:$E1000, Prov_Auto!$A$3:$A1000, $D897, Prov_Auto!$D$3:$D1000,"&gt;="&amp;DATE(O$1,O$2,1),Prov_Auto!$D$3:$D1000, "&lt;="&amp;EOMONTH(DATE(O$1,O$2,1),0)))</f>
        <v/>
      </c>
      <c r="P897" s="48" t="str">
        <f>IF($D897="","", (SUMIFS(Transacoes!$D$3:$D1000,Transacoes!$C$3:$C1000,$D897,Transacoes!$B$3:$B1000,"C", Transacoes!$A$3:$A1000, "&lt;"&amp;EOMONTH(DATE(P$1,P$2,1),0))-SUMIFS(Transacoes!$D$3:$D1000,Transacoes!$C$3:$C1000,$D897,Transacoes!$B$3:$B1000,"V", Transacoes!$A$3:$A1000, "&lt;"&amp;EOMONTH(DATE(P$1,P$2,1),0)))*SUMIFS(Prov_Auto!$E$3:$E1000, Prov_Auto!$A$3:$A1000, $D897, Prov_Auto!$D$3:$D1000,"&gt;="&amp;DATE(P$1,P$2,1),Prov_Auto!$D$3:$D1000, "&lt;="&amp;EOMONTH(DATE(P$1,P$2,1),0)))</f>
        <v/>
      </c>
      <c r="Q897" s="48" t="str">
        <f>IF($D897="","", (SUMIFS(Transacoes!$D$3:$D1000,Transacoes!$C$3:$C1000,$D897,Transacoes!$B$3:$B1000,"C", Transacoes!$A$3:$A1000, "&lt;"&amp;EOMONTH(DATE(Q$1,Q$2,1),0))-SUMIFS(Transacoes!$D$3:$D1000,Transacoes!$C$3:$C1000,$D897,Transacoes!$B$3:$B1000,"V", Transacoes!$A$3:$A1000, "&lt;"&amp;EOMONTH(DATE(Q$1,Q$2,1),0)))*SUMIFS(Prov_Auto!$E$3:$E1000, Prov_Auto!$A$3:$A1000, $D897, Prov_Auto!$D$3:$D1000,"&gt;="&amp;DATE(Q$1,Q$2,1),Prov_Auto!$D$3:$D1000, "&lt;="&amp;EOMONTH(DATE(Q$1,Q$2,1),0)))</f>
        <v/>
      </c>
      <c r="R897" s="47"/>
    </row>
    <row r="898">
      <c r="A898" s="47"/>
      <c r="B898" s="47"/>
      <c r="C898" s="47"/>
      <c r="D898" s="87"/>
      <c r="E898" s="48" t="str">
        <f>IF($D898="","", (SUMIFS(Transacoes!$D$3:$D1000,Transacoes!$C$3:$C1000,$D898,Transacoes!$B$3:$B1000,"C", Transacoes!$A$3:$A1000, "&lt;"&amp;EOMONTH(DATE(E$1,E$2,1),0))-SUMIFS(Transacoes!$D$3:$D1000,Transacoes!$C$3:$C1000,$D898,Transacoes!$B$3:$B1000,"V", Transacoes!$A$3:$A1000, "&lt;"&amp;EOMONTH(DATE(E$1,E$2,1),0)))*SUMIFS(Prov_Auto!$E$3:$E1000, Prov_Auto!$A$3:$A1000, $D898, Prov_Auto!$D$3:$D1000,"&gt;="&amp;DATE(E$1,E$2,1),Prov_Auto!$D$3:$D1000, "&lt;="&amp;EOMONTH(DATE(E$1,E$2,1),0)))</f>
        <v/>
      </c>
      <c r="F898" s="48" t="str">
        <f>IF($D898="","", (SUMIFS(Transacoes!$D$3:$D1000,Transacoes!$C$3:$C1000,$D898,Transacoes!$B$3:$B1000,"C", Transacoes!$A$3:$A1000, "&lt;"&amp;EOMONTH(DATE(F$1,F$2,1),0))-SUMIFS(Transacoes!$D$3:$D1000,Transacoes!$C$3:$C1000,$D898,Transacoes!$B$3:$B1000,"V", Transacoes!$A$3:$A1000, "&lt;"&amp;EOMONTH(DATE(F$1,F$2,1),0)))*SUMIFS(Prov_Auto!$E$3:$E1000, Prov_Auto!$A$3:$A1000, $D898, Prov_Auto!$D$3:$D1000,"&gt;="&amp;DATE(F$1,F$2,1),Prov_Auto!$D$3:$D1000, "&lt;="&amp;EOMONTH(DATE(F$1,F$2,1),0)))</f>
        <v/>
      </c>
      <c r="G898" s="48" t="str">
        <f>IF($D898="","", (SUMIFS(Transacoes!$D$3:$D1000,Transacoes!$C$3:$C1000,$D898,Transacoes!$B$3:$B1000,"C", Transacoes!$A$3:$A1000, "&lt;"&amp;EOMONTH(DATE(G$1,G$2,1),0))-SUMIFS(Transacoes!$D$3:$D1000,Transacoes!$C$3:$C1000,$D898,Transacoes!$B$3:$B1000,"V", Transacoes!$A$3:$A1000, "&lt;"&amp;EOMONTH(DATE(G$1,G$2,1),0)))*SUMIFS(Prov_Auto!$E$3:$E1000, Prov_Auto!$A$3:$A1000, $D898, Prov_Auto!$D$3:$D1000,"&gt;="&amp;DATE(G$1,G$2,1),Prov_Auto!$D$3:$D1000, "&lt;="&amp;EOMONTH(DATE(G$1,G$2,1),0)))</f>
        <v/>
      </c>
      <c r="H898" s="48" t="str">
        <f>IF($D898="","", (SUMIFS(Transacoes!$D$3:$D1000,Transacoes!$C$3:$C1000,$D898,Transacoes!$B$3:$B1000,"C", Transacoes!$A$3:$A1000, "&lt;"&amp;EOMONTH(DATE(H$1,H$2,1),0))-SUMIFS(Transacoes!$D$3:$D1000,Transacoes!$C$3:$C1000,$D898,Transacoes!$B$3:$B1000,"V", Transacoes!$A$3:$A1000, "&lt;"&amp;EOMONTH(DATE(H$1,H$2,1),0)))*SUMIFS(Prov_Auto!$E$3:$E1000, Prov_Auto!$A$3:$A1000, $D898, Prov_Auto!$D$3:$D1000,"&gt;="&amp;DATE(H$1,H$2,1),Prov_Auto!$D$3:$D1000, "&lt;="&amp;EOMONTH(DATE(H$1,H$2,1),0)))</f>
        <v/>
      </c>
      <c r="I898" s="48" t="str">
        <f>IF($D898="","", (SUMIFS(Transacoes!$D$3:$D1000,Transacoes!$C$3:$C1000,$D898,Transacoes!$B$3:$B1000,"C", Transacoes!$A$3:$A1000, "&lt;"&amp;EOMONTH(DATE(I$1,I$2,1),0))-SUMIFS(Transacoes!$D$3:$D1000,Transacoes!$C$3:$C1000,$D898,Transacoes!$B$3:$B1000,"V", Transacoes!$A$3:$A1000, "&lt;"&amp;EOMONTH(DATE(I$1,I$2,1),0)))*SUMIFS(Prov_Auto!$E$3:$E1000, Prov_Auto!$A$3:$A1000, $D898, Prov_Auto!$D$3:$D1000,"&gt;="&amp;DATE(I$1,I$2,1),Prov_Auto!$D$3:$D1000, "&lt;="&amp;EOMONTH(DATE(I$1,I$2,1),0)))</f>
        <v/>
      </c>
      <c r="J898" s="48" t="str">
        <f>IF($D898="","", (SUMIFS(Transacoes!$D$3:$D1000,Transacoes!$C$3:$C1000,$D898,Transacoes!$B$3:$B1000,"C", Transacoes!$A$3:$A1000, "&lt;"&amp;EOMONTH(DATE(J$1,J$2,1),0))-SUMIFS(Transacoes!$D$3:$D1000,Transacoes!$C$3:$C1000,$D898,Transacoes!$B$3:$B1000,"V", Transacoes!$A$3:$A1000, "&lt;"&amp;EOMONTH(DATE(J$1,J$2,1),0)))*SUMIFS(Prov_Auto!$E$3:$E1000, Prov_Auto!$A$3:$A1000, $D898, Prov_Auto!$D$3:$D1000,"&gt;="&amp;DATE(J$1,J$2,1),Prov_Auto!$D$3:$D1000, "&lt;="&amp;EOMONTH(DATE(J$1,J$2,1),0)))</f>
        <v/>
      </c>
      <c r="K898" s="48" t="str">
        <f>IF($D898="","", (SUMIFS(Transacoes!$D$3:$D1000,Transacoes!$C$3:$C1000,$D898,Transacoes!$B$3:$B1000,"C", Transacoes!$A$3:$A1000, "&lt;"&amp;EOMONTH(DATE(K$1,K$2,1),0))-SUMIFS(Transacoes!$D$3:$D1000,Transacoes!$C$3:$C1000,$D898,Transacoes!$B$3:$B1000,"V", Transacoes!$A$3:$A1000, "&lt;"&amp;EOMONTH(DATE(K$1,K$2,1),0)))*SUMIFS(Prov_Auto!$E$3:$E1000, Prov_Auto!$A$3:$A1000, $D898, Prov_Auto!$D$3:$D1000,"&gt;="&amp;DATE(K$1,K$2,1),Prov_Auto!$D$3:$D1000, "&lt;="&amp;EOMONTH(DATE(K$1,K$2,1),0)))</f>
        <v/>
      </c>
      <c r="L898" s="48" t="str">
        <f>IF($D898="","", (SUMIFS(Transacoes!$D$3:$D1000,Transacoes!$C$3:$C1000,$D898,Transacoes!$B$3:$B1000,"C", Transacoes!$A$3:$A1000, "&lt;"&amp;EOMONTH(DATE(L$1,L$2,1),0))-SUMIFS(Transacoes!$D$3:$D1000,Transacoes!$C$3:$C1000,$D898,Transacoes!$B$3:$B1000,"V", Transacoes!$A$3:$A1000, "&lt;"&amp;EOMONTH(DATE(L$1,L$2,1),0)))*SUMIFS(Prov_Auto!$E$3:$E1000, Prov_Auto!$A$3:$A1000, $D898, Prov_Auto!$D$3:$D1000,"&gt;="&amp;DATE(L$1,L$2,1),Prov_Auto!$D$3:$D1000, "&lt;="&amp;EOMONTH(DATE(L$1,L$2,1),0)))</f>
        <v/>
      </c>
      <c r="M898" s="48" t="str">
        <f>IF($D898="","", (SUMIFS(Transacoes!$D$3:$D1000,Transacoes!$C$3:$C1000,$D898,Transacoes!$B$3:$B1000,"C", Transacoes!$A$3:$A1000, "&lt;"&amp;EOMONTH(DATE(M$1,M$2,1),0))-SUMIFS(Transacoes!$D$3:$D1000,Transacoes!$C$3:$C1000,$D898,Transacoes!$B$3:$B1000,"V", Transacoes!$A$3:$A1000, "&lt;"&amp;EOMONTH(DATE(M$1,M$2,1),0)))*SUMIFS(Prov_Auto!$E$3:$E1000, Prov_Auto!$A$3:$A1000, $D898, Prov_Auto!$D$3:$D1000,"&gt;="&amp;DATE(M$1,M$2,1),Prov_Auto!$D$3:$D1000, "&lt;="&amp;EOMONTH(DATE(M$1,M$2,1),0)))</f>
        <v/>
      </c>
      <c r="N898" s="48" t="str">
        <f>IF($D898="","", (SUMIFS(Transacoes!$D$3:$D1000,Transacoes!$C$3:$C1000,$D898,Transacoes!$B$3:$B1000,"C", Transacoes!$A$3:$A1000, "&lt;"&amp;EOMONTH(DATE(N$1,N$2,1),0))-SUMIFS(Transacoes!$D$3:$D1000,Transacoes!$C$3:$C1000,$D898,Transacoes!$B$3:$B1000,"V", Transacoes!$A$3:$A1000, "&lt;"&amp;EOMONTH(DATE(N$1,N$2,1),0)))*SUMIFS(Prov_Auto!$E$3:$E1000, Prov_Auto!$A$3:$A1000, $D898, Prov_Auto!$D$3:$D1000,"&gt;="&amp;DATE(N$1,N$2,1),Prov_Auto!$D$3:$D1000, "&lt;="&amp;EOMONTH(DATE(N$1,N$2,1),0)))</f>
        <v/>
      </c>
      <c r="O898" s="48" t="str">
        <f>IF($D898="","", (SUMIFS(Transacoes!$D$3:$D1000,Transacoes!$C$3:$C1000,$D898,Transacoes!$B$3:$B1000,"C", Transacoes!$A$3:$A1000, "&lt;"&amp;EOMONTH(DATE(O$1,O$2,1),0))-SUMIFS(Transacoes!$D$3:$D1000,Transacoes!$C$3:$C1000,$D898,Transacoes!$B$3:$B1000,"V", Transacoes!$A$3:$A1000, "&lt;"&amp;EOMONTH(DATE(O$1,O$2,1),0)))*SUMIFS(Prov_Auto!$E$3:$E1000, Prov_Auto!$A$3:$A1000, $D898, Prov_Auto!$D$3:$D1000,"&gt;="&amp;DATE(O$1,O$2,1),Prov_Auto!$D$3:$D1000, "&lt;="&amp;EOMONTH(DATE(O$1,O$2,1),0)))</f>
        <v/>
      </c>
      <c r="P898" s="48" t="str">
        <f>IF($D898="","", (SUMIFS(Transacoes!$D$3:$D1000,Transacoes!$C$3:$C1000,$D898,Transacoes!$B$3:$B1000,"C", Transacoes!$A$3:$A1000, "&lt;"&amp;EOMONTH(DATE(P$1,P$2,1),0))-SUMIFS(Transacoes!$D$3:$D1000,Transacoes!$C$3:$C1000,$D898,Transacoes!$B$3:$B1000,"V", Transacoes!$A$3:$A1000, "&lt;"&amp;EOMONTH(DATE(P$1,P$2,1),0)))*SUMIFS(Prov_Auto!$E$3:$E1000, Prov_Auto!$A$3:$A1000, $D898, Prov_Auto!$D$3:$D1000,"&gt;="&amp;DATE(P$1,P$2,1),Prov_Auto!$D$3:$D1000, "&lt;="&amp;EOMONTH(DATE(P$1,P$2,1),0)))</f>
        <v/>
      </c>
      <c r="Q898" s="48" t="str">
        <f>IF($D898="","", (SUMIFS(Transacoes!$D$3:$D1000,Transacoes!$C$3:$C1000,$D898,Transacoes!$B$3:$B1000,"C", Transacoes!$A$3:$A1000, "&lt;"&amp;EOMONTH(DATE(Q$1,Q$2,1),0))-SUMIFS(Transacoes!$D$3:$D1000,Transacoes!$C$3:$C1000,$D898,Transacoes!$B$3:$B1000,"V", Transacoes!$A$3:$A1000, "&lt;"&amp;EOMONTH(DATE(Q$1,Q$2,1),0)))*SUMIFS(Prov_Auto!$E$3:$E1000, Prov_Auto!$A$3:$A1000, $D898, Prov_Auto!$D$3:$D1000,"&gt;="&amp;DATE(Q$1,Q$2,1),Prov_Auto!$D$3:$D1000, "&lt;="&amp;EOMONTH(DATE(Q$1,Q$2,1),0)))</f>
        <v/>
      </c>
      <c r="R898" s="47"/>
    </row>
    <row r="899">
      <c r="A899" s="47"/>
      <c r="B899" s="47"/>
      <c r="C899" s="47"/>
      <c r="D899" s="87"/>
      <c r="E899" s="48" t="str">
        <f>IF($D899="","", (SUMIFS(Transacoes!$D$3:$D1000,Transacoes!$C$3:$C1000,$D899,Transacoes!$B$3:$B1000,"C", Transacoes!$A$3:$A1000, "&lt;"&amp;EOMONTH(DATE(E$1,E$2,1),0))-SUMIFS(Transacoes!$D$3:$D1000,Transacoes!$C$3:$C1000,$D899,Transacoes!$B$3:$B1000,"V", Transacoes!$A$3:$A1000, "&lt;"&amp;EOMONTH(DATE(E$1,E$2,1),0)))*SUMIFS(Prov_Auto!$E$3:$E1000, Prov_Auto!$A$3:$A1000, $D899, Prov_Auto!$D$3:$D1000,"&gt;="&amp;DATE(E$1,E$2,1),Prov_Auto!$D$3:$D1000, "&lt;="&amp;EOMONTH(DATE(E$1,E$2,1),0)))</f>
        <v/>
      </c>
      <c r="F899" s="48" t="str">
        <f>IF($D899="","", (SUMIFS(Transacoes!$D$3:$D1000,Transacoes!$C$3:$C1000,$D899,Transacoes!$B$3:$B1000,"C", Transacoes!$A$3:$A1000, "&lt;"&amp;EOMONTH(DATE(F$1,F$2,1),0))-SUMIFS(Transacoes!$D$3:$D1000,Transacoes!$C$3:$C1000,$D899,Transacoes!$B$3:$B1000,"V", Transacoes!$A$3:$A1000, "&lt;"&amp;EOMONTH(DATE(F$1,F$2,1),0)))*SUMIFS(Prov_Auto!$E$3:$E1000, Prov_Auto!$A$3:$A1000, $D899, Prov_Auto!$D$3:$D1000,"&gt;="&amp;DATE(F$1,F$2,1),Prov_Auto!$D$3:$D1000, "&lt;="&amp;EOMONTH(DATE(F$1,F$2,1),0)))</f>
        <v/>
      </c>
      <c r="G899" s="48" t="str">
        <f>IF($D899="","", (SUMIFS(Transacoes!$D$3:$D1000,Transacoes!$C$3:$C1000,$D899,Transacoes!$B$3:$B1000,"C", Transacoes!$A$3:$A1000, "&lt;"&amp;EOMONTH(DATE(G$1,G$2,1),0))-SUMIFS(Transacoes!$D$3:$D1000,Transacoes!$C$3:$C1000,$D899,Transacoes!$B$3:$B1000,"V", Transacoes!$A$3:$A1000, "&lt;"&amp;EOMONTH(DATE(G$1,G$2,1),0)))*SUMIFS(Prov_Auto!$E$3:$E1000, Prov_Auto!$A$3:$A1000, $D899, Prov_Auto!$D$3:$D1000,"&gt;="&amp;DATE(G$1,G$2,1),Prov_Auto!$D$3:$D1000, "&lt;="&amp;EOMONTH(DATE(G$1,G$2,1),0)))</f>
        <v/>
      </c>
      <c r="H899" s="48" t="str">
        <f>IF($D899="","", (SUMIFS(Transacoes!$D$3:$D1000,Transacoes!$C$3:$C1000,$D899,Transacoes!$B$3:$B1000,"C", Transacoes!$A$3:$A1000, "&lt;"&amp;EOMONTH(DATE(H$1,H$2,1),0))-SUMIFS(Transacoes!$D$3:$D1000,Transacoes!$C$3:$C1000,$D899,Transacoes!$B$3:$B1000,"V", Transacoes!$A$3:$A1000, "&lt;"&amp;EOMONTH(DATE(H$1,H$2,1),0)))*SUMIFS(Prov_Auto!$E$3:$E1000, Prov_Auto!$A$3:$A1000, $D899, Prov_Auto!$D$3:$D1000,"&gt;="&amp;DATE(H$1,H$2,1),Prov_Auto!$D$3:$D1000, "&lt;="&amp;EOMONTH(DATE(H$1,H$2,1),0)))</f>
        <v/>
      </c>
      <c r="I899" s="48" t="str">
        <f>IF($D899="","", (SUMIFS(Transacoes!$D$3:$D1000,Transacoes!$C$3:$C1000,$D899,Transacoes!$B$3:$B1000,"C", Transacoes!$A$3:$A1000, "&lt;"&amp;EOMONTH(DATE(I$1,I$2,1),0))-SUMIFS(Transacoes!$D$3:$D1000,Transacoes!$C$3:$C1000,$D899,Transacoes!$B$3:$B1000,"V", Transacoes!$A$3:$A1000, "&lt;"&amp;EOMONTH(DATE(I$1,I$2,1),0)))*SUMIFS(Prov_Auto!$E$3:$E1000, Prov_Auto!$A$3:$A1000, $D899, Prov_Auto!$D$3:$D1000,"&gt;="&amp;DATE(I$1,I$2,1),Prov_Auto!$D$3:$D1000, "&lt;="&amp;EOMONTH(DATE(I$1,I$2,1),0)))</f>
        <v/>
      </c>
      <c r="J899" s="48" t="str">
        <f>IF($D899="","", (SUMIFS(Transacoes!$D$3:$D1000,Transacoes!$C$3:$C1000,$D899,Transacoes!$B$3:$B1000,"C", Transacoes!$A$3:$A1000, "&lt;"&amp;EOMONTH(DATE(J$1,J$2,1),0))-SUMIFS(Transacoes!$D$3:$D1000,Transacoes!$C$3:$C1000,$D899,Transacoes!$B$3:$B1000,"V", Transacoes!$A$3:$A1000, "&lt;"&amp;EOMONTH(DATE(J$1,J$2,1),0)))*SUMIFS(Prov_Auto!$E$3:$E1000, Prov_Auto!$A$3:$A1000, $D899, Prov_Auto!$D$3:$D1000,"&gt;="&amp;DATE(J$1,J$2,1),Prov_Auto!$D$3:$D1000, "&lt;="&amp;EOMONTH(DATE(J$1,J$2,1),0)))</f>
        <v/>
      </c>
      <c r="K899" s="48" t="str">
        <f>IF($D899="","", (SUMIFS(Transacoes!$D$3:$D1000,Transacoes!$C$3:$C1000,$D899,Transacoes!$B$3:$B1000,"C", Transacoes!$A$3:$A1000, "&lt;"&amp;EOMONTH(DATE(K$1,K$2,1),0))-SUMIFS(Transacoes!$D$3:$D1000,Transacoes!$C$3:$C1000,$D899,Transacoes!$B$3:$B1000,"V", Transacoes!$A$3:$A1000, "&lt;"&amp;EOMONTH(DATE(K$1,K$2,1),0)))*SUMIFS(Prov_Auto!$E$3:$E1000, Prov_Auto!$A$3:$A1000, $D899, Prov_Auto!$D$3:$D1000,"&gt;="&amp;DATE(K$1,K$2,1),Prov_Auto!$D$3:$D1000, "&lt;="&amp;EOMONTH(DATE(K$1,K$2,1),0)))</f>
        <v/>
      </c>
      <c r="L899" s="48" t="str">
        <f>IF($D899="","", (SUMIFS(Transacoes!$D$3:$D1000,Transacoes!$C$3:$C1000,$D899,Transacoes!$B$3:$B1000,"C", Transacoes!$A$3:$A1000, "&lt;"&amp;EOMONTH(DATE(L$1,L$2,1),0))-SUMIFS(Transacoes!$D$3:$D1000,Transacoes!$C$3:$C1000,$D899,Transacoes!$B$3:$B1000,"V", Transacoes!$A$3:$A1000, "&lt;"&amp;EOMONTH(DATE(L$1,L$2,1),0)))*SUMIFS(Prov_Auto!$E$3:$E1000, Prov_Auto!$A$3:$A1000, $D899, Prov_Auto!$D$3:$D1000,"&gt;="&amp;DATE(L$1,L$2,1),Prov_Auto!$D$3:$D1000, "&lt;="&amp;EOMONTH(DATE(L$1,L$2,1),0)))</f>
        <v/>
      </c>
      <c r="M899" s="48" t="str">
        <f>IF($D899="","", (SUMIFS(Transacoes!$D$3:$D1000,Transacoes!$C$3:$C1000,$D899,Transacoes!$B$3:$B1000,"C", Transacoes!$A$3:$A1000, "&lt;"&amp;EOMONTH(DATE(M$1,M$2,1),0))-SUMIFS(Transacoes!$D$3:$D1000,Transacoes!$C$3:$C1000,$D899,Transacoes!$B$3:$B1000,"V", Transacoes!$A$3:$A1000, "&lt;"&amp;EOMONTH(DATE(M$1,M$2,1),0)))*SUMIFS(Prov_Auto!$E$3:$E1000, Prov_Auto!$A$3:$A1000, $D899, Prov_Auto!$D$3:$D1000,"&gt;="&amp;DATE(M$1,M$2,1),Prov_Auto!$D$3:$D1000, "&lt;="&amp;EOMONTH(DATE(M$1,M$2,1),0)))</f>
        <v/>
      </c>
      <c r="N899" s="48" t="str">
        <f>IF($D899="","", (SUMIFS(Transacoes!$D$3:$D1000,Transacoes!$C$3:$C1000,$D899,Transacoes!$B$3:$B1000,"C", Transacoes!$A$3:$A1000, "&lt;"&amp;EOMONTH(DATE(N$1,N$2,1),0))-SUMIFS(Transacoes!$D$3:$D1000,Transacoes!$C$3:$C1000,$D899,Transacoes!$B$3:$B1000,"V", Transacoes!$A$3:$A1000, "&lt;"&amp;EOMONTH(DATE(N$1,N$2,1),0)))*SUMIFS(Prov_Auto!$E$3:$E1000, Prov_Auto!$A$3:$A1000, $D899, Prov_Auto!$D$3:$D1000,"&gt;="&amp;DATE(N$1,N$2,1),Prov_Auto!$D$3:$D1000, "&lt;="&amp;EOMONTH(DATE(N$1,N$2,1),0)))</f>
        <v/>
      </c>
      <c r="O899" s="48" t="str">
        <f>IF($D899="","", (SUMIFS(Transacoes!$D$3:$D1000,Transacoes!$C$3:$C1000,$D899,Transacoes!$B$3:$B1000,"C", Transacoes!$A$3:$A1000, "&lt;"&amp;EOMONTH(DATE(O$1,O$2,1),0))-SUMIFS(Transacoes!$D$3:$D1000,Transacoes!$C$3:$C1000,$D899,Transacoes!$B$3:$B1000,"V", Transacoes!$A$3:$A1000, "&lt;"&amp;EOMONTH(DATE(O$1,O$2,1),0)))*SUMIFS(Prov_Auto!$E$3:$E1000, Prov_Auto!$A$3:$A1000, $D899, Prov_Auto!$D$3:$D1000,"&gt;="&amp;DATE(O$1,O$2,1),Prov_Auto!$D$3:$D1000, "&lt;="&amp;EOMONTH(DATE(O$1,O$2,1),0)))</f>
        <v/>
      </c>
      <c r="P899" s="48" t="str">
        <f>IF($D899="","", (SUMIFS(Transacoes!$D$3:$D1000,Transacoes!$C$3:$C1000,$D899,Transacoes!$B$3:$B1000,"C", Transacoes!$A$3:$A1000, "&lt;"&amp;EOMONTH(DATE(P$1,P$2,1),0))-SUMIFS(Transacoes!$D$3:$D1000,Transacoes!$C$3:$C1000,$D899,Transacoes!$B$3:$B1000,"V", Transacoes!$A$3:$A1000, "&lt;"&amp;EOMONTH(DATE(P$1,P$2,1),0)))*SUMIFS(Prov_Auto!$E$3:$E1000, Prov_Auto!$A$3:$A1000, $D899, Prov_Auto!$D$3:$D1000,"&gt;="&amp;DATE(P$1,P$2,1),Prov_Auto!$D$3:$D1000, "&lt;="&amp;EOMONTH(DATE(P$1,P$2,1),0)))</f>
        <v/>
      </c>
      <c r="Q899" s="48" t="str">
        <f>IF($D899="","", (SUMIFS(Transacoes!$D$3:$D1000,Transacoes!$C$3:$C1000,$D899,Transacoes!$B$3:$B1000,"C", Transacoes!$A$3:$A1000, "&lt;"&amp;EOMONTH(DATE(Q$1,Q$2,1),0))-SUMIFS(Transacoes!$D$3:$D1000,Transacoes!$C$3:$C1000,$D899,Transacoes!$B$3:$B1000,"V", Transacoes!$A$3:$A1000, "&lt;"&amp;EOMONTH(DATE(Q$1,Q$2,1),0)))*SUMIFS(Prov_Auto!$E$3:$E1000, Prov_Auto!$A$3:$A1000, $D899, Prov_Auto!$D$3:$D1000,"&gt;="&amp;DATE(Q$1,Q$2,1),Prov_Auto!$D$3:$D1000, "&lt;="&amp;EOMONTH(DATE(Q$1,Q$2,1),0)))</f>
        <v/>
      </c>
      <c r="R899" s="47"/>
    </row>
    <row r="900">
      <c r="A900" s="47"/>
      <c r="B900" s="47"/>
      <c r="C900" s="47"/>
      <c r="D900" s="87"/>
      <c r="E900" s="48" t="str">
        <f>IF($D900="","", (SUMIFS(Transacoes!$D$3:$D1000,Transacoes!$C$3:$C1000,$D900,Transacoes!$B$3:$B1000,"C", Transacoes!$A$3:$A1000, "&lt;"&amp;EOMONTH(DATE(E$1,E$2,1),0))-SUMIFS(Transacoes!$D$3:$D1000,Transacoes!$C$3:$C1000,$D900,Transacoes!$B$3:$B1000,"V", Transacoes!$A$3:$A1000, "&lt;"&amp;EOMONTH(DATE(E$1,E$2,1),0)))*SUMIFS(Prov_Auto!$E$3:$E1000, Prov_Auto!$A$3:$A1000, $D900, Prov_Auto!$D$3:$D1000,"&gt;="&amp;DATE(E$1,E$2,1),Prov_Auto!$D$3:$D1000, "&lt;="&amp;EOMONTH(DATE(E$1,E$2,1),0)))</f>
        <v/>
      </c>
      <c r="F900" s="48" t="str">
        <f>IF($D900="","", (SUMIFS(Transacoes!$D$3:$D1000,Transacoes!$C$3:$C1000,$D900,Transacoes!$B$3:$B1000,"C", Transacoes!$A$3:$A1000, "&lt;"&amp;EOMONTH(DATE(F$1,F$2,1),0))-SUMIFS(Transacoes!$D$3:$D1000,Transacoes!$C$3:$C1000,$D900,Transacoes!$B$3:$B1000,"V", Transacoes!$A$3:$A1000, "&lt;"&amp;EOMONTH(DATE(F$1,F$2,1),0)))*SUMIFS(Prov_Auto!$E$3:$E1000, Prov_Auto!$A$3:$A1000, $D900, Prov_Auto!$D$3:$D1000,"&gt;="&amp;DATE(F$1,F$2,1),Prov_Auto!$D$3:$D1000, "&lt;="&amp;EOMONTH(DATE(F$1,F$2,1),0)))</f>
        <v/>
      </c>
      <c r="G900" s="48" t="str">
        <f>IF($D900="","", (SUMIFS(Transacoes!$D$3:$D1000,Transacoes!$C$3:$C1000,$D900,Transacoes!$B$3:$B1000,"C", Transacoes!$A$3:$A1000, "&lt;"&amp;EOMONTH(DATE(G$1,G$2,1),0))-SUMIFS(Transacoes!$D$3:$D1000,Transacoes!$C$3:$C1000,$D900,Transacoes!$B$3:$B1000,"V", Transacoes!$A$3:$A1000, "&lt;"&amp;EOMONTH(DATE(G$1,G$2,1),0)))*SUMIFS(Prov_Auto!$E$3:$E1000, Prov_Auto!$A$3:$A1000, $D900, Prov_Auto!$D$3:$D1000,"&gt;="&amp;DATE(G$1,G$2,1),Prov_Auto!$D$3:$D1000, "&lt;="&amp;EOMONTH(DATE(G$1,G$2,1),0)))</f>
        <v/>
      </c>
      <c r="H900" s="48" t="str">
        <f>IF($D900="","", (SUMIFS(Transacoes!$D$3:$D1000,Transacoes!$C$3:$C1000,$D900,Transacoes!$B$3:$B1000,"C", Transacoes!$A$3:$A1000, "&lt;"&amp;EOMONTH(DATE(H$1,H$2,1),0))-SUMIFS(Transacoes!$D$3:$D1000,Transacoes!$C$3:$C1000,$D900,Transacoes!$B$3:$B1000,"V", Transacoes!$A$3:$A1000, "&lt;"&amp;EOMONTH(DATE(H$1,H$2,1),0)))*SUMIFS(Prov_Auto!$E$3:$E1000, Prov_Auto!$A$3:$A1000, $D900, Prov_Auto!$D$3:$D1000,"&gt;="&amp;DATE(H$1,H$2,1),Prov_Auto!$D$3:$D1000, "&lt;="&amp;EOMONTH(DATE(H$1,H$2,1),0)))</f>
        <v/>
      </c>
      <c r="I900" s="48" t="str">
        <f>IF($D900="","", (SUMIFS(Transacoes!$D$3:$D1000,Transacoes!$C$3:$C1000,$D900,Transacoes!$B$3:$B1000,"C", Transacoes!$A$3:$A1000, "&lt;"&amp;EOMONTH(DATE(I$1,I$2,1),0))-SUMIFS(Transacoes!$D$3:$D1000,Transacoes!$C$3:$C1000,$D900,Transacoes!$B$3:$B1000,"V", Transacoes!$A$3:$A1000, "&lt;"&amp;EOMONTH(DATE(I$1,I$2,1),0)))*SUMIFS(Prov_Auto!$E$3:$E1000, Prov_Auto!$A$3:$A1000, $D900, Prov_Auto!$D$3:$D1000,"&gt;="&amp;DATE(I$1,I$2,1),Prov_Auto!$D$3:$D1000, "&lt;="&amp;EOMONTH(DATE(I$1,I$2,1),0)))</f>
        <v/>
      </c>
      <c r="J900" s="48" t="str">
        <f>IF($D900="","", (SUMIFS(Transacoes!$D$3:$D1000,Transacoes!$C$3:$C1000,$D900,Transacoes!$B$3:$B1000,"C", Transacoes!$A$3:$A1000, "&lt;"&amp;EOMONTH(DATE(J$1,J$2,1),0))-SUMIFS(Transacoes!$D$3:$D1000,Transacoes!$C$3:$C1000,$D900,Transacoes!$B$3:$B1000,"V", Transacoes!$A$3:$A1000, "&lt;"&amp;EOMONTH(DATE(J$1,J$2,1),0)))*SUMIFS(Prov_Auto!$E$3:$E1000, Prov_Auto!$A$3:$A1000, $D900, Prov_Auto!$D$3:$D1000,"&gt;="&amp;DATE(J$1,J$2,1),Prov_Auto!$D$3:$D1000, "&lt;="&amp;EOMONTH(DATE(J$1,J$2,1),0)))</f>
        <v/>
      </c>
      <c r="K900" s="48" t="str">
        <f>IF($D900="","", (SUMIFS(Transacoes!$D$3:$D1000,Transacoes!$C$3:$C1000,$D900,Transacoes!$B$3:$B1000,"C", Transacoes!$A$3:$A1000, "&lt;"&amp;EOMONTH(DATE(K$1,K$2,1),0))-SUMIFS(Transacoes!$D$3:$D1000,Transacoes!$C$3:$C1000,$D900,Transacoes!$B$3:$B1000,"V", Transacoes!$A$3:$A1000, "&lt;"&amp;EOMONTH(DATE(K$1,K$2,1),0)))*SUMIFS(Prov_Auto!$E$3:$E1000, Prov_Auto!$A$3:$A1000, $D900, Prov_Auto!$D$3:$D1000,"&gt;="&amp;DATE(K$1,K$2,1),Prov_Auto!$D$3:$D1000, "&lt;="&amp;EOMONTH(DATE(K$1,K$2,1),0)))</f>
        <v/>
      </c>
      <c r="L900" s="48" t="str">
        <f>IF($D900="","", (SUMIFS(Transacoes!$D$3:$D1000,Transacoes!$C$3:$C1000,$D900,Transacoes!$B$3:$B1000,"C", Transacoes!$A$3:$A1000, "&lt;"&amp;EOMONTH(DATE(L$1,L$2,1),0))-SUMIFS(Transacoes!$D$3:$D1000,Transacoes!$C$3:$C1000,$D900,Transacoes!$B$3:$B1000,"V", Transacoes!$A$3:$A1000, "&lt;"&amp;EOMONTH(DATE(L$1,L$2,1),0)))*SUMIFS(Prov_Auto!$E$3:$E1000, Prov_Auto!$A$3:$A1000, $D900, Prov_Auto!$D$3:$D1000,"&gt;="&amp;DATE(L$1,L$2,1),Prov_Auto!$D$3:$D1000, "&lt;="&amp;EOMONTH(DATE(L$1,L$2,1),0)))</f>
        <v/>
      </c>
      <c r="M900" s="48" t="str">
        <f>IF($D900="","", (SUMIFS(Transacoes!$D$3:$D1000,Transacoes!$C$3:$C1000,$D900,Transacoes!$B$3:$B1000,"C", Transacoes!$A$3:$A1000, "&lt;"&amp;EOMONTH(DATE(M$1,M$2,1),0))-SUMIFS(Transacoes!$D$3:$D1000,Transacoes!$C$3:$C1000,$D900,Transacoes!$B$3:$B1000,"V", Transacoes!$A$3:$A1000, "&lt;"&amp;EOMONTH(DATE(M$1,M$2,1),0)))*SUMIFS(Prov_Auto!$E$3:$E1000, Prov_Auto!$A$3:$A1000, $D900, Prov_Auto!$D$3:$D1000,"&gt;="&amp;DATE(M$1,M$2,1),Prov_Auto!$D$3:$D1000, "&lt;="&amp;EOMONTH(DATE(M$1,M$2,1),0)))</f>
        <v/>
      </c>
      <c r="N900" s="48" t="str">
        <f>IF($D900="","", (SUMIFS(Transacoes!$D$3:$D1000,Transacoes!$C$3:$C1000,$D900,Transacoes!$B$3:$B1000,"C", Transacoes!$A$3:$A1000, "&lt;"&amp;EOMONTH(DATE(N$1,N$2,1),0))-SUMIFS(Transacoes!$D$3:$D1000,Transacoes!$C$3:$C1000,$D900,Transacoes!$B$3:$B1000,"V", Transacoes!$A$3:$A1000, "&lt;"&amp;EOMONTH(DATE(N$1,N$2,1),0)))*SUMIFS(Prov_Auto!$E$3:$E1000, Prov_Auto!$A$3:$A1000, $D900, Prov_Auto!$D$3:$D1000,"&gt;="&amp;DATE(N$1,N$2,1),Prov_Auto!$D$3:$D1000, "&lt;="&amp;EOMONTH(DATE(N$1,N$2,1),0)))</f>
        <v/>
      </c>
      <c r="O900" s="48" t="str">
        <f>IF($D900="","", (SUMIFS(Transacoes!$D$3:$D1000,Transacoes!$C$3:$C1000,$D900,Transacoes!$B$3:$B1000,"C", Transacoes!$A$3:$A1000, "&lt;"&amp;EOMONTH(DATE(O$1,O$2,1),0))-SUMIFS(Transacoes!$D$3:$D1000,Transacoes!$C$3:$C1000,$D900,Transacoes!$B$3:$B1000,"V", Transacoes!$A$3:$A1000, "&lt;"&amp;EOMONTH(DATE(O$1,O$2,1),0)))*SUMIFS(Prov_Auto!$E$3:$E1000, Prov_Auto!$A$3:$A1000, $D900, Prov_Auto!$D$3:$D1000,"&gt;="&amp;DATE(O$1,O$2,1),Prov_Auto!$D$3:$D1000, "&lt;="&amp;EOMONTH(DATE(O$1,O$2,1),0)))</f>
        <v/>
      </c>
      <c r="P900" s="48" t="str">
        <f>IF($D900="","", (SUMIFS(Transacoes!$D$3:$D1000,Transacoes!$C$3:$C1000,$D900,Transacoes!$B$3:$B1000,"C", Transacoes!$A$3:$A1000, "&lt;"&amp;EOMONTH(DATE(P$1,P$2,1),0))-SUMIFS(Transacoes!$D$3:$D1000,Transacoes!$C$3:$C1000,$D900,Transacoes!$B$3:$B1000,"V", Transacoes!$A$3:$A1000, "&lt;"&amp;EOMONTH(DATE(P$1,P$2,1),0)))*SUMIFS(Prov_Auto!$E$3:$E1000, Prov_Auto!$A$3:$A1000, $D900, Prov_Auto!$D$3:$D1000,"&gt;="&amp;DATE(P$1,P$2,1),Prov_Auto!$D$3:$D1000, "&lt;="&amp;EOMONTH(DATE(P$1,P$2,1),0)))</f>
        <v/>
      </c>
      <c r="Q900" s="48" t="str">
        <f>IF($D900="","", (SUMIFS(Transacoes!$D$3:$D1000,Transacoes!$C$3:$C1000,$D900,Transacoes!$B$3:$B1000,"C", Transacoes!$A$3:$A1000, "&lt;"&amp;EOMONTH(DATE(Q$1,Q$2,1),0))-SUMIFS(Transacoes!$D$3:$D1000,Transacoes!$C$3:$C1000,$D900,Transacoes!$B$3:$B1000,"V", Transacoes!$A$3:$A1000, "&lt;"&amp;EOMONTH(DATE(Q$1,Q$2,1),0)))*SUMIFS(Prov_Auto!$E$3:$E1000, Prov_Auto!$A$3:$A1000, $D900, Prov_Auto!$D$3:$D1000,"&gt;="&amp;DATE(Q$1,Q$2,1),Prov_Auto!$D$3:$D1000, "&lt;="&amp;EOMONTH(DATE(Q$1,Q$2,1),0)))</f>
        <v/>
      </c>
      <c r="R900" s="47"/>
    </row>
    <row r="901">
      <c r="A901" s="47"/>
      <c r="B901" s="47"/>
      <c r="C901" s="47"/>
      <c r="D901" s="87"/>
      <c r="E901" s="48" t="str">
        <f>IF($D901="","", (SUMIFS(Transacoes!$D$3:$D1000,Transacoes!$C$3:$C1000,$D901,Transacoes!$B$3:$B1000,"C", Transacoes!$A$3:$A1000, "&lt;"&amp;EOMONTH(DATE(E$1,E$2,1),0))-SUMIFS(Transacoes!$D$3:$D1000,Transacoes!$C$3:$C1000,$D901,Transacoes!$B$3:$B1000,"V", Transacoes!$A$3:$A1000, "&lt;"&amp;EOMONTH(DATE(E$1,E$2,1),0)))*SUMIFS(Prov_Auto!$E$3:$E1000, Prov_Auto!$A$3:$A1000, $D901, Prov_Auto!$D$3:$D1000,"&gt;="&amp;DATE(E$1,E$2,1),Prov_Auto!$D$3:$D1000, "&lt;="&amp;EOMONTH(DATE(E$1,E$2,1),0)))</f>
        <v/>
      </c>
      <c r="F901" s="48" t="str">
        <f>IF($D901="","", (SUMIFS(Transacoes!$D$3:$D1000,Transacoes!$C$3:$C1000,$D901,Transacoes!$B$3:$B1000,"C", Transacoes!$A$3:$A1000, "&lt;"&amp;EOMONTH(DATE(F$1,F$2,1),0))-SUMIFS(Transacoes!$D$3:$D1000,Transacoes!$C$3:$C1000,$D901,Transacoes!$B$3:$B1000,"V", Transacoes!$A$3:$A1000, "&lt;"&amp;EOMONTH(DATE(F$1,F$2,1),0)))*SUMIFS(Prov_Auto!$E$3:$E1000, Prov_Auto!$A$3:$A1000, $D901, Prov_Auto!$D$3:$D1000,"&gt;="&amp;DATE(F$1,F$2,1),Prov_Auto!$D$3:$D1000, "&lt;="&amp;EOMONTH(DATE(F$1,F$2,1),0)))</f>
        <v/>
      </c>
      <c r="G901" s="48" t="str">
        <f>IF($D901="","", (SUMIFS(Transacoes!$D$3:$D1000,Transacoes!$C$3:$C1000,$D901,Transacoes!$B$3:$B1000,"C", Transacoes!$A$3:$A1000, "&lt;"&amp;EOMONTH(DATE(G$1,G$2,1),0))-SUMIFS(Transacoes!$D$3:$D1000,Transacoes!$C$3:$C1000,$D901,Transacoes!$B$3:$B1000,"V", Transacoes!$A$3:$A1000, "&lt;"&amp;EOMONTH(DATE(G$1,G$2,1),0)))*SUMIFS(Prov_Auto!$E$3:$E1000, Prov_Auto!$A$3:$A1000, $D901, Prov_Auto!$D$3:$D1000,"&gt;="&amp;DATE(G$1,G$2,1),Prov_Auto!$D$3:$D1000, "&lt;="&amp;EOMONTH(DATE(G$1,G$2,1),0)))</f>
        <v/>
      </c>
      <c r="H901" s="48" t="str">
        <f>IF($D901="","", (SUMIFS(Transacoes!$D$3:$D1000,Transacoes!$C$3:$C1000,$D901,Transacoes!$B$3:$B1000,"C", Transacoes!$A$3:$A1000, "&lt;"&amp;EOMONTH(DATE(H$1,H$2,1),0))-SUMIFS(Transacoes!$D$3:$D1000,Transacoes!$C$3:$C1000,$D901,Transacoes!$B$3:$B1000,"V", Transacoes!$A$3:$A1000, "&lt;"&amp;EOMONTH(DATE(H$1,H$2,1),0)))*SUMIFS(Prov_Auto!$E$3:$E1000, Prov_Auto!$A$3:$A1000, $D901, Prov_Auto!$D$3:$D1000,"&gt;="&amp;DATE(H$1,H$2,1),Prov_Auto!$D$3:$D1000, "&lt;="&amp;EOMONTH(DATE(H$1,H$2,1),0)))</f>
        <v/>
      </c>
      <c r="I901" s="48" t="str">
        <f>IF($D901="","", (SUMIFS(Transacoes!$D$3:$D1000,Transacoes!$C$3:$C1000,$D901,Transacoes!$B$3:$B1000,"C", Transacoes!$A$3:$A1000, "&lt;"&amp;EOMONTH(DATE(I$1,I$2,1),0))-SUMIFS(Transacoes!$D$3:$D1000,Transacoes!$C$3:$C1000,$D901,Transacoes!$B$3:$B1000,"V", Transacoes!$A$3:$A1000, "&lt;"&amp;EOMONTH(DATE(I$1,I$2,1),0)))*SUMIFS(Prov_Auto!$E$3:$E1000, Prov_Auto!$A$3:$A1000, $D901, Prov_Auto!$D$3:$D1000,"&gt;="&amp;DATE(I$1,I$2,1),Prov_Auto!$D$3:$D1000, "&lt;="&amp;EOMONTH(DATE(I$1,I$2,1),0)))</f>
        <v/>
      </c>
      <c r="J901" s="48" t="str">
        <f>IF($D901="","", (SUMIFS(Transacoes!$D$3:$D1000,Transacoes!$C$3:$C1000,$D901,Transacoes!$B$3:$B1000,"C", Transacoes!$A$3:$A1000, "&lt;"&amp;EOMONTH(DATE(J$1,J$2,1),0))-SUMIFS(Transacoes!$D$3:$D1000,Transacoes!$C$3:$C1000,$D901,Transacoes!$B$3:$B1000,"V", Transacoes!$A$3:$A1000, "&lt;"&amp;EOMONTH(DATE(J$1,J$2,1),0)))*SUMIFS(Prov_Auto!$E$3:$E1000, Prov_Auto!$A$3:$A1000, $D901, Prov_Auto!$D$3:$D1000,"&gt;="&amp;DATE(J$1,J$2,1),Prov_Auto!$D$3:$D1000, "&lt;="&amp;EOMONTH(DATE(J$1,J$2,1),0)))</f>
        <v/>
      </c>
      <c r="K901" s="48" t="str">
        <f>IF($D901="","", (SUMIFS(Transacoes!$D$3:$D1000,Transacoes!$C$3:$C1000,$D901,Transacoes!$B$3:$B1000,"C", Transacoes!$A$3:$A1000, "&lt;"&amp;EOMONTH(DATE(K$1,K$2,1),0))-SUMIFS(Transacoes!$D$3:$D1000,Transacoes!$C$3:$C1000,$D901,Transacoes!$B$3:$B1000,"V", Transacoes!$A$3:$A1000, "&lt;"&amp;EOMONTH(DATE(K$1,K$2,1),0)))*SUMIFS(Prov_Auto!$E$3:$E1000, Prov_Auto!$A$3:$A1000, $D901, Prov_Auto!$D$3:$D1000,"&gt;="&amp;DATE(K$1,K$2,1),Prov_Auto!$D$3:$D1000, "&lt;="&amp;EOMONTH(DATE(K$1,K$2,1),0)))</f>
        <v/>
      </c>
      <c r="L901" s="48" t="str">
        <f>IF($D901="","", (SUMIFS(Transacoes!$D$3:$D1000,Transacoes!$C$3:$C1000,$D901,Transacoes!$B$3:$B1000,"C", Transacoes!$A$3:$A1000, "&lt;"&amp;EOMONTH(DATE(L$1,L$2,1),0))-SUMIFS(Transacoes!$D$3:$D1000,Transacoes!$C$3:$C1000,$D901,Transacoes!$B$3:$B1000,"V", Transacoes!$A$3:$A1000, "&lt;"&amp;EOMONTH(DATE(L$1,L$2,1),0)))*SUMIFS(Prov_Auto!$E$3:$E1000, Prov_Auto!$A$3:$A1000, $D901, Prov_Auto!$D$3:$D1000,"&gt;="&amp;DATE(L$1,L$2,1),Prov_Auto!$D$3:$D1000, "&lt;="&amp;EOMONTH(DATE(L$1,L$2,1),0)))</f>
        <v/>
      </c>
      <c r="M901" s="48" t="str">
        <f>IF($D901="","", (SUMIFS(Transacoes!$D$3:$D1000,Transacoes!$C$3:$C1000,$D901,Transacoes!$B$3:$B1000,"C", Transacoes!$A$3:$A1000, "&lt;"&amp;EOMONTH(DATE(M$1,M$2,1),0))-SUMIFS(Transacoes!$D$3:$D1000,Transacoes!$C$3:$C1000,$D901,Transacoes!$B$3:$B1000,"V", Transacoes!$A$3:$A1000, "&lt;"&amp;EOMONTH(DATE(M$1,M$2,1),0)))*SUMIFS(Prov_Auto!$E$3:$E1000, Prov_Auto!$A$3:$A1000, $D901, Prov_Auto!$D$3:$D1000,"&gt;="&amp;DATE(M$1,M$2,1),Prov_Auto!$D$3:$D1000, "&lt;="&amp;EOMONTH(DATE(M$1,M$2,1),0)))</f>
        <v/>
      </c>
      <c r="N901" s="48" t="str">
        <f>IF($D901="","", (SUMIFS(Transacoes!$D$3:$D1000,Transacoes!$C$3:$C1000,$D901,Transacoes!$B$3:$B1000,"C", Transacoes!$A$3:$A1000, "&lt;"&amp;EOMONTH(DATE(N$1,N$2,1),0))-SUMIFS(Transacoes!$D$3:$D1000,Transacoes!$C$3:$C1000,$D901,Transacoes!$B$3:$B1000,"V", Transacoes!$A$3:$A1000, "&lt;"&amp;EOMONTH(DATE(N$1,N$2,1),0)))*SUMIFS(Prov_Auto!$E$3:$E1000, Prov_Auto!$A$3:$A1000, $D901, Prov_Auto!$D$3:$D1000,"&gt;="&amp;DATE(N$1,N$2,1),Prov_Auto!$D$3:$D1000, "&lt;="&amp;EOMONTH(DATE(N$1,N$2,1),0)))</f>
        <v/>
      </c>
      <c r="O901" s="48" t="str">
        <f>IF($D901="","", (SUMIFS(Transacoes!$D$3:$D1000,Transacoes!$C$3:$C1000,$D901,Transacoes!$B$3:$B1000,"C", Transacoes!$A$3:$A1000, "&lt;"&amp;EOMONTH(DATE(O$1,O$2,1),0))-SUMIFS(Transacoes!$D$3:$D1000,Transacoes!$C$3:$C1000,$D901,Transacoes!$B$3:$B1000,"V", Transacoes!$A$3:$A1000, "&lt;"&amp;EOMONTH(DATE(O$1,O$2,1),0)))*SUMIFS(Prov_Auto!$E$3:$E1000, Prov_Auto!$A$3:$A1000, $D901, Prov_Auto!$D$3:$D1000,"&gt;="&amp;DATE(O$1,O$2,1),Prov_Auto!$D$3:$D1000, "&lt;="&amp;EOMONTH(DATE(O$1,O$2,1),0)))</f>
        <v/>
      </c>
      <c r="P901" s="48" t="str">
        <f>IF($D901="","", (SUMIFS(Transacoes!$D$3:$D1000,Transacoes!$C$3:$C1000,$D901,Transacoes!$B$3:$B1000,"C", Transacoes!$A$3:$A1000, "&lt;"&amp;EOMONTH(DATE(P$1,P$2,1),0))-SUMIFS(Transacoes!$D$3:$D1000,Transacoes!$C$3:$C1000,$D901,Transacoes!$B$3:$B1000,"V", Transacoes!$A$3:$A1000, "&lt;"&amp;EOMONTH(DATE(P$1,P$2,1),0)))*SUMIFS(Prov_Auto!$E$3:$E1000, Prov_Auto!$A$3:$A1000, $D901, Prov_Auto!$D$3:$D1000,"&gt;="&amp;DATE(P$1,P$2,1),Prov_Auto!$D$3:$D1000, "&lt;="&amp;EOMONTH(DATE(P$1,P$2,1),0)))</f>
        <v/>
      </c>
      <c r="Q901" s="48" t="str">
        <f>IF($D901="","", (SUMIFS(Transacoes!$D$3:$D1000,Transacoes!$C$3:$C1000,$D901,Transacoes!$B$3:$B1000,"C", Transacoes!$A$3:$A1000, "&lt;"&amp;EOMONTH(DATE(Q$1,Q$2,1),0))-SUMIFS(Transacoes!$D$3:$D1000,Transacoes!$C$3:$C1000,$D901,Transacoes!$B$3:$B1000,"V", Transacoes!$A$3:$A1000, "&lt;"&amp;EOMONTH(DATE(Q$1,Q$2,1),0)))*SUMIFS(Prov_Auto!$E$3:$E1000, Prov_Auto!$A$3:$A1000, $D901, Prov_Auto!$D$3:$D1000,"&gt;="&amp;DATE(Q$1,Q$2,1),Prov_Auto!$D$3:$D1000, "&lt;="&amp;EOMONTH(DATE(Q$1,Q$2,1),0)))</f>
        <v/>
      </c>
      <c r="R901" s="47"/>
    </row>
    <row r="902">
      <c r="A902" s="47"/>
      <c r="B902" s="47"/>
      <c r="C902" s="47"/>
      <c r="D902" s="87"/>
      <c r="E902" s="48" t="str">
        <f>IF($D902="","", (SUMIFS(Transacoes!$D$3:$D1000,Transacoes!$C$3:$C1000,$D902,Transacoes!$B$3:$B1000,"C", Transacoes!$A$3:$A1000, "&lt;"&amp;EOMONTH(DATE(E$1,E$2,1),0))-SUMIFS(Transacoes!$D$3:$D1000,Transacoes!$C$3:$C1000,$D902,Transacoes!$B$3:$B1000,"V", Transacoes!$A$3:$A1000, "&lt;"&amp;EOMONTH(DATE(E$1,E$2,1),0)))*SUMIFS(Prov_Auto!$E$3:$E1000, Prov_Auto!$A$3:$A1000, $D902, Prov_Auto!$D$3:$D1000,"&gt;="&amp;DATE(E$1,E$2,1),Prov_Auto!$D$3:$D1000, "&lt;="&amp;EOMONTH(DATE(E$1,E$2,1),0)))</f>
        <v/>
      </c>
      <c r="F902" s="48" t="str">
        <f>IF($D902="","", (SUMIFS(Transacoes!$D$3:$D1000,Transacoes!$C$3:$C1000,$D902,Transacoes!$B$3:$B1000,"C", Transacoes!$A$3:$A1000, "&lt;"&amp;EOMONTH(DATE(F$1,F$2,1),0))-SUMIFS(Transacoes!$D$3:$D1000,Transacoes!$C$3:$C1000,$D902,Transacoes!$B$3:$B1000,"V", Transacoes!$A$3:$A1000, "&lt;"&amp;EOMONTH(DATE(F$1,F$2,1),0)))*SUMIFS(Prov_Auto!$E$3:$E1000, Prov_Auto!$A$3:$A1000, $D902, Prov_Auto!$D$3:$D1000,"&gt;="&amp;DATE(F$1,F$2,1),Prov_Auto!$D$3:$D1000, "&lt;="&amp;EOMONTH(DATE(F$1,F$2,1),0)))</f>
        <v/>
      </c>
      <c r="G902" s="48" t="str">
        <f>IF($D902="","", (SUMIFS(Transacoes!$D$3:$D1000,Transacoes!$C$3:$C1000,$D902,Transacoes!$B$3:$B1000,"C", Transacoes!$A$3:$A1000, "&lt;"&amp;EOMONTH(DATE(G$1,G$2,1),0))-SUMIFS(Transacoes!$D$3:$D1000,Transacoes!$C$3:$C1000,$D902,Transacoes!$B$3:$B1000,"V", Transacoes!$A$3:$A1000, "&lt;"&amp;EOMONTH(DATE(G$1,G$2,1),0)))*SUMIFS(Prov_Auto!$E$3:$E1000, Prov_Auto!$A$3:$A1000, $D902, Prov_Auto!$D$3:$D1000,"&gt;="&amp;DATE(G$1,G$2,1),Prov_Auto!$D$3:$D1000, "&lt;="&amp;EOMONTH(DATE(G$1,G$2,1),0)))</f>
        <v/>
      </c>
      <c r="H902" s="48" t="str">
        <f>IF($D902="","", (SUMIFS(Transacoes!$D$3:$D1000,Transacoes!$C$3:$C1000,$D902,Transacoes!$B$3:$B1000,"C", Transacoes!$A$3:$A1000, "&lt;"&amp;EOMONTH(DATE(H$1,H$2,1),0))-SUMIFS(Transacoes!$D$3:$D1000,Transacoes!$C$3:$C1000,$D902,Transacoes!$B$3:$B1000,"V", Transacoes!$A$3:$A1000, "&lt;"&amp;EOMONTH(DATE(H$1,H$2,1),0)))*SUMIFS(Prov_Auto!$E$3:$E1000, Prov_Auto!$A$3:$A1000, $D902, Prov_Auto!$D$3:$D1000,"&gt;="&amp;DATE(H$1,H$2,1),Prov_Auto!$D$3:$D1000, "&lt;="&amp;EOMONTH(DATE(H$1,H$2,1),0)))</f>
        <v/>
      </c>
      <c r="I902" s="48" t="str">
        <f>IF($D902="","", (SUMIFS(Transacoes!$D$3:$D1000,Transacoes!$C$3:$C1000,$D902,Transacoes!$B$3:$B1000,"C", Transacoes!$A$3:$A1000, "&lt;"&amp;EOMONTH(DATE(I$1,I$2,1),0))-SUMIFS(Transacoes!$D$3:$D1000,Transacoes!$C$3:$C1000,$D902,Transacoes!$B$3:$B1000,"V", Transacoes!$A$3:$A1000, "&lt;"&amp;EOMONTH(DATE(I$1,I$2,1),0)))*SUMIFS(Prov_Auto!$E$3:$E1000, Prov_Auto!$A$3:$A1000, $D902, Prov_Auto!$D$3:$D1000,"&gt;="&amp;DATE(I$1,I$2,1),Prov_Auto!$D$3:$D1000, "&lt;="&amp;EOMONTH(DATE(I$1,I$2,1),0)))</f>
        <v/>
      </c>
      <c r="J902" s="48" t="str">
        <f>IF($D902="","", (SUMIFS(Transacoes!$D$3:$D1000,Transacoes!$C$3:$C1000,$D902,Transacoes!$B$3:$B1000,"C", Transacoes!$A$3:$A1000, "&lt;"&amp;EOMONTH(DATE(J$1,J$2,1),0))-SUMIFS(Transacoes!$D$3:$D1000,Transacoes!$C$3:$C1000,$D902,Transacoes!$B$3:$B1000,"V", Transacoes!$A$3:$A1000, "&lt;"&amp;EOMONTH(DATE(J$1,J$2,1),0)))*SUMIFS(Prov_Auto!$E$3:$E1000, Prov_Auto!$A$3:$A1000, $D902, Prov_Auto!$D$3:$D1000,"&gt;="&amp;DATE(J$1,J$2,1),Prov_Auto!$D$3:$D1000, "&lt;="&amp;EOMONTH(DATE(J$1,J$2,1),0)))</f>
        <v/>
      </c>
      <c r="K902" s="48" t="str">
        <f>IF($D902="","", (SUMIFS(Transacoes!$D$3:$D1000,Transacoes!$C$3:$C1000,$D902,Transacoes!$B$3:$B1000,"C", Transacoes!$A$3:$A1000, "&lt;"&amp;EOMONTH(DATE(K$1,K$2,1),0))-SUMIFS(Transacoes!$D$3:$D1000,Transacoes!$C$3:$C1000,$D902,Transacoes!$B$3:$B1000,"V", Transacoes!$A$3:$A1000, "&lt;"&amp;EOMONTH(DATE(K$1,K$2,1),0)))*SUMIFS(Prov_Auto!$E$3:$E1000, Prov_Auto!$A$3:$A1000, $D902, Prov_Auto!$D$3:$D1000,"&gt;="&amp;DATE(K$1,K$2,1),Prov_Auto!$D$3:$D1000, "&lt;="&amp;EOMONTH(DATE(K$1,K$2,1),0)))</f>
        <v/>
      </c>
      <c r="L902" s="48" t="str">
        <f>IF($D902="","", (SUMIFS(Transacoes!$D$3:$D1000,Transacoes!$C$3:$C1000,$D902,Transacoes!$B$3:$B1000,"C", Transacoes!$A$3:$A1000, "&lt;"&amp;EOMONTH(DATE(L$1,L$2,1),0))-SUMIFS(Transacoes!$D$3:$D1000,Transacoes!$C$3:$C1000,$D902,Transacoes!$B$3:$B1000,"V", Transacoes!$A$3:$A1000, "&lt;"&amp;EOMONTH(DATE(L$1,L$2,1),0)))*SUMIFS(Prov_Auto!$E$3:$E1000, Prov_Auto!$A$3:$A1000, $D902, Prov_Auto!$D$3:$D1000,"&gt;="&amp;DATE(L$1,L$2,1),Prov_Auto!$D$3:$D1000, "&lt;="&amp;EOMONTH(DATE(L$1,L$2,1),0)))</f>
        <v/>
      </c>
      <c r="M902" s="48" t="str">
        <f>IF($D902="","", (SUMIFS(Transacoes!$D$3:$D1000,Transacoes!$C$3:$C1000,$D902,Transacoes!$B$3:$B1000,"C", Transacoes!$A$3:$A1000, "&lt;"&amp;EOMONTH(DATE(M$1,M$2,1),0))-SUMIFS(Transacoes!$D$3:$D1000,Transacoes!$C$3:$C1000,$D902,Transacoes!$B$3:$B1000,"V", Transacoes!$A$3:$A1000, "&lt;"&amp;EOMONTH(DATE(M$1,M$2,1),0)))*SUMIFS(Prov_Auto!$E$3:$E1000, Prov_Auto!$A$3:$A1000, $D902, Prov_Auto!$D$3:$D1000,"&gt;="&amp;DATE(M$1,M$2,1),Prov_Auto!$D$3:$D1000, "&lt;="&amp;EOMONTH(DATE(M$1,M$2,1),0)))</f>
        <v/>
      </c>
      <c r="N902" s="48" t="str">
        <f>IF($D902="","", (SUMIFS(Transacoes!$D$3:$D1000,Transacoes!$C$3:$C1000,$D902,Transacoes!$B$3:$B1000,"C", Transacoes!$A$3:$A1000, "&lt;"&amp;EOMONTH(DATE(N$1,N$2,1),0))-SUMIFS(Transacoes!$D$3:$D1000,Transacoes!$C$3:$C1000,$D902,Transacoes!$B$3:$B1000,"V", Transacoes!$A$3:$A1000, "&lt;"&amp;EOMONTH(DATE(N$1,N$2,1),0)))*SUMIFS(Prov_Auto!$E$3:$E1000, Prov_Auto!$A$3:$A1000, $D902, Prov_Auto!$D$3:$D1000,"&gt;="&amp;DATE(N$1,N$2,1),Prov_Auto!$D$3:$D1000, "&lt;="&amp;EOMONTH(DATE(N$1,N$2,1),0)))</f>
        <v/>
      </c>
      <c r="O902" s="48" t="str">
        <f>IF($D902="","", (SUMIFS(Transacoes!$D$3:$D1000,Transacoes!$C$3:$C1000,$D902,Transacoes!$B$3:$B1000,"C", Transacoes!$A$3:$A1000, "&lt;"&amp;EOMONTH(DATE(O$1,O$2,1),0))-SUMIFS(Transacoes!$D$3:$D1000,Transacoes!$C$3:$C1000,$D902,Transacoes!$B$3:$B1000,"V", Transacoes!$A$3:$A1000, "&lt;"&amp;EOMONTH(DATE(O$1,O$2,1),0)))*SUMIFS(Prov_Auto!$E$3:$E1000, Prov_Auto!$A$3:$A1000, $D902, Prov_Auto!$D$3:$D1000,"&gt;="&amp;DATE(O$1,O$2,1),Prov_Auto!$D$3:$D1000, "&lt;="&amp;EOMONTH(DATE(O$1,O$2,1),0)))</f>
        <v/>
      </c>
      <c r="P902" s="48" t="str">
        <f>IF($D902="","", (SUMIFS(Transacoes!$D$3:$D1000,Transacoes!$C$3:$C1000,$D902,Transacoes!$B$3:$B1000,"C", Transacoes!$A$3:$A1000, "&lt;"&amp;EOMONTH(DATE(P$1,P$2,1),0))-SUMIFS(Transacoes!$D$3:$D1000,Transacoes!$C$3:$C1000,$D902,Transacoes!$B$3:$B1000,"V", Transacoes!$A$3:$A1000, "&lt;"&amp;EOMONTH(DATE(P$1,P$2,1),0)))*SUMIFS(Prov_Auto!$E$3:$E1000, Prov_Auto!$A$3:$A1000, $D902, Prov_Auto!$D$3:$D1000,"&gt;="&amp;DATE(P$1,P$2,1),Prov_Auto!$D$3:$D1000, "&lt;="&amp;EOMONTH(DATE(P$1,P$2,1),0)))</f>
        <v/>
      </c>
      <c r="Q902" s="48" t="str">
        <f>IF($D902="","", (SUMIFS(Transacoes!$D$3:$D1000,Transacoes!$C$3:$C1000,$D902,Transacoes!$B$3:$B1000,"C", Transacoes!$A$3:$A1000, "&lt;"&amp;EOMONTH(DATE(Q$1,Q$2,1),0))-SUMIFS(Transacoes!$D$3:$D1000,Transacoes!$C$3:$C1000,$D902,Transacoes!$B$3:$B1000,"V", Transacoes!$A$3:$A1000, "&lt;"&amp;EOMONTH(DATE(Q$1,Q$2,1),0)))*SUMIFS(Prov_Auto!$E$3:$E1000, Prov_Auto!$A$3:$A1000, $D902, Prov_Auto!$D$3:$D1000,"&gt;="&amp;DATE(Q$1,Q$2,1),Prov_Auto!$D$3:$D1000, "&lt;="&amp;EOMONTH(DATE(Q$1,Q$2,1),0)))</f>
        <v/>
      </c>
      <c r="R902" s="47"/>
    </row>
    <row r="903">
      <c r="A903" s="47"/>
      <c r="B903" s="47"/>
      <c r="C903" s="47"/>
      <c r="D903" s="87"/>
      <c r="E903" s="48" t="str">
        <f>IF($D903="","", (SUMIFS(Transacoes!$D$3:$D1000,Transacoes!$C$3:$C1000,$D903,Transacoes!$B$3:$B1000,"C", Transacoes!$A$3:$A1000, "&lt;"&amp;EOMONTH(DATE(E$1,E$2,1),0))-SUMIFS(Transacoes!$D$3:$D1000,Transacoes!$C$3:$C1000,$D903,Transacoes!$B$3:$B1000,"V", Transacoes!$A$3:$A1000, "&lt;"&amp;EOMONTH(DATE(E$1,E$2,1),0)))*SUMIFS(Prov_Auto!$E$3:$E1000, Prov_Auto!$A$3:$A1000, $D903, Prov_Auto!$D$3:$D1000,"&gt;="&amp;DATE(E$1,E$2,1),Prov_Auto!$D$3:$D1000, "&lt;="&amp;EOMONTH(DATE(E$1,E$2,1),0)))</f>
        <v/>
      </c>
      <c r="F903" s="48" t="str">
        <f>IF($D903="","", (SUMIFS(Transacoes!$D$3:$D1000,Transacoes!$C$3:$C1000,$D903,Transacoes!$B$3:$B1000,"C", Transacoes!$A$3:$A1000, "&lt;"&amp;EOMONTH(DATE(F$1,F$2,1),0))-SUMIFS(Transacoes!$D$3:$D1000,Transacoes!$C$3:$C1000,$D903,Transacoes!$B$3:$B1000,"V", Transacoes!$A$3:$A1000, "&lt;"&amp;EOMONTH(DATE(F$1,F$2,1),0)))*SUMIFS(Prov_Auto!$E$3:$E1000, Prov_Auto!$A$3:$A1000, $D903, Prov_Auto!$D$3:$D1000,"&gt;="&amp;DATE(F$1,F$2,1),Prov_Auto!$D$3:$D1000, "&lt;="&amp;EOMONTH(DATE(F$1,F$2,1),0)))</f>
        <v/>
      </c>
      <c r="G903" s="48" t="str">
        <f>IF($D903="","", (SUMIFS(Transacoes!$D$3:$D1000,Transacoes!$C$3:$C1000,$D903,Transacoes!$B$3:$B1000,"C", Transacoes!$A$3:$A1000, "&lt;"&amp;EOMONTH(DATE(G$1,G$2,1),0))-SUMIFS(Transacoes!$D$3:$D1000,Transacoes!$C$3:$C1000,$D903,Transacoes!$B$3:$B1000,"V", Transacoes!$A$3:$A1000, "&lt;"&amp;EOMONTH(DATE(G$1,G$2,1),0)))*SUMIFS(Prov_Auto!$E$3:$E1000, Prov_Auto!$A$3:$A1000, $D903, Prov_Auto!$D$3:$D1000,"&gt;="&amp;DATE(G$1,G$2,1),Prov_Auto!$D$3:$D1000, "&lt;="&amp;EOMONTH(DATE(G$1,G$2,1),0)))</f>
        <v/>
      </c>
      <c r="H903" s="48" t="str">
        <f>IF($D903="","", (SUMIFS(Transacoes!$D$3:$D1000,Transacoes!$C$3:$C1000,$D903,Transacoes!$B$3:$B1000,"C", Transacoes!$A$3:$A1000, "&lt;"&amp;EOMONTH(DATE(H$1,H$2,1),0))-SUMIFS(Transacoes!$D$3:$D1000,Transacoes!$C$3:$C1000,$D903,Transacoes!$B$3:$B1000,"V", Transacoes!$A$3:$A1000, "&lt;"&amp;EOMONTH(DATE(H$1,H$2,1),0)))*SUMIFS(Prov_Auto!$E$3:$E1000, Prov_Auto!$A$3:$A1000, $D903, Prov_Auto!$D$3:$D1000,"&gt;="&amp;DATE(H$1,H$2,1),Prov_Auto!$D$3:$D1000, "&lt;="&amp;EOMONTH(DATE(H$1,H$2,1),0)))</f>
        <v/>
      </c>
      <c r="I903" s="48" t="str">
        <f>IF($D903="","", (SUMIFS(Transacoes!$D$3:$D1000,Transacoes!$C$3:$C1000,$D903,Transacoes!$B$3:$B1000,"C", Transacoes!$A$3:$A1000, "&lt;"&amp;EOMONTH(DATE(I$1,I$2,1),0))-SUMIFS(Transacoes!$D$3:$D1000,Transacoes!$C$3:$C1000,$D903,Transacoes!$B$3:$B1000,"V", Transacoes!$A$3:$A1000, "&lt;"&amp;EOMONTH(DATE(I$1,I$2,1),0)))*SUMIFS(Prov_Auto!$E$3:$E1000, Prov_Auto!$A$3:$A1000, $D903, Prov_Auto!$D$3:$D1000,"&gt;="&amp;DATE(I$1,I$2,1),Prov_Auto!$D$3:$D1000, "&lt;="&amp;EOMONTH(DATE(I$1,I$2,1),0)))</f>
        <v/>
      </c>
      <c r="J903" s="48" t="str">
        <f>IF($D903="","", (SUMIFS(Transacoes!$D$3:$D1000,Transacoes!$C$3:$C1000,$D903,Transacoes!$B$3:$B1000,"C", Transacoes!$A$3:$A1000, "&lt;"&amp;EOMONTH(DATE(J$1,J$2,1),0))-SUMIFS(Transacoes!$D$3:$D1000,Transacoes!$C$3:$C1000,$D903,Transacoes!$B$3:$B1000,"V", Transacoes!$A$3:$A1000, "&lt;"&amp;EOMONTH(DATE(J$1,J$2,1),0)))*SUMIFS(Prov_Auto!$E$3:$E1000, Prov_Auto!$A$3:$A1000, $D903, Prov_Auto!$D$3:$D1000,"&gt;="&amp;DATE(J$1,J$2,1),Prov_Auto!$D$3:$D1000, "&lt;="&amp;EOMONTH(DATE(J$1,J$2,1),0)))</f>
        <v/>
      </c>
      <c r="K903" s="48" t="str">
        <f>IF($D903="","", (SUMIFS(Transacoes!$D$3:$D1000,Transacoes!$C$3:$C1000,$D903,Transacoes!$B$3:$B1000,"C", Transacoes!$A$3:$A1000, "&lt;"&amp;EOMONTH(DATE(K$1,K$2,1),0))-SUMIFS(Transacoes!$D$3:$D1000,Transacoes!$C$3:$C1000,$D903,Transacoes!$B$3:$B1000,"V", Transacoes!$A$3:$A1000, "&lt;"&amp;EOMONTH(DATE(K$1,K$2,1),0)))*SUMIFS(Prov_Auto!$E$3:$E1000, Prov_Auto!$A$3:$A1000, $D903, Prov_Auto!$D$3:$D1000,"&gt;="&amp;DATE(K$1,K$2,1),Prov_Auto!$D$3:$D1000, "&lt;="&amp;EOMONTH(DATE(K$1,K$2,1),0)))</f>
        <v/>
      </c>
      <c r="L903" s="48" t="str">
        <f>IF($D903="","", (SUMIFS(Transacoes!$D$3:$D1000,Transacoes!$C$3:$C1000,$D903,Transacoes!$B$3:$B1000,"C", Transacoes!$A$3:$A1000, "&lt;"&amp;EOMONTH(DATE(L$1,L$2,1),0))-SUMIFS(Transacoes!$D$3:$D1000,Transacoes!$C$3:$C1000,$D903,Transacoes!$B$3:$B1000,"V", Transacoes!$A$3:$A1000, "&lt;"&amp;EOMONTH(DATE(L$1,L$2,1),0)))*SUMIFS(Prov_Auto!$E$3:$E1000, Prov_Auto!$A$3:$A1000, $D903, Prov_Auto!$D$3:$D1000,"&gt;="&amp;DATE(L$1,L$2,1),Prov_Auto!$D$3:$D1000, "&lt;="&amp;EOMONTH(DATE(L$1,L$2,1),0)))</f>
        <v/>
      </c>
      <c r="M903" s="48" t="str">
        <f>IF($D903="","", (SUMIFS(Transacoes!$D$3:$D1000,Transacoes!$C$3:$C1000,$D903,Transacoes!$B$3:$B1000,"C", Transacoes!$A$3:$A1000, "&lt;"&amp;EOMONTH(DATE(M$1,M$2,1),0))-SUMIFS(Transacoes!$D$3:$D1000,Transacoes!$C$3:$C1000,$D903,Transacoes!$B$3:$B1000,"V", Transacoes!$A$3:$A1000, "&lt;"&amp;EOMONTH(DATE(M$1,M$2,1),0)))*SUMIFS(Prov_Auto!$E$3:$E1000, Prov_Auto!$A$3:$A1000, $D903, Prov_Auto!$D$3:$D1000,"&gt;="&amp;DATE(M$1,M$2,1),Prov_Auto!$D$3:$D1000, "&lt;="&amp;EOMONTH(DATE(M$1,M$2,1),0)))</f>
        <v/>
      </c>
      <c r="N903" s="48" t="str">
        <f>IF($D903="","", (SUMIFS(Transacoes!$D$3:$D1000,Transacoes!$C$3:$C1000,$D903,Transacoes!$B$3:$B1000,"C", Transacoes!$A$3:$A1000, "&lt;"&amp;EOMONTH(DATE(N$1,N$2,1),0))-SUMIFS(Transacoes!$D$3:$D1000,Transacoes!$C$3:$C1000,$D903,Transacoes!$B$3:$B1000,"V", Transacoes!$A$3:$A1000, "&lt;"&amp;EOMONTH(DATE(N$1,N$2,1),0)))*SUMIFS(Prov_Auto!$E$3:$E1000, Prov_Auto!$A$3:$A1000, $D903, Prov_Auto!$D$3:$D1000,"&gt;="&amp;DATE(N$1,N$2,1),Prov_Auto!$D$3:$D1000, "&lt;="&amp;EOMONTH(DATE(N$1,N$2,1),0)))</f>
        <v/>
      </c>
      <c r="O903" s="48" t="str">
        <f>IF($D903="","", (SUMIFS(Transacoes!$D$3:$D1000,Transacoes!$C$3:$C1000,$D903,Transacoes!$B$3:$B1000,"C", Transacoes!$A$3:$A1000, "&lt;"&amp;EOMONTH(DATE(O$1,O$2,1),0))-SUMIFS(Transacoes!$D$3:$D1000,Transacoes!$C$3:$C1000,$D903,Transacoes!$B$3:$B1000,"V", Transacoes!$A$3:$A1000, "&lt;"&amp;EOMONTH(DATE(O$1,O$2,1),0)))*SUMIFS(Prov_Auto!$E$3:$E1000, Prov_Auto!$A$3:$A1000, $D903, Prov_Auto!$D$3:$D1000,"&gt;="&amp;DATE(O$1,O$2,1),Prov_Auto!$D$3:$D1000, "&lt;="&amp;EOMONTH(DATE(O$1,O$2,1),0)))</f>
        <v/>
      </c>
      <c r="P903" s="48" t="str">
        <f>IF($D903="","", (SUMIFS(Transacoes!$D$3:$D1000,Transacoes!$C$3:$C1000,$D903,Transacoes!$B$3:$B1000,"C", Transacoes!$A$3:$A1000, "&lt;"&amp;EOMONTH(DATE(P$1,P$2,1),0))-SUMIFS(Transacoes!$D$3:$D1000,Transacoes!$C$3:$C1000,$D903,Transacoes!$B$3:$B1000,"V", Transacoes!$A$3:$A1000, "&lt;"&amp;EOMONTH(DATE(P$1,P$2,1),0)))*SUMIFS(Prov_Auto!$E$3:$E1000, Prov_Auto!$A$3:$A1000, $D903, Prov_Auto!$D$3:$D1000,"&gt;="&amp;DATE(P$1,P$2,1),Prov_Auto!$D$3:$D1000, "&lt;="&amp;EOMONTH(DATE(P$1,P$2,1),0)))</f>
        <v/>
      </c>
      <c r="Q903" s="48" t="str">
        <f>IF($D903="","", (SUMIFS(Transacoes!$D$3:$D1000,Transacoes!$C$3:$C1000,$D903,Transacoes!$B$3:$B1000,"C", Transacoes!$A$3:$A1000, "&lt;"&amp;EOMONTH(DATE(Q$1,Q$2,1),0))-SUMIFS(Transacoes!$D$3:$D1000,Transacoes!$C$3:$C1000,$D903,Transacoes!$B$3:$B1000,"V", Transacoes!$A$3:$A1000, "&lt;"&amp;EOMONTH(DATE(Q$1,Q$2,1),0)))*SUMIFS(Prov_Auto!$E$3:$E1000, Prov_Auto!$A$3:$A1000, $D903, Prov_Auto!$D$3:$D1000,"&gt;="&amp;DATE(Q$1,Q$2,1),Prov_Auto!$D$3:$D1000, "&lt;="&amp;EOMONTH(DATE(Q$1,Q$2,1),0)))</f>
        <v/>
      </c>
      <c r="R903" s="47"/>
    </row>
    <row r="904">
      <c r="A904" s="47"/>
      <c r="B904" s="47"/>
      <c r="C904" s="47"/>
      <c r="D904" s="87"/>
      <c r="E904" s="48" t="str">
        <f>IF($D904="","", (SUMIFS(Transacoes!$D$3:$D1000,Transacoes!$C$3:$C1000,$D904,Transacoes!$B$3:$B1000,"C", Transacoes!$A$3:$A1000, "&lt;"&amp;EOMONTH(DATE(E$1,E$2,1),0))-SUMIFS(Transacoes!$D$3:$D1000,Transacoes!$C$3:$C1000,$D904,Transacoes!$B$3:$B1000,"V", Transacoes!$A$3:$A1000, "&lt;"&amp;EOMONTH(DATE(E$1,E$2,1),0)))*SUMIFS(Prov_Auto!$E$3:$E1000, Prov_Auto!$A$3:$A1000, $D904, Prov_Auto!$D$3:$D1000,"&gt;="&amp;DATE(E$1,E$2,1),Prov_Auto!$D$3:$D1000, "&lt;="&amp;EOMONTH(DATE(E$1,E$2,1),0)))</f>
        <v/>
      </c>
      <c r="F904" s="48" t="str">
        <f>IF($D904="","", (SUMIFS(Transacoes!$D$3:$D1000,Transacoes!$C$3:$C1000,$D904,Transacoes!$B$3:$B1000,"C", Transacoes!$A$3:$A1000, "&lt;"&amp;EOMONTH(DATE(F$1,F$2,1),0))-SUMIFS(Transacoes!$D$3:$D1000,Transacoes!$C$3:$C1000,$D904,Transacoes!$B$3:$B1000,"V", Transacoes!$A$3:$A1000, "&lt;"&amp;EOMONTH(DATE(F$1,F$2,1),0)))*SUMIFS(Prov_Auto!$E$3:$E1000, Prov_Auto!$A$3:$A1000, $D904, Prov_Auto!$D$3:$D1000,"&gt;="&amp;DATE(F$1,F$2,1),Prov_Auto!$D$3:$D1000, "&lt;="&amp;EOMONTH(DATE(F$1,F$2,1),0)))</f>
        <v/>
      </c>
      <c r="G904" s="48" t="str">
        <f>IF($D904="","", (SUMIFS(Transacoes!$D$3:$D1000,Transacoes!$C$3:$C1000,$D904,Transacoes!$B$3:$B1000,"C", Transacoes!$A$3:$A1000, "&lt;"&amp;EOMONTH(DATE(G$1,G$2,1),0))-SUMIFS(Transacoes!$D$3:$D1000,Transacoes!$C$3:$C1000,$D904,Transacoes!$B$3:$B1000,"V", Transacoes!$A$3:$A1000, "&lt;"&amp;EOMONTH(DATE(G$1,G$2,1),0)))*SUMIFS(Prov_Auto!$E$3:$E1000, Prov_Auto!$A$3:$A1000, $D904, Prov_Auto!$D$3:$D1000,"&gt;="&amp;DATE(G$1,G$2,1),Prov_Auto!$D$3:$D1000, "&lt;="&amp;EOMONTH(DATE(G$1,G$2,1),0)))</f>
        <v/>
      </c>
      <c r="H904" s="48" t="str">
        <f>IF($D904="","", (SUMIFS(Transacoes!$D$3:$D1000,Transacoes!$C$3:$C1000,$D904,Transacoes!$B$3:$B1000,"C", Transacoes!$A$3:$A1000, "&lt;"&amp;EOMONTH(DATE(H$1,H$2,1),0))-SUMIFS(Transacoes!$D$3:$D1000,Transacoes!$C$3:$C1000,$D904,Transacoes!$B$3:$B1000,"V", Transacoes!$A$3:$A1000, "&lt;"&amp;EOMONTH(DATE(H$1,H$2,1),0)))*SUMIFS(Prov_Auto!$E$3:$E1000, Prov_Auto!$A$3:$A1000, $D904, Prov_Auto!$D$3:$D1000,"&gt;="&amp;DATE(H$1,H$2,1),Prov_Auto!$D$3:$D1000, "&lt;="&amp;EOMONTH(DATE(H$1,H$2,1),0)))</f>
        <v/>
      </c>
      <c r="I904" s="48" t="str">
        <f>IF($D904="","", (SUMIFS(Transacoes!$D$3:$D1000,Transacoes!$C$3:$C1000,$D904,Transacoes!$B$3:$B1000,"C", Transacoes!$A$3:$A1000, "&lt;"&amp;EOMONTH(DATE(I$1,I$2,1),0))-SUMIFS(Transacoes!$D$3:$D1000,Transacoes!$C$3:$C1000,$D904,Transacoes!$B$3:$B1000,"V", Transacoes!$A$3:$A1000, "&lt;"&amp;EOMONTH(DATE(I$1,I$2,1),0)))*SUMIFS(Prov_Auto!$E$3:$E1000, Prov_Auto!$A$3:$A1000, $D904, Prov_Auto!$D$3:$D1000,"&gt;="&amp;DATE(I$1,I$2,1),Prov_Auto!$D$3:$D1000, "&lt;="&amp;EOMONTH(DATE(I$1,I$2,1),0)))</f>
        <v/>
      </c>
      <c r="J904" s="48" t="str">
        <f>IF($D904="","", (SUMIFS(Transacoes!$D$3:$D1000,Transacoes!$C$3:$C1000,$D904,Transacoes!$B$3:$B1000,"C", Transacoes!$A$3:$A1000, "&lt;"&amp;EOMONTH(DATE(J$1,J$2,1),0))-SUMIFS(Transacoes!$D$3:$D1000,Transacoes!$C$3:$C1000,$D904,Transacoes!$B$3:$B1000,"V", Transacoes!$A$3:$A1000, "&lt;"&amp;EOMONTH(DATE(J$1,J$2,1),0)))*SUMIFS(Prov_Auto!$E$3:$E1000, Prov_Auto!$A$3:$A1000, $D904, Prov_Auto!$D$3:$D1000,"&gt;="&amp;DATE(J$1,J$2,1),Prov_Auto!$D$3:$D1000, "&lt;="&amp;EOMONTH(DATE(J$1,J$2,1),0)))</f>
        <v/>
      </c>
      <c r="K904" s="48" t="str">
        <f>IF($D904="","", (SUMIFS(Transacoes!$D$3:$D1000,Transacoes!$C$3:$C1000,$D904,Transacoes!$B$3:$B1000,"C", Transacoes!$A$3:$A1000, "&lt;"&amp;EOMONTH(DATE(K$1,K$2,1),0))-SUMIFS(Transacoes!$D$3:$D1000,Transacoes!$C$3:$C1000,$D904,Transacoes!$B$3:$B1000,"V", Transacoes!$A$3:$A1000, "&lt;"&amp;EOMONTH(DATE(K$1,K$2,1),0)))*SUMIFS(Prov_Auto!$E$3:$E1000, Prov_Auto!$A$3:$A1000, $D904, Prov_Auto!$D$3:$D1000,"&gt;="&amp;DATE(K$1,K$2,1),Prov_Auto!$D$3:$D1000, "&lt;="&amp;EOMONTH(DATE(K$1,K$2,1),0)))</f>
        <v/>
      </c>
      <c r="L904" s="48" t="str">
        <f>IF($D904="","", (SUMIFS(Transacoes!$D$3:$D1000,Transacoes!$C$3:$C1000,$D904,Transacoes!$B$3:$B1000,"C", Transacoes!$A$3:$A1000, "&lt;"&amp;EOMONTH(DATE(L$1,L$2,1),0))-SUMIFS(Transacoes!$D$3:$D1000,Transacoes!$C$3:$C1000,$D904,Transacoes!$B$3:$B1000,"V", Transacoes!$A$3:$A1000, "&lt;"&amp;EOMONTH(DATE(L$1,L$2,1),0)))*SUMIFS(Prov_Auto!$E$3:$E1000, Prov_Auto!$A$3:$A1000, $D904, Prov_Auto!$D$3:$D1000,"&gt;="&amp;DATE(L$1,L$2,1),Prov_Auto!$D$3:$D1000, "&lt;="&amp;EOMONTH(DATE(L$1,L$2,1),0)))</f>
        <v/>
      </c>
      <c r="M904" s="48" t="str">
        <f>IF($D904="","", (SUMIFS(Transacoes!$D$3:$D1000,Transacoes!$C$3:$C1000,$D904,Transacoes!$B$3:$B1000,"C", Transacoes!$A$3:$A1000, "&lt;"&amp;EOMONTH(DATE(M$1,M$2,1),0))-SUMIFS(Transacoes!$D$3:$D1000,Transacoes!$C$3:$C1000,$D904,Transacoes!$B$3:$B1000,"V", Transacoes!$A$3:$A1000, "&lt;"&amp;EOMONTH(DATE(M$1,M$2,1),0)))*SUMIFS(Prov_Auto!$E$3:$E1000, Prov_Auto!$A$3:$A1000, $D904, Prov_Auto!$D$3:$D1000,"&gt;="&amp;DATE(M$1,M$2,1),Prov_Auto!$D$3:$D1000, "&lt;="&amp;EOMONTH(DATE(M$1,M$2,1),0)))</f>
        <v/>
      </c>
      <c r="N904" s="48" t="str">
        <f>IF($D904="","", (SUMIFS(Transacoes!$D$3:$D1000,Transacoes!$C$3:$C1000,$D904,Transacoes!$B$3:$B1000,"C", Transacoes!$A$3:$A1000, "&lt;"&amp;EOMONTH(DATE(N$1,N$2,1),0))-SUMIFS(Transacoes!$D$3:$D1000,Transacoes!$C$3:$C1000,$D904,Transacoes!$B$3:$B1000,"V", Transacoes!$A$3:$A1000, "&lt;"&amp;EOMONTH(DATE(N$1,N$2,1),0)))*SUMIFS(Prov_Auto!$E$3:$E1000, Prov_Auto!$A$3:$A1000, $D904, Prov_Auto!$D$3:$D1000,"&gt;="&amp;DATE(N$1,N$2,1),Prov_Auto!$D$3:$D1000, "&lt;="&amp;EOMONTH(DATE(N$1,N$2,1),0)))</f>
        <v/>
      </c>
      <c r="O904" s="48" t="str">
        <f>IF($D904="","", (SUMIFS(Transacoes!$D$3:$D1000,Transacoes!$C$3:$C1000,$D904,Transacoes!$B$3:$B1000,"C", Transacoes!$A$3:$A1000, "&lt;"&amp;EOMONTH(DATE(O$1,O$2,1),0))-SUMIFS(Transacoes!$D$3:$D1000,Transacoes!$C$3:$C1000,$D904,Transacoes!$B$3:$B1000,"V", Transacoes!$A$3:$A1000, "&lt;"&amp;EOMONTH(DATE(O$1,O$2,1),0)))*SUMIFS(Prov_Auto!$E$3:$E1000, Prov_Auto!$A$3:$A1000, $D904, Prov_Auto!$D$3:$D1000,"&gt;="&amp;DATE(O$1,O$2,1),Prov_Auto!$D$3:$D1000, "&lt;="&amp;EOMONTH(DATE(O$1,O$2,1),0)))</f>
        <v/>
      </c>
      <c r="P904" s="48" t="str">
        <f>IF($D904="","", (SUMIFS(Transacoes!$D$3:$D1000,Transacoes!$C$3:$C1000,$D904,Transacoes!$B$3:$B1000,"C", Transacoes!$A$3:$A1000, "&lt;"&amp;EOMONTH(DATE(P$1,P$2,1),0))-SUMIFS(Transacoes!$D$3:$D1000,Transacoes!$C$3:$C1000,$D904,Transacoes!$B$3:$B1000,"V", Transacoes!$A$3:$A1000, "&lt;"&amp;EOMONTH(DATE(P$1,P$2,1),0)))*SUMIFS(Prov_Auto!$E$3:$E1000, Prov_Auto!$A$3:$A1000, $D904, Prov_Auto!$D$3:$D1000,"&gt;="&amp;DATE(P$1,P$2,1),Prov_Auto!$D$3:$D1000, "&lt;="&amp;EOMONTH(DATE(P$1,P$2,1),0)))</f>
        <v/>
      </c>
      <c r="Q904" s="48" t="str">
        <f>IF($D904="","", (SUMIFS(Transacoes!$D$3:$D1000,Transacoes!$C$3:$C1000,$D904,Transacoes!$B$3:$B1000,"C", Transacoes!$A$3:$A1000, "&lt;"&amp;EOMONTH(DATE(Q$1,Q$2,1),0))-SUMIFS(Transacoes!$D$3:$D1000,Transacoes!$C$3:$C1000,$D904,Transacoes!$B$3:$B1000,"V", Transacoes!$A$3:$A1000, "&lt;"&amp;EOMONTH(DATE(Q$1,Q$2,1),0)))*SUMIFS(Prov_Auto!$E$3:$E1000, Prov_Auto!$A$3:$A1000, $D904, Prov_Auto!$D$3:$D1000,"&gt;="&amp;DATE(Q$1,Q$2,1),Prov_Auto!$D$3:$D1000, "&lt;="&amp;EOMONTH(DATE(Q$1,Q$2,1),0)))</f>
        <v/>
      </c>
      <c r="R904" s="47"/>
    </row>
    <row r="905">
      <c r="A905" s="47"/>
      <c r="B905" s="47"/>
      <c r="C905" s="47"/>
      <c r="D905" s="87"/>
      <c r="E905" s="48" t="str">
        <f>IF($D905="","", (SUMIFS(Transacoes!$D$3:$D1000,Transacoes!$C$3:$C1000,$D905,Transacoes!$B$3:$B1000,"C", Transacoes!$A$3:$A1000, "&lt;"&amp;EOMONTH(DATE(E$1,E$2,1),0))-SUMIFS(Transacoes!$D$3:$D1000,Transacoes!$C$3:$C1000,$D905,Transacoes!$B$3:$B1000,"V", Transacoes!$A$3:$A1000, "&lt;"&amp;EOMONTH(DATE(E$1,E$2,1),0)))*SUMIFS(Prov_Auto!$E$3:$E1000, Prov_Auto!$A$3:$A1000, $D905, Prov_Auto!$D$3:$D1000,"&gt;="&amp;DATE(E$1,E$2,1),Prov_Auto!$D$3:$D1000, "&lt;="&amp;EOMONTH(DATE(E$1,E$2,1),0)))</f>
        <v/>
      </c>
      <c r="F905" s="48" t="str">
        <f>IF($D905="","", (SUMIFS(Transacoes!$D$3:$D1000,Transacoes!$C$3:$C1000,$D905,Transacoes!$B$3:$B1000,"C", Transacoes!$A$3:$A1000, "&lt;"&amp;EOMONTH(DATE(F$1,F$2,1),0))-SUMIFS(Transacoes!$D$3:$D1000,Transacoes!$C$3:$C1000,$D905,Transacoes!$B$3:$B1000,"V", Transacoes!$A$3:$A1000, "&lt;"&amp;EOMONTH(DATE(F$1,F$2,1),0)))*SUMIFS(Prov_Auto!$E$3:$E1000, Prov_Auto!$A$3:$A1000, $D905, Prov_Auto!$D$3:$D1000,"&gt;="&amp;DATE(F$1,F$2,1),Prov_Auto!$D$3:$D1000, "&lt;="&amp;EOMONTH(DATE(F$1,F$2,1),0)))</f>
        <v/>
      </c>
      <c r="G905" s="48" t="str">
        <f>IF($D905="","", (SUMIFS(Transacoes!$D$3:$D1000,Transacoes!$C$3:$C1000,$D905,Transacoes!$B$3:$B1000,"C", Transacoes!$A$3:$A1000, "&lt;"&amp;EOMONTH(DATE(G$1,G$2,1),0))-SUMIFS(Transacoes!$D$3:$D1000,Transacoes!$C$3:$C1000,$D905,Transacoes!$B$3:$B1000,"V", Transacoes!$A$3:$A1000, "&lt;"&amp;EOMONTH(DATE(G$1,G$2,1),0)))*SUMIFS(Prov_Auto!$E$3:$E1000, Prov_Auto!$A$3:$A1000, $D905, Prov_Auto!$D$3:$D1000,"&gt;="&amp;DATE(G$1,G$2,1),Prov_Auto!$D$3:$D1000, "&lt;="&amp;EOMONTH(DATE(G$1,G$2,1),0)))</f>
        <v/>
      </c>
      <c r="H905" s="48" t="str">
        <f>IF($D905="","", (SUMIFS(Transacoes!$D$3:$D1000,Transacoes!$C$3:$C1000,$D905,Transacoes!$B$3:$B1000,"C", Transacoes!$A$3:$A1000, "&lt;"&amp;EOMONTH(DATE(H$1,H$2,1),0))-SUMIFS(Transacoes!$D$3:$D1000,Transacoes!$C$3:$C1000,$D905,Transacoes!$B$3:$B1000,"V", Transacoes!$A$3:$A1000, "&lt;"&amp;EOMONTH(DATE(H$1,H$2,1),0)))*SUMIFS(Prov_Auto!$E$3:$E1000, Prov_Auto!$A$3:$A1000, $D905, Prov_Auto!$D$3:$D1000,"&gt;="&amp;DATE(H$1,H$2,1),Prov_Auto!$D$3:$D1000, "&lt;="&amp;EOMONTH(DATE(H$1,H$2,1),0)))</f>
        <v/>
      </c>
      <c r="I905" s="48" t="str">
        <f>IF($D905="","", (SUMIFS(Transacoes!$D$3:$D1000,Transacoes!$C$3:$C1000,$D905,Transacoes!$B$3:$B1000,"C", Transacoes!$A$3:$A1000, "&lt;"&amp;EOMONTH(DATE(I$1,I$2,1),0))-SUMIFS(Transacoes!$D$3:$D1000,Transacoes!$C$3:$C1000,$D905,Transacoes!$B$3:$B1000,"V", Transacoes!$A$3:$A1000, "&lt;"&amp;EOMONTH(DATE(I$1,I$2,1),0)))*SUMIFS(Prov_Auto!$E$3:$E1000, Prov_Auto!$A$3:$A1000, $D905, Prov_Auto!$D$3:$D1000,"&gt;="&amp;DATE(I$1,I$2,1),Prov_Auto!$D$3:$D1000, "&lt;="&amp;EOMONTH(DATE(I$1,I$2,1),0)))</f>
        <v/>
      </c>
      <c r="J905" s="48" t="str">
        <f>IF($D905="","", (SUMIFS(Transacoes!$D$3:$D1000,Transacoes!$C$3:$C1000,$D905,Transacoes!$B$3:$B1000,"C", Transacoes!$A$3:$A1000, "&lt;"&amp;EOMONTH(DATE(J$1,J$2,1),0))-SUMIFS(Transacoes!$D$3:$D1000,Transacoes!$C$3:$C1000,$D905,Transacoes!$B$3:$B1000,"V", Transacoes!$A$3:$A1000, "&lt;"&amp;EOMONTH(DATE(J$1,J$2,1),0)))*SUMIFS(Prov_Auto!$E$3:$E1000, Prov_Auto!$A$3:$A1000, $D905, Prov_Auto!$D$3:$D1000,"&gt;="&amp;DATE(J$1,J$2,1),Prov_Auto!$D$3:$D1000, "&lt;="&amp;EOMONTH(DATE(J$1,J$2,1),0)))</f>
        <v/>
      </c>
      <c r="K905" s="48" t="str">
        <f>IF($D905="","", (SUMIFS(Transacoes!$D$3:$D1000,Transacoes!$C$3:$C1000,$D905,Transacoes!$B$3:$B1000,"C", Transacoes!$A$3:$A1000, "&lt;"&amp;EOMONTH(DATE(K$1,K$2,1),0))-SUMIFS(Transacoes!$D$3:$D1000,Transacoes!$C$3:$C1000,$D905,Transacoes!$B$3:$B1000,"V", Transacoes!$A$3:$A1000, "&lt;"&amp;EOMONTH(DATE(K$1,K$2,1),0)))*SUMIFS(Prov_Auto!$E$3:$E1000, Prov_Auto!$A$3:$A1000, $D905, Prov_Auto!$D$3:$D1000,"&gt;="&amp;DATE(K$1,K$2,1),Prov_Auto!$D$3:$D1000, "&lt;="&amp;EOMONTH(DATE(K$1,K$2,1),0)))</f>
        <v/>
      </c>
      <c r="L905" s="48" t="str">
        <f>IF($D905="","", (SUMIFS(Transacoes!$D$3:$D1000,Transacoes!$C$3:$C1000,$D905,Transacoes!$B$3:$B1000,"C", Transacoes!$A$3:$A1000, "&lt;"&amp;EOMONTH(DATE(L$1,L$2,1),0))-SUMIFS(Transacoes!$D$3:$D1000,Transacoes!$C$3:$C1000,$D905,Transacoes!$B$3:$B1000,"V", Transacoes!$A$3:$A1000, "&lt;"&amp;EOMONTH(DATE(L$1,L$2,1),0)))*SUMIFS(Prov_Auto!$E$3:$E1000, Prov_Auto!$A$3:$A1000, $D905, Prov_Auto!$D$3:$D1000,"&gt;="&amp;DATE(L$1,L$2,1),Prov_Auto!$D$3:$D1000, "&lt;="&amp;EOMONTH(DATE(L$1,L$2,1),0)))</f>
        <v/>
      </c>
      <c r="M905" s="48" t="str">
        <f>IF($D905="","", (SUMIFS(Transacoes!$D$3:$D1000,Transacoes!$C$3:$C1000,$D905,Transacoes!$B$3:$B1000,"C", Transacoes!$A$3:$A1000, "&lt;"&amp;EOMONTH(DATE(M$1,M$2,1),0))-SUMIFS(Transacoes!$D$3:$D1000,Transacoes!$C$3:$C1000,$D905,Transacoes!$B$3:$B1000,"V", Transacoes!$A$3:$A1000, "&lt;"&amp;EOMONTH(DATE(M$1,M$2,1),0)))*SUMIFS(Prov_Auto!$E$3:$E1000, Prov_Auto!$A$3:$A1000, $D905, Prov_Auto!$D$3:$D1000,"&gt;="&amp;DATE(M$1,M$2,1),Prov_Auto!$D$3:$D1000, "&lt;="&amp;EOMONTH(DATE(M$1,M$2,1),0)))</f>
        <v/>
      </c>
      <c r="N905" s="48" t="str">
        <f>IF($D905="","", (SUMIFS(Transacoes!$D$3:$D1000,Transacoes!$C$3:$C1000,$D905,Transacoes!$B$3:$B1000,"C", Transacoes!$A$3:$A1000, "&lt;"&amp;EOMONTH(DATE(N$1,N$2,1),0))-SUMIFS(Transacoes!$D$3:$D1000,Transacoes!$C$3:$C1000,$D905,Transacoes!$B$3:$B1000,"V", Transacoes!$A$3:$A1000, "&lt;"&amp;EOMONTH(DATE(N$1,N$2,1),0)))*SUMIFS(Prov_Auto!$E$3:$E1000, Prov_Auto!$A$3:$A1000, $D905, Prov_Auto!$D$3:$D1000,"&gt;="&amp;DATE(N$1,N$2,1),Prov_Auto!$D$3:$D1000, "&lt;="&amp;EOMONTH(DATE(N$1,N$2,1),0)))</f>
        <v/>
      </c>
      <c r="O905" s="48" t="str">
        <f>IF($D905="","", (SUMIFS(Transacoes!$D$3:$D1000,Transacoes!$C$3:$C1000,$D905,Transacoes!$B$3:$B1000,"C", Transacoes!$A$3:$A1000, "&lt;"&amp;EOMONTH(DATE(O$1,O$2,1),0))-SUMIFS(Transacoes!$D$3:$D1000,Transacoes!$C$3:$C1000,$D905,Transacoes!$B$3:$B1000,"V", Transacoes!$A$3:$A1000, "&lt;"&amp;EOMONTH(DATE(O$1,O$2,1),0)))*SUMIFS(Prov_Auto!$E$3:$E1000, Prov_Auto!$A$3:$A1000, $D905, Prov_Auto!$D$3:$D1000,"&gt;="&amp;DATE(O$1,O$2,1),Prov_Auto!$D$3:$D1000, "&lt;="&amp;EOMONTH(DATE(O$1,O$2,1),0)))</f>
        <v/>
      </c>
      <c r="P905" s="48" t="str">
        <f>IF($D905="","", (SUMIFS(Transacoes!$D$3:$D1000,Transacoes!$C$3:$C1000,$D905,Transacoes!$B$3:$B1000,"C", Transacoes!$A$3:$A1000, "&lt;"&amp;EOMONTH(DATE(P$1,P$2,1),0))-SUMIFS(Transacoes!$D$3:$D1000,Transacoes!$C$3:$C1000,$D905,Transacoes!$B$3:$B1000,"V", Transacoes!$A$3:$A1000, "&lt;"&amp;EOMONTH(DATE(P$1,P$2,1),0)))*SUMIFS(Prov_Auto!$E$3:$E1000, Prov_Auto!$A$3:$A1000, $D905, Prov_Auto!$D$3:$D1000,"&gt;="&amp;DATE(P$1,P$2,1),Prov_Auto!$D$3:$D1000, "&lt;="&amp;EOMONTH(DATE(P$1,P$2,1),0)))</f>
        <v/>
      </c>
      <c r="Q905" s="48" t="str">
        <f>IF($D905="","", (SUMIFS(Transacoes!$D$3:$D1000,Transacoes!$C$3:$C1000,$D905,Transacoes!$B$3:$B1000,"C", Transacoes!$A$3:$A1000, "&lt;"&amp;EOMONTH(DATE(Q$1,Q$2,1),0))-SUMIFS(Transacoes!$D$3:$D1000,Transacoes!$C$3:$C1000,$D905,Transacoes!$B$3:$B1000,"V", Transacoes!$A$3:$A1000, "&lt;"&amp;EOMONTH(DATE(Q$1,Q$2,1),0)))*SUMIFS(Prov_Auto!$E$3:$E1000, Prov_Auto!$A$3:$A1000, $D905, Prov_Auto!$D$3:$D1000,"&gt;="&amp;DATE(Q$1,Q$2,1),Prov_Auto!$D$3:$D1000, "&lt;="&amp;EOMONTH(DATE(Q$1,Q$2,1),0)))</f>
        <v/>
      </c>
      <c r="R905" s="47"/>
    </row>
    <row r="906">
      <c r="A906" s="47"/>
      <c r="B906" s="47"/>
      <c r="C906" s="47"/>
      <c r="D906" s="87"/>
      <c r="E906" s="48" t="str">
        <f>IF($D906="","", (SUMIFS(Transacoes!$D$3:$D1000,Transacoes!$C$3:$C1000,$D906,Transacoes!$B$3:$B1000,"C", Transacoes!$A$3:$A1000, "&lt;"&amp;EOMONTH(DATE(E$1,E$2,1),0))-SUMIFS(Transacoes!$D$3:$D1000,Transacoes!$C$3:$C1000,$D906,Transacoes!$B$3:$B1000,"V", Transacoes!$A$3:$A1000, "&lt;"&amp;EOMONTH(DATE(E$1,E$2,1),0)))*SUMIFS(Prov_Auto!$E$3:$E1000, Prov_Auto!$A$3:$A1000, $D906, Prov_Auto!$D$3:$D1000,"&gt;="&amp;DATE(E$1,E$2,1),Prov_Auto!$D$3:$D1000, "&lt;="&amp;EOMONTH(DATE(E$1,E$2,1),0)))</f>
        <v/>
      </c>
      <c r="F906" s="48" t="str">
        <f>IF($D906="","", (SUMIFS(Transacoes!$D$3:$D1000,Transacoes!$C$3:$C1000,$D906,Transacoes!$B$3:$B1000,"C", Transacoes!$A$3:$A1000, "&lt;"&amp;EOMONTH(DATE(F$1,F$2,1),0))-SUMIFS(Transacoes!$D$3:$D1000,Transacoes!$C$3:$C1000,$D906,Transacoes!$B$3:$B1000,"V", Transacoes!$A$3:$A1000, "&lt;"&amp;EOMONTH(DATE(F$1,F$2,1),0)))*SUMIFS(Prov_Auto!$E$3:$E1000, Prov_Auto!$A$3:$A1000, $D906, Prov_Auto!$D$3:$D1000,"&gt;="&amp;DATE(F$1,F$2,1),Prov_Auto!$D$3:$D1000, "&lt;="&amp;EOMONTH(DATE(F$1,F$2,1),0)))</f>
        <v/>
      </c>
      <c r="G906" s="48" t="str">
        <f>IF($D906="","", (SUMIFS(Transacoes!$D$3:$D1000,Transacoes!$C$3:$C1000,$D906,Transacoes!$B$3:$B1000,"C", Transacoes!$A$3:$A1000, "&lt;"&amp;EOMONTH(DATE(G$1,G$2,1),0))-SUMIFS(Transacoes!$D$3:$D1000,Transacoes!$C$3:$C1000,$D906,Transacoes!$B$3:$B1000,"V", Transacoes!$A$3:$A1000, "&lt;"&amp;EOMONTH(DATE(G$1,G$2,1),0)))*SUMIFS(Prov_Auto!$E$3:$E1000, Prov_Auto!$A$3:$A1000, $D906, Prov_Auto!$D$3:$D1000,"&gt;="&amp;DATE(G$1,G$2,1),Prov_Auto!$D$3:$D1000, "&lt;="&amp;EOMONTH(DATE(G$1,G$2,1),0)))</f>
        <v/>
      </c>
      <c r="H906" s="48" t="str">
        <f>IF($D906="","", (SUMIFS(Transacoes!$D$3:$D1000,Transacoes!$C$3:$C1000,$D906,Transacoes!$B$3:$B1000,"C", Transacoes!$A$3:$A1000, "&lt;"&amp;EOMONTH(DATE(H$1,H$2,1),0))-SUMIFS(Transacoes!$D$3:$D1000,Transacoes!$C$3:$C1000,$D906,Transacoes!$B$3:$B1000,"V", Transacoes!$A$3:$A1000, "&lt;"&amp;EOMONTH(DATE(H$1,H$2,1),0)))*SUMIFS(Prov_Auto!$E$3:$E1000, Prov_Auto!$A$3:$A1000, $D906, Prov_Auto!$D$3:$D1000,"&gt;="&amp;DATE(H$1,H$2,1),Prov_Auto!$D$3:$D1000, "&lt;="&amp;EOMONTH(DATE(H$1,H$2,1),0)))</f>
        <v/>
      </c>
      <c r="I906" s="48" t="str">
        <f>IF($D906="","", (SUMIFS(Transacoes!$D$3:$D1000,Transacoes!$C$3:$C1000,$D906,Transacoes!$B$3:$B1000,"C", Transacoes!$A$3:$A1000, "&lt;"&amp;EOMONTH(DATE(I$1,I$2,1),0))-SUMIFS(Transacoes!$D$3:$D1000,Transacoes!$C$3:$C1000,$D906,Transacoes!$B$3:$B1000,"V", Transacoes!$A$3:$A1000, "&lt;"&amp;EOMONTH(DATE(I$1,I$2,1),0)))*SUMIFS(Prov_Auto!$E$3:$E1000, Prov_Auto!$A$3:$A1000, $D906, Prov_Auto!$D$3:$D1000,"&gt;="&amp;DATE(I$1,I$2,1),Prov_Auto!$D$3:$D1000, "&lt;="&amp;EOMONTH(DATE(I$1,I$2,1),0)))</f>
        <v/>
      </c>
      <c r="J906" s="48" t="str">
        <f>IF($D906="","", (SUMIFS(Transacoes!$D$3:$D1000,Transacoes!$C$3:$C1000,$D906,Transacoes!$B$3:$B1000,"C", Transacoes!$A$3:$A1000, "&lt;"&amp;EOMONTH(DATE(J$1,J$2,1),0))-SUMIFS(Transacoes!$D$3:$D1000,Transacoes!$C$3:$C1000,$D906,Transacoes!$B$3:$B1000,"V", Transacoes!$A$3:$A1000, "&lt;"&amp;EOMONTH(DATE(J$1,J$2,1),0)))*SUMIFS(Prov_Auto!$E$3:$E1000, Prov_Auto!$A$3:$A1000, $D906, Prov_Auto!$D$3:$D1000,"&gt;="&amp;DATE(J$1,J$2,1),Prov_Auto!$D$3:$D1000, "&lt;="&amp;EOMONTH(DATE(J$1,J$2,1),0)))</f>
        <v/>
      </c>
      <c r="K906" s="48" t="str">
        <f>IF($D906="","", (SUMIFS(Transacoes!$D$3:$D1000,Transacoes!$C$3:$C1000,$D906,Transacoes!$B$3:$B1000,"C", Transacoes!$A$3:$A1000, "&lt;"&amp;EOMONTH(DATE(K$1,K$2,1),0))-SUMIFS(Transacoes!$D$3:$D1000,Transacoes!$C$3:$C1000,$D906,Transacoes!$B$3:$B1000,"V", Transacoes!$A$3:$A1000, "&lt;"&amp;EOMONTH(DATE(K$1,K$2,1),0)))*SUMIFS(Prov_Auto!$E$3:$E1000, Prov_Auto!$A$3:$A1000, $D906, Prov_Auto!$D$3:$D1000,"&gt;="&amp;DATE(K$1,K$2,1),Prov_Auto!$D$3:$D1000, "&lt;="&amp;EOMONTH(DATE(K$1,K$2,1),0)))</f>
        <v/>
      </c>
      <c r="L906" s="48" t="str">
        <f>IF($D906="","", (SUMIFS(Transacoes!$D$3:$D1000,Transacoes!$C$3:$C1000,$D906,Transacoes!$B$3:$B1000,"C", Transacoes!$A$3:$A1000, "&lt;"&amp;EOMONTH(DATE(L$1,L$2,1),0))-SUMIFS(Transacoes!$D$3:$D1000,Transacoes!$C$3:$C1000,$D906,Transacoes!$B$3:$B1000,"V", Transacoes!$A$3:$A1000, "&lt;"&amp;EOMONTH(DATE(L$1,L$2,1),0)))*SUMIFS(Prov_Auto!$E$3:$E1000, Prov_Auto!$A$3:$A1000, $D906, Prov_Auto!$D$3:$D1000,"&gt;="&amp;DATE(L$1,L$2,1),Prov_Auto!$D$3:$D1000, "&lt;="&amp;EOMONTH(DATE(L$1,L$2,1),0)))</f>
        <v/>
      </c>
      <c r="M906" s="48" t="str">
        <f>IF($D906="","", (SUMIFS(Transacoes!$D$3:$D1000,Transacoes!$C$3:$C1000,$D906,Transacoes!$B$3:$B1000,"C", Transacoes!$A$3:$A1000, "&lt;"&amp;EOMONTH(DATE(M$1,M$2,1),0))-SUMIFS(Transacoes!$D$3:$D1000,Transacoes!$C$3:$C1000,$D906,Transacoes!$B$3:$B1000,"V", Transacoes!$A$3:$A1000, "&lt;"&amp;EOMONTH(DATE(M$1,M$2,1),0)))*SUMIFS(Prov_Auto!$E$3:$E1000, Prov_Auto!$A$3:$A1000, $D906, Prov_Auto!$D$3:$D1000,"&gt;="&amp;DATE(M$1,M$2,1),Prov_Auto!$D$3:$D1000, "&lt;="&amp;EOMONTH(DATE(M$1,M$2,1),0)))</f>
        <v/>
      </c>
      <c r="N906" s="48" t="str">
        <f>IF($D906="","", (SUMIFS(Transacoes!$D$3:$D1000,Transacoes!$C$3:$C1000,$D906,Transacoes!$B$3:$B1000,"C", Transacoes!$A$3:$A1000, "&lt;"&amp;EOMONTH(DATE(N$1,N$2,1),0))-SUMIFS(Transacoes!$D$3:$D1000,Transacoes!$C$3:$C1000,$D906,Transacoes!$B$3:$B1000,"V", Transacoes!$A$3:$A1000, "&lt;"&amp;EOMONTH(DATE(N$1,N$2,1),0)))*SUMIFS(Prov_Auto!$E$3:$E1000, Prov_Auto!$A$3:$A1000, $D906, Prov_Auto!$D$3:$D1000,"&gt;="&amp;DATE(N$1,N$2,1),Prov_Auto!$D$3:$D1000, "&lt;="&amp;EOMONTH(DATE(N$1,N$2,1),0)))</f>
        <v/>
      </c>
      <c r="O906" s="48" t="str">
        <f>IF($D906="","", (SUMIFS(Transacoes!$D$3:$D1000,Transacoes!$C$3:$C1000,$D906,Transacoes!$B$3:$B1000,"C", Transacoes!$A$3:$A1000, "&lt;"&amp;EOMONTH(DATE(O$1,O$2,1),0))-SUMIFS(Transacoes!$D$3:$D1000,Transacoes!$C$3:$C1000,$D906,Transacoes!$B$3:$B1000,"V", Transacoes!$A$3:$A1000, "&lt;"&amp;EOMONTH(DATE(O$1,O$2,1),0)))*SUMIFS(Prov_Auto!$E$3:$E1000, Prov_Auto!$A$3:$A1000, $D906, Prov_Auto!$D$3:$D1000,"&gt;="&amp;DATE(O$1,O$2,1),Prov_Auto!$D$3:$D1000, "&lt;="&amp;EOMONTH(DATE(O$1,O$2,1),0)))</f>
        <v/>
      </c>
      <c r="P906" s="48" t="str">
        <f>IF($D906="","", (SUMIFS(Transacoes!$D$3:$D1000,Transacoes!$C$3:$C1000,$D906,Transacoes!$B$3:$B1000,"C", Transacoes!$A$3:$A1000, "&lt;"&amp;EOMONTH(DATE(P$1,P$2,1),0))-SUMIFS(Transacoes!$D$3:$D1000,Transacoes!$C$3:$C1000,$D906,Transacoes!$B$3:$B1000,"V", Transacoes!$A$3:$A1000, "&lt;"&amp;EOMONTH(DATE(P$1,P$2,1),0)))*SUMIFS(Prov_Auto!$E$3:$E1000, Prov_Auto!$A$3:$A1000, $D906, Prov_Auto!$D$3:$D1000,"&gt;="&amp;DATE(P$1,P$2,1),Prov_Auto!$D$3:$D1000, "&lt;="&amp;EOMONTH(DATE(P$1,P$2,1),0)))</f>
        <v/>
      </c>
      <c r="Q906" s="48" t="str">
        <f>IF($D906="","", (SUMIFS(Transacoes!$D$3:$D1000,Transacoes!$C$3:$C1000,$D906,Transacoes!$B$3:$B1000,"C", Transacoes!$A$3:$A1000, "&lt;"&amp;EOMONTH(DATE(Q$1,Q$2,1),0))-SUMIFS(Transacoes!$D$3:$D1000,Transacoes!$C$3:$C1000,$D906,Transacoes!$B$3:$B1000,"V", Transacoes!$A$3:$A1000, "&lt;"&amp;EOMONTH(DATE(Q$1,Q$2,1),0)))*SUMIFS(Prov_Auto!$E$3:$E1000, Prov_Auto!$A$3:$A1000, $D906, Prov_Auto!$D$3:$D1000,"&gt;="&amp;DATE(Q$1,Q$2,1),Prov_Auto!$D$3:$D1000, "&lt;="&amp;EOMONTH(DATE(Q$1,Q$2,1),0)))</f>
        <v/>
      </c>
      <c r="R906" s="47"/>
    </row>
    <row r="907">
      <c r="A907" s="47"/>
      <c r="B907" s="47"/>
      <c r="C907" s="47"/>
      <c r="D907" s="87"/>
      <c r="E907" s="48" t="str">
        <f>IF($D907="","", (SUMIFS(Transacoes!$D$3:$D1000,Transacoes!$C$3:$C1000,$D907,Transacoes!$B$3:$B1000,"C", Transacoes!$A$3:$A1000, "&lt;"&amp;EOMONTH(DATE(E$1,E$2,1),0))-SUMIFS(Transacoes!$D$3:$D1000,Transacoes!$C$3:$C1000,$D907,Transacoes!$B$3:$B1000,"V", Transacoes!$A$3:$A1000, "&lt;"&amp;EOMONTH(DATE(E$1,E$2,1),0)))*SUMIFS(Prov_Auto!$E$3:$E1000, Prov_Auto!$A$3:$A1000, $D907, Prov_Auto!$D$3:$D1000,"&gt;="&amp;DATE(E$1,E$2,1),Prov_Auto!$D$3:$D1000, "&lt;="&amp;EOMONTH(DATE(E$1,E$2,1),0)))</f>
        <v/>
      </c>
      <c r="F907" s="48" t="str">
        <f>IF($D907="","", (SUMIFS(Transacoes!$D$3:$D1000,Transacoes!$C$3:$C1000,$D907,Transacoes!$B$3:$B1000,"C", Transacoes!$A$3:$A1000, "&lt;"&amp;EOMONTH(DATE(F$1,F$2,1),0))-SUMIFS(Transacoes!$D$3:$D1000,Transacoes!$C$3:$C1000,$D907,Transacoes!$B$3:$B1000,"V", Transacoes!$A$3:$A1000, "&lt;"&amp;EOMONTH(DATE(F$1,F$2,1),0)))*SUMIFS(Prov_Auto!$E$3:$E1000, Prov_Auto!$A$3:$A1000, $D907, Prov_Auto!$D$3:$D1000,"&gt;="&amp;DATE(F$1,F$2,1),Prov_Auto!$D$3:$D1000, "&lt;="&amp;EOMONTH(DATE(F$1,F$2,1),0)))</f>
        <v/>
      </c>
      <c r="G907" s="48" t="str">
        <f>IF($D907="","", (SUMIFS(Transacoes!$D$3:$D1000,Transacoes!$C$3:$C1000,$D907,Transacoes!$B$3:$B1000,"C", Transacoes!$A$3:$A1000, "&lt;"&amp;EOMONTH(DATE(G$1,G$2,1),0))-SUMIFS(Transacoes!$D$3:$D1000,Transacoes!$C$3:$C1000,$D907,Transacoes!$B$3:$B1000,"V", Transacoes!$A$3:$A1000, "&lt;"&amp;EOMONTH(DATE(G$1,G$2,1),0)))*SUMIFS(Prov_Auto!$E$3:$E1000, Prov_Auto!$A$3:$A1000, $D907, Prov_Auto!$D$3:$D1000,"&gt;="&amp;DATE(G$1,G$2,1),Prov_Auto!$D$3:$D1000, "&lt;="&amp;EOMONTH(DATE(G$1,G$2,1),0)))</f>
        <v/>
      </c>
      <c r="H907" s="48" t="str">
        <f>IF($D907="","", (SUMIFS(Transacoes!$D$3:$D1000,Transacoes!$C$3:$C1000,$D907,Transacoes!$B$3:$B1000,"C", Transacoes!$A$3:$A1000, "&lt;"&amp;EOMONTH(DATE(H$1,H$2,1),0))-SUMIFS(Transacoes!$D$3:$D1000,Transacoes!$C$3:$C1000,$D907,Transacoes!$B$3:$B1000,"V", Transacoes!$A$3:$A1000, "&lt;"&amp;EOMONTH(DATE(H$1,H$2,1),0)))*SUMIFS(Prov_Auto!$E$3:$E1000, Prov_Auto!$A$3:$A1000, $D907, Prov_Auto!$D$3:$D1000,"&gt;="&amp;DATE(H$1,H$2,1),Prov_Auto!$D$3:$D1000, "&lt;="&amp;EOMONTH(DATE(H$1,H$2,1),0)))</f>
        <v/>
      </c>
      <c r="I907" s="48" t="str">
        <f>IF($D907="","", (SUMIFS(Transacoes!$D$3:$D1000,Transacoes!$C$3:$C1000,$D907,Transacoes!$B$3:$B1000,"C", Transacoes!$A$3:$A1000, "&lt;"&amp;EOMONTH(DATE(I$1,I$2,1),0))-SUMIFS(Transacoes!$D$3:$D1000,Transacoes!$C$3:$C1000,$D907,Transacoes!$B$3:$B1000,"V", Transacoes!$A$3:$A1000, "&lt;"&amp;EOMONTH(DATE(I$1,I$2,1),0)))*SUMIFS(Prov_Auto!$E$3:$E1000, Prov_Auto!$A$3:$A1000, $D907, Prov_Auto!$D$3:$D1000,"&gt;="&amp;DATE(I$1,I$2,1),Prov_Auto!$D$3:$D1000, "&lt;="&amp;EOMONTH(DATE(I$1,I$2,1),0)))</f>
        <v/>
      </c>
      <c r="J907" s="48" t="str">
        <f>IF($D907="","", (SUMIFS(Transacoes!$D$3:$D1000,Transacoes!$C$3:$C1000,$D907,Transacoes!$B$3:$B1000,"C", Transacoes!$A$3:$A1000, "&lt;"&amp;EOMONTH(DATE(J$1,J$2,1),0))-SUMIFS(Transacoes!$D$3:$D1000,Transacoes!$C$3:$C1000,$D907,Transacoes!$B$3:$B1000,"V", Transacoes!$A$3:$A1000, "&lt;"&amp;EOMONTH(DATE(J$1,J$2,1),0)))*SUMIFS(Prov_Auto!$E$3:$E1000, Prov_Auto!$A$3:$A1000, $D907, Prov_Auto!$D$3:$D1000,"&gt;="&amp;DATE(J$1,J$2,1),Prov_Auto!$D$3:$D1000, "&lt;="&amp;EOMONTH(DATE(J$1,J$2,1),0)))</f>
        <v/>
      </c>
      <c r="K907" s="48" t="str">
        <f>IF($D907="","", (SUMIFS(Transacoes!$D$3:$D1000,Transacoes!$C$3:$C1000,$D907,Transacoes!$B$3:$B1000,"C", Transacoes!$A$3:$A1000, "&lt;"&amp;EOMONTH(DATE(K$1,K$2,1),0))-SUMIFS(Transacoes!$D$3:$D1000,Transacoes!$C$3:$C1000,$D907,Transacoes!$B$3:$B1000,"V", Transacoes!$A$3:$A1000, "&lt;"&amp;EOMONTH(DATE(K$1,K$2,1),0)))*SUMIFS(Prov_Auto!$E$3:$E1000, Prov_Auto!$A$3:$A1000, $D907, Prov_Auto!$D$3:$D1000,"&gt;="&amp;DATE(K$1,K$2,1),Prov_Auto!$D$3:$D1000, "&lt;="&amp;EOMONTH(DATE(K$1,K$2,1),0)))</f>
        <v/>
      </c>
      <c r="L907" s="48" t="str">
        <f>IF($D907="","", (SUMIFS(Transacoes!$D$3:$D1000,Transacoes!$C$3:$C1000,$D907,Transacoes!$B$3:$B1000,"C", Transacoes!$A$3:$A1000, "&lt;"&amp;EOMONTH(DATE(L$1,L$2,1),0))-SUMIFS(Transacoes!$D$3:$D1000,Transacoes!$C$3:$C1000,$D907,Transacoes!$B$3:$B1000,"V", Transacoes!$A$3:$A1000, "&lt;"&amp;EOMONTH(DATE(L$1,L$2,1),0)))*SUMIFS(Prov_Auto!$E$3:$E1000, Prov_Auto!$A$3:$A1000, $D907, Prov_Auto!$D$3:$D1000,"&gt;="&amp;DATE(L$1,L$2,1),Prov_Auto!$D$3:$D1000, "&lt;="&amp;EOMONTH(DATE(L$1,L$2,1),0)))</f>
        <v/>
      </c>
      <c r="M907" s="48" t="str">
        <f>IF($D907="","", (SUMIFS(Transacoes!$D$3:$D1000,Transacoes!$C$3:$C1000,$D907,Transacoes!$B$3:$B1000,"C", Transacoes!$A$3:$A1000, "&lt;"&amp;EOMONTH(DATE(M$1,M$2,1),0))-SUMIFS(Transacoes!$D$3:$D1000,Transacoes!$C$3:$C1000,$D907,Transacoes!$B$3:$B1000,"V", Transacoes!$A$3:$A1000, "&lt;"&amp;EOMONTH(DATE(M$1,M$2,1),0)))*SUMIFS(Prov_Auto!$E$3:$E1000, Prov_Auto!$A$3:$A1000, $D907, Prov_Auto!$D$3:$D1000,"&gt;="&amp;DATE(M$1,M$2,1),Prov_Auto!$D$3:$D1000, "&lt;="&amp;EOMONTH(DATE(M$1,M$2,1),0)))</f>
        <v/>
      </c>
      <c r="N907" s="48" t="str">
        <f>IF($D907="","", (SUMIFS(Transacoes!$D$3:$D1000,Transacoes!$C$3:$C1000,$D907,Transacoes!$B$3:$B1000,"C", Transacoes!$A$3:$A1000, "&lt;"&amp;EOMONTH(DATE(N$1,N$2,1),0))-SUMIFS(Transacoes!$D$3:$D1000,Transacoes!$C$3:$C1000,$D907,Transacoes!$B$3:$B1000,"V", Transacoes!$A$3:$A1000, "&lt;"&amp;EOMONTH(DATE(N$1,N$2,1),0)))*SUMIFS(Prov_Auto!$E$3:$E1000, Prov_Auto!$A$3:$A1000, $D907, Prov_Auto!$D$3:$D1000,"&gt;="&amp;DATE(N$1,N$2,1),Prov_Auto!$D$3:$D1000, "&lt;="&amp;EOMONTH(DATE(N$1,N$2,1),0)))</f>
        <v/>
      </c>
      <c r="O907" s="48" t="str">
        <f>IF($D907="","", (SUMIFS(Transacoes!$D$3:$D1000,Transacoes!$C$3:$C1000,$D907,Transacoes!$B$3:$B1000,"C", Transacoes!$A$3:$A1000, "&lt;"&amp;EOMONTH(DATE(O$1,O$2,1),0))-SUMIFS(Transacoes!$D$3:$D1000,Transacoes!$C$3:$C1000,$D907,Transacoes!$B$3:$B1000,"V", Transacoes!$A$3:$A1000, "&lt;"&amp;EOMONTH(DATE(O$1,O$2,1),0)))*SUMIFS(Prov_Auto!$E$3:$E1000, Prov_Auto!$A$3:$A1000, $D907, Prov_Auto!$D$3:$D1000,"&gt;="&amp;DATE(O$1,O$2,1),Prov_Auto!$D$3:$D1000, "&lt;="&amp;EOMONTH(DATE(O$1,O$2,1),0)))</f>
        <v/>
      </c>
      <c r="P907" s="48" t="str">
        <f>IF($D907="","", (SUMIFS(Transacoes!$D$3:$D1000,Transacoes!$C$3:$C1000,$D907,Transacoes!$B$3:$B1000,"C", Transacoes!$A$3:$A1000, "&lt;"&amp;EOMONTH(DATE(P$1,P$2,1),0))-SUMIFS(Transacoes!$D$3:$D1000,Transacoes!$C$3:$C1000,$D907,Transacoes!$B$3:$B1000,"V", Transacoes!$A$3:$A1000, "&lt;"&amp;EOMONTH(DATE(P$1,P$2,1),0)))*SUMIFS(Prov_Auto!$E$3:$E1000, Prov_Auto!$A$3:$A1000, $D907, Prov_Auto!$D$3:$D1000,"&gt;="&amp;DATE(P$1,P$2,1),Prov_Auto!$D$3:$D1000, "&lt;="&amp;EOMONTH(DATE(P$1,P$2,1),0)))</f>
        <v/>
      </c>
      <c r="Q907" s="48" t="str">
        <f>IF($D907="","", (SUMIFS(Transacoes!$D$3:$D1000,Transacoes!$C$3:$C1000,$D907,Transacoes!$B$3:$B1000,"C", Transacoes!$A$3:$A1000, "&lt;"&amp;EOMONTH(DATE(Q$1,Q$2,1),0))-SUMIFS(Transacoes!$D$3:$D1000,Transacoes!$C$3:$C1000,$D907,Transacoes!$B$3:$B1000,"V", Transacoes!$A$3:$A1000, "&lt;"&amp;EOMONTH(DATE(Q$1,Q$2,1),0)))*SUMIFS(Prov_Auto!$E$3:$E1000, Prov_Auto!$A$3:$A1000, $D907, Prov_Auto!$D$3:$D1000,"&gt;="&amp;DATE(Q$1,Q$2,1),Prov_Auto!$D$3:$D1000, "&lt;="&amp;EOMONTH(DATE(Q$1,Q$2,1),0)))</f>
        <v/>
      </c>
      <c r="R907" s="47"/>
    </row>
    <row r="908">
      <c r="A908" s="47"/>
      <c r="B908" s="47"/>
      <c r="C908" s="47"/>
      <c r="D908" s="87"/>
      <c r="E908" s="48" t="str">
        <f>IF($D908="","", (SUMIFS(Transacoes!$D$3:$D1000,Transacoes!$C$3:$C1000,$D908,Transacoes!$B$3:$B1000,"C", Transacoes!$A$3:$A1000, "&lt;"&amp;EOMONTH(DATE(E$1,E$2,1),0))-SUMIFS(Transacoes!$D$3:$D1000,Transacoes!$C$3:$C1000,$D908,Transacoes!$B$3:$B1000,"V", Transacoes!$A$3:$A1000, "&lt;"&amp;EOMONTH(DATE(E$1,E$2,1),0)))*SUMIFS(Prov_Auto!$E$3:$E1000, Prov_Auto!$A$3:$A1000, $D908, Prov_Auto!$D$3:$D1000,"&gt;="&amp;DATE(E$1,E$2,1),Prov_Auto!$D$3:$D1000, "&lt;="&amp;EOMONTH(DATE(E$1,E$2,1),0)))</f>
        <v/>
      </c>
      <c r="F908" s="48" t="str">
        <f>IF($D908="","", (SUMIFS(Transacoes!$D$3:$D1000,Transacoes!$C$3:$C1000,$D908,Transacoes!$B$3:$B1000,"C", Transacoes!$A$3:$A1000, "&lt;"&amp;EOMONTH(DATE(F$1,F$2,1),0))-SUMIFS(Transacoes!$D$3:$D1000,Transacoes!$C$3:$C1000,$D908,Transacoes!$B$3:$B1000,"V", Transacoes!$A$3:$A1000, "&lt;"&amp;EOMONTH(DATE(F$1,F$2,1),0)))*SUMIFS(Prov_Auto!$E$3:$E1000, Prov_Auto!$A$3:$A1000, $D908, Prov_Auto!$D$3:$D1000,"&gt;="&amp;DATE(F$1,F$2,1),Prov_Auto!$D$3:$D1000, "&lt;="&amp;EOMONTH(DATE(F$1,F$2,1),0)))</f>
        <v/>
      </c>
      <c r="G908" s="48" t="str">
        <f>IF($D908="","", (SUMIFS(Transacoes!$D$3:$D1000,Transacoes!$C$3:$C1000,$D908,Transacoes!$B$3:$B1000,"C", Transacoes!$A$3:$A1000, "&lt;"&amp;EOMONTH(DATE(G$1,G$2,1),0))-SUMIFS(Transacoes!$D$3:$D1000,Transacoes!$C$3:$C1000,$D908,Transacoes!$B$3:$B1000,"V", Transacoes!$A$3:$A1000, "&lt;"&amp;EOMONTH(DATE(G$1,G$2,1),0)))*SUMIFS(Prov_Auto!$E$3:$E1000, Prov_Auto!$A$3:$A1000, $D908, Prov_Auto!$D$3:$D1000,"&gt;="&amp;DATE(G$1,G$2,1),Prov_Auto!$D$3:$D1000, "&lt;="&amp;EOMONTH(DATE(G$1,G$2,1),0)))</f>
        <v/>
      </c>
      <c r="H908" s="48" t="str">
        <f>IF($D908="","", (SUMIFS(Transacoes!$D$3:$D1000,Transacoes!$C$3:$C1000,$D908,Transacoes!$B$3:$B1000,"C", Transacoes!$A$3:$A1000, "&lt;"&amp;EOMONTH(DATE(H$1,H$2,1),0))-SUMIFS(Transacoes!$D$3:$D1000,Transacoes!$C$3:$C1000,$D908,Transacoes!$B$3:$B1000,"V", Transacoes!$A$3:$A1000, "&lt;"&amp;EOMONTH(DATE(H$1,H$2,1),0)))*SUMIFS(Prov_Auto!$E$3:$E1000, Prov_Auto!$A$3:$A1000, $D908, Prov_Auto!$D$3:$D1000,"&gt;="&amp;DATE(H$1,H$2,1),Prov_Auto!$D$3:$D1000, "&lt;="&amp;EOMONTH(DATE(H$1,H$2,1),0)))</f>
        <v/>
      </c>
      <c r="I908" s="48" t="str">
        <f>IF($D908="","", (SUMIFS(Transacoes!$D$3:$D1000,Transacoes!$C$3:$C1000,$D908,Transacoes!$B$3:$B1000,"C", Transacoes!$A$3:$A1000, "&lt;"&amp;EOMONTH(DATE(I$1,I$2,1),0))-SUMIFS(Transacoes!$D$3:$D1000,Transacoes!$C$3:$C1000,$D908,Transacoes!$B$3:$B1000,"V", Transacoes!$A$3:$A1000, "&lt;"&amp;EOMONTH(DATE(I$1,I$2,1),0)))*SUMIFS(Prov_Auto!$E$3:$E1000, Prov_Auto!$A$3:$A1000, $D908, Prov_Auto!$D$3:$D1000,"&gt;="&amp;DATE(I$1,I$2,1),Prov_Auto!$D$3:$D1000, "&lt;="&amp;EOMONTH(DATE(I$1,I$2,1),0)))</f>
        <v/>
      </c>
      <c r="J908" s="48" t="str">
        <f>IF($D908="","", (SUMIFS(Transacoes!$D$3:$D1000,Transacoes!$C$3:$C1000,$D908,Transacoes!$B$3:$B1000,"C", Transacoes!$A$3:$A1000, "&lt;"&amp;EOMONTH(DATE(J$1,J$2,1),0))-SUMIFS(Transacoes!$D$3:$D1000,Transacoes!$C$3:$C1000,$D908,Transacoes!$B$3:$B1000,"V", Transacoes!$A$3:$A1000, "&lt;"&amp;EOMONTH(DATE(J$1,J$2,1),0)))*SUMIFS(Prov_Auto!$E$3:$E1000, Prov_Auto!$A$3:$A1000, $D908, Prov_Auto!$D$3:$D1000,"&gt;="&amp;DATE(J$1,J$2,1),Prov_Auto!$D$3:$D1000, "&lt;="&amp;EOMONTH(DATE(J$1,J$2,1),0)))</f>
        <v/>
      </c>
      <c r="K908" s="48" t="str">
        <f>IF($D908="","", (SUMIFS(Transacoes!$D$3:$D1000,Transacoes!$C$3:$C1000,$D908,Transacoes!$B$3:$B1000,"C", Transacoes!$A$3:$A1000, "&lt;"&amp;EOMONTH(DATE(K$1,K$2,1),0))-SUMIFS(Transacoes!$D$3:$D1000,Transacoes!$C$3:$C1000,$D908,Transacoes!$B$3:$B1000,"V", Transacoes!$A$3:$A1000, "&lt;"&amp;EOMONTH(DATE(K$1,K$2,1),0)))*SUMIFS(Prov_Auto!$E$3:$E1000, Prov_Auto!$A$3:$A1000, $D908, Prov_Auto!$D$3:$D1000,"&gt;="&amp;DATE(K$1,K$2,1),Prov_Auto!$D$3:$D1000, "&lt;="&amp;EOMONTH(DATE(K$1,K$2,1),0)))</f>
        <v/>
      </c>
      <c r="L908" s="48" t="str">
        <f>IF($D908="","", (SUMIFS(Transacoes!$D$3:$D1000,Transacoes!$C$3:$C1000,$D908,Transacoes!$B$3:$B1000,"C", Transacoes!$A$3:$A1000, "&lt;"&amp;EOMONTH(DATE(L$1,L$2,1),0))-SUMIFS(Transacoes!$D$3:$D1000,Transacoes!$C$3:$C1000,$D908,Transacoes!$B$3:$B1000,"V", Transacoes!$A$3:$A1000, "&lt;"&amp;EOMONTH(DATE(L$1,L$2,1),0)))*SUMIFS(Prov_Auto!$E$3:$E1000, Prov_Auto!$A$3:$A1000, $D908, Prov_Auto!$D$3:$D1000,"&gt;="&amp;DATE(L$1,L$2,1),Prov_Auto!$D$3:$D1000, "&lt;="&amp;EOMONTH(DATE(L$1,L$2,1),0)))</f>
        <v/>
      </c>
      <c r="M908" s="48" t="str">
        <f>IF($D908="","", (SUMIFS(Transacoes!$D$3:$D1000,Transacoes!$C$3:$C1000,$D908,Transacoes!$B$3:$B1000,"C", Transacoes!$A$3:$A1000, "&lt;"&amp;EOMONTH(DATE(M$1,M$2,1),0))-SUMIFS(Transacoes!$D$3:$D1000,Transacoes!$C$3:$C1000,$D908,Transacoes!$B$3:$B1000,"V", Transacoes!$A$3:$A1000, "&lt;"&amp;EOMONTH(DATE(M$1,M$2,1),0)))*SUMIFS(Prov_Auto!$E$3:$E1000, Prov_Auto!$A$3:$A1000, $D908, Prov_Auto!$D$3:$D1000,"&gt;="&amp;DATE(M$1,M$2,1),Prov_Auto!$D$3:$D1000, "&lt;="&amp;EOMONTH(DATE(M$1,M$2,1),0)))</f>
        <v/>
      </c>
      <c r="N908" s="48" t="str">
        <f>IF($D908="","", (SUMIFS(Transacoes!$D$3:$D1000,Transacoes!$C$3:$C1000,$D908,Transacoes!$B$3:$B1000,"C", Transacoes!$A$3:$A1000, "&lt;"&amp;EOMONTH(DATE(N$1,N$2,1),0))-SUMIFS(Transacoes!$D$3:$D1000,Transacoes!$C$3:$C1000,$D908,Transacoes!$B$3:$B1000,"V", Transacoes!$A$3:$A1000, "&lt;"&amp;EOMONTH(DATE(N$1,N$2,1),0)))*SUMIFS(Prov_Auto!$E$3:$E1000, Prov_Auto!$A$3:$A1000, $D908, Prov_Auto!$D$3:$D1000,"&gt;="&amp;DATE(N$1,N$2,1),Prov_Auto!$D$3:$D1000, "&lt;="&amp;EOMONTH(DATE(N$1,N$2,1),0)))</f>
        <v/>
      </c>
      <c r="O908" s="48" t="str">
        <f>IF($D908="","", (SUMIFS(Transacoes!$D$3:$D1000,Transacoes!$C$3:$C1000,$D908,Transacoes!$B$3:$B1000,"C", Transacoes!$A$3:$A1000, "&lt;"&amp;EOMONTH(DATE(O$1,O$2,1),0))-SUMIFS(Transacoes!$D$3:$D1000,Transacoes!$C$3:$C1000,$D908,Transacoes!$B$3:$B1000,"V", Transacoes!$A$3:$A1000, "&lt;"&amp;EOMONTH(DATE(O$1,O$2,1),0)))*SUMIFS(Prov_Auto!$E$3:$E1000, Prov_Auto!$A$3:$A1000, $D908, Prov_Auto!$D$3:$D1000,"&gt;="&amp;DATE(O$1,O$2,1),Prov_Auto!$D$3:$D1000, "&lt;="&amp;EOMONTH(DATE(O$1,O$2,1),0)))</f>
        <v/>
      </c>
      <c r="P908" s="48" t="str">
        <f>IF($D908="","", (SUMIFS(Transacoes!$D$3:$D1000,Transacoes!$C$3:$C1000,$D908,Transacoes!$B$3:$B1000,"C", Transacoes!$A$3:$A1000, "&lt;"&amp;EOMONTH(DATE(P$1,P$2,1),0))-SUMIFS(Transacoes!$D$3:$D1000,Transacoes!$C$3:$C1000,$D908,Transacoes!$B$3:$B1000,"V", Transacoes!$A$3:$A1000, "&lt;"&amp;EOMONTH(DATE(P$1,P$2,1),0)))*SUMIFS(Prov_Auto!$E$3:$E1000, Prov_Auto!$A$3:$A1000, $D908, Prov_Auto!$D$3:$D1000,"&gt;="&amp;DATE(P$1,P$2,1),Prov_Auto!$D$3:$D1000, "&lt;="&amp;EOMONTH(DATE(P$1,P$2,1),0)))</f>
        <v/>
      </c>
      <c r="Q908" s="48" t="str">
        <f>IF($D908="","", (SUMIFS(Transacoes!$D$3:$D1000,Transacoes!$C$3:$C1000,$D908,Transacoes!$B$3:$B1000,"C", Transacoes!$A$3:$A1000, "&lt;"&amp;EOMONTH(DATE(Q$1,Q$2,1),0))-SUMIFS(Transacoes!$D$3:$D1000,Transacoes!$C$3:$C1000,$D908,Transacoes!$B$3:$B1000,"V", Transacoes!$A$3:$A1000, "&lt;"&amp;EOMONTH(DATE(Q$1,Q$2,1),0)))*SUMIFS(Prov_Auto!$E$3:$E1000, Prov_Auto!$A$3:$A1000, $D908, Prov_Auto!$D$3:$D1000,"&gt;="&amp;DATE(Q$1,Q$2,1),Prov_Auto!$D$3:$D1000, "&lt;="&amp;EOMONTH(DATE(Q$1,Q$2,1),0)))</f>
        <v/>
      </c>
      <c r="R908" s="47"/>
    </row>
    <row r="909">
      <c r="A909" s="47"/>
      <c r="B909" s="47"/>
      <c r="C909" s="47"/>
      <c r="D909" s="87"/>
      <c r="E909" s="48" t="str">
        <f>IF($D909="","", (SUMIFS(Transacoes!$D$3:$D1000,Transacoes!$C$3:$C1000,$D909,Transacoes!$B$3:$B1000,"C", Transacoes!$A$3:$A1000, "&lt;"&amp;EOMONTH(DATE(E$1,E$2,1),0))-SUMIFS(Transacoes!$D$3:$D1000,Transacoes!$C$3:$C1000,$D909,Transacoes!$B$3:$B1000,"V", Transacoes!$A$3:$A1000, "&lt;"&amp;EOMONTH(DATE(E$1,E$2,1),0)))*SUMIFS(Prov_Auto!$E$3:$E1000, Prov_Auto!$A$3:$A1000, $D909, Prov_Auto!$D$3:$D1000,"&gt;="&amp;DATE(E$1,E$2,1),Prov_Auto!$D$3:$D1000, "&lt;="&amp;EOMONTH(DATE(E$1,E$2,1),0)))</f>
        <v/>
      </c>
      <c r="F909" s="48" t="str">
        <f>IF($D909="","", (SUMIFS(Transacoes!$D$3:$D1000,Transacoes!$C$3:$C1000,$D909,Transacoes!$B$3:$B1000,"C", Transacoes!$A$3:$A1000, "&lt;"&amp;EOMONTH(DATE(F$1,F$2,1),0))-SUMIFS(Transacoes!$D$3:$D1000,Transacoes!$C$3:$C1000,$D909,Transacoes!$B$3:$B1000,"V", Transacoes!$A$3:$A1000, "&lt;"&amp;EOMONTH(DATE(F$1,F$2,1),0)))*SUMIFS(Prov_Auto!$E$3:$E1000, Prov_Auto!$A$3:$A1000, $D909, Prov_Auto!$D$3:$D1000,"&gt;="&amp;DATE(F$1,F$2,1),Prov_Auto!$D$3:$D1000, "&lt;="&amp;EOMONTH(DATE(F$1,F$2,1),0)))</f>
        <v/>
      </c>
      <c r="G909" s="48" t="str">
        <f>IF($D909="","", (SUMIFS(Transacoes!$D$3:$D1000,Transacoes!$C$3:$C1000,$D909,Transacoes!$B$3:$B1000,"C", Transacoes!$A$3:$A1000, "&lt;"&amp;EOMONTH(DATE(G$1,G$2,1),0))-SUMIFS(Transacoes!$D$3:$D1000,Transacoes!$C$3:$C1000,$D909,Transacoes!$B$3:$B1000,"V", Transacoes!$A$3:$A1000, "&lt;"&amp;EOMONTH(DATE(G$1,G$2,1),0)))*SUMIFS(Prov_Auto!$E$3:$E1000, Prov_Auto!$A$3:$A1000, $D909, Prov_Auto!$D$3:$D1000,"&gt;="&amp;DATE(G$1,G$2,1),Prov_Auto!$D$3:$D1000, "&lt;="&amp;EOMONTH(DATE(G$1,G$2,1),0)))</f>
        <v/>
      </c>
      <c r="H909" s="48" t="str">
        <f>IF($D909="","", (SUMIFS(Transacoes!$D$3:$D1000,Transacoes!$C$3:$C1000,$D909,Transacoes!$B$3:$B1000,"C", Transacoes!$A$3:$A1000, "&lt;"&amp;EOMONTH(DATE(H$1,H$2,1),0))-SUMIFS(Transacoes!$D$3:$D1000,Transacoes!$C$3:$C1000,$D909,Transacoes!$B$3:$B1000,"V", Transacoes!$A$3:$A1000, "&lt;"&amp;EOMONTH(DATE(H$1,H$2,1),0)))*SUMIFS(Prov_Auto!$E$3:$E1000, Prov_Auto!$A$3:$A1000, $D909, Prov_Auto!$D$3:$D1000,"&gt;="&amp;DATE(H$1,H$2,1),Prov_Auto!$D$3:$D1000, "&lt;="&amp;EOMONTH(DATE(H$1,H$2,1),0)))</f>
        <v/>
      </c>
      <c r="I909" s="48" t="str">
        <f>IF($D909="","", (SUMIFS(Transacoes!$D$3:$D1000,Transacoes!$C$3:$C1000,$D909,Transacoes!$B$3:$B1000,"C", Transacoes!$A$3:$A1000, "&lt;"&amp;EOMONTH(DATE(I$1,I$2,1),0))-SUMIFS(Transacoes!$D$3:$D1000,Transacoes!$C$3:$C1000,$D909,Transacoes!$B$3:$B1000,"V", Transacoes!$A$3:$A1000, "&lt;"&amp;EOMONTH(DATE(I$1,I$2,1),0)))*SUMIFS(Prov_Auto!$E$3:$E1000, Prov_Auto!$A$3:$A1000, $D909, Prov_Auto!$D$3:$D1000,"&gt;="&amp;DATE(I$1,I$2,1),Prov_Auto!$D$3:$D1000, "&lt;="&amp;EOMONTH(DATE(I$1,I$2,1),0)))</f>
        <v/>
      </c>
      <c r="J909" s="48" t="str">
        <f>IF($D909="","", (SUMIFS(Transacoes!$D$3:$D1000,Transacoes!$C$3:$C1000,$D909,Transacoes!$B$3:$B1000,"C", Transacoes!$A$3:$A1000, "&lt;"&amp;EOMONTH(DATE(J$1,J$2,1),0))-SUMIFS(Transacoes!$D$3:$D1000,Transacoes!$C$3:$C1000,$D909,Transacoes!$B$3:$B1000,"V", Transacoes!$A$3:$A1000, "&lt;"&amp;EOMONTH(DATE(J$1,J$2,1),0)))*SUMIFS(Prov_Auto!$E$3:$E1000, Prov_Auto!$A$3:$A1000, $D909, Prov_Auto!$D$3:$D1000,"&gt;="&amp;DATE(J$1,J$2,1),Prov_Auto!$D$3:$D1000, "&lt;="&amp;EOMONTH(DATE(J$1,J$2,1),0)))</f>
        <v/>
      </c>
      <c r="K909" s="48" t="str">
        <f>IF($D909="","", (SUMIFS(Transacoes!$D$3:$D1000,Transacoes!$C$3:$C1000,$D909,Transacoes!$B$3:$B1000,"C", Transacoes!$A$3:$A1000, "&lt;"&amp;EOMONTH(DATE(K$1,K$2,1),0))-SUMIFS(Transacoes!$D$3:$D1000,Transacoes!$C$3:$C1000,$D909,Transacoes!$B$3:$B1000,"V", Transacoes!$A$3:$A1000, "&lt;"&amp;EOMONTH(DATE(K$1,K$2,1),0)))*SUMIFS(Prov_Auto!$E$3:$E1000, Prov_Auto!$A$3:$A1000, $D909, Prov_Auto!$D$3:$D1000,"&gt;="&amp;DATE(K$1,K$2,1),Prov_Auto!$D$3:$D1000, "&lt;="&amp;EOMONTH(DATE(K$1,K$2,1),0)))</f>
        <v/>
      </c>
      <c r="L909" s="48" t="str">
        <f>IF($D909="","", (SUMIFS(Transacoes!$D$3:$D1000,Transacoes!$C$3:$C1000,$D909,Transacoes!$B$3:$B1000,"C", Transacoes!$A$3:$A1000, "&lt;"&amp;EOMONTH(DATE(L$1,L$2,1),0))-SUMIFS(Transacoes!$D$3:$D1000,Transacoes!$C$3:$C1000,$D909,Transacoes!$B$3:$B1000,"V", Transacoes!$A$3:$A1000, "&lt;"&amp;EOMONTH(DATE(L$1,L$2,1),0)))*SUMIFS(Prov_Auto!$E$3:$E1000, Prov_Auto!$A$3:$A1000, $D909, Prov_Auto!$D$3:$D1000,"&gt;="&amp;DATE(L$1,L$2,1),Prov_Auto!$D$3:$D1000, "&lt;="&amp;EOMONTH(DATE(L$1,L$2,1),0)))</f>
        <v/>
      </c>
      <c r="M909" s="48" t="str">
        <f>IF($D909="","", (SUMIFS(Transacoes!$D$3:$D1000,Transacoes!$C$3:$C1000,$D909,Transacoes!$B$3:$B1000,"C", Transacoes!$A$3:$A1000, "&lt;"&amp;EOMONTH(DATE(M$1,M$2,1),0))-SUMIFS(Transacoes!$D$3:$D1000,Transacoes!$C$3:$C1000,$D909,Transacoes!$B$3:$B1000,"V", Transacoes!$A$3:$A1000, "&lt;"&amp;EOMONTH(DATE(M$1,M$2,1),0)))*SUMIFS(Prov_Auto!$E$3:$E1000, Prov_Auto!$A$3:$A1000, $D909, Prov_Auto!$D$3:$D1000,"&gt;="&amp;DATE(M$1,M$2,1),Prov_Auto!$D$3:$D1000, "&lt;="&amp;EOMONTH(DATE(M$1,M$2,1),0)))</f>
        <v/>
      </c>
      <c r="N909" s="48" t="str">
        <f>IF($D909="","", (SUMIFS(Transacoes!$D$3:$D1000,Transacoes!$C$3:$C1000,$D909,Transacoes!$B$3:$B1000,"C", Transacoes!$A$3:$A1000, "&lt;"&amp;EOMONTH(DATE(N$1,N$2,1),0))-SUMIFS(Transacoes!$D$3:$D1000,Transacoes!$C$3:$C1000,$D909,Transacoes!$B$3:$B1000,"V", Transacoes!$A$3:$A1000, "&lt;"&amp;EOMONTH(DATE(N$1,N$2,1),0)))*SUMIFS(Prov_Auto!$E$3:$E1000, Prov_Auto!$A$3:$A1000, $D909, Prov_Auto!$D$3:$D1000,"&gt;="&amp;DATE(N$1,N$2,1),Prov_Auto!$D$3:$D1000, "&lt;="&amp;EOMONTH(DATE(N$1,N$2,1),0)))</f>
        <v/>
      </c>
      <c r="O909" s="48" t="str">
        <f>IF($D909="","", (SUMIFS(Transacoes!$D$3:$D1000,Transacoes!$C$3:$C1000,$D909,Transacoes!$B$3:$B1000,"C", Transacoes!$A$3:$A1000, "&lt;"&amp;EOMONTH(DATE(O$1,O$2,1),0))-SUMIFS(Transacoes!$D$3:$D1000,Transacoes!$C$3:$C1000,$D909,Transacoes!$B$3:$B1000,"V", Transacoes!$A$3:$A1000, "&lt;"&amp;EOMONTH(DATE(O$1,O$2,1),0)))*SUMIFS(Prov_Auto!$E$3:$E1000, Prov_Auto!$A$3:$A1000, $D909, Prov_Auto!$D$3:$D1000,"&gt;="&amp;DATE(O$1,O$2,1),Prov_Auto!$D$3:$D1000, "&lt;="&amp;EOMONTH(DATE(O$1,O$2,1),0)))</f>
        <v/>
      </c>
      <c r="P909" s="48" t="str">
        <f>IF($D909="","", (SUMIFS(Transacoes!$D$3:$D1000,Transacoes!$C$3:$C1000,$D909,Transacoes!$B$3:$B1000,"C", Transacoes!$A$3:$A1000, "&lt;"&amp;EOMONTH(DATE(P$1,P$2,1),0))-SUMIFS(Transacoes!$D$3:$D1000,Transacoes!$C$3:$C1000,$D909,Transacoes!$B$3:$B1000,"V", Transacoes!$A$3:$A1000, "&lt;"&amp;EOMONTH(DATE(P$1,P$2,1),0)))*SUMIFS(Prov_Auto!$E$3:$E1000, Prov_Auto!$A$3:$A1000, $D909, Prov_Auto!$D$3:$D1000,"&gt;="&amp;DATE(P$1,P$2,1),Prov_Auto!$D$3:$D1000, "&lt;="&amp;EOMONTH(DATE(P$1,P$2,1),0)))</f>
        <v/>
      </c>
      <c r="Q909" s="48" t="str">
        <f>IF($D909="","", (SUMIFS(Transacoes!$D$3:$D1000,Transacoes!$C$3:$C1000,$D909,Transacoes!$B$3:$B1000,"C", Transacoes!$A$3:$A1000, "&lt;"&amp;EOMONTH(DATE(Q$1,Q$2,1),0))-SUMIFS(Transacoes!$D$3:$D1000,Transacoes!$C$3:$C1000,$D909,Transacoes!$B$3:$B1000,"V", Transacoes!$A$3:$A1000, "&lt;"&amp;EOMONTH(DATE(Q$1,Q$2,1),0)))*SUMIFS(Prov_Auto!$E$3:$E1000, Prov_Auto!$A$3:$A1000, $D909, Prov_Auto!$D$3:$D1000,"&gt;="&amp;DATE(Q$1,Q$2,1),Prov_Auto!$D$3:$D1000, "&lt;="&amp;EOMONTH(DATE(Q$1,Q$2,1),0)))</f>
        <v/>
      </c>
      <c r="R909" s="47"/>
    </row>
    <row r="910">
      <c r="A910" s="47"/>
      <c r="B910" s="47"/>
      <c r="C910" s="47"/>
      <c r="D910" s="87"/>
      <c r="E910" s="48" t="str">
        <f>IF($D910="","", (SUMIFS(Transacoes!$D$3:$D1000,Transacoes!$C$3:$C1000,$D910,Transacoes!$B$3:$B1000,"C", Transacoes!$A$3:$A1000, "&lt;"&amp;EOMONTH(DATE(E$1,E$2,1),0))-SUMIFS(Transacoes!$D$3:$D1000,Transacoes!$C$3:$C1000,$D910,Transacoes!$B$3:$B1000,"V", Transacoes!$A$3:$A1000, "&lt;"&amp;EOMONTH(DATE(E$1,E$2,1),0)))*SUMIFS(Prov_Auto!$E$3:$E1000, Prov_Auto!$A$3:$A1000, $D910, Prov_Auto!$D$3:$D1000,"&gt;="&amp;DATE(E$1,E$2,1),Prov_Auto!$D$3:$D1000, "&lt;="&amp;EOMONTH(DATE(E$1,E$2,1),0)))</f>
        <v/>
      </c>
      <c r="F910" s="48" t="str">
        <f>IF($D910="","", (SUMIFS(Transacoes!$D$3:$D1000,Transacoes!$C$3:$C1000,$D910,Transacoes!$B$3:$B1000,"C", Transacoes!$A$3:$A1000, "&lt;"&amp;EOMONTH(DATE(F$1,F$2,1),0))-SUMIFS(Transacoes!$D$3:$D1000,Transacoes!$C$3:$C1000,$D910,Transacoes!$B$3:$B1000,"V", Transacoes!$A$3:$A1000, "&lt;"&amp;EOMONTH(DATE(F$1,F$2,1),0)))*SUMIFS(Prov_Auto!$E$3:$E1000, Prov_Auto!$A$3:$A1000, $D910, Prov_Auto!$D$3:$D1000,"&gt;="&amp;DATE(F$1,F$2,1),Prov_Auto!$D$3:$D1000, "&lt;="&amp;EOMONTH(DATE(F$1,F$2,1),0)))</f>
        <v/>
      </c>
      <c r="G910" s="48" t="str">
        <f>IF($D910="","", (SUMIFS(Transacoes!$D$3:$D1000,Transacoes!$C$3:$C1000,$D910,Transacoes!$B$3:$B1000,"C", Transacoes!$A$3:$A1000, "&lt;"&amp;EOMONTH(DATE(G$1,G$2,1),0))-SUMIFS(Transacoes!$D$3:$D1000,Transacoes!$C$3:$C1000,$D910,Transacoes!$B$3:$B1000,"V", Transacoes!$A$3:$A1000, "&lt;"&amp;EOMONTH(DATE(G$1,G$2,1),0)))*SUMIFS(Prov_Auto!$E$3:$E1000, Prov_Auto!$A$3:$A1000, $D910, Prov_Auto!$D$3:$D1000,"&gt;="&amp;DATE(G$1,G$2,1),Prov_Auto!$D$3:$D1000, "&lt;="&amp;EOMONTH(DATE(G$1,G$2,1),0)))</f>
        <v/>
      </c>
      <c r="H910" s="48" t="str">
        <f>IF($D910="","", (SUMIFS(Transacoes!$D$3:$D1000,Transacoes!$C$3:$C1000,$D910,Transacoes!$B$3:$B1000,"C", Transacoes!$A$3:$A1000, "&lt;"&amp;EOMONTH(DATE(H$1,H$2,1),0))-SUMIFS(Transacoes!$D$3:$D1000,Transacoes!$C$3:$C1000,$D910,Transacoes!$B$3:$B1000,"V", Transacoes!$A$3:$A1000, "&lt;"&amp;EOMONTH(DATE(H$1,H$2,1),0)))*SUMIFS(Prov_Auto!$E$3:$E1000, Prov_Auto!$A$3:$A1000, $D910, Prov_Auto!$D$3:$D1000,"&gt;="&amp;DATE(H$1,H$2,1),Prov_Auto!$D$3:$D1000, "&lt;="&amp;EOMONTH(DATE(H$1,H$2,1),0)))</f>
        <v/>
      </c>
      <c r="I910" s="48" t="str">
        <f>IF($D910="","", (SUMIFS(Transacoes!$D$3:$D1000,Transacoes!$C$3:$C1000,$D910,Transacoes!$B$3:$B1000,"C", Transacoes!$A$3:$A1000, "&lt;"&amp;EOMONTH(DATE(I$1,I$2,1),0))-SUMIFS(Transacoes!$D$3:$D1000,Transacoes!$C$3:$C1000,$D910,Transacoes!$B$3:$B1000,"V", Transacoes!$A$3:$A1000, "&lt;"&amp;EOMONTH(DATE(I$1,I$2,1),0)))*SUMIFS(Prov_Auto!$E$3:$E1000, Prov_Auto!$A$3:$A1000, $D910, Prov_Auto!$D$3:$D1000,"&gt;="&amp;DATE(I$1,I$2,1),Prov_Auto!$D$3:$D1000, "&lt;="&amp;EOMONTH(DATE(I$1,I$2,1),0)))</f>
        <v/>
      </c>
      <c r="J910" s="48" t="str">
        <f>IF($D910="","", (SUMIFS(Transacoes!$D$3:$D1000,Transacoes!$C$3:$C1000,$D910,Transacoes!$B$3:$B1000,"C", Transacoes!$A$3:$A1000, "&lt;"&amp;EOMONTH(DATE(J$1,J$2,1),0))-SUMIFS(Transacoes!$D$3:$D1000,Transacoes!$C$3:$C1000,$D910,Transacoes!$B$3:$B1000,"V", Transacoes!$A$3:$A1000, "&lt;"&amp;EOMONTH(DATE(J$1,J$2,1),0)))*SUMIFS(Prov_Auto!$E$3:$E1000, Prov_Auto!$A$3:$A1000, $D910, Prov_Auto!$D$3:$D1000,"&gt;="&amp;DATE(J$1,J$2,1),Prov_Auto!$D$3:$D1000, "&lt;="&amp;EOMONTH(DATE(J$1,J$2,1),0)))</f>
        <v/>
      </c>
      <c r="K910" s="48" t="str">
        <f>IF($D910="","", (SUMIFS(Transacoes!$D$3:$D1000,Transacoes!$C$3:$C1000,$D910,Transacoes!$B$3:$B1000,"C", Transacoes!$A$3:$A1000, "&lt;"&amp;EOMONTH(DATE(K$1,K$2,1),0))-SUMIFS(Transacoes!$D$3:$D1000,Transacoes!$C$3:$C1000,$D910,Transacoes!$B$3:$B1000,"V", Transacoes!$A$3:$A1000, "&lt;"&amp;EOMONTH(DATE(K$1,K$2,1),0)))*SUMIFS(Prov_Auto!$E$3:$E1000, Prov_Auto!$A$3:$A1000, $D910, Prov_Auto!$D$3:$D1000,"&gt;="&amp;DATE(K$1,K$2,1),Prov_Auto!$D$3:$D1000, "&lt;="&amp;EOMONTH(DATE(K$1,K$2,1),0)))</f>
        <v/>
      </c>
      <c r="L910" s="48" t="str">
        <f>IF($D910="","", (SUMIFS(Transacoes!$D$3:$D1000,Transacoes!$C$3:$C1000,$D910,Transacoes!$B$3:$B1000,"C", Transacoes!$A$3:$A1000, "&lt;"&amp;EOMONTH(DATE(L$1,L$2,1),0))-SUMIFS(Transacoes!$D$3:$D1000,Transacoes!$C$3:$C1000,$D910,Transacoes!$B$3:$B1000,"V", Transacoes!$A$3:$A1000, "&lt;"&amp;EOMONTH(DATE(L$1,L$2,1),0)))*SUMIFS(Prov_Auto!$E$3:$E1000, Prov_Auto!$A$3:$A1000, $D910, Prov_Auto!$D$3:$D1000,"&gt;="&amp;DATE(L$1,L$2,1),Prov_Auto!$D$3:$D1000, "&lt;="&amp;EOMONTH(DATE(L$1,L$2,1),0)))</f>
        <v/>
      </c>
      <c r="M910" s="48" t="str">
        <f>IF($D910="","", (SUMIFS(Transacoes!$D$3:$D1000,Transacoes!$C$3:$C1000,$D910,Transacoes!$B$3:$B1000,"C", Transacoes!$A$3:$A1000, "&lt;"&amp;EOMONTH(DATE(M$1,M$2,1),0))-SUMIFS(Transacoes!$D$3:$D1000,Transacoes!$C$3:$C1000,$D910,Transacoes!$B$3:$B1000,"V", Transacoes!$A$3:$A1000, "&lt;"&amp;EOMONTH(DATE(M$1,M$2,1),0)))*SUMIFS(Prov_Auto!$E$3:$E1000, Prov_Auto!$A$3:$A1000, $D910, Prov_Auto!$D$3:$D1000,"&gt;="&amp;DATE(M$1,M$2,1),Prov_Auto!$D$3:$D1000, "&lt;="&amp;EOMONTH(DATE(M$1,M$2,1),0)))</f>
        <v/>
      </c>
      <c r="N910" s="48" t="str">
        <f>IF($D910="","", (SUMIFS(Transacoes!$D$3:$D1000,Transacoes!$C$3:$C1000,$D910,Transacoes!$B$3:$B1000,"C", Transacoes!$A$3:$A1000, "&lt;"&amp;EOMONTH(DATE(N$1,N$2,1),0))-SUMIFS(Transacoes!$D$3:$D1000,Transacoes!$C$3:$C1000,$D910,Transacoes!$B$3:$B1000,"V", Transacoes!$A$3:$A1000, "&lt;"&amp;EOMONTH(DATE(N$1,N$2,1),0)))*SUMIFS(Prov_Auto!$E$3:$E1000, Prov_Auto!$A$3:$A1000, $D910, Prov_Auto!$D$3:$D1000,"&gt;="&amp;DATE(N$1,N$2,1),Prov_Auto!$D$3:$D1000, "&lt;="&amp;EOMONTH(DATE(N$1,N$2,1),0)))</f>
        <v/>
      </c>
      <c r="O910" s="48" t="str">
        <f>IF($D910="","", (SUMIFS(Transacoes!$D$3:$D1000,Transacoes!$C$3:$C1000,$D910,Transacoes!$B$3:$B1000,"C", Transacoes!$A$3:$A1000, "&lt;"&amp;EOMONTH(DATE(O$1,O$2,1),0))-SUMIFS(Transacoes!$D$3:$D1000,Transacoes!$C$3:$C1000,$D910,Transacoes!$B$3:$B1000,"V", Transacoes!$A$3:$A1000, "&lt;"&amp;EOMONTH(DATE(O$1,O$2,1),0)))*SUMIFS(Prov_Auto!$E$3:$E1000, Prov_Auto!$A$3:$A1000, $D910, Prov_Auto!$D$3:$D1000,"&gt;="&amp;DATE(O$1,O$2,1),Prov_Auto!$D$3:$D1000, "&lt;="&amp;EOMONTH(DATE(O$1,O$2,1),0)))</f>
        <v/>
      </c>
      <c r="P910" s="48" t="str">
        <f>IF($D910="","", (SUMIFS(Transacoes!$D$3:$D1000,Transacoes!$C$3:$C1000,$D910,Transacoes!$B$3:$B1000,"C", Transacoes!$A$3:$A1000, "&lt;"&amp;EOMONTH(DATE(P$1,P$2,1),0))-SUMIFS(Transacoes!$D$3:$D1000,Transacoes!$C$3:$C1000,$D910,Transacoes!$B$3:$B1000,"V", Transacoes!$A$3:$A1000, "&lt;"&amp;EOMONTH(DATE(P$1,P$2,1),0)))*SUMIFS(Prov_Auto!$E$3:$E1000, Prov_Auto!$A$3:$A1000, $D910, Prov_Auto!$D$3:$D1000,"&gt;="&amp;DATE(P$1,P$2,1),Prov_Auto!$D$3:$D1000, "&lt;="&amp;EOMONTH(DATE(P$1,P$2,1),0)))</f>
        <v/>
      </c>
      <c r="Q910" s="48" t="str">
        <f>IF($D910="","", (SUMIFS(Transacoes!$D$3:$D1000,Transacoes!$C$3:$C1000,$D910,Transacoes!$B$3:$B1000,"C", Transacoes!$A$3:$A1000, "&lt;"&amp;EOMONTH(DATE(Q$1,Q$2,1),0))-SUMIFS(Transacoes!$D$3:$D1000,Transacoes!$C$3:$C1000,$D910,Transacoes!$B$3:$B1000,"V", Transacoes!$A$3:$A1000, "&lt;"&amp;EOMONTH(DATE(Q$1,Q$2,1),0)))*SUMIFS(Prov_Auto!$E$3:$E1000, Prov_Auto!$A$3:$A1000, $D910, Prov_Auto!$D$3:$D1000,"&gt;="&amp;DATE(Q$1,Q$2,1),Prov_Auto!$D$3:$D1000, "&lt;="&amp;EOMONTH(DATE(Q$1,Q$2,1),0)))</f>
        <v/>
      </c>
      <c r="R910" s="47"/>
    </row>
    <row r="911">
      <c r="A911" s="47"/>
      <c r="B911" s="47"/>
      <c r="C911" s="47"/>
      <c r="D911" s="87"/>
      <c r="E911" s="48" t="str">
        <f>IF($D911="","", (SUMIFS(Transacoes!$D$3:$D1000,Transacoes!$C$3:$C1000,$D911,Transacoes!$B$3:$B1000,"C", Transacoes!$A$3:$A1000, "&lt;"&amp;EOMONTH(DATE(E$1,E$2,1),0))-SUMIFS(Transacoes!$D$3:$D1000,Transacoes!$C$3:$C1000,$D911,Transacoes!$B$3:$B1000,"V", Transacoes!$A$3:$A1000, "&lt;"&amp;EOMONTH(DATE(E$1,E$2,1),0)))*SUMIFS(Prov_Auto!$E$3:$E1000, Prov_Auto!$A$3:$A1000, $D911, Prov_Auto!$D$3:$D1000,"&gt;="&amp;DATE(E$1,E$2,1),Prov_Auto!$D$3:$D1000, "&lt;="&amp;EOMONTH(DATE(E$1,E$2,1),0)))</f>
        <v/>
      </c>
      <c r="F911" s="48" t="str">
        <f>IF($D911="","", (SUMIFS(Transacoes!$D$3:$D1000,Transacoes!$C$3:$C1000,$D911,Transacoes!$B$3:$B1000,"C", Transacoes!$A$3:$A1000, "&lt;"&amp;EOMONTH(DATE(F$1,F$2,1),0))-SUMIFS(Transacoes!$D$3:$D1000,Transacoes!$C$3:$C1000,$D911,Transacoes!$B$3:$B1000,"V", Transacoes!$A$3:$A1000, "&lt;"&amp;EOMONTH(DATE(F$1,F$2,1),0)))*SUMIFS(Prov_Auto!$E$3:$E1000, Prov_Auto!$A$3:$A1000, $D911, Prov_Auto!$D$3:$D1000,"&gt;="&amp;DATE(F$1,F$2,1),Prov_Auto!$D$3:$D1000, "&lt;="&amp;EOMONTH(DATE(F$1,F$2,1),0)))</f>
        <v/>
      </c>
      <c r="G911" s="48" t="str">
        <f>IF($D911="","", (SUMIFS(Transacoes!$D$3:$D1000,Transacoes!$C$3:$C1000,$D911,Transacoes!$B$3:$B1000,"C", Transacoes!$A$3:$A1000, "&lt;"&amp;EOMONTH(DATE(G$1,G$2,1),0))-SUMIFS(Transacoes!$D$3:$D1000,Transacoes!$C$3:$C1000,$D911,Transacoes!$B$3:$B1000,"V", Transacoes!$A$3:$A1000, "&lt;"&amp;EOMONTH(DATE(G$1,G$2,1),0)))*SUMIFS(Prov_Auto!$E$3:$E1000, Prov_Auto!$A$3:$A1000, $D911, Prov_Auto!$D$3:$D1000,"&gt;="&amp;DATE(G$1,G$2,1),Prov_Auto!$D$3:$D1000, "&lt;="&amp;EOMONTH(DATE(G$1,G$2,1),0)))</f>
        <v/>
      </c>
      <c r="H911" s="48" t="str">
        <f>IF($D911="","", (SUMIFS(Transacoes!$D$3:$D1000,Transacoes!$C$3:$C1000,$D911,Transacoes!$B$3:$B1000,"C", Transacoes!$A$3:$A1000, "&lt;"&amp;EOMONTH(DATE(H$1,H$2,1),0))-SUMIFS(Transacoes!$D$3:$D1000,Transacoes!$C$3:$C1000,$D911,Transacoes!$B$3:$B1000,"V", Transacoes!$A$3:$A1000, "&lt;"&amp;EOMONTH(DATE(H$1,H$2,1),0)))*SUMIFS(Prov_Auto!$E$3:$E1000, Prov_Auto!$A$3:$A1000, $D911, Prov_Auto!$D$3:$D1000,"&gt;="&amp;DATE(H$1,H$2,1),Prov_Auto!$D$3:$D1000, "&lt;="&amp;EOMONTH(DATE(H$1,H$2,1),0)))</f>
        <v/>
      </c>
      <c r="I911" s="48" t="str">
        <f>IF($D911="","", (SUMIFS(Transacoes!$D$3:$D1000,Transacoes!$C$3:$C1000,$D911,Transacoes!$B$3:$B1000,"C", Transacoes!$A$3:$A1000, "&lt;"&amp;EOMONTH(DATE(I$1,I$2,1),0))-SUMIFS(Transacoes!$D$3:$D1000,Transacoes!$C$3:$C1000,$D911,Transacoes!$B$3:$B1000,"V", Transacoes!$A$3:$A1000, "&lt;"&amp;EOMONTH(DATE(I$1,I$2,1),0)))*SUMIFS(Prov_Auto!$E$3:$E1000, Prov_Auto!$A$3:$A1000, $D911, Prov_Auto!$D$3:$D1000,"&gt;="&amp;DATE(I$1,I$2,1),Prov_Auto!$D$3:$D1000, "&lt;="&amp;EOMONTH(DATE(I$1,I$2,1),0)))</f>
        <v/>
      </c>
      <c r="J911" s="48" t="str">
        <f>IF($D911="","", (SUMIFS(Transacoes!$D$3:$D1000,Transacoes!$C$3:$C1000,$D911,Transacoes!$B$3:$B1000,"C", Transacoes!$A$3:$A1000, "&lt;"&amp;EOMONTH(DATE(J$1,J$2,1),0))-SUMIFS(Transacoes!$D$3:$D1000,Transacoes!$C$3:$C1000,$D911,Transacoes!$B$3:$B1000,"V", Transacoes!$A$3:$A1000, "&lt;"&amp;EOMONTH(DATE(J$1,J$2,1),0)))*SUMIFS(Prov_Auto!$E$3:$E1000, Prov_Auto!$A$3:$A1000, $D911, Prov_Auto!$D$3:$D1000,"&gt;="&amp;DATE(J$1,J$2,1),Prov_Auto!$D$3:$D1000, "&lt;="&amp;EOMONTH(DATE(J$1,J$2,1),0)))</f>
        <v/>
      </c>
      <c r="K911" s="48" t="str">
        <f>IF($D911="","", (SUMIFS(Transacoes!$D$3:$D1000,Transacoes!$C$3:$C1000,$D911,Transacoes!$B$3:$B1000,"C", Transacoes!$A$3:$A1000, "&lt;"&amp;EOMONTH(DATE(K$1,K$2,1),0))-SUMIFS(Transacoes!$D$3:$D1000,Transacoes!$C$3:$C1000,$D911,Transacoes!$B$3:$B1000,"V", Transacoes!$A$3:$A1000, "&lt;"&amp;EOMONTH(DATE(K$1,K$2,1),0)))*SUMIFS(Prov_Auto!$E$3:$E1000, Prov_Auto!$A$3:$A1000, $D911, Prov_Auto!$D$3:$D1000,"&gt;="&amp;DATE(K$1,K$2,1),Prov_Auto!$D$3:$D1000, "&lt;="&amp;EOMONTH(DATE(K$1,K$2,1),0)))</f>
        <v/>
      </c>
      <c r="L911" s="48" t="str">
        <f>IF($D911="","", (SUMIFS(Transacoes!$D$3:$D1000,Transacoes!$C$3:$C1000,$D911,Transacoes!$B$3:$B1000,"C", Transacoes!$A$3:$A1000, "&lt;"&amp;EOMONTH(DATE(L$1,L$2,1),0))-SUMIFS(Transacoes!$D$3:$D1000,Transacoes!$C$3:$C1000,$D911,Transacoes!$B$3:$B1000,"V", Transacoes!$A$3:$A1000, "&lt;"&amp;EOMONTH(DATE(L$1,L$2,1),0)))*SUMIFS(Prov_Auto!$E$3:$E1000, Prov_Auto!$A$3:$A1000, $D911, Prov_Auto!$D$3:$D1000,"&gt;="&amp;DATE(L$1,L$2,1),Prov_Auto!$D$3:$D1000, "&lt;="&amp;EOMONTH(DATE(L$1,L$2,1),0)))</f>
        <v/>
      </c>
      <c r="M911" s="48" t="str">
        <f>IF($D911="","", (SUMIFS(Transacoes!$D$3:$D1000,Transacoes!$C$3:$C1000,$D911,Transacoes!$B$3:$B1000,"C", Transacoes!$A$3:$A1000, "&lt;"&amp;EOMONTH(DATE(M$1,M$2,1),0))-SUMIFS(Transacoes!$D$3:$D1000,Transacoes!$C$3:$C1000,$D911,Transacoes!$B$3:$B1000,"V", Transacoes!$A$3:$A1000, "&lt;"&amp;EOMONTH(DATE(M$1,M$2,1),0)))*SUMIFS(Prov_Auto!$E$3:$E1000, Prov_Auto!$A$3:$A1000, $D911, Prov_Auto!$D$3:$D1000,"&gt;="&amp;DATE(M$1,M$2,1),Prov_Auto!$D$3:$D1000, "&lt;="&amp;EOMONTH(DATE(M$1,M$2,1),0)))</f>
        <v/>
      </c>
      <c r="N911" s="48" t="str">
        <f>IF($D911="","", (SUMIFS(Transacoes!$D$3:$D1000,Transacoes!$C$3:$C1000,$D911,Transacoes!$B$3:$B1000,"C", Transacoes!$A$3:$A1000, "&lt;"&amp;EOMONTH(DATE(N$1,N$2,1),0))-SUMIFS(Transacoes!$D$3:$D1000,Transacoes!$C$3:$C1000,$D911,Transacoes!$B$3:$B1000,"V", Transacoes!$A$3:$A1000, "&lt;"&amp;EOMONTH(DATE(N$1,N$2,1),0)))*SUMIFS(Prov_Auto!$E$3:$E1000, Prov_Auto!$A$3:$A1000, $D911, Prov_Auto!$D$3:$D1000,"&gt;="&amp;DATE(N$1,N$2,1),Prov_Auto!$D$3:$D1000, "&lt;="&amp;EOMONTH(DATE(N$1,N$2,1),0)))</f>
        <v/>
      </c>
      <c r="O911" s="48" t="str">
        <f>IF($D911="","", (SUMIFS(Transacoes!$D$3:$D1000,Transacoes!$C$3:$C1000,$D911,Transacoes!$B$3:$B1000,"C", Transacoes!$A$3:$A1000, "&lt;"&amp;EOMONTH(DATE(O$1,O$2,1),0))-SUMIFS(Transacoes!$D$3:$D1000,Transacoes!$C$3:$C1000,$D911,Transacoes!$B$3:$B1000,"V", Transacoes!$A$3:$A1000, "&lt;"&amp;EOMONTH(DATE(O$1,O$2,1),0)))*SUMIFS(Prov_Auto!$E$3:$E1000, Prov_Auto!$A$3:$A1000, $D911, Prov_Auto!$D$3:$D1000,"&gt;="&amp;DATE(O$1,O$2,1),Prov_Auto!$D$3:$D1000, "&lt;="&amp;EOMONTH(DATE(O$1,O$2,1),0)))</f>
        <v/>
      </c>
      <c r="P911" s="48" t="str">
        <f>IF($D911="","", (SUMIFS(Transacoes!$D$3:$D1000,Transacoes!$C$3:$C1000,$D911,Transacoes!$B$3:$B1000,"C", Transacoes!$A$3:$A1000, "&lt;"&amp;EOMONTH(DATE(P$1,P$2,1),0))-SUMIFS(Transacoes!$D$3:$D1000,Transacoes!$C$3:$C1000,$D911,Transacoes!$B$3:$B1000,"V", Transacoes!$A$3:$A1000, "&lt;"&amp;EOMONTH(DATE(P$1,P$2,1),0)))*SUMIFS(Prov_Auto!$E$3:$E1000, Prov_Auto!$A$3:$A1000, $D911, Prov_Auto!$D$3:$D1000,"&gt;="&amp;DATE(P$1,P$2,1),Prov_Auto!$D$3:$D1000, "&lt;="&amp;EOMONTH(DATE(P$1,P$2,1),0)))</f>
        <v/>
      </c>
      <c r="Q911" s="48" t="str">
        <f>IF($D911="","", (SUMIFS(Transacoes!$D$3:$D1000,Transacoes!$C$3:$C1000,$D911,Transacoes!$B$3:$B1000,"C", Transacoes!$A$3:$A1000, "&lt;"&amp;EOMONTH(DATE(Q$1,Q$2,1),0))-SUMIFS(Transacoes!$D$3:$D1000,Transacoes!$C$3:$C1000,$D911,Transacoes!$B$3:$B1000,"V", Transacoes!$A$3:$A1000, "&lt;"&amp;EOMONTH(DATE(Q$1,Q$2,1),0)))*SUMIFS(Prov_Auto!$E$3:$E1000, Prov_Auto!$A$3:$A1000, $D911, Prov_Auto!$D$3:$D1000,"&gt;="&amp;DATE(Q$1,Q$2,1),Prov_Auto!$D$3:$D1000, "&lt;="&amp;EOMONTH(DATE(Q$1,Q$2,1),0)))</f>
        <v/>
      </c>
      <c r="R911" s="47"/>
    </row>
    <row r="912">
      <c r="A912" s="47"/>
      <c r="B912" s="47"/>
      <c r="C912" s="47"/>
      <c r="D912" s="87"/>
      <c r="E912" s="48" t="str">
        <f>IF($D912="","", (SUMIFS(Transacoes!$D$3:$D1000,Transacoes!$C$3:$C1000,$D912,Transacoes!$B$3:$B1000,"C", Transacoes!$A$3:$A1000, "&lt;"&amp;EOMONTH(DATE(E$1,E$2,1),0))-SUMIFS(Transacoes!$D$3:$D1000,Transacoes!$C$3:$C1000,$D912,Transacoes!$B$3:$B1000,"V", Transacoes!$A$3:$A1000, "&lt;"&amp;EOMONTH(DATE(E$1,E$2,1),0)))*SUMIFS(Prov_Auto!$E$3:$E1000, Prov_Auto!$A$3:$A1000, $D912, Prov_Auto!$D$3:$D1000,"&gt;="&amp;DATE(E$1,E$2,1),Prov_Auto!$D$3:$D1000, "&lt;="&amp;EOMONTH(DATE(E$1,E$2,1),0)))</f>
        <v/>
      </c>
      <c r="F912" s="48" t="str">
        <f>IF($D912="","", (SUMIFS(Transacoes!$D$3:$D1000,Transacoes!$C$3:$C1000,$D912,Transacoes!$B$3:$B1000,"C", Transacoes!$A$3:$A1000, "&lt;"&amp;EOMONTH(DATE(F$1,F$2,1),0))-SUMIFS(Transacoes!$D$3:$D1000,Transacoes!$C$3:$C1000,$D912,Transacoes!$B$3:$B1000,"V", Transacoes!$A$3:$A1000, "&lt;"&amp;EOMONTH(DATE(F$1,F$2,1),0)))*SUMIFS(Prov_Auto!$E$3:$E1000, Prov_Auto!$A$3:$A1000, $D912, Prov_Auto!$D$3:$D1000,"&gt;="&amp;DATE(F$1,F$2,1),Prov_Auto!$D$3:$D1000, "&lt;="&amp;EOMONTH(DATE(F$1,F$2,1),0)))</f>
        <v/>
      </c>
      <c r="G912" s="48" t="str">
        <f>IF($D912="","", (SUMIFS(Transacoes!$D$3:$D1000,Transacoes!$C$3:$C1000,$D912,Transacoes!$B$3:$B1000,"C", Transacoes!$A$3:$A1000, "&lt;"&amp;EOMONTH(DATE(G$1,G$2,1),0))-SUMIFS(Transacoes!$D$3:$D1000,Transacoes!$C$3:$C1000,$D912,Transacoes!$B$3:$B1000,"V", Transacoes!$A$3:$A1000, "&lt;"&amp;EOMONTH(DATE(G$1,G$2,1),0)))*SUMIFS(Prov_Auto!$E$3:$E1000, Prov_Auto!$A$3:$A1000, $D912, Prov_Auto!$D$3:$D1000,"&gt;="&amp;DATE(G$1,G$2,1),Prov_Auto!$D$3:$D1000, "&lt;="&amp;EOMONTH(DATE(G$1,G$2,1),0)))</f>
        <v/>
      </c>
      <c r="H912" s="48" t="str">
        <f>IF($D912="","", (SUMIFS(Transacoes!$D$3:$D1000,Transacoes!$C$3:$C1000,$D912,Transacoes!$B$3:$B1000,"C", Transacoes!$A$3:$A1000, "&lt;"&amp;EOMONTH(DATE(H$1,H$2,1),0))-SUMIFS(Transacoes!$D$3:$D1000,Transacoes!$C$3:$C1000,$D912,Transacoes!$B$3:$B1000,"V", Transacoes!$A$3:$A1000, "&lt;"&amp;EOMONTH(DATE(H$1,H$2,1),0)))*SUMIFS(Prov_Auto!$E$3:$E1000, Prov_Auto!$A$3:$A1000, $D912, Prov_Auto!$D$3:$D1000,"&gt;="&amp;DATE(H$1,H$2,1),Prov_Auto!$D$3:$D1000, "&lt;="&amp;EOMONTH(DATE(H$1,H$2,1),0)))</f>
        <v/>
      </c>
      <c r="I912" s="48" t="str">
        <f>IF($D912="","", (SUMIFS(Transacoes!$D$3:$D1000,Transacoes!$C$3:$C1000,$D912,Transacoes!$B$3:$B1000,"C", Transacoes!$A$3:$A1000, "&lt;"&amp;EOMONTH(DATE(I$1,I$2,1),0))-SUMIFS(Transacoes!$D$3:$D1000,Transacoes!$C$3:$C1000,$D912,Transacoes!$B$3:$B1000,"V", Transacoes!$A$3:$A1000, "&lt;"&amp;EOMONTH(DATE(I$1,I$2,1),0)))*SUMIFS(Prov_Auto!$E$3:$E1000, Prov_Auto!$A$3:$A1000, $D912, Prov_Auto!$D$3:$D1000,"&gt;="&amp;DATE(I$1,I$2,1),Prov_Auto!$D$3:$D1000, "&lt;="&amp;EOMONTH(DATE(I$1,I$2,1),0)))</f>
        <v/>
      </c>
      <c r="J912" s="48" t="str">
        <f>IF($D912="","", (SUMIFS(Transacoes!$D$3:$D1000,Transacoes!$C$3:$C1000,$D912,Transacoes!$B$3:$B1000,"C", Transacoes!$A$3:$A1000, "&lt;"&amp;EOMONTH(DATE(J$1,J$2,1),0))-SUMIFS(Transacoes!$D$3:$D1000,Transacoes!$C$3:$C1000,$D912,Transacoes!$B$3:$B1000,"V", Transacoes!$A$3:$A1000, "&lt;"&amp;EOMONTH(DATE(J$1,J$2,1),0)))*SUMIFS(Prov_Auto!$E$3:$E1000, Prov_Auto!$A$3:$A1000, $D912, Prov_Auto!$D$3:$D1000,"&gt;="&amp;DATE(J$1,J$2,1),Prov_Auto!$D$3:$D1000, "&lt;="&amp;EOMONTH(DATE(J$1,J$2,1),0)))</f>
        <v/>
      </c>
      <c r="K912" s="48" t="str">
        <f>IF($D912="","", (SUMIFS(Transacoes!$D$3:$D1000,Transacoes!$C$3:$C1000,$D912,Transacoes!$B$3:$B1000,"C", Transacoes!$A$3:$A1000, "&lt;"&amp;EOMONTH(DATE(K$1,K$2,1),0))-SUMIFS(Transacoes!$D$3:$D1000,Transacoes!$C$3:$C1000,$D912,Transacoes!$B$3:$B1000,"V", Transacoes!$A$3:$A1000, "&lt;"&amp;EOMONTH(DATE(K$1,K$2,1),0)))*SUMIFS(Prov_Auto!$E$3:$E1000, Prov_Auto!$A$3:$A1000, $D912, Prov_Auto!$D$3:$D1000,"&gt;="&amp;DATE(K$1,K$2,1),Prov_Auto!$D$3:$D1000, "&lt;="&amp;EOMONTH(DATE(K$1,K$2,1),0)))</f>
        <v/>
      </c>
      <c r="L912" s="48" t="str">
        <f>IF($D912="","", (SUMIFS(Transacoes!$D$3:$D1000,Transacoes!$C$3:$C1000,$D912,Transacoes!$B$3:$B1000,"C", Transacoes!$A$3:$A1000, "&lt;"&amp;EOMONTH(DATE(L$1,L$2,1),0))-SUMIFS(Transacoes!$D$3:$D1000,Transacoes!$C$3:$C1000,$D912,Transacoes!$B$3:$B1000,"V", Transacoes!$A$3:$A1000, "&lt;"&amp;EOMONTH(DATE(L$1,L$2,1),0)))*SUMIFS(Prov_Auto!$E$3:$E1000, Prov_Auto!$A$3:$A1000, $D912, Prov_Auto!$D$3:$D1000,"&gt;="&amp;DATE(L$1,L$2,1),Prov_Auto!$D$3:$D1000, "&lt;="&amp;EOMONTH(DATE(L$1,L$2,1),0)))</f>
        <v/>
      </c>
      <c r="M912" s="48" t="str">
        <f>IF($D912="","", (SUMIFS(Transacoes!$D$3:$D1000,Transacoes!$C$3:$C1000,$D912,Transacoes!$B$3:$B1000,"C", Transacoes!$A$3:$A1000, "&lt;"&amp;EOMONTH(DATE(M$1,M$2,1),0))-SUMIFS(Transacoes!$D$3:$D1000,Transacoes!$C$3:$C1000,$D912,Transacoes!$B$3:$B1000,"V", Transacoes!$A$3:$A1000, "&lt;"&amp;EOMONTH(DATE(M$1,M$2,1),0)))*SUMIFS(Prov_Auto!$E$3:$E1000, Prov_Auto!$A$3:$A1000, $D912, Prov_Auto!$D$3:$D1000,"&gt;="&amp;DATE(M$1,M$2,1),Prov_Auto!$D$3:$D1000, "&lt;="&amp;EOMONTH(DATE(M$1,M$2,1),0)))</f>
        <v/>
      </c>
      <c r="N912" s="48" t="str">
        <f>IF($D912="","", (SUMIFS(Transacoes!$D$3:$D1000,Transacoes!$C$3:$C1000,$D912,Transacoes!$B$3:$B1000,"C", Transacoes!$A$3:$A1000, "&lt;"&amp;EOMONTH(DATE(N$1,N$2,1),0))-SUMIFS(Transacoes!$D$3:$D1000,Transacoes!$C$3:$C1000,$D912,Transacoes!$B$3:$B1000,"V", Transacoes!$A$3:$A1000, "&lt;"&amp;EOMONTH(DATE(N$1,N$2,1),0)))*SUMIFS(Prov_Auto!$E$3:$E1000, Prov_Auto!$A$3:$A1000, $D912, Prov_Auto!$D$3:$D1000,"&gt;="&amp;DATE(N$1,N$2,1),Prov_Auto!$D$3:$D1000, "&lt;="&amp;EOMONTH(DATE(N$1,N$2,1),0)))</f>
        <v/>
      </c>
      <c r="O912" s="48" t="str">
        <f>IF($D912="","", (SUMIFS(Transacoes!$D$3:$D1000,Transacoes!$C$3:$C1000,$D912,Transacoes!$B$3:$B1000,"C", Transacoes!$A$3:$A1000, "&lt;"&amp;EOMONTH(DATE(O$1,O$2,1),0))-SUMIFS(Transacoes!$D$3:$D1000,Transacoes!$C$3:$C1000,$D912,Transacoes!$B$3:$B1000,"V", Transacoes!$A$3:$A1000, "&lt;"&amp;EOMONTH(DATE(O$1,O$2,1),0)))*SUMIFS(Prov_Auto!$E$3:$E1000, Prov_Auto!$A$3:$A1000, $D912, Prov_Auto!$D$3:$D1000,"&gt;="&amp;DATE(O$1,O$2,1),Prov_Auto!$D$3:$D1000, "&lt;="&amp;EOMONTH(DATE(O$1,O$2,1),0)))</f>
        <v/>
      </c>
      <c r="P912" s="48" t="str">
        <f>IF($D912="","", (SUMIFS(Transacoes!$D$3:$D1000,Transacoes!$C$3:$C1000,$D912,Transacoes!$B$3:$B1000,"C", Transacoes!$A$3:$A1000, "&lt;"&amp;EOMONTH(DATE(P$1,P$2,1),0))-SUMIFS(Transacoes!$D$3:$D1000,Transacoes!$C$3:$C1000,$D912,Transacoes!$B$3:$B1000,"V", Transacoes!$A$3:$A1000, "&lt;"&amp;EOMONTH(DATE(P$1,P$2,1),0)))*SUMIFS(Prov_Auto!$E$3:$E1000, Prov_Auto!$A$3:$A1000, $D912, Prov_Auto!$D$3:$D1000,"&gt;="&amp;DATE(P$1,P$2,1),Prov_Auto!$D$3:$D1000, "&lt;="&amp;EOMONTH(DATE(P$1,P$2,1),0)))</f>
        <v/>
      </c>
      <c r="Q912" s="48" t="str">
        <f>IF($D912="","", (SUMIFS(Transacoes!$D$3:$D1000,Transacoes!$C$3:$C1000,$D912,Transacoes!$B$3:$B1000,"C", Transacoes!$A$3:$A1000, "&lt;"&amp;EOMONTH(DATE(Q$1,Q$2,1),0))-SUMIFS(Transacoes!$D$3:$D1000,Transacoes!$C$3:$C1000,$D912,Transacoes!$B$3:$B1000,"V", Transacoes!$A$3:$A1000, "&lt;"&amp;EOMONTH(DATE(Q$1,Q$2,1),0)))*SUMIFS(Prov_Auto!$E$3:$E1000, Prov_Auto!$A$3:$A1000, $D912, Prov_Auto!$D$3:$D1000,"&gt;="&amp;DATE(Q$1,Q$2,1),Prov_Auto!$D$3:$D1000, "&lt;="&amp;EOMONTH(DATE(Q$1,Q$2,1),0)))</f>
        <v/>
      </c>
      <c r="R912" s="47"/>
    </row>
    <row r="913">
      <c r="A913" s="47"/>
      <c r="B913" s="47"/>
      <c r="C913" s="47"/>
      <c r="D913" s="87"/>
      <c r="E913" s="48" t="str">
        <f>IF($D913="","", (SUMIFS(Transacoes!$D$3:$D1000,Transacoes!$C$3:$C1000,$D913,Transacoes!$B$3:$B1000,"C", Transacoes!$A$3:$A1000, "&lt;"&amp;EOMONTH(DATE(E$1,E$2,1),0))-SUMIFS(Transacoes!$D$3:$D1000,Transacoes!$C$3:$C1000,$D913,Transacoes!$B$3:$B1000,"V", Transacoes!$A$3:$A1000, "&lt;"&amp;EOMONTH(DATE(E$1,E$2,1),0)))*SUMIFS(Prov_Auto!$E$3:$E1000, Prov_Auto!$A$3:$A1000, $D913, Prov_Auto!$D$3:$D1000,"&gt;="&amp;DATE(E$1,E$2,1),Prov_Auto!$D$3:$D1000, "&lt;="&amp;EOMONTH(DATE(E$1,E$2,1),0)))</f>
        <v/>
      </c>
      <c r="F913" s="48" t="str">
        <f>IF($D913="","", (SUMIFS(Transacoes!$D$3:$D1000,Transacoes!$C$3:$C1000,$D913,Transacoes!$B$3:$B1000,"C", Transacoes!$A$3:$A1000, "&lt;"&amp;EOMONTH(DATE(F$1,F$2,1),0))-SUMIFS(Transacoes!$D$3:$D1000,Transacoes!$C$3:$C1000,$D913,Transacoes!$B$3:$B1000,"V", Transacoes!$A$3:$A1000, "&lt;"&amp;EOMONTH(DATE(F$1,F$2,1),0)))*SUMIFS(Prov_Auto!$E$3:$E1000, Prov_Auto!$A$3:$A1000, $D913, Prov_Auto!$D$3:$D1000,"&gt;="&amp;DATE(F$1,F$2,1),Prov_Auto!$D$3:$D1000, "&lt;="&amp;EOMONTH(DATE(F$1,F$2,1),0)))</f>
        <v/>
      </c>
      <c r="G913" s="48" t="str">
        <f>IF($D913="","", (SUMIFS(Transacoes!$D$3:$D1000,Transacoes!$C$3:$C1000,$D913,Transacoes!$B$3:$B1000,"C", Transacoes!$A$3:$A1000, "&lt;"&amp;EOMONTH(DATE(G$1,G$2,1),0))-SUMIFS(Transacoes!$D$3:$D1000,Transacoes!$C$3:$C1000,$D913,Transacoes!$B$3:$B1000,"V", Transacoes!$A$3:$A1000, "&lt;"&amp;EOMONTH(DATE(G$1,G$2,1),0)))*SUMIFS(Prov_Auto!$E$3:$E1000, Prov_Auto!$A$3:$A1000, $D913, Prov_Auto!$D$3:$D1000,"&gt;="&amp;DATE(G$1,G$2,1),Prov_Auto!$D$3:$D1000, "&lt;="&amp;EOMONTH(DATE(G$1,G$2,1),0)))</f>
        <v/>
      </c>
      <c r="H913" s="48" t="str">
        <f>IF($D913="","", (SUMIFS(Transacoes!$D$3:$D1000,Transacoes!$C$3:$C1000,$D913,Transacoes!$B$3:$B1000,"C", Transacoes!$A$3:$A1000, "&lt;"&amp;EOMONTH(DATE(H$1,H$2,1),0))-SUMIFS(Transacoes!$D$3:$D1000,Transacoes!$C$3:$C1000,$D913,Transacoes!$B$3:$B1000,"V", Transacoes!$A$3:$A1000, "&lt;"&amp;EOMONTH(DATE(H$1,H$2,1),0)))*SUMIFS(Prov_Auto!$E$3:$E1000, Prov_Auto!$A$3:$A1000, $D913, Prov_Auto!$D$3:$D1000,"&gt;="&amp;DATE(H$1,H$2,1),Prov_Auto!$D$3:$D1000, "&lt;="&amp;EOMONTH(DATE(H$1,H$2,1),0)))</f>
        <v/>
      </c>
      <c r="I913" s="48" t="str">
        <f>IF($D913="","", (SUMIFS(Transacoes!$D$3:$D1000,Transacoes!$C$3:$C1000,$D913,Transacoes!$B$3:$B1000,"C", Transacoes!$A$3:$A1000, "&lt;"&amp;EOMONTH(DATE(I$1,I$2,1),0))-SUMIFS(Transacoes!$D$3:$D1000,Transacoes!$C$3:$C1000,$D913,Transacoes!$B$3:$B1000,"V", Transacoes!$A$3:$A1000, "&lt;"&amp;EOMONTH(DATE(I$1,I$2,1),0)))*SUMIFS(Prov_Auto!$E$3:$E1000, Prov_Auto!$A$3:$A1000, $D913, Prov_Auto!$D$3:$D1000,"&gt;="&amp;DATE(I$1,I$2,1),Prov_Auto!$D$3:$D1000, "&lt;="&amp;EOMONTH(DATE(I$1,I$2,1),0)))</f>
        <v/>
      </c>
      <c r="J913" s="48" t="str">
        <f>IF($D913="","", (SUMIFS(Transacoes!$D$3:$D1000,Transacoes!$C$3:$C1000,$D913,Transacoes!$B$3:$B1000,"C", Transacoes!$A$3:$A1000, "&lt;"&amp;EOMONTH(DATE(J$1,J$2,1),0))-SUMIFS(Transacoes!$D$3:$D1000,Transacoes!$C$3:$C1000,$D913,Transacoes!$B$3:$B1000,"V", Transacoes!$A$3:$A1000, "&lt;"&amp;EOMONTH(DATE(J$1,J$2,1),0)))*SUMIFS(Prov_Auto!$E$3:$E1000, Prov_Auto!$A$3:$A1000, $D913, Prov_Auto!$D$3:$D1000,"&gt;="&amp;DATE(J$1,J$2,1),Prov_Auto!$D$3:$D1000, "&lt;="&amp;EOMONTH(DATE(J$1,J$2,1),0)))</f>
        <v/>
      </c>
      <c r="K913" s="48" t="str">
        <f>IF($D913="","", (SUMIFS(Transacoes!$D$3:$D1000,Transacoes!$C$3:$C1000,$D913,Transacoes!$B$3:$B1000,"C", Transacoes!$A$3:$A1000, "&lt;"&amp;EOMONTH(DATE(K$1,K$2,1),0))-SUMIFS(Transacoes!$D$3:$D1000,Transacoes!$C$3:$C1000,$D913,Transacoes!$B$3:$B1000,"V", Transacoes!$A$3:$A1000, "&lt;"&amp;EOMONTH(DATE(K$1,K$2,1),0)))*SUMIFS(Prov_Auto!$E$3:$E1000, Prov_Auto!$A$3:$A1000, $D913, Prov_Auto!$D$3:$D1000,"&gt;="&amp;DATE(K$1,K$2,1),Prov_Auto!$D$3:$D1000, "&lt;="&amp;EOMONTH(DATE(K$1,K$2,1),0)))</f>
        <v/>
      </c>
      <c r="L913" s="48" t="str">
        <f>IF($D913="","", (SUMIFS(Transacoes!$D$3:$D1000,Transacoes!$C$3:$C1000,$D913,Transacoes!$B$3:$B1000,"C", Transacoes!$A$3:$A1000, "&lt;"&amp;EOMONTH(DATE(L$1,L$2,1),0))-SUMIFS(Transacoes!$D$3:$D1000,Transacoes!$C$3:$C1000,$D913,Transacoes!$B$3:$B1000,"V", Transacoes!$A$3:$A1000, "&lt;"&amp;EOMONTH(DATE(L$1,L$2,1),0)))*SUMIFS(Prov_Auto!$E$3:$E1000, Prov_Auto!$A$3:$A1000, $D913, Prov_Auto!$D$3:$D1000,"&gt;="&amp;DATE(L$1,L$2,1),Prov_Auto!$D$3:$D1000, "&lt;="&amp;EOMONTH(DATE(L$1,L$2,1),0)))</f>
        <v/>
      </c>
      <c r="M913" s="48" t="str">
        <f>IF($D913="","", (SUMIFS(Transacoes!$D$3:$D1000,Transacoes!$C$3:$C1000,$D913,Transacoes!$B$3:$B1000,"C", Transacoes!$A$3:$A1000, "&lt;"&amp;EOMONTH(DATE(M$1,M$2,1),0))-SUMIFS(Transacoes!$D$3:$D1000,Transacoes!$C$3:$C1000,$D913,Transacoes!$B$3:$B1000,"V", Transacoes!$A$3:$A1000, "&lt;"&amp;EOMONTH(DATE(M$1,M$2,1),0)))*SUMIFS(Prov_Auto!$E$3:$E1000, Prov_Auto!$A$3:$A1000, $D913, Prov_Auto!$D$3:$D1000,"&gt;="&amp;DATE(M$1,M$2,1),Prov_Auto!$D$3:$D1000, "&lt;="&amp;EOMONTH(DATE(M$1,M$2,1),0)))</f>
        <v/>
      </c>
      <c r="N913" s="48" t="str">
        <f>IF($D913="","", (SUMIFS(Transacoes!$D$3:$D1000,Transacoes!$C$3:$C1000,$D913,Transacoes!$B$3:$B1000,"C", Transacoes!$A$3:$A1000, "&lt;"&amp;EOMONTH(DATE(N$1,N$2,1),0))-SUMIFS(Transacoes!$D$3:$D1000,Transacoes!$C$3:$C1000,$D913,Transacoes!$B$3:$B1000,"V", Transacoes!$A$3:$A1000, "&lt;"&amp;EOMONTH(DATE(N$1,N$2,1),0)))*SUMIFS(Prov_Auto!$E$3:$E1000, Prov_Auto!$A$3:$A1000, $D913, Prov_Auto!$D$3:$D1000,"&gt;="&amp;DATE(N$1,N$2,1),Prov_Auto!$D$3:$D1000, "&lt;="&amp;EOMONTH(DATE(N$1,N$2,1),0)))</f>
        <v/>
      </c>
      <c r="O913" s="48" t="str">
        <f>IF($D913="","", (SUMIFS(Transacoes!$D$3:$D1000,Transacoes!$C$3:$C1000,$D913,Transacoes!$B$3:$B1000,"C", Transacoes!$A$3:$A1000, "&lt;"&amp;EOMONTH(DATE(O$1,O$2,1),0))-SUMIFS(Transacoes!$D$3:$D1000,Transacoes!$C$3:$C1000,$D913,Transacoes!$B$3:$B1000,"V", Transacoes!$A$3:$A1000, "&lt;"&amp;EOMONTH(DATE(O$1,O$2,1),0)))*SUMIFS(Prov_Auto!$E$3:$E1000, Prov_Auto!$A$3:$A1000, $D913, Prov_Auto!$D$3:$D1000,"&gt;="&amp;DATE(O$1,O$2,1),Prov_Auto!$D$3:$D1000, "&lt;="&amp;EOMONTH(DATE(O$1,O$2,1),0)))</f>
        <v/>
      </c>
      <c r="P913" s="48" t="str">
        <f>IF($D913="","", (SUMIFS(Transacoes!$D$3:$D1000,Transacoes!$C$3:$C1000,$D913,Transacoes!$B$3:$B1000,"C", Transacoes!$A$3:$A1000, "&lt;"&amp;EOMONTH(DATE(P$1,P$2,1),0))-SUMIFS(Transacoes!$D$3:$D1000,Transacoes!$C$3:$C1000,$D913,Transacoes!$B$3:$B1000,"V", Transacoes!$A$3:$A1000, "&lt;"&amp;EOMONTH(DATE(P$1,P$2,1),0)))*SUMIFS(Prov_Auto!$E$3:$E1000, Prov_Auto!$A$3:$A1000, $D913, Prov_Auto!$D$3:$D1000,"&gt;="&amp;DATE(P$1,P$2,1),Prov_Auto!$D$3:$D1000, "&lt;="&amp;EOMONTH(DATE(P$1,P$2,1),0)))</f>
        <v/>
      </c>
      <c r="Q913" s="48" t="str">
        <f>IF($D913="","", (SUMIFS(Transacoes!$D$3:$D1000,Transacoes!$C$3:$C1000,$D913,Transacoes!$B$3:$B1000,"C", Transacoes!$A$3:$A1000, "&lt;"&amp;EOMONTH(DATE(Q$1,Q$2,1),0))-SUMIFS(Transacoes!$D$3:$D1000,Transacoes!$C$3:$C1000,$D913,Transacoes!$B$3:$B1000,"V", Transacoes!$A$3:$A1000, "&lt;"&amp;EOMONTH(DATE(Q$1,Q$2,1),0)))*SUMIFS(Prov_Auto!$E$3:$E1000, Prov_Auto!$A$3:$A1000, $D913, Prov_Auto!$D$3:$D1000,"&gt;="&amp;DATE(Q$1,Q$2,1),Prov_Auto!$D$3:$D1000, "&lt;="&amp;EOMONTH(DATE(Q$1,Q$2,1),0)))</f>
        <v/>
      </c>
      <c r="R913" s="47"/>
    </row>
    <row r="914">
      <c r="A914" s="47"/>
      <c r="B914" s="47"/>
      <c r="C914" s="47"/>
      <c r="D914" s="87"/>
      <c r="E914" s="48" t="str">
        <f>IF($D914="","", (SUMIFS(Transacoes!$D$3:$D1000,Transacoes!$C$3:$C1000,$D914,Transacoes!$B$3:$B1000,"C", Transacoes!$A$3:$A1000, "&lt;"&amp;EOMONTH(DATE(E$1,E$2,1),0))-SUMIFS(Transacoes!$D$3:$D1000,Transacoes!$C$3:$C1000,$D914,Transacoes!$B$3:$B1000,"V", Transacoes!$A$3:$A1000, "&lt;"&amp;EOMONTH(DATE(E$1,E$2,1),0)))*SUMIFS(Prov_Auto!$E$3:$E1000, Prov_Auto!$A$3:$A1000, $D914, Prov_Auto!$D$3:$D1000,"&gt;="&amp;DATE(E$1,E$2,1),Prov_Auto!$D$3:$D1000, "&lt;="&amp;EOMONTH(DATE(E$1,E$2,1),0)))</f>
        <v/>
      </c>
      <c r="F914" s="48" t="str">
        <f>IF($D914="","", (SUMIFS(Transacoes!$D$3:$D1000,Transacoes!$C$3:$C1000,$D914,Transacoes!$B$3:$B1000,"C", Transacoes!$A$3:$A1000, "&lt;"&amp;EOMONTH(DATE(F$1,F$2,1),0))-SUMIFS(Transacoes!$D$3:$D1000,Transacoes!$C$3:$C1000,$D914,Transacoes!$B$3:$B1000,"V", Transacoes!$A$3:$A1000, "&lt;"&amp;EOMONTH(DATE(F$1,F$2,1),0)))*SUMIFS(Prov_Auto!$E$3:$E1000, Prov_Auto!$A$3:$A1000, $D914, Prov_Auto!$D$3:$D1000,"&gt;="&amp;DATE(F$1,F$2,1),Prov_Auto!$D$3:$D1000, "&lt;="&amp;EOMONTH(DATE(F$1,F$2,1),0)))</f>
        <v/>
      </c>
      <c r="G914" s="48" t="str">
        <f>IF($D914="","", (SUMIFS(Transacoes!$D$3:$D1000,Transacoes!$C$3:$C1000,$D914,Transacoes!$B$3:$B1000,"C", Transacoes!$A$3:$A1000, "&lt;"&amp;EOMONTH(DATE(G$1,G$2,1),0))-SUMIFS(Transacoes!$D$3:$D1000,Transacoes!$C$3:$C1000,$D914,Transacoes!$B$3:$B1000,"V", Transacoes!$A$3:$A1000, "&lt;"&amp;EOMONTH(DATE(G$1,G$2,1),0)))*SUMIFS(Prov_Auto!$E$3:$E1000, Prov_Auto!$A$3:$A1000, $D914, Prov_Auto!$D$3:$D1000,"&gt;="&amp;DATE(G$1,G$2,1),Prov_Auto!$D$3:$D1000, "&lt;="&amp;EOMONTH(DATE(G$1,G$2,1),0)))</f>
        <v/>
      </c>
      <c r="H914" s="48" t="str">
        <f>IF($D914="","", (SUMIFS(Transacoes!$D$3:$D1000,Transacoes!$C$3:$C1000,$D914,Transacoes!$B$3:$B1000,"C", Transacoes!$A$3:$A1000, "&lt;"&amp;EOMONTH(DATE(H$1,H$2,1),0))-SUMIFS(Transacoes!$D$3:$D1000,Transacoes!$C$3:$C1000,$D914,Transacoes!$B$3:$B1000,"V", Transacoes!$A$3:$A1000, "&lt;"&amp;EOMONTH(DATE(H$1,H$2,1),0)))*SUMIFS(Prov_Auto!$E$3:$E1000, Prov_Auto!$A$3:$A1000, $D914, Prov_Auto!$D$3:$D1000,"&gt;="&amp;DATE(H$1,H$2,1),Prov_Auto!$D$3:$D1000, "&lt;="&amp;EOMONTH(DATE(H$1,H$2,1),0)))</f>
        <v/>
      </c>
      <c r="I914" s="48" t="str">
        <f>IF($D914="","", (SUMIFS(Transacoes!$D$3:$D1000,Transacoes!$C$3:$C1000,$D914,Transacoes!$B$3:$B1000,"C", Transacoes!$A$3:$A1000, "&lt;"&amp;EOMONTH(DATE(I$1,I$2,1),0))-SUMIFS(Transacoes!$D$3:$D1000,Transacoes!$C$3:$C1000,$D914,Transacoes!$B$3:$B1000,"V", Transacoes!$A$3:$A1000, "&lt;"&amp;EOMONTH(DATE(I$1,I$2,1),0)))*SUMIFS(Prov_Auto!$E$3:$E1000, Prov_Auto!$A$3:$A1000, $D914, Prov_Auto!$D$3:$D1000,"&gt;="&amp;DATE(I$1,I$2,1),Prov_Auto!$D$3:$D1000, "&lt;="&amp;EOMONTH(DATE(I$1,I$2,1),0)))</f>
        <v/>
      </c>
      <c r="J914" s="48" t="str">
        <f>IF($D914="","", (SUMIFS(Transacoes!$D$3:$D1000,Transacoes!$C$3:$C1000,$D914,Transacoes!$B$3:$B1000,"C", Transacoes!$A$3:$A1000, "&lt;"&amp;EOMONTH(DATE(J$1,J$2,1),0))-SUMIFS(Transacoes!$D$3:$D1000,Transacoes!$C$3:$C1000,$D914,Transacoes!$B$3:$B1000,"V", Transacoes!$A$3:$A1000, "&lt;"&amp;EOMONTH(DATE(J$1,J$2,1),0)))*SUMIFS(Prov_Auto!$E$3:$E1000, Prov_Auto!$A$3:$A1000, $D914, Prov_Auto!$D$3:$D1000,"&gt;="&amp;DATE(J$1,J$2,1),Prov_Auto!$D$3:$D1000, "&lt;="&amp;EOMONTH(DATE(J$1,J$2,1),0)))</f>
        <v/>
      </c>
      <c r="K914" s="48" t="str">
        <f>IF($D914="","", (SUMIFS(Transacoes!$D$3:$D1000,Transacoes!$C$3:$C1000,$D914,Transacoes!$B$3:$B1000,"C", Transacoes!$A$3:$A1000, "&lt;"&amp;EOMONTH(DATE(K$1,K$2,1),0))-SUMIFS(Transacoes!$D$3:$D1000,Transacoes!$C$3:$C1000,$D914,Transacoes!$B$3:$B1000,"V", Transacoes!$A$3:$A1000, "&lt;"&amp;EOMONTH(DATE(K$1,K$2,1),0)))*SUMIFS(Prov_Auto!$E$3:$E1000, Prov_Auto!$A$3:$A1000, $D914, Prov_Auto!$D$3:$D1000,"&gt;="&amp;DATE(K$1,K$2,1),Prov_Auto!$D$3:$D1000, "&lt;="&amp;EOMONTH(DATE(K$1,K$2,1),0)))</f>
        <v/>
      </c>
      <c r="L914" s="48" t="str">
        <f>IF($D914="","", (SUMIFS(Transacoes!$D$3:$D1000,Transacoes!$C$3:$C1000,$D914,Transacoes!$B$3:$B1000,"C", Transacoes!$A$3:$A1000, "&lt;"&amp;EOMONTH(DATE(L$1,L$2,1),0))-SUMIFS(Transacoes!$D$3:$D1000,Transacoes!$C$3:$C1000,$D914,Transacoes!$B$3:$B1000,"V", Transacoes!$A$3:$A1000, "&lt;"&amp;EOMONTH(DATE(L$1,L$2,1),0)))*SUMIFS(Prov_Auto!$E$3:$E1000, Prov_Auto!$A$3:$A1000, $D914, Prov_Auto!$D$3:$D1000,"&gt;="&amp;DATE(L$1,L$2,1),Prov_Auto!$D$3:$D1000, "&lt;="&amp;EOMONTH(DATE(L$1,L$2,1),0)))</f>
        <v/>
      </c>
      <c r="M914" s="48" t="str">
        <f>IF($D914="","", (SUMIFS(Transacoes!$D$3:$D1000,Transacoes!$C$3:$C1000,$D914,Transacoes!$B$3:$B1000,"C", Transacoes!$A$3:$A1000, "&lt;"&amp;EOMONTH(DATE(M$1,M$2,1),0))-SUMIFS(Transacoes!$D$3:$D1000,Transacoes!$C$3:$C1000,$D914,Transacoes!$B$3:$B1000,"V", Transacoes!$A$3:$A1000, "&lt;"&amp;EOMONTH(DATE(M$1,M$2,1),0)))*SUMIFS(Prov_Auto!$E$3:$E1000, Prov_Auto!$A$3:$A1000, $D914, Prov_Auto!$D$3:$D1000,"&gt;="&amp;DATE(M$1,M$2,1),Prov_Auto!$D$3:$D1000, "&lt;="&amp;EOMONTH(DATE(M$1,M$2,1),0)))</f>
        <v/>
      </c>
      <c r="N914" s="48" t="str">
        <f>IF($D914="","", (SUMIFS(Transacoes!$D$3:$D1000,Transacoes!$C$3:$C1000,$D914,Transacoes!$B$3:$B1000,"C", Transacoes!$A$3:$A1000, "&lt;"&amp;EOMONTH(DATE(N$1,N$2,1),0))-SUMIFS(Transacoes!$D$3:$D1000,Transacoes!$C$3:$C1000,$D914,Transacoes!$B$3:$B1000,"V", Transacoes!$A$3:$A1000, "&lt;"&amp;EOMONTH(DATE(N$1,N$2,1),0)))*SUMIFS(Prov_Auto!$E$3:$E1000, Prov_Auto!$A$3:$A1000, $D914, Prov_Auto!$D$3:$D1000,"&gt;="&amp;DATE(N$1,N$2,1),Prov_Auto!$D$3:$D1000, "&lt;="&amp;EOMONTH(DATE(N$1,N$2,1),0)))</f>
        <v/>
      </c>
      <c r="O914" s="48" t="str">
        <f>IF($D914="","", (SUMIFS(Transacoes!$D$3:$D1000,Transacoes!$C$3:$C1000,$D914,Transacoes!$B$3:$B1000,"C", Transacoes!$A$3:$A1000, "&lt;"&amp;EOMONTH(DATE(O$1,O$2,1),0))-SUMIFS(Transacoes!$D$3:$D1000,Transacoes!$C$3:$C1000,$D914,Transacoes!$B$3:$B1000,"V", Transacoes!$A$3:$A1000, "&lt;"&amp;EOMONTH(DATE(O$1,O$2,1),0)))*SUMIFS(Prov_Auto!$E$3:$E1000, Prov_Auto!$A$3:$A1000, $D914, Prov_Auto!$D$3:$D1000,"&gt;="&amp;DATE(O$1,O$2,1),Prov_Auto!$D$3:$D1000, "&lt;="&amp;EOMONTH(DATE(O$1,O$2,1),0)))</f>
        <v/>
      </c>
      <c r="P914" s="48" t="str">
        <f>IF($D914="","", (SUMIFS(Transacoes!$D$3:$D1000,Transacoes!$C$3:$C1000,$D914,Transacoes!$B$3:$B1000,"C", Transacoes!$A$3:$A1000, "&lt;"&amp;EOMONTH(DATE(P$1,P$2,1),0))-SUMIFS(Transacoes!$D$3:$D1000,Transacoes!$C$3:$C1000,$D914,Transacoes!$B$3:$B1000,"V", Transacoes!$A$3:$A1000, "&lt;"&amp;EOMONTH(DATE(P$1,P$2,1),0)))*SUMIFS(Prov_Auto!$E$3:$E1000, Prov_Auto!$A$3:$A1000, $D914, Prov_Auto!$D$3:$D1000,"&gt;="&amp;DATE(P$1,P$2,1),Prov_Auto!$D$3:$D1000, "&lt;="&amp;EOMONTH(DATE(P$1,P$2,1),0)))</f>
        <v/>
      </c>
      <c r="Q914" s="48" t="str">
        <f>IF($D914="","", (SUMIFS(Transacoes!$D$3:$D1000,Transacoes!$C$3:$C1000,$D914,Transacoes!$B$3:$B1000,"C", Transacoes!$A$3:$A1000, "&lt;"&amp;EOMONTH(DATE(Q$1,Q$2,1),0))-SUMIFS(Transacoes!$D$3:$D1000,Transacoes!$C$3:$C1000,$D914,Transacoes!$B$3:$B1000,"V", Transacoes!$A$3:$A1000, "&lt;"&amp;EOMONTH(DATE(Q$1,Q$2,1),0)))*SUMIFS(Prov_Auto!$E$3:$E1000, Prov_Auto!$A$3:$A1000, $D914, Prov_Auto!$D$3:$D1000,"&gt;="&amp;DATE(Q$1,Q$2,1),Prov_Auto!$D$3:$D1000, "&lt;="&amp;EOMONTH(DATE(Q$1,Q$2,1),0)))</f>
        <v/>
      </c>
      <c r="R914" s="47"/>
    </row>
    <row r="915">
      <c r="A915" s="47"/>
      <c r="B915" s="47"/>
      <c r="C915" s="47"/>
      <c r="D915" s="87"/>
      <c r="E915" s="48" t="str">
        <f>IF($D915="","", (SUMIFS(Transacoes!$D$3:$D1000,Transacoes!$C$3:$C1000,$D915,Transacoes!$B$3:$B1000,"C", Transacoes!$A$3:$A1000, "&lt;"&amp;EOMONTH(DATE(E$1,E$2,1),0))-SUMIFS(Transacoes!$D$3:$D1000,Transacoes!$C$3:$C1000,$D915,Transacoes!$B$3:$B1000,"V", Transacoes!$A$3:$A1000, "&lt;"&amp;EOMONTH(DATE(E$1,E$2,1),0)))*SUMIFS(Prov_Auto!$E$3:$E1000, Prov_Auto!$A$3:$A1000, $D915, Prov_Auto!$D$3:$D1000,"&gt;="&amp;DATE(E$1,E$2,1),Prov_Auto!$D$3:$D1000, "&lt;="&amp;EOMONTH(DATE(E$1,E$2,1),0)))</f>
        <v/>
      </c>
      <c r="F915" s="48" t="str">
        <f>IF($D915="","", (SUMIFS(Transacoes!$D$3:$D1000,Transacoes!$C$3:$C1000,$D915,Transacoes!$B$3:$B1000,"C", Transacoes!$A$3:$A1000, "&lt;"&amp;EOMONTH(DATE(F$1,F$2,1),0))-SUMIFS(Transacoes!$D$3:$D1000,Transacoes!$C$3:$C1000,$D915,Transacoes!$B$3:$B1000,"V", Transacoes!$A$3:$A1000, "&lt;"&amp;EOMONTH(DATE(F$1,F$2,1),0)))*SUMIFS(Prov_Auto!$E$3:$E1000, Prov_Auto!$A$3:$A1000, $D915, Prov_Auto!$D$3:$D1000,"&gt;="&amp;DATE(F$1,F$2,1),Prov_Auto!$D$3:$D1000, "&lt;="&amp;EOMONTH(DATE(F$1,F$2,1),0)))</f>
        <v/>
      </c>
      <c r="G915" s="48" t="str">
        <f>IF($D915="","", (SUMIFS(Transacoes!$D$3:$D1000,Transacoes!$C$3:$C1000,$D915,Transacoes!$B$3:$B1000,"C", Transacoes!$A$3:$A1000, "&lt;"&amp;EOMONTH(DATE(G$1,G$2,1),0))-SUMIFS(Transacoes!$D$3:$D1000,Transacoes!$C$3:$C1000,$D915,Transacoes!$B$3:$B1000,"V", Transacoes!$A$3:$A1000, "&lt;"&amp;EOMONTH(DATE(G$1,G$2,1),0)))*SUMIFS(Prov_Auto!$E$3:$E1000, Prov_Auto!$A$3:$A1000, $D915, Prov_Auto!$D$3:$D1000,"&gt;="&amp;DATE(G$1,G$2,1),Prov_Auto!$D$3:$D1000, "&lt;="&amp;EOMONTH(DATE(G$1,G$2,1),0)))</f>
        <v/>
      </c>
      <c r="H915" s="48" t="str">
        <f>IF($D915="","", (SUMIFS(Transacoes!$D$3:$D1000,Transacoes!$C$3:$C1000,$D915,Transacoes!$B$3:$B1000,"C", Transacoes!$A$3:$A1000, "&lt;"&amp;EOMONTH(DATE(H$1,H$2,1),0))-SUMIFS(Transacoes!$D$3:$D1000,Transacoes!$C$3:$C1000,$D915,Transacoes!$B$3:$B1000,"V", Transacoes!$A$3:$A1000, "&lt;"&amp;EOMONTH(DATE(H$1,H$2,1),0)))*SUMIFS(Prov_Auto!$E$3:$E1000, Prov_Auto!$A$3:$A1000, $D915, Prov_Auto!$D$3:$D1000,"&gt;="&amp;DATE(H$1,H$2,1),Prov_Auto!$D$3:$D1000, "&lt;="&amp;EOMONTH(DATE(H$1,H$2,1),0)))</f>
        <v/>
      </c>
      <c r="I915" s="48" t="str">
        <f>IF($D915="","", (SUMIFS(Transacoes!$D$3:$D1000,Transacoes!$C$3:$C1000,$D915,Transacoes!$B$3:$B1000,"C", Transacoes!$A$3:$A1000, "&lt;"&amp;EOMONTH(DATE(I$1,I$2,1),0))-SUMIFS(Transacoes!$D$3:$D1000,Transacoes!$C$3:$C1000,$D915,Transacoes!$B$3:$B1000,"V", Transacoes!$A$3:$A1000, "&lt;"&amp;EOMONTH(DATE(I$1,I$2,1),0)))*SUMIFS(Prov_Auto!$E$3:$E1000, Prov_Auto!$A$3:$A1000, $D915, Prov_Auto!$D$3:$D1000,"&gt;="&amp;DATE(I$1,I$2,1),Prov_Auto!$D$3:$D1000, "&lt;="&amp;EOMONTH(DATE(I$1,I$2,1),0)))</f>
        <v/>
      </c>
      <c r="J915" s="48" t="str">
        <f>IF($D915="","", (SUMIFS(Transacoes!$D$3:$D1000,Transacoes!$C$3:$C1000,$D915,Transacoes!$B$3:$B1000,"C", Transacoes!$A$3:$A1000, "&lt;"&amp;EOMONTH(DATE(J$1,J$2,1),0))-SUMIFS(Transacoes!$D$3:$D1000,Transacoes!$C$3:$C1000,$D915,Transacoes!$B$3:$B1000,"V", Transacoes!$A$3:$A1000, "&lt;"&amp;EOMONTH(DATE(J$1,J$2,1),0)))*SUMIFS(Prov_Auto!$E$3:$E1000, Prov_Auto!$A$3:$A1000, $D915, Prov_Auto!$D$3:$D1000,"&gt;="&amp;DATE(J$1,J$2,1),Prov_Auto!$D$3:$D1000, "&lt;="&amp;EOMONTH(DATE(J$1,J$2,1),0)))</f>
        <v/>
      </c>
      <c r="K915" s="48" t="str">
        <f>IF($D915="","", (SUMIFS(Transacoes!$D$3:$D1000,Transacoes!$C$3:$C1000,$D915,Transacoes!$B$3:$B1000,"C", Transacoes!$A$3:$A1000, "&lt;"&amp;EOMONTH(DATE(K$1,K$2,1),0))-SUMIFS(Transacoes!$D$3:$D1000,Transacoes!$C$3:$C1000,$D915,Transacoes!$B$3:$B1000,"V", Transacoes!$A$3:$A1000, "&lt;"&amp;EOMONTH(DATE(K$1,K$2,1),0)))*SUMIFS(Prov_Auto!$E$3:$E1000, Prov_Auto!$A$3:$A1000, $D915, Prov_Auto!$D$3:$D1000,"&gt;="&amp;DATE(K$1,K$2,1),Prov_Auto!$D$3:$D1000, "&lt;="&amp;EOMONTH(DATE(K$1,K$2,1),0)))</f>
        <v/>
      </c>
      <c r="L915" s="48" t="str">
        <f>IF($D915="","", (SUMIFS(Transacoes!$D$3:$D1000,Transacoes!$C$3:$C1000,$D915,Transacoes!$B$3:$B1000,"C", Transacoes!$A$3:$A1000, "&lt;"&amp;EOMONTH(DATE(L$1,L$2,1),0))-SUMIFS(Transacoes!$D$3:$D1000,Transacoes!$C$3:$C1000,$D915,Transacoes!$B$3:$B1000,"V", Transacoes!$A$3:$A1000, "&lt;"&amp;EOMONTH(DATE(L$1,L$2,1),0)))*SUMIFS(Prov_Auto!$E$3:$E1000, Prov_Auto!$A$3:$A1000, $D915, Prov_Auto!$D$3:$D1000,"&gt;="&amp;DATE(L$1,L$2,1),Prov_Auto!$D$3:$D1000, "&lt;="&amp;EOMONTH(DATE(L$1,L$2,1),0)))</f>
        <v/>
      </c>
      <c r="M915" s="48" t="str">
        <f>IF($D915="","", (SUMIFS(Transacoes!$D$3:$D1000,Transacoes!$C$3:$C1000,$D915,Transacoes!$B$3:$B1000,"C", Transacoes!$A$3:$A1000, "&lt;"&amp;EOMONTH(DATE(M$1,M$2,1),0))-SUMIFS(Transacoes!$D$3:$D1000,Transacoes!$C$3:$C1000,$D915,Transacoes!$B$3:$B1000,"V", Transacoes!$A$3:$A1000, "&lt;"&amp;EOMONTH(DATE(M$1,M$2,1),0)))*SUMIFS(Prov_Auto!$E$3:$E1000, Prov_Auto!$A$3:$A1000, $D915, Prov_Auto!$D$3:$D1000,"&gt;="&amp;DATE(M$1,M$2,1),Prov_Auto!$D$3:$D1000, "&lt;="&amp;EOMONTH(DATE(M$1,M$2,1),0)))</f>
        <v/>
      </c>
      <c r="N915" s="48" t="str">
        <f>IF($D915="","", (SUMIFS(Transacoes!$D$3:$D1000,Transacoes!$C$3:$C1000,$D915,Transacoes!$B$3:$B1000,"C", Transacoes!$A$3:$A1000, "&lt;"&amp;EOMONTH(DATE(N$1,N$2,1),0))-SUMIFS(Transacoes!$D$3:$D1000,Transacoes!$C$3:$C1000,$D915,Transacoes!$B$3:$B1000,"V", Transacoes!$A$3:$A1000, "&lt;"&amp;EOMONTH(DATE(N$1,N$2,1),0)))*SUMIFS(Prov_Auto!$E$3:$E1000, Prov_Auto!$A$3:$A1000, $D915, Prov_Auto!$D$3:$D1000,"&gt;="&amp;DATE(N$1,N$2,1),Prov_Auto!$D$3:$D1000, "&lt;="&amp;EOMONTH(DATE(N$1,N$2,1),0)))</f>
        <v/>
      </c>
      <c r="O915" s="48" t="str">
        <f>IF($D915="","", (SUMIFS(Transacoes!$D$3:$D1000,Transacoes!$C$3:$C1000,$D915,Transacoes!$B$3:$B1000,"C", Transacoes!$A$3:$A1000, "&lt;"&amp;EOMONTH(DATE(O$1,O$2,1),0))-SUMIFS(Transacoes!$D$3:$D1000,Transacoes!$C$3:$C1000,$D915,Transacoes!$B$3:$B1000,"V", Transacoes!$A$3:$A1000, "&lt;"&amp;EOMONTH(DATE(O$1,O$2,1),0)))*SUMIFS(Prov_Auto!$E$3:$E1000, Prov_Auto!$A$3:$A1000, $D915, Prov_Auto!$D$3:$D1000,"&gt;="&amp;DATE(O$1,O$2,1),Prov_Auto!$D$3:$D1000, "&lt;="&amp;EOMONTH(DATE(O$1,O$2,1),0)))</f>
        <v/>
      </c>
      <c r="P915" s="48" t="str">
        <f>IF($D915="","", (SUMIFS(Transacoes!$D$3:$D1000,Transacoes!$C$3:$C1000,$D915,Transacoes!$B$3:$B1000,"C", Transacoes!$A$3:$A1000, "&lt;"&amp;EOMONTH(DATE(P$1,P$2,1),0))-SUMIFS(Transacoes!$D$3:$D1000,Transacoes!$C$3:$C1000,$D915,Transacoes!$B$3:$B1000,"V", Transacoes!$A$3:$A1000, "&lt;"&amp;EOMONTH(DATE(P$1,P$2,1),0)))*SUMIFS(Prov_Auto!$E$3:$E1000, Prov_Auto!$A$3:$A1000, $D915, Prov_Auto!$D$3:$D1000,"&gt;="&amp;DATE(P$1,P$2,1),Prov_Auto!$D$3:$D1000, "&lt;="&amp;EOMONTH(DATE(P$1,P$2,1),0)))</f>
        <v/>
      </c>
      <c r="Q915" s="48" t="str">
        <f>IF($D915="","", (SUMIFS(Transacoes!$D$3:$D1000,Transacoes!$C$3:$C1000,$D915,Transacoes!$B$3:$B1000,"C", Transacoes!$A$3:$A1000, "&lt;"&amp;EOMONTH(DATE(Q$1,Q$2,1),0))-SUMIFS(Transacoes!$D$3:$D1000,Transacoes!$C$3:$C1000,$D915,Transacoes!$B$3:$B1000,"V", Transacoes!$A$3:$A1000, "&lt;"&amp;EOMONTH(DATE(Q$1,Q$2,1),0)))*SUMIFS(Prov_Auto!$E$3:$E1000, Prov_Auto!$A$3:$A1000, $D915, Prov_Auto!$D$3:$D1000,"&gt;="&amp;DATE(Q$1,Q$2,1),Prov_Auto!$D$3:$D1000, "&lt;="&amp;EOMONTH(DATE(Q$1,Q$2,1),0)))</f>
        <v/>
      </c>
      <c r="R915" s="47"/>
    </row>
    <row r="916">
      <c r="A916" s="47"/>
      <c r="B916" s="47"/>
      <c r="C916" s="47"/>
      <c r="D916" s="87"/>
      <c r="E916" s="48" t="str">
        <f>IF($D916="","", (SUMIFS(Transacoes!$D$3:$D1000,Transacoes!$C$3:$C1000,$D916,Transacoes!$B$3:$B1000,"C", Transacoes!$A$3:$A1000, "&lt;"&amp;EOMONTH(DATE(E$1,E$2,1),0))-SUMIFS(Transacoes!$D$3:$D1000,Transacoes!$C$3:$C1000,$D916,Transacoes!$B$3:$B1000,"V", Transacoes!$A$3:$A1000, "&lt;"&amp;EOMONTH(DATE(E$1,E$2,1),0)))*SUMIFS(Prov_Auto!$E$3:$E1000, Prov_Auto!$A$3:$A1000, $D916, Prov_Auto!$D$3:$D1000,"&gt;="&amp;DATE(E$1,E$2,1),Prov_Auto!$D$3:$D1000, "&lt;="&amp;EOMONTH(DATE(E$1,E$2,1),0)))</f>
        <v/>
      </c>
      <c r="F916" s="48" t="str">
        <f>IF($D916="","", (SUMIFS(Transacoes!$D$3:$D1000,Transacoes!$C$3:$C1000,$D916,Transacoes!$B$3:$B1000,"C", Transacoes!$A$3:$A1000, "&lt;"&amp;EOMONTH(DATE(F$1,F$2,1),0))-SUMIFS(Transacoes!$D$3:$D1000,Transacoes!$C$3:$C1000,$D916,Transacoes!$B$3:$B1000,"V", Transacoes!$A$3:$A1000, "&lt;"&amp;EOMONTH(DATE(F$1,F$2,1),0)))*SUMIFS(Prov_Auto!$E$3:$E1000, Prov_Auto!$A$3:$A1000, $D916, Prov_Auto!$D$3:$D1000,"&gt;="&amp;DATE(F$1,F$2,1),Prov_Auto!$D$3:$D1000, "&lt;="&amp;EOMONTH(DATE(F$1,F$2,1),0)))</f>
        <v/>
      </c>
      <c r="G916" s="48" t="str">
        <f>IF($D916="","", (SUMIFS(Transacoes!$D$3:$D1000,Transacoes!$C$3:$C1000,$D916,Transacoes!$B$3:$B1000,"C", Transacoes!$A$3:$A1000, "&lt;"&amp;EOMONTH(DATE(G$1,G$2,1),0))-SUMIFS(Transacoes!$D$3:$D1000,Transacoes!$C$3:$C1000,$D916,Transacoes!$B$3:$B1000,"V", Transacoes!$A$3:$A1000, "&lt;"&amp;EOMONTH(DATE(G$1,G$2,1),0)))*SUMIFS(Prov_Auto!$E$3:$E1000, Prov_Auto!$A$3:$A1000, $D916, Prov_Auto!$D$3:$D1000,"&gt;="&amp;DATE(G$1,G$2,1),Prov_Auto!$D$3:$D1000, "&lt;="&amp;EOMONTH(DATE(G$1,G$2,1),0)))</f>
        <v/>
      </c>
      <c r="H916" s="48" t="str">
        <f>IF($D916="","", (SUMIFS(Transacoes!$D$3:$D1000,Transacoes!$C$3:$C1000,$D916,Transacoes!$B$3:$B1000,"C", Transacoes!$A$3:$A1000, "&lt;"&amp;EOMONTH(DATE(H$1,H$2,1),0))-SUMIFS(Transacoes!$D$3:$D1000,Transacoes!$C$3:$C1000,$D916,Transacoes!$B$3:$B1000,"V", Transacoes!$A$3:$A1000, "&lt;"&amp;EOMONTH(DATE(H$1,H$2,1),0)))*SUMIFS(Prov_Auto!$E$3:$E1000, Prov_Auto!$A$3:$A1000, $D916, Prov_Auto!$D$3:$D1000,"&gt;="&amp;DATE(H$1,H$2,1),Prov_Auto!$D$3:$D1000, "&lt;="&amp;EOMONTH(DATE(H$1,H$2,1),0)))</f>
        <v/>
      </c>
      <c r="I916" s="48" t="str">
        <f>IF($D916="","", (SUMIFS(Transacoes!$D$3:$D1000,Transacoes!$C$3:$C1000,$D916,Transacoes!$B$3:$B1000,"C", Transacoes!$A$3:$A1000, "&lt;"&amp;EOMONTH(DATE(I$1,I$2,1),0))-SUMIFS(Transacoes!$D$3:$D1000,Transacoes!$C$3:$C1000,$D916,Transacoes!$B$3:$B1000,"V", Transacoes!$A$3:$A1000, "&lt;"&amp;EOMONTH(DATE(I$1,I$2,1),0)))*SUMIFS(Prov_Auto!$E$3:$E1000, Prov_Auto!$A$3:$A1000, $D916, Prov_Auto!$D$3:$D1000,"&gt;="&amp;DATE(I$1,I$2,1),Prov_Auto!$D$3:$D1000, "&lt;="&amp;EOMONTH(DATE(I$1,I$2,1),0)))</f>
        <v/>
      </c>
      <c r="J916" s="48" t="str">
        <f>IF($D916="","", (SUMIFS(Transacoes!$D$3:$D1000,Transacoes!$C$3:$C1000,$D916,Transacoes!$B$3:$B1000,"C", Transacoes!$A$3:$A1000, "&lt;"&amp;EOMONTH(DATE(J$1,J$2,1),0))-SUMIFS(Transacoes!$D$3:$D1000,Transacoes!$C$3:$C1000,$D916,Transacoes!$B$3:$B1000,"V", Transacoes!$A$3:$A1000, "&lt;"&amp;EOMONTH(DATE(J$1,J$2,1),0)))*SUMIFS(Prov_Auto!$E$3:$E1000, Prov_Auto!$A$3:$A1000, $D916, Prov_Auto!$D$3:$D1000,"&gt;="&amp;DATE(J$1,J$2,1),Prov_Auto!$D$3:$D1000, "&lt;="&amp;EOMONTH(DATE(J$1,J$2,1),0)))</f>
        <v/>
      </c>
      <c r="K916" s="48" t="str">
        <f>IF($D916="","", (SUMIFS(Transacoes!$D$3:$D1000,Transacoes!$C$3:$C1000,$D916,Transacoes!$B$3:$B1000,"C", Transacoes!$A$3:$A1000, "&lt;"&amp;EOMONTH(DATE(K$1,K$2,1),0))-SUMIFS(Transacoes!$D$3:$D1000,Transacoes!$C$3:$C1000,$D916,Transacoes!$B$3:$B1000,"V", Transacoes!$A$3:$A1000, "&lt;"&amp;EOMONTH(DATE(K$1,K$2,1),0)))*SUMIFS(Prov_Auto!$E$3:$E1000, Prov_Auto!$A$3:$A1000, $D916, Prov_Auto!$D$3:$D1000,"&gt;="&amp;DATE(K$1,K$2,1),Prov_Auto!$D$3:$D1000, "&lt;="&amp;EOMONTH(DATE(K$1,K$2,1),0)))</f>
        <v/>
      </c>
      <c r="L916" s="48" t="str">
        <f>IF($D916="","", (SUMIFS(Transacoes!$D$3:$D1000,Transacoes!$C$3:$C1000,$D916,Transacoes!$B$3:$B1000,"C", Transacoes!$A$3:$A1000, "&lt;"&amp;EOMONTH(DATE(L$1,L$2,1),0))-SUMIFS(Transacoes!$D$3:$D1000,Transacoes!$C$3:$C1000,$D916,Transacoes!$B$3:$B1000,"V", Transacoes!$A$3:$A1000, "&lt;"&amp;EOMONTH(DATE(L$1,L$2,1),0)))*SUMIFS(Prov_Auto!$E$3:$E1000, Prov_Auto!$A$3:$A1000, $D916, Prov_Auto!$D$3:$D1000,"&gt;="&amp;DATE(L$1,L$2,1),Prov_Auto!$D$3:$D1000, "&lt;="&amp;EOMONTH(DATE(L$1,L$2,1),0)))</f>
        <v/>
      </c>
      <c r="M916" s="48" t="str">
        <f>IF($D916="","", (SUMIFS(Transacoes!$D$3:$D1000,Transacoes!$C$3:$C1000,$D916,Transacoes!$B$3:$B1000,"C", Transacoes!$A$3:$A1000, "&lt;"&amp;EOMONTH(DATE(M$1,M$2,1),0))-SUMIFS(Transacoes!$D$3:$D1000,Transacoes!$C$3:$C1000,$D916,Transacoes!$B$3:$B1000,"V", Transacoes!$A$3:$A1000, "&lt;"&amp;EOMONTH(DATE(M$1,M$2,1),0)))*SUMIFS(Prov_Auto!$E$3:$E1000, Prov_Auto!$A$3:$A1000, $D916, Prov_Auto!$D$3:$D1000,"&gt;="&amp;DATE(M$1,M$2,1),Prov_Auto!$D$3:$D1000, "&lt;="&amp;EOMONTH(DATE(M$1,M$2,1),0)))</f>
        <v/>
      </c>
      <c r="N916" s="48" t="str">
        <f>IF($D916="","", (SUMIFS(Transacoes!$D$3:$D1000,Transacoes!$C$3:$C1000,$D916,Transacoes!$B$3:$B1000,"C", Transacoes!$A$3:$A1000, "&lt;"&amp;EOMONTH(DATE(N$1,N$2,1),0))-SUMIFS(Transacoes!$D$3:$D1000,Transacoes!$C$3:$C1000,$D916,Transacoes!$B$3:$B1000,"V", Transacoes!$A$3:$A1000, "&lt;"&amp;EOMONTH(DATE(N$1,N$2,1),0)))*SUMIFS(Prov_Auto!$E$3:$E1000, Prov_Auto!$A$3:$A1000, $D916, Prov_Auto!$D$3:$D1000,"&gt;="&amp;DATE(N$1,N$2,1),Prov_Auto!$D$3:$D1000, "&lt;="&amp;EOMONTH(DATE(N$1,N$2,1),0)))</f>
        <v/>
      </c>
      <c r="O916" s="48" t="str">
        <f>IF($D916="","", (SUMIFS(Transacoes!$D$3:$D1000,Transacoes!$C$3:$C1000,$D916,Transacoes!$B$3:$B1000,"C", Transacoes!$A$3:$A1000, "&lt;"&amp;EOMONTH(DATE(O$1,O$2,1),0))-SUMIFS(Transacoes!$D$3:$D1000,Transacoes!$C$3:$C1000,$D916,Transacoes!$B$3:$B1000,"V", Transacoes!$A$3:$A1000, "&lt;"&amp;EOMONTH(DATE(O$1,O$2,1),0)))*SUMIFS(Prov_Auto!$E$3:$E1000, Prov_Auto!$A$3:$A1000, $D916, Prov_Auto!$D$3:$D1000,"&gt;="&amp;DATE(O$1,O$2,1),Prov_Auto!$D$3:$D1000, "&lt;="&amp;EOMONTH(DATE(O$1,O$2,1),0)))</f>
        <v/>
      </c>
      <c r="P916" s="48" t="str">
        <f>IF($D916="","", (SUMIFS(Transacoes!$D$3:$D1000,Transacoes!$C$3:$C1000,$D916,Transacoes!$B$3:$B1000,"C", Transacoes!$A$3:$A1000, "&lt;"&amp;EOMONTH(DATE(P$1,P$2,1),0))-SUMIFS(Transacoes!$D$3:$D1000,Transacoes!$C$3:$C1000,$D916,Transacoes!$B$3:$B1000,"V", Transacoes!$A$3:$A1000, "&lt;"&amp;EOMONTH(DATE(P$1,P$2,1),0)))*SUMIFS(Prov_Auto!$E$3:$E1000, Prov_Auto!$A$3:$A1000, $D916, Prov_Auto!$D$3:$D1000,"&gt;="&amp;DATE(P$1,P$2,1),Prov_Auto!$D$3:$D1000, "&lt;="&amp;EOMONTH(DATE(P$1,P$2,1),0)))</f>
        <v/>
      </c>
      <c r="Q916" s="48" t="str">
        <f>IF($D916="","", (SUMIFS(Transacoes!$D$3:$D1000,Transacoes!$C$3:$C1000,$D916,Transacoes!$B$3:$B1000,"C", Transacoes!$A$3:$A1000, "&lt;"&amp;EOMONTH(DATE(Q$1,Q$2,1),0))-SUMIFS(Transacoes!$D$3:$D1000,Transacoes!$C$3:$C1000,$D916,Transacoes!$B$3:$B1000,"V", Transacoes!$A$3:$A1000, "&lt;"&amp;EOMONTH(DATE(Q$1,Q$2,1),0)))*SUMIFS(Prov_Auto!$E$3:$E1000, Prov_Auto!$A$3:$A1000, $D916, Prov_Auto!$D$3:$D1000,"&gt;="&amp;DATE(Q$1,Q$2,1),Prov_Auto!$D$3:$D1000, "&lt;="&amp;EOMONTH(DATE(Q$1,Q$2,1),0)))</f>
        <v/>
      </c>
      <c r="R916" s="47"/>
    </row>
    <row r="917">
      <c r="A917" s="47"/>
      <c r="B917" s="47"/>
      <c r="C917" s="47"/>
      <c r="D917" s="87"/>
      <c r="E917" s="48" t="str">
        <f>IF($D917="","", (SUMIFS(Transacoes!$D$3:$D1000,Transacoes!$C$3:$C1000,$D917,Transacoes!$B$3:$B1000,"C", Transacoes!$A$3:$A1000, "&lt;"&amp;EOMONTH(DATE(E$1,E$2,1),0))-SUMIFS(Transacoes!$D$3:$D1000,Transacoes!$C$3:$C1000,$D917,Transacoes!$B$3:$B1000,"V", Transacoes!$A$3:$A1000, "&lt;"&amp;EOMONTH(DATE(E$1,E$2,1),0)))*SUMIFS(Prov_Auto!$E$3:$E1000, Prov_Auto!$A$3:$A1000, $D917, Prov_Auto!$D$3:$D1000,"&gt;="&amp;DATE(E$1,E$2,1),Prov_Auto!$D$3:$D1000, "&lt;="&amp;EOMONTH(DATE(E$1,E$2,1),0)))</f>
        <v/>
      </c>
      <c r="F917" s="48" t="str">
        <f>IF($D917="","", (SUMIFS(Transacoes!$D$3:$D1000,Transacoes!$C$3:$C1000,$D917,Transacoes!$B$3:$B1000,"C", Transacoes!$A$3:$A1000, "&lt;"&amp;EOMONTH(DATE(F$1,F$2,1),0))-SUMIFS(Transacoes!$D$3:$D1000,Transacoes!$C$3:$C1000,$D917,Transacoes!$B$3:$B1000,"V", Transacoes!$A$3:$A1000, "&lt;"&amp;EOMONTH(DATE(F$1,F$2,1),0)))*SUMIFS(Prov_Auto!$E$3:$E1000, Prov_Auto!$A$3:$A1000, $D917, Prov_Auto!$D$3:$D1000,"&gt;="&amp;DATE(F$1,F$2,1),Prov_Auto!$D$3:$D1000, "&lt;="&amp;EOMONTH(DATE(F$1,F$2,1),0)))</f>
        <v/>
      </c>
      <c r="G917" s="48" t="str">
        <f>IF($D917="","", (SUMIFS(Transacoes!$D$3:$D1000,Transacoes!$C$3:$C1000,$D917,Transacoes!$B$3:$B1000,"C", Transacoes!$A$3:$A1000, "&lt;"&amp;EOMONTH(DATE(G$1,G$2,1),0))-SUMIFS(Transacoes!$D$3:$D1000,Transacoes!$C$3:$C1000,$D917,Transacoes!$B$3:$B1000,"V", Transacoes!$A$3:$A1000, "&lt;"&amp;EOMONTH(DATE(G$1,G$2,1),0)))*SUMIFS(Prov_Auto!$E$3:$E1000, Prov_Auto!$A$3:$A1000, $D917, Prov_Auto!$D$3:$D1000,"&gt;="&amp;DATE(G$1,G$2,1),Prov_Auto!$D$3:$D1000, "&lt;="&amp;EOMONTH(DATE(G$1,G$2,1),0)))</f>
        <v/>
      </c>
      <c r="H917" s="48" t="str">
        <f>IF($D917="","", (SUMIFS(Transacoes!$D$3:$D1000,Transacoes!$C$3:$C1000,$D917,Transacoes!$B$3:$B1000,"C", Transacoes!$A$3:$A1000, "&lt;"&amp;EOMONTH(DATE(H$1,H$2,1),0))-SUMIFS(Transacoes!$D$3:$D1000,Transacoes!$C$3:$C1000,$D917,Transacoes!$B$3:$B1000,"V", Transacoes!$A$3:$A1000, "&lt;"&amp;EOMONTH(DATE(H$1,H$2,1),0)))*SUMIFS(Prov_Auto!$E$3:$E1000, Prov_Auto!$A$3:$A1000, $D917, Prov_Auto!$D$3:$D1000,"&gt;="&amp;DATE(H$1,H$2,1),Prov_Auto!$D$3:$D1000, "&lt;="&amp;EOMONTH(DATE(H$1,H$2,1),0)))</f>
        <v/>
      </c>
      <c r="I917" s="48" t="str">
        <f>IF($D917="","", (SUMIFS(Transacoes!$D$3:$D1000,Transacoes!$C$3:$C1000,$D917,Transacoes!$B$3:$B1000,"C", Transacoes!$A$3:$A1000, "&lt;"&amp;EOMONTH(DATE(I$1,I$2,1),0))-SUMIFS(Transacoes!$D$3:$D1000,Transacoes!$C$3:$C1000,$D917,Transacoes!$B$3:$B1000,"V", Transacoes!$A$3:$A1000, "&lt;"&amp;EOMONTH(DATE(I$1,I$2,1),0)))*SUMIFS(Prov_Auto!$E$3:$E1000, Prov_Auto!$A$3:$A1000, $D917, Prov_Auto!$D$3:$D1000,"&gt;="&amp;DATE(I$1,I$2,1),Prov_Auto!$D$3:$D1000, "&lt;="&amp;EOMONTH(DATE(I$1,I$2,1),0)))</f>
        <v/>
      </c>
      <c r="J917" s="48" t="str">
        <f>IF($D917="","", (SUMIFS(Transacoes!$D$3:$D1000,Transacoes!$C$3:$C1000,$D917,Transacoes!$B$3:$B1000,"C", Transacoes!$A$3:$A1000, "&lt;"&amp;EOMONTH(DATE(J$1,J$2,1),0))-SUMIFS(Transacoes!$D$3:$D1000,Transacoes!$C$3:$C1000,$D917,Transacoes!$B$3:$B1000,"V", Transacoes!$A$3:$A1000, "&lt;"&amp;EOMONTH(DATE(J$1,J$2,1),0)))*SUMIFS(Prov_Auto!$E$3:$E1000, Prov_Auto!$A$3:$A1000, $D917, Prov_Auto!$D$3:$D1000,"&gt;="&amp;DATE(J$1,J$2,1),Prov_Auto!$D$3:$D1000, "&lt;="&amp;EOMONTH(DATE(J$1,J$2,1),0)))</f>
        <v/>
      </c>
      <c r="K917" s="48" t="str">
        <f>IF($D917="","", (SUMIFS(Transacoes!$D$3:$D1000,Transacoes!$C$3:$C1000,$D917,Transacoes!$B$3:$B1000,"C", Transacoes!$A$3:$A1000, "&lt;"&amp;EOMONTH(DATE(K$1,K$2,1),0))-SUMIFS(Transacoes!$D$3:$D1000,Transacoes!$C$3:$C1000,$D917,Transacoes!$B$3:$B1000,"V", Transacoes!$A$3:$A1000, "&lt;"&amp;EOMONTH(DATE(K$1,K$2,1),0)))*SUMIFS(Prov_Auto!$E$3:$E1000, Prov_Auto!$A$3:$A1000, $D917, Prov_Auto!$D$3:$D1000,"&gt;="&amp;DATE(K$1,K$2,1),Prov_Auto!$D$3:$D1000, "&lt;="&amp;EOMONTH(DATE(K$1,K$2,1),0)))</f>
        <v/>
      </c>
      <c r="L917" s="48" t="str">
        <f>IF($D917="","", (SUMIFS(Transacoes!$D$3:$D1000,Transacoes!$C$3:$C1000,$D917,Transacoes!$B$3:$B1000,"C", Transacoes!$A$3:$A1000, "&lt;"&amp;EOMONTH(DATE(L$1,L$2,1),0))-SUMIFS(Transacoes!$D$3:$D1000,Transacoes!$C$3:$C1000,$D917,Transacoes!$B$3:$B1000,"V", Transacoes!$A$3:$A1000, "&lt;"&amp;EOMONTH(DATE(L$1,L$2,1),0)))*SUMIFS(Prov_Auto!$E$3:$E1000, Prov_Auto!$A$3:$A1000, $D917, Prov_Auto!$D$3:$D1000,"&gt;="&amp;DATE(L$1,L$2,1),Prov_Auto!$D$3:$D1000, "&lt;="&amp;EOMONTH(DATE(L$1,L$2,1),0)))</f>
        <v/>
      </c>
      <c r="M917" s="48" t="str">
        <f>IF($D917="","", (SUMIFS(Transacoes!$D$3:$D1000,Transacoes!$C$3:$C1000,$D917,Transacoes!$B$3:$B1000,"C", Transacoes!$A$3:$A1000, "&lt;"&amp;EOMONTH(DATE(M$1,M$2,1),0))-SUMIFS(Transacoes!$D$3:$D1000,Transacoes!$C$3:$C1000,$D917,Transacoes!$B$3:$B1000,"V", Transacoes!$A$3:$A1000, "&lt;"&amp;EOMONTH(DATE(M$1,M$2,1),0)))*SUMIFS(Prov_Auto!$E$3:$E1000, Prov_Auto!$A$3:$A1000, $D917, Prov_Auto!$D$3:$D1000,"&gt;="&amp;DATE(M$1,M$2,1),Prov_Auto!$D$3:$D1000, "&lt;="&amp;EOMONTH(DATE(M$1,M$2,1),0)))</f>
        <v/>
      </c>
      <c r="N917" s="48" t="str">
        <f>IF($D917="","", (SUMIFS(Transacoes!$D$3:$D1000,Transacoes!$C$3:$C1000,$D917,Transacoes!$B$3:$B1000,"C", Transacoes!$A$3:$A1000, "&lt;"&amp;EOMONTH(DATE(N$1,N$2,1),0))-SUMIFS(Transacoes!$D$3:$D1000,Transacoes!$C$3:$C1000,$D917,Transacoes!$B$3:$B1000,"V", Transacoes!$A$3:$A1000, "&lt;"&amp;EOMONTH(DATE(N$1,N$2,1),0)))*SUMIFS(Prov_Auto!$E$3:$E1000, Prov_Auto!$A$3:$A1000, $D917, Prov_Auto!$D$3:$D1000,"&gt;="&amp;DATE(N$1,N$2,1),Prov_Auto!$D$3:$D1000, "&lt;="&amp;EOMONTH(DATE(N$1,N$2,1),0)))</f>
        <v/>
      </c>
      <c r="O917" s="48" t="str">
        <f>IF($D917="","", (SUMIFS(Transacoes!$D$3:$D1000,Transacoes!$C$3:$C1000,$D917,Transacoes!$B$3:$B1000,"C", Transacoes!$A$3:$A1000, "&lt;"&amp;EOMONTH(DATE(O$1,O$2,1),0))-SUMIFS(Transacoes!$D$3:$D1000,Transacoes!$C$3:$C1000,$D917,Transacoes!$B$3:$B1000,"V", Transacoes!$A$3:$A1000, "&lt;"&amp;EOMONTH(DATE(O$1,O$2,1),0)))*SUMIFS(Prov_Auto!$E$3:$E1000, Prov_Auto!$A$3:$A1000, $D917, Prov_Auto!$D$3:$D1000,"&gt;="&amp;DATE(O$1,O$2,1),Prov_Auto!$D$3:$D1000, "&lt;="&amp;EOMONTH(DATE(O$1,O$2,1),0)))</f>
        <v/>
      </c>
      <c r="P917" s="48" t="str">
        <f>IF($D917="","", (SUMIFS(Transacoes!$D$3:$D1000,Transacoes!$C$3:$C1000,$D917,Transacoes!$B$3:$B1000,"C", Transacoes!$A$3:$A1000, "&lt;"&amp;EOMONTH(DATE(P$1,P$2,1),0))-SUMIFS(Transacoes!$D$3:$D1000,Transacoes!$C$3:$C1000,$D917,Transacoes!$B$3:$B1000,"V", Transacoes!$A$3:$A1000, "&lt;"&amp;EOMONTH(DATE(P$1,P$2,1),0)))*SUMIFS(Prov_Auto!$E$3:$E1000, Prov_Auto!$A$3:$A1000, $D917, Prov_Auto!$D$3:$D1000,"&gt;="&amp;DATE(P$1,P$2,1),Prov_Auto!$D$3:$D1000, "&lt;="&amp;EOMONTH(DATE(P$1,P$2,1),0)))</f>
        <v/>
      </c>
      <c r="Q917" s="48" t="str">
        <f>IF($D917="","", (SUMIFS(Transacoes!$D$3:$D1000,Transacoes!$C$3:$C1000,$D917,Transacoes!$B$3:$B1000,"C", Transacoes!$A$3:$A1000, "&lt;"&amp;EOMONTH(DATE(Q$1,Q$2,1),0))-SUMIFS(Transacoes!$D$3:$D1000,Transacoes!$C$3:$C1000,$D917,Transacoes!$B$3:$B1000,"V", Transacoes!$A$3:$A1000, "&lt;"&amp;EOMONTH(DATE(Q$1,Q$2,1),0)))*SUMIFS(Prov_Auto!$E$3:$E1000, Prov_Auto!$A$3:$A1000, $D917, Prov_Auto!$D$3:$D1000,"&gt;="&amp;DATE(Q$1,Q$2,1),Prov_Auto!$D$3:$D1000, "&lt;="&amp;EOMONTH(DATE(Q$1,Q$2,1),0)))</f>
        <v/>
      </c>
      <c r="R917" s="47"/>
    </row>
    <row r="918">
      <c r="A918" s="47"/>
      <c r="B918" s="47"/>
      <c r="C918" s="47"/>
      <c r="D918" s="87"/>
      <c r="E918" s="48" t="str">
        <f>IF($D918="","", (SUMIFS(Transacoes!$D$3:$D1000,Transacoes!$C$3:$C1000,$D918,Transacoes!$B$3:$B1000,"C", Transacoes!$A$3:$A1000, "&lt;"&amp;EOMONTH(DATE(E$1,E$2,1),0))-SUMIFS(Transacoes!$D$3:$D1000,Transacoes!$C$3:$C1000,$D918,Transacoes!$B$3:$B1000,"V", Transacoes!$A$3:$A1000, "&lt;"&amp;EOMONTH(DATE(E$1,E$2,1),0)))*SUMIFS(Prov_Auto!$E$3:$E1000, Prov_Auto!$A$3:$A1000, $D918, Prov_Auto!$D$3:$D1000,"&gt;="&amp;DATE(E$1,E$2,1),Prov_Auto!$D$3:$D1000, "&lt;="&amp;EOMONTH(DATE(E$1,E$2,1),0)))</f>
        <v/>
      </c>
      <c r="F918" s="48" t="str">
        <f>IF($D918="","", (SUMIFS(Transacoes!$D$3:$D1000,Transacoes!$C$3:$C1000,$D918,Transacoes!$B$3:$B1000,"C", Transacoes!$A$3:$A1000, "&lt;"&amp;EOMONTH(DATE(F$1,F$2,1),0))-SUMIFS(Transacoes!$D$3:$D1000,Transacoes!$C$3:$C1000,$D918,Transacoes!$B$3:$B1000,"V", Transacoes!$A$3:$A1000, "&lt;"&amp;EOMONTH(DATE(F$1,F$2,1),0)))*SUMIFS(Prov_Auto!$E$3:$E1000, Prov_Auto!$A$3:$A1000, $D918, Prov_Auto!$D$3:$D1000,"&gt;="&amp;DATE(F$1,F$2,1),Prov_Auto!$D$3:$D1000, "&lt;="&amp;EOMONTH(DATE(F$1,F$2,1),0)))</f>
        <v/>
      </c>
      <c r="G918" s="48" t="str">
        <f>IF($D918="","", (SUMIFS(Transacoes!$D$3:$D1000,Transacoes!$C$3:$C1000,$D918,Transacoes!$B$3:$B1000,"C", Transacoes!$A$3:$A1000, "&lt;"&amp;EOMONTH(DATE(G$1,G$2,1),0))-SUMIFS(Transacoes!$D$3:$D1000,Transacoes!$C$3:$C1000,$D918,Transacoes!$B$3:$B1000,"V", Transacoes!$A$3:$A1000, "&lt;"&amp;EOMONTH(DATE(G$1,G$2,1),0)))*SUMIFS(Prov_Auto!$E$3:$E1000, Prov_Auto!$A$3:$A1000, $D918, Prov_Auto!$D$3:$D1000,"&gt;="&amp;DATE(G$1,G$2,1),Prov_Auto!$D$3:$D1000, "&lt;="&amp;EOMONTH(DATE(G$1,G$2,1),0)))</f>
        <v/>
      </c>
      <c r="H918" s="48" t="str">
        <f>IF($D918="","", (SUMIFS(Transacoes!$D$3:$D1000,Transacoes!$C$3:$C1000,$D918,Transacoes!$B$3:$B1000,"C", Transacoes!$A$3:$A1000, "&lt;"&amp;EOMONTH(DATE(H$1,H$2,1),0))-SUMIFS(Transacoes!$D$3:$D1000,Transacoes!$C$3:$C1000,$D918,Transacoes!$B$3:$B1000,"V", Transacoes!$A$3:$A1000, "&lt;"&amp;EOMONTH(DATE(H$1,H$2,1),0)))*SUMIFS(Prov_Auto!$E$3:$E1000, Prov_Auto!$A$3:$A1000, $D918, Prov_Auto!$D$3:$D1000,"&gt;="&amp;DATE(H$1,H$2,1),Prov_Auto!$D$3:$D1000, "&lt;="&amp;EOMONTH(DATE(H$1,H$2,1),0)))</f>
        <v/>
      </c>
      <c r="I918" s="48" t="str">
        <f>IF($D918="","", (SUMIFS(Transacoes!$D$3:$D1000,Transacoes!$C$3:$C1000,$D918,Transacoes!$B$3:$B1000,"C", Transacoes!$A$3:$A1000, "&lt;"&amp;EOMONTH(DATE(I$1,I$2,1),0))-SUMIFS(Transacoes!$D$3:$D1000,Transacoes!$C$3:$C1000,$D918,Transacoes!$B$3:$B1000,"V", Transacoes!$A$3:$A1000, "&lt;"&amp;EOMONTH(DATE(I$1,I$2,1),0)))*SUMIFS(Prov_Auto!$E$3:$E1000, Prov_Auto!$A$3:$A1000, $D918, Prov_Auto!$D$3:$D1000,"&gt;="&amp;DATE(I$1,I$2,1),Prov_Auto!$D$3:$D1000, "&lt;="&amp;EOMONTH(DATE(I$1,I$2,1),0)))</f>
        <v/>
      </c>
      <c r="J918" s="48" t="str">
        <f>IF($D918="","", (SUMIFS(Transacoes!$D$3:$D1000,Transacoes!$C$3:$C1000,$D918,Transacoes!$B$3:$B1000,"C", Transacoes!$A$3:$A1000, "&lt;"&amp;EOMONTH(DATE(J$1,J$2,1),0))-SUMIFS(Transacoes!$D$3:$D1000,Transacoes!$C$3:$C1000,$D918,Transacoes!$B$3:$B1000,"V", Transacoes!$A$3:$A1000, "&lt;"&amp;EOMONTH(DATE(J$1,J$2,1),0)))*SUMIFS(Prov_Auto!$E$3:$E1000, Prov_Auto!$A$3:$A1000, $D918, Prov_Auto!$D$3:$D1000,"&gt;="&amp;DATE(J$1,J$2,1),Prov_Auto!$D$3:$D1000, "&lt;="&amp;EOMONTH(DATE(J$1,J$2,1),0)))</f>
        <v/>
      </c>
      <c r="K918" s="48" t="str">
        <f>IF($D918="","", (SUMIFS(Transacoes!$D$3:$D1000,Transacoes!$C$3:$C1000,$D918,Transacoes!$B$3:$B1000,"C", Transacoes!$A$3:$A1000, "&lt;"&amp;EOMONTH(DATE(K$1,K$2,1),0))-SUMIFS(Transacoes!$D$3:$D1000,Transacoes!$C$3:$C1000,$D918,Transacoes!$B$3:$B1000,"V", Transacoes!$A$3:$A1000, "&lt;"&amp;EOMONTH(DATE(K$1,K$2,1),0)))*SUMIFS(Prov_Auto!$E$3:$E1000, Prov_Auto!$A$3:$A1000, $D918, Prov_Auto!$D$3:$D1000,"&gt;="&amp;DATE(K$1,K$2,1),Prov_Auto!$D$3:$D1000, "&lt;="&amp;EOMONTH(DATE(K$1,K$2,1),0)))</f>
        <v/>
      </c>
      <c r="L918" s="48" t="str">
        <f>IF($D918="","", (SUMIFS(Transacoes!$D$3:$D1000,Transacoes!$C$3:$C1000,$D918,Transacoes!$B$3:$B1000,"C", Transacoes!$A$3:$A1000, "&lt;"&amp;EOMONTH(DATE(L$1,L$2,1),0))-SUMIFS(Transacoes!$D$3:$D1000,Transacoes!$C$3:$C1000,$D918,Transacoes!$B$3:$B1000,"V", Transacoes!$A$3:$A1000, "&lt;"&amp;EOMONTH(DATE(L$1,L$2,1),0)))*SUMIFS(Prov_Auto!$E$3:$E1000, Prov_Auto!$A$3:$A1000, $D918, Prov_Auto!$D$3:$D1000,"&gt;="&amp;DATE(L$1,L$2,1),Prov_Auto!$D$3:$D1000, "&lt;="&amp;EOMONTH(DATE(L$1,L$2,1),0)))</f>
        <v/>
      </c>
      <c r="M918" s="48" t="str">
        <f>IF($D918="","", (SUMIFS(Transacoes!$D$3:$D1000,Transacoes!$C$3:$C1000,$D918,Transacoes!$B$3:$B1000,"C", Transacoes!$A$3:$A1000, "&lt;"&amp;EOMONTH(DATE(M$1,M$2,1),0))-SUMIFS(Transacoes!$D$3:$D1000,Transacoes!$C$3:$C1000,$D918,Transacoes!$B$3:$B1000,"V", Transacoes!$A$3:$A1000, "&lt;"&amp;EOMONTH(DATE(M$1,M$2,1),0)))*SUMIFS(Prov_Auto!$E$3:$E1000, Prov_Auto!$A$3:$A1000, $D918, Prov_Auto!$D$3:$D1000,"&gt;="&amp;DATE(M$1,M$2,1),Prov_Auto!$D$3:$D1000, "&lt;="&amp;EOMONTH(DATE(M$1,M$2,1),0)))</f>
        <v/>
      </c>
      <c r="N918" s="48" t="str">
        <f>IF($D918="","", (SUMIFS(Transacoes!$D$3:$D1000,Transacoes!$C$3:$C1000,$D918,Transacoes!$B$3:$B1000,"C", Transacoes!$A$3:$A1000, "&lt;"&amp;EOMONTH(DATE(N$1,N$2,1),0))-SUMIFS(Transacoes!$D$3:$D1000,Transacoes!$C$3:$C1000,$D918,Transacoes!$B$3:$B1000,"V", Transacoes!$A$3:$A1000, "&lt;"&amp;EOMONTH(DATE(N$1,N$2,1),0)))*SUMIFS(Prov_Auto!$E$3:$E1000, Prov_Auto!$A$3:$A1000, $D918, Prov_Auto!$D$3:$D1000,"&gt;="&amp;DATE(N$1,N$2,1),Prov_Auto!$D$3:$D1000, "&lt;="&amp;EOMONTH(DATE(N$1,N$2,1),0)))</f>
        <v/>
      </c>
      <c r="O918" s="48" t="str">
        <f>IF($D918="","", (SUMIFS(Transacoes!$D$3:$D1000,Transacoes!$C$3:$C1000,$D918,Transacoes!$B$3:$B1000,"C", Transacoes!$A$3:$A1000, "&lt;"&amp;EOMONTH(DATE(O$1,O$2,1),0))-SUMIFS(Transacoes!$D$3:$D1000,Transacoes!$C$3:$C1000,$D918,Transacoes!$B$3:$B1000,"V", Transacoes!$A$3:$A1000, "&lt;"&amp;EOMONTH(DATE(O$1,O$2,1),0)))*SUMIFS(Prov_Auto!$E$3:$E1000, Prov_Auto!$A$3:$A1000, $D918, Prov_Auto!$D$3:$D1000,"&gt;="&amp;DATE(O$1,O$2,1),Prov_Auto!$D$3:$D1000, "&lt;="&amp;EOMONTH(DATE(O$1,O$2,1),0)))</f>
        <v/>
      </c>
      <c r="P918" s="48" t="str">
        <f>IF($D918="","", (SUMIFS(Transacoes!$D$3:$D1000,Transacoes!$C$3:$C1000,$D918,Transacoes!$B$3:$B1000,"C", Transacoes!$A$3:$A1000, "&lt;"&amp;EOMONTH(DATE(P$1,P$2,1),0))-SUMIFS(Transacoes!$D$3:$D1000,Transacoes!$C$3:$C1000,$D918,Transacoes!$B$3:$B1000,"V", Transacoes!$A$3:$A1000, "&lt;"&amp;EOMONTH(DATE(P$1,P$2,1),0)))*SUMIFS(Prov_Auto!$E$3:$E1000, Prov_Auto!$A$3:$A1000, $D918, Prov_Auto!$D$3:$D1000,"&gt;="&amp;DATE(P$1,P$2,1),Prov_Auto!$D$3:$D1000, "&lt;="&amp;EOMONTH(DATE(P$1,P$2,1),0)))</f>
        <v/>
      </c>
      <c r="Q918" s="48" t="str">
        <f>IF($D918="","", (SUMIFS(Transacoes!$D$3:$D1000,Transacoes!$C$3:$C1000,$D918,Transacoes!$B$3:$B1000,"C", Transacoes!$A$3:$A1000, "&lt;"&amp;EOMONTH(DATE(Q$1,Q$2,1),0))-SUMIFS(Transacoes!$D$3:$D1000,Transacoes!$C$3:$C1000,$D918,Transacoes!$B$3:$B1000,"V", Transacoes!$A$3:$A1000, "&lt;"&amp;EOMONTH(DATE(Q$1,Q$2,1),0)))*SUMIFS(Prov_Auto!$E$3:$E1000, Prov_Auto!$A$3:$A1000, $D918, Prov_Auto!$D$3:$D1000,"&gt;="&amp;DATE(Q$1,Q$2,1),Prov_Auto!$D$3:$D1000, "&lt;="&amp;EOMONTH(DATE(Q$1,Q$2,1),0)))</f>
        <v/>
      </c>
      <c r="R918" s="47"/>
    </row>
    <row r="919">
      <c r="A919" s="47"/>
      <c r="B919" s="47"/>
      <c r="C919" s="47"/>
      <c r="D919" s="87"/>
      <c r="E919" s="48" t="str">
        <f>IF($D919="","", (SUMIFS(Transacoes!$D$3:$D1000,Transacoes!$C$3:$C1000,$D919,Transacoes!$B$3:$B1000,"C", Transacoes!$A$3:$A1000, "&lt;"&amp;EOMONTH(DATE(E$1,E$2,1),0))-SUMIFS(Transacoes!$D$3:$D1000,Transacoes!$C$3:$C1000,$D919,Transacoes!$B$3:$B1000,"V", Transacoes!$A$3:$A1000, "&lt;"&amp;EOMONTH(DATE(E$1,E$2,1),0)))*SUMIFS(Prov_Auto!$E$3:$E1000, Prov_Auto!$A$3:$A1000, $D919, Prov_Auto!$D$3:$D1000,"&gt;="&amp;DATE(E$1,E$2,1),Prov_Auto!$D$3:$D1000, "&lt;="&amp;EOMONTH(DATE(E$1,E$2,1),0)))</f>
        <v/>
      </c>
      <c r="F919" s="48" t="str">
        <f>IF($D919="","", (SUMIFS(Transacoes!$D$3:$D1000,Transacoes!$C$3:$C1000,$D919,Transacoes!$B$3:$B1000,"C", Transacoes!$A$3:$A1000, "&lt;"&amp;EOMONTH(DATE(F$1,F$2,1),0))-SUMIFS(Transacoes!$D$3:$D1000,Transacoes!$C$3:$C1000,$D919,Transacoes!$B$3:$B1000,"V", Transacoes!$A$3:$A1000, "&lt;"&amp;EOMONTH(DATE(F$1,F$2,1),0)))*SUMIFS(Prov_Auto!$E$3:$E1000, Prov_Auto!$A$3:$A1000, $D919, Prov_Auto!$D$3:$D1000,"&gt;="&amp;DATE(F$1,F$2,1),Prov_Auto!$D$3:$D1000, "&lt;="&amp;EOMONTH(DATE(F$1,F$2,1),0)))</f>
        <v/>
      </c>
      <c r="G919" s="48" t="str">
        <f>IF($D919="","", (SUMIFS(Transacoes!$D$3:$D1000,Transacoes!$C$3:$C1000,$D919,Transacoes!$B$3:$B1000,"C", Transacoes!$A$3:$A1000, "&lt;"&amp;EOMONTH(DATE(G$1,G$2,1),0))-SUMIFS(Transacoes!$D$3:$D1000,Transacoes!$C$3:$C1000,$D919,Transacoes!$B$3:$B1000,"V", Transacoes!$A$3:$A1000, "&lt;"&amp;EOMONTH(DATE(G$1,G$2,1),0)))*SUMIFS(Prov_Auto!$E$3:$E1000, Prov_Auto!$A$3:$A1000, $D919, Prov_Auto!$D$3:$D1000,"&gt;="&amp;DATE(G$1,G$2,1),Prov_Auto!$D$3:$D1000, "&lt;="&amp;EOMONTH(DATE(G$1,G$2,1),0)))</f>
        <v/>
      </c>
      <c r="H919" s="48" t="str">
        <f>IF($D919="","", (SUMIFS(Transacoes!$D$3:$D1000,Transacoes!$C$3:$C1000,$D919,Transacoes!$B$3:$B1000,"C", Transacoes!$A$3:$A1000, "&lt;"&amp;EOMONTH(DATE(H$1,H$2,1),0))-SUMIFS(Transacoes!$D$3:$D1000,Transacoes!$C$3:$C1000,$D919,Transacoes!$B$3:$B1000,"V", Transacoes!$A$3:$A1000, "&lt;"&amp;EOMONTH(DATE(H$1,H$2,1),0)))*SUMIFS(Prov_Auto!$E$3:$E1000, Prov_Auto!$A$3:$A1000, $D919, Prov_Auto!$D$3:$D1000,"&gt;="&amp;DATE(H$1,H$2,1),Prov_Auto!$D$3:$D1000, "&lt;="&amp;EOMONTH(DATE(H$1,H$2,1),0)))</f>
        <v/>
      </c>
      <c r="I919" s="48" t="str">
        <f>IF($D919="","", (SUMIFS(Transacoes!$D$3:$D1000,Transacoes!$C$3:$C1000,$D919,Transacoes!$B$3:$B1000,"C", Transacoes!$A$3:$A1000, "&lt;"&amp;EOMONTH(DATE(I$1,I$2,1),0))-SUMIFS(Transacoes!$D$3:$D1000,Transacoes!$C$3:$C1000,$D919,Transacoes!$B$3:$B1000,"V", Transacoes!$A$3:$A1000, "&lt;"&amp;EOMONTH(DATE(I$1,I$2,1),0)))*SUMIFS(Prov_Auto!$E$3:$E1000, Prov_Auto!$A$3:$A1000, $D919, Prov_Auto!$D$3:$D1000,"&gt;="&amp;DATE(I$1,I$2,1),Prov_Auto!$D$3:$D1000, "&lt;="&amp;EOMONTH(DATE(I$1,I$2,1),0)))</f>
        <v/>
      </c>
      <c r="J919" s="48" t="str">
        <f>IF($D919="","", (SUMIFS(Transacoes!$D$3:$D1000,Transacoes!$C$3:$C1000,$D919,Transacoes!$B$3:$B1000,"C", Transacoes!$A$3:$A1000, "&lt;"&amp;EOMONTH(DATE(J$1,J$2,1),0))-SUMIFS(Transacoes!$D$3:$D1000,Transacoes!$C$3:$C1000,$D919,Transacoes!$B$3:$B1000,"V", Transacoes!$A$3:$A1000, "&lt;"&amp;EOMONTH(DATE(J$1,J$2,1),0)))*SUMIFS(Prov_Auto!$E$3:$E1000, Prov_Auto!$A$3:$A1000, $D919, Prov_Auto!$D$3:$D1000,"&gt;="&amp;DATE(J$1,J$2,1),Prov_Auto!$D$3:$D1000, "&lt;="&amp;EOMONTH(DATE(J$1,J$2,1),0)))</f>
        <v/>
      </c>
      <c r="K919" s="48" t="str">
        <f>IF($D919="","", (SUMIFS(Transacoes!$D$3:$D1000,Transacoes!$C$3:$C1000,$D919,Transacoes!$B$3:$B1000,"C", Transacoes!$A$3:$A1000, "&lt;"&amp;EOMONTH(DATE(K$1,K$2,1),0))-SUMIFS(Transacoes!$D$3:$D1000,Transacoes!$C$3:$C1000,$D919,Transacoes!$B$3:$B1000,"V", Transacoes!$A$3:$A1000, "&lt;"&amp;EOMONTH(DATE(K$1,K$2,1),0)))*SUMIFS(Prov_Auto!$E$3:$E1000, Prov_Auto!$A$3:$A1000, $D919, Prov_Auto!$D$3:$D1000,"&gt;="&amp;DATE(K$1,K$2,1),Prov_Auto!$D$3:$D1000, "&lt;="&amp;EOMONTH(DATE(K$1,K$2,1),0)))</f>
        <v/>
      </c>
      <c r="L919" s="48" t="str">
        <f>IF($D919="","", (SUMIFS(Transacoes!$D$3:$D1000,Transacoes!$C$3:$C1000,$D919,Transacoes!$B$3:$B1000,"C", Transacoes!$A$3:$A1000, "&lt;"&amp;EOMONTH(DATE(L$1,L$2,1),0))-SUMIFS(Transacoes!$D$3:$D1000,Transacoes!$C$3:$C1000,$D919,Transacoes!$B$3:$B1000,"V", Transacoes!$A$3:$A1000, "&lt;"&amp;EOMONTH(DATE(L$1,L$2,1),0)))*SUMIFS(Prov_Auto!$E$3:$E1000, Prov_Auto!$A$3:$A1000, $D919, Prov_Auto!$D$3:$D1000,"&gt;="&amp;DATE(L$1,L$2,1),Prov_Auto!$D$3:$D1000, "&lt;="&amp;EOMONTH(DATE(L$1,L$2,1),0)))</f>
        <v/>
      </c>
      <c r="M919" s="48" t="str">
        <f>IF($D919="","", (SUMIFS(Transacoes!$D$3:$D1000,Transacoes!$C$3:$C1000,$D919,Transacoes!$B$3:$B1000,"C", Transacoes!$A$3:$A1000, "&lt;"&amp;EOMONTH(DATE(M$1,M$2,1),0))-SUMIFS(Transacoes!$D$3:$D1000,Transacoes!$C$3:$C1000,$D919,Transacoes!$B$3:$B1000,"V", Transacoes!$A$3:$A1000, "&lt;"&amp;EOMONTH(DATE(M$1,M$2,1),0)))*SUMIFS(Prov_Auto!$E$3:$E1000, Prov_Auto!$A$3:$A1000, $D919, Prov_Auto!$D$3:$D1000,"&gt;="&amp;DATE(M$1,M$2,1),Prov_Auto!$D$3:$D1000, "&lt;="&amp;EOMONTH(DATE(M$1,M$2,1),0)))</f>
        <v/>
      </c>
      <c r="N919" s="48" t="str">
        <f>IF($D919="","", (SUMIFS(Transacoes!$D$3:$D1000,Transacoes!$C$3:$C1000,$D919,Transacoes!$B$3:$B1000,"C", Transacoes!$A$3:$A1000, "&lt;"&amp;EOMONTH(DATE(N$1,N$2,1),0))-SUMIFS(Transacoes!$D$3:$D1000,Transacoes!$C$3:$C1000,$D919,Transacoes!$B$3:$B1000,"V", Transacoes!$A$3:$A1000, "&lt;"&amp;EOMONTH(DATE(N$1,N$2,1),0)))*SUMIFS(Prov_Auto!$E$3:$E1000, Prov_Auto!$A$3:$A1000, $D919, Prov_Auto!$D$3:$D1000,"&gt;="&amp;DATE(N$1,N$2,1),Prov_Auto!$D$3:$D1000, "&lt;="&amp;EOMONTH(DATE(N$1,N$2,1),0)))</f>
        <v/>
      </c>
      <c r="O919" s="48" t="str">
        <f>IF($D919="","", (SUMIFS(Transacoes!$D$3:$D1000,Transacoes!$C$3:$C1000,$D919,Transacoes!$B$3:$B1000,"C", Transacoes!$A$3:$A1000, "&lt;"&amp;EOMONTH(DATE(O$1,O$2,1),0))-SUMIFS(Transacoes!$D$3:$D1000,Transacoes!$C$3:$C1000,$D919,Transacoes!$B$3:$B1000,"V", Transacoes!$A$3:$A1000, "&lt;"&amp;EOMONTH(DATE(O$1,O$2,1),0)))*SUMIFS(Prov_Auto!$E$3:$E1000, Prov_Auto!$A$3:$A1000, $D919, Prov_Auto!$D$3:$D1000,"&gt;="&amp;DATE(O$1,O$2,1),Prov_Auto!$D$3:$D1000, "&lt;="&amp;EOMONTH(DATE(O$1,O$2,1),0)))</f>
        <v/>
      </c>
      <c r="P919" s="48" t="str">
        <f>IF($D919="","", (SUMIFS(Transacoes!$D$3:$D1000,Transacoes!$C$3:$C1000,$D919,Transacoes!$B$3:$B1000,"C", Transacoes!$A$3:$A1000, "&lt;"&amp;EOMONTH(DATE(P$1,P$2,1),0))-SUMIFS(Transacoes!$D$3:$D1000,Transacoes!$C$3:$C1000,$D919,Transacoes!$B$3:$B1000,"V", Transacoes!$A$3:$A1000, "&lt;"&amp;EOMONTH(DATE(P$1,P$2,1),0)))*SUMIFS(Prov_Auto!$E$3:$E1000, Prov_Auto!$A$3:$A1000, $D919, Prov_Auto!$D$3:$D1000,"&gt;="&amp;DATE(P$1,P$2,1),Prov_Auto!$D$3:$D1000, "&lt;="&amp;EOMONTH(DATE(P$1,P$2,1),0)))</f>
        <v/>
      </c>
      <c r="Q919" s="48" t="str">
        <f>IF($D919="","", (SUMIFS(Transacoes!$D$3:$D1000,Transacoes!$C$3:$C1000,$D919,Transacoes!$B$3:$B1000,"C", Transacoes!$A$3:$A1000, "&lt;"&amp;EOMONTH(DATE(Q$1,Q$2,1),0))-SUMIFS(Transacoes!$D$3:$D1000,Transacoes!$C$3:$C1000,$D919,Transacoes!$B$3:$B1000,"V", Transacoes!$A$3:$A1000, "&lt;"&amp;EOMONTH(DATE(Q$1,Q$2,1),0)))*SUMIFS(Prov_Auto!$E$3:$E1000, Prov_Auto!$A$3:$A1000, $D919, Prov_Auto!$D$3:$D1000,"&gt;="&amp;DATE(Q$1,Q$2,1),Prov_Auto!$D$3:$D1000, "&lt;="&amp;EOMONTH(DATE(Q$1,Q$2,1),0)))</f>
        <v/>
      </c>
      <c r="R919" s="47"/>
    </row>
    <row r="920">
      <c r="A920" s="47"/>
      <c r="B920" s="47"/>
      <c r="C920" s="47"/>
      <c r="D920" s="87"/>
      <c r="E920" s="48" t="str">
        <f>IF($D920="","", (SUMIFS(Transacoes!$D$3:$D1000,Transacoes!$C$3:$C1000,$D920,Transacoes!$B$3:$B1000,"C", Transacoes!$A$3:$A1000, "&lt;"&amp;EOMONTH(DATE(E$1,E$2,1),0))-SUMIFS(Transacoes!$D$3:$D1000,Transacoes!$C$3:$C1000,$D920,Transacoes!$B$3:$B1000,"V", Transacoes!$A$3:$A1000, "&lt;"&amp;EOMONTH(DATE(E$1,E$2,1),0)))*SUMIFS(Prov_Auto!$E$3:$E1000, Prov_Auto!$A$3:$A1000, $D920, Prov_Auto!$D$3:$D1000,"&gt;="&amp;DATE(E$1,E$2,1),Prov_Auto!$D$3:$D1000, "&lt;="&amp;EOMONTH(DATE(E$1,E$2,1),0)))</f>
        <v/>
      </c>
      <c r="F920" s="48" t="str">
        <f>IF($D920="","", (SUMIFS(Transacoes!$D$3:$D1000,Transacoes!$C$3:$C1000,$D920,Transacoes!$B$3:$B1000,"C", Transacoes!$A$3:$A1000, "&lt;"&amp;EOMONTH(DATE(F$1,F$2,1),0))-SUMIFS(Transacoes!$D$3:$D1000,Transacoes!$C$3:$C1000,$D920,Transacoes!$B$3:$B1000,"V", Transacoes!$A$3:$A1000, "&lt;"&amp;EOMONTH(DATE(F$1,F$2,1),0)))*SUMIFS(Prov_Auto!$E$3:$E1000, Prov_Auto!$A$3:$A1000, $D920, Prov_Auto!$D$3:$D1000,"&gt;="&amp;DATE(F$1,F$2,1),Prov_Auto!$D$3:$D1000, "&lt;="&amp;EOMONTH(DATE(F$1,F$2,1),0)))</f>
        <v/>
      </c>
      <c r="G920" s="48" t="str">
        <f>IF($D920="","", (SUMIFS(Transacoes!$D$3:$D1000,Transacoes!$C$3:$C1000,$D920,Transacoes!$B$3:$B1000,"C", Transacoes!$A$3:$A1000, "&lt;"&amp;EOMONTH(DATE(G$1,G$2,1),0))-SUMIFS(Transacoes!$D$3:$D1000,Transacoes!$C$3:$C1000,$D920,Transacoes!$B$3:$B1000,"V", Transacoes!$A$3:$A1000, "&lt;"&amp;EOMONTH(DATE(G$1,G$2,1),0)))*SUMIFS(Prov_Auto!$E$3:$E1000, Prov_Auto!$A$3:$A1000, $D920, Prov_Auto!$D$3:$D1000,"&gt;="&amp;DATE(G$1,G$2,1),Prov_Auto!$D$3:$D1000, "&lt;="&amp;EOMONTH(DATE(G$1,G$2,1),0)))</f>
        <v/>
      </c>
      <c r="H920" s="48" t="str">
        <f>IF($D920="","", (SUMIFS(Transacoes!$D$3:$D1000,Transacoes!$C$3:$C1000,$D920,Transacoes!$B$3:$B1000,"C", Transacoes!$A$3:$A1000, "&lt;"&amp;EOMONTH(DATE(H$1,H$2,1),0))-SUMIFS(Transacoes!$D$3:$D1000,Transacoes!$C$3:$C1000,$D920,Transacoes!$B$3:$B1000,"V", Transacoes!$A$3:$A1000, "&lt;"&amp;EOMONTH(DATE(H$1,H$2,1),0)))*SUMIFS(Prov_Auto!$E$3:$E1000, Prov_Auto!$A$3:$A1000, $D920, Prov_Auto!$D$3:$D1000,"&gt;="&amp;DATE(H$1,H$2,1),Prov_Auto!$D$3:$D1000, "&lt;="&amp;EOMONTH(DATE(H$1,H$2,1),0)))</f>
        <v/>
      </c>
      <c r="I920" s="48" t="str">
        <f>IF($D920="","", (SUMIFS(Transacoes!$D$3:$D1000,Transacoes!$C$3:$C1000,$D920,Transacoes!$B$3:$B1000,"C", Transacoes!$A$3:$A1000, "&lt;"&amp;EOMONTH(DATE(I$1,I$2,1),0))-SUMIFS(Transacoes!$D$3:$D1000,Transacoes!$C$3:$C1000,$D920,Transacoes!$B$3:$B1000,"V", Transacoes!$A$3:$A1000, "&lt;"&amp;EOMONTH(DATE(I$1,I$2,1),0)))*SUMIFS(Prov_Auto!$E$3:$E1000, Prov_Auto!$A$3:$A1000, $D920, Prov_Auto!$D$3:$D1000,"&gt;="&amp;DATE(I$1,I$2,1),Prov_Auto!$D$3:$D1000, "&lt;="&amp;EOMONTH(DATE(I$1,I$2,1),0)))</f>
        <v/>
      </c>
      <c r="J920" s="48" t="str">
        <f>IF($D920="","", (SUMIFS(Transacoes!$D$3:$D1000,Transacoes!$C$3:$C1000,$D920,Transacoes!$B$3:$B1000,"C", Transacoes!$A$3:$A1000, "&lt;"&amp;EOMONTH(DATE(J$1,J$2,1),0))-SUMIFS(Transacoes!$D$3:$D1000,Transacoes!$C$3:$C1000,$D920,Transacoes!$B$3:$B1000,"V", Transacoes!$A$3:$A1000, "&lt;"&amp;EOMONTH(DATE(J$1,J$2,1),0)))*SUMIFS(Prov_Auto!$E$3:$E1000, Prov_Auto!$A$3:$A1000, $D920, Prov_Auto!$D$3:$D1000,"&gt;="&amp;DATE(J$1,J$2,1),Prov_Auto!$D$3:$D1000, "&lt;="&amp;EOMONTH(DATE(J$1,J$2,1),0)))</f>
        <v/>
      </c>
      <c r="K920" s="48" t="str">
        <f>IF($D920="","", (SUMIFS(Transacoes!$D$3:$D1000,Transacoes!$C$3:$C1000,$D920,Transacoes!$B$3:$B1000,"C", Transacoes!$A$3:$A1000, "&lt;"&amp;EOMONTH(DATE(K$1,K$2,1),0))-SUMIFS(Transacoes!$D$3:$D1000,Transacoes!$C$3:$C1000,$D920,Transacoes!$B$3:$B1000,"V", Transacoes!$A$3:$A1000, "&lt;"&amp;EOMONTH(DATE(K$1,K$2,1),0)))*SUMIFS(Prov_Auto!$E$3:$E1000, Prov_Auto!$A$3:$A1000, $D920, Prov_Auto!$D$3:$D1000,"&gt;="&amp;DATE(K$1,K$2,1),Prov_Auto!$D$3:$D1000, "&lt;="&amp;EOMONTH(DATE(K$1,K$2,1),0)))</f>
        <v/>
      </c>
      <c r="L920" s="48" t="str">
        <f>IF($D920="","", (SUMIFS(Transacoes!$D$3:$D1000,Transacoes!$C$3:$C1000,$D920,Transacoes!$B$3:$B1000,"C", Transacoes!$A$3:$A1000, "&lt;"&amp;EOMONTH(DATE(L$1,L$2,1),0))-SUMIFS(Transacoes!$D$3:$D1000,Transacoes!$C$3:$C1000,$D920,Transacoes!$B$3:$B1000,"V", Transacoes!$A$3:$A1000, "&lt;"&amp;EOMONTH(DATE(L$1,L$2,1),0)))*SUMIFS(Prov_Auto!$E$3:$E1000, Prov_Auto!$A$3:$A1000, $D920, Prov_Auto!$D$3:$D1000,"&gt;="&amp;DATE(L$1,L$2,1),Prov_Auto!$D$3:$D1000, "&lt;="&amp;EOMONTH(DATE(L$1,L$2,1),0)))</f>
        <v/>
      </c>
      <c r="M920" s="48" t="str">
        <f>IF($D920="","", (SUMIFS(Transacoes!$D$3:$D1000,Transacoes!$C$3:$C1000,$D920,Transacoes!$B$3:$B1000,"C", Transacoes!$A$3:$A1000, "&lt;"&amp;EOMONTH(DATE(M$1,M$2,1),0))-SUMIFS(Transacoes!$D$3:$D1000,Transacoes!$C$3:$C1000,$D920,Transacoes!$B$3:$B1000,"V", Transacoes!$A$3:$A1000, "&lt;"&amp;EOMONTH(DATE(M$1,M$2,1),0)))*SUMIFS(Prov_Auto!$E$3:$E1000, Prov_Auto!$A$3:$A1000, $D920, Prov_Auto!$D$3:$D1000,"&gt;="&amp;DATE(M$1,M$2,1),Prov_Auto!$D$3:$D1000, "&lt;="&amp;EOMONTH(DATE(M$1,M$2,1),0)))</f>
        <v/>
      </c>
      <c r="N920" s="48" t="str">
        <f>IF($D920="","", (SUMIFS(Transacoes!$D$3:$D1000,Transacoes!$C$3:$C1000,$D920,Transacoes!$B$3:$B1000,"C", Transacoes!$A$3:$A1000, "&lt;"&amp;EOMONTH(DATE(N$1,N$2,1),0))-SUMIFS(Transacoes!$D$3:$D1000,Transacoes!$C$3:$C1000,$D920,Transacoes!$B$3:$B1000,"V", Transacoes!$A$3:$A1000, "&lt;"&amp;EOMONTH(DATE(N$1,N$2,1),0)))*SUMIFS(Prov_Auto!$E$3:$E1000, Prov_Auto!$A$3:$A1000, $D920, Prov_Auto!$D$3:$D1000,"&gt;="&amp;DATE(N$1,N$2,1),Prov_Auto!$D$3:$D1000, "&lt;="&amp;EOMONTH(DATE(N$1,N$2,1),0)))</f>
        <v/>
      </c>
      <c r="O920" s="48" t="str">
        <f>IF($D920="","", (SUMIFS(Transacoes!$D$3:$D1000,Transacoes!$C$3:$C1000,$D920,Transacoes!$B$3:$B1000,"C", Transacoes!$A$3:$A1000, "&lt;"&amp;EOMONTH(DATE(O$1,O$2,1),0))-SUMIFS(Transacoes!$D$3:$D1000,Transacoes!$C$3:$C1000,$D920,Transacoes!$B$3:$B1000,"V", Transacoes!$A$3:$A1000, "&lt;"&amp;EOMONTH(DATE(O$1,O$2,1),0)))*SUMIFS(Prov_Auto!$E$3:$E1000, Prov_Auto!$A$3:$A1000, $D920, Prov_Auto!$D$3:$D1000,"&gt;="&amp;DATE(O$1,O$2,1),Prov_Auto!$D$3:$D1000, "&lt;="&amp;EOMONTH(DATE(O$1,O$2,1),0)))</f>
        <v/>
      </c>
      <c r="P920" s="48" t="str">
        <f>IF($D920="","", (SUMIFS(Transacoes!$D$3:$D1000,Transacoes!$C$3:$C1000,$D920,Transacoes!$B$3:$B1000,"C", Transacoes!$A$3:$A1000, "&lt;"&amp;EOMONTH(DATE(P$1,P$2,1),0))-SUMIFS(Transacoes!$D$3:$D1000,Transacoes!$C$3:$C1000,$D920,Transacoes!$B$3:$B1000,"V", Transacoes!$A$3:$A1000, "&lt;"&amp;EOMONTH(DATE(P$1,P$2,1),0)))*SUMIFS(Prov_Auto!$E$3:$E1000, Prov_Auto!$A$3:$A1000, $D920, Prov_Auto!$D$3:$D1000,"&gt;="&amp;DATE(P$1,P$2,1),Prov_Auto!$D$3:$D1000, "&lt;="&amp;EOMONTH(DATE(P$1,P$2,1),0)))</f>
        <v/>
      </c>
      <c r="Q920" s="48" t="str">
        <f>IF($D920="","", (SUMIFS(Transacoes!$D$3:$D1000,Transacoes!$C$3:$C1000,$D920,Transacoes!$B$3:$B1000,"C", Transacoes!$A$3:$A1000, "&lt;"&amp;EOMONTH(DATE(Q$1,Q$2,1),0))-SUMIFS(Transacoes!$D$3:$D1000,Transacoes!$C$3:$C1000,$D920,Transacoes!$B$3:$B1000,"V", Transacoes!$A$3:$A1000, "&lt;"&amp;EOMONTH(DATE(Q$1,Q$2,1),0)))*SUMIFS(Prov_Auto!$E$3:$E1000, Prov_Auto!$A$3:$A1000, $D920, Prov_Auto!$D$3:$D1000,"&gt;="&amp;DATE(Q$1,Q$2,1),Prov_Auto!$D$3:$D1000, "&lt;="&amp;EOMONTH(DATE(Q$1,Q$2,1),0)))</f>
        <v/>
      </c>
      <c r="R920" s="47"/>
    </row>
    <row r="921">
      <c r="A921" s="47"/>
      <c r="B921" s="47"/>
      <c r="C921" s="47"/>
      <c r="D921" s="87"/>
      <c r="E921" s="48" t="str">
        <f>IF($D921="","", (SUMIFS(Transacoes!$D$3:$D1000,Transacoes!$C$3:$C1000,$D921,Transacoes!$B$3:$B1000,"C", Transacoes!$A$3:$A1000, "&lt;"&amp;EOMONTH(DATE(E$1,E$2,1),0))-SUMIFS(Transacoes!$D$3:$D1000,Transacoes!$C$3:$C1000,$D921,Transacoes!$B$3:$B1000,"V", Transacoes!$A$3:$A1000, "&lt;"&amp;EOMONTH(DATE(E$1,E$2,1),0)))*SUMIFS(Prov_Auto!$E$3:$E1000, Prov_Auto!$A$3:$A1000, $D921, Prov_Auto!$D$3:$D1000,"&gt;="&amp;DATE(E$1,E$2,1),Prov_Auto!$D$3:$D1000, "&lt;="&amp;EOMONTH(DATE(E$1,E$2,1),0)))</f>
        <v/>
      </c>
      <c r="F921" s="48" t="str">
        <f>IF($D921="","", (SUMIFS(Transacoes!$D$3:$D1000,Transacoes!$C$3:$C1000,$D921,Transacoes!$B$3:$B1000,"C", Transacoes!$A$3:$A1000, "&lt;"&amp;EOMONTH(DATE(F$1,F$2,1),0))-SUMIFS(Transacoes!$D$3:$D1000,Transacoes!$C$3:$C1000,$D921,Transacoes!$B$3:$B1000,"V", Transacoes!$A$3:$A1000, "&lt;"&amp;EOMONTH(DATE(F$1,F$2,1),0)))*SUMIFS(Prov_Auto!$E$3:$E1000, Prov_Auto!$A$3:$A1000, $D921, Prov_Auto!$D$3:$D1000,"&gt;="&amp;DATE(F$1,F$2,1),Prov_Auto!$D$3:$D1000, "&lt;="&amp;EOMONTH(DATE(F$1,F$2,1),0)))</f>
        <v/>
      </c>
      <c r="G921" s="48" t="str">
        <f>IF($D921="","", (SUMIFS(Transacoes!$D$3:$D1000,Transacoes!$C$3:$C1000,$D921,Transacoes!$B$3:$B1000,"C", Transacoes!$A$3:$A1000, "&lt;"&amp;EOMONTH(DATE(G$1,G$2,1),0))-SUMIFS(Transacoes!$D$3:$D1000,Transacoes!$C$3:$C1000,$D921,Transacoes!$B$3:$B1000,"V", Transacoes!$A$3:$A1000, "&lt;"&amp;EOMONTH(DATE(G$1,G$2,1),0)))*SUMIFS(Prov_Auto!$E$3:$E1000, Prov_Auto!$A$3:$A1000, $D921, Prov_Auto!$D$3:$D1000,"&gt;="&amp;DATE(G$1,G$2,1),Prov_Auto!$D$3:$D1000, "&lt;="&amp;EOMONTH(DATE(G$1,G$2,1),0)))</f>
        <v/>
      </c>
      <c r="H921" s="48" t="str">
        <f>IF($D921="","", (SUMIFS(Transacoes!$D$3:$D1000,Transacoes!$C$3:$C1000,$D921,Transacoes!$B$3:$B1000,"C", Transacoes!$A$3:$A1000, "&lt;"&amp;EOMONTH(DATE(H$1,H$2,1),0))-SUMIFS(Transacoes!$D$3:$D1000,Transacoes!$C$3:$C1000,$D921,Transacoes!$B$3:$B1000,"V", Transacoes!$A$3:$A1000, "&lt;"&amp;EOMONTH(DATE(H$1,H$2,1),0)))*SUMIFS(Prov_Auto!$E$3:$E1000, Prov_Auto!$A$3:$A1000, $D921, Prov_Auto!$D$3:$D1000,"&gt;="&amp;DATE(H$1,H$2,1),Prov_Auto!$D$3:$D1000, "&lt;="&amp;EOMONTH(DATE(H$1,H$2,1),0)))</f>
        <v/>
      </c>
      <c r="I921" s="48" t="str">
        <f>IF($D921="","", (SUMIFS(Transacoes!$D$3:$D1000,Transacoes!$C$3:$C1000,$D921,Transacoes!$B$3:$B1000,"C", Transacoes!$A$3:$A1000, "&lt;"&amp;EOMONTH(DATE(I$1,I$2,1),0))-SUMIFS(Transacoes!$D$3:$D1000,Transacoes!$C$3:$C1000,$D921,Transacoes!$B$3:$B1000,"V", Transacoes!$A$3:$A1000, "&lt;"&amp;EOMONTH(DATE(I$1,I$2,1),0)))*SUMIFS(Prov_Auto!$E$3:$E1000, Prov_Auto!$A$3:$A1000, $D921, Prov_Auto!$D$3:$D1000,"&gt;="&amp;DATE(I$1,I$2,1),Prov_Auto!$D$3:$D1000, "&lt;="&amp;EOMONTH(DATE(I$1,I$2,1),0)))</f>
        <v/>
      </c>
      <c r="J921" s="48" t="str">
        <f>IF($D921="","", (SUMIFS(Transacoes!$D$3:$D1000,Transacoes!$C$3:$C1000,$D921,Transacoes!$B$3:$B1000,"C", Transacoes!$A$3:$A1000, "&lt;"&amp;EOMONTH(DATE(J$1,J$2,1),0))-SUMIFS(Transacoes!$D$3:$D1000,Transacoes!$C$3:$C1000,$D921,Transacoes!$B$3:$B1000,"V", Transacoes!$A$3:$A1000, "&lt;"&amp;EOMONTH(DATE(J$1,J$2,1),0)))*SUMIFS(Prov_Auto!$E$3:$E1000, Prov_Auto!$A$3:$A1000, $D921, Prov_Auto!$D$3:$D1000,"&gt;="&amp;DATE(J$1,J$2,1),Prov_Auto!$D$3:$D1000, "&lt;="&amp;EOMONTH(DATE(J$1,J$2,1),0)))</f>
        <v/>
      </c>
      <c r="K921" s="48" t="str">
        <f>IF($D921="","", (SUMIFS(Transacoes!$D$3:$D1000,Transacoes!$C$3:$C1000,$D921,Transacoes!$B$3:$B1000,"C", Transacoes!$A$3:$A1000, "&lt;"&amp;EOMONTH(DATE(K$1,K$2,1),0))-SUMIFS(Transacoes!$D$3:$D1000,Transacoes!$C$3:$C1000,$D921,Transacoes!$B$3:$B1000,"V", Transacoes!$A$3:$A1000, "&lt;"&amp;EOMONTH(DATE(K$1,K$2,1),0)))*SUMIFS(Prov_Auto!$E$3:$E1000, Prov_Auto!$A$3:$A1000, $D921, Prov_Auto!$D$3:$D1000,"&gt;="&amp;DATE(K$1,K$2,1),Prov_Auto!$D$3:$D1000, "&lt;="&amp;EOMONTH(DATE(K$1,K$2,1),0)))</f>
        <v/>
      </c>
      <c r="L921" s="48" t="str">
        <f>IF($D921="","", (SUMIFS(Transacoes!$D$3:$D1000,Transacoes!$C$3:$C1000,$D921,Transacoes!$B$3:$B1000,"C", Transacoes!$A$3:$A1000, "&lt;"&amp;EOMONTH(DATE(L$1,L$2,1),0))-SUMIFS(Transacoes!$D$3:$D1000,Transacoes!$C$3:$C1000,$D921,Transacoes!$B$3:$B1000,"V", Transacoes!$A$3:$A1000, "&lt;"&amp;EOMONTH(DATE(L$1,L$2,1),0)))*SUMIFS(Prov_Auto!$E$3:$E1000, Prov_Auto!$A$3:$A1000, $D921, Prov_Auto!$D$3:$D1000,"&gt;="&amp;DATE(L$1,L$2,1),Prov_Auto!$D$3:$D1000, "&lt;="&amp;EOMONTH(DATE(L$1,L$2,1),0)))</f>
        <v/>
      </c>
      <c r="M921" s="48" t="str">
        <f>IF($D921="","", (SUMIFS(Transacoes!$D$3:$D1000,Transacoes!$C$3:$C1000,$D921,Transacoes!$B$3:$B1000,"C", Transacoes!$A$3:$A1000, "&lt;"&amp;EOMONTH(DATE(M$1,M$2,1),0))-SUMIFS(Transacoes!$D$3:$D1000,Transacoes!$C$3:$C1000,$D921,Transacoes!$B$3:$B1000,"V", Transacoes!$A$3:$A1000, "&lt;"&amp;EOMONTH(DATE(M$1,M$2,1),0)))*SUMIFS(Prov_Auto!$E$3:$E1000, Prov_Auto!$A$3:$A1000, $D921, Prov_Auto!$D$3:$D1000,"&gt;="&amp;DATE(M$1,M$2,1),Prov_Auto!$D$3:$D1000, "&lt;="&amp;EOMONTH(DATE(M$1,M$2,1),0)))</f>
        <v/>
      </c>
      <c r="N921" s="48" t="str">
        <f>IF($D921="","", (SUMIFS(Transacoes!$D$3:$D1000,Transacoes!$C$3:$C1000,$D921,Transacoes!$B$3:$B1000,"C", Transacoes!$A$3:$A1000, "&lt;"&amp;EOMONTH(DATE(N$1,N$2,1),0))-SUMIFS(Transacoes!$D$3:$D1000,Transacoes!$C$3:$C1000,$D921,Transacoes!$B$3:$B1000,"V", Transacoes!$A$3:$A1000, "&lt;"&amp;EOMONTH(DATE(N$1,N$2,1),0)))*SUMIFS(Prov_Auto!$E$3:$E1000, Prov_Auto!$A$3:$A1000, $D921, Prov_Auto!$D$3:$D1000,"&gt;="&amp;DATE(N$1,N$2,1),Prov_Auto!$D$3:$D1000, "&lt;="&amp;EOMONTH(DATE(N$1,N$2,1),0)))</f>
        <v/>
      </c>
      <c r="O921" s="48" t="str">
        <f>IF($D921="","", (SUMIFS(Transacoes!$D$3:$D1000,Transacoes!$C$3:$C1000,$D921,Transacoes!$B$3:$B1000,"C", Transacoes!$A$3:$A1000, "&lt;"&amp;EOMONTH(DATE(O$1,O$2,1),0))-SUMIFS(Transacoes!$D$3:$D1000,Transacoes!$C$3:$C1000,$D921,Transacoes!$B$3:$B1000,"V", Transacoes!$A$3:$A1000, "&lt;"&amp;EOMONTH(DATE(O$1,O$2,1),0)))*SUMIFS(Prov_Auto!$E$3:$E1000, Prov_Auto!$A$3:$A1000, $D921, Prov_Auto!$D$3:$D1000,"&gt;="&amp;DATE(O$1,O$2,1),Prov_Auto!$D$3:$D1000, "&lt;="&amp;EOMONTH(DATE(O$1,O$2,1),0)))</f>
        <v/>
      </c>
      <c r="P921" s="48" t="str">
        <f>IF($D921="","", (SUMIFS(Transacoes!$D$3:$D1000,Transacoes!$C$3:$C1000,$D921,Transacoes!$B$3:$B1000,"C", Transacoes!$A$3:$A1000, "&lt;"&amp;EOMONTH(DATE(P$1,P$2,1),0))-SUMIFS(Transacoes!$D$3:$D1000,Transacoes!$C$3:$C1000,$D921,Transacoes!$B$3:$B1000,"V", Transacoes!$A$3:$A1000, "&lt;"&amp;EOMONTH(DATE(P$1,P$2,1),0)))*SUMIFS(Prov_Auto!$E$3:$E1000, Prov_Auto!$A$3:$A1000, $D921, Prov_Auto!$D$3:$D1000,"&gt;="&amp;DATE(P$1,P$2,1),Prov_Auto!$D$3:$D1000, "&lt;="&amp;EOMONTH(DATE(P$1,P$2,1),0)))</f>
        <v/>
      </c>
      <c r="Q921" s="48" t="str">
        <f>IF($D921="","", (SUMIFS(Transacoes!$D$3:$D1000,Transacoes!$C$3:$C1000,$D921,Transacoes!$B$3:$B1000,"C", Transacoes!$A$3:$A1000, "&lt;"&amp;EOMONTH(DATE(Q$1,Q$2,1),0))-SUMIFS(Transacoes!$D$3:$D1000,Transacoes!$C$3:$C1000,$D921,Transacoes!$B$3:$B1000,"V", Transacoes!$A$3:$A1000, "&lt;"&amp;EOMONTH(DATE(Q$1,Q$2,1),0)))*SUMIFS(Prov_Auto!$E$3:$E1000, Prov_Auto!$A$3:$A1000, $D921, Prov_Auto!$D$3:$D1000,"&gt;="&amp;DATE(Q$1,Q$2,1),Prov_Auto!$D$3:$D1000, "&lt;="&amp;EOMONTH(DATE(Q$1,Q$2,1),0)))</f>
        <v/>
      </c>
      <c r="R921" s="47"/>
    </row>
    <row r="922">
      <c r="A922" s="47"/>
      <c r="B922" s="47"/>
      <c r="C922" s="47"/>
      <c r="D922" s="87"/>
      <c r="E922" s="48" t="str">
        <f>IF($D922="","", (SUMIFS(Transacoes!$D$3:$D1000,Transacoes!$C$3:$C1000,$D922,Transacoes!$B$3:$B1000,"C", Transacoes!$A$3:$A1000, "&lt;"&amp;EOMONTH(DATE(E$1,E$2,1),0))-SUMIFS(Transacoes!$D$3:$D1000,Transacoes!$C$3:$C1000,$D922,Transacoes!$B$3:$B1000,"V", Transacoes!$A$3:$A1000, "&lt;"&amp;EOMONTH(DATE(E$1,E$2,1),0)))*SUMIFS(Prov_Auto!$E$3:$E1000, Prov_Auto!$A$3:$A1000, $D922, Prov_Auto!$D$3:$D1000,"&gt;="&amp;DATE(E$1,E$2,1),Prov_Auto!$D$3:$D1000, "&lt;="&amp;EOMONTH(DATE(E$1,E$2,1),0)))</f>
        <v/>
      </c>
      <c r="F922" s="48" t="str">
        <f>IF($D922="","", (SUMIFS(Transacoes!$D$3:$D1000,Transacoes!$C$3:$C1000,$D922,Transacoes!$B$3:$B1000,"C", Transacoes!$A$3:$A1000, "&lt;"&amp;EOMONTH(DATE(F$1,F$2,1),0))-SUMIFS(Transacoes!$D$3:$D1000,Transacoes!$C$3:$C1000,$D922,Transacoes!$B$3:$B1000,"V", Transacoes!$A$3:$A1000, "&lt;"&amp;EOMONTH(DATE(F$1,F$2,1),0)))*SUMIFS(Prov_Auto!$E$3:$E1000, Prov_Auto!$A$3:$A1000, $D922, Prov_Auto!$D$3:$D1000,"&gt;="&amp;DATE(F$1,F$2,1),Prov_Auto!$D$3:$D1000, "&lt;="&amp;EOMONTH(DATE(F$1,F$2,1),0)))</f>
        <v/>
      </c>
      <c r="G922" s="48" t="str">
        <f>IF($D922="","", (SUMIFS(Transacoes!$D$3:$D1000,Transacoes!$C$3:$C1000,$D922,Transacoes!$B$3:$B1000,"C", Transacoes!$A$3:$A1000, "&lt;"&amp;EOMONTH(DATE(G$1,G$2,1),0))-SUMIFS(Transacoes!$D$3:$D1000,Transacoes!$C$3:$C1000,$D922,Transacoes!$B$3:$B1000,"V", Transacoes!$A$3:$A1000, "&lt;"&amp;EOMONTH(DATE(G$1,G$2,1),0)))*SUMIFS(Prov_Auto!$E$3:$E1000, Prov_Auto!$A$3:$A1000, $D922, Prov_Auto!$D$3:$D1000,"&gt;="&amp;DATE(G$1,G$2,1),Prov_Auto!$D$3:$D1000, "&lt;="&amp;EOMONTH(DATE(G$1,G$2,1),0)))</f>
        <v/>
      </c>
      <c r="H922" s="48" t="str">
        <f>IF($D922="","", (SUMIFS(Transacoes!$D$3:$D1000,Transacoes!$C$3:$C1000,$D922,Transacoes!$B$3:$B1000,"C", Transacoes!$A$3:$A1000, "&lt;"&amp;EOMONTH(DATE(H$1,H$2,1),0))-SUMIFS(Transacoes!$D$3:$D1000,Transacoes!$C$3:$C1000,$D922,Transacoes!$B$3:$B1000,"V", Transacoes!$A$3:$A1000, "&lt;"&amp;EOMONTH(DATE(H$1,H$2,1),0)))*SUMIFS(Prov_Auto!$E$3:$E1000, Prov_Auto!$A$3:$A1000, $D922, Prov_Auto!$D$3:$D1000,"&gt;="&amp;DATE(H$1,H$2,1),Prov_Auto!$D$3:$D1000, "&lt;="&amp;EOMONTH(DATE(H$1,H$2,1),0)))</f>
        <v/>
      </c>
      <c r="I922" s="48" t="str">
        <f>IF($D922="","", (SUMIFS(Transacoes!$D$3:$D1000,Transacoes!$C$3:$C1000,$D922,Transacoes!$B$3:$B1000,"C", Transacoes!$A$3:$A1000, "&lt;"&amp;EOMONTH(DATE(I$1,I$2,1),0))-SUMIFS(Transacoes!$D$3:$D1000,Transacoes!$C$3:$C1000,$D922,Transacoes!$B$3:$B1000,"V", Transacoes!$A$3:$A1000, "&lt;"&amp;EOMONTH(DATE(I$1,I$2,1),0)))*SUMIFS(Prov_Auto!$E$3:$E1000, Prov_Auto!$A$3:$A1000, $D922, Prov_Auto!$D$3:$D1000,"&gt;="&amp;DATE(I$1,I$2,1),Prov_Auto!$D$3:$D1000, "&lt;="&amp;EOMONTH(DATE(I$1,I$2,1),0)))</f>
        <v/>
      </c>
      <c r="J922" s="48" t="str">
        <f>IF($D922="","", (SUMIFS(Transacoes!$D$3:$D1000,Transacoes!$C$3:$C1000,$D922,Transacoes!$B$3:$B1000,"C", Transacoes!$A$3:$A1000, "&lt;"&amp;EOMONTH(DATE(J$1,J$2,1),0))-SUMIFS(Transacoes!$D$3:$D1000,Transacoes!$C$3:$C1000,$D922,Transacoes!$B$3:$B1000,"V", Transacoes!$A$3:$A1000, "&lt;"&amp;EOMONTH(DATE(J$1,J$2,1),0)))*SUMIFS(Prov_Auto!$E$3:$E1000, Prov_Auto!$A$3:$A1000, $D922, Prov_Auto!$D$3:$D1000,"&gt;="&amp;DATE(J$1,J$2,1),Prov_Auto!$D$3:$D1000, "&lt;="&amp;EOMONTH(DATE(J$1,J$2,1),0)))</f>
        <v/>
      </c>
      <c r="K922" s="48" t="str">
        <f>IF($D922="","", (SUMIFS(Transacoes!$D$3:$D1000,Transacoes!$C$3:$C1000,$D922,Transacoes!$B$3:$B1000,"C", Transacoes!$A$3:$A1000, "&lt;"&amp;EOMONTH(DATE(K$1,K$2,1),0))-SUMIFS(Transacoes!$D$3:$D1000,Transacoes!$C$3:$C1000,$D922,Transacoes!$B$3:$B1000,"V", Transacoes!$A$3:$A1000, "&lt;"&amp;EOMONTH(DATE(K$1,K$2,1),0)))*SUMIFS(Prov_Auto!$E$3:$E1000, Prov_Auto!$A$3:$A1000, $D922, Prov_Auto!$D$3:$D1000,"&gt;="&amp;DATE(K$1,K$2,1),Prov_Auto!$D$3:$D1000, "&lt;="&amp;EOMONTH(DATE(K$1,K$2,1),0)))</f>
        <v/>
      </c>
      <c r="L922" s="48" t="str">
        <f>IF($D922="","", (SUMIFS(Transacoes!$D$3:$D1000,Transacoes!$C$3:$C1000,$D922,Transacoes!$B$3:$B1000,"C", Transacoes!$A$3:$A1000, "&lt;"&amp;EOMONTH(DATE(L$1,L$2,1),0))-SUMIFS(Transacoes!$D$3:$D1000,Transacoes!$C$3:$C1000,$D922,Transacoes!$B$3:$B1000,"V", Transacoes!$A$3:$A1000, "&lt;"&amp;EOMONTH(DATE(L$1,L$2,1),0)))*SUMIFS(Prov_Auto!$E$3:$E1000, Prov_Auto!$A$3:$A1000, $D922, Prov_Auto!$D$3:$D1000,"&gt;="&amp;DATE(L$1,L$2,1),Prov_Auto!$D$3:$D1000, "&lt;="&amp;EOMONTH(DATE(L$1,L$2,1),0)))</f>
        <v/>
      </c>
      <c r="M922" s="48" t="str">
        <f>IF($D922="","", (SUMIFS(Transacoes!$D$3:$D1000,Transacoes!$C$3:$C1000,$D922,Transacoes!$B$3:$B1000,"C", Transacoes!$A$3:$A1000, "&lt;"&amp;EOMONTH(DATE(M$1,M$2,1),0))-SUMIFS(Transacoes!$D$3:$D1000,Transacoes!$C$3:$C1000,$D922,Transacoes!$B$3:$B1000,"V", Transacoes!$A$3:$A1000, "&lt;"&amp;EOMONTH(DATE(M$1,M$2,1),0)))*SUMIFS(Prov_Auto!$E$3:$E1000, Prov_Auto!$A$3:$A1000, $D922, Prov_Auto!$D$3:$D1000,"&gt;="&amp;DATE(M$1,M$2,1),Prov_Auto!$D$3:$D1000, "&lt;="&amp;EOMONTH(DATE(M$1,M$2,1),0)))</f>
        <v/>
      </c>
      <c r="N922" s="48" t="str">
        <f>IF($D922="","", (SUMIFS(Transacoes!$D$3:$D1000,Transacoes!$C$3:$C1000,$D922,Transacoes!$B$3:$B1000,"C", Transacoes!$A$3:$A1000, "&lt;"&amp;EOMONTH(DATE(N$1,N$2,1),0))-SUMIFS(Transacoes!$D$3:$D1000,Transacoes!$C$3:$C1000,$D922,Transacoes!$B$3:$B1000,"V", Transacoes!$A$3:$A1000, "&lt;"&amp;EOMONTH(DATE(N$1,N$2,1),0)))*SUMIFS(Prov_Auto!$E$3:$E1000, Prov_Auto!$A$3:$A1000, $D922, Prov_Auto!$D$3:$D1000,"&gt;="&amp;DATE(N$1,N$2,1),Prov_Auto!$D$3:$D1000, "&lt;="&amp;EOMONTH(DATE(N$1,N$2,1),0)))</f>
        <v/>
      </c>
      <c r="O922" s="48" t="str">
        <f>IF($D922="","", (SUMIFS(Transacoes!$D$3:$D1000,Transacoes!$C$3:$C1000,$D922,Transacoes!$B$3:$B1000,"C", Transacoes!$A$3:$A1000, "&lt;"&amp;EOMONTH(DATE(O$1,O$2,1),0))-SUMIFS(Transacoes!$D$3:$D1000,Transacoes!$C$3:$C1000,$D922,Transacoes!$B$3:$B1000,"V", Transacoes!$A$3:$A1000, "&lt;"&amp;EOMONTH(DATE(O$1,O$2,1),0)))*SUMIFS(Prov_Auto!$E$3:$E1000, Prov_Auto!$A$3:$A1000, $D922, Prov_Auto!$D$3:$D1000,"&gt;="&amp;DATE(O$1,O$2,1),Prov_Auto!$D$3:$D1000, "&lt;="&amp;EOMONTH(DATE(O$1,O$2,1),0)))</f>
        <v/>
      </c>
      <c r="P922" s="48" t="str">
        <f>IF($D922="","", (SUMIFS(Transacoes!$D$3:$D1000,Transacoes!$C$3:$C1000,$D922,Transacoes!$B$3:$B1000,"C", Transacoes!$A$3:$A1000, "&lt;"&amp;EOMONTH(DATE(P$1,P$2,1),0))-SUMIFS(Transacoes!$D$3:$D1000,Transacoes!$C$3:$C1000,$D922,Transacoes!$B$3:$B1000,"V", Transacoes!$A$3:$A1000, "&lt;"&amp;EOMONTH(DATE(P$1,P$2,1),0)))*SUMIFS(Prov_Auto!$E$3:$E1000, Prov_Auto!$A$3:$A1000, $D922, Prov_Auto!$D$3:$D1000,"&gt;="&amp;DATE(P$1,P$2,1),Prov_Auto!$D$3:$D1000, "&lt;="&amp;EOMONTH(DATE(P$1,P$2,1),0)))</f>
        <v/>
      </c>
      <c r="Q922" s="48" t="str">
        <f>IF($D922="","", (SUMIFS(Transacoes!$D$3:$D1000,Transacoes!$C$3:$C1000,$D922,Transacoes!$B$3:$B1000,"C", Transacoes!$A$3:$A1000, "&lt;"&amp;EOMONTH(DATE(Q$1,Q$2,1),0))-SUMIFS(Transacoes!$D$3:$D1000,Transacoes!$C$3:$C1000,$D922,Transacoes!$B$3:$B1000,"V", Transacoes!$A$3:$A1000, "&lt;"&amp;EOMONTH(DATE(Q$1,Q$2,1),0)))*SUMIFS(Prov_Auto!$E$3:$E1000, Prov_Auto!$A$3:$A1000, $D922, Prov_Auto!$D$3:$D1000,"&gt;="&amp;DATE(Q$1,Q$2,1),Prov_Auto!$D$3:$D1000, "&lt;="&amp;EOMONTH(DATE(Q$1,Q$2,1),0)))</f>
        <v/>
      </c>
      <c r="R922" s="47"/>
    </row>
    <row r="923">
      <c r="A923" s="47"/>
      <c r="B923" s="47"/>
      <c r="C923" s="47"/>
      <c r="D923" s="87"/>
      <c r="E923" s="48" t="str">
        <f>IF($D923="","", (SUMIFS(Transacoes!$D$3:$D1000,Transacoes!$C$3:$C1000,$D923,Transacoes!$B$3:$B1000,"C", Transacoes!$A$3:$A1000, "&lt;"&amp;EOMONTH(DATE(E$1,E$2,1),0))-SUMIFS(Transacoes!$D$3:$D1000,Transacoes!$C$3:$C1000,$D923,Transacoes!$B$3:$B1000,"V", Transacoes!$A$3:$A1000, "&lt;"&amp;EOMONTH(DATE(E$1,E$2,1),0)))*SUMIFS(Prov_Auto!$E$3:$E1000, Prov_Auto!$A$3:$A1000, $D923, Prov_Auto!$D$3:$D1000,"&gt;="&amp;DATE(E$1,E$2,1),Prov_Auto!$D$3:$D1000, "&lt;="&amp;EOMONTH(DATE(E$1,E$2,1),0)))</f>
        <v/>
      </c>
      <c r="F923" s="48" t="str">
        <f>IF($D923="","", (SUMIFS(Transacoes!$D$3:$D1000,Transacoes!$C$3:$C1000,$D923,Transacoes!$B$3:$B1000,"C", Transacoes!$A$3:$A1000, "&lt;"&amp;EOMONTH(DATE(F$1,F$2,1),0))-SUMIFS(Transacoes!$D$3:$D1000,Transacoes!$C$3:$C1000,$D923,Transacoes!$B$3:$B1000,"V", Transacoes!$A$3:$A1000, "&lt;"&amp;EOMONTH(DATE(F$1,F$2,1),0)))*SUMIFS(Prov_Auto!$E$3:$E1000, Prov_Auto!$A$3:$A1000, $D923, Prov_Auto!$D$3:$D1000,"&gt;="&amp;DATE(F$1,F$2,1),Prov_Auto!$D$3:$D1000, "&lt;="&amp;EOMONTH(DATE(F$1,F$2,1),0)))</f>
        <v/>
      </c>
      <c r="G923" s="48" t="str">
        <f>IF($D923="","", (SUMIFS(Transacoes!$D$3:$D1000,Transacoes!$C$3:$C1000,$D923,Transacoes!$B$3:$B1000,"C", Transacoes!$A$3:$A1000, "&lt;"&amp;EOMONTH(DATE(G$1,G$2,1),0))-SUMIFS(Transacoes!$D$3:$D1000,Transacoes!$C$3:$C1000,$D923,Transacoes!$B$3:$B1000,"V", Transacoes!$A$3:$A1000, "&lt;"&amp;EOMONTH(DATE(G$1,G$2,1),0)))*SUMIFS(Prov_Auto!$E$3:$E1000, Prov_Auto!$A$3:$A1000, $D923, Prov_Auto!$D$3:$D1000,"&gt;="&amp;DATE(G$1,G$2,1),Prov_Auto!$D$3:$D1000, "&lt;="&amp;EOMONTH(DATE(G$1,G$2,1),0)))</f>
        <v/>
      </c>
      <c r="H923" s="48" t="str">
        <f>IF($D923="","", (SUMIFS(Transacoes!$D$3:$D1000,Transacoes!$C$3:$C1000,$D923,Transacoes!$B$3:$B1000,"C", Transacoes!$A$3:$A1000, "&lt;"&amp;EOMONTH(DATE(H$1,H$2,1),0))-SUMIFS(Transacoes!$D$3:$D1000,Transacoes!$C$3:$C1000,$D923,Transacoes!$B$3:$B1000,"V", Transacoes!$A$3:$A1000, "&lt;"&amp;EOMONTH(DATE(H$1,H$2,1),0)))*SUMIFS(Prov_Auto!$E$3:$E1000, Prov_Auto!$A$3:$A1000, $D923, Prov_Auto!$D$3:$D1000,"&gt;="&amp;DATE(H$1,H$2,1),Prov_Auto!$D$3:$D1000, "&lt;="&amp;EOMONTH(DATE(H$1,H$2,1),0)))</f>
        <v/>
      </c>
      <c r="I923" s="48" t="str">
        <f>IF($D923="","", (SUMIFS(Transacoes!$D$3:$D1000,Transacoes!$C$3:$C1000,$D923,Transacoes!$B$3:$B1000,"C", Transacoes!$A$3:$A1000, "&lt;"&amp;EOMONTH(DATE(I$1,I$2,1),0))-SUMIFS(Transacoes!$D$3:$D1000,Transacoes!$C$3:$C1000,$D923,Transacoes!$B$3:$B1000,"V", Transacoes!$A$3:$A1000, "&lt;"&amp;EOMONTH(DATE(I$1,I$2,1),0)))*SUMIFS(Prov_Auto!$E$3:$E1000, Prov_Auto!$A$3:$A1000, $D923, Prov_Auto!$D$3:$D1000,"&gt;="&amp;DATE(I$1,I$2,1),Prov_Auto!$D$3:$D1000, "&lt;="&amp;EOMONTH(DATE(I$1,I$2,1),0)))</f>
        <v/>
      </c>
      <c r="J923" s="48" t="str">
        <f>IF($D923="","", (SUMIFS(Transacoes!$D$3:$D1000,Transacoes!$C$3:$C1000,$D923,Transacoes!$B$3:$B1000,"C", Transacoes!$A$3:$A1000, "&lt;"&amp;EOMONTH(DATE(J$1,J$2,1),0))-SUMIFS(Transacoes!$D$3:$D1000,Transacoes!$C$3:$C1000,$D923,Transacoes!$B$3:$B1000,"V", Transacoes!$A$3:$A1000, "&lt;"&amp;EOMONTH(DATE(J$1,J$2,1),0)))*SUMIFS(Prov_Auto!$E$3:$E1000, Prov_Auto!$A$3:$A1000, $D923, Prov_Auto!$D$3:$D1000,"&gt;="&amp;DATE(J$1,J$2,1),Prov_Auto!$D$3:$D1000, "&lt;="&amp;EOMONTH(DATE(J$1,J$2,1),0)))</f>
        <v/>
      </c>
      <c r="K923" s="48" t="str">
        <f>IF($D923="","", (SUMIFS(Transacoes!$D$3:$D1000,Transacoes!$C$3:$C1000,$D923,Transacoes!$B$3:$B1000,"C", Transacoes!$A$3:$A1000, "&lt;"&amp;EOMONTH(DATE(K$1,K$2,1),0))-SUMIFS(Transacoes!$D$3:$D1000,Transacoes!$C$3:$C1000,$D923,Transacoes!$B$3:$B1000,"V", Transacoes!$A$3:$A1000, "&lt;"&amp;EOMONTH(DATE(K$1,K$2,1),0)))*SUMIFS(Prov_Auto!$E$3:$E1000, Prov_Auto!$A$3:$A1000, $D923, Prov_Auto!$D$3:$D1000,"&gt;="&amp;DATE(K$1,K$2,1),Prov_Auto!$D$3:$D1000, "&lt;="&amp;EOMONTH(DATE(K$1,K$2,1),0)))</f>
        <v/>
      </c>
      <c r="L923" s="48" t="str">
        <f>IF($D923="","", (SUMIFS(Transacoes!$D$3:$D1000,Transacoes!$C$3:$C1000,$D923,Transacoes!$B$3:$B1000,"C", Transacoes!$A$3:$A1000, "&lt;"&amp;EOMONTH(DATE(L$1,L$2,1),0))-SUMIFS(Transacoes!$D$3:$D1000,Transacoes!$C$3:$C1000,$D923,Transacoes!$B$3:$B1000,"V", Transacoes!$A$3:$A1000, "&lt;"&amp;EOMONTH(DATE(L$1,L$2,1),0)))*SUMIFS(Prov_Auto!$E$3:$E1000, Prov_Auto!$A$3:$A1000, $D923, Prov_Auto!$D$3:$D1000,"&gt;="&amp;DATE(L$1,L$2,1),Prov_Auto!$D$3:$D1000, "&lt;="&amp;EOMONTH(DATE(L$1,L$2,1),0)))</f>
        <v/>
      </c>
      <c r="M923" s="48" t="str">
        <f>IF($D923="","", (SUMIFS(Transacoes!$D$3:$D1000,Transacoes!$C$3:$C1000,$D923,Transacoes!$B$3:$B1000,"C", Transacoes!$A$3:$A1000, "&lt;"&amp;EOMONTH(DATE(M$1,M$2,1),0))-SUMIFS(Transacoes!$D$3:$D1000,Transacoes!$C$3:$C1000,$D923,Transacoes!$B$3:$B1000,"V", Transacoes!$A$3:$A1000, "&lt;"&amp;EOMONTH(DATE(M$1,M$2,1),0)))*SUMIFS(Prov_Auto!$E$3:$E1000, Prov_Auto!$A$3:$A1000, $D923, Prov_Auto!$D$3:$D1000,"&gt;="&amp;DATE(M$1,M$2,1),Prov_Auto!$D$3:$D1000, "&lt;="&amp;EOMONTH(DATE(M$1,M$2,1),0)))</f>
        <v/>
      </c>
      <c r="N923" s="48" t="str">
        <f>IF($D923="","", (SUMIFS(Transacoes!$D$3:$D1000,Transacoes!$C$3:$C1000,$D923,Transacoes!$B$3:$B1000,"C", Transacoes!$A$3:$A1000, "&lt;"&amp;EOMONTH(DATE(N$1,N$2,1),0))-SUMIFS(Transacoes!$D$3:$D1000,Transacoes!$C$3:$C1000,$D923,Transacoes!$B$3:$B1000,"V", Transacoes!$A$3:$A1000, "&lt;"&amp;EOMONTH(DATE(N$1,N$2,1),0)))*SUMIFS(Prov_Auto!$E$3:$E1000, Prov_Auto!$A$3:$A1000, $D923, Prov_Auto!$D$3:$D1000,"&gt;="&amp;DATE(N$1,N$2,1),Prov_Auto!$D$3:$D1000, "&lt;="&amp;EOMONTH(DATE(N$1,N$2,1),0)))</f>
        <v/>
      </c>
      <c r="O923" s="48" t="str">
        <f>IF($D923="","", (SUMIFS(Transacoes!$D$3:$D1000,Transacoes!$C$3:$C1000,$D923,Transacoes!$B$3:$B1000,"C", Transacoes!$A$3:$A1000, "&lt;"&amp;EOMONTH(DATE(O$1,O$2,1),0))-SUMIFS(Transacoes!$D$3:$D1000,Transacoes!$C$3:$C1000,$D923,Transacoes!$B$3:$B1000,"V", Transacoes!$A$3:$A1000, "&lt;"&amp;EOMONTH(DATE(O$1,O$2,1),0)))*SUMIFS(Prov_Auto!$E$3:$E1000, Prov_Auto!$A$3:$A1000, $D923, Prov_Auto!$D$3:$D1000,"&gt;="&amp;DATE(O$1,O$2,1),Prov_Auto!$D$3:$D1000, "&lt;="&amp;EOMONTH(DATE(O$1,O$2,1),0)))</f>
        <v/>
      </c>
      <c r="P923" s="48" t="str">
        <f>IF($D923="","", (SUMIFS(Transacoes!$D$3:$D1000,Transacoes!$C$3:$C1000,$D923,Transacoes!$B$3:$B1000,"C", Transacoes!$A$3:$A1000, "&lt;"&amp;EOMONTH(DATE(P$1,P$2,1),0))-SUMIFS(Transacoes!$D$3:$D1000,Transacoes!$C$3:$C1000,$D923,Transacoes!$B$3:$B1000,"V", Transacoes!$A$3:$A1000, "&lt;"&amp;EOMONTH(DATE(P$1,P$2,1),0)))*SUMIFS(Prov_Auto!$E$3:$E1000, Prov_Auto!$A$3:$A1000, $D923, Prov_Auto!$D$3:$D1000,"&gt;="&amp;DATE(P$1,P$2,1),Prov_Auto!$D$3:$D1000, "&lt;="&amp;EOMONTH(DATE(P$1,P$2,1),0)))</f>
        <v/>
      </c>
      <c r="Q923" s="48" t="str">
        <f>IF($D923="","", (SUMIFS(Transacoes!$D$3:$D1000,Transacoes!$C$3:$C1000,$D923,Transacoes!$B$3:$B1000,"C", Transacoes!$A$3:$A1000, "&lt;"&amp;EOMONTH(DATE(Q$1,Q$2,1),0))-SUMIFS(Transacoes!$D$3:$D1000,Transacoes!$C$3:$C1000,$D923,Transacoes!$B$3:$B1000,"V", Transacoes!$A$3:$A1000, "&lt;"&amp;EOMONTH(DATE(Q$1,Q$2,1),0)))*SUMIFS(Prov_Auto!$E$3:$E1000, Prov_Auto!$A$3:$A1000, $D923, Prov_Auto!$D$3:$D1000,"&gt;="&amp;DATE(Q$1,Q$2,1),Prov_Auto!$D$3:$D1000, "&lt;="&amp;EOMONTH(DATE(Q$1,Q$2,1),0)))</f>
        <v/>
      </c>
      <c r="R923" s="47"/>
    </row>
    <row r="924">
      <c r="A924" s="47"/>
      <c r="B924" s="47"/>
      <c r="C924" s="47"/>
      <c r="D924" s="87"/>
      <c r="E924" s="48" t="str">
        <f>IF($D924="","", (SUMIFS(Transacoes!$D$3:$D1000,Transacoes!$C$3:$C1000,$D924,Transacoes!$B$3:$B1000,"C", Transacoes!$A$3:$A1000, "&lt;"&amp;EOMONTH(DATE(E$1,E$2,1),0))-SUMIFS(Transacoes!$D$3:$D1000,Transacoes!$C$3:$C1000,$D924,Transacoes!$B$3:$B1000,"V", Transacoes!$A$3:$A1000, "&lt;"&amp;EOMONTH(DATE(E$1,E$2,1),0)))*SUMIFS(Prov_Auto!$E$3:$E1000, Prov_Auto!$A$3:$A1000, $D924, Prov_Auto!$D$3:$D1000,"&gt;="&amp;DATE(E$1,E$2,1),Prov_Auto!$D$3:$D1000, "&lt;="&amp;EOMONTH(DATE(E$1,E$2,1),0)))</f>
        <v/>
      </c>
      <c r="F924" s="48" t="str">
        <f>IF($D924="","", (SUMIFS(Transacoes!$D$3:$D1000,Transacoes!$C$3:$C1000,$D924,Transacoes!$B$3:$B1000,"C", Transacoes!$A$3:$A1000, "&lt;"&amp;EOMONTH(DATE(F$1,F$2,1),0))-SUMIFS(Transacoes!$D$3:$D1000,Transacoes!$C$3:$C1000,$D924,Transacoes!$B$3:$B1000,"V", Transacoes!$A$3:$A1000, "&lt;"&amp;EOMONTH(DATE(F$1,F$2,1),0)))*SUMIFS(Prov_Auto!$E$3:$E1000, Prov_Auto!$A$3:$A1000, $D924, Prov_Auto!$D$3:$D1000,"&gt;="&amp;DATE(F$1,F$2,1),Prov_Auto!$D$3:$D1000, "&lt;="&amp;EOMONTH(DATE(F$1,F$2,1),0)))</f>
        <v/>
      </c>
      <c r="G924" s="48" t="str">
        <f>IF($D924="","", (SUMIFS(Transacoes!$D$3:$D1000,Transacoes!$C$3:$C1000,$D924,Transacoes!$B$3:$B1000,"C", Transacoes!$A$3:$A1000, "&lt;"&amp;EOMONTH(DATE(G$1,G$2,1),0))-SUMIFS(Transacoes!$D$3:$D1000,Transacoes!$C$3:$C1000,$D924,Transacoes!$B$3:$B1000,"V", Transacoes!$A$3:$A1000, "&lt;"&amp;EOMONTH(DATE(G$1,G$2,1),0)))*SUMIFS(Prov_Auto!$E$3:$E1000, Prov_Auto!$A$3:$A1000, $D924, Prov_Auto!$D$3:$D1000,"&gt;="&amp;DATE(G$1,G$2,1),Prov_Auto!$D$3:$D1000, "&lt;="&amp;EOMONTH(DATE(G$1,G$2,1),0)))</f>
        <v/>
      </c>
      <c r="H924" s="48" t="str">
        <f>IF($D924="","", (SUMIFS(Transacoes!$D$3:$D1000,Transacoes!$C$3:$C1000,$D924,Transacoes!$B$3:$B1000,"C", Transacoes!$A$3:$A1000, "&lt;"&amp;EOMONTH(DATE(H$1,H$2,1),0))-SUMIFS(Transacoes!$D$3:$D1000,Transacoes!$C$3:$C1000,$D924,Transacoes!$B$3:$B1000,"V", Transacoes!$A$3:$A1000, "&lt;"&amp;EOMONTH(DATE(H$1,H$2,1),0)))*SUMIFS(Prov_Auto!$E$3:$E1000, Prov_Auto!$A$3:$A1000, $D924, Prov_Auto!$D$3:$D1000,"&gt;="&amp;DATE(H$1,H$2,1),Prov_Auto!$D$3:$D1000, "&lt;="&amp;EOMONTH(DATE(H$1,H$2,1),0)))</f>
        <v/>
      </c>
      <c r="I924" s="48" t="str">
        <f>IF($D924="","", (SUMIFS(Transacoes!$D$3:$D1000,Transacoes!$C$3:$C1000,$D924,Transacoes!$B$3:$B1000,"C", Transacoes!$A$3:$A1000, "&lt;"&amp;EOMONTH(DATE(I$1,I$2,1),0))-SUMIFS(Transacoes!$D$3:$D1000,Transacoes!$C$3:$C1000,$D924,Transacoes!$B$3:$B1000,"V", Transacoes!$A$3:$A1000, "&lt;"&amp;EOMONTH(DATE(I$1,I$2,1),0)))*SUMIFS(Prov_Auto!$E$3:$E1000, Prov_Auto!$A$3:$A1000, $D924, Prov_Auto!$D$3:$D1000,"&gt;="&amp;DATE(I$1,I$2,1),Prov_Auto!$D$3:$D1000, "&lt;="&amp;EOMONTH(DATE(I$1,I$2,1),0)))</f>
        <v/>
      </c>
      <c r="J924" s="48" t="str">
        <f>IF($D924="","", (SUMIFS(Transacoes!$D$3:$D1000,Transacoes!$C$3:$C1000,$D924,Transacoes!$B$3:$B1000,"C", Transacoes!$A$3:$A1000, "&lt;"&amp;EOMONTH(DATE(J$1,J$2,1),0))-SUMIFS(Transacoes!$D$3:$D1000,Transacoes!$C$3:$C1000,$D924,Transacoes!$B$3:$B1000,"V", Transacoes!$A$3:$A1000, "&lt;"&amp;EOMONTH(DATE(J$1,J$2,1),0)))*SUMIFS(Prov_Auto!$E$3:$E1000, Prov_Auto!$A$3:$A1000, $D924, Prov_Auto!$D$3:$D1000,"&gt;="&amp;DATE(J$1,J$2,1),Prov_Auto!$D$3:$D1000, "&lt;="&amp;EOMONTH(DATE(J$1,J$2,1),0)))</f>
        <v/>
      </c>
      <c r="K924" s="48" t="str">
        <f>IF($D924="","", (SUMIFS(Transacoes!$D$3:$D1000,Transacoes!$C$3:$C1000,$D924,Transacoes!$B$3:$B1000,"C", Transacoes!$A$3:$A1000, "&lt;"&amp;EOMONTH(DATE(K$1,K$2,1),0))-SUMIFS(Transacoes!$D$3:$D1000,Transacoes!$C$3:$C1000,$D924,Transacoes!$B$3:$B1000,"V", Transacoes!$A$3:$A1000, "&lt;"&amp;EOMONTH(DATE(K$1,K$2,1),0)))*SUMIFS(Prov_Auto!$E$3:$E1000, Prov_Auto!$A$3:$A1000, $D924, Prov_Auto!$D$3:$D1000,"&gt;="&amp;DATE(K$1,K$2,1),Prov_Auto!$D$3:$D1000, "&lt;="&amp;EOMONTH(DATE(K$1,K$2,1),0)))</f>
        <v/>
      </c>
      <c r="L924" s="48" t="str">
        <f>IF($D924="","", (SUMIFS(Transacoes!$D$3:$D1000,Transacoes!$C$3:$C1000,$D924,Transacoes!$B$3:$B1000,"C", Transacoes!$A$3:$A1000, "&lt;"&amp;EOMONTH(DATE(L$1,L$2,1),0))-SUMIFS(Transacoes!$D$3:$D1000,Transacoes!$C$3:$C1000,$D924,Transacoes!$B$3:$B1000,"V", Transacoes!$A$3:$A1000, "&lt;"&amp;EOMONTH(DATE(L$1,L$2,1),0)))*SUMIFS(Prov_Auto!$E$3:$E1000, Prov_Auto!$A$3:$A1000, $D924, Prov_Auto!$D$3:$D1000,"&gt;="&amp;DATE(L$1,L$2,1),Prov_Auto!$D$3:$D1000, "&lt;="&amp;EOMONTH(DATE(L$1,L$2,1),0)))</f>
        <v/>
      </c>
      <c r="M924" s="48" t="str">
        <f>IF($D924="","", (SUMIFS(Transacoes!$D$3:$D1000,Transacoes!$C$3:$C1000,$D924,Transacoes!$B$3:$B1000,"C", Transacoes!$A$3:$A1000, "&lt;"&amp;EOMONTH(DATE(M$1,M$2,1),0))-SUMIFS(Transacoes!$D$3:$D1000,Transacoes!$C$3:$C1000,$D924,Transacoes!$B$3:$B1000,"V", Transacoes!$A$3:$A1000, "&lt;"&amp;EOMONTH(DATE(M$1,M$2,1),0)))*SUMIFS(Prov_Auto!$E$3:$E1000, Prov_Auto!$A$3:$A1000, $D924, Prov_Auto!$D$3:$D1000,"&gt;="&amp;DATE(M$1,M$2,1),Prov_Auto!$D$3:$D1000, "&lt;="&amp;EOMONTH(DATE(M$1,M$2,1),0)))</f>
        <v/>
      </c>
      <c r="N924" s="48" t="str">
        <f>IF($D924="","", (SUMIFS(Transacoes!$D$3:$D1000,Transacoes!$C$3:$C1000,$D924,Transacoes!$B$3:$B1000,"C", Transacoes!$A$3:$A1000, "&lt;"&amp;EOMONTH(DATE(N$1,N$2,1),0))-SUMIFS(Transacoes!$D$3:$D1000,Transacoes!$C$3:$C1000,$D924,Transacoes!$B$3:$B1000,"V", Transacoes!$A$3:$A1000, "&lt;"&amp;EOMONTH(DATE(N$1,N$2,1),0)))*SUMIFS(Prov_Auto!$E$3:$E1000, Prov_Auto!$A$3:$A1000, $D924, Prov_Auto!$D$3:$D1000,"&gt;="&amp;DATE(N$1,N$2,1),Prov_Auto!$D$3:$D1000, "&lt;="&amp;EOMONTH(DATE(N$1,N$2,1),0)))</f>
        <v/>
      </c>
      <c r="O924" s="48" t="str">
        <f>IF($D924="","", (SUMIFS(Transacoes!$D$3:$D1000,Transacoes!$C$3:$C1000,$D924,Transacoes!$B$3:$B1000,"C", Transacoes!$A$3:$A1000, "&lt;"&amp;EOMONTH(DATE(O$1,O$2,1),0))-SUMIFS(Transacoes!$D$3:$D1000,Transacoes!$C$3:$C1000,$D924,Transacoes!$B$3:$B1000,"V", Transacoes!$A$3:$A1000, "&lt;"&amp;EOMONTH(DATE(O$1,O$2,1),0)))*SUMIFS(Prov_Auto!$E$3:$E1000, Prov_Auto!$A$3:$A1000, $D924, Prov_Auto!$D$3:$D1000,"&gt;="&amp;DATE(O$1,O$2,1),Prov_Auto!$D$3:$D1000, "&lt;="&amp;EOMONTH(DATE(O$1,O$2,1),0)))</f>
        <v/>
      </c>
      <c r="P924" s="48" t="str">
        <f>IF($D924="","", (SUMIFS(Transacoes!$D$3:$D1000,Transacoes!$C$3:$C1000,$D924,Transacoes!$B$3:$B1000,"C", Transacoes!$A$3:$A1000, "&lt;"&amp;EOMONTH(DATE(P$1,P$2,1),0))-SUMIFS(Transacoes!$D$3:$D1000,Transacoes!$C$3:$C1000,$D924,Transacoes!$B$3:$B1000,"V", Transacoes!$A$3:$A1000, "&lt;"&amp;EOMONTH(DATE(P$1,P$2,1),0)))*SUMIFS(Prov_Auto!$E$3:$E1000, Prov_Auto!$A$3:$A1000, $D924, Prov_Auto!$D$3:$D1000,"&gt;="&amp;DATE(P$1,P$2,1),Prov_Auto!$D$3:$D1000, "&lt;="&amp;EOMONTH(DATE(P$1,P$2,1),0)))</f>
        <v/>
      </c>
      <c r="Q924" s="48" t="str">
        <f>IF($D924="","", (SUMIFS(Transacoes!$D$3:$D1000,Transacoes!$C$3:$C1000,$D924,Transacoes!$B$3:$B1000,"C", Transacoes!$A$3:$A1000, "&lt;"&amp;EOMONTH(DATE(Q$1,Q$2,1),0))-SUMIFS(Transacoes!$D$3:$D1000,Transacoes!$C$3:$C1000,$D924,Transacoes!$B$3:$B1000,"V", Transacoes!$A$3:$A1000, "&lt;"&amp;EOMONTH(DATE(Q$1,Q$2,1),0)))*SUMIFS(Prov_Auto!$E$3:$E1000, Prov_Auto!$A$3:$A1000, $D924, Prov_Auto!$D$3:$D1000,"&gt;="&amp;DATE(Q$1,Q$2,1),Prov_Auto!$D$3:$D1000, "&lt;="&amp;EOMONTH(DATE(Q$1,Q$2,1),0)))</f>
        <v/>
      </c>
      <c r="R924" s="47"/>
    </row>
    <row r="925">
      <c r="A925" s="47"/>
      <c r="B925" s="47"/>
      <c r="C925" s="47"/>
      <c r="D925" s="87"/>
      <c r="E925" s="48" t="str">
        <f>IF($D925="","", (SUMIFS(Transacoes!$D$3:$D1000,Transacoes!$C$3:$C1000,$D925,Transacoes!$B$3:$B1000,"C", Transacoes!$A$3:$A1000, "&lt;"&amp;EOMONTH(DATE(E$1,E$2,1),0))-SUMIFS(Transacoes!$D$3:$D1000,Transacoes!$C$3:$C1000,$D925,Transacoes!$B$3:$B1000,"V", Transacoes!$A$3:$A1000, "&lt;"&amp;EOMONTH(DATE(E$1,E$2,1),0)))*SUMIFS(Prov_Auto!$E$3:$E1000, Prov_Auto!$A$3:$A1000, $D925, Prov_Auto!$D$3:$D1000,"&gt;="&amp;DATE(E$1,E$2,1),Prov_Auto!$D$3:$D1000, "&lt;="&amp;EOMONTH(DATE(E$1,E$2,1),0)))</f>
        <v/>
      </c>
      <c r="F925" s="48" t="str">
        <f>IF($D925="","", (SUMIFS(Transacoes!$D$3:$D1000,Transacoes!$C$3:$C1000,$D925,Transacoes!$B$3:$B1000,"C", Transacoes!$A$3:$A1000, "&lt;"&amp;EOMONTH(DATE(F$1,F$2,1),0))-SUMIFS(Transacoes!$D$3:$D1000,Transacoes!$C$3:$C1000,$D925,Transacoes!$B$3:$B1000,"V", Transacoes!$A$3:$A1000, "&lt;"&amp;EOMONTH(DATE(F$1,F$2,1),0)))*SUMIFS(Prov_Auto!$E$3:$E1000, Prov_Auto!$A$3:$A1000, $D925, Prov_Auto!$D$3:$D1000,"&gt;="&amp;DATE(F$1,F$2,1),Prov_Auto!$D$3:$D1000, "&lt;="&amp;EOMONTH(DATE(F$1,F$2,1),0)))</f>
        <v/>
      </c>
      <c r="G925" s="48" t="str">
        <f>IF($D925="","", (SUMIFS(Transacoes!$D$3:$D1000,Transacoes!$C$3:$C1000,$D925,Transacoes!$B$3:$B1000,"C", Transacoes!$A$3:$A1000, "&lt;"&amp;EOMONTH(DATE(G$1,G$2,1),0))-SUMIFS(Transacoes!$D$3:$D1000,Transacoes!$C$3:$C1000,$D925,Transacoes!$B$3:$B1000,"V", Transacoes!$A$3:$A1000, "&lt;"&amp;EOMONTH(DATE(G$1,G$2,1),0)))*SUMIFS(Prov_Auto!$E$3:$E1000, Prov_Auto!$A$3:$A1000, $D925, Prov_Auto!$D$3:$D1000,"&gt;="&amp;DATE(G$1,G$2,1),Prov_Auto!$D$3:$D1000, "&lt;="&amp;EOMONTH(DATE(G$1,G$2,1),0)))</f>
        <v/>
      </c>
      <c r="H925" s="48" t="str">
        <f>IF($D925="","", (SUMIFS(Transacoes!$D$3:$D1000,Transacoes!$C$3:$C1000,$D925,Transacoes!$B$3:$B1000,"C", Transacoes!$A$3:$A1000, "&lt;"&amp;EOMONTH(DATE(H$1,H$2,1),0))-SUMIFS(Transacoes!$D$3:$D1000,Transacoes!$C$3:$C1000,$D925,Transacoes!$B$3:$B1000,"V", Transacoes!$A$3:$A1000, "&lt;"&amp;EOMONTH(DATE(H$1,H$2,1),0)))*SUMIFS(Prov_Auto!$E$3:$E1000, Prov_Auto!$A$3:$A1000, $D925, Prov_Auto!$D$3:$D1000,"&gt;="&amp;DATE(H$1,H$2,1),Prov_Auto!$D$3:$D1000, "&lt;="&amp;EOMONTH(DATE(H$1,H$2,1),0)))</f>
        <v/>
      </c>
      <c r="I925" s="48" t="str">
        <f>IF($D925="","", (SUMIFS(Transacoes!$D$3:$D1000,Transacoes!$C$3:$C1000,$D925,Transacoes!$B$3:$B1000,"C", Transacoes!$A$3:$A1000, "&lt;"&amp;EOMONTH(DATE(I$1,I$2,1),0))-SUMIFS(Transacoes!$D$3:$D1000,Transacoes!$C$3:$C1000,$D925,Transacoes!$B$3:$B1000,"V", Transacoes!$A$3:$A1000, "&lt;"&amp;EOMONTH(DATE(I$1,I$2,1),0)))*SUMIFS(Prov_Auto!$E$3:$E1000, Prov_Auto!$A$3:$A1000, $D925, Prov_Auto!$D$3:$D1000,"&gt;="&amp;DATE(I$1,I$2,1),Prov_Auto!$D$3:$D1000, "&lt;="&amp;EOMONTH(DATE(I$1,I$2,1),0)))</f>
        <v/>
      </c>
      <c r="J925" s="48" t="str">
        <f>IF($D925="","", (SUMIFS(Transacoes!$D$3:$D1000,Transacoes!$C$3:$C1000,$D925,Transacoes!$B$3:$B1000,"C", Transacoes!$A$3:$A1000, "&lt;"&amp;EOMONTH(DATE(J$1,J$2,1),0))-SUMIFS(Transacoes!$D$3:$D1000,Transacoes!$C$3:$C1000,$D925,Transacoes!$B$3:$B1000,"V", Transacoes!$A$3:$A1000, "&lt;"&amp;EOMONTH(DATE(J$1,J$2,1),0)))*SUMIFS(Prov_Auto!$E$3:$E1000, Prov_Auto!$A$3:$A1000, $D925, Prov_Auto!$D$3:$D1000,"&gt;="&amp;DATE(J$1,J$2,1),Prov_Auto!$D$3:$D1000, "&lt;="&amp;EOMONTH(DATE(J$1,J$2,1),0)))</f>
        <v/>
      </c>
      <c r="K925" s="48" t="str">
        <f>IF($D925="","", (SUMIFS(Transacoes!$D$3:$D1000,Transacoes!$C$3:$C1000,$D925,Transacoes!$B$3:$B1000,"C", Transacoes!$A$3:$A1000, "&lt;"&amp;EOMONTH(DATE(K$1,K$2,1),0))-SUMIFS(Transacoes!$D$3:$D1000,Transacoes!$C$3:$C1000,$D925,Transacoes!$B$3:$B1000,"V", Transacoes!$A$3:$A1000, "&lt;"&amp;EOMONTH(DATE(K$1,K$2,1),0)))*SUMIFS(Prov_Auto!$E$3:$E1000, Prov_Auto!$A$3:$A1000, $D925, Prov_Auto!$D$3:$D1000,"&gt;="&amp;DATE(K$1,K$2,1),Prov_Auto!$D$3:$D1000, "&lt;="&amp;EOMONTH(DATE(K$1,K$2,1),0)))</f>
        <v/>
      </c>
      <c r="L925" s="48" t="str">
        <f>IF($D925="","", (SUMIFS(Transacoes!$D$3:$D1000,Transacoes!$C$3:$C1000,$D925,Transacoes!$B$3:$B1000,"C", Transacoes!$A$3:$A1000, "&lt;"&amp;EOMONTH(DATE(L$1,L$2,1),0))-SUMIFS(Transacoes!$D$3:$D1000,Transacoes!$C$3:$C1000,$D925,Transacoes!$B$3:$B1000,"V", Transacoes!$A$3:$A1000, "&lt;"&amp;EOMONTH(DATE(L$1,L$2,1),0)))*SUMIFS(Prov_Auto!$E$3:$E1000, Prov_Auto!$A$3:$A1000, $D925, Prov_Auto!$D$3:$D1000,"&gt;="&amp;DATE(L$1,L$2,1),Prov_Auto!$D$3:$D1000, "&lt;="&amp;EOMONTH(DATE(L$1,L$2,1),0)))</f>
        <v/>
      </c>
      <c r="M925" s="48" t="str">
        <f>IF($D925="","", (SUMIFS(Transacoes!$D$3:$D1000,Transacoes!$C$3:$C1000,$D925,Transacoes!$B$3:$B1000,"C", Transacoes!$A$3:$A1000, "&lt;"&amp;EOMONTH(DATE(M$1,M$2,1),0))-SUMIFS(Transacoes!$D$3:$D1000,Transacoes!$C$3:$C1000,$D925,Transacoes!$B$3:$B1000,"V", Transacoes!$A$3:$A1000, "&lt;"&amp;EOMONTH(DATE(M$1,M$2,1),0)))*SUMIFS(Prov_Auto!$E$3:$E1000, Prov_Auto!$A$3:$A1000, $D925, Prov_Auto!$D$3:$D1000,"&gt;="&amp;DATE(M$1,M$2,1),Prov_Auto!$D$3:$D1000, "&lt;="&amp;EOMONTH(DATE(M$1,M$2,1),0)))</f>
        <v/>
      </c>
      <c r="N925" s="48" t="str">
        <f>IF($D925="","", (SUMIFS(Transacoes!$D$3:$D1000,Transacoes!$C$3:$C1000,$D925,Transacoes!$B$3:$B1000,"C", Transacoes!$A$3:$A1000, "&lt;"&amp;EOMONTH(DATE(N$1,N$2,1),0))-SUMIFS(Transacoes!$D$3:$D1000,Transacoes!$C$3:$C1000,$D925,Transacoes!$B$3:$B1000,"V", Transacoes!$A$3:$A1000, "&lt;"&amp;EOMONTH(DATE(N$1,N$2,1),0)))*SUMIFS(Prov_Auto!$E$3:$E1000, Prov_Auto!$A$3:$A1000, $D925, Prov_Auto!$D$3:$D1000,"&gt;="&amp;DATE(N$1,N$2,1),Prov_Auto!$D$3:$D1000, "&lt;="&amp;EOMONTH(DATE(N$1,N$2,1),0)))</f>
        <v/>
      </c>
      <c r="O925" s="48" t="str">
        <f>IF($D925="","", (SUMIFS(Transacoes!$D$3:$D1000,Transacoes!$C$3:$C1000,$D925,Transacoes!$B$3:$B1000,"C", Transacoes!$A$3:$A1000, "&lt;"&amp;EOMONTH(DATE(O$1,O$2,1),0))-SUMIFS(Transacoes!$D$3:$D1000,Transacoes!$C$3:$C1000,$D925,Transacoes!$B$3:$B1000,"V", Transacoes!$A$3:$A1000, "&lt;"&amp;EOMONTH(DATE(O$1,O$2,1),0)))*SUMIFS(Prov_Auto!$E$3:$E1000, Prov_Auto!$A$3:$A1000, $D925, Prov_Auto!$D$3:$D1000,"&gt;="&amp;DATE(O$1,O$2,1),Prov_Auto!$D$3:$D1000, "&lt;="&amp;EOMONTH(DATE(O$1,O$2,1),0)))</f>
        <v/>
      </c>
      <c r="P925" s="48" t="str">
        <f>IF($D925="","", (SUMIFS(Transacoes!$D$3:$D1000,Transacoes!$C$3:$C1000,$D925,Transacoes!$B$3:$B1000,"C", Transacoes!$A$3:$A1000, "&lt;"&amp;EOMONTH(DATE(P$1,P$2,1),0))-SUMIFS(Transacoes!$D$3:$D1000,Transacoes!$C$3:$C1000,$D925,Transacoes!$B$3:$B1000,"V", Transacoes!$A$3:$A1000, "&lt;"&amp;EOMONTH(DATE(P$1,P$2,1),0)))*SUMIFS(Prov_Auto!$E$3:$E1000, Prov_Auto!$A$3:$A1000, $D925, Prov_Auto!$D$3:$D1000,"&gt;="&amp;DATE(P$1,P$2,1),Prov_Auto!$D$3:$D1000, "&lt;="&amp;EOMONTH(DATE(P$1,P$2,1),0)))</f>
        <v/>
      </c>
      <c r="Q925" s="48" t="str">
        <f>IF($D925="","", (SUMIFS(Transacoes!$D$3:$D1000,Transacoes!$C$3:$C1000,$D925,Transacoes!$B$3:$B1000,"C", Transacoes!$A$3:$A1000, "&lt;"&amp;EOMONTH(DATE(Q$1,Q$2,1),0))-SUMIFS(Transacoes!$D$3:$D1000,Transacoes!$C$3:$C1000,$D925,Transacoes!$B$3:$B1000,"V", Transacoes!$A$3:$A1000, "&lt;"&amp;EOMONTH(DATE(Q$1,Q$2,1),0)))*SUMIFS(Prov_Auto!$E$3:$E1000, Prov_Auto!$A$3:$A1000, $D925, Prov_Auto!$D$3:$D1000,"&gt;="&amp;DATE(Q$1,Q$2,1),Prov_Auto!$D$3:$D1000, "&lt;="&amp;EOMONTH(DATE(Q$1,Q$2,1),0)))</f>
        <v/>
      </c>
      <c r="R925" s="47"/>
    </row>
    <row r="926">
      <c r="A926" s="47"/>
      <c r="B926" s="47"/>
      <c r="C926" s="47"/>
      <c r="D926" s="87"/>
      <c r="E926" s="48" t="str">
        <f>IF($D926="","", (SUMIFS(Transacoes!$D$3:$D1000,Transacoes!$C$3:$C1000,$D926,Transacoes!$B$3:$B1000,"C", Transacoes!$A$3:$A1000, "&lt;"&amp;EOMONTH(DATE(E$1,E$2,1),0))-SUMIFS(Transacoes!$D$3:$D1000,Transacoes!$C$3:$C1000,$D926,Transacoes!$B$3:$B1000,"V", Transacoes!$A$3:$A1000, "&lt;"&amp;EOMONTH(DATE(E$1,E$2,1),0)))*SUMIFS(Prov_Auto!$E$3:$E1000, Prov_Auto!$A$3:$A1000, $D926, Prov_Auto!$D$3:$D1000,"&gt;="&amp;DATE(E$1,E$2,1),Prov_Auto!$D$3:$D1000, "&lt;="&amp;EOMONTH(DATE(E$1,E$2,1),0)))</f>
        <v/>
      </c>
      <c r="F926" s="48" t="str">
        <f>IF($D926="","", (SUMIFS(Transacoes!$D$3:$D1000,Transacoes!$C$3:$C1000,$D926,Transacoes!$B$3:$B1000,"C", Transacoes!$A$3:$A1000, "&lt;"&amp;EOMONTH(DATE(F$1,F$2,1),0))-SUMIFS(Transacoes!$D$3:$D1000,Transacoes!$C$3:$C1000,$D926,Transacoes!$B$3:$B1000,"V", Transacoes!$A$3:$A1000, "&lt;"&amp;EOMONTH(DATE(F$1,F$2,1),0)))*SUMIFS(Prov_Auto!$E$3:$E1000, Prov_Auto!$A$3:$A1000, $D926, Prov_Auto!$D$3:$D1000,"&gt;="&amp;DATE(F$1,F$2,1),Prov_Auto!$D$3:$D1000, "&lt;="&amp;EOMONTH(DATE(F$1,F$2,1),0)))</f>
        <v/>
      </c>
      <c r="G926" s="48" t="str">
        <f>IF($D926="","", (SUMIFS(Transacoes!$D$3:$D1000,Transacoes!$C$3:$C1000,$D926,Transacoes!$B$3:$B1000,"C", Transacoes!$A$3:$A1000, "&lt;"&amp;EOMONTH(DATE(G$1,G$2,1),0))-SUMIFS(Transacoes!$D$3:$D1000,Transacoes!$C$3:$C1000,$D926,Transacoes!$B$3:$B1000,"V", Transacoes!$A$3:$A1000, "&lt;"&amp;EOMONTH(DATE(G$1,G$2,1),0)))*SUMIFS(Prov_Auto!$E$3:$E1000, Prov_Auto!$A$3:$A1000, $D926, Prov_Auto!$D$3:$D1000,"&gt;="&amp;DATE(G$1,G$2,1),Prov_Auto!$D$3:$D1000, "&lt;="&amp;EOMONTH(DATE(G$1,G$2,1),0)))</f>
        <v/>
      </c>
      <c r="H926" s="48" t="str">
        <f>IF($D926="","", (SUMIFS(Transacoes!$D$3:$D1000,Transacoes!$C$3:$C1000,$D926,Transacoes!$B$3:$B1000,"C", Transacoes!$A$3:$A1000, "&lt;"&amp;EOMONTH(DATE(H$1,H$2,1),0))-SUMIFS(Transacoes!$D$3:$D1000,Transacoes!$C$3:$C1000,$D926,Transacoes!$B$3:$B1000,"V", Transacoes!$A$3:$A1000, "&lt;"&amp;EOMONTH(DATE(H$1,H$2,1),0)))*SUMIFS(Prov_Auto!$E$3:$E1000, Prov_Auto!$A$3:$A1000, $D926, Prov_Auto!$D$3:$D1000,"&gt;="&amp;DATE(H$1,H$2,1),Prov_Auto!$D$3:$D1000, "&lt;="&amp;EOMONTH(DATE(H$1,H$2,1),0)))</f>
        <v/>
      </c>
      <c r="I926" s="48" t="str">
        <f>IF($D926="","", (SUMIFS(Transacoes!$D$3:$D1000,Transacoes!$C$3:$C1000,$D926,Transacoes!$B$3:$B1000,"C", Transacoes!$A$3:$A1000, "&lt;"&amp;EOMONTH(DATE(I$1,I$2,1),0))-SUMIFS(Transacoes!$D$3:$D1000,Transacoes!$C$3:$C1000,$D926,Transacoes!$B$3:$B1000,"V", Transacoes!$A$3:$A1000, "&lt;"&amp;EOMONTH(DATE(I$1,I$2,1),0)))*SUMIFS(Prov_Auto!$E$3:$E1000, Prov_Auto!$A$3:$A1000, $D926, Prov_Auto!$D$3:$D1000,"&gt;="&amp;DATE(I$1,I$2,1),Prov_Auto!$D$3:$D1000, "&lt;="&amp;EOMONTH(DATE(I$1,I$2,1),0)))</f>
        <v/>
      </c>
      <c r="J926" s="48" t="str">
        <f>IF($D926="","", (SUMIFS(Transacoes!$D$3:$D1000,Transacoes!$C$3:$C1000,$D926,Transacoes!$B$3:$B1000,"C", Transacoes!$A$3:$A1000, "&lt;"&amp;EOMONTH(DATE(J$1,J$2,1),0))-SUMIFS(Transacoes!$D$3:$D1000,Transacoes!$C$3:$C1000,$D926,Transacoes!$B$3:$B1000,"V", Transacoes!$A$3:$A1000, "&lt;"&amp;EOMONTH(DATE(J$1,J$2,1),0)))*SUMIFS(Prov_Auto!$E$3:$E1000, Prov_Auto!$A$3:$A1000, $D926, Prov_Auto!$D$3:$D1000,"&gt;="&amp;DATE(J$1,J$2,1),Prov_Auto!$D$3:$D1000, "&lt;="&amp;EOMONTH(DATE(J$1,J$2,1),0)))</f>
        <v/>
      </c>
      <c r="K926" s="48" t="str">
        <f>IF($D926="","", (SUMIFS(Transacoes!$D$3:$D1000,Transacoes!$C$3:$C1000,$D926,Transacoes!$B$3:$B1000,"C", Transacoes!$A$3:$A1000, "&lt;"&amp;EOMONTH(DATE(K$1,K$2,1),0))-SUMIFS(Transacoes!$D$3:$D1000,Transacoes!$C$3:$C1000,$D926,Transacoes!$B$3:$B1000,"V", Transacoes!$A$3:$A1000, "&lt;"&amp;EOMONTH(DATE(K$1,K$2,1),0)))*SUMIFS(Prov_Auto!$E$3:$E1000, Prov_Auto!$A$3:$A1000, $D926, Prov_Auto!$D$3:$D1000,"&gt;="&amp;DATE(K$1,K$2,1),Prov_Auto!$D$3:$D1000, "&lt;="&amp;EOMONTH(DATE(K$1,K$2,1),0)))</f>
        <v/>
      </c>
      <c r="L926" s="48" t="str">
        <f>IF($D926="","", (SUMIFS(Transacoes!$D$3:$D1000,Transacoes!$C$3:$C1000,$D926,Transacoes!$B$3:$B1000,"C", Transacoes!$A$3:$A1000, "&lt;"&amp;EOMONTH(DATE(L$1,L$2,1),0))-SUMIFS(Transacoes!$D$3:$D1000,Transacoes!$C$3:$C1000,$D926,Transacoes!$B$3:$B1000,"V", Transacoes!$A$3:$A1000, "&lt;"&amp;EOMONTH(DATE(L$1,L$2,1),0)))*SUMIFS(Prov_Auto!$E$3:$E1000, Prov_Auto!$A$3:$A1000, $D926, Prov_Auto!$D$3:$D1000,"&gt;="&amp;DATE(L$1,L$2,1),Prov_Auto!$D$3:$D1000, "&lt;="&amp;EOMONTH(DATE(L$1,L$2,1),0)))</f>
        <v/>
      </c>
      <c r="M926" s="48" t="str">
        <f>IF($D926="","", (SUMIFS(Transacoes!$D$3:$D1000,Transacoes!$C$3:$C1000,$D926,Transacoes!$B$3:$B1000,"C", Transacoes!$A$3:$A1000, "&lt;"&amp;EOMONTH(DATE(M$1,M$2,1),0))-SUMIFS(Transacoes!$D$3:$D1000,Transacoes!$C$3:$C1000,$D926,Transacoes!$B$3:$B1000,"V", Transacoes!$A$3:$A1000, "&lt;"&amp;EOMONTH(DATE(M$1,M$2,1),0)))*SUMIFS(Prov_Auto!$E$3:$E1000, Prov_Auto!$A$3:$A1000, $D926, Prov_Auto!$D$3:$D1000,"&gt;="&amp;DATE(M$1,M$2,1),Prov_Auto!$D$3:$D1000, "&lt;="&amp;EOMONTH(DATE(M$1,M$2,1),0)))</f>
        <v/>
      </c>
      <c r="N926" s="48" t="str">
        <f>IF($D926="","", (SUMIFS(Transacoes!$D$3:$D1000,Transacoes!$C$3:$C1000,$D926,Transacoes!$B$3:$B1000,"C", Transacoes!$A$3:$A1000, "&lt;"&amp;EOMONTH(DATE(N$1,N$2,1),0))-SUMIFS(Transacoes!$D$3:$D1000,Transacoes!$C$3:$C1000,$D926,Transacoes!$B$3:$B1000,"V", Transacoes!$A$3:$A1000, "&lt;"&amp;EOMONTH(DATE(N$1,N$2,1),0)))*SUMIFS(Prov_Auto!$E$3:$E1000, Prov_Auto!$A$3:$A1000, $D926, Prov_Auto!$D$3:$D1000,"&gt;="&amp;DATE(N$1,N$2,1),Prov_Auto!$D$3:$D1000, "&lt;="&amp;EOMONTH(DATE(N$1,N$2,1),0)))</f>
        <v/>
      </c>
      <c r="O926" s="48" t="str">
        <f>IF($D926="","", (SUMIFS(Transacoes!$D$3:$D1000,Transacoes!$C$3:$C1000,$D926,Transacoes!$B$3:$B1000,"C", Transacoes!$A$3:$A1000, "&lt;"&amp;EOMONTH(DATE(O$1,O$2,1),0))-SUMIFS(Transacoes!$D$3:$D1000,Transacoes!$C$3:$C1000,$D926,Transacoes!$B$3:$B1000,"V", Transacoes!$A$3:$A1000, "&lt;"&amp;EOMONTH(DATE(O$1,O$2,1),0)))*SUMIFS(Prov_Auto!$E$3:$E1000, Prov_Auto!$A$3:$A1000, $D926, Prov_Auto!$D$3:$D1000,"&gt;="&amp;DATE(O$1,O$2,1),Prov_Auto!$D$3:$D1000, "&lt;="&amp;EOMONTH(DATE(O$1,O$2,1),0)))</f>
        <v/>
      </c>
      <c r="P926" s="48" t="str">
        <f>IF($D926="","", (SUMIFS(Transacoes!$D$3:$D1000,Transacoes!$C$3:$C1000,$D926,Transacoes!$B$3:$B1000,"C", Transacoes!$A$3:$A1000, "&lt;"&amp;EOMONTH(DATE(P$1,P$2,1),0))-SUMIFS(Transacoes!$D$3:$D1000,Transacoes!$C$3:$C1000,$D926,Transacoes!$B$3:$B1000,"V", Transacoes!$A$3:$A1000, "&lt;"&amp;EOMONTH(DATE(P$1,P$2,1),0)))*SUMIFS(Prov_Auto!$E$3:$E1000, Prov_Auto!$A$3:$A1000, $D926, Prov_Auto!$D$3:$D1000,"&gt;="&amp;DATE(P$1,P$2,1),Prov_Auto!$D$3:$D1000, "&lt;="&amp;EOMONTH(DATE(P$1,P$2,1),0)))</f>
        <v/>
      </c>
      <c r="Q926" s="48" t="str">
        <f>IF($D926="","", (SUMIFS(Transacoes!$D$3:$D1000,Transacoes!$C$3:$C1000,$D926,Transacoes!$B$3:$B1000,"C", Transacoes!$A$3:$A1000, "&lt;"&amp;EOMONTH(DATE(Q$1,Q$2,1),0))-SUMIFS(Transacoes!$D$3:$D1000,Transacoes!$C$3:$C1000,$D926,Transacoes!$B$3:$B1000,"V", Transacoes!$A$3:$A1000, "&lt;"&amp;EOMONTH(DATE(Q$1,Q$2,1),0)))*SUMIFS(Prov_Auto!$E$3:$E1000, Prov_Auto!$A$3:$A1000, $D926, Prov_Auto!$D$3:$D1000,"&gt;="&amp;DATE(Q$1,Q$2,1),Prov_Auto!$D$3:$D1000, "&lt;="&amp;EOMONTH(DATE(Q$1,Q$2,1),0)))</f>
        <v/>
      </c>
      <c r="R926" s="47"/>
    </row>
    <row r="927">
      <c r="A927" s="47"/>
      <c r="B927" s="47"/>
      <c r="C927" s="47"/>
      <c r="D927" s="87"/>
      <c r="E927" s="48" t="str">
        <f>IF($D927="","", (SUMIFS(Transacoes!$D$3:$D1000,Transacoes!$C$3:$C1000,$D927,Transacoes!$B$3:$B1000,"C", Transacoes!$A$3:$A1000, "&lt;"&amp;EOMONTH(DATE(E$1,E$2,1),0))-SUMIFS(Transacoes!$D$3:$D1000,Transacoes!$C$3:$C1000,$D927,Transacoes!$B$3:$B1000,"V", Transacoes!$A$3:$A1000, "&lt;"&amp;EOMONTH(DATE(E$1,E$2,1),0)))*SUMIFS(Prov_Auto!$E$3:$E1000, Prov_Auto!$A$3:$A1000, $D927, Prov_Auto!$D$3:$D1000,"&gt;="&amp;DATE(E$1,E$2,1),Prov_Auto!$D$3:$D1000, "&lt;="&amp;EOMONTH(DATE(E$1,E$2,1),0)))</f>
        <v/>
      </c>
      <c r="F927" s="48" t="str">
        <f>IF($D927="","", (SUMIFS(Transacoes!$D$3:$D1000,Transacoes!$C$3:$C1000,$D927,Transacoes!$B$3:$B1000,"C", Transacoes!$A$3:$A1000, "&lt;"&amp;EOMONTH(DATE(F$1,F$2,1),0))-SUMIFS(Transacoes!$D$3:$D1000,Transacoes!$C$3:$C1000,$D927,Transacoes!$B$3:$B1000,"V", Transacoes!$A$3:$A1000, "&lt;"&amp;EOMONTH(DATE(F$1,F$2,1),0)))*SUMIFS(Prov_Auto!$E$3:$E1000, Prov_Auto!$A$3:$A1000, $D927, Prov_Auto!$D$3:$D1000,"&gt;="&amp;DATE(F$1,F$2,1),Prov_Auto!$D$3:$D1000, "&lt;="&amp;EOMONTH(DATE(F$1,F$2,1),0)))</f>
        <v/>
      </c>
      <c r="G927" s="48" t="str">
        <f>IF($D927="","", (SUMIFS(Transacoes!$D$3:$D1000,Transacoes!$C$3:$C1000,$D927,Transacoes!$B$3:$B1000,"C", Transacoes!$A$3:$A1000, "&lt;"&amp;EOMONTH(DATE(G$1,G$2,1),0))-SUMIFS(Transacoes!$D$3:$D1000,Transacoes!$C$3:$C1000,$D927,Transacoes!$B$3:$B1000,"V", Transacoes!$A$3:$A1000, "&lt;"&amp;EOMONTH(DATE(G$1,G$2,1),0)))*SUMIFS(Prov_Auto!$E$3:$E1000, Prov_Auto!$A$3:$A1000, $D927, Prov_Auto!$D$3:$D1000,"&gt;="&amp;DATE(G$1,G$2,1),Prov_Auto!$D$3:$D1000, "&lt;="&amp;EOMONTH(DATE(G$1,G$2,1),0)))</f>
        <v/>
      </c>
      <c r="H927" s="48" t="str">
        <f>IF($D927="","", (SUMIFS(Transacoes!$D$3:$D1000,Transacoes!$C$3:$C1000,$D927,Transacoes!$B$3:$B1000,"C", Transacoes!$A$3:$A1000, "&lt;"&amp;EOMONTH(DATE(H$1,H$2,1),0))-SUMIFS(Transacoes!$D$3:$D1000,Transacoes!$C$3:$C1000,$D927,Transacoes!$B$3:$B1000,"V", Transacoes!$A$3:$A1000, "&lt;"&amp;EOMONTH(DATE(H$1,H$2,1),0)))*SUMIFS(Prov_Auto!$E$3:$E1000, Prov_Auto!$A$3:$A1000, $D927, Prov_Auto!$D$3:$D1000,"&gt;="&amp;DATE(H$1,H$2,1),Prov_Auto!$D$3:$D1000, "&lt;="&amp;EOMONTH(DATE(H$1,H$2,1),0)))</f>
        <v/>
      </c>
      <c r="I927" s="48" t="str">
        <f>IF($D927="","", (SUMIFS(Transacoes!$D$3:$D1000,Transacoes!$C$3:$C1000,$D927,Transacoes!$B$3:$B1000,"C", Transacoes!$A$3:$A1000, "&lt;"&amp;EOMONTH(DATE(I$1,I$2,1),0))-SUMIFS(Transacoes!$D$3:$D1000,Transacoes!$C$3:$C1000,$D927,Transacoes!$B$3:$B1000,"V", Transacoes!$A$3:$A1000, "&lt;"&amp;EOMONTH(DATE(I$1,I$2,1),0)))*SUMIFS(Prov_Auto!$E$3:$E1000, Prov_Auto!$A$3:$A1000, $D927, Prov_Auto!$D$3:$D1000,"&gt;="&amp;DATE(I$1,I$2,1),Prov_Auto!$D$3:$D1000, "&lt;="&amp;EOMONTH(DATE(I$1,I$2,1),0)))</f>
        <v/>
      </c>
      <c r="J927" s="48" t="str">
        <f>IF($D927="","", (SUMIFS(Transacoes!$D$3:$D1000,Transacoes!$C$3:$C1000,$D927,Transacoes!$B$3:$B1000,"C", Transacoes!$A$3:$A1000, "&lt;"&amp;EOMONTH(DATE(J$1,J$2,1),0))-SUMIFS(Transacoes!$D$3:$D1000,Transacoes!$C$3:$C1000,$D927,Transacoes!$B$3:$B1000,"V", Transacoes!$A$3:$A1000, "&lt;"&amp;EOMONTH(DATE(J$1,J$2,1),0)))*SUMIFS(Prov_Auto!$E$3:$E1000, Prov_Auto!$A$3:$A1000, $D927, Prov_Auto!$D$3:$D1000,"&gt;="&amp;DATE(J$1,J$2,1),Prov_Auto!$D$3:$D1000, "&lt;="&amp;EOMONTH(DATE(J$1,J$2,1),0)))</f>
        <v/>
      </c>
      <c r="K927" s="48" t="str">
        <f>IF($D927="","", (SUMIFS(Transacoes!$D$3:$D1000,Transacoes!$C$3:$C1000,$D927,Transacoes!$B$3:$B1000,"C", Transacoes!$A$3:$A1000, "&lt;"&amp;EOMONTH(DATE(K$1,K$2,1),0))-SUMIFS(Transacoes!$D$3:$D1000,Transacoes!$C$3:$C1000,$D927,Transacoes!$B$3:$B1000,"V", Transacoes!$A$3:$A1000, "&lt;"&amp;EOMONTH(DATE(K$1,K$2,1),0)))*SUMIFS(Prov_Auto!$E$3:$E1000, Prov_Auto!$A$3:$A1000, $D927, Prov_Auto!$D$3:$D1000,"&gt;="&amp;DATE(K$1,K$2,1),Prov_Auto!$D$3:$D1000, "&lt;="&amp;EOMONTH(DATE(K$1,K$2,1),0)))</f>
        <v/>
      </c>
      <c r="L927" s="48" t="str">
        <f>IF($D927="","", (SUMIFS(Transacoes!$D$3:$D1000,Transacoes!$C$3:$C1000,$D927,Transacoes!$B$3:$B1000,"C", Transacoes!$A$3:$A1000, "&lt;"&amp;EOMONTH(DATE(L$1,L$2,1),0))-SUMIFS(Transacoes!$D$3:$D1000,Transacoes!$C$3:$C1000,$D927,Transacoes!$B$3:$B1000,"V", Transacoes!$A$3:$A1000, "&lt;"&amp;EOMONTH(DATE(L$1,L$2,1),0)))*SUMIFS(Prov_Auto!$E$3:$E1000, Prov_Auto!$A$3:$A1000, $D927, Prov_Auto!$D$3:$D1000,"&gt;="&amp;DATE(L$1,L$2,1),Prov_Auto!$D$3:$D1000, "&lt;="&amp;EOMONTH(DATE(L$1,L$2,1),0)))</f>
        <v/>
      </c>
      <c r="M927" s="48" t="str">
        <f>IF($D927="","", (SUMIFS(Transacoes!$D$3:$D1000,Transacoes!$C$3:$C1000,$D927,Transacoes!$B$3:$B1000,"C", Transacoes!$A$3:$A1000, "&lt;"&amp;EOMONTH(DATE(M$1,M$2,1),0))-SUMIFS(Transacoes!$D$3:$D1000,Transacoes!$C$3:$C1000,$D927,Transacoes!$B$3:$B1000,"V", Transacoes!$A$3:$A1000, "&lt;"&amp;EOMONTH(DATE(M$1,M$2,1),0)))*SUMIFS(Prov_Auto!$E$3:$E1000, Prov_Auto!$A$3:$A1000, $D927, Prov_Auto!$D$3:$D1000,"&gt;="&amp;DATE(M$1,M$2,1),Prov_Auto!$D$3:$D1000, "&lt;="&amp;EOMONTH(DATE(M$1,M$2,1),0)))</f>
        <v/>
      </c>
      <c r="N927" s="48" t="str">
        <f>IF($D927="","", (SUMIFS(Transacoes!$D$3:$D1000,Transacoes!$C$3:$C1000,$D927,Transacoes!$B$3:$B1000,"C", Transacoes!$A$3:$A1000, "&lt;"&amp;EOMONTH(DATE(N$1,N$2,1),0))-SUMIFS(Transacoes!$D$3:$D1000,Transacoes!$C$3:$C1000,$D927,Transacoes!$B$3:$B1000,"V", Transacoes!$A$3:$A1000, "&lt;"&amp;EOMONTH(DATE(N$1,N$2,1),0)))*SUMIFS(Prov_Auto!$E$3:$E1000, Prov_Auto!$A$3:$A1000, $D927, Prov_Auto!$D$3:$D1000,"&gt;="&amp;DATE(N$1,N$2,1),Prov_Auto!$D$3:$D1000, "&lt;="&amp;EOMONTH(DATE(N$1,N$2,1),0)))</f>
        <v/>
      </c>
      <c r="O927" s="48" t="str">
        <f>IF($D927="","", (SUMIFS(Transacoes!$D$3:$D1000,Transacoes!$C$3:$C1000,$D927,Transacoes!$B$3:$B1000,"C", Transacoes!$A$3:$A1000, "&lt;"&amp;EOMONTH(DATE(O$1,O$2,1),0))-SUMIFS(Transacoes!$D$3:$D1000,Transacoes!$C$3:$C1000,$D927,Transacoes!$B$3:$B1000,"V", Transacoes!$A$3:$A1000, "&lt;"&amp;EOMONTH(DATE(O$1,O$2,1),0)))*SUMIFS(Prov_Auto!$E$3:$E1000, Prov_Auto!$A$3:$A1000, $D927, Prov_Auto!$D$3:$D1000,"&gt;="&amp;DATE(O$1,O$2,1),Prov_Auto!$D$3:$D1000, "&lt;="&amp;EOMONTH(DATE(O$1,O$2,1),0)))</f>
        <v/>
      </c>
      <c r="P927" s="48" t="str">
        <f>IF($D927="","", (SUMIFS(Transacoes!$D$3:$D1000,Transacoes!$C$3:$C1000,$D927,Transacoes!$B$3:$B1000,"C", Transacoes!$A$3:$A1000, "&lt;"&amp;EOMONTH(DATE(P$1,P$2,1),0))-SUMIFS(Transacoes!$D$3:$D1000,Transacoes!$C$3:$C1000,$D927,Transacoes!$B$3:$B1000,"V", Transacoes!$A$3:$A1000, "&lt;"&amp;EOMONTH(DATE(P$1,P$2,1),0)))*SUMIFS(Prov_Auto!$E$3:$E1000, Prov_Auto!$A$3:$A1000, $D927, Prov_Auto!$D$3:$D1000,"&gt;="&amp;DATE(P$1,P$2,1),Prov_Auto!$D$3:$D1000, "&lt;="&amp;EOMONTH(DATE(P$1,P$2,1),0)))</f>
        <v/>
      </c>
      <c r="Q927" s="48" t="str">
        <f>IF($D927="","", (SUMIFS(Transacoes!$D$3:$D1000,Transacoes!$C$3:$C1000,$D927,Transacoes!$B$3:$B1000,"C", Transacoes!$A$3:$A1000, "&lt;"&amp;EOMONTH(DATE(Q$1,Q$2,1),0))-SUMIFS(Transacoes!$D$3:$D1000,Transacoes!$C$3:$C1000,$D927,Transacoes!$B$3:$B1000,"V", Transacoes!$A$3:$A1000, "&lt;"&amp;EOMONTH(DATE(Q$1,Q$2,1),0)))*SUMIFS(Prov_Auto!$E$3:$E1000, Prov_Auto!$A$3:$A1000, $D927, Prov_Auto!$D$3:$D1000,"&gt;="&amp;DATE(Q$1,Q$2,1),Prov_Auto!$D$3:$D1000, "&lt;="&amp;EOMONTH(DATE(Q$1,Q$2,1),0)))</f>
        <v/>
      </c>
      <c r="R927" s="47"/>
    </row>
    <row r="928">
      <c r="A928" s="47"/>
      <c r="B928" s="47"/>
      <c r="C928" s="47"/>
      <c r="D928" s="87"/>
      <c r="E928" s="48" t="str">
        <f>IF($D928="","", (SUMIFS(Transacoes!$D$3:$D1000,Transacoes!$C$3:$C1000,$D928,Transacoes!$B$3:$B1000,"C", Transacoes!$A$3:$A1000, "&lt;"&amp;EOMONTH(DATE(E$1,E$2,1),0))-SUMIFS(Transacoes!$D$3:$D1000,Transacoes!$C$3:$C1000,$D928,Transacoes!$B$3:$B1000,"V", Transacoes!$A$3:$A1000, "&lt;"&amp;EOMONTH(DATE(E$1,E$2,1),0)))*SUMIFS(Prov_Auto!$E$3:$E1000, Prov_Auto!$A$3:$A1000, $D928, Prov_Auto!$D$3:$D1000,"&gt;="&amp;DATE(E$1,E$2,1),Prov_Auto!$D$3:$D1000, "&lt;="&amp;EOMONTH(DATE(E$1,E$2,1),0)))</f>
        <v/>
      </c>
      <c r="F928" s="48" t="str">
        <f>IF($D928="","", (SUMIFS(Transacoes!$D$3:$D1000,Transacoes!$C$3:$C1000,$D928,Transacoes!$B$3:$B1000,"C", Transacoes!$A$3:$A1000, "&lt;"&amp;EOMONTH(DATE(F$1,F$2,1),0))-SUMIFS(Transacoes!$D$3:$D1000,Transacoes!$C$3:$C1000,$D928,Transacoes!$B$3:$B1000,"V", Transacoes!$A$3:$A1000, "&lt;"&amp;EOMONTH(DATE(F$1,F$2,1),0)))*SUMIFS(Prov_Auto!$E$3:$E1000, Prov_Auto!$A$3:$A1000, $D928, Prov_Auto!$D$3:$D1000,"&gt;="&amp;DATE(F$1,F$2,1),Prov_Auto!$D$3:$D1000, "&lt;="&amp;EOMONTH(DATE(F$1,F$2,1),0)))</f>
        <v/>
      </c>
      <c r="G928" s="48" t="str">
        <f>IF($D928="","", (SUMIFS(Transacoes!$D$3:$D1000,Transacoes!$C$3:$C1000,$D928,Transacoes!$B$3:$B1000,"C", Transacoes!$A$3:$A1000, "&lt;"&amp;EOMONTH(DATE(G$1,G$2,1),0))-SUMIFS(Transacoes!$D$3:$D1000,Transacoes!$C$3:$C1000,$D928,Transacoes!$B$3:$B1000,"V", Transacoes!$A$3:$A1000, "&lt;"&amp;EOMONTH(DATE(G$1,G$2,1),0)))*SUMIFS(Prov_Auto!$E$3:$E1000, Prov_Auto!$A$3:$A1000, $D928, Prov_Auto!$D$3:$D1000,"&gt;="&amp;DATE(G$1,G$2,1),Prov_Auto!$D$3:$D1000, "&lt;="&amp;EOMONTH(DATE(G$1,G$2,1),0)))</f>
        <v/>
      </c>
      <c r="H928" s="48" t="str">
        <f>IF($D928="","", (SUMIFS(Transacoes!$D$3:$D1000,Transacoes!$C$3:$C1000,$D928,Transacoes!$B$3:$B1000,"C", Transacoes!$A$3:$A1000, "&lt;"&amp;EOMONTH(DATE(H$1,H$2,1),0))-SUMIFS(Transacoes!$D$3:$D1000,Transacoes!$C$3:$C1000,$D928,Transacoes!$B$3:$B1000,"V", Transacoes!$A$3:$A1000, "&lt;"&amp;EOMONTH(DATE(H$1,H$2,1),0)))*SUMIFS(Prov_Auto!$E$3:$E1000, Prov_Auto!$A$3:$A1000, $D928, Prov_Auto!$D$3:$D1000,"&gt;="&amp;DATE(H$1,H$2,1),Prov_Auto!$D$3:$D1000, "&lt;="&amp;EOMONTH(DATE(H$1,H$2,1),0)))</f>
        <v/>
      </c>
      <c r="I928" s="48" t="str">
        <f>IF($D928="","", (SUMIFS(Transacoes!$D$3:$D1000,Transacoes!$C$3:$C1000,$D928,Transacoes!$B$3:$B1000,"C", Transacoes!$A$3:$A1000, "&lt;"&amp;EOMONTH(DATE(I$1,I$2,1),0))-SUMIFS(Transacoes!$D$3:$D1000,Transacoes!$C$3:$C1000,$D928,Transacoes!$B$3:$B1000,"V", Transacoes!$A$3:$A1000, "&lt;"&amp;EOMONTH(DATE(I$1,I$2,1),0)))*SUMIFS(Prov_Auto!$E$3:$E1000, Prov_Auto!$A$3:$A1000, $D928, Prov_Auto!$D$3:$D1000,"&gt;="&amp;DATE(I$1,I$2,1),Prov_Auto!$D$3:$D1000, "&lt;="&amp;EOMONTH(DATE(I$1,I$2,1),0)))</f>
        <v/>
      </c>
      <c r="J928" s="48" t="str">
        <f>IF($D928="","", (SUMIFS(Transacoes!$D$3:$D1000,Transacoes!$C$3:$C1000,$D928,Transacoes!$B$3:$B1000,"C", Transacoes!$A$3:$A1000, "&lt;"&amp;EOMONTH(DATE(J$1,J$2,1),0))-SUMIFS(Transacoes!$D$3:$D1000,Transacoes!$C$3:$C1000,$D928,Transacoes!$B$3:$B1000,"V", Transacoes!$A$3:$A1000, "&lt;"&amp;EOMONTH(DATE(J$1,J$2,1),0)))*SUMIFS(Prov_Auto!$E$3:$E1000, Prov_Auto!$A$3:$A1000, $D928, Prov_Auto!$D$3:$D1000,"&gt;="&amp;DATE(J$1,J$2,1),Prov_Auto!$D$3:$D1000, "&lt;="&amp;EOMONTH(DATE(J$1,J$2,1),0)))</f>
        <v/>
      </c>
      <c r="K928" s="48" t="str">
        <f>IF($D928="","", (SUMIFS(Transacoes!$D$3:$D1000,Transacoes!$C$3:$C1000,$D928,Transacoes!$B$3:$B1000,"C", Transacoes!$A$3:$A1000, "&lt;"&amp;EOMONTH(DATE(K$1,K$2,1),0))-SUMIFS(Transacoes!$D$3:$D1000,Transacoes!$C$3:$C1000,$D928,Transacoes!$B$3:$B1000,"V", Transacoes!$A$3:$A1000, "&lt;"&amp;EOMONTH(DATE(K$1,K$2,1),0)))*SUMIFS(Prov_Auto!$E$3:$E1000, Prov_Auto!$A$3:$A1000, $D928, Prov_Auto!$D$3:$D1000,"&gt;="&amp;DATE(K$1,K$2,1),Prov_Auto!$D$3:$D1000, "&lt;="&amp;EOMONTH(DATE(K$1,K$2,1),0)))</f>
        <v/>
      </c>
      <c r="L928" s="48" t="str">
        <f>IF($D928="","", (SUMIFS(Transacoes!$D$3:$D1000,Transacoes!$C$3:$C1000,$D928,Transacoes!$B$3:$B1000,"C", Transacoes!$A$3:$A1000, "&lt;"&amp;EOMONTH(DATE(L$1,L$2,1),0))-SUMIFS(Transacoes!$D$3:$D1000,Transacoes!$C$3:$C1000,$D928,Transacoes!$B$3:$B1000,"V", Transacoes!$A$3:$A1000, "&lt;"&amp;EOMONTH(DATE(L$1,L$2,1),0)))*SUMIFS(Prov_Auto!$E$3:$E1000, Prov_Auto!$A$3:$A1000, $D928, Prov_Auto!$D$3:$D1000,"&gt;="&amp;DATE(L$1,L$2,1),Prov_Auto!$D$3:$D1000, "&lt;="&amp;EOMONTH(DATE(L$1,L$2,1),0)))</f>
        <v/>
      </c>
      <c r="M928" s="48" t="str">
        <f>IF($D928="","", (SUMIFS(Transacoes!$D$3:$D1000,Transacoes!$C$3:$C1000,$D928,Transacoes!$B$3:$B1000,"C", Transacoes!$A$3:$A1000, "&lt;"&amp;EOMONTH(DATE(M$1,M$2,1),0))-SUMIFS(Transacoes!$D$3:$D1000,Transacoes!$C$3:$C1000,$D928,Transacoes!$B$3:$B1000,"V", Transacoes!$A$3:$A1000, "&lt;"&amp;EOMONTH(DATE(M$1,M$2,1),0)))*SUMIFS(Prov_Auto!$E$3:$E1000, Prov_Auto!$A$3:$A1000, $D928, Prov_Auto!$D$3:$D1000,"&gt;="&amp;DATE(M$1,M$2,1),Prov_Auto!$D$3:$D1000, "&lt;="&amp;EOMONTH(DATE(M$1,M$2,1),0)))</f>
        <v/>
      </c>
      <c r="N928" s="48" t="str">
        <f>IF($D928="","", (SUMIFS(Transacoes!$D$3:$D1000,Transacoes!$C$3:$C1000,$D928,Transacoes!$B$3:$B1000,"C", Transacoes!$A$3:$A1000, "&lt;"&amp;EOMONTH(DATE(N$1,N$2,1),0))-SUMIFS(Transacoes!$D$3:$D1000,Transacoes!$C$3:$C1000,$D928,Transacoes!$B$3:$B1000,"V", Transacoes!$A$3:$A1000, "&lt;"&amp;EOMONTH(DATE(N$1,N$2,1),0)))*SUMIFS(Prov_Auto!$E$3:$E1000, Prov_Auto!$A$3:$A1000, $D928, Prov_Auto!$D$3:$D1000,"&gt;="&amp;DATE(N$1,N$2,1),Prov_Auto!$D$3:$D1000, "&lt;="&amp;EOMONTH(DATE(N$1,N$2,1),0)))</f>
        <v/>
      </c>
      <c r="O928" s="48" t="str">
        <f>IF($D928="","", (SUMIFS(Transacoes!$D$3:$D1000,Transacoes!$C$3:$C1000,$D928,Transacoes!$B$3:$B1000,"C", Transacoes!$A$3:$A1000, "&lt;"&amp;EOMONTH(DATE(O$1,O$2,1),0))-SUMIFS(Transacoes!$D$3:$D1000,Transacoes!$C$3:$C1000,$D928,Transacoes!$B$3:$B1000,"V", Transacoes!$A$3:$A1000, "&lt;"&amp;EOMONTH(DATE(O$1,O$2,1),0)))*SUMIFS(Prov_Auto!$E$3:$E1000, Prov_Auto!$A$3:$A1000, $D928, Prov_Auto!$D$3:$D1000,"&gt;="&amp;DATE(O$1,O$2,1),Prov_Auto!$D$3:$D1000, "&lt;="&amp;EOMONTH(DATE(O$1,O$2,1),0)))</f>
        <v/>
      </c>
      <c r="P928" s="48" t="str">
        <f>IF($D928="","", (SUMIFS(Transacoes!$D$3:$D1000,Transacoes!$C$3:$C1000,$D928,Transacoes!$B$3:$B1000,"C", Transacoes!$A$3:$A1000, "&lt;"&amp;EOMONTH(DATE(P$1,P$2,1),0))-SUMIFS(Transacoes!$D$3:$D1000,Transacoes!$C$3:$C1000,$D928,Transacoes!$B$3:$B1000,"V", Transacoes!$A$3:$A1000, "&lt;"&amp;EOMONTH(DATE(P$1,P$2,1),0)))*SUMIFS(Prov_Auto!$E$3:$E1000, Prov_Auto!$A$3:$A1000, $D928, Prov_Auto!$D$3:$D1000,"&gt;="&amp;DATE(P$1,P$2,1),Prov_Auto!$D$3:$D1000, "&lt;="&amp;EOMONTH(DATE(P$1,P$2,1),0)))</f>
        <v/>
      </c>
      <c r="Q928" s="48" t="str">
        <f>IF($D928="","", (SUMIFS(Transacoes!$D$3:$D1000,Transacoes!$C$3:$C1000,$D928,Transacoes!$B$3:$B1000,"C", Transacoes!$A$3:$A1000, "&lt;"&amp;EOMONTH(DATE(Q$1,Q$2,1),0))-SUMIFS(Transacoes!$D$3:$D1000,Transacoes!$C$3:$C1000,$D928,Transacoes!$B$3:$B1000,"V", Transacoes!$A$3:$A1000, "&lt;"&amp;EOMONTH(DATE(Q$1,Q$2,1),0)))*SUMIFS(Prov_Auto!$E$3:$E1000, Prov_Auto!$A$3:$A1000, $D928, Prov_Auto!$D$3:$D1000,"&gt;="&amp;DATE(Q$1,Q$2,1),Prov_Auto!$D$3:$D1000, "&lt;="&amp;EOMONTH(DATE(Q$1,Q$2,1),0)))</f>
        <v/>
      </c>
      <c r="R928" s="47"/>
    </row>
    <row r="929">
      <c r="A929" s="47"/>
      <c r="B929" s="47"/>
      <c r="C929" s="47"/>
      <c r="D929" s="87"/>
      <c r="E929" s="48" t="str">
        <f>IF($D929="","", (SUMIFS(Transacoes!$D$3:$D1000,Transacoes!$C$3:$C1000,$D929,Transacoes!$B$3:$B1000,"C", Transacoes!$A$3:$A1000, "&lt;"&amp;EOMONTH(DATE(E$1,E$2,1),0))-SUMIFS(Transacoes!$D$3:$D1000,Transacoes!$C$3:$C1000,$D929,Transacoes!$B$3:$B1000,"V", Transacoes!$A$3:$A1000, "&lt;"&amp;EOMONTH(DATE(E$1,E$2,1),0)))*SUMIFS(Prov_Auto!$E$3:$E1000, Prov_Auto!$A$3:$A1000, $D929, Prov_Auto!$D$3:$D1000,"&gt;="&amp;DATE(E$1,E$2,1),Prov_Auto!$D$3:$D1000, "&lt;="&amp;EOMONTH(DATE(E$1,E$2,1),0)))</f>
        <v/>
      </c>
      <c r="F929" s="48" t="str">
        <f>IF($D929="","", (SUMIFS(Transacoes!$D$3:$D1000,Transacoes!$C$3:$C1000,$D929,Transacoes!$B$3:$B1000,"C", Transacoes!$A$3:$A1000, "&lt;"&amp;EOMONTH(DATE(F$1,F$2,1),0))-SUMIFS(Transacoes!$D$3:$D1000,Transacoes!$C$3:$C1000,$D929,Transacoes!$B$3:$B1000,"V", Transacoes!$A$3:$A1000, "&lt;"&amp;EOMONTH(DATE(F$1,F$2,1),0)))*SUMIFS(Prov_Auto!$E$3:$E1000, Prov_Auto!$A$3:$A1000, $D929, Prov_Auto!$D$3:$D1000,"&gt;="&amp;DATE(F$1,F$2,1),Prov_Auto!$D$3:$D1000, "&lt;="&amp;EOMONTH(DATE(F$1,F$2,1),0)))</f>
        <v/>
      </c>
      <c r="G929" s="48" t="str">
        <f>IF($D929="","", (SUMIFS(Transacoes!$D$3:$D1000,Transacoes!$C$3:$C1000,$D929,Transacoes!$B$3:$B1000,"C", Transacoes!$A$3:$A1000, "&lt;"&amp;EOMONTH(DATE(G$1,G$2,1),0))-SUMIFS(Transacoes!$D$3:$D1000,Transacoes!$C$3:$C1000,$D929,Transacoes!$B$3:$B1000,"V", Transacoes!$A$3:$A1000, "&lt;"&amp;EOMONTH(DATE(G$1,G$2,1),0)))*SUMIFS(Prov_Auto!$E$3:$E1000, Prov_Auto!$A$3:$A1000, $D929, Prov_Auto!$D$3:$D1000,"&gt;="&amp;DATE(G$1,G$2,1),Prov_Auto!$D$3:$D1000, "&lt;="&amp;EOMONTH(DATE(G$1,G$2,1),0)))</f>
        <v/>
      </c>
      <c r="H929" s="48" t="str">
        <f>IF($D929="","", (SUMIFS(Transacoes!$D$3:$D1000,Transacoes!$C$3:$C1000,$D929,Transacoes!$B$3:$B1000,"C", Transacoes!$A$3:$A1000, "&lt;"&amp;EOMONTH(DATE(H$1,H$2,1),0))-SUMIFS(Transacoes!$D$3:$D1000,Transacoes!$C$3:$C1000,$D929,Transacoes!$B$3:$B1000,"V", Transacoes!$A$3:$A1000, "&lt;"&amp;EOMONTH(DATE(H$1,H$2,1),0)))*SUMIFS(Prov_Auto!$E$3:$E1000, Prov_Auto!$A$3:$A1000, $D929, Prov_Auto!$D$3:$D1000,"&gt;="&amp;DATE(H$1,H$2,1),Prov_Auto!$D$3:$D1000, "&lt;="&amp;EOMONTH(DATE(H$1,H$2,1),0)))</f>
        <v/>
      </c>
      <c r="I929" s="48" t="str">
        <f>IF($D929="","", (SUMIFS(Transacoes!$D$3:$D1000,Transacoes!$C$3:$C1000,$D929,Transacoes!$B$3:$B1000,"C", Transacoes!$A$3:$A1000, "&lt;"&amp;EOMONTH(DATE(I$1,I$2,1),0))-SUMIFS(Transacoes!$D$3:$D1000,Transacoes!$C$3:$C1000,$D929,Transacoes!$B$3:$B1000,"V", Transacoes!$A$3:$A1000, "&lt;"&amp;EOMONTH(DATE(I$1,I$2,1),0)))*SUMIFS(Prov_Auto!$E$3:$E1000, Prov_Auto!$A$3:$A1000, $D929, Prov_Auto!$D$3:$D1000,"&gt;="&amp;DATE(I$1,I$2,1),Prov_Auto!$D$3:$D1000, "&lt;="&amp;EOMONTH(DATE(I$1,I$2,1),0)))</f>
        <v/>
      </c>
      <c r="J929" s="48" t="str">
        <f>IF($D929="","", (SUMIFS(Transacoes!$D$3:$D1000,Transacoes!$C$3:$C1000,$D929,Transacoes!$B$3:$B1000,"C", Transacoes!$A$3:$A1000, "&lt;"&amp;EOMONTH(DATE(J$1,J$2,1),0))-SUMIFS(Transacoes!$D$3:$D1000,Transacoes!$C$3:$C1000,$D929,Transacoes!$B$3:$B1000,"V", Transacoes!$A$3:$A1000, "&lt;"&amp;EOMONTH(DATE(J$1,J$2,1),0)))*SUMIFS(Prov_Auto!$E$3:$E1000, Prov_Auto!$A$3:$A1000, $D929, Prov_Auto!$D$3:$D1000,"&gt;="&amp;DATE(J$1,J$2,1),Prov_Auto!$D$3:$D1000, "&lt;="&amp;EOMONTH(DATE(J$1,J$2,1),0)))</f>
        <v/>
      </c>
      <c r="K929" s="48" t="str">
        <f>IF($D929="","", (SUMIFS(Transacoes!$D$3:$D1000,Transacoes!$C$3:$C1000,$D929,Transacoes!$B$3:$B1000,"C", Transacoes!$A$3:$A1000, "&lt;"&amp;EOMONTH(DATE(K$1,K$2,1),0))-SUMIFS(Transacoes!$D$3:$D1000,Transacoes!$C$3:$C1000,$D929,Transacoes!$B$3:$B1000,"V", Transacoes!$A$3:$A1000, "&lt;"&amp;EOMONTH(DATE(K$1,K$2,1),0)))*SUMIFS(Prov_Auto!$E$3:$E1000, Prov_Auto!$A$3:$A1000, $D929, Prov_Auto!$D$3:$D1000,"&gt;="&amp;DATE(K$1,K$2,1),Prov_Auto!$D$3:$D1000, "&lt;="&amp;EOMONTH(DATE(K$1,K$2,1),0)))</f>
        <v/>
      </c>
      <c r="L929" s="48" t="str">
        <f>IF($D929="","", (SUMIFS(Transacoes!$D$3:$D1000,Transacoes!$C$3:$C1000,$D929,Transacoes!$B$3:$B1000,"C", Transacoes!$A$3:$A1000, "&lt;"&amp;EOMONTH(DATE(L$1,L$2,1),0))-SUMIFS(Transacoes!$D$3:$D1000,Transacoes!$C$3:$C1000,$D929,Transacoes!$B$3:$B1000,"V", Transacoes!$A$3:$A1000, "&lt;"&amp;EOMONTH(DATE(L$1,L$2,1),0)))*SUMIFS(Prov_Auto!$E$3:$E1000, Prov_Auto!$A$3:$A1000, $D929, Prov_Auto!$D$3:$D1000,"&gt;="&amp;DATE(L$1,L$2,1),Prov_Auto!$D$3:$D1000, "&lt;="&amp;EOMONTH(DATE(L$1,L$2,1),0)))</f>
        <v/>
      </c>
      <c r="M929" s="48" t="str">
        <f>IF($D929="","", (SUMIFS(Transacoes!$D$3:$D1000,Transacoes!$C$3:$C1000,$D929,Transacoes!$B$3:$B1000,"C", Transacoes!$A$3:$A1000, "&lt;"&amp;EOMONTH(DATE(M$1,M$2,1),0))-SUMIFS(Transacoes!$D$3:$D1000,Transacoes!$C$3:$C1000,$D929,Transacoes!$B$3:$B1000,"V", Transacoes!$A$3:$A1000, "&lt;"&amp;EOMONTH(DATE(M$1,M$2,1),0)))*SUMIFS(Prov_Auto!$E$3:$E1000, Prov_Auto!$A$3:$A1000, $D929, Prov_Auto!$D$3:$D1000,"&gt;="&amp;DATE(M$1,M$2,1),Prov_Auto!$D$3:$D1000, "&lt;="&amp;EOMONTH(DATE(M$1,M$2,1),0)))</f>
        <v/>
      </c>
      <c r="N929" s="48" t="str">
        <f>IF($D929="","", (SUMIFS(Transacoes!$D$3:$D1000,Transacoes!$C$3:$C1000,$D929,Transacoes!$B$3:$B1000,"C", Transacoes!$A$3:$A1000, "&lt;"&amp;EOMONTH(DATE(N$1,N$2,1),0))-SUMIFS(Transacoes!$D$3:$D1000,Transacoes!$C$3:$C1000,$D929,Transacoes!$B$3:$B1000,"V", Transacoes!$A$3:$A1000, "&lt;"&amp;EOMONTH(DATE(N$1,N$2,1),0)))*SUMIFS(Prov_Auto!$E$3:$E1000, Prov_Auto!$A$3:$A1000, $D929, Prov_Auto!$D$3:$D1000,"&gt;="&amp;DATE(N$1,N$2,1),Prov_Auto!$D$3:$D1000, "&lt;="&amp;EOMONTH(DATE(N$1,N$2,1),0)))</f>
        <v/>
      </c>
      <c r="O929" s="48" t="str">
        <f>IF($D929="","", (SUMIFS(Transacoes!$D$3:$D1000,Transacoes!$C$3:$C1000,$D929,Transacoes!$B$3:$B1000,"C", Transacoes!$A$3:$A1000, "&lt;"&amp;EOMONTH(DATE(O$1,O$2,1),0))-SUMIFS(Transacoes!$D$3:$D1000,Transacoes!$C$3:$C1000,$D929,Transacoes!$B$3:$B1000,"V", Transacoes!$A$3:$A1000, "&lt;"&amp;EOMONTH(DATE(O$1,O$2,1),0)))*SUMIFS(Prov_Auto!$E$3:$E1000, Prov_Auto!$A$3:$A1000, $D929, Prov_Auto!$D$3:$D1000,"&gt;="&amp;DATE(O$1,O$2,1),Prov_Auto!$D$3:$D1000, "&lt;="&amp;EOMONTH(DATE(O$1,O$2,1),0)))</f>
        <v/>
      </c>
      <c r="P929" s="48" t="str">
        <f>IF($D929="","", (SUMIFS(Transacoes!$D$3:$D1000,Transacoes!$C$3:$C1000,$D929,Transacoes!$B$3:$B1000,"C", Transacoes!$A$3:$A1000, "&lt;"&amp;EOMONTH(DATE(P$1,P$2,1),0))-SUMIFS(Transacoes!$D$3:$D1000,Transacoes!$C$3:$C1000,$D929,Transacoes!$B$3:$B1000,"V", Transacoes!$A$3:$A1000, "&lt;"&amp;EOMONTH(DATE(P$1,P$2,1),0)))*SUMIFS(Prov_Auto!$E$3:$E1000, Prov_Auto!$A$3:$A1000, $D929, Prov_Auto!$D$3:$D1000,"&gt;="&amp;DATE(P$1,P$2,1),Prov_Auto!$D$3:$D1000, "&lt;="&amp;EOMONTH(DATE(P$1,P$2,1),0)))</f>
        <v/>
      </c>
      <c r="Q929" s="48" t="str">
        <f>IF($D929="","", (SUMIFS(Transacoes!$D$3:$D1000,Transacoes!$C$3:$C1000,$D929,Transacoes!$B$3:$B1000,"C", Transacoes!$A$3:$A1000, "&lt;"&amp;EOMONTH(DATE(Q$1,Q$2,1),0))-SUMIFS(Transacoes!$D$3:$D1000,Transacoes!$C$3:$C1000,$D929,Transacoes!$B$3:$B1000,"V", Transacoes!$A$3:$A1000, "&lt;"&amp;EOMONTH(DATE(Q$1,Q$2,1),0)))*SUMIFS(Prov_Auto!$E$3:$E1000, Prov_Auto!$A$3:$A1000, $D929, Prov_Auto!$D$3:$D1000,"&gt;="&amp;DATE(Q$1,Q$2,1),Prov_Auto!$D$3:$D1000, "&lt;="&amp;EOMONTH(DATE(Q$1,Q$2,1),0)))</f>
        <v/>
      </c>
      <c r="R929" s="47"/>
    </row>
    <row r="930">
      <c r="A930" s="47"/>
      <c r="B930" s="47"/>
      <c r="C930" s="47"/>
      <c r="D930" s="87"/>
      <c r="E930" s="48" t="str">
        <f>IF($D930="","", (SUMIFS(Transacoes!$D$3:$D1000,Transacoes!$C$3:$C1000,$D930,Transacoes!$B$3:$B1000,"C", Transacoes!$A$3:$A1000, "&lt;"&amp;EOMONTH(DATE(E$1,E$2,1),0))-SUMIFS(Transacoes!$D$3:$D1000,Transacoes!$C$3:$C1000,$D930,Transacoes!$B$3:$B1000,"V", Transacoes!$A$3:$A1000, "&lt;"&amp;EOMONTH(DATE(E$1,E$2,1),0)))*SUMIFS(Prov_Auto!$E$3:$E1000, Prov_Auto!$A$3:$A1000, $D930, Prov_Auto!$D$3:$D1000,"&gt;="&amp;DATE(E$1,E$2,1),Prov_Auto!$D$3:$D1000, "&lt;="&amp;EOMONTH(DATE(E$1,E$2,1),0)))</f>
        <v/>
      </c>
      <c r="F930" s="48" t="str">
        <f>IF($D930="","", (SUMIFS(Transacoes!$D$3:$D1000,Transacoes!$C$3:$C1000,$D930,Transacoes!$B$3:$B1000,"C", Transacoes!$A$3:$A1000, "&lt;"&amp;EOMONTH(DATE(F$1,F$2,1),0))-SUMIFS(Transacoes!$D$3:$D1000,Transacoes!$C$3:$C1000,$D930,Transacoes!$B$3:$B1000,"V", Transacoes!$A$3:$A1000, "&lt;"&amp;EOMONTH(DATE(F$1,F$2,1),0)))*SUMIFS(Prov_Auto!$E$3:$E1000, Prov_Auto!$A$3:$A1000, $D930, Prov_Auto!$D$3:$D1000,"&gt;="&amp;DATE(F$1,F$2,1),Prov_Auto!$D$3:$D1000, "&lt;="&amp;EOMONTH(DATE(F$1,F$2,1),0)))</f>
        <v/>
      </c>
      <c r="G930" s="48" t="str">
        <f>IF($D930="","", (SUMIFS(Transacoes!$D$3:$D1000,Transacoes!$C$3:$C1000,$D930,Transacoes!$B$3:$B1000,"C", Transacoes!$A$3:$A1000, "&lt;"&amp;EOMONTH(DATE(G$1,G$2,1),0))-SUMIFS(Transacoes!$D$3:$D1000,Transacoes!$C$3:$C1000,$D930,Transacoes!$B$3:$B1000,"V", Transacoes!$A$3:$A1000, "&lt;"&amp;EOMONTH(DATE(G$1,G$2,1),0)))*SUMIFS(Prov_Auto!$E$3:$E1000, Prov_Auto!$A$3:$A1000, $D930, Prov_Auto!$D$3:$D1000,"&gt;="&amp;DATE(G$1,G$2,1),Prov_Auto!$D$3:$D1000, "&lt;="&amp;EOMONTH(DATE(G$1,G$2,1),0)))</f>
        <v/>
      </c>
      <c r="H930" s="48" t="str">
        <f>IF($D930="","", (SUMIFS(Transacoes!$D$3:$D1000,Transacoes!$C$3:$C1000,$D930,Transacoes!$B$3:$B1000,"C", Transacoes!$A$3:$A1000, "&lt;"&amp;EOMONTH(DATE(H$1,H$2,1),0))-SUMIFS(Transacoes!$D$3:$D1000,Transacoes!$C$3:$C1000,$D930,Transacoes!$B$3:$B1000,"V", Transacoes!$A$3:$A1000, "&lt;"&amp;EOMONTH(DATE(H$1,H$2,1),0)))*SUMIFS(Prov_Auto!$E$3:$E1000, Prov_Auto!$A$3:$A1000, $D930, Prov_Auto!$D$3:$D1000,"&gt;="&amp;DATE(H$1,H$2,1),Prov_Auto!$D$3:$D1000, "&lt;="&amp;EOMONTH(DATE(H$1,H$2,1),0)))</f>
        <v/>
      </c>
      <c r="I930" s="48" t="str">
        <f>IF($D930="","", (SUMIFS(Transacoes!$D$3:$D1000,Transacoes!$C$3:$C1000,$D930,Transacoes!$B$3:$B1000,"C", Transacoes!$A$3:$A1000, "&lt;"&amp;EOMONTH(DATE(I$1,I$2,1),0))-SUMIFS(Transacoes!$D$3:$D1000,Transacoes!$C$3:$C1000,$D930,Transacoes!$B$3:$B1000,"V", Transacoes!$A$3:$A1000, "&lt;"&amp;EOMONTH(DATE(I$1,I$2,1),0)))*SUMIFS(Prov_Auto!$E$3:$E1000, Prov_Auto!$A$3:$A1000, $D930, Prov_Auto!$D$3:$D1000,"&gt;="&amp;DATE(I$1,I$2,1),Prov_Auto!$D$3:$D1000, "&lt;="&amp;EOMONTH(DATE(I$1,I$2,1),0)))</f>
        <v/>
      </c>
      <c r="J930" s="48" t="str">
        <f>IF($D930="","", (SUMIFS(Transacoes!$D$3:$D1000,Transacoes!$C$3:$C1000,$D930,Transacoes!$B$3:$B1000,"C", Transacoes!$A$3:$A1000, "&lt;"&amp;EOMONTH(DATE(J$1,J$2,1),0))-SUMIFS(Transacoes!$D$3:$D1000,Transacoes!$C$3:$C1000,$D930,Transacoes!$B$3:$B1000,"V", Transacoes!$A$3:$A1000, "&lt;"&amp;EOMONTH(DATE(J$1,J$2,1),0)))*SUMIFS(Prov_Auto!$E$3:$E1000, Prov_Auto!$A$3:$A1000, $D930, Prov_Auto!$D$3:$D1000,"&gt;="&amp;DATE(J$1,J$2,1),Prov_Auto!$D$3:$D1000, "&lt;="&amp;EOMONTH(DATE(J$1,J$2,1),0)))</f>
        <v/>
      </c>
      <c r="K930" s="48" t="str">
        <f>IF($D930="","", (SUMIFS(Transacoes!$D$3:$D1000,Transacoes!$C$3:$C1000,$D930,Transacoes!$B$3:$B1000,"C", Transacoes!$A$3:$A1000, "&lt;"&amp;EOMONTH(DATE(K$1,K$2,1),0))-SUMIFS(Transacoes!$D$3:$D1000,Transacoes!$C$3:$C1000,$D930,Transacoes!$B$3:$B1000,"V", Transacoes!$A$3:$A1000, "&lt;"&amp;EOMONTH(DATE(K$1,K$2,1),0)))*SUMIFS(Prov_Auto!$E$3:$E1000, Prov_Auto!$A$3:$A1000, $D930, Prov_Auto!$D$3:$D1000,"&gt;="&amp;DATE(K$1,K$2,1),Prov_Auto!$D$3:$D1000, "&lt;="&amp;EOMONTH(DATE(K$1,K$2,1),0)))</f>
        <v/>
      </c>
      <c r="L930" s="48" t="str">
        <f>IF($D930="","", (SUMIFS(Transacoes!$D$3:$D1000,Transacoes!$C$3:$C1000,$D930,Transacoes!$B$3:$B1000,"C", Transacoes!$A$3:$A1000, "&lt;"&amp;EOMONTH(DATE(L$1,L$2,1),0))-SUMIFS(Transacoes!$D$3:$D1000,Transacoes!$C$3:$C1000,$D930,Transacoes!$B$3:$B1000,"V", Transacoes!$A$3:$A1000, "&lt;"&amp;EOMONTH(DATE(L$1,L$2,1),0)))*SUMIFS(Prov_Auto!$E$3:$E1000, Prov_Auto!$A$3:$A1000, $D930, Prov_Auto!$D$3:$D1000,"&gt;="&amp;DATE(L$1,L$2,1),Prov_Auto!$D$3:$D1000, "&lt;="&amp;EOMONTH(DATE(L$1,L$2,1),0)))</f>
        <v/>
      </c>
      <c r="M930" s="48" t="str">
        <f>IF($D930="","", (SUMIFS(Transacoes!$D$3:$D1000,Transacoes!$C$3:$C1000,$D930,Transacoes!$B$3:$B1000,"C", Transacoes!$A$3:$A1000, "&lt;"&amp;EOMONTH(DATE(M$1,M$2,1),0))-SUMIFS(Transacoes!$D$3:$D1000,Transacoes!$C$3:$C1000,$D930,Transacoes!$B$3:$B1000,"V", Transacoes!$A$3:$A1000, "&lt;"&amp;EOMONTH(DATE(M$1,M$2,1),0)))*SUMIFS(Prov_Auto!$E$3:$E1000, Prov_Auto!$A$3:$A1000, $D930, Prov_Auto!$D$3:$D1000,"&gt;="&amp;DATE(M$1,M$2,1),Prov_Auto!$D$3:$D1000, "&lt;="&amp;EOMONTH(DATE(M$1,M$2,1),0)))</f>
        <v/>
      </c>
      <c r="N930" s="48" t="str">
        <f>IF($D930="","", (SUMIFS(Transacoes!$D$3:$D1000,Transacoes!$C$3:$C1000,$D930,Transacoes!$B$3:$B1000,"C", Transacoes!$A$3:$A1000, "&lt;"&amp;EOMONTH(DATE(N$1,N$2,1),0))-SUMIFS(Transacoes!$D$3:$D1000,Transacoes!$C$3:$C1000,$D930,Transacoes!$B$3:$B1000,"V", Transacoes!$A$3:$A1000, "&lt;"&amp;EOMONTH(DATE(N$1,N$2,1),0)))*SUMIFS(Prov_Auto!$E$3:$E1000, Prov_Auto!$A$3:$A1000, $D930, Prov_Auto!$D$3:$D1000,"&gt;="&amp;DATE(N$1,N$2,1),Prov_Auto!$D$3:$D1000, "&lt;="&amp;EOMONTH(DATE(N$1,N$2,1),0)))</f>
        <v/>
      </c>
      <c r="O930" s="48" t="str">
        <f>IF($D930="","", (SUMIFS(Transacoes!$D$3:$D1000,Transacoes!$C$3:$C1000,$D930,Transacoes!$B$3:$B1000,"C", Transacoes!$A$3:$A1000, "&lt;"&amp;EOMONTH(DATE(O$1,O$2,1),0))-SUMIFS(Transacoes!$D$3:$D1000,Transacoes!$C$3:$C1000,$D930,Transacoes!$B$3:$B1000,"V", Transacoes!$A$3:$A1000, "&lt;"&amp;EOMONTH(DATE(O$1,O$2,1),0)))*SUMIFS(Prov_Auto!$E$3:$E1000, Prov_Auto!$A$3:$A1000, $D930, Prov_Auto!$D$3:$D1000,"&gt;="&amp;DATE(O$1,O$2,1),Prov_Auto!$D$3:$D1000, "&lt;="&amp;EOMONTH(DATE(O$1,O$2,1),0)))</f>
        <v/>
      </c>
      <c r="P930" s="48" t="str">
        <f>IF($D930="","", (SUMIFS(Transacoes!$D$3:$D1000,Transacoes!$C$3:$C1000,$D930,Transacoes!$B$3:$B1000,"C", Transacoes!$A$3:$A1000, "&lt;"&amp;EOMONTH(DATE(P$1,P$2,1),0))-SUMIFS(Transacoes!$D$3:$D1000,Transacoes!$C$3:$C1000,$D930,Transacoes!$B$3:$B1000,"V", Transacoes!$A$3:$A1000, "&lt;"&amp;EOMONTH(DATE(P$1,P$2,1),0)))*SUMIFS(Prov_Auto!$E$3:$E1000, Prov_Auto!$A$3:$A1000, $D930, Prov_Auto!$D$3:$D1000,"&gt;="&amp;DATE(P$1,P$2,1),Prov_Auto!$D$3:$D1000, "&lt;="&amp;EOMONTH(DATE(P$1,P$2,1),0)))</f>
        <v/>
      </c>
      <c r="Q930" s="48" t="str">
        <f>IF($D930="","", (SUMIFS(Transacoes!$D$3:$D1000,Transacoes!$C$3:$C1000,$D930,Transacoes!$B$3:$B1000,"C", Transacoes!$A$3:$A1000, "&lt;"&amp;EOMONTH(DATE(Q$1,Q$2,1),0))-SUMIFS(Transacoes!$D$3:$D1000,Transacoes!$C$3:$C1000,$D930,Transacoes!$B$3:$B1000,"V", Transacoes!$A$3:$A1000, "&lt;"&amp;EOMONTH(DATE(Q$1,Q$2,1),0)))*SUMIFS(Prov_Auto!$E$3:$E1000, Prov_Auto!$A$3:$A1000, $D930, Prov_Auto!$D$3:$D1000,"&gt;="&amp;DATE(Q$1,Q$2,1),Prov_Auto!$D$3:$D1000, "&lt;="&amp;EOMONTH(DATE(Q$1,Q$2,1),0)))</f>
        <v/>
      </c>
      <c r="R930" s="47"/>
    </row>
    <row r="931">
      <c r="A931" s="47"/>
      <c r="B931" s="47"/>
      <c r="C931" s="47"/>
      <c r="D931" s="87"/>
      <c r="E931" s="48" t="str">
        <f>IF($D931="","", (SUMIFS(Transacoes!$D$3:$D1000,Transacoes!$C$3:$C1000,$D931,Transacoes!$B$3:$B1000,"C", Transacoes!$A$3:$A1000, "&lt;"&amp;EOMONTH(DATE(E$1,E$2,1),0))-SUMIFS(Transacoes!$D$3:$D1000,Transacoes!$C$3:$C1000,$D931,Transacoes!$B$3:$B1000,"V", Transacoes!$A$3:$A1000, "&lt;"&amp;EOMONTH(DATE(E$1,E$2,1),0)))*SUMIFS(Prov_Auto!$E$3:$E1000, Prov_Auto!$A$3:$A1000, $D931, Prov_Auto!$D$3:$D1000,"&gt;="&amp;DATE(E$1,E$2,1),Prov_Auto!$D$3:$D1000, "&lt;="&amp;EOMONTH(DATE(E$1,E$2,1),0)))</f>
        <v/>
      </c>
      <c r="F931" s="48" t="str">
        <f>IF($D931="","", (SUMIFS(Transacoes!$D$3:$D1000,Transacoes!$C$3:$C1000,$D931,Transacoes!$B$3:$B1000,"C", Transacoes!$A$3:$A1000, "&lt;"&amp;EOMONTH(DATE(F$1,F$2,1),0))-SUMIFS(Transacoes!$D$3:$D1000,Transacoes!$C$3:$C1000,$D931,Transacoes!$B$3:$B1000,"V", Transacoes!$A$3:$A1000, "&lt;"&amp;EOMONTH(DATE(F$1,F$2,1),0)))*SUMIFS(Prov_Auto!$E$3:$E1000, Prov_Auto!$A$3:$A1000, $D931, Prov_Auto!$D$3:$D1000,"&gt;="&amp;DATE(F$1,F$2,1),Prov_Auto!$D$3:$D1000, "&lt;="&amp;EOMONTH(DATE(F$1,F$2,1),0)))</f>
        <v/>
      </c>
      <c r="G931" s="48" t="str">
        <f>IF($D931="","", (SUMIFS(Transacoes!$D$3:$D1000,Transacoes!$C$3:$C1000,$D931,Transacoes!$B$3:$B1000,"C", Transacoes!$A$3:$A1000, "&lt;"&amp;EOMONTH(DATE(G$1,G$2,1),0))-SUMIFS(Transacoes!$D$3:$D1000,Transacoes!$C$3:$C1000,$D931,Transacoes!$B$3:$B1000,"V", Transacoes!$A$3:$A1000, "&lt;"&amp;EOMONTH(DATE(G$1,G$2,1),0)))*SUMIFS(Prov_Auto!$E$3:$E1000, Prov_Auto!$A$3:$A1000, $D931, Prov_Auto!$D$3:$D1000,"&gt;="&amp;DATE(G$1,G$2,1),Prov_Auto!$D$3:$D1000, "&lt;="&amp;EOMONTH(DATE(G$1,G$2,1),0)))</f>
        <v/>
      </c>
      <c r="H931" s="48" t="str">
        <f>IF($D931="","", (SUMIFS(Transacoes!$D$3:$D1000,Transacoes!$C$3:$C1000,$D931,Transacoes!$B$3:$B1000,"C", Transacoes!$A$3:$A1000, "&lt;"&amp;EOMONTH(DATE(H$1,H$2,1),0))-SUMIFS(Transacoes!$D$3:$D1000,Transacoes!$C$3:$C1000,$D931,Transacoes!$B$3:$B1000,"V", Transacoes!$A$3:$A1000, "&lt;"&amp;EOMONTH(DATE(H$1,H$2,1),0)))*SUMIFS(Prov_Auto!$E$3:$E1000, Prov_Auto!$A$3:$A1000, $D931, Prov_Auto!$D$3:$D1000,"&gt;="&amp;DATE(H$1,H$2,1),Prov_Auto!$D$3:$D1000, "&lt;="&amp;EOMONTH(DATE(H$1,H$2,1),0)))</f>
        <v/>
      </c>
      <c r="I931" s="48" t="str">
        <f>IF($D931="","", (SUMIFS(Transacoes!$D$3:$D1000,Transacoes!$C$3:$C1000,$D931,Transacoes!$B$3:$B1000,"C", Transacoes!$A$3:$A1000, "&lt;"&amp;EOMONTH(DATE(I$1,I$2,1),0))-SUMIFS(Transacoes!$D$3:$D1000,Transacoes!$C$3:$C1000,$D931,Transacoes!$B$3:$B1000,"V", Transacoes!$A$3:$A1000, "&lt;"&amp;EOMONTH(DATE(I$1,I$2,1),0)))*SUMIFS(Prov_Auto!$E$3:$E1000, Prov_Auto!$A$3:$A1000, $D931, Prov_Auto!$D$3:$D1000,"&gt;="&amp;DATE(I$1,I$2,1),Prov_Auto!$D$3:$D1000, "&lt;="&amp;EOMONTH(DATE(I$1,I$2,1),0)))</f>
        <v/>
      </c>
      <c r="J931" s="48" t="str">
        <f>IF($D931="","", (SUMIFS(Transacoes!$D$3:$D1000,Transacoes!$C$3:$C1000,$D931,Transacoes!$B$3:$B1000,"C", Transacoes!$A$3:$A1000, "&lt;"&amp;EOMONTH(DATE(J$1,J$2,1),0))-SUMIFS(Transacoes!$D$3:$D1000,Transacoes!$C$3:$C1000,$D931,Transacoes!$B$3:$B1000,"V", Transacoes!$A$3:$A1000, "&lt;"&amp;EOMONTH(DATE(J$1,J$2,1),0)))*SUMIFS(Prov_Auto!$E$3:$E1000, Prov_Auto!$A$3:$A1000, $D931, Prov_Auto!$D$3:$D1000,"&gt;="&amp;DATE(J$1,J$2,1),Prov_Auto!$D$3:$D1000, "&lt;="&amp;EOMONTH(DATE(J$1,J$2,1),0)))</f>
        <v/>
      </c>
      <c r="K931" s="48" t="str">
        <f>IF($D931="","", (SUMIFS(Transacoes!$D$3:$D1000,Transacoes!$C$3:$C1000,$D931,Transacoes!$B$3:$B1000,"C", Transacoes!$A$3:$A1000, "&lt;"&amp;EOMONTH(DATE(K$1,K$2,1),0))-SUMIFS(Transacoes!$D$3:$D1000,Transacoes!$C$3:$C1000,$D931,Transacoes!$B$3:$B1000,"V", Transacoes!$A$3:$A1000, "&lt;"&amp;EOMONTH(DATE(K$1,K$2,1),0)))*SUMIFS(Prov_Auto!$E$3:$E1000, Prov_Auto!$A$3:$A1000, $D931, Prov_Auto!$D$3:$D1000,"&gt;="&amp;DATE(K$1,K$2,1),Prov_Auto!$D$3:$D1000, "&lt;="&amp;EOMONTH(DATE(K$1,K$2,1),0)))</f>
        <v/>
      </c>
      <c r="L931" s="48" t="str">
        <f>IF($D931="","", (SUMIFS(Transacoes!$D$3:$D1000,Transacoes!$C$3:$C1000,$D931,Transacoes!$B$3:$B1000,"C", Transacoes!$A$3:$A1000, "&lt;"&amp;EOMONTH(DATE(L$1,L$2,1),0))-SUMIFS(Transacoes!$D$3:$D1000,Transacoes!$C$3:$C1000,$D931,Transacoes!$B$3:$B1000,"V", Transacoes!$A$3:$A1000, "&lt;"&amp;EOMONTH(DATE(L$1,L$2,1),0)))*SUMIFS(Prov_Auto!$E$3:$E1000, Prov_Auto!$A$3:$A1000, $D931, Prov_Auto!$D$3:$D1000,"&gt;="&amp;DATE(L$1,L$2,1),Prov_Auto!$D$3:$D1000, "&lt;="&amp;EOMONTH(DATE(L$1,L$2,1),0)))</f>
        <v/>
      </c>
      <c r="M931" s="48" t="str">
        <f>IF($D931="","", (SUMIFS(Transacoes!$D$3:$D1000,Transacoes!$C$3:$C1000,$D931,Transacoes!$B$3:$B1000,"C", Transacoes!$A$3:$A1000, "&lt;"&amp;EOMONTH(DATE(M$1,M$2,1),0))-SUMIFS(Transacoes!$D$3:$D1000,Transacoes!$C$3:$C1000,$D931,Transacoes!$B$3:$B1000,"V", Transacoes!$A$3:$A1000, "&lt;"&amp;EOMONTH(DATE(M$1,M$2,1),0)))*SUMIFS(Prov_Auto!$E$3:$E1000, Prov_Auto!$A$3:$A1000, $D931, Prov_Auto!$D$3:$D1000,"&gt;="&amp;DATE(M$1,M$2,1),Prov_Auto!$D$3:$D1000, "&lt;="&amp;EOMONTH(DATE(M$1,M$2,1),0)))</f>
        <v/>
      </c>
      <c r="N931" s="48" t="str">
        <f>IF($D931="","", (SUMIFS(Transacoes!$D$3:$D1000,Transacoes!$C$3:$C1000,$D931,Transacoes!$B$3:$B1000,"C", Transacoes!$A$3:$A1000, "&lt;"&amp;EOMONTH(DATE(N$1,N$2,1),0))-SUMIFS(Transacoes!$D$3:$D1000,Transacoes!$C$3:$C1000,$D931,Transacoes!$B$3:$B1000,"V", Transacoes!$A$3:$A1000, "&lt;"&amp;EOMONTH(DATE(N$1,N$2,1),0)))*SUMIFS(Prov_Auto!$E$3:$E1000, Prov_Auto!$A$3:$A1000, $D931, Prov_Auto!$D$3:$D1000,"&gt;="&amp;DATE(N$1,N$2,1),Prov_Auto!$D$3:$D1000, "&lt;="&amp;EOMONTH(DATE(N$1,N$2,1),0)))</f>
        <v/>
      </c>
      <c r="O931" s="48" t="str">
        <f>IF($D931="","", (SUMIFS(Transacoes!$D$3:$D1000,Transacoes!$C$3:$C1000,$D931,Transacoes!$B$3:$B1000,"C", Transacoes!$A$3:$A1000, "&lt;"&amp;EOMONTH(DATE(O$1,O$2,1),0))-SUMIFS(Transacoes!$D$3:$D1000,Transacoes!$C$3:$C1000,$D931,Transacoes!$B$3:$B1000,"V", Transacoes!$A$3:$A1000, "&lt;"&amp;EOMONTH(DATE(O$1,O$2,1),0)))*SUMIFS(Prov_Auto!$E$3:$E1000, Prov_Auto!$A$3:$A1000, $D931, Prov_Auto!$D$3:$D1000,"&gt;="&amp;DATE(O$1,O$2,1),Prov_Auto!$D$3:$D1000, "&lt;="&amp;EOMONTH(DATE(O$1,O$2,1),0)))</f>
        <v/>
      </c>
      <c r="P931" s="48" t="str">
        <f>IF($D931="","", (SUMIFS(Transacoes!$D$3:$D1000,Transacoes!$C$3:$C1000,$D931,Transacoes!$B$3:$B1000,"C", Transacoes!$A$3:$A1000, "&lt;"&amp;EOMONTH(DATE(P$1,P$2,1),0))-SUMIFS(Transacoes!$D$3:$D1000,Transacoes!$C$3:$C1000,$D931,Transacoes!$B$3:$B1000,"V", Transacoes!$A$3:$A1000, "&lt;"&amp;EOMONTH(DATE(P$1,P$2,1),0)))*SUMIFS(Prov_Auto!$E$3:$E1000, Prov_Auto!$A$3:$A1000, $D931, Prov_Auto!$D$3:$D1000,"&gt;="&amp;DATE(P$1,P$2,1),Prov_Auto!$D$3:$D1000, "&lt;="&amp;EOMONTH(DATE(P$1,P$2,1),0)))</f>
        <v/>
      </c>
      <c r="Q931" s="48" t="str">
        <f>IF($D931="","", (SUMIFS(Transacoes!$D$3:$D1000,Transacoes!$C$3:$C1000,$D931,Transacoes!$B$3:$B1000,"C", Transacoes!$A$3:$A1000, "&lt;"&amp;EOMONTH(DATE(Q$1,Q$2,1),0))-SUMIFS(Transacoes!$D$3:$D1000,Transacoes!$C$3:$C1000,$D931,Transacoes!$B$3:$B1000,"V", Transacoes!$A$3:$A1000, "&lt;"&amp;EOMONTH(DATE(Q$1,Q$2,1),0)))*SUMIFS(Prov_Auto!$E$3:$E1000, Prov_Auto!$A$3:$A1000, $D931, Prov_Auto!$D$3:$D1000,"&gt;="&amp;DATE(Q$1,Q$2,1),Prov_Auto!$D$3:$D1000, "&lt;="&amp;EOMONTH(DATE(Q$1,Q$2,1),0)))</f>
        <v/>
      </c>
      <c r="R931" s="47"/>
    </row>
    <row r="932">
      <c r="A932" s="47"/>
      <c r="B932" s="47"/>
      <c r="C932" s="47"/>
      <c r="D932" s="87"/>
      <c r="E932" s="48" t="str">
        <f>IF($D932="","", (SUMIFS(Transacoes!$D$3:$D1000,Transacoes!$C$3:$C1000,$D932,Transacoes!$B$3:$B1000,"C", Transacoes!$A$3:$A1000, "&lt;"&amp;EOMONTH(DATE(E$1,E$2,1),0))-SUMIFS(Transacoes!$D$3:$D1000,Transacoes!$C$3:$C1000,$D932,Transacoes!$B$3:$B1000,"V", Transacoes!$A$3:$A1000, "&lt;"&amp;EOMONTH(DATE(E$1,E$2,1),0)))*SUMIFS(Prov_Auto!$E$3:$E1000, Prov_Auto!$A$3:$A1000, $D932, Prov_Auto!$D$3:$D1000,"&gt;="&amp;DATE(E$1,E$2,1),Prov_Auto!$D$3:$D1000, "&lt;="&amp;EOMONTH(DATE(E$1,E$2,1),0)))</f>
        <v/>
      </c>
      <c r="F932" s="48" t="str">
        <f>IF($D932="","", (SUMIFS(Transacoes!$D$3:$D1000,Transacoes!$C$3:$C1000,$D932,Transacoes!$B$3:$B1000,"C", Transacoes!$A$3:$A1000, "&lt;"&amp;EOMONTH(DATE(F$1,F$2,1),0))-SUMIFS(Transacoes!$D$3:$D1000,Transacoes!$C$3:$C1000,$D932,Transacoes!$B$3:$B1000,"V", Transacoes!$A$3:$A1000, "&lt;"&amp;EOMONTH(DATE(F$1,F$2,1),0)))*SUMIFS(Prov_Auto!$E$3:$E1000, Prov_Auto!$A$3:$A1000, $D932, Prov_Auto!$D$3:$D1000,"&gt;="&amp;DATE(F$1,F$2,1),Prov_Auto!$D$3:$D1000, "&lt;="&amp;EOMONTH(DATE(F$1,F$2,1),0)))</f>
        <v/>
      </c>
      <c r="G932" s="48" t="str">
        <f>IF($D932="","", (SUMIFS(Transacoes!$D$3:$D1000,Transacoes!$C$3:$C1000,$D932,Transacoes!$B$3:$B1000,"C", Transacoes!$A$3:$A1000, "&lt;"&amp;EOMONTH(DATE(G$1,G$2,1),0))-SUMIFS(Transacoes!$D$3:$D1000,Transacoes!$C$3:$C1000,$D932,Transacoes!$B$3:$B1000,"V", Transacoes!$A$3:$A1000, "&lt;"&amp;EOMONTH(DATE(G$1,G$2,1),0)))*SUMIFS(Prov_Auto!$E$3:$E1000, Prov_Auto!$A$3:$A1000, $D932, Prov_Auto!$D$3:$D1000,"&gt;="&amp;DATE(G$1,G$2,1),Prov_Auto!$D$3:$D1000, "&lt;="&amp;EOMONTH(DATE(G$1,G$2,1),0)))</f>
        <v/>
      </c>
      <c r="H932" s="48" t="str">
        <f>IF($D932="","", (SUMIFS(Transacoes!$D$3:$D1000,Transacoes!$C$3:$C1000,$D932,Transacoes!$B$3:$B1000,"C", Transacoes!$A$3:$A1000, "&lt;"&amp;EOMONTH(DATE(H$1,H$2,1),0))-SUMIFS(Transacoes!$D$3:$D1000,Transacoes!$C$3:$C1000,$D932,Transacoes!$B$3:$B1000,"V", Transacoes!$A$3:$A1000, "&lt;"&amp;EOMONTH(DATE(H$1,H$2,1),0)))*SUMIFS(Prov_Auto!$E$3:$E1000, Prov_Auto!$A$3:$A1000, $D932, Prov_Auto!$D$3:$D1000,"&gt;="&amp;DATE(H$1,H$2,1),Prov_Auto!$D$3:$D1000, "&lt;="&amp;EOMONTH(DATE(H$1,H$2,1),0)))</f>
        <v/>
      </c>
      <c r="I932" s="48" t="str">
        <f>IF($D932="","", (SUMIFS(Transacoes!$D$3:$D1000,Transacoes!$C$3:$C1000,$D932,Transacoes!$B$3:$B1000,"C", Transacoes!$A$3:$A1000, "&lt;"&amp;EOMONTH(DATE(I$1,I$2,1),0))-SUMIFS(Transacoes!$D$3:$D1000,Transacoes!$C$3:$C1000,$D932,Transacoes!$B$3:$B1000,"V", Transacoes!$A$3:$A1000, "&lt;"&amp;EOMONTH(DATE(I$1,I$2,1),0)))*SUMIFS(Prov_Auto!$E$3:$E1000, Prov_Auto!$A$3:$A1000, $D932, Prov_Auto!$D$3:$D1000,"&gt;="&amp;DATE(I$1,I$2,1),Prov_Auto!$D$3:$D1000, "&lt;="&amp;EOMONTH(DATE(I$1,I$2,1),0)))</f>
        <v/>
      </c>
      <c r="J932" s="48" t="str">
        <f>IF($D932="","", (SUMIFS(Transacoes!$D$3:$D1000,Transacoes!$C$3:$C1000,$D932,Transacoes!$B$3:$B1000,"C", Transacoes!$A$3:$A1000, "&lt;"&amp;EOMONTH(DATE(J$1,J$2,1),0))-SUMIFS(Transacoes!$D$3:$D1000,Transacoes!$C$3:$C1000,$D932,Transacoes!$B$3:$B1000,"V", Transacoes!$A$3:$A1000, "&lt;"&amp;EOMONTH(DATE(J$1,J$2,1),0)))*SUMIFS(Prov_Auto!$E$3:$E1000, Prov_Auto!$A$3:$A1000, $D932, Prov_Auto!$D$3:$D1000,"&gt;="&amp;DATE(J$1,J$2,1),Prov_Auto!$D$3:$D1000, "&lt;="&amp;EOMONTH(DATE(J$1,J$2,1),0)))</f>
        <v/>
      </c>
      <c r="K932" s="48" t="str">
        <f>IF($D932="","", (SUMIFS(Transacoes!$D$3:$D1000,Transacoes!$C$3:$C1000,$D932,Transacoes!$B$3:$B1000,"C", Transacoes!$A$3:$A1000, "&lt;"&amp;EOMONTH(DATE(K$1,K$2,1),0))-SUMIFS(Transacoes!$D$3:$D1000,Transacoes!$C$3:$C1000,$D932,Transacoes!$B$3:$B1000,"V", Transacoes!$A$3:$A1000, "&lt;"&amp;EOMONTH(DATE(K$1,K$2,1),0)))*SUMIFS(Prov_Auto!$E$3:$E1000, Prov_Auto!$A$3:$A1000, $D932, Prov_Auto!$D$3:$D1000,"&gt;="&amp;DATE(K$1,K$2,1),Prov_Auto!$D$3:$D1000, "&lt;="&amp;EOMONTH(DATE(K$1,K$2,1),0)))</f>
        <v/>
      </c>
      <c r="L932" s="48" t="str">
        <f>IF($D932="","", (SUMIFS(Transacoes!$D$3:$D1000,Transacoes!$C$3:$C1000,$D932,Transacoes!$B$3:$B1000,"C", Transacoes!$A$3:$A1000, "&lt;"&amp;EOMONTH(DATE(L$1,L$2,1),0))-SUMIFS(Transacoes!$D$3:$D1000,Transacoes!$C$3:$C1000,$D932,Transacoes!$B$3:$B1000,"V", Transacoes!$A$3:$A1000, "&lt;"&amp;EOMONTH(DATE(L$1,L$2,1),0)))*SUMIFS(Prov_Auto!$E$3:$E1000, Prov_Auto!$A$3:$A1000, $D932, Prov_Auto!$D$3:$D1000,"&gt;="&amp;DATE(L$1,L$2,1),Prov_Auto!$D$3:$D1000, "&lt;="&amp;EOMONTH(DATE(L$1,L$2,1),0)))</f>
        <v/>
      </c>
      <c r="M932" s="48" t="str">
        <f>IF($D932="","", (SUMIFS(Transacoes!$D$3:$D1000,Transacoes!$C$3:$C1000,$D932,Transacoes!$B$3:$B1000,"C", Transacoes!$A$3:$A1000, "&lt;"&amp;EOMONTH(DATE(M$1,M$2,1),0))-SUMIFS(Transacoes!$D$3:$D1000,Transacoes!$C$3:$C1000,$D932,Transacoes!$B$3:$B1000,"V", Transacoes!$A$3:$A1000, "&lt;"&amp;EOMONTH(DATE(M$1,M$2,1),0)))*SUMIFS(Prov_Auto!$E$3:$E1000, Prov_Auto!$A$3:$A1000, $D932, Prov_Auto!$D$3:$D1000,"&gt;="&amp;DATE(M$1,M$2,1),Prov_Auto!$D$3:$D1000, "&lt;="&amp;EOMONTH(DATE(M$1,M$2,1),0)))</f>
        <v/>
      </c>
      <c r="N932" s="48" t="str">
        <f>IF($D932="","", (SUMIFS(Transacoes!$D$3:$D1000,Transacoes!$C$3:$C1000,$D932,Transacoes!$B$3:$B1000,"C", Transacoes!$A$3:$A1000, "&lt;"&amp;EOMONTH(DATE(N$1,N$2,1),0))-SUMIFS(Transacoes!$D$3:$D1000,Transacoes!$C$3:$C1000,$D932,Transacoes!$B$3:$B1000,"V", Transacoes!$A$3:$A1000, "&lt;"&amp;EOMONTH(DATE(N$1,N$2,1),0)))*SUMIFS(Prov_Auto!$E$3:$E1000, Prov_Auto!$A$3:$A1000, $D932, Prov_Auto!$D$3:$D1000,"&gt;="&amp;DATE(N$1,N$2,1),Prov_Auto!$D$3:$D1000, "&lt;="&amp;EOMONTH(DATE(N$1,N$2,1),0)))</f>
        <v/>
      </c>
      <c r="O932" s="48" t="str">
        <f>IF($D932="","", (SUMIFS(Transacoes!$D$3:$D1000,Transacoes!$C$3:$C1000,$D932,Transacoes!$B$3:$B1000,"C", Transacoes!$A$3:$A1000, "&lt;"&amp;EOMONTH(DATE(O$1,O$2,1),0))-SUMIFS(Transacoes!$D$3:$D1000,Transacoes!$C$3:$C1000,$D932,Transacoes!$B$3:$B1000,"V", Transacoes!$A$3:$A1000, "&lt;"&amp;EOMONTH(DATE(O$1,O$2,1),0)))*SUMIFS(Prov_Auto!$E$3:$E1000, Prov_Auto!$A$3:$A1000, $D932, Prov_Auto!$D$3:$D1000,"&gt;="&amp;DATE(O$1,O$2,1),Prov_Auto!$D$3:$D1000, "&lt;="&amp;EOMONTH(DATE(O$1,O$2,1),0)))</f>
        <v/>
      </c>
      <c r="P932" s="48" t="str">
        <f>IF($D932="","", (SUMIFS(Transacoes!$D$3:$D1000,Transacoes!$C$3:$C1000,$D932,Transacoes!$B$3:$B1000,"C", Transacoes!$A$3:$A1000, "&lt;"&amp;EOMONTH(DATE(P$1,P$2,1),0))-SUMIFS(Transacoes!$D$3:$D1000,Transacoes!$C$3:$C1000,$D932,Transacoes!$B$3:$B1000,"V", Transacoes!$A$3:$A1000, "&lt;"&amp;EOMONTH(DATE(P$1,P$2,1),0)))*SUMIFS(Prov_Auto!$E$3:$E1000, Prov_Auto!$A$3:$A1000, $D932, Prov_Auto!$D$3:$D1000,"&gt;="&amp;DATE(P$1,P$2,1),Prov_Auto!$D$3:$D1000, "&lt;="&amp;EOMONTH(DATE(P$1,P$2,1),0)))</f>
        <v/>
      </c>
      <c r="Q932" s="48" t="str">
        <f>IF($D932="","", (SUMIFS(Transacoes!$D$3:$D1000,Transacoes!$C$3:$C1000,$D932,Transacoes!$B$3:$B1000,"C", Transacoes!$A$3:$A1000, "&lt;"&amp;EOMONTH(DATE(Q$1,Q$2,1),0))-SUMIFS(Transacoes!$D$3:$D1000,Transacoes!$C$3:$C1000,$D932,Transacoes!$B$3:$B1000,"V", Transacoes!$A$3:$A1000, "&lt;"&amp;EOMONTH(DATE(Q$1,Q$2,1),0)))*SUMIFS(Prov_Auto!$E$3:$E1000, Prov_Auto!$A$3:$A1000, $D932, Prov_Auto!$D$3:$D1000,"&gt;="&amp;DATE(Q$1,Q$2,1),Prov_Auto!$D$3:$D1000, "&lt;="&amp;EOMONTH(DATE(Q$1,Q$2,1),0)))</f>
        <v/>
      </c>
      <c r="R932" s="47"/>
    </row>
    <row r="933">
      <c r="A933" s="47"/>
      <c r="B933" s="47"/>
      <c r="C933" s="47"/>
      <c r="D933" s="87"/>
      <c r="E933" s="48" t="str">
        <f>IF($D933="","", (SUMIFS(Transacoes!$D$3:$D1000,Transacoes!$C$3:$C1000,$D933,Transacoes!$B$3:$B1000,"C", Transacoes!$A$3:$A1000, "&lt;"&amp;EOMONTH(DATE(E$1,E$2,1),0))-SUMIFS(Transacoes!$D$3:$D1000,Transacoes!$C$3:$C1000,$D933,Transacoes!$B$3:$B1000,"V", Transacoes!$A$3:$A1000, "&lt;"&amp;EOMONTH(DATE(E$1,E$2,1),0)))*SUMIFS(Prov_Auto!$E$3:$E1000, Prov_Auto!$A$3:$A1000, $D933, Prov_Auto!$D$3:$D1000,"&gt;="&amp;DATE(E$1,E$2,1),Prov_Auto!$D$3:$D1000, "&lt;="&amp;EOMONTH(DATE(E$1,E$2,1),0)))</f>
        <v/>
      </c>
      <c r="F933" s="48" t="str">
        <f>IF($D933="","", (SUMIFS(Transacoes!$D$3:$D1000,Transacoes!$C$3:$C1000,$D933,Transacoes!$B$3:$B1000,"C", Transacoes!$A$3:$A1000, "&lt;"&amp;EOMONTH(DATE(F$1,F$2,1),0))-SUMIFS(Transacoes!$D$3:$D1000,Transacoes!$C$3:$C1000,$D933,Transacoes!$B$3:$B1000,"V", Transacoes!$A$3:$A1000, "&lt;"&amp;EOMONTH(DATE(F$1,F$2,1),0)))*SUMIFS(Prov_Auto!$E$3:$E1000, Prov_Auto!$A$3:$A1000, $D933, Prov_Auto!$D$3:$D1000,"&gt;="&amp;DATE(F$1,F$2,1),Prov_Auto!$D$3:$D1000, "&lt;="&amp;EOMONTH(DATE(F$1,F$2,1),0)))</f>
        <v/>
      </c>
      <c r="G933" s="48" t="str">
        <f>IF($D933="","", (SUMIFS(Transacoes!$D$3:$D1000,Transacoes!$C$3:$C1000,$D933,Transacoes!$B$3:$B1000,"C", Transacoes!$A$3:$A1000, "&lt;"&amp;EOMONTH(DATE(G$1,G$2,1),0))-SUMIFS(Transacoes!$D$3:$D1000,Transacoes!$C$3:$C1000,$D933,Transacoes!$B$3:$B1000,"V", Transacoes!$A$3:$A1000, "&lt;"&amp;EOMONTH(DATE(G$1,G$2,1),0)))*SUMIFS(Prov_Auto!$E$3:$E1000, Prov_Auto!$A$3:$A1000, $D933, Prov_Auto!$D$3:$D1000,"&gt;="&amp;DATE(G$1,G$2,1),Prov_Auto!$D$3:$D1000, "&lt;="&amp;EOMONTH(DATE(G$1,G$2,1),0)))</f>
        <v/>
      </c>
      <c r="H933" s="48" t="str">
        <f>IF($D933="","", (SUMIFS(Transacoes!$D$3:$D1000,Transacoes!$C$3:$C1000,$D933,Transacoes!$B$3:$B1000,"C", Transacoes!$A$3:$A1000, "&lt;"&amp;EOMONTH(DATE(H$1,H$2,1),0))-SUMIFS(Transacoes!$D$3:$D1000,Transacoes!$C$3:$C1000,$D933,Transacoes!$B$3:$B1000,"V", Transacoes!$A$3:$A1000, "&lt;"&amp;EOMONTH(DATE(H$1,H$2,1),0)))*SUMIFS(Prov_Auto!$E$3:$E1000, Prov_Auto!$A$3:$A1000, $D933, Prov_Auto!$D$3:$D1000,"&gt;="&amp;DATE(H$1,H$2,1),Prov_Auto!$D$3:$D1000, "&lt;="&amp;EOMONTH(DATE(H$1,H$2,1),0)))</f>
        <v/>
      </c>
      <c r="I933" s="48" t="str">
        <f>IF($D933="","", (SUMIFS(Transacoes!$D$3:$D1000,Transacoes!$C$3:$C1000,$D933,Transacoes!$B$3:$B1000,"C", Transacoes!$A$3:$A1000, "&lt;"&amp;EOMONTH(DATE(I$1,I$2,1),0))-SUMIFS(Transacoes!$D$3:$D1000,Transacoes!$C$3:$C1000,$D933,Transacoes!$B$3:$B1000,"V", Transacoes!$A$3:$A1000, "&lt;"&amp;EOMONTH(DATE(I$1,I$2,1),0)))*SUMIFS(Prov_Auto!$E$3:$E1000, Prov_Auto!$A$3:$A1000, $D933, Prov_Auto!$D$3:$D1000,"&gt;="&amp;DATE(I$1,I$2,1),Prov_Auto!$D$3:$D1000, "&lt;="&amp;EOMONTH(DATE(I$1,I$2,1),0)))</f>
        <v/>
      </c>
      <c r="J933" s="48" t="str">
        <f>IF($D933="","", (SUMIFS(Transacoes!$D$3:$D1000,Transacoes!$C$3:$C1000,$D933,Transacoes!$B$3:$B1000,"C", Transacoes!$A$3:$A1000, "&lt;"&amp;EOMONTH(DATE(J$1,J$2,1),0))-SUMIFS(Transacoes!$D$3:$D1000,Transacoes!$C$3:$C1000,$D933,Transacoes!$B$3:$B1000,"V", Transacoes!$A$3:$A1000, "&lt;"&amp;EOMONTH(DATE(J$1,J$2,1),0)))*SUMIFS(Prov_Auto!$E$3:$E1000, Prov_Auto!$A$3:$A1000, $D933, Prov_Auto!$D$3:$D1000,"&gt;="&amp;DATE(J$1,J$2,1),Prov_Auto!$D$3:$D1000, "&lt;="&amp;EOMONTH(DATE(J$1,J$2,1),0)))</f>
        <v/>
      </c>
      <c r="K933" s="48" t="str">
        <f>IF($D933="","", (SUMIFS(Transacoes!$D$3:$D1000,Transacoes!$C$3:$C1000,$D933,Transacoes!$B$3:$B1000,"C", Transacoes!$A$3:$A1000, "&lt;"&amp;EOMONTH(DATE(K$1,K$2,1),0))-SUMIFS(Transacoes!$D$3:$D1000,Transacoes!$C$3:$C1000,$D933,Transacoes!$B$3:$B1000,"V", Transacoes!$A$3:$A1000, "&lt;"&amp;EOMONTH(DATE(K$1,K$2,1),0)))*SUMIFS(Prov_Auto!$E$3:$E1000, Prov_Auto!$A$3:$A1000, $D933, Prov_Auto!$D$3:$D1000,"&gt;="&amp;DATE(K$1,K$2,1),Prov_Auto!$D$3:$D1000, "&lt;="&amp;EOMONTH(DATE(K$1,K$2,1),0)))</f>
        <v/>
      </c>
      <c r="L933" s="48" t="str">
        <f>IF($D933="","", (SUMIFS(Transacoes!$D$3:$D1000,Transacoes!$C$3:$C1000,$D933,Transacoes!$B$3:$B1000,"C", Transacoes!$A$3:$A1000, "&lt;"&amp;EOMONTH(DATE(L$1,L$2,1),0))-SUMIFS(Transacoes!$D$3:$D1000,Transacoes!$C$3:$C1000,$D933,Transacoes!$B$3:$B1000,"V", Transacoes!$A$3:$A1000, "&lt;"&amp;EOMONTH(DATE(L$1,L$2,1),0)))*SUMIFS(Prov_Auto!$E$3:$E1000, Prov_Auto!$A$3:$A1000, $D933, Prov_Auto!$D$3:$D1000,"&gt;="&amp;DATE(L$1,L$2,1),Prov_Auto!$D$3:$D1000, "&lt;="&amp;EOMONTH(DATE(L$1,L$2,1),0)))</f>
        <v/>
      </c>
      <c r="M933" s="48" t="str">
        <f>IF($D933="","", (SUMIFS(Transacoes!$D$3:$D1000,Transacoes!$C$3:$C1000,$D933,Transacoes!$B$3:$B1000,"C", Transacoes!$A$3:$A1000, "&lt;"&amp;EOMONTH(DATE(M$1,M$2,1),0))-SUMIFS(Transacoes!$D$3:$D1000,Transacoes!$C$3:$C1000,$D933,Transacoes!$B$3:$B1000,"V", Transacoes!$A$3:$A1000, "&lt;"&amp;EOMONTH(DATE(M$1,M$2,1),0)))*SUMIFS(Prov_Auto!$E$3:$E1000, Prov_Auto!$A$3:$A1000, $D933, Prov_Auto!$D$3:$D1000,"&gt;="&amp;DATE(M$1,M$2,1),Prov_Auto!$D$3:$D1000, "&lt;="&amp;EOMONTH(DATE(M$1,M$2,1),0)))</f>
        <v/>
      </c>
      <c r="N933" s="48" t="str">
        <f>IF($D933="","", (SUMIFS(Transacoes!$D$3:$D1000,Transacoes!$C$3:$C1000,$D933,Transacoes!$B$3:$B1000,"C", Transacoes!$A$3:$A1000, "&lt;"&amp;EOMONTH(DATE(N$1,N$2,1),0))-SUMIFS(Transacoes!$D$3:$D1000,Transacoes!$C$3:$C1000,$D933,Transacoes!$B$3:$B1000,"V", Transacoes!$A$3:$A1000, "&lt;"&amp;EOMONTH(DATE(N$1,N$2,1),0)))*SUMIFS(Prov_Auto!$E$3:$E1000, Prov_Auto!$A$3:$A1000, $D933, Prov_Auto!$D$3:$D1000,"&gt;="&amp;DATE(N$1,N$2,1),Prov_Auto!$D$3:$D1000, "&lt;="&amp;EOMONTH(DATE(N$1,N$2,1),0)))</f>
        <v/>
      </c>
      <c r="O933" s="48" t="str">
        <f>IF($D933="","", (SUMIFS(Transacoes!$D$3:$D1000,Transacoes!$C$3:$C1000,$D933,Transacoes!$B$3:$B1000,"C", Transacoes!$A$3:$A1000, "&lt;"&amp;EOMONTH(DATE(O$1,O$2,1),0))-SUMIFS(Transacoes!$D$3:$D1000,Transacoes!$C$3:$C1000,$D933,Transacoes!$B$3:$B1000,"V", Transacoes!$A$3:$A1000, "&lt;"&amp;EOMONTH(DATE(O$1,O$2,1),0)))*SUMIFS(Prov_Auto!$E$3:$E1000, Prov_Auto!$A$3:$A1000, $D933, Prov_Auto!$D$3:$D1000,"&gt;="&amp;DATE(O$1,O$2,1),Prov_Auto!$D$3:$D1000, "&lt;="&amp;EOMONTH(DATE(O$1,O$2,1),0)))</f>
        <v/>
      </c>
      <c r="P933" s="48" t="str">
        <f>IF($D933="","", (SUMIFS(Transacoes!$D$3:$D1000,Transacoes!$C$3:$C1000,$D933,Transacoes!$B$3:$B1000,"C", Transacoes!$A$3:$A1000, "&lt;"&amp;EOMONTH(DATE(P$1,P$2,1),0))-SUMIFS(Transacoes!$D$3:$D1000,Transacoes!$C$3:$C1000,$D933,Transacoes!$B$3:$B1000,"V", Transacoes!$A$3:$A1000, "&lt;"&amp;EOMONTH(DATE(P$1,P$2,1),0)))*SUMIFS(Prov_Auto!$E$3:$E1000, Prov_Auto!$A$3:$A1000, $D933, Prov_Auto!$D$3:$D1000,"&gt;="&amp;DATE(P$1,P$2,1),Prov_Auto!$D$3:$D1000, "&lt;="&amp;EOMONTH(DATE(P$1,P$2,1),0)))</f>
        <v/>
      </c>
      <c r="Q933" s="48" t="str">
        <f>IF($D933="","", (SUMIFS(Transacoes!$D$3:$D1000,Transacoes!$C$3:$C1000,$D933,Transacoes!$B$3:$B1000,"C", Transacoes!$A$3:$A1000, "&lt;"&amp;EOMONTH(DATE(Q$1,Q$2,1),0))-SUMIFS(Transacoes!$D$3:$D1000,Transacoes!$C$3:$C1000,$D933,Transacoes!$B$3:$B1000,"V", Transacoes!$A$3:$A1000, "&lt;"&amp;EOMONTH(DATE(Q$1,Q$2,1),0)))*SUMIFS(Prov_Auto!$E$3:$E1000, Prov_Auto!$A$3:$A1000, $D933, Prov_Auto!$D$3:$D1000,"&gt;="&amp;DATE(Q$1,Q$2,1),Prov_Auto!$D$3:$D1000, "&lt;="&amp;EOMONTH(DATE(Q$1,Q$2,1),0)))</f>
        <v/>
      </c>
      <c r="R933" s="47"/>
    </row>
    <row r="934">
      <c r="A934" s="47"/>
      <c r="B934" s="47"/>
      <c r="C934" s="47"/>
      <c r="D934" s="87"/>
      <c r="E934" s="48" t="str">
        <f>IF($D934="","", (SUMIFS(Transacoes!$D$3:$D1000,Transacoes!$C$3:$C1000,$D934,Transacoes!$B$3:$B1000,"C", Transacoes!$A$3:$A1000, "&lt;"&amp;EOMONTH(DATE(E$1,E$2,1),0))-SUMIFS(Transacoes!$D$3:$D1000,Transacoes!$C$3:$C1000,$D934,Transacoes!$B$3:$B1000,"V", Transacoes!$A$3:$A1000, "&lt;"&amp;EOMONTH(DATE(E$1,E$2,1),0)))*SUMIFS(Prov_Auto!$E$3:$E1000, Prov_Auto!$A$3:$A1000, $D934, Prov_Auto!$D$3:$D1000,"&gt;="&amp;DATE(E$1,E$2,1),Prov_Auto!$D$3:$D1000, "&lt;="&amp;EOMONTH(DATE(E$1,E$2,1),0)))</f>
        <v/>
      </c>
      <c r="F934" s="48" t="str">
        <f>IF($D934="","", (SUMIFS(Transacoes!$D$3:$D1000,Transacoes!$C$3:$C1000,$D934,Transacoes!$B$3:$B1000,"C", Transacoes!$A$3:$A1000, "&lt;"&amp;EOMONTH(DATE(F$1,F$2,1),0))-SUMIFS(Transacoes!$D$3:$D1000,Transacoes!$C$3:$C1000,$D934,Transacoes!$B$3:$B1000,"V", Transacoes!$A$3:$A1000, "&lt;"&amp;EOMONTH(DATE(F$1,F$2,1),0)))*SUMIFS(Prov_Auto!$E$3:$E1000, Prov_Auto!$A$3:$A1000, $D934, Prov_Auto!$D$3:$D1000,"&gt;="&amp;DATE(F$1,F$2,1),Prov_Auto!$D$3:$D1000, "&lt;="&amp;EOMONTH(DATE(F$1,F$2,1),0)))</f>
        <v/>
      </c>
      <c r="G934" s="48" t="str">
        <f>IF($D934="","", (SUMIFS(Transacoes!$D$3:$D1000,Transacoes!$C$3:$C1000,$D934,Transacoes!$B$3:$B1000,"C", Transacoes!$A$3:$A1000, "&lt;"&amp;EOMONTH(DATE(G$1,G$2,1),0))-SUMIFS(Transacoes!$D$3:$D1000,Transacoes!$C$3:$C1000,$D934,Transacoes!$B$3:$B1000,"V", Transacoes!$A$3:$A1000, "&lt;"&amp;EOMONTH(DATE(G$1,G$2,1),0)))*SUMIFS(Prov_Auto!$E$3:$E1000, Prov_Auto!$A$3:$A1000, $D934, Prov_Auto!$D$3:$D1000,"&gt;="&amp;DATE(G$1,G$2,1),Prov_Auto!$D$3:$D1000, "&lt;="&amp;EOMONTH(DATE(G$1,G$2,1),0)))</f>
        <v/>
      </c>
      <c r="H934" s="48" t="str">
        <f>IF($D934="","", (SUMIFS(Transacoes!$D$3:$D1000,Transacoes!$C$3:$C1000,$D934,Transacoes!$B$3:$B1000,"C", Transacoes!$A$3:$A1000, "&lt;"&amp;EOMONTH(DATE(H$1,H$2,1),0))-SUMIFS(Transacoes!$D$3:$D1000,Transacoes!$C$3:$C1000,$D934,Transacoes!$B$3:$B1000,"V", Transacoes!$A$3:$A1000, "&lt;"&amp;EOMONTH(DATE(H$1,H$2,1),0)))*SUMIFS(Prov_Auto!$E$3:$E1000, Prov_Auto!$A$3:$A1000, $D934, Prov_Auto!$D$3:$D1000,"&gt;="&amp;DATE(H$1,H$2,1),Prov_Auto!$D$3:$D1000, "&lt;="&amp;EOMONTH(DATE(H$1,H$2,1),0)))</f>
        <v/>
      </c>
      <c r="I934" s="48" t="str">
        <f>IF($D934="","", (SUMIFS(Transacoes!$D$3:$D1000,Transacoes!$C$3:$C1000,$D934,Transacoes!$B$3:$B1000,"C", Transacoes!$A$3:$A1000, "&lt;"&amp;EOMONTH(DATE(I$1,I$2,1),0))-SUMIFS(Transacoes!$D$3:$D1000,Transacoes!$C$3:$C1000,$D934,Transacoes!$B$3:$B1000,"V", Transacoes!$A$3:$A1000, "&lt;"&amp;EOMONTH(DATE(I$1,I$2,1),0)))*SUMIFS(Prov_Auto!$E$3:$E1000, Prov_Auto!$A$3:$A1000, $D934, Prov_Auto!$D$3:$D1000,"&gt;="&amp;DATE(I$1,I$2,1),Prov_Auto!$D$3:$D1000, "&lt;="&amp;EOMONTH(DATE(I$1,I$2,1),0)))</f>
        <v/>
      </c>
      <c r="J934" s="48" t="str">
        <f>IF($D934="","", (SUMIFS(Transacoes!$D$3:$D1000,Transacoes!$C$3:$C1000,$D934,Transacoes!$B$3:$B1000,"C", Transacoes!$A$3:$A1000, "&lt;"&amp;EOMONTH(DATE(J$1,J$2,1),0))-SUMIFS(Transacoes!$D$3:$D1000,Transacoes!$C$3:$C1000,$D934,Transacoes!$B$3:$B1000,"V", Transacoes!$A$3:$A1000, "&lt;"&amp;EOMONTH(DATE(J$1,J$2,1),0)))*SUMIFS(Prov_Auto!$E$3:$E1000, Prov_Auto!$A$3:$A1000, $D934, Prov_Auto!$D$3:$D1000,"&gt;="&amp;DATE(J$1,J$2,1),Prov_Auto!$D$3:$D1000, "&lt;="&amp;EOMONTH(DATE(J$1,J$2,1),0)))</f>
        <v/>
      </c>
      <c r="K934" s="48" t="str">
        <f>IF($D934="","", (SUMIFS(Transacoes!$D$3:$D1000,Transacoes!$C$3:$C1000,$D934,Transacoes!$B$3:$B1000,"C", Transacoes!$A$3:$A1000, "&lt;"&amp;EOMONTH(DATE(K$1,K$2,1),0))-SUMIFS(Transacoes!$D$3:$D1000,Transacoes!$C$3:$C1000,$D934,Transacoes!$B$3:$B1000,"V", Transacoes!$A$3:$A1000, "&lt;"&amp;EOMONTH(DATE(K$1,K$2,1),0)))*SUMIFS(Prov_Auto!$E$3:$E1000, Prov_Auto!$A$3:$A1000, $D934, Prov_Auto!$D$3:$D1000,"&gt;="&amp;DATE(K$1,K$2,1),Prov_Auto!$D$3:$D1000, "&lt;="&amp;EOMONTH(DATE(K$1,K$2,1),0)))</f>
        <v/>
      </c>
      <c r="L934" s="48" t="str">
        <f>IF($D934="","", (SUMIFS(Transacoes!$D$3:$D1000,Transacoes!$C$3:$C1000,$D934,Transacoes!$B$3:$B1000,"C", Transacoes!$A$3:$A1000, "&lt;"&amp;EOMONTH(DATE(L$1,L$2,1),0))-SUMIFS(Transacoes!$D$3:$D1000,Transacoes!$C$3:$C1000,$D934,Transacoes!$B$3:$B1000,"V", Transacoes!$A$3:$A1000, "&lt;"&amp;EOMONTH(DATE(L$1,L$2,1),0)))*SUMIFS(Prov_Auto!$E$3:$E1000, Prov_Auto!$A$3:$A1000, $D934, Prov_Auto!$D$3:$D1000,"&gt;="&amp;DATE(L$1,L$2,1),Prov_Auto!$D$3:$D1000, "&lt;="&amp;EOMONTH(DATE(L$1,L$2,1),0)))</f>
        <v/>
      </c>
      <c r="M934" s="48" t="str">
        <f>IF($D934="","", (SUMIFS(Transacoes!$D$3:$D1000,Transacoes!$C$3:$C1000,$D934,Transacoes!$B$3:$B1000,"C", Transacoes!$A$3:$A1000, "&lt;"&amp;EOMONTH(DATE(M$1,M$2,1),0))-SUMIFS(Transacoes!$D$3:$D1000,Transacoes!$C$3:$C1000,$D934,Transacoes!$B$3:$B1000,"V", Transacoes!$A$3:$A1000, "&lt;"&amp;EOMONTH(DATE(M$1,M$2,1),0)))*SUMIFS(Prov_Auto!$E$3:$E1000, Prov_Auto!$A$3:$A1000, $D934, Prov_Auto!$D$3:$D1000,"&gt;="&amp;DATE(M$1,M$2,1),Prov_Auto!$D$3:$D1000, "&lt;="&amp;EOMONTH(DATE(M$1,M$2,1),0)))</f>
        <v/>
      </c>
      <c r="N934" s="48" t="str">
        <f>IF($D934="","", (SUMIFS(Transacoes!$D$3:$D1000,Transacoes!$C$3:$C1000,$D934,Transacoes!$B$3:$B1000,"C", Transacoes!$A$3:$A1000, "&lt;"&amp;EOMONTH(DATE(N$1,N$2,1),0))-SUMIFS(Transacoes!$D$3:$D1000,Transacoes!$C$3:$C1000,$D934,Transacoes!$B$3:$B1000,"V", Transacoes!$A$3:$A1000, "&lt;"&amp;EOMONTH(DATE(N$1,N$2,1),0)))*SUMIFS(Prov_Auto!$E$3:$E1000, Prov_Auto!$A$3:$A1000, $D934, Prov_Auto!$D$3:$D1000,"&gt;="&amp;DATE(N$1,N$2,1),Prov_Auto!$D$3:$D1000, "&lt;="&amp;EOMONTH(DATE(N$1,N$2,1),0)))</f>
        <v/>
      </c>
      <c r="O934" s="48" t="str">
        <f>IF($D934="","", (SUMIFS(Transacoes!$D$3:$D1000,Transacoes!$C$3:$C1000,$D934,Transacoes!$B$3:$B1000,"C", Transacoes!$A$3:$A1000, "&lt;"&amp;EOMONTH(DATE(O$1,O$2,1),0))-SUMIFS(Transacoes!$D$3:$D1000,Transacoes!$C$3:$C1000,$D934,Transacoes!$B$3:$B1000,"V", Transacoes!$A$3:$A1000, "&lt;"&amp;EOMONTH(DATE(O$1,O$2,1),0)))*SUMIFS(Prov_Auto!$E$3:$E1000, Prov_Auto!$A$3:$A1000, $D934, Prov_Auto!$D$3:$D1000,"&gt;="&amp;DATE(O$1,O$2,1),Prov_Auto!$D$3:$D1000, "&lt;="&amp;EOMONTH(DATE(O$1,O$2,1),0)))</f>
        <v/>
      </c>
      <c r="P934" s="48" t="str">
        <f>IF($D934="","", (SUMIFS(Transacoes!$D$3:$D1000,Transacoes!$C$3:$C1000,$D934,Transacoes!$B$3:$B1000,"C", Transacoes!$A$3:$A1000, "&lt;"&amp;EOMONTH(DATE(P$1,P$2,1),0))-SUMIFS(Transacoes!$D$3:$D1000,Transacoes!$C$3:$C1000,$D934,Transacoes!$B$3:$B1000,"V", Transacoes!$A$3:$A1000, "&lt;"&amp;EOMONTH(DATE(P$1,P$2,1),0)))*SUMIFS(Prov_Auto!$E$3:$E1000, Prov_Auto!$A$3:$A1000, $D934, Prov_Auto!$D$3:$D1000,"&gt;="&amp;DATE(P$1,P$2,1),Prov_Auto!$D$3:$D1000, "&lt;="&amp;EOMONTH(DATE(P$1,P$2,1),0)))</f>
        <v/>
      </c>
      <c r="Q934" s="48" t="str">
        <f>IF($D934="","", (SUMIFS(Transacoes!$D$3:$D1000,Transacoes!$C$3:$C1000,$D934,Transacoes!$B$3:$B1000,"C", Transacoes!$A$3:$A1000, "&lt;"&amp;EOMONTH(DATE(Q$1,Q$2,1),0))-SUMIFS(Transacoes!$D$3:$D1000,Transacoes!$C$3:$C1000,$D934,Transacoes!$B$3:$B1000,"V", Transacoes!$A$3:$A1000, "&lt;"&amp;EOMONTH(DATE(Q$1,Q$2,1),0)))*SUMIFS(Prov_Auto!$E$3:$E1000, Prov_Auto!$A$3:$A1000, $D934, Prov_Auto!$D$3:$D1000,"&gt;="&amp;DATE(Q$1,Q$2,1),Prov_Auto!$D$3:$D1000, "&lt;="&amp;EOMONTH(DATE(Q$1,Q$2,1),0)))</f>
        <v/>
      </c>
      <c r="R934" s="47"/>
    </row>
    <row r="935">
      <c r="A935" s="47"/>
      <c r="B935" s="47"/>
      <c r="C935" s="47"/>
      <c r="D935" s="87"/>
      <c r="E935" s="48" t="str">
        <f>IF($D935="","", (SUMIFS(Transacoes!$D$3:$D1000,Transacoes!$C$3:$C1000,$D935,Transacoes!$B$3:$B1000,"C", Transacoes!$A$3:$A1000, "&lt;"&amp;EOMONTH(DATE(E$1,E$2,1),0))-SUMIFS(Transacoes!$D$3:$D1000,Transacoes!$C$3:$C1000,$D935,Transacoes!$B$3:$B1000,"V", Transacoes!$A$3:$A1000, "&lt;"&amp;EOMONTH(DATE(E$1,E$2,1),0)))*SUMIFS(Prov_Auto!$E$3:$E1000, Prov_Auto!$A$3:$A1000, $D935, Prov_Auto!$D$3:$D1000,"&gt;="&amp;DATE(E$1,E$2,1),Prov_Auto!$D$3:$D1000, "&lt;="&amp;EOMONTH(DATE(E$1,E$2,1),0)))</f>
        <v/>
      </c>
      <c r="F935" s="48" t="str">
        <f>IF($D935="","", (SUMIFS(Transacoes!$D$3:$D1000,Transacoes!$C$3:$C1000,$D935,Transacoes!$B$3:$B1000,"C", Transacoes!$A$3:$A1000, "&lt;"&amp;EOMONTH(DATE(F$1,F$2,1),0))-SUMIFS(Transacoes!$D$3:$D1000,Transacoes!$C$3:$C1000,$D935,Transacoes!$B$3:$B1000,"V", Transacoes!$A$3:$A1000, "&lt;"&amp;EOMONTH(DATE(F$1,F$2,1),0)))*SUMIFS(Prov_Auto!$E$3:$E1000, Prov_Auto!$A$3:$A1000, $D935, Prov_Auto!$D$3:$D1000,"&gt;="&amp;DATE(F$1,F$2,1),Prov_Auto!$D$3:$D1000, "&lt;="&amp;EOMONTH(DATE(F$1,F$2,1),0)))</f>
        <v/>
      </c>
      <c r="G935" s="48" t="str">
        <f>IF($D935="","", (SUMIFS(Transacoes!$D$3:$D1000,Transacoes!$C$3:$C1000,$D935,Transacoes!$B$3:$B1000,"C", Transacoes!$A$3:$A1000, "&lt;"&amp;EOMONTH(DATE(G$1,G$2,1),0))-SUMIFS(Transacoes!$D$3:$D1000,Transacoes!$C$3:$C1000,$D935,Transacoes!$B$3:$B1000,"V", Transacoes!$A$3:$A1000, "&lt;"&amp;EOMONTH(DATE(G$1,G$2,1),0)))*SUMIFS(Prov_Auto!$E$3:$E1000, Prov_Auto!$A$3:$A1000, $D935, Prov_Auto!$D$3:$D1000,"&gt;="&amp;DATE(G$1,G$2,1),Prov_Auto!$D$3:$D1000, "&lt;="&amp;EOMONTH(DATE(G$1,G$2,1),0)))</f>
        <v/>
      </c>
      <c r="H935" s="48" t="str">
        <f>IF($D935="","", (SUMIFS(Transacoes!$D$3:$D1000,Transacoes!$C$3:$C1000,$D935,Transacoes!$B$3:$B1000,"C", Transacoes!$A$3:$A1000, "&lt;"&amp;EOMONTH(DATE(H$1,H$2,1),0))-SUMIFS(Transacoes!$D$3:$D1000,Transacoes!$C$3:$C1000,$D935,Transacoes!$B$3:$B1000,"V", Transacoes!$A$3:$A1000, "&lt;"&amp;EOMONTH(DATE(H$1,H$2,1),0)))*SUMIFS(Prov_Auto!$E$3:$E1000, Prov_Auto!$A$3:$A1000, $D935, Prov_Auto!$D$3:$D1000,"&gt;="&amp;DATE(H$1,H$2,1),Prov_Auto!$D$3:$D1000, "&lt;="&amp;EOMONTH(DATE(H$1,H$2,1),0)))</f>
        <v/>
      </c>
      <c r="I935" s="48" t="str">
        <f>IF($D935="","", (SUMIFS(Transacoes!$D$3:$D1000,Transacoes!$C$3:$C1000,$D935,Transacoes!$B$3:$B1000,"C", Transacoes!$A$3:$A1000, "&lt;"&amp;EOMONTH(DATE(I$1,I$2,1),0))-SUMIFS(Transacoes!$D$3:$D1000,Transacoes!$C$3:$C1000,$D935,Transacoes!$B$3:$B1000,"V", Transacoes!$A$3:$A1000, "&lt;"&amp;EOMONTH(DATE(I$1,I$2,1),0)))*SUMIFS(Prov_Auto!$E$3:$E1000, Prov_Auto!$A$3:$A1000, $D935, Prov_Auto!$D$3:$D1000,"&gt;="&amp;DATE(I$1,I$2,1),Prov_Auto!$D$3:$D1000, "&lt;="&amp;EOMONTH(DATE(I$1,I$2,1),0)))</f>
        <v/>
      </c>
      <c r="J935" s="48" t="str">
        <f>IF($D935="","", (SUMIFS(Transacoes!$D$3:$D1000,Transacoes!$C$3:$C1000,$D935,Transacoes!$B$3:$B1000,"C", Transacoes!$A$3:$A1000, "&lt;"&amp;EOMONTH(DATE(J$1,J$2,1),0))-SUMIFS(Transacoes!$D$3:$D1000,Transacoes!$C$3:$C1000,$D935,Transacoes!$B$3:$B1000,"V", Transacoes!$A$3:$A1000, "&lt;"&amp;EOMONTH(DATE(J$1,J$2,1),0)))*SUMIFS(Prov_Auto!$E$3:$E1000, Prov_Auto!$A$3:$A1000, $D935, Prov_Auto!$D$3:$D1000,"&gt;="&amp;DATE(J$1,J$2,1),Prov_Auto!$D$3:$D1000, "&lt;="&amp;EOMONTH(DATE(J$1,J$2,1),0)))</f>
        <v/>
      </c>
      <c r="K935" s="48" t="str">
        <f>IF($D935="","", (SUMIFS(Transacoes!$D$3:$D1000,Transacoes!$C$3:$C1000,$D935,Transacoes!$B$3:$B1000,"C", Transacoes!$A$3:$A1000, "&lt;"&amp;EOMONTH(DATE(K$1,K$2,1),0))-SUMIFS(Transacoes!$D$3:$D1000,Transacoes!$C$3:$C1000,$D935,Transacoes!$B$3:$B1000,"V", Transacoes!$A$3:$A1000, "&lt;"&amp;EOMONTH(DATE(K$1,K$2,1),0)))*SUMIFS(Prov_Auto!$E$3:$E1000, Prov_Auto!$A$3:$A1000, $D935, Prov_Auto!$D$3:$D1000,"&gt;="&amp;DATE(K$1,K$2,1),Prov_Auto!$D$3:$D1000, "&lt;="&amp;EOMONTH(DATE(K$1,K$2,1),0)))</f>
        <v/>
      </c>
      <c r="L935" s="48" t="str">
        <f>IF($D935="","", (SUMIFS(Transacoes!$D$3:$D1000,Transacoes!$C$3:$C1000,$D935,Transacoes!$B$3:$B1000,"C", Transacoes!$A$3:$A1000, "&lt;"&amp;EOMONTH(DATE(L$1,L$2,1),0))-SUMIFS(Transacoes!$D$3:$D1000,Transacoes!$C$3:$C1000,$D935,Transacoes!$B$3:$B1000,"V", Transacoes!$A$3:$A1000, "&lt;"&amp;EOMONTH(DATE(L$1,L$2,1),0)))*SUMIFS(Prov_Auto!$E$3:$E1000, Prov_Auto!$A$3:$A1000, $D935, Prov_Auto!$D$3:$D1000,"&gt;="&amp;DATE(L$1,L$2,1),Prov_Auto!$D$3:$D1000, "&lt;="&amp;EOMONTH(DATE(L$1,L$2,1),0)))</f>
        <v/>
      </c>
      <c r="M935" s="48" t="str">
        <f>IF($D935="","", (SUMIFS(Transacoes!$D$3:$D1000,Transacoes!$C$3:$C1000,$D935,Transacoes!$B$3:$B1000,"C", Transacoes!$A$3:$A1000, "&lt;"&amp;EOMONTH(DATE(M$1,M$2,1),0))-SUMIFS(Transacoes!$D$3:$D1000,Transacoes!$C$3:$C1000,$D935,Transacoes!$B$3:$B1000,"V", Transacoes!$A$3:$A1000, "&lt;"&amp;EOMONTH(DATE(M$1,M$2,1),0)))*SUMIFS(Prov_Auto!$E$3:$E1000, Prov_Auto!$A$3:$A1000, $D935, Prov_Auto!$D$3:$D1000,"&gt;="&amp;DATE(M$1,M$2,1),Prov_Auto!$D$3:$D1000, "&lt;="&amp;EOMONTH(DATE(M$1,M$2,1),0)))</f>
        <v/>
      </c>
      <c r="N935" s="48" t="str">
        <f>IF($D935="","", (SUMIFS(Transacoes!$D$3:$D1000,Transacoes!$C$3:$C1000,$D935,Transacoes!$B$3:$B1000,"C", Transacoes!$A$3:$A1000, "&lt;"&amp;EOMONTH(DATE(N$1,N$2,1),0))-SUMIFS(Transacoes!$D$3:$D1000,Transacoes!$C$3:$C1000,$D935,Transacoes!$B$3:$B1000,"V", Transacoes!$A$3:$A1000, "&lt;"&amp;EOMONTH(DATE(N$1,N$2,1),0)))*SUMIFS(Prov_Auto!$E$3:$E1000, Prov_Auto!$A$3:$A1000, $D935, Prov_Auto!$D$3:$D1000,"&gt;="&amp;DATE(N$1,N$2,1),Prov_Auto!$D$3:$D1000, "&lt;="&amp;EOMONTH(DATE(N$1,N$2,1),0)))</f>
        <v/>
      </c>
      <c r="O935" s="48" t="str">
        <f>IF($D935="","", (SUMIFS(Transacoes!$D$3:$D1000,Transacoes!$C$3:$C1000,$D935,Transacoes!$B$3:$B1000,"C", Transacoes!$A$3:$A1000, "&lt;"&amp;EOMONTH(DATE(O$1,O$2,1),0))-SUMIFS(Transacoes!$D$3:$D1000,Transacoes!$C$3:$C1000,$D935,Transacoes!$B$3:$B1000,"V", Transacoes!$A$3:$A1000, "&lt;"&amp;EOMONTH(DATE(O$1,O$2,1),0)))*SUMIFS(Prov_Auto!$E$3:$E1000, Prov_Auto!$A$3:$A1000, $D935, Prov_Auto!$D$3:$D1000,"&gt;="&amp;DATE(O$1,O$2,1),Prov_Auto!$D$3:$D1000, "&lt;="&amp;EOMONTH(DATE(O$1,O$2,1),0)))</f>
        <v/>
      </c>
      <c r="P935" s="48" t="str">
        <f>IF($D935="","", (SUMIFS(Transacoes!$D$3:$D1000,Transacoes!$C$3:$C1000,$D935,Transacoes!$B$3:$B1000,"C", Transacoes!$A$3:$A1000, "&lt;"&amp;EOMONTH(DATE(P$1,P$2,1),0))-SUMIFS(Transacoes!$D$3:$D1000,Transacoes!$C$3:$C1000,$D935,Transacoes!$B$3:$B1000,"V", Transacoes!$A$3:$A1000, "&lt;"&amp;EOMONTH(DATE(P$1,P$2,1),0)))*SUMIFS(Prov_Auto!$E$3:$E1000, Prov_Auto!$A$3:$A1000, $D935, Prov_Auto!$D$3:$D1000,"&gt;="&amp;DATE(P$1,P$2,1),Prov_Auto!$D$3:$D1000, "&lt;="&amp;EOMONTH(DATE(P$1,P$2,1),0)))</f>
        <v/>
      </c>
      <c r="Q935" s="48" t="str">
        <f>IF($D935="","", (SUMIFS(Transacoes!$D$3:$D1000,Transacoes!$C$3:$C1000,$D935,Transacoes!$B$3:$B1000,"C", Transacoes!$A$3:$A1000, "&lt;"&amp;EOMONTH(DATE(Q$1,Q$2,1),0))-SUMIFS(Transacoes!$D$3:$D1000,Transacoes!$C$3:$C1000,$D935,Transacoes!$B$3:$B1000,"V", Transacoes!$A$3:$A1000, "&lt;"&amp;EOMONTH(DATE(Q$1,Q$2,1),0)))*SUMIFS(Prov_Auto!$E$3:$E1000, Prov_Auto!$A$3:$A1000, $D935, Prov_Auto!$D$3:$D1000,"&gt;="&amp;DATE(Q$1,Q$2,1),Prov_Auto!$D$3:$D1000, "&lt;="&amp;EOMONTH(DATE(Q$1,Q$2,1),0)))</f>
        <v/>
      </c>
      <c r="R935" s="47"/>
    </row>
    <row r="936">
      <c r="A936" s="47"/>
      <c r="B936" s="47"/>
      <c r="C936" s="47"/>
      <c r="D936" s="87"/>
      <c r="E936" s="48" t="str">
        <f>IF($D936="","", (SUMIFS(Transacoes!$D$3:$D1000,Transacoes!$C$3:$C1000,$D936,Transacoes!$B$3:$B1000,"C", Transacoes!$A$3:$A1000, "&lt;"&amp;EOMONTH(DATE(E$1,E$2,1),0))-SUMIFS(Transacoes!$D$3:$D1000,Transacoes!$C$3:$C1000,$D936,Transacoes!$B$3:$B1000,"V", Transacoes!$A$3:$A1000, "&lt;"&amp;EOMONTH(DATE(E$1,E$2,1),0)))*SUMIFS(Prov_Auto!$E$3:$E1000, Prov_Auto!$A$3:$A1000, $D936, Prov_Auto!$D$3:$D1000,"&gt;="&amp;DATE(E$1,E$2,1),Prov_Auto!$D$3:$D1000, "&lt;="&amp;EOMONTH(DATE(E$1,E$2,1),0)))</f>
        <v/>
      </c>
      <c r="F936" s="48" t="str">
        <f>IF($D936="","", (SUMIFS(Transacoes!$D$3:$D1000,Transacoes!$C$3:$C1000,$D936,Transacoes!$B$3:$B1000,"C", Transacoes!$A$3:$A1000, "&lt;"&amp;EOMONTH(DATE(F$1,F$2,1),0))-SUMIFS(Transacoes!$D$3:$D1000,Transacoes!$C$3:$C1000,$D936,Transacoes!$B$3:$B1000,"V", Transacoes!$A$3:$A1000, "&lt;"&amp;EOMONTH(DATE(F$1,F$2,1),0)))*SUMIFS(Prov_Auto!$E$3:$E1000, Prov_Auto!$A$3:$A1000, $D936, Prov_Auto!$D$3:$D1000,"&gt;="&amp;DATE(F$1,F$2,1),Prov_Auto!$D$3:$D1000, "&lt;="&amp;EOMONTH(DATE(F$1,F$2,1),0)))</f>
        <v/>
      </c>
      <c r="G936" s="48" t="str">
        <f>IF($D936="","", (SUMIFS(Transacoes!$D$3:$D1000,Transacoes!$C$3:$C1000,$D936,Transacoes!$B$3:$B1000,"C", Transacoes!$A$3:$A1000, "&lt;"&amp;EOMONTH(DATE(G$1,G$2,1),0))-SUMIFS(Transacoes!$D$3:$D1000,Transacoes!$C$3:$C1000,$D936,Transacoes!$B$3:$B1000,"V", Transacoes!$A$3:$A1000, "&lt;"&amp;EOMONTH(DATE(G$1,G$2,1),0)))*SUMIFS(Prov_Auto!$E$3:$E1000, Prov_Auto!$A$3:$A1000, $D936, Prov_Auto!$D$3:$D1000,"&gt;="&amp;DATE(G$1,G$2,1),Prov_Auto!$D$3:$D1000, "&lt;="&amp;EOMONTH(DATE(G$1,G$2,1),0)))</f>
        <v/>
      </c>
      <c r="H936" s="48" t="str">
        <f>IF($D936="","", (SUMIFS(Transacoes!$D$3:$D1000,Transacoes!$C$3:$C1000,$D936,Transacoes!$B$3:$B1000,"C", Transacoes!$A$3:$A1000, "&lt;"&amp;EOMONTH(DATE(H$1,H$2,1),0))-SUMIFS(Transacoes!$D$3:$D1000,Transacoes!$C$3:$C1000,$D936,Transacoes!$B$3:$B1000,"V", Transacoes!$A$3:$A1000, "&lt;"&amp;EOMONTH(DATE(H$1,H$2,1),0)))*SUMIFS(Prov_Auto!$E$3:$E1000, Prov_Auto!$A$3:$A1000, $D936, Prov_Auto!$D$3:$D1000,"&gt;="&amp;DATE(H$1,H$2,1),Prov_Auto!$D$3:$D1000, "&lt;="&amp;EOMONTH(DATE(H$1,H$2,1),0)))</f>
        <v/>
      </c>
      <c r="I936" s="48" t="str">
        <f>IF($D936="","", (SUMIFS(Transacoes!$D$3:$D1000,Transacoes!$C$3:$C1000,$D936,Transacoes!$B$3:$B1000,"C", Transacoes!$A$3:$A1000, "&lt;"&amp;EOMONTH(DATE(I$1,I$2,1),0))-SUMIFS(Transacoes!$D$3:$D1000,Transacoes!$C$3:$C1000,$D936,Transacoes!$B$3:$B1000,"V", Transacoes!$A$3:$A1000, "&lt;"&amp;EOMONTH(DATE(I$1,I$2,1),0)))*SUMIFS(Prov_Auto!$E$3:$E1000, Prov_Auto!$A$3:$A1000, $D936, Prov_Auto!$D$3:$D1000,"&gt;="&amp;DATE(I$1,I$2,1),Prov_Auto!$D$3:$D1000, "&lt;="&amp;EOMONTH(DATE(I$1,I$2,1),0)))</f>
        <v/>
      </c>
      <c r="J936" s="48" t="str">
        <f>IF($D936="","", (SUMIFS(Transacoes!$D$3:$D1000,Transacoes!$C$3:$C1000,$D936,Transacoes!$B$3:$B1000,"C", Transacoes!$A$3:$A1000, "&lt;"&amp;EOMONTH(DATE(J$1,J$2,1),0))-SUMIFS(Transacoes!$D$3:$D1000,Transacoes!$C$3:$C1000,$D936,Transacoes!$B$3:$B1000,"V", Transacoes!$A$3:$A1000, "&lt;"&amp;EOMONTH(DATE(J$1,J$2,1),0)))*SUMIFS(Prov_Auto!$E$3:$E1000, Prov_Auto!$A$3:$A1000, $D936, Prov_Auto!$D$3:$D1000,"&gt;="&amp;DATE(J$1,J$2,1),Prov_Auto!$D$3:$D1000, "&lt;="&amp;EOMONTH(DATE(J$1,J$2,1),0)))</f>
        <v/>
      </c>
      <c r="K936" s="48" t="str">
        <f>IF($D936="","", (SUMIFS(Transacoes!$D$3:$D1000,Transacoes!$C$3:$C1000,$D936,Transacoes!$B$3:$B1000,"C", Transacoes!$A$3:$A1000, "&lt;"&amp;EOMONTH(DATE(K$1,K$2,1),0))-SUMIFS(Transacoes!$D$3:$D1000,Transacoes!$C$3:$C1000,$D936,Transacoes!$B$3:$B1000,"V", Transacoes!$A$3:$A1000, "&lt;"&amp;EOMONTH(DATE(K$1,K$2,1),0)))*SUMIFS(Prov_Auto!$E$3:$E1000, Prov_Auto!$A$3:$A1000, $D936, Prov_Auto!$D$3:$D1000,"&gt;="&amp;DATE(K$1,K$2,1),Prov_Auto!$D$3:$D1000, "&lt;="&amp;EOMONTH(DATE(K$1,K$2,1),0)))</f>
        <v/>
      </c>
      <c r="L936" s="48" t="str">
        <f>IF($D936="","", (SUMIFS(Transacoes!$D$3:$D1000,Transacoes!$C$3:$C1000,$D936,Transacoes!$B$3:$B1000,"C", Transacoes!$A$3:$A1000, "&lt;"&amp;EOMONTH(DATE(L$1,L$2,1),0))-SUMIFS(Transacoes!$D$3:$D1000,Transacoes!$C$3:$C1000,$D936,Transacoes!$B$3:$B1000,"V", Transacoes!$A$3:$A1000, "&lt;"&amp;EOMONTH(DATE(L$1,L$2,1),0)))*SUMIFS(Prov_Auto!$E$3:$E1000, Prov_Auto!$A$3:$A1000, $D936, Prov_Auto!$D$3:$D1000,"&gt;="&amp;DATE(L$1,L$2,1),Prov_Auto!$D$3:$D1000, "&lt;="&amp;EOMONTH(DATE(L$1,L$2,1),0)))</f>
        <v/>
      </c>
      <c r="M936" s="48" t="str">
        <f>IF($D936="","", (SUMIFS(Transacoes!$D$3:$D1000,Transacoes!$C$3:$C1000,$D936,Transacoes!$B$3:$B1000,"C", Transacoes!$A$3:$A1000, "&lt;"&amp;EOMONTH(DATE(M$1,M$2,1),0))-SUMIFS(Transacoes!$D$3:$D1000,Transacoes!$C$3:$C1000,$D936,Transacoes!$B$3:$B1000,"V", Transacoes!$A$3:$A1000, "&lt;"&amp;EOMONTH(DATE(M$1,M$2,1),0)))*SUMIFS(Prov_Auto!$E$3:$E1000, Prov_Auto!$A$3:$A1000, $D936, Prov_Auto!$D$3:$D1000,"&gt;="&amp;DATE(M$1,M$2,1),Prov_Auto!$D$3:$D1000, "&lt;="&amp;EOMONTH(DATE(M$1,M$2,1),0)))</f>
        <v/>
      </c>
      <c r="N936" s="48" t="str">
        <f>IF($D936="","", (SUMIFS(Transacoes!$D$3:$D1000,Transacoes!$C$3:$C1000,$D936,Transacoes!$B$3:$B1000,"C", Transacoes!$A$3:$A1000, "&lt;"&amp;EOMONTH(DATE(N$1,N$2,1),0))-SUMIFS(Transacoes!$D$3:$D1000,Transacoes!$C$3:$C1000,$D936,Transacoes!$B$3:$B1000,"V", Transacoes!$A$3:$A1000, "&lt;"&amp;EOMONTH(DATE(N$1,N$2,1),0)))*SUMIFS(Prov_Auto!$E$3:$E1000, Prov_Auto!$A$3:$A1000, $D936, Prov_Auto!$D$3:$D1000,"&gt;="&amp;DATE(N$1,N$2,1),Prov_Auto!$D$3:$D1000, "&lt;="&amp;EOMONTH(DATE(N$1,N$2,1),0)))</f>
        <v/>
      </c>
      <c r="O936" s="48" t="str">
        <f>IF($D936="","", (SUMIFS(Transacoes!$D$3:$D1000,Transacoes!$C$3:$C1000,$D936,Transacoes!$B$3:$B1000,"C", Transacoes!$A$3:$A1000, "&lt;"&amp;EOMONTH(DATE(O$1,O$2,1),0))-SUMIFS(Transacoes!$D$3:$D1000,Transacoes!$C$3:$C1000,$D936,Transacoes!$B$3:$B1000,"V", Transacoes!$A$3:$A1000, "&lt;"&amp;EOMONTH(DATE(O$1,O$2,1),0)))*SUMIFS(Prov_Auto!$E$3:$E1000, Prov_Auto!$A$3:$A1000, $D936, Prov_Auto!$D$3:$D1000,"&gt;="&amp;DATE(O$1,O$2,1),Prov_Auto!$D$3:$D1000, "&lt;="&amp;EOMONTH(DATE(O$1,O$2,1),0)))</f>
        <v/>
      </c>
      <c r="P936" s="48" t="str">
        <f>IF($D936="","", (SUMIFS(Transacoes!$D$3:$D1000,Transacoes!$C$3:$C1000,$D936,Transacoes!$B$3:$B1000,"C", Transacoes!$A$3:$A1000, "&lt;"&amp;EOMONTH(DATE(P$1,P$2,1),0))-SUMIFS(Transacoes!$D$3:$D1000,Transacoes!$C$3:$C1000,$D936,Transacoes!$B$3:$B1000,"V", Transacoes!$A$3:$A1000, "&lt;"&amp;EOMONTH(DATE(P$1,P$2,1),0)))*SUMIFS(Prov_Auto!$E$3:$E1000, Prov_Auto!$A$3:$A1000, $D936, Prov_Auto!$D$3:$D1000,"&gt;="&amp;DATE(P$1,P$2,1),Prov_Auto!$D$3:$D1000, "&lt;="&amp;EOMONTH(DATE(P$1,P$2,1),0)))</f>
        <v/>
      </c>
      <c r="Q936" s="48" t="str">
        <f>IF($D936="","", (SUMIFS(Transacoes!$D$3:$D1000,Transacoes!$C$3:$C1000,$D936,Transacoes!$B$3:$B1000,"C", Transacoes!$A$3:$A1000, "&lt;"&amp;EOMONTH(DATE(Q$1,Q$2,1),0))-SUMIFS(Transacoes!$D$3:$D1000,Transacoes!$C$3:$C1000,$D936,Transacoes!$B$3:$B1000,"V", Transacoes!$A$3:$A1000, "&lt;"&amp;EOMONTH(DATE(Q$1,Q$2,1),0)))*SUMIFS(Prov_Auto!$E$3:$E1000, Prov_Auto!$A$3:$A1000, $D936, Prov_Auto!$D$3:$D1000,"&gt;="&amp;DATE(Q$1,Q$2,1),Prov_Auto!$D$3:$D1000, "&lt;="&amp;EOMONTH(DATE(Q$1,Q$2,1),0)))</f>
        <v/>
      </c>
      <c r="R936" s="47"/>
    </row>
    <row r="937">
      <c r="A937" s="47"/>
      <c r="B937" s="47"/>
      <c r="C937" s="47"/>
      <c r="D937" s="87"/>
      <c r="E937" s="48" t="str">
        <f>IF($D937="","", (SUMIFS(Transacoes!$D$3:$D1000,Transacoes!$C$3:$C1000,$D937,Transacoes!$B$3:$B1000,"C", Transacoes!$A$3:$A1000, "&lt;"&amp;EOMONTH(DATE(E$1,E$2,1),0))-SUMIFS(Transacoes!$D$3:$D1000,Transacoes!$C$3:$C1000,$D937,Transacoes!$B$3:$B1000,"V", Transacoes!$A$3:$A1000, "&lt;"&amp;EOMONTH(DATE(E$1,E$2,1),0)))*SUMIFS(Prov_Auto!$E$3:$E1000, Prov_Auto!$A$3:$A1000, $D937, Prov_Auto!$D$3:$D1000,"&gt;="&amp;DATE(E$1,E$2,1),Prov_Auto!$D$3:$D1000, "&lt;="&amp;EOMONTH(DATE(E$1,E$2,1),0)))</f>
        <v/>
      </c>
      <c r="F937" s="48" t="str">
        <f>IF($D937="","", (SUMIFS(Transacoes!$D$3:$D1000,Transacoes!$C$3:$C1000,$D937,Transacoes!$B$3:$B1000,"C", Transacoes!$A$3:$A1000, "&lt;"&amp;EOMONTH(DATE(F$1,F$2,1),0))-SUMIFS(Transacoes!$D$3:$D1000,Transacoes!$C$3:$C1000,$D937,Transacoes!$B$3:$B1000,"V", Transacoes!$A$3:$A1000, "&lt;"&amp;EOMONTH(DATE(F$1,F$2,1),0)))*SUMIFS(Prov_Auto!$E$3:$E1000, Prov_Auto!$A$3:$A1000, $D937, Prov_Auto!$D$3:$D1000,"&gt;="&amp;DATE(F$1,F$2,1),Prov_Auto!$D$3:$D1000, "&lt;="&amp;EOMONTH(DATE(F$1,F$2,1),0)))</f>
        <v/>
      </c>
      <c r="G937" s="48" t="str">
        <f>IF($D937="","", (SUMIFS(Transacoes!$D$3:$D1000,Transacoes!$C$3:$C1000,$D937,Transacoes!$B$3:$B1000,"C", Transacoes!$A$3:$A1000, "&lt;"&amp;EOMONTH(DATE(G$1,G$2,1),0))-SUMIFS(Transacoes!$D$3:$D1000,Transacoes!$C$3:$C1000,$D937,Transacoes!$B$3:$B1000,"V", Transacoes!$A$3:$A1000, "&lt;"&amp;EOMONTH(DATE(G$1,G$2,1),0)))*SUMIFS(Prov_Auto!$E$3:$E1000, Prov_Auto!$A$3:$A1000, $D937, Prov_Auto!$D$3:$D1000,"&gt;="&amp;DATE(G$1,G$2,1),Prov_Auto!$D$3:$D1000, "&lt;="&amp;EOMONTH(DATE(G$1,G$2,1),0)))</f>
        <v/>
      </c>
      <c r="H937" s="48" t="str">
        <f>IF($D937="","", (SUMIFS(Transacoes!$D$3:$D1000,Transacoes!$C$3:$C1000,$D937,Transacoes!$B$3:$B1000,"C", Transacoes!$A$3:$A1000, "&lt;"&amp;EOMONTH(DATE(H$1,H$2,1),0))-SUMIFS(Transacoes!$D$3:$D1000,Transacoes!$C$3:$C1000,$D937,Transacoes!$B$3:$B1000,"V", Transacoes!$A$3:$A1000, "&lt;"&amp;EOMONTH(DATE(H$1,H$2,1),0)))*SUMIFS(Prov_Auto!$E$3:$E1000, Prov_Auto!$A$3:$A1000, $D937, Prov_Auto!$D$3:$D1000,"&gt;="&amp;DATE(H$1,H$2,1),Prov_Auto!$D$3:$D1000, "&lt;="&amp;EOMONTH(DATE(H$1,H$2,1),0)))</f>
        <v/>
      </c>
      <c r="I937" s="48" t="str">
        <f>IF($D937="","", (SUMIFS(Transacoes!$D$3:$D1000,Transacoes!$C$3:$C1000,$D937,Transacoes!$B$3:$B1000,"C", Transacoes!$A$3:$A1000, "&lt;"&amp;EOMONTH(DATE(I$1,I$2,1),0))-SUMIFS(Transacoes!$D$3:$D1000,Transacoes!$C$3:$C1000,$D937,Transacoes!$B$3:$B1000,"V", Transacoes!$A$3:$A1000, "&lt;"&amp;EOMONTH(DATE(I$1,I$2,1),0)))*SUMIFS(Prov_Auto!$E$3:$E1000, Prov_Auto!$A$3:$A1000, $D937, Prov_Auto!$D$3:$D1000,"&gt;="&amp;DATE(I$1,I$2,1),Prov_Auto!$D$3:$D1000, "&lt;="&amp;EOMONTH(DATE(I$1,I$2,1),0)))</f>
        <v/>
      </c>
      <c r="J937" s="48" t="str">
        <f>IF($D937="","", (SUMIFS(Transacoes!$D$3:$D1000,Transacoes!$C$3:$C1000,$D937,Transacoes!$B$3:$B1000,"C", Transacoes!$A$3:$A1000, "&lt;"&amp;EOMONTH(DATE(J$1,J$2,1),0))-SUMIFS(Transacoes!$D$3:$D1000,Transacoes!$C$3:$C1000,$D937,Transacoes!$B$3:$B1000,"V", Transacoes!$A$3:$A1000, "&lt;"&amp;EOMONTH(DATE(J$1,J$2,1),0)))*SUMIFS(Prov_Auto!$E$3:$E1000, Prov_Auto!$A$3:$A1000, $D937, Prov_Auto!$D$3:$D1000,"&gt;="&amp;DATE(J$1,J$2,1),Prov_Auto!$D$3:$D1000, "&lt;="&amp;EOMONTH(DATE(J$1,J$2,1),0)))</f>
        <v/>
      </c>
      <c r="K937" s="48" t="str">
        <f>IF($D937="","", (SUMIFS(Transacoes!$D$3:$D1000,Transacoes!$C$3:$C1000,$D937,Transacoes!$B$3:$B1000,"C", Transacoes!$A$3:$A1000, "&lt;"&amp;EOMONTH(DATE(K$1,K$2,1),0))-SUMIFS(Transacoes!$D$3:$D1000,Transacoes!$C$3:$C1000,$D937,Transacoes!$B$3:$B1000,"V", Transacoes!$A$3:$A1000, "&lt;"&amp;EOMONTH(DATE(K$1,K$2,1),0)))*SUMIFS(Prov_Auto!$E$3:$E1000, Prov_Auto!$A$3:$A1000, $D937, Prov_Auto!$D$3:$D1000,"&gt;="&amp;DATE(K$1,K$2,1),Prov_Auto!$D$3:$D1000, "&lt;="&amp;EOMONTH(DATE(K$1,K$2,1),0)))</f>
        <v/>
      </c>
      <c r="L937" s="48" t="str">
        <f>IF($D937="","", (SUMIFS(Transacoes!$D$3:$D1000,Transacoes!$C$3:$C1000,$D937,Transacoes!$B$3:$B1000,"C", Transacoes!$A$3:$A1000, "&lt;"&amp;EOMONTH(DATE(L$1,L$2,1),0))-SUMIFS(Transacoes!$D$3:$D1000,Transacoes!$C$3:$C1000,$D937,Transacoes!$B$3:$B1000,"V", Transacoes!$A$3:$A1000, "&lt;"&amp;EOMONTH(DATE(L$1,L$2,1),0)))*SUMIFS(Prov_Auto!$E$3:$E1000, Prov_Auto!$A$3:$A1000, $D937, Prov_Auto!$D$3:$D1000,"&gt;="&amp;DATE(L$1,L$2,1),Prov_Auto!$D$3:$D1000, "&lt;="&amp;EOMONTH(DATE(L$1,L$2,1),0)))</f>
        <v/>
      </c>
      <c r="M937" s="48" t="str">
        <f>IF($D937="","", (SUMIFS(Transacoes!$D$3:$D1000,Transacoes!$C$3:$C1000,$D937,Transacoes!$B$3:$B1000,"C", Transacoes!$A$3:$A1000, "&lt;"&amp;EOMONTH(DATE(M$1,M$2,1),0))-SUMIFS(Transacoes!$D$3:$D1000,Transacoes!$C$3:$C1000,$D937,Transacoes!$B$3:$B1000,"V", Transacoes!$A$3:$A1000, "&lt;"&amp;EOMONTH(DATE(M$1,M$2,1),0)))*SUMIFS(Prov_Auto!$E$3:$E1000, Prov_Auto!$A$3:$A1000, $D937, Prov_Auto!$D$3:$D1000,"&gt;="&amp;DATE(M$1,M$2,1),Prov_Auto!$D$3:$D1000, "&lt;="&amp;EOMONTH(DATE(M$1,M$2,1),0)))</f>
        <v/>
      </c>
      <c r="N937" s="48" t="str">
        <f>IF($D937="","", (SUMIFS(Transacoes!$D$3:$D1000,Transacoes!$C$3:$C1000,$D937,Transacoes!$B$3:$B1000,"C", Transacoes!$A$3:$A1000, "&lt;"&amp;EOMONTH(DATE(N$1,N$2,1),0))-SUMIFS(Transacoes!$D$3:$D1000,Transacoes!$C$3:$C1000,$D937,Transacoes!$B$3:$B1000,"V", Transacoes!$A$3:$A1000, "&lt;"&amp;EOMONTH(DATE(N$1,N$2,1),0)))*SUMIFS(Prov_Auto!$E$3:$E1000, Prov_Auto!$A$3:$A1000, $D937, Prov_Auto!$D$3:$D1000,"&gt;="&amp;DATE(N$1,N$2,1),Prov_Auto!$D$3:$D1000, "&lt;="&amp;EOMONTH(DATE(N$1,N$2,1),0)))</f>
        <v/>
      </c>
      <c r="O937" s="48" t="str">
        <f>IF($D937="","", (SUMIFS(Transacoes!$D$3:$D1000,Transacoes!$C$3:$C1000,$D937,Transacoes!$B$3:$B1000,"C", Transacoes!$A$3:$A1000, "&lt;"&amp;EOMONTH(DATE(O$1,O$2,1),0))-SUMIFS(Transacoes!$D$3:$D1000,Transacoes!$C$3:$C1000,$D937,Transacoes!$B$3:$B1000,"V", Transacoes!$A$3:$A1000, "&lt;"&amp;EOMONTH(DATE(O$1,O$2,1),0)))*SUMIFS(Prov_Auto!$E$3:$E1000, Prov_Auto!$A$3:$A1000, $D937, Prov_Auto!$D$3:$D1000,"&gt;="&amp;DATE(O$1,O$2,1),Prov_Auto!$D$3:$D1000, "&lt;="&amp;EOMONTH(DATE(O$1,O$2,1),0)))</f>
        <v/>
      </c>
      <c r="P937" s="48" t="str">
        <f>IF($D937="","", (SUMIFS(Transacoes!$D$3:$D1000,Transacoes!$C$3:$C1000,$D937,Transacoes!$B$3:$B1000,"C", Transacoes!$A$3:$A1000, "&lt;"&amp;EOMONTH(DATE(P$1,P$2,1),0))-SUMIFS(Transacoes!$D$3:$D1000,Transacoes!$C$3:$C1000,$D937,Transacoes!$B$3:$B1000,"V", Transacoes!$A$3:$A1000, "&lt;"&amp;EOMONTH(DATE(P$1,P$2,1),0)))*SUMIFS(Prov_Auto!$E$3:$E1000, Prov_Auto!$A$3:$A1000, $D937, Prov_Auto!$D$3:$D1000,"&gt;="&amp;DATE(P$1,P$2,1),Prov_Auto!$D$3:$D1000, "&lt;="&amp;EOMONTH(DATE(P$1,P$2,1),0)))</f>
        <v/>
      </c>
      <c r="Q937" s="48" t="str">
        <f>IF($D937="","", (SUMIFS(Transacoes!$D$3:$D1000,Transacoes!$C$3:$C1000,$D937,Transacoes!$B$3:$B1000,"C", Transacoes!$A$3:$A1000, "&lt;"&amp;EOMONTH(DATE(Q$1,Q$2,1),0))-SUMIFS(Transacoes!$D$3:$D1000,Transacoes!$C$3:$C1000,$D937,Transacoes!$B$3:$B1000,"V", Transacoes!$A$3:$A1000, "&lt;"&amp;EOMONTH(DATE(Q$1,Q$2,1),0)))*SUMIFS(Prov_Auto!$E$3:$E1000, Prov_Auto!$A$3:$A1000, $D937, Prov_Auto!$D$3:$D1000,"&gt;="&amp;DATE(Q$1,Q$2,1),Prov_Auto!$D$3:$D1000, "&lt;="&amp;EOMONTH(DATE(Q$1,Q$2,1),0)))</f>
        <v/>
      </c>
      <c r="R937" s="47"/>
    </row>
    <row r="938">
      <c r="A938" s="47"/>
      <c r="B938" s="47"/>
      <c r="C938" s="47"/>
      <c r="D938" s="87"/>
      <c r="E938" s="48" t="str">
        <f>IF($D938="","", (SUMIFS(Transacoes!$D$3:$D1000,Transacoes!$C$3:$C1000,$D938,Transacoes!$B$3:$B1000,"C", Transacoes!$A$3:$A1000, "&lt;"&amp;EOMONTH(DATE(E$1,E$2,1),0))-SUMIFS(Transacoes!$D$3:$D1000,Transacoes!$C$3:$C1000,$D938,Transacoes!$B$3:$B1000,"V", Transacoes!$A$3:$A1000, "&lt;"&amp;EOMONTH(DATE(E$1,E$2,1),0)))*SUMIFS(Prov_Auto!$E$3:$E1000, Prov_Auto!$A$3:$A1000, $D938, Prov_Auto!$D$3:$D1000,"&gt;="&amp;DATE(E$1,E$2,1),Prov_Auto!$D$3:$D1000, "&lt;="&amp;EOMONTH(DATE(E$1,E$2,1),0)))</f>
        <v/>
      </c>
      <c r="F938" s="48" t="str">
        <f>IF($D938="","", (SUMIFS(Transacoes!$D$3:$D1000,Transacoes!$C$3:$C1000,$D938,Transacoes!$B$3:$B1000,"C", Transacoes!$A$3:$A1000, "&lt;"&amp;EOMONTH(DATE(F$1,F$2,1),0))-SUMIFS(Transacoes!$D$3:$D1000,Transacoes!$C$3:$C1000,$D938,Transacoes!$B$3:$B1000,"V", Transacoes!$A$3:$A1000, "&lt;"&amp;EOMONTH(DATE(F$1,F$2,1),0)))*SUMIFS(Prov_Auto!$E$3:$E1000, Prov_Auto!$A$3:$A1000, $D938, Prov_Auto!$D$3:$D1000,"&gt;="&amp;DATE(F$1,F$2,1),Prov_Auto!$D$3:$D1000, "&lt;="&amp;EOMONTH(DATE(F$1,F$2,1),0)))</f>
        <v/>
      </c>
      <c r="G938" s="48" t="str">
        <f>IF($D938="","", (SUMIFS(Transacoes!$D$3:$D1000,Transacoes!$C$3:$C1000,$D938,Transacoes!$B$3:$B1000,"C", Transacoes!$A$3:$A1000, "&lt;"&amp;EOMONTH(DATE(G$1,G$2,1),0))-SUMIFS(Transacoes!$D$3:$D1000,Transacoes!$C$3:$C1000,$D938,Transacoes!$B$3:$B1000,"V", Transacoes!$A$3:$A1000, "&lt;"&amp;EOMONTH(DATE(G$1,G$2,1),0)))*SUMIFS(Prov_Auto!$E$3:$E1000, Prov_Auto!$A$3:$A1000, $D938, Prov_Auto!$D$3:$D1000,"&gt;="&amp;DATE(G$1,G$2,1),Prov_Auto!$D$3:$D1000, "&lt;="&amp;EOMONTH(DATE(G$1,G$2,1),0)))</f>
        <v/>
      </c>
      <c r="H938" s="48" t="str">
        <f>IF($D938="","", (SUMIFS(Transacoes!$D$3:$D1000,Transacoes!$C$3:$C1000,$D938,Transacoes!$B$3:$B1000,"C", Transacoes!$A$3:$A1000, "&lt;"&amp;EOMONTH(DATE(H$1,H$2,1),0))-SUMIFS(Transacoes!$D$3:$D1000,Transacoes!$C$3:$C1000,$D938,Transacoes!$B$3:$B1000,"V", Transacoes!$A$3:$A1000, "&lt;"&amp;EOMONTH(DATE(H$1,H$2,1),0)))*SUMIFS(Prov_Auto!$E$3:$E1000, Prov_Auto!$A$3:$A1000, $D938, Prov_Auto!$D$3:$D1000,"&gt;="&amp;DATE(H$1,H$2,1),Prov_Auto!$D$3:$D1000, "&lt;="&amp;EOMONTH(DATE(H$1,H$2,1),0)))</f>
        <v/>
      </c>
      <c r="I938" s="48" t="str">
        <f>IF($D938="","", (SUMIFS(Transacoes!$D$3:$D1000,Transacoes!$C$3:$C1000,$D938,Transacoes!$B$3:$B1000,"C", Transacoes!$A$3:$A1000, "&lt;"&amp;EOMONTH(DATE(I$1,I$2,1),0))-SUMIFS(Transacoes!$D$3:$D1000,Transacoes!$C$3:$C1000,$D938,Transacoes!$B$3:$B1000,"V", Transacoes!$A$3:$A1000, "&lt;"&amp;EOMONTH(DATE(I$1,I$2,1),0)))*SUMIFS(Prov_Auto!$E$3:$E1000, Prov_Auto!$A$3:$A1000, $D938, Prov_Auto!$D$3:$D1000,"&gt;="&amp;DATE(I$1,I$2,1),Prov_Auto!$D$3:$D1000, "&lt;="&amp;EOMONTH(DATE(I$1,I$2,1),0)))</f>
        <v/>
      </c>
      <c r="J938" s="48" t="str">
        <f>IF($D938="","", (SUMIFS(Transacoes!$D$3:$D1000,Transacoes!$C$3:$C1000,$D938,Transacoes!$B$3:$B1000,"C", Transacoes!$A$3:$A1000, "&lt;"&amp;EOMONTH(DATE(J$1,J$2,1),0))-SUMIFS(Transacoes!$D$3:$D1000,Transacoes!$C$3:$C1000,$D938,Transacoes!$B$3:$B1000,"V", Transacoes!$A$3:$A1000, "&lt;"&amp;EOMONTH(DATE(J$1,J$2,1),0)))*SUMIFS(Prov_Auto!$E$3:$E1000, Prov_Auto!$A$3:$A1000, $D938, Prov_Auto!$D$3:$D1000,"&gt;="&amp;DATE(J$1,J$2,1),Prov_Auto!$D$3:$D1000, "&lt;="&amp;EOMONTH(DATE(J$1,J$2,1),0)))</f>
        <v/>
      </c>
      <c r="K938" s="48" t="str">
        <f>IF($D938="","", (SUMIFS(Transacoes!$D$3:$D1000,Transacoes!$C$3:$C1000,$D938,Transacoes!$B$3:$B1000,"C", Transacoes!$A$3:$A1000, "&lt;"&amp;EOMONTH(DATE(K$1,K$2,1),0))-SUMIFS(Transacoes!$D$3:$D1000,Transacoes!$C$3:$C1000,$D938,Transacoes!$B$3:$B1000,"V", Transacoes!$A$3:$A1000, "&lt;"&amp;EOMONTH(DATE(K$1,K$2,1),0)))*SUMIFS(Prov_Auto!$E$3:$E1000, Prov_Auto!$A$3:$A1000, $D938, Prov_Auto!$D$3:$D1000,"&gt;="&amp;DATE(K$1,K$2,1),Prov_Auto!$D$3:$D1000, "&lt;="&amp;EOMONTH(DATE(K$1,K$2,1),0)))</f>
        <v/>
      </c>
      <c r="L938" s="48" t="str">
        <f>IF($D938="","", (SUMIFS(Transacoes!$D$3:$D1000,Transacoes!$C$3:$C1000,$D938,Transacoes!$B$3:$B1000,"C", Transacoes!$A$3:$A1000, "&lt;"&amp;EOMONTH(DATE(L$1,L$2,1),0))-SUMIFS(Transacoes!$D$3:$D1000,Transacoes!$C$3:$C1000,$D938,Transacoes!$B$3:$B1000,"V", Transacoes!$A$3:$A1000, "&lt;"&amp;EOMONTH(DATE(L$1,L$2,1),0)))*SUMIFS(Prov_Auto!$E$3:$E1000, Prov_Auto!$A$3:$A1000, $D938, Prov_Auto!$D$3:$D1000,"&gt;="&amp;DATE(L$1,L$2,1),Prov_Auto!$D$3:$D1000, "&lt;="&amp;EOMONTH(DATE(L$1,L$2,1),0)))</f>
        <v/>
      </c>
      <c r="M938" s="48" t="str">
        <f>IF($D938="","", (SUMIFS(Transacoes!$D$3:$D1000,Transacoes!$C$3:$C1000,$D938,Transacoes!$B$3:$B1000,"C", Transacoes!$A$3:$A1000, "&lt;"&amp;EOMONTH(DATE(M$1,M$2,1),0))-SUMIFS(Transacoes!$D$3:$D1000,Transacoes!$C$3:$C1000,$D938,Transacoes!$B$3:$B1000,"V", Transacoes!$A$3:$A1000, "&lt;"&amp;EOMONTH(DATE(M$1,M$2,1),0)))*SUMIFS(Prov_Auto!$E$3:$E1000, Prov_Auto!$A$3:$A1000, $D938, Prov_Auto!$D$3:$D1000,"&gt;="&amp;DATE(M$1,M$2,1),Prov_Auto!$D$3:$D1000, "&lt;="&amp;EOMONTH(DATE(M$1,M$2,1),0)))</f>
        <v/>
      </c>
      <c r="N938" s="48" t="str">
        <f>IF($D938="","", (SUMIFS(Transacoes!$D$3:$D1000,Transacoes!$C$3:$C1000,$D938,Transacoes!$B$3:$B1000,"C", Transacoes!$A$3:$A1000, "&lt;"&amp;EOMONTH(DATE(N$1,N$2,1),0))-SUMIFS(Transacoes!$D$3:$D1000,Transacoes!$C$3:$C1000,$D938,Transacoes!$B$3:$B1000,"V", Transacoes!$A$3:$A1000, "&lt;"&amp;EOMONTH(DATE(N$1,N$2,1),0)))*SUMIFS(Prov_Auto!$E$3:$E1000, Prov_Auto!$A$3:$A1000, $D938, Prov_Auto!$D$3:$D1000,"&gt;="&amp;DATE(N$1,N$2,1),Prov_Auto!$D$3:$D1000, "&lt;="&amp;EOMONTH(DATE(N$1,N$2,1),0)))</f>
        <v/>
      </c>
      <c r="O938" s="48" t="str">
        <f>IF($D938="","", (SUMIFS(Transacoes!$D$3:$D1000,Transacoes!$C$3:$C1000,$D938,Transacoes!$B$3:$B1000,"C", Transacoes!$A$3:$A1000, "&lt;"&amp;EOMONTH(DATE(O$1,O$2,1),0))-SUMIFS(Transacoes!$D$3:$D1000,Transacoes!$C$3:$C1000,$D938,Transacoes!$B$3:$B1000,"V", Transacoes!$A$3:$A1000, "&lt;"&amp;EOMONTH(DATE(O$1,O$2,1),0)))*SUMIFS(Prov_Auto!$E$3:$E1000, Prov_Auto!$A$3:$A1000, $D938, Prov_Auto!$D$3:$D1000,"&gt;="&amp;DATE(O$1,O$2,1),Prov_Auto!$D$3:$D1000, "&lt;="&amp;EOMONTH(DATE(O$1,O$2,1),0)))</f>
        <v/>
      </c>
      <c r="P938" s="48" t="str">
        <f>IF($D938="","", (SUMIFS(Transacoes!$D$3:$D1000,Transacoes!$C$3:$C1000,$D938,Transacoes!$B$3:$B1000,"C", Transacoes!$A$3:$A1000, "&lt;"&amp;EOMONTH(DATE(P$1,P$2,1),0))-SUMIFS(Transacoes!$D$3:$D1000,Transacoes!$C$3:$C1000,$D938,Transacoes!$B$3:$B1000,"V", Transacoes!$A$3:$A1000, "&lt;"&amp;EOMONTH(DATE(P$1,P$2,1),0)))*SUMIFS(Prov_Auto!$E$3:$E1000, Prov_Auto!$A$3:$A1000, $D938, Prov_Auto!$D$3:$D1000,"&gt;="&amp;DATE(P$1,P$2,1),Prov_Auto!$D$3:$D1000, "&lt;="&amp;EOMONTH(DATE(P$1,P$2,1),0)))</f>
        <v/>
      </c>
      <c r="Q938" s="48" t="str">
        <f>IF($D938="","", (SUMIFS(Transacoes!$D$3:$D1000,Transacoes!$C$3:$C1000,$D938,Transacoes!$B$3:$B1000,"C", Transacoes!$A$3:$A1000, "&lt;"&amp;EOMONTH(DATE(Q$1,Q$2,1),0))-SUMIFS(Transacoes!$D$3:$D1000,Transacoes!$C$3:$C1000,$D938,Transacoes!$B$3:$B1000,"V", Transacoes!$A$3:$A1000, "&lt;"&amp;EOMONTH(DATE(Q$1,Q$2,1),0)))*SUMIFS(Prov_Auto!$E$3:$E1000, Prov_Auto!$A$3:$A1000, $D938, Prov_Auto!$D$3:$D1000,"&gt;="&amp;DATE(Q$1,Q$2,1),Prov_Auto!$D$3:$D1000, "&lt;="&amp;EOMONTH(DATE(Q$1,Q$2,1),0)))</f>
        <v/>
      </c>
      <c r="R938" s="47"/>
    </row>
    <row r="939">
      <c r="A939" s="47"/>
      <c r="B939" s="47"/>
      <c r="C939" s="47"/>
      <c r="D939" s="87"/>
      <c r="E939" s="48" t="str">
        <f>IF($D939="","", (SUMIFS(Transacoes!$D$3:$D1000,Transacoes!$C$3:$C1000,$D939,Transacoes!$B$3:$B1000,"C", Transacoes!$A$3:$A1000, "&lt;"&amp;EOMONTH(DATE(E$1,E$2,1),0))-SUMIFS(Transacoes!$D$3:$D1000,Transacoes!$C$3:$C1000,$D939,Transacoes!$B$3:$B1000,"V", Transacoes!$A$3:$A1000, "&lt;"&amp;EOMONTH(DATE(E$1,E$2,1),0)))*SUMIFS(Prov_Auto!$E$3:$E1000, Prov_Auto!$A$3:$A1000, $D939, Prov_Auto!$D$3:$D1000,"&gt;="&amp;DATE(E$1,E$2,1),Prov_Auto!$D$3:$D1000, "&lt;="&amp;EOMONTH(DATE(E$1,E$2,1),0)))</f>
        <v/>
      </c>
      <c r="F939" s="48" t="str">
        <f>IF($D939="","", (SUMIFS(Transacoes!$D$3:$D1000,Transacoes!$C$3:$C1000,$D939,Transacoes!$B$3:$B1000,"C", Transacoes!$A$3:$A1000, "&lt;"&amp;EOMONTH(DATE(F$1,F$2,1),0))-SUMIFS(Transacoes!$D$3:$D1000,Transacoes!$C$3:$C1000,$D939,Transacoes!$B$3:$B1000,"V", Transacoes!$A$3:$A1000, "&lt;"&amp;EOMONTH(DATE(F$1,F$2,1),0)))*SUMIFS(Prov_Auto!$E$3:$E1000, Prov_Auto!$A$3:$A1000, $D939, Prov_Auto!$D$3:$D1000,"&gt;="&amp;DATE(F$1,F$2,1),Prov_Auto!$D$3:$D1000, "&lt;="&amp;EOMONTH(DATE(F$1,F$2,1),0)))</f>
        <v/>
      </c>
      <c r="G939" s="48" t="str">
        <f>IF($D939="","", (SUMIFS(Transacoes!$D$3:$D1000,Transacoes!$C$3:$C1000,$D939,Transacoes!$B$3:$B1000,"C", Transacoes!$A$3:$A1000, "&lt;"&amp;EOMONTH(DATE(G$1,G$2,1),0))-SUMIFS(Transacoes!$D$3:$D1000,Transacoes!$C$3:$C1000,$D939,Transacoes!$B$3:$B1000,"V", Transacoes!$A$3:$A1000, "&lt;"&amp;EOMONTH(DATE(G$1,G$2,1),0)))*SUMIFS(Prov_Auto!$E$3:$E1000, Prov_Auto!$A$3:$A1000, $D939, Prov_Auto!$D$3:$D1000,"&gt;="&amp;DATE(G$1,G$2,1),Prov_Auto!$D$3:$D1000, "&lt;="&amp;EOMONTH(DATE(G$1,G$2,1),0)))</f>
        <v/>
      </c>
      <c r="H939" s="48" t="str">
        <f>IF($D939="","", (SUMIFS(Transacoes!$D$3:$D1000,Transacoes!$C$3:$C1000,$D939,Transacoes!$B$3:$B1000,"C", Transacoes!$A$3:$A1000, "&lt;"&amp;EOMONTH(DATE(H$1,H$2,1),0))-SUMIFS(Transacoes!$D$3:$D1000,Transacoes!$C$3:$C1000,$D939,Transacoes!$B$3:$B1000,"V", Transacoes!$A$3:$A1000, "&lt;"&amp;EOMONTH(DATE(H$1,H$2,1),0)))*SUMIFS(Prov_Auto!$E$3:$E1000, Prov_Auto!$A$3:$A1000, $D939, Prov_Auto!$D$3:$D1000,"&gt;="&amp;DATE(H$1,H$2,1),Prov_Auto!$D$3:$D1000, "&lt;="&amp;EOMONTH(DATE(H$1,H$2,1),0)))</f>
        <v/>
      </c>
      <c r="I939" s="48" t="str">
        <f>IF($D939="","", (SUMIFS(Transacoes!$D$3:$D1000,Transacoes!$C$3:$C1000,$D939,Transacoes!$B$3:$B1000,"C", Transacoes!$A$3:$A1000, "&lt;"&amp;EOMONTH(DATE(I$1,I$2,1),0))-SUMIFS(Transacoes!$D$3:$D1000,Transacoes!$C$3:$C1000,$D939,Transacoes!$B$3:$B1000,"V", Transacoes!$A$3:$A1000, "&lt;"&amp;EOMONTH(DATE(I$1,I$2,1),0)))*SUMIFS(Prov_Auto!$E$3:$E1000, Prov_Auto!$A$3:$A1000, $D939, Prov_Auto!$D$3:$D1000,"&gt;="&amp;DATE(I$1,I$2,1),Prov_Auto!$D$3:$D1000, "&lt;="&amp;EOMONTH(DATE(I$1,I$2,1),0)))</f>
        <v/>
      </c>
      <c r="J939" s="48" t="str">
        <f>IF($D939="","", (SUMIFS(Transacoes!$D$3:$D1000,Transacoes!$C$3:$C1000,$D939,Transacoes!$B$3:$B1000,"C", Transacoes!$A$3:$A1000, "&lt;"&amp;EOMONTH(DATE(J$1,J$2,1),0))-SUMIFS(Transacoes!$D$3:$D1000,Transacoes!$C$3:$C1000,$D939,Transacoes!$B$3:$B1000,"V", Transacoes!$A$3:$A1000, "&lt;"&amp;EOMONTH(DATE(J$1,J$2,1),0)))*SUMIFS(Prov_Auto!$E$3:$E1000, Prov_Auto!$A$3:$A1000, $D939, Prov_Auto!$D$3:$D1000,"&gt;="&amp;DATE(J$1,J$2,1),Prov_Auto!$D$3:$D1000, "&lt;="&amp;EOMONTH(DATE(J$1,J$2,1),0)))</f>
        <v/>
      </c>
      <c r="K939" s="48" t="str">
        <f>IF($D939="","", (SUMIFS(Transacoes!$D$3:$D1000,Transacoes!$C$3:$C1000,$D939,Transacoes!$B$3:$B1000,"C", Transacoes!$A$3:$A1000, "&lt;"&amp;EOMONTH(DATE(K$1,K$2,1),0))-SUMIFS(Transacoes!$D$3:$D1000,Transacoes!$C$3:$C1000,$D939,Transacoes!$B$3:$B1000,"V", Transacoes!$A$3:$A1000, "&lt;"&amp;EOMONTH(DATE(K$1,K$2,1),0)))*SUMIFS(Prov_Auto!$E$3:$E1000, Prov_Auto!$A$3:$A1000, $D939, Prov_Auto!$D$3:$D1000,"&gt;="&amp;DATE(K$1,K$2,1),Prov_Auto!$D$3:$D1000, "&lt;="&amp;EOMONTH(DATE(K$1,K$2,1),0)))</f>
        <v/>
      </c>
      <c r="L939" s="48" t="str">
        <f>IF($D939="","", (SUMIFS(Transacoes!$D$3:$D1000,Transacoes!$C$3:$C1000,$D939,Transacoes!$B$3:$B1000,"C", Transacoes!$A$3:$A1000, "&lt;"&amp;EOMONTH(DATE(L$1,L$2,1),0))-SUMIFS(Transacoes!$D$3:$D1000,Transacoes!$C$3:$C1000,$D939,Transacoes!$B$3:$B1000,"V", Transacoes!$A$3:$A1000, "&lt;"&amp;EOMONTH(DATE(L$1,L$2,1),0)))*SUMIFS(Prov_Auto!$E$3:$E1000, Prov_Auto!$A$3:$A1000, $D939, Prov_Auto!$D$3:$D1000,"&gt;="&amp;DATE(L$1,L$2,1),Prov_Auto!$D$3:$D1000, "&lt;="&amp;EOMONTH(DATE(L$1,L$2,1),0)))</f>
        <v/>
      </c>
      <c r="M939" s="48" t="str">
        <f>IF($D939="","", (SUMIFS(Transacoes!$D$3:$D1000,Transacoes!$C$3:$C1000,$D939,Transacoes!$B$3:$B1000,"C", Transacoes!$A$3:$A1000, "&lt;"&amp;EOMONTH(DATE(M$1,M$2,1),0))-SUMIFS(Transacoes!$D$3:$D1000,Transacoes!$C$3:$C1000,$D939,Transacoes!$B$3:$B1000,"V", Transacoes!$A$3:$A1000, "&lt;"&amp;EOMONTH(DATE(M$1,M$2,1),0)))*SUMIFS(Prov_Auto!$E$3:$E1000, Prov_Auto!$A$3:$A1000, $D939, Prov_Auto!$D$3:$D1000,"&gt;="&amp;DATE(M$1,M$2,1),Prov_Auto!$D$3:$D1000, "&lt;="&amp;EOMONTH(DATE(M$1,M$2,1),0)))</f>
        <v/>
      </c>
      <c r="N939" s="48" t="str">
        <f>IF($D939="","", (SUMIFS(Transacoes!$D$3:$D1000,Transacoes!$C$3:$C1000,$D939,Transacoes!$B$3:$B1000,"C", Transacoes!$A$3:$A1000, "&lt;"&amp;EOMONTH(DATE(N$1,N$2,1),0))-SUMIFS(Transacoes!$D$3:$D1000,Transacoes!$C$3:$C1000,$D939,Transacoes!$B$3:$B1000,"V", Transacoes!$A$3:$A1000, "&lt;"&amp;EOMONTH(DATE(N$1,N$2,1),0)))*SUMIFS(Prov_Auto!$E$3:$E1000, Prov_Auto!$A$3:$A1000, $D939, Prov_Auto!$D$3:$D1000,"&gt;="&amp;DATE(N$1,N$2,1),Prov_Auto!$D$3:$D1000, "&lt;="&amp;EOMONTH(DATE(N$1,N$2,1),0)))</f>
        <v/>
      </c>
      <c r="O939" s="48" t="str">
        <f>IF($D939="","", (SUMIFS(Transacoes!$D$3:$D1000,Transacoes!$C$3:$C1000,$D939,Transacoes!$B$3:$B1000,"C", Transacoes!$A$3:$A1000, "&lt;"&amp;EOMONTH(DATE(O$1,O$2,1),0))-SUMIFS(Transacoes!$D$3:$D1000,Transacoes!$C$3:$C1000,$D939,Transacoes!$B$3:$B1000,"V", Transacoes!$A$3:$A1000, "&lt;"&amp;EOMONTH(DATE(O$1,O$2,1),0)))*SUMIFS(Prov_Auto!$E$3:$E1000, Prov_Auto!$A$3:$A1000, $D939, Prov_Auto!$D$3:$D1000,"&gt;="&amp;DATE(O$1,O$2,1),Prov_Auto!$D$3:$D1000, "&lt;="&amp;EOMONTH(DATE(O$1,O$2,1),0)))</f>
        <v/>
      </c>
      <c r="P939" s="48" t="str">
        <f>IF($D939="","", (SUMIFS(Transacoes!$D$3:$D1000,Transacoes!$C$3:$C1000,$D939,Transacoes!$B$3:$B1000,"C", Transacoes!$A$3:$A1000, "&lt;"&amp;EOMONTH(DATE(P$1,P$2,1),0))-SUMIFS(Transacoes!$D$3:$D1000,Transacoes!$C$3:$C1000,$D939,Transacoes!$B$3:$B1000,"V", Transacoes!$A$3:$A1000, "&lt;"&amp;EOMONTH(DATE(P$1,P$2,1),0)))*SUMIFS(Prov_Auto!$E$3:$E1000, Prov_Auto!$A$3:$A1000, $D939, Prov_Auto!$D$3:$D1000,"&gt;="&amp;DATE(P$1,P$2,1),Prov_Auto!$D$3:$D1000, "&lt;="&amp;EOMONTH(DATE(P$1,P$2,1),0)))</f>
        <v/>
      </c>
      <c r="Q939" s="48" t="str">
        <f>IF($D939="","", (SUMIFS(Transacoes!$D$3:$D1000,Transacoes!$C$3:$C1000,$D939,Transacoes!$B$3:$B1000,"C", Transacoes!$A$3:$A1000, "&lt;"&amp;EOMONTH(DATE(Q$1,Q$2,1),0))-SUMIFS(Transacoes!$D$3:$D1000,Transacoes!$C$3:$C1000,$D939,Transacoes!$B$3:$B1000,"V", Transacoes!$A$3:$A1000, "&lt;"&amp;EOMONTH(DATE(Q$1,Q$2,1),0)))*SUMIFS(Prov_Auto!$E$3:$E1000, Prov_Auto!$A$3:$A1000, $D939, Prov_Auto!$D$3:$D1000,"&gt;="&amp;DATE(Q$1,Q$2,1),Prov_Auto!$D$3:$D1000, "&lt;="&amp;EOMONTH(DATE(Q$1,Q$2,1),0)))</f>
        <v/>
      </c>
      <c r="R939" s="47"/>
    </row>
    <row r="940">
      <c r="A940" s="47"/>
      <c r="B940" s="47"/>
      <c r="C940" s="47"/>
      <c r="D940" s="87"/>
      <c r="E940" s="48" t="str">
        <f>IF($D940="","", (SUMIFS(Transacoes!$D$3:$D1000,Transacoes!$C$3:$C1000,$D940,Transacoes!$B$3:$B1000,"C", Transacoes!$A$3:$A1000, "&lt;"&amp;EOMONTH(DATE(E$1,E$2,1),0))-SUMIFS(Transacoes!$D$3:$D1000,Transacoes!$C$3:$C1000,$D940,Transacoes!$B$3:$B1000,"V", Transacoes!$A$3:$A1000, "&lt;"&amp;EOMONTH(DATE(E$1,E$2,1),0)))*SUMIFS(Prov_Auto!$E$3:$E1000, Prov_Auto!$A$3:$A1000, $D940, Prov_Auto!$D$3:$D1000,"&gt;="&amp;DATE(E$1,E$2,1),Prov_Auto!$D$3:$D1000, "&lt;="&amp;EOMONTH(DATE(E$1,E$2,1),0)))</f>
        <v/>
      </c>
      <c r="F940" s="48" t="str">
        <f>IF($D940="","", (SUMIFS(Transacoes!$D$3:$D1000,Transacoes!$C$3:$C1000,$D940,Transacoes!$B$3:$B1000,"C", Transacoes!$A$3:$A1000, "&lt;"&amp;EOMONTH(DATE(F$1,F$2,1),0))-SUMIFS(Transacoes!$D$3:$D1000,Transacoes!$C$3:$C1000,$D940,Transacoes!$B$3:$B1000,"V", Transacoes!$A$3:$A1000, "&lt;"&amp;EOMONTH(DATE(F$1,F$2,1),0)))*SUMIFS(Prov_Auto!$E$3:$E1000, Prov_Auto!$A$3:$A1000, $D940, Prov_Auto!$D$3:$D1000,"&gt;="&amp;DATE(F$1,F$2,1),Prov_Auto!$D$3:$D1000, "&lt;="&amp;EOMONTH(DATE(F$1,F$2,1),0)))</f>
        <v/>
      </c>
      <c r="G940" s="48" t="str">
        <f>IF($D940="","", (SUMIFS(Transacoes!$D$3:$D1000,Transacoes!$C$3:$C1000,$D940,Transacoes!$B$3:$B1000,"C", Transacoes!$A$3:$A1000, "&lt;"&amp;EOMONTH(DATE(G$1,G$2,1),0))-SUMIFS(Transacoes!$D$3:$D1000,Transacoes!$C$3:$C1000,$D940,Transacoes!$B$3:$B1000,"V", Transacoes!$A$3:$A1000, "&lt;"&amp;EOMONTH(DATE(G$1,G$2,1),0)))*SUMIFS(Prov_Auto!$E$3:$E1000, Prov_Auto!$A$3:$A1000, $D940, Prov_Auto!$D$3:$D1000,"&gt;="&amp;DATE(G$1,G$2,1),Prov_Auto!$D$3:$D1000, "&lt;="&amp;EOMONTH(DATE(G$1,G$2,1),0)))</f>
        <v/>
      </c>
      <c r="H940" s="48" t="str">
        <f>IF($D940="","", (SUMIFS(Transacoes!$D$3:$D1000,Transacoes!$C$3:$C1000,$D940,Transacoes!$B$3:$B1000,"C", Transacoes!$A$3:$A1000, "&lt;"&amp;EOMONTH(DATE(H$1,H$2,1),0))-SUMIFS(Transacoes!$D$3:$D1000,Transacoes!$C$3:$C1000,$D940,Transacoes!$B$3:$B1000,"V", Transacoes!$A$3:$A1000, "&lt;"&amp;EOMONTH(DATE(H$1,H$2,1),0)))*SUMIFS(Prov_Auto!$E$3:$E1000, Prov_Auto!$A$3:$A1000, $D940, Prov_Auto!$D$3:$D1000,"&gt;="&amp;DATE(H$1,H$2,1),Prov_Auto!$D$3:$D1000, "&lt;="&amp;EOMONTH(DATE(H$1,H$2,1),0)))</f>
        <v/>
      </c>
      <c r="I940" s="48" t="str">
        <f>IF($D940="","", (SUMIFS(Transacoes!$D$3:$D1000,Transacoes!$C$3:$C1000,$D940,Transacoes!$B$3:$B1000,"C", Transacoes!$A$3:$A1000, "&lt;"&amp;EOMONTH(DATE(I$1,I$2,1),0))-SUMIFS(Transacoes!$D$3:$D1000,Transacoes!$C$3:$C1000,$D940,Transacoes!$B$3:$B1000,"V", Transacoes!$A$3:$A1000, "&lt;"&amp;EOMONTH(DATE(I$1,I$2,1),0)))*SUMIFS(Prov_Auto!$E$3:$E1000, Prov_Auto!$A$3:$A1000, $D940, Prov_Auto!$D$3:$D1000,"&gt;="&amp;DATE(I$1,I$2,1),Prov_Auto!$D$3:$D1000, "&lt;="&amp;EOMONTH(DATE(I$1,I$2,1),0)))</f>
        <v/>
      </c>
      <c r="J940" s="48" t="str">
        <f>IF($D940="","", (SUMIFS(Transacoes!$D$3:$D1000,Transacoes!$C$3:$C1000,$D940,Transacoes!$B$3:$B1000,"C", Transacoes!$A$3:$A1000, "&lt;"&amp;EOMONTH(DATE(J$1,J$2,1),0))-SUMIFS(Transacoes!$D$3:$D1000,Transacoes!$C$3:$C1000,$D940,Transacoes!$B$3:$B1000,"V", Transacoes!$A$3:$A1000, "&lt;"&amp;EOMONTH(DATE(J$1,J$2,1),0)))*SUMIFS(Prov_Auto!$E$3:$E1000, Prov_Auto!$A$3:$A1000, $D940, Prov_Auto!$D$3:$D1000,"&gt;="&amp;DATE(J$1,J$2,1),Prov_Auto!$D$3:$D1000, "&lt;="&amp;EOMONTH(DATE(J$1,J$2,1),0)))</f>
        <v/>
      </c>
      <c r="K940" s="48" t="str">
        <f>IF($D940="","", (SUMIFS(Transacoes!$D$3:$D1000,Transacoes!$C$3:$C1000,$D940,Transacoes!$B$3:$B1000,"C", Transacoes!$A$3:$A1000, "&lt;"&amp;EOMONTH(DATE(K$1,K$2,1),0))-SUMIFS(Transacoes!$D$3:$D1000,Transacoes!$C$3:$C1000,$D940,Transacoes!$B$3:$B1000,"V", Transacoes!$A$3:$A1000, "&lt;"&amp;EOMONTH(DATE(K$1,K$2,1),0)))*SUMIFS(Prov_Auto!$E$3:$E1000, Prov_Auto!$A$3:$A1000, $D940, Prov_Auto!$D$3:$D1000,"&gt;="&amp;DATE(K$1,K$2,1),Prov_Auto!$D$3:$D1000, "&lt;="&amp;EOMONTH(DATE(K$1,K$2,1),0)))</f>
        <v/>
      </c>
      <c r="L940" s="48" t="str">
        <f>IF($D940="","", (SUMIFS(Transacoes!$D$3:$D1000,Transacoes!$C$3:$C1000,$D940,Transacoes!$B$3:$B1000,"C", Transacoes!$A$3:$A1000, "&lt;"&amp;EOMONTH(DATE(L$1,L$2,1),0))-SUMIFS(Transacoes!$D$3:$D1000,Transacoes!$C$3:$C1000,$D940,Transacoes!$B$3:$B1000,"V", Transacoes!$A$3:$A1000, "&lt;"&amp;EOMONTH(DATE(L$1,L$2,1),0)))*SUMIFS(Prov_Auto!$E$3:$E1000, Prov_Auto!$A$3:$A1000, $D940, Prov_Auto!$D$3:$D1000,"&gt;="&amp;DATE(L$1,L$2,1),Prov_Auto!$D$3:$D1000, "&lt;="&amp;EOMONTH(DATE(L$1,L$2,1),0)))</f>
        <v/>
      </c>
      <c r="M940" s="48" t="str">
        <f>IF($D940="","", (SUMIFS(Transacoes!$D$3:$D1000,Transacoes!$C$3:$C1000,$D940,Transacoes!$B$3:$B1000,"C", Transacoes!$A$3:$A1000, "&lt;"&amp;EOMONTH(DATE(M$1,M$2,1),0))-SUMIFS(Transacoes!$D$3:$D1000,Transacoes!$C$3:$C1000,$D940,Transacoes!$B$3:$B1000,"V", Transacoes!$A$3:$A1000, "&lt;"&amp;EOMONTH(DATE(M$1,M$2,1),0)))*SUMIFS(Prov_Auto!$E$3:$E1000, Prov_Auto!$A$3:$A1000, $D940, Prov_Auto!$D$3:$D1000,"&gt;="&amp;DATE(M$1,M$2,1),Prov_Auto!$D$3:$D1000, "&lt;="&amp;EOMONTH(DATE(M$1,M$2,1),0)))</f>
        <v/>
      </c>
      <c r="N940" s="48" t="str">
        <f>IF($D940="","", (SUMIFS(Transacoes!$D$3:$D1000,Transacoes!$C$3:$C1000,$D940,Transacoes!$B$3:$B1000,"C", Transacoes!$A$3:$A1000, "&lt;"&amp;EOMONTH(DATE(N$1,N$2,1),0))-SUMIFS(Transacoes!$D$3:$D1000,Transacoes!$C$3:$C1000,$D940,Transacoes!$B$3:$B1000,"V", Transacoes!$A$3:$A1000, "&lt;"&amp;EOMONTH(DATE(N$1,N$2,1),0)))*SUMIFS(Prov_Auto!$E$3:$E1000, Prov_Auto!$A$3:$A1000, $D940, Prov_Auto!$D$3:$D1000,"&gt;="&amp;DATE(N$1,N$2,1),Prov_Auto!$D$3:$D1000, "&lt;="&amp;EOMONTH(DATE(N$1,N$2,1),0)))</f>
        <v/>
      </c>
      <c r="O940" s="48" t="str">
        <f>IF($D940="","", (SUMIFS(Transacoes!$D$3:$D1000,Transacoes!$C$3:$C1000,$D940,Transacoes!$B$3:$B1000,"C", Transacoes!$A$3:$A1000, "&lt;"&amp;EOMONTH(DATE(O$1,O$2,1),0))-SUMIFS(Transacoes!$D$3:$D1000,Transacoes!$C$3:$C1000,$D940,Transacoes!$B$3:$B1000,"V", Transacoes!$A$3:$A1000, "&lt;"&amp;EOMONTH(DATE(O$1,O$2,1),0)))*SUMIFS(Prov_Auto!$E$3:$E1000, Prov_Auto!$A$3:$A1000, $D940, Prov_Auto!$D$3:$D1000,"&gt;="&amp;DATE(O$1,O$2,1),Prov_Auto!$D$3:$D1000, "&lt;="&amp;EOMONTH(DATE(O$1,O$2,1),0)))</f>
        <v/>
      </c>
      <c r="P940" s="48" t="str">
        <f>IF($D940="","", (SUMIFS(Transacoes!$D$3:$D1000,Transacoes!$C$3:$C1000,$D940,Transacoes!$B$3:$B1000,"C", Transacoes!$A$3:$A1000, "&lt;"&amp;EOMONTH(DATE(P$1,P$2,1),0))-SUMIFS(Transacoes!$D$3:$D1000,Transacoes!$C$3:$C1000,$D940,Transacoes!$B$3:$B1000,"V", Transacoes!$A$3:$A1000, "&lt;"&amp;EOMONTH(DATE(P$1,P$2,1),0)))*SUMIFS(Prov_Auto!$E$3:$E1000, Prov_Auto!$A$3:$A1000, $D940, Prov_Auto!$D$3:$D1000,"&gt;="&amp;DATE(P$1,P$2,1),Prov_Auto!$D$3:$D1000, "&lt;="&amp;EOMONTH(DATE(P$1,P$2,1),0)))</f>
        <v/>
      </c>
      <c r="Q940" s="48" t="str">
        <f>IF($D940="","", (SUMIFS(Transacoes!$D$3:$D1000,Transacoes!$C$3:$C1000,$D940,Transacoes!$B$3:$B1000,"C", Transacoes!$A$3:$A1000, "&lt;"&amp;EOMONTH(DATE(Q$1,Q$2,1),0))-SUMIFS(Transacoes!$D$3:$D1000,Transacoes!$C$3:$C1000,$D940,Transacoes!$B$3:$B1000,"V", Transacoes!$A$3:$A1000, "&lt;"&amp;EOMONTH(DATE(Q$1,Q$2,1),0)))*SUMIFS(Prov_Auto!$E$3:$E1000, Prov_Auto!$A$3:$A1000, $D940, Prov_Auto!$D$3:$D1000,"&gt;="&amp;DATE(Q$1,Q$2,1),Prov_Auto!$D$3:$D1000, "&lt;="&amp;EOMONTH(DATE(Q$1,Q$2,1),0)))</f>
        <v/>
      </c>
      <c r="R940" s="47"/>
    </row>
    <row r="941">
      <c r="A941" s="47"/>
      <c r="B941" s="47"/>
      <c r="C941" s="47"/>
      <c r="D941" s="87"/>
      <c r="E941" s="48" t="str">
        <f>IF($D941="","", (SUMIFS(Transacoes!$D$3:$D1000,Transacoes!$C$3:$C1000,$D941,Transacoes!$B$3:$B1000,"C", Transacoes!$A$3:$A1000, "&lt;"&amp;EOMONTH(DATE(E$1,E$2,1),0))-SUMIFS(Transacoes!$D$3:$D1000,Transacoes!$C$3:$C1000,$D941,Transacoes!$B$3:$B1000,"V", Transacoes!$A$3:$A1000, "&lt;"&amp;EOMONTH(DATE(E$1,E$2,1),0)))*SUMIFS(Prov_Auto!$E$3:$E1000, Prov_Auto!$A$3:$A1000, $D941, Prov_Auto!$D$3:$D1000,"&gt;="&amp;DATE(E$1,E$2,1),Prov_Auto!$D$3:$D1000, "&lt;="&amp;EOMONTH(DATE(E$1,E$2,1),0)))</f>
        <v/>
      </c>
      <c r="F941" s="48" t="str">
        <f>IF($D941="","", (SUMIFS(Transacoes!$D$3:$D1000,Transacoes!$C$3:$C1000,$D941,Transacoes!$B$3:$B1000,"C", Transacoes!$A$3:$A1000, "&lt;"&amp;EOMONTH(DATE(F$1,F$2,1),0))-SUMIFS(Transacoes!$D$3:$D1000,Transacoes!$C$3:$C1000,$D941,Transacoes!$B$3:$B1000,"V", Transacoes!$A$3:$A1000, "&lt;"&amp;EOMONTH(DATE(F$1,F$2,1),0)))*SUMIFS(Prov_Auto!$E$3:$E1000, Prov_Auto!$A$3:$A1000, $D941, Prov_Auto!$D$3:$D1000,"&gt;="&amp;DATE(F$1,F$2,1),Prov_Auto!$D$3:$D1000, "&lt;="&amp;EOMONTH(DATE(F$1,F$2,1),0)))</f>
        <v/>
      </c>
      <c r="G941" s="48" t="str">
        <f>IF($D941="","", (SUMIFS(Transacoes!$D$3:$D1000,Transacoes!$C$3:$C1000,$D941,Transacoes!$B$3:$B1000,"C", Transacoes!$A$3:$A1000, "&lt;"&amp;EOMONTH(DATE(G$1,G$2,1),0))-SUMIFS(Transacoes!$D$3:$D1000,Transacoes!$C$3:$C1000,$D941,Transacoes!$B$3:$B1000,"V", Transacoes!$A$3:$A1000, "&lt;"&amp;EOMONTH(DATE(G$1,G$2,1),0)))*SUMIFS(Prov_Auto!$E$3:$E1000, Prov_Auto!$A$3:$A1000, $D941, Prov_Auto!$D$3:$D1000,"&gt;="&amp;DATE(G$1,G$2,1),Prov_Auto!$D$3:$D1000, "&lt;="&amp;EOMONTH(DATE(G$1,G$2,1),0)))</f>
        <v/>
      </c>
      <c r="H941" s="48" t="str">
        <f>IF($D941="","", (SUMIFS(Transacoes!$D$3:$D1000,Transacoes!$C$3:$C1000,$D941,Transacoes!$B$3:$B1000,"C", Transacoes!$A$3:$A1000, "&lt;"&amp;EOMONTH(DATE(H$1,H$2,1),0))-SUMIFS(Transacoes!$D$3:$D1000,Transacoes!$C$3:$C1000,$D941,Transacoes!$B$3:$B1000,"V", Transacoes!$A$3:$A1000, "&lt;"&amp;EOMONTH(DATE(H$1,H$2,1),0)))*SUMIFS(Prov_Auto!$E$3:$E1000, Prov_Auto!$A$3:$A1000, $D941, Prov_Auto!$D$3:$D1000,"&gt;="&amp;DATE(H$1,H$2,1),Prov_Auto!$D$3:$D1000, "&lt;="&amp;EOMONTH(DATE(H$1,H$2,1),0)))</f>
        <v/>
      </c>
      <c r="I941" s="48" t="str">
        <f>IF($D941="","", (SUMIFS(Transacoes!$D$3:$D1000,Transacoes!$C$3:$C1000,$D941,Transacoes!$B$3:$B1000,"C", Transacoes!$A$3:$A1000, "&lt;"&amp;EOMONTH(DATE(I$1,I$2,1),0))-SUMIFS(Transacoes!$D$3:$D1000,Transacoes!$C$3:$C1000,$D941,Transacoes!$B$3:$B1000,"V", Transacoes!$A$3:$A1000, "&lt;"&amp;EOMONTH(DATE(I$1,I$2,1),0)))*SUMIFS(Prov_Auto!$E$3:$E1000, Prov_Auto!$A$3:$A1000, $D941, Prov_Auto!$D$3:$D1000,"&gt;="&amp;DATE(I$1,I$2,1),Prov_Auto!$D$3:$D1000, "&lt;="&amp;EOMONTH(DATE(I$1,I$2,1),0)))</f>
        <v/>
      </c>
      <c r="J941" s="48" t="str">
        <f>IF($D941="","", (SUMIFS(Transacoes!$D$3:$D1000,Transacoes!$C$3:$C1000,$D941,Transacoes!$B$3:$B1000,"C", Transacoes!$A$3:$A1000, "&lt;"&amp;EOMONTH(DATE(J$1,J$2,1),0))-SUMIFS(Transacoes!$D$3:$D1000,Transacoes!$C$3:$C1000,$D941,Transacoes!$B$3:$B1000,"V", Transacoes!$A$3:$A1000, "&lt;"&amp;EOMONTH(DATE(J$1,J$2,1),0)))*SUMIFS(Prov_Auto!$E$3:$E1000, Prov_Auto!$A$3:$A1000, $D941, Prov_Auto!$D$3:$D1000,"&gt;="&amp;DATE(J$1,J$2,1),Prov_Auto!$D$3:$D1000, "&lt;="&amp;EOMONTH(DATE(J$1,J$2,1),0)))</f>
        <v/>
      </c>
      <c r="K941" s="48" t="str">
        <f>IF($D941="","", (SUMIFS(Transacoes!$D$3:$D1000,Transacoes!$C$3:$C1000,$D941,Transacoes!$B$3:$B1000,"C", Transacoes!$A$3:$A1000, "&lt;"&amp;EOMONTH(DATE(K$1,K$2,1),0))-SUMIFS(Transacoes!$D$3:$D1000,Transacoes!$C$3:$C1000,$D941,Transacoes!$B$3:$B1000,"V", Transacoes!$A$3:$A1000, "&lt;"&amp;EOMONTH(DATE(K$1,K$2,1),0)))*SUMIFS(Prov_Auto!$E$3:$E1000, Prov_Auto!$A$3:$A1000, $D941, Prov_Auto!$D$3:$D1000,"&gt;="&amp;DATE(K$1,K$2,1),Prov_Auto!$D$3:$D1000, "&lt;="&amp;EOMONTH(DATE(K$1,K$2,1),0)))</f>
        <v/>
      </c>
      <c r="L941" s="48" t="str">
        <f>IF($D941="","", (SUMIFS(Transacoes!$D$3:$D1000,Transacoes!$C$3:$C1000,$D941,Transacoes!$B$3:$B1000,"C", Transacoes!$A$3:$A1000, "&lt;"&amp;EOMONTH(DATE(L$1,L$2,1),0))-SUMIFS(Transacoes!$D$3:$D1000,Transacoes!$C$3:$C1000,$D941,Transacoes!$B$3:$B1000,"V", Transacoes!$A$3:$A1000, "&lt;"&amp;EOMONTH(DATE(L$1,L$2,1),0)))*SUMIFS(Prov_Auto!$E$3:$E1000, Prov_Auto!$A$3:$A1000, $D941, Prov_Auto!$D$3:$D1000,"&gt;="&amp;DATE(L$1,L$2,1),Prov_Auto!$D$3:$D1000, "&lt;="&amp;EOMONTH(DATE(L$1,L$2,1),0)))</f>
        <v/>
      </c>
      <c r="M941" s="48" t="str">
        <f>IF($D941="","", (SUMIFS(Transacoes!$D$3:$D1000,Transacoes!$C$3:$C1000,$D941,Transacoes!$B$3:$B1000,"C", Transacoes!$A$3:$A1000, "&lt;"&amp;EOMONTH(DATE(M$1,M$2,1),0))-SUMIFS(Transacoes!$D$3:$D1000,Transacoes!$C$3:$C1000,$D941,Transacoes!$B$3:$B1000,"V", Transacoes!$A$3:$A1000, "&lt;"&amp;EOMONTH(DATE(M$1,M$2,1),0)))*SUMIFS(Prov_Auto!$E$3:$E1000, Prov_Auto!$A$3:$A1000, $D941, Prov_Auto!$D$3:$D1000,"&gt;="&amp;DATE(M$1,M$2,1),Prov_Auto!$D$3:$D1000, "&lt;="&amp;EOMONTH(DATE(M$1,M$2,1),0)))</f>
        <v/>
      </c>
      <c r="N941" s="48" t="str">
        <f>IF($D941="","", (SUMIFS(Transacoes!$D$3:$D1000,Transacoes!$C$3:$C1000,$D941,Transacoes!$B$3:$B1000,"C", Transacoes!$A$3:$A1000, "&lt;"&amp;EOMONTH(DATE(N$1,N$2,1),0))-SUMIFS(Transacoes!$D$3:$D1000,Transacoes!$C$3:$C1000,$D941,Transacoes!$B$3:$B1000,"V", Transacoes!$A$3:$A1000, "&lt;"&amp;EOMONTH(DATE(N$1,N$2,1),0)))*SUMIFS(Prov_Auto!$E$3:$E1000, Prov_Auto!$A$3:$A1000, $D941, Prov_Auto!$D$3:$D1000,"&gt;="&amp;DATE(N$1,N$2,1),Prov_Auto!$D$3:$D1000, "&lt;="&amp;EOMONTH(DATE(N$1,N$2,1),0)))</f>
        <v/>
      </c>
      <c r="O941" s="48" t="str">
        <f>IF($D941="","", (SUMIFS(Transacoes!$D$3:$D1000,Transacoes!$C$3:$C1000,$D941,Transacoes!$B$3:$B1000,"C", Transacoes!$A$3:$A1000, "&lt;"&amp;EOMONTH(DATE(O$1,O$2,1),0))-SUMIFS(Transacoes!$D$3:$D1000,Transacoes!$C$3:$C1000,$D941,Transacoes!$B$3:$B1000,"V", Transacoes!$A$3:$A1000, "&lt;"&amp;EOMONTH(DATE(O$1,O$2,1),0)))*SUMIFS(Prov_Auto!$E$3:$E1000, Prov_Auto!$A$3:$A1000, $D941, Prov_Auto!$D$3:$D1000,"&gt;="&amp;DATE(O$1,O$2,1),Prov_Auto!$D$3:$D1000, "&lt;="&amp;EOMONTH(DATE(O$1,O$2,1),0)))</f>
        <v/>
      </c>
      <c r="P941" s="48" t="str">
        <f>IF($D941="","", (SUMIFS(Transacoes!$D$3:$D1000,Transacoes!$C$3:$C1000,$D941,Transacoes!$B$3:$B1000,"C", Transacoes!$A$3:$A1000, "&lt;"&amp;EOMONTH(DATE(P$1,P$2,1),0))-SUMIFS(Transacoes!$D$3:$D1000,Transacoes!$C$3:$C1000,$D941,Transacoes!$B$3:$B1000,"V", Transacoes!$A$3:$A1000, "&lt;"&amp;EOMONTH(DATE(P$1,P$2,1),0)))*SUMIFS(Prov_Auto!$E$3:$E1000, Prov_Auto!$A$3:$A1000, $D941, Prov_Auto!$D$3:$D1000,"&gt;="&amp;DATE(P$1,P$2,1),Prov_Auto!$D$3:$D1000, "&lt;="&amp;EOMONTH(DATE(P$1,P$2,1),0)))</f>
        <v/>
      </c>
      <c r="Q941" s="48" t="str">
        <f>IF($D941="","", (SUMIFS(Transacoes!$D$3:$D1000,Transacoes!$C$3:$C1000,$D941,Transacoes!$B$3:$B1000,"C", Transacoes!$A$3:$A1000, "&lt;"&amp;EOMONTH(DATE(Q$1,Q$2,1),0))-SUMIFS(Transacoes!$D$3:$D1000,Transacoes!$C$3:$C1000,$D941,Transacoes!$B$3:$B1000,"V", Transacoes!$A$3:$A1000, "&lt;"&amp;EOMONTH(DATE(Q$1,Q$2,1),0)))*SUMIFS(Prov_Auto!$E$3:$E1000, Prov_Auto!$A$3:$A1000, $D941, Prov_Auto!$D$3:$D1000,"&gt;="&amp;DATE(Q$1,Q$2,1),Prov_Auto!$D$3:$D1000, "&lt;="&amp;EOMONTH(DATE(Q$1,Q$2,1),0)))</f>
        <v/>
      </c>
      <c r="R941" s="47"/>
    </row>
    <row r="942">
      <c r="A942" s="47"/>
      <c r="B942" s="47"/>
      <c r="C942" s="47"/>
      <c r="D942" s="87"/>
      <c r="E942" s="48" t="str">
        <f>IF($D942="","", (SUMIFS(Transacoes!$D$3:$D1000,Transacoes!$C$3:$C1000,$D942,Transacoes!$B$3:$B1000,"C", Transacoes!$A$3:$A1000, "&lt;"&amp;EOMONTH(DATE(E$1,E$2,1),0))-SUMIFS(Transacoes!$D$3:$D1000,Transacoes!$C$3:$C1000,$D942,Transacoes!$B$3:$B1000,"V", Transacoes!$A$3:$A1000, "&lt;"&amp;EOMONTH(DATE(E$1,E$2,1),0)))*SUMIFS(Prov_Auto!$E$3:$E1000, Prov_Auto!$A$3:$A1000, $D942, Prov_Auto!$D$3:$D1000,"&gt;="&amp;DATE(E$1,E$2,1),Prov_Auto!$D$3:$D1000, "&lt;="&amp;EOMONTH(DATE(E$1,E$2,1),0)))</f>
        <v/>
      </c>
      <c r="F942" s="48" t="str">
        <f>IF($D942="","", (SUMIFS(Transacoes!$D$3:$D1000,Transacoes!$C$3:$C1000,$D942,Transacoes!$B$3:$B1000,"C", Transacoes!$A$3:$A1000, "&lt;"&amp;EOMONTH(DATE(F$1,F$2,1),0))-SUMIFS(Transacoes!$D$3:$D1000,Transacoes!$C$3:$C1000,$D942,Transacoes!$B$3:$B1000,"V", Transacoes!$A$3:$A1000, "&lt;"&amp;EOMONTH(DATE(F$1,F$2,1),0)))*SUMIFS(Prov_Auto!$E$3:$E1000, Prov_Auto!$A$3:$A1000, $D942, Prov_Auto!$D$3:$D1000,"&gt;="&amp;DATE(F$1,F$2,1),Prov_Auto!$D$3:$D1000, "&lt;="&amp;EOMONTH(DATE(F$1,F$2,1),0)))</f>
        <v/>
      </c>
      <c r="G942" s="48" t="str">
        <f>IF($D942="","", (SUMIFS(Transacoes!$D$3:$D1000,Transacoes!$C$3:$C1000,$D942,Transacoes!$B$3:$B1000,"C", Transacoes!$A$3:$A1000, "&lt;"&amp;EOMONTH(DATE(G$1,G$2,1),0))-SUMIFS(Transacoes!$D$3:$D1000,Transacoes!$C$3:$C1000,$D942,Transacoes!$B$3:$B1000,"V", Transacoes!$A$3:$A1000, "&lt;"&amp;EOMONTH(DATE(G$1,G$2,1),0)))*SUMIFS(Prov_Auto!$E$3:$E1000, Prov_Auto!$A$3:$A1000, $D942, Prov_Auto!$D$3:$D1000,"&gt;="&amp;DATE(G$1,G$2,1),Prov_Auto!$D$3:$D1000, "&lt;="&amp;EOMONTH(DATE(G$1,G$2,1),0)))</f>
        <v/>
      </c>
      <c r="H942" s="48" t="str">
        <f>IF($D942="","", (SUMIFS(Transacoes!$D$3:$D1000,Transacoes!$C$3:$C1000,$D942,Transacoes!$B$3:$B1000,"C", Transacoes!$A$3:$A1000, "&lt;"&amp;EOMONTH(DATE(H$1,H$2,1),0))-SUMIFS(Transacoes!$D$3:$D1000,Transacoes!$C$3:$C1000,$D942,Transacoes!$B$3:$B1000,"V", Transacoes!$A$3:$A1000, "&lt;"&amp;EOMONTH(DATE(H$1,H$2,1),0)))*SUMIFS(Prov_Auto!$E$3:$E1000, Prov_Auto!$A$3:$A1000, $D942, Prov_Auto!$D$3:$D1000,"&gt;="&amp;DATE(H$1,H$2,1),Prov_Auto!$D$3:$D1000, "&lt;="&amp;EOMONTH(DATE(H$1,H$2,1),0)))</f>
        <v/>
      </c>
      <c r="I942" s="48" t="str">
        <f>IF($D942="","", (SUMIFS(Transacoes!$D$3:$D1000,Transacoes!$C$3:$C1000,$D942,Transacoes!$B$3:$B1000,"C", Transacoes!$A$3:$A1000, "&lt;"&amp;EOMONTH(DATE(I$1,I$2,1),0))-SUMIFS(Transacoes!$D$3:$D1000,Transacoes!$C$3:$C1000,$D942,Transacoes!$B$3:$B1000,"V", Transacoes!$A$3:$A1000, "&lt;"&amp;EOMONTH(DATE(I$1,I$2,1),0)))*SUMIFS(Prov_Auto!$E$3:$E1000, Prov_Auto!$A$3:$A1000, $D942, Prov_Auto!$D$3:$D1000,"&gt;="&amp;DATE(I$1,I$2,1),Prov_Auto!$D$3:$D1000, "&lt;="&amp;EOMONTH(DATE(I$1,I$2,1),0)))</f>
        <v/>
      </c>
      <c r="J942" s="48" t="str">
        <f>IF($D942="","", (SUMIFS(Transacoes!$D$3:$D1000,Transacoes!$C$3:$C1000,$D942,Transacoes!$B$3:$B1000,"C", Transacoes!$A$3:$A1000, "&lt;"&amp;EOMONTH(DATE(J$1,J$2,1),0))-SUMIFS(Transacoes!$D$3:$D1000,Transacoes!$C$3:$C1000,$D942,Transacoes!$B$3:$B1000,"V", Transacoes!$A$3:$A1000, "&lt;"&amp;EOMONTH(DATE(J$1,J$2,1),0)))*SUMIFS(Prov_Auto!$E$3:$E1000, Prov_Auto!$A$3:$A1000, $D942, Prov_Auto!$D$3:$D1000,"&gt;="&amp;DATE(J$1,J$2,1),Prov_Auto!$D$3:$D1000, "&lt;="&amp;EOMONTH(DATE(J$1,J$2,1),0)))</f>
        <v/>
      </c>
      <c r="K942" s="48" t="str">
        <f>IF($D942="","", (SUMIFS(Transacoes!$D$3:$D1000,Transacoes!$C$3:$C1000,$D942,Transacoes!$B$3:$B1000,"C", Transacoes!$A$3:$A1000, "&lt;"&amp;EOMONTH(DATE(K$1,K$2,1),0))-SUMIFS(Transacoes!$D$3:$D1000,Transacoes!$C$3:$C1000,$D942,Transacoes!$B$3:$B1000,"V", Transacoes!$A$3:$A1000, "&lt;"&amp;EOMONTH(DATE(K$1,K$2,1),0)))*SUMIFS(Prov_Auto!$E$3:$E1000, Prov_Auto!$A$3:$A1000, $D942, Prov_Auto!$D$3:$D1000,"&gt;="&amp;DATE(K$1,K$2,1),Prov_Auto!$D$3:$D1000, "&lt;="&amp;EOMONTH(DATE(K$1,K$2,1),0)))</f>
        <v/>
      </c>
      <c r="L942" s="48" t="str">
        <f>IF($D942="","", (SUMIFS(Transacoes!$D$3:$D1000,Transacoes!$C$3:$C1000,$D942,Transacoes!$B$3:$B1000,"C", Transacoes!$A$3:$A1000, "&lt;"&amp;EOMONTH(DATE(L$1,L$2,1),0))-SUMIFS(Transacoes!$D$3:$D1000,Transacoes!$C$3:$C1000,$D942,Transacoes!$B$3:$B1000,"V", Transacoes!$A$3:$A1000, "&lt;"&amp;EOMONTH(DATE(L$1,L$2,1),0)))*SUMIFS(Prov_Auto!$E$3:$E1000, Prov_Auto!$A$3:$A1000, $D942, Prov_Auto!$D$3:$D1000,"&gt;="&amp;DATE(L$1,L$2,1),Prov_Auto!$D$3:$D1000, "&lt;="&amp;EOMONTH(DATE(L$1,L$2,1),0)))</f>
        <v/>
      </c>
      <c r="M942" s="48" t="str">
        <f>IF($D942="","", (SUMIFS(Transacoes!$D$3:$D1000,Transacoes!$C$3:$C1000,$D942,Transacoes!$B$3:$B1000,"C", Transacoes!$A$3:$A1000, "&lt;"&amp;EOMONTH(DATE(M$1,M$2,1),0))-SUMIFS(Transacoes!$D$3:$D1000,Transacoes!$C$3:$C1000,$D942,Transacoes!$B$3:$B1000,"V", Transacoes!$A$3:$A1000, "&lt;"&amp;EOMONTH(DATE(M$1,M$2,1),0)))*SUMIFS(Prov_Auto!$E$3:$E1000, Prov_Auto!$A$3:$A1000, $D942, Prov_Auto!$D$3:$D1000,"&gt;="&amp;DATE(M$1,M$2,1),Prov_Auto!$D$3:$D1000, "&lt;="&amp;EOMONTH(DATE(M$1,M$2,1),0)))</f>
        <v/>
      </c>
      <c r="N942" s="48" t="str">
        <f>IF($D942="","", (SUMIFS(Transacoes!$D$3:$D1000,Transacoes!$C$3:$C1000,$D942,Transacoes!$B$3:$B1000,"C", Transacoes!$A$3:$A1000, "&lt;"&amp;EOMONTH(DATE(N$1,N$2,1),0))-SUMIFS(Transacoes!$D$3:$D1000,Transacoes!$C$3:$C1000,$D942,Transacoes!$B$3:$B1000,"V", Transacoes!$A$3:$A1000, "&lt;"&amp;EOMONTH(DATE(N$1,N$2,1),0)))*SUMIFS(Prov_Auto!$E$3:$E1000, Prov_Auto!$A$3:$A1000, $D942, Prov_Auto!$D$3:$D1000,"&gt;="&amp;DATE(N$1,N$2,1),Prov_Auto!$D$3:$D1000, "&lt;="&amp;EOMONTH(DATE(N$1,N$2,1),0)))</f>
        <v/>
      </c>
      <c r="O942" s="48" t="str">
        <f>IF($D942="","", (SUMIFS(Transacoes!$D$3:$D1000,Transacoes!$C$3:$C1000,$D942,Transacoes!$B$3:$B1000,"C", Transacoes!$A$3:$A1000, "&lt;"&amp;EOMONTH(DATE(O$1,O$2,1),0))-SUMIFS(Transacoes!$D$3:$D1000,Transacoes!$C$3:$C1000,$D942,Transacoes!$B$3:$B1000,"V", Transacoes!$A$3:$A1000, "&lt;"&amp;EOMONTH(DATE(O$1,O$2,1),0)))*SUMIFS(Prov_Auto!$E$3:$E1000, Prov_Auto!$A$3:$A1000, $D942, Prov_Auto!$D$3:$D1000,"&gt;="&amp;DATE(O$1,O$2,1),Prov_Auto!$D$3:$D1000, "&lt;="&amp;EOMONTH(DATE(O$1,O$2,1),0)))</f>
        <v/>
      </c>
      <c r="P942" s="48" t="str">
        <f>IF($D942="","", (SUMIFS(Transacoes!$D$3:$D1000,Transacoes!$C$3:$C1000,$D942,Transacoes!$B$3:$B1000,"C", Transacoes!$A$3:$A1000, "&lt;"&amp;EOMONTH(DATE(P$1,P$2,1),0))-SUMIFS(Transacoes!$D$3:$D1000,Transacoes!$C$3:$C1000,$D942,Transacoes!$B$3:$B1000,"V", Transacoes!$A$3:$A1000, "&lt;"&amp;EOMONTH(DATE(P$1,P$2,1),0)))*SUMIFS(Prov_Auto!$E$3:$E1000, Prov_Auto!$A$3:$A1000, $D942, Prov_Auto!$D$3:$D1000,"&gt;="&amp;DATE(P$1,P$2,1),Prov_Auto!$D$3:$D1000, "&lt;="&amp;EOMONTH(DATE(P$1,P$2,1),0)))</f>
        <v/>
      </c>
      <c r="Q942" s="48" t="str">
        <f>IF($D942="","", (SUMIFS(Transacoes!$D$3:$D1000,Transacoes!$C$3:$C1000,$D942,Transacoes!$B$3:$B1000,"C", Transacoes!$A$3:$A1000, "&lt;"&amp;EOMONTH(DATE(Q$1,Q$2,1),0))-SUMIFS(Transacoes!$D$3:$D1000,Transacoes!$C$3:$C1000,$D942,Transacoes!$B$3:$B1000,"V", Transacoes!$A$3:$A1000, "&lt;"&amp;EOMONTH(DATE(Q$1,Q$2,1),0)))*SUMIFS(Prov_Auto!$E$3:$E1000, Prov_Auto!$A$3:$A1000, $D942, Prov_Auto!$D$3:$D1000,"&gt;="&amp;DATE(Q$1,Q$2,1),Prov_Auto!$D$3:$D1000, "&lt;="&amp;EOMONTH(DATE(Q$1,Q$2,1),0)))</f>
        <v/>
      </c>
      <c r="R942" s="47"/>
    </row>
    <row r="943">
      <c r="A943" s="47"/>
      <c r="B943" s="47"/>
      <c r="C943" s="47"/>
      <c r="D943" s="87"/>
      <c r="E943" s="48" t="str">
        <f>IF($D943="","", (SUMIFS(Transacoes!$D$3:$D1000,Transacoes!$C$3:$C1000,$D943,Transacoes!$B$3:$B1000,"C", Transacoes!$A$3:$A1000, "&lt;"&amp;EOMONTH(DATE(E$1,E$2,1),0))-SUMIFS(Transacoes!$D$3:$D1000,Transacoes!$C$3:$C1000,$D943,Transacoes!$B$3:$B1000,"V", Transacoes!$A$3:$A1000, "&lt;"&amp;EOMONTH(DATE(E$1,E$2,1),0)))*SUMIFS(Prov_Auto!$E$3:$E1000, Prov_Auto!$A$3:$A1000, $D943, Prov_Auto!$D$3:$D1000,"&gt;="&amp;DATE(E$1,E$2,1),Prov_Auto!$D$3:$D1000, "&lt;="&amp;EOMONTH(DATE(E$1,E$2,1),0)))</f>
        <v/>
      </c>
      <c r="F943" s="48" t="str">
        <f>IF($D943="","", (SUMIFS(Transacoes!$D$3:$D1000,Transacoes!$C$3:$C1000,$D943,Transacoes!$B$3:$B1000,"C", Transacoes!$A$3:$A1000, "&lt;"&amp;EOMONTH(DATE(F$1,F$2,1),0))-SUMIFS(Transacoes!$D$3:$D1000,Transacoes!$C$3:$C1000,$D943,Transacoes!$B$3:$B1000,"V", Transacoes!$A$3:$A1000, "&lt;"&amp;EOMONTH(DATE(F$1,F$2,1),0)))*SUMIFS(Prov_Auto!$E$3:$E1000, Prov_Auto!$A$3:$A1000, $D943, Prov_Auto!$D$3:$D1000,"&gt;="&amp;DATE(F$1,F$2,1),Prov_Auto!$D$3:$D1000, "&lt;="&amp;EOMONTH(DATE(F$1,F$2,1),0)))</f>
        <v/>
      </c>
      <c r="G943" s="48" t="str">
        <f>IF($D943="","", (SUMIFS(Transacoes!$D$3:$D1000,Transacoes!$C$3:$C1000,$D943,Transacoes!$B$3:$B1000,"C", Transacoes!$A$3:$A1000, "&lt;"&amp;EOMONTH(DATE(G$1,G$2,1),0))-SUMIFS(Transacoes!$D$3:$D1000,Transacoes!$C$3:$C1000,$D943,Transacoes!$B$3:$B1000,"V", Transacoes!$A$3:$A1000, "&lt;"&amp;EOMONTH(DATE(G$1,G$2,1),0)))*SUMIFS(Prov_Auto!$E$3:$E1000, Prov_Auto!$A$3:$A1000, $D943, Prov_Auto!$D$3:$D1000,"&gt;="&amp;DATE(G$1,G$2,1),Prov_Auto!$D$3:$D1000, "&lt;="&amp;EOMONTH(DATE(G$1,G$2,1),0)))</f>
        <v/>
      </c>
      <c r="H943" s="48" t="str">
        <f>IF($D943="","", (SUMIFS(Transacoes!$D$3:$D1000,Transacoes!$C$3:$C1000,$D943,Transacoes!$B$3:$B1000,"C", Transacoes!$A$3:$A1000, "&lt;"&amp;EOMONTH(DATE(H$1,H$2,1),0))-SUMIFS(Transacoes!$D$3:$D1000,Transacoes!$C$3:$C1000,$D943,Transacoes!$B$3:$B1000,"V", Transacoes!$A$3:$A1000, "&lt;"&amp;EOMONTH(DATE(H$1,H$2,1),0)))*SUMIFS(Prov_Auto!$E$3:$E1000, Prov_Auto!$A$3:$A1000, $D943, Prov_Auto!$D$3:$D1000,"&gt;="&amp;DATE(H$1,H$2,1),Prov_Auto!$D$3:$D1000, "&lt;="&amp;EOMONTH(DATE(H$1,H$2,1),0)))</f>
        <v/>
      </c>
      <c r="I943" s="48" t="str">
        <f>IF($D943="","", (SUMIFS(Transacoes!$D$3:$D1000,Transacoes!$C$3:$C1000,$D943,Transacoes!$B$3:$B1000,"C", Transacoes!$A$3:$A1000, "&lt;"&amp;EOMONTH(DATE(I$1,I$2,1),0))-SUMIFS(Transacoes!$D$3:$D1000,Transacoes!$C$3:$C1000,$D943,Transacoes!$B$3:$B1000,"V", Transacoes!$A$3:$A1000, "&lt;"&amp;EOMONTH(DATE(I$1,I$2,1),0)))*SUMIFS(Prov_Auto!$E$3:$E1000, Prov_Auto!$A$3:$A1000, $D943, Prov_Auto!$D$3:$D1000,"&gt;="&amp;DATE(I$1,I$2,1),Prov_Auto!$D$3:$D1000, "&lt;="&amp;EOMONTH(DATE(I$1,I$2,1),0)))</f>
        <v/>
      </c>
      <c r="J943" s="48" t="str">
        <f>IF($D943="","", (SUMIFS(Transacoes!$D$3:$D1000,Transacoes!$C$3:$C1000,$D943,Transacoes!$B$3:$B1000,"C", Transacoes!$A$3:$A1000, "&lt;"&amp;EOMONTH(DATE(J$1,J$2,1),0))-SUMIFS(Transacoes!$D$3:$D1000,Transacoes!$C$3:$C1000,$D943,Transacoes!$B$3:$B1000,"V", Transacoes!$A$3:$A1000, "&lt;"&amp;EOMONTH(DATE(J$1,J$2,1),0)))*SUMIFS(Prov_Auto!$E$3:$E1000, Prov_Auto!$A$3:$A1000, $D943, Prov_Auto!$D$3:$D1000,"&gt;="&amp;DATE(J$1,J$2,1),Prov_Auto!$D$3:$D1000, "&lt;="&amp;EOMONTH(DATE(J$1,J$2,1),0)))</f>
        <v/>
      </c>
      <c r="K943" s="48" t="str">
        <f>IF($D943="","", (SUMIFS(Transacoes!$D$3:$D1000,Transacoes!$C$3:$C1000,$D943,Transacoes!$B$3:$B1000,"C", Transacoes!$A$3:$A1000, "&lt;"&amp;EOMONTH(DATE(K$1,K$2,1),0))-SUMIFS(Transacoes!$D$3:$D1000,Transacoes!$C$3:$C1000,$D943,Transacoes!$B$3:$B1000,"V", Transacoes!$A$3:$A1000, "&lt;"&amp;EOMONTH(DATE(K$1,K$2,1),0)))*SUMIFS(Prov_Auto!$E$3:$E1000, Prov_Auto!$A$3:$A1000, $D943, Prov_Auto!$D$3:$D1000,"&gt;="&amp;DATE(K$1,K$2,1),Prov_Auto!$D$3:$D1000, "&lt;="&amp;EOMONTH(DATE(K$1,K$2,1),0)))</f>
        <v/>
      </c>
      <c r="L943" s="48" t="str">
        <f>IF($D943="","", (SUMIFS(Transacoes!$D$3:$D1000,Transacoes!$C$3:$C1000,$D943,Transacoes!$B$3:$B1000,"C", Transacoes!$A$3:$A1000, "&lt;"&amp;EOMONTH(DATE(L$1,L$2,1),0))-SUMIFS(Transacoes!$D$3:$D1000,Transacoes!$C$3:$C1000,$D943,Transacoes!$B$3:$B1000,"V", Transacoes!$A$3:$A1000, "&lt;"&amp;EOMONTH(DATE(L$1,L$2,1),0)))*SUMIFS(Prov_Auto!$E$3:$E1000, Prov_Auto!$A$3:$A1000, $D943, Prov_Auto!$D$3:$D1000,"&gt;="&amp;DATE(L$1,L$2,1),Prov_Auto!$D$3:$D1000, "&lt;="&amp;EOMONTH(DATE(L$1,L$2,1),0)))</f>
        <v/>
      </c>
      <c r="M943" s="48" t="str">
        <f>IF($D943="","", (SUMIFS(Transacoes!$D$3:$D1000,Transacoes!$C$3:$C1000,$D943,Transacoes!$B$3:$B1000,"C", Transacoes!$A$3:$A1000, "&lt;"&amp;EOMONTH(DATE(M$1,M$2,1),0))-SUMIFS(Transacoes!$D$3:$D1000,Transacoes!$C$3:$C1000,$D943,Transacoes!$B$3:$B1000,"V", Transacoes!$A$3:$A1000, "&lt;"&amp;EOMONTH(DATE(M$1,M$2,1),0)))*SUMIFS(Prov_Auto!$E$3:$E1000, Prov_Auto!$A$3:$A1000, $D943, Prov_Auto!$D$3:$D1000,"&gt;="&amp;DATE(M$1,M$2,1),Prov_Auto!$D$3:$D1000, "&lt;="&amp;EOMONTH(DATE(M$1,M$2,1),0)))</f>
        <v/>
      </c>
      <c r="N943" s="48" t="str">
        <f>IF($D943="","", (SUMIFS(Transacoes!$D$3:$D1000,Transacoes!$C$3:$C1000,$D943,Transacoes!$B$3:$B1000,"C", Transacoes!$A$3:$A1000, "&lt;"&amp;EOMONTH(DATE(N$1,N$2,1),0))-SUMIFS(Transacoes!$D$3:$D1000,Transacoes!$C$3:$C1000,$D943,Transacoes!$B$3:$B1000,"V", Transacoes!$A$3:$A1000, "&lt;"&amp;EOMONTH(DATE(N$1,N$2,1),0)))*SUMIFS(Prov_Auto!$E$3:$E1000, Prov_Auto!$A$3:$A1000, $D943, Prov_Auto!$D$3:$D1000,"&gt;="&amp;DATE(N$1,N$2,1),Prov_Auto!$D$3:$D1000, "&lt;="&amp;EOMONTH(DATE(N$1,N$2,1),0)))</f>
        <v/>
      </c>
      <c r="O943" s="48" t="str">
        <f>IF($D943="","", (SUMIFS(Transacoes!$D$3:$D1000,Transacoes!$C$3:$C1000,$D943,Transacoes!$B$3:$B1000,"C", Transacoes!$A$3:$A1000, "&lt;"&amp;EOMONTH(DATE(O$1,O$2,1),0))-SUMIFS(Transacoes!$D$3:$D1000,Transacoes!$C$3:$C1000,$D943,Transacoes!$B$3:$B1000,"V", Transacoes!$A$3:$A1000, "&lt;"&amp;EOMONTH(DATE(O$1,O$2,1),0)))*SUMIFS(Prov_Auto!$E$3:$E1000, Prov_Auto!$A$3:$A1000, $D943, Prov_Auto!$D$3:$D1000,"&gt;="&amp;DATE(O$1,O$2,1),Prov_Auto!$D$3:$D1000, "&lt;="&amp;EOMONTH(DATE(O$1,O$2,1),0)))</f>
        <v/>
      </c>
      <c r="P943" s="48" t="str">
        <f>IF($D943="","", (SUMIFS(Transacoes!$D$3:$D1000,Transacoes!$C$3:$C1000,$D943,Transacoes!$B$3:$B1000,"C", Transacoes!$A$3:$A1000, "&lt;"&amp;EOMONTH(DATE(P$1,P$2,1),0))-SUMIFS(Transacoes!$D$3:$D1000,Transacoes!$C$3:$C1000,$D943,Transacoes!$B$3:$B1000,"V", Transacoes!$A$3:$A1000, "&lt;"&amp;EOMONTH(DATE(P$1,P$2,1),0)))*SUMIFS(Prov_Auto!$E$3:$E1000, Prov_Auto!$A$3:$A1000, $D943, Prov_Auto!$D$3:$D1000,"&gt;="&amp;DATE(P$1,P$2,1),Prov_Auto!$D$3:$D1000, "&lt;="&amp;EOMONTH(DATE(P$1,P$2,1),0)))</f>
        <v/>
      </c>
      <c r="Q943" s="48" t="str">
        <f>IF($D943="","", (SUMIFS(Transacoes!$D$3:$D1000,Transacoes!$C$3:$C1000,$D943,Transacoes!$B$3:$B1000,"C", Transacoes!$A$3:$A1000, "&lt;"&amp;EOMONTH(DATE(Q$1,Q$2,1),0))-SUMIFS(Transacoes!$D$3:$D1000,Transacoes!$C$3:$C1000,$D943,Transacoes!$B$3:$B1000,"V", Transacoes!$A$3:$A1000, "&lt;"&amp;EOMONTH(DATE(Q$1,Q$2,1),0)))*SUMIFS(Prov_Auto!$E$3:$E1000, Prov_Auto!$A$3:$A1000, $D943, Prov_Auto!$D$3:$D1000,"&gt;="&amp;DATE(Q$1,Q$2,1),Prov_Auto!$D$3:$D1000, "&lt;="&amp;EOMONTH(DATE(Q$1,Q$2,1),0)))</f>
        <v/>
      </c>
      <c r="R943" s="47"/>
    </row>
    <row r="944">
      <c r="A944" s="47"/>
      <c r="B944" s="47"/>
      <c r="C944" s="47"/>
      <c r="D944" s="87"/>
      <c r="E944" s="48" t="str">
        <f>IF($D944="","", (SUMIFS(Transacoes!$D$3:$D1000,Transacoes!$C$3:$C1000,$D944,Transacoes!$B$3:$B1000,"C", Transacoes!$A$3:$A1000, "&lt;"&amp;EOMONTH(DATE(E$1,E$2,1),0))-SUMIFS(Transacoes!$D$3:$D1000,Transacoes!$C$3:$C1000,$D944,Transacoes!$B$3:$B1000,"V", Transacoes!$A$3:$A1000, "&lt;"&amp;EOMONTH(DATE(E$1,E$2,1),0)))*SUMIFS(Prov_Auto!$E$3:$E1000, Prov_Auto!$A$3:$A1000, $D944, Prov_Auto!$D$3:$D1000,"&gt;="&amp;DATE(E$1,E$2,1),Prov_Auto!$D$3:$D1000, "&lt;="&amp;EOMONTH(DATE(E$1,E$2,1),0)))</f>
        <v/>
      </c>
      <c r="F944" s="48" t="str">
        <f>IF($D944="","", (SUMIFS(Transacoes!$D$3:$D1000,Transacoes!$C$3:$C1000,$D944,Transacoes!$B$3:$B1000,"C", Transacoes!$A$3:$A1000, "&lt;"&amp;EOMONTH(DATE(F$1,F$2,1),0))-SUMIFS(Transacoes!$D$3:$D1000,Transacoes!$C$3:$C1000,$D944,Transacoes!$B$3:$B1000,"V", Transacoes!$A$3:$A1000, "&lt;"&amp;EOMONTH(DATE(F$1,F$2,1),0)))*SUMIFS(Prov_Auto!$E$3:$E1000, Prov_Auto!$A$3:$A1000, $D944, Prov_Auto!$D$3:$D1000,"&gt;="&amp;DATE(F$1,F$2,1),Prov_Auto!$D$3:$D1000, "&lt;="&amp;EOMONTH(DATE(F$1,F$2,1),0)))</f>
        <v/>
      </c>
      <c r="G944" s="48" t="str">
        <f>IF($D944="","", (SUMIFS(Transacoes!$D$3:$D1000,Transacoes!$C$3:$C1000,$D944,Transacoes!$B$3:$B1000,"C", Transacoes!$A$3:$A1000, "&lt;"&amp;EOMONTH(DATE(G$1,G$2,1),0))-SUMIFS(Transacoes!$D$3:$D1000,Transacoes!$C$3:$C1000,$D944,Transacoes!$B$3:$B1000,"V", Transacoes!$A$3:$A1000, "&lt;"&amp;EOMONTH(DATE(G$1,G$2,1),0)))*SUMIFS(Prov_Auto!$E$3:$E1000, Prov_Auto!$A$3:$A1000, $D944, Prov_Auto!$D$3:$D1000,"&gt;="&amp;DATE(G$1,G$2,1),Prov_Auto!$D$3:$D1000, "&lt;="&amp;EOMONTH(DATE(G$1,G$2,1),0)))</f>
        <v/>
      </c>
      <c r="H944" s="48" t="str">
        <f>IF($D944="","", (SUMIFS(Transacoes!$D$3:$D1000,Transacoes!$C$3:$C1000,$D944,Transacoes!$B$3:$B1000,"C", Transacoes!$A$3:$A1000, "&lt;"&amp;EOMONTH(DATE(H$1,H$2,1),0))-SUMIFS(Transacoes!$D$3:$D1000,Transacoes!$C$3:$C1000,$D944,Transacoes!$B$3:$B1000,"V", Transacoes!$A$3:$A1000, "&lt;"&amp;EOMONTH(DATE(H$1,H$2,1),0)))*SUMIFS(Prov_Auto!$E$3:$E1000, Prov_Auto!$A$3:$A1000, $D944, Prov_Auto!$D$3:$D1000,"&gt;="&amp;DATE(H$1,H$2,1),Prov_Auto!$D$3:$D1000, "&lt;="&amp;EOMONTH(DATE(H$1,H$2,1),0)))</f>
        <v/>
      </c>
      <c r="I944" s="48" t="str">
        <f>IF($D944="","", (SUMIFS(Transacoes!$D$3:$D1000,Transacoes!$C$3:$C1000,$D944,Transacoes!$B$3:$B1000,"C", Transacoes!$A$3:$A1000, "&lt;"&amp;EOMONTH(DATE(I$1,I$2,1),0))-SUMIFS(Transacoes!$D$3:$D1000,Transacoes!$C$3:$C1000,$D944,Transacoes!$B$3:$B1000,"V", Transacoes!$A$3:$A1000, "&lt;"&amp;EOMONTH(DATE(I$1,I$2,1),0)))*SUMIFS(Prov_Auto!$E$3:$E1000, Prov_Auto!$A$3:$A1000, $D944, Prov_Auto!$D$3:$D1000,"&gt;="&amp;DATE(I$1,I$2,1),Prov_Auto!$D$3:$D1000, "&lt;="&amp;EOMONTH(DATE(I$1,I$2,1),0)))</f>
        <v/>
      </c>
      <c r="J944" s="48" t="str">
        <f>IF($D944="","", (SUMIFS(Transacoes!$D$3:$D1000,Transacoes!$C$3:$C1000,$D944,Transacoes!$B$3:$B1000,"C", Transacoes!$A$3:$A1000, "&lt;"&amp;EOMONTH(DATE(J$1,J$2,1),0))-SUMIFS(Transacoes!$D$3:$D1000,Transacoes!$C$3:$C1000,$D944,Transacoes!$B$3:$B1000,"V", Transacoes!$A$3:$A1000, "&lt;"&amp;EOMONTH(DATE(J$1,J$2,1),0)))*SUMIFS(Prov_Auto!$E$3:$E1000, Prov_Auto!$A$3:$A1000, $D944, Prov_Auto!$D$3:$D1000,"&gt;="&amp;DATE(J$1,J$2,1),Prov_Auto!$D$3:$D1000, "&lt;="&amp;EOMONTH(DATE(J$1,J$2,1),0)))</f>
        <v/>
      </c>
      <c r="K944" s="48" t="str">
        <f>IF($D944="","", (SUMIFS(Transacoes!$D$3:$D1000,Transacoes!$C$3:$C1000,$D944,Transacoes!$B$3:$B1000,"C", Transacoes!$A$3:$A1000, "&lt;"&amp;EOMONTH(DATE(K$1,K$2,1),0))-SUMIFS(Transacoes!$D$3:$D1000,Transacoes!$C$3:$C1000,$D944,Transacoes!$B$3:$B1000,"V", Transacoes!$A$3:$A1000, "&lt;"&amp;EOMONTH(DATE(K$1,K$2,1),0)))*SUMIFS(Prov_Auto!$E$3:$E1000, Prov_Auto!$A$3:$A1000, $D944, Prov_Auto!$D$3:$D1000,"&gt;="&amp;DATE(K$1,K$2,1),Prov_Auto!$D$3:$D1000, "&lt;="&amp;EOMONTH(DATE(K$1,K$2,1),0)))</f>
        <v/>
      </c>
      <c r="L944" s="48" t="str">
        <f>IF($D944="","", (SUMIFS(Transacoes!$D$3:$D1000,Transacoes!$C$3:$C1000,$D944,Transacoes!$B$3:$B1000,"C", Transacoes!$A$3:$A1000, "&lt;"&amp;EOMONTH(DATE(L$1,L$2,1),0))-SUMIFS(Transacoes!$D$3:$D1000,Transacoes!$C$3:$C1000,$D944,Transacoes!$B$3:$B1000,"V", Transacoes!$A$3:$A1000, "&lt;"&amp;EOMONTH(DATE(L$1,L$2,1),0)))*SUMIFS(Prov_Auto!$E$3:$E1000, Prov_Auto!$A$3:$A1000, $D944, Prov_Auto!$D$3:$D1000,"&gt;="&amp;DATE(L$1,L$2,1),Prov_Auto!$D$3:$D1000, "&lt;="&amp;EOMONTH(DATE(L$1,L$2,1),0)))</f>
        <v/>
      </c>
      <c r="M944" s="48" t="str">
        <f>IF($D944="","", (SUMIFS(Transacoes!$D$3:$D1000,Transacoes!$C$3:$C1000,$D944,Transacoes!$B$3:$B1000,"C", Transacoes!$A$3:$A1000, "&lt;"&amp;EOMONTH(DATE(M$1,M$2,1),0))-SUMIFS(Transacoes!$D$3:$D1000,Transacoes!$C$3:$C1000,$D944,Transacoes!$B$3:$B1000,"V", Transacoes!$A$3:$A1000, "&lt;"&amp;EOMONTH(DATE(M$1,M$2,1),0)))*SUMIFS(Prov_Auto!$E$3:$E1000, Prov_Auto!$A$3:$A1000, $D944, Prov_Auto!$D$3:$D1000,"&gt;="&amp;DATE(M$1,M$2,1),Prov_Auto!$D$3:$D1000, "&lt;="&amp;EOMONTH(DATE(M$1,M$2,1),0)))</f>
        <v/>
      </c>
      <c r="N944" s="48" t="str">
        <f>IF($D944="","", (SUMIFS(Transacoes!$D$3:$D1000,Transacoes!$C$3:$C1000,$D944,Transacoes!$B$3:$B1000,"C", Transacoes!$A$3:$A1000, "&lt;"&amp;EOMONTH(DATE(N$1,N$2,1),0))-SUMIFS(Transacoes!$D$3:$D1000,Transacoes!$C$3:$C1000,$D944,Transacoes!$B$3:$B1000,"V", Transacoes!$A$3:$A1000, "&lt;"&amp;EOMONTH(DATE(N$1,N$2,1),0)))*SUMIFS(Prov_Auto!$E$3:$E1000, Prov_Auto!$A$3:$A1000, $D944, Prov_Auto!$D$3:$D1000,"&gt;="&amp;DATE(N$1,N$2,1),Prov_Auto!$D$3:$D1000, "&lt;="&amp;EOMONTH(DATE(N$1,N$2,1),0)))</f>
        <v/>
      </c>
      <c r="O944" s="48" t="str">
        <f>IF($D944="","", (SUMIFS(Transacoes!$D$3:$D1000,Transacoes!$C$3:$C1000,$D944,Transacoes!$B$3:$B1000,"C", Transacoes!$A$3:$A1000, "&lt;"&amp;EOMONTH(DATE(O$1,O$2,1),0))-SUMIFS(Transacoes!$D$3:$D1000,Transacoes!$C$3:$C1000,$D944,Transacoes!$B$3:$B1000,"V", Transacoes!$A$3:$A1000, "&lt;"&amp;EOMONTH(DATE(O$1,O$2,1),0)))*SUMIFS(Prov_Auto!$E$3:$E1000, Prov_Auto!$A$3:$A1000, $D944, Prov_Auto!$D$3:$D1000,"&gt;="&amp;DATE(O$1,O$2,1),Prov_Auto!$D$3:$D1000, "&lt;="&amp;EOMONTH(DATE(O$1,O$2,1),0)))</f>
        <v/>
      </c>
      <c r="P944" s="48" t="str">
        <f>IF($D944="","", (SUMIFS(Transacoes!$D$3:$D1000,Transacoes!$C$3:$C1000,$D944,Transacoes!$B$3:$B1000,"C", Transacoes!$A$3:$A1000, "&lt;"&amp;EOMONTH(DATE(P$1,P$2,1),0))-SUMIFS(Transacoes!$D$3:$D1000,Transacoes!$C$3:$C1000,$D944,Transacoes!$B$3:$B1000,"V", Transacoes!$A$3:$A1000, "&lt;"&amp;EOMONTH(DATE(P$1,P$2,1),0)))*SUMIFS(Prov_Auto!$E$3:$E1000, Prov_Auto!$A$3:$A1000, $D944, Prov_Auto!$D$3:$D1000,"&gt;="&amp;DATE(P$1,P$2,1),Prov_Auto!$D$3:$D1000, "&lt;="&amp;EOMONTH(DATE(P$1,P$2,1),0)))</f>
        <v/>
      </c>
      <c r="Q944" s="48" t="str">
        <f>IF($D944="","", (SUMIFS(Transacoes!$D$3:$D1000,Transacoes!$C$3:$C1000,$D944,Transacoes!$B$3:$B1000,"C", Transacoes!$A$3:$A1000, "&lt;"&amp;EOMONTH(DATE(Q$1,Q$2,1),0))-SUMIFS(Transacoes!$D$3:$D1000,Transacoes!$C$3:$C1000,$D944,Transacoes!$B$3:$B1000,"V", Transacoes!$A$3:$A1000, "&lt;"&amp;EOMONTH(DATE(Q$1,Q$2,1),0)))*SUMIFS(Prov_Auto!$E$3:$E1000, Prov_Auto!$A$3:$A1000, $D944, Prov_Auto!$D$3:$D1000,"&gt;="&amp;DATE(Q$1,Q$2,1),Prov_Auto!$D$3:$D1000, "&lt;="&amp;EOMONTH(DATE(Q$1,Q$2,1),0)))</f>
        <v/>
      </c>
      <c r="R944" s="47"/>
    </row>
    <row r="945">
      <c r="A945" s="47"/>
      <c r="B945" s="47"/>
      <c r="C945" s="47"/>
      <c r="D945" s="87"/>
      <c r="E945" s="48" t="str">
        <f>IF($D945="","", (SUMIFS(Transacoes!$D$3:$D1000,Transacoes!$C$3:$C1000,$D945,Transacoes!$B$3:$B1000,"C", Transacoes!$A$3:$A1000, "&lt;"&amp;EOMONTH(DATE(E$1,E$2,1),0))-SUMIFS(Transacoes!$D$3:$D1000,Transacoes!$C$3:$C1000,$D945,Transacoes!$B$3:$B1000,"V", Transacoes!$A$3:$A1000, "&lt;"&amp;EOMONTH(DATE(E$1,E$2,1),0)))*SUMIFS(Prov_Auto!$E$3:$E1000, Prov_Auto!$A$3:$A1000, $D945, Prov_Auto!$D$3:$D1000,"&gt;="&amp;DATE(E$1,E$2,1),Prov_Auto!$D$3:$D1000, "&lt;="&amp;EOMONTH(DATE(E$1,E$2,1),0)))</f>
        <v/>
      </c>
      <c r="F945" s="48" t="str">
        <f>IF($D945="","", (SUMIFS(Transacoes!$D$3:$D1000,Transacoes!$C$3:$C1000,$D945,Transacoes!$B$3:$B1000,"C", Transacoes!$A$3:$A1000, "&lt;"&amp;EOMONTH(DATE(F$1,F$2,1),0))-SUMIFS(Transacoes!$D$3:$D1000,Transacoes!$C$3:$C1000,$D945,Transacoes!$B$3:$B1000,"V", Transacoes!$A$3:$A1000, "&lt;"&amp;EOMONTH(DATE(F$1,F$2,1),0)))*SUMIFS(Prov_Auto!$E$3:$E1000, Prov_Auto!$A$3:$A1000, $D945, Prov_Auto!$D$3:$D1000,"&gt;="&amp;DATE(F$1,F$2,1),Prov_Auto!$D$3:$D1000, "&lt;="&amp;EOMONTH(DATE(F$1,F$2,1),0)))</f>
        <v/>
      </c>
      <c r="G945" s="48" t="str">
        <f>IF($D945="","", (SUMIFS(Transacoes!$D$3:$D1000,Transacoes!$C$3:$C1000,$D945,Transacoes!$B$3:$B1000,"C", Transacoes!$A$3:$A1000, "&lt;"&amp;EOMONTH(DATE(G$1,G$2,1),0))-SUMIFS(Transacoes!$D$3:$D1000,Transacoes!$C$3:$C1000,$D945,Transacoes!$B$3:$B1000,"V", Transacoes!$A$3:$A1000, "&lt;"&amp;EOMONTH(DATE(G$1,G$2,1),0)))*SUMIFS(Prov_Auto!$E$3:$E1000, Prov_Auto!$A$3:$A1000, $D945, Prov_Auto!$D$3:$D1000,"&gt;="&amp;DATE(G$1,G$2,1),Prov_Auto!$D$3:$D1000, "&lt;="&amp;EOMONTH(DATE(G$1,G$2,1),0)))</f>
        <v/>
      </c>
      <c r="H945" s="48" t="str">
        <f>IF($D945="","", (SUMIFS(Transacoes!$D$3:$D1000,Transacoes!$C$3:$C1000,$D945,Transacoes!$B$3:$B1000,"C", Transacoes!$A$3:$A1000, "&lt;"&amp;EOMONTH(DATE(H$1,H$2,1),0))-SUMIFS(Transacoes!$D$3:$D1000,Transacoes!$C$3:$C1000,$D945,Transacoes!$B$3:$B1000,"V", Transacoes!$A$3:$A1000, "&lt;"&amp;EOMONTH(DATE(H$1,H$2,1),0)))*SUMIFS(Prov_Auto!$E$3:$E1000, Prov_Auto!$A$3:$A1000, $D945, Prov_Auto!$D$3:$D1000,"&gt;="&amp;DATE(H$1,H$2,1),Prov_Auto!$D$3:$D1000, "&lt;="&amp;EOMONTH(DATE(H$1,H$2,1),0)))</f>
        <v/>
      </c>
      <c r="I945" s="48" t="str">
        <f>IF($D945="","", (SUMIFS(Transacoes!$D$3:$D1000,Transacoes!$C$3:$C1000,$D945,Transacoes!$B$3:$B1000,"C", Transacoes!$A$3:$A1000, "&lt;"&amp;EOMONTH(DATE(I$1,I$2,1),0))-SUMIFS(Transacoes!$D$3:$D1000,Transacoes!$C$3:$C1000,$D945,Transacoes!$B$3:$B1000,"V", Transacoes!$A$3:$A1000, "&lt;"&amp;EOMONTH(DATE(I$1,I$2,1),0)))*SUMIFS(Prov_Auto!$E$3:$E1000, Prov_Auto!$A$3:$A1000, $D945, Prov_Auto!$D$3:$D1000,"&gt;="&amp;DATE(I$1,I$2,1),Prov_Auto!$D$3:$D1000, "&lt;="&amp;EOMONTH(DATE(I$1,I$2,1),0)))</f>
        <v/>
      </c>
      <c r="J945" s="48" t="str">
        <f>IF($D945="","", (SUMIFS(Transacoes!$D$3:$D1000,Transacoes!$C$3:$C1000,$D945,Transacoes!$B$3:$B1000,"C", Transacoes!$A$3:$A1000, "&lt;"&amp;EOMONTH(DATE(J$1,J$2,1),0))-SUMIFS(Transacoes!$D$3:$D1000,Transacoes!$C$3:$C1000,$D945,Transacoes!$B$3:$B1000,"V", Transacoes!$A$3:$A1000, "&lt;"&amp;EOMONTH(DATE(J$1,J$2,1),0)))*SUMIFS(Prov_Auto!$E$3:$E1000, Prov_Auto!$A$3:$A1000, $D945, Prov_Auto!$D$3:$D1000,"&gt;="&amp;DATE(J$1,J$2,1),Prov_Auto!$D$3:$D1000, "&lt;="&amp;EOMONTH(DATE(J$1,J$2,1),0)))</f>
        <v/>
      </c>
      <c r="K945" s="48" t="str">
        <f>IF($D945="","", (SUMIFS(Transacoes!$D$3:$D1000,Transacoes!$C$3:$C1000,$D945,Transacoes!$B$3:$B1000,"C", Transacoes!$A$3:$A1000, "&lt;"&amp;EOMONTH(DATE(K$1,K$2,1),0))-SUMIFS(Transacoes!$D$3:$D1000,Transacoes!$C$3:$C1000,$D945,Transacoes!$B$3:$B1000,"V", Transacoes!$A$3:$A1000, "&lt;"&amp;EOMONTH(DATE(K$1,K$2,1),0)))*SUMIFS(Prov_Auto!$E$3:$E1000, Prov_Auto!$A$3:$A1000, $D945, Prov_Auto!$D$3:$D1000,"&gt;="&amp;DATE(K$1,K$2,1),Prov_Auto!$D$3:$D1000, "&lt;="&amp;EOMONTH(DATE(K$1,K$2,1),0)))</f>
        <v/>
      </c>
      <c r="L945" s="48" t="str">
        <f>IF($D945="","", (SUMIFS(Transacoes!$D$3:$D1000,Transacoes!$C$3:$C1000,$D945,Transacoes!$B$3:$B1000,"C", Transacoes!$A$3:$A1000, "&lt;"&amp;EOMONTH(DATE(L$1,L$2,1),0))-SUMIFS(Transacoes!$D$3:$D1000,Transacoes!$C$3:$C1000,$D945,Transacoes!$B$3:$B1000,"V", Transacoes!$A$3:$A1000, "&lt;"&amp;EOMONTH(DATE(L$1,L$2,1),0)))*SUMIFS(Prov_Auto!$E$3:$E1000, Prov_Auto!$A$3:$A1000, $D945, Prov_Auto!$D$3:$D1000,"&gt;="&amp;DATE(L$1,L$2,1),Prov_Auto!$D$3:$D1000, "&lt;="&amp;EOMONTH(DATE(L$1,L$2,1),0)))</f>
        <v/>
      </c>
      <c r="M945" s="48" t="str">
        <f>IF($D945="","", (SUMIFS(Transacoes!$D$3:$D1000,Transacoes!$C$3:$C1000,$D945,Transacoes!$B$3:$B1000,"C", Transacoes!$A$3:$A1000, "&lt;"&amp;EOMONTH(DATE(M$1,M$2,1),0))-SUMIFS(Transacoes!$D$3:$D1000,Transacoes!$C$3:$C1000,$D945,Transacoes!$B$3:$B1000,"V", Transacoes!$A$3:$A1000, "&lt;"&amp;EOMONTH(DATE(M$1,M$2,1),0)))*SUMIFS(Prov_Auto!$E$3:$E1000, Prov_Auto!$A$3:$A1000, $D945, Prov_Auto!$D$3:$D1000,"&gt;="&amp;DATE(M$1,M$2,1),Prov_Auto!$D$3:$D1000, "&lt;="&amp;EOMONTH(DATE(M$1,M$2,1),0)))</f>
        <v/>
      </c>
      <c r="N945" s="48" t="str">
        <f>IF($D945="","", (SUMIFS(Transacoes!$D$3:$D1000,Transacoes!$C$3:$C1000,$D945,Transacoes!$B$3:$B1000,"C", Transacoes!$A$3:$A1000, "&lt;"&amp;EOMONTH(DATE(N$1,N$2,1),0))-SUMIFS(Transacoes!$D$3:$D1000,Transacoes!$C$3:$C1000,$D945,Transacoes!$B$3:$B1000,"V", Transacoes!$A$3:$A1000, "&lt;"&amp;EOMONTH(DATE(N$1,N$2,1),0)))*SUMIFS(Prov_Auto!$E$3:$E1000, Prov_Auto!$A$3:$A1000, $D945, Prov_Auto!$D$3:$D1000,"&gt;="&amp;DATE(N$1,N$2,1),Prov_Auto!$D$3:$D1000, "&lt;="&amp;EOMONTH(DATE(N$1,N$2,1),0)))</f>
        <v/>
      </c>
      <c r="O945" s="48" t="str">
        <f>IF($D945="","", (SUMIFS(Transacoes!$D$3:$D1000,Transacoes!$C$3:$C1000,$D945,Transacoes!$B$3:$B1000,"C", Transacoes!$A$3:$A1000, "&lt;"&amp;EOMONTH(DATE(O$1,O$2,1),0))-SUMIFS(Transacoes!$D$3:$D1000,Transacoes!$C$3:$C1000,$D945,Transacoes!$B$3:$B1000,"V", Transacoes!$A$3:$A1000, "&lt;"&amp;EOMONTH(DATE(O$1,O$2,1),0)))*SUMIFS(Prov_Auto!$E$3:$E1000, Prov_Auto!$A$3:$A1000, $D945, Prov_Auto!$D$3:$D1000,"&gt;="&amp;DATE(O$1,O$2,1),Prov_Auto!$D$3:$D1000, "&lt;="&amp;EOMONTH(DATE(O$1,O$2,1),0)))</f>
        <v/>
      </c>
      <c r="P945" s="48" t="str">
        <f>IF($D945="","", (SUMIFS(Transacoes!$D$3:$D1000,Transacoes!$C$3:$C1000,$D945,Transacoes!$B$3:$B1000,"C", Transacoes!$A$3:$A1000, "&lt;"&amp;EOMONTH(DATE(P$1,P$2,1),0))-SUMIFS(Transacoes!$D$3:$D1000,Transacoes!$C$3:$C1000,$D945,Transacoes!$B$3:$B1000,"V", Transacoes!$A$3:$A1000, "&lt;"&amp;EOMONTH(DATE(P$1,P$2,1),0)))*SUMIFS(Prov_Auto!$E$3:$E1000, Prov_Auto!$A$3:$A1000, $D945, Prov_Auto!$D$3:$D1000,"&gt;="&amp;DATE(P$1,P$2,1),Prov_Auto!$D$3:$D1000, "&lt;="&amp;EOMONTH(DATE(P$1,P$2,1),0)))</f>
        <v/>
      </c>
      <c r="Q945" s="48" t="str">
        <f>IF($D945="","", (SUMIFS(Transacoes!$D$3:$D1000,Transacoes!$C$3:$C1000,$D945,Transacoes!$B$3:$B1000,"C", Transacoes!$A$3:$A1000, "&lt;"&amp;EOMONTH(DATE(Q$1,Q$2,1),0))-SUMIFS(Transacoes!$D$3:$D1000,Transacoes!$C$3:$C1000,$D945,Transacoes!$B$3:$B1000,"V", Transacoes!$A$3:$A1000, "&lt;"&amp;EOMONTH(DATE(Q$1,Q$2,1),0)))*SUMIFS(Prov_Auto!$E$3:$E1000, Prov_Auto!$A$3:$A1000, $D945, Prov_Auto!$D$3:$D1000,"&gt;="&amp;DATE(Q$1,Q$2,1),Prov_Auto!$D$3:$D1000, "&lt;="&amp;EOMONTH(DATE(Q$1,Q$2,1),0)))</f>
        <v/>
      </c>
      <c r="R945" s="47"/>
    </row>
    <row r="946">
      <c r="A946" s="47"/>
      <c r="B946" s="47"/>
      <c r="C946" s="47"/>
      <c r="D946" s="87"/>
      <c r="E946" s="48" t="str">
        <f>IF($D946="","", (SUMIFS(Transacoes!$D$3:$D1000,Transacoes!$C$3:$C1000,$D946,Transacoes!$B$3:$B1000,"C", Transacoes!$A$3:$A1000, "&lt;"&amp;EOMONTH(DATE(E$1,E$2,1),0))-SUMIFS(Transacoes!$D$3:$D1000,Transacoes!$C$3:$C1000,$D946,Transacoes!$B$3:$B1000,"V", Transacoes!$A$3:$A1000, "&lt;"&amp;EOMONTH(DATE(E$1,E$2,1),0)))*SUMIFS(Prov_Auto!$E$3:$E1000, Prov_Auto!$A$3:$A1000, $D946, Prov_Auto!$D$3:$D1000,"&gt;="&amp;DATE(E$1,E$2,1),Prov_Auto!$D$3:$D1000, "&lt;="&amp;EOMONTH(DATE(E$1,E$2,1),0)))</f>
        <v/>
      </c>
      <c r="F946" s="48" t="str">
        <f>IF($D946="","", (SUMIFS(Transacoes!$D$3:$D1000,Transacoes!$C$3:$C1000,$D946,Transacoes!$B$3:$B1000,"C", Transacoes!$A$3:$A1000, "&lt;"&amp;EOMONTH(DATE(F$1,F$2,1),0))-SUMIFS(Transacoes!$D$3:$D1000,Transacoes!$C$3:$C1000,$D946,Transacoes!$B$3:$B1000,"V", Transacoes!$A$3:$A1000, "&lt;"&amp;EOMONTH(DATE(F$1,F$2,1),0)))*SUMIFS(Prov_Auto!$E$3:$E1000, Prov_Auto!$A$3:$A1000, $D946, Prov_Auto!$D$3:$D1000,"&gt;="&amp;DATE(F$1,F$2,1),Prov_Auto!$D$3:$D1000, "&lt;="&amp;EOMONTH(DATE(F$1,F$2,1),0)))</f>
        <v/>
      </c>
      <c r="G946" s="48" t="str">
        <f>IF($D946="","", (SUMIFS(Transacoes!$D$3:$D1000,Transacoes!$C$3:$C1000,$D946,Transacoes!$B$3:$B1000,"C", Transacoes!$A$3:$A1000, "&lt;"&amp;EOMONTH(DATE(G$1,G$2,1),0))-SUMIFS(Transacoes!$D$3:$D1000,Transacoes!$C$3:$C1000,$D946,Transacoes!$B$3:$B1000,"V", Transacoes!$A$3:$A1000, "&lt;"&amp;EOMONTH(DATE(G$1,G$2,1),0)))*SUMIFS(Prov_Auto!$E$3:$E1000, Prov_Auto!$A$3:$A1000, $D946, Prov_Auto!$D$3:$D1000,"&gt;="&amp;DATE(G$1,G$2,1),Prov_Auto!$D$3:$D1000, "&lt;="&amp;EOMONTH(DATE(G$1,G$2,1),0)))</f>
        <v/>
      </c>
      <c r="H946" s="48" t="str">
        <f>IF($D946="","", (SUMIFS(Transacoes!$D$3:$D1000,Transacoes!$C$3:$C1000,$D946,Transacoes!$B$3:$B1000,"C", Transacoes!$A$3:$A1000, "&lt;"&amp;EOMONTH(DATE(H$1,H$2,1),0))-SUMIFS(Transacoes!$D$3:$D1000,Transacoes!$C$3:$C1000,$D946,Transacoes!$B$3:$B1000,"V", Transacoes!$A$3:$A1000, "&lt;"&amp;EOMONTH(DATE(H$1,H$2,1),0)))*SUMIFS(Prov_Auto!$E$3:$E1000, Prov_Auto!$A$3:$A1000, $D946, Prov_Auto!$D$3:$D1000,"&gt;="&amp;DATE(H$1,H$2,1),Prov_Auto!$D$3:$D1000, "&lt;="&amp;EOMONTH(DATE(H$1,H$2,1),0)))</f>
        <v/>
      </c>
      <c r="I946" s="48" t="str">
        <f>IF($D946="","", (SUMIFS(Transacoes!$D$3:$D1000,Transacoes!$C$3:$C1000,$D946,Transacoes!$B$3:$B1000,"C", Transacoes!$A$3:$A1000, "&lt;"&amp;EOMONTH(DATE(I$1,I$2,1),0))-SUMIFS(Transacoes!$D$3:$D1000,Transacoes!$C$3:$C1000,$D946,Transacoes!$B$3:$B1000,"V", Transacoes!$A$3:$A1000, "&lt;"&amp;EOMONTH(DATE(I$1,I$2,1),0)))*SUMIFS(Prov_Auto!$E$3:$E1000, Prov_Auto!$A$3:$A1000, $D946, Prov_Auto!$D$3:$D1000,"&gt;="&amp;DATE(I$1,I$2,1),Prov_Auto!$D$3:$D1000, "&lt;="&amp;EOMONTH(DATE(I$1,I$2,1),0)))</f>
        <v/>
      </c>
      <c r="J946" s="48" t="str">
        <f>IF($D946="","", (SUMIFS(Transacoes!$D$3:$D1000,Transacoes!$C$3:$C1000,$D946,Transacoes!$B$3:$B1000,"C", Transacoes!$A$3:$A1000, "&lt;"&amp;EOMONTH(DATE(J$1,J$2,1),0))-SUMIFS(Transacoes!$D$3:$D1000,Transacoes!$C$3:$C1000,$D946,Transacoes!$B$3:$B1000,"V", Transacoes!$A$3:$A1000, "&lt;"&amp;EOMONTH(DATE(J$1,J$2,1),0)))*SUMIFS(Prov_Auto!$E$3:$E1000, Prov_Auto!$A$3:$A1000, $D946, Prov_Auto!$D$3:$D1000,"&gt;="&amp;DATE(J$1,J$2,1),Prov_Auto!$D$3:$D1000, "&lt;="&amp;EOMONTH(DATE(J$1,J$2,1),0)))</f>
        <v/>
      </c>
      <c r="K946" s="48" t="str">
        <f>IF($D946="","", (SUMIFS(Transacoes!$D$3:$D1000,Transacoes!$C$3:$C1000,$D946,Transacoes!$B$3:$B1000,"C", Transacoes!$A$3:$A1000, "&lt;"&amp;EOMONTH(DATE(K$1,K$2,1),0))-SUMIFS(Transacoes!$D$3:$D1000,Transacoes!$C$3:$C1000,$D946,Transacoes!$B$3:$B1000,"V", Transacoes!$A$3:$A1000, "&lt;"&amp;EOMONTH(DATE(K$1,K$2,1),0)))*SUMIFS(Prov_Auto!$E$3:$E1000, Prov_Auto!$A$3:$A1000, $D946, Prov_Auto!$D$3:$D1000,"&gt;="&amp;DATE(K$1,K$2,1),Prov_Auto!$D$3:$D1000, "&lt;="&amp;EOMONTH(DATE(K$1,K$2,1),0)))</f>
        <v/>
      </c>
      <c r="L946" s="48" t="str">
        <f>IF($D946="","", (SUMIFS(Transacoes!$D$3:$D1000,Transacoes!$C$3:$C1000,$D946,Transacoes!$B$3:$B1000,"C", Transacoes!$A$3:$A1000, "&lt;"&amp;EOMONTH(DATE(L$1,L$2,1),0))-SUMIFS(Transacoes!$D$3:$D1000,Transacoes!$C$3:$C1000,$D946,Transacoes!$B$3:$B1000,"V", Transacoes!$A$3:$A1000, "&lt;"&amp;EOMONTH(DATE(L$1,L$2,1),0)))*SUMIFS(Prov_Auto!$E$3:$E1000, Prov_Auto!$A$3:$A1000, $D946, Prov_Auto!$D$3:$D1000,"&gt;="&amp;DATE(L$1,L$2,1),Prov_Auto!$D$3:$D1000, "&lt;="&amp;EOMONTH(DATE(L$1,L$2,1),0)))</f>
        <v/>
      </c>
      <c r="M946" s="48" t="str">
        <f>IF($D946="","", (SUMIFS(Transacoes!$D$3:$D1000,Transacoes!$C$3:$C1000,$D946,Transacoes!$B$3:$B1000,"C", Transacoes!$A$3:$A1000, "&lt;"&amp;EOMONTH(DATE(M$1,M$2,1),0))-SUMIFS(Transacoes!$D$3:$D1000,Transacoes!$C$3:$C1000,$D946,Transacoes!$B$3:$B1000,"V", Transacoes!$A$3:$A1000, "&lt;"&amp;EOMONTH(DATE(M$1,M$2,1),0)))*SUMIFS(Prov_Auto!$E$3:$E1000, Prov_Auto!$A$3:$A1000, $D946, Prov_Auto!$D$3:$D1000,"&gt;="&amp;DATE(M$1,M$2,1),Prov_Auto!$D$3:$D1000, "&lt;="&amp;EOMONTH(DATE(M$1,M$2,1),0)))</f>
        <v/>
      </c>
      <c r="N946" s="48" t="str">
        <f>IF($D946="","", (SUMIFS(Transacoes!$D$3:$D1000,Transacoes!$C$3:$C1000,$D946,Transacoes!$B$3:$B1000,"C", Transacoes!$A$3:$A1000, "&lt;"&amp;EOMONTH(DATE(N$1,N$2,1),0))-SUMIFS(Transacoes!$D$3:$D1000,Transacoes!$C$3:$C1000,$D946,Transacoes!$B$3:$B1000,"V", Transacoes!$A$3:$A1000, "&lt;"&amp;EOMONTH(DATE(N$1,N$2,1),0)))*SUMIFS(Prov_Auto!$E$3:$E1000, Prov_Auto!$A$3:$A1000, $D946, Prov_Auto!$D$3:$D1000,"&gt;="&amp;DATE(N$1,N$2,1),Prov_Auto!$D$3:$D1000, "&lt;="&amp;EOMONTH(DATE(N$1,N$2,1),0)))</f>
        <v/>
      </c>
      <c r="O946" s="48" t="str">
        <f>IF($D946="","", (SUMIFS(Transacoes!$D$3:$D1000,Transacoes!$C$3:$C1000,$D946,Transacoes!$B$3:$B1000,"C", Transacoes!$A$3:$A1000, "&lt;"&amp;EOMONTH(DATE(O$1,O$2,1),0))-SUMIFS(Transacoes!$D$3:$D1000,Transacoes!$C$3:$C1000,$D946,Transacoes!$B$3:$B1000,"V", Transacoes!$A$3:$A1000, "&lt;"&amp;EOMONTH(DATE(O$1,O$2,1),0)))*SUMIFS(Prov_Auto!$E$3:$E1000, Prov_Auto!$A$3:$A1000, $D946, Prov_Auto!$D$3:$D1000,"&gt;="&amp;DATE(O$1,O$2,1),Prov_Auto!$D$3:$D1000, "&lt;="&amp;EOMONTH(DATE(O$1,O$2,1),0)))</f>
        <v/>
      </c>
      <c r="P946" s="48" t="str">
        <f>IF($D946="","", (SUMIFS(Transacoes!$D$3:$D1000,Transacoes!$C$3:$C1000,$D946,Transacoes!$B$3:$B1000,"C", Transacoes!$A$3:$A1000, "&lt;"&amp;EOMONTH(DATE(P$1,P$2,1),0))-SUMIFS(Transacoes!$D$3:$D1000,Transacoes!$C$3:$C1000,$D946,Transacoes!$B$3:$B1000,"V", Transacoes!$A$3:$A1000, "&lt;"&amp;EOMONTH(DATE(P$1,P$2,1),0)))*SUMIFS(Prov_Auto!$E$3:$E1000, Prov_Auto!$A$3:$A1000, $D946, Prov_Auto!$D$3:$D1000,"&gt;="&amp;DATE(P$1,P$2,1),Prov_Auto!$D$3:$D1000, "&lt;="&amp;EOMONTH(DATE(P$1,P$2,1),0)))</f>
        <v/>
      </c>
      <c r="Q946" s="48" t="str">
        <f>IF($D946="","", (SUMIFS(Transacoes!$D$3:$D1000,Transacoes!$C$3:$C1000,$D946,Transacoes!$B$3:$B1000,"C", Transacoes!$A$3:$A1000, "&lt;"&amp;EOMONTH(DATE(Q$1,Q$2,1),0))-SUMIFS(Transacoes!$D$3:$D1000,Transacoes!$C$3:$C1000,$D946,Transacoes!$B$3:$B1000,"V", Transacoes!$A$3:$A1000, "&lt;"&amp;EOMONTH(DATE(Q$1,Q$2,1),0)))*SUMIFS(Prov_Auto!$E$3:$E1000, Prov_Auto!$A$3:$A1000, $D946, Prov_Auto!$D$3:$D1000,"&gt;="&amp;DATE(Q$1,Q$2,1),Prov_Auto!$D$3:$D1000, "&lt;="&amp;EOMONTH(DATE(Q$1,Q$2,1),0)))</f>
        <v/>
      </c>
      <c r="R946" s="47"/>
    </row>
    <row r="947">
      <c r="A947" s="47"/>
      <c r="B947" s="47"/>
      <c r="C947" s="47"/>
      <c r="D947" s="87"/>
      <c r="E947" s="48" t="str">
        <f>IF($D947="","", (SUMIFS(Transacoes!$D$3:$D1000,Transacoes!$C$3:$C1000,$D947,Transacoes!$B$3:$B1000,"C", Transacoes!$A$3:$A1000, "&lt;"&amp;EOMONTH(DATE(E$1,E$2,1),0))-SUMIFS(Transacoes!$D$3:$D1000,Transacoes!$C$3:$C1000,$D947,Transacoes!$B$3:$B1000,"V", Transacoes!$A$3:$A1000, "&lt;"&amp;EOMONTH(DATE(E$1,E$2,1),0)))*SUMIFS(Prov_Auto!$E$3:$E1000, Prov_Auto!$A$3:$A1000, $D947, Prov_Auto!$D$3:$D1000,"&gt;="&amp;DATE(E$1,E$2,1),Prov_Auto!$D$3:$D1000, "&lt;="&amp;EOMONTH(DATE(E$1,E$2,1),0)))</f>
        <v/>
      </c>
      <c r="F947" s="48" t="str">
        <f>IF($D947="","", (SUMIFS(Transacoes!$D$3:$D1000,Transacoes!$C$3:$C1000,$D947,Transacoes!$B$3:$B1000,"C", Transacoes!$A$3:$A1000, "&lt;"&amp;EOMONTH(DATE(F$1,F$2,1),0))-SUMIFS(Transacoes!$D$3:$D1000,Transacoes!$C$3:$C1000,$D947,Transacoes!$B$3:$B1000,"V", Transacoes!$A$3:$A1000, "&lt;"&amp;EOMONTH(DATE(F$1,F$2,1),0)))*SUMIFS(Prov_Auto!$E$3:$E1000, Prov_Auto!$A$3:$A1000, $D947, Prov_Auto!$D$3:$D1000,"&gt;="&amp;DATE(F$1,F$2,1),Prov_Auto!$D$3:$D1000, "&lt;="&amp;EOMONTH(DATE(F$1,F$2,1),0)))</f>
        <v/>
      </c>
      <c r="G947" s="48" t="str">
        <f>IF($D947="","", (SUMIFS(Transacoes!$D$3:$D1000,Transacoes!$C$3:$C1000,$D947,Transacoes!$B$3:$B1000,"C", Transacoes!$A$3:$A1000, "&lt;"&amp;EOMONTH(DATE(G$1,G$2,1),0))-SUMIFS(Transacoes!$D$3:$D1000,Transacoes!$C$3:$C1000,$D947,Transacoes!$B$3:$B1000,"V", Transacoes!$A$3:$A1000, "&lt;"&amp;EOMONTH(DATE(G$1,G$2,1),0)))*SUMIFS(Prov_Auto!$E$3:$E1000, Prov_Auto!$A$3:$A1000, $D947, Prov_Auto!$D$3:$D1000,"&gt;="&amp;DATE(G$1,G$2,1),Prov_Auto!$D$3:$D1000, "&lt;="&amp;EOMONTH(DATE(G$1,G$2,1),0)))</f>
        <v/>
      </c>
      <c r="H947" s="48" t="str">
        <f>IF($D947="","", (SUMIFS(Transacoes!$D$3:$D1000,Transacoes!$C$3:$C1000,$D947,Transacoes!$B$3:$B1000,"C", Transacoes!$A$3:$A1000, "&lt;"&amp;EOMONTH(DATE(H$1,H$2,1),0))-SUMIFS(Transacoes!$D$3:$D1000,Transacoes!$C$3:$C1000,$D947,Transacoes!$B$3:$B1000,"V", Transacoes!$A$3:$A1000, "&lt;"&amp;EOMONTH(DATE(H$1,H$2,1),0)))*SUMIFS(Prov_Auto!$E$3:$E1000, Prov_Auto!$A$3:$A1000, $D947, Prov_Auto!$D$3:$D1000,"&gt;="&amp;DATE(H$1,H$2,1),Prov_Auto!$D$3:$D1000, "&lt;="&amp;EOMONTH(DATE(H$1,H$2,1),0)))</f>
        <v/>
      </c>
      <c r="I947" s="48" t="str">
        <f>IF($D947="","", (SUMIFS(Transacoes!$D$3:$D1000,Transacoes!$C$3:$C1000,$D947,Transacoes!$B$3:$B1000,"C", Transacoes!$A$3:$A1000, "&lt;"&amp;EOMONTH(DATE(I$1,I$2,1),0))-SUMIFS(Transacoes!$D$3:$D1000,Transacoes!$C$3:$C1000,$D947,Transacoes!$B$3:$B1000,"V", Transacoes!$A$3:$A1000, "&lt;"&amp;EOMONTH(DATE(I$1,I$2,1),0)))*SUMIFS(Prov_Auto!$E$3:$E1000, Prov_Auto!$A$3:$A1000, $D947, Prov_Auto!$D$3:$D1000,"&gt;="&amp;DATE(I$1,I$2,1),Prov_Auto!$D$3:$D1000, "&lt;="&amp;EOMONTH(DATE(I$1,I$2,1),0)))</f>
        <v/>
      </c>
      <c r="J947" s="48" t="str">
        <f>IF($D947="","", (SUMIFS(Transacoes!$D$3:$D1000,Transacoes!$C$3:$C1000,$D947,Transacoes!$B$3:$B1000,"C", Transacoes!$A$3:$A1000, "&lt;"&amp;EOMONTH(DATE(J$1,J$2,1),0))-SUMIFS(Transacoes!$D$3:$D1000,Transacoes!$C$3:$C1000,$D947,Transacoes!$B$3:$B1000,"V", Transacoes!$A$3:$A1000, "&lt;"&amp;EOMONTH(DATE(J$1,J$2,1),0)))*SUMIFS(Prov_Auto!$E$3:$E1000, Prov_Auto!$A$3:$A1000, $D947, Prov_Auto!$D$3:$D1000,"&gt;="&amp;DATE(J$1,J$2,1),Prov_Auto!$D$3:$D1000, "&lt;="&amp;EOMONTH(DATE(J$1,J$2,1),0)))</f>
        <v/>
      </c>
      <c r="K947" s="48" t="str">
        <f>IF($D947="","", (SUMIFS(Transacoes!$D$3:$D1000,Transacoes!$C$3:$C1000,$D947,Transacoes!$B$3:$B1000,"C", Transacoes!$A$3:$A1000, "&lt;"&amp;EOMONTH(DATE(K$1,K$2,1),0))-SUMIFS(Transacoes!$D$3:$D1000,Transacoes!$C$3:$C1000,$D947,Transacoes!$B$3:$B1000,"V", Transacoes!$A$3:$A1000, "&lt;"&amp;EOMONTH(DATE(K$1,K$2,1),0)))*SUMIFS(Prov_Auto!$E$3:$E1000, Prov_Auto!$A$3:$A1000, $D947, Prov_Auto!$D$3:$D1000,"&gt;="&amp;DATE(K$1,K$2,1),Prov_Auto!$D$3:$D1000, "&lt;="&amp;EOMONTH(DATE(K$1,K$2,1),0)))</f>
        <v/>
      </c>
      <c r="L947" s="48" t="str">
        <f>IF($D947="","", (SUMIFS(Transacoes!$D$3:$D1000,Transacoes!$C$3:$C1000,$D947,Transacoes!$B$3:$B1000,"C", Transacoes!$A$3:$A1000, "&lt;"&amp;EOMONTH(DATE(L$1,L$2,1),0))-SUMIFS(Transacoes!$D$3:$D1000,Transacoes!$C$3:$C1000,$D947,Transacoes!$B$3:$B1000,"V", Transacoes!$A$3:$A1000, "&lt;"&amp;EOMONTH(DATE(L$1,L$2,1),0)))*SUMIFS(Prov_Auto!$E$3:$E1000, Prov_Auto!$A$3:$A1000, $D947, Prov_Auto!$D$3:$D1000,"&gt;="&amp;DATE(L$1,L$2,1),Prov_Auto!$D$3:$D1000, "&lt;="&amp;EOMONTH(DATE(L$1,L$2,1),0)))</f>
        <v/>
      </c>
      <c r="M947" s="48" t="str">
        <f>IF($D947="","", (SUMIFS(Transacoes!$D$3:$D1000,Transacoes!$C$3:$C1000,$D947,Transacoes!$B$3:$B1000,"C", Transacoes!$A$3:$A1000, "&lt;"&amp;EOMONTH(DATE(M$1,M$2,1),0))-SUMIFS(Transacoes!$D$3:$D1000,Transacoes!$C$3:$C1000,$D947,Transacoes!$B$3:$B1000,"V", Transacoes!$A$3:$A1000, "&lt;"&amp;EOMONTH(DATE(M$1,M$2,1),0)))*SUMIFS(Prov_Auto!$E$3:$E1000, Prov_Auto!$A$3:$A1000, $D947, Prov_Auto!$D$3:$D1000,"&gt;="&amp;DATE(M$1,M$2,1),Prov_Auto!$D$3:$D1000, "&lt;="&amp;EOMONTH(DATE(M$1,M$2,1),0)))</f>
        <v/>
      </c>
      <c r="N947" s="48" t="str">
        <f>IF($D947="","", (SUMIFS(Transacoes!$D$3:$D1000,Transacoes!$C$3:$C1000,$D947,Transacoes!$B$3:$B1000,"C", Transacoes!$A$3:$A1000, "&lt;"&amp;EOMONTH(DATE(N$1,N$2,1),0))-SUMIFS(Transacoes!$D$3:$D1000,Transacoes!$C$3:$C1000,$D947,Transacoes!$B$3:$B1000,"V", Transacoes!$A$3:$A1000, "&lt;"&amp;EOMONTH(DATE(N$1,N$2,1),0)))*SUMIFS(Prov_Auto!$E$3:$E1000, Prov_Auto!$A$3:$A1000, $D947, Prov_Auto!$D$3:$D1000,"&gt;="&amp;DATE(N$1,N$2,1),Prov_Auto!$D$3:$D1000, "&lt;="&amp;EOMONTH(DATE(N$1,N$2,1),0)))</f>
        <v/>
      </c>
      <c r="O947" s="48" t="str">
        <f>IF($D947="","", (SUMIFS(Transacoes!$D$3:$D1000,Transacoes!$C$3:$C1000,$D947,Transacoes!$B$3:$B1000,"C", Transacoes!$A$3:$A1000, "&lt;"&amp;EOMONTH(DATE(O$1,O$2,1),0))-SUMIFS(Transacoes!$D$3:$D1000,Transacoes!$C$3:$C1000,$D947,Transacoes!$B$3:$B1000,"V", Transacoes!$A$3:$A1000, "&lt;"&amp;EOMONTH(DATE(O$1,O$2,1),0)))*SUMIFS(Prov_Auto!$E$3:$E1000, Prov_Auto!$A$3:$A1000, $D947, Prov_Auto!$D$3:$D1000,"&gt;="&amp;DATE(O$1,O$2,1),Prov_Auto!$D$3:$D1000, "&lt;="&amp;EOMONTH(DATE(O$1,O$2,1),0)))</f>
        <v/>
      </c>
      <c r="P947" s="48" t="str">
        <f>IF($D947="","", (SUMIFS(Transacoes!$D$3:$D1000,Transacoes!$C$3:$C1000,$D947,Transacoes!$B$3:$B1000,"C", Transacoes!$A$3:$A1000, "&lt;"&amp;EOMONTH(DATE(P$1,P$2,1),0))-SUMIFS(Transacoes!$D$3:$D1000,Transacoes!$C$3:$C1000,$D947,Transacoes!$B$3:$B1000,"V", Transacoes!$A$3:$A1000, "&lt;"&amp;EOMONTH(DATE(P$1,P$2,1),0)))*SUMIFS(Prov_Auto!$E$3:$E1000, Prov_Auto!$A$3:$A1000, $D947, Prov_Auto!$D$3:$D1000,"&gt;="&amp;DATE(P$1,P$2,1),Prov_Auto!$D$3:$D1000, "&lt;="&amp;EOMONTH(DATE(P$1,P$2,1),0)))</f>
        <v/>
      </c>
      <c r="Q947" s="48" t="str">
        <f>IF($D947="","", (SUMIFS(Transacoes!$D$3:$D1000,Transacoes!$C$3:$C1000,$D947,Transacoes!$B$3:$B1000,"C", Transacoes!$A$3:$A1000, "&lt;"&amp;EOMONTH(DATE(Q$1,Q$2,1),0))-SUMIFS(Transacoes!$D$3:$D1000,Transacoes!$C$3:$C1000,$D947,Transacoes!$B$3:$B1000,"V", Transacoes!$A$3:$A1000, "&lt;"&amp;EOMONTH(DATE(Q$1,Q$2,1),0)))*SUMIFS(Prov_Auto!$E$3:$E1000, Prov_Auto!$A$3:$A1000, $D947, Prov_Auto!$D$3:$D1000,"&gt;="&amp;DATE(Q$1,Q$2,1),Prov_Auto!$D$3:$D1000, "&lt;="&amp;EOMONTH(DATE(Q$1,Q$2,1),0)))</f>
        <v/>
      </c>
      <c r="R947" s="47"/>
    </row>
    <row r="948">
      <c r="A948" s="47"/>
      <c r="B948" s="47"/>
      <c r="C948" s="47"/>
      <c r="D948" s="87"/>
      <c r="E948" s="48" t="str">
        <f>IF($D948="","", (SUMIFS(Transacoes!$D$3:$D1000,Transacoes!$C$3:$C1000,$D948,Transacoes!$B$3:$B1000,"C", Transacoes!$A$3:$A1000, "&lt;"&amp;EOMONTH(DATE(E$1,E$2,1),0))-SUMIFS(Transacoes!$D$3:$D1000,Transacoes!$C$3:$C1000,$D948,Transacoes!$B$3:$B1000,"V", Transacoes!$A$3:$A1000, "&lt;"&amp;EOMONTH(DATE(E$1,E$2,1),0)))*SUMIFS(Prov_Auto!$E$3:$E1000, Prov_Auto!$A$3:$A1000, $D948, Prov_Auto!$D$3:$D1000,"&gt;="&amp;DATE(E$1,E$2,1),Prov_Auto!$D$3:$D1000, "&lt;="&amp;EOMONTH(DATE(E$1,E$2,1),0)))</f>
        <v/>
      </c>
      <c r="F948" s="48" t="str">
        <f>IF($D948="","", (SUMIFS(Transacoes!$D$3:$D1000,Transacoes!$C$3:$C1000,$D948,Transacoes!$B$3:$B1000,"C", Transacoes!$A$3:$A1000, "&lt;"&amp;EOMONTH(DATE(F$1,F$2,1),0))-SUMIFS(Transacoes!$D$3:$D1000,Transacoes!$C$3:$C1000,$D948,Transacoes!$B$3:$B1000,"V", Transacoes!$A$3:$A1000, "&lt;"&amp;EOMONTH(DATE(F$1,F$2,1),0)))*SUMIFS(Prov_Auto!$E$3:$E1000, Prov_Auto!$A$3:$A1000, $D948, Prov_Auto!$D$3:$D1000,"&gt;="&amp;DATE(F$1,F$2,1),Prov_Auto!$D$3:$D1000, "&lt;="&amp;EOMONTH(DATE(F$1,F$2,1),0)))</f>
        <v/>
      </c>
      <c r="G948" s="48" t="str">
        <f>IF($D948="","", (SUMIFS(Transacoes!$D$3:$D1000,Transacoes!$C$3:$C1000,$D948,Transacoes!$B$3:$B1000,"C", Transacoes!$A$3:$A1000, "&lt;"&amp;EOMONTH(DATE(G$1,G$2,1),0))-SUMIFS(Transacoes!$D$3:$D1000,Transacoes!$C$3:$C1000,$D948,Transacoes!$B$3:$B1000,"V", Transacoes!$A$3:$A1000, "&lt;"&amp;EOMONTH(DATE(G$1,G$2,1),0)))*SUMIFS(Prov_Auto!$E$3:$E1000, Prov_Auto!$A$3:$A1000, $D948, Prov_Auto!$D$3:$D1000,"&gt;="&amp;DATE(G$1,G$2,1),Prov_Auto!$D$3:$D1000, "&lt;="&amp;EOMONTH(DATE(G$1,G$2,1),0)))</f>
        <v/>
      </c>
      <c r="H948" s="48" t="str">
        <f>IF($D948="","", (SUMIFS(Transacoes!$D$3:$D1000,Transacoes!$C$3:$C1000,$D948,Transacoes!$B$3:$B1000,"C", Transacoes!$A$3:$A1000, "&lt;"&amp;EOMONTH(DATE(H$1,H$2,1),0))-SUMIFS(Transacoes!$D$3:$D1000,Transacoes!$C$3:$C1000,$D948,Transacoes!$B$3:$B1000,"V", Transacoes!$A$3:$A1000, "&lt;"&amp;EOMONTH(DATE(H$1,H$2,1),0)))*SUMIFS(Prov_Auto!$E$3:$E1000, Prov_Auto!$A$3:$A1000, $D948, Prov_Auto!$D$3:$D1000,"&gt;="&amp;DATE(H$1,H$2,1),Prov_Auto!$D$3:$D1000, "&lt;="&amp;EOMONTH(DATE(H$1,H$2,1),0)))</f>
        <v/>
      </c>
      <c r="I948" s="48" t="str">
        <f>IF($D948="","", (SUMIFS(Transacoes!$D$3:$D1000,Transacoes!$C$3:$C1000,$D948,Transacoes!$B$3:$B1000,"C", Transacoes!$A$3:$A1000, "&lt;"&amp;EOMONTH(DATE(I$1,I$2,1),0))-SUMIFS(Transacoes!$D$3:$D1000,Transacoes!$C$3:$C1000,$D948,Transacoes!$B$3:$B1000,"V", Transacoes!$A$3:$A1000, "&lt;"&amp;EOMONTH(DATE(I$1,I$2,1),0)))*SUMIFS(Prov_Auto!$E$3:$E1000, Prov_Auto!$A$3:$A1000, $D948, Prov_Auto!$D$3:$D1000,"&gt;="&amp;DATE(I$1,I$2,1),Prov_Auto!$D$3:$D1000, "&lt;="&amp;EOMONTH(DATE(I$1,I$2,1),0)))</f>
        <v/>
      </c>
      <c r="J948" s="48" t="str">
        <f>IF($D948="","", (SUMIFS(Transacoes!$D$3:$D1000,Transacoes!$C$3:$C1000,$D948,Transacoes!$B$3:$B1000,"C", Transacoes!$A$3:$A1000, "&lt;"&amp;EOMONTH(DATE(J$1,J$2,1),0))-SUMIFS(Transacoes!$D$3:$D1000,Transacoes!$C$3:$C1000,$D948,Transacoes!$B$3:$B1000,"V", Transacoes!$A$3:$A1000, "&lt;"&amp;EOMONTH(DATE(J$1,J$2,1),0)))*SUMIFS(Prov_Auto!$E$3:$E1000, Prov_Auto!$A$3:$A1000, $D948, Prov_Auto!$D$3:$D1000,"&gt;="&amp;DATE(J$1,J$2,1),Prov_Auto!$D$3:$D1000, "&lt;="&amp;EOMONTH(DATE(J$1,J$2,1),0)))</f>
        <v/>
      </c>
      <c r="K948" s="48" t="str">
        <f>IF($D948="","", (SUMIFS(Transacoes!$D$3:$D1000,Transacoes!$C$3:$C1000,$D948,Transacoes!$B$3:$B1000,"C", Transacoes!$A$3:$A1000, "&lt;"&amp;EOMONTH(DATE(K$1,K$2,1),0))-SUMIFS(Transacoes!$D$3:$D1000,Transacoes!$C$3:$C1000,$D948,Transacoes!$B$3:$B1000,"V", Transacoes!$A$3:$A1000, "&lt;"&amp;EOMONTH(DATE(K$1,K$2,1),0)))*SUMIFS(Prov_Auto!$E$3:$E1000, Prov_Auto!$A$3:$A1000, $D948, Prov_Auto!$D$3:$D1000,"&gt;="&amp;DATE(K$1,K$2,1),Prov_Auto!$D$3:$D1000, "&lt;="&amp;EOMONTH(DATE(K$1,K$2,1),0)))</f>
        <v/>
      </c>
      <c r="L948" s="48" t="str">
        <f>IF($D948="","", (SUMIFS(Transacoes!$D$3:$D1000,Transacoes!$C$3:$C1000,$D948,Transacoes!$B$3:$B1000,"C", Transacoes!$A$3:$A1000, "&lt;"&amp;EOMONTH(DATE(L$1,L$2,1),0))-SUMIFS(Transacoes!$D$3:$D1000,Transacoes!$C$3:$C1000,$D948,Transacoes!$B$3:$B1000,"V", Transacoes!$A$3:$A1000, "&lt;"&amp;EOMONTH(DATE(L$1,L$2,1),0)))*SUMIFS(Prov_Auto!$E$3:$E1000, Prov_Auto!$A$3:$A1000, $D948, Prov_Auto!$D$3:$D1000,"&gt;="&amp;DATE(L$1,L$2,1),Prov_Auto!$D$3:$D1000, "&lt;="&amp;EOMONTH(DATE(L$1,L$2,1),0)))</f>
        <v/>
      </c>
      <c r="M948" s="48" t="str">
        <f>IF($D948="","", (SUMIFS(Transacoes!$D$3:$D1000,Transacoes!$C$3:$C1000,$D948,Transacoes!$B$3:$B1000,"C", Transacoes!$A$3:$A1000, "&lt;"&amp;EOMONTH(DATE(M$1,M$2,1),0))-SUMIFS(Transacoes!$D$3:$D1000,Transacoes!$C$3:$C1000,$D948,Transacoes!$B$3:$B1000,"V", Transacoes!$A$3:$A1000, "&lt;"&amp;EOMONTH(DATE(M$1,M$2,1),0)))*SUMIFS(Prov_Auto!$E$3:$E1000, Prov_Auto!$A$3:$A1000, $D948, Prov_Auto!$D$3:$D1000,"&gt;="&amp;DATE(M$1,M$2,1),Prov_Auto!$D$3:$D1000, "&lt;="&amp;EOMONTH(DATE(M$1,M$2,1),0)))</f>
        <v/>
      </c>
      <c r="N948" s="48" t="str">
        <f>IF($D948="","", (SUMIFS(Transacoes!$D$3:$D1000,Transacoes!$C$3:$C1000,$D948,Transacoes!$B$3:$B1000,"C", Transacoes!$A$3:$A1000, "&lt;"&amp;EOMONTH(DATE(N$1,N$2,1),0))-SUMIFS(Transacoes!$D$3:$D1000,Transacoes!$C$3:$C1000,$D948,Transacoes!$B$3:$B1000,"V", Transacoes!$A$3:$A1000, "&lt;"&amp;EOMONTH(DATE(N$1,N$2,1),0)))*SUMIFS(Prov_Auto!$E$3:$E1000, Prov_Auto!$A$3:$A1000, $D948, Prov_Auto!$D$3:$D1000,"&gt;="&amp;DATE(N$1,N$2,1),Prov_Auto!$D$3:$D1000, "&lt;="&amp;EOMONTH(DATE(N$1,N$2,1),0)))</f>
        <v/>
      </c>
      <c r="O948" s="48" t="str">
        <f>IF($D948="","", (SUMIFS(Transacoes!$D$3:$D1000,Transacoes!$C$3:$C1000,$D948,Transacoes!$B$3:$B1000,"C", Transacoes!$A$3:$A1000, "&lt;"&amp;EOMONTH(DATE(O$1,O$2,1),0))-SUMIFS(Transacoes!$D$3:$D1000,Transacoes!$C$3:$C1000,$D948,Transacoes!$B$3:$B1000,"V", Transacoes!$A$3:$A1000, "&lt;"&amp;EOMONTH(DATE(O$1,O$2,1),0)))*SUMIFS(Prov_Auto!$E$3:$E1000, Prov_Auto!$A$3:$A1000, $D948, Prov_Auto!$D$3:$D1000,"&gt;="&amp;DATE(O$1,O$2,1),Prov_Auto!$D$3:$D1000, "&lt;="&amp;EOMONTH(DATE(O$1,O$2,1),0)))</f>
        <v/>
      </c>
      <c r="P948" s="48" t="str">
        <f>IF($D948="","", (SUMIFS(Transacoes!$D$3:$D1000,Transacoes!$C$3:$C1000,$D948,Transacoes!$B$3:$B1000,"C", Transacoes!$A$3:$A1000, "&lt;"&amp;EOMONTH(DATE(P$1,P$2,1),0))-SUMIFS(Transacoes!$D$3:$D1000,Transacoes!$C$3:$C1000,$D948,Transacoes!$B$3:$B1000,"V", Transacoes!$A$3:$A1000, "&lt;"&amp;EOMONTH(DATE(P$1,P$2,1),0)))*SUMIFS(Prov_Auto!$E$3:$E1000, Prov_Auto!$A$3:$A1000, $D948, Prov_Auto!$D$3:$D1000,"&gt;="&amp;DATE(P$1,P$2,1),Prov_Auto!$D$3:$D1000, "&lt;="&amp;EOMONTH(DATE(P$1,P$2,1),0)))</f>
        <v/>
      </c>
      <c r="Q948" s="48" t="str">
        <f>IF($D948="","", (SUMIFS(Transacoes!$D$3:$D1000,Transacoes!$C$3:$C1000,$D948,Transacoes!$B$3:$B1000,"C", Transacoes!$A$3:$A1000, "&lt;"&amp;EOMONTH(DATE(Q$1,Q$2,1),0))-SUMIFS(Transacoes!$D$3:$D1000,Transacoes!$C$3:$C1000,$D948,Transacoes!$B$3:$B1000,"V", Transacoes!$A$3:$A1000, "&lt;"&amp;EOMONTH(DATE(Q$1,Q$2,1),0)))*SUMIFS(Prov_Auto!$E$3:$E1000, Prov_Auto!$A$3:$A1000, $D948, Prov_Auto!$D$3:$D1000,"&gt;="&amp;DATE(Q$1,Q$2,1),Prov_Auto!$D$3:$D1000, "&lt;="&amp;EOMONTH(DATE(Q$1,Q$2,1),0)))</f>
        <v/>
      </c>
      <c r="R948" s="47"/>
    </row>
    <row r="949">
      <c r="A949" s="47"/>
      <c r="B949" s="47"/>
      <c r="C949" s="47"/>
      <c r="D949" s="87"/>
      <c r="E949" s="48" t="str">
        <f>IF($D949="","", (SUMIFS(Transacoes!$D$3:$D1000,Transacoes!$C$3:$C1000,$D949,Transacoes!$B$3:$B1000,"C", Transacoes!$A$3:$A1000, "&lt;"&amp;EOMONTH(DATE(E$1,E$2,1),0))-SUMIFS(Transacoes!$D$3:$D1000,Transacoes!$C$3:$C1000,$D949,Transacoes!$B$3:$B1000,"V", Transacoes!$A$3:$A1000, "&lt;"&amp;EOMONTH(DATE(E$1,E$2,1),0)))*SUMIFS(Prov_Auto!$E$3:$E1000, Prov_Auto!$A$3:$A1000, $D949, Prov_Auto!$D$3:$D1000,"&gt;="&amp;DATE(E$1,E$2,1),Prov_Auto!$D$3:$D1000, "&lt;="&amp;EOMONTH(DATE(E$1,E$2,1),0)))</f>
        <v/>
      </c>
      <c r="F949" s="48" t="str">
        <f>IF($D949="","", (SUMIFS(Transacoes!$D$3:$D1000,Transacoes!$C$3:$C1000,$D949,Transacoes!$B$3:$B1000,"C", Transacoes!$A$3:$A1000, "&lt;"&amp;EOMONTH(DATE(F$1,F$2,1),0))-SUMIFS(Transacoes!$D$3:$D1000,Transacoes!$C$3:$C1000,$D949,Transacoes!$B$3:$B1000,"V", Transacoes!$A$3:$A1000, "&lt;"&amp;EOMONTH(DATE(F$1,F$2,1),0)))*SUMIFS(Prov_Auto!$E$3:$E1000, Prov_Auto!$A$3:$A1000, $D949, Prov_Auto!$D$3:$D1000,"&gt;="&amp;DATE(F$1,F$2,1),Prov_Auto!$D$3:$D1000, "&lt;="&amp;EOMONTH(DATE(F$1,F$2,1),0)))</f>
        <v/>
      </c>
      <c r="G949" s="48" t="str">
        <f>IF($D949="","", (SUMIFS(Transacoes!$D$3:$D1000,Transacoes!$C$3:$C1000,$D949,Transacoes!$B$3:$B1000,"C", Transacoes!$A$3:$A1000, "&lt;"&amp;EOMONTH(DATE(G$1,G$2,1),0))-SUMIFS(Transacoes!$D$3:$D1000,Transacoes!$C$3:$C1000,$D949,Transacoes!$B$3:$B1000,"V", Transacoes!$A$3:$A1000, "&lt;"&amp;EOMONTH(DATE(G$1,G$2,1),0)))*SUMIFS(Prov_Auto!$E$3:$E1000, Prov_Auto!$A$3:$A1000, $D949, Prov_Auto!$D$3:$D1000,"&gt;="&amp;DATE(G$1,G$2,1),Prov_Auto!$D$3:$D1000, "&lt;="&amp;EOMONTH(DATE(G$1,G$2,1),0)))</f>
        <v/>
      </c>
      <c r="H949" s="48" t="str">
        <f>IF($D949="","", (SUMIFS(Transacoes!$D$3:$D1000,Transacoes!$C$3:$C1000,$D949,Transacoes!$B$3:$B1000,"C", Transacoes!$A$3:$A1000, "&lt;"&amp;EOMONTH(DATE(H$1,H$2,1),0))-SUMIFS(Transacoes!$D$3:$D1000,Transacoes!$C$3:$C1000,$D949,Transacoes!$B$3:$B1000,"V", Transacoes!$A$3:$A1000, "&lt;"&amp;EOMONTH(DATE(H$1,H$2,1),0)))*SUMIFS(Prov_Auto!$E$3:$E1000, Prov_Auto!$A$3:$A1000, $D949, Prov_Auto!$D$3:$D1000,"&gt;="&amp;DATE(H$1,H$2,1),Prov_Auto!$D$3:$D1000, "&lt;="&amp;EOMONTH(DATE(H$1,H$2,1),0)))</f>
        <v/>
      </c>
      <c r="I949" s="48" t="str">
        <f>IF($D949="","", (SUMIFS(Transacoes!$D$3:$D1000,Transacoes!$C$3:$C1000,$D949,Transacoes!$B$3:$B1000,"C", Transacoes!$A$3:$A1000, "&lt;"&amp;EOMONTH(DATE(I$1,I$2,1),0))-SUMIFS(Transacoes!$D$3:$D1000,Transacoes!$C$3:$C1000,$D949,Transacoes!$B$3:$B1000,"V", Transacoes!$A$3:$A1000, "&lt;"&amp;EOMONTH(DATE(I$1,I$2,1),0)))*SUMIFS(Prov_Auto!$E$3:$E1000, Prov_Auto!$A$3:$A1000, $D949, Prov_Auto!$D$3:$D1000,"&gt;="&amp;DATE(I$1,I$2,1),Prov_Auto!$D$3:$D1000, "&lt;="&amp;EOMONTH(DATE(I$1,I$2,1),0)))</f>
        <v/>
      </c>
      <c r="J949" s="48" t="str">
        <f>IF($D949="","", (SUMIFS(Transacoes!$D$3:$D1000,Transacoes!$C$3:$C1000,$D949,Transacoes!$B$3:$B1000,"C", Transacoes!$A$3:$A1000, "&lt;"&amp;EOMONTH(DATE(J$1,J$2,1),0))-SUMIFS(Transacoes!$D$3:$D1000,Transacoes!$C$3:$C1000,$D949,Transacoes!$B$3:$B1000,"V", Transacoes!$A$3:$A1000, "&lt;"&amp;EOMONTH(DATE(J$1,J$2,1),0)))*SUMIFS(Prov_Auto!$E$3:$E1000, Prov_Auto!$A$3:$A1000, $D949, Prov_Auto!$D$3:$D1000,"&gt;="&amp;DATE(J$1,J$2,1),Prov_Auto!$D$3:$D1000, "&lt;="&amp;EOMONTH(DATE(J$1,J$2,1),0)))</f>
        <v/>
      </c>
      <c r="K949" s="48" t="str">
        <f>IF($D949="","", (SUMIFS(Transacoes!$D$3:$D1000,Transacoes!$C$3:$C1000,$D949,Transacoes!$B$3:$B1000,"C", Transacoes!$A$3:$A1000, "&lt;"&amp;EOMONTH(DATE(K$1,K$2,1),0))-SUMIFS(Transacoes!$D$3:$D1000,Transacoes!$C$3:$C1000,$D949,Transacoes!$B$3:$B1000,"V", Transacoes!$A$3:$A1000, "&lt;"&amp;EOMONTH(DATE(K$1,K$2,1),0)))*SUMIFS(Prov_Auto!$E$3:$E1000, Prov_Auto!$A$3:$A1000, $D949, Prov_Auto!$D$3:$D1000,"&gt;="&amp;DATE(K$1,K$2,1),Prov_Auto!$D$3:$D1000, "&lt;="&amp;EOMONTH(DATE(K$1,K$2,1),0)))</f>
        <v/>
      </c>
      <c r="L949" s="48" t="str">
        <f>IF($D949="","", (SUMIFS(Transacoes!$D$3:$D1000,Transacoes!$C$3:$C1000,$D949,Transacoes!$B$3:$B1000,"C", Transacoes!$A$3:$A1000, "&lt;"&amp;EOMONTH(DATE(L$1,L$2,1),0))-SUMIFS(Transacoes!$D$3:$D1000,Transacoes!$C$3:$C1000,$D949,Transacoes!$B$3:$B1000,"V", Transacoes!$A$3:$A1000, "&lt;"&amp;EOMONTH(DATE(L$1,L$2,1),0)))*SUMIFS(Prov_Auto!$E$3:$E1000, Prov_Auto!$A$3:$A1000, $D949, Prov_Auto!$D$3:$D1000,"&gt;="&amp;DATE(L$1,L$2,1),Prov_Auto!$D$3:$D1000, "&lt;="&amp;EOMONTH(DATE(L$1,L$2,1),0)))</f>
        <v/>
      </c>
      <c r="M949" s="48" t="str">
        <f>IF($D949="","", (SUMIFS(Transacoes!$D$3:$D1000,Transacoes!$C$3:$C1000,$D949,Transacoes!$B$3:$B1000,"C", Transacoes!$A$3:$A1000, "&lt;"&amp;EOMONTH(DATE(M$1,M$2,1),0))-SUMIFS(Transacoes!$D$3:$D1000,Transacoes!$C$3:$C1000,$D949,Transacoes!$B$3:$B1000,"V", Transacoes!$A$3:$A1000, "&lt;"&amp;EOMONTH(DATE(M$1,M$2,1),0)))*SUMIFS(Prov_Auto!$E$3:$E1000, Prov_Auto!$A$3:$A1000, $D949, Prov_Auto!$D$3:$D1000,"&gt;="&amp;DATE(M$1,M$2,1),Prov_Auto!$D$3:$D1000, "&lt;="&amp;EOMONTH(DATE(M$1,M$2,1),0)))</f>
        <v/>
      </c>
      <c r="N949" s="48" t="str">
        <f>IF($D949="","", (SUMIFS(Transacoes!$D$3:$D1000,Transacoes!$C$3:$C1000,$D949,Transacoes!$B$3:$B1000,"C", Transacoes!$A$3:$A1000, "&lt;"&amp;EOMONTH(DATE(N$1,N$2,1),0))-SUMIFS(Transacoes!$D$3:$D1000,Transacoes!$C$3:$C1000,$D949,Transacoes!$B$3:$B1000,"V", Transacoes!$A$3:$A1000, "&lt;"&amp;EOMONTH(DATE(N$1,N$2,1),0)))*SUMIFS(Prov_Auto!$E$3:$E1000, Prov_Auto!$A$3:$A1000, $D949, Prov_Auto!$D$3:$D1000,"&gt;="&amp;DATE(N$1,N$2,1),Prov_Auto!$D$3:$D1000, "&lt;="&amp;EOMONTH(DATE(N$1,N$2,1),0)))</f>
        <v/>
      </c>
      <c r="O949" s="48" t="str">
        <f>IF($D949="","", (SUMIFS(Transacoes!$D$3:$D1000,Transacoes!$C$3:$C1000,$D949,Transacoes!$B$3:$B1000,"C", Transacoes!$A$3:$A1000, "&lt;"&amp;EOMONTH(DATE(O$1,O$2,1),0))-SUMIFS(Transacoes!$D$3:$D1000,Transacoes!$C$3:$C1000,$D949,Transacoes!$B$3:$B1000,"V", Transacoes!$A$3:$A1000, "&lt;"&amp;EOMONTH(DATE(O$1,O$2,1),0)))*SUMIFS(Prov_Auto!$E$3:$E1000, Prov_Auto!$A$3:$A1000, $D949, Prov_Auto!$D$3:$D1000,"&gt;="&amp;DATE(O$1,O$2,1),Prov_Auto!$D$3:$D1000, "&lt;="&amp;EOMONTH(DATE(O$1,O$2,1),0)))</f>
        <v/>
      </c>
      <c r="P949" s="48" t="str">
        <f>IF($D949="","", (SUMIFS(Transacoes!$D$3:$D1000,Transacoes!$C$3:$C1000,$D949,Transacoes!$B$3:$B1000,"C", Transacoes!$A$3:$A1000, "&lt;"&amp;EOMONTH(DATE(P$1,P$2,1),0))-SUMIFS(Transacoes!$D$3:$D1000,Transacoes!$C$3:$C1000,$D949,Transacoes!$B$3:$B1000,"V", Transacoes!$A$3:$A1000, "&lt;"&amp;EOMONTH(DATE(P$1,P$2,1),0)))*SUMIFS(Prov_Auto!$E$3:$E1000, Prov_Auto!$A$3:$A1000, $D949, Prov_Auto!$D$3:$D1000,"&gt;="&amp;DATE(P$1,P$2,1),Prov_Auto!$D$3:$D1000, "&lt;="&amp;EOMONTH(DATE(P$1,P$2,1),0)))</f>
        <v/>
      </c>
      <c r="Q949" s="48" t="str">
        <f>IF($D949="","", (SUMIFS(Transacoes!$D$3:$D1000,Transacoes!$C$3:$C1000,$D949,Transacoes!$B$3:$B1000,"C", Transacoes!$A$3:$A1000, "&lt;"&amp;EOMONTH(DATE(Q$1,Q$2,1),0))-SUMIFS(Transacoes!$D$3:$D1000,Transacoes!$C$3:$C1000,$D949,Transacoes!$B$3:$B1000,"V", Transacoes!$A$3:$A1000, "&lt;"&amp;EOMONTH(DATE(Q$1,Q$2,1),0)))*SUMIFS(Prov_Auto!$E$3:$E1000, Prov_Auto!$A$3:$A1000, $D949, Prov_Auto!$D$3:$D1000,"&gt;="&amp;DATE(Q$1,Q$2,1),Prov_Auto!$D$3:$D1000, "&lt;="&amp;EOMONTH(DATE(Q$1,Q$2,1),0)))</f>
        <v/>
      </c>
      <c r="R949" s="47"/>
    </row>
    <row r="950">
      <c r="A950" s="47"/>
      <c r="B950" s="47"/>
      <c r="C950" s="47"/>
      <c r="D950" s="87"/>
      <c r="E950" s="48" t="str">
        <f>IF($D950="","", (SUMIFS(Transacoes!$D$3:$D1000,Transacoes!$C$3:$C1000,$D950,Transacoes!$B$3:$B1000,"C", Transacoes!$A$3:$A1000, "&lt;"&amp;EOMONTH(DATE(E$1,E$2,1),0))-SUMIFS(Transacoes!$D$3:$D1000,Transacoes!$C$3:$C1000,$D950,Transacoes!$B$3:$B1000,"V", Transacoes!$A$3:$A1000, "&lt;"&amp;EOMONTH(DATE(E$1,E$2,1),0)))*SUMIFS(Prov_Auto!$E$3:$E1000, Prov_Auto!$A$3:$A1000, $D950, Prov_Auto!$D$3:$D1000,"&gt;="&amp;DATE(E$1,E$2,1),Prov_Auto!$D$3:$D1000, "&lt;="&amp;EOMONTH(DATE(E$1,E$2,1),0)))</f>
        <v/>
      </c>
      <c r="F950" s="48" t="str">
        <f>IF($D950="","", (SUMIFS(Transacoes!$D$3:$D1000,Transacoes!$C$3:$C1000,$D950,Transacoes!$B$3:$B1000,"C", Transacoes!$A$3:$A1000, "&lt;"&amp;EOMONTH(DATE(F$1,F$2,1),0))-SUMIFS(Transacoes!$D$3:$D1000,Transacoes!$C$3:$C1000,$D950,Transacoes!$B$3:$B1000,"V", Transacoes!$A$3:$A1000, "&lt;"&amp;EOMONTH(DATE(F$1,F$2,1),0)))*SUMIFS(Prov_Auto!$E$3:$E1000, Prov_Auto!$A$3:$A1000, $D950, Prov_Auto!$D$3:$D1000,"&gt;="&amp;DATE(F$1,F$2,1),Prov_Auto!$D$3:$D1000, "&lt;="&amp;EOMONTH(DATE(F$1,F$2,1),0)))</f>
        <v/>
      </c>
      <c r="G950" s="48" t="str">
        <f>IF($D950="","", (SUMIFS(Transacoes!$D$3:$D1000,Transacoes!$C$3:$C1000,$D950,Transacoes!$B$3:$B1000,"C", Transacoes!$A$3:$A1000, "&lt;"&amp;EOMONTH(DATE(G$1,G$2,1),0))-SUMIFS(Transacoes!$D$3:$D1000,Transacoes!$C$3:$C1000,$D950,Transacoes!$B$3:$B1000,"V", Transacoes!$A$3:$A1000, "&lt;"&amp;EOMONTH(DATE(G$1,G$2,1),0)))*SUMIFS(Prov_Auto!$E$3:$E1000, Prov_Auto!$A$3:$A1000, $D950, Prov_Auto!$D$3:$D1000,"&gt;="&amp;DATE(G$1,G$2,1),Prov_Auto!$D$3:$D1000, "&lt;="&amp;EOMONTH(DATE(G$1,G$2,1),0)))</f>
        <v/>
      </c>
      <c r="H950" s="48" t="str">
        <f>IF($D950="","", (SUMIFS(Transacoes!$D$3:$D1000,Transacoes!$C$3:$C1000,$D950,Transacoes!$B$3:$B1000,"C", Transacoes!$A$3:$A1000, "&lt;"&amp;EOMONTH(DATE(H$1,H$2,1),0))-SUMIFS(Transacoes!$D$3:$D1000,Transacoes!$C$3:$C1000,$D950,Transacoes!$B$3:$B1000,"V", Transacoes!$A$3:$A1000, "&lt;"&amp;EOMONTH(DATE(H$1,H$2,1),0)))*SUMIFS(Prov_Auto!$E$3:$E1000, Prov_Auto!$A$3:$A1000, $D950, Prov_Auto!$D$3:$D1000,"&gt;="&amp;DATE(H$1,H$2,1),Prov_Auto!$D$3:$D1000, "&lt;="&amp;EOMONTH(DATE(H$1,H$2,1),0)))</f>
        <v/>
      </c>
      <c r="I950" s="48" t="str">
        <f>IF($D950="","", (SUMIFS(Transacoes!$D$3:$D1000,Transacoes!$C$3:$C1000,$D950,Transacoes!$B$3:$B1000,"C", Transacoes!$A$3:$A1000, "&lt;"&amp;EOMONTH(DATE(I$1,I$2,1),0))-SUMIFS(Transacoes!$D$3:$D1000,Transacoes!$C$3:$C1000,$D950,Transacoes!$B$3:$B1000,"V", Transacoes!$A$3:$A1000, "&lt;"&amp;EOMONTH(DATE(I$1,I$2,1),0)))*SUMIFS(Prov_Auto!$E$3:$E1000, Prov_Auto!$A$3:$A1000, $D950, Prov_Auto!$D$3:$D1000,"&gt;="&amp;DATE(I$1,I$2,1),Prov_Auto!$D$3:$D1000, "&lt;="&amp;EOMONTH(DATE(I$1,I$2,1),0)))</f>
        <v/>
      </c>
      <c r="J950" s="48" t="str">
        <f>IF($D950="","", (SUMIFS(Transacoes!$D$3:$D1000,Transacoes!$C$3:$C1000,$D950,Transacoes!$B$3:$B1000,"C", Transacoes!$A$3:$A1000, "&lt;"&amp;EOMONTH(DATE(J$1,J$2,1),0))-SUMIFS(Transacoes!$D$3:$D1000,Transacoes!$C$3:$C1000,$D950,Transacoes!$B$3:$B1000,"V", Transacoes!$A$3:$A1000, "&lt;"&amp;EOMONTH(DATE(J$1,J$2,1),0)))*SUMIFS(Prov_Auto!$E$3:$E1000, Prov_Auto!$A$3:$A1000, $D950, Prov_Auto!$D$3:$D1000,"&gt;="&amp;DATE(J$1,J$2,1),Prov_Auto!$D$3:$D1000, "&lt;="&amp;EOMONTH(DATE(J$1,J$2,1),0)))</f>
        <v/>
      </c>
      <c r="K950" s="48" t="str">
        <f>IF($D950="","", (SUMIFS(Transacoes!$D$3:$D1000,Transacoes!$C$3:$C1000,$D950,Transacoes!$B$3:$B1000,"C", Transacoes!$A$3:$A1000, "&lt;"&amp;EOMONTH(DATE(K$1,K$2,1),0))-SUMIFS(Transacoes!$D$3:$D1000,Transacoes!$C$3:$C1000,$D950,Transacoes!$B$3:$B1000,"V", Transacoes!$A$3:$A1000, "&lt;"&amp;EOMONTH(DATE(K$1,K$2,1),0)))*SUMIFS(Prov_Auto!$E$3:$E1000, Prov_Auto!$A$3:$A1000, $D950, Prov_Auto!$D$3:$D1000,"&gt;="&amp;DATE(K$1,K$2,1),Prov_Auto!$D$3:$D1000, "&lt;="&amp;EOMONTH(DATE(K$1,K$2,1),0)))</f>
        <v/>
      </c>
      <c r="L950" s="48" t="str">
        <f>IF($D950="","", (SUMIFS(Transacoes!$D$3:$D1000,Transacoes!$C$3:$C1000,$D950,Transacoes!$B$3:$B1000,"C", Transacoes!$A$3:$A1000, "&lt;"&amp;EOMONTH(DATE(L$1,L$2,1),0))-SUMIFS(Transacoes!$D$3:$D1000,Transacoes!$C$3:$C1000,$D950,Transacoes!$B$3:$B1000,"V", Transacoes!$A$3:$A1000, "&lt;"&amp;EOMONTH(DATE(L$1,L$2,1),0)))*SUMIFS(Prov_Auto!$E$3:$E1000, Prov_Auto!$A$3:$A1000, $D950, Prov_Auto!$D$3:$D1000,"&gt;="&amp;DATE(L$1,L$2,1),Prov_Auto!$D$3:$D1000, "&lt;="&amp;EOMONTH(DATE(L$1,L$2,1),0)))</f>
        <v/>
      </c>
      <c r="M950" s="48" t="str">
        <f>IF($D950="","", (SUMIFS(Transacoes!$D$3:$D1000,Transacoes!$C$3:$C1000,$D950,Transacoes!$B$3:$B1000,"C", Transacoes!$A$3:$A1000, "&lt;"&amp;EOMONTH(DATE(M$1,M$2,1),0))-SUMIFS(Transacoes!$D$3:$D1000,Transacoes!$C$3:$C1000,$D950,Transacoes!$B$3:$B1000,"V", Transacoes!$A$3:$A1000, "&lt;"&amp;EOMONTH(DATE(M$1,M$2,1),0)))*SUMIFS(Prov_Auto!$E$3:$E1000, Prov_Auto!$A$3:$A1000, $D950, Prov_Auto!$D$3:$D1000,"&gt;="&amp;DATE(M$1,M$2,1),Prov_Auto!$D$3:$D1000, "&lt;="&amp;EOMONTH(DATE(M$1,M$2,1),0)))</f>
        <v/>
      </c>
      <c r="N950" s="48" t="str">
        <f>IF($D950="","", (SUMIFS(Transacoes!$D$3:$D1000,Transacoes!$C$3:$C1000,$D950,Transacoes!$B$3:$B1000,"C", Transacoes!$A$3:$A1000, "&lt;"&amp;EOMONTH(DATE(N$1,N$2,1),0))-SUMIFS(Transacoes!$D$3:$D1000,Transacoes!$C$3:$C1000,$D950,Transacoes!$B$3:$B1000,"V", Transacoes!$A$3:$A1000, "&lt;"&amp;EOMONTH(DATE(N$1,N$2,1),0)))*SUMIFS(Prov_Auto!$E$3:$E1000, Prov_Auto!$A$3:$A1000, $D950, Prov_Auto!$D$3:$D1000,"&gt;="&amp;DATE(N$1,N$2,1),Prov_Auto!$D$3:$D1000, "&lt;="&amp;EOMONTH(DATE(N$1,N$2,1),0)))</f>
        <v/>
      </c>
      <c r="O950" s="48" t="str">
        <f>IF($D950="","", (SUMIFS(Transacoes!$D$3:$D1000,Transacoes!$C$3:$C1000,$D950,Transacoes!$B$3:$B1000,"C", Transacoes!$A$3:$A1000, "&lt;"&amp;EOMONTH(DATE(O$1,O$2,1),0))-SUMIFS(Transacoes!$D$3:$D1000,Transacoes!$C$3:$C1000,$D950,Transacoes!$B$3:$B1000,"V", Transacoes!$A$3:$A1000, "&lt;"&amp;EOMONTH(DATE(O$1,O$2,1),0)))*SUMIFS(Prov_Auto!$E$3:$E1000, Prov_Auto!$A$3:$A1000, $D950, Prov_Auto!$D$3:$D1000,"&gt;="&amp;DATE(O$1,O$2,1),Prov_Auto!$D$3:$D1000, "&lt;="&amp;EOMONTH(DATE(O$1,O$2,1),0)))</f>
        <v/>
      </c>
      <c r="P950" s="48" t="str">
        <f>IF($D950="","", (SUMIFS(Transacoes!$D$3:$D1000,Transacoes!$C$3:$C1000,$D950,Transacoes!$B$3:$B1000,"C", Transacoes!$A$3:$A1000, "&lt;"&amp;EOMONTH(DATE(P$1,P$2,1),0))-SUMIFS(Transacoes!$D$3:$D1000,Transacoes!$C$3:$C1000,$D950,Transacoes!$B$3:$B1000,"V", Transacoes!$A$3:$A1000, "&lt;"&amp;EOMONTH(DATE(P$1,P$2,1),0)))*SUMIFS(Prov_Auto!$E$3:$E1000, Prov_Auto!$A$3:$A1000, $D950, Prov_Auto!$D$3:$D1000,"&gt;="&amp;DATE(P$1,P$2,1),Prov_Auto!$D$3:$D1000, "&lt;="&amp;EOMONTH(DATE(P$1,P$2,1),0)))</f>
        <v/>
      </c>
      <c r="Q950" s="48" t="str">
        <f>IF($D950="","", (SUMIFS(Transacoes!$D$3:$D1000,Transacoes!$C$3:$C1000,$D950,Transacoes!$B$3:$B1000,"C", Transacoes!$A$3:$A1000, "&lt;"&amp;EOMONTH(DATE(Q$1,Q$2,1),0))-SUMIFS(Transacoes!$D$3:$D1000,Transacoes!$C$3:$C1000,$D950,Transacoes!$B$3:$B1000,"V", Transacoes!$A$3:$A1000, "&lt;"&amp;EOMONTH(DATE(Q$1,Q$2,1),0)))*SUMIFS(Prov_Auto!$E$3:$E1000, Prov_Auto!$A$3:$A1000, $D950, Prov_Auto!$D$3:$D1000,"&gt;="&amp;DATE(Q$1,Q$2,1),Prov_Auto!$D$3:$D1000, "&lt;="&amp;EOMONTH(DATE(Q$1,Q$2,1),0)))</f>
        <v/>
      </c>
      <c r="R950" s="47"/>
    </row>
    <row r="951">
      <c r="A951" s="47"/>
      <c r="B951" s="47"/>
      <c r="C951" s="47"/>
      <c r="D951" s="87"/>
      <c r="E951" s="48" t="str">
        <f>IF($D951="","", (SUMIFS(Transacoes!$D$3:$D1000,Transacoes!$C$3:$C1000,$D951,Transacoes!$B$3:$B1000,"C", Transacoes!$A$3:$A1000, "&lt;"&amp;EOMONTH(DATE(E$1,E$2,1),0))-SUMIFS(Transacoes!$D$3:$D1000,Transacoes!$C$3:$C1000,$D951,Transacoes!$B$3:$B1000,"V", Transacoes!$A$3:$A1000, "&lt;"&amp;EOMONTH(DATE(E$1,E$2,1),0)))*SUMIFS(Prov_Auto!$E$3:$E1000, Prov_Auto!$A$3:$A1000, $D951, Prov_Auto!$D$3:$D1000,"&gt;="&amp;DATE(E$1,E$2,1),Prov_Auto!$D$3:$D1000, "&lt;="&amp;EOMONTH(DATE(E$1,E$2,1),0)))</f>
        <v/>
      </c>
      <c r="F951" s="48" t="str">
        <f>IF($D951="","", (SUMIFS(Transacoes!$D$3:$D1000,Transacoes!$C$3:$C1000,$D951,Transacoes!$B$3:$B1000,"C", Transacoes!$A$3:$A1000, "&lt;"&amp;EOMONTH(DATE(F$1,F$2,1),0))-SUMIFS(Transacoes!$D$3:$D1000,Transacoes!$C$3:$C1000,$D951,Transacoes!$B$3:$B1000,"V", Transacoes!$A$3:$A1000, "&lt;"&amp;EOMONTH(DATE(F$1,F$2,1),0)))*SUMIFS(Prov_Auto!$E$3:$E1000, Prov_Auto!$A$3:$A1000, $D951, Prov_Auto!$D$3:$D1000,"&gt;="&amp;DATE(F$1,F$2,1),Prov_Auto!$D$3:$D1000, "&lt;="&amp;EOMONTH(DATE(F$1,F$2,1),0)))</f>
        <v/>
      </c>
      <c r="G951" s="48" t="str">
        <f>IF($D951="","", (SUMIFS(Transacoes!$D$3:$D1000,Transacoes!$C$3:$C1000,$D951,Transacoes!$B$3:$B1000,"C", Transacoes!$A$3:$A1000, "&lt;"&amp;EOMONTH(DATE(G$1,G$2,1),0))-SUMIFS(Transacoes!$D$3:$D1000,Transacoes!$C$3:$C1000,$D951,Transacoes!$B$3:$B1000,"V", Transacoes!$A$3:$A1000, "&lt;"&amp;EOMONTH(DATE(G$1,G$2,1),0)))*SUMIFS(Prov_Auto!$E$3:$E1000, Prov_Auto!$A$3:$A1000, $D951, Prov_Auto!$D$3:$D1000,"&gt;="&amp;DATE(G$1,G$2,1),Prov_Auto!$D$3:$D1000, "&lt;="&amp;EOMONTH(DATE(G$1,G$2,1),0)))</f>
        <v/>
      </c>
      <c r="H951" s="48" t="str">
        <f>IF($D951="","", (SUMIFS(Transacoes!$D$3:$D1000,Transacoes!$C$3:$C1000,$D951,Transacoes!$B$3:$B1000,"C", Transacoes!$A$3:$A1000, "&lt;"&amp;EOMONTH(DATE(H$1,H$2,1),0))-SUMIFS(Transacoes!$D$3:$D1000,Transacoes!$C$3:$C1000,$D951,Transacoes!$B$3:$B1000,"V", Transacoes!$A$3:$A1000, "&lt;"&amp;EOMONTH(DATE(H$1,H$2,1),0)))*SUMIFS(Prov_Auto!$E$3:$E1000, Prov_Auto!$A$3:$A1000, $D951, Prov_Auto!$D$3:$D1000,"&gt;="&amp;DATE(H$1,H$2,1),Prov_Auto!$D$3:$D1000, "&lt;="&amp;EOMONTH(DATE(H$1,H$2,1),0)))</f>
        <v/>
      </c>
      <c r="I951" s="48" t="str">
        <f>IF($D951="","", (SUMIFS(Transacoes!$D$3:$D1000,Transacoes!$C$3:$C1000,$D951,Transacoes!$B$3:$B1000,"C", Transacoes!$A$3:$A1000, "&lt;"&amp;EOMONTH(DATE(I$1,I$2,1),0))-SUMIFS(Transacoes!$D$3:$D1000,Transacoes!$C$3:$C1000,$D951,Transacoes!$B$3:$B1000,"V", Transacoes!$A$3:$A1000, "&lt;"&amp;EOMONTH(DATE(I$1,I$2,1),0)))*SUMIFS(Prov_Auto!$E$3:$E1000, Prov_Auto!$A$3:$A1000, $D951, Prov_Auto!$D$3:$D1000,"&gt;="&amp;DATE(I$1,I$2,1),Prov_Auto!$D$3:$D1000, "&lt;="&amp;EOMONTH(DATE(I$1,I$2,1),0)))</f>
        <v/>
      </c>
      <c r="J951" s="48" t="str">
        <f>IF($D951="","", (SUMIFS(Transacoes!$D$3:$D1000,Transacoes!$C$3:$C1000,$D951,Transacoes!$B$3:$B1000,"C", Transacoes!$A$3:$A1000, "&lt;"&amp;EOMONTH(DATE(J$1,J$2,1),0))-SUMIFS(Transacoes!$D$3:$D1000,Transacoes!$C$3:$C1000,$D951,Transacoes!$B$3:$B1000,"V", Transacoes!$A$3:$A1000, "&lt;"&amp;EOMONTH(DATE(J$1,J$2,1),0)))*SUMIFS(Prov_Auto!$E$3:$E1000, Prov_Auto!$A$3:$A1000, $D951, Prov_Auto!$D$3:$D1000,"&gt;="&amp;DATE(J$1,J$2,1),Prov_Auto!$D$3:$D1000, "&lt;="&amp;EOMONTH(DATE(J$1,J$2,1),0)))</f>
        <v/>
      </c>
      <c r="K951" s="48" t="str">
        <f>IF($D951="","", (SUMIFS(Transacoes!$D$3:$D1000,Transacoes!$C$3:$C1000,$D951,Transacoes!$B$3:$B1000,"C", Transacoes!$A$3:$A1000, "&lt;"&amp;EOMONTH(DATE(K$1,K$2,1),0))-SUMIFS(Transacoes!$D$3:$D1000,Transacoes!$C$3:$C1000,$D951,Transacoes!$B$3:$B1000,"V", Transacoes!$A$3:$A1000, "&lt;"&amp;EOMONTH(DATE(K$1,K$2,1),0)))*SUMIFS(Prov_Auto!$E$3:$E1000, Prov_Auto!$A$3:$A1000, $D951, Prov_Auto!$D$3:$D1000,"&gt;="&amp;DATE(K$1,K$2,1),Prov_Auto!$D$3:$D1000, "&lt;="&amp;EOMONTH(DATE(K$1,K$2,1),0)))</f>
        <v/>
      </c>
      <c r="L951" s="48" t="str">
        <f>IF($D951="","", (SUMIFS(Transacoes!$D$3:$D1000,Transacoes!$C$3:$C1000,$D951,Transacoes!$B$3:$B1000,"C", Transacoes!$A$3:$A1000, "&lt;"&amp;EOMONTH(DATE(L$1,L$2,1),0))-SUMIFS(Transacoes!$D$3:$D1000,Transacoes!$C$3:$C1000,$D951,Transacoes!$B$3:$B1000,"V", Transacoes!$A$3:$A1000, "&lt;"&amp;EOMONTH(DATE(L$1,L$2,1),0)))*SUMIFS(Prov_Auto!$E$3:$E1000, Prov_Auto!$A$3:$A1000, $D951, Prov_Auto!$D$3:$D1000,"&gt;="&amp;DATE(L$1,L$2,1),Prov_Auto!$D$3:$D1000, "&lt;="&amp;EOMONTH(DATE(L$1,L$2,1),0)))</f>
        <v/>
      </c>
      <c r="M951" s="48" t="str">
        <f>IF($D951="","", (SUMIFS(Transacoes!$D$3:$D1000,Transacoes!$C$3:$C1000,$D951,Transacoes!$B$3:$B1000,"C", Transacoes!$A$3:$A1000, "&lt;"&amp;EOMONTH(DATE(M$1,M$2,1),0))-SUMIFS(Transacoes!$D$3:$D1000,Transacoes!$C$3:$C1000,$D951,Transacoes!$B$3:$B1000,"V", Transacoes!$A$3:$A1000, "&lt;"&amp;EOMONTH(DATE(M$1,M$2,1),0)))*SUMIFS(Prov_Auto!$E$3:$E1000, Prov_Auto!$A$3:$A1000, $D951, Prov_Auto!$D$3:$D1000,"&gt;="&amp;DATE(M$1,M$2,1),Prov_Auto!$D$3:$D1000, "&lt;="&amp;EOMONTH(DATE(M$1,M$2,1),0)))</f>
        <v/>
      </c>
      <c r="N951" s="48" t="str">
        <f>IF($D951="","", (SUMIFS(Transacoes!$D$3:$D1000,Transacoes!$C$3:$C1000,$D951,Transacoes!$B$3:$B1000,"C", Transacoes!$A$3:$A1000, "&lt;"&amp;EOMONTH(DATE(N$1,N$2,1),0))-SUMIFS(Transacoes!$D$3:$D1000,Transacoes!$C$3:$C1000,$D951,Transacoes!$B$3:$B1000,"V", Transacoes!$A$3:$A1000, "&lt;"&amp;EOMONTH(DATE(N$1,N$2,1),0)))*SUMIFS(Prov_Auto!$E$3:$E1000, Prov_Auto!$A$3:$A1000, $D951, Prov_Auto!$D$3:$D1000,"&gt;="&amp;DATE(N$1,N$2,1),Prov_Auto!$D$3:$D1000, "&lt;="&amp;EOMONTH(DATE(N$1,N$2,1),0)))</f>
        <v/>
      </c>
      <c r="O951" s="48" t="str">
        <f>IF($D951="","", (SUMIFS(Transacoes!$D$3:$D1000,Transacoes!$C$3:$C1000,$D951,Transacoes!$B$3:$B1000,"C", Transacoes!$A$3:$A1000, "&lt;"&amp;EOMONTH(DATE(O$1,O$2,1),0))-SUMIFS(Transacoes!$D$3:$D1000,Transacoes!$C$3:$C1000,$D951,Transacoes!$B$3:$B1000,"V", Transacoes!$A$3:$A1000, "&lt;"&amp;EOMONTH(DATE(O$1,O$2,1),0)))*SUMIFS(Prov_Auto!$E$3:$E1000, Prov_Auto!$A$3:$A1000, $D951, Prov_Auto!$D$3:$D1000,"&gt;="&amp;DATE(O$1,O$2,1),Prov_Auto!$D$3:$D1000, "&lt;="&amp;EOMONTH(DATE(O$1,O$2,1),0)))</f>
        <v/>
      </c>
      <c r="P951" s="48" t="str">
        <f>IF($D951="","", (SUMIFS(Transacoes!$D$3:$D1000,Transacoes!$C$3:$C1000,$D951,Transacoes!$B$3:$B1000,"C", Transacoes!$A$3:$A1000, "&lt;"&amp;EOMONTH(DATE(P$1,P$2,1),0))-SUMIFS(Transacoes!$D$3:$D1000,Transacoes!$C$3:$C1000,$D951,Transacoes!$B$3:$B1000,"V", Transacoes!$A$3:$A1000, "&lt;"&amp;EOMONTH(DATE(P$1,P$2,1),0)))*SUMIFS(Prov_Auto!$E$3:$E1000, Prov_Auto!$A$3:$A1000, $D951, Prov_Auto!$D$3:$D1000,"&gt;="&amp;DATE(P$1,P$2,1),Prov_Auto!$D$3:$D1000, "&lt;="&amp;EOMONTH(DATE(P$1,P$2,1),0)))</f>
        <v/>
      </c>
      <c r="Q951" s="48" t="str">
        <f>IF($D951="","", (SUMIFS(Transacoes!$D$3:$D1000,Transacoes!$C$3:$C1000,$D951,Transacoes!$B$3:$B1000,"C", Transacoes!$A$3:$A1000, "&lt;"&amp;EOMONTH(DATE(Q$1,Q$2,1),0))-SUMIFS(Transacoes!$D$3:$D1000,Transacoes!$C$3:$C1000,$D951,Transacoes!$B$3:$B1000,"V", Transacoes!$A$3:$A1000, "&lt;"&amp;EOMONTH(DATE(Q$1,Q$2,1),0)))*SUMIFS(Prov_Auto!$E$3:$E1000, Prov_Auto!$A$3:$A1000, $D951, Prov_Auto!$D$3:$D1000,"&gt;="&amp;DATE(Q$1,Q$2,1),Prov_Auto!$D$3:$D1000, "&lt;="&amp;EOMONTH(DATE(Q$1,Q$2,1),0)))</f>
        <v/>
      </c>
      <c r="R951" s="47"/>
    </row>
    <row r="952">
      <c r="A952" s="47"/>
      <c r="B952" s="47"/>
      <c r="C952" s="47"/>
      <c r="D952" s="87"/>
      <c r="E952" s="48" t="str">
        <f>IF($D952="","", (SUMIFS(Transacoes!$D$3:$D1000,Transacoes!$C$3:$C1000,$D952,Transacoes!$B$3:$B1000,"C", Transacoes!$A$3:$A1000, "&lt;"&amp;EOMONTH(DATE(E$1,E$2,1),0))-SUMIFS(Transacoes!$D$3:$D1000,Transacoes!$C$3:$C1000,$D952,Transacoes!$B$3:$B1000,"V", Transacoes!$A$3:$A1000, "&lt;"&amp;EOMONTH(DATE(E$1,E$2,1),0)))*SUMIFS(Prov_Auto!$E$3:$E1000, Prov_Auto!$A$3:$A1000, $D952, Prov_Auto!$D$3:$D1000,"&gt;="&amp;DATE(E$1,E$2,1),Prov_Auto!$D$3:$D1000, "&lt;="&amp;EOMONTH(DATE(E$1,E$2,1),0)))</f>
        <v/>
      </c>
      <c r="F952" s="48" t="str">
        <f>IF($D952="","", (SUMIFS(Transacoes!$D$3:$D1000,Transacoes!$C$3:$C1000,$D952,Transacoes!$B$3:$B1000,"C", Transacoes!$A$3:$A1000, "&lt;"&amp;EOMONTH(DATE(F$1,F$2,1),0))-SUMIFS(Transacoes!$D$3:$D1000,Transacoes!$C$3:$C1000,$D952,Transacoes!$B$3:$B1000,"V", Transacoes!$A$3:$A1000, "&lt;"&amp;EOMONTH(DATE(F$1,F$2,1),0)))*SUMIFS(Prov_Auto!$E$3:$E1000, Prov_Auto!$A$3:$A1000, $D952, Prov_Auto!$D$3:$D1000,"&gt;="&amp;DATE(F$1,F$2,1),Prov_Auto!$D$3:$D1000, "&lt;="&amp;EOMONTH(DATE(F$1,F$2,1),0)))</f>
        <v/>
      </c>
      <c r="G952" s="48" t="str">
        <f>IF($D952="","", (SUMIFS(Transacoes!$D$3:$D1000,Transacoes!$C$3:$C1000,$D952,Transacoes!$B$3:$B1000,"C", Transacoes!$A$3:$A1000, "&lt;"&amp;EOMONTH(DATE(G$1,G$2,1),0))-SUMIFS(Transacoes!$D$3:$D1000,Transacoes!$C$3:$C1000,$D952,Transacoes!$B$3:$B1000,"V", Transacoes!$A$3:$A1000, "&lt;"&amp;EOMONTH(DATE(G$1,G$2,1),0)))*SUMIFS(Prov_Auto!$E$3:$E1000, Prov_Auto!$A$3:$A1000, $D952, Prov_Auto!$D$3:$D1000,"&gt;="&amp;DATE(G$1,G$2,1),Prov_Auto!$D$3:$D1000, "&lt;="&amp;EOMONTH(DATE(G$1,G$2,1),0)))</f>
        <v/>
      </c>
      <c r="H952" s="48" t="str">
        <f>IF($D952="","", (SUMIFS(Transacoes!$D$3:$D1000,Transacoes!$C$3:$C1000,$D952,Transacoes!$B$3:$B1000,"C", Transacoes!$A$3:$A1000, "&lt;"&amp;EOMONTH(DATE(H$1,H$2,1),0))-SUMIFS(Transacoes!$D$3:$D1000,Transacoes!$C$3:$C1000,$D952,Transacoes!$B$3:$B1000,"V", Transacoes!$A$3:$A1000, "&lt;"&amp;EOMONTH(DATE(H$1,H$2,1),0)))*SUMIFS(Prov_Auto!$E$3:$E1000, Prov_Auto!$A$3:$A1000, $D952, Prov_Auto!$D$3:$D1000,"&gt;="&amp;DATE(H$1,H$2,1),Prov_Auto!$D$3:$D1000, "&lt;="&amp;EOMONTH(DATE(H$1,H$2,1),0)))</f>
        <v/>
      </c>
      <c r="I952" s="48" t="str">
        <f>IF($D952="","", (SUMIFS(Transacoes!$D$3:$D1000,Transacoes!$C$3:$C1000,$D952,Transacoes!$B$3:$B1000,"C", Transacoes!$A$3:$A1000, "&lt;"&amp;EOMONTH(DATE(I$1,I$2,1),0))-SUMIFS(Transacoes!$D$3:$D1000,Transacoes!$C$3:$C1000,$D952,Transacoes!$B$3:$B1000,"V", Transacoes!$A$3:$A1000, "&lt;"&amp;EOMONTH(DATE(I$1,I$2,1),0)))*SUMIFS(Prov_Auto!$E$3:$E1000, Prov_Auto!$A$3:$A1000, $D952, Prov_Auto!$D$3:$D1000,"&gt;="&amp;DATE(I$1,I$2,1),Prov_Auto!$D$3:$D1000, "&lt;="&amp;EOMONTH(DATE(I$1,I$2,1),0)))</f>
        <v/>
      </c>
      <c r="J952" s="48" t="str">
        <f>IF($D952="","", (SUMIFS(Transacoes!$D$3:$D1000,Transacoes!$C$3:$C1000,$D952,Transacoes!$B$3:$B1000,"C", Transacoes!$A$3:$A1000, "&lt;"&amp;EOMONTH(DATE(J$1,J$2,1),0))-SUMIFS(Transacoes!$D$3:$D1000,Transacoes!$C$3:$C1000,$D952,Transacoes!$B$3:$B1000,"V", Transacoes!$A$3:$A1000, "&lt;"&amp;EOMONTH(DATE(J$1,J$2,1),0)))*SUMIFS(Prov_Auto!$E$3:$E1000, Prov_Auto!$A$3:$A1000, $D952, Prov_Auto!$D$3:$D1000,"&gt;="&amp;DATE(J$1,J$2,1),Prov_Auto!$D$3:$D1000, "&lt;="&amp;EOMONTH(DATE(J$1,J$2,1),0)))</f>
        <v/>
      </c>
      <c r="K952" s="48" t="str">
        <f>IF($D952="","", (SUMIFS(Transacoes!$D$3:$D1000,Transacoes!$C$3:$C1000,$D952,Transacoes!$B$3:$B1000,"C", Transacoes!$A$3:$A1000, "&lt;"&amp;EOMONTH(DATE(K$1,K$2,1),0))-SUMIFS(Transacoes!$D$3:$D1000,Transacoes!$C$3:$C1000,$D952,Transacoes!$B$3:$B1000,"V", Transacoes!$A$3:$A1000, "&lt;"&amp;EOMONTH(DATE(K$1,K$2,1),0)))*SUMIFS(Prov_Auto!$E$3:$E1000, Prov_Auto!$A$3:$A1000, $D952, Prov_Auto!$D$3:$D1000,"&gt;="&amp;DATE(K$1,K$2,1),Prov_Auto!$D$3:$D1000, "&lt;="&amp;EOMONTH(DATE(K$1,K$2,1),0)))</f>
        <v/>
      </c>
      <c r="L952" s="48" t="str">
        <f>IF($D952="","", (SUMIFS(Transacoes!$D$3:$D1000,Transacoes!$C$3:$C1000,$D952,Transacoes!$B$3:$B1000,"C", Transacoes!$A$3:$A1000, "&lt;"&amp;EOMONTH(DATE(L$1,L$2,1),0))-SUMIFS(Transacoes!$D$3:$D1000,Transacoes!$C$3:$C1000,$D952,Transacoes!$B$3:$B1000,"V", Transacoes!$A$3:$A1000, "&lt;"&amp;EOMONTH(DATE(L$1,L$2,1),0)))*SUMIFS(Prov_Auto!$E$3:$E1000, Prov_Auto!$A$3:$A1000, $D952, Prov_Auto!$D$3:$D1000,"&gt;="&amp;DATE(L$1,L$2,1),Prov_Auto!$D$3:$D1000, "&lt;="&amp;EOMONTH(DATE(L$1,L$2,1),0)))</f>
        <v/>
      </c>
      <c r="M952" s="48" t="str">
        <f>IF($D952="","", (SUMIFS(Transacoes!$D$3:$D1000,Transacoes!$C$3:$C1000,$D952,Transacoes!$B$3:$B1000,"C", Transacoes!$A$3:$A1000, "&lt;"&amp;EOMONTH(DATE(M$1,M$2,1),0))-SUMIFS(Transacoes!$D$3:$D1000,Transacoes!$C$3:$C1000,$D952,Transacoes!$B$3:$B1000,"V", Transacoes!$A$3:$A1000, "&lt;"&amp;EOMONTH(DATE(M$1,M$2,1),0)))*SUMIFS(Prov_Auto!$E$3:$E1000, Prov_Auto!$A$3:$A1000, $D952, Prov_Auto!$D$3:$D1000,"&gt;="&amp;DATE(M$1,M$2,1),Prov_Auto!$D$3:$D1000, "&lt;="&amp;EOMONTH(DATE(M$1,M$2,1),0)))</f>
        <v/>
      </c>
      <c r="N952" s="48" t="str">
        <f>IF($D952="","", (SUMIFS(Transacoes!$D$3:$D1000,Transacoes!$C$3:$C1000,$D952,Transacoes!$B$3:$B1000,"C", Transacoes!$A$3:$A1000, "&lt;"&amp;EOMONTH(DATE(N$1,N$2,1),0))-SUMIFS(Transacoes!$D$3:$D1000,Transacoes!$C$3:$C1000,$D952,Transacoes!$B$3:$B1000,"V", Transacoes!$A$3:$A1000, "&lt;"&amp;EOMONTH(DATE(N$1,N$2,1),0)))*SUMIFS(Prov_Auto!$E$3:$E1000, Prov_Auto!$A$3:$A1000, $D952, Prov_Auto!$D$3:$D1000,"&gt;="&amp;DATE(N$1,N$2,1),Prov_Auto!$D$3:$D1000, "&lt;="&amp;EOMONTH(DATE(N$1,N$2,1),0)))</f>
        <v/>
      </c>
      <c r="O952" s="48" t="str">
        <f>IF($D952="","", (SUMIFS(Transacoes!$D$3:$D1000,Transacoes!$C$3:$C1000,$D952,Transacoes!$B$3:$B1000,"C", Transacoes!$A$3:$A1000, "&lt;"&amp;EOMONTH(DATE(O$1,O$2,1),0))-SUMIFS(Transacoes!$D$3:$D1000,Transacoes!$C$3:$C1000,$D952,Transacoes!$B$3:$B1000,"V", Transacoes!$A$3:$A1000, "&lt;"&amp;EOMONTH(DATE(O$1,O$2,1),0)))*SUMIFS(Prov_Auto!$E$3:$E1000, Prov_Auto!$A$3:$A1000, $D952, Prov_Auto!$D$3:$D1000,"&gt;="&amp;DATE(O$1,O$2,1),Prov_Auto!$D$3:$D1000, "&lt;="&amp;EOMONTH(DATE(O$1,O$2,1),0)))</f>
        <v/>
      </c>
      <c r="P952" s="48" t="str">
        <f>IF($D952="","", (SUMIFS(Transacoes!$D$3:$D1000,Transacoes!$C$3:$C1000,$D952,Transacoes!$B$3:$B1000,"C", Transacoes!$A$3:$A1000, "&lt;"&amp;EOMONTH(DATE(P$1,P$2,1),0))-SUMIFS(Transacoes!$D$3:$D1000,Transacoes!$C$3:$C1000,$D952,Transacoes!$B$3:$B1000,"V", Transacoes!$A$3:$A1000, "&lt;"&amp;EOMONTH(DATE(P$1,P$2,1),0)))*SUMIFS(Prov_Auto!$E$3:$E1000, Prov_Auto!$A$3:$A1000, $D952, Prov_Auto!$D$3:$D1000,"&gt;="&amp;DATE(P$1,P$2,1),Prov_Auto!$D$3:$D1000, "&lt;="&amp;EOMONTH(DATE(P$1,P$2,1),0)))</f>
        <v/>
      </c>
      <c r="Q952" s="48" t="str">
        <f>IF($D952="","", (SUMIFS(Transacoes!$D$3:$D1000,Transacoes!$C$3:$C1000,$D952,Transacoes!$B$3:$B1000,"C", Transacoes!$A$3:$A1000, "&lt;"&amp;EOMONTH(DATE(Q$1,Q$2,1),0))-SUMIFS(Transacoes!$D$3:$D1000,Transacoes!$C$3:$C1000,$D952,Transacoes!$B$3:$B1000,"V", Transacoes!$A$3:$A1000, "&lt;"&amp;EOMONTH(DATE(Q$1,Q$2,1),0)))*SUMIFS(Prov_Auto!$E$3:$E1000, Prov_Auto!$A$3:$A1000, $D952, Prov_Auto!$D$3:$D1000,"&gt;="&amp;DATE(Q$1,Q$2,1),Prov_Auto!$D$3:$D1000, "&lt;="&amp;EOMONTH(DATE(Q$1,Q$2,1),0)))</f>
        <v/>
      </c>
      <c r="R952" s="47"/>
    </row>
    <row r="953">
      <c r="A953" s="47"/>
      <c r="B953" s="47"/>
      <c r="C953" s="47"/>
      <c r="D953" s="87"/>
      <c r="E953" s="48" t="str">
        <f>IF($D953="","", (SUMIFS(Transacoes!$D$3:$D1000,Transacoes!$C$3:$C1000,$D953,Transacoes!$B$3:$B1000,"C", Transacoes!$A$3:$A1000, "&lt;"&amp;EOMONTH(DATE(E$1,E$2,1),0))-SUMIFS(Transacoes!$D$3:$D1000,Transacoes!$C$3:$C1000,$D953,Transacoes!$B$3:$B1000,"V", Transacoes!$A$3:$A1000, "&lt;"&amp;EOMONTH(DATE(E$1,E$2,1),0)))*SUMIFS(Prov_Auto!$E$3:$E1000, Prov_Auto!$A$3:$A1000, $D953, Prov_Auto!$D$3:$D1000,"&gt;="&amp;DATE(E$1,E$2,1),Prov_Auto!$D$3:$D1000, "&lt;="&amp;EOMONTH(DATE(E$1,E$2,1),0)))</f>
        <v/>
      </c>
      <c r="F953" s="48" t="str">
        <f>IF($D953="","", (SUMIFS(Transacoes!$D$3:$D1000,Transacoes!$C$3:$C1000,$D953,Transacoes!$B$3:$B1000,"C", Transacoes!$A$3:$A1000, "&lt;"&amp;EOMONTH(DATE(F$1,F$2,1),0))-SUMIFS(Transacoes!$D$3:$D1000,Transacoes!$C$3:$C1000,$D953,Transacoes!$B$3:$B1000,"V", Transacoes!$A$3:$A1000, "&lt;"&amp;EOMONTH(DATE(F$1,F$2,1),0)))*SUMIFS(Prov_Auto!$E$3:$E1000, Prov_Auto!$A$3:$A1000, $D953, Prov_Auto!$D$3:$D1000,"&gt;="&amp;DATE(F$1,F$2,1),Prov_Auto!$D$3:$D1000, "&lt;="&amp;EOMONTH(DATE(F$1,F$2,1),0)))</f>
        <v/>
      </c>
      <c r="G953" s="48" t="str">
        <f>IF($D953="","", (SUMIFS(Transacoes!$D$3:$D1000,Transacoes!$C$3:$C1000,$D953,Transacoes!$B$3:$B1000,"C", Transacoes!$A$3:$A1000, "&lt;"&amp;EOMONTH(DATE(G$1,G$2,1),0))-SUMIFS(Transacoes!$D$3:$D1000,Transacoes!$C$3:$C1000,$D953,Transacoes!$B$3:$B1000,"V", Transacoes!$A$3:$A1000, "&lt;"&amp;EOMONTH(DATE(G$1,G$2,1),0)))*SUMIFS(Prov_Auto!$E$3:$E1000, Prov_Auto!$A$3:$A1000, $D953, Prov_Auto!$D$3:$D1000,"&gt;="&amp;DATE(G$1,G$2,1),Prov_Auto!$D$3:$D1000, "&lt;="&amp;EOMONTH(DATE(G$1,G$2,1),0)))</f>
        <v/>
      </c>
      <c r="H953" s="48" t="str">
        <f>IF($D953="","", (SUMIFS(Transacoes!$D$3:$D1000,Transacoes!$C$3:$C1000,$D953,Transacoes!$B$3:$B1000,"C", Transacoes!$A$3:$A1000, "&lt;"&amp;EOMONTH(DATE(H$1,H$2,1),0))-SUMIFS(Transacoes!$D$3:$D1000,Transacoes!$C$3:$C1000,$D953,Transacoes!$B$3:$B1000,"V", Transacoes!$A$3:$A1000, "&lt;"&amp;EOMONTH(DATE(H$1,H$2,1),0)))*SUMIFS(Prov_Auto!$E$3:$E1000, Prov_Auto!$A$3:$A1000, $D953, Prov_Auto!$D$3:$D1000,"&gt;="&amp;DATE(H$1,H$2,1),Prov_Auto!$D$3:$D1000, "&lt;="&amp;EOMONTH(DATE(H$1,H$2,1),0)))</f>
        <v/>
      </c>
      <c r="I953" s="48" t="str">
        <f>IF($D953="","", (SUMIFS(Transacoes!$D$3:$D1000,Transacoes!$C$3:$C1000,$D953,Transacoes!$B$3:$B1000,"C", Transacoes!$A$3:$A1000, "&lt;"&amp;EOMONTH(DATE(I$1,I$2,1),0))-SUMIFS(Transacoes!$D$3:$D1000,Transacoes!$C$3:$C1000,$D953,Transacoes!$B$3:$B1000,"V", Transacoes!$A$3:$A1000, "&lt;"&amp;EOMONTH(DATE(I$1,I$2,1),0)))*SUMIFS(Prov_Auto!$E$3:$E1000, Prov_Auto!$A$3:$A1000, $D953, Prov_Auto!$D$3:$D1000,"&gt;="&amp;DATE(I$1,I$2,1),Prov_Auto!$D$3:$D1000, "&lt;="&amp;EOMONTH(DATE(I$1,I$2,1),0)))</f>
        <v/>
      </c>
      <c r="J953" s="48" t="str">
        <f>IF($D953="","", (SUMIFS(Transacoes!$D$3:$D1000,Transacoes!$C$3:$C1000,$D953,Transacoes!$B$3:$B1000,"C", Transacoes!$A$3:$A1000, "&lt;"&amp;EOMONTH(DATE(J$1,J$2,1),0))-SUMIFS(Transacoes!$D$3:$D1000,Transacoes!$C$3:$C1000,$D953,Transacoes!$B$3:$B1000,"V", Transacoes!$A$3:$A1000, "&lt;"&amp;EOMONTH(DATE(J$1,J$2,1),0)))*SUMIFS(Prov_Auto!$E$3:$E1000, Prov_Auto!$A$3:$A1000, $D953, Prov_Auto!$D$3:$D1000,"&gt;="&amp;DATE(J$1,J$2,1),Prov_Auto!$D$3:$D1000, "&lt;="&amp;EOMONTH(DATE(J$1,J$2,1),0)))</f>
        <v/>
      </c>
      <c r="K953" s="48" t="str">
        <f>IF($D953="","", (SUMIFS(Transacoes!$D$3:$D1000,Transacoes!$C$3:$C1000,$D953,Transacoes!$B$3:$B1000,"C", Transacoes!$A$3:$A1000, "&lt;"&amp;EOMONTH(DATE(K$1,K$2,1),0))-SUMIFS(Transacoes!$D$3:$D1000,Transacoes!$C$3:$C1000,$D953,Transacoes!$B$3:$B1000,"V", Transacoes!$A$3:$A1000, "&lt;"&amp;EOMONTH(DATE(K$1,K$2,1),0)))*SUMIFS(Prov_Auto!$E$3:$E1000, Prov_Auto!$A$3:$A1000, $D953, Prov_Auto!$D$3:$D1000,"&gt;="&amp;DATE(K$1,K$2,1),Prov_Auto!$D$3:$D1000, "&lt;="&amp;EOMONTH(DATE(K$1,K$2,1),0)))</f>
        <v/>
      </c>
      <c r="L953" s="48" t="str">
        <f>IF($D953="","", (SUMIFS(Transacoes!$D$3:$D1000,Transacoes!$C$3:$C1000,$D953,Transacoes!$B$3:$B1000,"C", Transacoes!$A$3:$A1000, "&lt;"&amp;EOMONTH(DATE(L$1,L$2,1),0))-SUMIFS(Transacoes!$D$3:$D1000,Transacoes!$C$3:$C1000,$D953,Transacoes!$B$3:$B1000,"V", Transacoes!$A$3:$A1000, "&lt;"&amp;EOMONTH(DATE(L$1,L$2,1),0)))*SUMIFS(Prov_Auto!$E$3:$E1000, Prov_Auto!$A$3:$A1000, $D953, Prov_Auto!$D$3:$D1000,"&gt;="&amp;DATE(L$1,L$2,1),Prov_Auto!$D$3:$D1000, "&lt;="&amp;EOMONTH(DATE(L$1,L$2,1),0)))</f>
        <v/>
      </c>
      <c r="M953" s="48" t="str">
        <f>IF($D953="","", (SUMIFS(Transacoes!$D$3:$D1000,Transacoes!$C$3:$C1000,$D953,Transacoes!$B$3:$B1000,"C", Transacoes!$A$3:$A1000, "&lt;"&amp;EOMONTH(DATE(M$1,M$2,1),0))-SUMIFS(Transacoes!$D$3:$D1000,Transacoes!$C$3:$C1000,$D953,Transacoes!$B$3:$B1000,"V", Transacoes!$A$3:$A1000, "&lt;"&amp;EOMONTH(DATE(M$1,M$2,1),0)))*SUMIFS(Prov_Auto!$E$3:$E1000, Prov_Auto!$A$3:$A1000, $D953, Prov_Auto!$D$3:$D1000,"&gt;="&amp;DATE(M$1,M$2,1),Prov_Auto!$D$3:$D1000, "&lt;="&amp;EOMONTH(DATE(M$1,M$2,1),0)))</f>
        <v/>
      </c>
      <c r="N953" s="48" t="str">
        <f>IF($D953="","", (SUMIFS(Transacoes!$D$3:$D1000,Transacoes!$C$3:$C1000,$D953,Transacoes!$B$3:$B1000,"C", Transacoes!$A$3:$A1000, "&lt;"&amp;EOMONTH(DATE(N$1,N$2,1),0))-SUMIFS(Transacoes!$D$3:$D1000,Transacoes!$C$3:$C1000,$D953,Transacoes!$B$3:$B1000,"V", Transacoes!$A$3:$A1000, "&lt;"&amp;EOMONTH(DATE(N$1,N$2,1),0)))*SUMIFS(Prov_Auto!$E$3:$E1000, Prov_Auto!$A$3:$A1000, $D953, Prov_Auto!$D$3:$D1000,"&gt;="&amp;DATE(N$1,N$2,1),Prov_Auto!$D$3:$D1000, "&lt;="&amp;EOMONTH(DATE(N$1,N$2,1),0)))</f>
        <v/>
      </c>
      <c r="O953" s="48" t="str">
        <f>IF($D953="","", (SUMIFS(Transacoes!$D$3:$D1000,Transacoes!$C$3:$C1000,$D953,Transacoes!$B$3:$B1000,"C", Transacoes!$A$3:$A1000, "&lt;"&amp;EOMONTH(DATE(O$1,O$2,1),0))-SUMIFS(Transacoes!$D$3:$D1000,Transacoes!$C$3:$C1000,$D953,Transacoes!$B$3:$B1000,"V", Transacoes!$A$3:$A1000, "&lt;"&amp;EOMONTH(DATE(O$1,O$2,1),0)))*SUMIFS(Prov_Auto!$E$3:$E1000, Prov_Auto!$A$3:$A1000, $D953, Prov_Auto!$D$3:$D1000,"&gt;="&amp;DATE(O$1,O$2,1),Prov_Auto!$D$3:$D1000, "&lt;="&amp;EOMONTH(DATE(O$1,O$2,1),0)))</f>
        <v/>
      </c>
      <c r="P953" s="48" t="str">
        <f>IF($D953="","", (SUMIFS(Transacoes!$D$3:$D1000,Transacoes!$C$3:$C1000,$D953,Transacoes!$B$3:$B1000,"C", Transacoes!$A$3:$A1000, "&lt;"&amp;EOMONTH(DATE(P$1,P$2,1),0))-SUMIFS(Transacoes!$D$3:$D1000,Transacoes!$C$3:$C1000,$D953,Transacoes!$B$3:$B1000,"V", Transacoes!$A$3:$A1000, "&lt;"&amp;EOMONTH(DATE(P$1,P$2,1),0)))*SUMIFS(Prov_Auto!$E$3:$E1000, Prov_Auto!$A$3:$A1000, $D953, Prov_Auto!$D$3:$D1000,"&gt;="&amp;DATE(P$1,P$2,1),Prov_Auto!$D$3:$D1000, "&lt;="&amp;EOMONTH(DATE(P$1,P$2,1),0)))</f>
        <v/>
      </c>
      <c r="Q953" s="48" t="str">
        <f>IF($D953="","", (SUMIFS(Transacoes!$D$3:$D1000,Transacoes!$C$3:$C1000,$D953,Transacoes!$B$3:$B1000,"C", Transacoes!$A$3:$A1000, "&lt;"&amp;EOMONTH(DATE(Q$1,Q$2,1),0))-SUMIFS(Transacoes!$D$3:$D1000,Transacoes!$C$3:$C1000,$D953,Transacoes!$B$3:$B1000,"V", Transacoes!$A$3:$A1000, "&lt;"&amp;EOMONTH(DATE(Q$1,Q$2,1),0)))*SUMIFS(Prov_Auto!$E$3:$E1000, Prov_Auto!$A$3:$A1000, $D953, Prov_Auto!$D$3:$D1000,"&gt;="&amp;DATE(Q$1,Q$2,1),Prov_Auto!$D$3:$D1000, "&lt;="&amp;EOMONTH(DATE(Q$1,Q$2,1),0)))</f>
        <v/>
      </c>
      <c r="R953" s="47"/>
    </row>
    <row r="954">
      <c r="A954" s="47"/>
      <c r="B954" s="47"/>
      <c r="C954" s="47"/>
      <c r="D954" s="87"/>
      <c r="E954" s="48" t="str">
        <f>IF($D954="","", (SUMIFS(Transacoes!$D$3:$D1000,Transacoes!$C$3:$C1000,$D954,Transacoes!$B$3:$B1000,"C", Transacoes!$A$3:$A1000, "&lt;"&amp;EOMONTH(DATE(E$1,E$2,1),0))-SUMIFS(Transacoes!$D$3:$D1000,Transacoes!$C$3:$C1000,$D954,Transacoes!$B$3:$B1000,"V", Transacoes!$A$3:$A1000, "&lt;"&amp;EOMONTH(DATE(E$1,E$2,1),0)))*SUMIFS(Prov_Auto!$E$3:$E1000, Prov_Auto!$A$3:$A1000, $D954, Prov_Auto!$D$3:$D1000,"&gt;="&amp;DATE(E$1,E$2,1),Prov_Auto!$D$3:$D1000, "&lt;="&amp;EOMONTH(DATE(E$1,E$2,1),0)))</f>
        <v/>
      </c>
      <c r="F954" s="48" t="str">
        <f>IF($D954="","", (SUMIFS(Transacoes!$D$3:$D1000,Transacoes!$C$3:$C1000,$D954,Transacoes!$B$3:$B1000,"C", Transacoes!$A$3:$A1000, "&lt;"&amp;EOMONTH(DATE(F$1,F$2,1),0))-SUMIFS(Transacoes!$D$3:$D1000,Transacoes!$C$3:$C1000,$D954,Transacoes!$B$3:$B1000,"V", Transacoes!$A$3:$A1000, "&lt;"&amp;EOMONTH(DATE(F$1,F$2,1),0)))*SUMIFS(Prov_Auto!$E$3:$E1000, Prov_Auto!$A$3:$A1000, $D954, Prov_Auto!$D$3:$D1000,"&gt;="&amp;DATE(F$1,F$2,1),Prov_Auto!$D$3:$D1000, "&lt;="&amp;EOMONTH(DATE(F$1,F$2,1),0)))</f>
        <v/>
      </c>
      <c r="G954" s="48" t="str">
        <f>IF($D954="","", (SUMIFS(Transacoes!$D$3:$D1000,Transacoes!$C$3:$C1000,$D954,Transacoes!$B$3:$B1000,"C", Transacoes!$A$3:$A1000, "&lt;"&amp;EOMONTH(DATE(G$1,G$2,1),0))-SUMIFS(Transacoes!$D$3:$D1000,Transacoes!$C$3:$C1000,$D954,Transacoes!$B$3:$B1000,"V", Transacoes!$A$3:$A1000, "&lt;"&amp;EOMONTH(DATE(G$1,G$2,1),0)))*SUMIFS(Prov_Auto!$E$3:$E1000, Prov_Auto!$A$3:$A1000, $D954, Prov_Auto!$D$3:$D1000,"&gt;="&amp;DATE(G$1,G$2,1),Prov_Auto!$D$3:$D1000, "&lt;="&amp;EOMONTH(DATE(G$1,G$2,1),0)))</f>
        <v/>
      </c>
      <c r="H954" s="48" t="str">
        <f>IF($D954="","", (SUMIFS(Transacoes!$D$3:$D1000,Transacoes!$C$3:$C1000,$D954,Transacoes!$B$3:$B1000,"C", Transacoes!$A$3:$A1000, "&lt;"&amp;EOMONTH(DATE(H$1,H$2,1),0))-SUMIFS(Transacoes!$D$3:$D1000,Transacoes!$C$3:$C1000,$D954,Transacoes!$B$3:$B1000,"V", Transacoes!$A$3:$A1000, "&lt;"&amp;EOMONTH(DATE(H$1,H$2,1),0)))*SUMIFS(Prov_Auto!$E$3:$E1000, Prov_Auto!$A$3:$A1000, $D954, Prov_Auto!$D$3:$D1000,"&gt;="&amp;DATE(H$1,H$2,1),Prov_Auto!$D$3:$D1000, "&lt;="&amp;EOMONTH(DATE(H$1,H$2,1),0)))</f>
        <v/>
      </c>
      <c r="I954" s="48" t="str">
        <f>IF($D954="","", (SUMIFS(Transacoes!$D$3:$D1000,Transacoes!$C$3:$C1000,$D954,Transacoes!$B$3:$B1000,"C", Transacoes!$A$3:$A1000, "&lt;"&amp;EOMONTH(DATE(I$1,I$2,1),0))-SUMIFS(Transacoes!$D$3:$D1000,Transacoes!$C$3:$C1000,$D954,Transacoes!$B$3:$B1000,"V", Transacoes!$A$3:$A1000, "&lt;"&amp;EOMONTH(DATE(I$1,I$2,1),0)))*SUMIFS(Prov_Auto!$E$3:$E1000, Prov_Auto!$A$3:$A1000, $D954, Prov_Auto!$D$3:$D1000,"&gt;="&amp;DATE(I$1,I$2,1),Prov_Auto!$D$3:$D1000, "&lt;="&amp;EOMONTH(DATE(I$1,I$2,1),0)))</f>
        <v/>
      </c>
      <c r="J954" s="48" t="str">
        <f>IF($D954="","", (SUMIFS(Transacoes!$D$3:$D1000,Transacoes!$C$3:$C1000,$D954,Transacoes!$B$3:$B1000,"C", Transacoes!$A$3:$A1000, "&lt;"&amp;EOMONTH(DATE(J$1,J$2,1),0))-SUMIFS(Transacoes!$D$3:$D1000,Transacoes!$C$3:$C1000,$D954,Transacoes!$B$3:$B1000,"V", Transacoes!$A$3:$A1000, "&lt;"&amp;EOMONTH(DATE(J$1,J$2,1),0)))*SUMIFS(Prov_Auto!$E$3:$E1000, Prov_Auto!$A$3:$A1000, $D954, Prov_Auto!$D$3:$D1000,"&gt;="&amp;DATE(J$1,J$2,1),Prov_Auto!$D$3:$D1000, "&lt;="&amp;EOMONTH(DATE(J$1,J$2,1),0)))</f>
        <v/>
      </c>
      <c r="K954" s="48" t="str">
        <f>IF($D954="","", (SUMIFS(Transacoes!$D$3:$D1000,Transacoes!$C$3:$C1000,$D954,Transacoes!$B$3:$B1000,"C", Transacoes!$A$3:$A1000, "&lt;"&amp;EOMONTH(DATE(K$1,K$2,1),0))-SUMIFS(Transacoes!$D$3:$D1000,Transacoes!$C$3:$C1000,$D954,Transacoes!$B$3:$B1000,"V", Transacoes!$A$3:$A1000, "&lt;"&amp;EOMONTH(DATE(K$1,K$2,1),0)))*SUMIFS(Prov_Auto!$E$3:$E1000, Prov_Auto!$A$3:$A1000, $D954, Prov_Auto!$D$3:$D1000,"&gt;="&amp;DATE(K$1,K$2,1),Prov_Auto!$D$3:$D1000, "&lt;="&amp;EOMONTH(DATE(K$1,K$2,1),0)))</f>
        <v/>
      </c>
      <c r="L954" s="48" t="str">
        <f>IF($D954="","", (SUMIFS(Transacoes!$D$3:$D1000,Transacoes!$C$3:$C1000,$D954,Transacoes!$B$3:$B1000,"C", Transacoes!$A$3:$A1000, "&lt;"&amp;EOMONTH(DATE(L$1,L$2,1),0))-SUMIFS(Transacoes!$D$3:$D1000,Transacoes!$C$3:$C1000,$D954,Transacoes!$B$3:$B1000,"V", Transacoes!$A$3:$A1000, "&lt;"&amp;EOMONTH(DATE(L$1,L$2,1),0)))*SUMIFS(Prov_Auto!$E$3:$E1000, Prov_Auto!$A$3:$A1000, $D954, Prov_Auto!$D$3:$D1000,"&gt;="&amp;DATE(L$1,L$2,1),Prov_Auto!$D$3:$D1000, "&lt;="&amp;EOMONTH(DATE(L$1,L$2,1),0)))</f>
        <v/>
      </c>
      <c r="M954" s="48" t="str">
        <f>IF($D954="","", (SUMIFS(Transacoes!$D$3:$D1000,Transacoes!$C$3:$C1000,$D954,Transacoes!$B$3:$B1000,"C", Transacoes!$A$3:$A1000, "&lt;"&amp;EOMONTH(DATE(M$1,M$2,1),0))-SUMIFS(Transacoes!$D$3:$D1000,Transacoes!$C$3:$C1000,$D954,Transacoes!$B$3:$B1000,"V", Transacoes!$A$3:$A1000, "&lt;"&amp;EOMONTH(DATE(M$1,M$2,1),0)))*SUMIFS(Prov_Auto!$E$3:$E1000, Prov_Auto!$A$3:$A1000, $D954, Prov_Auto!$D$3:$D1000,"&gt;="&amp;DATE(M$1,M$2,1),Prov_Auto!$D$3:$D1000, "&lt;="&amp;EOMONTH(DATE(M$1,M$2,1),0)))</f>
        <v/>
      </c>
      <c r="N954" s="48" t="str">
        <f>IF($D954="","", (SUMIFS(Transacoes!$D$3:$D1000,Transacoes!$C$3:$C1000,$D954,Transacoes!$B$3:$B1000,"C", Transacoes!$A$3:$A1000, "&lt;"&amp;EOMONTH(DATE(N$1,N$2,1),0))-SUMIFS(Transacoes!$D$3:$D1000,Transacoes!$C$3:$C1000,$D954,Transacoes!$B$3:$B1000,"V", Transacoes!$A$3:$A1000, "&lt;"&amp;EOMONTH(DATE(N$1,N$2,1),0)))*SUMIFS(Prov_Auto!$E$3:$E1000, Prov_Auto!$A$3:$A1000, $D954, Prov_Auto!$D$3:$D1000,"&gt;="&amp;DATE(N$1,N$2,1),Prov_Auto!$D$3:$D1000, "&lt;="&amp;EOMONTH(DATE(N$1,N$2,1),0)))</f>
        <v/>
      </c>
      <c r="O954" s="48" t="str">
        <f>IF($D954="","", (SUMIFS(Transacoes!$D$3:$D1000,Transacoes!$C$3:$C1000,$D954,Transacoes!$B$3:$B1000,"C", Transacoes!$A$3:$A1000, "&lt;"&amp;EOMONTH(DATE(O$1,O$2,1),0))-SUMIFS(Transacoes!$D$3:$D1000,Transacoes!$C$3:$C1000,$D954,Transacoes!$B$3:$B1000,"V", Transacoes!$A$3:$A1000, "&lt;"&amp;EOMONTH(DATE(O$1,O$2,1),0)))*SUMIFS(Prov_Auto!$E$3:$E1000, Prov_Auto!$A$3:$A1000, $D954, Prov_Auto!$D$3:$D1000,"&gt;="&amp;DATE(O$1,O$2,1),Prov_Auto!$D$3:$D1000, "&lt;="&amp;EOMONTH(DATE(O$1,O$2,1),0)))</f>
        <v/>
      </c>
      <c r="P954" s="48" t="str">
        <f>IF($D954="","", (SUMIFS(Transacoes!$D$3:$D1000,Transacoes!$C$3:$C1000,$D954,Transacoes!$B$3:$B1000,"C", Transacoes!$A$3:$A1000, "&lt;"&amp;EOMONTH(DATE(P$1,P$2,1),0))-SUMIFS(Transacoes!$D$3:$D1000,Transacoes!$C$3:$C1000,$D954,Transacoes!$B$3:$B1000,"V", Transacoes!$A$3:$A1000, "&lt;"&amp;EOMONTH(DATE(P$1,P$2,1),0)))*SUMIFS(Prov_Auto!$E$3:$E1000, Prov_Auto!$A$3:$A1000, $D954, Prov_Auto!$D$3:$D1000,"&gt;="&amp;DATE(P$1,P$2,1),Prov_Auto!$D$3:$D1000, "&lt;="&amp;EOMONTH(DATE(P$1,P$2,1),0)))</f>
        <v/>
      </c>
      <c r="Q954" s="48" t="str">
        <f>IF($D954="","", (SUMIFS(Transacoes!$D$3:$D1000,Transacoes!$C$3:$C1000,$D954,Transacoes!$B$3:$B1000,"C", Transacoes!$A$3:$A1000, "&lt;"&amp;EOMONTH(DATE(Q$1,Q$2,1),0))-SUMIFS(Transacoes!$D$3:$D1000,Transacoes!$C$3:$C1000,$D954,Transacoes!$B$3:$B1000,"V", Transacoes!$A$3:$A1000, "&lt;"&amp;EOMONTH(DATE(Q$1,Q$2,1),0)))*SUMIFS(Prov_Auto!$E$3:$E1000, Prov_Auto!$A$3:$A1000, $D954, Prov_Auto!$D$3:$D1000,"&gt;="&amp;DATE(Q$1,Q$2,1),Prov_Auto!$D$3:$D1000, "&lt;="&amp;EOMONTH(DATE(Q$1,Q$2,1),0)))</f>
        <v/>
      </c>
      <c r="R954" s="47"/>
    </row>
    <row r="955">
      <c r="A955" s="47"/>
      <c r="B955" s="47"/>
      <c r="C955" s="47"/>
      <c r="D955" s="87"/>
      <c r="E955" s="48" t="str">
        <f>IF($D955="","", (SUMIFS(Transacoes!$D$3:$D1000,Transacoes!$C$3:$C1000,$D955,Transacoes!$B$3:$B1000,"C", Transacoes!$A$3:$A1000, "&lt;"&amp;EOMONTH(DATE(E$1,E$2,1),0))-SUMIFS(Transacoes!$D$3:$D1000,Transacoes!$C$3:$C1000,$D955,Transacoes!$B$3:$B1000,"V", Transacoes!$A$3:$A1000, "&lt;"&amp;EOMONTH(DATE(E$1,E$2,1),0)))*SUMIFS(Prov_Auto!$E$3:$E1000, Prov_Auto!$A$3:$A1000, $D955, Prov_Auto!$D$3:$D1000,"&gt;="&amp;DATE(E$1,E$2,1),Prov_Auto!$D$3:$D1000, "&lt;="&amp;EOMONTH(DATE(E$1,E$2,1),0)))</f>
        <v/>
      </c>
      <c r="F955" s="48" t="str">
        <f>IF($D955="","", (SUMIFS(Transacoes!$D$3:$D1000,Transacoes!$C$3:$C1000,$D955,Transacoes!$B$3:$B1000,"C", Transacoes!$A$3:$A1000, "&lt;"&amp;EOMONTH(DATE(F$1,F$2,1),0))-SUMIFS(Transacoes!$D$3:$D1000,Transacoes!$C$3:$C1000,$D955,Transacoes!$B$3:$B1000,"V", Transacoes!$A$3:$A1000, "&lt;"&amp;EOMONTH(DATE(F$1,F$2,1),0)))*SUMIFS(Prov_Auto!$E$3:$E1000, Prov_Auto!$A$3:$A1000, $D955, Prov_Auto!$D$3:$D1000,"&gt;="&amp;DATE(F$1,F$2,1),Prov_Auto!$D$3:$D1000, "&lt;="&amp;EOMONTH(DATE(F$1,F$2,1),0)))</f>
        <v/>
      </c>
      <c r="G955" s="48" t="str">
        <f>IF($D955="","", (SUMIFS(Transacoes!$D$3:$D1000,Transacoes!$C$3:$C1000,$D955,Transacoes!$B$3:$B1000,"C", Transacoes!$A$3:$A1000, "&lt;"&amp;EOMONTH(DATE(G$1,G$2,1),0))-SUMIFS(Transacoes!$D$3:$D1000,Transacoes!$C$3:$C1000,$D955,Transacoes!$B$3:$B1000,"V", Transacoes!$A$3:$A1000, "&lt;"&amp;EOMONTH(DATE(G$1,G$2,1),0)))*SUMIFS(Prov_Auto!$E$3:$E1000, Prov_Auto!$A$3:$A1000, $D955, Prov_Auto!$D$3:$D1000,"&gt;="&amp;DATE(G$1,G$2,1),Prov_Auto!$D$3:$D1000, "&lt;="&amp;EOMONTH(DATE(G$1,G$2,1),0)))</f>
        <v/>
      </c>
      <c r="H955" s="48" t="str">
        <f>IF($D955="","", (SUMIFS(Transacoes!$D$3:$D1000,Transacoes!$C$3:$C1000,$D955,Transacoes!$B$3:$B1000,"C", Transacoes!$A$3:$A1000, "&lt;"&amp;EOMONTH(DATE(H$1,H$2,1),0))-SUMIFS(Transacoes!$D$3:$D1000,Transacoes!$C$3:$C1000,$D955,Transacoes!$B$3:$B1000,"V", Transacoes!$A$3:$A1000, "&lt;"&amp;EOMONTH(DATE(H$1,H$2,1),0)))*SUMIFS(Prov_Auto!$E$3:$E1000, Prov_Auto!$A$3:$A1000, $D955, Prov_Auto!$D$3:$D1000,"&gt;="&amp;DATE(H$1,H$2,1),Prov_Auto!$D$3:$D1000, "&lt;="&amp;EOMONTH(DATE(H$1,H$2,1),0)))</f>
        <v/>
      </c>
      <c r="I955" s="48" t="str">
        <f>IF($D955="","", (SUMIFS(Transacoes!$D$3:$D1000,Transacoes!$C$3:$C1000,$D955,Transacoes!$B$3:$B1000,"C", Transacoes!$A$3:$A1000, "&lt;"&amp;EOMONTH(DATE(I$1,I$2,1),0))-SUMIFS(Transacoes!$D$3:$D1000,Transacoes!$C$3:$C1000,$D955,Transacoes!$B$3:$B1000,"V", Transacoes!$A$3:$A1000, "&lt;"&amp;EOMONTH(DATE(I$1,I$2,1),0)))*SUMIFS(Prov_Auto!$E$3:$E1000, Prov_Auto!$A$3:$A1000, $D955, Prov_Auto!$D$3:$D1000,"&gt;="&amp;DATE(I$1,I$2,1),Prov_Auto!$D$3:$D1000, "&lt;="&amp;EOMONTH(DATE(I$1,I$2,1),0)))</f>
        <v/>
      </c>
      <c r="J955" s="48" t="str">
        <f>IF($D955="","", (SUMIFS(Transacoes!$D$3:$D1000,Transacoes!$C$3:$C1000,$D955,Transacoes!$B$3:$B1000,"C", Transacoes!$A$3:$A1000, "&lt;"&amp;EOMONTH(DATE(J$1,J$2,1),0))-SUMIFS(Transacoes!$D$3:$D1000,Transacoes!$C$3:$C1000,$D955,Transacoes!$B$3:$B1000,"V", Transacoes!$A$3:$A1000, "&lt;"&amp;EOMONTH(DATE(J$1,J$2,1),0)))*SUMIFS(Prov_Auto!$E$3:$E1000, Prov_Auto!$A$3:$A1000, $D955, Prov_Auto!$D$3:$D1000,"&gt;="&amp;DATE(J$1,J$2,1),Prov_Auto!$D$3:$D1000, "&lt;="&amp;EOMONTH(DATE(J$1,J$2,1),0)))</f>
        <v/>
      </c>
      <c r="K955" s="48" t="str">
        <f>IF($D955="","", (SUMIFS(Transacoes!$D$3:$D1000,Transacoes!$C$3:$C1000,$D955,Transacoes!$B$3:$B1000,"C", Transacoes!$A$3:$A1000, "&lt;"&amp;EOMONTH(DATE(K$1,K$2,1),0))-SUMIFS(Transacoes!$D$3:$D1000,Transacoes!$C$3:$C1000,$D955,Transacoes!$B$3:$B1000,"V", Transacoes!$A$3:$A1000, "&lt;"&amp;EOMONTH(DATE(K$1,K$2,1),0)))*SUMIFS(Prov_Auto!$E$3:$E1000, Prov_Auto!$A$3:$A1000, $D955, Prov_Auto!$D$3:$D1000,"&gt;="&amp;DATE(K$1,K$2,1),Prov_Auto!$D$3:$D1000, "&lt;="&amp;EOMONTH(DATE(K$1,K$2,1),0)))</f>
        <v/>
      </c>
      <c r="L955" s="48" t="str">
        <f>IF($D955="","", (SUMIFS(Transacoes!$D$3:$D1000,Transacoes!$C$3:$C1000,$D955,Transacoes!$B$3:$B1000,"C", Transacoes!$A$3:$A1000, "&lt;"&amp;EOMONTH(DATE(L$1,L$2,1),0))-SUMIFS(Transacoes!$D$3:$D1000,Transacoes!$C$3:$C1000,$D955,Transacoes!$B$3:$B1000,"V", Transacoes!$A$3:$A1000, "&lt;"&amp;EOMONTH(DATE(L$1,L$2,1),0)))*SUMIFS(Prov_Auto!$E$3:$E1000, Prov_Auto!$A$3:$A1000, $D955, Prov_Auto!$D$3:$D1000,"&gt;="&amp;DATE(L$1,L$2,1),Prov_Auto!$D$3:$D1000, "&lt;="&amp;EOMONTH(DATE(L$1,L$2,1),0)))</f>
        <v/>
      </c>
      <c r="M955" s="48" t="str">
        <f>IF($D955="","", (SUMIFS(Transacoes!$D$3:$D1000,Transacoes!$C$3:$C1000,$D955,Transacoes!$B$3:$B1000,"C", Transacoes!$A$3:$A1000, "&lt;"&amp;EOMONTH(DATE(M$1,M$2,1),0))-SUMIFS(Transacoes!$D$3:$D1000,Transacoes!$C$3:$C1000,$D955,Transacoes!$B$3:$B1000,"V", Transacoes!$A$3:$A1000, "&lt;"&amp;EOMONTH(DATE(M$1,M$2,1),0)))*SUMIFS(Prov_Auto!$E$3:$E1000, Prov_Auto!$A$3:$A1000, $D955, Prov_Auto!$D$3:$D1000,"&gt;="&amp;DATE(M$1,M$2,1),Prov_Auto!$D$3:$D1000, "&lt;="&amp;EOMONTH(DATE(M$1,M$2,1),0)))</f>
        <v/>
      </c>
      <c r="N955" s="48" t="str">
        <f>IF($D955="","", (SUMIFS(Transacoes!$D$3:$D1000,Transacoes!$C$3:$C1000,$D955,Transacoes!$B$3:$B1000,"C", Transacoes!$A$3:$A1000, "&lt;"&amp;EOMONTH(DATE(N$1,N$2,1),0))-SUMIFS(Transacoes!$D$3:$D1000,Transacoes!$C$3:$C1000,$D955,Transacoes!$B$3:$B1000,"V", Transacoes!$A$3:$A1000, "&lt;"&amp;EOMONTH(DATE(N$1,N$2,1),0)))*SUMIFS(Prov_Auto!$E$3:$E1000, Prov_Auto!$A$3:$A1000, $D955, Prov_Auto!$D$3:$D1000,"&gt;="&amp;DATE(N$1,N$2,1),Prov_Auto!$D$3:$D1000, "&lt;="&amp;EOMONTH(DATE(N$1,N$2,1),0)))</f>
        <v/>
      </c>
      <c r="O955" s="48" t="str">
        <f>IF($D955="","", (SUMIFS(Transacoes!$D$3:$D1000,Transacoes!$C$3:$C1000,$D955,Transacoes!$B$3:$B1000,"C", Transacoes!$A$3:$A1000, "&lt;"&amp;EOMONTH(DATE(O$1,O$2,1),0))-SUMIFS(Transacoes!$D$3:$D1000,Transacoes!$C$3:$C1000,$D955,Transacoes!$B$3:$B1000,"V", Transacoes!$A$3:$A1000, "&lt;"&amp;EOMONTH(DATE(O$1,O$2,1),0)))*SUMIFS(Prov_Auto!$E$3:$E1000, Prov_Auto!$A$3:$A1000, $D955, Prov_Auto!$D$3:$D1000,"&gt;="&amp;DATE(O$1,O$2,1),Prov_Auto!$D$3:$D1000, "&lt;="&amp;EOMONTH(DATE(O$1,O$2,1),0)))</f>
        <v/>
      </c>
      <c r="P955" s="48" t="str">
        <f>IF($D955="","", (SUMIFS(Transacoes!$D$3:$D1000,Transacoes!$C$3:$C1000,$D955,Transacoes!$B$3:$B1000,"C", Transacoes!$A$3:$A1000, "&lt;"&amp;EOMONTH(DATE(P$1,P$2,1),0))-SUMIFS(Transacoes!$D$3:$D1000,Transacoes!$C$3:$C1000,$D955,Transacoes!$B$3:$B1000,"V", Transacoes!$A$3:$A1000, "&lt;"&amp;EOMONTH(DATE(P$1,P$2,1),0)))*SUMIFS(Prov_Auto!$E$3:$E1000, Prov_Auto!$A$3:$A1000, $D955, Prov_Auto!$D$3:$D1000,"&gt;="&amp;DATE(P$1,P$2,1),Prov_Auto!$D$3:$D1000, "&lt;="&amp;EOMONTH(DATE(P$1,P$2,1),0)))</f>
        <v/>
      </c>
      <c r="Q955" s="48" t="str">
        <f>IF($D955="","", (SUMIFS(Transacoes!$D$3:$D1000,Transacoes!$C$3:$C1000,$D955,Transacoes!$B$3:$B1000,"C", Transacoes!$A$3:$A1000, "&lt;"&amp;EOMONTH(DATE(Q$1,Q$2,1),0))-SUMIFS(Transacoes!$D$3:$D1000,Transacoes!$C$3:$C1000,$D955,Transacoes!$B$3:$B1000,"V", Transacoes!$A$3:$A1000, "&lt;"&amp;EOMONTH(DATE(Q$1,Q$2,1),0)))*SUMIFS(Prov_Auto!$E$3:$E1000, Prov_Auto!$A$3:$A1000, $D955, Prov_Auto!$D$3:$D1000,"&gt;="&amp;DATE(Q$1,Q$2,1),Prov_Auto!$D$3:$D1000, "&lt;="&amp;EOMONTH(DATE(Q$1,Q$2,1),0)))</f>
        <v/>
      </c>
      <c r="R955" s="47"/>
    </row>
    <row r="956">
      <c r="A956" s="47"/>
      <c r="B956" s="47"/>
      <c r="C956" s="47"/>
      <c r="D956" s="87"/>
      <c r="E956" s="48" t="str">
        <f>IF($D956="","", (SUMIFS(Transacoes!$D$3:$D1000,Transacoes!$C$3:$C1000,$D956,Transacoes!$B$3:$B1000,"C", Transacoes!$A$3:$A1000, "&lt;"&amp;EOMONTH(DATE(E$1,E$2,1),0))-SUMIFS(Transacoes!$D$3:$D1000,Transacoes!$C$3:$C1000,$D956,Transacoes!$B$3:$B1000,"V", Transacoes!$A$3:$A1000, "&lt;"&amp;EOMONTH(DATE(E$1,E$2,1),0)))*SUMIFS(Prov_Auto!$E$3:$E1000, Prov_Auto!$A$3:$A1000, $D956, Prov_Auto!$D$3:$D1000,"&gt;="&amp;DATE(E$1,E$2,1),Prov_Auto!$D$3:$D1000, "&lt;="&amp;EOMONTH(DATE(E$1,E$2,1),0)))</f>
        <v/>
      </c>
      <c r="F956" s="48" t="str">
        <f>IF($D956="","", (SUMIFS(Transacoes!$D$3:$D1000,Transacoes!$C$3:$C1000,$D956,Transacoes!$B$3:$B1000,"C", Transacoes!$A$3:$A1000, "&lt;"&amp;EOMONTH(DATE(F$1,F$2,1),0))-SUMIFS(Transacoes!$D$3:$D1000,Transacoes!$C$3:$C1000,$D956,Transacoes!$B$3:$B1000,"V", Transacoes!$A$3:$A1000, "&lt;"&amp;EOMONTH(DATE(F$1,F$2,1),0)))*SUMIFS(Prov_Auto!$E$3:$E1000, Prov_Auto!$A$3:$A1000, $D956, Prov_Auto!$D$3:$D1000,"&gt;="&amp;DATE(F$1,F$2,1),Prov_Auto!$D$3:$D1000, "&lt;="&amp;EOMONTH(DATE(F$1,F$2,1),0)))</f>
        <v/>
      </c>
      <c r="G956" s="48" t="str">
        <f>IF($D956="","", (SUMIFS(Transacoes!$D$3:$D1000,Transacoes!$C$3:$C1000,$D956,Transacoes!$B$3:$B1000,"C", Transacoes!$A$3:$A1000, "&lt;"&amp;EOMONTH(DATE(G$1,G$2,1),0))-SUMIFS(Transacoes!$D$3:$D1000,Transacoes!$C$3:$C1000,$D956,Transacoes!$B$3:$B1000,"V", Transacoes!$A$3:$A1000, "&lt;"&amp;EOMONTH(DATE(G$1,G$2,1),0)))*SUMIFS(Prov_Auto!$E$3:$E1000, Prov_Auto!$A$3:$A1000, $D956, Prov_Auto!$D$3:$D1000,"&gt;="&amp;DATE(G$1,G$2,1),Prov_Auto!$D$3:$D1000, "&lt;="&amp;EOMONTH(DATE(G$1,G$2,1),0)))</f>
        <v/>
      </c>
      <c r="H956" s="48" t="str">
        <f>IF($D956="","", (SUMIFS(Transacoes!$D$3:$D1000,Transacoes!$C$3:$C1000,$D956,Transacoes!$B$3:$B1000,"C", Transacoes!$A$3:$A1000, "&lt;"&amp;EOMONTH(DATE(H$1,H$2,1),0))-SUMIFS(Transacoes!$D$3:$D1000,Transacoes!$C$3:$C1000,$D956,Transacoes!$B$3:$B1000,"V", Transacoes!$A$3:$A1000, "&lt;"&amp;EOMONTH(DATE(H$1,H$2,1),0)))*SUMIFS(Prov_Auto!$E$3:$E1000, Prov_Auto!$A$3:$A1000, $D956, Prov_Auto!$D$3:$D1000,"&gt;="&amp;DATE(H$1,H$2,1),Prov_Auto!$D$3:$D1000, "&lt;="&amp;EOMONTH(DATE(H$1,H$2,1),0)))</f>
        <v/>
      </c>
      <c r="I956" s="48" t="str">
        <f>IF($D956="","", (SUMIFS(Transacoes!$D$3:$D1000,Transacoes!$C$3:$C1000,$D956,Transacoes!$B$3:$B1000,"C", Transacoes!$A$3:$A1000, "&lt;"&amp;EOMONTH(DATE(I$1,I$2,1),0))-SUMIFS(Transacoes!$D$3:$D1000,Transacoes!$C$3:$C1000,$D956,Transacoes!$B$3:$B1000,"V", Transacoes!$A$3:$A1000, "&lt;"&amp;EOMONTH(DATE(I$1,I$2,1),0)))*SUMIFS(Prov_Auto!$E$3:$E1000, Prov_Auto!$A$3:$A1000, $D956, Prov_Auto!$D$3:$D1000,"&gt;="&amp;DATE(I$1,I$2,1),Prov_Auto!$D$3:$D1000, "&lt;="&amp;EOMONTH(DATE(I$1,I$2,1),0)))</f>
        <v/>
      </c>
      <c r="J956" s="48" t="str">
        <f>IF($D956="","", (SUMIFS(Transacoes!$D$3:$D1000,Transacoes!$C$3:$C1000,$D956,Transacoes!$B$3:$B1000,"C", Transacoes!$A$3:$A1000, "&lt;"&amp;EOMONTH(DATE(J$1,J$2,1),0))-SUMIFS(Transacoes!$D$3:$D1000,Transacoes!$C$3:$C1000,$D956,Transacoes!$B$3:$B1000,"V", Transacoes!$A$3:$A1000, "&lt;"&amp;EOMONTH(DATE(J$1,J$2,1),0)))*SUMIFS(Prov_Auto!$E$3:$E1000, Prov_Auto!$A$3:$A1000, $D956, Prov_Auto!$D$3:$D1000,"&gt;="&amp;DATE(J$1,J$2,1),Prov_Auto!$D$3:$D1000, "&lt;="&amp;EOMONTH(DATE(J$1,J$2,1),0)))</f>
        <v/>
      </c>
      <c r="K956" s="48" t="str">
        <f>IF($D956="","", (SUMIFS(Transacoes!$D$3:$D1000,Transacoes!$C$3:$C1000,$D956,Transacoes!$B$3:$B1000,"C", Transacoes!$A$3:$A1000, "&lt;"&amp;EOMONTH(DATE(K$1,K$2,1),0))-SUMIFS(Transacoes!$D$3:$D1000,Transacoes!$C$3:$C1000,$D956,Transacoes!$B$3:$B1000,"V", Transacoes!$A$3:$A1000, "&lt;"&amp;EOMONTH(DATE(K$1,K$2,1),0)))*SUMIFS(Prov_Auto!$E$3:$E1000, Prov_Auto!$A$3:$A1000, $D956, Prov_Auto!$D$3:$D1000,"&gt;="&amp;DATE(K$1,K$2,1),Prov_Auto!$D$3:$D1000, "&lt;="&amp;EOMONTH(DATE(K$1,K$2,1),0)))</f>
        <v/>
      </c>
      <c r="L956" s="48" t="str">
        <f>IF($D956="","", (SUMIFS(Transacoes!$D$3:$D1000,Transacoes!$C$3:$C1000,$D956,Transacoes!$B$3:$B1000,"C", Transacoes!$A$3:$A1000, "&lt;"&amp;EOMONTH(DATE(L$1,L$2,1),0))-SUMIFS(Transacoes!$D$3:$D1000,Transacoes!$C$3:$C1000,$D956,Transacoes!$B$3:$B1000,"V", Transacoes!$A$3:$A1000, "&lt;"&amp;EOMONTH(DATE(L$1,L$2,1),0)))*SUMIFS(Prov_Auto!$E$3:$E1000, Prov_Auto!$A$3:$A1000, $D956, Prov_Auto!$D$3:$D1000,"&gt;="&amp;DATE(L$1,L$2,1),Prov_Auto!$D$3:$D1000, "&lt;="&amp;EOMONTH(DATE(L$1,L$2,1),0)))</f>
        <v/>
      </c>
      <c r="M956" s="48" t="str">
        <f>IF($D956="","", (SUMIFS(Transacoes!$D$3:$D1000,Transacoes!$C$3:$C1000,$D956,Transacoes!$B$3:$B1000,"C", Transacoes!$A$3:$A1000, "&lt;"&amp;EOMONTH(DATE(M$1,M$2,1),0))-SUMIFS(Transacoes!$D$3:$D1000,Transacoes!$C$3:$C1000,$D956,Transacoes!$B$3:$B1000,"V", Transacoes!$A$3:$A1000, "&lt;"&amp;EOMONTH(DATE(M$1,M$2,1),0)))*SUMIFS(Prov_Auto!$E$3:$E1000, Prov_Auto!$A$3:$A1000, $D956, Prov_Auto!$D$3:$D1000,"&gt;="&amp;DATE(M$1,M$2,1),Prov_Auto!$D$3:$D1000, "&lt;="&amp;EOMONTH(DATE(M$1,M$2,1),0)))</f>
        <v/>
      </c>
      <c r="N956" s="48" t="str">
        <f>IF($D956="","", (SUMIFS(Transacoes!$D$3:$D1000,Transacoes!$C$3:$C1000,$D956,Transacoes!$B$3:$B1000,"C", Transacoes!$A$3:$A1000, "&lt;"&amp;EOMONTH(DATE(N$1,N$2,1),0))-SUMIFS(Transacoes!$D$3:$D1000,Transacoes!$C$3:$C1000,$D956,Transacoes!$B$3:$B1000,"V", Transacoes!$A$3:$A1000, "&lt;"&amp;EOMONTH(DATE(N$1,N$2,1),0)))*SUMIFS(Prov_Auto!$E$3:$E1000, Prov_Auto!$A$3:$A1000, $D956, Prov_Auto!$D$3:$D1000,"&gt;="&amp;DATE(N$1,N$2,1),Prov_Auto!$D$3:$D1000, "&lt;="&amp;EOMONTH(DATE(N$1,N$2,1),0)))</f>
        <v/>
      </c>
      <c r="O956" s="48" t="str">
        <f>IF($D956="","", (SUMIFS(Transacoes!$D$3:$D1000,Transacoes!$C$3:$C1000,$D956,Transacoes!$B$3:$B1000,"C", Transacoes!$A$3:$A1000, "&lt;"&amp;EOMONTH(DATE(O$1,O$2,1),0))-SUMIFS(Transacoes!$D$3:$D1000,Transacoes!$C$3:$C1000,$D956,Transacoes!$B$3:$B1000,"V", Transacoes!$A$3:$A1000, "&lt;"&amp;EOMONTH(DATE(O$1,O$2,1),0)))*SUMIFS(Prov_Auto!$E$3:$E1000, Prov_Auto!$A$3:$A1000, $D956, Prov_Auto!$D$3:$D1000,"&gt;="&amp;DATE(O$1,O$2,1),Prov_Auto!$D$3:$D1000, "&lt;="&amp;EOMONTH(DATE(O$1,O$2,1),0)))</f>
        <v/>
      </c>
      <c r="P956" s="48" t="str">
        <f>IF($D956="","", (SUMIFS(Transacoes!$D$3:$D1000,Transacoes!$C$3:$C1000,$D956,Transacoes!$B$3:$B1000,"C", Transacoes!$A$3:$A1000, "&lt;"&amp;EOMONTH(DATE(P$1,P$2,1),0))-SUMIFS(Transacoes!$D$3:$D1000,Transacoes!$C$3:$C1000,$D956,Transacoes!$B$3:$B1000,"V", Transacoes!$A$3:$A1000, "&lt;"&amp;EOMONTH(DATE(P$1,P$2,1),0)))*SUMIFS(Prov_Auto!$E$3:$E1000, Prov_Auto!$A$3:$A1000, $D956, Prov_Auto!$D$3:$D1000,"&gt;="&amp;DATE(P$1,P$2,1),Prov_Auto!$D$3:$D1000, "&lt;="&amp;EOMONTH(DATE(P$1,P$2,1),0)))</f>
        <v/>
      </c>
      <c r="Q956" s="48" t="str">
        <f>IF($D956="","", (SUMIFS(Transacoes!$D$3:$D1000,Transacoes!$C$3:$C1000,$D956,Transacoes!$B$3:$B1000,"C", Transacoes!$A$3:$A1000, "&lt;"&amp;EOMONTH(DATE(Q$1,Q$2,1),0))-SUMIFS(Transacoes!$D$3:$D1000,Transacoes!$C$3:$C1000,$D956,Transacoes!$B$3:$B1000,"V", Transacoes!$A$3:$A1000, "&lt;"&amp;EOMONTH(DATE(Q$1,Q$2,1),0)))*SUMIFS(Prov_Auto!$E$3:$E1000, Prov_Auto!$A$3:$A1000, $D956, Prov_Auto!$D$3:$D1000,"&gt;="&amp;DATE(Q$1,Q$2,1),Prov_Auto!$D$3:$D1000, "&lt;="&amp;EOMONTH(DATE(Q$1,Q$2,1),0)))</f>
        <v/>
      </c>
      <c r="R956" s="47"/>
    </row>
    <row r="957">
      <c r="A957" s="47"/>
      <c r="B957" s="47"/>
      <c r="C957" s="47"/>
      <c r="D957" s="87"/>
      <c r="E957" s="48" t="str">
        <f>IF($D957="","", (SUMIFS(Transacoes!$D$3:$D1000,Transacoes!$C$3:$C1000,$D957,Transacoes!$B$3:$B1000,"C", Transacoes!$A$3:$A1000, "&lt;"&amp;EOMONTH(DATE(E$1,E$2,1),0))-SUMIFS(Transacoes!$D$3:$D1000,Transacoes!$C$3:$C1000,$D957,Transacoes!$B$3:$B1000,"V", Transacoes!$A$3:$A1000, "&lt;"&amp;EOMONTH(DATE(E$1,E$2,1),0)))*SUMIFS(Prov_Auto!$E$3:$E1000, Prov_Auto!$A$3:$A1000, $D957, Prov_Auto!$D$3:$D1000,"&gt;="&amp;DATE(E$1,E$2,1),Prov_Auto!$D$3:$D1000, "&lt;="&amp;EOMONTH(DATE(E$1,E$2,1),0)))</f>
        <v/>
      </c>
      <c r="F957" s="48" t="str">
        <f>IF($D957="","", (SUMIFS(Transacoes!$D$3:$D1000,Transacoes!$C$3:$C1000,$D957,Transacoes!$B$3:$B1000,"C", Transacoes!$A$3:$A1000, "&lt;"&amp;EOMONTH(DATE(F$1,F$2,1),0))-SUMIFS(Transacoes!$D$3:$D1000,Transacoes!$C$3:$C1000,$D957,Transacoes!$B$3:$B1000,"V", Transacoes!$A$3:$A1000, "&lt;"&amp;EOMONTH(DATE(F$1,F$2,1),0)))*SUMIFS(Prov_Auto!$E$3:$E1000, Prov_Auto!$A$3:$A1000, $D957, Prov_Auto!$D$3:$D1000,"&gt;="&amp;DATE(F$1,F$2,1),Prov_Auto!$D$3:$D1000, "&lt;="&amp;EOMONTH(DATE(F$1,F$2,1),0)))</f>
        <v/>
      </c>
      <c r="G957" s="48" t="str">
        <f>IF($D957="","", (SUMIFS(Transacoes!$D$3:$D1000,Transacoes!$C$3:$C1000,$D957,Transacoes!$B$3:$B1000,"C", Transacoes!$A$3:$A1000, "&lt;"&amp;EOMONTH(DATE(G$1,G$2,1),0))-SUMIFS(Transacoes!$D$3:$D1000,Transacoes!$C$3:$C1000,$D957,Transacoes!$B$3:$B1000,"V", Transacoes!$A$3:$A1000, "&lt;"&amp;EOMONTH(DATE(G$1,G$2,1),0)))*SUMIFS(Prov_Auto!$E$3:$E1000, Prov_Auto!$A$3:$A1000, $D957, Prov_Auto!$D$3:$D1000,"&gt;="&amp;DATE(G$1,G$2,1),Prov_Auto!$D$3:$D1000, "&lt;="&amp;EOMONTH(DATE(G$1,G$2,1),0)))</f>
        <v/>
      </c>
      <c r="H957" s="48" t="str">
        <f>IF($D957="","", (SUMIFS(Transacoes!$D$3:$D1000,Transacoes!$C$3:$C1000,$D957,Transacoes!$B$3:$B1000,"C", Transacoes!$A$3:$A1000, "&lt;"&amp;EOMONTH(DATE(H$1,H$2,1),0))-SUMIFS(Transacoes!$D$3:$D1000,Transacoes!$C$3:$C1000,$D957,Transacoes!$B$3:$B1000,"V", Transacoes!$A$3:$A1000, "&lt;"&amp;EOMONTH(DATE(H$1,H$2,1),0)))*SUMIFS(Prov_Auto!$E$3:$E1000, Prov_Auto!$A$3:$A1000, $D957, Prov_Auto!$D$3:$D1000,"&gt;="&amp;DATE(H$1,H$2,1),Prov_Auto!$D$3:$D1000, "&lt;="&amp;EOMONTH(DATE(H$1,H$2,1),0)))</f>
        <v/>
      </c>
      <c r="I957" s="48" t="str">
        <f>IF($D957="","", (SUMIFS(Transacoes!$D$3:$D1000,Transacoes!$C$3:$C1000,$D957,Transacoes!$B$3:$B1000,"C", Transacoes!$A$3:$A1000, "&lt;"&amp;EOMONTH(DATE(I$1,I$2,1),0))-SUMIFS(Transacoes!$D$3:$D1000,Transacoes!$C$3:$C1000,$D957,Transacoes!$B$3:$B1000,"V", Transacoes!$A$3:$A1000, "&lt;"&amp;EOMONTH(DATE(I$1,I$2,1),0)))*SUMIFS(Prov_Auto!$E$3:$E1000, Prov_Auto!$A$3:$A1000, $D957, Prov_Auto!$D$3:$D1000,"&gt;="&amp;DATE(I$1,I$2,1),Prov_Auto!$D$3:$D1000, "&lt;="&amp;EOMONTH(DATE(I$1,I$2,1),0)))</f>
        <v/>
      </c>
      <c r="J957" s="48" t="str">
        <f>IF($D957="","", (SUMIFS(Transacoes!$D$3:$D1000,Transacoes!$C$3:$C1000,$D957,Transacoes!$B$3:$B1000,"C", Transacoes!$A$3:$A1000, "&lt;"&amp;EOMONTH(DATE(J$1,J$2,1),0))-SUMIFS(Transacoes!$D$3:$D1000,Transacoes!$C$3:$C1000,$D957,Transacoes!$B$3:$B1000,"V", Transacoes!$A$3:$A1000, "&lt;"&amp;EOMONTH(DATE(J$1,J$2,1),0)))*SUMIFS(Prov_Auto!$E$3:$E1000, Prov_Auto!$A$3:$A1000, $D957, Prov_Auto!$D$3:$D1000,"&gt;="&amp;DATE(J$1,J$2,1),Prov_Auto!$D$3:$D1000, "&lt;="&amp;EOMONTH(DATE(J$1,J$2,1),0)))</f>
        <v/>
      </c>
      <c r="K957" s="48" t="str">
        <f>IF($D957="","", (SUMIFS(Transacoes!$D$3:$D1000,Transacoes!$C$3:$C1000,$D957,Transacoes!$B$3:$B1000,"C", Transacoes!$A$3:$A1000, "&lt;"&amp;EOMONTH(DATE(K$1,K$2,1),0))-SUMIFS(Transacoes!$D$3:$D1000,Transacoes!$C$3:$C1000,$D957,Transacoes!$B$3:$B1000,"V", Transacoes!$A$3:$A1000, "&lt;"&amp;EOMONTH(DATE(K$1,K$2,1),0)))*SUMIFS(Prov_Auto!$E$3:$E1000, Prov_Auto!$A$3:$A1000, $D957, Prov_Auto!$D$3:$D1000,"&gt;="&amp;DATE(K$1,K$2,1),Prov_Auto!$D$3:$D1000, "&lt;="&amp;EOMONTH(DATE(K$1,K$2,1),0)))</f>
        <v/>
      </c>
      <c r="L957" s="48" t="str">
        <f>IF($D957="","", (SUMIFS(Transacoes!$D$3:$D1000,Transacoes!$C$3:$C1000,$D957,Transacoes!$B$3:$B1000,"C", Transacoes!$A$3:$A1000, "&lt;"&amp;EOMONTH(DATE(L$1,L$2,1),0))-SUMIFS(Transacoes!$D$3:$D1000,Transacoes!$C$3:$C1000,$D957,Transacoes!$B$3:$B1000,"V", Transacoes!$A$3:$A1000, "&lt;"&amp;EOMONTH(DATE(L$1,L$2,1),0)))*SUMIFS(Prov_Auto!$E$3:$E1000, Prov_Auto!$A$3:$A1000, $D957, Prov_Auto!$D$3:$D1000,"&gt;="&amp;DATE(L$1,L$2,1),Prov_Auto!$D$3:$D1000, "&lt;="&amp;EOMONTH(DATE(L$1,L$2,1),0)))</f>
        <v/>
      </c>
      <c r="M957" s="48" t="str">
        <f>IF($D957="","", (SUMIFS(Transacoes!$D$3:$D1000,Transacoes!$C$3:$C1000,$D957,Transacoes!$B$3:$B1000,"C", Transacoes!$A$3:$A1000, "&lt;"&amp;EOMONTH(DATE(M$1,M$2,1),0))-SUMIFS(Transacoes!$D$3:$D1000,Transacoes!$C$3:$C1000,$D957,Transacoes!$B$3:$B1000,"V", Transacoes!$A$3:$A1000, "&lt;"&amp;EOMONTH(DATE(M$1,M$2,1),0)))*SUMIFS(Prov_Auto!$E$3:$E1000, Prov_Auto!$A$3:$A1000, $D957, Prov_Auto!$D$3:$D1000,"&gt;="&amp;DATE(M$1,M$2,1),Prov_Auto!$D$3:$D1000, "&lt;="&amp;EOMONTH(DATE(M$1,M$2,1),0)))</f>
        <v/>
      </c>
      <c r="N957" s="48" t="str">
        <f>IF($D957="","", (SUMIFS(Transacoes!$D$3:$D1000,Transacoes!$C$3:$C1000,$D957,Transacoes!$B$3:$B1000,"C", Transacoes!$A$3:$A1000, "&lt;"&amp;EOMONTH(DATE(N$1,N$2,1),0))-SUMIFS(Transacoes!$D$3:$D1000,Transacoes!$C$3:$C1000,$D957,Transacoes!$B$3:$B1000,"V", Transacoes!$A$3:$A1000, "&lt;"&amp;EOMONTH(DATE(N$1,N$2,1),0)))*SUMIFS(Prov_Auto!$E$3:$E1000, Prov_Auto!$A$3:$A1000, $D957, Prov_Auto!$D$3:$D1000,"&gt;="&amp;DATE(N$1,N$2,1),Prov_Auto!$D$3:$D1000, "&lt;="&amp;EOMONTH(DATE(N$1,N$2,1),0)))</f>
        <v/>
      </c>
      <c r="O957" s="48" t="str">
        <f>IF($D957="","", (SUMIFS(Transacoes!$D$3:$D1000,Transacoes!$C$3:$C1000,$D957,Transacoes!$B$3:$B1000,"C", Transacoes!$A$3:$A1000, "&lt;"&amp;EOMONTH(DATE(O$1,O$2,1),0))-SUMIFS(Transacoes!$D$3:$D1000,Transacoes!$C$3:$C1000,$D957,Transacoes!$B$3:$B1000,"V", Transacoes!$A$3:$A1000, "&lt;"&amp;EOMONTH(DATE(O$1,O$2,1),0)))*SUMIFS(Prov_Auto!$E$3:$E1000, Prov_Auto!$A$3:$A1000, $D957, Prov_Auto!$D$3:$D1000,"&gt;="&amp;DATE(O$1,O$2,1),Prov_Auto!$D$3:$D1000, "&lt;="&amp;EOMONTH(DATE(O$1,O$2,1),0)))</f>
        <v/>
      </c>
      <c r="P957" s="48" t="str">
        <f>IF($D957="","", (SUMIFS(Transacoes!$D$3:$D1000,Transacoes!$C$3:$C1000,$D957,Transacoes!$B$3:$B1000,"C", Transacoes!$A$3:$A1000, "&lt;"&amp;EOMONTH(DATE(P$1,P$2,1),0))-SUMIFS(Transacoes!$D$3:$D1000,Transacoes!$C$3:$C1000,$D957,Transacoes!$B$3:$B1000,"V", Transacoes!$A$3:$A1000, "&lt;"&amp;EOMONTH(DATE(P$1,P$2,1),0)))*SUMIFS(Prov_Auto!$E$3:$E1000, Prov_Auto!$A$3:$A1000, $D957, Prov_Auto!$D$3:$D1000,"&gt;="&amp;DATE(P$1,P$2,1),Prov_Auto!$D$3:$D1000, "&lt;="&amp;EOMONTH(DATE(P$1,P$2,1),0)))</f>
        <v/>
      </c>
      <c r="Q957" s="48" t="str">
        <f>IF($D957="","", (SUMIFS(Transacoes!$D$3:$D1000,Transacoes!$C$3:$C1000,$D957,Transacoes!$B$3:$B1000,"C", Transacoes!$A$3:$A1000, "&lt;"&amp;EOMONTH(DATE(Q$1,Q$2,1),0))-SUMIFS(Transacoes!$D$3:$D1000,Transacoes!$C$3:$C1000,$D957,Transacoes!$B$3:$B1000,"V", Transacoes!$A$3:$A1000, "&lt;"&amp;EOMONTH(DATE(Q$1,Q$2,1),0)))*SUMIFS(Prov_Auto!$E$3:$E1000, Prov_Auto!$A$3:$A1000, $D957, Prov_Auto!$D$3:$D1000,"&gt;="&amp;DATE(Q$1,Q$2,1),Prov_Auto!$D$3:$D1000, "&lt;="&amp;EOMONTH(DATE(Q$1,Q$2,1),0)))</f>
        <v/>
      </c>
      <c r="R957" s="47"/>
    </row>
    <row r="958">
      <c r="A958" s="47"/>
      <c r="B958" s="47"/>
      <c r="C958" s="47"/>
      <c r="D958" s="87"/>
      <c r="E958" s="48" t="str">
        <f>IF($D958="","", (SUMIFS(Transacoes!$D$3:$D1000,Transacoes!$C$3:$C1000,$D958,Transacoes!$B$3:$B1000,"C", Transacoes!$A$3:$A1000, "&lt;"&amp;EOMONTH(DATE(E$1,E$2,1),0))-SUMIFS(Transacoes!$D$3:$D1000,Transacoes!$C$3:$C1000,$D958,Transacoes!$B$3:$B1000,"V", Transacoes!$A$3:$A1000, "&lt;"&amp;EOMONTH(DATE(E$1,E$2,1),0)))*SUMIFS(Prov_Auto!$E$3:$E1000, Prov_Auto!$A$3:$A1000, $D958, Prov_Auto!$D$3:$D1000,"&gt;="&amp;DATE(E$1,E$2,1),Prov_Auto!$D$3:$D1000, "&lt;="&amp;EOMONTH(DATE(E$1,E$2,1),0)))</f>
        <v/>
      </c>
      <c r="F958" s="48" t="str">
        <f>IF($D958="","", (SUMIFS(Transacoes!$D$3:$D1000,Transacoes!$C$3:$C1000,$D958,Transacoes!$B$3:$B1000,"C", Transacoes!$A$3:$A1000, "&lt;"&amp;EOMONTH(DATE(F$1,F$2,1),0))-SUMIFS(Transacoes!$D$3:$D1000,Transacoes!$C$3:$C1000,$D958,Transacoes!$B$3:$B1000,"V", Transacoes!$A$3:$A1000, "&lt;"&amp;EOMONTH(DATE(F$1,F$2,1),0)))*SUMIFS(Prov_Auto!$E$3:$E1000, Prov_Auto!$A$3:$A1000, $D958, Prov_Auto!$D$3:$D1000,"&gt;="&amp;DATE(F$1,F$2,1),Prov_Auto!$D$3:$D1000, "&lt;="&amp;EOMONTH(DATE(F$1,F$2,1),0)))</f>
        <v/>
      </c>
      <c r="G958" s="48" t="str">
        <f>IF($D958="","", (SUMIFS(Transacoes!$D$3:$D1000,Transacoes!$C$3:$C1000,$D958,Transacoes!$B$3:$B1000,"C", Transacoes!$A$3:$A1000, "&lt;"&amp;EOMONTH(DATE(G$1,G$2,1),0))-SUMIFS(Transacoes!$D$3:$D1000,Transacoes!$C$3:$C1000,$D958,Transacoes!$B$3:$B1000,"V", Transacoes!$A$3:$A1000, "&lt;"&amp;EOMONTH(DATE(G$1,G$2,1),0)))*SUMIFS(Prov_Auto!$E$3:$E1000, Prov_Auto!$A$3:$A1000, $D958, Prov_Auto!$D$3:$D1000,"&gt;="&amp;DATE(G$1,G$2,1),Prov_Auto!$D$3:$D1000, "&lt;="&amp;EOMONTH(DATE(G$1,G$2,1),0)))</f>
        <v/>
      </c>
      <c r="H958" s="48" t="str">
        <f>IF($D958="","", (SUMIFS(Transacoes!$D$3:$D1000,Transacoes!$C$3:$C1000,$D958,Transacoes!$B$3:$B1000,"C", Transacoes!$A$3:$A1000, "&lt;"&amp;EOMONTH(DATE(H$1,H$2,1),0))-SUMIFS(Transacoes!$D$3:$D1000,Transacoes!$C$3:$C1000,$D958,Transacoes!$B$3:$B1000,"V", Transacoes!$A$3:$A1000, "&lt;"&amp;EOMONTH(DATE(H$1,H$2,1),0)))*SUMIFS(Prov_Auto!$E$3:$E1000, Prov_Auto!$A$3:$A1000, $D958, Prov_Auto!$D$3:$D1000,"&gt;="&amp;DATE(H$1,H$2,1),Prov_Auto!$D$3:$D1000, "&lt;="&amp;EOMONTH(DATE(H$1,H$2,1),0)))</f>
        <v/>
      </c>
      <c r="I958" s="48" t="str">
        <f>IF($D958="","", (SUMIFS(Transacoes!$D$3:$D1000,Transacoes!$C$3:$C1000,$D958,Transacoes!$B$3:$B1000,"C", Transacoes!$A$3:$A1000, "&lt;"&amp;EOMONTH(DATE(I$1,I$2,1),0))-SUMIFS(Transacoes!$D$3:$D1000,Transacoes!$C$3:$C1000,$D958,Transacoes!$B$3:$B1000,"V", Transacoes!$A$3:$A1000, "&lt;"&amp;EOMONTH(DATE(I$1,I$2,1),0)))*SUMIFS(Prov_Auto!$E$3:$E1000, Prov_Auto!$A$3:$A1000, $D958, Prov_Auto!$D$3:$D1000,"&gt;="&amp;DATE(I$1,I$2,1),Prov_Auto!$D$3:$D1000, "&lt;="&amp;EOMONTH(DATE(I$1,I$2,1),0)))</f>
        <v/>
      </c>
      <c r="J958" s="48" t="str">
        <f>IF($D958="","", (SUMIFS(Transacoes!$D$3:$D1000,Transacoes!$C$3:$C1000,$D958,Transacoes!$B$3:$B1000,"C", Transacoes!$A$3:$A1000, "&lt;"&amp;EOMONTH(DATE(J$1,J$2,1),0))-SUMIFS(Transacoes!$D$3:$D1000,Transacoes!$C$3:$C1000,$D958,Transacoes!$B$3:$B1000,"V", Transacoes!$A$3:$A1000, "&lt;"&amp;EOMONTH(DATE(J$1,J$2,1),0)))*SUMIFS(Prov_Auto!$E$3:$E1000, Prov_Auto!$A$3:$A1000, $D958, Prov_Auto!$D$3:$D1000,"&gt;="&amp;DATE(J$1,J$2,1),Prov_Auto!$D$3:$D1000, "&lt;="&amp;EOMONTH(DATE(J$1,J$2,1),0)))</f>
        <v/>
      </c>
      <c r="K958" s="48" t="str">
        <f>IF($D958="","", (SUMIFS(Transacoes!$D$3:$D1000,Transacoes!$C$3:$C1000,$D958,Transacoes!$B$3:$B1000,"C", Transacoes!$A$3:$A1000, "&lt;"&amp;EOMONTH(DATE(K$1,K$2,1),0))-SUMIFS(Transacoes!$D$3:$D1000,Transacoes!$C$3:$C1000,$D958,Transacoes!$B$3:$B1000,"V", Transacoes!$A$3:$A1000, "&lt;"&amp;EOMONTH(DATE(K$1,K$2,1),0)))*SUMIFS(Prov_Auto!$E$3:$E1000, Prov_Auto!$A$3:$A1000, $D958, Prov_Auto!$D$3:$D1000,"&gt;="&amp;DATE(K$1,K$2,1),Prov_Auto!$D$3:$D1000, "&lt;="&amp;EOMONTH(DATE(K$1,K$2,1),0)))</f>
        <v/>
      </c>
      <c r="L958" s="48" t="str">
        <f>IF($D958="","", (SUMIFS(Transacoes!$D$3:$D1000,Transacoes!$C$3:$C1000,$D958,Transacoes!$B$3:$B1000,"C", Transacoes!$A$3:$A1000, "&lt;"&amp;EOMONTH(DATE(L$1,L$2,1),0))-SUMIFS(Transacoes!$D$3:$D1000,Transacoes!$C$3:$C1000,$D958,Transacoes!$B$3:$B1000,"V", Transacoes!$A$3:$A1000, "&lt;"&amp;EOMONTH(DATE(L$1,L$2,1),0)))*SUMIFS(Prov_Auto!$E$3:$E1000, Prov_Auto!$A$3:$A1000, $D958, Prov_Auto!$D$3:$D1000,"&gt;="&amp;DATE(L$1,L$2,1),Prov_Auto!$D$3:$D1000, "&lt;="&amp;EOMONTH(DATE(L$1,L$2,1),0)))</f>
        <v/>
      </c>
      <c r="M958" s="48" t="str">
        <f>IF($D958="","", (SUMIFS(Transacoes!$D$3:$D1000,Transacoes!$C$3:$C1000,$D958,Transacoes!$B$3:$B1000,"C", Transacoes!$A$3:$A1000, "&lt;"&amp;EOMONTH(DATE(M$1,M$2,1),0))-SUMIFS(Transacoes!$D$3:$D1000,Transacoes!$C$3:$C1000,$D958,Transacoes!$B$3:$B1000,"V", Transacoes!$A$3:$A1000, "&lt;"&amp;EOMONTH(DATE(M$1,M$2,1),0)))*SUMIFS(Prov_Auto!$E$3:$E1000, Prov_Auto!$A$3:$A1000, $D958, Prov_Auto!$D$3:$D1000,"&gt;="&amp;DATE(M$1,M$2,1),Prov_Auto!$D$3:$D1000, "&lt;="&amp;EOMONTH(DATE(M$1,M$2,1),0)))</f>
        <v/>
      </c>
      <c r="N958" s="48" t="str">
        <f>IF($D958="","", (SUMIFS(Transacoes!$D$3:$D1000,Transacoes!$C$3:$C1000,$D958,Transacoes!$B$3:$B1000,"C", Transacoes!$A$3:$A1000, "&lt;"&amp;EOMONTH(DATE(N$1,N$2,1),0))-SUMIFS(Transacoes!$D$3:$D1000,Transacoes!$C$3:$C1000,$D958,Transacoes!$B$3:$B1000,"V", Transacoes!$A$3:$A1000, "&lt;"&amp;EOMONTH(DATE(N$1,N$2,1),0)))*SUMIFS(Prov_Auto!$E$3:$E1000, Prov_Auto!$A$3:$A1000, $D958, Prov_Auto!$D$3:$D1000,"&gt;="&amp;DATE(N$1,N$2,1),Prov_Auto!$D$3:$D1000, "&lt;="&amp;EOMONTH(DATE(N$1,N$2,1),0)))</f>
        <v/>
      </c>
      <c r="O958" s="48" t="str">
        <f>IF($D958="","", (SUMIFS(Transacoes!$D$3:$D1000,Transacoes!$C$3:$C1000,$D958,Transacoes!$B$3:$B1000,"C", Transacoes!$A$3:$A1000, "&lt;"&amp;EOMONTH(DATE(O$1,O$2,1),0))-SUMIFS(Transacoes!$D$3:$D1000,Transacoes!$C$3:$C1000,$D958,Transacoes!$B$3:$B1000,"V", Transacoes!$A$3:$A1000, "&lt;"&amp;EOMONTH(DATE(O$1,O$2,1),0)))*SUMIFS(Prov_Auto!$E$3:$E1000, Prov_Auto!$A$3:$A1000, $D958, Prov_Auto!$D$3:$D1000,"&gt;="&amp;DATE(O$1,O$2,1),Prov_Auto!$D$3:$D1000, "&lt;="&amp;EOMONTH(DATE(O$1,O$2,1),0)))</f>
        <v/>
      </c>
      <c r="P958" s="48" t="str">
        <f>IF($D958="","", (SUMIFS(Transacoes!$D$3:$D1000,Transacoes!$C$3:$C1000,$D958,Transacoes!$B$3:$B1000,"C", Transacoes!$A$3:$A1000, "&lt;"&amp;EOMONTH(DATE(P$1,P$2,1),0))-SUMIFS(Transacoes!$D$3:$D1000,Transacoes!$C$3:$C1000,$D958,Transacoes!$B$3:$B1000,"V", Transacoes!$A$3:$A1000, "&lt;"&amp;EOMONTH(DATE(P$1,P$2,1),0)))*SUMIFS(Prov_Auto!$E$3:$E1000, Prov_Auto!$A$3:$A1000, $D958, Prov_Auto!$D$3:$D1000,"&gt;="&amp;DATE(P$1,P$2,1),Prov_Auto!$D$3:$D1000, "&lt;="&amp;EOMONTH(DATE(P$1,P$2,1),0)))</f>
        <v/>
      </c>
      <c r="Q958" s="48" t="str">
        <f>IF($D958="","", (SUMIFS(Transacoes!$D$3:$D1000,Transacoes!$C$3:$C1000,$D958,Transacoes!$B$3:$B1000,"C", Transacoes!$A$3:$A1000, "&lt;"&amp;EOMONTH(DATE(Q$1,Q$2,1),0))-SUMIFS(Transacoes!$D$3:$D1000,Transacoes!$C$3:$C1000,$D958,Transacoes!$B$3:$B1000,"V", Transacoes!$A$3:$A1000, "&lt;"&amp;EOMONTH(DATE(Q$1,Q$2,1),0)))*SUMIFS(Prov_Auto!$E$3:$E1000, Prov_Auto!$A$3:$A1000, $D958, Prov_Auto!$D$3:$D1000,"&gt;="&amp;DATE(Q$1,Q$2,1),Prov_Auto!$D$3:$D1000, "&lt;="&amp;EOMONTH(DATE(Q$1,Q$2,1),0)))</f>
        <v/>
      </c>
      <c r="R958" s="47"/>
    </row>
    <row r="959">
      <c r="A959" s="47"/>
      <c r="B959" s="47"/>
      <c r="C959" s="47"/>
      <c r="D959" s="87"/>
      <c r="E959" s="48" t="str">
        <f>IF($D959="","", (SUMIFS(Transacoes!$D$3:$D1000,Transacoes!$C$3:$C1000,$D959,Transacoes!$B$3:$B1000,"C", Transacoes!$A$3:$A1000, "&lt;"&amp;EOMONTH(DATE(E$1,E$2,1),0))-SUMIFS(Transacoes!$D$3:$D1000,Transacoes!$C$3:$C1000,$D959,Transacoes!$B$3:$B1000,"V", Transacoes!$A$3:$A1000, "&lt;"&amp;EOMONTH(DATE(E$1,E$2,1),0)))*SUMIFS(Prov_Auto!$E$3:$E1000, Prov_Auto!$A$3:$A1000, $D959, Prov_Auto!$D$3:$D1000,"&gt;="&amp;DATE(E$1,E$2,1),Prov_Auto!$D$3:$D1000, "&lt;="&amp;EOMONTH(DATE(E$1,E$2,1),0)))</f>
        <v/>
      </c>
      <c r="F959" s="48" t="str">
        <f>IF($D959="","", (SUMIFS(Transacoes!$D$3:$D1000,Transacoes!$C$3:$C1000,$D959,Transacoes!$B$3:$B1000,"C", Transacoes!$A$3:$A1000, "&lt;"&amp;EOMONTH(DATE(F$1,F$2,1),0))-SUMIFS(Transacoes!$D$3:$D1000,Transacoes!$C$3:$C1000,$D959,Transacoes!$B$3:$B1000,"V", Transacoes!$A$3:$A1000, "&lt;"&amp;EOMONTH(DATE(F$1,F$2,1),0)))*SUMIFS(Prov_Auto!$E$3:$E1000, Prov_Auto!$A$3:$A1000, $D959, Prov_Auto!$D$3:$D1000,"&gt;="&amp;DATE(F$1,F$2,1),Prov_Auto!$D$3:$D1000, "&lt;="&amp;EOMONTH(DATE(F$1,F$2,1),0)))</f>
        <v/>
      </c>
      <c r="G959" s="48" t="str">
        <f>IF($D959="","", (SUMIFS(Transacoes!$D$3:$D1000,Transacoes!$C$3:$C1000,$D959,Transacoes!$B$3:$B1000,"C", Transacoes!$A$3:$A1000, "&lt;"&amp;EOMONTH(DATE(G$1,G$2,1),0))-SUMIFS(Transacoes!$D$3:$D1000,Transacoes!$C$3:$C1000,$D959,Transacoes!$B$3:$B1000,"V", Transacoes!$A$3:$A1000, "&lt;"&amp;EOMONTH(DATE(G$1,G$2,1),0)))*SUMIFS(Prov_Auto!$E$3:$E1000, Prov_Auto!$A$3:$A1000, $D959, Prov_Auto!$D$3:$D1000,"&gt;="&amp;DATE(G$1,G$2,1),Prov_Auto!$D$3:$D1000, "&lt;="&amp;EOMONTH(DATE(G$1,G$2,1),0)))</f>
        <v/>
      </c>
      <c r="H959" s="48" t="str">
        <f>IF($D959="","", (SUMIFS(Transacoes!$D$3:$D1000,Transacoes!$C$3:$C1000,$D959,Transacoes!$B$3:$B1000,"C", Transacoes!$A$3:$A1000, "&lt;"&amp;EOMONTH(DATE(H$1,H$2,1),0))-SUMIFS(Transacoes!$D$3:$D1000,Transacoes!$C$3:$C1000,$D959,Transacoes!$B$3:$B1000,"V", Transacoes!$A$3:$A1000, "&lt;"&amp;EOMONTH(DATE(H$1,H$2,1),0)))*SUMIFS(Prov_Auto!$E$3:$E1000, Prov_Auto!$A$3:$A1000, $D959, Prov_Auto!$D$3:$D1000,"&gt;="&amp;DATE(H$1,H$2,1),Prov_Auto!$D$3:$D1000, "&lt;="&amp;EOMONTH(DATE(H$1,H$2,1),0)))</f>
        <v/>
      </c>
      <c r="I959" s="48" t="str">
        <f>IF($D959="","", (SUMIFS(Transacoes!$D$3:$D1000,Transacoes!$C$3:$C1000,$D959,Transacoes!$B$3:$B1000,"C", Transacoes!$A$3:$A1000, "&lt;"&amp;EOMONTH(DATE(I$1,I$2,1),0))-SUMIFS(Transacoes!$D$3:$D1000,Transacoes!$C$3:$C1000,$D959,Transacoes!$B$3:$B1000,"V", Transacoes!$A$3:$A1000, "&lt;"&amp;EOMONTH(DATE(I$1,I$2,1),0)))*SUMIFS(Prov_Auto!$E$3:$E1000, Prov_Auto!$A$3:$A1000, $D959, Prov_Auto!$D$3:$D1000,"&gt;="&amp;DATE(I$1,I$2,1),Prov_Auto!$D$3:$D1000, "&lt;="&amp;EOMONTH(DATE(I$1,I$2,1),0)))</f>
        <v/>
      </c>
      <c r="J959" s="48" t="str">
        <f>IF($D959="","", (SUMIFS(Transacoes!$D$3:$D1000,Transacoes!$C$3:$C1000,$D959,Transacoes!$B$3:$B1000,"C", Transacoes!$A$3:$A1000, "&lt;"&amp;EOMONTH(DATE(J$1,J$2,1),0))-SUMIFS(Transacoes!$D$3:$D1000,Transacoes!$C$3:$C1000,$D959,Transacoes!$B$3:$B1000,"V", Transacoes!$A$3:$A1000, "&lt;"&amp;EOMONTH(DATE(J$1,J$2,1),0)))*SUMIFS(Prov_Auto!$E$3:$E1000, Prov_Auto!$A$3:$A1000, $D959, Prov_Auto!$D$3:$D1000,"&gt;="&amp;DATE(J$1,J$2,1),Prov_Auto!$D$3:$D1000, "&lt;="&amp;EOMONTH(DATE(J$1,J$2,1),0)))</f>
        <v/>
      </c>
      <c r="K959" s="48" t="str">
        <f>IF($D959="","", (SUMIFS(Transacoes!$D$3:$D1000,Transacoes!$C$3:$C1000,$D959,Transacoes!$B$3:$B1000,"C", Transacoes!$A$3:$A1000, "&lt;"&amp;EOMONTH(DATE(K$1,K$2,1),0))-SUMIFS(Transacoes!$D$3:$D1000,Transacoes!$C$3:$C1000,$D959,Transacoes!$B$3:$B1000,"V", Transacoes!$A$3:$A1000, "&lt;"&amp;EOMONTH(DATE(K$1,K$2,1),0)))*SUMIFS(Prov_Auto!$E$3:$E1000, Prov_Auto!$A$3:$A1000, $D959, Prov_Auto!$D$3:$D1000,"&gt;="&amp;DATE(K$1,K$2,1),Prov_Auto!$D$3:$D1000, "&lt;="&amp;EOMONTH(DATE(K$1,K$2,1),0)))</f>
        <v/>
      </c>
      <c r="L959" s="48" t="str">
        <f>IF($D959="","", (SUMIFS(Transacoes!$D$3:$D1000,Transacoes!$C$3:$C1000,$D959,Transacoes!$B$3:$B1000,"C", Transacoes!$A$3:$A1000, "&lt;"&amp;EOMONTH(DATE(L$1,L$2,1),0))-SUMIFS(Transacoes!$D$3:$D1000,Transacoes!$C$3:$C1000,$D959,Transacoes!$B$3:$B1000,"V", Transacoes!$A$3:$A1000, "&lt;"&amp;EOMONTH(DATE(L$1,L$2,1),0)))*SUMIFS(Prov_Auto!$E$3:$E1000, Prov_Auto!$A$3:$A1000, $D959, Prov_Auto!$D$3:$D1000,"&gt;="&amp;DATE(L$1,L$2,1),Prov_Auto!$D$3:$D1000, "&lt;="&amp;EOMONTH(DATE(L$1,L$2,1),0)))</f>
        <v/>
      </c>
      <c r="M959" s="48" t="str">
        <f>IF($D959="","", (SUMIFS(Transacoes!$D$3:$D1000,Transacoes!$C$3:$C1000,$D959,Transacoes!$B$3:$B1000,"C", Transacoes!$A$3:$A1000, "&lt;"&amp;EOMONTH(DATE(M$1,M$2,1),0))-SUMIFS(Transacoes!$D$3:$D1000,Transacoes!$C$3:$C1000,$D959,Transacoes!$B$3:$B1000,"V", Transacoes!$A$3:$A1000, "&lt;"&amp;EOMONTH(DATE(M$1,M$2,1),0)))*SUMIFS(Prov_Auto!$E$3:$E1000, Prov_Auto!$A$3:$A1000, $D959, Prov_Auto!$D$3:$D1000,"&gt;="&amp;DATE(M$1,M$2,1),Prov_Auto!$D$3:$D1000, "&lt;="&amp;EOMONTH(DATE(M$1,M$2,1),0)))</f>
        <v/>
      </c>
      <c r="N959" s="48" t="str">
        <f>IF($D959="","", (SUMIFS(Transacoes!$D$3:$D1000,Transacoes!$C$3:$C1000,$D959,Transacoes!$B$3:$B1000,"C", Transacoes!$A$3:$A1000, "&lt;"&amp;EOMONTH(DATE(N$1,N$2,1),0))-SUMIFS(Transacoes!$D$3:$D1000,Transacoes!$C$3:$C1000,$D959,Transacoes!$B$3:$B1000,"V", Transacoes!$A$3:$A1000, "&lt;"&amp;EOMONTH(DATE(N$1,N$2,1),0)))*SUMIFS(Prov_Auto!$E$3:$E1000, Prov_Auto!$A$3:$A1000, $D959, Prov_Auto!$D$3:$D1000,"&gt;="&amp;DATE(N$1,N$2,1),Prov_Auto!$D$3:$D1000, "&lt;="&amp;EOMONTH(DATE(N$1,N$2,1),0)))</f>
        <v/>
      </c>
      <c r="O959" s="48" t="str">
        <f>IF($D959="","", (SUMIFS(Transacoes!$D$3:$D1000,Transacoes!$C$3:$C1000,$D959,Transacoes!$B$3:$B1000,"C", Transacoes!$A$3:$A1000, "&lt;"&amp;EOMONTH(DATE(O$1,O$2,1),0))-SUMIFS(Transacoes!$D$3:$D1000,Transacoes!$C$3:$C1000,$D959,Transacoes!$B$3:$B1000,"V", Transacoes!$A$3:$A1000, "&lt;"&amp;EOMONTH(DATE(O$1,O$2,1),0)))*SUMIFS(Prov_Auto!$E$3:$E1000, Prov_Auto!$A$3:$A1000, $D959, Prov_Auto!$D$3:$D1000,"&gt;="&amp;DATE(O$1,O$2,1),Prov_Auto!$D$3:$D1000, "&lt;="&amp;EOMONTH(DATE(O$1,O$2,1),0)))</f>
        <v/>
      </c>
      <c r="P959" s="48" t="str">
        <f>IF($D959="","", (SUMIFS(Transacoes!$D$3:$D1000,Transacoes!$C$3:$C1000,$D959,Transacoes!$B$3:$B1000,"C", Transacoes!$A$3:$A1000, "&lt;"&amp;EOMONTH(DATE(P$1,P$2,1),0))-SUMIFS(Transacoes!$D$3:$D1000,Transacoes!$C$3:$C1000,$D959,Transacoes!$B$3:$B1000,"V", Transacoes!$A$3:$A1000, "&lt;"&amp;EOMONTH(DATE(P$1,P$2,1),0)))*SUMIFS(Prov_Auto!$E$3:$E1000, Prov_Auto!$A$3:$A1000, $D959, Prov_Auto!$D$3:$D1000,"&gt;="&amp;DATE(P$1,P$2,1),Prov_Auto!$D$3:$D1000, "&lt;="&amp;EOMONTH(DATE(P$1,P$2,1),0)))</f>
        <v/>
      </c>
      <c r="Q959" s="48" t="str">
        <f>IF($D959="","", (SUMIFS(Transacoes!$D$3:$D1000,Transacoes!$C$3:$C1000,$D959,Transacoes!$B$3:$B1000,"C", Transacoes!$A$3:$A1000, "&lt;"&amp;EOMONTH(DATE(Q$1,Q$2,1),0))-SUMIFS(Transacoes!$D$3:$D1000,Transacoes!$C$3:$C1000,$D959,Transacoes!$B$3:$B1000,"V", Transacoes!$A$3:$A1000, "&lt;"&amp;EOMONTH(DATE(Q$1,Q$2,1),0)))*SUMIFS(Prov_Auto!$E$3:$E1000, Prov_Auto!$A$3:$A1000, $D959, Prov_Auto!$D$3:$D1000,"&gt;="&amp;DATE(Q$1,Q$2,1),Prov_Auto!$D$3:$D1000, "&lt;="&amp;EOMONTH(DATE(Q$1,Q$2,1),0)))</f>
        <v/>
      </c>
      <c r="R959" s="47"/>
    </row>
    <row r="960">
      <c r="A960" s="47"/>
      <c r="B960" s="47"/>
      <c r="C960" s="47"/>
      <c r="D960" s="87"/>
      <c r="E960" s="48" t="str">
        <f>IF($D960="","", (SUMIFS(Transacoes!$D$3:$D1000,Transacoes!$C$3:$C1000,$D960,Transacoes!$B$3:$B1000,"C", Transacoes!$A$3:$A1000, "&lt;"&amp;EOMONTH(DATE(E$1,E$2,1),0))-SUMIFS(Transacoes!$D$3:$D1000,Transacoes!$C$3:$C1000,$D960,Transacoes!$B$3:$B1000,"V", Transacoes!$A$3:$A1000, "&lt;"&amp;EOMONTH(DATE(E$1,E$2,1),0)))*SUMIFS(Prov_Auto!$E$3:$E1000, Prov_Auto!$A$3:$A1000, $D960, Prov_Auto!$D$3:$D1000,"&gt;="&amp;DATE(E$1,E$2,1),Prov_Auto!$D$3:$D1000, "&lt;="&amp;EOMONTH(DATE(E$1,E$2,1),0)))</f>
        <v/>
      </c>
      <c r="F960" s="48" t="str">
        <f>IF($D960="","", (SUMIFS(Transacoes!$D$3:$D1000,Transacoes!$C$3:$C1000,$D960,Transacoes!$B$3:$B1000,"C", Transacoes!$A$3:$A1000, "&lt;"&amp;EOMONTH(DATE(F$1,F$2,1),0))-SUMIFS(Transacoes!$D$3:$D1000,Transacoes!$C$3:$C1000,$D960,Transacoes!$B$3:$B1000,"V", Transacoes!$A$3:$A1000, "&lt;"&amp;EOMONTH(DATE(F$1,F$2,1),0)))*SUMIFS(Prov_Auto!$E$3:$E1000, Prov_Auto!$A$3:$A1000, $D960, Prov_Auto!$D$3:$D1000,"&gt;="&amp;DATE(F$1,F$2,1),Prov_Auto!$D$3:$D1000, "&lt;="&amp;EOMONTH(DATE(F$1,F$2,1),0)))</f>
        <v/>
      </c>
      <c r="G960" s="48" t="str">
        <f>IF($D960="","", (SUMIFS(Transacoes!$D$3:$D1000,Transacoes!$C$3:$C1000,$D960,Transacoes!$B$3:$B1000,"C", Transacoes!$A$3:$A1000, "&lt;"&amp;EOMONTH(DATE(G$1,G$2,1),0))-SUMIFS(Transacoes!$D$3:$D1000,Transacoes!$C$3:$C1000,$D960,Transacoes!$B$3:$B1000,"V", Transacoes!$A$3:$A1000, "&lt;"&amp;EOMONTH(DATE(G$1,G$2,1),0)))*SUMIFS(Prov_Auto!$E$3:$E1000, Prov_Auto!$A$3:$A1000, $D960, Prov_Auto!$D$3:$D1000,"&gt;="&amp;DATE(G$1,G$2,1),Prov_Auto!$D$3:$D1000, "&lt;="&amp;EOMONTH(DATE(G$1,G$2,1),0)))</f>
        <v/>
      </c>
      <c r="H960" s="48" t="str">
        <f>IF($D960="","", (SUMIFS(Transacoes!$D$3:$D1000,Transacoes!$C$3:$C1000,$D960,Transacoes!$B$3:$B1000,"C", Transacoes!$A$3:$A1000, "&lt;"&amp;EOMONTH(DATE(H$1,H$2,1),0))-SUMIFS(Transacoes!$D$3:$D1000,Transacoes!$C$3:$C1000,$D960,Transacoes!$B$3:$B1000,"V", Transacoes!$A$3:$A1000, "&lt;"&amp;EOMONTH(DATE(H$1,H$2,1),0)))*SUMIFS(Prov_Auto!$E$3:$E1000, Prov_Auto!$A$3:$A1000, $D960, Prov_Auto!$D$3:$D1000,"&gt;="&amp;DATE(H$1,H$2,1),Prov_Auto!$D$3:$D1000, "&lt;="&amp;EOMONTH(DATE(H$1,H$2,1),0)))</f>
        <v/>
      </c>
      <c r="I960" s="48" t="str">
        <f>IF($D960="","", (SUMIFS(Transacoes!$D$3:$D1000,Transacoes!$C$3:$C1000,$D960,Transacoes!$B$3:$B1000,"C", Transacoes!$A$3:$A1000, "&lt;"&amp;EOMONTH(DATE(I$1,I$2,1),0))-SUMIFS(Transacoes!$D$3:$D1000,Transacoes!$C$3:$C1000,$D960,Transacoes!$B$3:$B1000,"V", Transacoes!$A$3:$A1000, "&lt;"&amp;EOMONTH(DATE(I$1,I$2,1),0)))*SUMIFS(Prov_Auto!$E$3:$E1000, Prov_Auto!$A$3:$A1000, $D960, Prov_Auto!$D$3:$D1000,"&gt;="&amp;DATE(I$1,I$2,1),Prov_Auto!$D$3:$D1000, "&lt;="&amp;EOMONTH(DATE(I$1,I$2,1),0)))</f>
        <v/>
      </c>
      <c r="J960" s="48" t="str">
        <f>IF($D960="","", (SUMIFS(Transacoes!$D$3:$D1000,Transacoes!$C$3:$C1000,$D960,Transacoes!$B$3:$B1000,"C", Transacoes!$A$3:$A1000, "&lt;"&amp;EOMONTH(DATE(J$1,J$2,1),0))-SUMIFS(Transacoes!$D$3:$D1000,Transacoes!$C$3:$C1000,$D960,Transacoes!$B$3:$B1000,"V", Transacoes!$A$3:$A1000, "&lt;"&amp;EOMONTH(DATE(J$1,J$2,1),0)))*SUMIFS(Prov_Auto!$E$3:$E1000, Prov_Auto!$A$3:$A1000, $D960, Prov_Auto!$D$3:$D1000,"&gt;="&amp;DATE(J$1,J$2,1),Prov_Auto!$D$3:$D1000, "&lt;="&amp;EOMONTH(DATE(J$1,J$2,1),0)))</f>
        <v/>
      </c>
      <c r="K960" s="48" t="str">
        <f>IF($D960="","", (SUMIFS(Transacoes!$D$3:$D1000,Transacoes!$C$3:$C1000,$D960,Transacoes!$B$3:$B1000,"C", Transacoes!$A$3:$A1000, "&lt;"&amp;EOMONTH(DATE(K$1,K$2,1),0))-SUMIFS(Transacoes!$D$3:$D1000,Transacoes!$C$3:$C1000,$D960,Transacoes!$B$3:$B1000,"V", Transacoes!$A$3:$A1000, "&lt;"&amp;EOMONTH(DATE(K$1,K$2,1),0)))*SUMIFS(Prov_Auto!$E$3:$E1000, Prov_Auto!$A$3:$A1000, $D960, Prov_Auto!$D$3:$D1000,"&gt;="&amp;DATE(K$1,K$2,1),Prov_Auto!$D$3:$D1000, "&lt;="&amp;EOMONTH(DATE(K$1,K$2,1),0)))</f>
        <v/>
      </c>
      <c r="L960" s="48" t="str">
        <f>IF($D960="","", (SUMIFS(Transacoes!$D$3:$D1000,Transacoes!$C$3:$C1000,$D960,Transacoes!$B$3:$B1000,"C", Transacoes!$A$3:$A1000, "&lt;"&amp;EOMONTH(DATE(L$1,L$2,1),0))-SUMIFS(Transacoes!$D$3:$D1000,Transacoes!$C$3:$C1000,$D960,Transacoes!$B$3:$B1000,"V", Transacoes!$A$3:$A1000, "&lt;"&amp;EOMONTH(DATE(L$1,L$2,1),0)))*SUMIFS(Prov_Auto!$E$3:$E1000, Prov_Auto!$A$3:$A1000, $D960, Prov_Auto!$D$3:$D1000,"&gt;="&amp;DATE(L$1,L$2,1),Prov_Auto!$D$3:$D1000, "&lt;="&amp;EOMONTH(DATE(L$1,L$2,1),0)))</f>
        <v/>
      </c>
      <c r="M960" s="48" t="str">
        <f>IF($D960="","", (SUMIFS(Transacoes!$D$3:$D1000,Transacoes!$C$3:$C1000,$D960,Transacoes!$B$3:$B1000,"C", Transacoes!$A$3:$A1000, "&lt;"&amp;EOMONTH(DATE(M$1,M$2,1),0))-SUMIFS(Transacoes!$D$3:$D1000,Transacoes!$C$3:$C1000,$D960,Transacoes!$B$3:$B1000,"V", Transacoes!$A$3:$A1000, "&lt;"&amp;EOMONTH(DATE(M$1,M$2,1),0)))*SUMIFS(Prov_Auto!$E$3:$E1000, Prov_Auto!$A$3:$A1000, $D960, Prov_Auto!$D$3:$D1000,"&gt;="&amp;DATE(M$1,M$2,1),Prov_Auto!$D$3:$D1000, "&lt;="&amp;EOMONTH(DATE(M$1,M$2,1),0)))</f>
        <v/>
      </c>
      <c r="N960" s="48" t="str">
        <f>IF($D960="","", (SUMIFS(Transacoes!$D$3:$D1000,Transacoes!$C$3:$C1000,$D960,Transacoes!$B$3:$B1000,"C", Transacoes!$A$3:$A1000, "&lt;"&amp;EOMONTH(DATE(N$1,N$2,1),0))-SUMIFS(Transacoes!$D$3:$D1000,Transacoes!$C$3:$C1000,$D960,Transacoes!$B$3:$B1000,"V", Transacoes!$A$3:$A1000, "&lt;"&amp;EOMONTH(DATE(N$1,N$2,1),0)))*SUMIFS(Prov_Auto!$E$3:$E1000, Prov_Auto!$A$3:$A1000, $D960, Prov_Auto!$D$3:$D1000,"&gt;="&amp;DATE(N$1,N$2,1),Prov_Auto!$D$3:$D1000, "&lt;="&amp;EOMONTH(DATE(N$1,N$2,1),0)))</f>
        <v/>
      </c>
      <c r="O960" s="48" t="str">
        <f>IF($D960="","", (SUMIFS(Transacoes!$D$3:$D1000,Transacoes!$C$3:$C1000,$D960,Transacoes!$B$3:$B1000,"C", Transacoes!$A$3:$A1000, "&lt;"&amp;EOMONTH(DATE(O$1,O$2,1),0))-SUMIFS(Transacoes!$D$3:$D1000,Transacoes!$C$3:$C1000,$D960,Transacoes!$B$3:$B1000,"V", Transacoes!$A$3:$A1000, "&lt;"&amp;EOMONTH(DATE(O$1,O$2,1),0)))*SUMIFS(Prov_Auto!$E$3:$E1000, Prov_Auto!$A$3:$A1000, $D960, Prov_Auto!$D$3:$D1000,"&gt;="&amp;DATE(O$1,O$2,1),Prov_Auto!$D$3:$D1000, "&lt;="&amp;EOMONTH(DATE(O$1,O$2,1),0)))</f>
        <v/>
      </c>
      <c r="P960" s="48" t="str">
        <f>IF($D960="","", (SUMIFS(Transacoes!$D$3:$D1000,Transacoes!$C$3:$C1000,$D960,Transacoes!$B$3:$B1000,"C", Transacoes!$A$3:$A1000, "&lt;"&amp;EOMONTH(DATE(P$1,P$2,1),0))-SUMIFS(Transacoes!$D$3:$D1000,Transacoes!$C$3:$C1000,$D960,Transacoes!$B$3:$B1000,"V", Transacoes!$A$3:$A1000, "&lt;"&amp;EOMONTH(DATE(P$1,P$2,1),0)))*SUMIFS(Prov_Auto!$E$3:$E1000, Prov_Auto!$A$3:$A1000, $D960, Prov_Auto!$D$3:$D1000,"&gt;="&amp;DATE(P$1,P$2,1),Prov_Auto!$D$3:$D1000, "&lt;="&amp;EOMONTH(DATE(P$1,P$2,1),0)))</f>
        <v/>
      </c>
      <c r="Q960" s="48" t="str">
        <f>IF($D960="","", (SUMIFS(Transacoes!$D$3:$D1000,Transacoes!$C$3:$C1000,$D960,Transacoes!$B$3:$B1000,"C", Transacoes!$A$3:$A1000, "&lt;"&amp;EOMONTH(DATE(Q$1,Q$2,1),0))-SUMIFS(Transacoes!$D$3:$D1000,Transacoes!$C$3:$C1000,$D960,Transacoes!$B$3:$B1000,"V", Transacoes!$A$3:$A1000, "&lt;"&amp;EOMONTH(DATE(Q$1,Q$2,1),0)))*SUMIFS(Prov_Auto!$E$3:$E1000, Prov_Auto!$A$3:$A1000, $D960, Prov_Auto!$D$3:$D1000,"&gt;="&amp;DATE(Q$1,Q$2,1),Prov_Auto!$D$3:$D1000, "&lt;="&amp;EOMONTH(DATE(Q$1,Q$2,1),0)))</f>
        <v/>
      </c>
      <c r="R960" s="47"/>
    </row>
    <row r="961">
      <c r="A961" s="47"/>
      <c r="B961" s="47"/>
      <c r="C961" s="47"/>
      <c r="D961" s="87"/>
      <c r="E961" s="48" t="str">
        <f>IF($D961="","", (SUMIFS(Transacoes!$D$3:$D1000,Transacoes!$C$3:$C1000,$D961,Transacoes!$B$3:$B1000,"C", Transacoes!$A$3:$A1000, "&lt;"&amp;EOMONTH(DATE(E$1,E$2,1),0))-SUMIFS(Transacoes!$D$3:$D1000,Transacoes!$C$3:$C1000,$D961,Transacoes!$B$3:$B1000,"V", Transacoes!$A$3:$A1000, "&lt;"&amp;EOMONTH(DATE(E$1,E$2,1),0)))*SUMIFS(Prov_Auto!$E$3:$E1000, Prov_Auto!$A$3:$A1000, $D961, Prov_Auto!$D$3:$D1000,"&gt;="&amp;DATE(E$1,E$2,1),Prov_Auto!$D$3:$D1000, "&lt;="&amp;EOMONTH(DATE(E$1,E$2,1),0)))</f>
        <v/>
      </c>
      <c r="F961" s="48" t="str">
        <f>IF($D961="","", (SUMIFS(Transacoes!$D$3:$D1000,Transacoes!$C$3:$C1000,$D961,Transacoes!$B$3:$B1000,"C", Transacoes!$A$3:$A1000, "&lt;"&amp;EOMONTH(DATE(F$1,F$2,1),0))-SUMIFS(Transacoes!$D$3:$D1000,Transacoes!$C$3:$C1000,$D961,Transacoes!$B$3:$B1000,"V", Transacoes!$A$3:$A1000, "&lt;"&amp;EOMONTH(DATE(F$1,F$2,1),0)))*SUMIFS(Prov_Auto!$E$3:$E1000, Prov_Auto!$A$3:$A1000, $D961, Prov_Auto!$D$3:$D1000,"&gt;="&amp;DATE(F$1,F$2,1),Prov_Auto!$D$3:$D1000, "&lt;="&amp;EOMONTH(DATE(F$1,F$2,1),0)))</f>
        <v/>
      </c>
      <c r="G961" s="48" t="str">
        <f>IF($D961="","", (SUMIFS(Transacoes!$D$3:$D1000,Transacoes!$C$3:$C1000,$D961,Transacoes!$B$3:$B1000,"C", Transacoes!$A$3:$A1000, "&lt;"&amp;EOMONTH(DATE(G$1,G$2,1),0))-SUMIFS(Transacoes!$D$3:$D1000,Transacoes!$C$3:$C1000,$D961,Transacoes!$B$3:$B1000,"V", Transacoes!$A$3:$A1000, "&lt;"&amp;EOMONTH(DATE(G$1,G$2,1),0)))*SUMIFS(Prov_Auto!$E$3:$E1000, Prov_Auto!$A$3:$A1000, $D961, Prov_Auto!$D$3:$D1000,"&gt;="&amp;DATE(G$1,G$2,1),Prov_Auto!$D$3:$D1000, "&lt;="&amp;EOMONTH(DATE(G$1,G$2,1),0)))</f>
        <v/>
      </c>
      <c r="H961" s="48" t="str">
        <f>IF($D961="","", (SUMIFS(Transacoes!$D$3:$D1000,Transacoes!$C$3:$C1000,$D961,Transacoes!$B$3:$B1000,"C", Transacoes!$A$3:$A1000, "&lt;"&amp;EOMONTH(DATE(H$1,H$2,1),0))-SUMIFS(Transacoes!$D$3:$D1000,Transacoes!$C$3:$C1000,$D961,Transacoes!$B$3:$B1000,"V", Transacoes!$A$3:$A1000, "&lt;"&amp;EOMONTH(DATE(H$1,H$2,1),0)))*SUMIFS(Prov_Auto!$E$3:$E1000, Prov_Auto!$A$3:$A1000, $D961, Prov_Auto!$D$3:$D1000,"&gt;="&amp;DATE(H$1,H$2,1),Prov_Auto!$D$3:$D1000, "&lt;="&amp;EOMONTH(DATE(H$1,H$2,1),0)))</f>
        <v/>
      </c>
      <c r="I961" s="48" t="str">
        <f>IF($D961="","", (SUMIFS(Transacoes!$D$3:$D1000,Transacoes!$C$3:$C1000,$D961,Transacoes!$B$3:$B1000,"C", Transacoes!$A$3:$A1000, "&lt;"&amp;EOMONTH(DATE(I$1,I$2,1),0))-SUMIFS(Transacoes!$D$3:$D1000,Transacoes!$C$3:$C1000,$D961,Transacoes!$B$3:$B1000,"V", Transacoes!$A$3:$A1000, "&lt;"&amp;EOMONTH(DATE(I$1,I$2,1),0)))*SUMIFS(Prov_Auto!$E$3:$E1000, Prov_Auto!$A$3:$A1000, $D961, Prov_Auto!$D$3:$D1000,"&gt;="&amp;DATE(I$1,I$2,1),Prov_Auto!$D$3:$D1000, "&lt;="&amp;EOMONTH(DATE(I$1,I$2,1),0)))</f>
        <v/>
      </c>
      <c r="J961" s="48" t="str">
        <f>IF($D961="","", (SUMIFS(Transacoes!$D$3:$D1000,Transacoes!$C$3:$C1000,$D961,Transacoes!$B$3:$B1000,"C", Transacoes!$A$3:$A1000, "&lt;"&amp;EOMONTH(DATE(J$1,J$2,1),0))-SUMIFS(Transacoes!$D$3:$D1000,Transacoes!$C$3:$C1000,$D961,Transacoes!$B$3:$B1000,"V", Transacoes!$A$3:$A1000, "&lt;"&amp;EOMONTH(DATE(J$1,J$2,1),0)))*SUMIFS(Prov_Auto!$E$3:$E1000, Prov_Auto!$A$3:$A1000, $D961, Prov_Auto!$D$3:$D1000,"&gt;="&amp;DATE(J$1,J$2,1),Prov_Auto!$D$3:$D1000, "&lt;="&amp;EOMONTH(DATE(J$1,J$2,1),0)))</f>
        <v/>
      </c>
      <c r="K961" s="48" t="str">
        <f>IF($D961="","", (SUMIFS(Transacoes!$D$3:$D1000,Transacoes!$C$3:$C1000,$D961,Transacoes!$B$3:$B1000,"C", Transacoes!$A$3:$A1000, "&lt;"&amp;EOMONTH(DATE(K$1,K$2,1),0))-SUMIFS(Transacoes!$D$3:$D1000,Transacoes!$C$3:$C1000,$D961,Transacoes!$B$3:$B1000,"V", Transacoes!$A$3:$A1000, "&lt;"&amp;EOMONTH(DATE(K$1,K$2,1),0)))*SUMIFS(Prov_Auto!$E$3:$E1000, Prov_Auto!$A$3:$A1000, $D961, Prov_Auto!$D$3:$D1000,"&gt;="&amp;DATE(K$1,K$2,1),Prov_Auto!$D$3:$D1000, "&lt;="&amp;EOMONTH(DATE(K$1,K$2,1),0)))</f>
        <v/>
      </c>
      <c r="L961" s="48" t="str">
        <f>IF($D961="","", (SUMIFS(Transacoes!$D$3:$D1000,Transacoes!$C$3:$C1000,$D961,Transacoes!$B$3:$B1000,"C", Transacoes!$A$3:$A1000, "&lt;"&amp;EOMONTH(DATE(L$1,L$2,1),0))-SUMIFS(Transacoes!$D$3:$D1000,Transacoes!$C$3:$C1000,$D961,Transacoes!$B$3:$B1000,"V", Transacoes!$A$3:$A1000, "&lt;"&amp;EOMONTH(DATE(L$1,L$2,1),0)))*SUMIFS(Prov_Auto!$E$3:$E1000, Prov_Auto!$A$3:$A1000, $D961, Prov_Auto!$D$3:$D1000,"&gt;="&amp;DATE(L$1,L$2,1),Prov_Auto!$D$3:$D1000, "&lt;="&amp;EOMONTH(DATE(L$1,L$2,1),0)))</f>
        <v/>
      </c>
      <c r="M961" s="48" t="str">
        <f>IF($D961="","", (SUMIFS(Transacoes!$D$3:$D1000,Transacoes!$C$3:$C1000,$D961,Transacoes!$B$3:$B1000,"C", Transacoes!$A$3:$A1000, "&lt;"&amp;EOMONTH(DATE(M$1,M$2,1),0))-SUMIFS(Transacoes!$D$3:$D1000,Transacoes!$C$3:$C1000,$D961,Transacoes!$B$3:$B1000,"V", Transacoes!$A$3:$A1000, "&lt;"&amp;EOMONTH(DATE(M$1,M$2,1),0)))*SUMIFS(Prov_Auto!$E$3:$E1000, Prov_Auto!$A$3:$A1000, $D961, Prov_Auto!$D$3:$D1000,"&gt;="&amp;DATE(M$1,M$2,1),Prov_Auto!$D$3:$D1000, "&lt;="&amp;EOMONTH(DATE(M$1,M$2,1),0)))</f>
        <v/>
      </c>
      <c r="N961" s="48" t="str">
        <f>IF($D961="","", (SUMIFS(Transacoes!$D$3:$D1000,Transacoes!$C$3:$C1000,$D961,Transacoes!$B$3:$B1000,"C", Transacoes!$A$3:$A1000, "&lt;"&amp;EOMONTH(DATE(N$1,N$2,1),0))-SUMIFS(Transacoes!$D$3:$D1000,Transacoes!$C$3:$C1000,$D961,Transacoes!$B$3:$B1000,"V", Transacoes!$A$3:$A1000, "&lt;"&amp;EOMONTH(DATE(N$1,N$2,1),0)))*SUMIFS(Prov_Auto!$E$3:$E1000, Prov_Auto!$A$3:$A1000, $D961, Prov_Auto!$D$3:$D1000,"&gt;="&amp;DATE(N$1,N$2,1),Prov_Auto!$D$3:$D1000, "&lt;="&amp;EOMONTH(DATE(N$1,N$2,1),0)))</f>
        <v/>
      </c>
      <c r="O961" s="48" t="str">
        <f>IF($D961="","", (SUMIFS(Transacoes!$D$3:$D1000,Transacoes!$C$3:$C1000,$D961,Transacoes!$B$3:$B1000,"C", Transacoes!$A$3:$A1000, "&lt;"&amp;EOMONTH(DATE(O$1,O$2,1),0))-SUMIFS(Transacoes!$D$3:$D1000,Transacoes!$C$3:$C1000,$D961,Transacoes!$B$3:$B1000,"V", Transacoes!$A$3:$A1000, "&lt;"&amp;EOMONTH(DATE(O$1,O$2,1),0)))*SUMIFS(Prov_Auto!$E$3:$E1000, Prov_Auto!$A$3:$A1000, $D961, Prov_Auto!$D$3:$D1000,"&gt;="&amp;DATE(O$1,O$2,1),Prov_Auto!$D$3:$D1000, "&lt;="&amp;EOMONTH(DATE(O$1,O$2,1),0)))</f>
        <v/>
      </c>
      <c r="P961" s="48" t="str">
        <f>IF($D961="","", (SUMIFS(Transacoes!$D$3:$D1000,Transacoes!$C$3:$C1000,$D961,Transacoes!$B$3:$B1000,"C", Transacoes!$A$3:$A1000, "&lt;"&amp;EOMONTH(DATE(P$1,P$2,1),0))-SUMIFS(Transacoes!$D$3:$D1000,Transacoes!$C$3:$C1000,$D961,Transacoes!$B$3:$B1000,"V", Transacoes!$A$3:$A1000, "&lt;"&amp;EOMONTH(DATE(P$1,P$2,1),0)))*SUMIFS(Prov_Auto!$E$3:$E1000, Prov_Auto!$A$3:$A1000, $D961, Prov_Auto!$D$3:$D1000,"&gt;="&amp;DATE(P$1,P$2,1),Prov_Auto!$D$3:$D1000, "&lt;="&amp;EOMONTH(DATE(P$1,P$2,1),0)))</f>
        <v/>
      </c>
      <c r="Q961" s="48" t="str">
        <f>IF($D961="","", (SUMIFS(Transacoes!$D$3:$D1000,Transacoes!$C$3:$C1000,$D961,Transacoes!$B$3:$B1000,"C", Transacoes!$A$3:$A1000, "&lt;"&amp;EOMONTH(DATE(Q$1,Q$2,1),0))-SUMIFS(Transacoes!$D$3:$D1000,Transacoes!$C$3:$C1000,$D961,Transacoes!$B$3:$B1000,"V", Transacoes!$A$3:$A1000, "&lt;"&amp;EOMONTH(DATE(Q$1,Q$2,1),0)))*SUMIFS(Prov_Auto!$E$3:$E1000, Prov_Auto!$A$3:$A1000, $D961, Prov_Auto!$D$3:$D1000,"&gt;="&amp;DATE(Q$1,Q$2,1),Prov_Auto!$D$3:$D1000, "&lt;="&amp;EOMONTH(DATE(Q$1,Q$2,1),0)))</f>
        <v/>
      </c>
      <c r="R961" s="47"/>
    </row>
    <row r="962">
      <c r="A962" s="47"/>
      <c r="B962" s="47"/>
      <c r="C962" s="47"/>
      <c r="D962" s="87"/>
      <c r="E962" s="48" t="str">
        <f>IF($D962="","", (SUMIFS(Transacoes!$D$3:$D1000,Transacoes!$C$3:$C1000,$D962,Transacoes!$B$3:$B1000,"C", Transacoes!$A$3:$A1000, "&lt;"&amp;EOMONTH(DATE(E$1,E$2,1),0))-SUMIFS(Transacoes!$D$3:$D1000,Transacoes!$C$3:$C1000,$D962,Transacoes!$B$3:$B1000,"V", Transacoes!$A$3:$A1000, "&lt;"&amp;EOMONTH(DATE(E$1,E$2,1),0)))*SUMIFS(Prov_Auto!$E$3:$E1000, Prov_Auto!$A$3:$A1000, $D962, Prov_Auto!$D$3:$D1000,"&gt;="&amp;DATE(E$1,E$2,1),Prov_Auto!$D$3:$D1000, "&lt;="&amp;EOMONTH(DATE(E$1,E$2,1),0)))</f>
        <v/>
      </c>
      <c r="F962" s="48" t="str">
        <f>IF($D962="","", (SUMIFS(Transacoes!$D$3:$D1000,Transacoes!$C$3:$C1000,$D962,Transacoes!$B$3:$B1000,"C", Transacoes!$A$3:$A1000, "&lt;"&amp;EOMONTH(DATE(F$1,F$2,1),0))-SUMIFS(Transacoes!$D$3:$D1000,Transacoes!$C$3:$C1000,$D962,Transacoes!$B$3:$B1000,"V", Transacoes!$A$3:$A1000, "&lt;"&amp;EOMONTH(DATE(F$1,F$2,1),0)))*SUMIFS(Prov_Auto!$E$3:$E1000, Prov_Auto!$A$3:$A1000, $D962, Prov_Auto!$D$3:$D1000,"&gt;="&amp;DATE(F$1,F$2,1),Prov_Auto!$D$3:$D1000, "&lt;="&amp;EOMONTH(DATE(F$1,F$2,1),0)))</f>
        <v/>
      </c>
      <c r="G962" s="48" t="str">
        <f>IF($D962="","", (SUMIFS(Transacoes!$D$3:$D1000,Transacoes!$C$3:$C1000,$D962,Transacoes!$B$3:$B1000,"C", Transacoes!$A$3:$A1000, "&lt;"&amp;EOMONTH(DATE(G$1,G$2,1),0))-SUMIFS(Transacoes!$D$3:$D1000,Transacoes!$C$3:$C1000,$D962,Transacoes!$B$3:$B1000,"V", Transacoes!$A$3:$A1000, "&lt;"&amp;EOMONTH(DATE(G$1,G$2,1),0)))*SUMIFS(Prov_Auto!$E$3:$E1000, Prov_Auto!$A$3:$A1000, $D962, Prov_Auto!$D$3:$D1000,"&gt;="&amp;DATE(G$1,G$2,1),Prov_Auto!$D$3:$D1000, "&lt;="&amp;EOMONTH(DATE(G$1,G$2,1),0)))</f>
        <v/>
      </c>
      <c r="H962" s="48" t="str">
        <f>IF($D962="","", (SUMIFS(Transacoes!$D$3:$D1000,Transacoes!$C$3:$C1000,$D962,Transacoes!$B$3:$B1000,"C", Transacoes!$A$3:$A1000, "&lt;"&amp;EOMONTH(DATE(H$1,H$2,1),0))-SUMIFS(Transacoes!$D$3:$D1000,Transacoes!$C$3:$C1000,$D962,Transacoes!$B$3:$B1000,"V", Transacoes!$A$3:$A1000, "&lt;"&amp;EOMONTH(DATE(H$1,H$2,1),0)))*SUMIFS(Prov_Auto!$E$3:$E1000, Prov_Auto!$A$3:$A1000, $D962, Prov_Auto!$D$3:$D1000,"&gt;="&amp;DATE(H$1,H$2,1),Prov_Auto!$D$3:$D1000, "&lt;="&amp;EOMONTH(DATE(H$1,H$2,1),0)))</f>
        <v/>
      </c>
      <c r="I962" s="48" t="str">
        <f>IF($D962="","", (SUMIFS(Transacoes!$D$3:$D1000,Transacoes!$C$3:$C1000,$D962,Transacoes!$B$3:$B1000,"C", Transacoes!$A$3:$A1000, "&lt;"&amp;EOMONTH(DATE(I$1,I$2,1),0))-SUMIFS(Transacoes!$D$3:$D1000,Transacoes!$C$3:$C1000,$D962,Transacoes!$B$3:$B1000,"V", Transacoes!$A$3:$A1000, "&lt;"&amp;EOMONTH(DATE(I$1,I$2,1),0)))*SUMIFS(Prov_Auto!$E$3:$E1000, Prov_Auto!$A$3:$A1000, $D962, Prov_Auto!$D$3:$D1000,"&gt;="&amp;DATE(I$1,I$2,1),Prov_Auto!$D$3:$D1000, "&lt;="&amp;EOMONTH(DATE(I$1,I$2,1),0)))</f>
        <v/>
      </c>
      <c r="J962" s="48" t="str">
        <f>IF($D962="","", (SUMIFS(Transacoes!$D$3:$D1000,Transacoes!$C$3:$C1000,$D962,Transacoes!$B$3:$B1000,"C", Transacoes!$A$3:$A1000, "&lt;"&amp;EOMONTH(DATE(J$1,J$2,1),0))-SUMIFS(Transacoes!$D$3:$D1000,Transacoes!$C$3:$C1000,$D962,Transacoes!$B$3:$B1000,"V", Transacoes!$A$3:$A1000, "&lt;"&amp;EOMONTH(DATE(J$1,J$2,1),0)))*SUMIFS(Prov_Auto!$E$3:$E1000, Prov_Auto!$A$3:$A1000, $D962, Prov_Auto!$D$3:$D1000,"&gt;="&amp;DATE(J$1,J$2,1),Prov_Auto!$D$3:$D1000, "&lt;="&amp;EOMONTH(DATE(J$1,J$2,1),0)))</f>
        <v/>
      </c>
      <c r="K962" s="48" t="str">
        <f>IF($D962="","", (SUMIFS(Transacoes!$D$3:$D1000,Transacoes!$C$3:$C1000,$D962,Transacoes!$B$3:$B1000,"C", Transacoes!$A$3:$A1000, "&lt;"&amp;EOMONTH(DATE(K$1,K$2,1),0))-SUMIFS(Transacoes!$D$3:$D1000,Transacoes!$C$3:$C1000,$D962,Transacoes!$B$3:$B1000,"V", Transacoes!$A$3:$A1000, "&lt;"&amp;EOMONTH(DATE(K$1,K$2,1),0)))*SUMIFS(Prov_Auto!$E$3:$E1000, Prov_Auto!$A$3:$A1000, $D962, Prov_Auto!$D$3:$D1000,"&gt;="&amp;DATE(K$1,K$2,1),Prov_Auto!$D$3:$D1000, "&lt;="&amp;EOMONTH(DATE(K$1,K$2,1),0)))</f>
        <v/>
      </c>
      <c r="L962" s="48" t="str">
        <f>IF($D962="","", (SUMIFS(Transacoes!$D$3:$D1000,Transacoes!$C$3:$C1000,$D962,Transacoes!$B$3:$B1000,"C", Transacoes!$A$3:$A1000, "&lt;"&amp;EOMONTH(DATE(L$1,L$2,1),0))-SUMIFS(Transacoes!$D$3:$D1000,Transacoes!$C$3:$C1000,$D962,Transacoes!$B$3:$B1000,"V", Transacoes!$A$3:$A1000, "&lt;"&amp;EOMONTH(DATE(L$1,L$2,1),0)))*SUMIFS(Prov_Auto!$E$3:$E1000, Prov_Auto!$A$3:$A1000, $D962, Prov_Auto!$D$3:$D1000,"&gt;="&amp;DATE(L$1,L$2,1),Prov_Auto!$D$3:$D1000, "&lt;="&amp;EOMONTH(DATE(L$1,L$2,1),0)))</f>
        <v/>
      </c>
      <c r="M962" s="48" t="str">
        <f>IF($D962="","", (SUMIFS(Transacoes!$D$3:$D1000,Transacoes!$C$3:$C1000,$D962,Transacoes!$B$3:$B1000,"C", Transacoes!$A$3:$A1000, "&lt;"&amp;EOMONTH(DATE(M$1,M$2,1),0))-SUMIFS(Transacoes!$D$3:$D1000,Transacoes!$C$3:$C1000,$D962,Transacoes!$B$3:$B1000,"V", Transacoes!$A$3:$A1000, "&lt;"&amp;EOMONTH(DATE(M$1,M$2,1),0)))*SUMIFS(Prov_Auto!$E$3:$E1000, Prov_Auto!$A$3:$A1000, $D962, Prov_Auto!$D$3:$D1000,"&gt;="&amp;DATE(M$1,M$2,1),Prov_Auto!$D$3:$D1000, "&lt;="&amp;EOMONTH(DATE(M$1,M$2,1),0)))</f>
        <v/>
      </c>
      <c r="N962" s="48" t="str">
        <f>IF($D962="","", (SUMIFS(Transacoes!$D$3:$D1000,Transacoes!$C$3:$C1000,$D962,Transacoes!$B$3:$B1000,"C", Transacoes!$A$3:$A1000, "&lt;"&amp;EOMONTH(DATE(N$1,N$2,1),0))-SUMIFS(Transacoes!$D$3:$D1000,Transacoes!$C$3:$C1000,$D962,Transacoes!$B$3:$B1000,"V", Transacoes!$A$3:$A1000, "&lt;"&amp;EOMONTH(DATE(N$1,N$2,1),0)))*SUMIFS(Prov_Auto!$E$3:$E1000, Prov_Auto!$A$3:$A1000, $D962, Prov_Auto!$D$3:$D1000,"&gt;="&amp;DATE(N$1,N$2,1),Prov_Auto!$D$3:$D1000, "&lt;="&amp;EOMONTH(DATE(N$1,N$2,1),0)))</f>
        <v/>
      </c>
      <c r="O962" s="48" t="str">
        <f>IF($D962="","", (SUMIFS(Transacoes!$D$3:$D1000,Transacoes!$C$3:$C1000,$D962,Transacoes!$B$3:$B1000,"C", Transacoes!$A$3:$A1000, "&lt;"&amp;EOMONTH(DATE(O$1,O$2,1),0))-SUMIFS(Transacoes!$D$3:$D1000,Transacoes!$C$3:$C1000,$D962,Transacoes!$B$3:$B1000,"V", Transacoes!$A$3:$A1000, "&lt;"&amp;EOMONTH(DATE(O$1,O$2,1),0)))*SUMIFS(Prov_Auto!$E$3:$E1000, Prov_Auto!$A$3:$A1000, $D962, Prov_Auto!$D$3:$D1000,"&gt;="&amp;DATE(O$1,O$2,1),Prov_Auto!$D$3:$D1000, "&lt;="&amp;EOMONTH(DATE(O$1,O$2,1),0)))</f>
        <v/>
      </c>
      <c r="P962" s="48" t="str">
        <f>IF($D962="","", (SUMIFS(Transacoes!$D$3:$D1000,Transacoes!$C$3:$C1000,$D962,Transacoes!$B$3:$B1000,"C", Transacoes!$A$3:$A1000, "&lt;"&amp;EOMONTH(DATE(P$1,P$2,1),0))-SUMIFS(Transacoes!$D$3:$D1000,Transacoes!$C$3:$C1000,$D962,Transacoes!$B$3:$B1000,"V", Transacoes!$A$3:$A1000, "&lt;"&amp;EOMONTH(DATE(P$1,P$2,1),0)))*SUMIFS(Prov_Auto!$E$3:$E1000, Prov_Auto!$A$3:$A1000, $D962, Prov_Auto!$D$3:$D1000,"&gt;="&amp;DATE(P$1,P$2,1),Prov_Auto!$D$3:$D1000, "&lt;="&amp;EOMONTH(DATE(P$1,P$2,1),0)))</f>
        <v/>
      </c>
      <c r="Q962" s="48" t="str">
        <f>IF($D962="","", (SUMIFS(Transacoes!$D$3:$D1000,Transacoes!$C$3:$C1000,$D962,Transacoes!$B$3:$B1000,"C", Transacoes!$A$3:$A1000, "&lt;"&amp;EOMONTH(DATE(Q$1,Q$2,1),0))-SUMIFS(Transacoes!$D$3:$D1000,Transacoes!$C$3:$C1000,$D962,Transacoes!$B$3:$B1000,"V", Transacoes!$A$3:$A1000, "&lt;"&amp;EOMONTH(DATE(Q$1,Q$2,1),0)))*SUMIFS(Prov_Auto!$E$3:$E1000, Prov_Auto!$A$3:$A1000, $D962, Prov_Auto!$D$3:$D1000,"&gt;="&amp;DATE(Q$1,Q$2,1),Prov_Auto!$D$3:$D1000, "&lt;="&amp;EOMONTH(DATE(Q$1,Q$2,1),0)))</f>
        <v/>
      </c>
      <c r="R962" s="47"/>
    </row>
    <row r="963">
      <c r="A963" s="47"/>
      <c r="B963" s="47"/>
      <c r="C963" s="47"/>
      <c r="D963" s="87"/>
      <c r="E963" s="48" t="str">
        <f>IF($D963="","", (SUMIFS(Transacoes!$D$3:$D1000,Transacoes!$C$3:$C1000,$D963,Transacoes!$B$3:$B1000,"C", Transacoes!$A$3:$A1000, "&lt;"&amp;EOMONTH(DATE(E$1,E$2,1),0))-SUMIFS(Transacoes!$D$3:$D1000,Transacoes!$C$3:$C1000,$D963,Transacoes!$B$3:$B1000,"V", Transacoes!$A$3:$A1000, "&lt;"&amp;EOMONTH(DATE(E$1,E$2,1),0)))*SUMIFS(Prov_Auto!$E$3:$E1000, Prov_Auto!$A$3:$A1000, $D963, Prov_Auto!$D$3:$D1000,"&gt;="&amp;DATE(E$1,E$2,1),Prov_Auto!$D$3:$D1000, "&lt;="&amp;EOMONTH(DATE(E$1,E$2,1),0)))</f>
        <v/>
      </c>
      <c r="F963" s="48" t="str">
        <f>IF($D963="","", (SUMIFS(Transacoes!$D$3:$D1000,Transacoes!$C$3:$C1000,$D963,Transacoes!$B$3:$B1000,"C", Transacoes!$A$3:$A1000, "&lt;"&amp;EOMONTH(DATE(F$1,F$2,1),0))-SUMIFS(Transacoes!$D$3:$D1000,Transacoes!$C$3:$C1000,$D963,Transacoes!$B$3:$B1000,"V", Transacoes!$A$3:$A1000, "&lt;"&amp;EOMONTH(DATE(F$1,F$2,1),0)))*SUMIFS(Prov_Auto!$E$3:$E1000, Prov_Auto!$A$3:$A1000, $D963, Prov_Auto!$D$3:$D1000,"&gt;="&amp;DATE(F$1,F$2,1),Prov_Auto!$D$3:$D1000, "&lt;="&amp;EOMONTH(DATE(F$1,F$2,1),0)))</f>
        <v/>
      </c>
      <c r="G963" s="48" t="str">
        <f>IF($D963="","", (SUMIFS(Transacoes!$D$3:$D1000,Transacoes!$C$3:$C1000,$D963,Transacoes!$B$3:$B1000,"C", Transacoes!$A$3:$A1000, "&lt;"&amp;EOMONTH(DATE(G$1,G$2,1),0))-SUMIFS(Transacoes!$D$3:$D1000,Transacoes!$C$3:$C1000,$D963,Transacoes!$B$3:$B1000,"V", Transacoes!$A$3:$A1000, "&lt;"&amp;EOMONTH(DATE(G$1,G$2,1),0)))*SUMIFS(Prov_Auto!$E$3:$E1000, Prov_Auto!$A$3:$A1000, $D963, Prov_Auto!$D$3:$D1000,"&gt;="&amp;DATE(G$1,G$2,1),Prov_Auto!$D$3:$D1000, "&lt;="&amp;EOMONTH(DATE(G$1,G$2,1),0)))</f>
        <v/>
      </c>
      <c r="H963" s="48" t="str">
        <f>IF($D963="","", (SUMIFS(Transacoes!$D$3:$D1000,Transacoes!$C$3:$C1000,$D963,Transacoes!$B$3:$B1000,"C", Transacoes!$A$3:$A1000, "&lt;"&amp;EOMONTH(DATE(H$1,H$2,1),0))-SUMIFS(Transacoes!$D$3:$D1000,Transacoes!$C$3:$C1000,$D963,Transacoes!$B$3:$B1000,"V", Transacoes!$A$3:$A1000, "&lt;"&amp;EOMONTH(DATE(H$1,H$2,1),0)))*SUMIFS(Prov_Auto!$E$3:$E1000, Prov_Auto!$A$3:$A1000, $D963, Prov_Auto!$D$3:$D1000,"&gt;="&amp;DATE(H$1,H$2,1),Prov_Auto!$D$3:$D1000, "&lt;="&amp;EOMONTH(DATE(H$1,H$2,1),0)))</f>
        <v/>
      </c>
      <c r="I963" s="48" t="str">
        <f>IF($D963="","", (SUMIFS(Transacoes!$D$3:$D1000,Transacoes!$C$3:$C1000,$D963,Transacoes!$B$3:$B1000,"C", Transacoes!$A$3:$A1000, "&lt;"&amp;EOMONTH(DATE(I$1,I$2,1),0))-SUMIFS(Transacoes!$D$3:$D1000,Transacoes!$C$3:$C1000,$D963,Transacoes!$B$3:$B1000,"V", Transacoes!$A$3:$A1000, "&lt;"&amp;EOMONTH(DATE(I$1,I$2,1),0)))*SUMIFS(Prov_Auto!$E$3:$E1000, Prov_Auto!$A$3:$A1000, $D963, Prov_Auto!$D$3:$D1000,"&gt;="&amp;DATE(I$1,I$2,1),Prov_Auto!$D$3:$D1000, "&lt;="&amp;EOMONTH(DATE(I$1,I$2,1),0)))</f>
        <v/>
      </c>
      <c r="J963" s="48" t="str">
        <f>IF($D963="","", (SUMIFS(Transacoes!$D$3:$D1000,Transacoes!$C$3:$C1000,$D963,Transacoes!$B$3:$B1000,"C", Transacoes!$A$3:$A1000, "&lt;"&amp;EOMONTH(DATE(J$1,J$2,1),0))-SUMIFS(Transacoes!$D$3:$D1000,Transacoes!$C$3:$C1000,$D963,Transacoes!$B$3:$B1000,"V", Transacoes!$A$3:$A1000, "&lt;"&amp;EOMONTH(DATE(J$1,J$2,1),0)))*SUMIFS(Prov_Auto!$E$3:$E1000, Prov_Auto!$A$3:$A1000, $D963, Prov_Auto!$D$3:$D1000,"&gt;="&amp;DATE(J$1,J$2,1),Prov_Auto!$D$3:$D1000, "&lt;="&amp;EOMONTH(DATE(J$1,J$2,1),0)))</f>
        <v/>
      </c>
      <c r="K963" s="48" t="str">
        <f>IF($D963="","", (SUMIFS(Transacoes!$D$3:$D1000,Transacoes!$C$3:$C1000,$D963,Transacoes!$B$3:$B1000,"C", Transacoes!$A$3:$A1000, "&lt;"&amp;EOMONTH(DATE(K$1,K$2,1),0))-SUMIFS(Transacoes!$D$3:$D1000,Transacoes!$C$3:$C1000,$D963,Transacoes!$B$3:$B1000,"V", Transacoes!$A$3:$A1000, "&lt;"&amp;EOMONTH(DATE(K$1,K$2,1),0)))*SUMIFS(Prov_Auto!$E$3:$E1000, Prov_Auto!$A$3:$A1000, $D963, Prov_Auto!$D$3:$D1000,"&gt;="&amp;DATE(K$1,K$2,1),Prov_Auto!$D$3:$D1000, "&lt;="&amp;EOMONTH(DATE(K$1,K$2,1),0)))</f>
        <v/>
      </c>
      <c r="L963" s="48" t="str">
        <f>IF($D963="","", (SUMIFS(Transacoes!$D$3:$D1000,Transacoes!$C$3:$C1000,$D963,Transacoes!$B$3:$B1000,"C", Transacoes!$A$3:$A1000, "&lt;"&amp;EOMONTH(DATE(L$1,L$2,1),0))-SUMIFS(Transacoes!$D$3:$D1000,Transacoes!$C$3:$C1000,$D963,Transacoes!$B$3:$B1000,"V", Transacoes!$A$3:$A1000, "&lt;"&amp;EOMONTH(DATE(L$1,L$2,1),0)))*SUMIFS(Prov_Auto!$E$3:$E1000, Prov_Auto!$A$3:$A1000, $D963, Prov_Auto!$D$3:$D1000,"&gt;="&amp;DATE(L$1,L$2,1),Prov_Auto!$D$3:$D1000, "&lt;="&amp;EOMONTH(DATE(L$1,L$2,1),0)))</f>
        <v/>
      </c>
      <c r="M963" s="48" t="str">
        <f>IF($D963="","", (SUMIFS(Transacoes!$D$3:$D1000,Transacoes!$C$3:$C1000,$D963,Transacoes!$B$3:$B1000,"C", Transacoes!$A$3:$A1000, "&lt;"&amp;EOMONTH(DATE(M$1,M$2,1),0))-SUMIFS(Transacoes!$D$3:$D1000,Transacoes!$C$3:$C1000,$D963,Transacoes!$B$3:$B1000,"V", Transacoes!$A$3:$A1000, "&lt;"&amp;EOMONTH(DATE(M$1,M$2,1),0)))*SUMIFS(Prov_Auto!$E$3:$E1000, Prov_Auto!$A$3:$A1000, $D963, Prov_Auto!$D$3:$D1000,"&gt;="&amp;DATE(M$1,M$2,1),Prov_Auto!$D$3:$D1000, "&lt;="&amp;EOMONTH(DATE(M$1,M$2,1),0)))</f>
        <v/>
      </c>
      <c r="N963" s="48" t="str">
        <f>IF($D963="","", (SUMIFS(Transacoes!$D$3:$D1000,Transacoes!$C$3:$C1000,$D963,Transacoes!$B$3:$B1000,"C", Transacoes!$A$3:$A1000, "&lt;"&amp;EOMONTH(DATE(N$1,N$2,1),0))-SUMIFS(Transacoes!$D$3:$D1000,Transacoes!$C$3:$C1000,$D963,Transacoes!$B$3:$B1000,"V", Transacoes!$A$3:$A1000, "&lt;"&amp;EOMONTH(DATE(N$1,N$2,1),0)))*SUMIFS(Prov_Auto!$E$3:$E1000, Prov_Auto!$A$3:$A1000, $D963, Prov_Auto!$D$3:$D1000,"&gt;="&amp;DATE(N$1,N$2,1),Prov_Auto!$D$3:$D1000, "&lt;="&amp;EOMONTH(DATE(N$1,N$2,1),0)))</f>
        <v/>
      </c>
      <c r="O963" s="48" t="str">
        <f>IF($D963="","", (SUMIFS(Transacoes!$D$3:$D1000,Transacoes!$C$3:$C1000,$D963,Transacoes!$B$3:$B1000,"C", Transacoes!$A$3:$A1000, "&lt;"&amp;EOMONTH(DATE(O$1,O$2,1),0))-SUMIFS(Transacoes!$D$3:$D1000,Transacoes!$C$3:$C1000,$D963,Transacoes!$B$3:$B1000,"V", Transacoes!$A$3:$A1000, "&lt;"&amp;EOMONTH(DATE(O$1,O$2,1),0)))*SUMIFS(Prov_Auto!$E$3:$E1000, Prov_Auto!$A$3:$A1000, $D963, Prov_Auto!$D$3:$D1000,"&gt;="&amp;DATE(O$1,O$2,1),Prov_Auto!$D$3:$D1000, "&lt;="&amp;EOMONTH(DATE(O$1,O$2,1),0)))</f>
        <v/>
      </c>
      <c r="P963" s="48" t="str">
        <f>IF($D963="","", (SUMIFS(Transacoes!$D$3:$D1000,Transacoes!$C$3:$C1000,$D963,Transacoes!$B$3:$B1000,"C", Transacoes!$A$3:$A1000, "&lt;"&amp;EOMONTH(DATE(P$1,P$2,1),0))-SUMIFS(Transacoes!$D$3:$D1000,Transacoes!$C$3:$C1000,$D963,Transacoes!$B$3:$B1000,"V", Transacoes!$A$3:$A1000, "&lt;"&amp;EOMONTH(DATE(P$1,P$2,1),0)))*SUMIFS(Prov_Auto!$E$3:$E1000, Prov_Auto!$A$3:$A1000, $D963, Prov_Auto!$D$3:$D1000,"&gt;="&amp;DATE(P$1,P$2,1),Prov_Auto!$D$3:$D1000, "&lt;="&amp;EOMONTH(DATE(P$1,P$2,1),0)))</f>
        <v/>
      </c>
      <c r="Q963" s="48" t="str">
        <f>IF($D963="","", (SUMIFS(Transacoes!$D$3:$D1000,Transacoes!$C$3:$C1000,$D963,Transacoes!$B$3:$B1000,"C", Transacoes!$A$3:$A1000, "&lt;"&amp;EOMONTH(DATE(Q$1,Q$2,1),0))-SUMIFS(Transacoes!$D$3:$D1000,Transacoes!$C$3:$C1000,$D963,Transacoes!$B$3:$B1000,"V", Transacoes!$A$3:$A1000, "&lt;"&amp;EOMONTH(DATE(Q$1,Q$2,1),0)))*SUMIFS(Prov_Auto!$E$3:$E1000, Prov_Auto!$A$3:$A1000, $D963, Prov_Auto!$D$3:$D1000,"&gt;="&amp;DATE(Q$1,Q$2,1),Prov_Auto!$D$3:$D1000, "&lt;="&amp;EOMONTH(DATE(Q$1,Q$2,1),0)))</f>
        <v/>
      </c>
      <c r="R963" s="47"/>
    </row>
    <row r="964">
      <c r="A964" s="47"/>
      <c r="B964" s="47"/>
      <c r="C964" s="47"/>
      <c r="D964" s="87"/>
      <c r="E964" s="48" t="str">
        <f>IF($D964="","", (SUMIFS(Transacoes!$D$3:$D1000,Transacoes!$C$3:$C1000,$D964,Transacoes!$B$3:$B1000,"C", Transacoes!$A$3:$A1000, "&lt;"&amp;EOMONTH(DATE(E$1,E$2,1),0))-SUMIFS(Transacoes!$D$3:$D1000,Transacoes!$C$3:$C1000,$D964,Transacoes!$B$3:$B1000,"V", Transacoes!$A$3:$A1000, "&lt;"&amp;EOMONTH(DATE(E$1,E$2,1),0)))*SUMIFS(Prov_Auto!$E$3:$E1000, Prov_Auto!$A$3:$A1000, $D964, Prov_Auto!$D$3:$D1000,"&gt;="&amp;DATE(E$1,E$2,1),Prov_Auto!$D$3:$D1000, "&lt;="&amp;EOMONTH(DATE(E$1,E$2,1),0)))</f>
        <v/>
      </c>
      <c r="F964" s="48" t="str">
        <f>IF($D964="","", (SUMIFS(Transacoes!$D$3:$D1000,Transacoes!$C$3:$C1000,$D964,Transacoes!$B$3:$B1000,"C", Transacoes!$A$3:$A1000, "&lt;"&amp;EOMONTH(DATE(F$1,F$2,1),0))-SUMIFS(Transacoes!$D$3:$D1000,Transacoes!$C$3:$C1000,$D964,Transacoes!$B$3:$B1000,"V", Transacoes!$A$3:$A1000, "&lt;"&amp;EOMONTH(DATE(F$1,F$2,1),0)))*SUMIFS(Prov_Auto!$E$3:$E1000, Prov_Auto!$A$3:$A1000, $D964, Prov_Auto!$D$3:$D1000,"&gt;="&amp;DATE(F$1,F$2,1),Prov_Auto!$D$3:$D1000, "&lt;="&amp;EOMONTH(DATE(F$1,F$2,1),0)))</f>
        <v/>
      </c>
      <c r="G964" s="48" t="str">
        <f>IF($D964="","", (SUMIFS(Transacoes!$D$3:$D1000,Transacoes!$C$3:$C1000,$D964,Transacoes!$B$3:$B1000,"C", Transacoes!$A$3:$A1000, "&lt;"&amp;EOMONTH(DATE(G$1,G$2,1),0))-SUMIFS(Transacoes!$D$3:$D1000,Transacoes!$C$3:$C1000,$D964,Transacoes!$B$3:$B1000,"V", Transacoes!$A$3:$A1000, "&lt;"&amp;EOMONTH(DATE(G$1,G$2,1),0)))*SUMIFS(Prov_Auto!$E$3:$E1000, Prov_Auto!$A$3:$A1000, $D964, Prov_Auto!$D$3:$D1000,"&gt;="&amp;DATE(G$1,G$2,1),Prov_Auto!$D$3:$D1000, "&lt;="&amp;EOMONTH(DATE(G$1,G$2,1),0)))</f>
        <v/>
      </c>
      <c r="H964" s="48" t="str">
        <f>IF($D964="","", (SUMIFS(Transacoes!$D$3:$D1000,Transacoes!$C$3:$C1000,$D964,Transacoes!$B$3:$B1000,"C", Transacoes!$A$3:$A1000, "&lt;"&amp;EOMONTH(DATE(H$1,H$2,1),0))-SUMIFS(Transacoes!$D$3:$D1000,Transacoes!$C$3:$C1000,$D964,Transacoes!$B$3:$B1000,"V", Transacoes!$A$3:$A1000, "&lt;"&amp;EOMONTH(DATE(H$1,H$2,1),0)))*SUMIFS(Prov_Auto!$E$3:$E1000, Prov_Auto!$A$3:$A1000, $D964, Prov_Auto!$D$3:$D1000,"&gt;="&amp;DATE(H$1,H$2,1),Prov_Auto!$D$3:$D1000, "&lt;="&amp;EOMONTH(DATE(H$1,H$2,1),0)))</f>
        <v/>
      </c>
      <c r="I964" s="48" t="str">
        <f>IF($D964="","", (SUMIFS(Transacoes!$D$3:$D1000,Transacoes!$C$3:$C1000,$D964,Transacoes!$B$3:$B1000,"C", Transacoes!$A$3:$A1000, "&lt;"&amp;EOMONTH(DATE(I$1,I$2,1),0))-SUMIFS(Transacoes!$D$3:$D1000,Transacoes!$C$3:$C1000,$D964,Transacoes!$B$3:$B1000,"V", Transacoes!$A$3:$A1000, "&lt;"&amp;EOMONTH(DATE(I$1,I$2,1),0)))*SUMIFS(Prov_Auto!$E$3:$E1000, Prov_Auto!$A$3:$A1000, $D964, Prov_Auto!$D$3:$D1000,"&gt;="&amp;DATE(I$1,I$2,1),Prov_Auto!$D$3:$D1000, "&lt;="&amp;EOMONTH(DATE(I$1,I$2,1),0)))</f>
        <v/>
      </c>
      <c r="J964" s="48" t="str">
        <f>IF($D964="","", (SUMIFS(Transacoes!$D$3:$D1000,Transacoes!$C$3:$C1000,$D964,Transacoes!$B$3:$B1000,"C", Transacoes!$A$3:$A1000, "&lt;"&amp;EOMONTH(DATE(J$1,J$2,1),0))-SUMIFS(Transacoes!$D$3:$D1000,Transacoes!$C$3:$C1000,$D964,Transacoes!$B$3:$B1000,"V", Transacoes!$A$3:$A1000, "&lt;"&amp;EOMONTH(DATE(J$1,J$2,1),0)))*SUMIFS(Prov_Auto!$E$3:$E1000, Prov_Auto!$A$3:$A1000, $D964, Prov_Auto!$D$3:$D1000,"&gt;="&amp;DATE(J$1,J$2,1),Prov_Auto!$D$3:$D1000, "&lt;="&amp;EOMONTH(DATE(J$1,J$2,1),0)))</f>
        <v/>
      </c>
      <c r="K964" s="48" t="str">
        <f>IF($D964="","", (SUMIFS(Transacoes!$D$3:$D1000,Transacoes!$C$3:$C1000,$D964,Transacoes!$B$3:$B1000,"C", Transacoes!$A$3:$A1000, "&lt;"&amp;EOMONTH(DATE(K$1,K$2,1),0))-SUMIFS(Transacoes!$D$3:$D1000,Transacoes!$C$3:$C1000,$D964,Transacoes!$B$3:$B1000,"V", Transacoes!$A$3:$A1000, "&lt;"&amp;EOMONTH(DATE(K$1,K$2,1),0)))*SUMIFS(Prov_Auto!$E$3:$E1000, Prov_Auto!$A$3:$A1000, $D964, Prov_Auto!$D$3:$D1000,"&gt;="&amp;DATE(K$1,K$2,1),Prov_Auto!$D$3:$D1000, "&lt;="&amp;EOMONTH(DATE(K$1,K$2,1),0)))</f>
        <v/>
      </c>
      <c r="L964" s="48" t="str">
        <f>IF($D964="","", (SUMIFS(Transacoes!$D$3:$D1000,Transacoes!$C$3:$C1000,$D964,Transacoes!$B$3:$B1000,"C", Transacoes!$A$3:$A1000, "&lt;"&amp;EOMONTH(DATE(L$1,L$2,1),0))-SUMIFS(Transacoes!$D$3:$D1000,Transacoes!$C$3:$C1000,$D964,Transacoes!$B$3:$B1000,"V", Transacoes!$A$3:$A1000, "&lt;"&amp;EOMONTH(DATE(L$1,L$2,1),0)))*SUMIFS(Prov_Auto!$E$3:$E1000, Prov_Auto!$A$3:$A1000, $D964, Prov_Auto!$D$3:$D1000,"&gt;="&amp;DATE(L$1,L$2,1),Prov_Auto!$D$3:$D1000, "&lt;="&amp;EOMONTH(DATE(L$1,L$2,1),0)))</f>
        <v/>
      </c>
      <c r="M964" s="48" t="str">
        <f>IF($D964="","", (SUMIFS(Transacoes!$D$3:$D1000,Transacoes!$C$3:$C1000,$D964,Transacoes!$B$3:$B1000,"C", Transacoes!$A$3:$A1000, "&lt;"&amp;EOMONTH(DATE(M$1,M$2,1),0))-SUMIFS(Transacoes!$D$3:$D1000,Transacoes!$C$3:$C1000,$D964,Transacoes!$B$3:$B1000,"V", Transacoes!$A$3:$A1000, "&lt;"&amp;EOMONTH(DATE(M$1,M$2,1),0)))*SUMIFS(Prov_Auto!$E$3:$E1000, Prov_Auto!$A$3:$A1000, $D964, Prov_Auto!$D$3:$D1000,"&gt;="&amp;DATE(M$1,M$2,1),Prov_Auto!$D$3:$D1000, "&lt;="&amp;EOMONTH(DATE(M$1,M$2,1),0)))</f>
        <v/>
      </c>
      <c r="N964" s="48" t="str">
        <f>IF($D964="","", (SUMIFS(Transacoes!$D$3:$D1000,Transacoes!$C$3:$C1000,$D964,Transacoes!$B$3:$B1000,"C", Transacoes!$A$3:$A1000, "&lt;"&amp;EOMONTH(DATE(N$1,N$2,1),0))-SUMIFS(Transacoes!$D$3:$D1000,Transacoes!$C$3:$C1000,$D964,Transacoes!$B$3:$B1000,"V", Transacoes!$A$3:$A1000, "&lt;"&amp;EOMONTH(DATE(N$1,N$2,1),0)))*SUMIFS(Prov_Auto!$E$3:$E1000, Prov_Auto!$A$3:$A1000, $D964, Prov_Auto!$D$3:$D1000,"&gt;="&amp;DATE(N$1,N$2,1),Prov_Auto!$D$3:$D1000, "&lt;="&amp;EOMONTH(DATE(N$1,N$2,1),0)))</f>
        <v/>
      </c>
      <c r="O964" s="48" t="str">
        <f>IF($D964="","", (SUMIFS(Transacoes!$D$3:$D1000,Transacoes!$C$3:$C1000,$D964,Transacoes!$B$3:$B1000,"C", Transacoes!$A$3:$A1000, "&lt;"&amp;EOMONTH(DATE(O$1,O$2,1),0))-SUMIFS(Transacoes!$D$3:$D1000,Transacoes!$C$3:$C1000,$D964,Transacoes!$B$3:$B1000,"V", Transacoes!$A$3:$A1000, "&lt;"&amp;EOMONTH(DATE(O$1,O$2,1),0)))*SUMIFS(Prov_Auto!$E$3:$E1000, Prov_Auto!$A$3:$A1000, $D964, Prov_Auto!$D$3:$D1000,"&gt;="&amp;DATE(O$1,O$2,1),Prov_Auto!$D$3:$D1000, "&lt;="&amp;EOMONTH(DATE(O$1,O$2,1),0)))</f>
        <v/>
      </c>
      <c r="P964" s="48" t="str">
        <f>IF($D964="","", (SUMIFS(Transacoes!$D$3:$D1000,Transacoes!$C$3:$C1000,$D964,Transacoes!$B$3:$B1000,"C", Transacoes!$A$3:$A1000, "&lt;"&amp;EOMONTH(DATE(P$1,P$2,1),0))-SUMIFS(Transacoes!$D$3:$D1000,Transacoes!$C$3:$C1000,$D964,Transacoes!$B$3:$B1000,"V", Transacoes!$A$3:$A1000, "&lt;"&amp;EOMONTH(DATE(P$1,P$2,1),0)))*SUMIFS(Prov_Auto!$E$3:$E1000, Prov_Auto!$A$3:$A1000, $D964, Prov_Auto!$D$3:$D1000,"&gt;="&amp;DATE(P$1,P$2,1),Prov_Auto!$D$3:$D1000, "&lt;="&amp;EOMONTH(DATE(P$1,P$2,1),0)))</f>
        <v/>
      </c>
      <c r="Q964" s="48" t="str">
        <f>IF($D964="","", (SUMIFS(Transacoes!$D$3:$D1000,Transacoes!$C$3:$C1000,$D964,Transacoes!$B$3:$B1000,"C", Transacoes!$A$3:$A1000, "&lt;"&amp;EOMONTH(DATE(Q$1,Q$2,1),0))-SUMIFS(Transacoes!$D$3:$D1000,Transacoes!$C$3:$C1000,$D964,Transacoes!$B$3:$B1000,"V", Transacoes!$A$3:$A1000, "&lt;"&amp;EOMONTH(DATE(Q$1,Q$2,1),0)))*SUMIFS(Prov_Auto!$E$3:$E1000, Prov_Auto!$A$3:$A1000, $D964, Prov_Auto!$D$3:$D1000,"&gt;="&amp;DATE(Q$1,Q$2,1),Prov_Auto!$D$3:$D1000, "&lt;="&amp;EOMONTH(DATE(Q$1,Q$2,1),0)))</f>
        <v/>
      </c>
      <c r="R964" s="47"/>
    </row>
    <row r="965">
      <c r="A965" s="47"/>
      <c r="B965" s="47"/>
      <c r="C965" s="47"/>
      <c r="D965" s="87"/>
      <c r="E965" s="48" t="str">
        <f>IF($D965="","", (SUMIFS(Transacoes!$D$3:$D1000,Transacoes!$C$3:$C1000,$D965,Transacoes!$B$3:$B1000,"C", Transacoes!$A$3:$A1000, "&lt;"&amp;EOMONTH(DATE(E$1,E$2,1),0))-SUMIFS(Transacoes!$D$3:$D1000,Transacoes!$C$3:$C1000,$D965,Transacoes!$B$3:$B1000,"V", Transacoes!$A$3:$A1000, "&lt;"&amp;EOMONTH(DATE(E$1,E$2,1),0)))*SUMIFS(Prov_Auto!$E$3:$E1000, Prov_Auto!$A$3:$A1000, $D965, Prov_Auto!$D$3:$D1000,"&gt;="&amp;DATE(E$1,E$2,1),Prov_Auto!$D$3:$D1000, "&lt;="&amp;EOMONTH(DATE(E$1,E$2,1),0)))</f>
        <v/>
      </c>
      <c r="F965" s="48" t="str">
        <f>IF($D965="","", (SUMIFS(Transacoes!$D$3:$D1000,Transacoes!$C$3:$C1000,$D965,Transacoes!$B$3:$B1000,"C", Transacoes!$A$3:$A1000, "&lt;"&amp;EOMONTH(DATE(F$1,F$2,1),0))-SUMIFS(Transacoes!$D$3:$D1000,Transacoes!$C$3:$C1000,$D965,Transacoes!$B$3:$B1000,"V", Transacoes!$A$3:$A1000, "&lt;"&amp;EOMONTH(DATE(F$1,F$2,1),0)))*SUMIFS(Prov_Auto!$E$3:$E1000, Prov_Auto!$A$3:$A1000, $D965, Prov_Auto!$D$3:$D1000,"&gt;="&amp;DATE(F$1,F$2,1),Prov_Auto!$D$3:$D1000, "&lt;="&amp;EOMONTH(DATE(F$1,F$2,1),0)))</f>
        <v/>
      </c>
      <c r="G965" s="48" t="str">
        <f>IF($D965="","", (SUMIFS(Transacoes!$D$3:$D1000,Transacoes!$C$3:$C1000,$D965,Transacoes!$B$3:$B1000,"C", Transacoes!$A$3:$A1000, "&lt;"&amp;EOMONTH(DATE(G$1,G$2,1),0))-SUMIFS(Transacoes!$D$3:$D1000,Transacoes!$C$3:$C1000,$D965,Transacoes!$B$3:$B1000,"V", Transacoes!$A$3:$A1000, "&lt;"&amp;EOMONTH(DATE(G$1,G$2,1),0)))*SUMIFS(Prov_Auto!$E$3:$E1000, Prov_Auto!$A$3:$A1000, $D965, Prov_Auto!$D$3:$D1000,"&gt;="&amp;DATE(G$1,G$2,1),Prov_Auto!$D$3:$D1000, "&lt;="&amp;EOMONTH(DATE(G$1,G$2,1),0)))</f>
        <v/>
      </c>
      <c r="H965" s="48" t="str">
        <f>IF($D965="","", (SUMIFS(Transacoes!$D$3:$D1000,Transacoes!$C$3:$C1000,$D965,Transacoes!$B$3:$B1000,"C", Transacoes!$A$3:$A1000, "&lt;"&amp;EOMONTH(DATE(H$1,H$2,1),0))-SUMIFS(Transacoes!$D$3:$D1000,Transacoes!$C$3:$C1000,$D965,Transacoes!$B$3:$B1000,"V", Transacoes!$A$3:$A1000, "&lt;"&amp;EOMONTH(DATE(H$1,H$2,1),0)))*SUMIFS(Prov_Auto!$E$3:$E1000, Prov_Auto!$A$3:$A1000, $D965, Prov_Auto!$D$3:$D1000,"&gt;="&amp;DATE(H$1,H$2,1),Prov_Auto!$D$3:$D1000, "&lt;="&amp;EOMONTH(DATE(H$1,H$2,1),0)))</f>
        <v/>
      </c>
      <c r="I965" s="48" t="str">
        <f>IF($D965="","", (SUMIFS(Transacoes!$D$3:$D1000,Transacoes!$C$3:$C1000,$D965,Transacoes!$B$3:$B1000,"C", Transacoes!$A$3:$A1000, "&lt;"&amp;EOMONTH(DATE(I$1,I$2,1),0))-SUMIFS(Transacoes!$D$3:$D1000,Transacoes!$C$3:$C1000,$D965,Transacoes!$B$3:$B1000,"V", Transacoes!$A$3:$A1000, "&lt;"&amp;EOMONTH(DATE(I$1,I$2,1),0)))*SUMIFS(Prov_Auto!$E$3:$E1000, Prov_Auto!$A$3:$A1000, $D965, Prov_Auto!$D$3:$D1000,"&gt;="&amp;DATE(I$1,I$2,1),Prov_Auto!$D$3:$D1000, "&lt;="&amp;EOMONTH(DATE(I$1,I$2,1),0)))</f>
        <v/>
      </c>
      <c r="J965" s="48" t="str">
        <f>IF($D965="","", (SUMIFS(Transacoes!$D$3:$D1000,Transacoes!$C$3:$C1000,$D965,Transacoes!$B$3:$B1000,"C", Transacoes!$A$3:$A1000, "&lt;"&amp;EOMONTH(DATE(J$1,J$2,1),0))-SUMIFS(Transacoes!$D$3:$D1000,Transacoes!$C$3:$C1000,$D965,Transacoes!$B$3:$B1000,"V", Transacoes!$A$3:$A1000, "&lt;"&amp;EOMONTH(DATE(J$1,J$2,1),0)))*SUMIFS(Prov_Auto!$E$3:$E1000, Prov_Auto!$A$3:$A1000, $D965, Prov_Auto!$D$3:$D1000,"&gt;="&amp;DATE(J$1,J$2,1),Prov_Auto!$D$3:$D1000, "&lt;="&amp;EOMONTH(DATE(J$1,J$2,1),0)))</f>
        <v/>
      </c>
      <c r="K965" s="48" t="str">
        <f>IF($D965="","", (SUMIFS(Transacoes!$D$3:$D1000,Transacoes!$C$3:$C1000,$D965,Transacoes!$B$3:$B1000,"C", Transacoes!$A$3:$A1000, "&lt;"&amp;EOMONTH(DATE(K$1,K$2,1),0))-SUMIFS(Transacoes!$D$3:$D1000,Transacoes!$C$3:$C1000,$D965,Transacoes!$B$3:$B1000,"V", Transacoes!$A$3:$A1000, "&lt;"&amp;EOMONTH(DATE(K$1,K$2,1),0)))*SUMIFS(Prov_Auto!$E$3:$E1000, Prov_Auto!$A$3:$A1000, $D965, Prov_Auto!$D$3:$D1000,"&gt;="&amp;DATE(K$1,K$2,1),Prov_Auto!$D$3:$D1000, "&lt;="&amp;EOMONTH(DATE(K$1,K$2,1),0)))</f>
        <v/>
      </c>
      <c r="L965" s="48" t="str">
        <f>IF($D965="","", (SUMIFS(Transacoes!$D$3:$D1000,Transacoes!$C$3:$C1000,$D965,Transacoes!$B$3:$B1000,"C", Transacoes!$A$3:$A1000, "&lt;"&amp;EOMONTH(DATE(L$1,L$2,1),0))-SUMIFS(Transacoes!$D$3:$D1000,Transacoes!$C$3:$C1000,$D965,Transacoes!$B$3:$B1000,"V", Transacoes!$A$3:$A1000, "&lt;"&amp;EOMONTH(DATE(L$1,L$2,1),0)))*SUMIFS(Prov_Auto!$E$3:$E1000, Prov_Auto!$A$3:$A1000, $D965, Prov_Auto!$D$3:$D1000,"&gt;="&amp;DATE(L$1,L$2,1),Prov_Auto!$D$3:$D1000, "&lt;="&amp;EOMONTH(DATE(L$1,L$2,1),0)))</f>
        <v/>
      </c>
      <c r="M965" s="48" t="str">
        <f>IF($D965="","", (SUMIFS(Transacoes!$D$3:$D1000,Transacoes!$C$3:$C1000,$D965,Transacoes!$B$3:$B1000,"C", Transacoes!$A$3:$A1000, "&lt;"&amp;EOMONTH(DATE(M$1,M$2,1),0))-SUMIFS(Transacoes!$D$3:$D1000,Transacoes!$C$3:$C1000,$D965,Transacoes!$B$3:$B1000,"V", Transacoes!$A$3:$A1000, "&lt;"&amp;EOMONTH(DATE(M$1,M$2,1),0)))*SUMIFS(Prov_Auto!$E$3:$E1000, Prov_Auto!$A$3:$A1000, $D965, Prov_Auto!$D$3:$D1000,"&gt;="&amp;DATE(M$1,M$2,1),Prov_Auto!$D$3:$D1000, "&lt;="&amp;EOMONTH(DATE(M$1,M$2,1),0)))</f>
        <v/>
      </c>
      <c r="N965" s="48" t="str">
        <f>IF($D965="","", (SUMIFS(Transacoes!$D$3:$D1000,Transacoes!$C$3:$C1000,$D965,Transacoes!$B$3:$B1000,"C", Transacoes!$A$3:$A1000, "&lt;"&amp;EOMONTH(DATE(N$1,N$2,1),0))-SUMIFS(Transacoes!$D$3:$D1000,Transacoes!$C$3:$C1000,$D965,Transacoes!$B$3:$B1000,"V", Transacoes!$A$3:$A1000, "&lt;"&amp;EOMONTH(DATE(N$1,N$2,1),0)))*SUMIFS(Prov_Auto!$E$3:$E1000, Prov_Auto!$A$3:$A1000, $D965, Prov_Auto!$D$3:$D1000,"&gt;="&amp;DATE(N$1,N$2,1),Prov_Auto!$D$3:$D1000, "&lt;="&amp;EOMONTH(DATE(N$1,N$2,1),0)))</f>
        <v/>
      </c>
      <c r="O965" s="48" t="str">
        <f>IF($D965="","", (SUMIFS(Transacoes!$D$3:$D1000,Transacoes!$C$3:$C1000,$D965,Transacoes!$B$3:$B1000,"C", Transacoes!$A$3:$A1000, "&lt;"&amp;EOMONTH(DATE(O$1,O$2,1),0))-SUMIFS(Transacoes!$D$3:$D1000,Transacoes!$C$3:$C1000,$D965,Transacoes!$B$3:$B1000,"V", Transacoes!$A$3:$A1000, "&lt;"&amp;EOMONTH(DATE(O$1,O$2,1),0)))*SUMIFS(Prov_Auto!$E$3:$E1000, Prov_Auto!$A$3:$A1000, $D965, Prov_Auto!$D$3:$D1000,"&gt;="&amp;DATE(O$1,O$2,1),Prov_Auto!$D$3:$D1000, "&lt;="&amp;EOMONTH(DATE(O$1,O$2,1),0)))</f>
        <v/>
      </c>
      <c r="P965" s="48" t="str">
        <f>IF($D965="","", (SUMIFS(Transacoes!$D$3:$D1000,Transacoes!$C$3:$C1000,$D965,Transacoes!$B$3:$B1000,"C", Transacoes!$A$3:$A1000, "&lt;"&amp;EOMONTH(DATE(P$1,P$2,1),0))-SUMIFS(Transacoes!$D$3:$D1000,Transacoes!$C$3:$C1000,$D965,Transacoes!$B$3:$B1000,"V", Transacoes!$A$3:$A1000, "&lt;"&amp;EOMONTH(DATE(P$1,P$2,1),0)))*SUMIFS(Prov_Auto!$E$3:$E1000, Prov_Auto!$A$3:$A1000, $D965, Prov_Auto!$D$3:$D1000,"&gt;="&amp;DATE(P$1,P$2,1),Prov_Auto!$D$3:$D1000, "&lt;="&amp;EOMONTH(DATE(P$1,P$2,1),0)))</f>
        <v/>
      </c>
      <c r="Q965" s="48" t="str">
        <f>IF($D965="","", (SUMIFS(Transacoes!$D$3:$D1000,Transacoes!$C$3:$C1000,$D965,Transacoes!$B$3:$B1000,"C", Transacoes!$A$3:$A1000, "&lt;"&amp;EOMONTH(DATE(Q$1,Q$2,1),0))-SUMIFS(Transacoes!$D$3:$D1000,Transacoes!$C$3:$C1000,$D965,Transacoes!$B$3:$B1000,"V", Transacoes!$A$3:$A1000, "&lt;"&amp;EOMONTH(DATE(Q$1,Q$2,1),0)))*SUMIFS(Prov_Auto!$E$3:$E1000, Prov_Auto!$A$3:$A1000, $D965, Prov_Auto!$D$3:$D1000,"&gt;="&amp;DATE(Q$1,Q$2,1),Prov_Auto!$D$3:$D1000, "&lt;="&amp;EOMONTH(DATE(Q$1,Q$2,1),0)))</f>
        <v/>
      </c>
      <c r="R965" s="47"/>
    </row>
    <row r="966">
      <c r="A966" s="47"/>
      <c r="B966" s="47"/>
      <c r="C966" s="47"/>
      <c r="D966" s="87"/>
      <c r="E966" s="48" t="str">
        <f>IF($D966="","", (SUMIFS(Transacoes!$D$3:$D1000,Transacoes!$C$3:$C1000,$D966,Transacoes!$B$3:$B1000,"C", Transacoes!$A$3:$A1000, "&lt;"&amp;EOMONTH(DATE(E$1,E$2,1),0))-SUMIFS(Transacoes!$D$3:$D1000,Transacoes!$C$3:$C1000,$D966,Transacoes!$B$3:$B1000,"V", Transacoes!$A$3:$A1000, "&lt;"&amp;EOMONTH(DATE(E$1,E$2,1),0)))*SUMIFS(Prov_Auto!$E$3:$E1000, Prov_Auto!$A$3:$A1000, $D966, Prov_Auto!$D$3:$D1000,"&gt;="&amp;DATE(E$1,E$2,1),Prov_Auto!$D$3:$D1000, "&lt;="&amp;EOMONTH(DATE(E$1,E$2,1),0)))</f>
        <v/>
      </c>
      <c r="F966" s="48" t="str">
        <f>IF($D966="","", (SUMIFS(Transacoes!$D$3:$D1000,Transacoes!$C$3:$C1000,$D966,Transacoes!$B$3:$B1000,"C", Transacoes!$A$3:$A1000, "&lt;"&amp;EOMONTH(DATE(F$1,F$2,1),0))-SUMIFS(Transacoes!$D$3:$D1000,Transacoes!$C$3:$C1000,$D966,Transacoes!$B$3:$B1000,"V", Transacoes!$A$3:$A1000, "&lt;"&amp;EOMONTH(DATE(F$1,F$2,1),0)))*SUMIFS(Prov_Auto!$E$3:$E1000, Prov_Auto!$A$3:$A1000, $D966, Prov_Auto!$D$3:$D1000,"&gt;="&amp;DATE(F$1,F$2,1),Prov_Auto!$D$3:$D1000, "&lt;="&amp;EOMONTH(DATE(F$1,F$2,1),0)))</f>
        <v/>
      </c>
      <c r="G966" s="48" t="str">
        <f>IF($D966="","", (SUMIFS(Transacoes!$D$3:$D1000,Transacoes!$C$3:$C1000,$D966,Transacoes!$B$3:$B1000,"C", Transacoes!$A$3:$A1000, "&lt;"&amp;EOMONTH(DATE(G$1,G$2,1),0))-SUMIFS(Transacoes!$D$3:$D1000,Transacoes!$C$3:$C1000,$D966,Transacoes!$B$3:$B1000,"V", Transacoes!$A$3:$A1000, "&lt;"&amp;EOMONTH(DATE(G$1,G$2,1),0)))*SUMIFS(Prov_Auto!$E$3:$E1000, Prov_Auto!$A$3:$A1000, $D966, Prov_Auto!$D$3:$D1000,"&gt;="&amp;DATE(G$1,G$2,1),Prov_Auto!$D$3:$D1000, "&lt;="&amp;EOMONTH(DATE(G$1,G$2,1),0)))</f>
        <v/>
      </c>
      <c r="H966" s="48" t="str">
        <f>IF($D966="","", (SUMIFS(Transacoes!$D$3:$D1000,Transacoes!$C$3:$C1000,$D966,Transacoes!$B$3:$B1000,"C", Transacoes!$A$3:$A1000, "&lt;"&amp;EOMONTH(DATE(H$1,H$2,1),0))-SUMIFS(Transacoes!$D$3:$D1000,Transacoes!$C$3:$C1000,$D966,Transacoes!$B$3:$B1000,"V", Transacoes!$A$3:$A1000, "&lt;"&amp;EOMONTH(DATE(H$1,H$2,1),0)))*SUMIFS(Prov_Auto!$E$3:$E1000, Prov_Auto!$A$3:$A1000, $D966, Prov_Auto!$D$3:$D1000,"&gt;="&amp;DATE(H$1,H$2,1),Prov_Auto!$D$3:$D1000, "&lt;="&amp;EOMONTH(DATE(H$1,H$2,1),0)))</f>
        <v/>
      </c>
      <c r="I966" s="48" t="str">
        <f>IF($D966="","", (SUMIFS(Transacoes!$D$3:$D1000,Transacoes!$C$3:$C1000,$D966,Transacoes!$B$3:$B1000,"C", Transacoes!$A$3:$A1000, "&lt;"&amp;EOMONTH(DATE(I$1,I$2,1),0))-SUMIFS(Transacoes!$D$3:$D1000,Transacoes!$C$3:$C1000,$D966,Transacoes!$B$3:$B1000,"V", Transacoes!$A$3:$A1000, "&lt;"&amp;EOMONTH(DATE(I$1,I$2,1),0)))*SUMIFS(Prov_Auto!$E$3:$E1000, Prov_Auto!$A$3:$A1000, $D966, Prov_Auto!$D$3:$D1000,"&gt;="&amp;DATE(I$1,I$2,1),Prov_Auto!$D$3:$D1000, "&lt;="&amp;EOMONTH(DATE(I$1,I$2,1),0)))</f>
        <v/>
      </c>
      <c r="J966" s="48" t="str">
        <f>IF($D966="","", (SUMIFS(Transacoes!$D$3:$D1000,Transacoes!$C$3:$C1000,$D966,Transacoes!$B$3:$B1000,"C", Transacoes!$A$3:$A1000, "&lt;"&amp;EOMONTH(DATE(J$1,J$2,1),0))-SUMIFS(Transacoes!$D$3:$D1000,Transacoes!$C$3:$C1000,$D966,Transacoes!$B$3:$B1000,"V", Transacoes!$A$3:$A1000, "&lt;"&amp;EOMONTH(DATE(J$1,J$2,1),0)))*SUMIFS(Prov_Auto!$E$3:$E1000, Prov_Auto!$A$3:$A1000, $D966, Prov_Auto!$D$3:$D1000,"&gt;="&amp;DATE(J$1,J$2,1),Prov_Auto!$D$3:$D1000, "&lt;="&amp;EOMONTH(DATE(J$1,J$2,1),0)))</f>
        <v/>
      </c>
      <c r="K966" s="48" t="str">
        <f>IF($D966="","", (SUMIFS(Transacoes!$D$3:$D1000,Transacoes!$C$3:$C1000,$D966,Transacoes!$B$3:$B1000,"C", Transacoes!$A$3:$A1000, "&lt;"&amp;EOMONTH(DATE(K$1,K$2,1),0))-SUMIFS(Transacoes!$D$3:$D1000,Transacoes!$C$3:$C1000,$D966,Transacoes!$B$3:$B1000,"V", Transacoes!$A$3:$A1000, "&lt;"&amp;EOMONTH(DATE(K$1,K$2,1),0)))*SUMIFS(Prov_Auto!$E$3:$E1000, Prov_Auto!$A$3:$A1000, $D966, Prov_Auto!$D$3:$D1000,"&gt;="&amp;DATE(K$1,K$2,1),Prov_Auto!$D$3:$D1000, "&lt;="&amp;EOMONTH(DATE(K$1,K$2,1),0)))</f>
        <v/>
      </c>
      <c r="L966" s="48" t="str">
        <f>IF($D966="","", (SUMIFS(Transacoes!$D$3:$D1000,Transacoes!$C$3:$C1000,$D966,Transacoes!$B$3:$B1000,"C", Transacoes!$A$3:$A1000, "&lt;"&amp;EOMONTH(DATE(L$1,L$2,1),0))-SUMIFS(Transacoes!$D$3:$D1000,Transacoes!$C$3:$C1000,$D966,Transacoes!$B$3:$B1000,"V", Transacoes!$A$3:$A1000, "&lt;"&amp;EOMONTH(DATE(L$1,L$2,1),0)))*SUMIFS(Prov_Auto!$E$3:$E1000, Prov_Auto!$A$3:$A1000, $D966, Prov_Auto!$D$3:$D1000,"&gt;="&amp;DATE(L$1,L$2,1),Prov_Auto!$D$3:$D1000, "&lt;="&amp;EOMONTH(DATE(L$1,L$2,1),0)))</f>
        <v/>
      </c>
      <c r="M966" s="48" t="str">
        <f>IF($D966="","", (SUMIFS(Transacoes!$D$3:$D1000,Transacoes!$C$3:$C1000,$D966,Transacoes!$B$3:$B1000,"C", Transacoes!$A$3:$A1000, "&lt;"&amp;EOMONTH(DATE(M$1,M$2,1),0))-SUMIFS(Transacoes!$D$3:$D1000,Transacoes!$C$3:$C1000,$D966,Transacoes!$B$3:$B1000,"V", Transacoes!$A$3:$A1000, "&lt;"&amp;EOMONTH(DATE(M$1,M$2,1),0)))*SUMIFS(Prov_Auto!$E$3:$E1000, Prov_Auto!$A$3:$A1000, $D966, Prov_Auto!$D$3:$D1000,"&gt;="&amp;DATE(M$1,M$2,1),Prov_Auto!$D$3:$D1000, "&lt;="&amp;EOMONTH(DATE(M$1,M$2,1),0)))</f>
        <v/>
      </c>
      <c r="N966" s="48" t="str">
        <f>IF($D966="","", (SUMIFS(Transacoes!$D$3:$D1000,Transacoes!$C$3:$C1000,$D966,Transacoes!$B$3:$B1000,"C", Transacoes!$A$3:$A1000, "&lt;"&amp;EOMONTH(DATE(N$1,N$2,1),0))-SUMIFS(Transacoes!$D$3:$D1000,Transacoes!$C$3:$C1000,$D966,Transacoes!$B$3:$B1000,"V", Transacoes!$A$3:$A1000, "&lt;"&amp;EOMONTH(DATE(N$1,N$2,1),0)))*SUMIFS(Prov_Auto!$E$3:$E1000, Prov_Auto!$A$3:$A1000, $D966, Prov_Auto!$D$3:$D1000,"&gt;="&amp;DATE(N$1,N$2,1),Prov_Auto!$D$3:$D1000, "&lt;="&amp;EOMONTH(DATE(N$1,N$2,1),0)))</f>
        <v/>
      </c>
      <c r="O966" s="48" t="str">
        <f>IF($D966="","", (SUMIFS(Transacoes!$D$3:$D1000,Transacoes!$C$3:$C1000,$D966,Transacoes!$B$3:$B1000,"C", Transacoes!$A$3:$A1000, "&lt;"&amp;EOMONTH(DATE(O$1,O$2,1),0))-SUMIFS(Transacoes!$D$3:$D1000,Transacoes!$C$3:$C1000,$D966,Transacoes!$B$3:$B1000,"V", Transacoes!$A$3:$A1000, "&lt;"&amp;EOMONTH(DATE(O$1,O$2,1),0)))*SUMIFS(Prov_Auto!$E$3:$E1000, Prov_Auto!$A$3:$A1000, $D966, Prov_Auto!$D$3:$D1000,"&gt;="&amp;DATE(O$1,O$2,1),Prov_Auto!$D$3:$D1000, "&lt;="&amp;EOMONTH(DATE(O$1,O$2,1),0)))</f>
        <v/>
      </c>
      <c r="P966" s="48" t="str">
        <f>IF($D966="","", (SUMIFS(Transacoes!$D$3:$D1000,Transacoes!$C$3:$C1000,$D966,Transacoes!$B$3:$B1000,"C", Transacoes!$A$3:$A1000, "&lt;"&amp;EOMONTH(DATE(P$1,P$2,1),0))-SUMIFS(Transacoes!$D$3:$D1000,Transacoes!$C$3:$C1000,$D966,Transacoes!$B$3:$B1000,"V", Transacoes!$A$3:$A1000, "&lt;"&amp;EOMONTH(DATE(P$1,P$2,1),0)))*SUMIFS(Prov_Auto!$E$3:$E1000, Prov_Auto!$A$3:$A1000, $D966, Prov_Auto!$D$3:$D1000,"&gt;="&amp;DATE(P$1,P$2,1),Prov_Auto!$D$3:$D1000, "&lt;="&amp;EOMONTH(DATE(P$1,P$2,1),0)))</f>
        <v/>
      </c>
      <c r="Q966" s="48" t="str">
        <f>IF($D966="","", (SUMIFS(Transacoes!$D$3:$D1000,Transacoes!$C$3:$C1000,$D966,Transacoes!$B$3:$B1000,"C", Transacoes!$A$3:$A1000, "&lt;"&amp;EOMONTH(DATE(Q$1,Q$2,1),0))-SUMIFS(Transacoes!$D$3:$D1000,Transacoes!$C$3:$C1000,$D966,Transacoes!$B$3:$B1000,"V", Transacoes!$A$3:$A1000, "&lt;"&amp;EOMONTH(DATE(Q$1,Q$2,1),0)))*SUMIFS(Prov_Auto!$E$3:$E1000, Prov_Auto!$A$3:$A1000, $D966, Prov_Auto!$D$3:$D1000,"&gt;="&amp;DATE(Q$1,Q$2,1),Prov_Auto!$D$3:$D1000, "&lt;="&amp;EOMONTH(DATE(Q$1,Q$2,1),0)))</f>
        <v/>
      </c>
      <c r="R966" s="47"/>
    </row>
    <row r="967">
      <c r="A967" s="47"/>
      <c r="B967" s="47"/>
      <c r="C967" s="47"/>
      <c r="D967" s="87"/>
      <c r="E967" s="48" t="str">
        <f>IF($D967="","", (SUMIFS(Transacoes!$D$3:$D1000,Transacoes!$C$3:$C1000,$D967,Transacoes!$B$3:$B1000,"C", Transacoes!$A$3:$A1000, "&lt;"&amp;EOMONTH(DATE(E$1,E$2,1),0))-SUMIFS(Transacoes!$D$3:$D1000,Transacoes!$C$3:$C1000,$D967,Transacoes!$B$3:$B1000,"V", Transacoes!$A$3:$A1000, "&lt;"&amp;EOMONTH(DATE(E$1,E$2,1),0)))*SUMIFS(Prov_Auto!$E$3:$E1000, Prov_Auto!$A$3:$A1000, $D967, Prov_Auto!$D$3:$D1000,"&gt;="&amp;DATE(E$1,E$2,1),Prov_Auto!$D$3:$D1000, "&lt;="&amp;EOMONTH(DATE(E$1,E$2,1),0)))</f>
        <v/>
      </c>
      <c r="F967" s="48" t="str">
        <f>IF($D967="","", (SUMIFS(Transacoes!$D$3:$D1000,Transacoes!$C$3:$C1000,$D967,Transacoes!$B$3:$B1000,"C", Transacoes!$A$3:$A1000, "&lt;"&amp;EOMONTH(DATE(F$1,F$2,1),0))-SUMIFS(Transacoes!$D$3:$D1000,Transacoes!$C$3:$C1000,$D967,Transacoes!$B$3:$B1000,"V", Transacoes!$A$3:$A1000, "&lt;"&amp;EOMONTH(DATE(F$1,F$2,1),0)))*SUMIFS(Prov_Auto!$E$3:$E1000, Prov_Auto!$A$3:$A1000, $D967, Prov_Auto!$D$3:$D1000,"&gt;="&amp;DATE(F$1,F$2,1),Prov_Auto!$D$3:$D1000, "&lt;="&amp;EOMONTH(DATE(F$1,F$2,1),0)))</f>
        <v/>
      </c>
      <c r="G967" s="48" t="str">
        <f>IF($D967="","", (SUMIFS(Transacoes!$D$3:$D1000,Transacoes!$C$3:$C1000,$D967,Transacoes!$B$3:$B1000,"C", Transacoes!$A$3:$A1000, "&lt;"&amp;EOMONTH(DATE(G$1,G$2,1),0))-SUMIFS(Transacoes!$D$3:$D1000,Transacoes!$C$3:$C1000,$D967,Transacoes!$B$3:$B1000,"V", Transacoes!$A$3:$A1000, "&lt;"&amp;EOMONTH(DATE(G$1,G$2,1),0)))*SUMIFS(Prov_Auto!$E$3:$E1000, Prov_Auto!$A$3:$A1000, $D967, Prov_Auto!$D$3:$D1000,"&gt;="&amp;DATE(G$1,G$2,1),Prov_Auto!$D$3:$D1000, "&lt;="&amp;EOMONTH(DATE(G$1,G$2,1),0)))</f>
        <v/>
      </c>
      <c r="H967" s="48" t="str">
        <f>IF($D967="","", (SUMIFS(Transacoes!$D$3:$D1000,Transacoes!$C$3:$C1000,$D967,Transacoes!$B$3:$B1000,"C", Transacoes!$A$3:$A1000, "&lt;"&amp;EOMONTH(DATE(H$1,H$2,1),0))-SUMIFS(Transacoes!$D$3:$D1000,Transacoes!$C$3:$C1000,$D967,Transacoes!$B$3:$B1000,"V", Transacoes!$A$3:$A1000, "&lt;"&amp;EOMONTH(DATE(H$1,H$2,1),0)))*SUMIFS(Prov_Auto!$E$3:$E1000, Prov_Auto!$A$3:$A1000, $D967, Prov_Auto!$D$3:$D1000,"&gt;="&amp;DATE(H$1,H$2,1),Prov_Auto!$D$3:$D1000, "&lt;="&amp;EOMONTH(DATE(H$1,H$2,1),0)))</f>
        <v/>
      </c>
      <c r="I967" s="48" t="str">
        <f>IF($D967="","", (SUMIFS(Transacoes!$D$3:$D1000,Transacoes!$C$3:$C1000,$D967,Transacoes!$B$3:$B1000,"C", Transacoes!$A$3:$A1000, "&lt;"&amp;EOMONTH(DATE(I$1,I$2,1),0))-SUMIFS(Transacoes!$D$3:$D1000,Transacoes!$C$3:$C1000,$D967,Transacoes!$B$3:$B1000,"V", Transacoes!$A$3:$A1000, "&lt;"&amp;EOMONTH(DATE(I$1,I$2,1),0)))*SUMIFS(Prov_Auto!$E$3:$E1000, Prov_Auto!$A$3:$A1000, $D967, Prov_Auto!$D$3:$D1000,"&gt;="&amp;DATE(I$1,I$2,1),Prov_Auto!$D$3:$D1000, "&lt;="&amp;EOMONTH(DATE(I$1,I$2,1),0)))</f>
        <v/>
      </c>
      <c r="J967" s="48" t="str">
        <f>IF($D967="","", (SUMIFS(Transacoes!$D$3:$D1000,Transacoes!$C$3:$C1000,$D967,Transacoes!$B$3:$B1000,"C", Transacoes!$A$3:$A1000, "&lt;"&amp;EOMONTH(DATE(J$1,J$2,1),0))-SUMIFS(Transacoes!$D$3:$D1000,Transacoes!$C$3:$C1000,$D967,Transacoes!$B$3:$B1000,"V", Transacoes!$A$3:$A1000, "&lt;"&amp;EOMONTH(DATE(J$1,J$2,1),0)))*SUMIFS(Prov_Auto!$E$3:$E1000, Prov_Auto!$A$3:$A1000, $D967, Prov_Auto!$D$3:$D1000,"&gt;="&amp;DATE(J$1,J$2,1),Prov_Auto!$D$3:$D1000, "&lt;="&amp;EOMONTH(DATE(J$1,J$2,1),0)))</f>
        <v/>
      </c>
      <c r="K967" s="48" t="str">
        <f>IF($D967="","", (SUMIFS(Transacoes!$D$3:$D1000,Transacoes!$C$3:$C1000,$D967,Transacoes!$B$3:$B1000,"C", Transacoes!$A$3:$A1000, "&lt;"&amp;EOMONTH(DATE(K$1,K$2,1),0))-SUMIFS(Transacoes!$D$3:$D1000,Transacoes!$C$3:$C1000,$D967,Transacoes!$B$3:$B1000,"V", Transacoes!$A$3:$A1000, "&lt;"&amp;EOMONTH(DATE(K$1,K$2,1),0)))*SUMIFS(Prov_Auto!$E$3:$E1000, Prov_Auto!$A$3:$A1000, $D967, Prov_Auto!$D$3:$D1000,"&gt;="&amp;DATE(K$1,K$2,1),Prov_Auto!$D$3:$D1000, "&lt;="&amp;EOMONTH(DATE(K$1,K$2,1),0)))</f>
        <v/>
      </c>
      <c r="L967" s="48" t="str">
        <f>IF($D967="","", (SUMIFS(Transacoes!$D$3:$D1000,Transacoes!$C$3:$C1000,$D967,Transacoes!$B$3:$B1000,"C", Transacoes!$A$3:$A1000, "&lt;"&amp;EOMONTH(DATE(L$1,L$2,1),0))-SUMIFS(Transacoes!$D$3:$D1000,Transacoes!$C$3:$C1000,$D967,Transacoes!$B$3:$B1000,"V", Transacoes!$A$3:$A1000, "&lt;"&amp;EOMONTH(DATE(L$1,L$2,1),0)))*SUMIFS(Prov_Auto!$E$3:$E1000, Prov_Auto!$A$3:$A1000, $D967, Prov_Auto!$D$3:$D1000,"&gt;="&amp;DATE(L$1,L$2,1),Prov_Auto!$D$3:$D1000, "&lt;="&amp;EOMONTH(DATE(L$1,L$2,1),0)))</f>
        <v/>
      </c>
      <c r="M967" s="48" t="str">
        <f>IF($D967="","", (SUMIFS(Transacoes!$D$3:$D1000,Transacoes!$C$3:$C1000,$D967,Transacoes!$B$3:$B1000,"C", Transacoes!$A$3:$A1000, "&lt;"&amp;EOMONTH(DATE(M$1,M$2,1),0))-SUMIFS(Transacoes!$D$3:$D1000,Transacoes!$C$3:$C1000,$D967,Transacoes!$B$3:$B1000,"V", Transacoes!$A$3:$A1000, "&lt;"&amp;EOMONTH(DATE(M$1,M$2,1),0)))*SUMIFS(Prov_Auto!$E$3:$E1000, Prov_Auto!$A$3:$A1000, $D967, Prov_Auto!$D$3:$D1000,"&gt;="&amp;DATE(M$1,M$2,1),Prov_Auto!$D$3:$D1000, "&lt;="&amp;EOMONTH(DATE(M$1,M$2,1),0)))</f>
        <v/>
      </c>
      <c r="N967" s="48" t="str">
        <f>IF($D967="","", (SUMIFS(Transacoes!$D$3:$D1000,Transacoes!$C$3:$C1000,$D967,Transacoes!$B$3:$B1000,"C", Transacoes!$A$3:$A1000, "&lt;"&amp;EOMONTH(DATE(N$1,N$2,1),0))-SUMIFS(Transacoes!$D$3:$D1000,Transacoes!$C$3:$C1000,$D967,Transacoes!$B$3:$B1000,"V", Transacoes!$A$3:$A1000, "&lt;"&amp;EOMONTH(DATE(N$1,N$2,1),0)))*SUMIFS(Prov_Auto!$E$3:$E1000, Prov_Auto!$A$3:$A1000, $D967, Prov_Auto!$D$3:$D1000,"&gt;="&amp;DATE(N$1,N$2,1),Prov_Auto!$D$3:$D1000, "&lt;="&amp;EOMONTH(DATE(N$1,N$2,1),0)))</f>
        <v/>
      </c>
      <c r="O967" s="48" t="str">
        <f>IF($D967="","", (SUMIFS(Transacoes!$D$3:$D1000,Transacoes!$C$3:$C1000,$D967,Transacoes!$B$3:$B1000,"C", Transacoes!$A$3:$A1000, "&lt;"&amp;EOMONTH(DATE(O$1,O$2,1),0))-SUMIFS(Transacoes!$D$3:$D1000,Transacoes!$C$3:$C1000,$D967,Transacoes!$B$3:$B1000,"V", Transacoes!$A$3:$A1000, "&lt;"&amp;EOMONTH(DATE(O$1,O$2,1),0)))*SUMIFS(Prov_Auto!$E$3:$E1000, Prov_Auto!$A$3:$A1000, $D967, Prov_Auto!$D$3:$D1000,"&gt;="&amp;DATE(O$1,O$2,1),Prov_Auto!$D$3:$D1000, "&lt;="&amp;EOMONTH(DATE(O$1,O$2,1),0)))</f>
        <v/>
      </c>
      <c r="P967" s="48" t="str">
        <f>IF($D967="","", (SUMIFS(Transacoes!$D$3:$D1000,Transacoes!$C$3:$C1000,$D967,Transacoes!$B$3:$B1000,"C", Transacoes!$A$3:$A1000, "&lt;"&amp;EOMONTH(DATE(P$1,P$2,1),0))-SUMIFS(Transacoes!$D$3:$D1000,Transacoes!$C$3:$C1000,$D967,Transacoes!$B$3:$B1000,"V", Transacoes!$A$3:$A1000, "&lt;"&amp;EOMONTH(DATE(P$1,P$2,1),0)))*SUMIFS(Prov_Auto!$E$3:$E1000, Prov_Auto!$A$3:$A1000, $D967, Prov_Auto!$D$3:$D1000,"&gt;="&amp;DATE(P$1,P$2,1),Prov_Auto!$D$3:$D1000, "&lt;="&amp;EOMONTH(DATE(P$1,P$2,1),0)))</f>
        <v/>
      </c>
      <c r="Q967" s="48" t="str">
        <f>IF($D967="","", (SUMIFS(Transacoes!$D$3:$D1000,Transacoes!$C$3:$C1000,$D967,Transacoes!$B$3:$B1000,"C", Transacoes!$A$3:$A1000, "&lt;"&amp;EOMONTH(DATE(Q$1,Q$2,1),0))-SUMIFS(Transacoes!$D$3:$D1000,Transacoes!$C$3:$C1000,$D967,Transacoes!$B$3:$B1000,"V", Transacoes!$A$3:$A1000, "&lt;"&amp;EOMONTH(DATE(Q$1,Q$2,1),0)))*SUMIFS(Prov_Auto!$E$3:$E1000, Prov_Auto!$A$3:$A1000, $D967, Prov_Auto!$D$3:$D1000,"&gt;="&amp;DATE(Q$1,Q$2,1),Prov_Auto!$D$3:$D1000, "&lt;="&amp;EOMONTH(DATE(Q$1,Q$2,1),0)))</f>
        <v/>
      </c>
      <c r="R967" s="47"/>
    </row>
    <row r="968">
      <c r="A968" s="47"/>
      <c r="B968" s="47"/>
      <c r="C968" s="47"/>
      <c r="D968" s="87"/>
      <c r="E968" s="48" t="str">
        <f>IF($D968="","", (SUMIFS(Transacoes!$D$3:$D1000,Transacoes!$C$3:$C1000,$D968,Transacoes!$B$3:$B1000,"C", Transacoes!$A$3:$A1000, "&lt;"&amp;EOMONTH(DATE(E$1,E$2,1),0))-SUMIFS(Transacoes!$D$3:$D1000,Transacoes!$C$3:$C1000,$D968,Transacoes!$B$3:$B1000,"V", Transacoes!$A$3:$A1000, "&lt;"&amp;EOMONTH(DATE(E$1,E$2,1),0)))*SUMIFS(Prov_Auto!$E$3:$E1000, Prov_Auto!$A$3:$A1000, $D968, Prov_Auto!$D$3:$D1000,"&gt;="&amp;DATE(E$1,E$2,1),Prov_Auto!$D$3:$D1000, "&lt;="&amp;EOMONTH(DATE(E$1,E$2,1),0)))</f>
        <v/>
      </c>
      <c r="F968" s="48" t="str">
        <f>IF($D968="","", (SUMIFS(Transacoes!$D$3:$D1000,Transacoes!$C$3:$C1000,$D968,Transacoes!$B$3:$B1000,"C", Transacoes!$A$3:$A1000, "&lt;"&amp;EOMONTH(DATE(F$1,F$2,1),0))-SUMIFS(Transacoes!$D$3:$D1000,Transacoes!$C$3:$C1000,$D968,Transacoes!$B$3:$B1000,"V", Transacoes!$A$3:$A1000, "&lt;"&amp;EOMONTH(DATE(F$1,F$2,1),0)))*SUMIFS(Prov_Auto!$E$3:$E1000, Prov_Auto!$A$3:$A1000, $D968, Prov_Auto!$D$3:$D1000,"&gt;="&amp;DATE(F$1,F$2,1),Prov_Auto!$D$3:$D1000, "&lt;="&amp;EOMONTH(DATE(F$1,F$2,1),0)))</f>
        <v/>
      </c>
      <c r="G968" s="48" t="str">
        <f>IF($D968="","", (SUMIFS(Transacoes!$D$3:$D1000,Transacoes!$C$3:$C1000,$D968,Transacoes!$B$3:$B1000,"C", Transacoes!$A$3:$A1000, "&lt;"&amp;EOMONTH(DATE(G$1,G$2,1),0))-SUMIFS(Transacoes!$D$3:$D1000,Transacoes!$C$3:$C1000,$D968,Transacoes!$B$3:$B1000,"V", Transacoes!$A$3:$A1000, "&lt;"&amp;EOMONTH(DATE(G$1,G$2,1),0)))*SUMIFS(Prov_Auto!$E$3:$E1000, Prov_Auto!$A$3:$A1000, $D968, Prov_Auto!$D$3:$D1000,"&gt;="&amp;DATE(G$1,G$2,1),Prov_Auto!$D$3:$D1000, "&lt;="&amp;EOMONTH(DATE(G$1,G$2,1),0)))</f>
        <v/>
      </c>
      <c r="H968" s="48" t="str">
        <f>IF($D968="","", (SUMIFS(Transacoes!$D$3:$D1000,Transacoes!$C$3:$C1000,$D968,Transacoes!$B$3:$B1000,"C", Transacoes!$A$3:$A1000, "&lt;"&amp;EOMONTH(DATE(H$1,H$2,1),0))-SUMIFS(Transacoes!$D$3:$D1000,Transacoes!$C$3:$C1000,$D968,Transacoes!$B$3:$B1000,"V", Transacoes!$A$3:$A1000, "&lt;"&amp;EOMONTH(DATE(H$1,H$2,1),0)))*SUMIFS(Prov_Auto!$E$3:$E1000, Prov_Auto!$A$3:$A1000, $D968, Prov_Auto!$D$3:$D1000,"&gt;="&amp;DATE(H$1,H$2,1),Prov_Auto!$D$3:$D1000, "&lt;="&amp;EOMONTH(DATE(H$1,H$2,1),0)))</f>
        <v/>
      </c>
      <c r="I968" s="48" t="str">
        <f>IF($D968="","", (SUMIFS(Transacoes!$D$3:$D1000,Transacoes!$C$3:$C1000,$D968,Transacoes!$B$3:$B1000,"C", Transacoes!$A$3:$A1000, "&lt;"&amp;EOMONTH(DATE(I$1,I$2,1),0))-SUMIFS(Transacoes!$D$3:$D1000,Transacoes!$C$3:$C1000,$D968,Transacoes!$B$3:$B1000,"V", Transacoes!$A$3:$A1000, "&lt;"&amp;EOMONTH(DATE(I$1,I$2,1),0)))*SUMIFS(Prov_Auto!$E$3:$E1000, Prov_Auto!$A$3:$A1000, $D968, Prov_Auto!$D$3:$D1000,"&gt;="&amp;DATE(I$1,I$2,1),Prov_Auto!$D$3:$D1000, "&lt;="&amp;EOMONTH(DATE(I$1,I$2,1),0)))</f>
        <v/>
      </c>
      <c r="J968" s="48" t="str">
        <f>IF($D968="","", (SUMIFS(Transacoes!$D$3:$D1000,Transacoes!$C$3:$C1000,$D968,Transacoes!$B$3:$B1000,"C", Transacoes!$A$3:$A1000, "&lt;"&amp;EOMONTH(DATE(J$1,J$2,1),0))-SUMIFS(Transacoes!$D$3:$D1000,Transacoes!$C$3:$C1000,$D968,Transacoes!$B$3:$B1000,"V", Transacoes!$A$3:$A1000, "&lt;"&amp;EOMONTH(DATE(J$1,J$2,1),0)))*SUMIFS(Prov_Auto!$E$3:$E1000, Prov_Auto!$A$3:$A1000, $D968, Prov_Auto!$D$3:$D1000,"&gt;="&amp;DATE(J$1,J$2,1),Prov_Auto!$D$3:$D1000, "&lt;="&amp;EOMONTH(DATE(J$1,J$2,1),0)))</f>
        <v/>
      </c>
      <c r="K968" s="48" t="str">
        <f>IF($D968="","", (SUMIFS(Transacoes!$D$3:$D1000,Transacoes!$C$3:$C1000,$D968,Transacoes!$B$3:$B1000,"C", Transacoes!$A$3:$A1000, "&lt;"&amp;EOMONTH(DATE(K$1,K$2,1),0))-SUMIFS(Transacoes!$D$3:$D1000,Transacoes!$C$3:$C1000,$D968,Transacoes!$B$3:$B1000,"V", Transacoes!$A$3:$A1000, "&lt;"&amp;EOMONTH(DATE(K$1,K$2,1),0)))*SUMIFS(Prov_Auto!$E$3:$E1000, Prov_Auto!$A$3:$A1000, $D968, Prov_Auto!$D$3:$D1000,"&gt;="&amp;DATE(K$1,K$2,1),Prov_Auto!$D$3:$D1000, "&lt;="&amp;EOMONTH(DATE(K$1,K$2,1),0)))</f>
        <v/>
      </c>
      <c r="L968" s="48" t="str">
        <f>IF($D968="","", (SUMIFS(Transacoes!$D$3:$D1000,Transacoes!$C$3:$C1000,$D968,Transacoes!$B$3:$B1000,"C", Transacoes!$A$3:$A1000, "&lt;"&amp;EOMONTH(DATE(L$1,L$2,1),0))-SUMIFS(Transacoes!$D$3:$D1000,Transacoes!$C$3:$C1000,$D968,Transacoes!$B$3:$B1000,"V", Transacoes!$A$3:$A1000, "&lt;"&amp;EOMONTH(DATE(L$1,L$2,1),0)))*SUMIFS(Prov_Auto!$E$3:$E1000, Prov_Auto!$A$3:$A1000, $D968, Prov_Auto!$D$3:$D1000,"&gt;="&amp;DATE(L$1,L$2,1),Prov_Auto!$D$3:$D1000, "&lt;="&amp;EOMONTH(DATE(L$1,L$2,1),0)))</f>
        <v/>
      </c>
      <c r="M968" s="48" t="str">
        <f>IF($D968="","", (SUMIFS(Transacoes!$D$3:$D1000,Transacoes!$C$3:$C1000,$D968,Transacoes!$B$3:$B1000,"C", Transacoes!$A$3:$A1000, "&lt;"&amp;EOMONTH(DATE(M$1,M$2,1),0))-SUMIFS(Transacoes!$D$3:$D1000,Transacoes!$C$3:$C1000,$D968,Transacoes!$B$3:$B1000,"V", Transacoes!$A$3:$A1000, "&lt;"&amp;EOMONTH(DATE(M$1,M$2,1),0)))*SUMIFS(Prov_Auto!$E$3:$E1000, Prov_Auto!$A$3:$A1000, $D968, Prov_Auto!$D$3:$D1000,"&gt;="&amp;DATE(M$1,M$2,1),Prov_Auto!$D$3:$D1000, "&lt;="&amp;EOMONTH(DATE(M$1,M$2,1),0)))</f>
        <v/>
      </c>
      <c r="N968" s="48" t="str">
        <f>IF($D968="","", (SUMIFS(Transacoes!$D$3:$D1000,Transacoes!$C$3:$C1000,$D968,Transacoes!$B$3:$B1000,"C", Transacoes!$A$3:$A1000, "&lt;"&amp;EOMONTH(DATE(N$1,N$2,1),0))-SUMIFS(Transacoes!$D$3:$D1000,Transacoes!$C$3:$C1000,$D968,Transacoes!$B$3:$B1000,"V", Transacoes!$A$3:$A1000, "&lt;"&amp;EOMONTH(DATE(N$1,N$2,1),0)))*SUMIFS(Prov_Auto!$E$3:$E1000, Prov_Auto!$A$3:$A1000, $D968, Prov_Auto!$D$3:$D1000,"&gt;="&amp;DATE(N$1,N$2,1),Prov_Auto!$D$3:$D1000, "&lt;="&amp;EOMONTH(DATE(N$1,N$2,1),0)))</f>
        <v/>
      </c>
      <c r="O968" s="48" t="str">
        <f>IF($D968="","", (SUMIFS(Transacoes!$D$3:$D1000,Transacoes!$C$3:$C1000,$D968,Transacoes!$B$3:$B1000,"C", Transacoes!$A$3:$A1000, "&lt;"&amp;EOMONTH(DATE(O$1,O$2,1),0))-SUMIFS(Transacoes!$D$3:$D1000,Transacoes!$C$3:$C1000,$D968,Transacoes!$B$3:$B1000,"V", Transacoes!$A$3:$A1000, "&lt;"&amp;EOMONTH(DATE(O$1,O$2,1),0)))*SUMIFS(Prov_Auto!$E$3:$E1000, Prov_Auto!$A$3:$A1000, $D968, Prov_Auto!$D$3:$D1000,"&gt;="&amp;DATE(O$1,O$2,1),Prov_Auto!$D$3:$D1000, "&lt;="&amp;EOMONTH(DATE(O$1,O$2,1),0)))</f>
        <v/>
      </c>
      <c r="P968" s="48" t="str">
        <f>IF($D968="","", (SUMIFS(Transacoes!$D$3:$D1000,Transacoes!$C$3:$C1000,$D968,Transacoes!$B$3:$B1000,"C", Transacoes!$A$3:$A1000, "&lt;"&amp;EOMONTH(DATE(P$1,P$2,1),0))-SUMIFS(Transacoes!$D$3:$D1000,Transacoes!$C$3:$C1000,$D968,Transacoes!$B$3:$B1000,"V", Transacoes!$A$3:$A1000, "&lt;"&amp;EOMONTH(DATE(P$1,P$2,1),0)))*SUMIFS(Prov_Auto!$E$3:$E1000, Prov_Auto!$A$3:$A1000, $D968, Prov_Auto!$D$3:$D1000,"&gt;="&amp;DATE(P$1,P$2,1),Prov_Auto!$D$3:$D1000, "&lt;="&amp;EOMONTH(DATE(P$1,P$2,1),0)))</f>
        <v/>
      </c>
      <c r="Q968" s="48" t="str">
        <f>IF($D968="","", (SUMIFS(Transacoes!$D$3:$D1000,Transacoes!$C$3:$C1000,$D968,Transacoes!$B$3:$B1000,"C", Transacoes!$A$3:$A1000, "&lt;"&amp;EOMONTH(DATE(Q$1,Q$2,1),0))-SUMIFS(Transacoes!$D$3:$D1000,Transacoes!$C$3:$C1000,$D968,Transacoes!$B$3:$B1000,"V", Transacoes!$A$3:$A1000, "&lt;"&amp;EOMONTH(DATE(Q$1,Q$2,1),0)))*SUMIFS(Prov_Auto!$E$3:$E1000, Prov_Auto!$A$3:$A1000, $D968, Prov_Auto!$D$3:$D1000,"&gt;="&amp;DATE(Q$1,Q$2,1),Prov_Auto!$D$3:$D1000, "&lt;="&amp;EOMONTH(DATE(Q$1,Q$2,1),0)))</f>
        <v/>
      </c>
      <c r="R968" s="47"/>
    </row>
    <row r="969">
      <c r="A969" s="47"/>
      <c r="B969" s="47"/>
      <c r="C969" s="47"/>
      <c r="D969" s="87"/>
      <c r="E969" s="48" t="str">
        <f>IF($D969="","", (SUMIFS(Transacoes!$D$3:$D1000,Transacoes!$C$3:$C1000,$D969,Transacoes!$B$3:$B1000,"C", Transacoes!$A$3:$A1000, "&lt;"&amp;EOMONTH(DATE(E$1,E$2,1),0))-SUMIFS(Transacoes!$D$3:$D1000,Transacoes!$C$3:$C1000,$D969,Transacoes!$B$3:$B1000,"V", Transacoes!$A$3:$A1000, "&lt;"&amp;EOMONTH(DATE(E$1,E$2,1),0)))*SUMIFS(Prov_Auto!$E$3:$E1000, Prov_Auto!$A$3:$A1000, $D969, Prov_Auto!$D$3:$D1000,"&gt;="&amp;DATE(E$1,E$2,1),Prov_Auto!$D$3:$D1000, "&lt;="&amp;EOMONTH(DATE(E$1,E$2,1),0)))</f>
        <v/>
      </c>
      <c r="F969" s="48" t="str">
        <f>IF($D969="","", (SUMIFS(Transacoes!$D$3:$D1000,Transacoes!$C$3:$C1000,$D969,Transacoes!$B$3:$B1000,"C", Transacoes!$A$3:$A1000, "&lt;"&amp;EOMONTH(DATE(F$1,F$2,1),0))-SUMIFS(Transacoes!$D$3:$D1000,Transacoes!$C$3:$C1000,$D969,Transacoes!$B$3:$B1000,"V", Transacoes!$A$3:$A1000, "&lt;"&amp;EOMONTH(DATE(F$1,F$2,1),0)))*SUMIFS(Prov_Auto!$E$3:$E1000, Prov_Auto!$A$3:$A1000, $D969, Prov_Auto!$D$3:$D1000,"&gt;="&amp;DATE(F$1,F$2,1),Prov_Auto!$D$3:$D1000, "&lt;="&amp;EOMONTH(DATE(F$1,F$2,1),0)))</f>
        <v/>
      </c>
      <c r="G969" s="48" t="str">
        <f>IF($D969="","", (SUMIFS(Transacoes!$D$3:$D1000,Transacoes!$C$3:$C1000,$D969,Transacoes!$B$3:$B1000,"C", Transacoes!$A$3:$A1000, "&lt;"&amp;EOMONTH(DATE(G$1,G$2,1),0))-SUMIFS(Transacoes!$D$3:$D1000,Transacoes!$C$3:$C1000,$D969,Transacoes!$B$3:$B1000,"V", Transacoes!$A$3:$A1000, "&lt;"&amp;EOMONTH(DATE(G$1,G$2,1),0)))*SUMIFS(Prov_Auto!$E$3:$E1000, Prov_Auto!$A$3:$A1000, $D969, Prov_Auto!$D$3:$D1000,"&gt;="&amp;DATE(G$1,G$2,1),Prov_Auto!$D$3:$D1000, "&lt;="&amp;EOMONTH(DATE(G$1,G$2,1),0)))</f>
        <v/>
      </c>
      <c r="H969" s="48" t="str">
        <f>IF($D969="","", (SUMIFS(Transacoes!$D$3:$D1000,Transacoes!$C$3:$C1000,$D969,Transacoes!$B$3:$B1000,"C", Transacoes!$A$3:$A1000, "&lt;"&amp;EOMONTH(DATE(H$1,H$2,1),0))-SUMIFS(Transacoes!$D$3:$D1000,Transacoes!$C$3:$C1000,$D969,Transacoes!$B$3:$B1000,"V", Transacoes!$A$3:$A1000, "&lt;"&amp;EOMONTH(DATE(H$1,H$2,1),0)))*SUMIFS(Prov_Auto!$E$3:$E1000, Prov_Auto!$A$3:$A1000, $D969, Prov_Auto!$D$3:$D1000,"&gt;="&amp;DATE(H$1,H$2,1),Prov_Auto!$D$3:$D1000, "&lt;="&amp;EOMONTH(DATE(H$1,H$2,1),0)))</f>
        <v/>
      </c>
      <c r="I969" s="48" t="str">
        <f>IF($D969="","", (SUMIFS(Transacoes!$D$3:$D1000,Transacoes!$C$3:$C1000,$D969,Transacoes!$B$3:$B1000,"C", Transacoes!$A$3:$A1000, "&lt;"&amp;EOMONTH(DATE(I$1,I$2,1),0))-SUMIFS(Transacoes!$D$3:$D1000,Transacoes!$C$3:$C1000,$D969,Transacoes!$B$3:$B1000,"V", Transacoes!$A$3:$A1000, "&lt;"&amp;EOMONTH(DATE(I$1,I$2,1),0)))*SUMIFS(Prov_Auto!$E$3:$E1000, Prov_Auto!$A$3:$A1000, $D969, Prov_Auto!$D$3:$D1000,"&gt;="&amp;DATE(I$1,I$2,1),Prov_Auto!$D$3:$D1000, "&lt;="&amp;EOMONTH(DATE(I$1,I$2,1),0)))</f>
        <v/>
      </c>
      <c r="J969" s="48" t="str">
        <f>IF($D969="","", (SUMIFS(Transacoes!$D$3:$D1000,Transacoes!$C$3:$C1000,$D969,Transacoes!$B$3:$B1000,"C", Transacoes!$A$3:$A1000, "&lt;"&amp;EOMONTH(DATE(J$1,J$2,1),0))-SUMIFS(Transacoes!$D$3:$D1000,Transacoes!$C$3:$C1000,$D969,Transacoes!$B$3:$B1000,"V", Transacoes!$A$3:$A1000, "&lt;"&amp;EOMONTH(DATE(J$1,J$2,1),0)))*SUMIFS(Prov_Auto!$E$3:$E1000, Prov_Auto!$A$3:$A1000, $D969, Prov_Auto!$D$3:$D1000,"&gt;="&amp;DATE(J$1,J$2,1),Prov_Auto!$D$3:$D1000, "&lt;="&amp;EOMONTH(DATE(J$1,J$2,1),0)))</f>
        <v/>
      </c>
      <c r="K969" s="48" t="str">
        <f>IF($D969="","", (SUMIFS(Transacoes!$D$3:$D1000,Transacoes!$C$3:$C1000,$D969,Transacoes!$B$3:$B1000,"C", Transacoes!$A$3:$A1000, "&lt;"&amp;EOMONTH(DATE(K$1,K$2,1),0))-SUMIFS(Transacoes!$D$3:$D1000,Transacoes!$C$3:$C1000,$D969,Transacoes!$B$3:$B1000,"V", Transacoes!$A$3:$A1000, "&lt;"&amp;EOMONTH(DATE(K$1,K$2,1),0)))*SUMIFS(Prov_Auto!$E$3:$E1000, Prov_Auto!$A$3:$A1000, $D969, Prov_Auto!$D$3:$D1000,"&gt;="&amp;DATE(K$1,K$2,1),Prov_Auto!$D$3:$D1000, "&lt;="&amp;EOMONTH(DATE(K$1,K$2,1),0)))</f>
        <v/>
      </c>
      <c r="L969" s="48" t="str">
        <f>IF($D969="","", (SUMIFS(Transacoes!$D$3:$D1000,Transacoes!$C$3:$C1000,$D969,Transacoes!$B$3:$B1000,"C", Transacoes!$A$3:$A1000, "&lt;"&amp;EOMONTH(DATE(L$1,L$2,1),0))-SUMIFS(Transacoes!$D$3:$D1000,Transacoes!$C$3:$C1000,$D969,Transacoes!$B$3:$B1000,"V", Transacoes!$A$3:$A1000, "&lt;"&amp;EOMONTH(DATE(L$1,L$2,1),0)))*SUMIFS(Prov_Auto!$E$3:$E1000, Prov_Auto!$A$3:$A1000, $D969, Prov_Auto!$D$3:$D1000,"&gt;="&amp;DATE(L$1,L$2,1),Prov_Auto!$D$3:$D1000, "&lt;="&amp;EOMONTH(DATE(L$1,L$2,1),0)))</f>
        <v/>
      </c>
      <c r="M969" s="48" t="str">
        <f>IF($D969="","", (SUMIFS(Transacoes!$D$3:$D1000,Transacoes!$C$3:$C1000,$D969,Transacoes!$B$3:$B1000,"C", Transacoes!$A$3:$A1000, "&lt;"&amp;EOMONTH(DATE(M$1,M$2,1),0))-SUMIFS(Transacoes!$D$3:$D1000,Transacoes!$C$3:$C1000,$D969,Transacoes!$B$3:$B1000,"V", Transacoes!$A$3:$A1000, "&lt;"&amp;EOMONTH(DATE(M$1,M$2,1),0)))*SUMIFS(Prov_Auto!$E$3:$E1000, Prov_Auto!$A$3:$A1000, $D969, Prov_Auto!$D$3:$D1000,"&gt;="&amp;DATE(M$1,M$2,1),Prov_Auto!$D$3:$D1000, "&lt;="&amp;EOMONTH(DATE(M$1,M$2,1),0)))</f>
        <v/>
      </c>
      <c r="N969" s="48" t="str">
        <f>IF($D969="","", (SUMIFS(Transacoes!$D$3:$D1000,Transacoes!$C$3:$C1000,$D969,Transacoes!$B$3:$B1000,"C", Transacoes!$A$3:$A1000, "&lt;"&amp;EOMONTH(DATE(N$1,N$2,1),0))-SUMIFS(Transacoes!$D$3:$D1000,Transacoes!$C$3:$C1000,$D969,Transacoes!$B$3:$B1000,"V", Transacoes!$A$3:$A1000, "&lt;"&amp;EOMONTH(DATE(N$1,N$2,1),0)))*SUMIFS(Prov_Auto!$E$3:$E1000, Prov_Auto!$A$3:$A1000, $D969, Prov_Auto!$D$3:$D1000,"&gt;="&amp;DATE(N$1,N$2,1),Prov_Auto!$D$3:$D1000, "&lt;="&amp;EOMONTH(DATE(N$1,N$2,1),0)))</f>
        <v/>
      </c>
      <c r="O969" s="48" t="str">
        <f>IF($D969="","", (SUMIFS(Transacoes!$D$3:$D1000,Transacoes!$C$3:$C1000,$D969,Transacoes!$B$3:$B1000,"C", Transacoes!$A$3:$A1000, "&lt;"&amp;EOMONTH(DATE(O$1,O$2,1),0))-SUMIFS(Transacoes!$D$3:$D1000,Transacoes!$C$3:$C1000,$D969,Transacoes!$B$3:$B1000,"V", Transacoes!$A$3:$A1000, "&lt;"&amp;EOMONTH(DATE(O$1,O$2,1),0)))*SUMIFS(Prov_Auto!$E$3:$E1000, Prov_Auto!$A$3:$A1000, $D969, Prov_Auto!$D$3:$D1000,"&gt;="&amp;DATE(O$1,O$2,1),Prov_Auto!$D$3:$D1000, "&lt;="&amp;EOMONTH(DATE(O$1,O$2,1),0)))</f>
        <v/>
      </c>
      <c r="P969" s="48" t="str">
        <f>IF($D969="","", (SUMIFS(Transacoes!$D$3:$D1000,Transacoes!$C$3:$C1000,$D969,Transacoes!$B$3:$B1000,"C", Transacoes!$A$3:$A1000, "&lt;"&amp;EOMONTH(DATE(P$1,P$2,1),0))-SUMIFS(Transacoes!$D$3:$D1000,Transacoes!$C$3:$C1000,$D969,Transacoes!$B$3:$B1000,"V", Transacoes!$A$3:$A1000, "&lt;"&amp;EOMONTH(DATE(P$1,P$2,1),0)))*SUMIFS(Prov_Auto!$E$3:$E1000, Prov_Auto!$A$3:$A1000, $D969, Prov_Auto!$D$3:$D1000,"&gt;="&amp;DATE(P$1,P$2,1),Prov_Auto!$D$3:$D1000, "&lt;="&amp;EOMONTH(DATE(P$1,P$2,1),0)))</f>
        <v/>
      </c>
      <c r="Q969" s="48" t="str">
        <f>IF($D969="","", (SUMIFS(Transacoes!$D$3:$D1000,Transacoes!$C$3:$C1000,$D969,Transacoes!$B$3:$B1000,"C", Transacoes!$A$3:$A1000, "&lt;"&amp;EOMONTH(DATE(Q$1,Q$2,1),0))-SUMIFS(Transacoes!$D$3:$D1000,Transacoes!$C$3:$C1000,$D969,Transacoes!$B$3:$B1000,"V", Transacoes!$A$3:$A1000, "&lt;"&amp;EOMONTH(DATE(Q$1,Q$2,1),0)))*SUMIFS(Prov_Auto!$E$3:$E1000, Prov_Auto!$A$3:$A1000, $D969, Prov_Auto!$D$3:$D1000,"&gt;="&amp;DATE(Q$1,Q$2,1),Prov_Auto!$D$3:$D1000, "&lt;="&amp;EOMONTH(DATE(Q$1,Q$2,1),0)))</f>
        <v/>
      </c>
      <c r="R969" s="47"/>
    </row>
    <row r="970">
      <c r="A970" s="47"/>
      <c r="B970" s="47"/>
      <c r="C970" s="47"/>
      <c r="D970" s="87"/>
      <c r="E970" s="48" t="str">
        <f>IF($D970="","", (SUMIFS(Transacoes!$D$3:$D1000,Transacoes!$C$3:$C1000,$D970,Transacoes!$B$3:$B1000,"C", Transacoes!$A$3:$A1000, "&lt;"&amp;EOMONTH(DATE(E$1,E$2,1),0))-SUMIFS(Transacoes!$D$3:$D1000,Transacoes!$C$3:$C1000,$D970,Transacoes!$B$3:$B1000,"V", Transacoes!$A$3:$A1000, "&lt;"&amp;EOMONTH(DATE(E$1,E$2,1),0)))*SUMIFS(Prov_Auto!$E$3:$E1000, Prov_Auto!$A$3:$A1000, $D970, Prov_Auto!$D$3:$D1000,"&gt;="&amp;DATE(E$1,E$2,1),Prov_Auto!$D$3:$D1000, "&lt;="&amp;EOMONTH(DATE(E$1,E$2,1),0)))</f>
        <v/>
      </c>
      <c r="F970" s="48" t="str">
        <f>IF($D970="","", (SUMIFS(Transacoes!$D$3:$D1000,Transacoes!$C$3:$C1000,$D970,Transacoes!$B$3:$B1000,"C", Transacoes!$A$3:$A1000, "&lt;"&amp;EOMONTH(DATE(F$1,F$2,1),0))-SUMIFS(Transacoes!$D$3:$D1000,Transacoes!$C$3:$C1000,$D970,Transacoes!$B$3:$B1000,"V", Transacoes!$A$3:$A1000, "&lt;"&amp;EOMONTH(DATE(F$1,F$2,1),0)))*SUMIFS(Prov_Auto!$E$3:$E1000, Prov_Auto!$A$3:$A1000, $D970, Prov_Auto!$D$3:$D1000,"&gt;="&amp;DATE(F$1,F$2,1),Prov_Auto!$D$3:$D1000, "&lt;="&amp;EOMONTH(DATE(F$1,F$2,1),0)))</f>
        <v/>
      </c>
      <c r="G970" s="48" t="str">
        <f>IF($D970="","", (SUMIFS(Transacoes!$D$3:$D1000,Transacoes!$C$3:$C1000,$D970,Transacoes!$B$3:$B1000,"C", Transacoes!$A$3:$A1000, "&lt;"&amp;EOMONTH(DATE(G$1,G$2,1),0))-SUMIFS(Transacoes!$D$3:$D1000,Transacoes!$C$3:$C1000,$D970,Transacoes!$B$3:$B1000,"V", Transacoes!$A$3:$A1000, "&lt;"&amp;EOMONTH(DATE(G$1,G$2,1),0)))*SUMIFS(Prov_Auto!$E$3:$E1000, Prov_Auto!$A$3:$A1000, $D970, Prov_Auto!$D$3:$D1000,"&gt;="&amp;DATE(G$1,G$2,1),Prov_Auto!$D$3:$D1000, "&lt;="&amp;EOMONTH(DATE(G$1,G$2,1),0)))</f>
        <v/>
      </c>
      <c r="H970" s="48" t="str">
        <f>IF($D970="","", (SUMIFS(Transacoes!$D$3:$D1000,Transacoes!$C$3:$C1000,$D970,Transacoes!$B$3:$B1000,"C", Transacoes!$A$3:$A1000, "&lt;"&amp;EOMONTH(DATE(H$1,H$2,1),0))-SUMIFS(Transacoes!$D$3:$D1000,Transacoes!$C$3:$C1000,$D970,Transacoes!$B$3:$B1000,"V", Transacoes!$A$3:$A1000, "&lt;"&amp;EOMONTH(DATE(H$1,H$2,1),0)))*SUMIFS(Prov_Auto!$E$3:$E1000, Prov_Auto!$A$3:$A1000, $D970, Prov_Auto!$D$3:$D1000,"&gt;="&amp;DATE(H$1,H$2,1),Prov_Auto!$D$3:$D1000, "&lt;="&amp;EOMONTH(DATE(H$1,H$2,1),0)))</f>
        <v/>
      </c>
      <c r="I970" s="48" t="str">
        <f>IF($D970="","", (SUMIFS(Transacoes!$D$3:$D1000,Transacoes!$C$3:$C1000,$D970,Transacoes!$B$3:$B1000,"C", Transacoes!$A$3:$A1000, "&lt;"&amp;EOMONTH(DATE(I$1,I$2,1),0))-SUMIFS(Transacoes!$D$3:$D1000,Transacoes!$C$3:$C1000,$D970,Transacoes!$B$3:$B1000,"V", Transacoes!$A$3:$A1000, "&lt;"&amp;EOMONTH(DATE(I$1,I$2,1),0)))*SUMIFS(Prov_Auto!$E$3:$E1000, Prov_Auto!$A$3:$A1000, $D970, Prov_Auto!$D$3:$D1000,"&gt;="&amp;DATE(I$1,I$2,1),Prov_Auto!$D$3:$D1000, "&lt;="&amp;EOMONTH(DATE(I$1,I$2,1),0)))</f>
        <v/>
      </c>
      <c r="J970" s="48" t="str">
        <f>IF($D970="","", (SUMIFS(Transacoes!$D$3:$D1000,Transacoes!$C$3:$C1000,$D970,Transacoes!$B$3:$B1000,"C", Transacoes!$A$3:$A1000, "&lt;"&amp;EOMONTH(DATE(J$1,J$2,1),0))-SUMIFS(Transacoes!$D$3:$D1000,Transacoes!$C$3:$C1000,$D970,Transacoes!$B$3:$B1000,"V", Transacoes!$A$3:$A1000, "&lt;"&amp;EOMONTH(DATE(J$1,J$2,1),0)))*SUMIFS(Prov_Auto!$E$3:$E1000, Prov_Auto!$A$3:$A1000, $D970, Prov_Auto!$D$3:$D1000,"&gt;="&amp;DATE(J$1,J$2,1),Prov_Auto!$D$3:$D1000, "&lt;="&amp;EOMONTH(DATE(J$1,J$2,1),0)))</f>
        <v/>
      </c>
      <c r="K970" s="48" t="str">
        <f>IF($D970="","", (SUMIFS(Transacoes!$D$3:$D1000,Transacoes!$C$3:$C1000,$D970,Transacoes!$B$3:$B1000,"C", Transacoes!$A$3:$A1000, "&lt;"&amp;EOMONTH(DATE(K$1,K$2,1),0))-SUMIFS(Transacoes!$D$3:$D1000,Transacoes!$C$3:$C1000,$D970,Transacoes!$B$3:$B1000,"V", Transacoes!$A$3:$A1000, "&lt;"&amp;EOMONTH(DATE(K$1,K$2,1),0)))*SUMIFS(Prov_Auto!$E$3:$E1000, Prov_Auto!$A$3:$A1000, $D970, Prov_Auto!$D$3:$D1000,"&gt;="&amp;DATE(K$1,K$2,1),Prov_Auto!$D$3:$D1000, "&lt;="&amp;EOMONTH(DATE(K$1,K$2,1),0)))</f>
        <v/>
      </c>
      <c r="L970" s="48" t="str">
        <f>IF($D970="","", (SUMIFS(Transacoes!$D$3:$D1000,Transacoes!$C$3:$C1000,$D970,Transacoes!$B$3:$B1000,"C", Transacoes!$A$3:$A1000, "&lt;"&amp;EOMONTH(DATE(L$1,L$2,1),0))-SUMIFS(Transacoes!$D$3:$D1000,Transacoes!$C$3:$C1000,$D970,Transacoes!$B$3:$B1000,"V", Transacoes!$A$3:$A1000, "&lt;"&amp;EOMONTH(DATE(L$1,L$2,1),0)))*SUMIFS(Prov_Auto!$E$3:$E1000, Prov_Auto!$A$3:$A1000, $D970, Prov_Auto!$D$3:$D1000,"&gt;="&amp;DATE(L$1,L$2,1),Prov_Auto!$D$3:$D1000, "&lt;="&amp;EOMONTH(DATE(L$1,L$2,1),0)))</f>
        <v/>
      </c>
      <c r="M970" s="48" t="str">
        <f>IF($D970="","", (SUMIFS(Transacoes!$D$3:$D1000,Transacoes!$C$3:$C1000,$D970,Transacoes!$B$3:$B1000,"C", Transacoes!$A$3:$A1000, "&lt;"&amp;EOMONTH(DATE(M$1,M$2,1),0))-SUMIFS(Transacoes!$D$3:$D1000,Transacoes!$C$3:$C1000,$D970,Transacoes!$B$3:$B1000,"V", Transacoes!$A$3:$A1000, "&lt;"&amp;EOMONTH(DATE(M$1,M$2,1),0)))*SUMIFS(Prov_Auto!$E$3:$E1000, Prov_Auto!$A$3:$A1000, $D970, Prov_Auto!$D$3:$D1000,"&gt;="&amp;DATE(M$1,M$2,1),Prov_Auto!$D$3:$D1000, "&lt;="&amp;EOMONTH(DATE(M$1,M$2,1),0)))</f>
        <v/>
      </c>
      <c r="N970" s="48" t="str">
        <f>IF($D970="","", (SUMIFS(Transacoes!$D$3:$D1000,Transacoes!$C$3:$C1000,$D970,Transacoes!$B$3:$B1000,"C", Transacoes!$A$3:$A1000, "&lt;"&amp;EOMONTH(DATE(N$1,N$2,1),0))-SUMIFS(Transacoes!$D$3:$D1000,Transacoes!$C$3:$C1000,$D970,Transacoes!$B$3:$B1000,"V", Transacoes!$A$3:$A1000, "&lt;"&amp;EOMONTH(DATE(N$1,N$2,1),0)))*SUMIFS(Prov_Auto!$E$3:$E1000, Prov_Auto!$A$3:$A1000, $D970, Prov_Auto!$D$3:$D1000,"&gt;="&amp;DATE(N$1,N$2,1),Prov_Auto!$D$3:$D1000, "&lt;="&amp;EOMONTH(DATE(N$1,N$2,1),0)))</f>
        <v/>
      </c>
      <c r="O970" s="48" t="str">
        <f>IF($D970="","", (SUMIFS(Transacoes!$D$3:$D1000,Transacoes!$C$3:$C1000,$D970,Transacoes!$B$3:$B1000,"C", Transacoes!$A$3:$A1000, "&lt;"&amp;EOMONTH(DATE(O$1,O$2,1),0))-SUMIFS(Transacoes!$D$3:$D1000,Transacoes!$C$3:$C1000,$D970,Transacoes!$B$3:$B1000,"V", Transacoes!$A$3:$A1000, "&lt;"&amp;EOMONTH(DATE(O$1,O$2,1),0)))*SUMIFS(Prov_Auto!$E$3:$E1000, Prov_Auto!$A$3:$A1000, $D970, Prov_Auto!$D$3:$D1000,"&gt;="&amp;DATE(O$1,O$2,1),Prov_Auto!$D$3:$D1000, "&lt;="&amp;EOMONTH(DATE(O$1,O$2,1),0)))</f>
        <v/>
      </c>
      <c r="P970" s="48" t="str">
        <f>IF($D970="","", (SUMIFS(Transacoes!$D$3:$D1000,Transacoes!$C$3:$C1000,$D970,Transacoes!$B$3:$B1000,"C", Transacoes!$A$3:$A1000, "&lt;"&amp;EOMONTH(DATE(P$1,P$2,1),0))-SUMIFS(Transacoes!$D$3:$D1000,Transacoes!$C$3:$C1000,$D970,Transacoes!$B$3:$B1000,"V", Transacoes!$A$3:$A1000, "&lt;"&amp;EOMONTH(DATE(P$1,P$2,1),0)))*SUMIFS(Prov_Auto!$E$3:$E1000, Prov_Auto!$A$3:$A1000, $D970, Prov_Auto!$D$3:$D1000,"&gt;="&amp;DATE(P$1,P$2,1),Prov_Auto!$D$3:$D1000, "&lt;="&amp;EOMONTH(DATE(P$1,P$2,1),0)))</f>
        <v/>
      </c>
      <c r="Q970" s="48" t="str">
        <f>IF($D970="","", (SUMIFS(Transacoes!$D$3:$D1000,Transacoes!$C$3:$C1000,$D970,Transacoes!$B$3:$B1000,"C", Transacoes!$A$3:$A1000, "&lt;"&amp;EOMONTH(DATE(Q$1,Q$2,1),0))-SUMIFS(Transacoes!$D$3:$D1000,Transacoes!$C$3:$C1000,$D970,Transacoes!$B$3:$B1000,"V", Transacoes!$A$3:$A1000, "&lt;"&amp;EOMONTH(DATE(Q$1,Q$2,1),0)))*SUMIFS(Prov_Auto!$E$3:$E1000, Prov_Auto!$A$3:$A1000, $D970, Prov_Auto!$D$3:$D1000,"&gt;="&amp;DATE(Q$1,Q$2,1),Prov_Auto!$D$3:$D1000, "&lt;="&amp;EOMONTH(DATE(Q$1,Q$2,1),0)))</f>
        <v/>
      </c>
      <c r="R970" s="47"/>
    </row>
    <row r="971">
      <c r="A971" s="47"/>
      <c r="B971" s="47"/>
      <c r="C971" s="47"/>
      <c r="D971" s="87"/>
      <c r="E971" s="48" t="str">
        <f>IF($D971="","", (SUMIFS(Transacoes!$D$3:$D1000,Transacoes!$C$3:$C1000,$D971,Transacoes!$B$3:$B1000,"C", Transacoes!$A$3:$A1000, "&lt;"&amp;EOMONTH(DATE(E$1,E$2,1),0))-SUMIFS(Transacoes!$D$3:$D1000,Transacoes!$C$3:$C1000,$D971,Transacoes!$B$3:$B1000,"V", Transacoes!$A$3:$A1000, "&lt;"&amp;EOMONTH(DATE(E$1,E$2,1),0)))*SUMIFS(Prov_Auto!$E$3:$E1000, Prov_Auto!$A$3:$A1000, $D971, Prov_Auto!$D$3:$D1000,"&gt;="&amp;DATE(E$1,E$2,1),Prov_Auto!$D$3:$D1000, "&lt;="&amp;EOMONTH(DATE(E$1,E$2,1),0)))</f>
        <v/>
      </c>
      <c r="F971" s="48" t="str">
        <f>IF($D971="","", (SUMIFS(Transacoes!$D$3:$D1000,Transacoes!$C$3:$C1000,$D971,Transacoes!$B$3:$B1000,"C", Transacoes!$A$3:$A1000, "&lt;"&amp;EOMONTH(DATE(F$1,F$2,1),0))-SUMIFS(Transacoes!$D$3:$D1000,Transacoes!$C$3:$C1000,$D971,Transacoes!$B$3:$B1000,"V", Transacoes!$A$3:$A1000, "&lt;"&amp;EOMONTH(DATE(F$1,F$2,1),0)))*SUMIFS(Prov_Auto!$E$3:$E1000, Prov_Auto!$A$3:$A1000, $D971, Prov_Auto!$D$3:$D1000,"&gt;="&amp;DATE(F$1,F$2,1),Prov_Auto!$D$3:$D1000, "&lt;="&amp;EOMONTH(DATE(F$1,F$2,1),0)))</f>
        <v/>
      </c>
      <c r="G971" s="48" t="str">
        <f>IF($D971="","", (SUMIFS(Transacoes!$D$3:$D1000,Transacoes!$C$3:$C1000,$D971,Transacoes!$B$3:$B1000,"C", Transacoes!$A$3:$A1000, "&lt;"&amp;EOMONTH(DATE(G$1,G$2,1),0))-SUMIFS(Transacoes!$D$3:$D1000,Transacoes!$C$3:$C1000,$D971,Transacoes!$B$3:$B1000,"V", Transacoes!$A$3:$A1000, "&lt;"&amp;EOMONTH(DATE(G$1,G$2,1),0)))*SUMIFS(Prov_Auto!$E$3:$E1000, Prov_Auto!$A$3:$A1000, $D971, Prov_Auto!$D$3:$D1000,"&gt;="&amp;DATE(G$1,G$2,1),Prov_Auto!$D$3:$D1000, "&lt;="&amp;EOMONTH(DATE(G$1,G$2,1),0)))</f>
        <v/>
      </c>
      <c r="H971" s="48" t="str">
        <f>IF($D971="","", (SUMIFS(Transacoes!$D$3:$D1000,Transacoes!$C$3:$C1000,$D971,Transacoes!$B$3:$B1000,"C", Transacoes!$A$3:$A1000, "&lt;"&amp;EOMONTH(DATE(H$1,H$2,1),0))-SUMIFS(Transacoes!$D$3:$D1000,Transacoes!$C$3:$C1000,$D971,Transacoes!$B$3:$B1000,"V", Transacoes!$A$3:$A1000, "&lt;"&amp;EOMONTH(DATE(H$1,H$2,1),0)))*SUMIFS(Prov_Auto!$E$3:$E1000, Prov_Auto!$A$3:$A1000, $D971, Prov_Auto!$D$3:$D1000,"&gt;="&amp;DATE(H$1,H$2,1),Prov_Auto!$D$3:$D1000, "&lt;="&amp;EOMONTH(DATE(H$1,H$2,1),0)))</f>
        <v/>
      </c>
      <c r="I971" s="48" t="str">
        <f>IF($D971="","", (SUMIFS(Transacoes!$D$3:$D1000,Transacoes!$C$3:$C1000,$D971,Transacoes!$B$3:$B1000,"C", Transacoes!$A$3:$A1000, "&lt;"&amp;EOMONTH(DATE(I$1,I$2,1),0))-SUMIFS(Transacoes!$D$3:$D1000,Transacoes!$C$3:$C1000,$D971,Transacoes!$B$3:$B1000,"V", Transacoes!$A$3:$A1000, "&lt;"&amp;EOMONTH(DATE(I$1,I$2,1),0)))*SUMIFS(Prov_Auto!$E$3:$E1000, Prov_Auto!$A$3:$A1000, $D971, Prov_Auto!$D$3:$D1000,"&gt;="&amp;DATE(I$1,I$2,1),Prov_Auto!$D$3:$D1000, "&lt;="&amp;EOMONTH(DATE(I$1,I$2,1),0)))</f>
        <v/>
      </c>
      <c r="J971" s="48" t="str">
        <f>IF($D971="","", (SUMIFS(Transacoes!$D$3:$D1000,Transacoes!$C$3:$C1000,$D971,Transacoes!$B$3:$B1000,"C", Transacoes!$A$3:$A1000, "&lt;"&amp;EOMONTH(DATE(J$1,J$2,1),0))-SUMIFS(Transacoes!$D$3:$D1000,Transacoes!$C$3:$C1000,$D971,Transacoes!$B$3:$B1000,"V", Transacoes!$A$3:$A1000, "&lt;"&amp;EOMONTH(DATE(J$1,J$2,1),0)))*SUMIFS(Prov_Auto!$E$3:$E1000, Prov_Auto!$A$3:$A1000, $D971, Prov_Auto!$D$3:$D1000,"&gt;="&amp;DATE(J$1,J$2,1),Prov_Auto!$D$3:$D1000, "&lt;="&amp;EOMONTH(DATE(J$1,J$2,1),0)))</f>
        <v/>
      </c>
      <c r="K971" s="48" t="str">
        <f>IF($D971="","", (SUMIFS(Transacoes!$D$3:$D1000,Transacoes!$C$3:$C1000,$D971,Transacoes!$B$3:$B1000,"C", Transacoes!$A$3:$A1000, "&lt;"&amp;EOMONTH(DATE(K$1,K$2,1),0))-SUMIFS(Transacoes!$D$3:$D1000,Transacoes!$C$3:$C1000,$D971,Transacoes!$B$3:$B1000,"V", Transacoes!$A$3:$A1000, "&lt;"&amp;EOMONTH(DATE(K$1,K$2,1),0)))*SUMIFS(Prov_Auto!$E$3:$E1000, Prov_Auto!$A$3:$A1000, $D971, Prov_Auto!$D$3:$D1000,"&gt;="&amp;DATE(K$1,K$2,1),Prov_Auto!$D$3:$D1000, "&lt;="&amp;EOMONTH(DATE(K$1,K$2,1),0)))</f>
        <v/>
      </c>
      <c r="L971" s="48" t="str">
        <f>IF($D971="","", (SUMIFS(Transacoes!$D$3:$D1000,Transacoes!$C$3:$C1000,$D971,Transacoes!$B$3:$B1000,"C", Transacoes!$A$3:$A1000, "&lt;"&amp;EOMONTH(DATE(L$1,L$2,1),0))-SUMIFS(Transacoes!$D$3:$D1000,Transacoes!$C$3:$C1000,$D971,Transacoes!$B$3:$B1000,"V", Transacoes!$A$3:$A1000, "&lt;"&amp;EOMONTH(DATE(L$1,L$2,1),0)))*SUMIFS(Prov_Auto!$E$3:$E1000, Prov_Auto!$A$3:$A1000, $D971, Prov_Auto!$D$3:$D1000,"&gt;="&amp;DATE(L$1,L$2,1),Prov_Auto!$D$3:$D1000, "&lt;="&amp;EOMONTH(DATE(L$1,L$2,1),0)))</f>
        <v/>
      </c>
      <c r="M971" s="48" t="str">
        <f>IF($D971="","", (SUMIFS(Transacoes!$D$3:$D1000,Transacoes!$C$3:$C1000,$D971,Transacoes!$B$3:$B1000,"C", Transacoes!$A$3:$A1000, "&lt;"&amp;EOMONTH(DATE(M$1,M$2,1),0))-SUMIFS(Transacoes!$D$3:$D1000,Transacoes!$C$3:$C1000,$D971,Transacoes!$B$3:$B1000,"V", Transacoes!$A$3:$A1000, "&lt;"&amp;EOMONTH(DATE(M$1,M$2,1),0)))*SUMIFS(Prov_Auto!$E$3:$E1000, Prov_Auto!$A$3:$A1000, $D971, Prov_Auto!$D$3:$D1000,"&gt;="&amp;DATE(M$1,M$2,1),Prov_Auto!$D$3:$D1000, "&lt;="&amp;EOMONTH(DATE(M$1,M$2,1),0)))</f>
        <v/>
      </c>
      <c r="N971" s="48" t="str">
        <f>IF($D971="","", (SUMIFS(Transacoes!$D$3:$D1000,Transacoes!$C$3:$C1000,$D971,Transacoes!$B$3:$B1000,"C", Transacoes!$A$3:$A1000, "&lt;"&amp;EOMONTH(DATE(N$1,N$2,1),0))-SUMIFS(Transacoes!$D$3:$D1000,Transacoes!$C$3:$C1000,$D971,Transacoes!$B$3:$B1000,"V", Transacoes!$A$3:$A1000, "&lt;"&amp;EOMONTH(DATE(N$1,N$2,1),0)))*SUMIFS(Prov_Auto!$E$3:$E1000, Prov_Auto!$A$3:$A1000, $D971, Prov_Auto!$D$3:$D1000,"&gt;="&amp;DATE(N$1,N$2,1),Prov_Auto!$D$3:$D1000, "&lt;="&amp;EOMONTH(DATE(N$1,N$2,1),0)))</f>
        <v/>
      </c>
      <c r="O971" s="48" t="str">
        <f>IF($D971="","", (SUMIFS(Transacoes!$D$3:$D1000,Transacoes!$C$3:$C1000,$D971,Transacoes!$B$3:$B1000,"C", Transacoes!$A$3:$A1000, "&lt;"&amp;EOMONTH(DATE(O$1,O$2,1),0))-SUMIFS(Transacoes!$D$3:$D1000,Transacoes!$C$3:$C1000,$D971,Transacoes!$B$3:$B1000,"V", Transacoes!$A$3:$A1000, "&lt;"&amp;EOMONTH(DATE(O$1,O$2,1),0)))*SUMIFS(Prov_Auto!$E$3:$E1000, Prov_Auto!$A$3:$A1000, $D971, Prov_Auto!$D$3:$D1000,"&gt;="&amp;DATE(O$1,O$2,1),Prov_Auto!$D$3:$D1000, "&lt;="&amp;EOMONTH(DATE(O$1,O$2,1),0)))</f>
        <v/>
      </c>
      <c r="P971" s="48" t="str">
        <f>IF($D971="","", (SUMIFS(Transacoes!$D$3:$D1000,Transacoes!$C$3:$C1000,$D971,Transacoes!$B$3:$B1000,"C", Transacoes!$A$3:$A1000, "&lt;"&amp;EOMONTH(DATE(P$1,P$2,1),0))-SUMIFS(Transacoes!$D$3:$D1000,Transacoes!$C$3:$C1000,$D971,Transacoes!$B$3:$B1000,"V", Transacoes!$A$3:$A1000, "&lt;"&amp;EOMONTH(DATE(P$1,P$2,1),0)))*SUMIFS(Prov_Auto!$E$3:$E1000, Prov_Auto!$A$3:$A1000, $D971, Prov_Auto!$D$3:$D1000,"&gt;="&amp;DATE(P$1,P$2,1),Prov_Auto!$D$3:$D1000, "&lt;="&amp;EOMONTH(DATE(P$1,P$2,1),0)))</f>
        <v/>
      </c>
      <c r="Q971" s="48" t="str">
        <f>IF($D971="","", (SUMIFS(Transacoes!$D$3:$D1000,Transacoes!$C$3:$C1000,$D971,Transacoes!$B$3:$B1000,"C", Transacoes!$A$3:$A1000, "&lt;"&amp;EOMONTH(DATE(Q$1,Q$2,1),0))-SUMIFS(Transacoes!$D$3:$D1000,Transacoes!$C$3:$C1000,$D971,Transacoes!$B$3:$B1000,"V", Transacoes!$A$3:$A1000, "&lt;"&amp;EOMONTH(DATE(Q$1,Q$2,1),0)))*SUMIFS(Prov_Auto!$E$3:$E1000, Prov_Auto!$A$3:$A1000, $D971, Prov_Auto!$D$3:$D1000,"&gt;="&amp;DATE(Q$1,Q$2,1),Prov_Auto!$D$3:$D1000, "&lt;="&amp;EOMONTH(DATE(Q$1,Q$2,1),0)))</f>
        <v/>
      </c>
      <c r="R971" s="47"/>
    </row>
    <row r="972">
      <c r="A972" s="47"/>
      <c r="B972" s="47"/>
      <c r="C972" s="47"/>
      <c r="D972" s="87"/>
      <c r="E972" s="48" t="str">
        <f>IF($D972="","", (SUMIFS(Transacoes!$D$3:$D1000,Transacoes!$C$3:$C1000,$D972,Transacoes!$B$3:$B1000,"C", Transacoes!$A$3:$A1000, "&lt;"&amp;EOMONTH(DATE(E$1,E$2,1),0))-SUMIFS(Transacoes!$D$3:$D1000,Transacoes!$C$3:$C1000,$D972,Transacoes!$B$3:$B1000,"V", Transacoes!$A$3:$A1000, "&lt;"&amp;EOMONTH(DATE(E$1,E$2,1),0)))*SUMIFS(Prov_Auto!$E$3:$E1000, Prov_Auto!$A$3:$A1000, $D972, Prov_Auto!$D$3:$D1000,"&gt;="&amp;DATE(E$1,E$2,1),Prov_Auto!$D$3:$D1000, "&lt;="&amp;EOMONTH(DATE(E$1,E$2,1),0)))</f>
        <v/>
      </c>
      <c r="F972" s="48" t="str">
        <f>IF($D972="","", (SUMIFS(Transacoes!$D$3:$D1000,Transacoes!$C$3:$C1000,$D972,Transacoes!$B$3:$B1000,"C", Transacoes!$A$3:$A1000, "&lt;"&amp;EOMONTH(DATE(F$1,F$2,1),0))-SUMIFS(Transacoes!$D$3:$D1000,Transacoes!$C$3:$C1000,$D972,Transacoes!$B$3:$B1000,"V", Transacoes!$A$3:$A1000, "&lt;"&amp;EOMONTH(DATE(F$1,F$2,1),0)))*SUMIFS(Prov_Auto!$E$3:$E1000, Prov_Auto!$A$3:$A1000, $D972, Prov_Auto!$D$3:$D1000,"&gt;="&amp;DATE(F$1,F$2,1),Prov_Auto!$D$3:$D1000, "&lt;="&amp;EOMONTH(DATE(F$1,F$2,1),0)))</f>
        <v/>
      </c>
      <c r="G972" s="48" t="str">
        <f>IF($D972="","", (SUMIFS(Transacoes!$D$3:$D1000,Transacoes!$C$3:$C1000,$D972,Transacoes!$B$3:$B1000,"C", Transacoes!$A$3:$A1000, "&lt;"&amp;EOMONTH(DATE(G$1,G$2,1),0))-SUMIFS(Transacoes!$D$3:$D1000,Transacoes!$C$3:$C1000,$D972,Transacoes!$B$3:$B1000,"V", Transacoes!$A$3:$A1000, "&lt;"&amp;EOMONTH(DATE(G$1,G$2,1),0)))*SUMIFS(Prov_Auto!$E$3:$E1000, Prov_Auto!$A$3:$A1000, $D972, Prov_Auto!$D$3:$D1000,"&gt;="&amp;DATE(G$1,G$2,1),Prov_Auto!$D$3:$D1000, "&lt;="&amp;EOMONTH(DATE(G$1,G$2,1),0)))</f>
        <v/>
      </c>
      <c r="H972" s="48" t="str">
        <f>IF($D972="","", (SUMIFS(Transacoes!$D$3:$D1000,Transacoes!$C$3:$C1000,$D972,Transacoes!$B$3:$B1000,"C", Transacoes!$A$3:$A1000, "&lt;"&amp;EOMONTH(DATE(H$1,H$2,1),0))-SUMIFS(Transacoes!$D$3:$D1000,Transacoes!$C$3:$C1000,$D972,Transacoes!$B$3:$B1000,"V", Transacoes!$A$3:$A1000, "&lt;"&amp;EOMONTH(DATE(H$1,H$2,1),0)))*SUMIFS(Prov_Auto!$E$3:$E1000, Prov_Auto!$A$3:$A1000, $D972, Prov_Auto!$D$3:$D1000,"&gt;="&amp;DATE(H$1,H$2,1),Prov_Auto!$D$3:$D1000, "&lt;="&amp;EOMONTH(DATE(H$1,H$2,1),0)))</f>
        <v/>
      </c>
      <c r="I972" s="48" t="str">
        <f>IF($D972="","", (SUMIFS(Transacoes!$D$3:$D1000,Transacoes!$C$3:$C1000,$D972,Transacoes!$B$3:$B1000,"C", Transacoes!$A$3:$A1000, "&lt;"&amp;EOMONTH(DATE(I$1,I$2,1),0))-SUMIFS(Transacoes!$D$3:$D1000,Transacoes!$C$3:$C1000,$D972,Transacoes!$B$3:$B1000,"V", Transacoes!$A$3:$A1000, "&lt;"&amp;EOMONTH(DATE(I$1,I$2,1),0)))*SUMIFS(Prov_Auto!$E$3:$E1000, Prov_Auto!$A$3:$A1000, $D972, Prov_Auto!$D$3:$D1000,"&gt;="&amp;DATE(I$1,I$2,1),Prov_Auto!$D$3:$D1000, "&lt;="&amp;EOMONTH(DATE(I$1,I$2,1),0)))</f>
        <v/>
      </c>
      <c r="J972" s="48" t="str">
        <f>IF($D972="","", (SUMIFS(Transacoes!$D$3:$D1000,Transacoes!$C$3:$C1000,$D972,Transacoes!$B$3:$B1000,"C", Transacoes!$A$3:$A1000, "&lt;"&amp;EOMONTH(DATE(J$1,J$2,1),0))-SUMIFS(Transacoes!$D$3:$D1000,Transacoes!$C$3:$C1000,$D972,Transacoes!$B$3:$B1000,"V", Transacoes!$A$3:$A1000, "&lt;"&amp;EOMONTH(DATE(J$1,J$2,1),0)))*SUMIFS(Prov_Auto!$E$3:$E1000, Prov_Auto!$A$3:$A1000, $D972, Prov_Auto!$D$3:$D1000,"&gt;="&amp;DATE(J$1,J$2,1),Prov_Auto!$D$3:$D1000, "&lt;="&amp;EOMONTH(DATE(J$1,J$2,1),0)))</f>
        <v/>
      </c>
      <c r="K972" s="48" t="str">
        <f>IF($D972="","", (SUMIFS(Transacoes!$D$3:$D1000,Transacoes!$C$3:$C1000,$D972,Transacoes!$B$3:$B1000,"C", Transacoes!$A$3:$A1000, "&lt;"&amp;EOMONTH(DATE(K$1,K$2,1),0))-SUMIFS(Transacoes!$D$3:$D1000,Transacoes!$C$3:$C1000,$D972,Transacoes!$B$3:$B1000,"V", Transacoes!$A$3:$A1000, "&lt;"&amp;EOMONTH(DATE(K$1,K$2,1),0)))*SUMIFS(Prov_Auto!$E$3:$E1000, Prov_Auto!$A$3:$A1000, $D972, Prov_Auto!$D$3:$D1000,"&gt;="&amp;DATE(K$1,K$2,1),Prov_Auto!$D$3:$D1000, "&lt;="&amp;EOMONTH(DATE(K$1,K$2,1),0)))</f>
        <v/>
      </c>
      <c r="L972" s="48" t="str">
        <f>IF($D972="","", (SUMIFS(Transacoes!$D$3:$D1000,Transacoes!$C$3:$C1000,$D972,Transacoes!$B$3:$B1000,"C", Transacoes!$A$3:$A1000, "&lt;"&amp;EOMONTH(DATE(L$1,L$2,1),0))-SUMIFS(Transacoes!$D$3:$D1000,Transacoes!$C$3:$C1000,$D972,Transacoes!$B$3:$B1000,"V", Transacoes!$A$3:$A1000, "&lt;"&amp;EOMONTH(DATE(L$1,L$2,1),0)))*SUMIFS(Prov_Auto!$E$3:$E1000, Prov_Auto!$A$3:$A1000, $D972, Prov_Auto!$D$3:$D1000,"&gt;="&amp;DATE(L$1,L$2,1),Prov_Auto!$D$3:$D1000, "&lt;="&amp;EOMONTH(DATE(L$1,L$2,1),0)))</f>
        <v/>
      </c>
      <c r="M972" s="48" t="str">
        <f>IF($D972="","", (SUMIFS(Transacoes!$D$3:$D1000,Transacoes!$C$3:$C1000,$D972,Transacoes!$B$3:$B1000,"C", Transacoes!$A$3:$A1000, "&lt;"&amp;EOMONTH(DATE(M$1,M$2,1),0))-SUMIFS(Transacoes!$D$3:$D1000,Transacoes!$C$3:$C1000,$D972,Transacoes!$B$3:$B1000,"V", Transacoes!$A$3:$A1000, "&lt;"&amp;EOMONTH(DATE(M$1,M$2,1),0)))*SUMIFS(Prov_Auto!$E$3:$E1000, Prov_Auto!$A$3:$A1000, $D972, Prov_Auto!$D$3:$D1000,"&gt;="&amp;DATE(M$1,M$2,1),Prov_Auto!$D$3:$D1000, "&lt;="&amp;EOMONTH(DATE(M$1,M$2,1),0)))</f>
        <v/>
      </c>
      <c r="N972" s="48" t="str">
        <f>IF($D972="","", (SUMIFS(Transacoes!$D$3:$D1000,Transacoes!$C$3:$C1000,$D972,Transacoes!$B$3:$B1000,"C", Transacoes!$A$3:$A1000, "&lt;"&amp;EOMONTH(DATE(N$1,N$2,1),0))-SUMIFS(Transacoes!$D$3:$D1000,Transacoes!$C$3:$C1000,$D972,Transacoes!$B$3:$B1000,"V", Transacoes!$A$3:$A1000, "&lt;"&amp;EOMONTH(DATE(N$1,N$2,1),0)))*SUMIFS(Prov_Auto!$E$3:$E1000, Prov_Auto!$A$3:$A1000, $D972, Prov_Auto!$D$3:$D1000,"&gt;="&amp;DATE(N$1,N$2,1),Prov_Auto!$D$3:$D1000, "&lt;="&amp;EOMONTH(DATE(N$1,N$2,1),0)))</f>
        <v/>
      </c>
      <c r="O972" s="48" t="str">
        <f>IF($D972="","", (SUMIFS(Transacoes!$D$3:$D1000,Transacoes!$C$3:$C1000,$D972,Transacoes!$B$3:$B1000,"C", Transacoes!$A$3:$A1000, "&lt;"&amp;EOMONTH(DATE(O$1,O$2,1),0))-SUMIFS(Transacoes!$D$3:$D1000,Transacoes!$C$3:$C1000,$D972,Transacoes!$B$3:$B1000,"V", Transacoes!$A$3:$A1000, "&lt;"&amp;EOMONTH(DATE(O$1,O$2,1),0)))*SUMIFS(Prov_Auto!$E$3:$E1000, Prov_Auto!$A$3:$A1000, $D972, Prov_Auto!$D$3:$D1000,"&gt;="&amp;DATE(O$1,O$2,1),Prov_Auto!$D$3:$D1000, "&lt;="&amp;EOMONTH(DATE(O$1,O$2,1),0)))</f>
        <v/>
      </c>
      <c r="P972" s="48" t="str">
        <f>IF($D972="","", (SUMIFS(Transacoes!$D$3:$D1000,Transacoes!$C$3:$C1000,$D972,Transacoes!$B$3:$B1000,"C", Transacoes!$A$3:$A1000, "&lt;"&amp;EOMONTH(DATE(P$1,P$2,1),0))-SUMIFS(Transacoes!$D$3:$D1000,Transacoes!$C$3:$C1000,$D972,Transacoes!$B$3:$B1000,"V", Transacoes!$A$3:$A1000, "&lt;"&amp;EOMONTH(DATE(P$1,P$2,1),0)))*SUMIFS(Prov_Auto!$E$3:$E1000, Prov_Auto!$A$3:$A1000, $D972, Prov_Auto!$D$3:$D1000,"&gt;="&amp;DATE(P$1,P$2,1),Prov_Auto!$D$3:$D1000, "&lt;="&amp;EOMONTH(DATE(P$1,P$2,1),0)))</f>
        <v/>
      </c>
      <c r="Q972" s="48" t="str">
        <f>IF($D972="","", (SUMIFS(Transacoes!$D$3:$D1000,Transacoes!$C$3:$C1000,$D972,Transacoes!$B$3:$B1000,"C", Transacoes!$A$3:$A1000, "&lt;"&amp;EOMONTH(DATE(Q$1,Q$2,1),0))-SUMIFS(Transacoes!$D$3:$D1000,Transacoes!$C$3:$C1000,$D972,Transacoes!$B$3:$B1000,"V", Transacoes!$A$3:$A1000, "&lt;"&amp;EOMONTH(DATE(Q$1,Q$2,1),0)))*SUMIFS(Prov_Auto!$E$3:$E1000, Prov_Auto!$A$3:$A1000, $D972, Prov_Auto!$D$3:$D1000,"&gt;="&amp;DATE(Q$1,Q$2,1),Prov_Auto!$D$3:$D1000, "&lt;="&amp;EOMONTH(DATE(Q$1,Q$2,1),0)))</f>
        <v/>
      </c>
      <c r="R972" s="47"/>
    </row>
    <row r="973">
      <c r="A973" s="47"/>
      <c r="B973" s="47"/>
      <c r="C973" s="47"/>
      <c r="D973" s="87"/>
      <c r="E973" s="48" t="str">
        <f>IF($D973="","", (SUMIFS(Transacoes!$D$3:$D1000,Transacoes!$C$3:$C1000,$D973,Transacoes!$B$3:$B1000,"C", Transacoes!$A$3:$A1000, "&lt;"&amp;EOMONTH(DATE(E$1,E$2,1),0))-SUMIFS(Transacoes!$D$3:$D1000,Transacoes!$C$3:$C1000,$D973,Transacoes!$B$3:$B1000,"V", Transacoes!$A$3:$A1000, "&lt;"&amp;EOMONTH(DATE(E$1,E$2,1),0)))*SUMIFS(Prov_Auto!$E$3:$E1000, Prov_Auto!$A$3:$A1000, $D973, Prov_Auto!$D$3:$D1000,"&gt;="&amp;DATE(E$1,E$2,1),Prov_Auto!$D$3:$D1000, "&lt;="&amp;EOMONTH(DATE(E$1,E$2,1),0)))</f>
        <v/>
      </c>
      <c r="F973" s="48" t="str">
        <f>IF($D973="","", (SUMIFS(Transacoes!$D$3:$D1000,Transacoes!$C$3:$C1000,$D973,Transacoes!$B$3:$B1000,"C", Transacoes!$A$3:$A1000, "&lt;"&amp;EOMONTH(DATE(F$1,F$2,1),0))-SUMIFS(Transacoes!$D$3:$D1000,Transacoes!$C$3:$C1000,$D973,Transacoes!$B$3:$B1000,"V", Transacoes!$A$3:$A1000, "&lt;"&amp;EOMONTH(DATE(F$1,F$2,1),0)))*SUMIFS(Prov_Auto!$E$3:$E1000, Prov_Auto!$A$3:$A1000, $D973, Prov_Auto!$D$3:$D1000,"&gt;="&amp;DATE(F$1,F$2,1),Prov_Auto!$D$3:$D1000, "&lt;="&amp;EOMONTH(DATE(F$1,F$2,1),0)))</f>
        <v/>
      </c>
      <c r="G973" s="48" t="str">
        <f>IF($D973="","", (SUMIFS(Transacoes!$D$3:$D1000,Transacoes!$C$3:$C1000,$D973,Transacoes!$B$3:$B1000,"C", Transacoes!$A$3:$A1000, "&lt;"&amp;EOMONTH(DATE(G$1,G$2,1),0))-SUMIFS(Transacoes!$D$3:$D1000,Transacoes!$C$3:$C1000,$D973,Transacoes!$B$3:$B1000,"V", Transacoes!$A$3:$A1000, "&lt;"&amp;EOMONTH(DATE(G$1,G$2,1),0)))*SUMIFS(Prov_Auto!$E$3:$E1000, Prov_Auto!$A$3:$A1000, $D973, Prov_Auto!$D$3:$D1000,"&gt;="&amp;DATE(G$1,G$2,1),Prov_Auto!$D$3:$D1000, "&lt;="&amp;EOMONTH(DATE(G$1,G$2,1),0)))</f>
        <v/>
      </c>
      <c r="H973" s="48" t="str">
        <f>IF($D973="","", (SUMIFS(Transacoes!$D$3:$D1000,Transacoes!$C$3:$C1000,$D973,Transacoes!$B$3:$B1000,"C", Transacoes!$A$3:$A1000, "&lt;"&amp;EOMONTH(DATE(H$1,H$2,1),0))-SUMIFS(Transacoes!$D$3:$D1000,Transacoes!$C$3:$C1000,$D973,Transacoes!$B$3:$B1000,"V", Transacoes!$A$3:$A1000, "&lt;"&amp;EOMONTH(DATE(H$1,H$2,1),0)))*SUMIFS(Prov_Auto!$E$3:$E1000, Prov_Auto!$A$3:$A1000, $D973, Prov_Auto!$D$3:$D1000,"&gt;="&amp;DATE(H$1,H$2,1),Prov_Auto!$D$3:$D1000, "&lt;="&amp;EOMONTH(DATE(H$1,H$2,1),0)))</f>
        <v/>
      </c>
      <c r="I973" s="48" t="str">
        <f>IF($D973="","", (SUMIFS(Transacoes!$D$3:$D1000,Transacoes!$C$3:$C1000,$D973,Transacoes!$B$3:$B1000,"C", Transacoes!$A$3:$A1000, "&lt;"&amp;EOMONTH(DATE(I$1,I$2,1),0))-SUMIFS(Transacoes!$D$3:$D1000,Transacoes!$C$3:$C1000,$D973,Transacoes!$B$3:$B1000,"V", Transacoes!$A$3:$A1000, "&lt;"&amp;EOMONTH(DATE(I$1,I$2,1),0)))*SUMIFS(Prov_Auto!$E$3:$E1000, Prov_Auto!$A$3:$A1000, $D973, Prov_Auto!$D$3:$D1000,"&gt;="&amp;DATE(I$1,I$2,1),Prov_Auto!$D$3:$D1000, "&lt;="&amp;EOMONTH(DATE(I$1,I$2,1),0)))</f>
        <v/>
      </c>
      <c r="J973" s="48" t="str">
        <f>IF($D973="","", (SUMIFS(Transacoes!$D$3:$D1000,Transacoes!$C$3:$C1000,$D973,Transacoes!$B$3:$B1000,"C", Transacoes!$A$3:$A1000, "&lt;"&amp;EOMONTH(DATE(J$1,J$2,1),0))-SUMIFS(Transacoes!$D$3:$D1000,Transacoes!$C$3:$C1000,$D973,Transacoes!$B$3:$B1000,"V", Transacoes!$A$3:$A1000, "&lt;"&amp;EOMONTH(DATE(J$1,J$2,1),0)))*SUMIFS(Prov_Auto!$E$3:$E1000, Prov_Auto!$A$3:$A1000, $D973, Prov_Auto!$D$3:$D1000,"&gt;="&amp;DATE(J$1,J$2,1),Prov_Auto!$D$3:$D1000, "&lt;="&amp;EOMONTH(DATE(J$1,J$2,1),0)))</f>
        <v/>
      </c>
      <c r="K973" s="48" t="str">
        <f>IF($D973="","", (SUMIFS(Transacoes!$D$3:$D1000,Transacoes!$C$3:$C1000,$D973,Transacoes!$B$3:$B1000,"C", Transacoes!$A$3:$A1000, "&lt;"&amp;EOMONTH(DATE(K$1,K$2,1),0))-SUMIFS(Transacoes!$D$3:$D1000,Transacoes!$C$3:$C1000,$D973,Transacoes!$B$3:$B1000,"V", Transacoes!$A$3:$A1000, "&lt;"&amp;EOMONTH(DATE(K$1,K$2,1),0)))*SUMIFS(Prov_Auto!$E$3:$E1000, Prov_Auto!$A$3:$A1000, $D973, Prov_Auto!$D$3:$D1000,"&gt;="&amp;DATE(K$1,K$2,1),Prov_Auto!$D$3:$D1000, "&lt;="&amp;EOMONTH(DATE(K$1,K$2,1),0)))</f>
        <v/>
      </c>
      <c r="L973" s="48" t="str">
        <f>IF($D973="","", (SUMIFS(Transacoes!$D$3:$D1000,Transacoes!$C$3:$C1000,$D973,Transacoes!$B$3:$B1000,"C", Transacoes!$A$3:$A1000, "&lt;"&amp;EOMONTH(DATE(L$1,L$2,1),0))-SUMIFS(Transacoes!$D$3:$D1000,Transacoes!$C$3:$C1000,$D973,Transacoes!$B$3:$B1000,"V", Transacoes!$A$3:$A1000, "&lt;"&amp;EOMONTH(DATE(L$1,L$2,1),0)))*SUMIFS(Prov_Auto!$E$3:$E1000, Prov_Auto!$A$3:$A1000, $D973, Prov_Auto!$D$3:$D1000,"&gt;="&amp;DATE(L$1,L$2,1),Prov_Auto!$D$3:$D1000, "&lt;="&amp;EOMONTH(DATE(L$1,L$2,1),0)))</f>
        <v/>
      </c>
      <c r="M973" s="48" t="str">
        <f>IF($D973="","", (SUMIFS(Transacoes!$D$3:$D1000,Transacoes!$C$3:$C1000,$D973,Transacoes!$B$3:$B1000,"C", Transacoes!$A$3:$A1000, "&lt;"&amp;EOMONTH(DATE(M$1,M$2,1),0))-SUMIFS(Transacoes!$D$3:$D1000,Transacoes!$C$3:$C1000,$D973,Transacoes!$B$3:$B1000,"V", Transacoes!$A$3:$A1000, "&lt;"&amp;EOMONTH(DATE(M$1,M$2,1),0)))*SUMIFS(Prov_Auto!$E$3:$E1000, Prov_Auto!$A$3:$A1000, $D973, Prov_Auto!$D$3:$D1000,"&gt;="&amp;DATE(M$1,M$2,1),Prov_Auto!$D$3:$D1000, "&lt;="&amp;EOMONTH(DATE(M$1,M$2,1),0)))</f>
        <v/>
      </c>
      <c r="N973" s="48" t="str">
        <f>IF($D973="","", (SUMIFS(Transacoes!$D$3:$D1000,Transacoes!$C$3:$C1000,$D973,Transacoes!$B$3:$B1000,"C", Transacoes!$A$3:$A1000, "&lt;"&amp;EOMONTH(DATE(N$1,N$2,1),0))-SUMIFS(Transacoes!$D$3:$D1000,Transacoes!$C$3:$C1000,$D973,Transacoes!$B$3:$B1000,"V", Transacoes!$A$3:$A1000, "&lt;"&amp;EOMONTH(DATE(N$1,N$2,1),0)))*SUMIFS(Prov_Auto!$E$3:$E1000, Prov_Auto!$A$3:$A1000, $D973, Prov_Auto!$D$3:$D1000,"&gt;="&amp;DATE(N$1,N$2,1),Prov_Auto!$D$3:$D1000, "&lt;="&amp;EOMONTH(DATE(N$1,N$2,1),0)))</f>
        <v/>
      </c>
      <c r="O973" s="48" t="str">
        <f>IF($D973="","", (SUMIFS(Transacoes!$D$3:$D1000,Transacoes!$C$3:$C1000,$D973,Transacoes!$B$3:$B1000,"C", Transacoes!$A$3:$A1000, "&lt;"&amp;EOMONTH(DATE(O$1,O$2,1),0))-SUMIFS(Transacoes!$D$3:$D1000,Transacoes!$C$3:$C1000,$D973,Transacoes!$B$3:$B1000,"V", Transacoes!$A$3:$A1000, "&lt;"&amp;EOMONTH(DATE(O$1,O$2,1),0)))*SUMIFS(Prov_Auto!$E$3:$E1000, Prov_Auto!$A$3:$A1000, $D973, Prov_Auto!$D$3:$D1000,"&gt;="&amp;DATE(O$1,O$2,1),Prov_Auto!$D$3:$D1000, "&lt;="&amp;EOMONTH(DATE(O$1,O$2,1),0)))</f>
        <v/>
      </c>
      <c r="P973" s="48" t="str">
        <f>IF($D973="","", (SUMIFS(Transacoes!$D$3:$D1000,Transacoes!$C$3:$C1000,$D973,Transacoes!$B$3:$B1000,"C", Transacoes!$A$3:$A1000, "&lt;"&amp;EOMONTH(DATE(P$1,P$2,1),0))-SUMIFS(Transacoes!$D$3:$D1000,Transacoes!$C$3:$C1000,$D973,Transacoes!$B$3:$B1000,"V", Transacoes!$A$3:$A1000, "&lt;"&amp;EOMONTH(DATE(P$1,P$2,1),0)))*SUMIFS(Prov_Auto!$E$3:$E1000, Prov_Auto!$A$3:$A1000, $D973, Prov_Auto!$D$3:$D1000,"&gt;="&amp;DATE(P$1,P$2,1),Prov_Auto!$D$3:$D1000, "&lt;="&amp;EOMONTH(DATE(P$1,P$2,1),0)))</f>
        <v/>
      </c>
      <c r="Q973" s="48" t="str">
        <f>IF($D973="","", (SUMIFS(Transacoes!$D$3:$D1000,Transacoes!$C$3:$C1000,$D973,Transacoes!$B$3:$B1000,"C", Transacoes!$A$3:$A1000, "&lt;"&amp;EOMONTH(DATE(Q$1,Q$2,1),0))-SUMIFS(Transacoes!$D$3:$D1000,Transacoes!$C$3:$C1000,$D973,Transacoes!$B$3:$B1000,"V", Transacoes!$A$3:$A1000, "&lt;"&amp;EOMONTH(DATE(Q$1,Q$2,1),0)))*SUMIFS(Prov_Auto!$E$3:$E1000, Prov_Auto!$A$3:$A1000, $D973, Prov_Auto!$D$3:$D1000,"&gt;="&amp;DATE(Q$1,Q$2,1),Prov_Auto!$D$3:$D1000, "&lt;="&amp;EOMONTH(DATE(Q$1,Q$2,1),0)))</f>
        <v/>
      </c>
      <c r="R973" s="47"/>
    </row>
    <row r="974">
      <c r="A974" s="47"/>
      <c r="B974" s="47"/>
      <c r="C974" s="47"/>
      <c r="D974" s="87"/>
      <c r="E974" s="48" t="str">
        <f>IF($D974="","", (SUMIFS(Transacoes!$D$3:$D1000,Transacoes!$C$3:$C1000,$D974,Transacoes!$B$3:$B1000,"C", Transacoes!$A$3:$A1000, "&lt;"&amp;EOMONTH(DATE(E$1,E$2,1),0))-SUMIFS(Transacoes!$D$3:$D1000,Transacoes!$C$3:$C1000,$D974,Transacoes!$B$3:$B1000,"V", Transacoes!$A$3:$A1000, "&lt;"&amp;EOMONTH(DATE(E$1,E$2,1),0)))*SUMIFS(Prov_Auto!$E$3:$E1000, Prov_Auto!$A$3:$A1000, $D974, Prov_Auto!$D$3:$D1000,"&gt;="&amp;DATE(E$1,E$2,1),Prov_Auto!$D$3:$D1000, "&lt;="&amp;EOMONTH(DATE(E$1,E$2,1),0)))</f>
        <v/>
      </c>
      <c r="F974" s="48" t="str">
        <f>IF($D974="","", (SUMIFS(Transacoes!$D$3:$D1000,Transacoes!$C$3:$C1000,$D974,Transacoes!$B$3:$B1000,"C", Transacoes!$A$3:$A1000, "&lt;"&amp;EOMONTH(DATE(F$1,F$2,1),0))-SUMIFS(Transacoes!$D$3:$D1000,Transacoes!$C$3:$C1000,$D974,Transacoes!$B$3:$B1000,"V", Transacoes!$A$3:$A1000, "&lt;"&amp;EOMONTH(DATE(F$1,F$2,1),0)))*SUMIFS(Prov_Auto!$E$3:$E1000, Prov_Auto!$A$3:$A1000, $D974, Prov_Auto!$D$3:$D1000,"&gt;="&amp;DATE(F$1,F$2,1),Prov_Auto!$D$3:$D1000, "&lt;="&amp;EOMONTH(DATE(F$1,F$2,1),0)))</f>
        <v/>
      </c>
      <c r="G974" s="48" t="str">
        <f>IF($D974="","", (SUMIFS(Transacoes!$D$3:$D1000,Transacoes!$C$3:$C1000,$D974,Transacoes!$B$3:$B1000,"C", Transacoes!$A$3:$A1000, "&lt;"&amp;EOMONTH(DATE(G$1,G$2,1),0))-SUMIFS(Transacoes!$D$3:$D1000,Transacoes!$C$3:$C1000,$D974,Transacoes!$B$3:$B1000,"V", Transacoes!$A$3:$A1000, "&lt;"&amp;EOMONTH(DATE(G$1,G$2,1),0)))*SUMIFS(Prov_Auto!$E$3:$E1000, Prov_Auto!$A$3:$A1000, $D974, Prov_Auto!$D$3:$D1000,"&gt;="&amp;DATE(G$1,G$2,1),Prov_Auto!$D$3:$D1000, "&lt;="&amp;EOMONTH(DATE(G$1,G$2,1),0)))</f>
        <v/>
      </c>
      <c r="H974" s="48" t="str">
        <f>IF($D974="","", (SUMIFS(Transacoes!$D$3:$D1000,Transacoes!$C$3:$C1000,$D974,Transacoes!$B$3:$B1000,"C", Transacoes!$A$3:$A1000, "&lt;"&amp;EOMONTH(DATE(H$1,H$2,1),0))-SUMIFS(Transacoes!$D$3:$D1000,Transacoes!$C$3:$C1000,$D974,Transacoes!$B$3:$B1000,"V", Transacoes!$A$3:$A1000, "&lt;"&amp;EOMONTH(DATE(H$1,H$2,1),0)))*SUMIFS(Prov_Auto!$E$3:$E1000, Prov_Auto!$A$3:$A1000, $D974, Prov_Auto!$D$3:$D1000,"&gt;="&amp;DATE(H$1,H$2,1),Prov_Auto!$D$3:$D1000, "&lt;="&amp;EOMONTH(DATE(H$1,H$2,1),0)))</f>
        <v/>
      </c>
      <c r="I974" s="48" t="str">
        <f>IF($D974="","", (SUMIFS(Transacoes!$D$3:$D1000,Transacoes!$C$3:$C1000,$D974,Transacoes!$B$3:$B1000,"C", Transacoes!$A$3:$A1000, "&lt;"&amp;EOMONTH(DATE(I$1,I$2,1),0))-SUMIFS(Transacoes!$D$3:$D1000,Transacoes!$C$3:$C1000,$D974,Transacoes!$B$3:$B1000,"V", Transacoes!$A$3:$A1000, "&lt;"&amp;EOMONTH(DATE(I$1,I$2,1),0)))*SUMIFS(Prov_Auto!$E$3:$E1000, Prov_Auto!$A$3:$A1000, $D974, Prov_Auto!$D$3:$D1000,"&gt;="&amp;DATE(I$1,I$2,1),Prov_Auto!$D$3:$D1000, "&lt;="&amp;EOMONTH(DATE(I$1,I$2,1),0)))</f>
        <v/>
      </c>
      <c r="J974" s="48" t="str">
        <f>IF($D974="","", (SUMIFS(Transacoes!$D$3:$D1000,Transacoes!$C$3:$C1000,$D974,Transacoes!$B$3:$B1000,"C", Transacoes!$A$3:$A1000, "&lt;"&amp;EOMONTH(DATE(J$1,J$2,1),0))-SUMIFS(Transacoes!$D$3:$D1000,Transacoes!$C$3:$C1000,$D974,Transacoes!$B$3:$B1000,"V", Transacoes!$A$3:$A1000, "&lt;"&amp;EOMONTH(DATE(J$1,J$2,1),0)))*SUMIFS(Prov_Auto!$E$3:$E1000, Prov_Auto!$A$3:$A1000, $D974, Prov_Auto!$D$3:$D1000,"&gt;="&amp;DATE(J$1,J$2,1),Prov_Auto!$D$3:$D1000, "&lt;="&amp;EOMONTH(DATE(J$1,J$2,1),0)))</f>
        <v/>
      </c>
      <c r="K974" s="48" t="str">
        <f>IF($D974="","", (SUMIFS(Transacoes!$D$3:$D1000,Transacoes!$C$3:$C1000,$D974,Transacoes!$B$3:$B1000,"C", Transacoes!$A$3:$A1000, "&lt;"&amp;EOMONTH(DATE(K$1,K$2,1),0))-SUMIFS(Transacoes!$D$3:$D1000,Transacoes!$C$3:$C1000,$D974,Transacoes!$B$3:$B1000,"V", Transacoes!$A$3:$A1000, "&lt;"&amp;EOMONTH(DATE(K$1,K$2,1),0)))*SUMIFS(Prov_Auto!$E$3:$E1000, Prov_Auto!$A$3:$A1000, $D974, Prov_Auto!$D$3:$D1000,"&gt;="&amp;DATE(K$1,K$2,1),Prov_Auto!$D$3:$D1000, "&lt;="&amp;EOMONTH(DATE(K$1,K$2,1),0)))</f>
        <v/>
      </c>
      <c r="L974" s="48" t="str">
        <f>IF($D974="","", (SUMIFS(Transacoes!$D$3:$D1000,Transacoes!$C$3:$C1000,$D974,Transacoes!$B$3:$B1000,"C", Transacoes!$A$3:$A1000, "&lt;"&amp;EOMONTH(DATE(L$1,L$2,1),0))-SUMIFS(Transacoes!$D$3:$D1000,Transacoes!$C$3:$C1000,$D974,Transacoes!$B$3:$B1000,"V", Transacoes!$A$3:$A1000, "&lt;"&amp;EOMONTH(DATE(L$1,L$2,1),0)))*SUMIFS(Prov_Auto!$E$3:$E1000, Prov_Auto!$A$3:$A1000, $D974, Prov_Auto!$D$3:$D1000,"&gt;="&amp;DATE(L$1,L$2,1),Prov_Auto!$D$3:$D1000, "&lt;="&amp;EOMONTH(DATE(L$1,L$2,1),0)))</f>
        <v/>
      </c>
      <c r="M974" s="48" t="str">
        <f>IF($D974="","", (SUMIFS(Transacoes!$D$3:$D1000,Transacoes!$C$3:$C1000,$D974,Transacoes!$B$3:$B1000,"C", Transacoes!$A$3:$A1000, "&lt;"&amp;EOMONTH(DATE(M$1,M$2,1),0))-SUMIFS(Transacoes!$D$3:$D1000,Transacoes!$C$3:$C1000,$D974,Transacoes!$B$3:$B1000,"V", Transacoes!$A$3:$A1000, "&lt;"&amp;EOMONTH(DATE(M$1,M$2,1),0)))*SUMIFS(Prov_Auto!$E$3:$E1000, Prov_Auto!$A$3:$A1000, $D974, Prov_Auto!$D$3:$D1000,"&gt;="&amp;DATE(M$1,M$2,1),Prov_Auto!$D$3:$D1000, "&lt;="&amp;EOMONTH(DATE(M$1,M$2,1),0)))</f>
        <v/>
      </c>
      <c r="N974" s="48" t="str">
        <f>IF($D974="","", (SUMIFS(Transacoes!$D$3:$D1000,Transacoes!$C$3:$C1000,$D974,Transacoes!$B$3:$B1000,"C", Transacoes!$A$3:$A1000, "&lt;"&amp;EOMONTH(DATE(N$1,N$2,1),0))-SUMIFS(Transacoes!$D$3:$D1000,Transacoes!$C$3:$C1000,$D974,Transacoes!$B$3:$B1000,"V", Transacoes!$A$3:$A1000, "&lt;"&amp;EOMONTH(DATE(N$1,N$2,1),0)))*SUMIFS(Prov_Auto!$E$3:$E1000, Prov_Auto!$A$3:$A1000, $D974, Prov_Auto!$D$3:$D1000,"&gt;="&amp;DATE(N$1,N$2,1),Prov_Auto!$D$3:$D1000, "&lt;="&amp;EOMONTH(DATE(N$1,N$2,1),0)))</f>
        <v/>
      </c>
      <c r="O974" s="48" t="str">
        <f>IF($D974="","", (SUMIFS(Transacoes!$D$3:$D1000,Transacoes!$C$3:$C1000,$D974,Transacoes!$B$3:$B1000,"C", Transacoes!$A$3:$A1000, "&lt;"&amp;EOMONTH(DATE(O$1,O$2,1),0))-SUMIFS(Transacoes!$D$3:$D1000,Transacoes!$C$3:$C1000,$D974,Transacoes!$B$3:$B1000,"V", Transacoes!$A$3:$A1000, "&lt;"&amp;EOMONTH(DATE(O$1,O$2,1),0)))*SUMIFS(Prov_Auto!$E$3:$E1000, Prov_Auto!$A$3:$A1000, $D974, Prov_Auto!$D$3:$D1000,"&gt;="&amp;DATE(O$1,O$2,1),Prov_Auto!$D$3:$D1000, "&lt;="&amp;EOMONTH(DATE(O$1,O$2,1),0)))</f>
        <v/>
      </c>
      <c r="P974" s="48" t="str">
        <f>IF($D974="","", (SUMIFS(Transacoes!$D$3:$D1000,Transacoes!$C$3:$C1000,$D974,Transacoes!$B$3:$B1000,"C", Transacoes!$A$3:$A1000, "&lt;"&amp;EOMONTH(DATE(P$1,P$2,1),0))-SUMIFS(Transacoes!$D$3:$D1000,Transacoes!$C$3:$C1000,$D974,Transacoes!$B$3:$B1000,"V", Transacoes!$A$3:$A1000, "&lt;"&amp;EOMONTH(DATE(P$1,P$2,1),0)))*SUMIFS(Prov_Auto!$E$3:$E1000, Prov_Auto!$A$3:$A1000, $D974, Prov_Auto!$D$3:$D1000,"&gt;="&amp;DATE(P$1,P$2,1),Prov_Auto!$D$3:$D1000, "&lt;="&amp;EOMONTH(DATE(P$1,P$2,1),0)))</f>
        <v/>
      </c>
      <c r="Q974" s="48" t="str">
        <f>IF($D974="","", (SUMIFS(Transacoes!$D$3:$D1000,Transacoes!$C$3:$C1000,$D974,Transacoes!$B$3:$B1000,"C", Transacoes!$A$3:$A1000, "&lt;"&amp;EOMONTH(DATE(Q$1,Q$2,1),0))-SUMIFS(Transacoes!$D$3:$D1000,Transacoes!$C$3:$C1000,$D974,Transacoes!$B$3:$B1000,"V", Transacoes!$A$3:$A1000, "&lt;"&amp;EOMONTH(DATE(Q$1,Q$2,1),0)))*SUMIFS(Prov_Auto!$E$3:$E1000, Prov_Auto!$A$3:$A1000, $D974, Prov_Auto!$D$3:$D1000,"&gt;="&amp;DATE(Q$1,Q$2,1),Prov_Auto!$D$3:$D1000, "&lt;="&amp;EOMONTH(DATE(Q$1,Q$2,1),0)))</f>
        <v/>
      </c>
      <c r="R974" s="47"/>
    </row>
    <row r="975">
      <c r="A975" s="47"/>
      <c r="B975" s="47"/>
      <c r="C975" s="47"/>
      <c r="D975" s="87"/>
      <c r="E975" s="48" t="str">
        <f>IF($D975="","", (SUMIFS(Transacoes!$D$3:$D1000,Transacoes!$C$3:$C1000,$D975,Transacoes!$B$3:$B1000,"C", Transacoes!$A$3:$A1000, "&lt;"&amp;EOMONTH(DATE(E$1,E$2,1),0))-SUMIFS(Transacoes!$D$3:$D1000,Transacoes!$C$3:$C1000,$D975,Transacoes!$B$3:$B1000,"V", Transacoes!$A$3:$A1000, "&lt;"&amp;EOMONTH(DATE(E$1,E$2,1),0)))*SUMIFS(Prov_Auto!$E$3:$E1000, Prov_Auto!$A$3:$A1000, $D975, Prov_Auto!$D$3:$D1000,"&gt;="&amp;DATE(E$1,E$2,1),Prov_Auto!$D$3:$D1000, "&lt;="&amp;EOMONTH(DATE(E$1,E$2,1),0)))</f>
        <v/>
      </c>
      <c r="F975" s="48" t="str">
        <f>IF($D975="","", (SUMIFS(Transacoes!$D$3:$D1000,Transacoes!$C$3:$C1000,$D975,Transacoes!$B$3:$B1000,"C", Transacoes!$A$3:$A1000, "&lt;"&amp;EOMONTH(DATE(F$1,F$2,1),0))-SUMIFS(Transacoes!$D$3:$D1000,Transacoes!$C$3:$C1000,$D975,Transacoes!$B$3:$B1000,"V", Transacoes!$A$3:$A1000, "&lt;"&amp;EOMONTH(DATE(F$1,F$2,1),0)))*SUMIFS(Prov_Auto!$E$3:$E1000, Prov_Auto!$A$3:$A1000, $D975, Prov_Auto!$D$3:$D1000,"&gt;="&amp;DATE(F$1,F$2,1),Prov_Auto!$D$3:$D1000, "&lt;="&amp;EOMONTH(DATE(F$1,F$2,1),0)))</f>
        <v/>
      </c>
      <c r="G975" s="48" t="str">
        <f>IF($D975="","", (SUMIFS(Transacoes!$D$3:$D1000,Transacoes!$C$3:$C1000,$D975,Transacoes!$B$3:$B1000,"C", Transacoes!$A$3:$A1000, "&lt;"&amp;EOMONTH(DATE(G$1,G$2,1),0))-SUMIFS(Transacoes!$D$3:$D1000,Transacoes!$C$3:$C1000,$D975,Transacoes!$B$3:$B1000,"V", Transacoes!$A$3:$A1000, "&lt;"&amp;EOMONTH(DATE(G$1,G$2,1),0)))*SUMIFS(Prov_Auto!$E$3:$E1000, Prov_Auto!$A$3:$A1000, $D975, Prov_Auto!$D$3:$D1000,"&gt;="&amp;DATE(G$1,G$2,1),Prov_Auto!$D$3:$D1000, "&lt;="&amp;EOMONTH(DATE(G$1,G$2,1),0)))</f>
        <v/>
      </c>
      <c r="H975" s="48" t="str">
        <f>IF($D975="","", (SUMIFS(Transacoes!$D$3:$D1000,Transacoes!$C$3:$C1000,$D975,Transacoes!$B$3:$B1000,"C", Transacoes!$A$3:$A1000, "&lt;"&amp;EOMONTH(DATE(H$1,H$2,1),0))-SUMIFS(Transacoes!$D$3:$D1000,Transacoes!$C$3:$C1000,$D975,Transacoes!$B$3:$B1000,"V", Transacoes!$A$3:$A1000, "&lt;"&amp;EOMONTH(DATE(H$1,H$2,1),0)))*SUMIFS(Prov_Auto!$E$3:$E1000, Prov_Auto!$A$3:$A1000, $D975, Prov_Auto!$D$3:$D1000,"&gt;="&amp;DATE(H$1,H$2,1),Prov_Auto!$D$3:$D1000, "&lt;="&amp;EOMONTH(DATE(H$1,H$2,1),0)))</f>
        <v/>
      </c>
      <c r="I975" s="48" t="str">
        <f>IF($D975="","", (SUMIFS(Transacoes!$D$3:$D1000,Transacoes!$C$3:$C1000,$D975,Transacoes!$B$3:$B1000,"C", Transacoes!$A$3:$A1000, "&lt;"&amp;EOMONTH(DATE(I$1,I$2,1),0))-SUMIFS(Transacoes!$D$3:$D1000,Transacoes!$C$3:$C1000,$D975,Transacoes!$B$3:$B1000,"V", Transacoes!$A$3:$A1000, "&lt;"&amp;EOMONTH(DATE(I$1,I$2,1),0)))*SUMIFS(Prov_Auto!$E$3:$E1000, Prov_Auto!$A$3:$A1000, $D975, Prov_Auto!$D$3:$D1000,"&gt;="&amp;DATE(I$1,I$2,1),Prov_Auto!$D$3:$D1000, "&lt;="&amp;EOMONTH(DATE(I$1,I$2,1),0)))</f>
        <v/>
      </c>
      <c r="J975" s="48" t="str">
        <f>IF($D975="","", (SUMIFS(Transacoes!$D$3:$D1000,Transacoes!$C$3:$C1000,$D975,Transacoes!$B$3:$B1000,"C", Transacoes!$A$3:$A1000, "&lt;"&amp;EOMONTH(DATE(J$1,J$2,1),0))-SUMIFS(Transacoes!$D$3:$D1000,Transacoes!$C$3:$C1000,$D975,Transacoes!$B$3:$B1000,"V", Transacoes!$A$3:$A1000, "&lt;"&amp;EOMONTH(DATE(J$1,J$2,1),0)))*SUMIFS(Prov_Auto!$E$3:$E1000, Prov_Auto!$A$3:$A1000, $D975, Prov_Auto!$D$3:$D1000,"&gt;="&amp;DATE(J$1,J$2,1),Prov_Auto!$D$3:$D1000, "&lt;="&amp;EOMONTH(DATE(J$1,J$2,1),0)))</f>
        <v/>
      </c>
      <c r="K975" s="48" t="str">
        <f>IF($D975="","", (SUMIFS(Transacoes!$D$3:$D1000,Transacoes!$C$3:$C1000,$D975,Transacoes!$B$3:$B1000,"C", Transacoes!$A$3:$A1000, "&lt;"&amp;EOMONTH(DATE(K$1,K$2,1),0))-SUMIFS(Transacoes!$D$3:$D1000,Transacoes!$C$3:$C1000,$D975,Transacoes!$B$3:$B1000,"V", Transacoes!$A$3:$A1000, "&lt;"&amp;EOMONTH(DATE(K$1,K$2,1),0)))*SUMIFS(Prov_Auto!$E$3:$E1000, Prov_Auto!$A$3:$A1000, $D975, Prov_Auto!$D$3:$D1000,"&gt;="&amp;DATE(K$1,K$2,1),Prov_Auto!$D$3:$D1000, "&lt;="&amp;EOMONTH(DATE(K$1,K$2,1),0)))</f>
        <v/>
      </c>
      <c r="L975" s="48" t="str">
        <f>IF($D975="","", (SUMIFS(Transacoes!$D$3:$D1000,Transacoes!$C$3:$C1000,$D975,Transacoes!$B$3:$B1000,"C", Transacoes!$A$3:$A1000, "&lt;"&amp;EOMONTH(DATE(L$1,L$2,1),0))-SUMIFS(Transacoes!$D$3:$D1000,Transacoes!$C$3:$C1000,$D975,Transacoes!$B$3:$B1000,"V", Transacoes!$A$3:$A1000, "&lt;"&amp;EOMONTH(DATE(L$1,L$2,1),0)))*SUMIFS(Prov_Auto!$E$3:$E1000, Prov_Auto!$A$3:$A1000, $D975, Prov_Auto!$D$3:$D1000,"&gt;="&amp;DATE(L$1,L$2,1),Prov_Auto!$D$3:$D1000, "&lt;="&amp;EOMONTH(DATE(L$1,L$2,1),0)))</f>
        <v/>
      </c>
      <c r="M975" s="48" t="str">
        <f>IF($D975="","", (SUMIFS(Transacoes!$D$3:$D1000,Transacoes!$C$3:$C1000,$D975,Transacoes!$B$3:$B1000,"C", Transacoes!$A$3:$A1000, "&lt;"&amp;EOMONTH(DATE(M$1,M$2,1),0))-SUMIFS(Transacoes!$D$3:$D1000,Transacoes!$C$3:$C1000,$D975,Transacoes!$B$3:$B1000,"V", Transacoes!$A$3:$A1000, "&lt;"&amp;EOMONTH(DATE(M$1,M$2,1),0)))*SUMIFS(Prov_Auto!$E$3:$E1000, Prov_Auto!$A$3:$A1000, $D975, Prov_Auto!$D$3:$D1000,"&gt;="&amp;DATE(M$1,M$2,1),Prov_Auto!$D$3:$D1000, "&lt;="&amp;EOMONTH(DATE(M$1,M$2,1),0)))</f>
        <v/>
      </c>
      <c r="N975" s="48" t="str">
        <f>IF($D975="","", (SUMIFS(Transacoes!$D$3:$D1000,Transacoes!$C$3:$C1000,$D975,Transacoes!$B$3:$B1000,"C", Transacoes!$A$3:$A1000, "&lt;"&amp;EOMONTH(DATE(N$1,N$2,1),0))-SUMIFS(Transacoes!$D$3:$D1000,Transacoes!$C$3:$C1000,$D975,Transacoes!$B$3:$B1000,"V", Transacoes!$A$3:$A1000, "&lt;"&amp;EOMONTH(DATE(N$1,N$2,1),0)))*SUMIFS(Prov_Auto!$E$3:$E1000, Prov_Auto!$A$3:$A1000, $D975, Prov_Auto!$D$3:$D1000,"&gt;="&amp;DATE(N$1,N$2,1),Prov_Auto!$D$3:$D1000, "&lt;="&amp;EOMONTH(DATE(N$1,N$2,1),0)))</f>
        <v/>
      </c>
      <c r="O975" s="48" t="str">
        <f>IF($D975="","", (SUMIFS(Transacoes!$D$3:$D1000,Transacoes!$C$3:$C1000,$D975,Transacoes!$B$3:$B1000,"C", Transacoes!$A$3:$A1000, "&lt;"&amp;EOMONTH(DATE(O$1,O$2,1),0))-SUMIFS(Transacoes!$D$3:$D1000,Transacoes!$C$3:$C1000,$D975,Transacoes!$B$3:$B1000,"V", Transacoes!$A$3:$A1000, "&lt;"&amp;EOMONTH(DATE(O$1,O$2,1),0)))*SUMIFS(Prov_Auto!$E$3:$E1000, Prov_Auto!$A$3:$A1000, $D975, Prov_Auto!$D$3:$D1000,"&gt;="&amp;DATE(O$1,O$2,1),Prov_Auto!$D$3:$D1000, "&lt;="&amp;EOMONTH(DATE(O$1,O$2,1),0)))</f>
        <v/>
      </c>
      <c r="P975" s="48" t="str">
        <f>IF($D975="","", (SUMIFS(Transacoes!$D$3:$D1000,Transacoes!$C$3:$C1000,$D975,Transacoes!$B$3:$B1000,"C", Transacoes!$A$3:$A1000, "&lt;"&amp;EOMONTH(DATE(P$1,P$2,1),0))-SUMIFS(Transacoes!$D$3:$D1000,Transacoes!$C$3:$C1000,$D975,Transacoes!$B$3:$B1000,"V", Transacoes!$A$3:$A1000, "&lt;"&amp;EOMONTH(DATE(P$1,P$2,1),0)))*SUMIFS(Prov_Auto!$E$3:$E1000, Prov_Auto!$A$3:$A1000, $D975, Prov_Auto!$D$3:$D1000,"&gt;="&amp;DATE(P$1,P$2,1),Prov_Auto!$D$3:$D1000, "&lt;="&amp;EOMONTH(DATE(P$1,P$2,1),0)))</f>
        <v/>
      </c>
      <c r="Q975" s="48" t="str">
        <f>IF($D975="","", (SUMIFS(Transacoes!$D$3:$D1000,Transacoes!$C$3:$C1000,$D975,Transacoes!$B$3:$B1000,"C", Transacoes!$A$3:$A1000, "&lt;"&amp;EOMONTH(DATE(Q$1,Q$2,1),0))-SUMIFS(Transacoes!$D$3:$D1000,Transacoes!$C$3:$C1000,$D975,Transacoes!$B$3:$B1000,"V", Transacoes!$A$3:$A1000, "&lt;"&amp;EOMONTH(DATE(Q$1,Q$2,1),0)))*SUMIFS(Prov_Auto!$E$3:$E1000, Prov_Auto!$A$3:$A1000, $D975, Prov_Auto!$D$3:$D1000,"&gt;="&amp;DATE(Q$1,Q$2,1),Prov_Auto!$D$3:$D1000, "&lt;="&amp;EOMONTH(DATE(Q$1,Q$2,1),0)))</f>
        <v/>
      </c>
      <c r="R975" s="47"/>
    </row>
    <row r="976">
      <c r="A976" s="47"/>
      <c r="B976" s="47"/>
      <c r="C976" s="47"/>
      <c r="D976" s="87"/>
      <c r="E976" s="48" t="str">
        <f>IF($D976="","", (SUMIFS(Transacoes!$D$3:$D1000,Transacoes!$C$3:$C1000,$D976,Transacoes!$B$3:$B1000,"C", Transacoes!$A$3:$A1000, "&lt;"&amp;EOMONTH(DATE(E$1,E$2,1),0))-SUMIFS(Transacoes!$D$3:$D1000,Transacoes!$C$3:$C1000,$D976,Transacoes!$B$3:$B1000,"V", Transacoes!$A$3:$A1000, "&lt;"&amp;EOMONTH(DATE(E$1,E$2,1),0)))*SUMIFS(Prov_Auto!$E$3:$E1000, Prov_Auto!$A$3:$A1000, $D976, Prov_Auto!$D$3:$D1000,"&gt;="&amp;DATE(E$1,E$2,1),Prov_Auto!$D$3:$D1000, "&lt;="&amp;EOMONTH(DATE(E$1,E$2,1),0)))</f>
        <v/>
      </c>
      <c r="F976" s="48" t="str">
        <f>IF($D976="","", (SUMIFS(Transacoes!$D$3:$D1000,Transacoes!$C$3:$C1000,$D976,Transacoes!$B$3:$B1000,"C", Transacoes!$A$3:$A1000, "&lt;"&amp;EOMONTH(DATE(F$1,F$2,1),0))-SUMIFS(Transacoes!$D$3:$D1000,Transacoes!$C$3:$C1000,$D976,Transacoes!$B$3:$B1000,"V", Transacoes!$A$3:$A1000, "&lt;"&amp;EOMONTH(DATE(F$1,F$2,1),0)))*SUMIFS(Prov_Auto!$E$3:$E1000, Prov_Auto!$A$3:$A1000, $D976, Prov_Auto!$D$3:$D1000,"&gt;="&amp;DATE(F$1,F$2,1),Prov_Auto!$D$3:$D1000, "&lt;="&amp;EOMONTH(DATE(F$1,F$2,1),0)))</f>
        <v/>
      </c>
      <c r="G976" s="48" t="str">
        <f>IF($D976="","", (SUMIFS(Transacoes!$D$3:$D1000,Transacoes!$C$3:$C1000,$D976,Transacoes!$B$3:$B1000,"C", Transacoes!$A$3:$A1000, "&lt;"&amp;EOMONTH(DATE(G$1,G$2,1),0))-SUMIFS(Transacoes!$D$3:$D1000,Transacoes!$C$3:$C1000,$D976,Transacoes!$B$3:$B1000,"V", Transacoes!$A$3:$A1000, "&lt;"&amp;EOMONTH(DATE(G$1,G$2,1),0)))*SUMIFS(Prov_Auto!$E$3:$E1000, Prov_Auto!$A$3:$A1000, $D976, Prov_Auto!$D$3:$D1000,"&gt;="&amp;DATE(G$1,G$2,1),Prov_Auto!$D$3:$D1000, "&lt;="&amp;EOMONTH(DATE(G$1,G$2,1),0)))</f>
        <v/>
      </c>
      <c r="H976" s="48" t="str">
        <f>IF($D976="","", (SUMIFS(Transacoes!$D$3:$D1000,Transacoes!$C$3:$C1000,$D976,Transacoes!$B$3:$B1000,"C", Transacoes!$A$3:$A1000, "&lt;"&amp;EOMONTH(DATE(H$1,H$2,1),0))-SUMIFS(Transacoes!$D$3:$D1000,Transacoes!$C$3:$C1000,$D976,Transacoes!$B$3:$B1000,"V", Transacoes!$A$3:$A1000, "&lt;"&amp;EOMONTH(DATE(H$1,H$2,1),0)))*SUMIFS(Prov_Auto!$E$3:$E1000, Prov_Auto!$A$3:$A1000, $D976, Prov_Auto!$D$3:$D1000,"&gt;="&amp;DATE(H$1,H$2,1),Prov_Auto!$D$3:$D1000, "&lt;="&amp;EOMONTH(DATE(H$1,H$2,1),0)))</f>
        <v/>
      </c>
      <c r="I976" s="48" t="str">
        <f>IF($D976="","", (SUMIFS(Transacoes!$D$3:$D1000,Transacoes!$C$3:$C1000,$D976,Transacoes!$B$3:$B1000,"C", Transacoes!$A$3:$A1000, "&lt;"&amp;EOMONTH(DATE(I$1,I$2,1),0))-SUMIFS(Transacoes!$D$3:$D1000,Transacoes!$C$3:$C1000,$D976,Transacoes!$B$3:$B1000,"V", Transacoes!$A$3:$A1000, "&lt;"&amp;EOMONTH(DATE(I$1,I$2,1),0)))*SUMIFS(Prov_Auto!$E$3:$E1000, Prov_Auto!$A$3:$A1000, $D976, Prov_Auto!$D$3:$D1000,"&gt;="&amp;DATE(I$1,I$2,1),Prov_Auto!$D$3:$D1000, "&lt;="&amp;EOMONTH(DATE(I$1,I$2,1),0)))</f>
        <v/>
      </c>
      <c r="J976" s="48" t="str">
        <f>IF($D976="","", (SUMIFS(Transacoes!$D$3:$D1000,Transacoes!$C$3:$C1000,$D976,Transacoes!$B$3:$B1000,"C", Transacoes!$A$3:$A1000, "&lt;"&amp;EOMONTH(DATE(J$1,J$2,1),0))-SUMIFS(Transacoes!$D$3:$D1000,Transacoes!$C$3:$C1000,$D976,Transacoes!$B$3:$B1000,"V", Transacoes!$A$3:$A1000, "&lt;"&amp;EOMONTH(DATE(J$1,J$2,1),0)))*SUMIFS(Prov_Auto!$E$3:$E1000, Prov_Auto!$A$3:$A1000, $D976, Prov_Auto!$D$3:$D1000,"&gt;="&amp;DATE(J$1,J$2,1),Prov_Auto!$D$3:$D1000, "&lt;="&amp;EOMONTH(DATE(J$1,J$2,1),0)))</f>
        <v/>
      </c>
      <c r="K976" s="48" t="str">
        <f>IF($D976="","", (SUMIFS(Transacoes!$D$3:$D1000,Transacoes!$C$3:$C1000,$D976,Transacoes!$B$3:$B1000,"C", Transacoes!$A$3:$A1000, "&lt;"&amp;EOMONTH(DATE(K$1,K$2,1),0))-SUMIFS(Transacoes!$D$3:$D1000,Transacoes!$C$3:$C1000,$D976,Transacoes!$B$3:$B1000,"V", Transacoes!$A$3:$A1000, "&lt;"&amp;EOMONTH(DATE(K$1,K$2,1),0)))*SUMIFS(Prov_Auto!$E$3:$E1000, Prov_Auto!$A$3:$A1000, $D976, Prov_Auto!$D$3:$D1000,"&gt;="&amp;DATE(K$1,K$2,1),Prov_Auto!$D$3:$D1000, "&lt;="&amp;EOMONTH(DATE(K$1,K$2,1),0)))</f>
        <v/>
      </c>
      <c r="L976" s="48" t="str">
        <f>IF($D976="","", (SUMIFS(Transacoes!$D$3:$D1000,Transacoes!$C$3:$C1000,$D976,Transacoes!$B$3:$B1000,"C", Transacoes!$A$3:$A1000, "&lt;"&amp;EOMONTH(DATE(L$1,L$2,1),0))-SUMIFS(Transacoes!$D$3:$D1000,Transacoes!$C$3:$C1000,$D976,Transacoes!$B$3:$B1000,"V", Transacoes!$A$3:$A1000, "&lt;"&amp;EOMONTH(DATE(L$1,L$2,1),0)))*SUMIFS(Prov_Auto!$E$3:$E1000, Prov_Auto!$A$3:$A1000, $D976, Prov_Auto!$D$3:$D1000,"&gt;="&amp;DATE(L$1,L$2,1),Prov_Auto!$D$3:$D1000, "&lt;="&amp;EOMONTH(DATE(L$1,L$2,1),0)))</f>
        <v/>
      </c>
      <c r="M976" s="48" t="str">
        <f>IF($D976="","", (SUMIFS(Transacoes!$D$3:$D1000,Transacoes!$C$3:$C1000,$D976,Transacoes!$B$3:$B1000,"C", Transacoes!$A$3:$A1000, "&lt;"&amp;EOMONTH(DATE(M$1,M$2,1),0))-SUMIFS(Transacoes!$D$3:$D1000,Transacoes!$C$3:$C1000,$D976,Transacoes!$B$3:$B1000,"V", Transacoes!$A$3:$A1000, "&lt;"&amp;EOMONTH(DATE(M$1,M$2,1),0)))*SUMIFS(Prov_Auto!$E$3:$E1000, Prov_Auto!$A$3:$A1000, $D976, Prov_Auto!$D$3:$D1000,"&gt;="&amp;DATE(M$1,M$2,1),Prov_Auto!$D$3:$D1000, "&lt;="&amp;EOMONTH(DATE(M$1,M$2,1),0)))</f>
        <v/>
      </c>
      <c r="N976" s="48" t="str">
        <f>IF($D976="","", (SUMIFS(Transacoes!$D$3:$D1000,Transacoes!$C$3:$C1000,$D976,Transacoes!$B$3:$B1000,"C", Transacoes!$A$3:$A1000, "&lt;"&amp;EOMONTH(DATE(N$1,N$2,1),0))-SUMIFS(Transacoes!$D$3:$D1000,Transacoes!$C$3:$C1000,$D976,Transacoes!$B$3:$B1000,"V", Transacoes!$A$3:$A1000, "&lt;"&amp;EOMONTH(DATE(N$1,N$2,1),0)))*SUMIFS(Prov_Auto!$E$3:$E1000, Prov_Auto!$A$3:$A1000, $D976, Prov_Auto!$D$3:$D1000,"&gt;="&amp;DATE(N$1,N$2,1),Prov_Auto!$D$3:$D1000, "&lt;="&amp;EOMONTH(DATE(N$1,N$2,1),0)))</f>
        <v/>
      </c>
      <c r="O976" s="48" t="str">
        <f>IF($D976="","", (SUMIFS(Transacoes!$D$3:$D1000,Transacoes!$C$3:$C1000,$D976,Transacoes!$B$3:$B1000,"C", Transacoes!$A$3:$A1000, "&lt;"&amp;EOMONTH(DATE(O$1,O$2,1),0))-SUMIFS(Transacoes!$D$3:$D1000,Transacoes!$C$3:$C1000,$D976,Transacoes!$B$3:$B1000,"V", Transacoes!$A$3:$A1000, "&lt;"&amp;EOMONTH(DATE(O$1,O$2,1),0)))*SUMIFS(Prov_Auto!$E$3:$E1000, Prov_Auto!$A$3:$A1000, $D976, Prov_Auto!$D$3:$D1000,"&gt;="&amp;DATE(O$1,O$2,1),Prov_Auto!$D$3:$D1000, "&lt;="&amp;EOMONTH(DATE(O$1,O$2,1),0)))</f>
        <v/>
      </c>
      <c r="P976" s="48" t="str">
        <f>IF($D976="","", (SUMIFS(Transacoes!$D$3:$D1000,Transacoes!$C$3:$C1000,$D976,Transacoes!$B$3:$B1000,"C", Transacoes!$A$3:$A1000, "&lt;"&amp;EOMONTH(DATE(P$1,P$2,1),0))-SUMIFS(Transacoes!$D$3:$D1000,Transacoes!$C$3:$C1000,$D976,Transacoes!$B$3:$B1000,"V", Transacoes!$A$3:$A1000, "&lt;"&amp;EOMONTH(DATE(P$1,P$2,1),0)))*SUMIFS(Prov_Auto!$E$3:$E1000, Prov_Auto!$A$3:$A1000, $D976, Prov_Auto!$D$3:$D1000,"&gt;="&amp;DATE(P$1,P$2,1),Prov_Auto!$D$3:$D1000, "&lt;="&amp;EOMONTH(DATE(P$1,P$2,1),0)))</f>
        <v/>
      </c>
      <c r="Q976" s="48" t="str">
        <f>IF($D976="","", (SUMIFS(Transacoes!$D$3:$D1000,Transacoes!$C$3:$C1000,$D976,Transacoes!$B$3:$B1000,"C", Transacoes!$A$3:$A1000, "&lt;"&amp;EOMONTH(DATE(Q$1,Q$2,1),0))-SUMIFS(Transacoes!$D$3:$D1000,Transacoes!$C$3:$C1000,$D976,Transacoes!$B$3:$B1000,"V", Transacoes!$A$3:$A1000, "&lt;"&amp;EOMONTH(DATE(Q$1,Q$2,1),0)))*SUMIFS(Prov_Auto!$E$3:$E1000, Prov_Auto!$A$3:$A1000, $D976, Prov_Auto!$D$3:$D1000,"&gt;="&amp;DATE(Q$1,Q$2,1),Prov_Auto!$D$3:$D1000, "&lt;="&amp;EOMONTH(DATE(Q$1,Q$2,1),0)))</f>
        <v/>
      </c>
      <c r="R976" s="47"/>
    </row>
    <row r="977">
      <c r="A977" s="47"/>
      <c r="B977" s="47"/>
      <c r="C977" s="47"/>
      <c r="D977" s="87"/>
      <c r="E977" s="48" t="str">
        <f>IF($D977="","", (SUMIFS(Transacoes!$D$3:$D1000,Transacoes!$C$3:$C1000,$D977,Transacoes!$B$3:$B1000,"C", Transacoes!$A$3:$A1000, "&lt;"&amp;EOMONTH(DATE(E$1,E$2,1),0))-SUMIFS(Transacoes!$D$3:$D1000,Transacoes!$C$3:$C1000,$D977,Transacoes!$B$3:$B1000,"V", Transacoes!$A$3:$A1000, "&lt;"&amp;EOMONTH(DATE(E$1,E$2,1),0)))*SUMIFS(Prov_Auto!$E$3:$E1000, Prov_Auto!$A$3:$A1000, $D977, Prov_Auto!$D$3:$D1000,"&gt;="&amp;DATE(E$1,E$2,1),Prov_Auto!$D$3:$D1000, "&lt;="&amp;EOMONTH(DATE(E$1,E$2,1),0)))</f>
        <v/>
      </c>
      <c r="F977" s="48" t="str">
        <f>IF($D977="","", (SUMIFS(Transacoes!$D$3:$D1000,Transacoes!$C$3:$C1000,$D977,Transacoes!$B$3:$B1000,"C", Transacoes!$A$3:$A1000, "&lt;"&amp;EOMONTH(DATE(F$1,F$2,1),0))-SUMIFS(Transacoes!$D$3:$D1000,Transacoes!$C$3:$C1000,$D977,Transacoes!$B$3:$B1000,"V", Transacoes!$A$3:$A1000, "&lt;"&amp;EOMONTH(DATE(F$1,F$2,1),0)))*SUMIFS(Prov_Auto!$E$3:$E1000, Prov_Auto!$A$3:$A1000, $D977, Prov_Auto!$D$3:$D1000,"&gt;="&amp;DATE(F$1,F$2,1),Prov_Auto!$D$3:$D1000, "&lt;="&amp;EOMONTH(DATE(F$1,F$2,1),0)))</f>
        <v/>
      </c>
      <c r="G977" s="48" t="str">
        <f>IF($D977="","", (SUMIFS(Transacoes!$D$3:$D1000,Transacoes!$C$3:$C1000,$D977,Transacoes!$B$3:$B1000,"C", Transacoes!$A$3:$A1000, "&lt;"&amp;EOMONTH(DATE(G$1,G$2,1),0))-SUMIFS(Transacoes!$D$3:$D1000,Transacoes!$C$3:$C1000,$D977,Transacoes!$B$3:$B1000,"V", Transacoes!$A$3:$A1000, "&lt;"&amp;EOMONTH(DATE(G$1,G$2,1),0)))*SUMIFS(Prov_Auto!$E$3:$E1000, Prov_Auto!$A$3:$A1000, $D977, Prov_Auto!$D$3:$D1000,"&gt;="&amp;DATE(G$1,G$2,1),Prov_Auto!$D$3:$D1000, "&lt;="&amp;EOMONTH(DATE(G$1,G$2,1),0)))</f>
        <v/>
      </c>
      <c r="H977" s="48" t="str">
        <f>IF($D977="","", (SUMIFS(Transacoes!$D$3:$D1000,Transacoes!$C$3:$C1000,$D977,Transacoes!$B$3:$B1000,"C", Transacoes!$A$3:$A1000, "&lt;"&amp;EOMONTH(DATE(H$1,H$2,1),0))-SUMIFS(Transacoes!$D$3:$D1000,Transacoes!$C$3:$C1000,$D977,Transacoes!$B$3:$B1000,"V", Transacoes!$A$3:$A1000, "&lt;"&amp;EOMONTH(DATE(H$1,H$2,1),0)))*SUMIFS(Prov_Auto!$E$3:$E1000, Prov_Auto!$A$3:$A1000, $D977, Prov_Auto!$D$3:$D1000,"&gt;="&amp;DATE(H$1,H$2,1),Prov_Auto!$D$3:$D1000, "&lt;="&amp;EOMONTH(DATE(H$1,H$2,1),0)))</f>
        <v/>
      </c>
      <c r="I977" s="48" t="str">
        <f>IF($D977="","", (SUMIFS(Transacoes!$D$3:$D1000,Transacoes!$C$3:$C1000,$D977,Transacoes!$B$3:$B1000,"C", Transacoes!$A$3:$A1000, "&lt;"&amp;EOMONTH(DATE(I$1,I$2,1),0))-SUMIFS(Transacoes!$D$3:$D1000,Transacoes!$C$3:$C1000,$D977,Transacoes!$B$3:$B1000,"V", Transacoes!$A$3:$A1000, "&lt;"&amp;EOMONTH(DATE(I$1,I$2,1),0)))*SUMIFS(Prov_Auto!$E$3:$E1000, Prov_Auto!$A$3:$A1000, $D977, Prov_Auto!$D$3:$D1000,"&gt;="&amp;DATE(I$1,I$2,1),Prov_Auto!$D$3:$D1000, "&lt;="&amp;EOMONTH(DATE(I$1,I$2,1),0)))</f>
        <v/>
      </c>
      <c r="J977" s="48" t="str">
        <f>IF($D977="","", (SUMIFS(Transacoes!$D$3:$D1000,Transacoes!$C$3:$C1000,$D977,Transacoes!$B$3:$B1000,"C", Transacoes!$A$3:$A1000, "&lt;"&amp;EOMONTH(DATE(J$1,J$2,1),0))-SUMIFS(Transacoes!$D$3:$D1000,Transacoes!$C$3:$C1000,$D977,Transacoes!$B$3:$B1000,"V", Transacoes!$A$3:$A1000, "&lt;"&amp;EOMONTH(DATE(J$1,J$2,1),0)))*SUMIFS(Prov_Auto!$E$3:$E1000, Prov_Auto!$A$3:$A1000, $D977, Prov_Auto!$D$3:$D1000,"&gt;="&amp;DATE(J$1,J$2,1),Prov_Auto!$D$3:$D1000, "&lt;="&amp;EOMONTH(DATE(J$1,J$2,1),0)))</f>
        <v/>
      </c>
      <c r="K977" s="48" t="str">
        <f>IF($D977="","", (SUMIFS(Transacoes!$D$3:$D1000,Transacoes!$C$3:$C1000,$D977,Transacoes!$B$3:$B1000,"C", Transacoes!$A$3:$A1000, "&lt;"&amp;EOMONTH(DATE(K$1,K$2,1),0))-SUMIFS(Transacoes!$D$3:$D1000,Transacoes!$C$3:$C1000,$D977,Transacoes!$B$3:$B1000,"V", Transacoes!$A$3:$A1000, "&lt;"&amp;EOMONTH(DATE(K$1,K$2,1),0)))*SUMIFS(Prov_Auto!$E$3:$E1000, Prov_Auto!$A$3:$A1000, $D977, Prov_Auto!$D$3:$D1000,"&gt;="&amp;DATE(K$1,K$2,1),Prov_Auto!$D$3:$D1000, "&lt;="&amp;EOMONTH(DATE(K$1,K$2,1),0)))</f>
        <v/>
      </c>
      <c r="L977" s="48" t="str">
        <f>IF($D977="","", (SUMIFS(Transacoes!$D$3:$D1000,Transacoes!$C$3:$C1000,$D977,Transacoes!$B$3:$B1000,"C", Transacoes!$A$3:$A1000, "&lt;"&amp;EOMONTH(DATE(L$1,L$2,1),0))-SUMIFS(Transacoes!$D$3:$D1000,Transacoes!$C$3:$C1000,$D977,Transacoes!$B$3:$B1000,"V", Transacoes!$A$3:$A1000, "&lt;"&amp;EOMONTH(DATE(L$1,L$2,1),0)))*SUMIFS(Prov_Auto!$E$3:$E1000, Prov_Auto!$A$3:$A1000, $D977, Prov_Auto!$D$3:$D1000,"&gt;="&amp;DATE(L$1,L$2,1),Prov_Auto!$D$3:$D1000, "&lt;="&amp;EOMONTH(DATE(L$1,L$2,1),0)))</f>
        <v/>
      </c>
      <c r="M977" s="48" t="str">
        <f>IF($D977="","", (SUMIFS(Transacoes!$D$3:$D1000,Transacoes!$C$3:$C1000,$D977,Transacoes!$B$3:$B1000,"C", Transacoes!$A$3:$A1000, "&lt;"&amp;EOMONTH(DATE(M$1,M$2,1),0))-SUMIFS(Transacoes!$D$3:$D1000,Transacoes!$C$3:$C1000,$D977,Transacoes!$B$3:$B1000,"V", Transacoes!$A$3:$A1000, "&lt;"&amp;EOMONTH(DATE(M$1,M$2,1),0)))*SUMIFS(Prov_Auto!$E$3:$E1000, Prov_Auto!$A$3:$A1000, $D977, Prov_Auto!$D$3:$D1000,"&gt;="&amp;DATE(M$1,M$2,1),Prov_Auto!$D$3:$D1000, "&lt;="&amp;EOMONTH(DATE(M$1,M$2,1),0)))</f>
        <v/>
      </c>
      <c r="N977" s="48" t="str">
        <f>IF($D977="","", (SUMIFS(Transacoes!$D$3:$D1000,Transacoes!$C$3:$C1000,$D977,Transacoes!$B$3:$B1000,"C", Transacoes!$A$3:$A1000, "&lt;"&amp;EOMONTH(DATE(N$1,N$2,1),0))-SUMIFS(Transacoes!$D$3:$D1000,Transacoes!$C$3:$C1000,$D977,Transacoes!$B$3:$B1000,"V", Transacoes!$A$3:$A1000, "&lt;"&amp;EOMONTH(DATE(N$1,N$2,1),0)))*SUMIFS(Prov_Auto!$E$3:$E1000, Prov_Auto!$A$3:$A1000, $D977, Prov_Auto!$D$3:$D1000,"&gt;="&amp;DATE(N$1,N$2,1),Prov_Auto!$D$3:$D1000, "&lt;="&amp;EOMONTH(DATE(N$1,N$2,1),0)))</f>
        <v/>
      </c>
      <c r="O977" s="48" t="str">
        <f>IF($D977="","", (SUMIFS(Transacoes!$D$3:$D1000,Transacoes!$C$3:$C1000,$D977,Transacoes!$B$3:$B1000,"C", Transacoes!$A$3:$A1000, "&lt;"&amp;EOMONTH(DATE(O$1,O$2,1),0))-SUMIFS(Transacoes!$D$3:$D1000,Transacoes!$C$3:$C1000,$D977,Transacoes!$B$3:$B1000,"V", Transacoes!$A$3:$A1000, "&lt;"&amp;EOMONTH(DATE(O$1,O$2,1),0)))*SUMIFS(Prov_Auto!$E$3:$E1000, Prov_Auto!$A$3:$A1000, $D977, Prov_Auto!$D$3:$D1000,"&gt;="&amp;DATE(O$1,O$2,1),Prov_Auto!$D$3:$D1000, "&lt;="&amp;EOMONTH(DATE(O$1,O$2,1),0)))</f>
        <v/>
      </c>
      <c r="P977" s="48" t="str">
        <f>IF($D977="","", (SUMIFS(Transacoes!$D$3:$D1000,Transacoes!$C$3:$C1000,$D977,Transacoes!$B$3:$B1000,"C", Transacoes!$A$3:$A1000, "&lt;"&amp;EOMONTH(DATE(P$1,P$2,1),0))-SUMIFS(Transacoes!$D$3:$D1000,Transacoes!$C$3:$C1000,$D977,Transacoes!$B$3:$B1000,"V", Transacoes!$A$3:$A1000, "&lt;"&amp;EOMONTH(DATE(P$1,P$2,1),0)))*SUMIFS(Prov_Auto!$E$3:$E1000, Prov_Auto!$A$3:$A1000, $D977, Prov_Auto!$D$3:$D1000,"&gt;="&amp;DATE(P$1,P$2,1),Prov_Auto!$D$3:$D1000, "&lt;="&amp;EOMONTH(DATE(P$1,P$2,1),0)))</f>
        <v/>
      </c>
      <c r="Q977" s="48" t="str">
        <f>IF($D977="","", (SUMIFS(Transacoes!$D$3:$D1000,Transacoes!$C$3:$C1000,$D977,Transacoes!$B$3:$B1000,"C", Transacoes!$A$3:$A1000, "&lt;"&amp;EOMONTH(DATE(Q$1,Q$2,1),0))-SUMIFS(Transacoes!$D$3:$D1000,Transacoes!$C$3:$C1000,$D977,Transacoes!$B$3:$B1000,"V", Transacoes!$A$3:$A1000, "&lt;"&amp;EOMONTH(DATE(Q$1,Q$2,1),0)))*SUMIFS(Prov_Auto!$E$3:$E1000, Prov_Auto!$A$3:$A1000, $D977, Prov_Auto!$D$3:$D1000,"&gt;="&amp;DATE(Q$1,Q$2,1),Prov_Auto!$D$3:$D1000, "&lt;="&amp;EOMONTH(DATE(Q$1,Q$2,1),0)))</f>
        <v/>
      </c>
      <c r="R977" s="47"/>
    </row>
    <row r="978">
      <c r="A978" s="47"/>
      <c r="B978" s="47"/>
      <c r="C978" s="47"/>
      <c r="D978" s="87"/>
      <c r="E978" s="48" t="str">
        <f>IF($D978="","", (SUMIFS(Transacoes!$D$3:$D1000,Transacoes!$C$3:$C1000,$D978,Transacoes!$B$3:$B1000,"C", Transacoes!$A$3:$A1000, "&lt;"&amp;EOMONTH(DATE(E$1,E$2,1),0))-SUMIFS(Transacoes!$D$3:$D1000,Transacoes!$C$3:$C1000,$D978,Transacoes!$B$3:$B1000,"V", Transacoes!$A$3:$A1000, "&lt;"&amp;EOMONTH(DATE(E$1,E$2,1),0)))*SUMIFS(Prov_Auto!$E$3:$E1000, Prov_Auto!$A$3:$A1000, $D978, Prov_Auto!$D$3:$D1000,"&gt;="&amp;DATE(E$1,E$2,1),Prov_Auto!$D$3:$D1000, "&lt;="&amp;EOMONTH(DATE(E$1,E$2,1),0)))</f>
        <v/>
      </c>
      <c r="F978" s="48" t="str">
        <f>IF($D978="","", (SUMIFS(Transacoes!$D$3:$D1000,Transacoes!$C$3:$C1000,$D978,Transacoes!$B$3:$B1000,"C", Transacoes!$A$3:$A1000, "&lt;"&amp;EOMONTH(DATE(F$1,F$2,1),0))-SUMIFS(Transacoes!$D$3:$D1000,Transacoes!$C$3:$C1000,$D978,Transacoes!$B$3:$B1000,"V", Transacoes!$A$3:$A1000, "&lt;"&amp;EOMONTH(DATE(F$1,F$2,1),0)))*SUMIFS(Prov_Auto!$E$3:$E1000, Prov_Auto!$A$3:$A1000, $D978, Prov_Auto!$D$3:$D1000,"&gt;="&amp;DATE(F$1,F$2,1),Prov_Auto!$D$3:$D1000, "&lt;="&amp;EOMONTH(DATE(F$1,F$2,1),0)))</f>
        <v/>
      </c>
      <c r="G978" s="48" t="str">
        <f>IF($D978="","", (SUMIFS(Transacoes!$D$3:$D1000,Transacoes!$C$3:$C1000,$D978,Transacoes!$B$3:$B1000,"C", Transacoes!$A$3:$A1000, "&lt;"&amp;EOMONTH(DATE(G$1,G$2,1),0))-SUMIFS(Transacoes!$D$3:$D1000,Transacoes!$C$3:$C1000,$D978,Transacoes!$B$3:$B1000,"V", Transacoes!$A$3:$A1000, "&lt;"&amp;EOMONTH(DATE(G$1,G$2,1),0)))*SUMIFS(Prov_Auto!$E$3:$E1000, Prov_Auto!$A$3:$A1000, $D978, Prov_Auto!$D$3:$D1000,"&gt;="&amp;DATE(G$1,G$2,1),Prov_Auto!$D$3:$D1000, "&lt;="&amp;EOMONTH(DATE(G$1,G$2,1),0)))</f>
        <v/>
      </c>
      <c r="H978" s="48" t="str">
        <f>IF($D978="","", (SUMIFS(Transacoes!$D$3:$D1000,Transacoes!$C$3:$C1000,$D978,Transacoes!$B$3:$B1000,"C", Transacoes!$A$3:$A1000, "&lt;"&amp;EOMONTH(DATE(H$1,H$2,1),0))-SUMIFS(Transacoes!$D$3:$D1000,Transacoes!$C$3:$C1000,$D978,Transacoes!$B$3:$B1000,"V", Transacoes!$A$3:$A1000, "&lt;"&amp;EOMONTH(DATE(H$1,H$2,1),0)))*SUMIFS(Prov_Auto!$E$3:$E1000, Prov_Auto!$A$3:$A1000, $D978, Prov_Auto!$D$3:$D1000,"&gt;="&amp;DATE(H$1,H$2,1),Prov_Auto!$D$3:$D1000, "&lt;="&amp;EOMONTH(DATE(H$1,H$2,1),0)))</f>
        <v/>
      </c>
      <c r="I978" s="48" t="str">
        <f>IF($D978="","", (SUMIFS(Transacoes!$D$3:$D1000,Transacoes!$C$3:$C1000,$D978,Transacoes!$B$3:$B1000,"C", Transacoes!$A$3:$A1000, "&lt;"&amp;EOMONTH(DATE(I$1,I$2,1),0))-SUMIFS(Transacoes!$D$3:$D1000,Transacoes!$C$3:$C1000,$D978,Transacoes!$B$3:$B1000,"V", Transacoes!$A$3:$A1000, "&lt;"&amp;EOMONTH(DATE(I$1,I$2,1),0)))*SUMIFS(Prov_Auto!$E$3:$E1000, Prov_Auto!$A$3:$A1000, $D978, Prov_Auto!$D$3:$D1000,"&gt;="&amp;DATE(I$1,I$2,1),Prov_Auto!$D$3:$D1000, "&lt;="&amp;EOMONTH(DATE(I$1,I$2,1),0)))</f>
        <v/>
      </c>
      <c r="J978" s="48" t="str">
        <f>IF($D978="","", (SUMIFS(Transacoes!$D$3:$D1000,Transacoes!$C$3:$C1000,$D978,Transacoes!$B$3:$B1000,"C", Transacoes!$A$3:$A1000, "&lt;"&amp;EOMONTH(DATE(J$1,J$2,1),0))-SUMIFS(Transacoes!$D$3:$D1000,Transacoes!$C$3:$C1000,$D978,Transacoes!$B$3:$B1000,"V", Transacoes!$A$3:$A1000, "&lt;"&amp;EOMONTH(DATE(J$1,J$2,1),0)))*SUMIFS(Prov_Auto!$E$3:$E1000, Prov_Auto!$A$3:$A1000, $D978, Prov_Auto!$D$3:$D1000,"&gt;="&amp;DATE(J$1,J$2,1),Prov_Auto!$D$3:$D1000, "&lt;="&amp;EOMONTH(DATE(J$1,J$2,1),0)))</f>
        <v/>
      </c>
      <c r="K978" s="48" t="str">
        <f>IF($D978="","", (SUMIFS(Transacoes!$D$3:$D1000,Transacoes!$C$3:$C1000,$D978,Transacoes!$B$3:$B1000,"C", Transacoes!$A$3:$A1000, "&lt;"&amp;EOMONTH(DATE(K$1,K$2,1),0))-SUMIFS(Transacoes!$D$3:$D1000,Transacoes!$C$3:$C1000,$D978,Transacoes!$B$3:$B1000,"V", Transacoes!$A$3:$A1000, "&lt;"&amp;EOMONTH(DATE(K$1,K$2,1),0)))*SUMIFS(Prov_Auto!$E$3:$E1000, Prov_Auto!$A$3:$A1000, $D978, Prov_Auto!$D$3:$D1000,"&gt;="&amp;DATE(K$1,K$2,1),Prov_Auto!$D$3:$D1000, "&lt;="&amp;EOMONTH(DATE(K$1,K$2,1),0)))</f>
        <v/>
      </c>
      <c r="L978" s="48" t="str">
        <f>IF($D978="","", (SUMIFS(Transacoes!$D$3:$D1000,Transacoes!$C$3:$C1000,$D978,Transacoes!$B$3:$B1000,"C", Transacoes!$A$3:$A1000, "&lt;"&amp;EOMONTH(DATE(L$1,L$2,1),0))-SUMIFS(Transacoes!$D$3:$D1000,Transacoes!$C$3:$C1000,$D978,Transacoes!$B$3:$B1000,"V", Transacoes!$A$3:$A1000, "&lt;"&amp;EOMONTH(DATE(L$1,L$2,1),0)))*SUMIFS(Prov_Auto!$E$3:$E1000, Prov_Auto!$A$3:$A1000, $D978, Prov_Auto!$D$3:$D1000,"&gt;="&amp;DATE(L$1,L$2,1),Prov_Auto!$D$3:$D1000, "&lt;="&amp;EOMONTH(DATE(L$1,L$2,1),0)))</f>
        <v/>
      </c>
      <c r="M978" s="48" t="str">
        <f>IF($D978="","", (SUMIFS(Transacoes!$D$3:$D1000,Transacoes!$C$3:$C1000,$D978,Transacoes!$B$3:$B1000,"C", Transacoes!$A$3:$A1000, "&lt;"&amp;EOMONTH(DATE(M$1,M$2,1),0))-SUMIFS(Transacoes!$D$3:$D1000,Transacoes!$C$3:$C1000,$D978,Transacoes!$B$3:$B1000,"V", Transacoes!$A$3:$A1000, "&lt;"&amp;EOMONTH(DATE(M$1,M$2,1),0)))*SUMIFS(Prov_Auto!$E$3:$E1000, Prov_Auto!$A$3:$A1000, $D978, Prov_Auto!$D$3:$D1000,"&gt;="&amp;DATE(M$1,M$2,1),Prov_Auto!$D$3:$D1000, "&lt;="&amp;EOMONTH(DATE(M$1,M$2,1),0)))</f>
        <v/>
      </c>
      <c r="N978" s="48" t="str">
        <f>IF($D978="","", (SUMIFS(Transacoes!$D$3:$D1000,Transacoes!$C$3:$C1000,$D978,Transacoes!$B$3:$B1000,"C", Transacoes!$A$3:$A1000, "&lt;"&amp;EOMONTH(DATE(N$1,N$2,1),0))-SUMIFS(Transacoes!$D$3:$D1000,Transacoes!$C$3:$C1000,$D978,Transacoes!$B$3:$B1000,"V", Transacoes!$A$3:$A1000, "&lt;"&amp;EOMONTH(DATE(N$1,N$2,1),0)))*SUMIFS(Prov_Auto!$E$3:$E1000, Prov_Auto!$A$3:$A1000, $D978, Prov_Auto!$D$3:$D1000,"&gt;="&amp;DATE(N$1,N$2,1),Prov_Auto!$D$3:$D1000, "&lt;="&amp;EOMONTH(DATE(N$1,N$2,1),0)))</f>
        <v/>
      </c>
      <c r="O978" s="48" t="str">
        <f>IF($D978="","", (SUMIFS(Transacoes!$D$3:$D1000,Transacoes!$C$3:$C1000,$D978,Transacoes!$B$3:$B1000,"C", Transacoes!$A$3:$A1000, "&lt;"&amp;EOMONTH(DATE(O$1,O$2,1),0))-SUMIFS(Transacoes!$D$3:$D1000,Transacoes!$C$3:$C1000,$D978,Transacoes!$B$3:$B1000,"V", Transacoes!$A$3:$A1000, "&lt;"&amp;EOMONTH(DATE(O$1,O$2,1),0)))*SUMIFS(Prov_Auto!$E$3:$E1000, Prov_Auto!$A$3:$A1000, $D978, Prov_Auto!$D$3:$D1000,"&gt;="&amp;DATE(O$1,O$2,1),Prov_Auto!$D$3:$D1000, "&lt;="&amp;EOMONTH(DATE(O$1,O$2,1),0)))</f>
        <v/>
      </c>
      <c r="P978" s="48" t="str">
        <f>IF($D978="","", (SUMIFS(Transacoes!$D$3:$D1000,Transacoes!$C$3:$C1000,$D978,Transacoes!$B$3:$B1000,"C", Transacoes!$A$3:$A1000, "&lt;"&amp;EOMONTH(DATE(P$1,P$2,1),0))-SUMIFS(Transacoes!$D$3:$D1000,Transacoes!$C$3:$C1000,$D978,Transacoes!$B$3:$B1000,"V", Transacoes!$A$3:$A1000, "&lt;"&amp;EOMONTH(DATE(P$1,P$2,1),0)))*SUMIFS(Prov_Auto!$E$3:$E1000, Prov_Auto!$A$3:$A1000, $D978, Prov_Auto!$D$3:$D1000,"&gt;="&amp;DATE(P$1,P$2,1),Prov_Auto!$D$3:$D1000, "&lt;="&amp;EOMONTH(DATE(P$1,P$2,1),0)))</f>
        <v/>
      </c>
      <c r="Q978" s="48" t="str">
        <f>IF($D978="","", (SUMIFS(Transacoes!$D$3:$D1000,Transacoes!$C$3:$C1000,$D978,Transacoes!$B$3:$B1000,"C", Transacoes!$A$3:$A1000, "&lt;"&amp;EOMONTH(DATE(Q$1,Q$2,1),0))-SUMIFS(Transacoes!$D$3:$D1000,Transacoes!$C$3:$C1000,$D978,Transacoes!$B$3:$B1000,"V", Transacoes!$A$3:$A1000, "&lt;"&amp;EOMONTH(DATE(Q$1,Q$2,1),0)))*SUMIFS(Prov_Auto!$E$3:$E1000, Prov_Auto!$A$3:$A1000, $D978, Prov_Auto!$D$3:$D1000,"&gt;="&amp;DATE(Q$1,Q$2,1),Prov_Auto!$D$3:$D1000, "&lt;="&amp;EOMONTH(DATE(Q$1,Q$2,1),0)))</f>
        <v/>
      </c>
      <c r="R978" s="47"/>
    </row>
    <row r="979">
      <c r="A979" s="47"/>
      <c r="B979" s="47"/>
      <c r="C979" s="47"/>
      <c r="D979" s="87"/>
      <c r="E979" s="48" t="str">
        <f>IF($D979="","", (SUMIFS(Transacoes!$D$3:$D1000,Transacoes!$C$3:$C1000,$D979,Transacoes!$B$3:$B1000,"C", Transacoes!$A$3:$A1000, "&lt;"&amp;EOMONTH(DATE(E$1,E$2,1),0))-SUMIFS(Transacoes!$D$3:$D1000,Transacoes!$C$3:$C1000,$D979,Transacoes!$B$3:$B1000,"V", Transacoes!$A$3:$A1000, "&lt;"&amp;EOMONTH(DATE(E$1,E$2,1),0)))*SUMIFS(Prov_Auto!$E$3:$E1000, Prov_Auto!$A$3:$A1000, $D979, Prov_Auto!$D$3:$D1000,"&gt;="&amp;DATE(E$1,E$2,1),Prov_Auto!$D$3:$D1000, "&lt;="&amp;EOMONTH(DATE(E$1,E$2,1),0)))</f>
        <v/>
      </c>
      <c r="F979" s="48" t="str">
        <f>IF($D979="","", (SUMIFS(Transacoes!$D$3:$D1000,Transacoes!$C$3:$C1000,$D979,Transacoes!$B$3:$B1000,"C", Transacoes!$A$3:$A1000, "&lt;"&amp;EOMONTH(DATE(F$1,F$2,1),0))-SUMIFS(Transacoes!$D$3:$D1000,Transacoes!$C$3:$C1000,$D979,Transacoes!$B$3:$B1000,"V", Transacoes!$A$3:$A1000, "&lt;"&amp;EOMONTH(DATE(F$1,F$2,1),0)))*SUMIFS(Prov_Auto!$E$3:$E1000, Prov_Auto!$A$3:$A1000, $D979, Prov_Auto!$D$3:$D1000,"&gt;="&amp;DATE(F$1,F$2,1),Prov_Auto!$D$3:$D1000, "&lt;="&amp;EOMONTH(DATE(F$1,F$2,1),0)))</f>
        <v/>
      </c>
      <c r="G979" s="48" t="str">
        <f>IF($D979="","", (SUMIFS(Transacoes!$D$3:$D1000,Transacoes!$C$3:$C1000,$D979,Transacoes!$B$3:$B1000,"C", Transacoes!$A$3:$A1000, "&lt;"&amp;EOMONTH(DATE(G$1,G$2,1),0))-SUMIFS(Transacoes!$D$3:$D1000,Transacoes!$C$3:$C1000,$D979,Transacoes!$B$3:$B1000,"V", Transacoes!$A$3:$A1000, "&lt;"&amp;EOMONTH(DATE(G$1,G$2,1),0)))*SUMIFS(Prov_Auto!$E$3:$E1000, Prov_Auto!$A$3:$A1000, $D979, Prov_Auto!$D$3:$D1000,"&gt;="&amp;DATE(G$1,G$2,1),Prov_Auto!$D$3:$D1000, "&lt;="&amp;EOMONTH(DATE(G$1,G$2,1),0)))</f>
        <v/>
      </c>
      <c r="H979" s="48" t="str">
        <f>IF($D979="","", (SUMIFS(Transacoes!$D$3:$D1000,Transacoes!$C$3:$C1000,$D979,Transacoes!$B$3:$B1000,"C", Transacoes!$A$3:$A1000, "&lt;"&amp;EOMONTH(DATE(H$1,H$2,1),0))-SUMIFS(Transacoes!$D$3:$D1000,Transacoes!$C$3:$C1000,$D979,Transacoes!$B$3:$B1000,"V", Transacoes!$A$3:$A1000, "&lt;"&amp;EOMONTH(DATE(H$1,H$2,1),0)))*SUMIFS(Prov_Auto!$E$3:$E1000, Prov_Auto!$A$3:$A1000, $D979, Prov_Auto!$D$3:$D1000,"&gt;="&amp;DATE(H$1,H$2,1),Prov_Auto!$D$3:$D1000, "&lt;="&amp;EOMONTH(DATE(H$1,H$2,1),0)))</f>
        <v/>
      </c>
      <c r="I979" s="48" t="str">
        <f>IF($D979="","", (SUMIFS(Transacoes!$D$3:$D1000,Transacoes!$C$3:$C1000,$D979,Transacoes!$B$3:$B1000,"C", Transacoes!$A$3:$A1000, "&lt;"&amp;EOMONTH(DATE(I$1,I$2,1),0))-SUMIFS(Transacoes!$D$3:$D1000,Transacoes!$C$3:$C1000,$D979,Transacoes!$B$3:$B1000,"V", Transacoes!$A$3:$A1000, "&lt;"&amp;EOMONTH(DATE(I$1,I$2,1),0)))*SUMIFS(Prov_Auto!$E$3:$E1000, Prov_Auto!$A$3:$A1000, $D979, Prov_Auto!$D$3:$D1000,"&gt;="&amp;DATE(I$1,I$2,1),Prov_Auto!$D$3:$D1000, "&lt;="&amp;EOMONTH(DATE(I$1,I$2,1),0)))</f>
        <v/>
      </c>
      <c r="J979" s="48" t="str">
        <f>IF($D979="","", (SUMIFS(Transacoes!$D$3:$D1000,Transacoes!$C$3:$C1000,$D979,Transacoes!$B$3:$B1000,"C", Transacoes!$A$3:$A1000, "&lt;"&amp;EOMONTH(DATE(J$1,J$2,1),0))-SUMIFS(Transacoes!$D$3:$D1000,Transacoes!$C$3:$C1000,$D979,Transacoes!$B$3:$B1000,"V", Transacoes!$A$3:$A1000, "&lt;"&amp;EOMONTH(DATE(J$1,J$2,1),0)))*SUMIFS(Prov_Auto!$E$3:$E1000, Prov_Auto!$A$3:$A1000, $D979, Prov_Auto!$D$3:$D1000,"&gt;="&amp;DATE(J$1,J$2,1),Prov_Auto!$D$3:$D1000, "&lt;="&amp;EOMONTH(DATE(J$1,J$2,1),0)))</f>
        <v/>
      </c>
      <c r="K979" s="48" t="str">
        <f>IF($D979="","", (SUMIFS(Transacoes!$D$3:$D1000,Transacoes!$C$3:$C1000,$D979,Transacoes!$B$3:$B1000,"C", Transacoes!$A$3:$A1000, "&lt;"&amp;EOMONTH(DATE(K$1,K$2,1),0))-SUMIFS(Transacoes!$D$3:$D1000,Transacoes!$C$3:$C1000,$D979,Transacoes!$B$3:$B1000,"V", Transacoes!$A$3:$A1000, "&lt;"&amp;EOMONTH(DATE(K$1,K$2,1),0)))*SUMIFS(Prov_Auto!$E$3:$E1000, Prov_Auto!$A$3:$A1000, $D979, Prov_Auto!$D$3:$D1000,"&gt;="&amp;DATE(K$1,K$2,1),Prov_Auto!$D$3:$D1000, "&lt;="&amp;EOMONTH(DATE(K$1,K$2,1),0)))</f>
        <v/>
      </c>
      <c r="L979" s="48" t="str">
        <f>IF($D979="","", (SUMIFS(Transacoes!$D$3:$D1000,Transacoes!$C$3:$C1000,$D979,Transacoes!$B$3:$B1000,"C", Transacoes!$A$3:$A1000, "&lt;"&amp;EOMONTH(DATE(L$1,L$2,1),0))-SUMIFS(Transacoes!$D$3:$D1000,Transacoes!$C$3:$C1000,$D979,Transacoes!$B$3:$B1000,"V", Transacoes!$A$3:$A1000, "&lt;"&amp;EOMONTH(DATE(L$1,L$2,1),0)))*SUMIFS(Prov_Auto!$E$3:$E1000, Prov_Auto!$A$3:$A1000, $D979, Prov_Auto!$D$3:$D1000,"&gt;="&amp;DATE(L$1,L$2,1),Prov_Auto!$D$3:$D1000, "&lt;="&amp;EOMONTH(DATE(L$1,L$2,1),0)))</f>
        <v/>
      </c>
      <c r="M979" s="48" t="str">
        <f>IF($D979="","", (SUMIFS(Transacoes!$D$3:$D1000,Transacoes!$C$3:$C1000,$D979,Transacoes!$B$3:$B1000,"C", Transacoes!$A$3:$A1000, "&lt;"&amp;EOMONTH(DATE(M$1,M$2,1),0))-SUMIFS(Transacoes!$D$3:$D1000,Transacoes!$C$3:$C1000,$D979,Transacoes!$B$3:$B1000,"V", Transacoes!$A$3:$A1000, "&lt;"&amp;EOMONTH(DATE(M$1,M$2,1),0)))*SUMIFS(Prov_Auto!$E$3:$E1000, Prov_Auto!$A$3:$A1000, $D979, Prov_Auto!$D$3:$D1000,"&gt;="&amp;DATE(M$1,M$2,1),Prov_Auto!$D$3:$D1000, "&lt;="&amp;EOMONTH(DATE(M$1,M$2,1),0)))</f>
        <v/>
      </c>
      <c r="N979" s="48" t="str">
        <f>IF($D979="","", (SUMIFS(Transacoes!$D$3:$D1000,Transacoes!$C$3:$C1000,$D979,Transacoes!$B$3:$B1000,"C", Transacoes!$A$3:$A1000, "&lt;"&amp;EOMONTH(DATE(N$1,N$2,1),0))-SUMIFS(Transacoes!$D$3:$D1000,Transacoes!$C$3:$C1000,$D979,Transacoes!$B$3:$B1000,"V", Transacoes!$A$3:$A1000, "&lt;"&amp;EOMONTH(DATE(N$1,N$2,1),0)))*SUMIFS(Prov_Auto!$E$3:$E1000, Prov_Auto!$A$3:$A1000, $D979, Prov_Auto!$D$3:$D1000,"&gt;="&amp;DATE(N$1,N$2,1),Prov_Auto!$D$3:$D1000, "&lt;="&amp;EOMONTH(DATE(N$1,N$2,1),0)))</f>
        <v/>
      </c>
      <c r="O979" s="48" t="str">
        <f>IF($D979="","", (SUMIFS(Transacoes!$D$3:$D1000,Transacoes!$C$3:$C1000,$D979,Transacoes!$B$3:$B1000,"C", Transacoes!$A$3:$A1000, "&lt;"&amp;EOMONTH(DATE(O$1,O$2,1),0))-SUMIFS(Transacoes!$D$3:$D1000,Transacoes!$C$3:$C1000,$D979,Transacoes!$B$3:$B1000,"V", Transacoes!$A$3:$A1000, "&lt;"&amp;EOMONTH(DATE(O$1,O$2,1),0)))*SUMIFS(Prov_Auto!$E$3:$E1000, Prov_Auto!$A$3:$A1000, $D979, Prov_Auto!$D$3:$D1000,"&gt;="&amp;DATE(O$1,O$2,1),Prov_Auto!$D$3:$D1000, "&lt;="&amp;EOMONTH(DATE(O$1,O$2,1),0)))</f>
        <v/>
      </c>
      <c r="P979" s="48" t="str">
        <f>IF($D979="","", (SUMIFS(Transacoes!$D$3:$D1000,Transacoes!$C$3:$C1000,$D979,Transacoes!$B$3:$B1000,"C", Transacoes!$A$3:$A1000, "&lt;"&amp;EOMONTH(DATE(P$1,P$2,1),0))-SUMIFS(Transacoes!$D$3:$D1000,Transacoes!$C$3:$C1000,$D979,Transacoes!$B$3:$B1000,"V", Transacoes!$A$3:$A1000, "&lt;"&amp;EOMONTH(DATE(P$1,P$2,1),0)))*SUMIFS(Prov_Auto!$E$3:$E1000, Prov_Auto!$A$3:$A1000, $D979, Prov_Auto!$D$3:$D1000,"&gt;="&amp;DATE(P$1,P$2,1),Prov_Auto!$D$3:$D1000, "&lt;="&amp;EOMONTH(DATE(P$1,P$2,1),0)))</f>
        <v/>
      </c>
      <c r="Q979" s="48" t="str">
        <f>IF($D979="","", (SUMIFS(Transacoes!$D$3:$D1000,Transacoes!$C$3:$C1000,$D979,Transacoes!$B$3:$B1000,"C", Transacoes!$A$3:$A1000, "&lt;"&amp;EOMONTH(DATE(Q$1,Q$2,1),0))-SUMIFS(Transacoes!$D$3:$D1000,Transacoes!$C$3:$C1000,$D979,Transacoes!$B$3:$B1000,"V", Transacoes!$A$3:$A1000, "&lt;"&amp;EOMONTH(DATE(Q$1,Q$2,1),0)))*SUMIFS(Prov_Auto!$E$3:$E1000, Prov_Auto!$A$3:$A1000, $D979, Prov_Auto!$D$3:$D1000,"&gt;="&amp;DATE(Q$1,Q$2,1),Prov_Auto!$D$3:$D1000, "&lt;="&amp;EOMONTH(DATE(Q$1,Q$2,1),0)))</f>
        <v/>
      </c>
      <c r="R979" s="47"/>
    </row>
    <row r="980">
      <c r="A980" s="47"/>
      <c r="B980" s="47"/>
      <c r="C980" s="47"/>
      <c r="D980" s="87"/>
      <c r="E980" s="48" t="str">
        <f>IF($D980="","", (SUMIFS(Transacoes!$D$3:$D1000,Transacoes!$C$3:$C1000,$D980,Transacoes!$B$3:$B1000,"C", Transacoes!$A$3:$A1000, "&lt;"&amp;EOMONTH(DATE(E$1,E$2,1),0))-SUMIFS(Transacoes!$D$3:$D1000,Transacoes!$C$3:$C1000,$D980,Transacoes!$B$3:$B1000,"V", Transacoes!$A$3:$A1000, "&lt;"&amp;EOMONTH(DATE(E$1,E$2,1),0)))*SUMIFS(Prov_Auto!$E$3:$E1000, Prov_Auto!$A$3:$A1000, $D980, Prov_Auto!$D$3:$D1000,"&gt;="&amp;DATE(E$1,E$2,1),Prov_Auto!$D$3:$D1000, "&lt;="&amp;EOMONTH(DATE(E$1,E$2,1),0)))</f>
        <v/>
      </c>
      <c r="F980" s="48" t="str">
        <f>IF($D980="","", (SUMIFS(Transacoes!$D$3:$D1000,Transacoes!$C$3:$C1000,$D980,Transacoes!$B$3:$B1000,"C", Transacoes!$A$3:$A1000, "&lt;"&amp;EOMONTH(DATE(F$1,F$2,1),0))-SUMIFS(Transacoes!$D$3:$D1000,Transacoes!$C$3:$C1000,$D980,Transacoes!$B$3:$B1000,"V", Transacoes!$A$3:$A1000, "&lt;"&amp;EOMONTH(DATE(F$1,F$2,1),0)))*SUMIFS(Prov_Auto!$E$3:$E1000, Prov_Auto!$A$3:$A1000, $D980, Prov_Auto!$D$3:$D1000,"&gt;="&amp;DATE(F$1,F$2,1),Prov_Auto!$D$3:$D1000, "&lt;="&amp;EOMONTH(DATE(F$1,F$2,1),0)))</f>
        <v/>
      </c>
      <c r="G980" s="48" t="str">
        <f>IF($D980="","", (SUMIFS(Transacoes!$D$3:$D1000,Transacoes!$C$3:$C1000,$D980,Transacoes!$B$3:$B1000,"C", Transacoes!$A$3:$A1000, "&lt;"&amp;EOMONTH(DATE(G$1,G$2,1),0))-SUMIFS(Transacoes!$D$3:$D1000,Transacoes!$C$3:$C1000,$D980,Transacoes!$B$3:$B1000,"V", Transacoes!$A$3:$A1000, "&lt;"&amp;EOMONTH(DATE(G$1,G$2,1),0)))*SUMIFS(Prov_Auto!$E$3:$E1000, Prov_Auto!$A$3:$A1000, $D980, Prov_Auto!$D$3:$D1000,"&gt;="&amp;DATE(G$1,G$2,1),Prov_Auto!$D$3:$D1000, "&lt;="&amp;EOMONTH(DATE(G$1,G$2,1),0)))</f>
        <v/>
      </c>
      <c r="H980" s="48" t="str">
        <f>IF($D980="","", (SUMIFS(Transacoes!$D$3:$D1000,Transacoes!$C$3:$C1000,$D980,Transacoes!$B$3:$B1000,"C", Transacoes!$A$3:$A1000, "&lt;"&amp;EOMONTH(DATE(H$1,H$2,1),0))-SUMIFS(Transacoes!$D$3:$D1000,Transacoes!$C$3:$C1000,$D980,Transacoes!$B$3:$B1000,"V", Transacoes!$A$3:$A1000, "&lt;"&amp;EOMONTH(DATE(H$1,H$2,1),0)))*SUMIFS(Prov_Auto!$E$3:$E1000, Prov_Auto!$A$3:$A1000, $D980, Prov_Auto!$D$3:$D1000,"&gt;="&amp;DATE(H$1,H$2,1),Prov_Auto!$D$3:$D1000, "&lt;="&amp;EOMONTH(DATE(H$1,H$2,1),0)))</f>
        <v/>
      </c>
      <c r="I980" s="48" t="str">
        <f>IF($D980="","", (SUMIFS(Transacoes!$D$3:$D1000,Transacoes!$C$3:$C1000,$D980,Transacoes!$B$3:$B1000,"C", Transacoes!$A$3:$A1000, "&lt;"&amp;EOMONTH(DATE(I$1,I$2,1),0))-SUMIFS(Transacoes!$D$3:$D1000,Transacoes!$C$3:$C1000,$D980,Transacoes!$B$3:$B1000,"V", Transacoes!$A$3:$A1000, "&lt;"&amp;EOMONTH(DATE(I$1,I$2,1),0)))*SUMIFS(Prov_Auto!$E$3:$E1000, Prov_Auto!$A$3:$A1000, $D980, Prov_Auto!$D$3:$D1000,"&gt;="&amp;DATE(I$1,I$2,1),Prov_Auto!$D$3:$D1000, "&lt;="&amp;EOMONTH(DATE(I$1,I$2,1),0)))</f>
        <v/>
      </c>
      <c r="J980" s="48" t="str">
        <f>IF($D980="","", (SUMIFS(Transacoes!$D$3:$D1000,Transacoes!$C$3:$C1000,$D980,Transacoes!$B$3:$B1000,"C", Transacoes!$A$3:$A1000, "&lt;"&amp;EOMONTH(DATE(J$1,J$2,1),0))-SUMIFS(Transacoes!$D$3:$D1000,Transacoes!$C$3:$C1000,$D980,Transacoes!$B$3:$B1000,"V", Transacoes!$A$3:$A1000, "&lt;"&amp;EOMONTH(DATE(J$1,J$2,1),0)))*SUMIFS(Prov_Auto!$E$3:$E1000, Prov_Auto!$A$3:$A1000, $D980, Prov_Auto!$D$3:$D1000,"&gt;="&amp;DATE(J$1,J$2,1),Prov_Auto!$D$3:$D1000, "&lt;="&amp;EOMONTH(DATE(J$1,J$2,1),0)))</f>
        <v/>
      </c>
      <c r="K980" s="48" t="str">
        <f>IF($D980="","", (SUMIFS(Transacoes!$D$3:$D1000,Transacoes!$C$3:$C1000,$D980,Transacoes!$B$3:$B1000,"C", Transacoes!$A$3:$A1000, "&lt;"&amp;EOMONTH(DATE(K$1,K$2,1),0))-SUMIFS(Transacoes!$D$3:$D1000,Transacoes!$C$3:$C1000,$D980,Transacoes!$B$3:$B1000,"V", Transacoes!$A$3:$A1000, "&lt;"&amp;EOMONTH(DATE(K$1,K$2,1),0)))*SUMIFS(Prov_Auto!$E$3:$E1000, Prov_Auto!$A$3:$A1000, $D980, Prov_Auto!$D$3:$D1000,"&gt;="&amp;DATE(K$1,K$2,1),Prov_Auto!$D$3:$D1000, "&lt;="&amp;EOMONTH(DATE(K$1,K$2,1),0)))</f>
        <v/>
      </c>
      <c r="L980" s="48" t="str">
        <f>IF($D980="","", (SUMIFS(Transacoes!$D$3:$D1000,Transacoes!$C$3:$C1000,$D980,Transacoes!$B$3:$B1000,"C", Transacoes!$A$3:$A1000, "&lt;"&amp;EOMONTH(DATE(L$1,L$2,1),0))-SUMIFS(Transacoes!$D$3:$D1000,Transacoes!$C$3:$C1000,$D980,Transacoes!$B$3:$B1000,"V", Transacoes!$A$3:$A1000, "&lt;"&amp;EOMONTH(DATE(L$1,L$2,1),0)))*SUMIFS(Prov_Auto!$E$3:$E1000, Prov_Auto!$A$3:$A1000, $D980, Prov_Auto!$D$3:$D1000,"&gt;="&amp;DATE(L$1,L$2,1),Prov_Auto!$D$3:$D1000, "&lt;="&amp;EOMONTH(DATE(L$1,L$2,1),0)))</f>
        <v/>
      </c>
      <c r="M980" s="48" t="str">
        <f>IF($D980="","", (SUMIFS(Transacoes!$D$3:$D1000,Transacoes!$C$3:$C1000,$D980,Transacoes!$B$3:$B1000,"C", Transacoes!$A$3:$A1000, "&lt;"&amp;EOMONTH(DATE(M$1,M$2,1),0))-SUMIFS(Transacoes!$D$3:$D1000,Transacoes!$C$3:$C1000,$D980,Transacoes!$B$3:$B1000,"V", Transacoes!$A$3:$A1000, "&lt;"&amp;EOMONTH(DATE(M$1,M$2,1),0)))*SUMIFS(Prov_Auto!$E$3:$E1000, Prov_Auto!$A$3:$A1000, $D980, Prov_Auto!$D$3:$D1000,"&gt;="&amp;DATE(M$1,M$2,1),Prov_Auto!$D$3:$D1000, "&lt;="&amp;EOMONTH(DATE(M$1,M$2,1),0)))</f>
        <v/>
      </c>
      <c r="N980" s="48" t="str">
        <f>IF($D980="","", (SUMIFS(Transacoes!$D$3:$D1000,Transacoes!$C$3:$C1000,$D980,Transacoes!$B$3:$B1000,"C", Transacoes!$A$3:$A1000, "&lt;"&amp;EOMONTH(DATE(N$1,N$2,1),0))-SUMIFS(Transacoes!$D$3:$D1000,Transacoes!$C$3:$C1000,$D980,Transacoes!$B$3:$B1000,"V", Transacoes!$A$3:$A1000, "&lt;"&amp;EOMONTH(DATE(N$1,N$2,1),0)))*SUMIFS(Prov_Auto!$E$3:$E1000, Prov_Auto!$A$3:$A1000, $D980, Prov_Auto!$D$3:$D1000,"&gt;="&amp;DATE(N$1,N$2,1),Prov_Auto!$D$3:$D1000, "&lt;="&amp;EOMONTH(DATE(N$1,N$2,1),0)))</f>
        <v/>
      </c>
      <c r="O980" s="48" t="str">
        <f>IF($D980="","", (SUMIFS(Transacoes!$D$3:$D1000,Transacoes!$C$3:$C1000,$D980,Transacoes!$B$3:$B1000,"C", Transacoes!$A$3:$A1000, "&lt;"&amp;EOMONTH(DATE(O$1,O$2,1),0))-SUMIFS(Transacoes!$D$3:$D1000,Transacoes!$C$3:$C1000,$D980,Transacoes!$B$3:$B1000,"V", Transacoes!$A$3:$A1000, "&lt;"&amp;EOMONTH(DATE(O$1,O$2,1),0)))*SUMIFS(Prov_Auto!$E$3:$E1000, Prov_Auto!$A$3:$A1000, $D980, Prov_Auto!$D$3:$D1000,"&gt;="&amp;DATE(O$1,O$2,1),Prov_Auto!$D$3:$D1000, "&lt;="&amp;EOMONTH(DATE(O$1,O$2,1),0)))</f>
        <v/>
      </c>
      <c r="P980" s="48" t="str">
        <f>IF($D980="","", (SUMIFS(Transacoes!$D$3:$D1000,Transacoes!$C$3:$C1000,$D980,Transacoes!$B$3:$B1000,"C", Transacoes!$A$3:$A1000, "&lt;"&amp;EOMONTH(DATE(P$1,P$2,1),0))-SUMIFS(Transacoes!$D$3:$D1000,Transacoes!$C$3:$C1000,$D980,Transacoes!$B$3:$B1000,"V", Transacoes!$A$3:$A1000, "&lt;"&amp;EOMONTH(DATE(P$1,P$2,1),0)))*SUMIFS(Prov_Auto!$E$3:$E1000, Prov_Auto!$A$3:$A1000, $D980, Prov_Auto!$D$3:$D1000,"&gt;="&amp;DATE(P$1,P$2,1),Prov_Auto!$D$3:$D1000, "&lt;="&amp;EOMONTH(DATE(P$1,P$2,1),0)))</f>
        <v/>
      </c>
      <c r="Q980" s="48" t="str">
        <f>IF($D980="","", (SUMIFS(Transacoes!$D$3:$D1000,Transacoes!$C$3:$C1000,$D980,Transacoes!$B$3:$B1000,"C", Transacoes!$A$3:$A1000, "&lt;"&amp;EOMONTH(DATE(Q$1,Q$2,1),0))-SUMIFS(Transacoes!$D$3:$D1000,Transacoes!$C$3:$C1000,$D980,Transacoes!$B$3:$B1000,"V", Transacoes!$A$3:$A1000, "&lt;"&amp;EOMONTH(DATE(Q$1,Q$2,1),0)))*SUMIFS(Prov_Auto!$E$3:$E1000, Prov_Auto!$A$3:$A1000, $D980, Prov_Auto!$D$3:$D1000,"&gt;="&amp;DATE(Q$1,Q$2,1),Prov_Auto!$D$3:$D1000, "&lt;="&amp;EOMONTH(DATE(Q$1,Q$2,1),0)))</f>
        <v/>
      </c>
      <c r="R980" s="47"/>
    </row>
    <row r="981">
      <c r="A981" s="47"/>
      <c r="B981" s="47"/>
      <c r="C981" s="47"/>
      <c r="D981" s="87"/>
      <c r="E981" s="48" t="str">
        <f>IF($D981="","", (SUMIFS(Transacoes!$D$3:$D1000,Transacoes!$C$3:$C1000,$D981,Transacoes!$B$3:$B1000,"C", Transacoes!$A$3:$A1000, "&lt;"&amp;EOMONTH(DATE(E$1,E$2,1),0))-SUMIFS(Transacoes!$D$3:$D1000,Transacoes!$C$3:$C1000,$D981,Transacoes!$B$3:$B1000,"V", Transacoes!$A$3:$A1000, "&lt;"&amp;EOMONTH(DATE(E$1,E$2,1),0)))*SUMIFS(Prov_Auto!$E$3:$E1000, Prov_Auto!$A$3:$A1000, $D981, Prov_Auto!$D$3:$D1000,"&gt;="&amp;DATE(E$1,E$2,1),Prov_Auto!$D$3:$D1000, "&lt;="&amp;EOMONTH(DATE(E$1,E$2,1),0)))</f>
        <v/>
      </c>
      <c r="F981" s="48" t="str">
        <f>IF($D981="","", (SUMIFS(Transacoes!$D$3:$D1000,Transacoes!$C$3:$C1000,$D981,Transacoes!$B$3:$B1000,"C", Transacoes!$A$3:$A1000, "&lt;"&amp;EOMONTH(DATE(F$1,F$2,1),0))-SUMIFS(Transacoes!$D$3:$D1000,Transacoes!$C$3:$C1000,$D981,Transacoes!$B$3:$B1000,"V", Transacoes!$A$3:$A1000, "&lt;"&amp;EOMONTH(DATE(F$1,F$2,1),0)))*SUMIFS(Prov_Auto!$E$3:$E1000, Prov_Auto!$A$3:$A1000, $D981, Prov_Auto!$D$3:$D1000,"&gt;="&amp;DATE(F$1,F$2,1),Prov_Auto!$D$3:$D1000, "&lt;="&amp;EOMONTH(DATE(F$1,F$2,1),0)))</f>
        <v/>
      </c>
      <c r="G981" s="48" t="str">
        <f>IF($D981="","", (SUMIFS(Transacoes!$D$3:$D1000,Transacoes!$C$3:$C1000,$D981,Transacoes!$B$3:$B1000,"C", Transacoes!$A$3:$A1000, "&lt;"&amp;EOMONTH(DATE(G$1,G$2,1),0))-SUMIFS(Transacoes!$D$3:$D1000,Transacoes!$C$3:$C1000,$D981,Transacoes!$B$3:$B1000,"V", Transacoes!$A$3:$A1000, "&lt;"&amp;EOMONTH(DATE(G$1,G$2,1),0)))*SUMIFS(Prov_Auto!$E$3:$E1000, Prov_Auto!$A$3:$A1000, $D981, Prov_Auto!$D$3:$D1000,"&gt;="&amp;DATE(G$1,G$2,1),Prov_Auto!$D$3:$D1000, "&lt;="&amp;EOMONTH(DATE(G$1,G$2,1),0)))</f>
        <v/>
      </c>
      <c r="H981" s="48" t="str">
        <f>IF($D981="","", (SUMIFS(Transacoes!$D$3:$D1000,Transacoes!$C$3:$C1000,$D981,Transacoes!$B$3:$B1000,"C", Transacoes!$A$3:$A1000, "&lt;"&amp;EOMONTH(DATE(H$1,H$2,1),0))-SUMIFS(Transacoes!$D$3:$D1000,Transacoes!$C$3:$C1000,$D981,Transacoes!$B$3:$B1000,"V", Transacoes!$A$3:$A1000, "&lt;"&amp;EOMONTH(DATE(H$1,H$2,1),0)))*SUMIFS(Prov_Auto!$E$3:$E1000, Prov_Auto!$A$3:$A1000, $D981, Prov_Auto!$D$3:$D1000,"&gt;="&amp;DATE(H$1,H$2,1),Prov_Auto!$D$3:$D1000, "&lt;="&amp;EOMONTH(DATE(H$1,H$2,1),0)))</f>
        <v/>
      </c>
      <c r="I981" s="48" t="str">
        <f>IF($D981="","", (SUMIFS(Transacoes!$D$3:$D1000,Transacoes!$C$3:$C1000,$D981,Transacoes!$B$3:$B1000,"C", Transacoes!$A$3:$A1000, "&lt;"&amp;EOMONTH(DATE(I$1,I$2,1),0))-SUMIFS(Transacoes!$D$3:$D1000,Transacoes!$C$3:$C1000,$D981,Transacoes!$B$3:$B1000,"V", Transacoes!$A$3:$A1000, "&lt;"&amp;EOMONTH(DATE(I$1,I$2,1),0)))*SUMIFS(Prov_Auto!$E$3:$E1000, Prov_Auto!$A$3:$A1000, $D981, Prov_Auto!$D$3:$D1000,"&gt;="&amp;DATE(I$1,I$2,1),Prov_Auto!$D$3:$D1000, "&lt;="&amp;EOMONTH(DATE(I$1,I$2,1),0)))</f>
        <v/>
      </c>
      <c r="J981" s="48" t="str">
        <f>IF($D981="","", (SUMIFS(Transacoes!$D$3:$D1000,Transacoes!$C$3:$C1000,$D981,Transacoes!$B$3:$B1000,"C", Transacoes!$A$3:$A1000, "&lt;"&amp;EOMONTH(DATE(J$1,J$2,1),0))-SUMIFS(Transacoes!$D$3:$D1000,Transacoes!$C$3:$C1000,$D981,Transacoes!$B$3:$B1000,"V", Transacoes!$A$3:$A1000, "&lt;"&amp;EOMONTH(DATE(J$1,J$2,1),0)))*SUMIFS(Prov_Auto!$E$3:$E1000, Prov_Auto!$A$3:$A1000, $D981, Prov_Auto!$D$3:$D1000,"&gt;="&amp;DATE(J$1,J$2,1),Prov_Auto!$D$3:$D1000, "&lt;="&amp;EOMONTH(DATE(J$1,J$2,1),0)))</f>
        <v/>
      </c>
      <c r="K981" s="48" t="str">
        <f>IF($D981="","", (SUMIFS(Transacoes!$D$3:$D1000,Transacoes!$C$3:$C1000,$D981,Transacoes!$B$3:$B1000,"C", Transacoes!$A$3:$A1000, "&lt;"&amp;EOMONTH(DATE(K$1,K$2,1),0))-SUMIFS(Transacoes!$D$3:$D1000,Transacoes!$C$3:$C1000,$D981,Transacoes!$B$3:$B1000,"V", Transacoes!$A$3:$A1000, "&lt;"&amp;EOMONTH(DATE(K$1,K$2,1),0)))*SUMIFS(Prov_Auto!$E$3:$E1000, Prov_Auto!$A$3:$A1000, $D981, Prov_Auto!$D$3:$D1000,"&gt;="&amp;DATE(K$1,K$2,1),Prov_Auto!$D$3:$D1000, "&lt;="&amp;EOMONTH(DATE(K$1,K$2,1),0)))</f>
        <v/>
      </c>
      <c r="L981" s="48" t="str">
        <f>IF($D981="","", (SUMIFS(Transacoes!$D$3:$D1000,Transacoes!$C$3:$C1000,$D981,Transacoes!$B$3:$B1000,"C", Transacoes!$A$3:$A1000, "&lt;"&amp;EOMONTH(DATE(L$1,L$2,1),0))-SUMIFS(Transacoes!$D$3:$D1000,Transacoes!$C$3:$C1000,$D981,Transacoes!$B$3:$B1000,"V", Transacoes!$A$3:$A1000, "&lt;"&amp;EOMONTH(DATE(L$1,L$2,1),0)))*SUMIFS(Prov_Auto!$E$3:$E1000, Prov_Auto!$A$3:$A1000, $D981, Prov_Auto!$D$3:$D1000,"&gt;="&amp;DATE(L$1,L$2,1),Prov_Auto!$D$3:$D1000, "&lt;="&amp;EOMONTH(DATE(L$1,L$2,1),0)))</f>
        <v/>
      </c>
      <c r="M981" s="48" t="str">
        <f>IF($D981="","", (SUMIFS(Transacoes!$D$3:$D1000,Transacoes!$C$3:$C1000,$D981,Transacoes!$B$3:$B1000,"C", Transacoes!$A$3:$A1000, "&lt;"&amp;EOMONTH(DATE(M$1,M$2,1),0))-SUMIFS(Transacoes!$D$3:$D1000,Transacoes!$C$3:$C1000,$D981,Transacoes!$B$3:$B1000,"V", Transacoes!$A$3:$A1000, "&lt;"&amp;EOMONTH(DATE(M$1,M$2,1),0)))*SUMIFS(Prov_Auto!$E$3:$E1000, Prov_Auto!$A$3:$A1000, $D981, Prov_Auto!$D$3:$D1000,"&gt;="&amp;DATE(M$1,M$2,1),Prov_Auto!$D$3:$D1000, "&lt;="&amp;EOMONTH(DATE(M$1,M$2,1),0)))</f>
        <v/>
      </c>
      <c r="N981" s="48" t="str">
        <f>IF($D981="","", (SUMIFS(Transacoes!$D$3:$D1000,Transacoes!$C$3:$C1000,$D981,Transacoes!$B$3:$B1000,"C", Transacoes!$A$3:$A1000, "&lt;"&amp;EOMONTH(DATE(N$1,N$2,1),0))-SUMIFS(Transacoes!$D$3:$D1000,Transacoes!$C$3:$C1000,$D981,Transacoes!$B$3:$B1000,"V", Transacoes!$A$3:$A1000, "&lt;"&amp;EOMONTH(DATE(N$1,N$2,1),0)))*SUMIFS(Prov_Auto!$E$3:$E1000, Prov_Auto!$A$3:$A1000, $D981, Prov_Auto!$D$3:$D1000,"&gt;="&amp;DATE(N$1,N$2,1),Prov_Auto!$D$3:$D1000, "&lt;="&amp;EOMONTH(DATE(N$1,N$2,1),0)))</f>
        <v/>
      </c>
      <c r="O981" s="48" t="str">
        <f>IF($D981="","", (SUMIFS(Transacoes!$D$3:$D1000,Transacoes!$C$3:$C1000,$D981,Transacoes!$B$3:$B1000,"C", Transacoes!$A$3:$A1000, "&lt;"&amp;EOMONTH(DATE(O$1,O$2,1),0))-SUMIFS(Transacoes!$D$3:$D1000,Transacoes!$C$3:$C1000,$D981,Transacoes!$B$3:$B1000,"V", Transacoes!$A$3:$A1000, "&lt;"&amp;EOMONTH(DATE(O$1,O$2,1),0)))*SUMIFS(Prov_Auto!$E$3:$E1000, Prov_Auto!$A$3:$A1000, $D981, Prov_Auto!$D$3:$D1000,"&gt;="&amp;DATE(O$1,O$2,1),Prov_Auto!$D$3:$D1000, "&lt;="&amp;EOMONTH(DATE(O$1,O$2,1),0)))</f>
        <v/>
      </c>
      <c r="P981" s="48" t="str">
        <f>IF($D981="","", (SUMIFS(Transacoes!$D$3:$D1000,Transacoes!$C$3:$C1000,$D981,Transacoes!$B$3:$B1000,"C", Transacoes!$A$3:$A1000, "&lt;"&amp;EOMONTH(DATE(P$1,P$2,1),0))-SUMIFS(Transacoes!$D$3:$D1000,Transacoes!$C$3:$C1000,$D981,Transacoes!$B$3:$B1000,"V", Transacoes!$A$3:$A1000, "&lt;"&amp;EOMONTH(DATE(P$1,P$2,1),0)))*SUMIFS(Prov_Auto!$E$3:$E1000, Prov_Auto!$A$3:$A1000, $D981, Prov_Auto!$D$3:$D1000,"&gt;="&amp;DATE(P$1,P$2,1),Prov_Auto!$D$3:$D1000, "&lt;="&amp;EOMONTH(DATE(P$1,P$2,1),0)))</f>
        <v/>
      </c>
      <c r="Q981" s="48" t="str">
        <f>IF($D981="","", (SUMIFS(Transacoes!$D$3:$D1000,Transacoes!$C$3:$C1000,$D981,Transacoes!$B$3:$B1000,"C", Transacoes!$A$3:$A1000, "&lt;"&amp;EOMONTH(DATE(Q$1,Q$2,1),0))-SUMIFS(Transacoes!$D$3:$D1000,Transacoes!$C$3:$C1000,$D981,Transacoes!$B$3:$B1000,"V", Transacoes!$A$3:$A1000, "&lt;"&amp;EOMONTH(DATE(Q$1,Q$2,1),0)))*SUMIFS(Prov_Auto!$E$3:$E1000, Prov_Auto!$A$3:$A1000, $D981, Prov_Auto!$D$3:$D1000,"&gt;="&amp;DATE(Q$1,Q$2,1),Prov_Auto!$D$3:$D1000, "&lt;="&amp;EOMONTH(DATE(Q$1,Q$2,1),0)))</f>
        <v/>
      </c>
      <c r="R981" s="47"/>
    </row>
    <row r="982">
      <c r="A982" s="47"/>
      <c r="B982" s="47"/>
      <c r="C982" s="47"/>
      <c r="D982" s="87"/>
      <c r="E982" s="48" t="str">
        <f>IF($D982="","", (SUMIFS(Transacoes!$D$3:$D1000,Transacoes!$C$3:$C1000,$D982,Transacoes!$B$3:$B1000,"C", Transacoes!$A$3:$A1000, "&lt;"&amp;EOMONTH(DATE(E$1,E$2,1),0))-SUMIFS(Transacoes!$D$3:$D1000,Transacoes!$C$3:$C1000,$D982,Transacoes!$B$3:$B1000,"V", Transacoes!$A$3:$A1000, "&lt;"&amp;EOMONTH(DATE(E$1,E$2,1),0)))*SUMIFS(Prov_Auto!$E$3:$E1000, Prov_Auto!$A$3:$A1000, $D982, Prov_Auto!$D$3:$D1000,"&gt;="&amp;DATE(E$1,E$2,1),Prov_Auto!$D$3:$D1000, "&lt;="&amp;EOMONTH(DATE(E$1,E$2,1),0)))</f>
        <v/>
      </c>
      <c r="F982" s="48" t="str">
        <f>IF($D982="","", (SUMIFS(Transacoes!$D$3:$D1000,Transacoes!$C$3:$C1000,$D982,Transacoes!$B$3:$B1000,"C", Transacoes!$A$3:$A1000, "&lt;"&amp;EOMONTH(DATE(F$1,F$2,1),0))-SUMIFS(Transacoes!$D$3:$D1000,Transacoes!$C$3:$C1000,$D982,Transacoes!$B$3:$B1000,"V", Transacoes!$A$3:$A1000, "&lt;"&amp;EOMONTH(DATE(F$1,F$2,1),0)))*SUMIFS(Prov_Auto!$E$3:$E1000, Prov_Auto!$A$3:$A1000, $D982, Prov_Auto!$D$3:$D1000,"&gt;="&amp;DATE(F$1,F$2,1),Prov_Auto!$D$3:$D1000, "&lt;="&amp;EOMONTH(DATE(F$1,F$2,1),0)))</f>
        <v/>
      </c>
      <c r="G982" s="48" t="str">
        <f>IF($D982="","", (SUMIFS(Transacoes!$D$3:$D1000,Transacoes!$C$3:$C1000,$D982,Transacoes!$B$3:$B1000,"C", Transacoes!$A$3:$A1000, "&lt;"&amp;EOMONTH(DATE(G$1,G$2,1),0))-SUMIFS(Transacoes!$D$3:$D1000,Transacoes!$C$3:$C1000,$D982,Transacoes!$B$3:$B1000,"V", Transacoes!$A$3:$A1000, "&lt;"&amp;EOMONTH(DATE(G$1,G$2,1),0)))*SUMIFS(Prov_Auto!$E$3:$E1000, Prov_Auto!$A$3:$A1000, $D982, Prov_Auto!$D$3:$D1000,"&gt;="&amp;DATE(G$1,G$2,1),Prov_Auto!$D$3:$D1000, "&lt;="&amp;EOMONTH(DATE(G$1,G$2,1),0)))</f>
        <v/>
      </c>
      <c r="H982" s="48" t="str">
        <f>IF($D982="","", (SUMIFS(Transacoes!$D$3:$D1000,Transacoes!$C$3:$C1000,$D982,Transacoes!$B$3:$B1000,"C", Transacoes!$A$3:$A1000, "&lt;"&amp;EOMONTH(DATE(H$1,H$2,1),0))-SUMIFS(Transacoes!$D$3:$D1000,Transacoes!$C$3:$C1000,$D982,Transacoes!$B$3:$B1000,"V", Transacoes!$A$3:$A1000, "&lt;"&amp;EOMONTH(DATE(H$1,H$2,1),0)))*SUMIFS(Prov_Auto!$E$3:$E1000, Prov_Auto!$A$3:$A1000, $D982, Prov_Auto!$D$3:$D1000,"&gt;="&amp;DATE(H$1,H$2,1),Prov_Auto!$D$3:$D1000, "&lt;="&amp;EOMONTH(DATE(H$1,H$2,1),0)))</f>
        <v/>
      </c>
      <c r="I982" s="48" t="str">
        <f>IF($D982="","", (SUMIFS(Transacoes!$D$3:$D1000,Transacoes!$C$3:$C1000,$D982,Transacoes!$B$3:$B1000,"C", Transacoes!$A$3:$A1000, "&lt;"&amp;EOMONTH(DATE(I$1,I$2,1),0))-SUMIFS(Transacoes!$D$3:$D1000,Transacoes!$C$3:$C1000,$D982,Transacoes!$B$3:$B1000,"V", Transacoes!$A$3:$A1000, "&lt;"&amp;EOMONTH(DATE(I$1,I$2,1),0)))*SUMIFS(Prov_Auto!$E$3:$E1000, Prov_Auto!$A$3:$A1000, $D982, Prov_Auto!$D$3:$D1000,"&gt;="&amp;DATE(I$1,I$2,1),Prov_Auto!$D$3:$D1000, "&lt;="&amp;EOMONTH(DATE(I$1,I$2,1),0)))</f>
        <v/>
      </c>
      <c r="J982" s="48" t="str">
        <f>IF($D982="","", (SUMIFS(Transacoes!$D$3:$D1000,Transacoes!$C$3:$C1000,$D982,Transacoes!$B$3:$B1000,"C", Transacoes!$A$3:$A1000, "&lt;"&amp;EOMONTH(DATE(J$1,J$2,1),0))-SUMIFS(Transacoes!$D$3:$D1000,Transacoes!$C$3:$C1000,$D982,Transacoes!$B$3:$B1000,"V", Transacoes!$A$3:$A1000, "&lt;"&amp;EOMONTH(DATE(J$1,J$2,1),0)))*SUMIFS(Prov_Auto!$E$3:$E1000, Prov_Auto!$A$3:$A1000, $D982, Prov_Auto!$D$3:$D1000,"&gt;="&amp;DATE(J$1,J$2,1),Prov_Auto!$D$3:$D1000, "&lt;="&amp;EOMONTH(DATE(J$1,J$2,1),0)))</f>
        <v/>
      </c>
      <c r="K982" s="48" t="str">
        <f>IF($D982="","", (SUMIFS(Transacoes!$D$3:$D1000,Transacoes!$C$3:$C1000,$D982,Transacoes!$B$3:$B1000,"C", Transacoes!$A$3:$A1000, "&lt;"&amp;EOMONTH(DATE(K$1,K$2,1),0))-SUMIFS(Transacoes!$D$3:$D1000,Transacoes!$C$3:$C1000,$D982,Transacoes!$B$3:$B1000,"V", Transacoes!$A$3:$A1000, "&lt;"&amp;EOMONTH(DATE(K$1,K$2,1),0)))*SUMIFS(Prov_Auto!$E$3:$E1000, Prov_Auto!$A$3:$A1000, $D982, Prov_Auto!$D$3:$D1000,"&gt;="&amp;DATE(K$1,K$2,1),Prov_Auto!$D$3:$D1000, "&lt;="&amp;EOMONTH(DATE(K$1,K$2,1),0)))</f>
        <v/>
      </c>
      <c r="L982" s="48" t="str">
        <f>IF($D982="","", (SUMIFS(Transacoes!$D$3:$D1000,Transacoes!$C$3:$C1000,$D982,Transacoes!$B$3:$B1000,"C", Transacoes!$A$3:$A1000, "&lt;"&amp;EOMONTH(DATE(L$1,L$2,1),0))-SUMIFS(Transacoes!$D$3:$D1000,Transacoes!$C$3:$C1000,$D982,Transacoes!$B$3:$B1000,"V", Transacoes!$A$3:$A1000, "&lt;"&amp;EOMONTH(DATE(L$1,L$2,1),0)))*SUMIFS(Prov_Auto!$E$3:$E1000, Prov_Auto!$A$3:$A1000, $D982, Prov_Auto!$D$3:$D1000,"&gt;="&amp;DATE(L$1,L$2,1),Prov_Auto!$D$3:$D1000, "&lt;="&amp;EOMONTH(DATE(L$1,L$2,1),0)))</f>
        <v/>
      </c>
      <c r="M982" s="48" t="str">
        <f>IF($D982="","", (SUMIFS(Transacoes!$D$3:$D1000,Transacoes!$C$3:$C1000,$D982,Transacoes!$B$3:$B1000,"C", Transacoes!$A$3:$A1000, "&lt;"&amp;EOMONTH(DATE(M$1,M$2,1),0))-SUMIFS(Transacoes!$D$3:$D1000,Transacoes!$C$3:$C1000,$D982,Transacoes!$B$3:$B1000,"V", Transacoes!$A$3:$A1000, "&lt;"&amp;EOMONTH(DATE(M$1,M$2,1),0)))*SUMIFS(Prov_Auto!$E$3:$E1000, Prov_Auto!$A$3:$A1000, $D982, Prov_Auto!$D$3:$D1000,"&gt;="&amp;DATE(M$1,M$2,1),Prov_Auto!$D$3:$D1000, "&lt;="&amp;EOMONTH(DATE(M$1,M$2,1),0)))</f>
        <v/>
      </c>
      <c r="N982" s="48" t="str">
        <f>IF($D982="","", (SUMIFS(Transacoes!$D$3:$D1000,Transacoes!$C$3:$C1000,$D982,Transacoes!$B$3:$B1000,"C", Transacoes!$A$3:$A1000, "&lt;"&amp;EOMONTH(DATE(N$1,N$2,1),0))-SUMIFS(Transacoes!$D$3:$D1000,Transacoes!$C$3:$C1000,$D982,Transacoes!$B$3:$B1000,"V", Transacoes!$A$3:$A1000, "&lt;"&amp;EOMONTH(DATE(N$1,N$2,1),0)))*SUMIFS(Prov_Auto!$E$3:$E1000, Prov_Auto!$A$3:$A1000, $D982, Prov_Auto!$D$3:$D1000,"&gt;="&amp;DATE(N$1,N$2,1),Prov_Auto!$D$3:$D1000, "&lt;="&amp;EOMONTH(DATE(N$1,N$2,1),0)))</f>
        <v/>
      </c>
      <c r="O982" s="48" t="str">
        <f>IF($D982="","", (SUMIFS(Transacoes!$D$3:$D1000,Transacoes!$C$3:$C1000,$D982,Transacoes!$B$3:$B1000,"C", Transacoes!$A$3:$A1000, "&lt;"&amp;EOMONTH(DATE(O$1,O$2,1),0))-SUMIFS(Transacoes!$D$3:$D1000,Transacoes!$C$3:$C1000,$D982,Transacoes!$B$3:$B1000,"V", Transacoes!$A$3:$A1000, "&lt;"&amp;EOMONTH(DATE(O$1,O$2,1),0)))*SUMIFS(Prov_Auto!$E$3:$E1000, Prov_Auto!$A$3:$A1000, $D982, Prov_Auto!$D$3:$D1000,"&gt;="&amp;DATE(O$1,O$2,1),Prov_Auto!$D$3:$D1000, "&lt;="&amp;EOMONTH(DATE(O$1,O$2,1),0)))</f>
        <v/>
      </c>
      <c r="P982" s="48" t="str">
        <f>IF($D982="","", (SUMIFS(Transacoes!$D$3:$D1000,Transacoes!$C$3:$C1000,$D982,Transacoes!$B$3:$B1000,"C", Transacoes!$A$3:$A1000, "&lt;"&amp;EOMONTH(DATE(P$1,P$2,1),0))-SUMIFS(Transacoes!$D$3:$D1000,Transacoes!$C$3:$C1000,$D982,Transacoes!$B$3:$B1000,"V", Transacoes!$A$3:$A1000, "&lt;"&amp;EOMONTH(DATE(P$1,P$2,1),0)))*SUMIFS(Prov_Auto!$E$3:$E1000, Prov_Auto!$A$3:$A1000, $D982, Prov_Auto!$D$3:$D1000,"&gt;="&amp;DATE(P$1,P$2,1),Prov_Auto!$D$3:$D1000, "&lt;="&amp;EOMONTH(DATE(P$1,P$2,1),0)))</f>
        <v/>
      </c>
      <c r="Q982" s="48" t="str">
        <f>IF($D982="","", (SUMIFS(Transacoes!$D$3:$D1000,Transacoes!$C$3:$C1000,$D982,Transacoes!$B$3:$B1000,"C", Transacoes!$A$3:$A1000, "&lt;"&amp;EOMONTH(DATE(Q$1,Q$2,1),0))-SUMIFS(Transacoes!$D$3:$D1000,Transacoes!$C$3:$C1000,$D982,Transacoes!$B$3:$B1000,"V", Transacoes!$A$3:$A1000, "&lt;"&amp;EOMONTH(DATE(Q$1,Q$2,1),0)))*SUMIFS(Prov_Auto!$E$3:$E1000, Prov_Auto!$A$3:$A1000, $D982, Prov_Auto!$D$3:$D1000,"&gt;="&amp;DATE(Q$1,Q$2,1),Prov_Auto!$D$3:$D1000, "&lt;="&amp;EOMONTH(DATE(Q$1,Q$2,1),0)))</f>
        <v/>
      </c>
      <c r="R982" s="47"/>
    </row>
    <row r="983">
      <c r="A983" s="47"/>
      <c r="B983" s="47"/>
      <c r="C983" s="47"/>
      <c r="D983" s="87"/>
      <c r="E983" s="48" t="str">
        <f>IF($D983="","", (SUMIFS(Transacoes!$D$3:$D1000,Transacoes!$C$3:$C1000,$D983,Transacoes!$B$3:$B1000,"C", Transacoes!$A$3:$A1000, "&lt;"&amp;EOMONTH(DATE(E$1,E$2,1),0))-SUMIFS(Transacoes!$D$3:$D1000,Transacoes!$C$3:$C1000,$D983,Transacoes!$B$3:$B1000,"V", Transacoes!$A$3:$A1000, "&lt;"&amp;EOMONTH(DATE(E$1,E$2,1),0)))*SUMIFS(Prov_Auto!$E$3:$E1000, Prov_Auto!$A$3:$A1000, $D983, Prov_Auto!$D$3:$D1000,"&gt;="&amp;DATE(E$1,E$2,1),Prov_Auto!$D$3:$D1000, "&lt;="&amp;EOMONTH(DATE(E$1,E$2,1),0)))</f>
        <v/>
      </c>
      <c r="F983" s="48" t="str">
        <f>IF($D983="","", (SUMIFS(Transacoes!$D$3:$D1000,Transacoes!$C$3:$C1000,$D983,Transacoes!$B$3:$B1000,"C", Transacoes!$A$3:$A1000, "&lt;"&amp;EOMONTH(DATE(F$1,F$2,1),0))-SUMIFS(Transacoes!$D$3:$D1000,Transacoes!$C$3:$C1000,$D983,Transacoes!$B$3:$B1000,"V", Transacoes!$A$3:$A1000, "&lt;"&amp;EOMONTH(DATE(F$1,F$2,1),0)))*SUMIFS(Prov_Auto!$E$3:$E1000, Prov_Auto!$A$3:$A1000, $D983, Prov_Auto!$D$3:$D1000,"&gt;="&amp;DATE(F$1,F$2,1),Prov_Auto!$D$3:$D1000, "&lt;="&amp;EOMONTH(DATE(F$1,F$2,1),0)))</f>
        <v/>
      </c>
      <c r="G983" s="48" t="str">
        <f>IF($D983="","", (SUMIFS(Transacoes!$D$3:$D1000,Transacoes!$C$3:$C1000,$D983,Transacoes!$B$3:$B1000,"C", Transacoes!$A$3:$A1000, "&lt;"&amp;EOMONTH(DATE(G$1,G$2,1),0))-SUMIFS(Transacoes!$D$3:$D1000,Transacoes!$C$3:$C1000,$D983,Transacoes!$B$3:$B1000,"V", Transacoes!$A$3:$A1000, "&lt;"&amp;EOMONTH(DATE(G$1,G$2,1),0)))*SUMIFS(Prov_Auto!$E$3:$E1000, Prov_Auto!$A$3:$A1000, $D983, Prov_Auto!$D$3:$D1000,"&gt;="&amp;DATE(G$1,G$2,1),Prov_Auto!$D$3:$D1000, "&lt;="&amp;EOMONTH(DATE(G$1,G$2,1),0)))</f>
        <v/>
      </c>
      <c r="H983" s="48" t="str">
        <f>IF($D983="","", (SUMIFS(Transacoes!$D$3:$D1000,Transacoes!$C$3:$C1000,$D983,Transacoes!$B$3:$B1000,"C", Transacoes!$A$3:$A1000, "&lt;"&amp;EOMONTH(DATE(H$1,H$2,1),0))-SUMIFS(Transacoes!$D$3:$D1000,Transacoes!$C$3:$C1000,$D983,Transacoes!$B$3:$B1000,"V", Transacoes!$A$3:$A1000, "&lt;"&amp;EOMONTH(DATE(H$1,H$2,1),0)))*SUMIFS(Prov_Auto!$E$3:$E1000, Prov_Auto!$A$3:$A1000, $D983, Prov_Auto!$D$3:$D1000,"&gt;="&amp;DATE(H$1,H$2,1),Prov_Auto!$D$3:$D1000, "&lt;="&amp;EOMONTH(DATE(H$1,H$2,1),0)))</f>
        <v/>
      </c>
      <c r="I983" s="48" t="str">
        <f>IF($D983="","", (SUMIFS(Transacoes!$D$3:$D1000,Transacoes!$C$3:$C1000,$D983,Transacoes!$B$3:$B1000,"C", Transacoes!$A$3:$A1000, "&lt;"&amp;EOMONTH(DATE(I$1,I$2,1),0))-SUMIFS(Transacoes!$D$3:$D1000,Transacoes!$C$3:$C1000,$D983,Transacoes!$B$3:$B1000,"V", Transacoes!$A$3:$A1000, "&lt;"&amp;EOMONTH(DATE(I$1,I$2,1),0)))*SUMIFS(Prov_Auto!$E$3:$E1000, Prov_Auto!$A$3:$A1000, $D983, Prov_Auto!$D$3:$D1000,"&gt;="&amp;DATE(I$1,I$2,1),Prov_Auto!$D$3:$D1000, "&lt;="&amp;EOMONTH(DATE(I$1,I$2,1),0)))</f>
        <v/>
      </c>
      <c r="J983" s="48" t="str">
        <f>IF($D983="","", (SUMIFS(Transacoes!$D$3:$D1000,Transacoes!$C$3:$C1000,$D983,Transacoes!$B$3:$B1000,"C", Transacoes!$A$3:$A1000, "&lt;"&amp;EOMONTH(DATE(J$1,J$2,1),0))-SUMIFS(Transacoes!$D$3:$D1000,Transacoes!$C$3:$C1000,$D983,Transacoes!$B$3:$B1000,"V", Transacoes!$A$3:$A1000, "&lt;"&amp;EOMONTH(DATE(J$1,J$2,1),0)))*SUMIFS(Prov_Auto!$E$3:$E1000, Prov_Auto!$A$3:$A1000, $D983, Prov_Auto!$D$3:$D1000,"&gt;="&amp;DATE(J$1,J$2,1),Prov_Auto!$D$3:$D1000, "&lt;="&amp;EOMONTH(DATE(J$1,J$2,1),0)))</f>
        <v/>
      </c>
      <c r="K983" s="48" t="str">
        <f>IF($D983="","", (SUMIFS(Transacoes!$D$3:$D1000,Transacoes!$C$3:$C1000,$D983,Transacoes!$B$3:$B1000,"C", Transacoes!$A$3:$A1000, "&lt;"&amp;EOMONTH(DATE(K$1,K$2,1),0))-SUMIFS(Transacoes!$D$3:$D1000,Transacoes!$C$3:$C1000,$D983,Transacoes!$B$3:$B1000,"V", Transacoes!$A$3:$A1000, "&lt;"&amp;EOMONTH(DATE(K$1,K$2,1),0)))*SUMIFS(Prov_Auto!$E$3:$E1000, Prov_Auto!$A$3:$A1000, $D983, Prov_Auto!$D$3:$D1000,"&gt;="&amp;DATE(K$1,K$2,1),Prov_Auto!$D$3:$D1000, "&lt;="&amp;EOMONTH(DATE(K$1,K$2,1),0)))</f>
        <v/>
      </c>
      <c r="L983" s="48" t="str">
        <f>IF($D983="","", (SUMIFS(Transacoes!$D$3:$D1000,Transacoes!$C$3:$C1000,$D983,Transacoes!$B$3:$B1000,"C", Transacoes!$A$3:$A1000, "&lt;"&amp;EOMONTH(DATE(L$1,L$2,1),0))-SUMIFS(Transacoes!$D$3:$D1000,Transacoes!$C$3:$C1000,$D983,Transacoes!$B$3:$B1000,"V", Transacoes!$A$3:$A1000, "&lt;"&amp;EOMONTH(DATE(L$1,L$2,1),0)))*SUMIFS(Prov_Auto!$E$3:$E1000, Prov_Auto!$A$3:$A1000, $D983, Prov_Auto!$D$3:$D1000,"&gt;="&amp;DATE(L$1,L$2,1),Prov_Auto!$D$3:$D1000, "&lt;="&amp;EOMONTH(DATE(L$1,L$2,1),0)))</f>
        <v/>
      </c>
      <c r="M983" s="48" t="str">
        <f>IF($D983="","", (SUMIFS(Transacoes!$D$3:$D1000,Transacoes!$C$3:$C1000,$D983,Transacoes!$B$3:$B1000,"C", Transacoes!$A$3:$A1000, "&lt;"&amp;EOMONTH(DATE(M$1,M$2,1),0))-SUMIFS(Transacoes!$D$3:$D1000,Transacoes!$C$3:$C1000,$D983,Transacoes!$B$3:$B1000,"V", Transacoes!$A$3:$A1000, "&lt;"&amp;EOMONTH(DATE(M$1,M$2,1),0)))*SUMIFS(Prov_Auto!$E$3:$E1000, Prov_Auto!$A$3:$A1000, $D983, Prov_Auto!$D$3:$D1000,"&gt;="&amp;DATE(M$1,M$2,1),Prov_Auto!$D$3:$D1000, "&lt;="&amp;EOMONTH(DATE(M$1,M$2,1),0)))</f>
        <v/>
      </c>
      <c r="N983" s="48" t="str">
        <f>IF($D983="","", (SUMIFS(Transacoes!$D$3:$D1000,Transacoes!$C$3:$C1000,$D983,Transacoes!$B$3:$B1000,"C", Transacoes!$A$3:$A1000, "&lt;"&amp;EOMONTH(DATE(N$1,N$2,1),0))-SUMIFS(Transacoes!$D$3:$D1000,Transacoes!$C$3:$C1000,$D983,Transacoes!$B$3:$B1000,"V", Transacoes!$A$3:$A1000, "&lt;"&amp;EOMONTH(DATE(N$1,N$2,1),0)))*SUMIFS(Prov_Auto!$E$3:$E1000, Prov_Auto!$A$3:$A1000, $D983, Prov_Auto!$D$3:$D1000,"&gt;="&amp;DATE(N$1,N$2,1),Prov_Auto!$D$3:$D1000, "&lt;="&amp;EOMONTH(DATE(N$1,N$2,1),0)))</f>
        <v/>
      </c>
      <c r="O983" s="48" t="str">
        <f>IF($D983="","", (SUMIFS(Transacoes!$D$3:$D1000,Transacoes!$C$3:$C1000,$D983,Transacoes!$B$3:$B1000,"C", Transacoes!$A$3:$A1000, "&lt;"&amp;EOMONTH(DATE(O$1,O$2,1),0))-SUMIFS(Transacoes!$D$3:$D1000,Transacoes!$C$3:$C1000,$D983,Transacoes!$B$3:$B1000,"V", Transacoes!$A$3:$A1000, "&lt;"&amp;EOMONTH(DATE(O$1,O$2,1),0)))*SUMIFS(Prov_Auto!$E$3:$E1000, Prov_Auto!$A$3:$A1000, $D983, Prov_Auto!$D$3:$D1000,"&gt;="&amp;DATE(O$1,O$2,1),Prov_Auto!$D$3:$D1000, "&lt;="&amp;EOMONTH(DATE(O$1,O$2,1),0)))</f>
        <v/>
      </c>
      <c r="P983" s="48" t="str">
        <f>IF($D983="","", (SUMIFS(Transacoes!$D$3:$D1000,Transacoes!$C$3:$C1000,$D983,Transacoes!$B$3:$B1000,"C", Transacoes!$A$3:$A1000, "&lt;"&amp;EOMONTH(DATE(P$1,P$2,1),0))-SUMIFS(Transacoes!$D$3:$D1000,Transacoes!$C$3:$C1000,$D983,Transacoes!$B$3:$B1000,"V", Transacoes!$A$3:$A1000, "&lt;"&amp;EOMONTH(DATE(P$1,P$2,1),0)))*SUMIFS(Prov_Auto!$E$3:$E1000, Prov_Auto!$A$3:$A1000, $D983, Prov_Auto!$D$3:$D1000,"&gt;="&amp;DATE(P$1,P$2,1),Prov_Auto!$D$3:$D1000, "&lt;="&amp;EOMONTH(DATE(P$1,P$2,1),0)))</f>
        <v/>
      </c>
      <c r="Q983" s="48" t="str">
        <f>IF($D983="","", (SUMIFS(Transacoes!$D$3:$D1000,Transacoes!$C$3:$C1000,$D983,Transacoes!$B$3:$B1000,"C", Transacoes!$A$3:$A1000, "&lt;"&amp;EOMONTH(DATE(Q$1,Q$2,1),0))-SUMIFS(Transacoes!$D$3:$D1000,Transacoes!$C$3:$C1000,$D983,Transacoes!$B$3:$B1000,"V", Transacoes!$A$3:$A1000, "&lt;"&amp;EOMONTH(DATE(Q$1,Q$2,1),0)))*SUMIFS(Prov_Auto!$E$3:$E1000, Prov_Auto!$A$3:$A1000, $D983, Prov_Auto!$D$3:$D1000,"&gt;="&amp;DATE(Q$1,Q$2,1),Prov_Auto!$D$3:$D1000, "&lt;="&amp;EOMONTH(DATE(Q$1,Q$2,1),0)))</f>
        <v/>
      </c>
      <c r="R983" s="47"/>
    </row>
    <row r="984">
      <c r="A984" s="47"/>
      <c r="B984" s="47"/>
      <c r="C984" s="47"/>
      <c r="D984" s="87"/>
      <c r="E984" s="48" t="str">
        <f>IF($D984="","", (SUMIFS(Transacoes!$D$3:$D1000,Transacoes!$C$3:$C1000,$D984,Transacoes!$B$3:$B1000,"C", Transacoes!$A$3:$A1000, "&lt;"&amp;EOMONTH(DATE(E$1,E$2,1),0))-SUMIFS(Transacoes!$D$3:$D1000,Transacoes!$C$3:$C1000,$D984,Transacoes!$B$3:$B1000,"V", Transacoes!$A$3:$A1000, "&lt;"&amp;EOMONTH(DATE(E$1,E$2,1),0)))*SUMIFS(Prov_Auto!$E$3:$E1000, Prov_Auto!$A$3:$A1000, $D984, Prov_Auto!$D$3:$D1000,"&gt;="&amp;DATE(E$1,E$2,1),Prov_Auto!$D$3:$D1000, "&lt;="&amp;EOMONTH(DATE(E$1,E$2,1),0)))</f>
        <v/>
      </c>
      <c r="F984" s="48" t="str">
        <f>IF($D984="","", (SUMIFS(Transacoes!$D$3:$D1000,Transacoes!$C$3:$C1000,$D984,Transacoes!$B$3:$B1000,"C", Transacoes!$A$3:$A1000, "&lt;"&amp;EOMONTH(DATE(F$1,F$2,1),0))-SUMIFS(Transacoes!$D$3:$D1000,Transacoes!$C$3:$C1000,$D984,Transacoes!$B$3:$B1000,"V", Transacoes!$A$3:$A1000, "&lt;"&amp;EOMONTH(DATE(F$1,F$2,1),0)))*SUMIFS(Prov_Auto!$E$3:$E1000, Prov_Auto!$A$3:$A1000, $D984, Prov_Auto!$D$3:$D1000,"&gt;="&amp;DATE(F$1,F$2,1),Prov_Auto!$D$3:$D1000, "&lt;="&amp;EOMONTH(DATE(F$1,F$2,1),0)))</f>
        <v/>
      </c>
      <c r="G984" s="48" t="str">
        <f>IF($D984="","", (SUMIFS(Transacoes!$D$3:$D1000,Transacoes!$C$3:$C1000,$D984,Transacoes!$B$3:$B1000,"C", Transacoes!$A$3:$A1000, "&lt;"&amp;EOMONTH(DATE(G$1,G$2,1),0))-SUMIFS(Transacoes!$D$3:$D1000,Transacoes!$C$3:$C1000,$D984,Transacoes!$B$3:$B1000,"V", Transacoes!$A$3:$A1000, "&lt;"&amp;EOMONTH(DATE(G$1,G$2,1),0)))*SUMIFS(Prov_Auto!$E$3:$E1000, Prov_Auto!$A$3:$A1000, $D984, Prov_Auto!$D$3:$D1000,"&gt;="&amp;DATE(G$1,G$2,1),Prov_Auto!$D$3:$D1000, "&lt;="&amp;EOMONTH(DATE(G$1,G$2,1),0)))</f>
        <v/>
      </c>
      <c r="H984" s="48" t="str">
        <f>IF($D984="","", (SUMIFS(Transacoes!$D$3:$D1000,Transacoes!$C$3:$C1000,$D984,Transacoes!$B$3:$B1000,"C", Transacoes!$A$3:$A1000, "&lt;"&amp;EOMONTH(DATE(H$1,H$2,1),0))-SUMIFS(Transacoes!$D$3:$D1000,Transacoes!$C$3:$C1000,$D984,Transacoes!$B$3:$B1000,"V", Transacoes!$A$3:$A1000, "&lt;"&amp;EOMONTH(DATE(H$1,H$2,1),0)))*SUMIFS(Prov_Auto!$E$3:$E1000, Prov_Auto!$A$3:$A1000, $D984, Prov_Auto!$D$3:$D1000,"&gt;="&amp;DATE(H$1,H$2,1),Prov_Auto!$D$3:$D1000, "&lt;="&amp;EOMONTH(DATE(H$1,H$2,1),0)))</f>
        <v/>
      </c>
      <c r="I984" s="48" t="str">
        <f>IF($D984="","", (SUMIFS(Transacoes!$D$3:$D1000,Transacoes!$C$3:$C1000,$D984,Transacoes!$B$3:$B1000,"C", Transacoes!$A$3:$A1000, "&lt;"&amp;EOMONTH(DATE(I$1,I$2,1),0))-SUMIFS(Transacoes!$D$3:$D1000,Transacoes!$C$3:$C1000,$D984,Transacoes!$B$3:$B1000,"V", Transacoes!$A$3:$A1000, "&lt;"&amp;EOMONTH(DATE(I$1,I$2,1),0)))*SUMIFS(Prov_Auto!$E$3:$E1000, Prov_Auto!$A$3:$A1000, $D984, Prov_Auto!$D$3:$D1000,"&gt;="&amp;DATE(I$1,I$2,1),Prov_Auto!$D$3:$D1000, "&lt;="&amp;EOMONTH(DATE(I$1,I$2,1),0)))</f>
        <v/>
      </c>
      <c r="J984" s="48" t="str">
        <f>IF($D984="","", (SUMIFS(Transacoes!$D$3:$D1000,Transacoes!$C$3:$C1000,$D984,Transacoes!$B$3:$B1000,"C", Transacoes!$A$3:$A1000, "&lt;"&amp;EOMONTH(DATE(J$1,J$2,1),0))-SUMIFS(Transacoes!$D$3:$D1000,Transacoes!$C$3:$C1000,$D984,Transacoes!$B$3:$B1000,"V", Transacoes!$A$3:$A1000, "&lt;"&amp;EOMONTH(DATE(J$1,J$2,1),0)))*SUMIFS(Prov_Auto!$E$3:$E1000, Prov_Auto!$A$3:$A1000, $D984, Prov_Auto!$D$3:$D1000,"&gt;="&amp;DATE(J$1,J$2,1),Prov_Auto!$D$3:$D1000, "&lt;="&amp;EOMONTH(DATE(J$1,J$2,1),0)))</f>
        <v/>
      </c>
      <c r="K984" s="48" t="str">
        <f>IF($D984="","", (SUMIFS(Transacoes!$D$3:$D1000,Transacoes!$C$3:$C1000,$D984,Transacoes!$B$3:$B1000,"C", Transacoes!$A$3:$A1000, "&lt;"&amp;EOMONTH(DATE(K$1,K$2,1),0))-SUMIFS(Transacoes!$D$3:$D1000,Transacoes!$C$3:$C1000,$D984,Transacoes!$B$3:$B1000,"V", Transacoes!$A$3:$A1000, "&lt;"&amp;EOMONTH(DATE(K$1,K$2,1),0)))*SUMIFS(Prov_Auto!$E$3:$E1000, Prov_Auto!$A$3:$A1000, $D984, Prov_Auto!$D$3:$D1000,"&gt;="&amp;DATE(K$1,K$2,1),Prov_Auto!$D$3:$D1000, "&lt;="&amp;EOMONTH(DATE(K$1,K$2,1),0)))</f>
        <v/>
      </c>
      <c r="L984" s="48" t="str">
        <f>IF($D984="","", (SUMIFS(Transacoes!$D$3:$D1000,Transacoes!$C$3:$C1000,$D984,Transacoes!$B$3:$B1000,"C", Transacoes!$A$3:$A1000, "&lt;"&amp;EOMONTH(DATE(L$1,L$2,1),0))-SUMIFS(Transacoes!$D$3:$D1000,Transacoes!$C$3:$C1000,$D984,Transacoes!$B$3:$B1000,"V", Transacoes!$A$3:$A1000, "&lt;"&amp;EOMONTH(DATE(L$1,L$2,1),0)))*SUMIFS(Prov_Auto!$E$3:$E1000, Prov_Auto!$A$3:$A1000, $D984, Prov_Auto!$D$3:$D1000,"&gt;="&amp;DATE(L$1,L$2,1),Prov_Auto!$D$3:$D1000, "&lt;="&amp;EOMONTH(DATE(L$1,L$2,1),0)))</f>
        <v/>
      </c>
      <c r="M984" s="48" t="str">
        <f>IF($D984="","", (SUMIFS(Transacoes!$D$3:$D1000,Transacoes!$C$3:$C1000,$D984,Transacoes!$B$3:$B1000,"C", Transacoes!$A$3:$A1000, "&lt;"&amp;EOMONTH(DATE(M$1,M$2,1),0))-SUMIFS(Transacoes!$D$3:$D1000,Transacoes!$C$3:$C1000,$D984,Transacoes!$B$3:$B1000,"V", Transacoes!$A$3:$A1000, "&lt;"&amp;EOMONTH(DATE(M$1,M$2,1),0)))*SUMIFS(Prov_Auto!$E$3:$E1000, Prov_Auto!$A$3:$A1000, $D984, Prov_Auto!$D$3:$D1000,"&gt;="&amp;DATE(M$1,M$2,1),Prov_Auto!$D$3:$D1000, "&lt;="&amp;EOMONTH(DATE(M$1,M$2,1),0)))</f>
        <v/>
      </c>
      <c r="N984" s="48" t="str">
        <f>IF($D984="","", (SUMIFS(Transacoes!$D$3:$D1000,Transacoes!$C$3:$C1000,$D984,Transacoes!$B$3:$B1000,"C", Transacoes!$A$3:$A1000, "&lt;"&amp;EOMONTH(DATE(N$1,N$2,1),0))-SUMIFS(Transacoes!$D$3:$D1000,Transacoes!$C$3:$C1000,$D984,Transacoes!$B$3:$B1000,"V", Transacoes!$A$3:$A1000, "&lt;"&amp;EOMONTH(DATE(N$1,N$2,1),0)))*SUMIFS(Prov_Auto!$E$3:$E1000, Prov_Auto!$A$3:$A1000, $D984, Prov_Auto!$D$3:$D1000,"&gt;="&amp;DATE(N$1,N$2,1),Prov_Auto!$D$3:$D1000, "&lt;="&amp;EOMONTH(DATE(N$1,N$2,1),0)))</f>
        <v/>
      </c>
      <c r="O984" s="48" t="str">
        <f>IF($D984="","", (SUMIFS(Transacoes!$D$3:$D1000,Transacoes!$C$3:$C1000,$D984,Transacoes!$B$3:$B1000,"C", Transacoes!$A$3:$A1000, "&lt;"&amp;EOMONTH(DATE(O$1,O$2,1),0))-SUMIFS(Transacoes!$D$3:$D1000,Transacoes!$C$3:$C1000,$D984,Transacoes!$B$3:$B1000,"V", Transacoes!$A$3:$A1000, "&lt;"&amp;EOMONTH(DATE(O$1,O$2,1),0)))*SUMIFS(Prov_Auto!$E$3:$E1000, Prov_Auto!$A$3:$A1000, $D984, Prov_Auto!$D$3:$D1000,"&gt;="&amp;DATE(O$1,O$2,1),Prov_Auto!$D$3:$D1000, "&lt;="&amp;EOMONTH(DATE(O$1,O$2,1),0)))</f>
        <v/>
      </c>
      <c r="P984" s="48" t="str">
        <f>IF($D984="","", (SUMIFS(Transacoes!$D$3:$D1000,Transacoes!$C$3:$C1000,$D984,Transacoes!$B$3:$B1000,"C", Transacoes!$A$3:$A1000, "&lt;"&amp;EOMONTH(DATE(P$1,P$2,1),0))-SUMIFS(Transacoes!$D$3:$D1000,Transacoes!$C$3:$C1000,$D984,Transacoes!$B$3:$B1000,"V", Transacoes!$A$3:$A1000, "&lt;"&amp;EOMONTH(DATE(P$1,P$2,1),0)))*SUMIFS(Prov_Auto!$E$3:$E1000, Prov_Auto!$A$3:$A1000, $D984, Prov_Auto!$D$3:$D1000,"&gt;="&amp;DATE(P$1,P$2,1),Prov_Auto!$D$3:$D1000, "&lt;="&amp;EOMONTH(DATE(P$1,P$2,1),0)))</f>
        <v/>
      </c>
      <c r="Q984" s="48" t="str">
        <f>IF($D984="","", (SUMIFS(Transacoes!$D$3:$D1000,Transacoes!$C$3:$C1000,$D984,Transacoes!$B$3:$B1000,"C", Transacoes!$A$3:$A1000, "&lt;"&amp;EOMONTH(DATE(Q$1,Q$2,1),0))-SUMIFS(Transacoes!$D$3:$D1000,Transacoes!$C$3:$C1000,$D984,Transacoes!$B$3:$B1000,"V", Transacoes!$A$3:$A1000, "&lt;"&amp;EOMONTH(DATE(Q$1,Q$2,1),0)))*SUMIFS(Prov_Auto!$E$3:$E1000, Prov_Auto!$A$3:$A1000, $D984, Prov_Auto!$D$3:$D1000,"&gt;="&amp;DATE(Q$1,Q$2,1),Prov_Auto!$D$3:$D1000, "&lt;="&amp;EOMONTH(DATE(Q$1,Q$2,1),0)))</f>
        <v/>
      </c>
      <c r="R984" s="47"/>
    </row>
    <row r="985">
      <c r="A985" s="47"/>
      <c r="B985" s="47"/>
      <c r="C985" s="47"/>
      <c r="D985" s="87"/>
      <c r="E985" s="48" t="str">
        <f>IF($D985="","", (SUMIFS(Transacoes!$D$3:$D1000,Transacoes!$C$3:$C1000,$D985,Transacoes!$B$3:$B1000,"C", Transacoes!$A$3:$A1000, "&lt;"&amp;EOMONTH(DATE(E$1,E$2,1),0))-SUMIFS(Transacoes!$D$3:$D1000,Transacoes!$C$3:$C1000,$D985,Transacoes!$B$3:$B1000,"V", Transacoes!$A$3:$A1000, "&lt;"&amp;EOMONTH(DATE(E$1,E$2,1),0)))*SUMIFS(Prov_Auto!$E$3:$E1000, Prov_Auto!$A$3:$A1000, $D985, Prov_Auto!$D$3:$D1000,"&gt;="&amp;DATE(E$1,E$2,1),Prov_Auto!$D$3:$D1000, "&lt;="&amp;EOMONTH(DATE(E$1,E$2,1),0)))</f>
        <v/>
      </c>
      <c r="F985" s="48" t="str">
        <f>IF($D985="","", (SUMIFS(Transacoes!$D$3:$D1000,Transacoes!$C$3:$C1000,$D985,Transacoes!$B$3:$B1000,"C", Transacoes!$A$3:$A1000, "&lt;"&amp;EOMONTH(DATE(F$1,F$2,1),0))-SUMIFS(Transacoes!$D$3:$D1000,Transacoes!$C$3:$C1000,$D985,Transacoes!$B$3:$B1000,"V", Transacoes!$A$3:$A1000, "&lt;"&amp;EOMONTH(DATE(F$1,F$2,1),0)))*SUMIFS(Prov_Auto!$E$3:$E1000, Prov_Auto!$A$3:$A1000, $D985, Prov_Auto!$D$3:$D1000,"&gt;="&amp;DATE(F$1,F$2,1),Prov_Auto!$D$3:$D1000, "&lt;="&amp;EOMONTH(DATE(F$1,F$2,1),0)))</f>
        <v/>
      </c>
      <c r="G985" s="48" t="str">
        <f>IF($D985="","", (SUMIFS(Transacoes!$D$3:$D1000,Transacoes!$C$3:$C1000,$D985,Transacoes!$B$3:$B1000,"C", Transacoes!$A$3:$A1000, "&lt;"&amp;EOMONTH(DATE(G$1,G$2,1),0))-SUMIFS(Transacoes!$D$3:$D1000,Transacoes!$C$3:$C1000,$D985,Transacoes!$B$3:$B1000,"V", Transacoes!$A$3:$A1000, "&lt;"&amp;EOMONTH(DATE(G$1,G$2,1),0)))*SUMIFS(Prov_Auto!$E$3:$E1000, Prov_Auto!$A$3:$A1000, $D985, Prov_Auto!$D$3:$D1000,"&gt;="&amp;DATE(G$1,G$2,1),Prov_Auto!$D$3:$D1000, "&lt;="&amp;EOMONTH(DATE(G$1,G$2,1),0)))</f>
        <v/>
      </c>
      <c r="H985" s="48" t="str">
        <f>IF($D985="","", (SUMIFS(Transacoes!$D$3:$D1000,Transacoes!$C$3:$C1000,$D985,Transacoes!$B$3:$B1000,"C", Transacoes!$A$3:$A1000, "&lt;"&amp;EOMONTH(DATE(H$1,H$2,1),0))-SUMIFS(Transacoes!$D$3:$D1000,Transacoes!$C$3:$C1000,$D985,Transacoes!$B$3:$B1000,"V", Transacoes!$A$3:$A1000, "&lt;"&amp;EOMONTH(DATE(H$1,H$2,1),0)))*SUMIFS(Prov_Auto!$E$3:$E1000, Prov_Auto!$A$3:$A1000, $D985, Prov_Auto!$D$3:$D1000,"&gt;="&amp;DATE(H$1,H$2,1),Prov_Auto!$D$3:$D1000, "&lt;="&amp;EOMONTH(DATE(H$1,H$2,1),0)))</f>
        <v/>
      </c>
      <c r="I985" s="48" t="str">
        <f>IF($D985="","", (SUMIFS(Transacoes!$D$3:$D1000,Transacoes!$C$3:$C1000,$D985,Transacoes!$B$3:$B1000,"C", Transacoes!$A$3:$A1000, "&lt;"&amp;EOMONTH(DATE(I$1,I$2,1),0))-SUMIFS(Transacoes!$D$3:$D1000,Transacoes!$C$3:$C1000,$D985,Transacoes!$B$3:$B1000,"V", Transacoes!$A$3:$A1000, "&lt;"&amp;EOMONTH(DATE(I$1,I$2,1),0)))*SUMIFS(Prov_Auto!$E$3:$E1000, Prov_Auto!$A$3:$A1000, $D985, Prov_Auto!$D$3:$D1000,"&gt;="&amp;DATE(I$1,I$2,1),Prov_Auto!$D$3:$D1000, "&lt;="&amp;EOMONTH(DATE(I$1,I$2,1),0)))</f>
        <v/>
      </c>
      <c r="J985" s="48" t="str">
        <f>IF($D985="","", (SUMIFS(Transacoes!$D$3:$D1000,Transacoes!$C$3:$C1000,$D985,Transacoes!$B$3:$B1000,"C", Transacoes!$A$3:$A1000, "&lt;"&amp;EOMONTH(DATE(J$1,J$2,1),0))-SUMIFS(Transacoes!$D$3:$D1000,Transacoes!$C$3:$C1000,$D985,Transacoes!$B$3:$B1000,"V", Transacoes!$A$3:$A1000, "&lt;"&amp;EOMONTH(DATE(J$1,J$2,1),0)))*SUMIFS(Prov_Auto!$E$3:$E1000, Prov_Auto!$A$3:$A1000, $D985, Prov_Auto!$D$3:$D1000,"&gt;="&amp;DATE(J$1,J$2,1),Prov_Auto!$D$3:$D1000, "&lt;="&amp;EOMONTH(DATE(J$1,J$2,1),0)))</f>
        <v/>
      </c>
      <c r="K985" s="48" t="str">
        <f>IF($D985="","", (SUMIFS(Transacoes!$D$3:$D1000,Transacoes!$C$3:$C1000,$D985,Transacoes!$B$3:$B1000,"C", Transacoes!$A$3:$A1000, "&lt;"&amp;EOMONTH(DATE(K$1,K$2,1),0))-SUMIFS(Transacoes!$D$3:$D1000,Transacoes!$C$3:$C1000,$D985,Transacoes!$B$3:$B1000,"V", Transacoes!$A$3:$A1000, "&lt;"&amp;EOMONTH(DATE(K$1,K$2,1),0)))*SUMIFS(Prov_Auto!$E$3:$E1000, Prov_Auto!$A$3:$A1000, $D985, Prov_Auto!$D$3:$D1000,"&gt;="&amp;DATE(K$1,K$2,1),Prov_Auto!$D$3:$D1000, "&lt;="&amp;EOMONTH(DATE(K$1,K$2,1),0)))</f>
        <v/>
      </c>
      <c r="L985" s="48" t="str">
        <f>IF($D985="","", (SUMIFS(Transacoes!$D$3:$D1000,Transacoes!$C$3:$C1000,$D985,Transacoes!$B$3:$B1000,"C", Transacoes!$A$3:$A1000, "&lt;"&amp;EOMONTH(DATE(L$1,L$2,1),0))-SUMIFS(Transacoes!$D$3:$D1000,Transacoes!$C$3:$C1000,$D985,Transacoes!$B$3:$B1000,"V", Transacoes!$A$3:$A1000, "&lt;"&amp;EOMONTH(DATE(L$1,L$2,1),0)))*SUMIFS(Prov_Auto!$E$3:$E1000, Prov_Auto!$A$3:$A1000, $D985, Prov_Auto!$D$3:$D1000,"&gt;="&amp;DATE(L$1,L$2,1),Prov_Auto!$D$3:$D1000, "&lt;="&amp;EOMONTH(DATE(L$1,L$2,1),0)))</f>
        <v/>
      </c>
      <c r="M985" s="48" t="str">
        <f>IF($D985="","", (SUMIFS(Transacoes!$D$3:$D1000,Transacoes!$C$3:$C1000,$D985,Transacoes!$B$3:$B1000,"C", Transacoes!$A$3:$A1000, "&lt;"&amp;EOMONTH(DATE(M$1,M$2,1),0))-SUMIFS(Transacoes!$D$3:$D1000,Transacoes!$C$3:$C1000,$D985,Transacoes!$B$3:$B1000,"V", Transacoes!$A$3:$A1000, "&lt;"&amp;EOMONTH(DATE(M$1,M$2,1),0)))*SUMIFS(Prov_Auto!$E$3:$E1000, Prov_Auto!$A$3:$A1000, $D985, Prov_Auto!$D$3:$D1000,"&gt;="&amp;DATE(M$1,M$2,1),Prov_Auto!$D$3:$D1000, "&lt;="&amp;EOMONTH(DATE(M$1,M$2,1),0)))</f>
        <v/>
      </c>
      <c r="N985" s="48" t="str">
        <f>IF($D985="","", (SUMIFS(Transacoes!$D$3:$D1000,Transacoes!$C$3:$C1000,$D985,Transacoes!$B$3:$B1000,"C", Transacoes!$A$3:$A1000, "&lt;"&amp;EOMONTH(DATE(N$1,N$2,1),0))-SUMIFS(Transacoes!$D$3:$D1000,Transacoes!$C$3:$C1000,$D985,Transacoes!$B$3:$B1000,"V", Transacoes!$A$3:$A1000, "&lt;"&amp;EOMONTH(DATE(N$1,N$2,1),0)))*SUMIFS(Prov_Auto!$E$3:$E1000, Prov_Auto!$A$3:$A1000, $D985, Prov_Auto!$D$3:$D1000,"&gt;="&amp;DATE(N$1,N$2,1),Prov_Auto!$D$3:$D1000, "&lt;="&amp;EOMONTH(DATE(N$1,N$2,1),0)))</f>
        <v/>
      </c>
      <c r="O985" s="48" t="str">
        <f>IF($D985="","", (SUMIFS(Transacoes!$D$3:$D1000,Transacoes!$C$3:$C1000,$D985,Transacoes!$B$3:$B1000,"C", Transacoes!$A$3:$A1000, "&lt;"&amp;EOMONTH(DATE(O$1,O$2,1),0))-SUMIFS(Transacoes!$D$3:$D1000,Transacoes!$C$3:$C1000,$D985,Transacoes!$B$3:$B1000,"V", Transacoes!$A$3:$A1000, "&lt;"&amp;EOMONTH(DATE(O$1,O$2,1),0)))*SUMIFS(Prov_Auto!$E$3:$E1000, Prov_Auto!$A$3:$A1000, $D985, Prov_Auto!$D$3:$D1000,"&gt;="&amp;DATE(O$1,O$2,1),Prov_Auto!$D$3:$D1000, "&lt;="&amp;EOMONTH(DATE(O$1,O$2,1),0)))</f>
        <v/>
      </c>
      <c r="P985" s="48" t="str">
        <f>IF($D985="","", (SUMIFS(Transacoes!$D$3:$D1000,Transacoes!$C$3:$C1000,$D985,Transacoes!$B$3:$B1000,"C", Transacoes!$A$3:$A1000, "&lt;"&amp;EOMONTH(DATE(P$1,P$2,1),0))-SUMIFS(Transacoes!$D$3:$D1000,Transacoes!$C$3:$C1000,$D985,Transacoes!$B$3:$B1000,"V", Transacoes!$A$3:$A1000, "&lt;"&amp;EOMONTH(DATE(P$1,P$2,1),0)))*SUMIFS(Prov_Auto!$E$3:$E1000, Prov_Auto!$A$3:$A1000, $D985, Prov_Auto!$D$3:$D1000,"&gt;="&amp;DATE(P$1,P$2,1),Prov_Auto!$D$3:$D1000, "&lt;="&amp;EOMONTH(DATE(P$1,P$2,1),0)))</f>
        <v/>
      </c>
      <c r="Q985" s="48" t="str">
        <f>IF($D985="","", (SUMIFS(Transacoes!$D$3:$D1000,Transacoes!$C$3:$C1000,$D985,Transacoes!$B$3:$B1000,"C", Transacoes!$A$3:$A1000, "&lt;"&amp;EOMONTH(DATE(Q$1,Q$2,1),0))-SUMIFS(Transacoes!$D$3:$D1000,Transacoes!$C$3:$C1000,$D985,Transacoes!$B$3:$B1000,"V", Transacoes!$A$3:$A1000, "&lt;"&amp;EOMONTH(DATE(Q$1,Q$2,1),0)))*SUMIFS(Prov_Auto!$E$3:$E1000, Prov_Auto!$A$3:$A1000, $D985, Prov_Auto!$D$3:$D1000,"&gt;="&amp;DATE(Q$1,Q$2,1),Prov_Auto!$D$3:$D1000, "&lt;="&amp;EOMONTH(DATE(Q$1,Q$2,1),0)))</f>
        <v/>
      </c>
      <c r="R985" s="47"/>
    </row>
    <row r="986">
      <c r="A986" s="47"/>
      <c r="B986" s="47"/>
      <c r="C986" s="47"/>
      <c r="D986" s="87"/>
      <c r="E986" s="48" t="str">
        <f>IF($D986="","", (SUMIFS(Transacoes!$D$3:$D1000,Transacoes!$C$3:$C1000,$D986,Transacoes!$B$3:$B1000,"C", Transacoes!$A$3:$A1000, "&lt;"&amp;EOMONTH(DATE(E$1,E$2,1),0))-SUMIFS(Transacoes!$D$3:$D1000,Transacoes!$C$3:$C1000,$D986,Transacoes!$B$3:$B1000,"V", Transacoes!$A$3:$A1000, "&lt;"&amp;EOMONTH(DATE(E$1,E$2,1),0)))*SUMIFS(Prov_Auto!$E$3:$E1000, Prov_Auto!$A$3:$A1000, $D986, Prov_Auto!$D$3:$D1000,"&gt;="&amp;DATE(E$1,E$2,1),Prov_Auto!$D$3:$D1000, "&lt;="&amp;EOMONTH(DATE(E$1,E$2,1),0)))</f>
        <v/>
      </c>
      <c r="F986" s="48" t="str">
        <f>IF($D986="","", (SUMIFS(Transacoes!$D$3:$D1000,Transacoes!$C$3:$C1000,$D986,Transacoes!$B$3:$B1000,"C", Transacoes!$A$3:$A1000, "&lt;"&amp;EOMONTH(DATE(F$1,F$2,1),0))-SUMIFS(Transacoes!$D$3:$D1000,Transacoes!$C$3:$C1000,$D986,Transacoes!$B$3:$B1000,"V", Transacoes!$A$3:$A1000, "&lt;"&amp;EOMONTH(DATE(F$1,F$2,1),0)))*SUMIFS(Prov_Auto!$E$3:$E1000, Prov_Auto!$A$3:$A1000, $D986, Prov_Auto!$D$3:$D1000,"&gt;="&amp;DATE(F$1,F$2,1),Prov_Auto!$D$3:$D1000, "&lt;="&amp;EOMONTH(DATE(F$1,F$2,1),0)))</f>
        <v/>
      </c>
      <c r="G986" s="48" t="str">
        <f>IF($D986="","", (SUMIFS(Transacoes!$D$3:$D1000,Transacoes!$C$3:$C1000,$D986,Transacoes!$B$3:$B1000,"C", Transacoes!$A$3:$A1000, "&lt;"&amp;EOMONTH(DATE(G$1,G$2,1),0))-SUMIFS(Transacoes!$D$3:$D1000,Transacoes!$C$3:$C1000,$D986,Transacoes!$B$3:$B1000,"V", Transacoes!$A$3:$A1000, "&lt;"&amp;EOMONTH(DATE(G$1,G$2,1),0)))*SUMIFS(Prov_Auto!$E$3:$E1000, Prov_Auto!$A$3:$A1000, $D986, Prov_Auto!$D$3:$D1000,"&gt;="&amp;DATE(G$1,G$2,1),Prov_Auto!$D$3:$D1000, "&lt;="&amp;EOMONTH(DATE(G$1,G$2,1),0)))</f>
        <v/>
      </c>
      <c r="H986" s="48" t="str">
        <f>IF($D986="","", (SUMIFS(Transacoes!$D$3:$D1000,Transacoes!$C$3:$C1000,$D986,Transacoes!$B$3:$B1000,"C", Transacoes!$A$3:$A1000, "&lt;"&amp;EOMONTH(DATE(H$1,H$2,1),0))-SUMIFS(Transacoes!$D$3:$D1000,Transacoes!$C$3:$C1000,$D986,Transacoes!$B$3:$B1000,"V", Transacoes!$A$3:$A1000, "&lt;"&amp;EOMONTH(DATE(H$1,H$2,1),0)))*SUMIFS(Prov_Auto!$E$3:$E1000, Prov_Auto!$A$3:$A1000, $D986, Prov_Auto!$D$3:$D1000,"&gt;="&amp;DATE(H$1,H$2,1),Prov_Auto!$D$3:$D1000, "&lt;="&amp;EOMONTH(DATE(H$1,H$2,1),0)))</f>
        <v/>
      </c>
      <c r="I986" s="48" t="str">
        <f>IF($D986="","", (SUMIFS(Transacoes!$D$3:$D1000,Transacoes!$C$3:$C1000,$D986,Transacoes!$B$3:$B1000,"C", Transacoes!$A$3:$A1000, "&lt;"&amp;EOMONTH(DATE(I$1,I$2,1),0))-SUMIFS(Transacoes!$D$3:$D1000,Transacoes!$C$3:$C1000,$D986,Transacoes!$B$3:$B1000,"V", Transacoes!$A$3:$A1000, "&lt;"&amp;EOMONTH(DATE(I$1,I$2,1),0)))*SUMIFS(Prov_Auto!$E$3:$E1000, Prov_Auto!$A$3:$A1000, $D986, Prov_Auto!$D$3:$D1000,"&gt;="&amp;DATE(I$1,I$2,1),Prov_Auto!$D$3:$D1000, "&lt;="&amp;EOMONTH(DATE(I$1,I$2,1),0)))</f>
        <v/>
      </c>
      <c r="J986" s="48" t="str">
        <f>IF($D986="","", (SUMIFS(Transacoes!$D$3:$D1000,Transacoes!$C$3:$C1000,$D986,Transacoes!$B$3:$B1000,"C", Transacoes!$A$3:$A1000, "&lt;"&amp;EOMONTH(DATE(J$1,J$2,1),0))-SUMIFS(Transacoes!$D$3:$D1000,Transacoes!$C$3:$C1000,$D986,Transacoes!$B$3:$B1000,"V", Transacoes!$A$3:$A1000, "&lt;"&amp;EOMONTH(DATE(J$1,J$2,1),0)))*SUMIFS(Prov_Auto!$E$3:$E1000, Prov_Auto!$A$3:$A1000, $D986, Prov_Auto!$D$3:$D1000,"&gt;="&amp;DATE(J$1,J$2,1),Prov_Auto!$D$3:$D1000, "&lt;="&amp;EOMONTH(DATE(J$1,J$2,1),0)))</f>
        <v/>
      </c>
      <c r="K986" s="48" t="str">
        <f>IF($D986="","", (SUMIFS(Transacoes!$D$3:$D1000,Transacoes!$C$3:$C1000,$D986,Transacoes!$B$3:$B1000,"C", Transacoes!$A$3:$A1000, "&lt;"&amp;EOMONTH(DATE(K$1,K$2,1),0))-SUMIFS(Transacoes!$D$3:$D1000,Transacoes!$C$3:$C1000,$D986,Transacoes!$B$3:$B1000,"V", Transacoes!$A$3:$A1000, "&lt;"&amp;EOMONTH(DATE(K$1,K$2,1),0)))*SUMIFS(Prov_Auto!$E$3:$E1000, Prov_Auto!$A$3:$A1000, $D986, Prov_Auto!$D$3:$D1000,"&gt;="&amp;DATE(K$1,K$2,1),Prov_Auto!$D$3:$D1000, "&lt;="&amp;EOMONTH(DATE(K$1,K$2,1),0)))</f>
        <v/>
      </c>
      <c r="L986" s="48" t="str">
        <f>IF($D986="","", (SUMIFS(Transacoes!$D$3:$D1000,Transacoes!$C$3:$C1000,$D986,Transacoes!$B$3:$B1000,"C", Transacoes!$A$3:$A1000, "&lt;"&amp;EOMONTH(DATE(L$1,L$2,1),0))-SUMIFS(Transacoes!$D$3:$D1000,Transacoes!$C$3:$C1000,$D986,Transacoes!$B$3:$B1000,"V", Transacoes!$A$3:$A1000, "&lt;"&amp;EOMONTH(DATE(L$1,L$2,1),0)))*SUMIFS(Prov_Auto!$E$3:$E1000, Prov_Auto!$A$3:$A1000, $D986, Prov_Auto!$D$3:$D1000,"&gt;="&amp;DATE(L$1,L$2,1),Prov_Auto!$D$3:$D1000, "&lt;="&amp;EOMONTH(DATE(L$1,L$2,1),0)))</f>
        <v/>
      </c>
      <c r="M986" s="48" t="str">
        <f>IF($D986="","", (SUMIFS(Transacoes!$D$3:$D1000,Transacoes!$C$3:$C1000,$D986,Transacoes!$B$3:$B1000,"C", Transacoes!$A$3:$A1000, "&lt;"&amp;EOMONTH(DATE(M$1,M$2,1),0))-SUMIFS(Transacoes!$D$3:$D1000,Transacoes!$C$3:$C1000,$D986,Transacoes!$B$3:$B1000,"V", Transacoes!$A$3:$A1000, "&lt;"&amp;EOMONTH(DATE(M$1,M$2,1),0)))*SUMIFS(Prov_Auto!$E$3:$E1000, Prov_Auto!$A$3:$A1000, $D986, Prov_Auto!$D$3:$D1000,"&gt;="&amp;DATE(M$1,M$2,1),Prov_Auto!$D$3:$D1000, "&lt;="&amp;EOMONTH(DATE(M$1,M$2,1),0)))</f>
        <v/>
      </c>
      <c r="N986" s="48" t="str">
        <f>IF($D986="","", (SUMIFS(Transacoes!$D$3:$D1000,Transacoes!$C$3:$C1000,$D986,Transacoes!$B$3:$B1000,"C", Transacoes!$A$3:$A1000, "&lt;"&amp;EOMONTH(DATE(N$1,N$2,1),0))-SUMIFS(Transacoes!$D$3:$D1000,Transacoes!$C$3:$C1000,$D986,Transacoes!$B$3:$B1000,"V", Transacoes!$A$3:$A1000, "&lt;"&amp;EOMONTH(DATE(N$1,N$2,1),0)))*SUMIFS(Prov_Auto!$E$3:$E1000, Prov_Auto!$A$3:$A1000, $D986, Prov_Auto!$D$3:$D1000,"&gt;="&amp;DATE(N$1,N$2,1),Prov_Auto!$D$3:$D1000, "&lt;="&amp;EOMONTH(DATE(N$1,N$2,1),0)))</f>
        <v/>
      </c>
      <c r="O986" s="48" t="str">
        <f>IF($D986="","", (SUMIFS(Transacoes!$D$3:$D1000,Transacoes!$C$3:$C1000,$D986,Transacoes!$B$3:$B1000,"C", Transacoes!$A$3:$A1000, "&lt;"&amp;EOMONTH(DATE(O$1,O$2,1),0))-SUMIFS(Transacoes!$D$3:$D1000,Transacoes!$C$3:$C1000,$D986,Transacoes!$B$3:$B1000,"V", Transacoes!$A$3:$A1000, "&lt;"&amp;EOMONTH(DATE(O$1,O$2,1),0)))*SUMIFS(Prov_Auto!$E$3:$E1000, Prov_Auto!$A$3:$A1000, $D986, Prov_Auto!$D$3:$D1000,"&gt;="&amp;DATE(O$1,O$2,1),Prov_Auto!$D$3:$D1000, "&lt;="&amp;EOMONTH(DATE(O$1,O$2,1),0)))</f>
        <v/>
      </c>
      <c r="P986" s="48" t="str">
        <f>IF($D986="","", (SUMIFS(Transacoes!$D$3:$D1000,Transacoes!$C$3:$C1000,$D986,Transacoes!$B$3:$B1000,"C", Transacoes!$A$3:$A1000, "&lt;"&amp;EOMONTH(DATE(P$1,P$2,1),0))-SUMIFS(Transacoes!$D$3:$D1000,Transacoes!$C$3:$C1000,$D986,Transacoes!$B$3:$B1000,"V", Transacoes!$A$3:$A1000, "&lt;"&amp;EOMONTH(DATE(P$1,P$2,1),0)))*SUMIFS(Prov_Auto!$E$3:$E1000, Prov_Auto!$A$3:$A1000, $D986, Prov_Auto!$D$3:$D1000,"&gt;="&amp;DATE(P$1,P$2,1),Prov_Auto!$D$3:$D1000, "&lt;="&amp;EOMONTH(DATE(P$1,P$2,1),0)))</f>
        <v/>
      </c>
      <c r="Q986" s="48" t="str">
        <f>IF($D986="","", (SUMIFS(Transacoes!$D$3:$D1000,Transacoes!$C$3:$C1000,$D986,Transacoes!$B$3:$B1000,"C", Transacoes!$A$3:$A1000, "&lt;"&amp;EOMONTH(DATE(Q$1,Q$2,1),0))-SUMIFS(Transacoes!$D$3:$D1000,Transacoes!$C$3:$C1000,$D986,Transacoes!$B$3:$B1000,"V", Transacoes!$A$3:$A1000, "&lt;"&amp;EOMONTH(DATE(Q$1,Q$2,1),0)))*SUMIFS(Prov_Auto!$E$3:$E1000, Prov_Auto!$A$3:$A1000, $D986, Prov_Auto!$D$3:$D1000,"&gt;="&amp;DATE(Q$1,Q$2,1),Prov_Auto!$D$3:$D1000, "&lt;="&amp;EOMONTH(DATE(Q$1,Q$2,1),0)))</f>
        <v/>
      </c>
      <c r="R986" s="47"/>
    </row>
    <row r="987">
      <c r="A987" s="47"/>
      <c r="B987" s="47"/>
      <c r="C987" s="47"/>
      <c r="D987" s="87"/>
      <c r="E987" s="48" t="str">
        <f>IF($D987="","", (SUMIFS(Transacoes!$D$3:$D1000,Transacoes!$C$3:$C1000,$D987,Transacoes!$B$3:$B1000,"C", Transacoes!$A$3:$A1000, "&lt;"&amp;EOMONTH(DATE(E$1,E$2,1),0))-SUMIFS(Transacoes!$D$3:$D1000,Transacoes!$C$3:$C1000,$D987,Transacoes!$B$3:$B1000,"V", Transacoes!$A$3:$A1000, "&lt;"&amp;EOMONTH(DATE(E$1,E$2,1),0)))*SUMIFS(Prov_Auto!$E$3:$E1000, Prov_Auto!$A$3:$A1000, $D987, Prov_Auto!$D$3:$D1000,"&gt;="&amp;DATE(E$1,E$2,1),Prov_Auto!$D$3:$D1000, "&lt;="&amp;EOMONTH(DATE(E$1,E$2,1),0)))</f>
        <v/>
      </c>
      <c r="F987" s="48" t="str">
        <f>IF($D987="","", (SUMIFS(Transacoes!$D$3:$D1000,Transacoes!$C$3:$C1000,$D987,Transacoes!$B$3:$B1000,"C", Transacoes!$A$3:$A1000, "&lt;"&amp;EOMONTH(DATE(F$1,F$2,1),0))-SUMIFS(Transacoes!$D$3:$D1000,Transacoes!$C$3:$C1000,$D987,Transacoes!$B$3:$B1000,"V", Transacoes!$A$3:$A1000, "&lt;"&amp;EOMONTH(DATE(F$1,F$2,1),0)))*SUMIFS(Prov_Auto!$E$3:$E1000, Prov_Auto!$A$3:$A1000, $D987, Prov_Auto!$D$3:$D1000,"&gt;="&amp;DATE(F$1,F$2,1),Prov_Auto!$D$3:$D1000, "&lt;="&amp;EOMONTH(DATE(F$1,F$2,1),0)))</f>
        <v/>
      </c>
      <c r="G987" s="48" t="str">
        <f>IF($D987="","", (SUMIFS(Transacoes!$D$3:$D1000,Transacoes!$C$3:$C1000,$D987,Transacoes!$B$3:$B1000,"C", Transacoes!$A$3:$A1000, "&lt;"&amp;EOMONTH(DATE(G$1,G$2,1),0))-SUMIFS(Transacoes!$D$3:$D1000,Transacoes!$C$3:$C1000,$D987,Transacoes!$B$3:$B1000,"V", Transacoes!$A$3:$A1000, "&lt;"&amp;EOMONTH(DATE(G$1,G$2,1),0)))*SUMIFS(Prov_Auto!$E$3:$E1000, Prov_Auto!$A$3:$A1000, $D987, Prov_Auto!$D$3:$D1000,"&gt;="&amp;DATE(G$1,G$2,1),Prov_Auto!$D$3:$D1000, "&lt;="&amp;EOMONTH(DATE(G$1,G$2,1),0)))</f>
        <v/>
      </c>
      <c r="H987" s="48" t="str">
        <f>IF($D987="","", (SUMIFS(Transacoes!$D$3:$D1000,Transacoes!$C$3:$C1000,$D987,Transacoes!$B$3:$B1000,"C", Transacoes!$A$3:$A1000, "&lt;"&amp;EOMONTH(DATE(H$1,H$2,1),0))-SUMIFS(Transacoes!$D$3:$D1000,Transacoes!$C$3:$C1000,$D987,Transacoes!$B$3:$B1000,"V", Transacoes!$A$3:$A1000, "&lt;"&amp;EOMONTH(DATE(H$1,H$2,1),0)))*SUMIFS(Prov_Auto!$E$3:$E1000, Prov_Auto!$A$3:$A1000, $D987, Prov_Auto!$D$3:$D1000,"&gt;="&amp;DATE(H$1,H$2,1),Prov_Auto!$D$3:$D1000, "&lt;="&amp;EOMONTH(DATE(H$1,H$2,1),0)))</f>
        <v/>
      </c>
      <c r="I987" s="48" t="str">
        <f>IF($D987="","", (SUMIFS(Transacoes!$D$3:$D1000,Transacoes!$C$3:$C1000,$D987,Transacoes!$B$3:$B1000,"C", Transacoes!$A$3:$A1000, "&lt;"&amp;EOMONTH(DATE(I$1,I$2,1),0))-SUMIFS(Transacoes!$D$3:$D1000,Transacoes!$C$3:$C1000,$D987,Transacoes!$B$3:$B1000,"V", Transacoes!$A$3:$A1000, "&lt;"&amp;EOMONTH(DATE(I$1,I$2,1),0)))*SUMIFS(Prov_Auto!$E$3:$E1000, Prov_Auto!$A$3:$A1000, $D987, Prov_Auto!$D$3:$D1000,"&gt;="&amp;DATE(I$1,I$2,1),Prov_Auto!$D$3:$D1000, "&lt;="&amp;EOMONTH(DATE(I$1,I$2,1),0)))</f>
        <v/>
      </c>
      <c r="J987" s="48" t="str">
        <f>IF($D987="","", (SUMIFS(Transacoes!$D$3:$D1000,Transacoes!$C$3:$C1000,$D987,Transacoes!$B$3:$B1000,"C", Transacoes!$A$3:$A1000, "&lt;"&amp;EOMONTH(DATE(J$1,J$2,1),0))-SUMIFS(Transacoes!$D$3:$D1000,Transacoes!$C$3:$C1000,$D987,Transacoes!$B$3:$B1000,"V", Transacoes!$A$3:$A1000, "&lt;"&amp;EOMONTH(DATE(J$1,J$2,1),0)))*SUMIFS(Prov_Auto!$E$3:$E1000, Prov_Auto!$A$3:$A1000, $D987, Prov_Auto!$D$3:$D1000,"&gt;="&amp;DATE(J$1,J$2,1),Prov_Auto!$D$3:$D1000, "&lt;="&amp;EOMONTH(DATE(J$1,J$2,1),0)))</f>
        <v/>
      </c>
      <c r="K987" s="48" t="str">
        <f>IF($D987="","", (SUMIFS(Transacoes!$D$3:$D1000,Transacoes!$C$3:$C1000,$D987,Transacoes!$B$3:$B1000,"C", Transacoes!$A$3:$A1000, "&lt;"&amp;EOMONTH(DATE(K$1,K$2,1),0))-SUMIFS(Transacoes!$D$3:$D1000,Transacoes!$C$3:$C1000,$D987,Transacoes!$B$3:$B1000,"V", Transacoes!$A$3:$A1000, "&lt;"&amp;EOMONTH(DATE(K$1,K$2,1),0)))*SUMIFS(Prov_Auto!$E$3:$E1000, Prov_Auto!$A$3:$A1000, $D987, Prov_Auto!$D$3:$D1000,"&gt;="&amp;DATE(K$1,K$2,1),Prov_Auto!$D$3:$D1000, "&lt;="&amp;EOMONTH(DATE(K$1,K$2,1),0)))</f>
        <v/>
      </c>
      <c r="L987" s="48" t="str">
        <f>IF($D987="","", (SUMIFS(Transacoes!$D$3:$D1000,Transacoes!$C$3:$C1000,$D987,Transacoes!$B$3:$B1000,"C", Transacoes!$A$3:$A1000, "&lt;"&amp;EOMONTH(DATE(L$1,L$2,1),0))-SUMIFS(Transacoes!$D$3:$D1000,Transacoes!$C$3:$C1000,$D987,Transacoes!$B$3:$B1000,"V", Transacoes!$A$3:$A1000, "&lt;"&amp;EOMONTH(DATE(L$1,L$2,1),0)))*SUMIFS(Prov_Auto!$E$3:$E1000, Prov_Auto!$A$3:$A1000, $D987, Prov_Auto!$D$3:$D1000,"&gt;="&amp;DATE(L$1,L$2,1),Prov_Auto!$D$3:$D1000, "&lt;="&amp;EOMONTH(DATE(L$1,L$2,1),0)))</f>
        <v/>
      </c>
      <c r="M987" s="48" t="str">
        <f>IF($D987="","", (SUMIFS(Transacoes!$D$3:$D1000,Transacoes!$C$3:$C1000,$D987,Transacoes!$B$3:$B1000,"C", Transacoes!$A$3:$A1000, "&lt;"&amp;EOMONTH(DATE(M$1,M$2,1),0))-SUMIFS(Transacoes!$D$3:$D1000,Transacoes!$C$3:$C1000,$D987,Transacoes!$B$3:$B1000,"V", Transacoes!$A$3:$A1000, "&lt;"&amp;EOMONTH(DATE(M$1,M$2,1),0)))*SUMIFS(Prov_Auto!$E$3:$E1000, Prov_Auto!$A$3:$A1000, $D987, Prov_Auto!$D$3:$D1000,"&gt;="&amp;DATE(M$1,M$2,1),Prov_Auto!$D$3:$D1000, "&lt;="&amp;EOMONTH(DATE(M$1,M$2,1),0)))</f>
        <v/>
      </c>
      <c r="N987" s="48" t="str">
        <f>IF($D987="","", (SUMIFS(Transacoes!$D$3:$D1000,Transacoes!$C$3:$C1000,$D987,Transacoes!$B$3:$B1000,"C", Transacoes!$A$3:$A1000, "&lt;"&amp;EOMONTH(DATE(N$1,N$2,1),0))-SUMIFS(Transacoes!$D$3:$D1000,Transacoes!$C$3:$C1000,$D987,Transacoes!$B$3:$B1000,"V", Transacoes!$A$3:$A1000, "&lt;"&amp;EOMONTH(DATE(N$1,N$2,1),0)))*SUMIFS(Prov_Auto!$E$3:$E1000, Prov_Auto!$A$3:$A1000, $D987, Prov_Auto!$D$3:$D1000,"&gt;="&amp;DATE(N$1,N$2,1),Prov_Auto!$D$3:$D1000, "&lt;="&amp;EOMONTH(DATE(N$1,N$2,1),0)))</f>
        <v/>
      </c>
      <c r="O987" s="48" t="str">
        <f>IF($D987="","", (SUMIFS(Transacoes!$D$3:$D1000,Transacoes!$C$3:$C1000,$D987,Transacoes!$B$3:$B1000,"C", Transacoes!$A$3:$A1000, "&lt;"&amp;EOMONTH(DATE(O$1,O$2,1),0))-SUMIFS(Transacoes!$D$3:$D1000,Transacoes!$C$3:$C1000,$D987,Transacoes!$B$3:$B1000,"V", Transacoes!$A$3:$A1000, "&lt;"&amp;EOMONTH(DATE(O$1,O$2,1),0)))*SUMIFS(Prov_Auto!$E$3:$E1000, Prov_Auto!$A$3:$A1000, $D987, Prov_Auto!$D$3:$D1000,"&gt;="&amp;DATE(O$1,O$2,1),Prov_Auto!$D$3:$D1000, "&lt;="&amp;EOMONTH(DATE(O$1,O$2,1),0)))</f>
        <v/>
      </c>
      <c r="P987" s="48" t="str">
        <f>IF($D987="","", (SUMIFS(Transacoes!$D$3:$D1000,Transacoes!$C$3:$C1000,$D987,Transacoes!$B$3:$B1000,"C", Transacoes!$A$3:$A1000, "&lt;"&amp;EOMONTH(DATE(P$1,P$2,1),0))-SUMIFS(Transacoes!$D$3:$D1000,Transacoes!$C$3:$C1000,$D987,Transacoes!$B$3:$B1000,"V", Transacoes!$A$3:$A1000, "&lt;"&amp;EOMONTH(DATE(P$1,P$2,1),0)))*SUMIFS(Prov_Auto!$E$3:$E1000, Prov_Auto!$A$3:$A1000, $D987, Prov_Auto!$D$3:$D1000,"&gt;="&amp;DATE(P$1,P$2,1),Prov_Auto!$D$3:$D1000, "&lt;="&amp;EOMONTH(DATE(P$1,P$2,1),0)))</f>
        <v/>
      </c>
      <c r="Q987" s="48" t="str">
        <f>IF($D987="","", (SUMIFS(Transacoes!$D$3:$D1000,Transacoes!$C$3:$C1000,$D987,Transacoes!$B$3:$B1000,"C", Transacoes!$A$3:$A1000, "&lt;"&amp;EOMONTH(DATE(Q$1,Q$2,1),0))-SUMIFS(Transacoes!$D$3:$D1000,Transacoes!$C$3:$C1000,$D987,Transacoes!$B$3:$B1000,"V", Transacoes!$A$3:$A1000, "&lt;"&amp;EOMONTH(DATE(Q$1,Q$2,1),0)))*SUMIFS(Prov_Auto!$E$3:$E1000, Prov_Auto!$A$3:$A1000, $D987, Prov_Auto!$D$3:$D1000,"&gt;="&amp;DATE(Q$1,Q$2,1),Prov_Auto!$D$3:$D1000, "&lt;="&amp;EOMONTH(DATE(Q$1,Q$2,1),0)))</f>
        <v/>
      </c>
      <c r="R987" s="47"/>
    </row>
    <row r="988">
      <c r="A988" s="47"/>
      <c r="B988" s="47"/>
      <c r="C988" s="47"/>
      <c r="D988" s="87"/>
      <c r="E988" s="48" t="str">
        <f>IF($D988="","", (SUMIFS(Transacoes!$D$3:$D1000,Transacoes!$C$3:$C1000,$D988,Transacoes!$B$3:$B1000,"C", Transacoes!$A$3:$A1000, "&lt;"&amp;EOMONTH(DATE(E$1,E$2,1),0))-SUMIFS(Transacoes!$D$3:$D1000,Transacoes!$C$3:$C1000,$D988,Transacoes!$B$3:$B1000,"V", Transacoes!$A$3:$A1000, "&lt;"&amp;EOMONTH(DATE(E$1,E$2,1),0)))*SUMIFS(Prov_Auto!$E$3:$E1000, Prov_Auto!$A$3:$A1000, $D988, Prov_Auto!$D$3:$D1000,"&gt;="&amp;DATE(E$1,E$2,1),Prov_Auto!$D$3:$D1000, "&lt;="&amp;EOMONTH(DATE(E$1,E$2,1),0)))</f>
        <v/>
      </c>
      <c r="F988" s="48" t="str">
        <f>IF($D988="","", (SUMIFS(Transacoes!$D$3:$D1000,Transacoes!$C$3:$C1000,$D988,Transacoes!$B$3:$B1000,"C", Transacoes!$A$3:$A1000, "&lt;"&amp;EOMONTH(DATE(F$1,F$2,1),0))-SUMIFS(Transacoes!$D$3:$D1000,Transacoes!$C$3:$C1000,$D988,Transacoes!$B$3:$B1000,"V", Transacoes!$A$3:$A1000, "&lt;"&amp;EOMONTH(DATE(F$1,F$2,1),0)))*SUMIFS(Prov_Auto!$E$3:$E1000, Prov_Auto!$A$3:$A1000, $D988, Prov_Auto!$D$3:$D1000,"&gt;="&amp;DATE(F$1,F$2,1),Prov_Auto!$D$3:$D1000, "&lt;="&amp;EOMONTH(DATE(F$1,F$2,1),0)))</f>
        <v/>
      </c>
      <c r="G988" s="48" t="str">
        <f>IF($D988="","", (SUMIFS(Transacoes!$D$3:$D1000,Transacoes!$C$3:$C1000,$D988,Transacoes!$B$3:$B1000,"C", Transacoes!$A$3:$A1000, "&lt;"&amp;EOMONTH(DATE(G$1,G$2,1),0))-SUMIFS(Transacoes!$D$3:$D1000,Transacoes!$C$3:$C1000,$D988,Transacoes!$B$3:$B1000,"V", Transacoes!$A$3:$A1000, "&lt;"&amp;EOMONTH(DATE(G$1,G$2,1),0)))*SUMIFS(Prov_Auto!$E$3:$E1000, Prov_Auto!$A$3:$A1000, $D988, Prov_Auto!$D$3:$D1000,"&gt;="&amp;DATE(G$1,G$2,1),Prov_Auto!$D$3:$D1000, "&lt;="&amp;EOMONTH(DATE(G$1,G$2,1),0)))</f>
        <v/>
      </c>
      <c r="H988" s="48" t="str">
        <f>IF($D988="","", (SUMIFS(Transacoes!$D$3:$D1000,Transacoes!$C$3:$C1000,$D988,Transacoes!$B$3:$B1000,"C", Transacoes!$A$3:$A1000, "&lt;"&amp;EOMONTH(DATE(H$1,H$2,1),0))-SUMIFS(Transacoes!$D$3:$D1000,Transacoes!$C$3:$C1000,$D988,Transacoes!$B$3:$B1000,"V", Transacoes!$A$3:$A1000, "&lt;"&amp;EOMONTH(DATE(H$1,H$2,1),0)))*SUMIFS(Prov_Auto!$E$3:$E1000, Prov_Auto!$A$3:$A1000, $D988, Prov_Auto!$D$3:$D1000,"&gt;="&amp;DATE(H$1,H$2,1),Prov_Auto!$D$3:$D1000, "&lt;="&amp;EOMONTH(DATE(H$1,H$2,1),0)))</f>
        <v/>
      </c>
      <c r="I988" s="48" t="str">
        <f>IF($D988="","", (SUMIFS(Transacoes!$D$3:$D1000,Transacoes!$C$3:$C1000,$D988,Transacoes!$B$3:$B1000,"C", Transacoes!$A$3:$A1000, "&lt;"&amp;EOMONTH(DATE(I$1,I$2,1),0))-SUMIFS(Transacoes!$D$3:$D1000,Transacoes!$C$3:$C1000,$D988,Transacoes!$B$3:$B1000,"V", Transacoes!$A$3:$A1000, "&lt;"&amp;EOMONTH(DATE(I$1,I$2,1),0)))*SUMIFS(Prov_Auto!$E$3:$E1000, Prov_Auto!$A$3:$A1000, $D988, Prov_Auto!$D$3:$D1000,"&gt;="&amp;DATE(I$1,I$2,1),Prov_Auto!$D$3:$D1000, "&lt;="&amp;EOMONTH(DATE(I$1,I$2,1),0)))</f>
        <v/>
      </c>
      <c r="J988" s="48" t="str">
        <f>IF($D988="","", (SUMIFS(Transacoes!$D$3:$D1000,Transacoes!$C$3:$C1000,$D988,Transacoes!$B$3:$B1000,"C", Transacoes!$A$3:$A1000, "&lt;"&amp;EOMONTH(DATE(J$1,J$2,1),0))-SUMIFS(Transacoes!$D$3:$D1000,Transacoes!$C$3:$C1000,$D988,Transacoes!$B$3:$B1000,"V", Transacoes!$A$3:$A1000, "&lt;"&amp;EOMONTH(DATE(J$1,J$2,1),0)))*SUMIFS(Prov_Auto!$E$3:$E1000, Prov_Auto!$A$3:$A1000, $D988, Prov_Auto!$D$3:$D1000,"&gt;="&amp;DATE(J$1,J$2,1),Prov_Auto!$D$3:$D1000, "&lt;="&amp;EOMONTH(DATE(J$1,J$2,1),0)))</f>
        <v/>
      </c>
      <c r="K988" s="48" t="str">
        <f>IF($D988="","", (SUMIFS(Transacoes!$D$3:$D1000,Transacoes!$C$3:$C1000,$D988,Transacoes!$B$3:$B1000,"C", Transacoes!$A$3:$A1000, "&lt;"&amp;EOMONTH(DATE(K$1,K$2,1),0))-SUMIFS(Transacoes!$D$3:$D1000,Transacoes!$C$3:$C1000,$D988,Transacoes!$B$3:$B1000,"V", Transacoes!$A$3:$A1000, "&lt;"&amp;EOMONTH(DATE(K$1,K$2,1),0)))*SUMIFS(Prov_Auto!$E$3:$E1000, Prov_Auto!$A$3:$A1000, $D988, Prov_Auto!$D$3:$D1000,"&gt;="&amp;DATE(K$1,K$2,1),Prov_Auto!$D$3:$D1000, "&lt;="&amp;EOMONTH(DATE(K$1,K$2,1),0)))</f>
        <v/>
      </c>
      <c r="L988" s="48" t="str">
        <f>IF($D988="","", (SUMIFS(Transacoes!$D$3:$D1000,Transacoes!$C$3:$C1000,$D988,Transacoes!$B$3:$B1000,"C", Transacoes!$A$3:$A1000, "&lt;"&amp;EOMONTH(DATE(L$1,L$2,1),0))-SUMIFS(Transacoes!$D$3:$D1000,Transacoes!$C$3:$C1000,$D988,Transacoes!$B$3:$B1000,"V", Transacoes!$A$3:$A1000, "&lt;"&amp;EOMONTH(DATE(L$1,L$2,1),0)))*SUMIFS(Prov_Auto!$E$3:$E1000, Prov_Auto!$A$3:$A1000, $D988, Prov_Auto!$D$3:$D1000,"&gt;="&amp;DATE(L$1,L$2,1),Prov_Auto!$D$3:$D1000, "&lt;="&amp;EOMONTH(DATE(L$1,L$2,1),0)))</f>
        <v/>
      </c>
      <c r="M988" s="48" t="str">
        <f>IF($D988="","", (SUMIFS(Transacoes!$D$3:$D1000,Transacoes!$C$3:$C1000,$D988,Transacoes!$B$3:$B1000,"C", Transacoes!$A$3:$A1000, "&lt;"&amp;EOMONTH(DATE(M$1,M$2,1),0))-SUMIFS(Transacoes!$D$3:$D1000,Transacoes!$C$3:$C1000,$D988,Transacoes!$B$3:$B1000,"V", Transacoes!$A$3:$A1000, "&lt;"&amp;EOMONTH(DATE(M$1,M$2,1),0)))*SUMIFS(Prov_Auto!$E$3:$E1000, Prov_Auto!$A$3:$A1000, $D988, Prov_Auto!$D$3:$D1000,"&gt;="&amp;DATE(M$1,M$2,1),Prov_Auto!$D$3:$D1000, "&lt;="&amp;EOMONTH(DATE(M$1,M$2,1),0)))</f>
        <v/>
      </c>
      <c r="N988" s="48" t="str">
        <f>IF($D988="","", (SUMIFS(Transacoes!$D$3:$D1000,Transacoes!$C$3:$C1000,$D988,Transacoes!$B$3:$B1000,"C", Transacoes!$A$3:$A1000, "&lt;"&amp;EOMONTH(DATE(N$1,N$2,1),0))-SUMIFS(Transacoes!$D$3:$D1000,Transacoes!$C$3:$C1000,$D988,Transacoes!$B$3:$B1000,"V", Transacoes!$A$3:$A1000, "&lt;"&amp;EOMONTH(DATE(N$1,N$2,1),0)))*SUMIFS(Prov_Auto!$E$3:$E1000, Prov_Auto!$A$3:$A1000, $D988, Prov_Auto!$D$3:$D1000,"&gt;="&amp;DATE(N$1,N$2,1),Prov_Auto!$D$3:$D1000, "&lt;="&amp;EOMONTH(DATE(N$1,N$2,1),0)))</f>
        <v/>
      </c>
      <c r="O988" s="48" t="str">
        <f>IF($D988="","", (SUMIFS(Transacoes!$D$3:$D1000,Transacoes!$C$3:$C1000,$D988,Transacoes!$B$3:$B1000,"C", Transacoes!$A$3:$A1000, "&lt;"&amp;EOMONTH(DATE(O$1,O$2,1),0))-SUMIFS(Transacoes!$D$3:$D1000,Transacoes!$C$3:$C1000,$D988,Transacoes!$B$3:$B1000,"V", Transacoes!$A$3:$A1000, "&lt;"&amp;EOMONTH(DATE(O$1,O$2,1),0)))*SUMIFS(Prov_Auto!$E$3:$E1000, Prov_Auto!$A$3:$A1000, $D988, Prov_Auto!$D$3:$D1000,"&gt;="&amp;DATE(O$1,O$2,1),Prov_Auto!$D$3:$D1000, "&lt;="&amp;EOMONTH(DATE(O$1,O$2,1),0)))</f>
        <v/>
      </c>
      <c r="P988" s="48" t="str">
        <f>IF($D988="","", (SUMIFS(Transacoes!$D$3:$D1000,Transacoes!$C$3:$C1000,$D988,Transacoes!$B$3:$B1000,"C", Transacoes!$A$3:$A1000, "&lt;"&amp;EOMONTH(DATE(P$1,P$2,1),0))-SUMIFS(Transacoes!$D$3:$D1000,Transacoes!$C$3:$C1000,$D988,Transacoes!$B$3:$B1000,"V", Transacoes!$A$3:$A1000, "&lt;"&amp;EOMONTH(DATE(P$1,P$2,1),0)))*SUMIFS(Prov_Auto!$E$3:$E1000, Prov_Auto!$A$3:$A1000, $D988, Prov_Auto!$D$3:$D1000,"&gt;="&amp;DATE(P$1,P$2,1),Prov_Auto!$D$3:$D1000, "&lt;="&amp;EOMONTH(DATE(P$1,P$2,1),0)))</f>
        <v/>
      </c>
      <c r="Q988" s="48" t="str">
        <f>IF($D988="","", (SUMIFS(Transacoes!$D$3:$D1000,Transacoes!$C$3:$C1000,$D988,Transacoes!$B$3:$B1000,"C", Transacoes!$A$3:$A1000, "&lt;"&amp;EOMONTH(DATE(Q$1,Q$2,1),0))-SUMIFS(Transacoes!$D$3:$D1000,Transacoes!$C$3:$C1000,$D988,Transacoes!$B$3:$B1000,"V", Transacoes!$A$3:$A1000, "&lt;"&amp;EOMONTH(DATE(Q$1,Q$2,1),0)))*SUMIFS(Prov_Auto!$E$3:$E1000, Prov_Auto!$A$3:$A1000, $D988, Prov_Auto!$D$3:$D1000,"&gt;="&amp;DATE(Q$1,Q$2,1),Prov_Auto!$D$3:$D1000, "&lt;="&amp;EOMONTH(DATE(Q$1,Q$2,1),0)))</f>
        <v/>
      </c>
      <c r="R988" s="47"/>
    </row>
    <row r="989">
      <c r="A989" s="47"/>
      <c r="B989" s="47"/>
      <c r="C989" s="47"/>
      <c r="D989" s="87"/>
      <c r="E989" s="48" t="str">
        <f>IF($D989="","", (SUMIFS(Transacoes!$D$3:$D1000,Transacoes!$C$3:$C1000,$D989,Transacoes!$B$3:$B1000,"C", Transacoes!$A$3:$A1000, "&lt;"&amp;EOMONTH(DATE(E$1,E$2,1),0))-SUMIFS(Transacoes!$D$3:$D1000,Transacoes!$C$3:$C1000,$D989,Transacoes!$B$3:$B1000,"V", Transacoes!$A$3:$A1000, "&lt;"&amp;EOMONTH(DATE(E$1,E$2,1),0)))*SUMIFS(Prov_Auto!$E$3:$E1000, Prov_Auto!$A$3:$A1000, $D989, Prov_Auto!$D$3:$D1000,"&gt;="&amp;DATE(E$1,E$2,1),Prov_Auto!$D$3:$D1000, "&lt;="&amp;EOMONTH(DATE(E$1,E$2,1),0)))</f>
        <v/>
      </c>
      <c r="F989" s="48" t="str">
        <f>IF($D989="","", (SUMIFS(Transacoes!$D$3:$D1000,Transacoes!$C$3:$C1000,$D989,Transacoes!$B$3:$B1000,"C", Transacoes!$A$3:$A1000, "&lt;"&amp;EOMONTH(DATE(F$1,F$2,1),0))-SUMIFS(Transacoes!$D$3:$D1000,Transacoes!$C$3:$C1000,$D989,Transacoes!$B$3:$B1000,"V", Transacoes!$A$3:$A1000, "&lt;"&amp;EOMONTH(DATE(F$1,F$2,1),0)))*SUMIFS(Prov_Auto!$E$3:$E1000, Prov_Auto!$A$3:$A1000, $D989, Prov_Auto!$D$3:$D1000,"&gt;="&amp;DATE(F$1,F$2,1),Prov_Auto!$D$3:$D1000, "&lt;="&amp;EOMONTH(DATE(F$1,F$2,1),0)))</f>
        <v/>
      </c>
      <c r="G989" s="48" t="str">
        <f>IF($D989="","", (SUMIFS(Transacoes!$D$3:$D1000,Transacoes!$C$3:$C1000,$D989,Transacoes!$B$3:$B1000,"C", Transacoes!$A$3:$A1000, "&lt;"&amp;EOMONTH(DATE(G$1,G$2,1),0))-SUMIFS(Transacoes!$D$3:$D1000,Transacoes!$C$3:$C1000,$D989,Transacoes!$B$3:$B1000,"V", Transacoes!$A$3:$A1000, "&lt;"&amp;EOMONTH(DATE(G$1,G$2,1),0)))*SUMIFS(Prov_Auto!$E$3:$E1000, Prov_Auto!$A$3:$A1000, $D989, Prov_Auto!$D$3:$D1000,"&gt;="&amp;DATE(G$1,G$2,1),Prov_Auto!$D$3:$D1000, "&lt;="&amp;EOMONTH(DATE(G$1,G$2,1),0)))</f>
        <v/>
      </c>
      <c r="H989" s="48" t="str">
        <f>IF($D989="","", (SUMIFS(Transacoes!$D$3:$D1000,Transacoes!$C$3:$C1000,$D989,Transacoes!$B$3:$B1000,"C", Transacoes!$A$3:$A1000, "&lt;"&amp;EOMONTH(DATE(H$1,H$2,1),0))-SUMIFS(Transacoes!$D$3:$D1000,Transacoes!$C$3:$C1000,$D989,Transacoes!$B$3:$B1000,"V", Transacoes!$A$3:$A1000, "&lt;"&amp;EOMONTH(DATE(H$1,H$2,1),0)))*SUMIFS(Prov_Auto!$E$3:$E1000, Prov_Auto!$A$3:$A1000, $D989, Prov_Auto!$D$3:$D1000,"&gt;="&amp;DATE(H$1,H$2,1),Prov_Auto!$D$3:$D1000, "&lt;="&amp;EOMONTH(DATE(H$1,H$2,1),0)))</f>
        <v/>
      </c>
      <c r="I989" s="48" t="str">
        <f>IF($D989="","", (SUMIFS(Transacoes!$D$3:$D1000,Transacoes!$C$3:$C1000,$D989,Transacoes!$B$3:$B1000,"C", Transacoes!$A$3:$A1000, "&lt;"&amp;EOMONTH(DATE(I$1,I$2,1),0))-SUMIFS(Transacoes!$D$3:$D1000,Transacoes!$C$3:$C1000,$D989,Transacoes!$B$3:$B1000,"V", Transacoes!$A$3:$A1000, "&lt;"&amp;EOMONTH(DATE(I$1,I$2,1),0)))*SUMIFS(Prov_Auto!$E$3:$E1000, Prov_Auto!$A$3:$A1000, $D989, Prov_Auto!$D$3:$D1000,"&gt;="&amp;DATE(I$1,I$2,1),Prov_Auto!$D$3:$D1000, "&lt;="&amp;EOMONTH(DATE(I$1,I$2,1),0)))</f>
        <v/>
      </c>
      <c r="J989" s="48" t="str">
        <f>IF($D989="","", (SUMIFS(Transacoes!$D$3:$D1000,Transacoes!$C$3:$C1000,$D989,Transacoes!$B$3:$B1000,"C", Transacoes!$A$3:$A1000, "&lt;"&amp;EOMONTH(DATE(J$1,J$2,1),0))-SUMIFS(Transacoes!$D$3:$D1000,Transacoes!$C$3:$C1000,$D989,Transacoes!$B$3:$B1000,"V", Transacoes!$A$3:$A1000, "&lt;"&amp;EOMONTH(DATE(J$1,J$2,1),0)))*SUMIFS(Prov_Auto!$E$3:$E1000, Prov_Auto!$A$3:$A1000, $D989, Prov_Auto!$D$3:$D1000,"&gt;="&amp;DATE(J$1,J$2,1),Prov_Auto!$D$3:$D1000, "&lt;="&amp;EOMONTH(DATE(J$1,J$2,1),0)))</f>
        <v/>
      </c>
      <c r="K989" s="48" t="str">
        <f>IF($D989="","", (SUMIFS(Transacoes!$D$3:$D1000,Transacoes!$C$3:$C1000,$D989,Transacoes!$B$3:$B1000,"C", Transacoes!$A$3:$A1000, "&lt;"&amp;EOMONTH(DATE(K$1,K$2,1),0))-SUMIFS(Transacoes!$D$3:$D1000,Transacoes!$C$3:$C1000,$D989,Transacoes!$B$3:$B1000,"V", Transacoes!$A$3:$A1000, "&lt;"&amp;EOMONTH(DATE(K$1,K$2,1),0)))*SUMIFS(Prov_Auto!$E$3:$E1000, Prov_Auto!$A$3:$A1000, $D989, Prov_Auto!$D$3:$D1000,"&gt;="&amp;DATE(K$1,K$2,1),Prov_Auto!$D$3:$D1000, "&lt;="&amp;EOMONTH(DATE(K$1,K$2,1),0)))</f>
        <v/>
      </c>
      <c r="L989" s="48" t="str">
        <f>IF($D989="","", (SUMIFS(Transacoes!$D$3:$D1000,Transacoes!$C$3:$C1000,$D989,Transacoes!$B$3:$B1000,"C", Transacoes!$A$3:$A1000, "&lt;"&amp;EOMONTH(DATE(L$1,L$2,1),0))-SUMIFS(Transacoes!$D$3:$D1000,Transacoes!$C$3:$C1000,$D989,Transacoes!$B$3:$B1000,"V", Transacoes!$A$3:$A1000, "&lt;"&amp;EOMONTH(DATE(L$1,L$2,1),0)))*SUMIFS(Prov_Auto!$E$3:$E1000, Prov_Auto!$A$3:$A1000, $D989, Prov_Auto!$D$3:$D1000,"&gt;="&amp;DATE(L$1,L$2,1),Prov_Auto!$D$3:$D1000, "&lt;="&amp;EOMONTH(DATE(L$1,L$2,1),0)))</f>
        <v/>
      </c>
      <c r="M989" s="48" t="str">
        <f>IF($D989="","", (SUMIFS(Transacoes!$D$3:$D1000,Transacoes!$C$3:$C1000,$D989,Transacoes!$B$3:$B1000,"C", Transacoes!$A$3:$A1000, "&lt;"&amp;EOMONTH(DATE(M$1,M$2,1),0))-SUMIFS(Transacoes!$D$3:$D1000,Transacoes!$C$3:$C1000,$D989,Transacoes!$B$3:$B1000,"V", Transacoes!$A$3:$A1000, "&lt;"&amp;EOMONTH(DATE(M$1,M$2,1),0)))*SUMIFS(Prov_Auto!$E$3:$E1000, Prov_Auto!$A$3:$A1000, $D989, Prov_Auto!$D$3:$D1000,"&gt;="&amp;DATE(M$1,M$2,1),Prov_Auto!$D$3:$D1000, "&lt;="&amp;EOMONTH(DATE(M$1,M$2,1),0)))</f>
        <v/>
      </c>
      <c r="N989" s="48" t="str">
        <f>IF($D989="","", (SUMIFS(Transacoes!$D$3:$D1000,Transacoes!$C$3:$C1000,$D989,Transacoes!$B$3:$B1000,"C", Transacoes!$A$3:$A1000, "&lt;"&amp;EOMONTH(DATE(N$1,N$2,1),0))-SUMIFS(Transacoes!$D$3:$D1000,Transacoes!$C$3:$C1000,$D989,Transacoes!$B$3:$B1000,"V", Transacoes!$A$3:$A1000, "&lt;"&amp;EOMONTH(DATE(N$1,N$2,1),0)))*SUMIFS(Prov_Auto!$E$3:$E1000, Prov_Auto!$A$3:$A1000, $D989, Prov_Auto!$D$3:$D1000,"&gt;="&amp;DATE(N$1,N$2,1),Prov_Auto!$D$3:$D1000, "&lt;="&amp;EOMONTH(DATE(N$1,N$2,1),0)))</f>
        <v/>
      </c>
      <c r="O989" s="48" t="str">
        <f>IF($D989="","", (SUMIFS(Transacoes!$D$3:$D1000,Transacoes!$C$3:$C1000,$D989,Transacoes!$B$3:$B1000,"C", Transacoes!$A$3:$A1000, "&lt;"&amp;EOMONTH(DATE(O$1,O$2,1),0))-SUMIFS(Transacoes!$D$3:$D1000,Transacoes!$C$3:$C1000,$D989,Transacoes!$B$3:$B1000,"V", Transacoes!$A$3:$A1000, "&lt;"&amp;EOMONTH(DATE(O$1,O$2,1),0)))*SUMIFS(Prov_Auto!$E$3:$E1000, Prov_Auto!$A$3:$A1000, $D989, Prov_Auto!$D$3:$D1000,"&gt;="&amp;DATE(O$1,O$2,1),Prov_Auto!$D$3:$D1000, "&lt;="&amp;EOMONTH(DATE(O$1,O$2,1),0)))</f>
        <v/>
      </c>
      <c r="P989" s="48" t="str">
        <f>IF($D989="","", (SUMIFS(Transacoes!$D$3:$D1000,Transacoes!$C$3:$C1000,$D989,Transacoes!$B$3:$B1000,"C", Transacoes!$A$3:$A1000, "&lt;"&amp;EOMONTH(DATE(P$1,P$2,1),0))-SUMIFS(Transacoes!$D$3:$D1000,Transacoes!$C$3:$C1000,$D989,Transacoes!$B$3:$B1000,"V", Transacoes!$A$3:$A1000, "&lt;"&amp;EOMONTH(DATE(P$1,P$2,1),0)))*SUMIFS(Prov_Auto!$E$3:$E1000, Prov_Auto!$A$3:$A1000, $D989, Prov_Auto!$D$3:$D1000,"&gt;="&amp;DATE(P$1,P$2,1),Prov_Auto!$D$3:$D1000, "&lt;="&amp;EOMONTH(DATE(P$1,P$2,1),0)))</f>
        <v/>
      </c>
      <c r="Q989" s="48" t="str">
        <f>IF($D989="","", (SUMIFS(Transacoes!$D$3:$D1000,Transacoes!$C$3:$C1000,$D989,Transacoes!$B$3:$B1000,"C", Transacoes!$A$3:$A1000, "&lt;"&amp;EOMONTH(DATE(Q$1,Q$2,1),0))-SUMIFS(Transacoes!$D$3:$D1000,Transacoes!$C$3:$C1000,$D989,Transacoes!$B$3:$B1000,"V", Transacoes!$A$3:$A1000, "&lt;"&amp;EOMONTH(DATE(Q$1,Q$2,1),0)))*SUMIFS(Prov_Auto!$E$3:$E1000, Prov_Auto!$A$3:$A1000, $D989, Prov_Auto!$D$3:$D1000,"&gt;="&amp;DATE(Q$1,Q$2,1),Prov_Auto!$D$3:$D1000, "&lt;="&amp;EOMONTH(DATE(Q$1,Q$2,1),0)))</f>
        <v/>
      </c>
      <c r="R989" s="47"/>
    </row>
    <row r="990">
      <c r="A990" s="47"/>
      <c r="B990" s="47"/>
      <c r="C990" s="47"/>
      <c r="D990" s="87"/>
      <c r="E990" s="48" t="str">
        <f>IF($D990="","", (SUMIFS(Transacoes!$D$3:$D1000,Transacoes!$C$3:$C1000,$D990,Transacoes!$B$3:$B1000,"C", Transacoes!$A$3:$A1000, "&lt;"&amp;EOMONTH(DATE(E$1,E$2,1),0))-SUMIFS(Transacoes!$D$3:$D1000,Transacoes!$C$3:$C1000,$D990,Transacoes!$B$3:$B1000,"V", Transacoes!$A$3:$A1000, "&lt;"&amp;EOMONTH(DATE(E$1,E$2,1),0)))*SUMIFS(Prov_Auto!$E$3:$E1000, Prov_Auto!$A$3:$A1000, $D990, Prov_Auto!$D$3:$D1000,"&gt;="&amp;DATE(E$1,E$2,1),Prov_Auto!$D$3:$D1000, "&lt;="&amp;EOMONTH(DATE(E$1,E$2,1),0)))</f>
        <v/>
      </c>
      <c r="F990" s="48" t="str">
        <f>IF($D990="","", (SUMIFS(Transacoes!$D$3:$D1000,Transacoes!$C$3:$C1000,$D990,Transacoes!$B$3:$B1000,"C", Transacoes!$A$3:$A1000, "&lt;"&amp;EOMONTH(DATE(F$1,F$2,1),0))-SUMIFS(Transacoes!$D$3:$D1000,Transacoes!$C$3:$C1000,$D990,Transacoes!$B$3:$B1000,"V", Transacoes!$A$3:$A1000, "&lt;"&amp;EOMONTH(DATE(F$1,F$2,1),0)))*SUMIFS(Prov_Auto!$E$3:$E1000, Prov_Auto!$A$3:$A1000, $D990, Prov_Auto!$D$3:$D1000,"&gt;="&amp;DATE(F$1,F$2,1),Prov_Auto!$D$3:$D1000, "&lt;="&amp;EOMONTH(DATE(F$1,F$2,1),0)))</f>
        <v/>
      </c>
      <c r="G990" s="48" t="str">
        <f>IF($D990="","", (SUMIFS(Transacoes!$D$3:$D1000,Transacoes!$C$3:$C1000,$D990,Transacoes!$B$3:$B1000,"C", Transacoes!$A$3:$A1000, "&lt;"&amp;EOMONTH(DATE(G$1,G$2,1),0))-SUMIFS(Transacoes!$D$3:$D1000,Transacoes!$C$3:$C1000,$D990,Transacoes!$B$3:$B1000,"V", Transacoes!$A$3:$A1000, "&lt;"&amp;EOMONTH(DATE(G$1,G$2,1),0)))*SUMIFS(Prov_Auto!$E$3:$E1000, Prov_Auto!$A$3:$A1000, $D990, Prov_Auto!$D$3:$D1000,"&gt;="&amp;DATE(G$1,G$2,1),Prov_Auto!$D$3:$D1000, "&lt;="&amp;EOMONTH(DATE(G$1,G$2,1),0)))</f>
        <v/>
      </c>
      <c r="H990" s="48" t="str">
        <f>IF($D990="","", (SUMIFS(Transacoes!$D$3:$D1000,Transacoes!$C$3:$C1000,$D990,Transacoes!$B$3:$B1000,"C", Transacoes!$A$3:$A1000, "&lt;"&amp;EOMONTH(DATE(H$1,H$2,1),0))-SUMIFS(Transacoes!$D$3:$D1000,Transacoes!$C$3:$C1000,$D990,Transacoes!$B$3:$B1000,"V", Transacoes!$A$3:$A1000, "&lt;"&amp;EOMONTH(DATE(H$1,H$2,1),0)))*SUMIFS(Prov_Auto!$E$3:$E1000, Prov_Auto!$A$3:$A1000, $D990, Prov_Auto!$D$3:$D1000,"&gt;="&amp;DATE(H$1,H$2,1),Prov_Auto!$D$3:$D1000, "&lt;="&amp;EOMONTH(DATE(H$1,H$2,1),0)))</f>
        <v/>
      </c>
      <c r="I990" s="48" t="str">
        <f>IF($D990="","", (SUMIFS(Transacoes!$D$3:$D1000,Transacoes!$C$3:$C1000,$D990,Transacoes!$B$3:$B1000,"C", Transacoes!$A$3:$A1000, "&lt;"&amp;EOMONTH(DATE(I$1,I$2,1),0))-SUMIFS(Transacoes!$D$3:$D1000,Transacoes!$C$3:$C1000,$D990,Transacoes!$B$3:$B1000,"V", Transacoes!$A$3:$A1000, "&lt;"&amp;EOMONTH(DATE(I$1,I$2,1),0)))*SUMIFS(Prov_Auto!$E$3:$E1000, Prov_Auto!$A$3:$A1000, $D990, Prov_Auto!$D$3:$D1000,"&gt;="&amp;DATE(I$1,I$2,1),Prov_Auto!$D$3:$D1000, "&lt;="&amp;EOMONTH(DATE(I$1,I$2,1),0)))</f>
        <v/>
      </c>
      <c r="J990" s="48" t="str">
        <f>IF($D990="","", (SUMIFS(Transacoes!$D$3:$D1000,Transacoes!$C$3:$C1000,$D990,Transacoes!$B$3:$B1000,"C", Transacoes!$A$3:$A1000, "&lt;"&amp;EOMONTH(DATE(J$1,J$2,1),0))-SUMIFS(Transacoes!$D$3:$D1000,Transacoes!$C$3:$C1000,$D990,Transacoes!$B$3:$B1000,"V", Transacoes!$A$3:$A1000, "&lt;"&amp;EOMONTH(DATE(J$1,J$2,1),0)))*SUMIFS(Prov_Auto!$E$3:$E1000, Prov_Auto!$A$3:$A1000, $D990, Prov_Auto!$D$3:$D1000,"&gt;="&amp;DATE(J$1,J$2,1),Prov_Auto!$D$3:$D1000, "&lt;="&amp;EOMONTH(DATE(J$1,J$2,1),0)))</f>
        <v/>
      </c>
      <c r="K990" s="48" t="str">
        <f>IF($D990="","", (SUMIFS(Transacoes!$D$3:$D1000,Transacoes!$C$3:$C1000,$D990,Transacoes!$B$3:$B1000,"C", Transacoes!$A$3:$A1000, "&lt;"&amp;EOMONTH(DATE(K$1,K$2,1),0))-SUMIFS(Transacoes!$D$3:$D1000,Transacoes!$C$3:$C1000,$D990,Transacoes!$B$3:$B1000,"V", Transacoes!$A$3:$A1000, "&lt;"&amp;EOMONTH(DATE(K$1,K$2,1),0)))*SUMIFS(Prov_Auto!$E$3:$E1000, Prov_Auto!$A$3:$A1000, $D990, Prov_Auto!$D$3:$D1000,"&gt;="&amp;DATE(K$1,K$2,1),Prov_Auto!$D$3:$D1000, "&lt;="&amp;EOMONTH(DATE(K$1,K$2,1),0)))</f>
        <v/>
      </c>
      <c r="L990" s="48" t="str">
        <f>IF($D990="","", (SUMIFS(Transacoes!$D$3:$D1000,Transacoes!$C$3:$C1000,$D990,Transacoes!$B$3:$B1000,"C", Transacoes!$A$3:$A1000, "&lt;"&amp;EOMONTH(DATE(L$1,L$2,1),0))-SUMIFS(Transacoes!$D$3:$D1000,Transacoes!$C$3:$C1000,$D990,Transacoes!$B$3:$B1000,"V", Transacoes!$A$3:$A1000, "&lt;"&amp;EOMONTH(DATE(L$1,L$2,1),0)))*SUMIFS(Prov_Auto!$E$3:$E1000, Prov_Auto!$A$3:$A1000, $D990, Prov_Auto!$D$3:$D1000,"&gt;="&amp;DATE(L$1,L$2,1),Prov_Auto!$D$3:$D1000, "&lt;="&amp;EOMONTH(DATE(L$1,L$2,1),0)))</f>
        <v/>
      </c>
      <c r="M990" s="48" t="str">
        <f>IF($D990="","", (SUMIFS(Transacoes!$D$3:$D1000,Transacoes!$C$3:$C1000,$D990,Transacoes!$B$3:$B1000,"C", Transacoes!$A$3:$A1000, "&lt;"&amp;EOMONTH(DATE(M$1,M$2,1),0))-SUMIFS(Transacoes!$D$3:$D1000,Transacoes!$C$3:$C1000,$D990,Transacoes!$B$3:$B1000,"V", Transacoes!$A$3:$A1000, "&lt;"&amp;EOMONTH(DATE(M$1,M$2,1),0)))*SUMIFS(Prov_Auto!$E$3:$E1000, Prov_Auto!$A$3:$A1000, $D990, Prov_Auto!$D$3:$D1000,"&gt;="&amp;DATE(M$1,M$2,1),Prov_Auto!$D$3:$D1000, "&lt;="&amp;EOMONTH(DATE(M$1,M$2,1),0)))</f>
        <v/>
      </c>
      <c r="N990" s="48" t="str">
        <f>IF($D990="","", (SUMIFS(Transacoes!$D$3:$D1000,Transacoes!$C$3:$C1000,$D990,Transacoes!$B$3:$B1000,"C", Transacoes!$A$3:$A1000, "&lt;"&amp;EOMONTH(DATE(N$1,N$2,1),0))-SUMIFS(Transacoes!$D$3:$D1000,Transacoes!$C$3:$C1000,$D990,Transacoes!$B$3:$B1000,"V", Transacoes!$A$3:$A1000, "&lt;"&amp;EOMONTH(DATE(N$1,N$2,1),0)))*SUMIFS(Prov_Auto!$E$3:$E1000, Prov_Auto!$A$3:$A1000, $D990, Prov_Auto!$D$3:$D1000,"&gt;="&amp;DATE(N$1,N$2,1),Prov_Auto!$D$3:$D1000, "&lt;="&amp;EOMONTH(DATE(N$1,N$2,1),0)))</f>
        <v/>
      </c>
      <c r="O990" s="48" t="str">
        <f>IF($D990="","", (SUMIFS(Transacoes!$D$3:$D1000,Transacoes!$C$3:$C1000,$D990,Transacoes!$B$3:$B1000,"C", Transacoes!$A$3:$A1000, "&lt;"&amp;EOMONTH(DATE(O$1,O$2,1),0))-SUMIFS(Transacoes!$D$3:$D1000,Transacoes!$C$3:$C1000,$D990,Transacoes!$B$3:$B1000,"V", Transacoes!$A$3:$A1000, "&lt;"&amp;EOMONTH(DATE(O$1,O$2,1),0)))*SUMIFS(Prov_Auto!$E$3:$E1000, Prov_Auto!$A$3:$A1000, $D990, Prov_Auto!$D$3:$D1000,"&gt;="&amp;DATE(O$1,O$2,1),Prov_Auto!$D$3:$D1000, "&lt;="&amp;EOMONTH(DATE(O$1,O$2,1),0)))</f>
        <v/>
      </c>
      <c r="P990" s="48" t="str">
        <f>IF($D990="","", (SUMIFS(Transacoes!$D$3:$D1000,Transacoes!$C$3:$C1000,$D990,Transacoes!$B$3:$B1000,"C", Transacoes!$A$3:$A1000, "&lt;"&amp;EOMONTH(DATE(P$1,P$2,1),0))-SUMIFS(Transacoes!$D$3:$D1000,Transacoes!$C$3:$C1000,$D990,Transacoes!$B$3:$B1000,"V", Transacoes!$A$3:$A1000, "&lt;"&amp;EOMONTH(DATE(P$1,P$2,1),0)))*SUMIFS(Prov_Auto!$E$3:$E1000, Prov_Auto!$A$3:$A1000, $D990, Prov_Auto!$D$3:$D1000,"&gt;="&amp;DATE(P$1,P$2,1),Prov_Auto!$D$3:$D1000, "&lt;="&amp;EOMONTH(DATE(P$1,P$2,1),0)))</f>
        <v/>
      </c>
      <c r="Q990" s="48" t="str">
        <f>IF($D990="","", (SUMIFS(Transacoes!$D$3:$D1000,Transacoes!$C$3:$C1000,$D990,Transacoes!$B$3:$B1000,"C", Transacoes!$A$3:$A1000, "&lt;"&amp;EOMONTH(DATE(Q$1,Q$2,1),0))-SUMIFS(Transacoes!$D$3:$D1000,Transacoes!$C$3:$C1000,$D990,Transacoes!$B$3:$B1000,"V", Transacoes!$A$3:$A1000, "&lt;"&amp;EOMONTH(DATE(Q$1,Q$2,1),0)))*SUMIFS(Prov_Auto!$E$3:$E1000, Prov_Auto!$A$3:$A1000, $D990, Prov_Auto!$D$3:$D1000,"&gt;="&amp;DATE(Q$1,Q$2,1),Prov_Auto!$D$3:$D1000, "&lt;="&amp;EOMONTH(DATE(Q$1,Q$2,1),0)))</f>
        <v/>
      </c>
      <c r="R990" s="47"/>
    </row>
    <row r="991">
      <c r="A991" s="47"/>
      <c r="B991" s="47"/>
      <c r="C991" s="47"/>
      <c r="D991" s="87"/>
      <c r="E991" s="48" t="str">
        <f>IF($D991="","", (SUMIFS(Transacoes!$D$3:$D1000,Transacoes!$C$3:$C1000,$D991,Transacoes!$B$3:$B1000,"C", Transacoes!$A$3:$A1000, "&lt;"&amp;EOMONTH(DATE(E$1,E$2,1),0))-SUMIFS(Transacoes!$D$3:$D1000,Transacoes!$C$3:$C1000,$D991,Transacoes!$B$3:$B1000,"V", Transacoes!$A$3:$A1000, "&lt;"&amp;EOMONTH(DATE(E$1,E$2,1),0)))*SUMIFS(Prov_Auto!$E$3:$E1000, Prov_Auto!$A$3:$A1000, $D991, Prov_Auto!$D$3:$D1000,"&gt;="&amp;DATE(E$1,E$2,1),Prov_Auto!$D$3:$D1000, "&lt;="&amp;EOMONTH(DATE(E$1,E$2,1),0)))</f>
        <v/>
      </c>
      <c r="F991" s="48" t="str">
        <f>IF($D991="","", (SUMIFS(Transacoes!$D$3:$D1000,Transacoes!$C$3:$C1000,$D991,Transacoes!$B$3:$B1000,"C", Transacoes!$A$3:$A1000, "&lt;"&amp;EOMONTH(DATE(F$1,F$2,1),0))-SUMIFS(Transacoes!$D$3:$D1000,Transacoes!$C$3:$C1000,$D991,Transacoes!$B$3:$B1000,"V", Transacoes!$A$3:$A1000, "&lt;"&amp;EOMONTH(DATE(F$1,F$2,1),0)))*SUMIFS(Prov_Auto!$E$3:$E1000, Prov_Auto!$A$3:$A1000, $D991, Prov_Auto!$D$3:$D1000,"&gt;="&amp;DATE(F$1,F$2,1),Prov_Auto!$D$3:$D1000, "&lt;="&amp;EOMONTH(DATE(F$1,F$2,1),0)))</f>
        <v/>
      </c>
      <c r="G991" s="48" t="str">
        <f>IF($D991="","", (SUMIFS(Transacoes!$D$3:$D1000,Transacoes!$C$3:$C1000,$D991,Transacoes!$B$3:$B1000,"C", Transacoes!$A$3:$A1000, "&lt;"&amp;EOMONTH(DATE(G$1,G$2,1),0))-SUMIFS(Transacoes!$D$3:$D1000,Transacoes!$C$3:$C1000,$D991,Transacoes!$B$3:$B1000,"V", Transacoes!$A$3:$A1000, "&lt;"&amp;EOMONTH(DATE(G$1,G$2,1),0)))*SUMIFS(Prov_Auto!$E$3:$E1000, Prov_Auto!$A$3:$A1000, $D991, Prov_Auto!$D$3:$D1000,"&gt;="&amp;DATE(G$1,G$2,1),Prov_Auto!$D$3:$D1000, "&lt;="&amp;EOMONTH(DATE(G$1,G$2,1),0)))</f>
        <v/>
      </c>
      <c r="H991" s="48" t="str">
        <f>IF($D991="","", (SUMIFS(Transacoes!$D$3:$D1000,Transacoes!$C$3:$C1000,$D991,Transacoes!$B$3:$B1000,"C", Transacoes!$A$3:$A1000, "&lt;"&amp;EOMONTH(DATE(H$1,H$2,1),0))-SUMIFS(Transacoes!$D$3:$D1000,Transacoes!$C$3:$C1000,$D991,Transacoes!$B$3:$B1000,"V", Transacoes!$A$3:$A1000, "&lt;"&amp;EOMONTH(DATE(H$1,H$2,1),0)))*SUMIFS(Prov_Auto!$E$3:$E1000, Prov_Auto!$A$3:$A1000, $D991, Prov_Auto!$D$3:$D1000,"&gt;="&amp;DATE(H$1,H$2,1),Prov_Auto!$D$3:$D1000, "&lt;="&amp;EOMONTH(DATE(H$1,H$2,1),0)))</f>
        <v/>
      </c>
      <c r="I991" s="48" t="str">
        <f>IF($D991="","", (SUMIFS(Transacoes!$D$3:$D1000,Transacoes!$C$3:$C1000,$D991,Transacoes!$B$3:$B1000,"C", Transacoes!$A$3:$A1000, "&lt;"&amp;EOMONTH(DATE(I$1,I$2,1),0))-SUMIFS(Transacoes!$D$3:$D1000,Transacoes!$C$3:$C1000,$D991,Transacoes!$B$3:$B1000,"V", Transacoes!$A$3:$A1000, "&lt;"&amp;EOMONTH(DATE(I$1,I$2,1),0)))*SUMIFS(Prov_Auto!$E$3:$E1000, Prov_Auto!$A$3:$A1000, $D991, Prov_Auto!$D$3:$D1000,"&gt;="&amp;DATE(I$1,I$2,1),Prov_Auto!$D$3:$D1000, "&lt;="&amp;EOMONTH(DATE(I$1,I$2,1),0)))</f>
        <v/>
      </c>
      <c r="J991" s="48" t="str">
        <f>IF($D991="","", (SUMIFS(Transacoes!$D$3:$D1000,Transacoes!$C$3:$C1000,$D991,Transacoes!$B$3:$B1000,"C", Transacoes!$A$3:$A1000, "&lt;"&amp;EOMONTH(DATE(J$1,J$2,1),0))-SUMIFS(Transacoes!$D$3:$D1000,Transacoes!$C$3:$C1000,$D991,Transacoes!$B$3:$B1000,"V", Transacoes!$A$3:$A1000, "&lt;"&amp;EOMONTH(DATE(J$1,J$2,1),0)))*SUMIFS(Prov_Auto!$E$3:$E1000, Prov_Auto!$A$3:$A1000, $D991, Prov_Auto!$D$3:$D1000,"&gt;="&amp;DATE(J$1,J$2,1),Prov_Auto!$D$3:$D1000, "&lt;="&amp;EOMONTH(DATE(J$1,J$2,1),0)))</f>
        <v/>
      </c>
      <c r="K991" s="48" t="str">
        <f>IF($D991="","", (SUMIFS(Transacoes!$D$3:$D1000,Transacoes!$C$3:$C1000,$D991,Transacoes!$B$3:$B1000,"C", Transacoes!$A$3:$A1000, "&lt;"&amp;EOMONTH(DATE(K$1,K$2,1),0))-SUMIFS(Transacoes!$D$3:$D1000,Transacoes!$C$3:$C1000,$D991,Transacoes!$B$3:$B1000,"V", Transacoes!$A$3:$A1000, "&lt;"&amp;EOMONTH(DATE(K$1,K$2,1),0)))*SUMIFS(Prov_Auto!$E$3:$E1000, Prov_Auto!$A$3:$A1000, $D991, Prov_Auto!$D$3:$D1000,"&gt;="&amp;DATE(K$1,K$2,1),Prov_Auto!$D$3:$D1000, "&lt;="&amp;EOMONTH(DATE(K$1,K$2,1),0)))</f>
        <v/>
      </c>
      <c r="L991" s="48" t="str">
        <f>IF($D991="","", (SUMIFS(Transacoes!$D$3:$D1000,Transacoes!$C$3:$C1000,$D991,Transacoes!$B$3:$B1000,"C", Transacoes!$A$3:$A1000, "&lt;"&amp;EOMONTH(DATE(L$1,L$2,1),0))-SUMIFS(Transacoes!$D$3:$D1000,Transacoes!$C$3:$C1000,$D991,Transacoes!$B$3:$B1000,"V", Transacoes!$A$3:$A1000, "&lt;"&amp;EOMONTH(DATE(L$1,L$2,1),0)))*SUMIFS(Prov_Auto!$E$3:$E1000, Prov_Auto!$A$3:$A1000, $D991, Prov_Auto!$D$3:$D1000,"&gt;="&amp;DATE(L$1,L$2,1),Prov_Auto!$D$3:$D1000, "&lt;="&amp;EOMONTH(DATE(L$1,L$2,1),0)))</f>
        <v/>
      </c>
      <c r="M991" s="48" t="str">
        <f>IF($D991="","", (SUMIFS(Transacoes!$D$3:$D1000,Transacoes!$C$3:$C1000,$D991,Transacoes!$B$3:$B1000,"C", Transacoes!$A$3:$A1000, "&lt;"&amp;EOMONTH(DATE(M$1,M$2,1),0))-SUMIFS(Transacoes!$D$3:$D1000,Transacoes!$C$3:$C1000,$D991,Transacoes!$B$3:$B1000,"V", Transacoes!$A$3:$A1000, "&lt;"&amp;EOMONTH(DATE(M$1,M$2,1),0)))*SUMIFS(Prov_Auto!$E$3:$E1000, Prov_Auto!$A$3:$A1000, $D991, Prov_Auto!$D$3:$D1000,"&gt;="&amp;DATE(M$1,M$2,1),Prov_Auto!$D$3:$D1000, "&lt;="&amp;EOMONTH(DATE(M$1,M$2,1),0)))</f>
        <v/>
      </c>
      <c r="N991" s="48" t="str">
        <f>IF($D991="","", (SUMIFS(Transacoes!$D$3:$D1000,Transacoes!$C$3:$C1000,$D991,Transacoes!$B$3:$B1000,"C", Transacoes!$A$3:$A1000, "&lt;"&amp;EOMONTH(DATE(N$1,N$2,1),0))-SUMIFS(Transacoes!$D$3:$D1000,Transacoes!$C$3:$C1000,$D991,Transacoes!$B$3:$B1000,"V", Transacoes!$A$3:$A1000, "&lt;"&amp;EOMONTH(DATE(N$1,N$2,1),0)))*SUMIFS(Prov_Auto!$E$3:$E1000, Prov_Auto!$A$3:$A1000, $D991, Prov_Auto!$D$3:$D1000,"&gt;="&amp;DATE(N$1,N$2,1),Prov_Auto!$D$3:$D1000, "&lt;="&amp;EOMONTH(DATE(N$1,N$2,1),0)))</f>
        <v/>
      </c>
      <c r="O991" s="48" t="str">
        <f>IF($D991="","", (SUMIFS(Transacoes!$D$3:$D1000,Transacoes!$C$3:$C1000,$D991,Transacoes!$B$3:$B1000,"C", Transacoes!$A$3:$A1000, "&lt;"&amp;EOMONTH(DATE(O$1,O$2,1),0))-SUMIFS(Transacoes!$D$3:$D1000,Transacoes!$C$3:$C1000,$D991,Transacoes!$B$3:$B1000,"V", Transacoes!$A$3:$A1000, "&lt;"&amp;EOMONTH(DATE(O$1,O$2,1),0)))*SUMIFS(Prov_Auto!$E$3:$E1000, Prov_Auto!$A$3:$A1000, $D991, Prov_Auto!$D$3:$D1000,"&gt;="&amp;DATE(O$1,O$2,1),Prov_Auto!$D$3:$D1000, "&lt;="&amp;EOMONTH(DATE(O$1,O$2,1),0)))</f>
        <v/>
      </c>
      <c r="P991" s="48" t="str">
        <f>IF($D991="","", (SUMIFS(Transacoes!$D$3:$D1000,Transacoes!$C$3:$C1000,$D991,Transacoes!$B$3:$B1000,"C", Transacoes!$A$3:$A1000, "&lt;"&amp;EOMONTH(DATE(P$1,P$2,1),0))-SUMIFS(Transacoes!$D$3:$D1000,Transacoes!$C$3:$C1000,$D991,Transacoes!$B$3:$B1000,"V", Transacoes!$A$3:$A1000, "&lt;"&amp;EOMONTH(DATE(P$1,P$2,1),0)))*SUMIFS(Prov_Auto!$E$3:$E1000, Prov_Auto!$A$3:$A1000, $D991, Prov_Auto!$D$3:$D1000,"&gt;="&amp;DATE(P$1,P$2,1),Prov_Auto!$D$3:$D1000, "&lt;="&amp;EOMONTH(DATE(P$1,P$2,1),0)))</f>
        <v/>
      </c>
      <c r="Q991" s="48" t="str">
        <f>IF($D991="","", (SUMIFS(Transacoes!$D$3:$D1000,Transacoes!$C$3:$C1000,$D991,Transacoes!$B$3:$B1000,"C", Transacoes!$A$3:$A1000, "&lt;"&amp;EOMONTH(DATE(Q$1,Q$2,1),0))-SUMIFS(Transacoes!$D$3:$D1000,Transacoes!$C$3:$C1000,$D991,Transacoes!$B$3:$B1000,"V", Transacoes!$A$3:$A1000, "&lt;"&amp;EOMONTH(DATE(Q$1,Q$2,1),0)))*SUMIFS(Prov_Auto!$E$3:$E1000, Prov_Auto!$A$3:$A1000, $D991, Prov_Auto!$D$3:$D1000,"&gt;="&amp;DATE(Q$1,Q$2,1),Prov_Auto!$D$3:$D1000, "&lt;="&amp;EOMONTH(DATE(Q$1,Q$2,1),0)))</f>
        <v/>
      </c>
      <c r="R991" s="47"/>
    </row>
    <row r="992">
      <c r="A992" s="47"/>
      <c r="B992" s="47"/>
      <c r="C992" s="47"/>
      <c r="D992" s="87"/>
      <c r="E992" s="48" t="str">
        <f>IF($D992="","", (SUMIFS(Transacoes!$D$3:$D1000,Transacoes!$C$3:$C1000,$D992,Transacoes!$B$3:$B1000,"C", Transacoes!$A$3:$A1000, "&lt;"&amp;EOMONTH(DATE(E$1,E$2,1),0))-SUMIFS(Transacoes!$D$3:$D1000,Transacoes!$C$3:$C1000,$D992,Transacoes!$B$3:$B1000,"V", Transacoes!$A$3:$A1000, "&lt;"&amp;EOMONTH(DATE(E$1,E$2,1),0)))*SUMIFS(Prov_Auto!$E$3:$E1000, Prov_Auto!$A$3:$A1000, $D992, Prov_Auto!$D$3:$D1000,"&gt;="&amp;DATE(E$1,E$2,1),Prov_Auto!$D$3:$D1000, "&lt;="&amp;EOMONTH(DATE(E$1,E$2,1),0)))</f>
        <v/>
      </c>
      <c r="F992" s="48" t="str">
        <f>IF($D992="","", (SUMIFS(Transacoes!$D$3:$D1000,Transacoes!$C$3:$C1000,$D992,Transacoes!$B$3:$B1000,"C", Transacoes!$A$3:$A1000, "&lt;"&amp;EOMONTH(DATE(F$1,F$2,1),0))-SUMIFS(Transacoes!$D$3:$D1000,Transacoes!$C$3:$C1000,$D992,Transacoes!$B$3:$B1000,"V", Transacoes!$A$3:$A1000, "&lt;"&amp;EOMONTH(DATE(F$1,F$2,1),0)))*SUMIFS(Prov_Auto!$E$3:$E1000, Prov_Auto!$A$3:$A1000, $D992, Prov_Auto!$D$3:$D1000,"&gt;="&amp;DATE(F$1,F$2,1),Prov_Auto!$D$3:$D1000, "&lt;="&amp;EOMONTH(DATE(F$1,F$2,1),0)))</f>
        <v/>
      </c>
      <c r="G992" s="48" t="str">
        <f>IF($D992="","", (SUMIFS(Transacoes!$D$3:$D1000,Transacoes!$C$3:$C1000,$D992,Transacoes!$B$3:$B1000,"C", Transacoes!$A$3:$A1000, "&lt;"&amp;EOMONTH(DATE(G$1,G$2,1),0))-SUMIFS(Transacoes!$D$3:$D1000,Transacoes!$C$3:$C1000,$D992,Transacoes!$B$3:$B1000,"V", Transacoes!$A$3:$A1000, "&lt;"&amp;EOMONTH(DATE(G$1,G$2,1),0)))*SUMIFS(Prov_Auto!$E$3:$E1000, Prov_Auto!$A$3:$A1000, $D992, Prov_Auto!$D$3:$D1000,"&gt;="&amp;DATE(G$1,G$2,1),Prov_Auto!$D$3:$D1000, "&lt;="&amp;EOMONTH(DATE(G$1,G$2,1),0)))</f>
        <v/>
      </c>
      <c r="H992" s="48" t="str">
        <f>IF($D992="","", (SUMIFS(Transacoes!$D$3:$D1000,Transacoes!$C$3:$C1000,$D992,Transacoes!$B$3:$B1000,"C", Transacoes!$A$3:$A1000, "&lt;"&amp;EOMONTH(DATE(H$1,H$2,1),0))-SUMIFS(Transacoes!$D$3:$D1000,Transacoes!$C$3:$C1000,$D992,Transacoes!$B$3:$B1000,"V", Transacoes!$A$3:$A1000, "&lt;"&amp;EOMONTH(DATE(H$1,H$2,1),0)))*SUMIFS(Prov_Auto!$E$3:$E1000, Prov_Auto!$A$3:$A1000, $D992, Prov_Auto!$D$3:$D1000,"&gt;="&amp;DATE(H$1,H$2,1),Prov_Auto!$D$3:$D1000, "&lt;="&amp;EOMONTH(DATE(H$1,H$2,1),0)))</f>
        <v/>
      </c>
      <c r="I992" s="48" t="str">
        <f>IF($D992="","", (SUMIFS(Transacoes!$D$3:$D1000,Transacoes!$C$3:$C1000,$D992,Transacoes!$B$3:$B1000,"C", Transacoes!$A$3:$A1000, "&lt;"&amp;EOMONTH(DATE(I$1,I$2,1),0))-SUMIFS(Transacoes!$D$3:$D1000,Transacoes!$C$3:$C1000,$D992,Transacoes!$B$3:$B1000,"V", Transacoes!$A$3:$A1000, "&lt;"&amp;EOMONTH(DATE(I$1,I$2,1),0)))*SUMIFS(Prov_Auto!$E$3:$E1000, Prov_Auto!$A$3:$A1000, $D992, Prov_Auto!$D$3:$D1000,"&gt;="&amp;DATE(I$1,I$2,1),Prov_Auto!$D$3:$D1000, "&lt;="&amp;EOMONTH(DATE(I$1,I$2,1),0)))</f>
        <v/>
      </c>
      <c r="J992" s="48" t="str">
        <f>IF($D992="","", (SUMIFS(Transacoes!$D$3:$D1000,Transacoes!$C$3:$C1000,$D992,Transacoes!$B$3:$B1000,"C", Transacoes!$A$3:$A1000, "&lt;"&amp;EOMONTH(DATE(J$1,J$2,1),0))-SUMIFS(Transacoes!$D$3:$D1000,Transacoes!$C$3:$C1000,$D992,Transacoes!$B$3:$B1000,"V", Transacoes!$A$3:$A1000, "&lt;"&amp;EOMONTH(DATE(J$1,J$2,1),0)))*SUMIFS(Prov_Auto!$E$3:$E1000, Prov_Auto!$A$3:$A1000, $D992, Prov_Auto!$D$3:$D1000,"&gt;="&amp;DATE(J$1,J$2,1),Prov_Auto!$D$3:$D1000, "&lt;="&amp;EOMONTH(DATE(J$1,J$2,1),0)))</f>
        <v/>
      </c>
      <c r="K992" s="48" t="str">
        <f>IF($D992="","", (SUMIFS(Transacoes!$D$3:$D1000,Transacoes!$C$3:$C1000,$D992,Transacoes!$B$3:$B1000,"C", Transacoes!$A$3:$A1000, "&lt;"&amp;EOMONTH(DATE(K$1,K$2,1),0))-SUMIFS(Transacoes!$D$3:$D1000,Transacoes!$C$3:$C1000,$D992,Transacoes!$B$3:$B1000,"V", Transacoes!$A$3:$A1000, "&lt;"&amp;EOMONTH(DATE(K$1,K$2,1),0)))*SUMIFS(Prov_Auto!$E$3:$E1000, Prov_Auto!$A$3:$A1000, $D992, Prov_Auto!$D$3:$D1000,"&gt;="&amp;DATE(K$1,K$2,1),Prov_Auto!$D$3:$D1000, "&lt;="&amp;EOMONTH(DATE(K$1,K$2,1),0)))</f>
        <v/>
      </c>
      <c r="L992" s="48" t="str">
        <f>IF($D992="","", (SUMIFS(Transacoes!$D$3:$D1000,Transacoes!$C$3:$C1000,$D992,Transacoes!$B$3:$B1000,"C", Transacoes!$A$3:$A1000, "&lt;"&amp;EOMONTH(DATE(L$1,L$2,1),0))-SUMIFS(Transacoes!$D$3:$D1000,Transacoes!$C$3:$C1000,$D992,Transacoes!$B$3:$B1000,"V", Transacoes!$A$3:$A1000, "&lt;"&amp;EOMONTH(DATE(L$1,L$2,1),0)))*SUMIFS(Prov_Auto!$E$3:$E1000, Prov_Auto!$A$3:$A1000, $D992, Prov_Auto!$D$3:$D1000,"&gt;="&amp;DATE(L$1,L$2,1),Prov_Auto!$D$3:$D1000, "&lt;="&amp;EOMONTH(DATE(L$1,L$2,1),0)))</f>
        <v/>
      </c>
      <c r="M992" s="48" t="str">
        <f>IF($D992="","", (SUMIFS(Transacoes!$D$3:$D1000,Transacoes!$C$3:$C1000,$D992,Transacoes!$B$3:$B1000,"C", Transacoes!$A$3:$A1000, "&lt;"&amp;EOMONTH(DATE(M$1,M$2,1),0))-SUMIFS(Transacoes!$D$3:$D1000,Transacoes!$C$3:$C1000,$D992,Transacoes!$B$3:$B1000,"V", Transacoes!$A$3:$A1000, "&lt;"&amp;EOMONTH(DATE(M$1,M$2,1),0)))*SUMIFS(Prov_Auto!$E$3:$E1000, Prov_Auto!$A$3:$A1000, $D992, Prov_Auto!$D$3:$D1000,"&gt;="&amp;DATE(M$1,M$2,1),Prov_Auto!$D$3:$D1000, "&lt;="&amp;EOMONTH(DATE(M$1,M$2,1),0)))</f>
        <v/>
      </c>
      <c r="N992" s="48" t="str">
        <f>IF($D992="","", (SUMIFS(Transacoes!$D$3:$D1000,Transacoes!$C$3:$C1000,$D992,Transacoes!$B$3:$B1000,"C", Transacoes!$A$3:$A1000, "&lt;"&amp;EOMONTH(DATE(N$1,N$2,1),0))-SUMIFS(Transacoes!$D$3:$D1000,Transacoes!$C$3:$C1000,$D992,Transacoes!$B$3:$B1000,"V", Transacoes!$A$3:$A1000, "&lt;"&amp;EOMONTH(DATE(N$1,N$2,1),0)))*SUMIFS(Prov_Auto!$E$3:$E1000, Prov_Auto!$A$3:$A1000, $D992, Prov_Auto!$D$3:$D1000,"&gt;="&amp;DATE(N$1,N$2,1),Prov_Auto!$D$3:$D1000, "&lt;="&amp;EOMONTH(DATE(N$1,N$2,1),0)))</f>
        <v/>
      </c>
      <c r="O992" s="48" t="str">
        <f>IF($D992="","", (SUMIFS(Transacoes!$D$3:$D1000,Transacoes!$C$3:$C1000,$D992,Transacoes!$B$3:$B1000,"C", Transacoes!$A$3:$A1000, "&lt;"&amp;EOMONTH(DATE(O$1,O$2,1),0))-SUMIFS(Transacoes!$D$3:$D1000,Transacoes!$C$3:$C1000,$D992,Transacoes!$B$3:$B1000,"V", Transacoes!$A$3:$A1000, "&lt;"&amp;EOMONTH(DATE(O$1,O$2,1),0)))*SUMIFS(Prov_Auto!$E$3:$E1000, Prov_Auto!$A$3:$A1000, $D992, Prov_Auto!$D$3:$D1000,"&gt;="&amp;DATE(O$1,O$2,1),Prov_Auto!$D$3:$D1000, "&lt;="&amp;EOMONTH(DATE(O$1,O$2,1),0)))</f>
        <v/>
      </c>
      <c r="P992" s="48" t="str">
        <f>IF($D992="","", (SUMIFS(Transacoes!$D$3:$D1000,Transacoes!$C$3:$C1000,$D992,Transacoes!$B$3:$B1000,"C", Transacoes!$A$3:$A1000, "&lt;"&amp;EOMONTH(DATE(P$1,P$2,1),0))-SUMIFS(Transacoes!$D$3:$D1000,Transacoes!$C$3:$C1000,$D992,Transacoes!$B$3:$B1000,"V", Transacoes!$A$3:$A1000, "&lt;"&amp;EOMONTH(DATE(P$1,P$2,1),0)))*SUMIFS(Prov_Auto!$E$3:$E1000, Prov_Auto!$A$3:$A1000, $D992, Prov_Auto!$D$3:$D1000,"&gt;="&amp;DATE(P$1,P$2,1),Prov_Auto!$D$3:$D1000, "&lt;="&amp;EOMONTH(DATE(P$1,P$2,1),0)))</f>
        <v/>
      </c>
      <c r="Q992" s="48" t="str">
        <f>IF($D992="","", (SUMIFS(Transacoes!$D$3:$D1000,Transacoes!$C$3:$C1000,$D992,Transacoes!$B$3:$B1000,"C", Transacoes!$A$3:$A1000, "&lt;"&amp;EOMONTH(DATE(Q$1,Q$2,1),0))-SUMIFS(Transacoes!$D$3:$D1000,Transacoes!$C$3:$C1000,$D992,Transacoes!$B$3:$B1000,"V", Transacoes!$A$3:$A1000, "&lt;"&amp;EOMONTH(DATE(Q$1,Q$2,1),0)))*SUMIFS(Prov_Auto!$E$3:$E1000, Prov_Auto!$A$3:$A1000, $D992, Prov_Auto!$D$3:$D1000,"&gt;="&amp;DATE(Q$1,Q$2,1),Prov_Auto!$D$3:$D1000, "&lt;="&amp;EOMONTH(DATE(Q$1,Q$2,1),0)))</f>
        <v/>
      </c>
      <c r="R992" s="47"/>
    </row>
    <row r="993">
      <c r="A993" s="47"/>
      <c r="B993" s="47"/>
      <c r="C993" s="47"/>
      <c r="D993" s="87"/>
      <c r="E993" s="48" t="str">
        <f>IF($D993="","", (SUMIFS(Transacoes!$D$3:$D1000,Transacoes!$C$3:$C1000,$D993,Transacoes!$B$3:$B1000,"C", Transacoes!$A$3:$A1000, "&lt;"&amp;EOMONTH(DATE(E$1,E$2,1),0))-SUMIFS(Transacoes!$D$3:$D1000,Transacoes!$C$3:$C1000,$D993,Transacoes!$B$3:$B1000,"V", Transacoes!$A$3:$A1000, "&lt;"&amp;EOMONTH(DATE(E$1,E$2,1),0)))*SUMIFS(Prov_Auto!$E$3:$E1000, Prov_Auto!$A$3:$A1000, $D993, Prov_Auto!$D$3:$D1000,"&gt;="&amp;DATE(E$1,E$2,1),Prov_Auto!$D$3:$D1000, "&lt;="&amp;EOMONTH(DATE(E$1,E$2,1),0)))</f>
        <v/>
      </c>
      <c r="F993" s="48" t="str">
        <f>IF($D993="","", (SUMIFS(Transacoes!$D$3:$D1000,Transacoes!$C$3:$C1000,$D993,Transacoes!$B$3:$B1000,"C", Transacoes!$A$3:$A1000, "&lt;"&amp;EOMONTH(DATE(F$1,F$2,1),0))-SUMIFS(Transacoes!$D$3:$D1000,Transacoes!$C$3:$C1000,$D993,Transacoes!$B$3:$B1000,"V", Transacoes!$A$3:$A1000, "&lt;"&amp;EOMONTH(DATE(F$1,F$2,1),0)))*SUMIFS(Prov_Auto!$E$3:$E1000, Prov_Auto!$A$3:$A1000, $D993, Prov_Auto!$D$3:$D1000,"&gt;="&amp;DATE(F$1,F$2,1),Prov_Auto!$D$3:$D1000, "&lt;="&amp;EOMONTH(DATE(F$1,F$2,1),0)))</f>
        <v/>
      </c>
      <c r="G993" s="48" t="str">
        <f>IF($D993="","", (SUMIFS(Transacoes!$D$3:$D1000,Transacoes!$C$3:$C1000,$D993,Transacoes!$B$3:$B1000,"C", Transacoes!$A$3:$A1000, "&lt;"&amp;EOMONTH(DATE(G$1,G$2,1),0))-SUMIFS(Transacoes!$D$3:$D1000,Transacoes!$C$3:$C1000,$D993,Transacoes!$B$3:$B1000,"V", Transacoes!$A$3:$A1000, "&lt;"&amp;EOMONTH(DATE(G$1,G$2,1),0)))*SUMIFS(Prov_Auto!$E$3:$E1000, Prov_Auto!$A$3:$A1000, $D993, Prov_Auto!$D$3:$D1000,"&gt;="&amp;DATE(G$1,G$2,1),Prov_Auto!$D$3:$D1000, "&lt;="&amp;EOMONTH(DATE(G$1,G$2,1),0)))</f>
        <v/>
      </c>
      <c r="H993" s="48" t="str">
        <f>IF($D993="","", (SUMIFS(Transacoes!$D$3:$D1000,Transacoes!$C$3:$C1000,$D993,Transacoes!$B$3:$B1000,"C", Transacoes!$A$3:$A1000, "&lt;"&amp;EOMONTH(DATE(H$1,H$2,1),0))-SUMIFS(Transacoes!$D$3:$D1000,Transacoes!$C$3:$C1000,$D993,Transacoes!$B$3:$B1000,"V", Transacoes!$A$3:$A1000, "&lt;"&amp;EOMONTH(DATE(H$1,H$2,1),0)))*SUMIFS(Prov_Auto!$E$3:$E1000, Prov_Auto!$A$3:$A1000, $D993, Prov_Auto!$D$3:$D1000,"&gt;="&amp;DATE(H$1,H$2,1),Prov_Auto!$D$3:$D1000, "&lt;="&amp;EOMONTH(DATE(H$1,H$2,1),0)))</f>
        <v/>
      </c>
      <c r="I993" s="48" t="str">
        <f>IF($D993="","", (SUMIFS(Transacoes!$D$3:$D1000,Transacoes!$C$3:$C1000,$D993,Transacoes!$B$3:$B1000,"C", Transacoes!$A$3:$A1000, "&lt;"&amp;EOMONTH(DATE(I$1,I$2,1),0))-SUMIFS(Transacoes!$D$3:$D1000,Transacoes!$C$3:$C1000,$D993,Transacoes!$B$3:$B1000,"V", Transacoes!$A$3:$A1000, "&lt;"&amp;EOMONTH(DATE(I$1,I$2,1),0)))*SUMIFS(Prov_Auto!$E$3:$E1000, Prov_Auto!$A$3:$A1000, $D993, Prov_Auto!$D$3:$D1000,"&gt;="&amp;DATE(I$1,I$2,1),Prov_Auto!$D$3:$D1000, "&lt;="&amp;EOMONTH(DATE(I$1,I$2,1),0)))</f>
        <v/>
      </c>
      <c r="J993" s="48" t="str">
        <f>IF($D993="","", (SUMIFS(Transacoes!$D$3:$D1000,Transacoes!$C$3:$C1000,$D993,Transacoes!$B$3:$B1000,"C", Transacoes!$A$3:$A1000, "&lt;"&amp;EOMONTH(DATE(J$1,J$2,1),0))-SUMIFS(Transacoes!$D$3:$D1000,Transacoes!$C$3:$C1000,$D993,Transacoes!$B$3:$B1000,"V", Transacoes!$A$3:$A1000, "&lt;"&amp;EOMONTH(DATE(J$1,J$2,1),0)))*SUMIFS(Prov_Auto!$E$3:$E1000, Prov_Auto!$A$3:$A1000, $D993, Prov_Auto!$D$3:$D1000,"&gt;="&amp;DATE(J$1,J$2,1),Prov_Auto!$D$3:$D1000, "&lt;="&amp;EOMONTH(DATE(J$1,J$2,1),0)))</f>
        <v/>
      </c>
      <c r="K993" s="48" t="str">
        <f>IF($D993="","", (SUMIFS(Transacoes!$D$3:$D1000,Transacoes!$C$3:$C1000,$D993,Transacoes!$B$3:$B1000,"C", Transacoes!$A$3:$A1000, "&lt;"&amp;EOMONTH(DATE(K$1,K$2,1),0))-SUMIFS(Transacoes!$D$3:$D1000,Transacoes!$C$3:$C1000,$D993,Transacoes!$B$3:$B1000,"V", Transacoes!$A$3:$A1000, "&lt;"&amp;EOMONTH(DATE(K$1,K$2,1),0)))*SUMIFS(Prov_Auto!$E$3:$E1000, Prov_Auto!$A$3:$A1000, $D993, Prov_Auto!$D$3:$D1000,"&gt;="&amp;DATE(K$1,K$2,1),Prov_Auto!$D$3:$D1000, "&lt;="&amp;EOMONTH(DATE(K$1,K$2,1),0)))</f>
        <v/>
      </c>
      <c r="L993" s="48" t="str">
        <f>IF($D993="","", (SUMIFS(Transacoes!$D$3:$D1000,Transacoes!$C$3:$C1000,$D993,Transacoes!$B$3:$B1000,"C", Transacoes!$A$3:$A1000, "&lt;"&amp;EOMONTH(DATE(L$1,L$2,1),0))-SUMIFS(Transacoes!$D$3:$D1000,Transacoes!$C$3:$C1000,$D993,Transacoes!$B$3:$B1000,"V", Transacoes!$A$3:$A1000, "&lt;"&amp;EOMONTH(DATE(L$1,L$2,1),0)))*SUMIFS(Prov_Auto!$E$3:$E1000, Prov_Auto!$A$3:$A1000, $D993, Prov_Auto!$D$3:$D1000,"&gt;="&amp;DATE(L$1,L$2,1),Prov_Auto!$D$3:$D1000, "&lt;="&amp;EOMONTH(DATE(L$1,L$2,1),0)))</f>
        <v/>
      </c>
      <c r="M993" s="48" t="str">
        <f>IF($D993="","", (SUMIFS(Transacoes!$D$3:$D1000,Transacoes!$C$3:$C1000,$D993,Transacoes!$B$3:$B1000,"C", Transacoes!$A$3:$A1000, "&lt;"&amp;EOMONTH(DATE(M$1,M$2,1),0))-SUMIFS(Transacoes!$D$3:$D1000,Transacoes!$C$3:$C1000,$D993,Transacoes!$B$3:$B1000,"V", Transacoes!$A$3:$A1000, "&lt;"&amp;EOMONTH(DATE(M$1,M$2,1),0)))*SUMIFS(Prov_Auto!$E$3:$E1000, Prov_Auto!$A$3:$A1000, $D993, Prov_Auto!$D$3:$D1000,"&gt;="&amp;DATE(M$1,M$2,1),Prov_Auto!$D$3:$D1000, "&lt;="&amp;EOMONTH(DATE(M$1,M$2,1),0)))</f>
        <v/>
      </c>
      <c r="N993" s="48" t="str">
        <f>IF($D993="","", (SUMIFS(Transacoes!$D$3:$D1000,Transacoes!$C$3:$C1000,$D993,Transacoes!$B$3:$B1000,"C", Transacoes!$A$3:$A1000, "&lt;"&amp;EOMONTH(DATE(N$1,N$2,1),0))-SUMIFS(Transacoes!$D$3:$D1000,Transacoes!$C$3:$C1000,$D993,Transacoes!$B$3:$B1000,"V", Transacoes!$A$3:$A1000, "&lt;"&amp;EOMONTH(DATE(N$1,N$2,1),0)))*SUMIFS(Prov_Auto!$E$3:$E1000, Prov_Auto!$A$3:$A1000, $D993, Prov_Auto!$D$3:$D1000,"&gt;="&amp;DATE(N$1,N$2,1),Prov_Auto!$D$3:$D1000, "&lt;="&amp;EOMONTH(DATE(N$1,N$2,1),0)))</f>
        <v/>
      </c>
      <c r="O993" s="48" t="str">
        <f>IF($D993="","", (SUMIFS(Transacoes!$D$3:$D1000,Transacoes!$C$3:$C1000,$D993,Transacoes!$B$3:$B1000,"C", Transacoes!$A$3:$A1000, "&lt;"&amp;EOMONTH(DATE(O$1,O$2,1),0))-SUMIFS(Transacoes!$D$3:$D1000,Transacoes!$C$3:$C1000,$D993,Transacoes!$B$3:$B1000,"V", Transacoes!$A$3:$A1000, "&lt;"&amp;EOMONTH(DATE(O$1,O$2,1),0)))*SUMIFS(Prov_Auto!$E$3:$E1000, Prov_Auto!$A$3:$A1000, $D993, Prov_Auto!$D$3:$D1000,"&gt;="&amp;DATE(O$1,O$2,1),Prov_Auto!$D$3:$D1000, "&lt;="&amp;EOMONTH(DATE(O$1,O$2,1),0)))</f>
        <v/>
      </c>
      <c r="P993" s="48" t="str">
        <f>IF($D993="","", (SUMIFS(Transacoes!$D$3:$D1000,Transacoes!$C$3:$C1000,$D993,Transacoes!$B$3:$B1000,"C", Transacoes!$A$3:$A1000, "&lt;"&amp;EOMONTH(DATE(P$1,P$2,1),0))-SUMIFS(Transacoes!$D$3:$D1000,Transacoes!$C$3:$C1000,$D993,Transacoes!$B$3:$B1000,"V", Transacoes!$A$3:$A1000, "&lt;"&amp;EOMONTH(DATE(P$1,P$2,1),0)))*SUMIFS(Prov_Auto!$E$3:$E1000, Prov_Auto!$A$3:$A1000, $D993, Prov_Auto!$D$3:$D1000,"&gt;="&amp;DATE(P$1,P$2,1),Prov_Auto!$D$3:$D1000, "&lt;="&amp;EOMONTH(DATE(P$1,P$2,1),0)))</f>
        <v/>
      </c>
      <c r="Q993" s="48" t="str">
        <f>IF($D993="","", (SUMIFS(Transacoes!$D$3:$D1000,Transacoes!$C$3:$C1000,$D993,Transacoes!$B$3:$B1000,"C", Transacoes!$A$3:$A1000, "&lt;"&amp;EOMONTH(DATE(Q$1,Q$2,1),0))-SUMIFS(Transacoes!$D$3:$D1000,Transacoes!$C$3:$C1000,$D993,Transacoes!$B$3:$B1000,"V", Transacoes!$A$3:$A1000, "&lt;"&amp;EOMONTH(DATE(Q$1,Q$2,1),0)))*SUMIFS(Prov_Auto!$E$3:$E1000, Prov_Auto!$A$3:$A1000, $D993, Prov_Auto!$D$3:$D1000,"&gt;="&amp;DATE(Q$1,Q$2,1),Prov_Auto!$D$3:$D1000, "&lt;="&amp;EOMONTH(DATE(Q$1,Q$2,1),0)))</f>
        <v/>
      </c>
      <c r="R993" s="47"/>
    </row>
    <row r="994">
      <c r="A994" s="47"/>
      <c r="B994" s="47"/>
      <c r="C994" s="47"/>
      <c r="D994" s="87"/>
      <c r="E994" s="48" t="str">
        <f>IF($D994="","", (SUMIFS(Transacoes!$D$3:$D1000,Transacoes!$C$3:$C1000,$D994,Transacoes!$B$3:$B1000,"C", Transacoes!$A$3:$A1000, "&lt;"&amp;EOMONTH(DATE(E$1,E$2,1),0))-SUMIFS(Transacoes!$D$3:$D1000,Transacoes!$C$3:$C1000,$D994,Transacoes!$B$3:$B1000,"V", Transacoes!$A$3:$A1000, "&lt;"&amp;EOMONTH(DATE(E$1,E$2,1),0)))*SUMIFS(Prov_Auto!$E$3:$E1000, Prov_Auto!$A$3:$A1000, $D994, Prov_Auto!$D$3:$D1000,"&gt;="&amp;DATE(E$1,E$2,1),Prov_Auto!$D$3:$D1000, "&lt;="&amp;EOMONTH(DATE(E$1,E$2,1),0)))</f>
        <v/>
      </c>
      <c r="F994" s="48" t="str">
        <f>IF($D994="","", (SUMIFS(Transacoes!$D$3:$D1000,Transacoes!$C$3:$C1000,$D994,Transacoes!$B$3:$B1000,"C", Transacoes!$A$3:$A1000, "&lt;"&amp;EOMONTH(DATE(F$1,F$2,1),0))-SUMIFS(Transacoes!$D$3:$D1000,Transacoes!$C$3:$C1000,$D994,Transacoes!$B$3:$B1000,"V", Transacoes!$A$3:$A1000, "&lt;"&amp;EOMONTH(DATE(F$1,F$2,1),0)))*SUMIFS(Prov_Auto!$E$3:$E1000, Prov_Auto!$A$3:$A1000, $D994, Prov_Auto!$D$3:$D1000,"&gt;="&amp;DATE(F$1,F$2,1),Prov_Auto!$D$3:$D1000, "&lt;="&amp;EOMONTH(DATE(F$1,F$2,1),0)))</f>
        <v/>
      </c>
      <c r="G994" s="48" t="str">
        <f>IF($D994="","", (SUMIFS(Transacoes!$D$3:$D1000,Transacoes!$C$3:$C1000,$D994,Transacoes!$B$3:$B1000,"C", Transacoes!$A$3:$A1000, "&lt;"&amp;EOMONTH(DATE(G$1,G$2,1),0))-SUMIFS(Transacoes!$D$3:$D1000,Transacoes!$C$3:$C1000,$D994,Transacoes!$B$3:$B1000,"V", Transacoes!$A$3:$A1000, "&lt;"&amp;EOMONTH(DATE(G$1,G$2,1),0)))*SUMIFS(Prov_Auto!$E$3:$E1000, Prov_Auto!$A$3:$A1000, $D994, Prov_Auto!$D$3:$D1000,"&gt;="&amp;DATE(G$1,G$2,1),Prov_Auto!$D$3:$D1000, "&lt;="&amp;EOMONTH(DATE(G$1,G$2,1),0)))</f>
        <v/>
      </c>
      <c r="H994" s="48" t="str">
        <f>IF($D994="","", (SUMIFS(Transacoes!$D$3:$D1000,Transacoes!$C$3:$C1000,$D994,Transacoes!$B$3:$B1000,"C", Transacoes!$A$3:$A1000, "&lt;"&amp;EOMONTH(DATE(H$1,H$2,1),0))-SUMIFS(Transacoes!$D$3:$D1000,Transacoes!$C$3:$C1000,$D994,Transacoes!$B$3:$B1000,"V", Transacoes!$A$3:$A1000, "&lt;"&amp;EOMONTH(DATE(H$1,H$2,1),0)))*SUMIFS(Prov_Auto!$E$3:$E1000, Prov_Auto!$A$3:$A1000, $D994, Prov_Auto!$D$3:$D1000,"&gt;="&amp;DATE(H$1,H$2,1),Prov_Auto!$D$3:$D1000, "&lt;="&amp;EOMONTH(DATE(H$1,H$2,1),0)))</f>
        <v/>
      </c>
      <c r="I994" s="48" t="str">
        <f>IF($D994="","", (SUMIFS(Transacoes!$D$3:$D1000,Transacoes!$C$3:$C1000,$D994,Transacoes!$B$3:$B1000,"C", Transacoes!$A$3:$A1000, "&lt;"&amp;EOMONTH(DATE(I$1,I$2,1),0))-SUMIFS(Transacoes!$D$3:$D1000,Transacoes!$C$3:$C1000,$D994,Transacoes!$B$3:$B1000,"V", Transacoes!$A$3:$A1000, "&lt;"&amp;EOMONTH(DATE(I$1,I$2,1),0)))*SUMIFS(Prov_Auto!$E$3:$E1000, Prov_Auto!$A$3:$A1000, $D994, Prov_Auto!$D$3:$D1000,"&gt;="&amp;DATE(I$1,I$2,1),Prov_Auto!$D$3:$D1000, "&lt;="&amp;EOMONTH(DATE(I$1,I$2,1),0)))</f>
        <v/>
      </c>
      <c r="J994" s="48" t="str">
        <f>IF($D994="","", (SUMIFS(Transacoes!$D$3:$D1000,Transacoes!$C$3:$C1000,$D994,Transacoes!$B$3:$B1000,"C", Transacoes!$A$3:$A1000, "&lt;"&amp;EOMONTH(DATE(J$1,J$2,1),0))-SUMIFS(Transacoes!$D$3:$D1000,Transacoes!$C$3:$C1000,$D994,Transacoes!$B$3:$B1000,"V", Transacoes!$A$3:$A1000, "&lt;"&amp;EOMONTH(DATE(J$1,J$2,1),0)))*SUMIFS(Prov_Auto!$E$3:$E1000, Prov_Auto!$A$3:$A1000, $D994, Prov_Auto!$D$3:$D1000,"&gt;="&amp;DATE(J$1,J$2,1),Prov_Auto!$D$3:$D1000, "&lt;="&amp;EOMONTH(DATE(J$1,J$2,1),0)))</f>
        <v/>
      </c>
      <c r="K994" s="48" t="str">
        <f>IF($D994="","", (SUMIFS(Transacoes!$D$3:$D1000,Transacoes!$C$3:$C1000,$D994,Transacoes!$B$3:$B1000,"C", Transacoes!$A$3:$A1000, "&lt;"&amp;EOMONTH(DATE(K$1,K$2,1),0))-SUMIFS(Transacoes!$D$3:$D1000,Transacoes!$C$3:$C1000,$D994,Transacoes!$B$3:$B1000,"V", Transacoes!$A$3:$A1000, "&lt;"&amp;EOMONTH(DATE(K$1,K$2,1),0)))*SUMIFS(Prov_Auto!$E$3:$E1000, Prov_Auto!$A$3:$A1000, $D994, Prov_Auto!$D$3:$D1000,"&gt;="&amp;DATE(K$1,K$2,1),Prov_Auto!$D$3:$D1000, "&lt;="&amp;EOMONTH(DATE(K$1,K$2,1),0)))</f>
        <v/>
      </c>
      <c r="L994" s="48" t="str">
        <f>IF($D994="","", (SUMIFS(Transacoes!$D$3:$D1000,Transacoes!$C$3:$C1000,$D994,Transacoes!$B$3:$B1000,"C", Transacoes!$A$3:$A1000, "&lt;"&amp;EOMONTH(DATE(L$1,L$2,1),0))-SUMIFS(Transacoes!$D$3:$D1000,Transacoes!$C$3:$C1000,$D994,Transacoes!$B$3:$B1000,"V", Transacoes!$A$3:$A1000, "&lt;"&amp;EOMONTH(DATE(L$1,L$2,1),0)))*SUMIFS(Prov_Auto!$E$3:$E1000, Prov_Auto!$A$3:$A1000, $D994, Prov_Auto!$D$3:$D1000,"&gt;="&amp;DATE(L$1,L$2,1),Prov_Auto!$D$3:$D1000, "&lt;="&amp;EOMONTH(DATE(L$1,L$2,1),0)))</f>
        <v/>
      </c>
      <c r="M994" s="48" t="str">
        <f>IF($D994="","", (SUMIFS(Transacoes!$D$3:$D1000,Transacoes!$C$3:$C1000,$D994,Transacoes!$B$3:$B1000,"C", Transacoes!$A$3:$A1000, "&lt;"&amp;EOMONTH(DATE(M$1,M$2,1),0))-SUMIFS(Transacoes!$D$3:$D1000,Transacoes!$C$3:$C1000,$D994,Transacoes!$B$3:$B1000,"V", Transacoes!$A$3:$A1000, "&lt;"&amp;EOMONTH(DATE(M$1,M$2,1),0)))*SUMIFS(Prov_Auto!$E$3:$E1000, Prov_Auto!$A$3:$A1000, $D994, Prov_Auto!$D$3:$D1000,"&gt;="&amp;DATE(M$1,M$2,1),Prov_Auto!$D$3:$D1000, "&lt;="&amp;EOMONTH(DATE(M$1,M$2,1),0)))</f>
        <v/>
      </c>
      <c r="N994" s="48" t="str">
        <f>IF($D994="","", (SUMIFS(Transacoes!$D$3:$D1000,Transacoes!$C$3:$C1000,$D994,Transacoes!$B$3:$B1000,"C", Transacoes!$A$3:$A1000, "&lt;"&amp;EOMONTH(DATE(N$1,N$2,1),0))-SUMIFS(Transacoes!$D$3:$D1000,Transacoes!$C$3:$C1000,$D994,Transacoes!$B$3:$B1000,"V", Transacoes!$A$3:$A1000, "&lt;"&amp;EOMONTH(DATE(N$1,N$2,1),0)))*SUMIFS(Prov_Auto!$E$3:$E1000, Prov_Auto!$A$3:$A1000, $D994, Prov_Auto!$D$3:$D1000,"&gt;="&amp;DATE(N$1,N$2,1),Prov_Auto!$D$3:$D1000, "&lt;="&amp;EOMONTH(DATE(N$1,N$2,1),0)))</f>
        <v/>
      </c>
      <c r="O994" s="48" t="str">
        <f>IF($D994="","", (SUMIFS(Transacoes!$D$3:$D1000,Transacoes!$C$3:$C1000,$D994,Transacoes!$B$3:$B1000,"C", Transacoes!$A$3:$A1000, "&lt;"&amp;EOMONTH(DATE(O$1,O$2,1),0))-SUMIFS(Transacoes!$D$3:$D1000,Transacoes!$C$3:$C1000,$D994,Transacoes!$B$3:$B1000,"V", Transacoes!$A$3:$A1000, "&lt;"&amp;EOMONTH(DATE(O$1,O$2,1),0)))*SUMIFS(Prov_Auto!$E$3:$E1000, Prov_Auto!$A$3:$A1000, $D994, Prov_Auto!$D$3:$D1000,"&gt;="&amp;DATE(O$1,O$2,1),Prov_Auto!$D$3:$D1000, "&lt;="&amp;EOMONTH(DATE(O$1,O$2,1),0)))</f>
        <v/>
      </c>
      <c r="P994" s="48" t="str">
        <f>IF($D994="","", (SUMIFS(Transacoes!$D$3:$D1000,Transacoes!$C$3:$C1000,$D994,Transacoes!$B$3:$B1000,"C", Transacoes!$A$3:$A1000, "&lt;"&amp;EOMONTH(DATE(P$1,P$2,1),0))-SUMIFS(Transacoes!$D$3:$D1000,Transacoes!$C$3:$C1000,$D994,Transacoes!$B$3:$B1000,"V", Transacoes!$A$3:$A1000, "&lt;"&amp;EOMONTH(DATE(P$1,P$2,1),0)))*SUMIFS(Prov_Auto!$E$3:$E1000, Prov_Auto!$A$3:$A1000, $D994, Prov_Auto!$D$3:$D1000,"&gt;="&amp;DATE(P$1,P$2,1),Prov_Auto!$D$3:$D1000, "&lt;="&amp;EOMONTH(DATE(P$1,P$2,1),0)))</f>
        <v/>
      </c>
      <c r="Q994" s="48" t="str">
        <f>IF($D994="","", (SUMIFS(Transacoes!$D$3:$D1000,Transacoes!$C$3:$C1000,$D994,Transacoes!$B$3:$B1000,"C", Transacoes!$A$3:$A1000, "&lt;"&amp;EOMONTH(DATE(Q$1,Q$2,1),0))-SUMIFS(Transacoes!$D$3:$D1000,Transacoes!$C$3:$C1000,$D994,Transacoes!$B$3:$B1000,"V", Transacoes!$A$3:$A1000, "&lt;"&amp;EOMONTH(DATE(Q$1,Q$2,1),0)))*SUMIFS(Prov_Auto!$E$3:$E1000, Prov_Auto!$A$3:$A1000, $D994, Prov_Auto!$D$3:$D1000,"&gt;="&amp;DATE(Q$1,Q$2,1),Prov_Auto!$D$3:$D1000, "&lt;="&amp;EOMONTH(DATE(Q$1,Q$2,1),0)))</f>
        <v/>
      </c>
      <c r="R994" s="47"/>
    </row>
    <row r="995">
      <c r="A995" s="47"/>
      <c r="B995" s="47"/>
      <c r="C995" s="47"/>
      <c r="D995" s="87"/>
      <c r="E995" s="48" t="str">
        <f>IF($D995="","", (SUMIFS(Transacoes!$D$3:$D1000,Transacoes!$C$3:$C1000,$D995,Transacoes!$B$3:$B1000,"C", Transacoes!$A$3:$A1000, "&lt;"&amp;EOMONTH(DATE(E$1,E$2,1),0))-SUMIFS(Transacoes!$D$3:$D1000,Transacoes!$C$3:$C1000,$D995,Transacoes!$B$3:$B1000,"V", Transacoes!$A$3:$A1000, "&lt;"&amp;EOMONTH(DATE(E$1,E$2,1),0)))*SUMIFS(Prov_Auto!$E$3:$E1000, Prov_Auto!$A$3:$A1000, $D995, Prov_Auto!$D$3:$D1000,"&gt;="&amp;DATE(E$1,E$2,1),Prov_Auto!$D$3:$D1000, "&lt;="&amp;EOMONTH(DATE(E$1,E$2,1),0)))</f>
        <v/>
      </c>
      <c r="F995" s="48" t="str">
        <f>IF($D995="","", (SUMIFS(Transacoes!$D$3:$D1000,Transacoes!$C$3:$C1000,$D995,Transacoes!$B$3:$B1000,"C", Transacoes!$A$3:$A1000, "&lt;"&amp;EOMONTH(DATE(F$1,F$2,1),0))-SUMIFS(Transacoes!$D$3:$D1000,Transacoes!$C$3:$C1000,$D995,Transacoes!$B$3:$B1000,"V", Transacoes!$A$3:$A1000, "&lt;"&amp;EOMONTH(DATE(F$1,F$2,1),0)))*SUMIFS(Prov_Auto!$E$3:$E1000, Prov_Auto!$A$3:$A1000, $D995, Prov_Auto!$D$3:$D1000,"&gt;="&amp;DATE(F$1,F$2,1),Prov_Auto!$D$3:$D1000, "&lt;="&amp;EOMONTH(DATE(F$1,F$2,1),0)))</f>
        <v/>
      </c>
      <c r="G995" s="48" t="str">
        <f>IF($D995="","", (SUMIFS(Transacoes!$D$3:$D1000,Transacoes!$C$3:$C1000,$D995,Transacoes!$B$3:$B1000,"C", Transacoes!$A$3:$A1000, "&lt;"&amp;EOMONTH(DATE(G$1,G$2,1),0))-SUMIFS(Transacoes!$D$3:$D1000,Transacoes!$C$3:$C1000,$D995,Transacoes!$B$3:$B1000,"V", Transacoes!$A$3:$A1000, "&lt;"&amp;EOMONTH(DATE(G$1,G$2,1),0)))*SUMIFS(Prov_Auto!$E$3:$E1000, Prov_Auto!$A$3:$A1000, $D995, Prov_Auto!$D$3:$D1000,"&gt;="&amp;DATE(G$1,G$2,1),Prov_Auto!$D$3:$D1000, "&lt;="&amp;EOMONTH(DATE(G$1,G$2,1),0)))</f>
        <v/>
      </c>
      <c r="H995" s="48" t="str">
        <f>IF($D995="","", (SUMIFS(Transacoes!$D$3:$D1000,Transacoes!$C$3:$C1000,$D995,Transacoes!$B$3:$B1000,"C", Transacoes!$A$3:$A1000, "&lt;"&amp;EOMONTH(DATE(H$1,H$2,1),0))-SUMIFS(Transacoes!$D$3:$D1000,Transacoes!$C$3:$C1000,$D995,Transacoes!$B$3:$B1000,"V", Transacoes!$A$3:$A1000, "&lt;"&amp;EOMONTH(DATE(H$1,H$2,1),0)))*SUMIFS(Prov_Auto!$E$3:$E1000, Prov_Auto!$A$3:$A1000, $D995, Prov_Auto!$D$3:$D1000,"&gt;="&amp;DATE(H$1,H$2,1),Prov_Auto!$D$3:$D1000, "&lt;="&amp;EOMONTH(DATE(H$1,H$2,1),0)))</f>
        <v/>
      </c>
      <c r="I995" s="48" t="str">
        <f>IF($D995="","", (SUMIFS(Transacoes!$D$3:$D1000,Transacoes!$C$3:$C1000,$D995,Transacoes!$B$3:$B1000,"C", Transacoes!$A$3:$A1000, "&lt;"&amp;EOMONTH(DATE(I$1,I$2,1),0))-SUMIFS(Transacoes!$D$3:$D1000,Transacoes!$C$3:$C1000,$D995,Transacoes!$B$3:$B1000,"V", Transacoes!$A$3:$A1000, "&lt;"&amp;EOMONTH(DATE(I$1,I$2,1),0)))*SUMIFS(Prov_Auto!$E$3:$E1000, Prov_Auto!$A$3:$A1000, $D995, Prov_Auto!$D$3:$D1000,"&gt;="&amp;DATE(I$1,I$2,1),Prov_Auto!$D$3:$D1000, "&lt;="&amp;EOMONTH(DATE(I$1,I$2,1),0)))</f>
        <v/>
      </c>
      <c r="J995" s="48" t="str">
        <f>IF($D995="","", (SUMIFS(Transacoes!$D$3:$D1000,Transacoes!$C$3:$C1000,$D995,Transacoes!$B$3:$B1000,"C", Transacoes!$A$3:$A1000, "&lt;"&amp;EOMONTH(DATE(J$1,J$2,1),0))-SUMIFS(Transacoes!$D$3:$D1000,Transacoes!$C$3:$C1000,$D995,Transacoes!$B$3:$B1000,"V", Transacoes!$A$3:$A1000, "&lt;"&amp;EOMONTH(DATE(J$1,J$2,1),0)))*SUMIFS(Prov_Auto!$E$3:$E1000, Prov_Auto!$A$3:$A1000, $D995, Prov_Auto!$D$3:$D1000,"&gt;="&amp;DATE(J$1,J$2,1),Prov_Auto!$D$3:$D1000, "&lt;="&amp;EOMONTH(DATE(J$1,J$2,1),0)))</f>
        <v/>
      </c>
      <c r="K995" s="48" t="str">
        <f>IF($D995="","", (SUMIFS(Transacoes!$D$3:$D1000,Transacoes!$C$3:$C1000,$D995,Transacoes!$B$3:$B1000,"C", Transacoes!$A$3:$A1000, "&lt;"&amp;EOMONTH(DATE(K$1,K$2,1),0))-SUMIFS(Transacoes!$D$3:$D1000,Transacoes!$C$3:$C1000,$D995,Transacoes!$B$3:$B1000,"V", Transacoes!$A$3:$A1000, "&lt;"&amp;EOMONTH(DATE(K$1,K$2,1),0)))*SUMIFS(Prov_Auto!$E$3:$E1000, Prov_Auto!$A$3:$A1000, $D995, Prov_Auto!$D$3:$D1000,"&gt;="&amp;DATE(K$1,K$2,1),Prov_Auto!$D$3:$D1000, "&lt;="&amp;EOMONTH(DATE(K$1,K$2,1),0)))</f>
        <v/>
      </c>
      <c r="L995" s="48" t="str">
        <f>IF($D995="","", (SUMIFS(Transacoes!$D$3:$D1000,Transacoes!$C$3:$C1000,$D995,Transacoes!$B$3:$B1000,"C", Transacoes!$A$3:$A1000, "&lt;"&amp;EOMONTH(DATE(L$1,L$2,1),0))-SUMIFS(Transacoes!$D$3:$D1000,Transacoes!$C$3:$C1000,$D995,Transacoes!$B$3:$B1000,"V", Transacoes!$A$3:$A1000, "&lt;"&amp;EOMONTH(DATE(L$1,L$2,1),0)))*SUMIFS(Prov_Auto!$E$3:$E1000, Prov_Auto!$A$3:$A1000, $D995, Prov_Auto!$D$3:$D1000,"&gt;="&amp;DATE(L$1,L$2,1),Prov_Auto!$D$3:$D1000, "&lt;="&amp;EOMONTH(DATE(L$1,L$2,1),0)))</f>
        <v/>
      </c>
      <c r="M995" s="48" t="str">
        <f>IF($D995="","", (SUMIFS(Transacoes!$D$3:$D1000,Transacoes!$C$3:$C1000,$D995,Transacoes!$B$3:$B1000,"C", Transacoes!$A$3:$A1000, "&lt;"&amp;EOMONTH(DATE(M$1,M$2,1),0))-SUMIFS(Transacoes!$D$3:$D1000,Transacoes!$C$3:$C1000,$D995,Transacoes!$B$3:$B1000,"V", Transacoes!$A$3:$A1000, "&lt;"&amp;EOMONTH(DATE(M$1,M$2,1),0)))*SUMIFS(Prov_Auto!$E$3:$E1000, Prov_Auto!$A$3:$A1000, $D995, Prov_Auto!$D$3:$D1000,"&gt;="&amp;DATE(M$1,M$2,1),Prov_Auto!$D$3:$D1000, "&lt;="&amp;EOMONTH(DATE(M$1,M$2,1),0)))</f>
        <v/>
      </c>
      <c r="N995" s="48" t="str">
        <f>IF($D995="","", (SUMIFS(Transacoes!$D$3:$D1000,Transacoes!$C$3:$C1000,$D995,Transacoes!$B$3:$B1000,"C", Transacoes!$A$3:$A1000, "&lt;"&amp;EOMONTH(DATE(N$1,N$2,1),0))-SUMIFS(Transacoes!$D$3:$D1000,Transacoes!$C$3:$C1000,$D995,Transacoes!$B$3:$B1000,"V", Transacoes!$A$3:$A1000, "&lt;"&amp;EOMONTH(DATE(N$1,N$2,1),0)))*SUMIFS(Prov_Auto!$E$3:$E1000, Prov_Auto!$A$3:$A1000, $D995, Prov_Auto!$D$3:$D1000,"&gt;="&amp;DATE(N$1,N$2,1),Prov_Auto!$D$3:$D1000, "&lt;="&amp;EOMONTH(DATE(N$1,N$2,1),0)))</f>
        <v/>
      </c>
      <c r="O995" s="48" t="str">
        <f>IF($D995="","", (SUMIFS(Transacoes!$D$3:$D1000,Transacoes!$C$3:$C1000,$D995,Transacoes!$B$3:$B1000,"C", Transacoes!$A$3:$A1000, "&lt;"&amp;EOMONTH(DATE(O$1,O$2,1),0))-SUMIFS(Transacoes!$D$3:$D1000,Transacoes!$C$3:$C1000,$D995,Transacoes!$B$3:$B1000,"V", Transacoes!$A$3:$A1000, "&lt;"&amp;EOMONTH(DATE(O$1,O$2,1),0)))*SUMIFS(Prov_Auto!$E$3:$E1000, Prov_Auto!$A$3:$A1000, $D995, Prov_Auto!$D$3:$D1000,"&gt;="&amp;DATE(O$1,O$2,1),Prov_Auto!$D$3:$D1000, "&lt;="&amp;EOMONTH(DATE(O$1,O$2,1),0)))</f>
        <v/>
      </c>
      <c r="P995" s="48" t="str">
        <f>IF($D995="","", (SUMIFS(Transacoes!$D$3:$D1000,Transacoes!$C$3:$C1000,$D995,Transacoes!$B$3:$B1000,"C", Transacoes!$A$3:$A1000, "&lt;"&amp;EOMONTH(DATE(P$1,P$2,1),0))-SUMIFS(Transacoes!$D$3:$D1000,Transacoes!$C$3:$C1000,$D995,Transacoes!$B$3:$B1000,"V", Transacoes!$A$3:$A1000, "&lt;"&amp;EOMONTH(DATE(P$1,P$2,1),0)))*SUMIFS(Prov_Auto!$E$3:$E1000, Prov_Auto!$A$3:$A1000, $D995, Prov_Auto!$D$3:$D1000,"&gt;="&amp;DATE(P$1,P$2,1),Prov_Auto!$D$3:$D1000, "&lt;="&amp;EOMONTH(DATE(P$1,P$2,1),0)))</f>
        <v/>
      </c>
      <c r="Q995" s="48" t="str">
        <f>IF($D995="","", (SUMIFS(Transacoes!$D$3:$D1000,Transacoes!$C$3:$C1000,$D995,Transacoes!$B$3:$B1000,"C", Transacoes!$A$3:$A1000, "&lt;"&amp;EOMONTH(DATE(Q$1,Q$2,1),0))-SUMIFS(Transacoes!$D$3:$D1000,Transacoes!$C$3:$C1000,$D995,Transacoes!$B$3:$B1000,"V", Transacoes!$A$3:$A1000, "&lt;"&amp;EOMONTH(DATE(Q$1,Q$2,1),0)))*SUMIFS(Prov_Auto!$E$3:$E1000, Prov_Auto!$A$3:$A1000, $D995, Prov_Auto!$D$3:$D1000,"&gt;="&amp;DATE(Q$1,Q$2,1),Prov_Auto!$D$3:$D1000, "&lt;="&amp;EOMONTH(DATE(Q$1,Q$2,1),0)))</f>
        <v/>
      </c>
      <c r="R995" s="47"/>
    </row>
    <row r="996">
      <c r="A996" s="47"/>
      <c r="B996" s="47"/>
      <c r="C996" s="47"/>
      <c r="D996" s="87"/>
      <c r="E996" s="48" t="str">
        <f>IF($D996="","", (SUMIFS(Transacoes!$D$3:$D1000,Transacoes!$C$3:$C1000,$D996,Transacoes!$B$3:$B1000,"C", Transacoes!$A$3:$A1000, "&lt;"&amp;EOMONTH(DATE(E$1,E$2,1),0))-SUMIFS(Transacoes!$D$3:$D1000,Transacoes!$C$3:$C1000,$D996,Transacoes!$B$3:$B1000,"V", Transacoes!$A$3:$A1000, "&lt;"&amp;EOMONTH(DATE(E$1,E$2,1),0)))*SUMIFS(Prov_Auto!$E$3:$E1000, Prov_Auto!$A$3:$A1000, $D996, Prov_Auto!$D$3:$D1000,"&gt;="&amp;DATE(E$1,E$2,1),Prov_Auto!$D$3:$D1000, "&lt;="&amp;EOMONTH(DATE(E$1,E$2,1),0)))</f>
        <v/>
      </c>
      <c r="F996" s="48" t="str">
        <f>IF($D996="","", (SUMIFS(Transacoes!$D$3:$D1000,Transacoes!$C$3:$C1000,$D996,Transacoes!$B$3:$B1000,"C", Transacoes!$A$3:$A1000, "&lt;"&amp;EOMONTH(DATE(F$1,F$2,1),0))-SUMIFS(Transacoes!$D$3:$D1000,Transacoes!$C$3:$C1000,$D996,Transacoes!$B$3:$B1000,"V", Transacoes!$A$3:$A1000, "&lt;"&amp;EOMONTH(DATE(F$1,F$2,1),0)))*SUMIFS(Prov_Auto!$E$3:$E1000, Prov_Auto!$A$3:$A1000, $D996, Prov_Auto!$D$3:$D1000,"&gt;="&amp;DATE(F$1,F$2,1),Prov_Auto!$D$3:$D1000, "&lt;="&amp;EOMONTH(DATE(F$1,F$2,1),0)))</f>
        <v/>
      </c>
      <c r="G996" s="48" t="str">
        <f>IF($D996="","", (SUMIFS(Transacoes!$D$3:$D1000,Transacoes!$C$3:$C1000,$D996,Transacoes!$B$3:$B1000,"C", Transacoes!$A$3:$A1000, "&lt;"&amp;EOMONTH(DATE(G$1,G$2,1),0))-SUMIFS(Transacoes!$D$3:$D1000,Transacoes!$C$3:$C1000,$D996,Transacoes!$B$3:$B1000,"V", Transacoes!$A$3:$A1000, "&lt;"&amp;EOMONTH(DATE(G$1,G$2,1),0)))*SUMIFS(Prov_Auto!$E$3:$E1000, Prov_Auto!$A$3:$A1000, $D996, Prov_Auto!$D$3:$D1000,"&gt;="&amp;DATE(G$1,G$2,1),Prov_Auto!$D$3:$D1000, "&lt;="&amp;EOMONTH(DATE(G$1,G$2,1),0)))</f>
        <v/>
      </c>
      <c r="H996" s="48" t="str">
        <f>IF($D996="","", (SUMIFS(Transacoes!$D$3:$D1000,Transacoes!$C$3:$C1000,$D996,Transacoes!$B$3:$B1000,"C", Transacoes!$A$3:$A1000, "&lt;"&amp;EOMONTH(DATE(H$1,H$2,1),0))-SUMIFS(Transacoes!$D$3:$D1000,Transacoes!$C$3:$C1000,$D996,Transacoes!$B$3:$B1000,"V", Transacoes!$A$3:$A1000, "&lt;"&amp;EOMONTH(DATE(H$1,H$2,1),0)))*SUMIFS(Prov_Auto!$E$3:$E1000, Prov_Auto!$A$3:$A1000, $D996, Prov_Auto!$D$3:$D1000,"&gt;="&amp;DATE(H$1,H$2,1),Prov_Auto!$D$3:$D1000, "&lt;="&amp;EOMONTH(DATE(H$1,H$2,1),0)))</f>
        <v/>
      </c>
      <c r="I996" s="48" t="str">
        <f>IF($D996="","", (SUMIFS(Transacoes!$D$3:$D1000,Transacoes!$C$3:$C1000,$D996,Transacoes!$B$3:$B1000,"C", Transacoes!$A$3:$A1000, "&lt;"&amp;EOMONTH(DATE(I$1,I$2,1),0))-SUMIFS(Transacoes!$D$3:$D1000,Transacoes!$C$3:$C1000,$D996,Transacoes!$B$3:$B1000,"V", Transacoes!$A$3:$A1000, "&lt;"&amp;EOMONTH(DATE(I$1,I$2,1),0)))*SUMIFS(Prov_Auto!$E$3:$E1000, Prov_Auto!$A$3:$A1000, $D996, Prov_Auto!$D$3:$D1000,"&gt;="&amp;DATE(I$1,I$2,1),Prov_Auto!$D$3:$D1000, "&lt;="&amp;EOMONTH(DATE(I$1,I$2,1),0)))</f>
        <v/>
      </c>
      <c r="J996" s="48" t="str">
        <f>IF($D996="","", (SUMIFS(Transacoes!$D$3:$D1000,Transacoes!$C$3:$C1000,$D996,Transacoes!$B$3:$B1000,"C", Transacoes!$A$3:$A1000, "&lt;"&amp;EOMONTH(DATE(J$1,J$2,1),0))-SUMIFS(Transacoes!$D$3:$D1000,Transacoes!$C$3:$C1000,$D996,Transacoes!$B$3:$B1000,"V", Transacoes!$A$3:$A1000, "&lt;"&amp;EOMONTH(DATE(J$1,J$2,1),0)))*SUMIFS(Prov_Auto!$E$3:$E1000, Prov_Auto!$A$3:$A1000, $D996, Prov_Auto!$D$3:$D1000,"&gt;="&amp;DATE(J$1,J$2,1),Prov_Auto!$D$3:$D1000, "&lt;="&amp;EOMONTH(DATE(J$1,J$2,1),0)))</f>
        <v/>
      </c>
      <c r="K996" s="48" t="str">
        <f>IF($D996="","", (SUMIFS(Transacoes!$D$3:$D1000,Transacoes!$C$3:$C1000,$D996,Transacoes!$B$3:$B1000,"C", Transacoes!$A$3:$A1000, "&lt;"&amp;EOMONTH(DATE(K$1,K$2,1),0))-SUMIFS(Transacoes!$D$3:$D1000,Transacoes!$C$3:$C1000,$D996,Transacoes!$B$3:$B1000,"V", Transacoes!$A$3:$A1000, "&lt;"&amp;EOMONTH(DATE(K$1,K$2,1),0)))*SUMIFS(Prov_Auto!$E$3:$E1000, Prov_Auto!$A$3:$A1000, $D996, Prov_Auto!$D$3:$D1000,"&gt;="&amp;DATE(K$1,K$2,1),Prov_Auto!$D$3:$D1000, "&lt;="&amp;EOMONTH(DATE(K$1,K$2,1),0)))</f>
        <v/>
      </c>
      <c r="L996" s="48" t="str">
        <f>IF($D996="","", (SUMIFS(Transacoes!$D$3:$D1000,Transacoes!$C$3:$C1000,$D996,Transacoes!$B$3:$B1000,"C", Transacoes!$A$3:$A1000, "&lt;"&amp;EOMONTH(DATE(L$1,L$2,1),0))-SUMIFS(Transacoes!$D$3:$D1000,Transacoes!$C$3:$C1000,$D996,Transacoes!$B$3:$B1000,"V", Transacoes!$A$3:$A1000, "&lt;"&amp;EOMONTH(DATE(L$1,L$2,1),0)))*SUMIFS(Prov_Auto!$E$3:$E1000, Prov_Auto!$A$3:$A1000, $D996, Prov_Auto!$D$3:$D1000,"&gt;="&amp;DATE(L$1,L$2,1),Prov_Auto!$D$3:$D1000, "&lt;="&amp;EOMONTH(DATE(L$1,L$2,1),0)))</f>
        <v/>
      </c>
      <c r="M996" s="48" t="str">
        <f>IF($D996="","", (SUMIFS(Transacoes!$D$3:$D1000,Transacoes!$C$3:$C1000,$D996,Transacoes!$B$3:$B1000,"C", Transacoes!$A$3:$A1000, "&lt;"&amp;EOMONTH(DATE(M$1,M$2,1),0))-SUMIFS(Transacoes!$D$3:$D1000,Transacoes!$C$3:$C1000,$D996,Transacoes!$B$3:$B1000,"V", Transacoes!$A$3:$A1000, "&lt;"&amp;EOMONTH(DATE(M$1,M$2,1),0)))*SUMIFS(Prov_Auto!$E$3:$E1000, Prov_Auto!$A$3:$A1000, $D996, Prov_Auto!$D$3:$D1000,"&gt;="&amp;DATE(M$1,M$2,1),Prov_Auto!$D$3:$D1000, "&lt;="&amp;EOMONTH(DATE(M$1,M$2,1),0)))</f>
        <v/>
      </c>
      <c r="N996" s="48" t="str">
        <f>IF($D996="","", (SUMIFS(Transacoes!$D$3:$D1000,Transacoes!$C$3:$C1000,$D996,Transacoes!$B$3:$B1000,"C", Transacoes!$A$3:$A1000, "&lt;"&amp;EOMONTH(DATE(N$1,N$2,1),0))-SUMIFS(Transacoes!$D$3:$D1000,Transacoes!$C$3:$C1000,$D996,Transacoes!$B$3:$B1000,"V", Transacoes!$A$3:$A1000, "&lt;"&amp;EOMONTH(DATE(N$1,N$2,1),0)))*SUMIFS(Prov_Auto!$E$3:$E1000, Prov_Auto!$A$3:$A1000, $D996, Prov_Auto!$D$3:$D1000,"&gt;="&amp;DATE(N$1,N$2,1),Prov_Auto!$D$3:$D1000, "&lt;="&amp;EOMONTH(DATE(N$1,N$2,1),0)))</f>
        <v/>
      </c>
      <c r="O996" s="48" t="str">
        <f>IF($D996="","", (SUMIFS(Transacoes!$D$3:$D1000,Transacoes!$C$3:$C1000,$D996,Transacoes!$B$3:$B1000,"C", Transacoes!$A$3:$A1000, "&lt;"&amp;EOMONTH(DATE(O$1,O$2,1),0))-SUMIFS(Transacoes!$D$3:$D1000,Transacoes!$C$3:$C1000,$D996,Transacoes!$B$3:$B1000,"V", Transacoes!$A$3:$A1000, "&lt;"&amp;EOMONTH(DATE(O$1,O$2,1),0)))*SUMIFS(Prov_Auto!$E$3:$E1000, Prov_Auto!$A$3:$A1000, $D996, Prov_Auto!$D$3:$D1000,"&gt;="&amp;DATE(O$1,O$2,1),Prov_Auto!$D$3:$D1000, "&lt;="&amp;EOMONTH(DATE(O$1,O$2,1),0)))</f>
        <v/>
      </c>
      <c r="P996" s="48" t="str">
        <f>IF($D996="","", (SUMIFS(Transacoes!$D$3:$D1000,Transacoes!$C$3:$C1000,$D996,Transacoes!$B$3:$B1000,"C", Transacoes!$A$3:$A1000, "&lt;"&amp;EOMONTH(DATE(P$1,P$2,1),0))-SUMIFS(Transacoes!$D$3:$D1000,Transacoes!$C$3:$C1000,$D996,Transacoes!$B$3:$B1000,"V", Transacoes!$A$3:$A1000, "&lt;"&amp;EOMONTH(DATE(P$1,P$2,1),0)))*SUMIFS(Prov_Auto!$E$3:$E1000, Prov_Auto!$A$3:$A1000, $D996, Prov_Auto!$D$3:$D1000,"&gt;="&amp;DATE(P$1,P$2,1),Prov_Auto!$D$3:$D1000, "&lt;="&amp;EOMONTH(DATE(P$1,P$2,1),0)))</f>
        <v/>
      </c>
      <c r="Q996" s="48" t="str">
        <f>IF($D996="","", (SUMIFS(Transacoes!$D$3:$D1000,Transacoes!$C$3:$C1000,$D996,Transacoes!$B$3:$B1000,"C", Transacoes!$A$3:$A1000, "&lt;"&amp;EOMONTH(DATE(Q$1,Q$2,1),0))-SUMIFS(Transacoes!$D$3:$D1000,Transacoes!$C$3:$C1000,$D996,Transacoes!$B$3:$B1000,"V", Transacoes!$A$3:$A1000, "&lt;"&amp;EOMONTH(DATE(Q$1,Q$2,1),0)))*SUMIFS(Prov_Auto!$E$3:$E1000, Prov_Auto!$A$3:$A1000, $D996, Prov_Auto!$D$3:$D1000,"&gt;="&amp;DATE(Q$1,Q$2,1),Prov_Auto!$D$3:$D1000, "&lt;="&amp;EOMONTH(DATE(Q$1,Q$2,1),0)))</f>
        <v/>
      </c>
      <c r="R996" s="47"/>
    </row>
    <row r="997">
      <c r="A997" s="47"/>
      <c r="B997" s="47"/>
      <c r="C997" s="47"/>
      <c r="D997" s="87"/>
      <c r="E997" s="48" t="str">
        <f>IF($D997="","", (SUMIFS(Transacoes!$D$3:$D1000,Transacoes!$C$3:$C1000,$D997,Transacoes!$B$3:$B1000,"C", Transacoes!$A$3:$A1000, "&lt;"&amp;EOMONTH(DATE(E$1,E$2,1),0))-SUMIFS(Transacoes!$D$3:$D1000,Transacoes!$C$3:$C1000,$D997,Transacoes!$B$3:$B1000,"V", Transacoes!$A$3:$A1000, "&lt;"&amp;EOMONTH(DATE(E$1,E$2,1),0)))*SUMIFS(Prov_Auto!$E$3:$E1000, Prov_Auto!$A$3:$A1000, $D997, Prov_Auto!$D$3:$D1000,"&gt;="&amp;DATE(E$1,E$2,1),Prov_Auto!$D$3:$D1000, "&lt;="&amp;EOMONTH(DATE(E$1,E$2,1),0)))</f>
        <v/>
      </c>
      <c r="F997" s="48" t="str">
        <f>IF($D997="","", (SUMIFS(Transacoes!$D$3:$D1000,Transacoes!$C$3:$C1000,$D997,Transacoes!$B$3:$B1000,"C", Transacoes!$A$3:$A1000, "&lt;"&amp;EOMONTH(DATE(F$1,F$2,1),0))-SUMIFS(Transacoes!$D$3:$D1000,Transacoes!$C$3:$C1000,$D997,Transacoes!$B$3:$B1000,"V", Transacoes!$A$3:$A1000, "&lt;"&amp;EOMONTH(DATE(F$1,F$2,1),0)))*SUMIFS(Prov_Auto!$E$3:$E1000, Prov_Auto!$A$3:$A1000, $D997, Prov_Auto!$D$3:$D1000,"&gt;="&amp;DATE(F$1,F$2,1),Prov_Auto!$D$3:$D1000, "&lt;="&amp;EOMONTH(DATE(F$1,F$2,1),0)))</f>
        <v/>
      </c>
      <c r="G997" s="48" t="str">
        <f>IF($D997="","", (SUMIFS(Transacoes!$D$3:$D1000,Transacoes!$C$3:$C1000,$D997,Transacoes!$B$3:$B1000,"C", Transacoes!$A$3:$A1000, "&lt;"&amp;EOMONTH(DATE(G$1,G$2,1),0))-SUMIFS(Transacoes!$D$3:$D1000,Transacoes!$C$3:$C1000,$D997,Transacoes!$B$3:$B1000,"V", Transacoes!$A$3:$A1000, "&lt;"&amp;EOMONTH(DATE(G$1,G$2,1),0)))*SUMIFS(Prov_Auto!$E$3:$E1000, Prov_Auto!$A$3:$A1000, $D997, Prov_Auto!$D$3:$D1000,"&gt;="&amp;DATE(G$1,G$2,1),Prov_Auto!$D$3:$D1000, "&lt;="&amp;EOMONTH(DATE(G$1,G$2,1),0)))</f>
        <v/>
      </c>
      <c r="H997" s="48" t="str">
        <f>IF($D997="","", (SUMIFS(Transacoes!$D$3:$D1000,Transacoes!$C$3:$C1000,$D997,Transacoes!$B$3:$B1000,"C", Transacoes!$A$3:$A1000, "&lt;"&amp;EOMONTH(DATE(H$1,H$2,1),0))-SUMIFS(Transacoes!$D$3:$D1000,Transacoes!$C$3:$C1000,$D997,Transacoes!$B$3:$B1000,"V", Transacoes!$A$3:$A1000, "&lt;"&amp;EOMONTH(DATE(H$1,H$2,1),0)))*SUMIFS(Prov_Auto!$E$3:$E1000, Prov_Auto!$A$3:$A1000, $D997, Prov_Auto!$D$3:$D1000,"&gt;="&amp;DATE(H$1,H$2,1),Prov_Auto!$D$3:$D1000, "&lt;="&amp;EOMONTH(DATE(H$1,H$2,1),0)))</f>
        <v/>
      </c>
      <c r="I997" s="48" t="str">
        <f>IF($D997="","", (SUMIFS(Transacoes!$D$3:$D1000,Transacoes!$C$3:$C1000,$D997,Transacoes!$B$3:$B1000,"C", Transacoes!$A$3:$A1000, "&lt;"&amp;EOMONTH(DATE(I$1,I$2,1),0))-SUMIFS(Transacoes!$D$3:$D1000,Transacoes!$C$3:$C1000,$D997,Transacoes!$B$3:$B1000,"V", Transacoes!$A$3:$A1000, "&lt;"&amp;EOMONTH(DATE(I$1,I$2,1),0)))*SUMIFS(Prov_Auto!$E$3:$E1000, Prov_Auto!$A$3:$A1000, $D997, Prov_Auto!$D$3:$D1000,"&gt;="&amp;DATE(I$1,I$2,1),Prov_Auto!$D$3:$D1000, "&lt;="&amp;EOMONTH(DATE(I$1,I$2,1),0)))</f>
        <v/>
      </c>
      <c r="J997" s="48" t="str">
        <f>IF($D997="","", (SUMIFS(Transacoes!$D$3:$D1000,Transacoes!$C$3:$C1000,$D997,Transacoes!$B$3:$B1000,"C", Transacoes!$A$3:$A1000, "&lt;"&amp;EOMONTH(DATE(J$1,J$2,1),0))-SUMIFS(Transacoes!$D$3:$D1000,Transacoes!$C$3:$C1000,$D997,Transacoes!$B$3:$B1000,"V", Transacoes!$A$3:$A1000, "&lt;"&amp;EOMONTH(DATE(J$1,J$2,1),0)))*SUMIFS(Prov_Auto!$E$3:$E1000, Prov_Auto!$A$3:$A1000, $D997, Prov_Auto!$D$3:$D1000,"&gt;="&amp;DATE(J$1,J$2,1),Prov_Auto!$D$3:$D1000, "&lt;="&amp;EOMONTH(DATE(J$1,J$2,1),0)))</f>
        <v/>
      </c>
      <c r="K997" s="48" t="str">
        <f>IF($D997="","", (SUMIFS(Transacoes!$D$3:$D1000,Transacoes!$C$3:$C1000,$D997,Transacoes!$B$3:$B1000,"C", Transacoes!$A$3:$A1000, "&lt;"&amp;EOMONTH(DATE(K$1,K$2,1),0))-SUMIFS(Transacoes!$D$3:$D1000,Transacoes!$C$3:$C1000,$D997,Transacoes!$B$3:$B1000,"V", Transacoes!$A$3:$A1000, "&lt;"&amp;EOMONTH(DATE(K$1,K$2,1),0)))*SUMIFS(Prov_Auto!$E$3:$E1000, Prov_Auto!$A$3:$A1000, $D997, Prov_Auto!$D$3:$D1000,"&gt;="&amp;DATE(K$1,K$2,1),Prov_Auto!$D$3:$D1000, "&lt;="&amp;EOMONTH(DATE(K$1,K$2,1),0)))</f>
        <v/>
      </c>
      <c r="L997" s="48" t="str">
        <f>IF($D997="","", (SUMIFS(Transacoes!$D$3:$D1000,Transacoes!$C$3:$C1000,$D997,Transacoes!$B$3:$B1000,"C", Transacoes!$A$3:$A1000, "&lt;"&amp;EOMONTH(DATE(L$1,L$2,1),0))-SUMIFS(Transacoes!$D$3:$D1000,Transacoes!$C$3:$C1000,$D997,Transacoes!$B$3:$B1000,"V", Transacoes!$A$3:$A1000, "&lt;"&amp;EOMONTH(DATE(L$1,L$2,1),0)))*SUMIFS(Prov_Auto!$E$3:$E1000, Prov_Auto!$A$3:$A1000, $D997, Prov_Auto!$D$3:$D1000,"&gt;="&amp;DATE(L$1,L$2,1),Prov_Auto!$D$3:$D1000, "&lt;="&amp;EOMONTH(DATE(L$1,L$2,1),0)))</f>
        <v/>
      </c>
      <c r="M997" s="48" t="str">
        <f>IF($D997="","", (SUMIFS(Transacoes!$D$3:$D1000,Transacoes!$C$3:$C1000,$D997,Transacoes!$B$3:$B1000,"C", Transacoes!$A$3:$A1000, "&lt;"&amp;EOMONTH(DATE(M$1,M$2,1),0))-SUMIFS(Transacoes!$D$3:$D1000,Transacoes!$C$3:$C1000,$D997,Transacoes!$B$3:$B1000,"V", Transacoes!$A$3:$A1000, "&lt;"&amp;EOMONTH(DATE(M$1,M$2,1),0)))*SUMIFS(Prov_Auto!$E$3:$E1000, Prov_Auto!$A$3:$A1000, $D997, Prov_Auto!$D$3:$D1000,"&gt;="&amp;DATE(M$1,M$2,1),Prov_Auto!$D$3:$D1000, "&lt;="&amp;EOMONTH(DATE(M$1,M$2,1),0)))</f>
        <v/>
      </c>
      <c r="N997" s="48" t="str">
        <f>IF($D997="","", (SUMIFS(Transacoes!$D$3:$D1000,Transacoes!$C$3:$C1000,$D997,Transacoes!$B$3:$B1000,"C", Transacoes!$A$3:$A1000, "&lt;"&amp;EOMONTH(DATE(N$1,N$2,1),0))-SUMIFS(Transacoes!$D$3:$D1000,Transacoes!$C$3:$C1000,$D997,Transacoes!$B$3:$B1000,"V", Transacoes!$A$3:$A1000, "&lt;"&amp;EOMONTH(DATE(N$1,N$2,1),0)))*SUMIFS(Prov_Auto!$E$3:$E1000, Prov_Auto!$A$3:$A1000, $D997, Prov_Auto!$D$3:$D1000,"&gt;="&amp;DATE(N$1,N$2,1),Prov_Auto!$D$3:$D1000, "&lt;="&amp;EOMONTH(DATE(N$1,N$2,1),0)))</f>
        <v/>
      </c>
      <c r="O997" s="48" t="str">
        <f>IF($D997="","", (SUMIFS(Transacoes!$D$3:$D1000,Transacoes!$C$3:$C1000,$D997,Transacoes!$B$3:$B1000,"C", Transacoes!$A$3:$A1000, "&lt;"&amp;EOMONTH(DATE(O$1,O$2,1),0))-SUMIFS(Transacoes!$D$3:$D1000,Transacoes!$C$3:$C1000,$D997,Transacoes!$B$3:$B1000,"V", Transacoes!$A$3:$A1000, "&lt;"&amp;EOMONTH(DATE(O$1,O$2,1),0)))*SUMIFS(Prov_Auto!$E$3:$E1000, Prov_Auto!$A$3:$A1000, $D997, Prov_Auto!$D$3:$D1000,"&gt;="&amp;DATE(O$1,O$2,1),Prov_Auto!$D$3:$D1000, "&lt;="&amp;EOMONTH(DATE(O$1,O$2,1),0)))</f>
        <v/>
      </c>
      <c r="P997" s="48" t="str">
        <f>IF($D997="","", (SUMIFS(Transacoes!$D$3:$D1000,Transacoes!$C$3:$C1000,$D997,Transacoes!$B$3:$B1000,"C", Transacoes!$A$3:$A1000, "&lt;"&amp;EOMONTH(DATE(P$1,P$2,1),0))-SUMIFS(Transacoes!$D$3:$D1000,Transacoes!$C$3:$C1000,$D997,Transacoes!$B$3:$B1000,"V", Transacoes!$A$3:$A1000, "&lt;"&amp;EOMONTH(DATE(P$1,P$2,1),0)))*SUMIFS(Prov_Auto!$E$3:$E1000, Prov_Auto!$A$3:$A1000, $D997, Prov_Auto!$D$3:$D1000,"&gt;="&amp;DATE(P$1,P$2,1),Prov_Auto!$D$3:$D1000, "&lt;="&amp;EOMONTH(DATE(P$1,P$2,1),0)))</f>
        <v/>
      </c>
      <c r="Q997" s="48" t="str">
        <f>IF($D997="","", (SUMIFS(Transacoes!$D$3:$D1000,Transacoes!$C$3:$C1000,$D997,Transacoes!$B$3:$B1000,"C", Transacoes!$A$3:$A1000, "&lt;"&amp;EOMONTH(DATE(Q$1,Q$2,1),0))-SUMIFS(Transacoes!$D$3:$D1000,Transacoes!$C$3:$C1000,$D997,Transacoes!$B$3:$B1000,"V", Transacoes!$A$3:$A1000, "&lt;"&amp;EOMONTH(DATE(Q$1,Q$2,1),0)))*SUMIFS(Prov_Auto!$E$3:$E1000, Prov_Auto!$A$3:$A1000, $D997, Prov_Auto!$D$3:$D1000,"&gt;="&amp;DATE(Q$1,Q$2,1),Prov_Auto!$D$3:$D1000, "&lt;="&amp;EOMONTH(DATE(Q$1,Q$2,1),0)))</f>
        <v/>
      </c>
      <c r="R997" s="47"/>
    </row>
    <row r="998">
      <c r="A998" s="47"/>
      <c r="B998" s="47"/>
      <c r="C998" s="47"/>
      <c r="D998" s="87"/>
      <c r="E998" s="48" t="str">
        <f>IF($D998="","", (SUMIFS(Transacoes!$D$3:$D1000,Transacoes!$C$3:$C1000,$D998,Transacoes!$B$3:$B1000,"C", Transacoes!$A$3:$A1000, "&lt;"&amp;EOMONTH(DATE(E$1,E$2,1),0))-SUMIFS(Transacoes!$D$3:$D1000,Transacoes!$C$3:$C1000,$D998,Transacoes!$B$3:$B1000,"V", Transacoes!$A$3:$A1000, "&lt;"&amp;EOMONTH(DATE(E$1,E$2,1),0)))*SUMIFS(Prov_Auto!$E$3:$E1000, Prov_Auto!$A$3:$A1000, $D998, Prov_Auto!$D$3:$D1000,"&gt;="&amp;DATE(E$1,E$2,1),Prov_Auto!$D$3:$D1000, "&lt;="&amp;EOMONTH(DATE(E$1,E$2,1),0)))</f>
        <v/>
      </c>
      <c r="F998" s="48" t="str">
        <f>IF($D998="","", (SUMIFS(Transacoes!$D$3:$D1000,Transacoes!$C$3:$C1000,$D998,Transacoes!$B$3:$B1000,"C", Transacoes!$A$3:$A1000, "&lt;"&amp;EOMONTH(DATE(F$1,F$2,1),0))-SUMIFS(Transacoes!$D$3:$D1000,Transacoes!$C$3:$C1000,$D998,Transacoes!$B$3:$B1000,"V", Transacoes!$A$3:$A1000, "&lt;"&amp;EOMONTH(DATE(F$1,F$2,1),0)))*SUMIFS(Prov_Auto!$E$3:$E1000, Prov_Auto!$A$3:$A1000, $D998, Prov_Auto!$D$3:$D1000,"&gt;="&amp;DATE(F$1,F$2,1),Prov_Auto!$D$3:$D1000, "&lt;="&amp;EOMONTH(DATE(F$1,F$2,1),0)))</f>
        <v/>
      </c>
      <c r="G998" s="48" t="str">
        <f>IF($D998="","", (SUMIFS(Transacoes!$D$3:$D1000,Transacoes!$C$3:$C1000,$D998,Transacoes!$B$3:$B1000,"C", Transacoes!$A$3:$A1000, "&lt;"&amp;EOMONTH(DATE(G$1,G$2,1),0))-SUMIFS(Transacoes!$D$3:$D1000,Transacoes!$C$3:$C1000,$D998,Transacoes!$B$3:$B1000,"V", Transacoes!$A$3:$A1000, "&lt;"&amp;EOMONTH(DATE(G$1,G$2,1),0)))*SUMIFS(Prov_Auto!$E$3:$E1000, Prov_Auto!$A$3:$A1000, $D998, Prov_Auto!$D$3:$D1000,"&gt;="&amp;DATE(G$1,G$2,1),Prov_Auto!$D$3:$D1000, "&lt;="&amp;EOMONTH(DATE(G$1,G$2,1),0)))</f>
        <v/>
      </c>
      <c r="H998" s="48" t="str">
        <f>IF($D998="","", (SUMIFS(Transacoes!$D$3:$D1000,Transacoes!$C$3:$C1000,$D998,Transacoes!$B$3:$B1000,"C", Transacoes!$A$3:$A1000, "&lt;"&amp;EOMONTH(DATE(H$1,H$2,1),0))-SUMIFS(Transacoes!$D$3:$D1000,Transacoes!$C$3:$C1000,$D998,Transacoes!$B$3:$B1000,"V", Transacoes!$A$3:$A1000, "&lt;"&amp;EOMONTH(DATE(H$1,H$2,1),0)))*SUMIFS(Prov_Auto!$E$3:$E1000, Prov_Auto!$A$3:$A1000, $D998, Prov_Auto!$D$3:$D1000,"&gt;="&amp;DATE(H$1,H$2,1),Prov_Auto!$D$3:$D1000, "&lt;="&amp;EOMONTH(DATE(H$1,H$2,1),0)))</f>
        <v/>
      </c>
      <c r="I998" s="48" t="str">
        <f>IF($D998="","", (SUMIFS(Transacoes!$D$3:$D1000,Transacoes!$C$3:$C1000,$D998,Transacoes!$B$3:$B1000,"C", Transacoes!$A$3:$A1000, "&lt;"&amp;EOMONTH(DATE(I$1,I$2,1),0))-SUMIFS(Transacoes!$D$3:$D1000,Transacoes!$C$3:$C1000,$D998,Transacoes!$B$3:$B1000,"V", Transacoes!$A$3:$A1000, "&lt;"&amp;EOMONTH(DATE(I$1,I$2,1),0)))*SUMIFS(Prov_Auto!$E$3:$E1000, Prov_Auto!$A$3:$A1000, $D998, Prov_Auto!$D$3:$D1000,"&gt;="&amp;DATE(I$1,I$2,1),Prov_Auto!$D$3:$D1000, "&lt;="&amp;EOMONTH(DATE(I$1,I$2,1),0)))</f>
        <v/>
      </c>
      <c r="J998" s="48" t="str">
        <f>IF($D998="","", (SUMIFS(Transacoes!$D$3:$D1000,Transacoes!$C$3:$C1000,$D998,Transacoes!$B$3:$B1000,"C", Transacoes!$A$3:$A1000, "&lt;"&amp;EOMONTH(DATE(J$1,J$2,1),0))-SUMIFS(Transacoes!$D$3:$D1000,Transacoes!$C$3:$C1000,$D998,Transacoes!$B$3:$B1000,"V", Transacoes!$A$3:$A1000, "&lt;"&amp;EOMONTH(DATE(J$1,J$2,1),0)))*SUMIFS(Prov_Auto!$E$3:$E1000, Prov_Auto!$A$3:$A1000, $D998, Prov_Auto!$D$3:$D1000,"&gt;="&amp;DATE(J$1,J$2,1),Prov_Auto!$D$3:$D1000, "&lt;="&amp;EOMONTH(DATE(J$1,J$2,1),0)))</f>
        <v/>
      </c>
      <c r="K998" s="48" t="str">
        <f>IF($D998="","", (SUMIFS(Transacoes!$D$3:$D1000,Transacoes!$C$3:$C1000,$D998,Transacoes!$B$3:$B1000,"C", Transacoes!$A$3:$A1000, "&lt;"&amp;EOMONTH(DATE(K$1,K$2,1),0))-SUMIFS(Transacoes!$D$3:$D1000,Transacoes!$C$3:$C1000,$D998,Transacoes!$B$3:$B1000,"V", Transacoes!$A$3:$A1000, "&lt;"&amp;EOMONTH(DATE(K$1,K$2,1),0)))*SUMIFS(Prov_Auto!$E$3:$E1000, Prov_Auto!$A$3:$A1000, $D998, Prov_Auto!$D$3:$D1000,"&gt;="&amp;DATE(K$1,K$2,1),Prov_Auto!$D$3:$D1000, "&lt;="&amp;EOMONTH(DATE(K$1,K$2,1),0)))</f>
        <v/>
      </c>
      <c r="L998" s="48" t="str">
        <f>IF($D998="","", (SUMIFS(Transacoes!$D$3:$D1000,Transacoes!$C$3:$C1000,$D998,Transacoes!$B$3:$B1000,"C", Transacoes!$A$3:$A1000, "&lt;"&amp;EOMONTH(DATE(L$1,L$2,1),0))-SUMIFS(Transacoes!$D$3:$D1000,Transacoes!$C$3:$C1000,$D998,Transacoes!$B$3:$B1000,"V", Transacoes!$A$3:$A1000, "&lt;"&amp;EOMONTH(DATE(L$1,L$2,1),0)))*SUMIFS(Prov_Auto!$E$3:$E1000, Prov_Auto!$A$3:$A1000, $D998, Prov_Auto!$D$3:$D1000,"&gt;="&amp;DATE(L$1,L$2,1),Prov_Auto!$D$3:$D1000, "&lt;="&amp;EOMONTH(DATE(L$1,L$2,1),0)))</f>
        <v/>
      </c>
      <c r="M998" s="48" t="str">
        <f>IF($D998="","", (SUMIFS(Transacoes!$D$3:$D1000,Transacoes!$C$3:$C1000,$D998,Transacoes!$B$3:$B1000,"C", Transacoes!$A$3:$A1000, "&lt;"&amp;EOMONTH(DATE(M$1,M$2,1),0))-SUMIFS(Transacoes!$D$3:$D1000,Transacoes!$C$3:$C1000,$D998,Transacoes!$B$3:$B1000,"V", Transacoes!$A$3:$A1000, "&lt;"&amp;EOMONTH(DATE(M$1,M$2,1),0)))*SUMIFS(Prov_Auto!$E$3:$E1000, Prov_Auto!$A$3:$A1000, $D998, Prov_Auto!$D$3:$D1000,"&gt;="&amp;DATE(M$1,M$2,1),Prov_Auto!$D$3:$D1000, "&lt;="&amp;EOMONTH(DATE(M$1,M$2,1),0)))</f>
        <v/>
      </c>
      <c r="N998" s="48" t="str">
        <f>IF($D998="","", (SUMIFS(Transacoes!$D$3:$D1000,Transacoes!$C$3:$C1000,$D998,Transacoes!$B$3:$B1000,"C", Transacoes!$A$3:$A1000, "&lt;"&amp;EOMONTH(DATE(N$1,N$2,1),0))-SUMIFS(Transacoes!$D$3:$D1000,Transacoes!$C$3:$C1000,$D998,Transacoes!$B$3:$B1000,"V", Transacoes!$A$3:$A1000, "&lt;"&amp;EOMONTH(DATE(N$1,N$2,1),0)))*SUMIFS(Prov_Auto!$E$3:$E1000, Prov_Auto!$A$3:$A1000, $D998, Prov_Auto!$D$3:$D1000,"&gt;="&amp;DATE(N$1,N$2,1),Prov_Auto!$D$3:$D1000, "&lt;="&amp;EOMONTH(DATE(N$1,N$2,1),0)))</f>
        <v/>
      </c>
      <c r="O998" s="48" t="str">
        <f>IF($D998="","", (SUMIFS(Transacoes!$D$3:$D1000,Transacoes!$C$3:$C1000,$D998,Transacoes!$B$3:$B1000,"C", Transacoes!$A$3:$A1000, "&lt;"&amp;EOMONTH(DATE(O$1,O$2,1),0))-SUMIFS(Transacoes!$D$3:$D1000,Transacoes!$C$3:$C1000,$D998,Transacoes!$B$3:$B1000,"V", Transacoes!$A$3:$A1000, "&lt;"&amp;EOMONTH(DATE(O$1,O$2,1),0)))*SUMIFS(Prov_Auto!$E$3:$E1000, Prov_Auto!$A$3:$A1000, $D998, Prov_Auto!$D$3:$D1000,"&gt;="&amp;DATE(O$1,O$2,1),Prov_Auto!$D$3:$D1000, "&lt;="&amp;EOMONTH(DATE(O$1,O$2,1),0)))</f>
        <v/>
      </c>
      <c r="P998" s="48" t="str">
        <f>IF($D998="","", (SUMIFS(Transacoes!$D$3:$D1000,Transacoes!$C$3:$C1000,$D998,Transacoes!$B$3:$B1000,"C", Transacoes!$A$3:$A1000, "&lt;"&amp;EOMONTH(DATE(P$1,P$2,1),0))-SUMIFS(Transacoes!$D$3:$D1000,Transacoes!$C$3:$C1000,$D998,Transacoes!$B$3:$B1000,"V", Transacoes!$A$3:$A1000, "&lt;"&amp;EOMONTH(DATE(P$1,P$2,1),0)))*SUMIFS(Prov_Auto!$E$3:$E1000, Prov_Auto!$A$3:$A1000, $D998, Prov_Auto!$D$3:$D1000,"&gt;="&amp;DATE(P$1,P$2,1),Prov_Auto!$D$3:$D1000, "&lt;="&amp;EOMONTH(DATE(P$1,P$2,1),0)))</f>
        <v/>
      </c>
      <c r="Q998" s="48" t="str">
        <f>IF($D998="","", (SUMIFS(Transacoes!$D$3:$D1000,Transacoes!$C$3:$C1000,$D998,Transacoes!$B$3:$B1000,"C", Transacoes!$A$3:$A1000, "&lt;"&amp;EOMONTH(DATE(Q$1,Q$2,1),0))-SUMIFS(Transacoes!$D$3:$D1000,Transacoes!$C$3:$C1000,$D998,Transacoes!$B$3:$B1000,"V", Transacoes!$A$3:$A1000, "&lt;"&amp;EOMONTH(DATE(Q$1,Q$2,1),0)))*SUMIFS(Prov_Auto!$E$3:$E1000, Prov_Auto!$A$3:$A1000, $D998, Prov_Auto!$D$3:$D1000,"&gt;="&amp;DATE(Q$1,Q$2,1),Prov_Auto!$D$3:$D1000, "&lt;="&amp;EOMONTH(DATE(Q$1,Q$2,1),0)))</f>
        <v/>
      </c>
      <c r="R998" s="47"/>
    </row>
    <row r="999">
      <c r="A999" s="47"/>
      <c r="B999" s="47"/>
      <c r="C999" s="47"/>
      <c r="D999" s="87"/>
      <c r="E999" s="48" t="str">
        <f>IF($D999="","", (SUMIFS(Transacoes!$D$3:$D1000,Transacoes!$C$3:$C1000,$D999,Transacoes!$B$3:$B1000,"C", Transacoes!$A$3:$A1000, "&lt;"&amp;EOMONTH(DATE(E$1,E$2,1),0))-SUMIFS(Transacoes!$D$3:$D1000,Transacoes!$C$3:$C1000,$D999,Transacoes!$B$3:$B1000,"V", Transacoes!$A$3:$A1000, "&lt;"&amp;EOMONTH(DATE(E$1,E$2,1),0)))*SUMIFS(Prov_Auto!$E$3:$E1000, Prov_Auto!$A$3:$A1000, $D999, Prov_Auto!$D$3:$D1000,"&gt;="&amp;DATE(E$1,E$2,1),Prov_Auto!$D$3:$D1000, "&lt;="&amp;EOMONTH(DATE(E$1,E$2,1),0)))</f>
        <v/>
      </c>
      <c r="F999" s="48" t="str">
        <f>IF($D999="","", (SUMIFS(Transacoes!$D$3:$D1000,Transacoes!$C$3:$C1000,$D999,Transacoes!$B$3:$B1000,"C", Transacoes!$A$3:$A1000, "&lt;"&amp;EOMONTH(DATE(F$1,F$2,1),0))-SUMIFS(Transacoes!$D$3:$D1000,Transacoes!$C$3:$C1000,$D999,Transacoes!$B$3:$B1000,"V", Transacoes!$A$3:$A1000, "&lt;"&amp;EOMONTH(DATE(F$1,F$2,1),0)))*SUMIFS(Prov_Auto!$E$3:$E1000, Prov_Auto!$A$3:$A1000, $D999, Prov_Auto!$D$3:$D1000,"&gt;="&amp;DATE(F$1,F$2,1),Prov_Auto!$D$3:$D1000, "&lt;="&amp;EOMONTH(DATE(F$1,F$2,1),0)))</f>
        <v/>
      </c>
      <c r="G999" s="48" t="str">
        <f>IF($D999="","", (SUMIFS(Transacoes!$D$3:$D1000,Transacoes!$C$3:$C1000,$D999,Transacoes!$B$3:$B1000,"C", Transacoes!$A$3:$A1000, "&lt;"&amp;EOMONTH(DATE(G$1,G$2,1),0))-SUMIFS(Transacoes!$D$3:$D1000,Transacoes!$C$3:$C1000,$D999,Transacoes!$B$3:$B1000,"V", Transacoes!$A$3:$A1000, "&lt;"&amp;EOMONTH(DATE(G$1,G$2,1),0)))*SUMIFS(Prov_Auto!$E$3:$E1000, Prov_Auto!$A$3:$A1000, $D999, Prov_Auto!$D$3:$D1000,"&gt;="&amp;DATE(G$1,G$2,1),Prov_Auto!$D$3:$D1000, "&lt;="&amp;EOMONTH(DATE(G$1,G$2,1),0)))</f>
        <v/>
      </c>
      <c r="H999" s="48" t="str">
        <f>IF($D999="","", (SUMIFS(Transacoes!$D$3:$D1000,Transacoes!$C$3:$C1000,$D999,Transacoes!$B$3:$B1000,"C", Transacoes!$A$3:$A1000, "&lt;"&amp;EOMONTH(DATE(H$1,H$2,1),0))-SUMIFS(Transacoes!$D$3:$D1000,Transacoes!$C$3:$C1000,$D999,Transacoes!$B$3:$B1000,"V", Transacoes!$A$3:$A1000, "&lt;"&amp;EOMONTH(DATE(H$1,H$2,1),0)))*SUMIFS(Prov_Auto!$E$3:$E1000, Prov_Auto!$A$3:$A1000, $D999, Prov_Auto!$D$3:$D1000,"&gt;="&amp;DATE(H$1,H$2,1),Prov_Auto!$D$3:$D1000, "&lt;="&amp;EOMONTH(DATE(H$1,H$2,1),0)))</f>
        <v/>
      </c>
      <c r="I999" s="48" t="str">
        <f>IF($D999="","", (SUMIFS(Transacoes!$D$3:$D1000,Transacoes!$C$3:$C1000,$D999,Transacoes!$B$3:$B1000,"C", Transacoes!$A$3:$A1000, "&lt;"&amp;EOMONTH(DATE(I$1,I$2,1),0))-SUMIFS(Transacoes!$D$3:$D1000,Transacoes!$C$3:$C1000,$D999,Transacoes!$B$3:$B1000,"V", Transacoes!$A$3:$A1000, "&lt;"&amp;EOMONTH(DATE(I$1,I$2,1),0)))*SUMIFS(Prov_Auto!$E$3:$E1000, Prov_Auto!$A$3:$A1000, $D999, Prov_Auto!$D$3:$D1000,"&gt;="&amp;DATE(I$1,I$2,1),Prov_Auto!$D$3:$D1000, "&lt;="&amp;EOMONTH(DATE(I$1,I$2,1),0)))</f>
        <v/>
      </c>
      <c r="J999" s="48" t="str">
        <f>IF($D999="","", (SUMIFS(Transacoes!$D$3:$D1000,Transacoes!$C$3:$C1000,$D999,Transacoes!$B$3:$B1000,"C", Transacoes!$A$3:$A1000, "&lt;"&amp;EOMONTH(DATE(J$1,J$2,1),0))-SUMIFS(Transacoes!$D$3:$D1000,Transacoes!$C$3:$C1000,$D999,Transacoes!$B$3:$B1000,"V", Transacoes!$A$3:$A1000, "&lt;"&amp;EOMONTH(DATE(J$1,J$2,1),0)))*SUMIFS(Prov_Auto!$E$3:$E1000, Prov_Auto!$A$3:$A1000, $D999, Prov_Auto!$D$3:$D1000,"&gt;="&amp;DATE(J$1,J$2,1),Prov_Auto!$D$3:$D1000, "&lt;="&amp;EOMONTH(DATE(J$1,J$2,1),0)))</f>
        <v/>
      </c>
      <c r="K999" s="48" t="str">
        <f>IF($D999="","", (SUMIFS(Transacoes!$D$3:$D1000,Transacoes!$C$3:$C1000,$D999,Transacoes!$B$3:$B1000,"C", Transacoes!$A$3:$A1000, "&lt;"&amp;EOMONTH(DATE(K$1,K$2,1),0))-SUMIFS(Transacoes!$D$3:$D1000,Transacoes!$C$3:$C1000,$D999,Transacoes!$B$3:$B1000,"V", Transacoes!$A$3:$A1000, "&lt;"&amp;EOMONTH(DATE(K$1,K$2,1),0)))*SUMIFS(Prov_Auto!$E$3:$E1000, Prov_Auto!$A$3:$A1000, $D999, Prov_Auto!$D$3:$D1000,"&gt;="&amp;DATE(K$1,K$2,1),Prov_Auto!$D$3:$D1000, "&lt;="&amp;EOMONTH(DATE(K$1,K$2,1),0)))</f>
        <v/>
      </c>
      <c r="L999" s="48" t="str">
        <f>IF($D999="","", (SUMIFS(Transacoes!$D$3:$D1000,Transacoes!$C$3:$C1000,$D999,Transacoes!$B$3:$B1000,"C", Transacoes!$A$3:$A1000, "&lt;"&amp;EOMONTH(DATE(L$1,L$2,1),0))-SUMIFS(Transacoes!$D$3:$D1000,Transacoes!$C$3:$C1000,$D999,Transacoes!$B$3:$B1000,"V", Transacoes!$A$3:$A1000, "&lt;"&amp;EOMONTH(DATE(L$1,L$2,1),0)))*SUMIFS(Prov_Auto!$E$3:$E1000, Prov_Auto!$A$3:$A1000, $D999, Prov_Auto!$D$3:$D1000,"&gt;="&amp;DATE(L$1,L$2,1),Prov_Auto!$D$3:$D1000, "&lt;="&amp;EOMONTH(DATE(L$1,L$2,1),0)))</f>
        <v/>
      </c>
      <c r="M999" s="48" t="str">
        <f>IF($D999="","", (SUMIFS(Transacoes!$D$3:$D1000,Transacoes!$C$3:$C1000,$D999,Transacoes!$B$3:$B1000,"C", Transacoes!$A$3:$A1000, "&lt;"&amp;EOMONTH(DATE(M$1,M$2,1),0))-SUMIFS(Transacoes!$D$3:$D1000,Transacoes!$C$3:$C1000,$D999,Transacoes!$B$3:$B1000,"V", Transacoes!$A$3:$A1000, "&lt;"&amp;EOMONTH(DATE(M$1,M$2,1),0)))*SUMIFS(Prov_Auto!$E$3:$E1000, Prov_Auto!$A$3:$A1000, $D999, Prov_Auto!$D$3:$D1000,"&gt;="&amp;DATE(M$1,M$2,1),Prov_Auto!$D$3:$D1000, "&lt;="&amp;EOMONTH(DATE(M$1,M$2,1),0)))</f>
        <v/>
      </c>
      <c r="N999" s="48" t="str">
        <f>IF($D999="","", (SUMIFS(Transacoes!$D$3:$D1000,Transacoes!$C$3:$C1000,$D999,Transacoes!$B$3:$B1000,"C", Transacoes!$A$3:$A1000, "&lt;"&amp;EOMONTH(DATE(N$1,N$2,1),0))-SUMIFS(Transacoes!$D$3:$D1000,Transacoes!$C$3:$C1000,$D999,Transacoes!$B$3:$B1000,"V", Transacoes!$A$3:$A1000, "&lt;"&amp;EOMONTH(DATE(N$1,N$2,1),0)))*SUMIFS(Prov_Auto!$E$3:$E1000, Prov_Auto!$A$3:$A1000, $D999, Prov_Auto!$D$3:$D1000,"&gt;="&amp;DATE(N$1,N$2,1),Prov_Auto!$D$3:$D1000, "&lt;="&amp;EOMONTH(DATE(N$1,N$2,1),0)))</f>
        <v/>
      </c>
      <c r="O999" s="48" t="str">
        <f>IF($D999="","", (SUMIFS(Transacoes!$D$3:$D1000,Transacoes!$C$3:$C1000,$D999,Transacoes!$B$3:$B1000,"C", Transacoes!$A$3:$A1000, "&lt;"&amp;EOMONTH(DATE(O$1,O$2,1),0))-SUMIFS(Transacoes!$D$3:$D1000,Transacoes!$C$3:$C1000,$D999,Transacoes!$B$3:$B1000,"V", Transacoes!$A$3:$A1000, "&lt;"&amp;EOMONTH(DATE(O$1,O$2,1),0)))*SUMIFS(Prov_Auto!$E$3:$E1000, Prov_Auto!$A$3:$A1000, $D999, Prov_Auto!$D$3:$D1000,"&gt;="&amp;DATE(O$1,O$2,1),Prov_Auto!$D$3:$D1000, "&lt;="&amp;EOMONTH(DATE(O$1,O$2,1),0)))</f>
        <v/>
      </c>
      <c r="P999" s="48" t="str">
        <f>IF($D999="","", (SUMIFS(Transacoes!$D$3:$D1000,Transacoes!$C$3:$C1000,$D999,Transacoes!$B$3:$B1000,"C", Transacoes!$A$3:$A1000, "&lt;"&amp;EOMONTH(DATE(P$1,P$2,1),0))-SUMIFS(Transacoes!$D$3:$D1000,Transacoes!$C$3:$C1000,$D999,Transacoes!$B$3:$B1000,"V", Transacoes!$A$3:$A1000, "&lt;"&amp;EOMONTH(DATE(P$1,P$2,1),0)))*SUMIFS(Prov_Auto!$E$3:$E1000, Prov_Auto!$A$3:$A1000, $D999, Prov_Auto!$D$3:$D1000,"&gt;="&amp;DATE(P$1,P$2,1),Prov_Auto!$D$3:$D1000, "&lt;="&amp;EOMONTH(DATE(P$1,P$2,1),0)))</f>
        <v/>
      </c>
      <c r="Q999" s="48" t="str">
        <f>IF($D999="","", (SUMIFS(Transacoes!$D$3:$D1000,Transacoes!$C$3:$C1000,$D999,Transacoes!$B$3:$B1000,"C", Transacoes!$A$3:$A1000, "&lt;"&amp;EOMONTH(DATE(Q$1,Q$2,1),0))-SUMIFS(Transacoes!$D$3:$D1000,Transacoes!$C$3:$C1000,$D999,Transacoes!$B$3:$B1000,"V", Transacoes!$A$3:$A1000, "&lt;"&amp;EOMONTH(DATE(Q$1,Q$2,1),0)))*SUMIFS(Prov_Auto!$E$3:$E1000, Prov_Auto!$A$3:$A1000, $D999, Prov_Auto!$D$3:$D1000,"&gt;="&amp;DATE(Q$1,Q$2,1),Prov_Auto!$D$3:$D1000, "&lt;="&amp;EOMONTH(DATE(Q$1,Q$2,1),0)))</f>
        <v/>
      </c>
      <c r="R999" s="47"/>
    </row>
    <row r="1000">
      <c r="A1000" s="47"/>
      <c r="B1000" s="47"/>
      <c r="C1000" s="47"/>
      <c r="D1000" s="87"/>
      <c r="E1000" s="48" t="str">
        <f>IF($D1000="","", (SUMIFS(Transacoes!$D$3:$D1000,Transacoes!$C$3:$C1000,$D1000,Transacoes!$B$3:$B1000,"C", Transacoes!$A$3:$A1000, "&lt;"&amp;EOMONTH(DATE(E$1,E$2,1),0))-SUMIFS(Transacoes!$D$3:$D1000,Transacoes!$C$3:$C1000,$D1000,Transacoes!$B$3:$B1000,"V", Transacoes!$A$3:$A1000, "&lt;"&amp;EOMONTH(DATE(E$1,E$2,1),0)))*SUMIFS(Prov_Auto!$E$3:$E1000, Prov_Auto!$A$3:$A1000, $D1000, Prov_Auto!$D$3:$D1000,"&gt;="&amp;DATE(E$1,E$2,1),Prov_Auto!$D$3:$D1000, "&lt;="&amp;EOMONTH(DATE(E$1,E$2,1),0)))</f>
        <v/>
      </c>
      <c r="F1000" s="48" t="str">
        <f>IF($D1000="","", (SUMIFS(Transacoes!$D$3:$D1000,Transacoes!$C$3:$C1000,$D1000,Transacoes!$B$3:$B1000,"C", Transacoes!$A$3:$A1000, "&lt;"&amp;EOMONTH(DATE(F$1,F$2,1),0))-SUMIFS(Transacoes!$D$3:$D1000,Transacoes!$C$3:$C1000,$D1000,Transacoes!$B$3:$B1000,"V", Transacoes!$A$3:$A1000, "&lt;"&amp;EOMONTH(DATE(F$1,F$2,1),0)))*SUMIFS(Prov_Auto!$E$3:$E1000, Prov_Auto!$A$3:$A1000, $D1000, Prov_Auto!$D$3:$D1000,"&gt;="&amp;DATE(F$1,F$2,1),Prov_Auto!$D$3:$D1000, "&lt;="&amp;EOMONTH(DATE(F$1,F$2,1),0)))</f>
        <v/>
      </c>
      <c r="G1000" s="48" t="str">
        <f>IF($D1000="","", (SUMIFS(Transacoes!$D$3:$D1000,Transacoes!$C$3:$C1000,$D1000,Transacoes!$B$3:$B1000,"C", Transacoes!$A$3:$A1000, "&lt;"&amp;EOMONTH(DATE(G$1,G$2,1),0))-SUMIFS(Transacoes!$D$3:$D1000,Transacoes!$C$3:$C1000,$D1000,Transacoes!$B$3:$B1000,"V", Transacoes!$A$3:$A1000, "&lt;"&amp;EOMONTH(DATE(G$1,G$2,1),0)))*SUMIFS(Prov_Auto!$E$3:$E1000, Prov_Auto!$A$3:$A1000, $D1000, Prov_Auto!$D$3:$D1000,"&gt;="&amp;DATE(G$1,G$2,1),Prov_Auto!$D$3:$D1000, "&lt;="&amp;EOMONTH(DATE(G$1,G$2,1),0)))</f>
        <v/>
      </c>
      <c r="H1000" s="48" t="str">
        <f>IF($D1000="","", (SUMIFS(Transacoes!$D$3:$D1000,Transacoes!$C$3:$C1000,$D1000,Transacoes!$B$3:$B1000,"C", Transacoes!$A$3:$A1000, "&lt;"&amp;EOMONTH(DATE(H$1,H$2,1),0))-SUMIFS(Transacoes!$D$3:$D1000,Transacoes!$C$3:$C1000,$D1000,Transacoes!$B$3:$B1000,"V", Transacoes!$A$3:$A1000, "&lt;"&amp;EOMONTH(DATE(H$1,H$2,1),0)))*SUMIFS(Prov_Auto!$E$3:$E1000, Prov_Auto!$A$3:$A1000, $D1000, Prov_Auto!$D$3:$D1000,"&gt;="&amp;DATE(H$1,H$2,1),Prov_Auto!$D$3:$D1000, "&lt;="&amp;EOMONTH(DATE(H$1,H$2,1),0)))</f>
        <v/>
      </c>
      <c r="I1000" s="48" t="str">
        <f>IF($D1000="","", (SUMIFS(Transacoes!$D$3:$D1000,Transacoes!$C$3:$C1000,$D1000,Transacoes!$B$3:$B1000,"C", Transacoes!$A$3:$A1000, "&lt;"&amp;EOMONTH(DATE(I$1,I$2,1),0))-SUMIFS(Transacoes!$D$3:$D1000,Transacoes!$C$3:$C1000,$D1000,Transacoes!$B$3:$B1000,"V", Transacoes!$A$3:$A1000, "&lt;"&amp;EOMONTH(DATE(I$1,I$2,1),0)))*SUMIFS(Prov_Auto!$E$3:$E1000, Prov_Auto!$A$3:$A1000, $D1000, Prov_Auto!$D$3:$D1000,"&gt;="&amp;DATE(I$1,I$2,1),Prov_Auto!$D$3:$D1000, "&lt;="&amp;EOMONTH(DATE(I$1,I$2,1),0)))</f>
        <v/>
      </c>
      <c r="J1000" s="48" t="str">
        <f>IF($D1000="","", (SUMIFS(Transacoes!$D$3:$D1000,Transacoes!$C$3:$C1000,$D1000,Transacoes!$B$3:$B1000,"C", Transacoes!$A$3:$A1000, "&lt;"&amp;EOMONTH(DATE(J$1,J$2,1),0))-SUMIFS(Transacoes!$D$3:$D1000,Transacoes!$C$3:$C1000,$D1000,Transacoes!$B$3:$B1000,"V", Transacoes!$A$3:$A1000, "&lt;"&amp;EOMONTH(DATE(J$1,J$2,1),0)))*SUMIFS(Prov_Auto!$E$3:$E1000, Prov_Auto!$A$3:$A1000, $D1000, Prov_Auto!$D$3:$D1000,"&gt;="&amp;DATE(J$1,J$2,1),Prov_Auto!$D$3:$D1000, "&lt;="&amp;EOMONTH(DATE(J$1,J$2,1),0)))</f>
        <v/>
      </c>
      <c r="K1000" s="48" t="str">
        <f>IF($D1000="","", (SUMIFS(Transacoes!$D$3:$D1000,Transacoes!$C$3:$C1000,$D1000,Transacoes!$B$3:$B1000,"C", Transacoes!$A$3:$A1000, "&lt;"&amp;EOMONTH(DATE(K$1,K$2,1),0))-SUMIFS(Transacoes!$D$3:$D1000,Transacoes!$C$3:$C1000,$D1000,Transacoes!$B$3:$B1000,"V", Transacoes!$A$3:$A1000, "&lt;"&amp;EOMONTH(DATE(K$1,K$2,1),0)))*SUMIFS(Prov_Auto!$E$3:$E1000, Prov_Auto!$A$3:$A1000, $D1000, Prov_Auto!$D$3:$D1000,"&gt;="&amp;DATE(K$1,K$2,1),Prov_Auto!$D$3:$D1000, "&lt;="&amp;EOMONTH(DATE(K$1,K$2,1),0)))</f>
        <v/>
      </c>
      <c r="L1000" s="48" t="str">
        <f>IF($D1000="","", (SUMIFS(Transacoes!$D$3:$D1000,Transacoes!$C$3:$C1000,$D1000,Transacoes!$B$3:$B1000,"C", Transacoes!$A$3:$A1000, "&lt;"&amp;EOMONTH(DATE(L$1,L$2,1),0))-SUMIFS(Transacoes!$D$3:$D1000,Transacoes!$C$3:$C1000,$D1000,Transacoes!$B$3:$B1000,"V", Transacoes!$A$3:$A1000, "&lt;"&amp;EOMONTH(DATE(L$1,L$2,1),0)))*SUMIFS(Prov_Auto!$E$3:$E1000, Prov_Auto!$A$3:$A1000, $D1000, Prov_Auto!$D$3:$D1000,"&gt;="&amp;DATE(L$1,L$2,1),Prov_Auto!$D$3:$D1000, "&lt;="&amp;EOMONTH(DATE(L$1,L$2,1),0)))</f>
        <v/>
      </c>
      <c r="M1000" s="48" t="str">
        <f>IF($D1000="","", (SUMIFS(Transacoes!$D$3:$D1000,Transacoes!$C$3:$C1000,$D1000,Transacoes!$B$3:$B1000,"C", Transacoes!$A$3:$A1000, "&lt;"&amp;EOMONTH(DATE(M$1,M$2,1),0))-SUMIFS(Transacoes!$D$3:$D1000,Transacoes!$C$3:$C1000,$D1000,Transacoes!$B$3:$B1000,"V", Transacoes!$A$3:$A1000, "&lt;"&amp;EOMONTH(DATE(M$1,M$2,1),0)))*SUMIFS(Prov_Auto!$E$3:$E1000, Prov_Auto!$A$3:$A1000, $D1000, Prov_Auto!$D$3:$D1000,"&gt;="&amp;DATE(M$1,M$2,1),Prov_Auto!$D$3:$D1000, "&lt;="&amp;EOMONTH(DATE(M$1,M$2,1),0)))</f>
        <v/>
      </c>
      <c r="N1000" s="48" t="str">
        <f>IF($D1000="","", (SUMIFS(Transacoes!$D$3:$D1000,Transacoes!$C$3:$C1000,$D1000,Transacoes!$B$3:$B1000,"C", Transacoes!$A$3:$A1000, "&lt;"&amp;EOMONTH(DATE(N$1,N$2,1),0))-SUMIFS(Transacoes!$D$3:$D1000,Transacoes!$C$3:$C1000,$D1000,Transacoes!$B$3:$B1000,"V", Transacoes!$A$3:$A1000, "&lt;"&amp;EOMONTH(DATE(N$1,N$2,1),0)))*SUMIFS(Prov_Auto!$E$3:$E1000, Prov_Auto!$A$3:$A1000, $D1000, Prov_Auto!$D$3:$D1000,"&gt;="&amp;DATE(N$1,N$2,1),Prov_Auto!$D$3:$D1000, "&lt;="&amp;EOMONTH(DATE(N$1,N$2,1),0)))</f>
        <v/>
      </c>
      <c r="O1000" s="48" t="str">
        <f>IF($D1000="","", (SUMIFS(Transacoes!$D$3:$D1000,Transacoes!$C$3:$C1000,$D1000,Transacoes!$B$3:$B1000,"C", Transacoes!$A$3:$A1000, "&lt;"&amp;EOMONTH(DATE(O$1,O$2,1),0))-SUMIFS(Transacoes!$D$3:$D1000,Transacoes!$C$3:$C1000,$D1000,Transacoes!$B$3:$B1000,"V", Transacoes!$A$3:$A1000, "&lt;"&amp;EOMONTH(DATE(O$1,O$2,1),0)))*SUMIFS(Prov_Auto!$E$3:$E1000, Prov_Auto!$A$3:$A1000, $D1000, Prov_Auto!$D$3:$D1000,"&gt;="&amp;DATE(O$1,O$2,1),Prov_Auto!$D$3:$D1000, "&lt;="&amp;EOMONTH(DATE(O$1,O$2,1),0)))</f>
        <v/>
      </c>
      <c r="P1000" s="48" t="str">
        <f>IF($D1000="","", (SUMIFS(Transacoes!$D$3:$D1000,Transacoes!$C$3:$C1000,$D1000,Transacoes!$B$3:$B1000,"C", Transacoes!$A$3:$A1000, "&lt;"&amp;EOMONTH(DATE(P$1,P$2,1),0))-SUMIFS(Transacoes!$D$3:$D1000,Transacoes!$C$3:$C1000,$D1000,Transacoes!$B$3:$B1000,"V", Transacoes!$A$3:$A1000, "&lt;"&amp;EOMONTH(DATE(P$1,P$2,1),0)))*SUMIFS(Prov_Auto!$E$3:$E1000, Prov_Auto!$A$3:$A1000, $D1000, Prov_Auto!$D$3:$D1000,"&gt;="&amp;DATE(P$1,P$2,1),Prov_Auto!$D$3:$D1000, "&lt;="&amp;EOMONTH(DATE(P$1,P$2,1),0)))</f>
        <v/>
      </c>
      <c r="Q1000" s="48" t="str">
        <f>IF($D1000="","", (SUMIFS(Transacoes!$D$3:$D1000,Transacoes!$C$3:$C1000,$D1000,Transacoes!$B$3:$B1000,"C", Transacoes!$A$3:$A1000, "&lt;"&amp;EOMONTH(DATE(Q$1,Q$2,1),0))-SUMIFS(Transacoes!$D$3:$D1000,Transacoes!$C$3:$C1000,$D1000,Transacoes!$B$3:$B1000,"V", Transacoes!$A$3:$A1000, "&lt;"&amp;EOMONTH(DATE(Q$1,Q$2,1),0)))*SUMIFS(Prov_Auto!$E$3:$E1000, Prov_Auto!$A$3:$A1000, $D1000, Prov_Auto!$D$3:$D1000,"&gt;="&amp;DATE(Q$1,Q$2,1),Prov_Auto!$D$3:$D1000, "&lt;="&amp;EOMONTH(DATE(Q$1,Q$2,1),0)))</f>
        <v/>
      </c>
      <c r="R1000" s="47"/>
    </row>
  </sheetData>
  <mergeCells count="2">
    <mergeCell ref="A1:B1"/>
    <mergeCell ref="A10:B1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2" max="2" width="30.0"/>
  </cols>
  <sheetData>
    <row r="1">
      <c r="A1" s="91" t="str">
        <f>IFERROR(__xludf.DUMMYFUNCTION("IFERROR(IMPORTDATA(""http://controlinvest.github.io/csv/pwd/full-div/""&amp; Inicio!A6&amp;""-dividends-full-date.csv""),""Senha Inválida"")"),"Senha Inválida")</f>
        <v>Senha Inválida</v>
      </c>
      <c r="B1" s="92"/>
      <c r="C1" s="93"/>
      <c r="D1" s="47"/>
      <c r="E1" s="47"/>
      <c r="F1" s="94" t="s">
        <v>40</v>
      </c>
      <c r="G1" s="95">
        <f>IFERROR(MINIFS(Transacoes!A$3:A999,Transacoes!B$3:B999,"C"), "Inválido")</f>
        <v>43174</v>
      </c>
    </row>
    <row r="2">
      <c r="A2" s="96" t="s">
        <v>41</v>
      </c>
      <c r="B2" s="96" t="s">
        <v>42</v>
      </c>
      <c r="C2" s="96" t="s">
        <v>43</v>
      </c>
      <c r="D2" s="96" t="s">
        <v>44</v>
      </c>
      <c r="E2" s="96" t="s">
        <v>45</v>
      </c>
      <c r="F2" s="47"/>
    </row>
    <row r="3">
      <c r="A3" s="47" t="str">
        <f>IFERROR(__xludf.DUMMYFUNCTION("IF(Carteira!A4="""","""",IFERROR(query(importdata(""https://controlinvest.github.io/csv/pwd/full-div/""&amp; Inicio!A6&amp;""-dividends-full.csv""), ""select * where Col1 contains '""&amp;TEXTJOIN(""' or Col1 contains '"", TRUE,Carteira!A4:A999)&amp;""' limit 25000""),"""&amp;"Senha Inválida""))"),"Senha Inválida")</f>
        <v>Senha Inválida</v>
      </c>
      <c r="B3" s="47"/>
      <c r="C3" s="46"/>
      <c r="D3" s="46"/>
      <c r="E3" s="48"/>
      <c r="F3" s="47"/>
    </row>
    <row r="4">
      <c r="A4" s="47"/>
      <c r="B4" s="47"/>
      <c r="C4" s="46"/>
      <c r="D4" s="46"/>
      <c r="E4" s="48"/>
      <c r="F4" s="47"/>
    </row>
    <row r="5">
      <c r="A5" s="47"/>
      <c r="B5" s="47"/>
      <c r="C5" s="46"/>
      <c r="D5" s="46"/>
      <c r="E5" s="48"/>
      <c r="F5" s="47"/>
    </row>
    <row r="6">
      <c r="A6" s="47"/>
      <c r="B6" s="47"/>
      <c r="C6" s="46"/>
      <c r="D6" s="46"/>
      <c r="E6" s="48"/>
      <c r="F6" s="47"/>
    </row>
    <row r="7">
      <c r="A7" s="47"/>
      <c r="B7" s="47"/>
      <c r="C7" s="46"/>
      <c r="D7" s="46"/>
      <c r="E7" s="48"/>
      <c r="F7" s="47"/>
    </row>
    <row r="8">
      <c r="A8" s="47"/>
      <c r="B8" s="47"/>
      <c r="C8" s="46"/>
      <c r="D8" s="46"/>
      <c r="E8" s="48"/>
      <c r="F8" s="47"/>
    </row>
    <row r="9">
      <c r="A9" s="47"/>
      <c r="B9" s="47"/>
      <c r="C9" s="46"/>
      <c r="D9" s="46"/>
      <c r="E9" s="48"/>
      <c r="F9" s="47"/>
    </row>
    <row r="10">
      <c r="A10" s="47"/>
      <c r="B10" s="47"/>
      <c r="C10" s="46"/>
      <c r="D10" s="46"/>
      <c r="E10" s="48"/>
      <c r="F10" s="47"/>
    </row>
    <row r="11">
      <c r="A11" s="47"/>
      <c r="B11" s="47"/>
      <c r="C11" s="46"/>
      <c r="D11" s="46"/>
      <c r="E11" s="48"/>
      <c r="F11" s="47"/>
    </row>
    <row r="12">
      <c r="A12" s="47"/>
      <c r="B12" s="47"/>
      <c r="C12" s="46"/>
      <c r="D12" s="46"/>
      <c r="E12" s="48"/>
      <c r="F12" s="47"/>
    </row>
    <row r="13">
      <c r="A13" s="47"/>
      <c r="B13" s="47"/>
      <c r="C13" s="46"/>
      <c r="D13" s="46"/>
      <c r="E13" s="48"/>
      <c r="F13" s="47"/>
    </row>
    <row r="14">
      <c r="A14" s="47"/>
      <c r="B14" s="47"/>
      <c r="C14" s="46"/>
      <c r="D14" s="46"/>
      <c r="E14" s="48"/>
      <c r="F14" s="47"/>
    </row>
    <row r="15">
      <c r="A15" s="47"/>
      <c r="B15" s="47"/>
      <c r="C15" s="46"/>
      <c r="D15" s="46"/>
      <c r="E15" s="48"/>
      <c r="F15" s="47"/>
    </row>
    <row r="16">
      <c r="A16" s="47"/>
      <c r="B16" s="47"/>
      <c r="C16" s="46"/>
      <c r="D16" s="46"/>
      <c r="E16" s="48"/>
      <c r="F16" s="47"/>
    </row>
    <row r="17">
      <c r="A17" s="47"/>
      <c r="B17" s="47"/>
      <c r="C17" s="46"/>
      <c r="D17" s="46"/>
      <c r="E17" s="48"/>
      <c r="F17" s="47"/>
    </row>
    <row r="18">
      <c r="A18" s="47"/>
      <c r="B18" s="47"/>
      <c r="C18" s="46"/>
      <c r="D18" s="46"/>
      <c r="E18" s="48"/>
      <c r="F18" s="47"/>
    </row>
    <row r="19">
      <c r="A19" s="47"/>
      <c r="B19" s="47"/>
      <c r="C19" s="46"/>
      <c r="D19" s="46"/>
      <c r="E19" s="48"/>
      <c r="F19" s="47"/>
    </row>
    <row r="20">
      <c r="A20" s="47"/>
      <c r="B20" s="47"/>
      <c r="C20" s="46"/>
      <c r="D20" s="46"/>
      <c r="E20" s="48"/>
      <c r="F20" s="47"/>
    </row>
    <row r="21">
      <c r="A21" s="47"/>
      <c r="B21" s="47"/>
      <c r="C21" s="46"/>
      <c r="D21" s="46"/>
      <c r="E21" s="48"/>
      <c r="F21" s="47"/>
    </row>
    <row r="22">
      <c r="A22" s="47"/>
      <c r="B22" s="47"/>
      <c r="C22" s="46"/>
      <c r="D22" s="46"/>
      <c r="E22" s="48"/>
      <c r="F22" s="47"/>
    </row>
    <row r="23">
      <c r="A23" s="47"/>
      <c r="B23" s="47"/>
      <c r="C23" s="46"/>
      <c r="D23" s="46"/>
      <c r="E23" s="48"/>
      <c r="F23" s="47"/>
    </row>
    <row r="24">
      <c r="A24" s="47"/>
      <c r="B24" s="47"/>
      <c r="C24" s="46"/>
      <c r="D24" s="46"/>
      <c r="E24" s="48"/>
      <c r="F24" s="47"/>
    </row>
    <row r="25">
      <c r="A25" s="47"/>
      <c r="B25" s="47"/>
      <c r="C25" s="46"/>
      <c r="D25" s="46"/>
      <c r="E25" s="48"/>
      <c r="F25" s="47"/>
    </row>
    <row r="26">
      <c r="A26" s="47"/>
      <c r="B26" s="47"/>
      <c r="C26" s="46"/>
      <c r="D26" s="46"/>
      <c r="E26" s="48"/>
      <c r="F26" s="47"/>
    </row>
    <row r="27">
      <c r="A27" s="47"/>
      <c r="B27" s="47"/>
      <c r="C27" s="46"/>
      <c r="D27" s="46"/>
      <c r="E27" s="48"/>
      <c r="F27" s="47"/>
    </row>
    <row r="28">
      <c r="A28" s="47"/>
      <c r="B28" s="47"/>
      <c r="C28" s="46"/>
      <c r="D28" s="46"/>
      <c r="E28" s="48"/>
      <c r="F28" s="47"/>
    </row>
    <row r="29">
      <c r="A29" s="47"/>
      <c r="B29" s="47"/>
      <c r="C29" s="46"/>
      <c r="D29" s="46"/>
      <c r="E29" s="48"/>
      <c r="F29" s="47"/>
    </row>
    <row r="30">
      <c r="A30" s="47"/>
      <c r="B30" s="47"/>
      <c r="C30" s="46"/>
      <c r="D30" s="46"/>
      <c r="E30" s="48"/>
      <c r="F30" s="47"/>
    </row>
    <row r="31">
      <c r="A31" s="47"/>
      <c r="B31" s="47"/>
      <c r="C31" s="46"/>
      <c r="D31" s="46"/>
      <c r="E31" s="48"/>
      <c r="F31" s="47"/>
    </row>
    <row r="32">
      <c r="A32" s="47"/>
      <c r="B32" s="47"/>
      <c r="C32" s="46"/>
      <c r="D32" s="46"/>
      <c r="E32" s="48"/>
      <c r="F32" s="47"/>
    </row>
    <row r="33">
      <c r="A33" s="47"/>
      <c r="B33" s="47"/>
      <c r="C33" s="46"/>
      <c r="D33" s="46"/>
      <c r="E33" s="48"/>
      <c r="F33" s="47"/>
    </row>
    <row r="34">
      <c r="A34" s="47"/>
      <c r="B34" s="47"/>
      <c r="C34" s="46"/>
      <c r="D34" s="46"/>
      <c r="E34" s="48"/>
      <c r="F34" s="47"/>
    </row>
    <row r="35">
      <c r="A35" s="47"/>
      <c r="B35" s="47"/>
      <c r="C35" s="46"/>
      <c r="D35" s="46"/>
      <c r="E35" s="48"/>
      <c r="F35" s="47"/>
    </row>
    <row r="36">
      <c r="A36" s="47"/>
      <c r="B36" s="47"/>
      <c r="C36" s="46"/>
      <c r="D36" s="46"/>
      <c r="E36" s="48"/>
      <c r="F36" s="47"/>
    </row>
    <row r="37">
      <c r="A37" s="47"/>
      <c r="B37" s="47"/>
      <c r="C37" s="46"/>
      <c r="D37" s="46"/>
      <c r="E37" s="48"/>
      <c r="F37" s="47"/>
    </row>
    <row r="38">
      <c r="A38" s="47"/>
      <c r="B38" s="47"/>
      <c r="C38" s="46"/>
      <c r="D38" s="46"/>
      <c r="E38" s="48"/>
      <c r="F38" s="47"/>
    </row>
    <row r="39">
      <c r="A39" s="47"/>
      <c r="B39" s="47"/>
      <c r="C39" s="46"/>
      <c r="D39" s="46"/>
      <c r="E39" s="48"/>
      <c r="F39" s="47"/>
    </row>
    <row r="40">
      <c r="A40" s="47"/>
      <c r="B40" s="47"/>
      <c r="C40" s="46"/>
      <c r="D40" s="46"/>
      <c r="E40" s="48"/>
      <c r="F40" s="47"/>
    </row>
    <row r="41">
      <c r="A41" s="47"/>
      <c r="B41" s="47"/>
      <c r="C41" s="46"/>
      <c r="D41" s="46"/>
      <c r="E41" s="48"/>
      <c r="F41" s="47"/>
    </row>
    <row r="42">
      <c r="A42" s="47"/>
      <c r="B42" s="47"/>
      <c r="C42" s="46"/>
      <c r="D42" s="46"/>
      <c r="E42" s="48"/>
      <c r="F42" s="47"/>
    </row>
    <row r="43">
      <c r="A43" s="47"/>
      <c r="B43" s="47"/>
      <c r="C43" s="46"/>
      <c r="D43" s="46"/>
      <c r="E43" s="48"/>
      <c r="F43" s="47"/>
    </row>
    <row r="44">
      <c r="A44" s="47"/>
      <c r="B44" s="47"/>
      <c r="C44" s="46"/>
      <c r="D44" s="46"/>
      <c r="E44" s="48"/>
      <c r="F44" s="47"/>
    </row>
    <row r="45">
      <c r="A45" s="47"/>
      <c r="B45" s="47"/>
      <c r="C45" s="46"/>
      <c r="D45" s="46"/>
      <c r="E45" s="48"/>
      <c r="F45" s="47"/>
    </row>
    <row r="46">
      <c r="A46" s="47"/>
      <c r="B46" s="47"/>
      <c r="C46" s="46"/>
      <c r="D46" s="46"/>
      <c r="E46" s="48"/>
      <c r="F46" s="47"/>
    </row>
    <row r="47">
      <c r="A47" s="47"/>
      <c r="B47" s="47"/>
      <c r="C47" s="46"/>
      <c r="D47" s="46"/>
      <c r="E47" s="48"/>
      <c r="F47" s="47"/>
    </row>
    <row r="48">
      <c r="A48" s="47"/>
      <c r="B48" s="47"/>
      <c r="C48" s="46"/>
      <c r="D48" s="46"/>
      <c r="E48" s="48"/>
      <c r="F48" s="47"/>
    </row>
    <row r="49">
      <c r="A49" s="47"/>
      <c r="B49" s="47"/>
      <c r="C49" s="46"/>
      <c r="D49" s="46"/>
      <c r="E49" s="48"/>
      <c r="F49" s="47"/>
    </row>
    <row r="50">
      <c r="A50" s="47"/>
      <c r="B50" s="47"/>
      <c r="C50" s="46"/>
      <c r="D50" s="46"/>
      <c r="E50" s="48"/>
      <c r="F50" s="47"/>
    </row>
    <row r="51">
      <c r="A51" s="47"/>
      <c r="B51" s="47"/>
      <c r="C51" s="46"/>
      <c r="D51" s="46"/>
      <c r="E51" s="48"/>
      <c r="F51" s="47"/>
    </row>
    <row r="52">
      <c r="A52" s="47"/>
      <c r="B52" s="47"/>
      <c r="C52" s="46"/>
      <c r="D52" s="46"/>
      <c r="E52" s="48"/>
      <c r="F52" s="47"/>
    </row>
    <row r="53">
      <c r="A53" s="47"/>
      <c r="B53" s="47"/>
      <c r="C53" s="46"/>
      <c r="D53" s="46"/>
      <c r="E53" s="48"/>
      <c r="F53" s="47"/>
    </row>
    <row r="54">
      <c r="A54" s="47"/>
      <c r="B54" s="47"/>
      <c r="C54" s="46"/>
      <c r="D54" s="46"/>
      <c r="E54" s="48"/>
      <c r="F54" s="47"/>
    </row>
    <row r="55">
      <c r="A55" s="47"/>
      <c r="B55" s="47"/>
      <c r="C55" s="46"/>
      <c r="D55" s="46"/>
      <c r="E55" s="48"/>
      <c r="F55" s="47"/>
    </row>
    <row r="56">
      <c r="A56" s="47"/>
      <c r="B56" s="47"/>
      <c r="C56" s="46"/>
      <c r="D56" s="46"/>
      <c r="E56" s="48"/>
      <c r="F56" s="47"/>
    </row>
    <row r="57">
      <c r="A57" s="47"/>
      <c r="B57" s="47"/>
      <c r="C57" s="46"/>
      <c r="D57" s="46"/>
      <c r="E57" s="48"/>
      <c r="F57" s="47"/>
    </row>
    <row r="58">
      <c r="A58" s="47"/>
      <c r="B58" s="47"/>
      <c r="C58" s="46"/>
      <c r="D58" s="46"/>
      <c r="E58" s="48"/>
      <c r="F58" s="47"/>
    </row>
    <row r="59">
      <c r="A59" s="47"/>
      <c r="B59" s="47"/>
      <c r="C59" s="46"/>
      <c r="D59" s="46"/>
      <c r="E59" s="48"/>
      <c r="F59" s="47"/>
    </row>
    <row r="60">
      <c r="A60" s="47"/>
      <c r="B60" s="47"/>
      <c r="C60" s="46"/>
      <c r="D60" s="46"/>
      <c r="E60" s="48"/>
      <c r="F60" s="47"/>
    </row>
    <row r="61">
      <c r="A61" s="47"/>
      <c r="B61" s="47"/>
      <c r="C61" s="46"/>
      <c r="D61" s="46"/>
      <c r="E61" s="48"/>
      <c r="F61" s="47"/>
    </row>
    <row r="62">
      <c r="A62" s="47"/>
      <c r="B62" s="47"/>
      <c r="C62" s="46"/>
      <c r="D62" s="46"/>
      <c r="E62" s="48"/>
      <c r="F62" s="47"/>
    </row>
    <row r="63">
      <c r="A63" s="47"/>
      <c r="B63" s="47"/>
      <c r="C63" s="46"/>
      <c r="D63" s="46"/>
      <c r="E63" s="48"/>
      <c r="F63" s="47"/>
    </row>
    <row r="64">
      <c r="A64" s="47"/>
      <c r="B64" s="47"/>
      <c r="C64" s="46"/>
      <c r="D64" s="46"/>
      <c r="E64" s="48"/>
      <c r="F64" s="47"/>
    </row>
    <row r="65">
      <c r="A65" s="47"/>
      <c r="B65" s="47"/>
      <c r="C65" s="46"/>
      <c r="D65" s="46"/>
      <c r="E65" s="48"/>
      <c r="F65" s="47"/>
    </row>
    <row r="66">
      <c r="A66" s="47"/>
      <c r="B66" s="47"/>
      <c r="C66" s="46"/>
      <c r="D66" s="46"/>
      <c r="E66" s="48"/>
      <c r="F66" s="47"/>
    </row>
    <row r="67">
      <c r="A67" s="47"/>
      <c r="B67" s="47"/>
      <c r="C67" s="46"/>
      <c r="D67" s="46"/>
      <c r="E67" s="48"/>
      <c r="F67" s="47"/>
    </row>
    <row r="68">
      <c r="A68" s="47"/>
      <c r="B68" s="47"/>
      <c r="C68" s="46"/>
      <c r="D68" s="46"/>
      <c r="E68" s="48"/>
      <c r="F68" s="47"/>
    </row>
    <row r="69">
      <c r="A69" s="47"/>
      <c r="B69" s="47"/>
      <c r="C69" s="46"/>
      <c r="D69" s="46"/>
      <c r="E69" s="48"/>
      <c r="F69" s="47"/>
    </row>
    <row r="70">
      <c r="A70" s="47"/>
      <c r="B70" s="47"/>
      <c r="C70" s="46"/>
      <c r="D70" s="46"/>
      <c r="E70" s="48"/>
      <c r="F70" s="47"/>
    </row>
    <row r="71">
      <c r="A71" s="47"/>
      <c r="B71" s="47"/>
      <c r="C71" s="46"/>
      <c r="D71" s="46"/>
      <c r="E71" s="48"/>
      <c r="F71" s="47"/>
    </row>
    <row r="72">
      <c r="A72" s="47"/>
      <c r="B72" s="47"/>
      <c r="C72" s="46"/>
      <c r="D72" s="46"/>
      <c r="E72" s="48"/>
      <c r="F72" s="47"/>
    </row>
    <row r="73">
      <c r="A73" s="47"/>
      <c r="B73" s="47"/>
      <c r="C73" s="46"/>
      <c r="D73" s="46"/>
      <c r="E73" s="48"/>
      <c r="F73" s="47"/>
    </row>
    <row r="74">
      <c r="A74" s="47"/>
      <c r="B74" s="47"/>
      <c r="C74" s="46"/>
      <c r="D74" s="46"/>
      <c r="E74" s="48"/>
      <c r="F74" s="47"/>
    </row>
    <row r="75">
      <c r="A75" s="47"/>
      <c r="B75" s="47"/>
      <c r="C75" s="46"/>
      <c r="D75" s="46"/>
      <c r="E75" s="48"/>
      <c r="F75" s="47"/>
    </row>
    <row r="76">
      <c r="A76" s="47"/>
      <c r="B76" s="47"/>
      <c r="C76" s="46"/>
      <c r="D76" s="46"/>
      <c r="E76" s="48"/>
      <c r="F76" s="47"/>
    </row>
    <row r="77">
      <c r="A77" s="47"/>
      <c r="B77" s="47"/>
      <c r="C77" s="46"/>
      <c r="D77" s="46"/>
      <c r="E77" s="48"/>
      <c r="F77" s="47"/>
    </row>
    <row r="78">
      <c r="A78" s="47"/>
      <c r="B78" s="47"/>
      <c r="C78" s="46"/>
      <c r="D78" s="46"/>
      <c r="E78" s="48"/>
      <c r="F78" s="47"/>
    </row>
    <row r="79">
      <c r="A79" s="47"/>
      <c r="B79" s="47"/>
      <c r="C79" s="46"/>
      <c r="D79" s="46"/>
      <c r="E79" s="48"/>
      <c r="F79" s="47"/>
    </row>
    <row r="80">
      <c r="A80" s="47"/>
      <c r="B80" s="47"/>
      <c r="C80" s="46"/>
      <c r="D80" s="46"/>
      <c r="E80" s="48"/>
      <c r="F80" s="47"/>
      <c r="G80" s="97"/>
    </row>
    <row r="81">
      <c r="A81" s="47"/>
      <c r="B81" s="47"/>
      <c r="C81" s="46"/>
      <c r="D81" s="46"/>
      <c r="E81" s="48"/>
      <c r="F81" s="47"/>
    </row>
    <row r="82">
      <c r="A82" s="47"/>
      <c r="B82" s="47"/>
      <c r="C82" s="46"/>
      <c r="D82" s="46"/>
      <c r="E82" s="48"/>
      <c r="F82" s="47"/>
    </row>
    <row r="83">
      <c r="A83" s="47"/>
      <c r="B83" s="47"/>
      <c r="C83" s="46"/>
      <c r="D83" s="46"/>
      <c r="E83" s="48"/>
      <c r="F83" s="47"/>
    </row>
    <row r="84">
      <c r="A84" s="47"/>
      <c r="B84" s="47"/>
      <c r="C84" s="46"/>
      <c r="D84" s="46"/>
      <c r="E84" s="48"/>
      <c r="F84" s="47"/>
    </row>
    <row r="85">
      <c r="A85" s="47"/>
      <c r="B85" s="47"/>
      <c r="C85" s="46"/>
      <c r="D85" s="46"/>
      <c r="E85" s="48"/>
      <c r="F85" s="47"/>
    </row>
    <row r="86">
      <c r="A86" s="47"/>
      <c r="B86" s="47"/>
      <c r="C86" s="46"/>
      <c r="D86" s="46"/>
      <c r="E86" s="48"/>
      <c r="F86" s="47"/>
    </row>
    <row r="87">
      <c r="A87" s="47"/>
      <c r="B87" s="47"/>
      <c r="C87" s="46"/>
      <c r="D87" s="46"/>
      <c r="E87" s="48"/>
      <c r="F87" s="47"/>
    </row>
    <row r="88">
      <c r="A88" s="47"/>
      <c r="B88" s="47"/>
      <c r="C88" s="46"/>
      <c r="D88" s="46"/>
      <c r="E88" s="48"/>
      <c r="F88" s="47"/>
    </row>
    <row r="89">
      <c r="A89" s="47"/>
      <c r="B89" s="47"/>
      <c r="C89" s="46"/>
      <c r="D89" s="46"/>
      <c r="E89" s="48"/>
      <c r="F89" s="47"/>
    </row>
    <row r="90">
      <c r="A90" s="47"/>
      <c r="B90" s="47"/>
      <c r="C90" s="46"/>
      <c r="D90" s="46"/>
      <c r="E90" s="48"/>
      <c r="F90" s="47"/>
    </row>
    <row r="91">
      <c r="A91" s="47"/>
      <c r="B91" s="47"/>
      <c r="C91" s="46"/>
      <c r="D91" s="46"/>
      <c r="E91" s="48"/>
      <c r="F91" s="47"/>
    </row>
    <row r="92">
      <c r="A92" s="47"/>
      <c r="B92" s="47"/>
      <c r="C92" s="46"/>
      <c r="D92" s="46"/>
      <c r="E92" s="48"/>
      <c r="F92" s="47"/>
    </row>
    <row r="93">
      <c r="A93" s="47"/>
      <c r="B93" s="47"/>
      <c r="C93" s="46"/>
      <c r="D93" s="46"/>
      <c r="E93" s="48"/>
      <c r="F93" s="47"/>
    </row>
    <row r="94">
      <c r="A94" s="47"/>
      <c r="B94" s="47"/>
      <c r="C94" s="46"/>
      <c r="D94" s="46"/>
      <c r="E94" s="48"/>
      <c r="F94" s="47"/>
    </row>
    <row r="95">
      <c r="A95" s="47"/>
      <c r="B95" s="47"/>
      <c r="C95" s="46"/>
      <c r="D95" s="46"/>
      <c r="E95" s="48"/>
      <c r="F95" s="47"/>
    </row>
    <row r="96">
      <c r="A96" s="47"/>
      <c r="B96" s="47"/>
      <c r="C96" s="46"/>
      <c r="D96" s="46"/>
      <c r="E96" s="48"/>
      <c r="F96" s="47"/>
    </row>
    <row r="97">
      <c r="A97" s="47"/>
      <c r="B97" s="47"/>
      <c r="C97" s="46"/>
      <c r="D97" s="46"/>
      <c r="E97" s="48"/>
      <c r="F97" s="47"/>
    </row>
    <row r="98">
      <c r="A98" s="47"/>
      <c r="B98" s="47"/>
      <c r="C98" s="46"/>
      <c r="D98" s="46"/>
      <c r="E98" s="48"/>
      <c r="F98" s="47"/>
    </row>
    <row r="99">
      <c r="A99" s="47"/>
      <c r="B99" s="47"/>
      <c r="C99" s="46"/>
      <c r="D99" s="46"/>
      <c r="E99" s="48"/>
      <c r="F99" s="47"/>
    </row>
    <row r="100">
      <c r="A100" s="47"/>
      <c r="B100" s="47"/>
      <c r="C100" s="46"/>
      <c r="D100" s="46"/>
      <c r="E100" s="48"/>
      <c r="F100" s="47"/>
    </row>
    <row r="101">
      <c r="A101" s="47"/>
      <c r="B101" s="47"/>
      <c r="C101" s="46"/>
      <c r="D101" s="46"/>
      <c r="E101" s="48"/>
      <c r="F101" s="47"/>
    </row>
    <row r="102">
      <c r="A102" s="47"/>
      <c r="B102" s="47"/>
      <c r="C102" s="46"/>
      <c r="D102" s="46"/>
      <c r="E102" s="48"/>
      <c r="F102" s="47"/>
    </row>
    <row r="103">
      <c r="A103" s="47"/>
      <c r="B103" s="47"/>
      <c r="C103" s="46"/>
      <c r="D103" s="46"/>
      <c r="E103" s="48"/>
      <c r="F103" s="47"/>
    </row>
    <row r="104">
      <c r="A104" s="47"/>
      <c r="B104" s="47"/>
      <c r="C104" s="46"/>
      <c r="D104" s="46"/>
      <c r="E104" s="48"/>
      <c r="F104" s="47"/>
    </row>
    <row r="105">
      <c r="A105" s="47"/>
      <c r="B105" s="47"/>
      <c r="C105" s="46"/>
      <c r="D105" s="46"/>
      <c r="E105" s="48"/>
      <c r="F105" s="47"/>
    </row>
    <row r="106">
      <c r="A106" s="47"/>
      <c r="B106" s="47"/>
      <c r="C106" s="46"/>
      <c r="D106" s="46"/>
      <c r="E106" s="48"/>
      <c r="F106" s="47"/>
    </row>
    <row r="107">
      <c r="A107" s="47"/>
      <c r="B107" s="47"/>
      <c r="C107" s="46"/>
      <c r="D107" s="46"/>
      <c r="E107" s="48"/>
      <c r="F107" s="47"/>
    </row>
    <row r="108">
      <c r="A108" s="47"/>
      <c r="B108" s="47"/>
      <c r="C108" s="46"/>
      <c r="D108" s="46"/>
      <c r="E108" s="48"/>
      <c r="F108" s="47"/>
    </row>
    <row r="109">
      <c r="A109" s="47"/>
      <c r="B109" s="47"/>
      <c r="C109" s="46"/>
      <c r="D109" s="46"/>
      <c r="E109" s="48"/>
      <c r="F109" s="47"/>
    </row>
    <row r="110">
      <c r="A110" s="47"/>
      <c r="B110" s="47"/>
      <c r="C110" s="46"/>
      <c r="D110" s="46"/>
      <c r="E110" s="48"/>
      <c r="F110" s="47"/>
    </row>
    <row r="111">
      <c r="A111" s="47"/>
      <c r="B111" s="47"/>
      <c r="C111" s="46"/>
      <c r="D111" s="46"/>
      <c r="E111" s="48"/>
      <c r="F111" s="47"/>
    </row>
    <row r="112">
      <c r="A112" s="47"/>
      <c r="B112" s="47"/>
      <c r="C112" s="46"/>
      <c r="D112" s="46"/>
      <c r="E112" s="48"/>
      <c r="F112" s="47"/>
    </row>
    <row r="113">
      <c r="A113" s="47"/>
      <c r="B113" s="47"/>
      <c r="C113" s="46"/>
      <c r="D113" s="46"/>
      <c r="E113" s="48"/>
      <c r="F113" s="47"/>
    </row>
    <row r="114">
      <c r="A114" s="47"/>
      <c r="B114" s="47"/>
      <c r="C114" s="46"/>
      <c r="D114" s="46"/>
      <c r="E114" s="48"/>
      <c r="F114" s="47"/>
    </row>
    <row r="115">
      <c r="A115" s="47"/>
      <c r="B115" s="47"/>
      <c r="C115" s="46"/>
      <c r="D115" s="46"/>
      <c r="E115" s="48"/>
      <c r="F115" s="47"/>
    </row>
    <row r="116">
      <c r="A116" s="47"/>
      <c r="B116" s="47"/>
      <c r="C116" s="46"/>
      <c r="D116" s="46"/>
      <c r="E116" s="48"/>
      <c r="F116" s="47"/>
    </row>
    <row r="117">
      <c r="A117" s="47"/>
      <c r="B117" s="47"/>
      <c r="C117" s="46"/>
      <c r="D117" s="46"/>
      <c r="E117" s="48"/>
      <c r="F117" s="47"/>
    </row>
    <row r="118">
      <c r="A118" s="47"/>
      <c r="B118" s="47"/>
      <c r="C118" s="46"/>
      <c r="D118" s="46"/>
      <c r="E118" s="48"/>
      <c r="F118" s="47"/>
    </row>
    <row r="119">
      <c r="A119" s="47"/>
      <c r="B119" s="47"/>
      <c r="C119" s="46"/>
      <c r="D119" s="46"/>
      <c r="E119" s="48"/>
      <c r="F119" s="47"/>
    </row>
    <row r="120">
      <c r="A120" s="47"/>
      <c r="B120" s="47"/>
      <c r="C120" s="46"/>
      <c r="D120" s="46"/>
      <c r="E120" s="48"/>
      <c r="F120" s="47"/>
    </row>
    <row r="121">
      <c r="A121" s="47"/>
      <c r="B121" s="47"/>
      <c r="C121" s="46"/>
      <c r="D121" s="46"/>
      <c r="E121" s="48"/>
      <c r="F121" s="47"/>
    </row>
    <row r="122">
      <c r="A122" s="47"/>
      <c r="B122" s="47"/>
      <c r="C122" s="46"/>
      <c r="D122" s="46"/>
      <c r="E122" s="48"/>
      <c r="F122" s="47"/>
    </row>
    <row r="123">
      <c r="A123" s="47"/>
      <c r="B123" s="47"/>
      <c r="C123" s="46"/>
      <c r="D123" s="46"/>
      <c r="E123" s="48"/>
      <c r="F123" s="47"/>
    </row>
    <row r="124">
      <c r="A124" s="47"/>
      <c r="B124" s="47"/>
      <c r="C124" s="46"/>
      <c r="D124" s="46"/>
      <c r="E124" s="48"/>
      <c r="F124" s="47"/>
    </row>
    <row r="125">
      <c r="A125" s="47"/>
      <c r="B125" s="47"/>
      <c r="C125" s="46"/>
      <c r="D125" s="46"/>
      <c r="E125" s="48"/>
      <c r="F125" s="47"/>
    </row>
    <row r="126">
      <c r="A126" s="47"/>
      <c r="B126" s="47"/>
      <c r="C126" s="46"/>
      <c r="D126" s="46"/>
      <c r="E126" s="48"/>
      <c r="F126" s="47"/>
    </row>
    <row r="127">
      <c r="A127" s="47"/>
      <c r="B127" s="47"/>
      <c r="C127" s="46"/>
      <c r="D127" s="46"/>
      <c r="E127" s="48"/>
      <c r="F127" s="47"/>
    </row>
    <row r="128">
      <c r="A128" s="47"/>
      <c r="B128" s="47"/>
      <c r="C128" s="46"/>
      <c r="D128" s="46"/>
      <c r="E128" s="48"/>
      <c r="F128" s="47"/>
    </row>
    <row r="129">
      <c r="A129" s="47"/>
      <c r="B129" s="47"/>
      <c r="C129" s="46"/>
      <c r="D129" s="46"/>
      <c r="E129" s="48"/>
      <c r="F129" s="47"/>
    </row>
    <row r="130">
      <c r="A130" s="47"/>
      <c r="B130" s="47"/>
      <c r="C130" s="46"/>
      <c r="D130" s="46"/>
      <c r="E130" s="48"/>
      <c r="F130" s="47"/>
    </row>
    <row r="131">
      <c r="A131" s="47"/>
      <c r="B131" s="47"/>
      <c r="C131" s="46"/>
      <c r="D131" s="46"/>
      <c r="E131" s="48"/>
      <c r="F131" s="47"/>
    </row>
    <row r="132">
      <c r="A132" s="47"/>
      <c r="B132" s="47"/>
      <c r="C132" s="46"/>
      <c r="D132" s="46"/>
      <c r="E132" s="48"/>
      <c r="F132" s="47"/>
    </row>
    <row r="133">
      <c r="A133" s="47"/>
      <c r="B133" s="47"/>
      <c r="C133" s="46"/>
      <c r="D133" s="46"/>
      <c r="E133" s="48"/>
      <c r="F133" s="47"/>
    </row>
    <row r="134">
      <c r="A134" s="47"/>
      <c r="B134" s="47"/>
      <c r="C134" s="46"/>
      <c r="D134" s="46"/>
      <c r="E134" s="48"/>
      <c r="F134" s="47"/>
    </row>
    <row r="135">
      <c r="A135" s="47"/>
      <c r="B135" s="47"/>
      <c r="C135" s="46"/>
      <c r="D135" s="46"/>
      <c r="E135" s="48"/>
      <c r="F135" s="47"/>
    </row>
    <row r="136">
      <c r="A136" s="47"/>
      <c r="B136" s="47"/>
      <c r="C136" s="46"/>
      <c r="D136" s="46"/>
      <c r="E136" s="48"/>
      <c r="F136" s="47"/>
    </row>
    <row r="137">
      <c r="A137" s="47"/>
      <c r="B137" s="47"/>
      <c r="C137" s="46"/>
      <c r="D137" s="46"/>
      <c r="E137" s="48"/>
      <c r="F137" s="47"/>
    </row>
    <row r="138">
      <c r="A138" s="47"/>
      <c r="B138" s="47"/>
      <c r="C138" s="46"/>
      <c r="D138" s="46"/>
      <c r="E138" s="48"/>
      <c r="F138" s="47"/>
    </row>
    <row r="139">
      <c r="A139" s="47"/>
      <c r="B139" s="47"/>
      <c r="C139" s="46"/>
      <c r="D139" s="46"/>
      <c r="E139" s="48"/>
      <c r="F139" s="47"/>
    </row>
    <row r="140">
      <c r="A140" s="47"/>
      <c r="B140" s="47"/>
      <c r="C140" s="46"/>
      <c r="D140" s="46"/>
      <c r="E140" s="48"/>
      <c r="F140" s="47"/>
    </row>
    <row r="141">
      <c r="A141" s="47"/>
      <c r="B141" s="47"/>
      <c r="C141" s="46"/>
      <c r="D141" s="46"/>
      <c r="E141" s="48"/>
      <c r="F141" s="47"/>
    </row>
    <row r="142">
      <c r="A142" s="47"/>
      <c r="B142" s="47"/>
      <c r="C142" s="46"/>
      <c r="D142" s="46"/>
      <c r="E142" s="48"/>
      <c r="F142" s="47"/>
    </row>
    <row r="143">
      <c r="A143" s="47"/>
      <c r="B143" s="47"/>
      <c r="C143" s="46"/>
      <c r="D143" s="46"/>
      <c r="E143" s="48"/>
      <c r="F143" s="47"/>
    </row>
    <row r="144">
      <c r="A144" s="47"/>
      <c r="B144" s="47"/>
      <c r="C144" s="46"/>
      <c r="D144" s="46"/>
      <c r="E144" s="48"/>
      <c r="F144" s="47"/>
    </row>
    <row r="145">
      <c r="A145" s="47"/>
      <c r="B145" s="47"/>
      <c r="C145" s="46"/>
      <c r="D145" s="46"/>
      <c r="E145" s="48"/>
      <c r="F145" s="47"/>
    </row>
    <row r="146">
      <c r="A146" s="47"/>
      <c r="B146" s="47"/>
      <c r="C146" s="46"/>
      <c r="D146" s="46"/>
      <c r="E146" s="48"/>
      <c r="F146" s="47"/>
    </row>
    <row r="147">
      <c r="A147" s="47"/>
      <c r="B147" s="47"/>
      <c r="C147" s="46"/>
      <c r="D147" s="46"/>
      <c r="E147" s="48"/>
      <c r="F147" s="47"/>
    </row>
    <row r="148">
      <c r="A148" s="47"/>
      <c r="B148" s="47"/>
      <c r="C148" s="46"/>
      <c r="D148" s="46"/>
      <c r="E148" s="48"/>
      <c r="F148" s="47"/>
    </row>
    <row r="149">
      <c r="A149" s="47"/>
      <c r="B149" s="47"/>
      <c r="C149" s="46"/>
      <c r="D149" s="46"/>
      <c r="E149" s="48"/>
      <c r="F149" s="47"/>
    </row>
    <row r="150">
      <c r="A150" s="47"/>
      <c r="B150" s="47"/>
      <c r="C150" s="46"/>
      <c r="D150" s="46"/>
      <c r="E150" s="48"/>
      <c r="F150" s="47"/>
    </row>
    <row r="151">
      <c r="A151" s="47"/>
      <c r="B151" s="47"/>
      <c r="C151" s="46"/>
      <c r="D151" s="46"/>
      <c r="E151" s="48"/>
      <c r="F151" s="47"/>
    </row>
    <row r="152">
      <c r="A152" s="47"/>
      <c r="B152" s="47"/>
      <c r="C152" s="46"/>
      <c r="D152" s="46"/>
      <c r="E152" s="48"/>
      <c r="F152" s="47"/>
    </row>
    <row r="153">
      <c r="A153" s="47"/>
      <c r="B153" s="47"/>
      <c r="C153" s="46"/>
      <c r="D153" s="46"/>
      <c r="E153" s="48"/>
      <c r="F153" s="47"/>
    </row>
    <row r="154">
      <c r="A154" s="47"/>
      <c r="B154" s="47"/>
      <c r="C154" s="46"/>
      <c r="D154" s="46"/>
      <c r="E154" s="48"/>
      <c r="F154" s="47"/>
    </row>
    <row r="155">
      <c r="A155" s="47"/>
      <c r="B155" s="47"/>
      <c r="C155" s="46"/>
      <c r="D155" s="46"/>
      <c r="E155" s="48"/>
      <c r="F155" s="47"/>
    </row>
    <row r="156">
      <c r="A156" s="47"/>
      <c r="B156" s="47"/>
      <c r="C156" s="46"/>
      <c r="D156" s="46"/>
      <c r="E156" s="48"/>
      <c r="F156" s="47"/>
    </row>
    <row r="157">
      <c r="A157" s="47"/>
      <c r="B157" s="47"/>
      <c r="C157" s="46"/>
      <c r="D157" s="46"/>
      <c r="E157" s="48"/>
      <c r="F157" s="47"/>
    </row>
    <row r="158">
      <c r="A158" s="47"/>
      <c r="B158" s="47"/>
      <c r="C158" s="46"/>
      <c r="D158" s="46"/>
      <c r="E158" s="48"/>
      <c r="F158" s="47"/>
    </row>
    <row r="159">
      <c r="A159" s="47"/>
      <c r="B159" s="47"/>
      <c r="C159" s="46"/>
      <c r="D159" s="46"/>
      <c r="E159" s="48"/>
      <c r="F159" s="47"/>
    </row>
    <row r="160">
      <c r="A160" s="47"/>
      <c r="B160" s="47"/>
      <c r="C160" s="46"/>
      <c r="D160" s="46"/>
      <c r="E160" s="48"/>
      <c r="F160" s="47"/>
    </row>
    <row r="161">
      <c r="A161" s="47"/>
      <c r="B161" s="47"/>
      <c r="C161" s="46"/>
      <c r="D161" s="46"/>
      <c r="E161" s="48"/>
      <c r="F161" s="47"/>
    </row>
    <row r="162">
      <c r="A162" s="47"/>
      <c r="B162" s="47"/>
      <c r="C162" s="46"/>
      <c r="D162" s="46"/>
      <c r="E162" s="48"/>
      <c r="F162" s="47"/>
    </row>
    <row r="163">
      <c r="A163" s="47"/>
      <c r="B163" s="47"/>
      <c r="C163" s="46"/>
      <c r="D163" s="46"/>
      <c r="E163" s="48"/>
      <c r="F163" s="47"/>
    </row>
    <row r="164">
      <c r="A164" s="47"/>
      <c r="B164" s="47"/>
      <c r="C164" s="46"/>
      <c r="D164" s="46"/>
      <c r="E164" s="48"/>
      <c r="F164" s="47"/>
    </row>
    <row r="165">
      <c r="A165" s="47"/>
      <c r="B165" s="47"/>
      <c r="C165" s="46"/>
      <c r="D165" s="46"/>
      <c r="E165" s="48"/>
      <c r="F165" s="47"/>
    </row>
    <row r="166">
      <c r="A166" s="47"/>
      <c r="B166" s="47"/>
      <c r="C166" s="46"/>
      <c r="D166" s="46"/>
      <c r="E166" s="48"/>
      <c r="F166" s="47"/>
    </row>
    <row r="167">
      <c r="A167" s="47"/>
      <c r="B167" s="47"/>
      <c r="C167" s="46"/>
      <c r="D167" s="46"/>
      <c r="E167" s="48"/>
      <c r="F167" s="47"/>
    </row>
    <row r="168">
      <c r="A168" s="47"/>
      <c r="B168" s="47"/>
      <c r="C168" s="46"/>
      <c r="D168" s="46"/>
      <c r="E168" s="48"/>
      <c r="F168" s="47"/>
    </row>
    <row r="169">
      <c r="A169" s="47"/>
      <c r="B169" s="47"/>
      <c r="C169" s="46"/>
      <c r="D169" s="46"/>
      <c r="E169" s="48"/>
      <c r="F169" s="47"/>
    </row>
    <row r="170">
      <c r="A170" s="47"/>
      <c r="B170" s="47"/>
      <c r="C170" s="46"/>
      <c r="D170" s="46"/>
      <c r="E170" s="48"/>
      <c r="F170" s="47"/>
    </row>
    <row r="171">
      <c r="A171" s="47"/>
      <c r="B171" s="47"/>
      <c r="C171" s="46"/>
      <c r="D171" s="46"/>
      <c r="E171" s="48"/>
      <c r="F171" s="47"/>
    </row>
    <row r="172">
      <c r="A172" s="47"/>
      <c r="B172" s="47"/>
      <c r="C172" s="46"/>
      <c r="D172" s="46"/>
      <c r="E172" s="48"/>
      <c r="F172" s="47"/>
    </row>
    <row r="173">
      <c r="A173" s="47"/>
      <c r="B173" s="47"/>
      <c r="C173" s="46"/>
      <c r="D173" s="46"/>
      <c r="E173" s="48"/>
      <c r="F173" s="47"/>
    </row>
    <row r="174">
      <c r="A174" s="47"/>
      <c r="B174" s="47"/>
      <c r="C174" s="46"/>
      <c r="D174" s="46"/>
      <c r="E174" s="48"/>
      <c r="F174" s="47"/>
    </row>
    <row r="175">
      <c r="A175" s="47"/>
      <c r="B175" s="47"/>
      <c r="C175" s="46"/>
      <c r="D175" s="46"/>
      <c r="E175" s="48"/>
      <c r="F175" s="47"/>
    </row>
    <row r="176">
      <c r="A176" s="47"/>
      <c r="B176" s="47"/>
      <c r="C176" s="46"/>
      <c r="D176" s="46"/>
      <c r="E176" s="48"/>
      <c r="F176" s="47"/>
    </row>
    <row r="177">
      <c r="A177" s="47"/>
      <c r="B177" s="47"/>
      <c r="C177" s="46"/>
      <c r="D177" s="46"/>
      <c r="E177" s="48"/>
      <c r="F177" s="47"/>
    </row>
    <row r="178">
      <c r="A178" s="47"/>
      <c r="B178" s="47"/>
      <c r="C178" s="46"/>
      <c r="D178" s="46"/>
      <c r="E178" s="48"/>
      <c r="F178" s="47"/>
    </row>
    <row r="179">
      <c r="A179" s="47"/>
      <c r="B179" s="47"/>
      <c r="C179" s="46"/>
      <c r="D179" s="46"/>
      <c r="E179" s="48"/>
      <c r="F179" s="47"/>
    </row>
    <row r="180">
      <c r="A180" s="47"/>
      <c r="B180" s="47"/>
      <c r="C180" s="46"/>
      <c r="D180" s="46"/>
      <c r="E180" s="48"/>
      <c r="F180" s="47"/>
    </row>
    <row r="181">
      <c r="A181" s="47"/>
      <c r="B181" s="47"/>
      <c r="C181" s="46"/>
      <c r="D181" s="46"/>
      <c r="E181" s="48"/>
      <c r="F181" s="47"/>
    </row>
    <row r="182">
      <c r="A182" s="47"/>
      <c r="B182" s="47"/>
      <c r="C182" s="46"/>
      <c r="D182" s="46"/>
      <c r="E182" s="48"/>
      <c r="F182" s="47"/>
    </row>
    <row r="183">
      <c r="A183" s="47"/>
      <c r="B183" s="47"/>
      <c r="C183" s="46"/>
      <c r="D183" s="46"/>
      <c r="E183" s="48"/>
      <c r="F183" s="47"/>
    </row>
    <row r="184">
      <c r="A184" s="47"/>
      <c r="B184" s="47"/>
      <c r="C184" s="46"/>
      <c r="D184" s="46"/>
      <c r="E184" s="48"/>
      <c r="F184" s="47"/>
    </row>
    <row r="185">
      <c r="A185" s="47"/>
      <c r="B185" s="47"/>
      <c r="C185" s="46"/>
      <c r="D185" s="46"/>
      <c r="E185" s="48"/>
      <c r="F185" s="47"/>
    </row>
    <row r="186">
      <c r="A186" s="47"/>
      <c r="B186" s="47"/>
      <c r="C186" s="46"/>
      <c r="D186" s="46"/>
      <c r="E186" s="48"/>
      <c r="F186" s="47"/>
    </row>
    <row r="187">
      <c r="A187" s="47"/>
      <c r="B187" s="47"/>
      <c r="C187" s="46"/>
      <c r="D187" s="46"/>
      <c r="E187" s="48"/>
      <c r="F187" s="47"/>
    </row>
    <row r="188">
      <c r="A188" s="47"/>
      <c r="B188" s="47"/>
      <c r="C188" s="46"/>
      <c r="D188" s="46"/>
      <c r="E188" s="48"/>
      <c r="F188" s="47"/>
    </row>
    <row r="189">
      <c r="A189" s="47"/>
      <c r="B189" s="47"/>
      <c r="C189" s="46"/>
      <c r="D189" s="46"/>
      <c r="E189" s="48"/>
      <c r="F189" s="47"/>
    </row>
    <row r="190">
      <c r="A190" s="47"/>
      <c r="B190" s="47"/>
      <c r="C190" s="46"/>
      <c r="D190" s="46"/>
      <c r="E190" s="48"/>
      <c r="F190" s="47"/>
    </row>
    <row r="191">
      <c r="A191" s="47"/>
      <c r="B191" s="47"/>
      <c r="C191" s="46"/>
      <c r="D191" s="46"/>
      <c r="E191" s="48"/>
      <c r="F191" s="47"/>
    </row>
    <row r="192">
      <c r="A192" s="47"/>
      <c r="B192" s="47"/>
      <c r="C192" s="46"/>
      <c r="D192" s="46"/>
      <c r="E192" s="48"/>
      <c r="F192" s="47"/>
    </row>
    <row r="193">
      <c r="A193" s="47"/>
      <c r="B193" s="47"/>
      <c r="C193" s="46"/>
      <c r="D193" s="46"/>
      <c r="E193" s="48"/>
      <c r="F193" s="47"/>
    </row>
    <row r="194">
      <c r="A194" s="47"/>
      <c r="B194" s="47"/>
      <c r="C194" s="46"/>
      <c r="D194" s="46"/>
      <c r="E194" s="48"/>
      <c r="F194" s="47"/>
    </row>
    <row r="195">
      <c r="A195" s="47"/>
      <c r="B195" s="47"/>
      <c r="C195" s="46"/>
      <c r="D195" s="46"/>
      <c r="E195" s="48"/>
      <c r="F195" s="47"/>
    </row>
    <row r="196">
      <c r="A196" s="47"/>
      <c r="B196" s="47"/>
      <c r="C196" s="46"/>
      <c r="D196" s="46"/>
      <c r="E196" s="48"/>
      <c r="F196" s="47"/>
    </row>
    <row r="197">
      <c r="A197" s="47"/>
      <c r="B197" s="47"/>
      <c r="C197" s="46"/>
      <c r="D197" s="46"/>
      <c r="E197" s="48"/>
      <c r="F197" s="47"/>
    </row>
    <row r="198">
      <c r="A198" s="47"/>
      <c r="B198" s="47"/>
      <c r="C198" s="46"/>
      <c r="D198" s="46"/>
      <c r="E198" s="48"/>
      <c r="F198" s="47"/>
    </row>
    <row r="199">
      <c r="A199" s="47"/>
      <c r="B199" s="47"/>
      <c r="C199" s="46"/>
      <c r="D199" s="46"/>
      <c r="E199" s="48"/>
      <c r="F199" s="47"/>
    </row>
    <row r="200">
      <c r="A200" s="47"/>
      <c r="B200" s="47"/>
      <c r="C200" s="46"/>
      <c r="D200" s="46"/>
      <c r="E200" s="48"/>
      <c r="F200" s="47"/>
    </row>
    <row r="201">
      <c r="A201" s="47"/>
      <c r="B201" s="47"/>
      <c r="C201" s="46"/>
      <c r="D201" s="46"/>
      <c r="E201" s="48"/>
      <c r="F201" s="47"/>
    </row>
    <row r="202">
      <c r="A202" s="47"/>
      <c r="B202" s="47"/>
      <c r="C202" s="46"/>
      <c r="D202" s="46"/>
      <c r="E202" s="48"/>
      <c r="F202" s="47"/>
    </row>
    <row r="203">
      <c r="A203" s="47"/>
      <c r="B203" s="47"/>
      <c r="C203" s="46"/>
      <c r="D203" s="46"/>
      <c r="E203" s="48"/>
      <c r="F203" s="47"/>
    </row>
    <row r="204">
      <c r="A204" s="47"/>
      <c r="B204" s="47"/>
      <c r="C204" s="46"/>
      <c r="D204" s="46"/>
      <c r="E204" s="48"/>
      <c r="F204" s="47"/>
    </row>
    <row r="205">
      <c r="A205" s="47"/>
      <c r="B205" s="47"/>
      <c r="C205" s="46"/>
      <c r="D205" s="46"/>
      <c r="E205" s="48"/>
      <c r="F205" s="47"/>
    </row>
    <row r="206">
      <c r="A206" s="47"/>
      <c r="B206" s="47"/>
      <c r="C206" s="46"/>
      <c r="D206" s="46"/>
      <c r="E206" s="48"/>
      <c r="F206" s="47"/>
    </row>
    <row r="207">
      <c r="A207" s="47"/>
      <c r="B207" s="47"/>
      <c r="C207" s="46"/>
      <c r="D207" s="46"/>
      <c r="E207" s="48"/>
      <c r="F207" s="47"/>
    </row>
    <row r="208">
      <c r="A208" s="47"/>
      <c r="B208" s="47"/>
      <c r="C208" s="46"/>
      <c r="D208" s="46"/>
      <c r="E208" s="48"/>
      <c r="F208" s="47"/>
    </row>
    <row r="209">
      <c r="A209" s="47"/>
      <c r="B209" s="47"/>
      <c r="C209" s="46"/>
      <c r="D209" s="46"/>
      <c r="E209" s="48"/>
      <c r="F209" s="47"/>
    </row>
    <row r="210">
      <c r="A210" s="47"/>
      <c r="B210" s="47"/>
      <c r="C210" s="46"/>
      <c r="D210" s="46"/>
      <c r="E210" s="48"/>
      <c r="F210" s="47"/>
    </row>
    <row r="211">
      <c r="A211" s="47"/>
      <c r="B211" s="47"/>
      <c r="C211" s="46"/>
      <c r="D211" s="46"/>
      <c r="E211" s="48"/>
      <c r="F211" s="47"/>
    </row>
    <row r="212">
      <c r="A212" s="47"/>
      <c r="B212" s="47"/>
      <c r="C212" s="46"/>
      <c r="D212" s="46"/>
      <c r="E212" s="48"/>
      <c r="F212" s="47"/>
    </row>
    <row r="213">
      <c r="A213" s="47"/>
      <c r="B213" s="47"/>
      <c r="C213" s="46"/>
      <c r="D213" s="46"/>
      <c r="E213" s="48"/>
      <c r="F213" s="47"/>
    </row>
    <row r="214">
      <c r="A214" s="47"/>
      <c r="B214" s="47"/>
      <c r="C214" s="46"/>
      <c r="D214" s="46"/>
      <c r="E214" s="48"/>
      <c r="F214" s="47"/>
    </row>
    <row r="215">
      <c r="A215" s="47"/>
      <c r="B215" s="47"/>
      <c r="C215" s="46"/>
      <c r="D215" s="46"/>
      <c r="E215" s="48"/>
      <c r="F215" s="47"/>
    </row>
    <row r="216">
      <c r="A216" s="47"/>
      <c r="B216" s="47"/>
      <c r="C216" s="46"/>
      <c r="D216" s="46"/>
      <c r="E216" s="48"/>
      <c r="F216" s="47"/>
    </row>
    <row r="217">
      <c r="A217" s="47"/>
      <c r="B217" s="47"/>
      <c r="C217" s="46"/>
      <c r="D217" s="46"/>
      <c r="E217" s="48"/>
      <c r="F217" s="47"/>
    </row>
    <row r="218">
      <c r="A218" s="47"/>
      <c r="B218" s="47"/>
      <c r="C218" s="46"/>
      <c r="D218" s="46"/>
      <c r="E218" s="48"/>
      <c r="F218" s="47"/>
    </row>
    <row r="219">
      <c r="A219" s="47"/>
      <c r="B219" s="47"/>
      <c r="C219" s="46"/>
      <c r="D219" s="46"/>
      <c r="E219" s="48"/>
      <c r="F219" s="47"/>
    </row>
    <row r="220">
      <c r="A220" s="47"/>
      <c r="B220" s="47"/>
      <c r="C220" s="46"/>
      <c r="D220" s="46"/>
      <c r="E220" s="48"/>
      <c r="F220" s="47"/>
    </row>
    <row r="221">
      <c r="A221" s="47"/>
      <c r="B221" s="47"/>
      <c r="C221" s="46"/>
      <c r="D221" s="46"/>
      <c r="E221" s="48"/>
      <c r="F221" s="47"/>
    </row>
    <row r="222">
      <c r="A222" s="47"/>
      <c r="B222" s="47"/>
      <c r="C222" s="46"/>
      <c r="D222" s="46"/>
      <c r="E222" s="48"/>
      <c r="F222" s="47"/>
    </row>
    <row r="223">
      <c r="A223" s="47"/>
      <c r="B223" s="47"/>
      <c r="C223" s="46"/>
      <c r="D223" s="46"/>
      <c r="E223" s="48"/>
      <c r="F223" s="47"/>
    </row>
    <row r="224">
      <c r="A224" s="47"/>
      <c r="B224" s="47"/>
      <c r="C224" s="46"/>
      <c r="D224" s="46"/>
      <c r="E224" s="48"/>
      <c r="F224" s="47"/>
    </row>
    <row r="225">
      <c r="A225" s="47"/>
      <c r="B225" s="47"/>
      <c r="C225" s="46"/>
      <c r="D225" s="46"/>
      <c r="E225" s="48"/>
      <c r="F225" s="47"/>
    </row>
    <row r="226">
      <c r="A226" s="47"/>
      <c r="B226" s="47"/>
      <c r="C226" s="46"/>
      <c r="D226" s="46"/>
      <c r="E226" s="48"/>
      <c r="F226" s="47"/>
    </row>
    <row r="227">
      <c r="A227" s="47"/>
      <c r="B227" s="47"/>
      <c r="C227" s="46"/>
      <c r="D227" s="46"/>
      <c r="E227" s="48"/>
      <c r="F227" s="47"/>
    </row>
    <row r="228">
      <c r="A228" s="47"/>
      <c r="B228" s="47"/>
      <c r="C228" s="46"/>
      <c r="D228" s="46"/>
      <c r="E228" s="48"/>
      <c r="F228" s="47"/>
    </row>
    <row r="229">
      <c r="A229" s="47"/>
      <c r="B229" s="47"/>
      <c r="C229" s="46"/>
      <c r="D229" s="46"/>
      <c r="E229" s="48"/>
      <c r="F229" s="47"/>
    </row>
    <row r="230">
      <c r="A230" s="47"/>
      <c r="B230" s="47"/>
      <c r="C230" s="46"/>
      <c r="D230" s="46"/>
      <c r="E230" s="48"/>
      <c r="F230" s="47"/>
    </row>
    <row r="231">
      <c r="A231" s="47"/>
      <c r="B231" s="47"/>
      <c r="C231" s="46"/>
      <c r="D231" s="46"/>
      <c r="E231" s="48"/>
      <c r="F231" s="47"/>
    </row>
    <row r="232">
      <c r="A232" s="47"/>
      <c r="B232" s="47"/>
      <c r="C232" s="46"/>
      <c r="D232" s="46"/>
      <c r="E232" s="48"/>
      <c r="F232" s="47"/>
    </row>
    <row r="233">
      <c r="A233" s="47"/>
      <c r="B233" s="47"/>
      <c r="C233" s="46"/>
      <c r="D233" s="46"/>
      <c r="E233" s="48"/>
      <c r="F233" s="47"/>
    </row>
    <row r="234">
      <c r="A234" s="47"/>
      <c r="B234" s="47"/>
      <c r="C234" s="46"/>
      <c r="D234" s="46"/>
      <c r="E234" s="48"/>
      <c r="F234" s="47"/>
    </row>
    <row r="235">
      <c r="A235" s="47"/>
      <c r="B235" s="47"/>
      <c r="C235" s="46"/>
      <c r="D235" s="46"/>
      <c r="E235" s="48"/>
      <c r="F235" s="47"/>
    </row>
    <row r="236">
      <c r="A236" s="47"/>
      <c r="B236" s="47"/>
      <c r="C236" s="46"/>
      <c r="D236" s="46"/>
      <c r="E236" s="48"/>
      <c r="F236" s="47"/>
    </row>
    <row r="237">
      <c r="A237" s="47"/>
      <c r="B237" s="47"/>
      <c r="C237" s="46"/>
      <c r="D237" s="46"/>
      <c r="E237" s="48"/>
      <c r="F237" s="47"/>
    </row>
    <row r="238">
      <c r="A238" s="47"/>
      <c r="B238" s="47"/>
      <c r="C238" s="46"/>
      <c r="D238" s="46"/>
      <c r="E238" s="48"/>
      <c r="F238" s="47"/>
    </row>
    <row r="239">
      <c r="A239" s="47"/>
      <c r="B239" s="47"/>
      <c r="C239" s="46"/>
      <c r="D239" s="46"/>
      <c r="E239" s="48"/>
      <c r="F239" s="47"/>
    </row>
    <row r="240">
      <c r="A240" s="47"/>
      <c r="B240" s="47"/>
      <c r="C240" s="46"/>
      <c r="D240" s="46"/>
      <c r="E240" s="48"/>
      <c r="F240" s="47"/>
    </row>
    <row r="241">
      <c r="A241" s="47"/>
      <c r="B241" s="47"/>
      <c r="C241" s="46"/>
      <c r="D241" s="46"/>
      <c r="E241" s="48"/>
      <c r="F241" s="47"/>
    </row>
    <row r="242">
      <c r="A242" s="47"/>
      <c r="B242" s="47"/>
      <c r="C242" s="46"/>
      <c r="D242" s="46"/>
      <c r="E242" s="48"/>
      <c r="F242" s="47"/>
    </row>
    <row r="243">
      <c r="A243" s="47"/>
      <c r="B243" s="47"/>
      <c r="C243" s="46"/>
      <c r="D243" s="46"/>
      <c r="E243" s="48"/>
      <c r="F243" s="47"/>
    </row>
    <row r="244">
      <c r="A244" s="47"/>
      <c r="B244" s="47"/>
      <c r="C244" s="46"/>
      <c r="D244" s="46"/>
      <c r="E244" s="48"/>
      <c r="F244" s="47"/>
    </row>
    <row r="245">
      <c r="A245" s="47"/>
      <c r="B245" s="47"/>
      <c r="C245" s="46"/>
      <c r="D245" s="46"/>
      <c r="E245" s="48"/>
      <c r="F245" s="47"/>
    </row>
    <row r="246">
      <c r="A246" s="47"/>
      <c r="B246" s="47"/>
      <c r="C246" s="46"/>
      <c r="D246" s="46"/>
      <c r="E246" s="48"/>
      <c r="F246" s="47"/>
    </row>
    <row r="247">
      <c r="A247" s="47"/>
      <c r="B247" s="47"/>
      <c r="C247" s="46"/>
      <c r="D247" s="46"/>
      <c r="E247" s="48"/>
      <c r="F247" s="47"/>
    </row>
    <row r="248">
      <c r="A248" s="47"/>
      <c r="B248" s="47"/>
      <c r="C248" s="46"/>
      <c r="D248" s="46"/>
      <c r="E248" s="48"/>
      <c r="F248" s="47"/>
    </row>
    <row r="249">
      <c r="A249" s="47"/>
      <c r="B249" s="47"/>
      <c r="C249" s="46"/>
      <c r="D249" s="46"/>
      <c r="E249" s="48"/>
      <c r="F249" s="47"/>
    </row>
    <row r="250">
      <c r="A250" s="47"/>
      <c r="B250" s="47"/>
      <c r="C250" s="46"/>
      <c r="D250" s="46"/>
      <c r="E250" s="48"/>
      <c r="F250" s="47"/>
    </row>
    <row r="251">
      <c r="A251" s="47"/>
      <c r="B251" s="47"/>
      <c r="C251" s="46"/>
      <c r="D251" s="46"/>
      <c r="E251" s="48"/>
      <c r="F251" s="47"/>
    </row>
    <row r="252">
      <c r="A252" s="47"/>
      <c r="B252" s="47"/>
      <c r="C252" s="46"/>
      <c r="D252" s="46"/>
      <c r="E252" s="48"/>
      <c r="F252" s="47"/>
    </row>
    <row r="253">
      <c r="A253" s="47"/>
      <c r="B253" s="47"/>
      <c r="C253" s="46"/>
      <c r="D253" s="46"/>
      <c r="E253" s="48"/>
      <c r="F253" s="47"/>
    </row>
    <row r="254">
      <c r="A254" s="47"/>
      <c r="B254" s="47"/>
      <c r="C254" s="46"/>
      <c r="D254" s="46"/>
      <c r="E254" s="48"/>
      <c r="F254" s="47"/>
    </row>
    <row r="255">
      <c r="A255" s="47"/>
      <c r="B255" s="47"/>
      <c r="C255" s="46"/>
      <c r="D255" s="46"/>
      <c r="E255" s="48"/>
      <c r="F255" s="47"/>
    </row>
    <row r="256">
      <c r="A256" s="47"/>
      <c r="B256" s="47"/>
      <c r="C256" s="46"/>
      <c r="D256" s="46"/>
      <c r="E256" s="48"/>
      <c r="F256" s="47"/>
    </row>
    <row r="257">
      <c r="A257" s="47"/>
      <c r="B257" s="47"/>
      <c r="C257" s="46"/>
      <c r="D257" s="46"/>
      <c r="E257" s="48"/>
      <c r="F257" s="47"/>
    </row>
    <row r="258">
      <c r="A258" s="47"/>
      <c r="B258" s="47"/>
      <c r="C258" s="46"/>
      <c r="D258" s="46"/>
      <c r="E258" s="48"/>
      <c r="F258" s="47"/>
    </row>
    <row r="259">
      <c r="A259" s="47"/>
      <c r="B259" s="47"/>
      <c r="C259" s="46"/>
      <c r="D259" s="46"/>
      <c r="E259" s="48"/>
      <c r="F259" s="47"/>
    </row>
    <row r="260">
      <c r="A260" s="47"/>
      <c r="B260" s="47"/>
      <c r="C260" s="46"/>
      <c r="D260" s="46"/>
      <c r="E260" s="48"/>
      <c r="F260" s="47"/>
    </row>
    <row r="261">
      <c r="A261" s="47"/>
      <c r="B261" s="47"/>
      <c r="C261" s="46"/>
      <c r="D261" s="46"/>
      <c r="E261" s="48"/>
      <c r="F261" s="47"/>
    </row>
    <row r="262">
      <c r="A262" s="47"/>
      <c r="B262" s="47"/>
      <c r="C262" s="46"/>
      <c r="D262" s="46"/>
      <c r="E262" s="48"/>
      <c r="F262" s="47"/>
    </row>
    <row r="263">
      <c r="A263" s="47"/>
      <c r="B263" s="47"/>
      <c r="C263" s="46"/>
      <c r="D263" s="46"/>
      <c r="E263" s="48"/>
      <c r="F263" s="47"/>
    </row>
    <row r="264">
      <c r="A264" s="47"/>
      <c r="B264" s="47"/>
      <c r="C264" s="46"/>
      <c r="D264" s="46"/>
      <c r="E264" s="48"/>
      <c r="F264" s="47"/>
    </row>
    <row r="265">
      <c r="A265" s="47"/>
      <c r="B265" s="47"/>
      <c r="C265" s="46"/>
      <c r="D265" s="46"/>
      <c r="E265" s="48"/>
      <c r="F265" s="47"/>
    </row>
    <row r="266">
      <c r="A266" s="47"/>
      <c r="B266" s="47"/>
      <c r="C266" s="46"/>
      <c r="D266" s="46"/>
      <c r="E266" s="48"/>
      <c r="F266" s="47"/>
    </row>
    <row r="267">
      <c r="A267" s="47"/>
      <c r="B267" s="47"/>
      <c r="C267" s="46"/>
      <c r="D267" s="46"/>
      <c r="E267" s="48"/>
      <c r="F267" s="47"/>
    </row>
    <row r="268">
      <c r="A268" s="47"/>
      <c r="B268" s="47"/>
      <c r="C268" s="46"/>
      <c r="D268" s="46"/>
      <c r="E268" s="48"/>
      <c r="F268" s="47"/>
    </row>
    <row r="269">
      <c r="A269" s="47"/>
      <c r="B269" s="47"/>
      <c r="C269" s="46"/>
      <c r="D269" s="46"/>
      <c r="E269" s="48"/>
      <c r="F269" s="47"/>
    </row>
    <row r="270">
      <c r="A270" s="47"/>
      <c r="B270" s="47"/>
      <c r="C270" s="46"/>
      <c r="D270" s="46"/>
      <c r="E270" s="48"/>
      <c r="F270" s="47"/>
    </row>
    <row r="271">
      <c r="A271" s="47"/>
      <c r="B271" s="47"/>
      <c r="C271" s="46"/>
      <c r="D271" s="46"/>
      <c r="E271" s="48"/>
      <c r="F271" s="47"/>
    </row>
    <row r="272">
      <c r="A272" s="47"/>
      <c r="B272" s="47"/>
      <c r="C272" s="46"/>
      <c r="D272" s="46"/>
      <c r="E272" s="48"/>
      <c r="F272" s="47"/>
    </row>
    <row r="273">
      <c r="A273" s="47"/>
      <c r="B273" s="47"/>
      <c r="C273" s="46"/>
      <c r="D273" s="46"/>
      <c r="E273" s="48"/>
      <c r="F273" s="47"/>
    </row>
    <row r="274">
      <c r="A274" s="47"/>
      <c r="B274" s="47"/>
      <c r="C274" s="46"/>
      <c r="D274" s="46"/>
      <c r="E274" s="48"/>
      <c r="F274" s="47"/>
    </row>
    <row r="275">
      <c r="A275" s="47"/>
      <c r="B275" s="47"/>
      <c r="C275" s="46"/>
      <c r="D275" s="46"/>
      <c r="E275" s="48"/>
      <c r="F275" s="47"/>
    </row>
    <row r="276">
      <c r="A276" s="47"/>
      <c r="B276" s="47"/>
      <c r="C276" s="46"/>
      <c r="D276" s="46"/>
      <c r="E276" s="48"/>
      <c r="F276" s="47"/>
    </row>
    <row r="277">
      <c r="A277" s="47"/>
      <c r="B277" s="47"/>
      <c r="C277" s="46"/>
      <c r="D277" s="46"/>
      <c r="E277" s="48"/>
      <c r="F277" s="47"/>
    </row>
    <row r="278">
      <c r="A278" s="47"/>
      <c r="B278" s="47"/>
      <c r="C278" s="46"/>
      <c r="D278" s="46"/>
      <c r="E278" s="48"/>
      <c r="F278" s="47"/>
    </row>
    <row r="279">
      <c r="A279" s="47"/>
      <c r="B279" s="47"/>
      <c r="C279" s="46"/>
      <c r="D279" s="46"/>
      <c r="E279" s="48"/>
      <c r="F279" s="47"/>
    </row>
    <row r="280">
      <c r="A280" s="47"/>
      <c r="B280" s="47"/>
      <c r="C280" s="46"/>
      <c r="D280" s="46"/>
      <c r="E280" s="48"/>
      <c r="F280" s="47"/>
    </row>
    <row r="281">
      <c r="A281" s="47"/>
      <c r="B281" s="47"/>
      <c r="C281" s="46"/>
      <c r="D281" s="46"/>
      <c r="E281" s="48"/>
      <c r="F281" s="47"/>
    </row>
    <row r="282">
      <c r="A282" s="47"/>
      <c r="B282" s="47"/>
      <c r="C282" s="46"/>
      <c r="D282" s="46"/>
      <c r="E282" s="48"/>
      <c r="F282" s="47"/>
    </row>
    <row r="283">
      <c r="A283" s="47"/>
      <c r="B283" s="47"/>
      <c r="C283" s="46"/>
      <c r="D283" s="46"/>
      <c r="E283" s="48"/>
      <c r="F283" s="47"/>
    </row>
    <row r="284">
      <c r="A284" s="47"/>
      <c r="B284" s="47"/>
      <c r="C284" s="46"/>
      <c r="D284" s="46"/>
      <c r="E284" s="48"/>
      <c r="F284" s="47"/>
    </row>
    <row r="285">
      <c r="A285" s="47"/>
      <c r="B285" s="47"/>
      <c r="C285" s="46"/>
      <c r="D285" s="46"/>
      <c r="E285" s="48"/>
      <c r="F285" s="47"/>
    </row>
    <row r="286">
      <c r="A286" s="47"/>
      <c r="B286" s="47"/>
      <c r="C286" s="46"/>
      <c r="D286" s="46"/>
      <c r="E286" s="48"/>
      <c r="F286" s="47"/>
    </row>
    <row r="287">
      <c r="A287" s="47"/>
      <c r="B287" s="47"/>
      <c r="C287" s="46"/>
      <c r="D287" s="46"/>
      <c r="E287" s="48"/>
      <c r="F287" s="47"/>
    </row>
    <row r="288">
      <c r="A288" s="47"/>
      <c r="B288" s="47"/>
      <c r="C288" s="46"/>
      <c r="D288" s="46"/>
      <c r="E288" s="48"/>
      <c r="F288" s="47"/>
    </row>
    <row r="289">
      <c r="A289" s="47"/>
      <c r="B289" s="47"/>
      <c r="C289" s="46"/>
      <c r="D289" s="46"/>
      <c r="E289" s="48"/>
      <c r="F289" s="47"/>
    </row>
    <row r="290">
      <c r="A290" s="47"/>
      <c r="B290" s="47"/>
      <c r="C290" s="46"/>
      <c r="D290" s="46"/>
      <c r="E290" s="48"/>
      <c r="F290" s="47"/>
    </row>
    <row r="291">
      <c r="A291" s="47"/>
      <c r="B291" s="47"/>
      <c r="C291" s="46"/>
      <c r="D291" s="46"/>
      <c r="E291" s="48"/>
      <c r="F291" s="47"/>
    </row>
    <row r="292">
      <c r="A292" s="47"/>
      <c r="B292" s="47"/>
      <c r="C292" s="46"/>
      <c r="D292" s="46"/>
      <c r="E292" s="48"/>
      <c r="F292" s="47"/>
    </row>
    <row r="293">
      <c r="A293" s="47"/>
      <c r="B293" s="47"/>
      <c r="C293" s="46"/>
      <c r="D293" s="46"/>
      <c r="E293" s="48"/>
      <c r="F293" s="47"/>
    </row>
    <row r="294">
      <c r="A294" s="47"/>
      <c r="B294" s="47"/>
      <c r="C294" s="46"/>
      <c r="D294" s="46"/>
      <c r="E294" s="48"/>
      <c r="F294" s="47"/>
    </row>
    <row r="295">
      <c r="A295" s="47"/>
      <c r="B295" s="47"/>
      <c r="C295" s="46"/>
      <c r="D295" s="46"/>
      <c r="E295" s="48"/>
      <c r="F295" s="47"/>
    </row>
    <row r="296">
      <c r="A296" s="47"/>
      <c r="B296" s="47"/>
      <c r="C296" s="46"/>
      <c r="D296" s="46"/>
      <c r="E296" s="48"/>
      <c r="F296" s="47"/>
    </row>
    <row r="297">
      <c r="A297" s="47"/>
      <c r="B297" s="47"/>
      <c r="C297" s="46"/>
      <c r="D297" s="46"/>
      <c r="E297" s="48"/>
      <c r="F297" s="47"/>
    </row>
    <row r="298">
      <c r="A298" s="47"/>
      <c r="B298" s="47"/>
      <c r="C298" s="46"/>
      <c r="D298" s="46"/>
      <c r="E298" s="48"/>
      <c r="F298" s="47"/>
    </row>
    <row r="299">
      <c r="A299" s="47"/>
      <c r="B299" s="47"/>
      <c r="C299" s="46"/>
      <c r="D299" s="46"/>
      <c r="E299" s="48"/>
      <c r="F299" s="47"/>
    </row>
    <row r="300">
      <c r="A300" s="47"/>
      <c r="B300" s="47"/>
      <c r="C300" s="46"/>
      <c r="D300" s="46"/>
      <c r="E300" s="48"/>
      <c r="F300" s="47"/>
    </row>
    <row r="301">
      <c r="A301" s="47"/>
      <c r="B301" s="47"/>
      <c r="C301" s="46"/>
      <c r="D301" s="46"/>
      <c r="E301" s="48"/>
      <c r="F301" s="47"/>
    </row>
    <row r="302">
      <c r="A302" s="47"/>
      <c r="B302" s="47"/>
      <c r="C302" s="46"/>
      <c r="D302" s="46"/>
      <c r="E302" s="48"/>
      <c r="F302" s="47"/>
    </row>
    <row r="303">
      <c r="A303" s="47"/>
      <c r="B303" s="47"/>
      <c r="C303" s="46"/>
      <c r="D303" s="46"/>
      <c r="E303" s="48"/>
      <c r="F303" s="47"/>
    </row>
    <row r="304">
      <c r="A304" s="47"/>
      <c r="B304" s="47"/>
      <c r="C304" s="46"/>
      <c r="D304" s="46"/>
      <c r="E304" s="48"/>
      <c r="F304" s="47"/>
    </row>
    <row r="305">
      <c r="A305" s="47"/>
      <c r="B305" s="47"/>
      <c r="C305" s="46"/>
      <c r="D305" s="46"/>
      <c r="E305" s="48"/>
      <c r="F305" s="47"/>
    </row>
    <row r="306">
      <c r="A306" s="47"/>
      <c r="B306" s="47"/>
      <c r="C306" s="46"/>
      <c r="D306" s="46"/>
      <c r="E306" s="48"/>
      <c r="F306" s="47"/>
    </row>
    <row r="307">
      <c r="A307" s="47"/>
      <c r="B307" s="47"/>
      <c r="C307" s="46"/>
      <c r="D307" s="46"/>
      <c r="E307" s="48"/>
      <c r="F307" s="47"/>
    </row>
    <row r="308">
      <c r="A308" s="47"/>
      <c r="B308" s="47"/>
      <c r="C308" s="46"/>
      <c r="D308" s="46"/>
      <c r="E308" s="48"/>
      <c r="F308" s="47"/>
    </row>
    <row r="309">
      <c r="A309" s="47"/>
      <c r="B309" s="47"/>
      <c r="C309" s="46"/>
      <c r="D309" s="46"/>
      <c r="E309" s="48"/>
      <c r="F309" s="47"/>
    </row>
    <row r="310">
      <c r="A310" s="47"/>
      <c r="B310" s="47"/>
      <c r="C310" s="46"/>
      <c r="D310" s="46"/>
      <c r="E310" s="48"/>
      <c r="F310" s="47"/>
    </row>
    <row r="311">
      <c r="A311" s="47"/>
      <c r="B311" s="47"/>
      <c r="C311" s="46"/>
      <c r="D311" s="46"/>
      <c r="E311" s="48"/>
      <c r="F311" s="47"/>
    </row>
    <row r="312">
      <c r="A312" s="47"/>
      <c r="B312" s="47"/>
      <c r="C312" s="46"/>
      <c r="D312" s="46"/>
      <c r="E312" s="48"/>
      <c r="F312" s="47"/>
    </row>
    <row r="313">
      <c r="A313" s="47"/>
      <c r="B313" s="47"/>
      <c r="C313" s="46"/>
      <c r="D313" s="46"/>
      <c r="E313" s="48"/>
      <c r="F313" s="47"/>
    </row>
    <row r="314">
      <c r="A314" s="47"/>
      <c r="B314" s="47"/>
      <c r="C314" s="46"/>
      <c r="D314" s="46"/>
      <c r="E314" s="48"/>
      <c r="F314" s="47"/>
    </row>
    <row r="315">
      <c r="A315" s="47"/>
      <c r="B315" s="47"/>
      <c r="C315" s="46"/>
      <c r="D315" s="46"/>
      <c r="E315" s="48"/>
      <c r="F315" s="47"/>
    </row>
    <row r="316">
      <c r="A316" s="47"/>
      <c r="B316" s="47"/>
      <c r="C316" s="46"/>
      <c r="D316" s="46"/>
      <c r="E316" s="48"/>
      <c r="F316" s="47"/>
    </row>
    <row r="317">
      <c r="A317" s="47"/>
      <c r="B317" s="47"/>
      <c r="C317" s="46"/>
      <c r="D317" s="46"/>
      <c r="E317" s="48"/>
      <c r="F317" s="47"/>
    </row>
    <row r="318">
      <c r="A318" s="47"/>
      <c r="B318" s="47"/>
      <c r="C318" s="46"/>
      <c r="D318" s="46"/>
      <c r="E318" s="48"/>
      <c r="F318" s="47"/>
    </row>
    <row r="319">
      <c r="A319" s="47"/>
      <c r="B319" s="47"/>
      <c r="C319" s="46"/>
      <c r="D319" s="46"/>
      <c r="E319" s="48"/>
      <c r="F319" s="47"/>
    </row>
    <row r="320">
      <c r="A320" s="47"/>
      <c r="B320" s="47"/>
      <c r="C320" s="46"/>
      <c r="D320" s="46"/>
      <c r="E320" s="48"/>
      <c r="F320" s="47"/>
    </row>
    <row r="321">
      <c r="A321" s="47"/>
      <c r="B321" s="47"/>
      <c r="C321" s="46"/>
      <c r="D321" s="46"/>
      <c r="E321" s="48"/>
      <c r="F321" s="47"/>
    </row>
    <row r="322">
      <c r="A322" s="47"/>
      <c r="B322" s="47"/>
      <c r="C322" s="46"/>
      <c r="D322" s="46"/>
      <c r="E322" s="48"/>
      <c r="F322" s="47"/>
    </row>
    <row r="323">
      <c r="A323" s="47"/>
      <c r="B323" s="47"/>
      <c r="C323" s="46"/>
      <c r="D323" s="46"/>
      <c r="E323" s="48"/>
      <c r="F323" s="47"/>
    </row>
    <row r="324">
      <c r="A324" s="47"/>
      <c r="B324" s="47"/>
      <c r="C324" s="46"/>
      <c r="D324" s="46"/>
      <c r="E324" s="48"/>
      <c r="F324" s="47"/>
    </row>
    <row r="325">
      <c r="A325" s="47"/>
      <c r="B325" s="47"/>
      <c r="C325" s="46"/>
      <c r="D325" s="46"/>
      <c r="E325" s="48"/>
      <c r="F325" s="47"/>
    </row>
    <row r="326">
      <c r="A326" s="47"/>
      <c r="B326" s="47"/>
      <c r="C326" s="46"/>
      <c r="D326" s="46"/>
      <c r="E326" s="48"/>
      <c r="F326" s="47"/>
    </row>
    <row r="327">
      <c r="A327" s="47"/>
      <c r="B327" s="47"/>
      <c r="C327" s="46"/>
      <c r="D327" s="46"/>
      <c r="E327" s="48"/>
      <c r="F327" s="47"/>
    </row>
    <row r="328">
      <c r="A328" s="47"/>
      <c r="B328" s="47"/>
      <c r="C328" s="46"/>
      <c r="D328" s="46"/>
      <c r="E328" s="48"/>
      <c r="F328" s="47"/>
    </row>
    <row r="329">
      <c r="A329" s="47"/>
      <c r="B329" s="47"/>
      <c r="C329" s="46"/>
      <c r="D329" s="46"/>
      <c r="E329" s="48"/>
      <c r="F329" s="47"/>
    </row>
    <row r="330">
      <c r="A330" s="47"/>
      <c r="B330" s="47"/>
      <c r="C330" s="46"/>
      <c r="D330" s="46"/>
      <c r="E330" s="48"/>
      <c r="F330" s="47"/>
    </row>
    <row r="331">
      <c r="A331" s="47"/>
      <c r="B331" s="47"/>
      <c r="C331" s="46"/>
      <c r="D331" s="46"/>
      <c r="E331" s="48"/>
      <c r="F331" s="47"/>
    </row>
    <row r="332">
      <c r="A332" s="47"/>
      <c r="B332" s="47"/>
      <c r="C332" s="46"/>
      <c r="D332" s="46"/>
      <c r="E332" s="48"/>
      <c r="F332" s="47"/>
    </row>
    <row r="333">
      <c r="A333" s="47"/>
      <c r="B333" s="47"/>
      <c r="C333" s="46"/>
      <c r="D333" s="46"/>
      <c r="E333" s="48"/>
      <c r="F333" s="47"/>
    </row>
    <row r="334">
      <c r="A334" s="47"/>
      <c r="B334" s="47"/>
      <c r="C334" s="46"/>
      <c r="D334" s="46"/>
      <c r="E334" s="48"/>
      <c r="F334" s="47"/>
    </row>
    <row r="335">
      <c r="A335" s="47"/>
      <c r="B335" s="47"/>
      <c r="C335" s="46"/>
      <c r="D335" s="46"/>
      <c r="E335" s="48"/>
      <c r="F335" s="47"/>
    </row>
    <row r="336">
      <c r="A336" s="47"/>
      <c r="B336" s="47"/>
      <c r="C336" s="46"/>
      <c r="D336" s="46"/>
      <c r="E336" s="48"/>
      <c r="F336" s="47"/>
    </row>
    <row r="337">
      <c r="A337" s="47"/>
      <c r="B337" s="47"/>
      <c r="C337" s="46"/>
      <c r="D337" s="46"/>
      <c r="E337" s="48"/>
      <c r="F337" s="47"/>
    </row>
    <row r="338">
      <c r="A338" s="47"/>
      <c r="B338" s="47"/>
      <c r="C338" s="46"/>
      <c r="D338" s="46"/>
      <c r="E338" s="48"/>
      <c r="F338" s="47"/>
    </row>
    <row r="339">
      <c r="A339" s="47"/>
      <c r="B339" s="47"/>
      <c r="C339" s="46"/>
      <c r="D339" s="46"/>
      <c r="E339" s="48"/>
      <c r="F339" s="47"/>
    </row>
    <row r="340">
      <c r="A340" s="47"/>
      <c r="B340" s="47"/>
      <c r="C340" s="46"/>
      <c r="D340" s="46"/>
      <c r="E340" s="48"/>
      <c r="F340" s="47"/>
    </row>
    <row r="341">
      <c r="A341" s="47"/>
      <c r="B341" s="47"/>
      <c r="C341" s="46"/>
      <c r="D341" s="46"/>
      <c r="E341" s="48"/>
      <c r="F341" s="47"/>
    </row>
    <row r="342">
      <c r="A342" s="47"/>
      <c r="B342" s="47"/>
      <c r="C342" s="46"/>
      <c r="D342" s="46"/>
      <c r="E342" s="48"/>
      <c r="F342" s="47"/>
    </row>
    <row r="343">
      <c r="A343" s="47"/>
      <c r="B343" s="47"/>
      <c r="C343" s="46"/>
      <c r="D343" s="46"/>
      <c r="E343" s="48"/>
      <c r="F343" s="47"/>
    </row>
    <row r="344">
      <c r="A344" s="47"/>
      <c r="B344" s="47"/>
      <c r="C344" s="46"/>
      <c r="D344" s="46"/>
      <c r="E344" s="48"/>
      <c r="F344" s="47"/>
    </row>
    <row r="345">
      <c r="A345" s="47"/>
      <c r="B345" s="47"/>
      <c r="C345" s="46"/>
      <c r="D345" s="46"/>
      <c r="E345" s="48"/>
      <c r="F345" s="47"/>
    </row>
    <row r="346">
      <c r="A346" s="47"/>
      <c r="B346" s="47"/>
      <c r="C346" s="46"/>
      <c r="D346" s="46"/>
      <c r="E346" s="48"/>
      <c r="F346" s="47"/>
    </row>
    <row r="347">
      <c r="A347" s="47"/>
      <c r="B347" s="47"/>
      <c r="C347" s="46"/>
      <c r="D347" s="46"/>
      <c r="E347" s="48"/>
      <c r="F347" s="47"/>
    </row>
    <row r="348">
      <c r="A348" s="47"/>
      <c r="B348" s="47"/>
      <c r="C348" s="46"/>
      <c r="D348" s="46"/>
      <c r="E348" s="48"/>
      <c r="F348" s="47"/>
    </row>
    <row r="349">
      <c r="A349" s="47"/>
      <c r="B349" s="47"/>
      <c r="C349" s="46"/>
      <c r="D349" s="46"/>
      <c r="E349" s="48"/>
      <c r="F349" s="47"/>
    </row>
    <row r="350">
      <c r="A350" s="47"/>
      <c r="B350" s="47"/>
      <c r="C350" s="46"/>
      <c r="D350" s="46"/>
      <c r="E350" s="48"/>
      <c r="F350" s="47"/>
    </row>
    <row r="351">
      <c r="A351" s="47"/>
      <c r="B351" s="47"/>
      <c r="C351" s="46"/>
      <c r="D351" s="46"/>
      <c r="E351" s="48"/>
      <c r="F351" s="47"/>
    </row>
    <row r="352">
      <c r="A352" s="47"/>
      <c r="B352" s="47"/>
      <c r="C352" s="46"/>
      <c r="D352" s="46"/>
      <c r="E352" s="48"/>
      <c r="F352" s="47"/>
    </row>
    <row r="353">
      <c r="A353" s="47"/>
      <c r="B353" s="47"/>
      <c r="C353" s="46"/>
      <c r="D353" s="46"/>
      <c r="E353" s="48"/>
      <c r="F353" s="47"/>
    </row>
    <row r="354">
      <c r="A354" s="47"/>
      <c r="B354" s="47"/>
      <c r="C354" s="46"/>
      <c r="D354" s="46"/>
      <c r="E354" s="48"/>
      <c r="F354" s="47"/>
    </row>
    <row r="355">
      <c r="A355" s="47"/>
      <c r="B355" s="47"/>
      <c r="C355" s="46"/>
      <c r="D355" s="46"/>
      <c r="E355" s="48"/>
      <c r="F355" s="47"/>
    </row>
    <row r="356">
      <c r="A356" s="47"/>
      <c r="B356" s="47"/>
      <c r="C356" s="46"/>
      <c r="D356" s="46"/>
      <c r="E356" s="48"/>
      <c r="F356" s="47"/>
    </row>
    <row r="357">
      <c r="A357" s="47"/>
      <c r="B357" s="47"/>
      <c r="C357" s="46"/>
      <c r="D357" s="46"/>
      <c r="E357" s="48"/>
      <c r="F357" s="47"/>
    </row>
    <row r="358">
      <c r="A358" s="47"/>
      <c r="B358" s="47"/>
      <c r="C358" s="46"/>
      <c r="D358" s="46"/>
      <c r="E358" s="48"/>
      <c r="F358" s="47"/>
    </row>
    <row r="359">
      <c r="A359" s="47"/>
      <c r="B359" s="47"/>
      <c r="C359" s="46"/>
      <c r="D359" s="46"/>
      <c r="E359" s="48"/>
      <c r="F359" s="47"/>
    </row>
    <row r="360">
      <c r="A360" s="47"/>
      <c r="B360" s="47"/>
      <c r="C360" s="46"/>
      <c r="D360" s="46"/>
      <c r="E360" s="48"/>
      <c r="F360" s="47"/>
    </row>
    <row r="361">
      <c r="A361" s="47"/>
      <c r="B361" s="47"/>
      <c r="C361" s="46"/>
      <c r="D361" s="46"/>
      <c r="E361" s="48"/>
      <c r="F361" s="47"/>
    </row>
    <row r="362">
      <c r="A362" s="47"/>
      <c r="B362" s="47"/>
      <c r="C362" s="46"/>
      <c r="D362" s="46"/>
      <c r="E362" s="48"/>
      <c r="F362" s="47"/>
    </row>
    <row r="363">
      <c r="A363" s="47"/>
      <c r="B363" s="47"/>
      <c r="C363" s="46"/>
      <c r="D363" s="46"/>
      <c r="E363" s="48"/>
      <c r="F363" s="47"/>
    </row>
    <row r="364">
      <c r="A364" s="47"/>
      <c r="B364" s="47"/>
      <c r="C364" s="46"/>
      <c r="D364" s="46"/>
      <c r="E364" s="48"/>
      <c r="F364" s="47"/>
    </row>
    <row r="365">
      <c r="A365" s="47"/>
      <c r="B365" s="47"/>
      <c r="C365" s="46"/>
      <c r="D365" s="46"/>
      <c r="E365" s="48"/>
      <c r="F365" s="47"/>
    </row>
    <row r="366">
      <c r="A366" s="47"/>
      <c r="B366" s="47"/>
      <c r="C366" s="46"/>
      <c r="D366" s="46"/>
      <c r="E366" s="48"/>
      <c r="F366" s="47"/>
    </row>
    <row r="367">
      <c r="A367" s="47"/>
      <c r="B367" s="47"/>
      <c r="C367" s="46"/>
      <c r="D367" s="46"/>
      <c r="E367" s="48"/>
      <c r="F367" s="47"/>
    </row>
    <row r="368">
      <c r="A368" s="47"/>
      <c r="B368" s="47"/>
      <c r="C368" s="46"/>
      <c r="D368" s="46"/>
      <c r="E368" s="48"/>
      <c r="F368" s="47"/>
    </row>
    <row r="369">
      <c r="A369" s="47"/>
      <c r="B369" s="47"/>
      <c r="C369" s="46"/>
      <c r="D369" s="46"/>
      <c r="E369" s="48"/>
      <c r="F369" s="47"/>
    </row>
    <row r="370">
      <c r="A370" s="47"/>
      <c r="B370" s="47"/>
      <c r="C370" s="46"/>
      <c r="D370" s="46"/>
      <c r="E370" s="48"/>
      <c r="F370" s="47"/>
    </row>
    <row r="371">
      <c r="A371" s="47"/>
      <c r="B371" s="47"/>
      <c r="C371" s="46"/>
      <c r="D371" s="46"/>
      <c r="E371" s="48"/>
      <c r="F371" s="47"/>
    </row>
    <row r="372">
      <c r="A372" s="47"/>
      <c r="B372" s="47"/>
      <c r="C372" s="46"/>
      <c r="D372" s="46"/>
      <c r="E372" s="48"/>
      <c r="F372" s="47"/>
    </row>
    <row r="373">
      <c r="A373" s="47"/>
      <c r="B373" s="47"/>
      <c r="C373" s="46"/>
      <c r="D373" s="46"/>
      <c r="E373" s="48"/>
      <c r="F373" s="47"/>
    </row>
    <row r="374">
      <c r="A374" s="47"/>
      <c r="B374" s="47"/>
      <c r="C374" s="46"/>
      <c r="D374" s="46"/>
      <c r="E374" s="48"/>
      <c r="F374" s="47"/>
    </row>
    <row r="375">
      <c r="A375" s="47"/>
      <c r="B375" s="47"/>
      <c r="C375" s="46"/>
      <c r="D375" s="46"/>
      <c r="E375" s="48"/>
      <c r="F375" s="47"/>
    </row>
    <row r="376">
      <c r="A376" s="47"/>
      <c r="B376" s="47"/>
      <c r="C376" s="46"/>
      <c r="D376" s="46"/>
      <c r="E376" s="48"/>
      <c r="F376" s="47"/>
    </row>
    <row r="377">
      <c r="A377" s="47"/>
      <c r="B377" s="47"/>
      <c r="C377" s="46"/>
      <c r="D377" s="46"/>
      <c r="E377" s="48"/>
      <c r="F377" s="47"/>
    </row>
    <row r="378">
      <c r="A378" s="47"/>
      <c r="B378" s="47"/>
      <c r="C378" s="46"/>
      <c r="D378" s="46"/>
      <c r="E378" s="48"/>
      <c r="F378" s="47"/>
    </row>
    <row r="379">
      <c r="A379" s="47"/>
      <c r="B379" s="47"/>
      <c r="C379" s="46"/>
      <c r="D379" s="46"/>
      <c r="E379" s="48"/>
      <c r="F379" s="47"/>
    </row>
    <row r="380">
      <c r="A380" s="47"/>
      <c r="B380" s="47"/>
      <c r="C380" s="46"/>
      <c r="D380" s="46"/>
      <c r="E380" s="48"/>
      <c r="F380" s="47"/>
    </row>
    <row r="381">
      <c r="A381" s="47"/>
      <c r="B381" s="47"/>
      <c r="C381" s="46"/>
      <c r="D381" s="46"/>
      <c r="E381" s="48"/>
      <c r="F381" s="47"/>
    </row>
    <row r="382">
      <c r="A382" s="47"/>
      <c r="B382" s="47"/>
      <c r="C382" s="46"/>
      <c r="D382" s="46"/>
      <c r="E382" s="48"/>
      <c r="F382" s="47"/>
    </row>
    <row r="383">
      <c r="A383" s="47"/>
      <c r="B383" s="47"/>
      <c r="C383" s="46"/>
      <c r="D383" s="46"/>
      <c r="E383" s="48"/>
      <c r="F383" s="47"/>
    </row>
    <row r="384">
      <c r="A384" s="47"/>
      <c r="B384" s="47"/>
      <c r="C384" s="46"/>
      <c r="D384" s="46"/>
      <c r="E384" s="48"/>
      <c r="F384" s="47"/>
    </row>
    <row r="385">
      <c r="A385" s="47"/>
      <c r="B385" s="47"/>
      <c r="C385" s="46"/>
      <c r="D385" s="46"/>
      <c r="E385" s="48"/>
      <c r="F385" s="47"/>
    </row>
    <row r="386">
      <c r="A386" s="47"/>
      <c r="B386" s="47"/>
      <c r="C386" s="46"/>
      <c r="D386" s="46"/>
      <c r="E386" s="48"/>
      <c r="F386" s="47"/>
    </row>
    <row r="387">
      <c r="A387" s="47"/>
      <c r="B387" s="47"/>
      <c r="C387" s="46"/>
      <c r="D387" s="46"/>
      <c r="E387" s="48"/>
      <c r="F387" s="47"/>
    </row>
    <row r="388">
      <c r="A388" s="47"/>
      <c r="B388" s="47"/>
      <c r="C388" s="46"/>
      <c r="D388" s="46"/>
      <c r="E388" s="48"/>
      <c r="F388" s="47"/>
    </row>
    <row r="389">
      <c r="A389" s="47"/>
      <c r="B389" s="47"/>
      <c r="C389" s="46"/>
      <c r="D389" s="46"/>
      <c r="E389" s="48"/>
      <c r="F389" s="47"/>
    </row>
    <row r="390">
      <c r="A390" s="47"/>
      <c r="B390" s="47"/>
      <c r="C390" s="46"/>
      <c r="D390" s="46"/>
      <c r="E390" s="48"/>
      <c r="F390" s="47"/>
    </row>
    <row r="391">
      <c r="A391" s="47"/>
      <c r="B391" s="47"/>
      <c r="C391" s="46"/>
      <c r="D391" s="46"/>
      <c r="E391" s="48"/>
      <c r="F391" s="47"/>
    </row>
    <row r="392">
      <c r="A392" s="47"/>
      <c r="B392" s="47"/>
      <c r="C392" s="46"/>
      <c r="D392" s="46"/>
      <c r="E392" s="48"/>
      <c r="F392" s="47"/>
    </row>
    <row r="393">
      <c r="A393" s="47"/>
      <c r="B393" s="47"/>
      <c r="C393" s="46"/>
      <c r="D393" s="46"/>
      <c r="E393" s="48"/>
      <c r="F393" s="47"/>
    </row>
    <row r="394">
      <c r="A394" s="47"/>
      <c r="B394" s="47"/>
      <c r="C394" s="46"/>
      <c r="D394" s="46"/>
      <c r="E394" s="48"/>
      <c r="F394" s="47"/>
    </row>
    <row r="395">
      <c r="A395" s="47"/>
      <c r="B395" s="47"/>
      <c r="C395" s="46"/>
      <c r="D395" s="46"/>
      <c r="E395" s="48"/>
      <c r="F395" s="47"/>
    </row>
    <row r="396">
      <c r="A396" s="47"/>
      <c r="B396" s="47"/>
      <c r="C396" s="46"/>
      <c r="D396" s="46"/>
      <c r="E396" s="48"/>
      <c r="F396" s="47"/>
    </row>
    <row r="397">
      <c r="A397" s="47"/>
      <c r="B397" s="47"/>
      <c r="C397" s="46"/>
      <c r="D397" s="46"/>
      <c r="E397" s="48"/>
      <c r="F397" s="47"/>
    </row>
    <row r="398">
      <c r="A398" s="47"/>
      <c r="B398" s="47"/>
      <c r="C398" s="46"/>
      <c r="D398" s="46"/>
      <c r="E398" s="48"/>
      <c r="F398" s="47"/>
    </row>
    <row r="399">
      <c r="A399" s="47"/>
      <c r="B399" s="47"/>
      <c r="C399" s="46"/>
      <c r="D399" s="46"/>
      <c r="E399" s="48"/>
      <c r="F399" s="47"/>
    </row>
    <row r="400">
      <c r="A400" s="47"/>
      <c r="B400" s="47"/>
      <c r="C400" s="46"/>
      <c r="D400" s="46"/>
      <c r="E400" s="48"/>
      <c r="F400" s="47"/>
    </row>
    <row r="401">
      <c r="A401" s="47"/>
      <c r="B401" s="47"/>
      <c r="C401" s="46"/>
      <c r="D401" s="46"/>
      <c r="E401" s="48"/>
      <c r="F401" s="47"/>
    </row>
    <row r="402">
      <c r="A402" s="47"/>
      <c r="B402" s="47"/>
      <c r="C402" s="46"/>
      <c r="D402" s="46"/>
      <c r="E402" s="48"/>
      <c r="F402" s="47"/>
    </row>
    <row r="403">
      <c r="A403" s="47"/>
      <c r="B403" s="47"/>
      <c r="C403" s="46"/>
      <c r="D403" s="46"/>
      <c r="E403" s="48"/>
      <c r="F403" s="47"/>
    </row>
    <row r="404">
      <c r="A404" s="47"/>
      <c r="B404" s="47"/>
      <c r="C404" s="46"/>
      <c r="D404" s="46"/>
      <c r="E404" s="48"/>
      <c r="F404" s="47"/>
    </row>
    <row r="405">
      <c r="A405" s="47"/>
      <c r="B405" s="47"/>
      <c r="C405" s="46"/>
      <c r="D405" s="46"/>
      <c r="E405" s="48"/>
      <c r="F405" s="47"/>
    </row>
    <row r="406">
      <c r="A406" s="47"/>
      <c r="B406" s="47"/>
      <c r="C406" s="46"/>
      <c r="D406" s="46"/>
      <c r="E406" s="48"/>
      <c r="F406" s="47"/>
    </row>
    <row r="407">
      <c r="A407" s="47"/>
      <c r="B407" s="47"/>
      <c r="C407" s="46"/>
      <c r="D407" s="46"/>
      <c r="E407" s="48"/>
      <c r="F407" s="47"/>
    </row>
    <row r="408">
      <c r="A408" s="47"/>
      <c r="B408" s="47"/>
      <c r="C408" s="46"/>
      <c r="D408" s="46"/>
      <c r="E408" s="48"/>
      <c r="F408" s="47"/>
    </row>
    <row r="409">
      <c r="A409" s="47"/>
      <c r="B409" s="47"/>
      <c r="C409" s="46"/>
      <c r="D409" s="46"/>
      <c r="E409" s="48"/>
      <c r="F409" s="47"/>
    </row>
    <row r="410">
      <c r="A410" s="47"/>
      <c r="B410" s="47"/>
      <c r="C410" s="46"/>
      <c r="D410" s="46"/>
      <c r="E410" s="48"/>
      <c r="F410" s="47"/>
    </row>
    <row r="411">
      <c r="A411" s="47"/>
      <c r="B411" s="47"/>
      <c r="C411" s="46"/>
      <c r="D411" s="46"/>
      <c r="E411" s="48"/>
      <c r="F411" s="47"/>
    </row>
    <row r="412">
      <c r="A412" s="47"/>
      <c r="B412" s="47"/>
      <c r="C412" s="46"/>
      <c r="D412" s="46"/>
      <c r="E412" s="48"/>
      <c r="F412" s="47"/>
    </row>
    <row r="413">
      <c r="A413" s="47"/>
      <c r="B413" s="47"/>
      <c r="C413" s="46"/>
      <c r="D413" s="46"/>
      <c r="E413" s="48"/>
      <c r="F413" s="47"/>
    </row>
    <row r="414">
      <c r="A414" s="47"/>
      <c r="B414" s="47"/>
      <c r="C414" s="46"/>
      <c r="D414" s="46"/>
      <c r="E414" s="48"/>
      <c r="F414" s="47"/>
    </row>
    <row r="415">
      <c r="A415" s="47"/>
      <c r="B415" s="47"/>
      <c r="C415" s="46"/>
      <c r="D415" s="46"/>
      <c r="E415" s="48"/>
      <c r="F415" s="47"/>
    </row>
    <row r="416">
      <c r="A416" s="47"/>
      <c r="B416" s="47"/>
      <c r="C416" s="46"/>
      <c r="D416" s="46"/>
      <c r="E416" s="48"/>
      <c r="F416" s="47"/>
    </row>
    <row r="417">
      <c r="A417" s="47"/>
      <c r="B417" s="47"/>
      <c r="C417" s="46"/>
      <c r="D417" s="46"/>
      <c r="E417" s="48"/>
      <c r="F417" s="47"/>
    </row>
    <row r="418">
      <c r="A418" s="47"/>
      <c r="B418" s="47"/>
      <c r="C418" s="46"/>
      <c r="D418" s="46"/>
      <c r="E418" s="48"/>
      <c r="F418" s="47"/>
    </row>
    <row r="419">
      <c r="A419" s="47"/>
      <c r="B419" s="47"/>
      <c r="C419" s="46"/>
      <c r="D419" s="46"/>
      <c r="E419" s="48"/>
      <c r="F419" s="47"/>
    </row>
    <row r="420">
      <c r="A420" s="47"/>
      <c r="B420" s="47"/>
      <c r="C420" s="46"/>
      <c r="D420" s="46"/>
      <c r="E420" s="48"/>
      <c r="F420" s="47"/>
    </row>
    <row r="421">
      <c r="A421" s="47"/>
      <c r="B421" s="47"/>
      <c r="C421" s="46"/>
      <c r="D421" s="46"/>
      <c r="E421" s="48"/>
      <c r="F421" s="47"/>
    </row>
    <row r="422">
      <c r="A422" s="47"/>
      <c r="B422" s="47"/>
      <c r="C422" s="46"/>
      <c r="D422" s="46"/>
      <c r="E422" s="48"/>
      <c r="F422" s="47"/>
    </row>
    <row r="423">
      <c r="A423" s="47"/>
      <c r="B423" s="47"/>
      <c r="C423" s="46"/>
      <c r="D423" s="46"/>
      <c r="E423" s="48"/>
      <c r="F423" s="47"/>
    </row>
    <row r="424">
      <c r="A424" s="47"/>
      <c r="B424" s="47"/>
      <c r="C424" s="46"/>
      <c r="D424" s="46"/>
      <c r="E424" s="48"/>
      <c r="F424" s="47"/>
    </row>
    <row r="425">
      <c r="A425" s="47"/>
      <c r="B425" s="47"/>
      <c r="C425" s="46"/>
      <c r="D425" s="46"/>
      <c r="E425" s="48"/>
      <c r="F425" s="47"/>
    </row>
    <row r="426">
      <c r="A426" s="47"/>
      <c r="B426" s="47"/>
      <c r="C426" s="46"/>
      <c r="D426" s="46"/>
      <c r="E426" s="48"/>
      <c r="F426" s="47"/>
    </row>
    <row r="427">
      <c r="A427" s="47"/>
      <c r="B427" s="47"/>
      <c r="C427" s="46"/>
      <c r="D427" s="46"/>
      <c r="E427" s="48"/>
      <c r="F427" s="47"/>
    </row>
    <row r="428">
      <c r="A428" s="47"/>
      <c r="B428" s="47"/>
      <c r="C428" s="46"/>
      <c r="D428" s="46"/>
      <c r="E428" s="48"/>
      <c r="F428" s="47"/>
    </row>
    <row r="429">
      <c r="A429" s="47"/>
      <c r="B429" s="47"/>
      <c r="C429" s="46"/>
      <c r="D429" s="46"/>
      <c r="E429" s="48"/>
      <c r="F429" s="47"/>
    </row>
    <row r="430">
      <c r="A430" s="47"/>
      <c r="B430" s="47"/>
      <c r="C430" s="46"/>
      <c r="D430" s="46"/>
      <c r="E430" s="48"/>
      <c r="F430" s="47"/>
    </row>
    <row r="431">
      <c r="A431" s="47"/>
      <c r="B431" s="47"/>
      <c r="C431" s="46"/>
      <c r="D431" s="46"/>
      <c r="E431" s="48"/>
      <c r="F431" s="47"/>
    </row>
    <row r="432">
      <c r="A432" s="47"/>
      <c r="B432" s="47"/>
      <c r="C432" s="46"/>
      <c r="D432" s="46"/>
      <c r="E432" s="48"/>
      <c r="F432" s="47"/>
    </row>
    <row r="433">
      <c r="A433" s="47"/>
      <c r="B433" s="47"/>
      <c r="C433" s="46"/>
      <c r="D433" s="46"/>
      <c r="E433" s="48"/>
      <c r="F433" s="47"/>
    </row>
    <row r="434">
      <c r="A434" s="47"/>
      <c r="B434" s="47"/>
      <c r="C434" s="46"/>
      <c r="D434" s="46"/>
      <c r="E434" s="48"/>
      <c r="F434" s="47"/>
    </row>
    <row r="435">
      <c r="A435" s="47"/>
      <c r="B435" s="47"/>
      <c r="C435" s="46"/>
      <c r="D435" s="46"/>
      <c r="E435" s="48"/>
      <c r="F435" s="47"/>
    </row>
    <row r="436">
      <c r="A436" s="47"/>
      <c r="B436" s="47"/>
      <c r="C436" s="46"/>
      <c r="D436" s="46"/>
      <c r="E436" s="48"/>
      <c r="F436" s="47"/>
    </row>
    <row r="437">
      <c r="A437" s="47"/>
      <c r="B437" s="47"/>
      <c r="C437" s="46"/>
      <c r="D437" s="46"/>
      <c r="E437" s="48"/>
      <c r="F437" s="47"/>
    </row>
    <row r="438">
      <c r="A438" s="47"/>
      <c r="B438" s="47"/>
      <c r="C438" s="46"/>
      <c r="D438" s="46"/>
      <c r="E438" s="48"/>
      <c r="F438" s="47"/>
    </row>
    <row r="439">
      <c r="A439" s="47"/>
      <c r="B439" s="47"/>
      <c r="C439" s="46"/>
      <c r="D439" s="46"/>
      <c r="E439" s="48"/>
      <c r="F439" s="47"/>
    </row>
    <row r="440">
      <c r="A440" s="47"/>
      <c r="B440" s="47"/>
      <c r="C440" s="46"/>
      <c r="D440" s="46"/>
      <c r="E440" s="48"/>
      <c r="F440" s="47"/>
    </row>
    <row r="441">
      <c r="A441" s="47"/>
      <c r="B441" s="47"/>
      <c r="C441" s="46"/>
      <c r="D441" s="46"/>
      <c r="E441" s="48"/>
      <c r="F441" s="47"/>
    </row>
    <row r="442">
      <c r="A442" s="47"/>
      <c r="B442" s="47"/>
      <c r="C442" s="46"/>
      <c r="D442" s="46"/>
      <c r="E442" s="48"/>
      <c r="F442" s="47"/>
    </row>
    <row r="443">
      <c r="A443" s="47"/>
      <c r="B443" s="47"/>
      <c r="C443" s="46"/>
      <c r="D443" s="46"/>
      <c r="E443" s="48"/>
      <c r="F443" s="47"/>
    </row>
    <row r="444">
      <c r="A444" s="47"/>
      <c r="B444" s="47"/>
      <c r="C444" s="46"/>
      <c r="D444" s="46"/>
      <c r="E444" s="48"/>
      <c r="F444" s="47"/>
    </row>
    <row r="445">
      <c r="A445" s="47"/>
      <c r="B445" s="47"/>
      <c r="C445" s="46"/>
      <c r="D445" s="46"/>
      <c r="E445" s="48"/>
      <c r="F445" s="47"/>
    </row>
    <row r="446">
      <c r="A446" s="47"/>
      <c r="B446" s="47"/>
      <c r="C446" s="46"/>
      <c r="D446" s="46"/>
      <c r="E446" s="48"/>
      <c r="F446" s="47"/>
    </row>
    <row r="447">
      <c r="A447" s="47"/>
      <c r="B447" s="47"/>
      <c r="C447" s="46"/>
      <c r="D447" s="46"/>
      <c r="E447" s="48"/>
      <c r="F447" s="47"/>
    </row>
    <row r="448">
      <c r="A448" s="47"/>
      <c r="B448" s="47"/>
      <c r="C448" s="46"/>
      <c r="D448" s="46"/>
      <c r="E448" s="48"/>
      <c r="F448" s="47"/>
    </row>
    <row r="449">
      <c r="A449" s="47"/>
      <c r="B449" s="47"/>
      <c r="C449" s="46"/>
      <c r="D449" s="46"/>
      <c r="E449" s="48"/>
      <c r="F449" s="47"/>
    </row>
    <row r="450">
      <c r="A450" s="47"/>
      <c r="B450" s="47"/>
      <c r="C450" s="46"/>
      <c r="D450" s="46"/>
      <c r="E450" s="48"/>
      <c r="F450" s="47"/>
    </row>
    <row r="451">
      <c r="A451" s="47"/>
      <c r="B451" s="47"/>
      <c r="C451" s="46"/>
      <c r="D451" s="46"/>
      <c r="E451" s="48"/>
      <c r="F451" s="47"/>
    </row>
    <row r="452">
      <c r="A452" s="47"/>
      <c r="B452" s="47"/>
      <c r="C452" s="46"/>
      <c r="D452" s="46"/>
      <c r="E452" s="48"/>
      <c r="F452" s="47"/>
    </row>
    <row r="453">
      <c r="A453" s="47"/>
      <c r="B453" s="47"/>
      <c r="C453" s="46"/>
      <c r="D453" s="46"/>
      <c r="E453" s="48"/>
      <c r="F453" s="47"/>
    </row>
    <row r="454">
      <c r="A454" s="47"/>
      <c r="B454" s="47"/>
      <c r="C454" s="46"/>
      <c r="D454" s="46"/>
      <c r="E454" s="48"/>
      <c r="F454" s="47"/>
    </row>
    <row r="455">
      <c r="A455" s="47"/>
      <c r="B455" s="47"/>
      <c r="C455" s="46"/>
      <c r="D455" s="46"/>
      <c r="E455" s="48"/>
      <c r="F455" s="47"/>
    </row>
    <row r="456">
      <c r="A456" s="47"/>
      <c r="B456" s="47"/>
      <c r="C456" s="46"/>
      <c r="D456" s="46"/>
      <c r="E456" s="48"/>
      <c r="F456" s="47"/>
    </row>
    <row r="457">
      <c r="A457" s="47"/>
      <c r="B457" s="47"/>
      <c r="C457" s="46"/>
      <c r="D457" s="46"/>
      <c r="E457" s="48"/>
      <c r="F457" s="47"/>
    </row>
    <row r="458">
      <c r="A458" s="47"/>
      <c r="B458" s="47"/>
      <c r="C458" s="46"/>
      <c r="D458" s="46"/>
      <c r="E458" s="48"/>
      <c r="F458" s="47"/>
    </row>
    <row r="459">
      <c r="A459" s="47"/>
      <c r="B459" s="47"/>
      <c r="C459" s="46"/>
      <c r="D459" s="46"/>
      <c r="E459" s="48"/>
      <c r="F459" s="47"/>
    </row>
    <row r="460">
      <c r="A460" s="47"/>
      <c r="B460" s="47"/>
      <c r="C460" s="46"/>
      <c r="D460" s="46"/>
      <c r="E460" s="48"/>
      <c r="F460" s="47"/>
    </row>
    <row r="461">
      <c r="A461" s="47"/>
      <c r="B461" s="47"/>
      <c r="C461" s="46"/>
      <c r="D461" s="46"/>
      <c r="E461" s="48"/>
      <c r="F461" s="47"/>
    </row>
    <row r="462">
      <c r="A462" s="47"/>
      <c r="B462" s="47"/>
      <c r="C462" s="46"/>
      <c r="D462" s="46"/>
      <c r="E462" s="48"/>
      <c r="F462" s="47"/>
    </row>
    <row r="463">
      <c r="A463" s="47"/>
      <c r="B463" s="47"/>
      <c r="C463" s="46"/>
      <c r="D463" s="46"/>
      <c r="E463" s="48"/>
      <c r="F463" s="47"/>
    </row>
    <row r="464">
      <c r="A464" s="47"/>
      <c r="B464" s="47"/>
      <c r="C464" s="46"/>
      <c r="D464" s="46"/>
      <c r="E464" s="48"/>
      <c r="F464" s="47"/>
    </row>
    <row r="465">
      <c r="A465" s="47"/>
      <c r="B465" s="47"/>
      <c r="C465" s="46"/>
      <c r="D465" s="46"/>
      <c r="E465" s="48"/>
      <c r="F465" s="47"/>
    </row>
    <row r="466">
      <c r="A466" s="47"/>
      <c r="B466" s="47"/>
      <c r="C466" s="46"/>
      <c r="D466" s="46"/>
      <c r="E466" s="48"/>
      <c r="F466" s="47"/>
    </row>
    <row r="467">
      <c r="A467" s="47"/>
      <c r="B467" s="47"/>
      <c r="C467" s="46"/>
      <c r="D467" s="46"/>
      <c r="E467" s="48"/>
      <c r="F467" s="47"/>
    </row>
    <row r="468">
      <c r="A468" s="47"/>
      <c r="B468" s="47"/>
      <c r="C468" s="46"/>
      <c r="D468" s="46"/>
      <c r="E468" s="48"/>
      <c r="F468" s="47"/>
    </row>
    <row r="469">
      <c r="A469" s="47"/>
      <c r="B469" s="47"/>
      <c r="C469" s="46"/>
      <c r="D469" s="46"/>
      <c r="E469" s="48"/>
      <c r="F469" s="47"/>
    </row>
    <row r="470">
      <c r="A470" s="47"/>
      <c r="B470" s="47"/>
      <c r="C470" s="46"/>
      <c r="D470" s="46"/>
      <c r="E470" s="48"/>
      <c r="F470" s="47"/>
    </row>
    <row r="471">
      <c r="A471" s="47"/>
      <c r="B471" s="47"/>
      <c r="C471" s="46"/>
      <c r="D471" s="46"/>
      <c r="E471" s="48"/>
      <c r="F471" s="47"/>
    </row>
    <row r="472">
      <c r="A472" s="47"/>
      <c r="B472" s="47"/>
      <c r="C472" s="46"/>
      <c r="D472" s="46"/>
      <c r="E472" s="48"/>
      <c r="F472" s="47"/>
    </row>
    <row r="473">
      <c r="A473" s="47"/>
      <c r="B473" s="47"/>
      <c r="C473" s="46"/>
      <c r="D473" s="46"/>
      <c r="E473" s="48"/>
      <c r="F473" s="47"/>
    </row>
    <row r="474">
      <c r="A474" s="47"/>
      <c r="B474" s="47"/>
      <c r="C474" s="46"/>
      <c r="D474" s="46"/>
      <c r="E474" s="48"/>
      <c r="F474" s="47"/>
    </row>
    <row r="475">
      <c r="A475" s="47"/>
      <c r="B475" s="47"/>
      <c r="C475" s="46"/>
      <c r="D475" s="46"/>
      <c r="E475" s="48"/>
      <c r="F475" s="47"/>
    </row>
    <row r="476">
      <c r="A476" s="47"/>
      <c r="B476" s="47"/>
      <c r="C476" s="46"/>
      <c r="D476" s="46"/>
      <c r="E476" s="48"/>
      <c r="F476" s="47"/>
    </row>
    <row r="477">
      <c r="A477" s="47"/>
      <c r="B477" s="47"/>
      <c r="C477" s="46"/>
      <c r="D477" s="46"/>
      <c r="E477" s="48"/>
      <c r="F477" s="47"/>
    </row>
    <row r="478">
      <c r="A478" s="47"/>
      <c r="B478" s="47"/>
      <c r="C478" s="46"/>
      <c r="D478" s="46"/>
      <c r="E478" s="48"/>
      <c r="F478" s="47"/>
    </row>
    <row r="479">
      <c r="A479" s="47"/>
      <c r="B479" s="47"/>
      <c r="C479" s="46"/>
      <c r="D479" s="46"/>
      <c r="E479" s="48"/>
      <c r="F479" s="47"/>
    </row>
    <row r="480">
      <c r="A480" s="47"/>
      <c r="B480" s="47"/>
      <c r="C480" s="46"/>
      <c r="D480" s="46"/>
      <c r="E480" s="48"/>
      <c r="F480" s="47"/>
    </row>
    <row r="481">
      <c r="A481" s="47"/>
      <c r="B481" s="47"/>
      <c r="C481" s="46"/>
      <c r="D481" s="46"/>
      <c r="E481" s="48"/>
      <c r="F481" s="47"/>
    </row>
    <row r="482">
      <c r="A482" s="47"/>
      <c r="B482" s="47"/>
      <c r="C482" s="46"/>
      <c r="D482" s="46"/>
      <c r="E482" s="48"/>
      <c r="F482" s="47"/>
    </row>
    <row r="483">
      <c r="A483" s="47"/>
      <c r="B483" s="47"/>
      <c r="C483" s="46"/>
      <c r="D483" s="46"/>
      <c r="E483" s="48"/>
      <c r="F483" s="47"/>
    </row>
    <row r="484">
      <c r="A484" s="47"/>
      <c r="B484" s="47"/>
      <c r="C484" s="46"/>
      <c r="D484" s="46"/>
      <c r="E484" s="48"/>
      <c r="F484" s="47"/>
    </row>
    <row r="485">
      <c r="A485" s="47"/>
      <c r="B485" s="47"/>
      <c r="C485" s="46"/>
      <c r="D485" s="46"/>
      <c r="E485" s="48"/>
      <c r="F485" s="47"/>
    </row>
    <row r="486">
      <c r="A486" s="47"/>
      <c r="B486" s="47"/>
      <c r="C486" s="46"/>
      <c r="D486" s="46"/>
      <c r="E486" s="48"/>
      <c r="F486" s="47"/>
    </row>
    <row r="487">
      <c r="A487" s="47"/>
      <c r="B487" s="47"/>
      <c r="C487" s="46"/>
      <c r="D487" s="46"/>
      <c r="E487" s="48"/>
      <c r="F487" s="47"/>
    </row>
    <row r="488">
      <c r="A488" s="47"/>
      <c r="B488" s="47"/>
      <c r="C488" s="46"/>
      <c r="D488" s="46"/>
      <c r="E488" s="48"/>
      <c r="F488" s="47"/>
    </row>
    <row r="489">
      <c r="A489" s="47"/>
      <c r="B489" s="47"/>
      <c r="C489" s="46"/>
      <c r="D489" s="46"/>
      <c r="E489" s="48"/>
      <c r="F489" s="47"/>
    </row>
    <row r="490">
      <c r="A490" s="47"/>
      <c r="B490" s="47"/>
      <c r="C490" s="46"/>
      <c r="D490" s="46"/>
      <c r="E490" s="48"/>
      <c r="F490" s="47"/>
    </row>
    <row r="491">
      <c r="A491" s="47"/>
      <c r="B491" s="47"/>
      <c r="C491" s="46"/>
      <c r="D491" s="46"/>
      <c r="E491" s="48"/>
      <c r="F491" s="47"/>
    </row>
    <row r="492">
      <c r="A492" s="47"/>
      <c r="B492" s="47"/>
      <c r="C492" s="46"/>
      <c r="D492" s="46"/>
      <c r="E492" s="48"/>
      <c r="F492" s="47"/>
    </row>
    <row r="493">
      <c r="A493" s="47"/>
      <c r="B493" s="47"/>
      <c r="C493" s="46"/>
      <c r="D493" s="46"/>
      <c r="E493" s="48"/>
      <c r="F493" s="47"/>
    </row>
    <row r="494">
      <c r="A494" s="47"/>
      <c r="B494" s="47"/>
      <c r="C494" s="46"/>
      <c r="D494" s="46"/>
      <c r="E494" s="48"/>
      <c r="F494" s="47"/>
    </row>
    <row r="495">
      <c r="A495" s="47"/>
      <c r="B495" s="47"/>
      <c r="C495" s="46"/>
      <c r="D495" s="46"/>
      <c r="E495" s="48"/>
      <c r="F495" s="47"/>
    </row>
    <row r="496">
      <c r="A496" s="47"/>
      <c r="B496" s="47"/>
      <c r="C496" s="46"/>
      <c r="D496" s="46"/>
      <c r="E496" s="48"/>
      <c r="F496" s="47"/>
    </row>
    <row r="497">
      <c r="A497" s="47"/>
      <c r="B497" s="47"/>
      <c r="C497" s="46"/>
      <c r="D497" s="46"/>
      <c r="E497" s="48"/>
      <c r="F497" s="47"/>
    </row>
    <row r="498">
      <c r="A498" s="47"/>
      <c r="B498" s="47"/>
      <c r="C498" s="46"/>
      <c r="D498" s="46"/>
      <c r="E498" s="48"/>
      <c r="F498" s="47"/>
    </row>
    <row r="499">
      <c r="A499" s="47"/>
      <c r="B499" s="47"/>
      <c r="C499" s="46"/>
      <c r="D499" s="46"/>
      <c r="E499" s="48"/>
      <c r="F499" s="47"/>
    </row>
    <row r="500">
      <c r="A500" s="47"/>
      <c r="B500" s="47"/>
      <c r="C500" s="46"/>
      <c r="D500" s="46"/>
      <c r="E500" s="48"/>
      <c r="F500" s="47"/>
    </row>
    <row r="501">
      <c r="A501" s="47"/>
      <c r="B501" s="47"/>
      <c r="C501" s="46"/>
      <c r="D501" s="46"/>
      <c r="E501" s="48"/>
      <c r="F501" s="47"/>
    </row>
    <row r="502">
      <c r="A502" s="47"/>
      <c r="B502" s="47"/>
      <c r="C502" s="46"/>
      <c r="D502" s="46"/>
      <c r="E502" s="48"/>
      <c r="F502" s="47"/>
    </row>
    <row r="503">
      <c r="A503" s="47"/>
      <c r="B503" s="47"/>
      <c r="C503" s="46"/>
      <c r="D503" s="46"/>
      <c r="E503" s="48"/>
      <c r="F503" s="47"/>
    </row>
    <row r="504">
      <c r="A504" s="47"/>
      <c r="B504" s="47"/>
      <c r="C504" s="46"/>
      <c r="D504" s="46"/>
      <c r="E504" s="48"/>
      <c r="F504" s="47"/>
    </row>
    <row r="505">
      <c r="A505" s="47"/>
      <c r="B505" s="47"/>
      <c r="C505" s="46"/>
      <c r="D505" s="46"/>
      <c r="E505" s="48"/>
      <c r="F505" s="47"/>
    </row>
    <row r="506">
      <c r="A506" s="47"/>
      <c r="B506" s="47"/>
      <c r="C506" s="46"/>
      <c r="D506" s="46"/>
      <c r="E506" s="48"/>
      <c r="F506" s="47"/>
    </row>
    <row r="507">
      <c r="A507" s="47"/>
      <c r="B507" s="47"/>
      <c r="C507" s="46"/>
      <c r="D507" s="46"/>
      <c r="E507" s="48"/>
      <c r="F507" s="47"/>
    </row>
    <row r="508">
      <c r="A508" s="47"/>
      <c r="B508" s="47"/>
      <c r="C508" s="46"/>
      <c r="D508" s="46"/>
      <c r="E508" s="48"/>
      <c r="F508" s="47"/>
    </row>
    <row r="509">
      <c r="A509" s="47"/>
      <c r="B509" s="47"/>
      <c r="C509" s="46"/>
      <c r="D509" s="46"/>
      <c r="E509" s="48"/>
      <c r="F509" s="47"/>
    </row>
    <row r="510">
      <c r="A510" s="47"/>
      <c r="B510" s="47"/>
      <c r="C510" s="46"/>
      <c r="D510" s="46"/>
      <c r="E510" s="48"/>
      <c r="F510" s="47"/>
    </row>
    <row r="511">
      <c r="A511" s="47"/>
      <c r="B511" s="47"/>
      <c r="C511" s="46"/>
      <c r="D511" s="46"/>
      <c r="E511" s="48"/>
      <c r="F511" s="47"/>
    </row>
    <row r="512">
      <c r="A512" s="47"/>
      <c r="B512" s="47"/>
      <c r="C512" s="46"/>
      <c r="D512" s="46"/>
      <c r="E512" s="48"/>
      <c r="F512" s="47"/>
    </row>
    <row r="513">
      <c r="A513" s="47"/>
      <c r="B513" s="47"/>
      <c r="C513" s="46"/>
      <c r="D513" s="46"/>
      <c r="E513" s="48"/>
      <c r="F513" s="47"/>
    </row>
    <row r="514">
      <c r="A514" s="47"/>
      <c r="B514" s="47"/>
      <c r="C514" s="46"/>
      <c r="D514" s="46"/>
      <c r="E514" s="48"/>
      <c r="F514" s="47"/>
    </row>
    <row r="515">
      <c r="A515" s="47"/>
      <c r="B515" s="47"/>
      <c r="C515" s="46"/>
      <c r="D515" s="46"/>
      <c r="E515" s="48"/>
      <c r="F515" s="47"/>
    </row>
    <row r="516">
      <c r="A516" s="47"/>
      <c r="B516" s="47"/>
      <c r="C516" s="46"/>
      <c r="D516" s="46"/>
      <c r="E516" s="48"/>
      <c r="F516" s="47"/>
    </row>
    <row r="517">
      <c r="A517" s="47"/>
      <c r="B517" s="47"/>
      <c r="C517" s="46"/>
      <c r="D517" s="46"/>
      <c r="E517" s="48"/>
      <c r="F517" s="47"/>
    </row>
    <row r="518">
      <c r="A518" s="47"/>
      <c r="B518" s="47"/>
      <c r="C518" s="46"/>
      <c r="D518" s="46"/>
      <c r="E518" s="48"/>
      <c r="F518" s="47"/>
    </row>
    <row r="519">
      <c r="A519" s="47"/>
      <c r="B519" s="47"/>
      <c r="C519" s="46"/>
      <c r="D519" s="46"/>
      <c r="E519" s="48"/>
      <c r="F519" s="47"/>
    </row>
    <row r="520">
      <c r="A520" s="47"/>
      <c r="B520" s="47"/>
      <c r="C520" s="46"/>
      <c r="D520" s="46"/>
      <c r="E520" s="48"/>
      <c r="F520" s="47"/>
    </row>
    <row r="521">
      <c r="A521" s="47"/>
      <c r="B521" s="47"/>
      <c r="C521" s="46"/>
      <c r="D521" s="46"/>
      <c r="E521" s="48"/>
      <c r="F521" s="47"/>
    </row>
    <row r="522">
      <c r="A522" s="47"/>
      <c r="B522" s="47"/>
      <c r="C522" s="46"/>
      <c r="D522" s="46"/>
      <c r="E522" s="48"/>
      <c r="F522" s="47"/>
    </row>
    <row r="523">
      <c r="A523" s="47"/>
      <c r="B523" s="47"/>
      <c r="C523" s="46"/>
      <c r="D523" s="46"/>
      <c r="E523" s="48"/>
      <c r="F523" s="47"/>
    </row>
    <row r="524">
      <c r="A524" s="47"/>
      <c r="B524" s="47"/>
      <c r="C524" s="46"/>
      <c r="D524" s="46"/>
      <c r="E524" s="48"/>
      <c r="F524" s="47"/>
    </row>
    <row r="525">
      <c r="A525" s="47"/>
      <c r="B525" s="47"/>
      <c r="C525" s="46"/>
      <c r="D525" s="46"/>
      <c r="E525" s="48"/>
      <c r="F525" s="47"/>
    </row>
    <row r="526">
      <c r="A526" s="47"/>
      <c r="B526" s="47"/>
      <c r="C526" s="46"/>
      <c r="D526" s="46"/>
      <c r="E526" s="48"/>
      <c r="F526" s="47"/>
    </row>
    <row r="527">
      <c r="A527" s="47"/>
      <c r="B527" s="47"/>
      <c r="C527" s="46"/>
      <c r="D527" s="46"/>
      <c r="E527" s="48"/>
      <c r="F527" s="47"/>
    </row>
    <row r="528">
      <c r="A528" s="47"/>
      <c r="B528" s="47"/>
      <c r="C528" s="46"/>
      <c r="D528" s="46"/>
      <c r="E528" s="48"/>
      <c r="F528" s="47"/>
    </row>
    <row r="529">
      <c r="A529" s="47"/>
      <c r="B529" s="47"/>
      <c r="C529" s="46"/>
      <c r="D529" s="46"/>
      <c r="E529" s="48"/>
      <c r="F529" s="47"/>
    </row>
    <row r="530">
      <c r="A530" s="47"/>
      <c r="B530" s="47"/>
      <c r="C530" s="46"/>
      <c r="D530" s="46"/>
      <c r="E530" s="48"/>
      <c r="F530" s="47"/>
    </row>
    <row r="531">
      <c r="A531" s="47"/>
      <c r="B531" s="47"/>
      <c r="C531" s="46"/>
      <c r="D531" s="46"/>
      <c r="E531" s="48"/>
      <c r="F531" s="47"/>
    </row>
    <row r="532">
      <c r="A532" s="47"/>
      <c r="B532" s="47"/>
      <c r="C532" s="46"/>
      <c r="D532" s="46"/>
      <c r="E532" s="48"/>
      <c r="F532" s="47"/>
    </row>
    <row r="533">
      <c r="A533" s="47"/>
      <c r="B533" s="47"/>
      <c r="C533" s="46"/>
      <c r="D533" s="46"/>
      <c r="E533" s="48"/>
      <c r="F533" s="47"/>
    </row>
    <row r="534">
      <c r="A534" s="47"/>
      <c r="B534" s="47"/>
      <c r="C534" s="46"/>
      <c r="D534" s="46"/>
      <c r="E534" s="48"/>
      <c r="F534" s="47"/>
    </row>
    <row r="535">
      <c r="A535" s="47"/>
      <c r="B535" s="47"/>
      <c r="C535" s="46"/>
      <c r="D535" s="46"/>
      <c r="E535" s="48"/>
      <c r="F535" s="47"/>
    </row>
    <row r="536">
      <c r="A536" s="47"/>
      <c r="B536" s="47"/>
      <c r="C536" s="46"/>
      <c r="D536" s="46"/>
      <c r="E536" s="48"/>
      <c r="F536" s="47"/>
    </row>
    <row r="537">
      <c r="A537" s="47"/>
      <c r="B537" s="47"/>
      <c r="C537" s="46"/>
      <c r="D537" s="46"/>
      <c r="E537" s="48"/>
      <c r="F537" s="47"/>
    </row>
    <row r="538">
      <c r="A538" s="47"/>
      <c r="B538" s="47"/>
      <c r="C538" s="46"/>
      <c r="D538" s="46"/>
      <c r="E538" s="48"/>
      <c r="F538" s="47"/>
    </row>
    <row r="539">
      <c r="A539" s="47"/>
      <c r="B539" s="47"/>
      <c r="C539" s="46"/>
      <c r="D539" s="46"/>
      <c r="E539" s="48"/>
      <c r="F539" s="47"/>
    </row>
    <row r="540">
      <c r="A540" s="47"/>
      <c r="B540" s="47"/>
      <c r="C540" s="46"/>
      <c r="D540" s="46"/>
      <c r="E540" s="48"/>
      <c r="F540" s="47"/>
    </row>
    <row r="541">
      <c r="A541" s="47"/>
      <c r="B541" s="47"/>
      <c r="C541" s="46"/>
      <c r="D541" s="46"/>
      <c r="E541" s="48"/>
      <c r="F541" s="47"/>
    </row>
    <row r="542">
      <c r="A542" s="47"/>
      <c r="B542" s="47"/>
      <c r="C542" s="46"/>
      <c r="D542" s="46"/>
      <c r="E542" s="48"/>
      <c r="F542" s="47"/>
    </row>
    <row r="543">
      <c r="A543" s="47"/>
      <c r="B543" s="47"/>
      <c r="C543" s="46"/>
      <c r="D543" s="46"/>
      <c r="E543" s="48"/>
      <c r="F543" s="47"/>
    </row>
    <row r="544">
      <c r="A544" s="47"/>
      <c r="B544" s="47"/>
      <c r="C544" s="46"/>
      <c r="D544" s="46"/>
      <c r="E544" s="48"/>
      <c r="F544" s="47"/>
    </row>
    <row r="545">
      <c r="A545" s="47"/>
      <c r="B545" s="47"/>
      <c r="C545" s="46"/>
      <c r="D545" s="46"/>
      <c r="E545" s="48"/>
      <c r="F545" s="47"/>
    </row>
    <row r="546">
      <c r="A546" s="47"/>
      <c r="B546" s="47"/>
      <c r="C546" s="46"/>
      <c r="D546" s="46"/>
      <c r="E546" s="48"/>
      <c r="F546" s="47"/>
    </row>
    <row r="547">
      <c r="A547" s="47"/>
      <c r="B547" s="47"/>
      <c r="C547" s="46"/>
      <c r="D547" s="46"/>
      <c r="E547" s="48"/>
      <c r="F547" s="47"/>
    </row>
    <row r="548">
      <c r="A548" s="47"/>
      <c r="B548" s="47"/>
      <c r="C548" s="46"/>
      <c r="D548" s="46"/>
      <c r="E548" s="48"/>
      <c r="F548" s="47"/>
    </row>
    <row r="549">
      <c r="A549" s="47"/>
      <c r="B549" s="47"/>
      <c r="C549" s="46"/>
      <c r="D549" s="46"/>
      <c r="E549" s="48"/>
      <c r="F549" s="47"/>
    </row>
    <row r="550">
      <c r="A550" s="47"/>
      <c r="B550" s="47"/>
      <c r="C550" s="46"/>
      <c r="D550" s="46"/>
      <c r="E550" s="48"/>
      <c r="F550" s="47"/>
    </row>
    <row r="551">
      <c r="A551" s="47"/>
      <c r="B551" s="47"/>
      <c r="C551" s="46"/>
      <c r="D551" s="46"/>
      <c r="E551" s="48"/>
      <c r="F551" s="47"/>
    </row>
    <row r="552">
      <c r="A552" s="47"/>
      <c r="B552" s="47"/>
      <c r="C552" s="46"/>
      <c r="D552" s="46"/>
      <c r="E552" s="48"/>
      <c r="F552" s="47"/>
    </row>
    <row r="553">
      <c r="A553" s="47"/>
      <c r="B553" s="47"/>
      <c r="C553" s="46"/>
      <c r="D553" s="46"/>
      <c r="E553" s="48"/>
      <c r="F553" s="47"/>
    </row>
    <row r="554">
      <c r="A554" s="47"/>
      <c r="B554" s="47"/>
      <c r="C554" s="46"/>
      <c r="D554" s="46"/>
      <c r="E554" s="48"/>
      <c r="F554" s="47"/>
    </row>
    <row r="555">
      <c r="A555" s="47"/>
      <c r="B555" s="47"/>
      <c r="C555" s="46"/>
      <c r="D555" s="46"/>
      <c r="E555" s="48"/>
      <c r="F555" s="47"/>
    </row>
    <row r="556">
      <c r="A556" s="47"/>
      <c r="B556" s="47"/>
      <c r="C556" s="46"/>
      <c r="D556" s="46"/>
      <c r="E556" s="48"/>
      <c r="F556" s="47"/>
    </row>
    <row r="557">
      <c r="A557" s="47"/>
      <c r="B557" s="47"/>
      <c r="C557" s="46"/>
      <c r="D557" s="46"/>
      <c r="E557" s="48"/>
      <c r="F557" s="47"/>
    </row>
    <row r="558">
      <c r="A558" s="47"/>
      <c r="B558" s="47"/>
      <c r="C558" s="46"/>
      <c r="D558" s="46"/>
      <c r="E558" s="48"/>
      <c r="F558" s="47"/>
    </row>
    <row r="559">
      <c r="A559" s="47"/>
      <c r="B559" s="47"/>
      <c r="C559" s="46"/>
      <c r="D559" s="46"/>
      <c r="E559" s="48"/>
      <c r="F559" s="47"/>
    </row>
    <row r="560">
      <c r="A560" s="47"/>
      <c r="B560" s="47"/>
      <c r="C560" s="46"/>
      <c r="D560" s="46"/>
      <c r="E560" s="48"/>
      <c r="F560" s="47"/>
    </row>
    <row r="561">
      <c r="A561" s="47"/>
      <c r="B561" s="47"/>
      <c r="C561" s="46"/>
      <c r="D561" s="46"/>
      <c r="E561" s="48"/>
      <c r="F561" s="47"/>
    </row>
    <row r="562">
      <c r="A562" s="47"/>
      <c r="B562" s="47"/>
      <c r="C562" s="46"/>
      <c r="D562" s="46"/>
      <c r="E562" s="48"/>
      <c r="F562" s="47"/>
    </row>
    <row r="563">
      <c r="A563" s="47"/>
      <c r="B563" s="47"/>
      <c r="C563" s="46"/>
      <c r="D563" s="46"/>
      <c r="E563" s="48"/>
      <c r="F563" s="47"/>
    </row>
    <row r="564">
      <c r="A564" s="47"/>
      <c r="B564" s="47"/>
      <c r="C564" s="46"/>
      <c r="D564" s="46"/>
      <c r="E564" s="48"/>
      <c r="F564" s="47"/>
    </row>
    <row r="565">
      <c r="A565" s="47"/>
      <c r="B565" s="47"/>
      <c r="C565" s="46"/>
      <c r="D565" s="46"/>
      <c r="E565" s="48"/>
      <c r="F565" s="47"/>
    </row>
    <row r="566">
      <c r="A566" s="47"/>
      <c r="B566" s="47"/>
      <c r="C566" s="46"/>
      <c r="D566" s="46"/>
      <c r="E566" s="48"/>
      <c r="F566" s="47"/>
    </row>
    <row r="567">
      <c r="A567" s="47"/>
      <c r="B567" s="47"/>
      <c r="C567" s="46"/>
      <c r="D567" s="46"/>
      <c r="E567" s="48"/>
      <c r="F567" s="47"/>
    </row>
    <row r="568">
      <c r="A568" s="47"/>
      <c r="B568" s="47"/>
      <c r="C568" s="46"/>
      <c r="D568" s="46"/>
      <c r="E568" s="48"/>
      <c r="F568" s="47"/>
    </row>
    <row r="569">
      <c r="A569" s="47"/>
      <c r="B569" s="47"/>
      <c r="C569" s="46"/>
      <c r="D569" s="46"/>
      <c r="E569" s="48"/>
      <c r="F569" s="47"/>
    </row>
    <row r="570">
      <c r="A570" s="47"/>
      <c r="B570" s="47"/>
      <c r="C570" s="46"/>
      <c r="D570" s="46"/>
      <c r="E570" s="48"/>
      <c r="F570" s="47"/>
    </row>
    <row r="571">
      <c r="A571" s="47"/>
      <c r="B571" s="47"/>
      <c r="C571" s="46"/>
      <c r="D571" s="46"/>
      <c r="E571" s="48"/>
      <c r="F571" s="47"/>
    </row>
    <row r="572">
      <c r="A572" s="47"/>
      <c r="B572" s="47"/>
      <c r="C572" s="46"/>
      <c r="D572" s="46"/>
      <c r="E572" s="48"/>
      <c r="F572" s="47"/>
    </row>
    <row r="573">
      <c r="A573" s="47"/>
      <c r="B573" s="47"/>
      <c r="C573" s="46"/>
      <c r="D573" s="46"/>
      <c r="E573" s="48"/>
      <c r="F573" s="47"/>
    </row>
    <row r="574">
      <c r="A574" s="47"/>
      <c r="B574" s="47"/>
      <c r="C574" s="46"/>
      <c r="D574" s="46"/>
      <c r="E574" s="48"/>
      <c r="F574" s="47"/>
    </row>
    <row r="575">
      <c r="A575" s="47"/>
      <c r="B575" s="47"/>
      <c r="C575" s="46"/>
      <c r="D575" s="46"/>
      <c r="E575" s="48"/>
      <c r="F575" s="47"/>
    </row>
    <row r="576">
      <c r="A576" s="47"/>
      <c r="B576" s="47"/>
      <c r="C576" s="46"/>
      <c r="D576" s="46"/>
      <c r="E576" s="48"/>
      <c r="F576" s="47"/>
    </row>
    <row r="577">
      <c r="A577" s="47"/>
      <c r="B577" s="47"/>
      <c r="C577" s="46"/>
      <c r="D577" s="46"/>
      <c r="E577" s="48"/>
      <c r="F577" s="47"/>
    </row>
    <row r="578">
      <c r="A578" s="47"/>
      <c r="B578" s="47"/>
      <c r="C578" s="46"/>
      <c r="D578" s="46"/>
      <c r="E578" s="48"/>
      <c r="F578" s="47"/>
    </row>
    <row r="579">
      <c r="A579" s="47"/>
      <c r="B579" s="47"/>
      <c r="C579" s="46"/>
      <c r="D579" s="46"/>
      <c r="E579" s="48"/>
      <c r="F579" s="47"/>
    </row>
    <row r="580">
      <c r="A580" s="47"/>
      <c r="B580" s="47"/>
      <c r="C580" s="46"/>
      <c r="D580" s="46"/>
      <c r="E580" s="48"/>
      <c r="F580" s="47"/>
    </row>
    <row r="581">
      <c r="A581" s="47"/>
      <c r="B581" s="47"/>
      <c r="C581" s="46"/>
      <c r="D581" s="46"/>
      <c r="E581" s="48"/>
      <c r="F581" s="47"/>
    </row>
    <row r="582">
      <c r="A582" s="47"/>
      <c r="B582" s="47"/>
      <c r="C582" s="46"/>
      <c r="D582" s="46"/>
      <c r="E582" s="48"/>
      <c r="F582" s="47"/>
    </row>
    <row r="583">
      <c r="A583" s="47"/>
      <c r="B583" s="47"/>
      <c r="C583" s="46"/>
      <c r="D583" s="46"/>
      <c r="E583" s="48"/>
      <c r="F583" s="47"/>
    </row>
    <row r="584">
      <c r="A584" s="47"/>
      <c r="B584" s="47"/>
      <c r="C584" s="46"/>
      <c r="D584" s="46"/>
      <c r="E584" s="48"/>
      <c r="F584" s="47"/>
    </row>
    <row r="585">
      <c r="A585" s="47"/>
      <c r="B585" s="47"/>
      <c r="C585" s="46"/>
      <c r="D585" s="46"/>
      <c r="E585" s="48"/>
      <c r="F585" s="47"/>
    </row>
    <row r="586">
      <c r="A586" s="47"/>
      <c r="B586" s="47"/>
      <c r="C586" s="46"/>
      <c r="D586" s="46"/>
      <c r="E586" s="48"/>
      <c r="F586" s="47"/>
    </row>
    <row r="587">
      <c r="A587" s="47"/>
      <c r="B587" s="47"/>
      <c r="C587" s="46"/>
      <c r="D587" s="46"/>
      <c r="E587" s="48"/>
      <c r="F587" s="47"/>
    </row>
    <row r="588">
      <c r="A588" s="47"/>
      <c r="B588" s="47"/>
      <c r="C588" s="46"/>
      <c r="D588" s="46"/>
      <c r="E588" s="48"/>
      <c r="F588" s="47"/>
    </row>
    <row r="589">
      <c r="A589" s="47"/>
      <c r="B589" s="47"/>
      <c r="C589" s="46"/>
      <c r="D589" s="46"/>
      <c r="E589" s="48"/>
      <c r="F589" s="47"/>
    </row>
    <row r="590">
      <c r="A590" s="47"/>
      <c r="B590" s="47"/>
      <c r="C590" s="46"/>
      <c r="D590" s="46"/>
      <c r="E590" s="48"/>
      <c r="F590" s="47"/>
    </row>
    <row r="591">
      <c r="A591" s="47"/>
      <c r="B591" s="47"/>
      <c r="C591" s="46"/>
      <c r="D591" s="46"/>
      <c r="E591" s="48"/>
      <c r="F591" s="47"/>
    </row>
    <row r="592">
      <c r="A592" s="47"/>
      <c r="B592" s="47"/>
      <c r="C592" s="46"/>
      <c r="D592" s="46"/>
      <c r="E592" s="48"/>
      <c r="F592" s="47"/>
    </row>
    <row r="593">
      <c r="A593" s="47"/>
      <c r="B593" s="47"/>
      <c r="C593" s="46"/>
      <c r="D593" s="46"/>
      <c r="E593" s="48"/>
      <c r="F593" s="47"/>
    </row>
    <row r="594">
      <c r="A594" s="47"/>
      <c r="B594" s="47"/>
      <c r="C594" s="46"/>
      <c r="D594" s="46"/>
      <c r="E594" s="48"/>
      <c r="F594" s="47"/>
    </row>
    <row r="595">
      <c r="A595" s="47"/>
      <c r="B595" s="47"/>
      <c r="C595" s="46"/>
      <c r="D595" s="46"/>
      <c r="E595" s="48"/>
      <c r="F595" s="47"/>
    </row>
    <row r="596">
      <c r="A596" s="47"/>
      <c r="B596" s="47"/>
      <c r="C596" s="46"/>
      <c r="D596" s="46"/>
      <c r="E596" s="48"/>
      <c r="F596" s="47"/>
    </row>
    <row r="597">
      <c r="A597" s="47"/>
      <c r="B597" s="47"/>
      <c r="C597" s="46"/>
      <c r="D597" s="46"/>
      <c r="E597" s="48"/>
      <c r="F597" s="47"/>
    </row>
    <row r="598">
      <c r="A598" s="47"/>
      <c r="B598" s="47"/>
      <c r="C598" s="46"/>
      <c r="D598" s="46"/>
      <c r="E598" s="48"/>
      <c r="F598" s="47"/>
    </row>
    <row r="599">
      <c r="A599" s="47"/>
      <c r="B599" s="47"/>
      <c r="C599" s="46"/>
      <c r="D599" s="46"/>
      <c r="E599" s="48"/>
      <c r="F599" s="47"/>
    </row>
    <row r="600">
      <c r="A600" s="47"/>
      <c r="B600" s="47"/>
      <c r="C600" s="46"/>
      <c r="D600" s="46"/>
      <c r="E600" s="48"/>
      <c r="F600" s="47"/>
    </row>
    <row r="601">
      <c r="A601" s="47"/>
      <c r="B601" s="47"/>
      <c r="C601" s="46"/>
      <c r="D601" s="46"/>
      <c r="E601" s="48"/>
      <c r="F601" s="47"/>
    </row>
    <row r="602">
      <c r="A602" s="47"/>
      <c r="B602" s="47"/>
      <c r="C602" s="46"/>
      <c r="D602" s="46"/>
      <c r="E602" s="48"/>
      <c r="F602" s="47"/>
    </row>
    <row r="603">
      <c r="A603" s="47"/>
      <c r="B603" s="47"/>
      <c r="C603" s="46"/>
      <c r="D603" s="46"/>
      <c r="E603" s="48"/>
      <c r="F603" s="47"/>
    </row>
    <row r="604">
      <c r="A604" s="47"/>
      <c r="B604" s="47"/>
      <c r="C604" s="46"/>
      <c r="D604" s="46"/>
      <c r="E604" s="48"/>
      <c r="F604" s="47"/>
    </row>
    <row r="605">
      <c r="A605" s="47"/>
      <c r="B605" s="47"/>
      <c r="C605" s="46"/>
      <c r="D605" s="46"/>
      <c r="E605" s="48"/>
      <c r="F605" s="47"/>
    </row>
    <row r="606">
      <c r="A606" s="47"/>
      <c r="B606" s="47"/>
      <c r="C606" s="46"/>
      <c r="D606" s="46"/>
      <c r="E606" s="48"/>
      <c r="F606" s="47"/>
    </row>
    <row r="607">
      <c r="A607" s="47"/>
      <c r="B607" s="47"/>
      <c r="C607" s="46"/>
      <c r="D607" s="46"/>
      <c r="E607" s="48"/>
      <c r="F607" s="47"/>
    </row>
    <row r="608">
      <c r="A608" s="47"/>
      <c r="B608" s="47"/>
      <c r="C608" s="46"/>
      <c r="D608" s="46"/>
      <c r="E608" s="48"/>
      <c r="F608" s="47"/>
    </row>
    <row r="609">
      <c r="A609" s="47"/>
      <c r="B609" s="47"/>
      <c r="C609" s="46"/>
      <c r="D609" s="46"/>
      <c r="E609" s="48"/>
      <c r="F609" s="47"/>
    </row>
    <row r="610">
      <c r="A610" s="47"/>
      <c r="B610" s="47"/>
      <c r="C610" s="46"/>
      <c r="D610" s="46"/>
      <c r="E610" s="48"/>
      <c r="F610" s="47"/>
    </row>
    <row r="611">
      <c r="A611" s="47"/>
      <c r="B611" s="47"/>
      <c r="C611" s="46"/>
      <c r="D611" s="46"/>
      <c r="E611" s="48"/>
      <c r="F611" s="47"/>
    </row>
    <row r="612">
      <c r="A612" s="47"/>
      <c r="B612" s="47"/>
      <c r="C612" s="46"/>
      <c r="D612" s="46"/>
      <c r="E612" s="48"/>
      <c r="F612" s="47"/>
    </row>
    <row r="613">
      <c r="A613" s="47"/>
      <c r="B613" s="47"/>
      <c r="C613" s="46"/>
      <c r="D613" s="46"/>
      <c r="E613" s="48"/>
      <c r="F613" s="47"/>
    </row>
    <row r="614">
      <c r="A614" s="47"/>
      <c r="B614" s="47"/>
      <c r="C614" s="46"/>
      <c r="D614" s="46"/>
      <c r="E614" s="48"/>
      <c r="F614" s="47"/>
    </row>
    <row r="615">
      <c r="A615" s="47"/>
      <c r="B615" s="47"/>
      <c r="C615" s="46"/>
      <c r="D615" s="46"/>
      <c r="E615" s="48"/>
      <c r="F615" s="47"/>
    </row>
    <row r="616">
      <c r="A616" s="47"/>
      <c r="B616" s="47"/>
      <c r="C616" s="46"/>
      <c r="D616" s="46"/>
      <c r="E616" s="48"/>
      <c r="F616" s="47"/>
    </row>
    <row r="617">
      <c r="A617" s="47"/>
      <c r="B617" s="47"/>
      <c r="C617" s="46"/>
      <c r="D617" s="46"/>
      <c r="E617" s="48"/>
      <c r="F617" s="47"/>
    </row>
    <row r="618">
      <c r="A618" s="47"/>
      <c r="B618" s="47"/>
      <c r="C618" s="46"/>
      <c r="D618" s="46"/>
      <c r="E618" s="48"/>
      <c r="F618" s="47"/>
    </row>
    <row r="619">
      <c r="A619" s="47"/>
      <c r="B619" s="47"/>
      <c r="C619" s="46"/>
      <c r="D619" s="46"/>
      <c r="E619" s="48"/>
      <c r="F619" s="47"/>
    </row>
    <row r="620">
      <c r="A620" s="47"/>
      <c r="B620" s="47"/>
      <c r="C620" s="46"/>
      <c r="D620" s="46"/>
      <c r="E620" s="48"/>
      <c r="F620" s="47"/>
    </row>
    <row r="621">
      <c r="A621" s="47"/>
      <c r="B621" s="47"/>
      <c r="C621" s="46"/>
      <c r="D621" s="46"/>
      <c r="E621" s="48"/>
      <c r="F621" s="47"/>
    </row>
    <row r="622">
      <c r="A622" s="47"/>
      <c r="B622" s="47"/>
      <c r="C622" s="46"/>
      <c r="D622" s="46"/>
      <c r="E622" s="48"/>
      <c r="F622" s="47"/>
    </row>
    <row r="623">
      <c r="A623" s="47"/>
      <c r="B623" s="47"/>
      <c r="C623" s="46"/>
      <c r="D623" s="46"/>
      <c r="E623" s="48"/>
      <c r="F623" s="47"/>
    </row>
    <row r="624">
      <c r="A624" s="47"/>
      <c r="B624" s="47"/>
      <c r="C624" s="46"/>
      <c r="D624" s="46"/>
      <c r="E624" s="48"/>
      <c r="F624" s="47"/>
    </row>
    <row r="625">
      <c r="A625" s="47"/>
      <c r="B625" s="47"/>
      <c r="C625" s="46"/>
      <c r="D625" s="46"/>
      <c r="E625" s="48"/>
      <c r="F625" s="47"/>
    </row>
    <row r="626">
      <c r="A626" s="47"/>
      <c r="B626" s="47"/>
      <c r="C626" s="46"/>
      <c r="D626" s="46"/>
      <c r="E626" s="48"/>
      <c r="F626" s="47"/>
    </row>
    <row r="627">
      <c r="A627" s="47"/>
      <c r="B627" s="47"/>
      <c r="C627" s="46"/>
      <c r="D627" s="46"/>
      <c r="E627" s="48"/>
      <c r="F627" s="47"/>
    </row>
    <row r="628">
      <c r="A628" s="47"/>
      <c r="B628" s="47"/>
      <c r="C628" s="46"/>
      <c r="D628" s="46"/>
      <c r="E628" s="48"/>
      <c r="F628" s="47"/>
    </row>
    <row r="629">
      <c r="A629" s="47"/>
      <c r="B629" s="47"/>
      <c r="C629" s="46"/>
      <c r="D629" s="46"/>
      <c r="E629" s="48"/>
      <c r="F629" s="47"/>
    </row>
    <row r="630">
      <c r="A630" s="47"/>
      <c r="B630" s="47"/>
      <c r="C630" s="46"/>
      <c r="D630" s="46"/>
      <c r="E630" s="48"/>
      <c r="F630" s="47"/>
    </row>
    <row r="631">
      <c r="A631" s="47"/>
      <c r="B631" s="47"/>
      <c r="C631" s="46"/>
      <c r="D631" s="46"/>
      <c r="E631" s="48"/>
      <c r="F631" s="47"/>
    </row>
    <row r="632">
      <c r="A632" s="47"/>
      <c r="B632" s="47"/>
      <c r="C632" s="46"/>
      <c r="D632" s="46"/>
      <c r="E632" s="48"/>
      <c r="F632" s="47"/>
    </row>
    <row r="633">
      <c r="A633" s="47"/>
      <c r="B633" s="47"/>
      <c r="C633" s="46"/>
      <c r="D633" s="46"/>
      <c r="E633" s="48"/>
      <c r="F633" s="47"/>
    </row>
    <row r="634">
      <c r="A634" s="47"/>
      <c r="B634" s="47"/>
      <c r="C634" s="46"/>
      <c r="D634" s="46"/>
      <c r="E634" s="48"/>
      <c r="F634" s="47"/>
    </row>
    <row r="635">
      <c r="A635" s="47"/>
      <c r="B635" s="47"/>
      <c r="C635" s="46"/>
      <c r="D635" s="46"/>
      <c r="E635" s="48"/>
      <c r="F635" s="47"/>
    </row>
    <row r="636">
      <c r="A636" s="47"/>
      <c r="B636" s="47"/>
      <c r="C636" s="46"/>
      <c r="D636" s="46"/>
      <c r="E636" s="48"/>
      <c r="F636" s="47"/>
    </row>
    <row r="637">
      <c r="A637" s="47"/>
      <c r="B637" s="47"/>
      <c r="C637" s="46"/>
      <c r="D637" s="46"/>
      <c r="E637" s="48"/>
      <c r="F637" s="47"/>
    </row>
    <row r="638">
      <c r="A638" s="47"/>
      <c r="B638" s="47"/>
      <c r="C638" s="46"/>
      <c r="D638" s="46"/>
      <c r="E638" s="48"/>
      <c r="F638" s="47"/>
    </row>
    <row r="639">
      <c r="A639" s="47"/>
      <c r="B639" s="47"/>
      <c r="C639" s="46"/>
      <c r="D639" s="46"/>
      <c r="E639" s="48"/>
      <c r="F639" s="47"/>
    </row>
    <row r="640">
      <c r="A640" s="47"/>
      <c r="B640" s="47"/>
      <c r="C640" s="46"/>
      <c r="D640" s="46"/>
      <c r="E640" s="48"/>
      <c r="F640" s="47"/>
    </row>
    <row r="641">
      <c r="A641" s="47"/>
      <c r="B641" s="47"/>
      <c r="C641" s="46"/>
      <c r="D641" s="46"/>
      <c r="E641" s="48"/>
      <c r="F641" s="47"/>
    </row>
    <row r="642">
      <c r="A642" s="47"/>
      <c r="B642" s="47"/>
      <c r="C642" s="46"/>
      <c r="D642" s="46"/>
      <c r="E642" s="48"/>
      <c r="F642" s="47"/>
    </row>
    <row r="643">
      <c r="A643" s="47"/>
      <c r="B643" s="47"/>
      <c r="C643" s="46"/>
      <c r="D643" s="46"/>
      <c r="E643" s="48"/>
      <c r="F643" s="47"/>
    </row>
    <row r="644">
      <c r="A644" s="47"/>
      <c r="B644" s="47"/>
      <c r="C644" s="46"/>
      <c r="D644" s="46"/>
      <c r="E644" s="48"/>
      <c r="F644" s="47"/>
    </row>
    <row r="645">
      <c r="A645" s="47"/>
      <c r="B645" s="47"/>
      <c r="C645" s="46"/>
      <c r="D645" s="46"/>
      <c r="E645" s="48"/>
      <c r="F645" s="47"/>
    </row>
    <row r="646">
      <c r="A646" s="47"/>
      <c r="B646" s="47"/>
      <c r="C646" s="46"/>
      <c r="D646" s="46"/>
      <c r="E646" s="48"/>
      <c r="F646" s="47"/>
    </row>
    <row r="647">
      <c r="A647" s="47"/>
      <c r="B647" s="47"/>
      <c r="C647" s="46"/>
      <c r="D647" s="46"/>
      <c r="E647" s="48"/>
      <c r="F647" s="47"/>
    </row>
    <row r="648">
      <c r="A648" s="47"/>
      <c r="B648" s="47"/>
      <c r="C648" s="46"/>
      <c r="D648" s="46"/>
      <c r="E648" s="48"/>
      <c r="F648" s="47"/>
    </row>
    <row r="649">
      <c r="A649" s="47"/>
      <c r="B649" s="47"/>
      <c r="C649" s="46"/>
      <c r="D649" s="46"/>
      <c r="E649" s="48"/>
      <c r="F649" s="47"/>
    </row>
    <row r="650">
      <c r="A650" s="47"/>
      <c r="B650" s="47"/>
      <c r="C650" s="46"/>
      <c r="D650" s="46"/>
      <c r="E650" s="48"/>
      <c r="F650" s="47"/>
    </row>
    <row r="651">
      <c r="A651" s="47"/>
      <c r="B651" s="47"/>
      <c r="C651" s="46"/>
      <c r="D651" s="46"/>
      <c r="E651" s="48"/>
      <c r="F651" s="47"/>
    </row>
    <row r="652">
      <c r="A652" s="47"/>
      <c r="B652" s="47"/>
      <c r="C652" s="46"/>
      <c r="D652" s="46"/>
      <c r="E652" s="48"/>
      <c r="F652" s="47"/>
    </row>
    <row r="653">
      <c r="A653" s="47"/>
      <c r="B653" s="47"/>
      <c r="C653" s="46"/>
      <c r="D653" s="46"/>
      <c r="E653" s="48"/>
      <c r="F653" s="47"/>
    </row>
    <row r="654">
      <c r="A654" s="47"/>
      <c r="B654" s="47"/>
      <c r="C654" s="46"/>
      <c r="D654" s="46"/>
      <c r="E654" s="48"/>
      <c r="F654" s="47"/>
    </row>
    <row r="655">
      <c r="A655" s="47"/>
      <c r="B655" s="47"/>
      <c r="C655" s="46"/>
      <c r="D655" s="46"/>
      <c r="E655" s="48"/>
      <c r="F655" s="47"/>
    </row>
    <row r="656">
      <c r="A656" s="47"/>
      <c r="B656" s="47"/>
      <c r="C656" s="46"/>
      <c r="D656" s="46"/>
      <c r="E656" s="48"/>
      <c r="F656" s="47"/>
    </row>
    <row r="657">
      <c r="A657" s="47"/>
      <c r="B657" s="47"/>
      <c r="C657" s="46"/>
      <c r="D657" s="46"/>
      <c r="E657" s="48"/>
      <c r="F657" s="47"/>
    </row>
    <row r="658">
      <c r="A658" s="47"/>
      <c r="B658" s="47"/>
      <c r="C658" s="46"/>
      <c r="D658" s="46"/>
      <c r="E658" s="48"/>
      <c r="F658" s="47"/>
    </row>
    <row r="659">
      <c r="A659" s="47"/>
      <c r="B659" s="47"/>
      <c r="C659" s="46"/>
      <c r="D659" s="46"/>
      <c r="E659" s="48"/>
      <c r="F659" s="47"/>
    </row>
    <row r="660">
      <c r="A660" s="47"/>
      <c r="B660" s="47"/>
      <c r="C660" s="46"/>
      <c r="D660" s="46"/>
      <c r="E660" s="48"/>
      <c r="F660" s="47"/>
    </row>
    <row r="661">
      <c r="A661" s="47"/>
      <c r="B661" s="47"/>
      <c r="C661" s="46"/>
      <c r="D661" s="46"/>
      <c r="E661" s="48"/>
      <c r="F661" s="47"/>
    </row>
    <row r="662">
      <c r="A662" s="47"/>
      <c r="B662" s="47"/>
      <c r="C662" s="46"/>
      <c r="D662" s="46"/>
      <c r="E662" s="48"/>
      <c r="F662" s="47"/>
    </row>
    <row r="663">
      <c r="A663" s="47"/>
      <c r="B663" s="47"/>
      <c r="C663" s="46"/>
      <c r="D663" s="46"/>
      <c r="E663" s="48"/>
      <c r="F663" s="47"/>
    </row>
    <row r="664">
      <c r="A664" s="47"/>
      <c r="B664" s="47"/>
      <c r="C664" s="46"/>
      <c r="D664" s="46"/>
      <c r="E664" s="48"/>
      <c r="F664" s="47"/>
    </row>
    <row r="665">
      <c r="A665" s="47"/>
      <c r="B665" s="47"/>
      <c r="C665" s="46"/>
      <c r="D665" s="46"/>
      <c r="E665" s="48"/>
      <c r="F665" s="47"/>
    </row>
    <row r="666">
      <c r="A666" s="47"/>
      <c r="B666" s="47"/>
      <c r="C666" s="46"/>
      <c r="D666" s="46"/>
      <c r="E666" s="48"/>
      <c r="F666" s="47"/>
    </row>
    <row r="667">
      <c r="A667" s="47"/>
      <c r="B667" s="47"/>
      <c r="C667" s="46"/>
      <c r="D667" s="46"/>
      <c r="E667" s="48"/>
      <c r="F667" s="47"/>
    </row>
    <row r="668">
      <c r="A668" s="47"/>
      <c r="B668" s="47"/>
      <c r="C668" s="46"/>
      <c r="D668" s="46"/>
      <c r="E668" s="48"/>
      <c r="F668" s="47"/>
    </row>
    <row r="669">
      <c r="A669" s="47"/>
      <c r="B669" s="47"/>
      <c r="C669" s="46"/>
      <c r="D669" s="46"/>
      <c r="E669" s="48"/>
      <c r="F669" s="47"/>
    </row>
    <row r="670">
      <c r="A670" s="47"/>
      <c r="B670" s="47"/>
      <c r="C670" s="46"/>
      <c r="D670" s="46"/>
      <c r="E670" s="48"/>
      <c r="F670" s="47"/>
    </row>
    <row r="671">
      <c r="A671" s="47"/>
      <c r="B671" s="47"/>
      <c r="C671" s="46"/>
      <c r="D671" s="46"/>
      <c r="E671" s="48"/>
      <c r="F671" s="47"/>
    </row>
    <row r="672">
      <c r="A672" s="47"/>
      <c r="B672" s="47"/>
      <c r="C672" s="46"/>
      <c r="D672" s="46"/>
      <c r="E672" s="48"/>
      <c r="F672" s="47"/>
    </row>
    <row r="673">
      <c r="A673" s="47"/>
      <c r="B673" s="47"/>
      <c r="C673" s="46"/>
      <c r="D673" s="46"/>
      <c r="E673" s="48"/>
      <c r="F673" s="47"/>
    </row>
    <row r="674">
      <c r="A674" s="47"/>
      <c r="B674" s="47"/>
      <c r="C674" s="46"/>
      <c r="D674" s="46"/>
      <c r="E674" s="48"/>
      <c r="F674" s="47"/>
    </row>
    <row r="675">
      <c r="A675" s="47"/>
      <c r="B675" s="47"/>
      <c r="C675" s="46"/>
      <c r="D675" s="46"/>
      <c r="E675" s="48"/>
      <c r="F675" s="47"/>
    </row>
    <row r="676">
      <c r="A676" s="47"/>
      <c r="B676" s="47"/>
      <c r="C676" s="46"/>
      <c r="D676" s="46"/>
      <c r="E676" s="48"/>
      <c r="F676" s="47"/>
    </row>
    <row r="677">
      <c r="A677" s="47"/>
      <c r="B677" s="47"/>
      <c r="C677" s="46"/>
      <c r="D677" s="46"/>
      <c r="E677" s="48"/>
      <c r="F677" s="47"/>
    </row>
    <row r="678">
      <c r="A678" s="47"/>
      <c r="B678" s="47"/>
      <c r="C678" s="46"/>
      <c r="D678" s="46"/>
      <c r="E678" s="48"/>
      <c r="F678" s="47"/>
    </row>
    <row r="679">
      <c r="A679" s="47"/>
      <c r="B679" s="47"/>
      <c r="C679" s="46"/>
      <c r="D679" s="46"/>
      <c r="E679" s="48"/>
      <c r="F679" s="47"/>
    </row>
    <row r="680">
      <c r="A680" s="47"/>
      <c r="B680" s="47"/>
      <c r="C680" s="46"/>
      <c r="D680" s="46"/>
      <c r="E680" s="48"/>
      <c r="F680" s="47"/>
    </row>
    <row r="681">
      <c r="A681" s="47"/>
      <c r="B681" s="47"/>
      <c r="C681" s="46"/>
      <c r="D681" s="46"/>
      <c r="E681" s="48"/>
      <c r="F681" s="47"/>
    </row>
    <row r="682">
      <c r="A682" s="47"/>
      <c r="B682" s="47"/>
      <c r="C682" s="46"/>
      <c r="D682" s="46"/>
      <c r="E682" s="48"/>
      <c r="F682" s="47"/>
    </row>
    <row r="683">
      <c r="A683" s="47"/>
      <c r="B683" s="47"/>
      <c r="C683" s="46"/>
      <c r="D683" s="46"/>
      <c r="E683" s="48"/>
      <c r="F683" s="47"/>
    </row>
    <row r="684">
      <c r="A684" s="47"/>
      <c r="B684" s="47"/>
      <c r="C684" s="46"/>
      <c r="D684" s="46"/>
      <c r="E684" s="48"/>
      <c r="F684" s="47"/>
    </row>
    <row r="685">
      <c r="A685" s="47"/>
      <c r="B685" s="47"/>
      <c r="C685" s="46"/>
      <c r="D685" s="46"/>
      <c r="E685" s="48"/>
      <c r="F685" s="47"/>
    </row>
    <row r="686">
      <c r="A686" s="47"/>
      <c r="B686" s="47"/>
      <c r="C686" s="46"/>
      <c r="D686" s="46"/>
      <c r="E686" s="48"/>
      <c r="F686" s="47"/>
    </row>
    <row r="687">
      <c r="A687" s="47"/>
      <c r="B687" s="47"/>
      <c r="C687" s="46"/>
      <c r="D687" s="46"/>
      <c r="E687" s="48"/>
      <c r="F687" s="47"/>
    </row>
    <row r="688">
      <c r="A688" s="47"/>
      <c r="B688" s="47"/>
      <c r="C688" s="46"/>
      <c r="D688" s="46"/>
      <c r="E688" s="48"/>
      <c r="F688" s="47"/>
    </row>
    <row r="689">
      <c r="A689" s="47"/>
      <c r="B689" s="47"/>
      <c r="C689" s="46"/>
      <c r="D689" s="46"/>
      <c r="E689" s="48"/>
      <c r="F689" s="47"/>
    </row>
    <row r="690">
      <c r="A690" s="47"/>
      <c r="B690" s="47"/>
      <c r="C690" s="46"/>
      <c r="D690" s="46"/>
      <c r="E690" s="48"/>
      <c r="F690" s="47"/>
    </row>
    <row r="691">
      <c r="A691" s="47"/>
      <c r="B691" s="47"/>
      <c r="C691" s="46"/>
      <c r="D691" s="46"/>
      <c r="E691" s="48"/>
      <c r="F691" s="47"/>
    </row>
    <row r="692">
      <c r="A692" s="47"/>
      <c r="B692" s="47"/>
      <c r="C692" s="46"/>
      <c r="D692" s="46"/>
      <c r="E692" s="48"/>
      <c r="F692" s="47"/>
    </row>
    <row r="693">
      <c r="A693" s="47"/>
      <c r="B693" s="47"/>
      <c r="C693" s="46"/>
      <c r="D693" s="46"/>
      <c r="E693" s="48"/>
      <c r="F693" s="47"/>
    </row>
    <row r="694">
      <c r="A694" s="47"/>
      <c r="B694" s="47"/>
      <c r="C694" s="46"/>
      <c r="D694" s="46"/>
      <c r="E694" s="48"/>
      <c r="F694" s="47"/>
    </row>
    <row r="695">
      <c r="A695" s="47"/>
      <c r="B695" s="47"/>
      <c r="C695" s="46"/>
      <c r="D695" s="46"/>
      <c r="E695" s="48"/>
      <c r="F695" s="47"/>
    </row>
    <row r="696">
      <c r="A696" s="47"/>
      <c r="B696" s="47"/>
      <c r="C696" s="46"/>
      <c r="D696" s="46"/>
      <c r="E696" s="48"/>
      <c r="F696" s="47"/>
    </row>
    <row r="697">
      <c r="A697" s="47"/>
      <c r="B697" s="47"/>
      <c r="C697" s="46"/>
      <c r="D697" s="46"/>
      <c r="E697" s="48"/>
      <c r="F697" s="47"/>
    </row>
    <row r="698">
      <c r="A698" s="47"/>
      <c r="B698" s="47"/>
      <c r="C698" s="46"/>
      <c r="D698" s="46"/>
      <c r="E698" s="48"/>
      <c r="F698" s="47"/>
    </row>
    <row r="699">
      <c r="A699" s="47"/>
      <c r="B699" s="47"/>
      <c r="C699" s="46"/>
      <c r="D699" s="46"/>
      <c r="E699" s="48"/>
      <c r="F699" s="47"/>
    </row>
    <row r="700">
      <c r="A700" s="47"/>
      <c r="B700" s="47"/>
      <c r="C700" s="46"/>
      <c r="D700" s="46"/>
      <c r="E700" s="48"/>
      <c r="F700" s="47"/>
    </row>
    <row r="701">
      <c r="A701" s="47"/>
      <c r="B701" s="47"/>
      <c r="C701" s="46"/>
      <c r="D701" s="46"/>
      <c r="E701" s="48"/>
      <c r="F701" s="47"/>
    </row>
    <row r="702">
      <c r="A702" s="47"/>
      <c r="B702" s="47"/>
      <c r="C702" s="46"/>
      <c r="D702" s="46"/>
      <c r="E702" s="48"/>
      <c r="F702" s="47"/>
    </row>
    <row r="703">
      <c r="A703" s="47"/>
      <c r="B703" s="47"/>
      <c r="C703" s="46"/>
      <c r="D703" s="46"/>
      <c r="E703" s="48"/>
      <c r="F703" s="47"/>
    </row>
    <row r="704">
      <c r="A704" s="47"/>
      <c r="B704" s="47"/>
      <c r="C704" s="46"/>
      <c r="D704" s="46"/>
      <c r="E704" s="48"/>
      <c r="F704" s="47"/>
    </row>
    <row r="705">
      <c r="A705" s="47"/>
      <c r="B705" s="47"/>
      <c r="C705" s="46"/>
      <c r="D705" s="46"/>
      <c r="E705" s="48"/>
      <c r="F705" s="47"/>
    </row>
    <row r="706">
      <c r="A706" s="47"/>
      <c r="B706" s="47"/>
      <c r="C706" s="46"/>
      <c r="D706" s="46"/>
      <c r="E706" s="48"/>
      <c r="F706" s="47"/>
    </row>
    <row r="707">
      <c r="A707" s="47"/>
      <c r="B707" s="47"/>
      <c r="C707" s="46"/>
      <c r="D707" s="46"/>
      <c r="E707" s="48"/>
      <c r="F707" s="47"/>
    </row>
    <row r="708">
      <c r="A708" s="47"/>
      <c r="B708" s="47"/>
      <c r="C708" s="46"/>
      <c r="D708" s="46"/>
      <c r="E708" s="48"/>
      <c r="F708" s="47"/>
    </row>
    <row r="709">
      <c r="A709" s="47"/>
      <c r="B709" s="47"/>
      <c r="C709" s="46"/>
      <c r="D709" s="46"/>
      <c r="E709" s="48"/>
      <c r="F709" s="47"/>
    </row>
    <row r="710">
      <c r="A710" s="47"/>
      <c r="B710" s="47"/>
      <c r="C710" s="46"/>
      <c r="D710" s="46"/>
      <c r="E710" s="48"/>
      <c r="F710" s="47"/>
    </row>
    <row r="711">
      <c r="A711" s="47"/>
      <c r="B711" s="47"/>
      <c r="C711" s="46"/>
      <c r="D711" s="46"/>
      <c r="E711" s="48"/>
      <c r="F711" s="47"/>
    </row>
    <row r="712">
      <c r="A712" s="47"/>
      <c r="B712" s="47"/>
      <c r="C712" s="46"/>
      <c r="D712" s="46"/>
      <c r="E712" s="48"/>
      <c r="F712" s="47"/>
    </row>
    <row r="713">
      <c r="A713" s="47"/>
      <c r="B713" s="47"/>
      <c r="C713" s="46"/>
      <c r="D713" s="46"/>
      <c r="E713" s="48"/>
      <c r="F713" s="47"/>
    </row>
    <row r="714">
      <c r="A714" s="47"/>
      <c r="B714" s="47"/>
      <c r="C714" s="46"/>
      <c r="D714" s="46"/>
      <c r="E714" s="48"/>
      <c r="F714" s="47"/>
    </row>
    <row r="715">
      <c r="A715" s="47"/>
      <c r="B715" s="47"/>
      <c r="C715" s="46"/>
      <c r="D715" s="46"/>
      <c r="E715" s="48"/>
      <c r="F715" s="47"/>
    </row>
    <row r="716">
      <c r="A716" s="47"/>
      <c r="B716" s="47"/>
      <c r="C716" s="46"/>
      <c r="D716" s="46"/>
      <c r="E716" s="48"/>
      <c r="F716" s="47"/>
    </row>
    <row r="717">
      <c r="A717" s="47"/>
      <c r="B717" s="47"/>
      <c r="C717" s="46"/>
      <c r="D717" s="46"/>
      <c r="E717" s="48"/>
      <c r="F717" s="47"/>
    </row>
    <row r="718">
      <c r="A718" s="47"/>
      <c r="B718" s="47"/>
      <c r="C718" s="46"/>
      <c r="D718" s="46"/>
      <c r="E718" s="48"/>
      <c r="F718" s="47"/>
    </row>
    <row r="719">
      <c r="A719" s="47"/>
      <c r="B719" s="47"/>
      <c r="C719" s="46"/>
      <c r="D719" s="46"/>
      <c r="E719" s="48"/>
      <c r="F719" s="47"/>
    </row>
    <row r="720">
      <c r="A720" s="47"/>
      <c r="B720" s="47"/>
      <c r="C720" s="46"/>
      <c r="D720" s="46"/>
      <c r="E720" s="48"/>
      <c r="F720" s="47"/>
    </row>
    <row r="721">
      <c r="A721" s="47"/>
      <c r="B721" s="47"/>
      <c r="C721" s="46"/>
      <c r="D721" s="46"/>
      <c r="E721" s="48"/>
      <c r="F721" s="47"/>
    </row>
    <row r="722">
      <c r="A722" s="47"/>
      <c r="B722" s="47"/>
      <c r="C722" s="46"/>
      <c r="D722" s="46"/>
      <c r="E722" s="48"/>
      <c r="F722" s="47"/>
    </row>
    <row r="723">
      <c r="A723" s="47"/>
      <c r="B723" s="47"/>
      <c r="C723" s="46"/>
      <c r="D723" s="46"/>
      <c r="E723" s="48"/>
      <c r="F723" s="47"/>
    </row>
    <row r="724">
      <c r="A724" s="47"/>
      <c r="B724" s="47"/>
      <c r="C724" s="46"/>
      <c r="D724" s="46"/>
      <c r="E724" s="48"/>
      <c r="F724" s="47"/>
    </row>
    <row r="725">
      <c r="A725" s="47"/>
      <c r="B725" s="47"/>
      <c r="C725" s="46"/>
      <c r="D725" s="46"/>
      <c r="E725" s="48"/>
      <c r="F725" s="47"/>
    </row>
    <row r="726">
      <c r="A726" s="47"/>
      <c r="B726" s="47"/>
      <c r="C726" s="46"/>
      <c r="D726" s="46"/>
      <c r="E726" s="48"/>
      <c r="F726" s="47"/>
    </row>
    <row r="727">
      <c r="A727" s="47"/>
      <c r="B727" s="47"/>
      <c r="C727" s="46"/>
      <c r="D727" s="46"/>
      <c r="E727" s="48"/>
      <c r="F727" s="47"/>
    </row>
    <row r="728">
      <c r="A728" s="47"/>
      <c r="B728" s="47"/>
      <c r="C728" s="46"/>
      <c r="D728" s="46"/>
      <c r="E728" s="48"/>
      <c r="F728" s="47"/>
    </row>
    <row r="729">
      <c r="A729" s="47"/>
      <c r="B729" s="47"/>
      <c r="C729" s="46"/>
      <c r="D729" s="46"/>
      <c r="E729" s="48"/>
      <c r="F729" s="47"/>
    </row>
    <row r="730">
      <c r="A730" s="47"/>
      <c r="B730" s="47"/>
      <c r="C730" s="46"/>
      <c r="D730" s="46"/>
      <c r="E730" s="48"/>
      <c r="F730" s="47"/>
    </row>
    <row r="731">
      <c r="A731" s="47"/>
      <c r="B731" s="47"/>
      <c r="C731" s="46"/>
      <c r="D731" s="46"/>
      <c r="E731" s="48"/>
      <c r="F731" s="47"/>
    </row>
    <row r="732">
      <c r="A732" s="47"/>
      <c r="B732" s="47"/>
      <c r="C732" s="46"/>
      <c r="D732" s="46"/>
      <c r="E732" s="48"/>
      <c r="F732" s="47"/>
    </row>
    <row r="733">
      <c r="A733" s="47"/>
      <c r="B733" s="47"/>
      <c r="C733" s="46"/>
      <c r="D733" s="46"/>
      <c r="E733" s="48"/>
      <c r="F733" s="47"/>
    </row>
    <row r="734">
      <c r="A734" s="47"/>
      <c r="B734" s="47"/>
      <c r="C734" s="46"/>
      <c r="D734" s="46"/>
      <c r="E734" s="48"/>
      <c r="F734" s="47"/>
    </row>
    <row r="735">
      <c r="A735" s="47"/>
      <c r="B735" s="47"/>
      <c r="C735" s="46"/>
      <c r="D735" s="46"/>
      <c r="E735" s="48"/>
      <c r="F735" s="47"/>
    </row>
    <row r="736">
      <c r="A736" s="47"/>
      <c r="B736" s="47"/>
      <c r="C736" s="46"/>
      <c r="D736" s="46"/>
      <c r="E736" s="48"/>
      <c r="F736" s="47"/>
    </row>
    <row r="737">
      <c r="A737" s="47"/>
      <c r="B737" s="47"/>
      <c r="C737" s="46"/>
      <c r="D737" s="46"/>
      <c r="E737" s="48"/>
      <c r="F737" s="47"/>
    </row>
    <row r="738">
      <c r="A738" s="47"/>
      <c r="B738" s="47"/>
      <c r="C738" s="46"/>
      <c r="D738" s="46"/>
      <c r="E738" s="48"/>
      <c r="F738" s="47"/>
    </row>
    <row r="739">
      <c r="A739" s="47"/>
      <c r="B739" s="47"/>
      <c r="C739" s="46"/>
      <c r="D739" s="46"/>
      <c r="E739" s="48"/>
      <c r="F739" s="47"/>
    </row>
    <row r="740">
      <c r="A740" s="47"/>
      <c r="B740" s="47"/>
      <c r="C740" s="46"/>
      <c r="D740" s="46"/>
      <c r="E740" s="48"/>
      <c r="F740" s="47"/>
    </row>
    <row r="741">
      <c r="A741" s="47"/>
      <c r="B741" s="47"/>
      <c r="C741" s="46"/>
      <c r="D741" s="46"/>
      <c r="E741" s="48"/>
      <c r="F741" s="47"/>
    </row>
    <row r="742">
      <c r="A742" s="47"/>
      <c r="B742" s="47"/>
      <c r="C742" s="46"/>
      <c r="D742" s="46"/>
      <c r="E742" s="48"/>
      <c r="F742" s="47"/>
    </row>
    <row r="743">
      <c r="A743" s="47"/>
      <c r="B743" s="47"/>
      <c r="C743" s="46"/>
      <c r="D743" s="46"/>
      <c r="E743" s="48"/>
      <c r="F743" s="47"/>
    </row>
    <row r="744">
      <c r="A744" s="47"/>
      <c r="B744" s="47"/>
      <c r="C744" s="46"/>
      <c r="D744" s="46"/>
      <c r="E744" s="48"/>
      <c r="F744" s="47"/>
    </row>
    <row r="745">
      <c r="A745" s="47"/>
      <c r="B745" s="47"/>
      <c r="C745" s="46"/>
      <c r="D745" s="46"/>
      <c r="E745" s="48"/>
      <c r="F745" s="47"/>
    </row>
    <row r="746">
      <c r="A746" s="47"/>
      <c r="B746" s="47"/>
      <c r="C746" s="46"/>
      <c r="D746" s="46"/>
      <c r="E746" s="48"/>
      <c r="F746" s="47"/>
    </row>
    <row r="747">
      <c r="A747" s="47"/>
      <c r="B747" s="47"/>
      <c r="C747" s="46"/>
      <c r="D747" s="46"/>
      <c r="E747" s="48"/>
      <c r="F747" s="47"/>
    </row>
    <row r="748">
      <c r="A748" s="47"/>
      <c r="B748" s="47"/>
      <c r="C748" s="46"/>
      <c r="D748" s="46"/>
      <c r="E748" s="48"/>
      <c r="F748" s="47"/>
    </row>
    <row r="749">
      <c r="A749" s="47"/>
      <c r="B749" s="47"/>
      <c r="C749" s="46"/>
      <c r="D749" s="46"/>
      <c r="E749" s="48"/>
      <c r="F749" s="47"/>
    </row>
    <row r="750">
      <c r="A750" s="47"/>
      <c r="B750" s="47"/>
      <c r="C750" s="46"/>
      <c r="D750" s="46"/>
      <c r="E750" s="48"/>
      <c r="F750" s="47"/>
    </row>
    <row r="751">
      <c r="A751" s="47"/>
      <c r="B751" s="47"/>
      <c r="C751" s="46"/>
      <c r="D751" s="46"/>
      <c r="E751" s="48"/>
      <c r="F751" s="47"/>
    </row>
    <row r="752">
      <c r="A752" s="47"/>
      <c r="B752" s="47"/>
      <c r="C752" s="46"/>
      <c r="D752" s="46"/>
      <c r="E752" s="48"/>
      <c r="F752" s="47"/>
    </row>
    <row r="753">
      <c r="A753" s="47"/>
      <c r="B753" s="47"/>
      <c r="C753" s="46"/>
      <c r="D753" s="46"/>
      <c r="E753" s="48"/>
      <c r="F753" s="47"/>
    </row>
    <row r="754">
      <c r="A754" s="47"/>
      <c r="B754" s="47"/>
      <c r="C754" s="46"/>
      <c r="D754" s="46"/>
      <c r="E754" s="48"/>
      <c r="F754" s="47"/>
    </row>
    <row r="755">
      <c r="A755" s="47"/>
      <c r="B755" s="47"/>
      <c r="C755" s="46"/>
      <c r="D755" s="46"/>
      <c r="E755" s="48"/>
      <c r="F755" s="47"/>
    </row>
    <row r="756">
      <c r="A756" s="47"/>
      <c r="B756" s="47"/>
      <c r="C756" s="46"/>
      <c r="D756" s="46"/>
      <c r="E756" s="48"/>
      <c r="F756" s="47"/>
    </row>
    <row r="757">
      <c r="A757" s="47"/>
      <c r="B757" s="47"/>
      <c r="C757" s="46"/>
      <c r="D757" s="46"/>
      <c r="E757" s="48"/>
      <c r="F757" s="47"/>
    </row>
    <row r="758">
      <c r="A758" s="47"/>
      <c r="B758" s="47"/>
      <c r="C758" s="46"/>
      <c r="D758" s="46"/>
      <c r="E758" s="48"/>
      <c r="F758" s="47"/>
    </row>
    <row r="759">
      <c r="A759" s="47"/>
      <c r="B759" s="47"/>
      <c r="C759" s="46"/>
      <c r="D759" s="46"/>
      <c r="E759" s="48"/>
      <c r="F759" s="47"/>
    </row>
    <row r="760">
      <c r="A760" s="47"/>
      <c r="B760" s="47"/>
      <c r="C760" s="46"/>
      <c r="D760" s="46"/>
      <c r="E760" s="48"/>
      <c r="F760" s="47"/>
    </row>
    <row r="761">
      <c r="A761" s="47"/>
      <c r="B761" s="47"/>
      <c r="C761" s="46"/>
      <c r="D761" s="46"/>
      <c r="E761" s="48"/>
      <c r="F761" s="47"/>
    </row>
    <row r="762">
      <c r="A762" s="47"/>
      <c r="B762" s="47"/>
      <c r="C762" s="46"/>
      <c r="D762" s="46"/>
      <c r="E762" s="48"/>
      <c r="F762" s="47"/>
    </row>
    <row r="763">
      <c r="A763" s="47"/>
      <c r="B763" s="47"/>
      <c r="C763" s="46"/>
      <c r="D763" s="46"/>
      <c r="E763" s="48"/>
      <c r="F763" s="47"/>
    </row>
    <row r="764">
      <c r="A764" s="47"/>
      <c r="B764" s="47"/>
      <c r="C764" s="46"/>
      <c r="D764" s="46"/>
      <c r="E764" s="48"/>
      <c r="F764" s="47"/>
    </row>
    <row r="765">
      <c r="A765" s="47"/>
      <c r="B765" s="47"/>
      <c r="C765" s="46"/>
      <c r="D765" s="46"/>
      <c r="E765" s="48"/>
      <c r="F765" s="47"/>
    </row>
    <row r="766">
      <c r="A766" s="47"/>
      <c r="B766" s="47"/>
      <c r="C766" s="46"/>
      <c r="D766" s="46"/>
      <c r="E766" s="48"/>
      <c r="F766" s="47"/>
    </row>
    <row r="767">
      <c r="A767" s="47"/>
      <c r="B767" s="47"/>
      <c r="C767" s="46"/>
      <c r="D767" s="46"/>
      <c r="E767" s="48"/>
      <c r="F767" s="47"/>
    </row>
    <row r="768">
      <c r="A768" s="47"/>
      <c r="B768" s="47"/>
      <c r="C768" s="46"/>
      <c r="D768" s="46"/>
      <c r="E768" s="48"/>
      <c r="F768" s="47"/>
    </row>
    <row r="769">
      <c r="A769" s="47"/>
      <c r="B769" s="47"/>
      <c r="C769" s="46"/>
      <c r="D769" s="46"/>
      <c r="E769" s="48"/>
      <c r="F769" s="47"/>
    </row>
    <row r="770">
      <c r="A770" s="47"/>
      <c r="B770" s="47"/>
      <c r="C770" s="46"/>
      <c r="D770" s="46"/>
      <c r="E770" s="48"/>
      <c r="F770" s="47"/>
    </row>
    <row r="771">
      <c r="A771" s="47"/>
      <c r="B771" s="47"/>
      <c r="C771" s="46"/>
      <c r="D771" s="46"/>
      <c r="E771" s="48"/>
      <c r="F771" s="47"/>
    </row>
    <row r="772">
      <c r="A772" s="47"/>
      <c r="B772" s="47"/>
      <c r="C772" s="46"/>
      <c r="D772" s="46"/>
      <c r="E772" s="48"/>
      <c r="F772" s="47"/>
    </row>
    <row r="773">
      <c r="A773" s="47"/>
      <c r="B773" s="47"/>
      <c r="C773" s="46"/>
      <c r="D773" s="46"/>
      <c r="E773" s="48"/>
      <c r="F773" s="47"/>
    </row>
    <row r="774">
      <c r="A774" s="47"/>
      <c r="B774" s="47"/>
      <c r="C774" s="46"/>
      <c r="D774" s="46"/>
      <c r="E774" s="48"/>
      <c r="F774" s="47"/>
    </row>
    <row r="775">
      <c r="A775" s="47"/>
      <c r="B775" s="47"/>
      <c r="C775" s="46"/>
      <c r="D775" s="46"/>
      <c r="E775" s="48"/>
      <c r="F775" s="47"/>
    </row>
    <row r="776">
      <c r="A776" s="47"/>
      <c r="B776" s="47"/>
      <c r="C776" s="46"/>
      <c r="D776" s="46"/>
      <c r="E776" s="48"/>
      <c r="F776" s="47"/>
    </row>
    <row r="777">
      <c r="A777" s="47"/>
      <c r="B777" s="47"/>
      <c r="C777" s="46"/>
      <c r="D777" s="46"/>
      <c r="E777" s="48"/>
      <c r="F777" s="47"/>
    </row>
    <row r="778">
      <c r="A778" s="47"/>
      <c r="B778" s="47"/>
      <c r="C778" s="46"/>
      <c r="D778" s="46"/>
      <c r="E778" s="48"/>
      <c r="F778" s="47"/>
    </row>
    <row r="779">
      <c r="A779" s="47"/>
      <c r="B779" s="47"/>
      <c r="C779" s="46"/>
      <c r="D779" s="46"/>
      <c r="E779" s="48"/>
      <c r="F779" s="47"/>
    </row>
    <row r="780">
      <c r="A780" s="47"/>
      <c r="B780" s="47"/>
      <c r="C780" s="46"/>
      <c r="D780" s="46"/>
      <c r="E780" s="48"/>
      <c r="F780" s="47"/>
    </row>
    <row r="781">
      <c r="A781" s="47"/>
      <c r="B781" s="47"/>
      <c r="C781" s="46"/>
      <c r="D781" s="46"/>
      <c r="E781" s="48"/>
      <c r="F781" s="47"/>
    </row>
    <row r="782">
      <c r="A782" s="47"/>
      <c r="B782" s="47"/>
      <c r="C782" s="46"/>
      <c r="D782" s="46"/>
      <c r="E782" s="48"/>
      <c r="F782" s="47"/>
    </row>
    <row r="783">
      <c r="A783" s="47"/>
      <c r="B783" s="47"/>
      <c r="C783" s="46"/>
      <c r="D783" s="46"/>
      <c r="E783" s="48"/>
      <c r="F783" s="47"/>
    </row>
    <row r="784">
      <c r="A784" s="47"/>
      <c r="B784" s="47"/>
      <c r="C784" s="46"/>
      <c r="D784" s="46"/>
      <c r="E784" s="48"/>
      <c r="F784" s="47"/>
    </row>
    <row r="785">
      <c r="A785" s="47"/>
      <c r="B785" s="47"/>
      <c r="C785" s="46"/>
      <c r="D785" s="46"/>
      <c r="E785" s="48"/>
      <c r="F785" s="47"/>
    </row>
    <row r="786">
      <c r="A786" s="47"/>
      <c r="B786" s="47"/>
      <c r="C786" s="46"/>
      <c r="D786" s="46"/>
      <c r="E786" s="48"/>
      <c r="F786" s="47"/>
    </row>
    <row r="787">
      <c r="A787" s="47"/>
      <c r="B787" s="47"/>
      <c r="C787" s="46"/>
      <c r="D787" s="46"/>
      <c r="E787" s="48"/>
      <c r="F787" s="47"/>
    </row>
    <row r="788">
      <c r="A788" s="47"/>
      <c r="B788" s="47"/>
      <c r="C788" s="46"/>
      <c r="D788" s="46"/>
      <c r="E788" s="48"/>
      <c r="F788" s="47"/>
    </row>
    <row r="789">
      <c r="A789" s="47"/>
      <c r="B789" s="47"/>
      <c r="C789" s="46"/>
      <c r="D789" s="46"/>
      <c r="E789" s="48"/>
      <c r="F789" s="47"/>
    </row>
    <row r="790">
      <c r="A790" s="47"/>
      <c r="B790" s="47"/>
      <c r="C790" s="46"/>
      <c r="D790" s="46"/>
      <c r="E790" s="48"/>
      <c r="F790" s="47"/>
    </row>
    <row r="791">
      <c r="A791" s="47"/>
      <c r="B791" s="47"/>
      <c r="C791" s="46"/>
      <c r="D791" s="46"/>
      <c r="E791" s="48"/>
      <c r="F791" s="47"/>
    </row>
    <row r="792">
      <c r="A792" s="47"/>
      <c r="B792" s="47"/>
      <c r="C792" s="46"/>
      <c r="D792" s="46"/>
      <c r="E792" s="48"/>
      <c r="F792" s="47"/>
    </row>
    <row r="793">
      <c r="A793" s="47"/>
      <c r="B793" s="47"/>
      <c r="C793" s="46"/>
      <c r="D793" s="46"/>
      <c r="E793" s="48"/>
      <c r="F793" s="47"/>
    </row>
    <row r="794">
      <c r="A794" s="47"/>
      <c r="B794" s="47"/>
      <c r="C794" s="46"/>
      <c r="D794" s="46"/>
      <c r="E794" s="48"/>
      <c r="F794" s="47"/>
    </row>
    <row r="795">
      <c r="A795" s="47"/>
      <c r="B795" s="47"/>
      <c r="C795" s="46"/>
      <c r="D795" s="46"/>
      <c r="E795" s="48"/>
      <c r="F795" s="47"/>
    </row>
    <row r="796">
      <c r="A796" s="47"/>
      <c r="B796" s="47"/>
      <c r="C796" s="46"/>
      <c r="D796" s="46"/>
      <c r="E796" s="48"/>
      <c r="F796" s="47"/>
    </row>
    <row r="797">
      <c r="A797" s="47"/>
      <c r="B797" s="47"/>
      <c r="C797" s="46"/>
      <c r="D797" s="46"/>
      <c r="E797" s="48"/>
      <c r="F797" s="47"/>
    </row>
    <row r="798">
      <c r="A798" s="47"/>
      <c r="B798" s="47"/>
      <c r="C798" s="46"/>
      <c r="D798" s="46"/>
      <c r="E798" s="48"/>
      <c r="F798" s="47"/>
    </row>
    <row r="799">
      <c r="A799" s="47"/>
      <c r="B799" s="47"/>
      <c r="C799" s="46"/>
      <c r="D799" s="46"/>
      <c r="E799" s="48"/>
      <c r="F799" s="47"/>
    </row>
    <row r="800">
      <c r="A800" s="47"/>
      <c r="B800" s="47"/>
      <c r="C800" s="46"/>
      <c r="D800" s="46"/>
      <c r="E800" s="48"/>
      <c r="F800" s="47"/>
    </row>
    <row r="801">
      <c r="A801" s="47"/>
      <c r="B801" s="47"/>
      <c r="C801" s="46"/>
      <c r="D801" s="46"/>
      <c r="E801" s="48"/>
      <c r="F801" s="47"/>
    </row>
    <row r="802">
      <c r="A802" s="47"/>
      <c r="B802" s="47"/>
      <c r="C802" s="46"/>
      <c r="D802" s="46"/>
      <c r="E802" s="48"/>
      <c r="F802" s="47"/>
    </row>
    <row r="803">
      <c r="A803" s="47"/>
      <c r="B803" s="47"/>
      <c r="C803" s="46"/>
      <c r="D803" s="46"/>
      <c r="E803" s="48"/>
      <c r="F803" s="47"/>
    </row>
    <row r="804">
      <c r="A804" s="47"/>
      <c r="B804" s="47"/>
      <c r="C804" s="46"/>
      <c r="D804" s="46"/>
      <c r="E804" s="48"/>
      <c r="F804" s="47"/>
    </row>
    <row r="805">
      <c r="A805" s="47"/>
      <c r="B805" s="47"/>
      <c r="C805" s="46"/>
      <c r="D805" s="46"/>
      <c r="E805" s="48"/>
      <c r="F805" s="47"/>
    </row>
    <row r="806">
      <c r="A806" s="47"/>
      <c r="B806" s="47"/>
      <c r="C806" s="46"/>
      <c r="D806" s="46"/>
      <c r="E806" s="48"/>
      <c r="F806" s="47"/>
    </row>
    <row r="807">
      <c r="A807" s="47"/>
      <c r="B807" s="47"/>
      <c r="C807" s="46"/>
      <c r="D807" s="46"/>
      <c r="E807" s="48"/>
      <c r="F807" s="47"/>
    </row>
    <row r="808">
      <c r="A808" s="47"/>
      <c r="B808" s="47"/>
      <c r="C808" s="46"/>
      <c r="D808" s="46"/>
      <c r="E808" s="48"/>
      <c r="F808" s="47"/>
    </row>
    <row r="809">
      <c r="A809" s="47"/>
      <c r="B809" s="47"/>
      <c r="C809" s="46"/>
      <c r="D809" s="46"/>
      <c r="E809" s="48"/>
      <c r="F809" s="47"/>
    </row>
    <row r="810">
      <c r="A810" s="47"/>
      <c r="B810" s="47"/>
      <c r="C810" s="46"/>
      <c r="D810" s="46"/>
      <c r="E810" s="48"/>
      <c r="F810" s="47"/>
    </row>
    <row r="811">
      <c r="A811" s="47"/>
      <c r="B811" s="47"/>
      <c r="C811" s="46"/>
      <c r="D811" s="46"/>
      <c r="E811" s="48"/>
      <c r="F811" s="47"/>
    </row>
    <row r="812">
      <c r="A812" s="47"/>
      <c r="B812" s="47"/>
      <c r="C812" s="46"/>
      <c r="D812" s="46"/>
      <c r="E812" s="48"/>
      <c r="F812" s="47"/>
    </row>
    <row r="813">
      <c r="A813" s="47"/>
      <c r="B813" s="47"/>
      <c r="C813" s="46"/>
      <c r="D813" s="46"/>
      <c r="E813" s="48"/>
      <c r="F813" s="47"/>
    </row>
    <row r="814">
      <c r="A814" s="47"/>
      <c r="B814" s="47"/>
      <c r="C814" s="46"/>
      <c r="D814" s="46"/>
      <c r="E814" s="48"/>
      <c r="F814" s="47"/>
    </row>
    <row r="815">
      <c r="A815" s="47"/>
      <c r="B815" s="47"/>
      <c r="C815" s="46"/>
      <c r="D815" s="46"/>
      <c r="E815" s="48"/>
      <c r="F815" s="47"/>
    </row>
    <row r="816">
      <c r="A816" s="47"/>
      <c r="B816" s="47"/>
      <c r="C816" s="46"/>
      <c r="D816" s="46"/>
      <c r="E816" s="48"/>
      <c r="F816" s="47"/>
    </row>
    <row r="817">
      <c r="A817" s="47"/>
      <c r="B817" s="47"/>
      <c r="C817" s="46"/>
      <c r="D817" s="46"/>
      <c r="E817" s="48"/>
      <c r="F817" s="47"/>
    </row>
    <row r="818">
      <c r="A818" s="47"/>
      <c r="B818" s="47"/>
      <c r="C818" s="46"/>
      <c r="D818" s="46"/>
      <c r="E818" s="48"/>
      <c r="F818" s="47"/>
    </row>
    <row r="819">
      <c r="A819" s="47"/>
      <c r="B819" s="47"/>
      <c r="C819" s="46"/>
      <c r="D819" s="46"/>
      <c r="E819" s="48"/>
      <c r="F819" s="47"/>
    </row>
    <row r="820">
      <c r="A820" s="47"/>
      <c r="B820" s="47"/>
      <c r="C820" s="46"/>
      <c r="D820" s="46"/>
      <c r="E820" s="48"/>
      <c r="F820" s="47"/>
    </row>
    <row r="821">
      <c r="A821" s="47"/>
      <c r="B821" s="47"/>
      <c r="C821" s="46"/>
      <c r="D821" s="46"/>
      <c r="E821" s="48"/>
      <c r="F821" s="47"/>
    </row>
    <row r="822">
      <c r="A822" s="47"/>
      <c r="B822" s="47"/>
      <c r="C822" s="46"/>
      <c r="D822" s="46"/>
      <c r="E822" s="48"/>
      <c r="F822" s="47"/>
    </row>
    <row r="823">
      <c r="A823" s="47"/>
      <c r="B823" s="47"/>
      <c r="C823" s="46"/>
      <c r="D823" s="46"/>
      <c r="E823" s="48"/>
      <c r="F823" s="47"/>
    </row>
    <row r="824">
      <c r="A824" s="47"/>
      <c r="B824" s="47"/>
      <c r="C824" s="46"/>
      <c r="D824" s="46"/>
      <c r="E824" s="48"/>
      <c r="F824" s="47"/>
    </row>
    <row r="825">
      <c r="A825" s="47"/>
      <c r="B825" s="47"/>
      <c r="C825" s="46"/>
      <c r="D825" s="46"/>
      <c r="E825" s="48"/>
      <c r="F825" s="47"/>
    </row>
    <row r="826">
      <c r="A826" s="47"/>
      <c r="B826" s="47"/>
      <c r="C826" s="46"/>
      <c r="D826" s="46"/>
      <c r="E826" s="48"/>
      <c r="F826" s="47"/>
    </row>
    <row r="827">
      <c r="A827" s="47"/>
      <c r="B827" s="47"/>
      <c r="C827" s="46"/>
      <c r="D827" s="46"/>
      <c r="E827" s="48"/>
      <c r="F827" s="47"/>
    </row>
    <row r="828">
      <c r="A828" s="47"/>
      <c r="B828" s="47"/>
      <c r="C828" s="46"/>
      <c r="D828" s="46"/>
      <c r="E828" s="48"/>
      <c r="F828" s="47"/>
    </row>
    <row r="829">
      <c r="A829" s="47"/>
      <c r="B829" s="47"/>
      <c r="C829" s="46"/>
      <c r="D829" s="46"/>
      <c r="E829" s="48"/>
      <c r="F829" s="47"/>
    </row>
    <row r="830">
      <c r="A830" s="47"/>
      <c r="B830" s="47"/>
      <c r="C830" s="46"/>
      <c r="D830" s="46"/>
      <c r="E830" s="48"/>
      <c r="F830" s="47"/>
    </row>
    <row r="831">
      <c r="A831" s="47"/>
      <c r="B831" s="47"/>
      <c r="C831" s="46"/>
      <c r="D831" s="46"/>
      <c r="E831" s="48"/>
      <c r="F831" s="47"/>
    </row>
    <row r="832">
      <c r="A832" s="47"/>
      <c r="B832" s="47"/>
      <c r="C832" s="46"/>
      <c r="D832" s="46"/>
      <c r="E832" s="48"/>
      <c r="F832" s="47"/>
    </row>
    <row r="833">
      <c r="A833" s="47"/>
      <c r="B833" s="47"/>
      <c r="C833" s="46"/>
      <c r="D833" s="46"/>
      <c r="E833" s="48"/>
      <c r="F833" s="47"/>
    </row>
    <row r="834">
      <c r="A834" s="47"/>
      <c r="B834" s="47"/>
      <c r="C834" s="46"/>
      <c r="D834" s="46"/>
      <c r="E834" s="48"/>
      <c r="F834" s="47"/>
    </row>
    <row r="835">
      <c r="A835" s="47"/>
      <c r="B835" s="47"/>
      <c r="C835" s="46"/>
      <c r="D835" s="46"/>
      <c r="E835" s="48"/>
      <c r="F835" s="47"/>
    </row>
    <row r="836">
      <c r="A836" s="47"/>
      <c r="B836" s="47"/>
      <c r="C836" s="46"/>
      <c r="D836" s="46"/>
      <c r="E836" s="48"/>
      <c r="F836" s="47"/>
    </row>
    <row r="837">
      <c r="A837" s="47"/>
      <c r="B837" s="47"/>
      <c r="C837" s="46"/>
      <c r="D837" s="46"/>
      <c r="E837" s="48"/>
      <c r="F837" s="47"/>
    </row>
    <row r="838">
      <c r="A838" s="47"/>
      <c r="B838" s="47"/>
      <c r="C838" s="46"/>
      <c r="D838" s="46"/>
      <c r="E838" s="48"/>
      <c r="F838" s="47"/>
    </row>
    <row r="839">
      <c r="A839" s="47"/>
      <c r="B839" s="47"/>
      <c r="C839" s="46"/>
      <c r="D839" s="46"/>
      <c r="E839" s="48"/>
      <c r="F839" s="47"/>
    </row>
    <row r="840">
      <c r="A840" s="47"/>
      <c r="B840" s="47"/>
      <c r="C840" s="46"/>
      <c r="D840" s="46"/>
      <c r="E840" s="48"/>
      <c r="F840" s="47"/>
    </row>
    <row r="841">
      <c r="A841" s="47"/>
      <c r="B841" s="47"/>
      <c r="C841" s="46"/>
      <c r="D841" s="46"/>
      <c r="E841" s="48"/>
      <c r="F841" s="47"/>
    </row>
    <row r="842">
      <c r="A842" s="47"/>
      <c r="B842" s="47"/>
      <c r="C842" s="46"/>
      <c r="D842" s="46"/>
      <c r="E842" s="48"/>
      <c r="F842" s="47"/>
    </row>
    <row r="843">
      <c r="A843" s="47"/>
      <c r="B843" s="47"/>
      <c r="C843" s="46"/>
      <c r="D843" s="46"/>
      <c r="E843" s="48"/>
      <c r="F843" s="47"/>
    </row>
    <row r="844">
      <c r="A844" s="47"/>
      <c r="B844" s="47"/>
      <c r="C844" s="46"/>
      <c r="D844" s="46"/>
      <c r="E844" s="48"/>
      <c r="F844" s="47"/>
    </row>
    <row r="845">
      <c r="A845" s="47"/>
      <c r="B845" s="47"/>
      <c r="C845" s="46"/>
      <c r="D845" s="46"/>
      <c r="E845" s="48"/>
      <c r="F845" s="47"/>
    </row>
    <row r="846">
      <c r="A846" s="47"/>
      <c r="B846" s="47"/>
      <c r="C846" s="46"/>
      <c r="D846" s="46"/>
      <c r="E846" s="48"/>
      <c r="F846" s="47"/>
    </row>
    <row r="847">
      <c r="A847" s="47"/>
      <c r="B847" s="47"/>
      <c r="C847" s="46"/>
      <c r="D847" s="46"/>
      <c r="E847" s="48"/>
      <c r="F847" s="47"/>
    </row>
    <row r="848">
      <c r="A848" s="47"/>
      <c r="B848" s="47"/>
      <c r="C848" s="46"/>
      <c r="D848" s="46"/>
      <c r="E848" s="48"/>
      <c r="F848" s="47"/>
    </row>
    <row r="849">
      <c r="A849" s="47"/>
      <c r="B849" s="47"/>
      <c r="C849" s="46"/>
      <c r="D849" s="46"/>
      <c r="E849" s="48"/>
      <c r="F849" s="47"/>
    </row>
    <row r="850">
      <c r="A850" s="47"/>
      <c r="B850" s="47"/>
      <c r="C850" s="46"/>
      <c r="D850" s="46"/>
      <c r="E850" s="48"/>
      <c r="F850" s="47"/>
    </row>
    <row r="851">
      <c r="A851" s="47"/>
      <c r="B851" s="47"/>
      <c r="C851" s="46"/>
      <c r="D851" s="46"/>
      <c r="E851" s="48"/>
      <c r="F851" s="47"/>
    </row>
    <row r="852">
      <c r="A852" s="47"/>
      <c r="B852" s="47"/>
      <c r="C852" s="46"/>
      <c r="D852" s="46"/>
      <c r="E852" s="48"/>
      <c r="F852" s="47"/>
    </row>
    <row r="853">
      <c r="A853" s="47"/>
      <c r="B853" s="47"/>
      <c r="C853" s="46"/>
      <c r="D853" s="46"/>
      <c r="E853" s="48"/>
      <c r="F853" s="47"/>
    </row>
    <row r="854">
      <c r="A854" s="47"/>
      <c r="B854" s="47"/>
      <c r="C854" s="46"/>
      <c r="D854" s="46"/>
      <c r="E854" s="48"/>
      <c r="F854" s="47"/>
    </row>
    <row r="855">
      <c r="A855" s="47"/>
      <c r="B855" s="47"/>
      <c r="C855" s="46"/>
      <c r="D855" s="46"/>
      <c r="E855" s="48"/>
      <c r="F855" s="47"/>
    </row>
    <row r="856">
      <c r="A856" s="47"/>
      <c r="B856" s="47"/>
      <c r="C856" s="46"/>
      <c r="D856" s="46"/>
      <c r="E856" s="48"/>
      <c r="F856" s="47"/>
    </row>
    <row r="857">
      <c r="A857" s="47"/>
      <c r="B857" s="47"/>
      <c r="C857" s="46"/>
      <c r="D857" s="46"/>
      <c r="E857" s="48"/>
      <c r="F857" s="47"/>
    </row>
    <row r="858">
      <c r="A858" s="47"/>
      <c r="B858" s="47"/>
      <c r="C858" s="46"/>
      <c r="D858" s="46"/>
      <c r="E858" s="48"/>
      <c r="F858" s="47"/>
    </row>
    <row r="859">
      <c r="A859" s="47"/>
      <c r="B859" s="47"/>
      <c r="C859" s="46"/>
      <c r="D859" s="46"/>
      <c r="E859" s="48"/>
      <c r="F859" s="47"/>
    </row>
    <row r="860">
      <c r="A860" s="47"/>
      <c r="B860" s="47"/>
      <c r="C860" s="46"/>
      <c r="D860" s="46"/>
      <c r="E860" s="48"/>
      <c r="F860" s="47"/>
    </row>
    <row r="861">
      <c r="A861" s="47"/>
      <c r="B861" s="47"/>
      <c r="C861" s="46"/>
      <c r="D861" s="46"/>
      <c r="E861" s="48"/>
      <c r="F861" s="47"/>
    </row>
    <row r="862">
      <c r="A862" s="47"/>
      <c r="B862" s="47"/>
      <c r="C862" s="46"/>
      <c r="D862" s="46"/>
      <c r="E862" s="48"/>
      <c r="F862" s="47"/>
    </row>
    <row r="863">
      <c r="A863" s="47"/>
      <c r="B863" s="47"/>
      <c r="C863" s="46"/>
      <c r="D863" s="46"/>
      <c r="E863" s="48"/>
      <c r="F863" s="47"/>
    </row>
    <row r="864">
      <c r="A864" s="47"/>
      <c r="B864" s="47"/>
      <c r="C864" s="46"/>
      <c r="D864" s="46"/>
      <c r="E864" s="48"/>
      <c r="F864" s="47"/>
    </row>
    <row r="865">
      <c r="A865" s="47"/>
      <c r="B865" s="47"/>
      <c r="C865" s="46"/>
      <c r="D865" s="46"/>
      <c r="E865" s="48"/>
      <c r="F865" s="47"/>
    </row>
    <row r="866">
      <c r="A866" s="47"/>
      <c r="B866" s="47"/>
      <c r="C866" s="46"/>
      <c r="D866" s="46"/>
      <c r="E866" s="48"/>
      <c r="F866" s="47"/>
    </row>
    <row r="867">
      <c r="A867" s="47"/>
      <c r="B867" s="47"/>
      <c r="C867" s="46"/>
      <c r="D867" s="46"/>
      <c r="E867" s="48"/>
      <c r="F867" s="47"/>
    </row>
    <row r="868">
      <c r="A868" s="47"/>
      <c r="B868" s="47"/>
      <c r="C868" s="46"/>
      <c r="D868" s="46"/>
      <c r="E868" s="48"/>
      <c r="F868" s="47"/>
    </row>
    <row r="869">
      <c r="A869" s="47"/>
      <c r="B869" s="47"/>
      <c r="C869" s="46"/>
      <c r="D869" s="46"/>
      <c r="E869" s="48"/>
      <c r="F869" s="47"/>
    </row>
    <row r="870">
      <c r="A870" s="47"/>
      <c r="B870" s="47"/>
      <c r="C870" s="46"/>
      <c r="D870" s="46"/>
      <c r="E870" s="48"/>
      <c r="F870" s="47"/>
    </row>
    <row r="871">
      <c r="A871" s="47"/>
      <c r="B871" s="47"/>
      <c r="C871" s="46"/>
      <c r="D871" s="46"/>
      <c r="E871" s="48"/>
      <c r="F871" s="47"/>
    </row>
    <row r="872">
      <c r="A872" s="47"/>
      <c r="B872" s="47"/>
      <c r="C872" s="46"/>
      <c r="D872" s="46"/>
      <c r="E872" s="48"/>
      <c r="F872" s="47"/>
    </row>
    <row r="873">
      <c r="A873" s="47"/>
      <c r="B873" s="47"/>
      <c r="C873" s="46"/>
      <c r="D873" s="46"/>
      <c r="E873" s="48"/>
      <c r="F873" s="47"/>
    </row>
    <row r="874">
      <c r="A874" s="47"/>
      <c r="B874" s="47"/>
      <c r="C874" s="46"/>
      <c r="D874" s="46"/>
      <c r="E874" s="48"/>
      <c r="F874" s="47"/>
    </row>
    <row r="875">
      <c r="A875" s="47"/>
      <c r="B875" s="47"/>
      <c r="C875" s="46"/>
      <c r="D875" s="46"/>
      <c r="E875" s="48"/>
      <c r="F875" s="47"/>
    </row>
    <row r="876">
      <c r="A876" s="47"/>
      <c r="B876" s="47"/>
      <c r="C876" s="46"/>
      <c r="D876" s="46"/>
      <c r="E876" s="48"/>
      <c r="F876" s="47"/>
    </row>
    <row r="877">
      <c r="A877" s="47"/>
      <c r="B877" s="47"/>
      <c r="C877" s="46"/>
      <c r="D877" s="46"/>
      <c r="E877" s="48"/>
      <c r="F877" s="47"/>
    </row>
    <row r="878">
      <c r="A878" s="47"/>
      <c r="B878" s="47"/>
      <c r="C878" s="46"/>
      <c r="D878" s="46"/>
      <c r="E878" s="48"/>
      <c r="F878" s="47"/>
    </row>
    <row r="879">
      <c r="A879" s="47"/>
      <c r="B879" s="47"/>
      <c r="C879" s="46"/>
      <c r="D879" s="46"/>
      <c r="E879" s="48"/>
      <c r="F879" s="47"/>
    </row>
    <row r="880">
      <c r="A880" s="47"/>
      <c r="B880" s="47"/>
      <c r="C880" s="46"/>
      <c r="D880" s="46"/>
      <c r="E880" s="48"/>
      <c r="F880" s="47"/>
    </row>
    <row r="881">
      <c r="A881" s="47"/>
      <c r="B881" s="47"/>
      <c r="C881" s="46"/>
      <c r="D881" s="46"/>
      <c r="E881" s="48"/>
      <c r="F881" s="47"/>
    </row>
    <row r="882">
      <c r="A882" s="47"/>
      <c r="B882" s="47"/>
      <c r="C882" s="46"/>
      <c r="D882" s="46"/>
      <c r="E882" s="48"/>
      <c r="F882" s="47"/>
    </row>
    <row r="883">
      <c r="A883" s="47"/>
      <c r="B883" s="47"/>
      <c r="C883" s="46"/>
      <c r="D883" s="46"/>
      <c r="E883" s="48"/>
      <c r="F883" s="47"/>
    </row>
    <row r="884">
      <c r="A884" s="47"/>
      <c r="B884" s="47"/>
      <c r="C884" s="46"/>
      <c r="D884" s="46"/>
      <c r="E884" s="48"/>
      <c r="F884" s="47"/>
    </row>
    <row r="885">
      <c r="A885" s="47"/>
      <c r="B885" s="47"/>
      <c r="C885" s="46"/>
      <c r="D885" s="46"/>
      <c r="E885" s="48"/>
      <c r="F885" s="47"/>
    </row>
    <row r="886">
      <c r="A886" s="47"/>
      <c r="B886" s="47"/>
      <c r="C886" s="46"/>
      <c r="D886" s="46"/>
      <c r="E886" s="48"/>
      <c r="F886" s="47"/>
    </row>
    <row r="887">
      <c r="A887" s="47"/>
      <c r="B887" s="47"/>
      <c r="C887" s="46"/>
      <c r="D887" s="46"/>
      <c r="E887" s="48"/>
      <c r="F887" s="47"/>
    </row>
    <row r="888">
      <c r="A888" s="47"/>
      <c r="B888" s="47"/>
      <c r="C888" s="46"/>
      <c r="D888" s="46"/>
      <c r="E888" s="48"/>
      <c r="F888" s="47"/>
    </row>
    <row r="889">
      <c r="A889" s="47"/>
      <c r="B889" s="47"/>
      <c r="C889" s="46"/>
      <c r="D889" s="46"/>
      <c r="E889" s="48"/>
      <c r="F889" s="47"/>
    </row>
    <row r="890">
      <c r="A890" s="47"/>
      <c r="B890" s="47"/>
      <c r="C890" s="46"/>
      <c r="D890" s="46"/>
      <c r="E890" s="48"/>
      <c r="F890" s="47"/>
    </row>
    <row r="891">
      <c r="A891" s="47"/>
      <c r="B891" s="47"/>
      <c r="C891" s="46"/>
      <c r="D891" s="46"/>
      <c r="E891" s="48"/>
      <c r="F891" s="47"/>
    </row>
    <row r="892">
      <c r="A892" s="47"/>
      <c r="B892" s="47"/>
      <c r="C892" s="46"/>
      <c r="D892" s="46"/>
      <c r="E892" s="48"/>
      <c r="F892" s="47"/>
    </row>
    <row r="893">
      <c r="A893" s="47"/>
      <c r="B893" s="47"/>
      <c r="C893" s="46"/>
      <c r="D893" s="46"/>
      <c r="E893" s="48"/>
      <c r="F893" s="47"/>
    </row>
    <row r="894">
      <c r="A894" s="47"/>
      <c r="B894" s="47"/>
      <c r="C894" s="46"/>
      <c r="D894" s="46"/>
      <c r="E894" s="48"/>
      <c r="F894" s="47"/>
    </row>
    <row r="895">
      <c r="A895" s="47"/>
      <c r="B895" s="47"/>
      <c r="C895" s="46"/>
      <c r="D895" s="46"/>
      <c r="E895" s="48"/>
      <c r="F895" s="47"/>
    </row>
    <row r="896">
      <c r="A896" s="47"/>
      <c r="B896" s="47"/>
      <c r="C896" s="46"/>
      <c r="D896" s="46"/>
      <c r="E896" s="48"/>
      <c r="F896" s="47"/>
    </row>
    <row r="897">
      <c r="A897" s="47"/>
      <c r="B897" s="47"/>
      <c r="C897" s="46"/>
      <c r="D897" s="46"/>
      <c r="E897" s="48"/>
      <c r="F897" s="47"/>
    </row>
    <row r="898">
      <c r="A898" s="47"/>
      <c r="B898" s="47"/>
      <c r="C898" s="46"/>
      <c r="D898" s="46"/>
      <c r="E898" s="48"/>
      <c r="F898" s="47"/>
    </row>
    <row r="899">
      <c r="A899" s="47"/>
      <c r="B899" s="47"/>
      <c r="C899" s="46"/>
      <c r="D899" s="46"/>
      <c r="E899" s="48"/>
      <c r="F899" s="47"/>
    </row>
    <row r="900">
      <c r="A900" s="47"/>
      <c r="B900" s="47"/>
      <c r="C900" s="46"/>
      <c r="D900" s="46"/>
      <c r="E900" s="48"/>
      <c r="F900" s="47"/>
    </row>
    <row r="901">
      <c r="A901" s="47"/>
      <c r="B901" s="47"/>
      <c r="C901" s="46"/>
      <c r="D901" s="46"/>
      <c r="E901" s="48"/>
      <c r="F901" s="47"/>
    </row>
    <row r="902">
      <c r="A902" s="47"/>
      <c r="B902" s="47"/>
      <c r="C902" s="46"/>
      <c r="D902" s="46"/>
      <c r="E902" s="48"/>
      <c r="F902" s="47"/>
    </row>
    <row r="903">
      <c r="A903" s="47"/>
      <c r="B903" s="47"/>
      <c r="C903" s="46"/>
      <c r="D903" s="46"/>
      <c r="E903" s="48"/>
      <c r="F903" s="47"/>
    </row>
    <row r="904">
      <c r="A904" s="47"/>
      <c r="B904" s="47"/>
      <c r="C904" s="46"/>
      <c r="D904" s="46"/>
      <c r="E904" s="48"/>
      <c r="F904" s="47"/>
    </row>
    <row r="905">
      <c r="A905" s="47"/>
      <c r="B905" s="47"/>
      <c r="C905" s="46"/>
      <c r="D905" s="46"/>
      <c r="E905" s="48"/>
      <c r="F905" s="47"/>
    </row>
    <row r="906">
      <c r="A906" s="47"/>
      <c r="B906" s="47"/>
      <c r="C906" s="46"/>
      <c r="D906" s="46"/>
      <c r="E906" s="48"/>
      <c r="F906" s="47"/>
    </row>
    <row r="907">
      <c r="A907" s="47"/>
      <c r="B907" s="47"/>
      <c r="C907" s="46"/>
      <c r="D907" s="46"/>
      <c r="E907" s="48"/>
      <c r="F907" s="47"/>
    </row>
    <row r="908">
      <c r="A908" s="47"/>
      <c r="B908" s="47"/>
      <c r="C908" s="46"/>
      <c r="D908" s="46"/>
      <c r="E908" s="48"/>
      <c r="F908" s="47"/>
    </row>
    <row r="909">
      <c r="A909" s="47"/>
      <c r="B909" s="47"/>
      <c r="C909" s="46"/>
      <c r="D909" s="46"/>
      <c r="E909" s="48"/>
      <c r="F909" s="47"/>
    </row>
    <row r="910">
      <c r="A910" s="47"/>
      <c r="B910" s="47"/>
      <c r="C910" s="46"/>
      <c r="D910" s="46"/>
      <c r="E910" s="48"/>
      <c r="F910" s="47"/>
    </row>
    <row r="911">
      <c r="A911" s="47"/>
      <c r="B911" s="47"/>
      <c r="C911" s="46"/>
      <c r="D911" s="46"/>
      <c r="E911" s="48"/>
      <c r="F911" s="47"/>
    </row>
    <row r="912">
      <c r="A912" s="47"/>
      <c r="B912" s="47"/>
      <c r="C912" s="46"/>
      <c r="D912" s="46"/>
      <c r="E912" s="48"/>
      <c r="F912" s="47"/>
    </row>
    <row r="913">
      <c r="A913" s="47"/>
      <c r="B913" s="47"/>
      <c r="C913" s="46"/>
      <c r="D913" s="46"/>
      <c r="E913" s="48"/>
      <c r="F913" s="47"/>
    </row>
    <row r="914">
      <c r="A914" s="47"/>
      <c r="B914" s="47"/>
      <c r="C914" s="46"/>
      <c r="D914" s="46"/>
      <c r="E914" s="48"/>
      <c r="F914" s="47"/>
    </row>
    <row r="915">
      <c r="A915" s="47"/>
      <c r="B915" s="47"/>
      <c r="C915" s="46"/>
      <c r="D915" s="46"/>
      <c r="E915" s="48"/>
      <c r="F915" s="47"/>
    </row>
    <row r="916">
      <c r="A916" s="47"/>
      <c r="B916" s="47"/>
      <c r="C916" s="46"/>
      <c r="D916" s="46"/>
      <c r="E916" s="48"/>
      <c r="F916" s="47"/>
    </row>
    <row r="917">
      <c r="A917" s="47"/>
      <c r="B917" s="47"/>
      <c r="C917" s="46"/>
      <c r="D917" s="46"/>
      <c r="E917" s="48"/>
      <c r="F917" s="47"/>
    </row>
    <row r="918">
      <c r="A918" s="47"/>
      <c r="B918" s="47"/>
      <c r="C918" s="46"/>
      <c r="D918" s="46"/>
      <c r="E918" s="48"/>
      <c r="F918" s="47"/>
    </row>
    <row r="919">
      <c r="A919" s="47"/>
      <c r="B919" s="47"/>
      <c r="C919" s="46"/>
      <c r="D919" s="46"/>
      <c r="E919" s="48"/>
      <c r="F919" s="47"/>
    </row>
    <row r="920">
      <c r="A920" s="47"/>
      <c r="B920" s="47"/>
      <c r="C920" s="46"/>
      <c r="D920" s="46"/>
      <c r="E920" s="48"/>
      <c r="F920" s="47"/>
    </row>
    <row r="921">
      <c r="A921" s="47"/>
      <c r="B921" s="47"/>
      <c r="C921" s="46"/>
      <c r="D921" s="46"/>
      <c r="E921" s="48"/>
      <c r="F921" s="47"/>
    </row>
    <row r="922">
      <c r="A922" s="47"/>
      <c r="B922" s="47"/>
      <c r="C922" s="46"/>
      <c r="D922" s="46"/>
      <c r="E922" s="48"/>
      <c r="F922" s="47"/>
    </row>
    <row r="923">
      <c r="A923" s="47"/>
      <c r="B923" s="47"/>
      <c r="C923" s="46"/>
      <c r="D923" s="46"/>
      <c r="E923" s="48"/>
      <c r="F923" s="47"/>
    </row>
    <row r="924">
      <c r="A924" s="47"/>
      <c r="B924" s="47"/>
      <c r="C924" s="46"/>
      <c r="D924" s="46"/>
      <c r="E924" s="48"/>
      <c r="F924" s="47"/>
    </row>
    <row r="925">
      <c r="A925" s="47"/>
      <c r="B925" s="47"/>
      <c r="C925" s="46"/>
      <c r="D925" s="46"/>
      <c r="E925" s="48"/>
      <c r="F925" s="47"/>
    </row>
    <row r="926">
      <c r="A926" s="47"/>
      <c r="B926" s="47"/>
      <c r="C926" s="46"/>
      <c r="D926" s="46"/>
      <c r="E926" s="48"/>
      <c r="F926" s="47"/>
    </row>
    <row r="927">
      <c r="A927" s="47"/>
      <c r="B927" s="47"/>
      <c r="C927" s="46"/>
      <c r="D927" s="46"/>
      <c r="E927" s="48"/>
      <c r="F927" s="47"/>
    </row>
    <row r="928">
      <c r="A928" s="47"/>
      <c r="B928" s="47"/>
      <c r="C928" s="46"/>
      <c r="D928" s="46"/>
      <c r="E928" s="48"/>
      <c r="F928" s="47"/>
    </row>
    <row r="929">
      <c r="A929" s="47"/>
      <c r="B929" s="47"/>
      <c r="C929" s="46"/>
      <c r="D929" s="46"/>
      <c r="E929" s="48"/>
      <c r="F929" s="47"/>
    </row>
    <row r="930">
      <c r="A930" s="47"/>
      <c r="B930" s="47"/>
      <c r="C930" s="46"/>
      <c r="D930" s="46"/>
      <c r="E930" s="48"/>
      <c r="F930" s="47"/>
    </row>
    <row r="931">
      <c r="A931" s="47"/>
      <c r="B931" s="47"/>
      <c r="C931" s="46"/>
      <c r="D931" s="46"/>
      <c r="E931" s="48"/>
      <c r="F931" s="47"/>
    </row>
    <row r="932">
      <c r="A932" s="47"/>
      <c r="B932" s="47"/>
      <c r="C932" s="46"/>
      <c r="D932" s="46"/>
      <c r="E932" s="48"/>
      <c r="F932" s="47"/>
    </row>
    <row r="933">
      <c r="A933" s="47"/>
      <c r="B933" s="47"/>
      <c r="C933" s="46"/>
      <c r="D933" s="46"/>
      <c r="E933" s="48"/>
      <c r="F933" s="47"/>
    </row>
    <row r="934">
      <c r="A934" s="47"/>
      <c r="B934" s="47"/>
      <c r="C934" s="46"/>
      <c r="D934" s="46"/>
      <c r="E934" s="48"/>
      <c r="F934" s="47"/>
    </row>
    <row r="935">
      <c r="A935" s="47"/>
      <c r="B935" s="47"/>
      <c r="C935" s="46"/>
      <c r="D935" s="46"/>
      <c r="E935" s="48"/>
      <c r="F935" s="47"/>
    </row>
    <row r="936">
      <c r="A936" s="47"/>
      <c r="B936" s="47"/>
      <c r="C936" s="46"/>
      <c r="D936" s="46"/>
      <c r="E936" s="48"/>
      <c r="F936" s="47"/>
    </row>
    <row r="937">
      <c r="A937" s="47"/>
      <c r="B937" s="47"/>
      <c r="C937" s="46"/>
      <c r="D937" s="46"/>
      <c r="E937" s="48"/>
      <c r="F937" s="47"/>
    </row>
    <row r="938">
      <c r="A938" s="47"/>
      <c r="B938" s="47"/>
      <c r="C938" s="46"/>
      <c r="D938" s="46"/>
      <c r="E938" s="48"/>
      <c r="F938" s="47"/>
    </row>
    <row r="939">
      <c r="A939" s="47"/>
      <c r="B939" s="47"/>
      <c r="C939" s="46"/>
      <c r="D939" s="46"/>
      <c r="E939" s="48"/>
      <c r="F939" s="47"/>
    </row>
    <row r="940">
      <c r="A940" s="47"/>
      <c r="B940" s="47"/>
      <c r="C940" s="46"/>
      <c r="D940" s="46"/>
      <c r="E940" s="48"/>
      <c r="F940" s="47"/>
    </row>
    <row r="941">
      <c r="A941" s="47"/>
      <c r="B941" s="47"/>
      <c r="C941" s="46"/>
      <c r="D941" s="46"/>
      <c r="E941" s="48"/>
      <c r="F941" s="47"/>
    </row>
    <row r="942">
      <c r="A942" s="47"/>
      <c r="B942" s="47"/>
      <c r="C942" s="46"/>
      <c r="D942" s="46"/>
      <c r="E942" s="48"/>
      <c r="F942" s="47"/>
    </row>
    <row r="943">
      <c r="A943" s="47"/>
      <c r="B943" s="47"/>
      <c r="C943" s="46"/>
      <c r="D943" s="46"/>
      <c r="E943" s="48"/>
      <c r="F943" s="47"/>
    </row>
    <row r="944">
      <c r="A944" s="47"/>
      <c r="B944" s="47"/>
      <c r="C944" s="46"/>
      <c r="D944" s="46"/>
      <c r="E944" s="48"/>
      <c r="F944" s="47"/>
    </row>
    <row r="945">
      <c r="A945" s="47"/>
      <c r="B945" s="47"/>
      <c r="C945" s="46"/>
      <c r="D945" s="46"/>
      <c r="E945" s="48"/>
      <c r="F945" s="47"/>
    </row>
    <row r="946">
      <c r="A946" s="47"/>
      <c r="B946" s="47"/>
      <c r="C946" s="46"/>
      <c r="D946" s="46"/>
      <c r="E946" s="48"/>
      <c r="F946" s="47"/>
    </row>
    <row r="947">
      <c r="A947" s="47"/>
      <c r="B947" s="47"/>
      <c r="C947" s="46"/>
      <c r="D947" s="46"/>
      <c r="E947" s="48"/>
      <c r="F947" s="47"/>
    </row>
    <row r="948">
      <c r="A948" s="47"/>
      <c r="B948" s="47"/>
      <c r="C948" s="46"/>
      <c r="D948" s="46"/>
      <c r="E948" s="48"/>
      <c r="F948" s="47"/>
    </row>
    <row r="949">
      <c r="A949" s="47"/>
      <c r="B949" s="47"/>
      <c r="C949" s="46"/>
      <c r="D949" s="46"/>
      <c r="E949" s="48"/>
      <c r="F949" s="47"/>
    </row>
    <row r="950">
      <c r="A950" s="47"/>
      <c r="B950" s="47"/>
      <c r="C950" s="46"/>
      <c r="D950" s="46"/>
      <c r="E950" s="48"/>
      <c r="F950" s="47"/>
    </row>
    <row r="951">
      <c r="A951" s="47"/>
      <c r="B951" s="47"/>
      <c r="C951" s="46"/>
      <c r="D951" s="46"/>
      <c r="E951" s="48"/>
      <c r="F951" s="47"/>
    </row>
    <row r="952">
      <c r="A952" s="47"/>
      <c r="B952" s="47"/>
      <c r="C952" s="46"/>
      <c r="D952" s="46"/>
      <c r="E952" s="48"/>
      <c r="F952" s="47"/>
    </row>
    <row r="953">
      <c r="A953" s="47"/>
      <c r="B953" s="47"/>
      <c r="C953" s="46"/>
      <c r="D953" s="46"/>
      <c r="E953" s="48"/>
      <c r="F953" s="47"/>
    </row>
    <row r="954">
      <c r="A954" s="47"/>
      <c r="B954" s="47"/>
      <c r="C954" s="46"/>
      <c r="D954" s="46"/>
      <c r="E954" s="48"/>
      <c r="F954" s="47"/>
    </row>
    <row r="955">
      <c r="A955" s="47"/>
      <c r="B955" s="47"/>
      <c r="C955" s="46"/>
      <c r="D955" s="46"/>
      <c r="E955" s="48"/>
      <c r="F955" s="47"/>
    </row>
    <row r="956">
      <c r="A956" s="47"/>
      <c r="B956" s="47"/>
      <c r="C956" s="46"/>
      <c r="D956" s="46"/>
      <c r="E956" s="48"/>
      <c r="F956" s="47"/>
    </row>
    <row r="957">
      <c r="A957" s="47"/>
      <c r="B957" s="47"/>
      <c r="C957" s="46"/>
      <c r="D957" s="46"/>
      <c r="E957" s="48"/>
      <c r="F957" s="47"/>
    </row>
    <row r="958">
      <c r="A958" s="47"/>
      <c r="B958" s="47"/>
      <c r="C958" s="46"/>
      <c r="D958" s="46"/>
      <c r="E958" s="48"/>
      <c r="F958" s="47"/>
    </row>
    <row r="959">
      <c r="A959" s="47"/>
      <c r="B959" s="47"/>
      <c r="C959" s="46"/>
      <c r="D959" s="46"/>
      <c r="E959" s="48"/>
      <c r="F959" s="47"/>
    </row>
    <row r="960">
      <c r="A960" s="47"/>
      <c r="B960" s="47"/>
      <c r="C960" s="46"/>
      <c r="D960" s="46"/>
      <c r="E960" s="48"/>
      <c r="F960" s="47"/>
    </row>
    <row r="961">
      <c r="A961" s="47"/>
      <c r="B961" s="47"/>
      <c r="C961" s="46"/>
      <c r="D961" s="46"/>
      <c r="E961" s="48"/>
      <c r="F961" s="47"/>
    </row>
    <row r="962">
      <c r="A962" s="47"/>
      <c r="B962" s="47"/>
      <c r="C962" s="46"/>
      <c r="D962" s="46"/>
      <c r="E962" s="48"/>
      <c r="F962" s="47"/>
    </row>
    <row r="963">
      <c r="A963" s="47"/>
      <c r="B963" s="47"/>
      <c r="C963" s="46"/>
      <c r="D963" s="46"/>
      <c r="E963" s="48"/>
      <c r="F963" s="47"/>
    </row>
    <row r="964">
      <c r="A964" s="47"/>
      <c r="B964" s="47"/>
      <c r="C964" s="46"/>
      <c r="D964" s="46"/>
      <c r="E964" s="48"/>
      <c r="F964" s="47"/>
    </row>
    <row r="965">
      <c r="A965" s="47"/>
      <c r="B965" s="47"/>
      <c r="C965" s="46"/>
      <c r="D965" s="46"/>
      <c r="E965" s="48"/>
      <c r="F965" s="47"/>
    </row>
    <row r="966">
      <c r="A966" s="47"/>
      <c r="B966" s="47"/>
      <c r="C966" s="46"/>
      <c r="D966" s="46"/>
      <c r="E966" s="48"/>
      <c r="F966" s="47"/>
    </row>
    <row r="967">
      <c r="A967" s="47"/>
      <c r="B967" s="47"/>
      <c r="C967" s="46"/>
      <c r="D967" s="46"/>
      <c r="E967" s="48"/>
      <c r="F967" s="47"/>
    </row>
    <row r="968">
      <c r="A968" s="47"/>
      <c r="B968" s="47"/>
      <c r="C968" s="46"/>
      <c r="D968" s="46"/>
      <c r="E968" s="48"/>
      <c r="F968" s="47"/>
    </row>
    <row r="969">
      <c r="A969" s="47"/>
      <c r="B969" s="47"/>
      <c r="C969" s="46"/>
      <c r="D969" s="46"/>
      <c r="E969" s="48"/>
      <c r="F969" s="47"/>
    </row>
    <row r="970">
      <c r="A970" s="47"/>
      <c r="B970" s="47"/>
      <c r="C970" s="46"/>
      <c r="D970" s="46"/>
      <c r="E970" s="48"/>
      <c r="F970" s="47"/>
    </row>
    <row r="971">
      <c r="A971" s="47"/>
      <c r="B971" s="47"/>
      <c r="C971" s="46"/>
      <c r="D971" s="46"/>
      <c r="E971" s="48"/>
      <c r="F971" s="47"/>
    </row>
    <row r="972">
      <c r="A972" s="47"/>
      <c r="B972" s="47"/>
      <c r="C972" s="46"/>
      <c r="D972" s="46"/>
      <c r="E972" s="48"/>
      <c r="F972" s="47"/>
    </row>
    <row r="973">
      <c r="A973" s="47"/>
      <c r="B973" s="47"/>
      <c r="C973" s="46"/>
      <c r="D973" s="46"/>
      <c r="E973" s="48"/>
      <c r="F973" s="47"/>
    </row>
    <row r="974">
      <c r="A974" s="47"/>
      <c r="B974" s="47"/>
      <c r="C974" s="46"/>
      <c r="D974" s="46"/>
      <c r="E974" s="48"/>
      <c r="F974" s="47"/>
    </row>
    <row r="975">
      <c r="A975" s="47"/>
      <c r="B975" s="47"/>
      <c r="C975" s="46"/>
      <c r="D975" s="46"/>
      <c r="E975" s="48"/>
      <c r="F975" s="47"/>
    </row>
    <row r="976">
      <c r="A976" s="47"/>
      <c r="B976" s="47"/>
      <c r="C976" s="46"/>
      <c r="D976" s="46"/>
      <c r="E976" s="48"/>
      <c r="F976" s="47"/>
    </row>
    <row r="977">
      <c r="A977" s="47"/>
      <c r="B977" s="47"/>
      <c r="C977" s="46"/>
      <c r="D977" s="46"/>
      <c r="E977" s="48"/>
      <c r="F977" s="47"/>
    </row>
    <row r="978">
      <c r="A978" s="47"/>
      <c r="B978" s="47"/>
      <c r="C978" s="46"/>
      <c r="D978" s="46"/>
      <c r="E978" s="48"/>
      <c r="F978" s="47"/>
    </row>
    <row r="979">
      <c r="A979" s="47"/>
      <c r="B979" s="47"/>
      <c r="C979" s="46"/>
      <c r="D979" s="46"/>
      <c r="E979" s="48"/>
      <c r="F979" s="47"/>
    </row>
    <row r="980">
      <c r="A980" s="47"/>
      <c r="B980" s="47"/>
      <c r="C980" s="46"/>
      <c r="D980" s="46"/>
      <c r="E980" s="48"/>
      <c r="F980" s="47"/>
    </row>
    <row r="981">
      <c r="A981" s="47"/>
      <c r="B981" s="47"/>
      <c r="C981" s="46"/>
      <c r="D981" s="46"/>
      <c r="E981" s="48"/>
      <c r="F981" s="47"/>
    </row>
    <row r="982">
      <c r="A982" s="47"/>
      <c r="B982" s="47"/>
      <c r="C982" s="46"/>
      <c r="D982" s="46"/>
      <c r="E982" s="48"/>
      <c r="F982" s="47"/>
    </row>
    <row r="983">
      <c r="A983" s="47"/>
      <c r="B983" s="47"/>
      <c r="C983" s="46"/>
      <c r="D983" s="46"/>
      <c r="E983" s="48"/>
      <c r="F983" s="47"/>
    </row>
    <row r="984">
      <c r="A984" s="47"/>
      <c r="B984" s="47"/>
      <c r="C984" s="46"/>
      <c r="D984" s="46"/>
      <c r="E984" s="48"/>
      <c r="F984" s="47"/>
    </row>
    <row r="985">
      <c r="A985" s="47"/>
      <c r="B985" s="47"/>
      <c r="C985" s="46"/>
      <c r="D985" s="46"/>
      <c r="E985" s="48"/>
      <c r="F985" s="47"/>
    </row>
    <row r="986">
      <c r="A986" s="47"/>
      <c r="B986" s="47"/>
      <c r="C986" s="46"/>
      <c r="D986" s="46"/>
      <c r="E986" s="48"/>
      <c r="F986" s="47"/>
    </row>
    <row r="987">
      <c r="A987" s="47"/>
      <c r="B987" s="47"/>
      <c r="C987" s="46"/>
      <c r="D987" s="46"/>
      <c r="E987" s="48"/>
      <c r="F987" s="47"/>
    </row>
    <row r="988">
      <c r="A988" s="47"/>
      <c r="B988" s="47"/>
      <c r="C988" s="46"/>
      <c r="D988" s="46"/>
      <c r="E988" s="48"/>
      <c r="F988" s="47"/>
    </row>
    <row r="989">
      <c r="A989" s="47"/>
      <c r="B989" s="47"/>
      <c r="C989" s="46"/>
      <c r="D989" s="46"/>
      <c r="E989" s="48"/>
      <c r="F989" s="47"/>
    </row>
    <row r="990">
      <c r="A990" s="47"/>
      <c r="B990" s="47"/>
      <c r="C990" s="46"/>
      <c r="D990" s="46"/>
      <c r="E990" s="48"/>
      <c r="F990" s="47"/>
    </row>
    <row r="991">
      <c r="A991" s="47"/>
      <c r="B991" s="47"/>
      <c r="C991" s="46"/>
      <c r="D991" s="46"/>
      <c r="E991" s="48"/>
      <c r="F991" s="47"/>
    </row>
    <row r="992">
      <c r="A992" s="47"/>
      <c r="B992" s="47"/>
      <c r="C992" s="46"/>
      <c r="D992" s="46"/>
      <c r="E992" s="48"/>
      <c r="F992" s="47"/>
    </row>
    <row r="993">
      <c r="A993" s="47"/>
      <c r="B993" s="47"/>
      <c r="C993" s="46"/>
      <c r="D993" s="46"/>
      <c r="E993" s="48"/>
      <c r="F993" s="47"/>
    </row>
    <row r="994">
      <c r="A994" s="47"/>
      <c r="B994" s="47"/>
      <c r="C994" s="46"/>
      <c r="D994" s="46"/>
      <c r="E994" s="48"/>
      <c r="F994" s="47"/>
    </row>
    <row r="995">
      <c r="A995" s="47"/>
      <c r="B995" s="47"/>
      <c r="C995" s="46"/>
      <c r="D995" s="46"/>
      <c r="E995" s="48"/>
      <c r="F995" s="47"/>
    </row>
    <row r="996">
      <c r="A996" s="47"/>
      <c r="B996" s="47"/>
      <c r="C996" s="46"/>
      <c r="D996" s="46"/>
      <c r="E996" s="48"/>
      <c r="F996" s="47"/>
    </row>
    <row r="997">
      <c r="A997" s="47"/>
      <c r="B997" s="47"/>
      <c r="C997" s="46"/>
      <c r="D997" s="46"/>
      <c r="E997" s="48"/>
      <c r="F997" s="47"/>
    </row>
    <row r="998">
      <c r="A998" s="47"/>
      <c r="B998" s="47"/>
      <c r="C998" s="46"/>
      <c r="D998" s="46"/>
      <c r="E998" s="48"/>
      <c r="F998" s="47"/>
    </row>
    <row r="999">
      <c r="A999" s="47"/>
      <c r="B999" s="47"/>
      <c r="C999" s="46"/>
      <c r="D999" s="46"/>
      <c r="E999" s="48"/>
      <c r="F999" s="47"/>
    </row>
  </sheetData>
  <drawing r:id="rId1"/>
</worksheet>
</file>